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4.xml" ContentType="application/vnd.openxmlformats-officedocument.drawing+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comments3.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231"/>
  <workbookPr showInkAnnotation="0" codeName="ThisWorkbook" hidePivotFieldList="1" autoCompressPictures="0" defaultThemeVersion="124226"/>
  <mc:AlternateContent xmlns:mc="http://schemas.openxmlformats.org/markup-compatibility/2006">
    <mc:Choice Requires="x15">
      <x15ac:absPath xmlns:x15ac="http://schemas.microsoft.com/office/spreadsheetml/2010/11/ac" url="C:\Users\CS5\Desktop\"/>
    </mc:Choice>
  </mc:AlternateContent>
  <xr:revisionPtr revIDLastSave="0" documentId="13_ncr:1_{171569FD-86EB-4E65-948F-34C5D676011B}" xr6:coauthVersionLast="40" xr6:coauthVersionMax="40" xr10:uidLastSave="{00000000-0000-0000-0000-000000000000}"/>
  <bookViews>
    <workbookView xWindow="-120" yWindow="-120" windowWidth="20730" windowHeight="11160" tabRatio="919" firstSheet="3" activeTab="6" xr2:uid="{00000000-000D-0000-FFFF-FFFF00000000}"/>
  </bookViews>
  <sheets>
    <sheet name="Instrucciones" sheetId="32" r:id="rId1"/>
    <sheet name="Datos Generales" sheetId="21" r:id="rId2"/>
    <sheet name="Resumen Almacenamiento" sheetId="35" r:id="rId3"/>
    <sheet name="Resumen Almacenamiento DB2" sheetId="37" r:id="rId4"/>
    <sheet name="DB2" sheetId="38" r:id="rId5"/>
    <sheet name="DB2_Indices" sheetId="39" r:id="rId6"/>
    <sheet name="INFORMIX" sheetId="31" r:id="rId7"/>
    <sheet name="ORACLE" sheetId="25" r:id="rId8"/>
    <sheet name="SQL SERVER" sheetId="26" r:id="rId9"/>
    <sheet name="FILE SYSTEM" sheetId="27" r:id="rId10"/>
    <sheet name="Firmas Conformidad_Imagen" sheetId="33" r:id="rId11"/>
    <sheet name="Encabezado_Imagen" sheetId="36" r:id="rId12"/>
    <sheet name="Cálculos" sheetId="18" state="hidden" r:id="rId13"/>
  </sheets>
  <externalReferences>
    <externalReference r:id="rId14"/>
    <externalReference r:id="rId15"/>
    <externalReference r:id="rId16"/>
  </externalReferences>
  <definedNames>
    <definedName name="_xlnm._FilterDatabase" localSheetId="8" hidden="1">'SQL SERVER'!$B$26:$M$87</definedName>
    <definedName name="_Toc271562045" localSheetId="0">Instrucciones!#REF!</definedName>
    <definedName name="a">#REF!</definedName>
    <definedName name="Alto" localSheetId="9">'[1]Checklist Contenido'!#REF!</definedName>
    <definedName name="Alto" localSheetId="7">'[1]Checklist Contenido'!#REF!</definedName>
    <definedName name="Alto" localSheetId="2">'[1]Checklist Contenido'!#REF!</definedName>
    <definedName name="Alto" localSheetId="8">'[1]Checklist Contenido'!#REF!</definedName>
    <definedName name="Alto">'[1]Checklist Contenido'!#REF!</definedName>
    <definedName name="Catalogos" localSheetId="10">#REF!</definedName>
    <definedName name="Catalogos" localSheetId="2">#REF!</definedName>
    <definedName name="Catalogos">#REF!</definedName>
    <definedName name="Contenedor">[2]TamañoPiecesize!$Z$4:$Z$97</definedName>
    <definedName name="Critico" localSheetId="9">'[1]Checklist Contenido'!#REF!</definedName>
    <definedName name="Critico" localSheetId="10">'[1]Checklist Contenido'!#REF!</definedName>
    <definedName name="Critico" localSheetId="7">'[1]Checklist Contenido'!#REF!</definedName>
    <definedName name="Critico" localSheetId="2">'[1]Checklist Contenido'!#REF!</definedName>
    <definedName name="Critico" localSheetId="8">'[1]Checklist Contenido'!#REF!</definedName>
    <definedName name="Critico">'[1]Checklist Contenido'!#REF!</definedName>
    <definedName name="EstatusAplicacion" localSheetId="10">#REF!</definedName>
    <definedName name="EstatusAplicacion" localSheetId="2">#REF!</definedName>
    <definedName name="EstatusAplicacion">#REF!</definedName>
    <definedName name="InfoFisicaBD" localSheetId="4">[2]TamañoPiecesize!$N:$X</definedName>
    <definedName name="InfoFisicaBD" localSheetId="5">[2]TamañoPiecesize!$N:$X</definedName>
    <definedName name="InfoFisicaBD" localSheetId="3">[2]TamañoPiecesize!$N:$X</definedName>
    <definedName name="InfoFisicaBD">#REF!</definedName>
    <definedName name="Lista2">[3]Checklist!$AC$42:$AC$52</definedName>
    <definedName name="PieceSize">[2]TamañoPiecesize!$D$4:$E$24</definedName>
    <definedName name="_xlnm.Print_Area" localSheetId="12">Cálculos!$B$3:$AB$28</definedName>
    <definedName name="_xlnm.Print_Area" localSheetId="1">'Datos Generales'!$A$27:$Z$46</definedName>
    <definedName name="_xlnm.Print_Area" localSheetId="4">'DB2'!$A$15:$AC$60</definedName>
    <definedName name="_xlnm.Print_Area" localSheetId="5">DB2_Indices!$A$12:$Z$58</definedName>
    <definedName name="_xlnm.Print_Area" localSheetId="9">'FILE SYSTEM'!$A$1:$N$36</definedName>
    <definedName name="_xlnm.Print_Area" localSheetId="7">ORACLE!$A$1:$N$53</definedName>
    <definedName name="_xlnm.Print_Area" localSheetId="2">'Resumen Almacenamiento'!$B$22:$G$24</definedName>
    <definedName name="_xlnm.Print_Area" localSheetId="3">'Resumen Almacenamiento DB2'!$A$18:$Q$37</definedName>
    <definedName name="_xlnm.Print_Area" localSheetId="8">'SQL SERVER'!$A$1:$N$52</definedName>
    <definedName name="Servidor_id" localSheetId="10">#REF!</definedName>
    <definedName name="Servidor_id" localSheetId="2">#REF!</definedName>
    <definedName name="Servidor_id">#REF!</definedName>
    <definedName name="SiNo">#REF!</definedName>
    <definedName name="TablasProyecto">[2]DB2!$C$19:$C$53</definedName>
    <definedName name="TipoParticion">[2]TamañoPiecesize!$B$35:$B$36</definedName>
    <definedName name="TipoTabla">[2]TamañoPiecesize!$B$38:$B$42</definedName>
    <definedName name="UniversoTablas" localSheetId="4">'DB2'!$C$25:$AB$59</definedName>
    <definedName name="UniversoTablas" localSheetId="5">[2]DB2!$C$19:$AB$53</definedName>
    <definedName name="UniversoTablas" localSheetId="3">[2]DB2!$C$19:$AB$53</definedName>
    <definedName name="UniversoTablas">#REF!</definedName>
    <definedName name="uTablasOrigen">#REF!</definedName>
    <definedName name="xxx" localSheetId="10">#REF!</definedName>
    <definedName name="xxx" localSheetId="2">#REF!</definedName>
    <definedName name="xxx">#REF!</definedName>
  </definedNames>
  <calcPr calcId="191029"/>
  <pivotCaches>
    <pivotCache cacheId="0" r:id="rId17"/>
    <pivotCache cacheId="1" r:id="rId18"/>
  </pivotCaches>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24" i="26" l="1"/>
  <c r="E24" i="26"/>
  <c r="F24" i="26"/>
  <c r="G24" i="26"/>
  <c r="I24" i="26"/>
  <c r="J24" i="26"/>
  <c r="L24" i="26"/>
  <c r="W57" i="39"/>
  <c r="V57" i="39"/>
  <c r="X57" i="39" s="1"/>
  <c r="Y57" i="39" s="1"/>
  <c r="S57" i="39"/>
  <c r="R57" i="39"/>
  <c r="T57" i="39" s="1"/>
  <c r="U57" i="39" s="1"/>
  <c r="M57" i="39"/>
  <c r="L57" i="39"/>
  <c r="H57" i="39"/>
  <c r="J57" i="39" s="1"/>
  <c r="G57" i="39"/>
  <c r="I57" i="39" s="1"/>
  <c r="X56" i="39"/>
  <c r="Y56" i="39" s="1"/>
  <c r="W56" i="39"/>
  <c r="V56" i="39"/>
  <c r="S56" i="39"/>
  <c r="R56" i="39"/>
  <c r="T56" i="39" s="1"/>
  <c r="U56" i="39" s="1"/>
  <c r="M56" i="39"/>
  <c r="L56" i="39"/>
  <c r="H56" i="39"/>
  <c r="J56" i="39" s="1"/>
  <c r="G56" i="39"/>
  <c r="I56" i="39" s="1"/>
  <c r="W55" i="39"/>
  <c r="V55" i="39"/>
  <c r="X55" i="39" s="1"/>
  <c r="Y55" i="39" s="1"/>
  <c r="S55" i="39"/>
  <c r="R55" i="39"/>
  <c r="T55" i="39" s="1"/>
  <c r="U55" i="39" s="1"/>
  <c r="M55" i="39"/>
  <c r="L55" i="39"/>
  <c r="H55" i="39"/>
  <c r="J55" i="39" s="1"/>
  <c r="G55" i="39"/>
  <c r="I55" i="39" s="1"/>
  <c r="X54" i="39"/>
  <c r="Y54" i="39" s="1"/>
  <c r="W54" i="39"/>
  <c r="V54" i="39"/>
  <c r="S54" i="39"/>
  <c r="R54" i="39"/>
  <c r="T54" i="39" s="1"/>
  <c r="U54" i="39" s="1"/>
  <c r="M54" i="39"/>
  <c r="L54" i="39"/>
  <c r="H54" i="39"/>
  <c r="J54" i="39" s="1"/>
  <c r="G54" i="39"/>
  <c r="I54" i="39" s="1"/>
  <c r="W53" i="39"/>
  <c r="V53" i="39"/>
  <c r="X53" i="39" s="1"/>
  <c r="Y53" i="39" s="1"/>
  <c r="S53" i="39"/>
  <c r="R53" i="39"/>
  <c r="T53" i="39" s="1"/>
  <c r="U53" i="39" s="1"/>
  <c r="M53" i="39"/>
  <c r="L53" i="39"/>
  <c r="H53" i="39"/>
  <c r="J53" i="39" s="1"/>
  <c r="G53" i="39"/>
  <c r="I53" i="39" s="1"/>
  <c r="X52" i="39"/>
  <c r="Y52" i="39" s="1"/>
  <c r="W52" i="39"/>
  <c r="V52" i="39"/>
  <c r="S52" i="39"/>
  <c r="R52" i="39"/>
  <c r="T52" i="39" s="1"/>
  <c r="U52" i="39" s="1"/>
  <c r="M52" i="39"/>
  <c r="L52" i="39"/>
  <c r="H52" i="39"/>
  <c r="J52" i="39" s="1"/>
  <c r="G52" i="39"/>
  <c r="I52" i="39" s="1"/>
  <c r="W51" i="39"/>
  <c r="V51" i="39"/>
  <c r="X51" i="39" s="1"/>
  <c r="Y51" i="39" s="1"/>
  <c r="S51" i="39"/>
  <c r="R51" i="39"/>
  <c r="T51" i="39" s="1"/>
  <c r="U51" i="39" s="1"/>
  <c r="M51" i="39"/>
  <c r="L51" i="39"/>
  <c r="H51" i="39"/>
  <c r="J51" i="39" s="1"/>
  <c r="G51" i="39"/>
  <c r="I51" i="39" s="1"/>
  <c r="X50" i="39"/>
  <c r="Y50" i="39" s="1"/>
  <c r="W50" i="39"/>
  <c r="V50" i="39"/>
  <c r="S50" i="39"/>
  <c r="R50" i="39"/>
  <c r="T50" i="39" s="1"/>
  <c r="U50" i="39" s="1"/>
  <c r="M50" i="39"/>
  <c r="L50" i="39"/>
  <c r="H50" i="39"/>
  <c r="J50" i="39" s="1"/>
  <c r="G50" i="39"/>
  <c r="I50" i="39" s="1"/>
  <c r="W49" i="39"/>
  <c r="V49" i="39"/>
  <c r="X49" i="39" s="1"/>
  <c r="Y49" i="39" s="1"/>
  <c r="S49" i="39"/>
  <c r="R49" i="39"/>
  <c r="T49" i="39" s="1"/>
  <c r="U49" i="39" s="1"/>
  <c r="M49" i="39"/>
  <c r="L49" i="39"/>
  <c r="H49" i="39"/>
  <c r="J49" i="39" s="1"/>
  <c r="G49" i="39"/>
  <c r="I49" i="39" s="1"/>
  <c r="X48" i="39"/>
  <c r="Y48" i="39" s="1"/>
  <c r="W48" i="39"/>
  <c r="V48" i="39"/>
  <c r="S48" i="39"/>
  <c r="R48" i="39"/>
  <c r="T48" i="39" s="1"/>
  <c r="U48" i="39" s="1"/>
  <c r="M48" i="39"/>
  <c r="L48" i="39"/>
  <c r="H48" i="39"/>
  <c r="J48" i="39" s="1"/>
  <c r="G48" i="39"/>
  <c r="I48" i="39" s="1"/>
  <c r="W47" i="39"/>
  <c r="V47" i="39"/>
  <c r="X47" i="39" s="1"/>
  <c r="Y47" i="39" s="1"/>
  <c r="S47" i="39"/>
  <c r="R47" i="39"/>
  <c r="T47" i="39" s="1"/>
  <c r="U47" i="39" s="1"/>
  <c r="M47" i="39"/>
  <c r="L47" i="39"/>
  <c r="H47" i="39"/>
  <c r="J47" i="39" s="1"/>
  <c r="G47" i="39"/>
  <c r="I47" i="39" s="1"/>
  <c r="X46" i="39"/>
  <c r="Y46" i="39" s="1"/>
  <c r="W46" i="39"/>
  <c r="V46" i="39"/>
  <c r="S46" i="39"/>
  <c r="R46" i="39"/>
  <c r="T46" i="39" s="1"/>
  <c r="U46" i="39" s="1"/>
  <c r="M46" i="39"/>
  <c r="L46" i="39"/>
  <c r="H46" i="39"/>
  <c r="J46" i="39" s="1"/>
  <c r="G46" i="39"/>
  <c r="I46" i="39" s="1"/>
  <c r="W45" i="39"/>
  <c r="V45" i="39"/>
  <c r="X45" i="39" s="1"/>
  <c r="Y45" i="39" s="1"/>
  <c r="S45" i="39"/>
  <c r="R45" i="39"/>
  <c r="T45" i="39" s="1"/>
  <c r="U45" i="39" s="1"/>
  <c r="M45" i="39"/>
  <c r="L45" i="39"/>
  <c r="H45" i="39"/>
  <c r="J45" i="39" s="1"/>
  <c r="G45" i="39"/>
  <c r="I45" i="39" s="1"/>
  <c r="X44" i="39"/>
  <c r="Y44" i="39" s="1"/>
  <c r="W44" i="39"/>
  <c r="V44" i="39"/>
  <c r="S44" i="39"/>
  <c r="R44" i="39"/>
  <c r="T44" i="39" s="1"/>
  <c r="U44" i="39" s="1"/>
  <c r="M44" i="39"/>
  <c r="L44" i="39"/>
  <c r="H44" i="39"/>
  <c r="J44" i="39" s="1"/>
  <c r="G44" i="39"/>
  <c r="I44" i="39" s="1"/>
  <c r="W43" i="39"/>
  <c r="V43" i="39"/>
  <c r="X43" i="39" s="1"/>
  <c r="Y43" i="39" s="1"/>
  <c r="S43" i="39"/>
  <c r="R43" i="39"/>
  <c r="T43" i="39" s="1"/>
  <c r="U43" i="39" s="1"/>
  <c r="M43" i="39"/>
  <c r="L43" i="39"/>
  <c r="H43" i="39"/>
  <c r="J43" i="39" s="1"/>
  <c r="G43" i="39"/>
  <c r="I43" i="39" s="1"/>
  <c r="X42" i="39"/>
  <c r="Y42" i="39" s="1"/>
  <c r="W42" i="39"/>
  <c r="V42" i="39"/>
  <c r="S42" i="39"/>
  <c r="R42" i="39"/>
  <c r="T42" i="39" s="1"/>
  <c r="U42" i="39" s="1"/>
  <c r="M42" i="39"/>
  <c r="L42" i="39"/>
  <c r="H42" i="39"/>
  <c r="J42" i="39" s="1"/>
  <c r="G42" i="39"/>
  <c r="I42" i="39" s="1"/>
  <c r="W41" i="39"/>
  <c r="V41" i="39"/>
  <c r="X41" i="39" s="1"/>
  <c r="Y41" i="39" s="1"/>
  <c r="S41" i="39"/>
  <c r="R41" i="39"/>
  <c r="T41" i="39" s="1"/>
  <c r="U41" i="39" s="1"/>
  <c r="M41" i="39"/>
  <c r="L41" i="39"/>
  <c r="H41" i="39"/>
  <c r="J41" i="39" s="1"/>
  <c r="G41" i="39"/>
  <c r="I41" i="39" s="1"/>
  <c r="X40" i="39"/>
  <c r="Y40" i="39" s="1"/>
  <c r="W40" i="39"/>
  <c r="V40" i="39"/>
  <c r="S40" i="39"/>
  <c r="R40" i="39"/>
  <c r="T40" i="39" s="1"/>
  <c r="U40" i="39" s="1"/>
  <c r="M40" i="39"/>
  <c r="L40" i="39"/>
  <c r="H40" i="39"/>
  <c r="J40" i="39" s="1"/>
  <c r="G40" i="39"/>
  <c r="I40" i="39" s="1"/>
  <c r="W39" i="39"/>
  <c r="V39" i="39"/>
  <c r="X39" i="39" s="1"/>
  <c r="Y39" i="39" s="1"/>
  <c r="S39" i="39"/>
  <c r="R39" i="39"/>
  <c r="T39" i="39" s="1"/>
  <c r="U39" i="39" s="1"/>
  <c r="M39" i="39"/>
  <c r="L39" i="39"/>
  <c r="H39" i="39"/>
  <c r="J39" i="39" s="1"/>
  <c r="G39" i="39"/>
  <c r="I39" i="39" s="1"/>
  <c r="W38" i="39"/>
  <c r="V38" i="39"/>
  <c r="X38" i="39" s="1"/>
  <c r="Y38" i="39" s="1"/>
  <c r="S38" i="39"/>
  <c r="R38" i="39"/>
  <c r="T38" i="39" s="1"/>
  <c r="U38" i="39" s="1"/>
  <c r="M38" i="39"/>
  <c r="L38" i="39"/>
  <c r="H38" i="39"/>
  <c r="J38" i="39" s="1"/>
  <c r="G38" i="39"/>
  <c r="I38" i="39" s="1"/>
  <c r="W37" i="39"/>
  <c r="V37" i="39"/>
  <c r="X37" i="39" s="1"/>
  <c r="Y37" i="39" s="1"/>
  <c r="S37" i="39"/>
  <c r="R37" i="39"/>
  <c r="T37" i="39" s="1"/>
  <c r="U37" i="39" s="1"/>
  <c r="M37" i="39"/>
  <c r="L37" i="39"/>
  <c r="H37" i="39"/>
  <c r="J37" i="39" s="1"/>
  <c r="G37" i="39"/>
  <c r="I37" i="39" s="1"/>
  <c r="W36" i="39"/>
  <c r="V36" i="39"/>
  <c r="X36" i="39" s="1"/>
  <c r="Y36" i="39" s="1"/>
  <c r="S36" i="39"/>
  <c r="R36" i="39"/>
  <c r="T36" i="39" s="1"/>
  <c r="U36" i="39" s="1"/>
  <c r="M36" i="39"/>
  <c r="L36" i="39"/>
  <c r="H36" i="39"/>
  <c r="J36" i="39" s="1"/>
  <c r="G36" i="39"/>
  <c r="I36" i="39" s="1"/>
  <c r="W35" i="39"/>
  <c r="V35" i="39"/>
  <c r="X35" i="39" s="1"/>
  <c r="Y35" i="39" s="1"/>
  <c r="S35" i="39"/>
  <c r="R35" i="39"/>
  <c r="T35" i="39" s="1"/>
  <c r="U35" i="39" s="1"/>
  <c r="M35" i="39"/>
  <c r="L35" i="39"/>
  <c r="H35" i="39"/>
  <c r="J35" i="39" s="1"/>
  <c r="G35" i="39"/>
  <c r="I35" i="39" s="1"/>
  <c r="X34" i="39"/>
  <c r="Y34" i="39" s="1"/>
  <c r="W34" i="39"/>
  <c r="V34" i="39"/>
  <c r="S34" i="39"/>
  <c r="R34" i="39"/>
  <c r="T34" i="39" s="1"/>
  <c r="U34" i="39" s="1"/>
  <c r="M34" i="39"/>
  <c r="L34" i="39"/>
  <c r="H34" i="39"/>
  <c r="J34" i="39" s="1"/>
  <c r="G34" i="39"/>
  <c r="I34" i="39" s="1"/>
  <c r="W33" i="39"/>
  <c r="V33" i="39"/>
  <c r="X33" i="39" s="1"/>
  <c r="Y33" i="39" s="1"/>
  <c r="S33" i="39"/>
  <c r="R33" i="39"/>
  <c r="T33" i="39" s="1"/>
  <c r="U33" i="39" s="1"/>
  <c r="M33" i="39"/>
  <c r="L33" i="39"/>
  <c r="H33" i="39"/>
  <c r="J33" i="39" s="1"/>
  <c r="G33" i="39"/>
  <c r="I33" i="39" s="1"/>
  <c r="X32" i="39"/>
  <c r="Y32" i="39" s="1"/>
  <c r="W32" i="39"/>
  <c r="V32" i="39"/>
  <c r="S32" i="39"/>
  <c r="R32" i="39"/>
  <c r="T32" i="39" s="1"/>
  <c r="U32" i="39" s="1"/>
  <c r="M32" i="39"/>
  <c r="L32" i="39"/>
  <c r="H32" i="39"/>
  <c r="J32" i="39" s="1"/>
  <c r="G32" i="39"/>
  <c r="I32" i="39" s="1"/>
  <c r="W31" i="39"/>
  <c r="V31" i="39"/>
  <c r="X31" i="39" s="1"/>
  <c r="Y31" i="39" s="1"/>
  <c r="S31" i="39"/>
  <c r="R31" i="39"/>
  <c r="T31" i="39" s="1"/>
  <c r="U31" i="39" s="1"/>
  <c r="M31" i="39"/>
  <c r="L31" i="39"/>
  <c r="H31" i="39"/>
  <c r="J31" i="39" s="1"/>
  <c r="G31" i="39"/>
  <c r="I31" i="39" s="1"/>
  <c r="W30" i="39"/>
  <c r="V30" i="39"/>
  <c r="X30" i="39" s="1"/>
  <c r="Y30" i="39" s="1"/>
  <c r="S30" i="39"/>
  <c r="R30" i="39"/>
  <c r="T30" i="39" s="1"/>
  <c r="U30" i="39" s="1"/>
  <c r="M30" i="39"/>
  <c r="L30" i="39"/>
  <c r="H30" i="39"/>
  <c r="J30" i="39" s="1"/>
  <c r="G30" i="39"/>
  <c r="I30" i="39" s="1"/>
  <c r="W29" i="39"/>
  <c r="V29" i="39"/>
  <c r="X29" i="39" s="1"/>
  <c r="Y29" i="39" s="1"/>
  <c r="S29" i="39"/>
  <c r="R29" i="39"/>
  <c r="T29" i="39" s="1"/>
  <c r="U29" i="39" s="1"/>
  <c r="M29" i="39"/>
  <c r="L29" i="39"/>
  <c r="H29" i="39"/>
  <c r="J29" i="39" s="1"/>
  <c r="G29" i="39"/>
  <c r="I29" i="39" s="1"/>
  <c r="W28" i="39"/>
  <c r="V28" i="39"/>
  <c r="X28" i="39" s="1"/>
  <c r="Y28" i="39" s="1"/>
  <c r="S28" i="39"/>
  <c r="R28" i="39"/>
  <c r="T28" i="39" s="1"/>
  <c r="U28" i="39" s="1"/>
  <c r="M28" i="39"/>
  <c r="L28" i="39"/>
  <c r="H28" i="39"/>
  <c r="J28" i="39" s="1"/>
  <c r="G28" i="39"/>
  <c r="I28" i="39" s="1"/>
  <c r="W27" i="39"/>
  <c r="V27" i="39"/>
  <c r="X27" i="39" s="1"/>
  <c r="Y27" i="39" s="1"/>
  <c r="S27" i="39"/>
  <c r="R27" i="39"/>
  <c r="T27" i="39" s="1"/>
  <c r="U27" i="39" s="1"/>
  <c r="M27" i="39"/>
  <c r="L27" i="39"/>
  <c r="H27" i="39"/>
  <c r="J27" i="39" s="1"/>
  <c r="G27" i="39"/>
  <c r="I27" i="39" s="1"/>
  <c r="X26" i="39"/>
  <c r="Y26" i="39" s="1"/>
  <c r="W26" i="39"/>
  <c r="V26" i="39"/>
  <c r="S26" i="39"/>
  <c r="R26" i="39"/>
  <c r="T26" i="39" s="1"/>
  <c r="U26" i="39" s="1"/>
  <c r="M26" i="39"/>
  <c r="L26" i="39"/>
  <c r="H26" i="39"/>
  <c r="J26" i="39" s="1"/>
  <c r="G26" i="39"/>
  <c r="I26" i="39" s="1"/>
  <c r="W25" i="39"/>
  <c r="V25" i="39"/>
  <c r="X25" i="39" s="1"/>
  <c r="Y25" i="39" s="1"/>
  <c r="S25" i="39"/>
  <c r="R25" i="39"/>
  <c r="T25" i="39" s="1"/>
  <c r="U25" i="39" s="1"/>
  <c r="M25" i="39"/>
  <c r="L25" i="39"/>
  <c r="H25" i="39"/>
  <c r="J25" i="39" s="1"/>
  <c r="G25" i="39"/>
  <c r="I25" i="39" s="1"/>
  <c r="X24" i="39"/>
  <c r="Y24" i="39" s="1"/>
  <c r="W24" i="39"/>
  <c r="V24" i="39"/>
  <c r="S24" i="39"/>
  <c r="R24" i="39"/>
  <c r="T24" i="39" s="1"/>
  <c r="U24" i="39" s="1"/>
  <c r="M24" i="39"/>
  <c r="L24" i="39"/>
  <c r="H24" i="39"/>
  <c r="J24" i="39" s="1"/>
  <c r="G24" i="39"/>
  <c r="I24" i="39" s="1"/>
  <c r="A24" i="39"/>
  <c r="A25" i="39" s="1"/>
  <c r="A26" i="39" s="1"/>
  <c r="A27" i="39" s="1"/>
  <c r="A28" i="39" s="1"/>
  <c r="A29" i="39" s="1"/>
  <c r="A30" i="39" s="1"/>
  <c r="A31" i="39" s="1"/>
  <c r="A32" i="39" s="1"/>
  <c r="A33" i="39" s="1"/>
  <c r="A34" i="39" s="1"/>
  <c r="A35" i="39" s="1"/>
  <c r="A36" i="39" s="1"/>
  <c r="A37" i="39" s="1"/>
  <c r="A38" i="39" s="1"/>
  <c r="A39" i="39" s="1"/>
  <c r="A40" i="39" s="1"/>
  <c r="A41" i="39" s="1"/>
  <c r="A42" i="39" s="1"/>
  <c r="A43" i="39" s="1"/>
  <c r="A44" i="39" s="1"/>
  <c r="A45" i="39" s="1"/>
  <c r="A46" i="39" s="1"/>
  <c r="A47" i="39" s="1"/>
  <c r="A48" i="39" s="1"/>
  <c r="A49" i="39" s="1"/>
  <c r="A50" i="39" s="1"/>
  <c r="A51" i="39" s="1"/>
  <c r="A52" i="39" s="1"/>
  <c r="A53" i="39" s="1"/>
  <c r="A54" i="39" s="1"/>
  <c r="A55" i="39" s="1"/>
  <c r="A56" i="39" s="1"/>
  <c r="A57" i="39" s="1"/>
  <c r="W23" i="39"/>
  <c r="V23" i="39"/>
  <c r="X23" i="39" s="1"/>
  <c r="S23" i="39"/>
  <c r="R23" i="39"/>
  <c r="T23" i="39" s="1"/>
  <c r="M23" i="39"/>
  <c r="L23" i="39"/>
  <c r="H23" i="39"/>
  <c r="J23" i="39" s="1"/>
  <c r="G23" i="39"/>
  <c r="I23" i="39" s="1"/>
  <c r="Y22" i="39"/>
  <c r="X22" i="39"/>
  <c r="W22" i="39"/>
  <c r="V22" i="39"/>
  <c r="U22" i="39"/>
  <c r="T22" i="39"/>
  <c r="S22" i="39"/>
  <c r="R22" i="39"/>
  <c r="Q22" i="39"/>
  <c r="P22" i="39"/>
  <c r="O22" i="39"/>
  <c r="N22" i="39"/>
  <c r="M22" i="39"/>
  <c r="L22" i="39"/>
  <c r="K22" i="39"/>
  <c r="I22" i="39"/>
  <c r="H22" i="39"/>
  <c r="G22" i="39"/>
  <c r="F22" i="39"/>
  <c r="E22" i="39"/>
  <c r="D22" i="39"/>
  <c r="C22" i="39"/>
  <c r="B22" i="39"/>
  <c r="C19" i="39"/>
  <c r="Z59" i="38"/>
  <c r="V59" i="38"/>
  <c r="R59" i="38"/>
  <c r="Q59" i="38"/>
  <c r="L59" i="38"/>
  <c r="K59" i="38"/>
  <c r="Z58" i="38"/>
  <c r="V58" i="38"/>
  <c r="R58" i="38"/>
  <c r="Q58" i="38"/>
  <c r="L58" i="38"/>
  <c r="K58" i="38"/>
  <c r="Z57" i="38"/>
  <c r="V57" i="38"/>
  <c r="R57" i="38"/>
  <c r="Q57" i="38"/>
  <c r="L57" i="38"/>
  <c r="K57" i="38"/>
  <c r="M57" i="38" s="1"/>
  <c r="Z56" i="38"/>
  <c r="V56" i="38"/>
  <c r="R56" i="38"/>
  <c r="Q56" i="38"/>
  <c r="L56" i="38"/>
  <c r="K56" i="38"/>
  <c r="Z55" i="38"/>
  <c r="V55" i="38"/>
  <c r="R55" i="38"/>
  <c r="Q55" i="38"/>
  <c r="L55" i="38"/>
  <c r="K55" i="38"/>
  <c r="M55" i="38" s="1"/>
  <c r="Z54" i="38"/>
  <c r="V54" i="38"/>
  <c r="R54" i="38"/>
  <c r="Q54" i="38"/>
  <c r="L54" i="38"/>
  <c r="M54" i="38" s="1"/>
  <c r="K54" i="38"/>
  <c r="Z53" i="38"/>
  <c r="V53" i="38"/>
  <c r="R53" i="38"/>
  <c r="Q53" i="38"/>
  <c r="L53" i="38"/>
  <c r="K53" i="38"/>
  <c r="Z52" i="38"/>
  <c r="V52" i="38"/>
  <c r="R52" i="38"/>
  <c r="Q52" i="38"/>
  <c r="M52" i="38"/>
  <c r="L52" i="38"/>
  <c r="K52" i="38"/>
  <c r="Z51" i="38"/>
  <c r="V51" i="38"/>
  <c r="R51" i="38"/>
  <c r="Q51" i="38"/>
  <c r="L51" i="38"/>
  <c r="K51" i="38"/>
  <c r="Z50" i="38"/>
  <c r="V50" i="38"/>
  <c r="R50" i="38"/>
  <c r="Q50" i="38"/>
  <c r="L50" i="38"/>
  <c r="K50" i="38"/>
  <c r="M50" i="38" s="1"/>
  <c r="Z49" i="38"/>
  <c r="V49" i="38"/>
  <c r="R49" i="38"/>
  <c r="Q49" i="38"/>
  <c r="L49" i="38"/>
  <c r="K49" i="38"/>
  <c r="Z48" i="38"/>
  <c r="V48" i="38"/>
  <c r="R48" i="38"/>
  <c r="Q48" i="38"/>
  <c r="L48" i="38"/>
  <c r="K48" i="38"/>
  <c r="Z47" i="38"/>
  <c r="V47" i="38"/>
  <c r="R47" i="38"/>
  <c r="Q47" i="38"/>
  <c r="L47" i="38"/>
  <c r="K47" i="38"/>
  <c r="M47" i="38" s="1"/>
  <c r="Z46" i="38"/>
  <c r="V46" i="38"/>
  <c r="R46" i="38"/>
  <c r="Q46" i="38"/>
  <c r="L46" i="38"/>
  <c r="K46" i="38"/>
  <c r="M46" i="38" s="1"/>
  <c r="Z45" i="38"/>
  <c r="V45" i="38"/>
  <c r="R45" i="38"/>
  <c r="Q45" i="38"/>
  <c r="L45" i="38"/>
  <c r="K45" i="38"/>
  <c r="Z44" i="38"/>
  <c r="V44" i="38"/>
  <c r="R44" i="38"/>
  <c r="Q44" i="38"/>
  <c r="L44" i="38"/>
  <c r="K44" i="38"/>
  <c r="M44" i="38" s="1"/>
  <c r="Z43" i="38"/>
  <c r="V43" i="38"/>
  <c r="R43" i="38"/>
  <c r="Q43" i="38"/>
  <c r="L43" i="38"/>
  <c r="K43" i="38"/>
  <c r="M43" i="38" s="1"/>
  <c r="Z42" i="38"/>
  <c r="V42" i="38"/>
  <c r="R42" i="38"/>
  <c r="Q42" i="38"/>
  <c r="L42" i="38"/>
  <c r="K42" i="38"/>
  <c r="M42" i="38" s="1"/>
  <c r="Z41" i="38"/>
  <c r="V41" i="38"/>
  <c r="R41" i="38"/>
  <c r="Q41" i="38"/>
  <c r="L41" i="38"/>
  <c r="K41" i="38"/>
  <c r="Z40" i="38"/>
  <c r="V40" i="38"/>
  <c r="R40" i="38"/>
  <c r="Q40" i="38"/>
  <c r="L40" i="38"/>
  <c r="K40" i="38"/>
  <c r="Z39" i="38"/>
  <c r="V39" i="38"/>
  <c r="R39" i="38"/>
  <c r="Q39" i="38"/>
  <c r="L39" i="38"/>
  <c r="M39" i="38" s="1"/>
  <c r="K39" i="38"/>
  <c r="Z38" i="38"/>
  <c r="V38" i="38"/>
  <c r="R38" i="38"/>
  <c r="Q38" i="38"/>
  <c r="L38" i="38"/>
  <c r="K38" i="38"/>
  <c r="Z37" i="38"/>
  <c r="V37" i="38"/>
  <c r="R37" i="38"/>
  <c r="Q37" i="38"/>
  <c r="L37" i="38"/>
  <c r="K37" i="38"/>
  <c r="Z36" i="38"/>
  <c r="V36" i="38"/>
  <c r="R36" i="38"/>
  <c r="Q36" i="38"/>
  <c r="L36" i="38"/>
  <c r="K36" i="38"/>
  <c r="Z35" i="38"/>
  <c r="V35" i="38"/>
  <c r="R35" i="38"/>
  <c r="Q35" i="38"/>
  <c r="L35" i="38"/>
  <c r="M35" i="38" s="1"/>
  <c r="K35" i="38"/>
  <c r="Z34" i="38"/>
  <c r="V34" i="38"/>
  <c r="R34" i="38"/>
  <c r="Q34" i="38"/>
  <c r="L34" i="38"/>
  <c r="K34" i="38"/>
  <c r="Z33" i="38"/>
  <c r="V33" i="38"/>
  <c r="R33" i="38"/>
  <c r="Q33" i="38"/>
  <c r="L33" i="38"/>
  <c r="M33" i="38" s="1"/>
  <c r="K33" i="38"/>
  <c r="Z32" i="38"/>
  <c r="V32" i="38"/>
  <c r="R32" i="38"/>
  <c r="Q32" i="38"/>
  <c r="L32" i="38"/>
  <c r="K32" i="38"/>
  <c r="Z31" i="38"/>
  <c r="V31" i="38"/>
  <c r="R31" i="38"/>
  <c r="Q31" i="38"/>
  <c r="L31" i="38"/>
  <c r="K31" i="38"/>
  <c r="Z30" i="38"/>
  <c r="V30" i="38"/>
  <c r="R30" i="38"/>
  <c r="Q30" i="38"/>
  <c r="L30" i="38"/>
  <c r="K30" i="38"/>
  <c r="Z29" i="38"/>
  <c r="V29" i="38"/>
  <c r="R29" i="38"/>
  <c r="Q29" i="38"/>
  <c r="L29" i="38"/>
  <c r="M29" i="38" s="1"/>
  <c r="K29" i="38"/>
  <c r="Z28" i="38"/>
  <c r="V28" i="38"/>
  <c r="R28" i="38"/>
  <c r="Q28" i="38"/>
  <c r="L28" i="38"/>
  <c r="K28" i="38"/>
  <c r="Z27" i="38"/>
  <c r="V27" i="38"/>
  <c r="R27" i="38"/>
  <c r="Q27" i="38"/>
  <c r="L27" i="38"/>
  <c r="K27" i="38"/>
  <c r="Z26" i="38"/>
  <c r="V26" i="38"/>
  <c r="R26" i="38"/>
  <c r="Q26" i="38"/>
  <c r="L26" i="38"/>
  <c r="K26" i="38"/>
  <c r="A26" i="38"/>
  <c r="A27" i="38" s="1"/>
  <c r="A28" i="38" s="1"/>
  <c r="A29" i="38" s="1"/>
  <c r="A30" i="38" s="1"/>
  <c r="A31" i="38" s="1"/>
  <c r="A32" i="38" s="1"/>
  <c r="A33" i="38" s="1"/>
  <c r="A34" i="38" s="1"/>
  <c r="A35" i="38" s="1"/>
  <c r="A36" i="38" s="1"/>
  <c r="A37" i="38" s="1"/>
  <c r="A38" i="38" s="1"/>
  <c r="A39" i="38" s="1"/>
  <c r="A40" i="38" s="1"/>
  <c r="A41" i="38" s="1"/>
  <c r="A42" i="38" s="1"/>
  <c r="A43" i="38" s="1"/>
  <c r="A44" i="38" s="1"/>
  <c r="A45" i="38" s="1"/>
  <c r="A46" i="38" s="1"/>
  <c r="A47" i="38" s="1"/>
  <c r="A48" i="38" s="1"/>
  <c r="A49" i="38" s="1"/>
  <c r="A50" i="38" s="1"/>
  <c r="A51" i="38" s="1"/>
  <c r="A52" i="38" s="1"/>
  <c r="A53" i="38" s="1"/>
  <c r="A54" i="38" s="1"/>
  <c r="A55" i="38" s="1"/>
  <c r="A56" i="38" s="1"/>
  <c r="A57" i="38" s="1"/>
  <c r="A58" i="38" s="1"/>
  <c r="A59" i="38" s="1"/>
  <c r="Z25" i="38"/>
  <c r="V25" i="38"/>
  <c r="R25" i="38"/>
  <c r="Q25" i="38"/>
  <c r="L25" i="38"/>
  <c r="K25" i="38"/>
  <c r="Y20" i="38"/>
  <c r="U20" i="38"/>
  <c r="J20" i="38"/>
  <c r="I20" i="38"/>
  <c r="H20" i="38"/>
  <c r="C20" i="38"/>
  <c r="AA57" i="38" s="1"/>
  <c r="AB57" i="38" s="1"/>
  <c r="M24" i="26" l="1"/>
  <c r="K24" i="26"/>
  <c r="K20" i="38"/>
  <c r="M32" i="38"/>
  <c r="M36" i="38"/>
  <c r="M56" i="38"/>
  <c r="N56" i="38" s="1"/>
  <c r="O56" i="38" s="1"/>
  <c r="S56" i="38" s="1"/>
  <c r="T56" i="38" s="1"/>
  <c r="M58" i="38"/>
  <c r="M25" i="38"/>
  <c r="N25" i="38" s="1"/>
  <c r="O25" i="38" s="1"/>
  <c r="S25" i="38" s="1"/>
  <c r="N44" i="38"/>
  <c r="M26" i="38"/>
  <c r="M28" i="38"/>
  <c r="M30" i="38"/>
  <c r="M34" i="38"/>
  <c r="M48" i="38"/>
  <c r="N48" i="38" s="1"/>
  <c r="M59" i="38"/>
  <c r="N59" i="38" s="1"/>
  <c r="O59" i="38" s="1"/>
  <c r="S59" i="38" s="1"/>
  <c r="N32" i="38"/>
  <c r="M27" i="38"/>
  <c r="M31" i="38"/>
  <c r="N31" i="38" s="1"/>
  <c r="O31" i="38" s="1"/>
  <c r="S31" i="38" s="1"/>
  <c r="M38" i="38"/>
  <c r="M40" i="38"/>
  <c r="N40" i="38" s="1"/>
  <c r="M45" i="38"/>
  <c r="M51" i="38"/>
  <c r="N51" i="38" s="1"/>
  <c r="O51" i="38" s="1"/>
  <c r="S51" i="38" s="1"/>
  <c r="T51" i="38" s="1"/>
  <c r="P51" i="38" s="1"/>
  <c r="N36" i="38"/>
  <c r="N52" i="38"/>
  <c r="M49" i="38"/>
  <c r="M37" i="38"/>
  <c r="N37" i="38" s="1"/>
  <c r="O37" i="38" s="1"/>
  <c r="S37" i="38" s="1"/>
  <c r="M53" i="38"/>
  <c r="N53" i="38" s="1"/>
  <c r="O53" i="38" s="1"/>
  <c r="S53" i="38" s="1"/>
  <c r="M41" i="38"/>
  <c r="U23" i="39"/>
  <c r="U19" i="39" s="1"/>
  <c r="T19" i="39"/>
  <c r="X19" i="39"/>
  <c r="J19" i="39"/>
  <c r="K23" i="39"/>
  <c r="I19" i="39"/>
  <c r="K24" i="39"/>
  <c r="K26" i="39"/>
  <c r="K28" i="39"/>
  <c r="K30" i="39"/>
  <c r="K32" i="39"/>
  <c r="K34" i="39"/>
  <c r="K36" i="39"/>
  <c r="K38" i="39"/>
  <c r="K40" i="39"/>
  <c r="K42" i="39"/>
  <c r="K44" i="39"/>
  <c r="K46" i="39"/>
  <c r="K48" i="39"/>
  <c r="K50" i="39"/>
  <c r="K52" i="39"/>
  <c r="K54" i="39"/>
  <c r="K56" i="39"/>
  <c r="K25" i="39"/>
  <c r="K27" i="39"/>
  <c r="K29" i="39"/>
  <c r="K31" i="39"/>
  <c r="K33" i="39"/>
  <c r="K35" i="39"/>
  <c r="K37" i="39"/>
  <c r="K39" i="39"/>
  <c r="K41" i="39"/>
  <c r="K43" i="39"/>
  <c r="K45" i="39"/>
  <c r="K47" i="39"/>
  <c r="K49" i="39"/>
  <c r="K51" i="39"/>
  <c r="K53" i="39"/>
  <c r="K55" i="39"/>
  <c r="K57" i="39"/>
  <c r="G19" i="39"/>
  <c r="Y23" i="39"/>
  <c r="Y19" i="39" s="1"/>
  <c r="H19" i="39"/>
  <c r="N33" i="38"/>
  <c r="O33" i="38" s="1"/>
  <c r="S33" i="38" s="1"/>
  <c r="T33" i="38" s="1"/>
  <c r="P33" i="38" s="1"/>
  <c r="N49" i="38"/>
  <c r="O49" i="38" s="1"/>
  <c r="S49" i="38" s="1"/>
  <c r="N41" i="38"/>
  <c r="O41" i="38" s="1"/>
  <c r="S41" i="38" s="1"/>
  <c r="N29" i="38"/>
  <c r="O29" i="38" s="1"/>
  <c r="S29" i="38" s="1"/>
  <c r="N45" i="38"/>
  <c r="O45" i="38" s="1"/>
  <c r="S45" i="38" s="1"/>
  <c r="T45" i="38" s="1"/>
  <c r="P45" i="38" s="1"/>
  <c r="N57" i="38"/>
  <c r="O57" i="38" s="1"/>
  <c r="S57" i="38" s="1"/>
  <c r="N27" i="38"/>
  <c r="O27" i="38" s="1"/>
  <c r="S27" i="38" s="1"/>
  <c r="W27" i="38"/>
  <c r="X27" i="38" s="1"/>
  <c r="AA28" i="38"/>
  <c r="AB28" i="38" s="1"/>
  <c r="W31" i="38"/>
  <c r="X31" i="38" s="1"/>
  <c r="AA32" i="38"/>
  <c r="AB32" i="38" s="1"/>
  <c r="N35" i="38"/>
  <c r="O35" i="38" s="1"/>
  <c r="S35" i="38" s="1"/>
  <c r="W35" i="38"/>
  <c r="X35" i="38" s="1"/>
  <c r="AA36" i="38"/>
  <c r="AB36" i="38" s="1"/>
  <c r="N39" i="38"/>
  <c r="O39" i="38" s="1"/>
  <c r="S39" i="38" s="1"/>
  <c r="W39" i="38"/>
  <c r="X39" i="38" s="1"/>
  <c r="AA40" i="38"/>
  <c r="AB40" i="38" s="1"/>
  <c r="N43" i="38"/>
  <c r="O43" i="38" s="1"/>
  <c r="S43" i="38" s="1"/>
  <c r="W43" i="38"/>
  <c r="X43" i="38" s="1"/>
  <c r="AA44" i="38"/>
  <c r="AB44" i="38" s="1"/>
  <c r="N47" i="38"/>
  <c r="O47" i="38" s="1"/>
  <c r="S47" i="38" s="1"/>
  <c r="T47" i="38" s="1"/>
  <c r="P47" i="38" s="1"/>
  <c r="W47" i="38"/>
  <c r="X47" i="38" s="1"/>
  <c r="AA48" i="38"/>
  <c r="AB48" i="38" s="1"/>
  <c r="W51" i="38"/>
  <c r="X51" i="38" s="1"/>
  <c r="AA52" i="38"/>
  <c r="AB52" i="38" s="1"/>
  <c r="N55" i="38"/>
  <c r="O55" i="38" s="1"/>
  <c r="S55" i="38" s="1"/>
  <c r="W55" i="38"/>
  <c r="X55" i="38" s="1"/>
  <c r="AA56" i="38"/>
  <c r="AB56" i="38" s="1"/>
  <c r="W59" i="38"/>
  <c r="X59" i="38" s="1"/>
  <c r="N26" i="38"/>
  <c r="O26" i="38" s="1"/>
  <c r="S26" i="38" s="1"/>
  <c r="T26" i="38" s="1"/>
  <c r="W26" i="38"/>
  <c r="X26" i="38" s="1"/>
  <c r="AA27" i="38"/>
  <c r="AB27" i="38" s="1"/>
  <c r="N30" i="38"/>
  <c r="O30" i="38" s="1"/>
  <c r="S30" i="38" s="1"/>
  <c r="W30" i="38"/>
  <c r="X30" i="38" s="1"/>
  <c r="AA31" i="38"/>
  <c r="AB31" i="38" s="1"/>
  <c r="N34" i="38"/>
  <c r="O34" i="38" s="1"/>
  <c r="S34" i="38" s="1"/>
  <c r="W34" i="38"/>
  <c r="X34" i="38" s="1"/>
  <c r="AA35" i="38"/>
  <c r="AB35" i="38" s="1"/>
  <c r="N38" i="38"/>
  <c r="O38" i="38" s="1"/>
  <c r="S38" i="38" s="1"/>
  <c r="W38" i="38"/>
  <c r="X38" i="38" s="1"/>
  <c r="AA39" i="38"/>
  <c r="AB39" i="38" s="1"/>
  <c r="N42" i="38"/>
  <c r="O42" i="38" s="1"/>
  <c r="S42" i="38" s="1"/>
  <c r="T42" i="38" s="1"/>
  <c r="W42" i="38"/>
  <c r="X42" i="38" s="1"/>
  <c r="AA43" i="38"/>
  <c r="AB43" i="38" s="1"/>
  <c r="N46" i="38"/>
  <c r="O46" i="38" s="1"/>
  <c r="S46" i="38" s="1"/>
  <c r="T46" i="38" s="1"/>
  <c r="W46" i="38"/>
  <c r="X46" i="38" s="1"/>
  <c r="AA47" i="38"/>
  <c r="AB47" i="38" s="1"/>
  <c r="N50" i="38"/>
  <c r="O50" i="38" s="1"/>
  <c r="S50" i="38" s="1"/>
  <c r="T50" i="38" s="1"/>
  <c r="W50" i="38"/>
  <c r="X50" i="38" s="1"/>
  <c r="AA51" i="38"/>
  <c r="AB51" i="38" s="1"/>
  <c r="N54" i="38"/>
  <c r="O54" i="38" s="1"/>
  <c r="S54" i="38" s="1"/>
  <c r="W54" i="38"/>
  <c r="X54" i="38" s="1"/>
  <c r="AA55" i="38"/>
  <c r="AB55" i="38" s="1"/>
  <c r="N58" i="38"/>
  <c r="O58" i="38" s="1"/>
  <c r="S58" i="38" s="1"/>
  <c r="T58" i="38" s="1"/>
  <c r="W58" i="38"/>
  <c r="X58" i="38" s="1"/>
  <c r="AA59" i="38"/>
  <c r="AB59" i="38" s="1"/>
  <c r="W25" i="38"/>
  <c r="AA26" i="38"/>
  <c r="AB26" i="38" s="1"/>
  <c r="W29" i="38"/>
  <c r="X29" i="38" s="1"/>
  <c r="AA30" i="38"/>
  <c r="AB30" i="38" s="1"/>
  <c r="O32" i="38"/>
  <c r="S32" i="38" s="1"/>
  <c r="T32" i="38" s="1"/>
  <c r="W33" i="38"/>
  <c r="X33" i="38" s="1"/>
  <c r="AA34" i="38"/>
  <c r="AB34" i="38" s="1"/>
  <c r="O36" i="38"/>
  <c r="S36" i="38" s="1"/>
  <c r="W37" i="38"/>
  <c r="X37" i="38" s="1"/>
  <c r="AA38" i="38"/>
  <c r="AB38" i="38" s="1"/>
  <c r="O40" i="38"/>
  <c r="S40" i="38" s="1"/>
  <c r="W41" i="38"/>
  <c r="X41" i="38" s="1"/>
  <c r="AA42" i="38"/>
  <c r="AB42" i="38" s="1"/>
  <c r="O44" i="38"/>
  <c r="S44" i="38" s="1"/>
  <c r="W45" i="38"/>
  <c r="X45" i="38" s="1"/>
  <c r="AA46" i="38"/>
  <c r="AB46" i="38" s="1"/>
  <c r="O48" i="38"/>
  <c r="S48" i="38" s="1"/>
  <c r="T48" i="38" s="1"/>
  <c r="W49" i="38"/>
  <c r="X49" i="38" s="1"/>
  <c r="AA50" i="38"/>
  <c r="AB50" i="38" s="1"/>
  <c r="O52" i="38"/>
  <c r="S52" i="38" s="1"/>
  <c r="T52" i="38" s="1"/>
  <c r="W53" i="38"/>
  <c r="X53" i="38" s="1"/>
  <c r="AA54" i="38"/>
  <c r="AB54" i="38" s="1"/>
  <c r="W57" i="38"/>
  <c r="X57" i="38" s="1"/>
  <c r="AA58" i="38"/>
  <c r="AB58" i="38" s="1"/>
  <c r="L20" i="38"/>
  <c r="AA25" i="38"/>
  <c r="W28" i="38"/>
  <c r="X28" i="38" s="1"/>
  <c r="AA29" i="38"/>
  <c r="AB29" i="38" s="1"/>
  <c r="W32" i="38"/>
  <c r="X32" i="38" s="1"/>
  <c r="AA33" i="38"/>
  <c r="AB33" i="38" s="1"/>
  <c r="W36" i="38"/>
  <c r="X36" i="38" s="1"/>
  <c r="AA37" i="38"/>
  <c r="AB37" i="38" s="1"/>
  <c r="W40" i="38"/>
  <c r="X40" i="38" s="1"/>
  <c r="AA41" i="38"/>
  <c r="AB41" i="38" s="1"/>
  <c r="W44" i="38"/>
  <c r="X44" i="38" s="1"/>
  <c r="AA45" i="38"/>
  <c r="AB45" i="38" s="1"/>
  <c r="W48" i="38"/>
  <c r="X48" i="38" s="1"/>
  <c r="AA49" i="38"/>
  <c r="AB49" i="38" s="1"/>
  <c r="W52" i="38"/>
  <c r="X52" i="38" s="1"/>
  <c r="AA53" i="38"/>
  <c r="AB53" i="38" s="1"/>
  <c r="W56" i="38"/>
  <c r="X56" i="38" s="1"/>
  <c r="G25" i="31"/>
  <c r="F25" i="31"/>
  <c r="E25" i="31"/>
  <c r="D25" i="31"/>
  <c r="P1002" i="18"/>
  <c r="Q1002" i="18" s="1"/>
  <c r="R1002" i="18" s="1"/>
  <c r="B1002" i="18"/>
  <c r="D1002" i="18"/>
  <c r="C1002" i="18"/>
  <c r="P1001" i="18"/>
  <c r="Q1001" i="18" s="1"/>
  <c r="R1001" i="18" s="1"/>
  <c r="B1001" i="18"/>
  <c r="D1001" i="18"/>
  <c r="C1001" i="18"/>
  <c r="P1000" i="18"/>
  <c r="Q1000" i="18" s="1"/>
  <c r="R1000" i="18" s="1"/>
  <c r="B1000" i="18"/>
  <c r="D1000" i="18"/>
  <c r="C1000" i="18"/>
  <c r="P999" i="18"/>
  <c r="Q999" i="18" s="1"/>
  <c r="R999" i="18" s="1"/>
  <c r="B999" i="18"/>
  <c r="D999" i="18"/>
  <c r="C999" i="18"/>
  <c r="P998" i="18"/>
  <c r="Q998" i="18" s="1"/>
  <c r="R998" i="18" s="1"/>
  <c r="B998" i="18"/>
  <c r="D998" i="18"/>
  <c r="C998" i="18"/>
  <c r="H998" i="18" s="1"/>
  <c r="M998" i="18" s="1"/>
  <c r="P997" i="18"/>
  <c r="Q997" i="18" s="1"/>
  <c r="R997" i="18" s="1"/>
  <c r="B997" i="18"/>
  <c r="D997" i="18"/>
  <c r="C997" i="18"/>
  <c r="P996" i="18"/>
  <c r="Q996" i="18" s="1"/>
  <c r="R996" i="18" s="1"/>
  <c r="B996" i="18"/>
  <c r="D996" i="18"/>
  <c r="C996" i="18"/>
  <c r="P995" i="18"/>
  <c r="Q995" i="18" s="1"/>
  <c r="R995" i="18" s="1"/>
  <c r="B995" i="18"/>
  <c r="D995" i="18"/>
  <c r="C995" i="18"/>
  <c r="P994" i="18"/>
  <c r="Q994" i="18" s="1"/>
  <c r="R994" i="18" s="1"/>
  <c r="B994" i="18"/>
  <c r="D994" i="18"/>
  <c r="C994" i="18"/>
  <c r="P993" i="18"/>
  <c r="Q993" i="18" s="1"/>
  <c r="R993" i="18" s="1"/>
  <c r="B993" i="18"/>
  <c r="D993" i="18"/>
  <c r="C993" i="18"/>
  <c r="H993" i="18" s="1"/>
  <c r="M993" i="18" s="1"/>
  <c r="P992" i="18"/>
  <c r="Q992" i="18" s="1"/>
  <c r="R992" i="18" s="1"/>
  <c r="B992" i="18"/>
  <c r="D992" i="18"/>
  <c r="C992" i="18"/>
  <c r="I992" i="18" s="1"/>
  <c r="J992" i="18" s="1"/>
  <c r="P991" i="18"/>
  <c r="Q991" i="18" s="1"/>
  <c r="R991" i="18" s="1"/>
  <c r="B991" i="18"/>
  <c r="D991" i="18"/>
  <c r="C991" i="18"/>
  <c r="H991" i="18" s="1"/>
  <c r="M991" i="18" s="1"/>
  <c r="P990" i="18"/>
  <c r="Q990" i="18" s="1"/>
  <c r="R990" i="18" s="1"/>
  <c r="B990" i="18"/>
  <c r="D990" i="18"/>
  <c r="C990" i="18"/>
  <c r="H990" i="18" s="1"/>
  <c r="M990" i="18" s="1"/>
  <c r="P989" i="18"/>
  <c r="Q989" i="18" s="1"/>
  <c r="R989" i="18" s="1"/>
  <c r="B989" i="18"/>
  <c r="D989" i="18"/>
  <c r="C989" i="18"/>
  <c r="P988" i="18"/>
  <c r="Q988" i="18" s="1"/>
  <c r="R988" i="18" s="1"/>
  <c r="B988" i="18"/>
  <c r="D988" i="18"/>
  <c r="C988" i="18"/>
  <c r="I988" i="18" s="1"/>
  <c r="J988" i="18" s="1"/>
  <c r="H988" i="18"/>
  <c r="M988" i="18" s="1"/>
  <c r="P987" i="18"/>
  <c r="Q987" i="18" s="1"/>
  <c r="R987" i="18" s="1"/>
  <c r="B987" i="18"/>
  <c r="D987" i="18"/>
  <c r="C987" i="18"/>
  <c r="I987" i="18" s="1"/>
  <c r="J987" i="18" s="1"/>
  <c r="P986" i="18"/>
  <c r="Q986" i="18" s="1"/>
  <c r="R986" i="18" s="1"/>
  <c r="B986" i="18"/>
  <c r="D986" i="18"/>
  <c r="C986" i="18"/>
  <c r="P985" i="18"/>
  <c r="Q985" i="18" s="1"/>
  <c r="R985" i="18" s="1"/>
  <c r="B985" i="18"/>
  <c r="D985" i="18"/>
  <c r="C985" i="18"/>
  <c r="P984" i="18"/>
  <c r="Q984" i="18" s="1"/>
  <c r="R984" i="18" s="1"/>
  <c r="B984" i="18"/>
  <c r="D984" i="18"/>
  <c r="C984" i="18"/>
  <c r="P983" i="18"/>
  <c r="Q983" i="18" s="1"/>
  <c r="R983" i="18" s="1"/>
  <c r="B983" i="18"/>
  <c r="D983" i="18"/>
  <c r="C983" i="18"/>
  <c r="I983" i="18" s="1"/>
  <c r="J983" i="18" s="1"/>
  <c r="P982" i="18"/>
  <c r="Q982" i="18" s="1"/>
  <c r="R982" i="18" s="1"/>
  <c r="B982" i="18"/>
  <c r="V982" i="18"/>
  <c r="W982" i="18" s="1"/>
  <c r="D982" i="18"/>
  <c r="E982" i="18" s="1"/>
  <c r="F982" i="18" s="1"/>
  <c r="C982" i="18"/>
  <c r="I982" i="18" s="1"/>
  <c r="J982" i="18" s="1"/>
  <c r="H982" i="18"/>
  <c r="M982" i="18" s="1"/>
  <c r="P981" i="18"/>
  <c r="Q981" i="18" s="1"/>
  <c r="R981" i="18" s="1"/>
  <c r="B981" i="18"/>
  <c r="D981" i="18"/>
  <c r="C981" i="18"/>
  <c r="P980" i="18"/>
  <c r="Q980" i="18" s="1"/>
  <c r="R980" i="18" s="1"/>
  <c r="B980" i="18"/>
  <c r="D980" i="18"/>
  <c r="C980" i="18"/>
  <c r="P979" i="18"/>
  <c r="Q979" i="18" s="1"/>
  <c r="R979" i="18" s="1"/>
  <c r="V979" i="18" s="1"/>
  <c r="W979" i="18" s="1"/>
  <c r="B979" i="18"/>
  <c r="D979" i="18"/>
  <c r="C979" i="18"/>
  <c r="P978" i="18"/>
  <c r="Q978" i="18" s="1"/>
  <c r="R978" i="18" s="1"/>
  <c r="B978" i="18"/>
  <c r="D978" i="18"/>
  <c r="C978" i="18"/>
  <c r="H978" i="18" s="1"/>
  <c r="M978" i="18" s="1"/>
  <c r="P977" i="18"/>
  <c r="Q977" i="18" s="1"/>
  <c r="R977" i="18" s="1"/>
  <c r="B977" i="18"/>
  <c r="D977" i="18"/>
  <c r="C977" i="18"/>
  <c r="P976" i="18"/>
  <c r="Q976" i="18" s="1"/>
  <c r="R976" i="18" s="1"/>
  <c r="B976" i="18"/>
  <c r="D976" i="18"/>
  <c r="C976" i="18"/>
  <c r="P975" i="18"/>
  <c r="Q975" i="18" s="1"/>
  <c r="R975" i="18" s="1"/>
  <c r="B975" i="18"/>
  <c r="D975" i="18"/>
  <c r="C975" i="18"/>
  <c r="I975" i="18" s="1"/>
  <c r="J975" i="18" s="1"/>
  <c r="P974" i="18"/>
  <c r="Q974" i="18" s="1"/>
  <c r="R974" i="18" s="1"/>
  <c r="B974" i="18"/>
  <c r="V974" i="18"/>
  <c r="W974" i="18" s="1"/>
  <c r="X974" i="18" s="1"/>
  <c r="D974" i="18"/>
  <c r="C974" i="18"/>
  <c r="H974" i="18" s="1"/>
  <c r="K974" i="18" s="1"/>
  <c r="L974" i="18" s="1"/>
  <c r="I974" i="18"/>
  <c r="J974" i="18" s="1"/>
  <c r="P973" i="18"/>
  <c r="Q973" i="18" s="1"/>
  <c r="R973" i="18" s="1"/>
  <c r="B973" i="18"/>
  <c r="D973" i="18"/>
  <c r="C973" i="18"/>
  <c r="P972" i="18"/>
  <c r="Q972" i="18" s="1"/>
  <c r="R972" i="18" s="1"/>
  <c r="B972" i="18"/>
  <c r="D972" i="18"/>
  <c r="C972" i="18"/>
  <c r="P971" i="18"/>
  <c r="Q971" i="18" s="1"/>
  <c r="R971" i="18" s="1"/>
  <c r="B971" i="18"/>
  <c r="D971" i="18"/>
  <c r="C971" i="18"/>
  <c r="P970" i="18"/>
  <c r="Q970" i="18" s="1"/>
  <c r="R970" i="18" s="1"/>
  <c r="B970" i="18"/>
  <c r="D970" i="18"/>
  <c r="C970" i="18"/>
  <c r="P969" i="18"/>
  <c r="Q969" i="18" s="1"/>
  <c r="R969" i="18" s="1"/>
  <c r="B969" i="18"/>
  <c r="D969" i="18"/>
  <c r="C969" i="18"/>
  <c r="P968" i="18"/>
  <c r="Q968" i="18"/>
  <c r="R968" i="18" s="1"/>
  <c r="B968" i="18"/>
  <c r="D968" i="18"/>
  <c r="C968" i="18"/>
  <c r="P967" i="18"/>
  <c r="Q967" i="18" s="1"/>
  <c r="R967" i="18" s="1"/>
  <c r="B967" i="18"/>
  <c r="D967" i="18"/>
  <c r="C967" i="18"/>
  <c r="P966" i="18"/>
  <c r="Q966" i="18" s="1"/>
  <c r="R966" i="18" s="1"/>
  <c r="B966" i="18"/>
  <c r="D966" i="18"/>
  <c r="C966" i="18"/>
  <c r="H966" i="18"/>
  <c r="K966" i="18" s="1"/>
  <c r="L966" i="18" s="1"/>
  <c r="I966" i="18"/>
  <c r="J966" i="18" s="1"/>
  <c r="P965" i="18"/>
  <c r="Q965" i="18" s="1"/>
  <c r="R965" i="18" s="1"/>
  <c r="B965" i="18"/>
  <c r="D965" i="18"/>
  <c r="C965" i="18"/>
  <c r="P964" i="18"/>
  <c r="Q964" i="18" s="1"/>
  <c r="R964" i="18" s="1"/>
  <c r="B964" i="18"/>
  <c r="D964" i="18"/>
  <c r="C964" i="18"/>
  <c r="H964" i="18"/>
  <c r="M964" i="18" s="1"/>
  <c r="P963" i="18"/>
  <c r="Q963" i="18"/>
  <c r="R963" i="18" s="1"/>
  <c r="B963" i="18"/>
  <c r="D963" i="18"/>
  <c r="C963" i="18"/>
  <c r="P962" i="18"/>
  <c r="Q962" i="18" s="1"/>
  <c r="R962" i="18" s="1"/>
  <c r="S962" i="18" s="1"/>
  <c r="T962" i="18" s="1"/>
  <c r="U962" i="18" s="1"/>
  <c r="B962" i="18"/>
  <c r="D962" i="18"/>
  <c r="C962" i="18"/>
  <c r="P961" i="18"/>
  <c r="Q961" i="18" s="1"/>
  <c r="R961" i="18" s="1"/>
  <c r="B961" i="18"/>
  <c r="D961" i="18"/>
  <c r="C961" i="18"/>
  <c r="P960" i="18"/>
  <c r="Q960" i="18" s="1"/>
  <c r="R960" i="18" s="1"/>
  <c r="B960" i="18"/>
  <c r="D960" i="18"/>
  <c r="C960" i="18"/>
  <c r="P959" i="18"/>
  <c r="Q959" i="18" s="1"/>
  <c r="R959" i="18" s="1"/>
  <c r="B959" i="18"/>
  <c r="D959" i="18"/>
  <c r="C959" i="18"/>
  <c r="P958" i="18"/>
  <c r="Q958" i="18" s="1"/>
  <c r="R958" i="18" s="1"/>
  <c r="B958" i="18"/>
  <c r="D958" i="18"/>
  <c r="C958" i="18"/>
  <c r="P957" i="18"/>
  <c r="Q957" i="18" s="1"/>
  <c r="R957" i="18" s="1"/>
  <c r="B957" i="18"/>
  <c r="D957" i="18"/>
  <c r="C957" i="18"/>
  <c r="I957" i="18" s="1"/>
  <c r="J957" i="18" s="1"/>
  <c r="P956" i="18"/>
  <c r="Q956" i="18" s="1"/>
  <c r="R956" i="18" s="1"/>
  <c r="B956" i="18"/>
  <c r="D956" i="18"/>
  <c r="C956" i="18"/>
  <c r="P955" i="18"/>
  <c r="Q955" i="18" s="1"/>
  <c r="R955" i="18" s="1"/>
  <c r="B955" i="18"/>
  <c r="D955" i="18"/>
  <c r="C955" i="18"/>
  <c r="P954" i="18"/>
  <c r="Q954" i="18" s="1"/>
  <c r="R954" i="18" s="1"/>
  <c r="B954" i="18"/>
  <c r="D954" i="18"/>
  <c r="C954" i="18"/>
  <c r="P953" i="18"/>
  <c r="Q953" i="18" s="1"/>
  <c r="R953" i="18" s="1"/>
  <c r="B953" i="18"/>
  <c r="D953" i="18"/>
  <c r="C953" i="18"/>
  <c r="I953" i="18" s="1"/>
  <c r="J953" i="18"/>
  <c r="P952" i="18"/>
  <c r="Q952" i="18" s="1"/>
  <c r="R952" i="18" s="1"/>
  <c r="B952" i="18"/>
  <c r="D952" i="18"/>
  <c r="C952" i="18"/>
  <c r="P951" i="18"/>
  <c r="Q951" i="18" s="1"/>
  <c r="R951" i="18" s="1"/>
  <c r="B951" i="18"/>
  <c r="D951" i="18"/>
  <c r="C951" i="18"/>
  <c r="H951" i="18" s="1"/>
  <c r="M951" i="18" s="1"/>
  <c r="P950" i="18"/>
  <c r="Q950" i="18" s="1"/>
  <c r="R950" i="18" s="1"/>
  <c r="B950" i="18"/>
  <c r="D950" i="18"/>
  <c r="C950" i="18"/>
  <c r="P949" i="18"/>
  <c r="Q949" i="18" s="1"/>
  <c r="R949" i="18" s="1"/>
  <c r="B949" i="18"/>
  <c r="D949" i="18"/>
  <c r="C949" i="18"/>
  <c r="H949" i="18" s="1"/>
  <c r="K949" i="18" s="1"/>
  <c r="L949" i="18" s="1"/>
  <c r="P948" i="18"/>
  <c r="Q948" i="18" s="1"/>
  <c r="R948" i="18" s="1"/>
  <c r="B948" i="18"/>
  <c r="D948" i="18"/>
  <c r="C948" i="18"/>
  <c r="H948" i="18" s="1"/>
  <c r="M948" i="18" s="1"/>
  <c r="P947" i="18"/>
  <c r="Q947" i="18" s="1"/>
  <c r="R947" i="18" s="1"/>
  <c r="B947" i="18"/>
  <c r="D947" i="18"/>
  <c r="C947" i="18"/>
  <c r="P946" i="18"/>
  <c r="Q946" i="18" s="1"/>
  <c r="R946" i="18" s="1"/>
  <c r="B946" i="18"/>
  <c r="D946" i="18"/>
  <c r="C946" i="18"/>
  <c r="P945" i="18"/>
  <c r="Q945" i="18" s="1"/>
  <c r="R945" i="18" s="1"/>
  <c r="B945" i="18"/>
  <c r="D945" i="18"/>
  <c r="C945" i="18"/>
  <c r="P944" i="18"/>
  <c r="Q944" i="18" s="1"/>
  <c r="R944" i="18" s="1"/>
  <c r="B944" i="18"/>
  <c r="D944" i="18"/>
  <c r="C944" i="18"/>
  <c r="P943" i="18"/>
  <c r="Q943" i="18" s="1"/>
  <c r="R943" i="18" s="1"/>
  <c r="B943" i="18"/>
  <c r="D943" i="18"/>
  <c r="C943" i="18"/>
  <c r="H943" i="18" s="1"/>
  <c r="M943" i="18" s="1"/>
  <c r="P942" i="18"/>
  <c r="Q942" i="18" s="1"/>
  <c r="R942" i="18" s="1"/>
  <c r="B942" i="18"/>
  <c r="D942" i="18"/>
  <c r="C942" i="18"/>
  <c r="P941" i="18"/>
  <c r="Q941" i="18" s="1"/>
  <c r="R941" i="18" s="1"/>
  <c r="B941" i="18"/>
  <c r="D941" i="18"/>
  <c r="C941" i="18"/>
  <c r="I941" i="18" s="1"/>
  <c r="J941" i="18" s="1"/>
  <c r="P940" i="18"/>
  <c r="Q940" i="18" s="1"/>
  <c r="R940" i="18" s="1"/>
  <c r="B940" i="18"/>
  <c r="D940" i="18"/>
  <c r="C940" i="18"/>
  <c r="I940" i="18" s="1"/>
  <c r="J940" i="18" s="1"/>
  <c r="H940" i="18"/>
  <c r="M940" i="18" s="1"/>
  <c r="P939" i="18"/>
  <c r="Q939" i="18" s="1"/>
  <c r="R939" i="18" s="1"/>
  <c r="B939" i="18"/>
  <c r="D939" i="18"/>
  <c r="C939" i="18"/>
  <c r="I939" i="18" s="1"/>
  <c r="J939" i="18"/>
  <c r="P938" i="18"/>
  <c r="Q938" i="18" s="1"/>
  <c r="R938" i="18" s="1"/>
  <c r="B938" i="18"/>
  <c r="D938" i="18"/>
  <c r="C938" i="18"/>
  <c r="P937" i="18"/>
  <c r="Q937" i="18" s="1"/>
  <c r="R937" i="18" s="1"/>
  <c r="B937" i="18"/>
  <c r="D937" i="18"/>
  <c r="C937" i="18"/>
  <c r="P936" i="18"/>
  <c r="Q936" i="18" s="1"/>
  <c r="R936" i="18" s="1"/>
  <c r="B936" i="18"/>
  <c r="D936" i="18"/>
  <c r="C936" i="18"/>
  <c r="P935" i="18"/>
  <c r="Q935" i="18" s="1"/>
  <c r="R935" i="18" s="1"/>
  <c r="B935" i="18"/>
  <c r="D935" i="18"/>
  <c r="C935" i="18"/>
  <c r="P934" i="18"/>
  <c r="Q934" i="18" s="1"/>
  <c r="R934" i="18" s="1"/>
  <c r="B934" i="18"/>
  <c r="D934" i="18"/>
  <c r="C934" i="18"/>
  <c r="P933" i="18"/>
  <c r="Q933" i="18" s="1"/>
  <c r="R933" i="18" s="1"/>
  <c r="B933" i="18"/>
  <c r="D933" i="18"/>
  <c r="C933" i="18"/>
  <c r="P932" i="18"/>
  <c r="Q932" i="18" s="1"/>
  <c r="R932" i="18" s="1"/>
  <c r="B932" i="18"/>
  <c r="D932" i="18"/>
  <c r="C932" i="18"/>
  <c r="H932" i="18" s="1"/>
  <c r="M932" i="18" s="1"/>
  <c r="P931" i="18"/>
  <c r="Q931" i="18" s="1"/>
  <c r="R931" i="18" s="1"/>
  <c r="B931" i="18"/>
  <c r="D931" i="18"/>
  <c r="C931" i="18"/>
  <c r="P930" i="18"/>
  <c r="Q930" i="18" s="1"/>
  <c r="R930" i="18" s="1"/>
  <c r="B930" i="18"/>
  <c r="D930" i="18"/>
  <c r="C930" i="18"/>
  <c r="P929" i="18"/>
  <c r="Q929" i="18" s="1"/>
  <c r="R929" i="18" s="1"/>
  <c r="B929" i="18"/>
  <c r="D929" i="18"/>
  <c r="C929" i="18"/>
  <c r="I929" i="18" s="1"/>
  <c r="J929" i="18" s="1"/>
  <c r="P928" i="18"/>
  <c r="Q928" i="18" s="1"/>
  <c r="R928" i="18" s="1"/>
  <c r="B928" i="18"/>
  <c r="D928" i="18"/>
  <c r="C928" i="18"/>
  <c r="P927" i="18"/>
  <c r="Q927" i="18" s="1"/>
  <c r="R927" i="18" s="1"/>
  <c r="V927" i="18" s="1"/>
  <c r="W927" i="18" s="1"/>
  <c r="X927" i="18" s="1"/>
  <c r="B927" i="18"/>
  <c r="D927" i="18"/>
  <c r="C927" i="18"/>
  <c r="H927" i="18" s="1"/>
  <c r="M927" i="18" s="1"/>
  <c r="P926" i="18"/>
  <c r="Q926" i="18" s="1"/>
  <c r="R926" i="18" s="1"/>
  <c r="B926" i="18"/>
  <c r="D926" i="18"/>
  <c r="C926" i="18"/>
  <c r="P925" i="18"/>
  <c r="Q925" i="18" s="1"/>
  <c r="R925" i="18" s="1"/>
  <c r="B925" i="18"/>
  <c r="D925" i="18"/>
  <c r="C925" i="18"/>
  <c r="I925" i="18" s="1"/>
  <c r="J925" i="18" s="1"/>
  <c r="H925" i="18"/>
  <c r="M925" i="18" s="1"/>
  <c r="P924" i="18"/>
  <c r="Q924" i="18" s="1"/>
  <c r="R924" i="18" s="1"/>
  <c r="B924" i="18"/>
  <c r="D924" i="18"/>
  <c r="C924" i="18"/>
  <c r="H924" i="18" s="1"/>
  <c r="M924" i="18" s="1"/>
  <c r="P923" i="18"/>
  <c r="Q923" i="18" s="1"/>
  <c r="R923" i="18"/>
  <c r="S923" i="18" s="1"/>
  <c r="T923" i="18" s="1"/>
  <c r="U923" i="18" s="1"/>
  <c r="B923" i="18"/>
  <c r="D923" i="18"/>
  <c r="C923" i="18"/>
  <c r="H923" i="18" s="1"/>
  <c r="M923" i="18" s="1"/>
  <c r="P922" i="18"/>
  <c r="Q922" i="18" s="1"/>
  <c r="R922" i="18" s="1"/>
  <c r="B922" i="18"/>
  <c r="D922" i="18"/>
  <c r="C922" i="18"/>
  <c r="I922" i="18" s="1"/>
  <c r="J922" i="18" s="1"/>
  <c r="P921" i="18"/>
  <c r="Q921" i="18" s="1"/>
  <c r="R921" i="18" s="1"/>
  <c r="B921" i="18"/>
  <c r="D921" i="18"/>
  <c r="C921" i="18"/>
  <c r="I921" i="18" s="1"/>
  <c r="J921" i="18" s="1"/>
  <c r="P920" i="18"/>
  <c r="Q920" i="18" s="1"/>
  <c r="R920" i="18" s="1"/>
  <c r="B920" i="18"/>
  <c r="D920" i="18"/>
  <c r="C920" i="18"/>
  <c r="P919" i="18"/>
  <c r="Q919" i="18" s="1"/>
  <c r="R919" i="18" s="1"/>
  <c r="B919" i="18"/>
  <c r="D919" i="18"/>
  <c r="C919" i="18"/>
  <c r="H919" i="18" s="1"/>
  <c r="M919" i="18" s="1"/>
  <c r="P918" i="18"/>
  <c r="Q918" i="18" s="1"/>
  <c r="R918" i="18" s="1"/>
  <c r="B918" i="18"/>
  <c r="D918" i="18"/>
  <c r="C918" i="18"/>
  <c r="E918" i="18"/>
  <c r="P917" i="18"/>
  <c r="Q917" i="18" s="1"/>
  <c r="R917" i="18" s="1"/>
  <c r="B917" i="18"/>
  <c r="D917" i="18"/>
  <c r="C917" i="18"/>
  <c r="I917" i="18" s="1"/>
  <c r="J917" i="18" s="1"/>
  <c r="P916" i="18"/>
  <c r="Q916" i="18" s="1"/>
  <c r="R916" i="18" s="1"/>
  <c r="B916" i="18"/>
  <c r="D916" i="18"/>
  <c r="C916" i="18"/>
  <c r="I916" i="18" s="1"/>
  <c r="J916" i="18" s="1"/>
  <c r="P915" i="18"/>
  <c r="Q915" i="18" s="1"/>
  <c r="R915" i="18" s="1"/>
  <c r="B915" i="18"/>
  <c r="D915" i="18"/>
  <c r="C915" i="18"/>
  <c r="H915" i="18" s="1"/>
  <c r="M915" i="18" s="1"/>
  <c r="P914" i="18"/>
  <c r="Q914" i="18" s="1"/>
  <c r="R914" i="18" s="1"/>
  <c r="B914" i="18"/>
  <c r="D914" i="18"/>
  <c r="C914" i="18"/>
  <c r="P913" i="18"/>
  <c r="Q913" i="18" s="1"/>
  <c r="R913" i="18" s="1"/>
  <c r="B913" i="18"/>
  <c r="D913" i="18"/>
  <c r="C913" i="18"/>
  <c r="H913" i="18"/>
  <c r="M913" i="18" s="1"/>
  <c r="P912" i="18"/>
  <c r="Q912" i="18" s="1"/>
  <c r="R912" i="18" s="1"/>
  <c r="B912" i="18"/>
  <c r="D912" i="18"/>
  <c r="C912" i="18"/>
  <c r="P911" i="18"/>
  <c r="Q911" i="18"/>
  <c r="R911" i="18" s="1"/>
  <c r="B911" i="18"/>
  <c r="D911" i="18"/>
  <c r="C911" i="18"/>
  <c r="P910" i="18"/>
  <c r="Q910" i="18" s="1"/>
  <c r="R910" i="18" s="1"/>
  <c r="B910" i="18"/>
  <c r="D910" i="18"/>
  <c r="C910" i="18"/>
  <c r="P909" i="18"/>
  <c r="Q909" i="18" s="1"/>
  <c r="R909" i="18" s="1"/>
  <c r="B909" i="18"/>
  <c r="D909" i="18"/>
  <c r="C909" i="18"/>
  <c r="I909" i="18" s="1"/>
  <c r="J909" i="18" s="1"/>
  <c r="P908" i="18"/>
  <c r="Q908" i="18" s="1"/>
  <c r="R908" i="18" s="1"/>
  <c r="B908" i="18"/>
  <c r="D908" i="18"/>
  <c r="C908" i="18"/>
  <c r="P907" i="18"/>
  <c r="Q907" i="18" s="1"/>
  <c r="R907" i="18" s="1"/>
  <c r="B907" i="18"/>
  <c r="D907" i="18"/>
  <c r="C907" i="18"/>
  <c r="P906" i="18"/>
  <c r="Q906" i="18" s="1"/>
  <c r="R906" i="18" s="1"/>
  <c r="B906" i="18"/>
  <c r="D906" i="18"/>
  <c r="C906" i="18"/>
  <c r="P905" i="18"/>
  <c r="Q905" i="18" s="1"/>
  <c r="R905" i="18" s="1"/>
  <c r="B905" i="18"/>
  <c r="D905" i="18"/>
  <c r="E905" i="18" s="1"/>
  <c r="C905" i="18"/>
  <c r="I905" i="18" s="1"/>
  <c r="J905" i="18" s="1"/>
  <c r="H905" i="18"/>
  <c r="M905" i="18" s="1"/>
  <c r="P904" i="18"/>
  <c r="Q904" i="18" s="1"/>
  <c r="R904" i="18" s="1"/>
  <c r="B904" i="18"/>
  <c r="D904" i="18"/>
  <c r="C904" i="18"/>
  <c r="P903" i="18"/>
  <c r="Q903" i="18" s="1"/>
  <c r="R903" i="18" s="1"/>
  <c r="B903" i="18"/>
  <c r="D903" i="18"/>
  <c r="C903" i="18"/>
  <c r="P902" i="18"/>
  <c r="Q902" i="18" s="1"/>
  <c r="R902" i="18" s="1"/>
  <c r="B902" i="18"/>
  <c r="D902" i="18"/>
  <c r="C902" i="18"/>
  <c r="I902" i="18" s="1"/>
  <c r="J902" i="18" s="1"/>
  <c r="H902" i="18"/>
  <c r="M902" i="18" s="1"/>
  <c r="P901" i="18"/>
  <c r="Q901" i="18" s="1"/>
  <c r="R901" i="18" s="1"/>
  <c r="B901" i="18"/>
  <c r="D901" i="18"/>
  <c r="C901" i="18"/>
  <c r="H901" i="18" s="1"/>
  <c r="M901" i="18" s="1"/>
  <c r="P900" i="18"/>
  <c r="Q900" i="18" s="1"/>
  <c r="R900" i="18" s="1"/>
  <c r="B900" i="18"/>
  <c r="D900" i="18"/>
  <c r="C900" i="18"/>
  <c r="H900" i="18" s="1"/>
  <c r="M900" i="18" s="1"/>
  <c r="I900" i="18"/>
  <c r="J900" i="18" s="1"/>
  <c r="P899" i="18"/>
  <c r="Q899" i="18" s="1"/>
  <c r="R899" i="18" s="1"/>
  <c r="B899" i="18"/>
  <c r="D899" i="18"/>
  <c r="C899" i="18"/>
  <c r="I899" i="18" s="1"/>
  <c r="J899" i="18" s="1"/>
  <c r="P898" i="18"/>
  <c r="Q898" i="18" s="1"/>
  <c r="R898" i="18" s="1"/>
  <c r="B898" i="18"/>
  <c r="D898" i="18"/>
  <c r="C898" i="18"/>
  <c r="P897" i="18"/>
  <c r="Q897" i="18" s="1"/>
  <c r="R897" i="18" s="1"/>
  <c r="B897" i="18"/>
  <c r="D897" i="18"/>
  <c r="C897" i="18"/>
  <c r="H897" i="18" s="1"/>
  <c r="P896" i="18"/>
  <c r="Q896" i="18" s="1"/>
  <c r="R896" i="18" s="1"/>
  <c r="B896" i="18"/>
  <c r="D896" i="18"/>
  <c r="C896" i="18"/>
  <c r="H896" i="18" s="1"/>
  <c r="M896" i="18" s="1"/>
  <c r="P895" i="18"/>
  <c r="Q895" i="18" s="1"/>
  <c r="R895" i="18" s="1"/>
  <c r="B895" i="18"/>
  <c r="D895" i="18"/>
  <c r="C895" i="18"/>
  <c r="H895" i="18" s="1"/>
  <c r="M895" i="18" s="1"/>
  <c r="P894" i="18"/>
  <c r="Q894" i="18" s="1"/>
  <c r="R894" i="18" s="1"/>
  <c r="B894" i="18"/>
  <c r="D894" i="18"/>
  <c r="C894" i="18"/>
  <c r="H894" i="18" s="1"/>
  <c r="M894" i="18" s="1"/>
  <c r="I894" i="18"/>
  <c r="J894" i="18" s="1"/>
  <c r="P893" i="18"/>
  <c r="Q893" i="18" s="1"/>
  <c r="R893" i="18" s="1"/>
  <c r="B893" i="18"/>
  <c r="D893" i="18"/>
  <c r="C893" i="18"/>
  <c r="P892" i="18"/>
  <c r="Q892" i="18" s="1"/>
  <c r="R892" i="18" s="1"/>
  <c r="B892" i="18"/>
  <c r="D892" i="18"/>
  <c r="C892" i="18"/>
  <c r="P891" i="18"/>
  <c r="Q891" i="18" s="1"/>
  <c r="R891" i="18" s="1"/>
  <c r="B891" i="18"/>
  <c r="S891" i="18" s="1"/>
  <c r="T891" i="18" s="1"/>
  <c r="U891" i="18" s="1"/>
  <c r="D891" i="18"/>
  <c r="C891" i="18"/>
  <c r="I891" i="18" s="1"/>
  <c r="J891" i="18" s="1"/>
  <c r="P890" i="18"/>
  <c r="Q890" i="18" s="1"/>
  <c r="R890" i="18" s="1"/>
  <c r="B890" i="18"/>
  <c r="D890" i="18"/>
  <c r="F890" i="18" s="1"/>
  <c r="C890" i="18"/>
  <c r="H890" i="18" s="1"/>
  <c r="M890" i="18" s="1"/>
  <c r="I890" i="18"/>
  <c r="J890" i="18" s="1"/>
  <c r="P889" i="18"/>
  <c r="Q889" i="18" s="1"/>
  <c r="R889" i="18" s="1"/>
  <c r="B889" i="18"/>
  <c r="D889" i="18"/>
  <c r="C889" i="18"/>
  <c r="P888" i="18"/>
  <c r="Q888" i="18" s="1"/>
  <c r="R888" i="18" s="1"/>
  <c r="B888" i="18"/>
  <c r="D888" i="18"/>
  <c r="C888" i="18"/>
  <c r="P887" i="18"/>
  <c r="Q887" i="18" s="1"/>
  <c r="R887" i="18" s="1"/>
  <c r="B887" i="18"/>
  <c r="D887" i="18"/>
  <c r="C887" i="18"/>
  <c r="H887" i="18" s="1"/>
  <c r="M887" i="18" s="1"/>
  <c r="P886" i="18"/>
  <c r="Q886" i="18" s="1"/>
  <c r="R886" i="18" s="1"/>
  <c r="B886" i="18"/>
  <c r="D886" i="18"/>
  <c r="C886" i="18"/>
  <c r="H886" i="18"/>
  <c r="M886" i="18" s="1"/>
  <c r="I886" i="18"/>
  <c r="J886" i="18"/>
  <c r="P885" i="18"/>
  <c r="Q885" i="18" s="1"/>
  <c r="R885" i="18" s="1"/>
  <c r="B885" i="18"/>
  <c r="D885" i="18"/>
  <c r="C885" i="18"/>
  <c r="P884" i="18"/>
  <c r="Q884" i="18"/>
  <c r="R884" i="18" s="1"/>
  <c r="B884" i="18"/>
  <c r="D884" i="18"/>
  <c r="E884" i="18" s="1"/>
  <c r="C884" i="18"/>
  <c r="I884" i="18" s="1"/>
  <c r="J884" i="18" s="1"/>
  <c r="H884" i="18"/>
  <c r="M884" i="18" s="1"/>
  <c r="P883" i="18"/>
  <c r="Q883" i="18" s="1"/>
  <c r="R883" i="18" s="1"/>
  <c r="B883" i="18"/>
  <c r="D883" i="18"/>
  <c r="C883" i="18"/>
  <c r="I883" i="18"/>
  <c r="J883" i="18" s="1"/>
  <c r="P882" i="18"/>
  <c r="Q882" i="18"/>
  <c r="R882" i="18" s="1"/>
  <c r="B882" i="18"/>
  <c r="D882" i="18"/>
  <c r="C882" i="18"/>
  <c r="I882" i="18" s="1"/>
  <c r="J882" i="18" s="1"/>
  <c r="H882" i="18"/>
  <c r="M882" i="18" s="1"/>
  <c r="P881" i="18"/>
  <c r="Q881" i="18" s="1"/>
  <c r="R881" i="18" s="1"/>
  <c r="B881" i="18"/>
  <c r="D881" i="18"/>
  <c r="C881" i="18"/>
  <c r="I881" i="18" s="1"/>
  <c r="J881" i="18" s="1"/>
  <c r="P880" i="18"/>
  <c r="Q880" i="18" s="1"/>
  <c r="R880" i="18" s="1"/>
  <c r="B880" i="18"/>
  <c r="D880" i="18"/>
  <c r="C880" i="18"/>
  <c r="P879" i="18"/>
  <c r="Q879" i="18" s="1"/>
  <c r="R879" i="18" s="1"/>
  <c r="S879" i="18" s="1"/>
  <c r="T879" i="18" s="1"/>
  <c r="U879" i="18" s="1"/>
  <c r="B879" i="18"/>
  <c r="D879" i="18"/>
  <c r="C879" i="18"/>
  <c r="P878" i="18"/>
  <c r="Q878" i="18" s="1"/>
  <c r="R878" i="18" s="1"/>
  <c r="B878" i="18"/>
  <c r="D878" i="18"/>
  <c r="C878" i="18"/>
  <c r="I878" i="18" s="1"/>
  <c r="J878" i="18" s="1"/>
  <c r="H878" i="18"/>
  <c r="M878" i="18" s="1"/>
  <c r="P877" i="18"/>
  <c r="Q877" i="18" s="1"/>
  <c r="R877" i="18" s="1"/>
  <c r="B877" i="18"/>
  <c r="D877" i="18"/>
  <c r="C877" i="18"/>
  <c r="P876" i="18"/>
  <c r="Q876" i="18"/>
  <c r="R876" i="18" s="1"/>
  <c r="B876" i="18"/>
  <c r="D876" i="18"/>
  <c r="C876" i="18"/>
  <c r="H876" i="18" s="1"/>
  <c r="M876" i="18" s="1"/>
  <c r="P875" i="18"/>
  <c r="Q875" i="18" s="1"/>
  <c r="R875" i="18" s="1"/>
  <c r="B875" i="18"/>
  <c r="D875" i="18"/>
  <c r="C875" i="18"/>
  <c r="P874" i="18"/>
  <c r="Q874" i="18" s="1"/>
  <c r="R874" i="18" s="1"/>
  <c r="S874" i="18" s="1"/>
  <c r="T874" i="18" s="1"/>
  <c r="U874" i="18" s="1"/>
  <c r="B874" i="18"/>
  <c r="D874" i="18"/>
  <c r="C874" i="18"/>
  <c r="I874" i="18" s="1"/>
  <c r="J874" i="18" s="1"/>
  <c r="P873" i="18"/>
  <c r="Q873" i="18" s="1"/>
  <c r="R873" i="18" s="1"/>
  <c r="B873" i="18"/>
  <c r="D873" i="18"/>
  <c r="F873" i="18" s="1"/>
  <c r="C873" i="18"/>
  <c r="I873" i="18" s="1"/>
  <c r="J873" i="18" s="1"/>
  <c r="H873" i="18"/>
  <c r="M873" i="18" s="1"/>
  <c r="P872" i="18"/>
  <c r="Q872" i="18" s="1"/>
  <c r="R872" i="18" s="1"/>
  <c r="B872" i="18"/>
  <c r="D872" i="18"/>
  <c r="C872" i="18"/>
  <c r="P871" i="18"/>
  <c r="Q871" i="18" s="1"/>
  <c r="R871" i="18" s="1"/>
  <c r="B871" i="18"/>
  <c r="D871" i="18"/>
  <c r="C871" i="18"/>
  <c r="I871" i="18" s="1"/>
  <c r="J871" i="18" s="1"/>
  <c r="P870" i="18"/>
  <c r="Q870" i="18" s="1"/>
  <c r="R870" i="18" s="1"/>
  <c r="B870" i="18"/>
  <c r="D870" i="18"/>
  <c r="C870" i="18"/>
  <c r="H870" i="18" s="1"/>
  <c r="P869" i="18"/>
  <c r="Q869" i="18" s="1"/>
  <c r="R869" i="18" s="1"/>
  <c r="B869" i="18"/>
  <c r="D869" i="18"/>
  <c r="C869" i="18"/>
  <c r="H869" i="18" s="1"/>
  <c r="M869" i="18" s="1"/>
  <c r="P868" i="18"/>
  <c r="Q868" i="18" s="1"/>
  <c r="R868" i="18" s="1"/>
  <c r="B868" i="18"/>
  <c r="D868" i="18"/>
  <c r="C868" i="18"/>
  <c r="H868" i="18" s="1"/>
  <c r="M868" i="18" s="1"/>
  <c r="P867" i="18"/>
  <c r="Q867" i="18" s="1"/>
  <c r="R867" i="18" s="1"/>
  <c r="B867" i="18"/>
  <c r="D867" i="18"/>
  <c r="C867" i="18"/>
  <c r="I867" i="18" s="1"/>
  <c r="J867" i="18" s="1"/>
  <c r="P866" i="18"/>
  <c r="Q866" i="18" s="1"/>
  <c r="R866" i="18" s="1"/>
  <c r="S866" i="18" s="1"/>
  <c r="T866" i="18" s="1"/>
  <c r="U866" i="18" s="1"/>
  <c r="B866" i="18"/>
  <c r="D866" i="18"/>
  <c r="C866" i="18"/>
  <c r="H866" i="18" s="1"/>
  <c r="M866" i="18" s="1"/>
  <c r="P865" i="18"/>
  <c r="Q865" i="18" s="1"/>
  <c r="R865" i="18" s="1"/>
  <c r="B865" i="18"/>
  <c r="D865" i="18"/>
  <c r="C865" i="18"/>
  <c r="H865" i="18" s="1"/>
  <c r="M865" i="18"/>
  <c r="P864" i="18"/>
  <c r="Q864" i="18" s="1"/>
  <c r="R864" i="18" s="1"/>
  <c r="B864" i="18"/>
  <c r="D864" i="18"/>
  <c r="C864" i="18"/>
  <c r="P863" i="18"/>
  <c r="Q863" i="18" s="1"/>
  <c r="R863" i="18" s="1"/>
  <c r="B863" i="18"/>
  <c r="S863" i="18" s="1"/>
  <c r="T863" i="18" s="1"/>
  <c r="U863" i="18" s="1"/>
  <c r="D863" i="18"/>
  <c r="C863" i="18"/>
  <c r="I863" i="18" s="1"/>
  <c r="J863" i="18" s="1"/>
  <c r="P862" i="18"/>
  <c r="Q862" i="18" s="1"/>
  <c r="R862" i="18" s="1"/>
  <c r="B862" i="18"/>
  <c r="D862" i="18"/>
  <c r="C862" i="18"/>
  <c r="P861" i="18"/>
  <c r="Q861" i="18" s="1"/>
  <c r="R861" i="18" s="1"/>
  <c r="B861" i="18"/>
  <c r="D861" i="18"/>
  <c r="C861" i="18"/>
  <c r="H861" i="18" s="1"/>
  <c r="P860" i="18"/>
  <c r="Q860" i="18" s="1"/>
  <c r="R860" i="18" s="1"/>
  <c r="B860" i="18"/>
  <c r="D860" i="18"/>
  <c r="C860" i="18"/>
  <c r="P859" i="18"/>
  <c r="Q859" i="18" s="1"/>
  <c r="R859" i="18" s="1"/>
  <c r="B859" i="18"/>
  <c r="D859" i="18"/>
  <c r="C859" i="18"/>
  <c r="H859" i="18" s="1"/>
  <c r="M859" i="18" s="1"/>
  <c r="P858" i="18"/>
  <c r="Q858" i="18" s="1"/>
  <c r="R858" i="18" s="1"/>
  <c r="B858" i="18"/>
  <c r="D858" i="18"/>
  <c r="C858" i="18"/>
  <c r="H858" i="18" s="1"/>
  <c r="P857" i="18"/>
  <c r="Q857" i="18" s="1"/>
  <c r="R857" i="18" s="1"/>
  <c r="B857" i="18"/>
  <c r="D857" i="18"/>
  <c r="C857" i="18"/>
  <c r="P856" i="18"/>
  <c r="Q856" i="18" s="1"/>
  <c r="R856" i="18" s="1"/>
  <c r="B856" i="18"/>
  <c r="D856" i="18"/>
  <c r="C856" i="18"/>
  <c r="I856" i="18" s="1"/>
  <c r="J856" i="18" s="1"/>
  <c r="P855" i="18"/>
  <c r="Q855" i="18" s="1"/>
  <c r="R855" i="18" s="1"/>
  <c r="S855" i="18" s="1"/>
  <c r="T855" i="18" s="1"/>
  <c r="U855" i="18" s="1"/>
  <c r="B855" i="18"/>
  <c r="D855" i="18"/>
  <c r="C855" i="18"/>
  <c r="I855" i="18" s="1"/>
  <c r="J855" i="18" s="1"/>
  <c r="P854" i="18"/>
  <c r="Q854" i="18" s="1"/>
  <c r="R854" i="18" s="1"/>
  <c r="B854" i="18"/>
  <c r="D854" i="18"/>
  <c r="C854" i="18"/>
  <c r="P853" i="18"/>
  <c r="Q853" i="18" s="1"/>
  <c r="R853" i="18" s="1"/>
  <c r="B853" i="18"/>
  <c r="D853" i="18"/>
  <c r="C853" i="18"/>
  <c r="P852" i="18"/>
  <c r="Q852" i="18" s="1"/>
  <c r="R852" i="18" s="1"/>
  <c r="B852" i="18"/>
  <c r="D852" i="18"/>
  <c r="C852" i="18"/>
  <c r="H852" i="18" s="1"/>
  <c r="M852" i="18" s="1"/>
  <c r="P851" i="18"/>
  <c r="Q851" i="18" s="1"/>
  <c r="R851" i="18" s="1"/>
  <c r="B851" i="18"/>
  <c r="D851" i="18"/>
  <c r="C851" i="18"/>
  <c r="I851" i="18" s="1"/>
  <c r="J851" i="18" s="1"/>
  <c r="P850" i="18"/>
  <c r="Q850" i="18" s="1"/>
  <c r="R850" i="18" s="1"/>
  <c r="B850" i="18"/>
  <c r="D850" i="18"/>
  <c r="C850" i="18"/>
  <c r="H850" i="18" s="1"/>
  <c r="M850" i="18" s="1"/>
  <c r="P849" i="18"/>
  <c r="Q849" i="18" s="1"/>
  <c r="R849" i="18" s="1"/>
  <c r="B849" i="18"/>
  <c r="D849" i="18"/>
  <c r="C849" i="18"/>
  <c r="P848" i="18"/>
  <c r="Q848" i="18" s="1"/>
  <c r="R848" i="18" s="1"/>
  <c r="B848" i="18"/>
  <c r="D848" i="18"/>
  <c r="E848" i="18" s="1"/>
  <c r="C848" i="18"/>
  <c r="H848" i="18" s="1"/>
  <c r="M848" i="18" s="1"/>
  <c r="P847" i="18"/>
  <c r="Q847" i="18" s="1"/>
  <c r="R847" i="18" s="1"/>
  <c r="B847" i="18"/>
  <c r="D847" i="18"/>
  <c r="C847" i="18"/>
  <c r="P846" i="18"/>
  <c r="Q846" i="18" s="1"/>
  <c r="R846" i="18" s="1"/>
  <c r="B846" i="18"/>
  <c r="D846" i="18"/>
  <c r="C846" i="18"/>
  <c r="H846" i="18" s="1"/>
  <c r="M846" i="18" s="1"/>
  <c r="I846" i="18"/>
  <c r="J846" i="18" s="1"/>
  <c r="P845" i="18"/>
  <c r="Q845" i="18" s="1"/>
  <c r="R845" i="18" s="1"/>
  <c r="B845" i="18"/>
  <c r="D845" i="18"/>
  <c r="C845" i="18"/>
  <c r="I845" i="18" s="1"/>
  <c r="J845" i="18" s="1"/>
  <c r="P844" i="18"/>
  <c r="Q844" i="18" s="1"/>
  <c r="R844" i="18" s="1"/>
  <c r="B844" i="18"/>
  <c r="D844" i="18"/>
  <c r="C844" i="18"/>
  <c r="P843" i="18"/>
  <c r="Q843" i="18" s="1"/>
  <c r="R843" i="18" s="1"/>
  <c r="B843" i="18"/>
  <c r="D843" i="18"/>
  <c r="C843" i="18"/>
  <c r="P842" i="18"/>
  <c r="Q842" i="18" s="1"/>
  <c r="R842" i="18" s="1"/>
  <c r="B842" i="18"/>
  <c r="D842" i="18"/>
  <c r="C842" i="18"/>
  <c r="H842" i="18" s="1"/>
  <c r="M842" i="18" s="1"/>
  <c r="P841" i="18"/>
  <c r="Q841" i="18" s="1"/>
  <c r="R841" i="18" s="1"/>
  <c r="B841" i="18"/>
  <c r="D841" i="18"/>
  <c r="C841" i="18"/>
  <c r="H841" i="18" s="1"/>
  <c r="M841" i="18" s="1"/>
  <c r="P840" i="18"/>
  <c r="Q840" i="18" s="1"/>
  <c r="R840" i="18" s="1"/>
  <c r="B840" i="18"/>
  <c r="D840" i="18"/>
  <c r="C840" i="18"/>
  <c r="P839" i="18"/>
  <c r="Q839" i="18" s="1"/>
  <c r="R839" i="18" s="1"/>
  <c r="B839" i="18"/>
  <c r="D839" i="18"/>
  <c r="C839" i="18"/>
  <c r="I839" i="18" s="1"/>
  <c r="J839" i="18" s="1"/>
  <c r="P838" i="18"/>
  <c r="Q838" i="18" s="1"/>
  <c r="R838" i="18" s="1"/>
  <c r="B838" i="18"/>
  <c r="D838" i="18"/>
  <c r="C838" i="18"/>
  <c r="I838" i="18" s="1"/>
  <c r="J838" i="18" s="1"/>
  <c r="P837" i="18"/>
  <c r="Q837" i="18" s="1"/>
  <c r="R837" i="18" s="1"/>
  <c r="B837" i="18"/>
  <c r="D837" i="18"/>
  <c r="C837" i="18"/>
  <c r="H837" i="18" s="1"/>
  <c r="M837" i="18" s="1"/>
  <c r="P836" i="18"/>
  <c r="Q836" i="18" s="1"/>
  <c r="R836" i="18" s="1"/>
  <c r="B836" i="18"/>
  <c r="D836" i="18"/>
  <c r="C836" i="18"/>
  <c r="H836" i="18" s="1"/>
  <c r="M836" i="18" s="1"/>
  <c r="P835" i="18"/>
  <c r="Q835" i="18" s="1"/>
  <c r="R835" i="18" s="1"/>
  <c r="B835" i="18"/>
  <c r="D835" i="18"/>
  <c r="C835" i="18"/>
  <c r="H835" i="18" s="1"/>
  <c r="M835" i="18" s="1"/>
  <c r="P834" i="18"/>
  <c r="Q834" i="18" s="1"/>
  <c r="R834" i="18" s="1"/>
  <c r="B834" i="18"/>
  <c r="D834" i="18"/>
  <c r="C834" i="18"/>
  <c r="P833" i="18"/>
  <c r="Q833" i="18" s="1"/>
  <c r="R833" i="18" s="1"/>
  <c r="B833" i="18"/>
  <c r="D833" i="18"/>
  <c r="C833" i="18"/>
  <c r="P832" i="18"/>
  <c r="Q832" i="18" s="1"/>
  <c r="R832" i="18" s="1"/>
  <c r="B832" i="18"/>
  <c r="D832" i="18"/>
  <c r="C832" i="18"/>
  <c r="I832" i="18" s="1"/>
  <c r="J832" i="18" s="1"/>
  <c r="P831" i="18"/>
  <c r="Q831" i="18" s="1"/>
  <c r="R831" i="18" s="1"/>
  <c r="B831" i="18"/>
  <c r="D831" i="18"/>
  <c r="C831" i="18"/>
  <c r="I831" i="18"/>
  <c r="J831" i="18" s="1"/>
  <c r="P830" i="18"/>
  <c r="Q830" i="18"/>
  <c r="R830" i="18" s="1"/>
  <c r="B830" i="18"/>
  <c r="D830" i="18"/>
  <c r="F830" i="18" s="1"/>
  <c r="C830" i="18"/>
  <c r="I830" i="18" s="1"/>
  <c r="J830" i="18" s="1"/>
  <c r="H830" i="18"/>
  <c r="M830" i="18" s="1"/>
  <c r="P829" i="18"/>
  <c r="Q829" i="18" s="1"/>
  <c r="R829" i="18" s="1"/>
  <c r="B829" i="18"/>
  <c r="D829" i="18"/>
  <c r="C829" i="18"/>
  <c r="H829" i="18" s="1"/>
  <c r="P828" i="18"/>
  <c r="Q828" i="18"/>
  <c r="R828" i="18" s="1"/>
  <c r="B828" i="18"/>
  <c r="D828" i="18"/>
  <c r="C828" i="18"/>
  <c r="P827" i="18"/>
  <c r="Q827" i="18" s="1"/>
  <c r="R827" i="18" s="1"/>
  <c r="B827" i="18"/>
  <c r="D827" i="18"/>
  <c r="C827" i="18"/>
  <c r="H827" i="18" s="1"/>
  <c r="M827" i="18" s="1"/>
  <c r="P826" i="18"/>
  <c r="Q826" i="18" s="1"/>
  <c r="R826" i="18" s="1"/>
  <c r="S826" i="18" s="1"/>
  <c r="T826" i="18" s="1"/>
  <c r="U826" i="18" s="1"/>
  <c r="B826" i="18"/>
  <c r="D826" i="18"/>
  <c r="C826" i="18"/>
  <c r="H826" i="18" s="1"/>
  <c r="M826" i="18" s="1"/>
  <c r="P825" i="18"/>
  <c r="Q825" i="18" s="1"/>
  <c r="R825" i="18" s="1"/>
  <c r="B825" i="18"/>
  <c r="D825" i="18"/>
  <c r="C825" i="18"/>
  <c r="P824" i="18"/>
  <c r="Q824" i="18" s="1"/>
  <c r="R824" i="18" s="1"/>
  <c r="B824" i="18"/>
  <c r="D824" i="18"/>
  <c r="C824" i="18"/>
  <c r="P823" i="18"/>
  <c r="Q823" i="18" s="1"/>
  <c r="R823" i="18" s="1"/>
  <c r="S823" i="18" s="1"/>
  <c r="T823" i="18" s="1"/>
  <c r="U823" i="18" s="1"/>
  <c r="B823" i="18"/>
  <c r="D823" i="18"/>
  <c r="C823" i="18"/>
  <c r="I823" i="18" s="1"/>
  <c r="J823" i="18" s="1"/>
  <c r="P822" i="18"/>
  <c r="Q822" i="18" s="1"/>
  <c r="R822" i="18" s="1"/>
  <c r="B822" i="18"/>
  <c r="D822" i="18"/>
  <c r="E822" i="18" s="1"/>
  <c r="F822" i="18" s="1"/>
  <c r="G822" i="18" s="1"/>
  <c r="C822" i="18"/>
  <c r="H822" i="18" s="1"/>
  <c r="M822" i="18" s="1"/>
  <c r="I822" i="18"/>
  <c r="J822" i="18" s="1"/>
  <c r="P821" i="18"/>
  <c r="Q821" i="18" s="1"/>
  <c r="R821" i="18" s="1"/>
  <c r="B821" i="18"/>
  <c r="D821" i="18"/>
  <c r="C821" i="18"/>
  <c r="P820" i="18"/>
  <c r="Q820" i="18"/>
  <c r="R820" i="18" s="1"/>
  <c r="B820" i="18"/>
  <c r="D820" i="18"/>
  <c r="C820" i="18"/>
  <c r="H820" i="18" s="1"/>
  <c r="M820" i="18" s="1"/>
  <c r="P819" i="18"/>
  <c r="Q819" i="18" s="1"/>
  <c r="R819" i="18" s="1"/>
  <c r="B819" i="18"/>
  <c r="D819" i="18"/>
  <c r="C819" i="18"/>
  <c r="I819" i="18" s="1"/>
  <c r="J819" i="18" s="1"/>
  <c r="P818" i="18"/>
  <c r="Q818" i="18" s="1"/>
  <c r="R818" i="18" s="1"/>
  <c r="B818" i="18"/>
  <c r="D818" i="18"/>
  <c r="C818" i="18"/>
  <c r="I818" i="18" s="1"/>
  <c r="J818" i="18" s="1"/>
  <c r="H818" i="18"/>
  <c r="M818" i="18" s="1"/>
  <c r="P817" i="18"/>
  <c r="Q817" i="18"/>
  <c r="R817" i="18" s="1"/>
  <c r="B817" i="18"/>
  <c r="D817" i="18"/>
  <c r="C817" i="18"/>
  <c r="P816" i="18"/>
  <c r="Q816" i="18" s="1"/>
  <c r="R816" i="18" s="1"/>
  <c r="B816" i="18"/>
  <c r="D816" i="18"/>
  <c r="C816" i="18"/>
  <c r="P815" i="18"/>
  <c r="Q815" i="18" s="1"/>
  <c r="R815" i="18" s="1"/>
  <c r="B815" i="18"/>
  <c r="D815" i="18"/>
  <c r="C815" i="18"/>
  <c r="P814" i="18"/>
  <c r="Q814" i="18" s="1"/>
  <c r="R814" i="18" s="1"/>
  <c r="B814" i="18"/>
  <c r="D814" i="18"/>
  <c r="C814" i="18"/>
  <c r="H814" i="18" s="1"/>
  <c r="M814" i="18" s="1"/>
  <c r="P813" i="18"/>
  <c r="Q813" i="18" s="1"/>
  <c r="R813" i="18" s="1"/>
  <c r="B813" i="18"/>
  <c r="D813" i="18"/>
  <c r="C813" i="18"/>
  <c r="I813" i="18" s="1"/>
  <c r="J813" i="18" s="1"/>
  <c r="P812" i="18"/>
  <c r="Q812" i="18" s="1"/>
  <c r="R812" i="18" s="1"/>
  <c r="B812" i="18"/>
  <c r="D812" i="18"/>
  <c r="C812" i="18"/>
  <c r="P811" i="18"/>
  <c r="Q811" i="18" s="1"/>
  <c r="R811" i="18" s="1"/>
  <c r="B811" i="18"/>
  <c r="D811" i="18"/>
  <c r="C811" i="18"/>
  <c r="H811" i="18" s="1"/>
  <c r="M811" i="18" s="1"/>
  <c r="P810" i="18"/>
  <c r="Q810" i="18" s="1"/>
  <c r="R810" i="18" s="1"/>
  <c r="B810" i="18"/>
  <c r="D810" i="18"/>
  <c r="C810" i="18"/>
  <c r="P809" i="18"/>
  <c r="Q809" i="18" s="1"/>
  <c r="R809" i="18" s="1"/>
  <c r="V809" i="18" s="1"/>
  <c r="W809" i="18" s="1"/>
  <c r="B809" i="18"/>
  <c r="D809" i="18"/>
  <c r="C809" i="18"/>
  <c r="I809" i="18" s="1"/>
  <c r="J809" i="18" s="1"/>
  <c r="P808" i="18"/>
  <c r="Q808" i="18" s="1"/>
  <c r="R808" i="18" s="1"/>
  <c r="B808" i="18"/>
  <c r="D808" i="18"/>
  <c r="E808" i="18" s="1"/>
  <c r="F808" i="18" s="1"/>
  <c r="C808" i="18"/>
  <c r="I808" i="18" s="1"/>
  <c r="J808" i="18" s="1"/>
  <c r="H808" i="18"/>
  <c r="M808" i="18" s="1"/>
  <c r="P807" i="18"/>
  <c r="Q807" i="18" s="1"/>
  <c r="R807" i="18" s="1"/>
  <c r="B807" i="18"/>
  <c r="D807" i="18"/>
  <c r="E807" i="18" s="1"/>
  <c r="C807" i="18"/>
  <c r="H807" i="18" s="1"/>
  <c r="M807" i="18" s="1"/>
  <c r="F807" i="18"/>
  <c r="G807" i="18" s="1"/>
  <c r="P806" i="18"/>
  <c r="Q806" i="18" s="1"/>
  <c r="R806" i="18" s="1"/>
  <c r="B806" i="18"/>
  <c r="D806" i="18"/>
  <c r="C806" i="18"/>
  <c r="H806" i="18" s="1"/>
  <c r="M806" i="18" s="1"/>
  <c r="I806" i="18"/>
  <c r="J806" i="18" s="1"/>
  <c r="P805" i="18"/>
  <c r="Q805" i="18" s="1"/>
  <c r="R805" i="18" s="1"/>
  <c r="B805" i="18"/>
  <c r="D805" i="18"/>
  <c r="C805" i="18"/>
  <c r="P804" i="18"/>
  <c r="Q804" i="18" s="1"/>
  <c r="R804" i="18" s="1"/>
  <c r="B804" i="18"/>
  <c r="D804" i="18"/>
  <c r="C804" i="18"/>
  <c r="P803" i="18"/>
  <c r="Q803" i="18" s="1"/>
  <c r="R803" i="18" s="1"/>
  <c r="B803" i="18"/>
  <c r="D803" i="18"/>
  <c r="C803" i="18"/>
  <c r="H803" i="18" s="1"/>
  <c r="M803" i="18" s="1"/>
  <c r="P802" i="18"/>
  <c r="Q802" i="18" s="1"/>
  <c r="R802" i="18" s="1"/>
  <c r="B802" i="18"/>
  <c r="D802" i="18"/>
  <c r="C802" i="18"/>
  <c r="P801" i="18"/>
  <c r="Q801" i="18" s="1"/>
  <c r="R801" i="18" s="1"/>
  <c r="B801" i="18"/>
  <c r="D801" i="18"/>
  <c r="C801" i="18"/>
  <c r="P800" i="18"/>
  <c r="Q800" i="18" s="1"/>
  <c r="R800" i="18" s="1"/>
  <c r="B800" i="18"/>
  <c r="D800" i="18"/>
  <c r="C800" i="18"/>
  <c r="H800" i="18" s="1"/>
  <c r="P799" i="18"/>
  <c r="Q799" i="18" s="1"/>
  <c r="R799" i="18" s="1"/>
  <c r="B799" i="18"/>
  <c r="D799" i="18"/>
  <c r="C799" i="18"/>
  <c r="P798" i="18"/>
  <c r="Q798" i="18" s="1"/>
  <c r="R798" i="18" s="1"/>
  <c r="B798" i="18"/>
  <c r="D798" i="18"/>
  <c r="C798" i="18"/>
  <c r="H798" i="18" s="1"/>
  <c r="M798" i="18" s="1"/>
  <c r="P797" i="18"/>
  <c r="Q797" i="18" s="1"/>
  <c r="R797" i="18" s="1"/>
  <c r="B797" i="18"/>
  <c r="D797" i="18"/>
  <c r="C797" i="18"/>
  <c r="E797" i="18" s="1"/>
  <c r="P796" i="18"/>
  <c r="Q796" i="18" s="1"/>
  <c r="R796" i="18" s="1"/>
  <c r="B796" i="18"/>
  <c r="D796" i="18"/>
  <c r="C796" i="18"/>
  <c r="H796" i="18" s="1"/>
  <c r="M796" i="18" s="1"/>
  <c r="P795" i="18"/>
  <c r="Q795" i="18" s="1"/>
  <c r="R795" i="18" s="1"/>
  <c r="B795" i="18"/>
  <c r="D795" i="18"/>
  <c r="C795" i="18"/>
  <c r="H795" i="18" s="1"/>
  <c r="M795" i="18" s="1"/>
  <c r="I795" i="18"/>
  <c r="J795" i="18" s="1"/>
  <c r="P794" i="18"/>
  <c r="Q794" i="18"/>
  <c r="R794" i="18" s="1"/>
  <c r="B794" i="18"/>
  <c r="D794" i="18"/>
  <c r="C794" i="18"/>
  <c r="P793" i="18"/>
  <c r="Q793" i="18" s="1"/>
  <c r="R793" i="18" s="1"/>
  <c r="B793" i="18"/>
  <c r="S793" i="18"/>
  <c r="T793" i="18" s="1"/>
  <c r="U793" i="18" s="1"/>
  <c r="D793" i="18"/>
  <c r="C793" i="18"/>
  <c r="P792" i="18"/>
  <c r="Q792" i="18" s="1"/>
  <c r="R792" i="18" s="1"/>
  <c r="B792" i="18"/>
  <c r="D792" i="18"/>
  <c r="C792" i="18"/>
  <c r="H792" i="18" s="1"/>
  <c r="K792" i="18" s="1"/>
  <c r="L792" i="18" s="1"/>
  <c r="I792" i="18"/>
  <c r="J792" i="18" s="1"/>
  <c r="P791" i="18"/>
  <c r="Q791" i="18" s="1"/>
  <c r="R791" i="18"/>
  <c r="B791" i="18"/>
  <c r="D791" i="18"/>
  <c r="C791" i="18"/>
  <c r="P790" i="18"/>
  <c r="Q790" i="18" s="1"/>
  <c r="R790" i="18" s="1"/>
  <c r="B790" i="18"/>
  <c r="D790" i="18"/>
  <c r="C790" i="18"/>
  <c r="H790" i="18" s="1"/>
  <c r="M790" i="18" s="1"/>
  <c r="P789" i="18"/>
  <c r="Q789" i="18" s="1"/>
  <c r="R789" i="18" s="1"/>
  <c r="B789" i="18"/>
  <c r="D789" i="18"/>
  <c r="C789" i="18"/>
  <c r="P788" i="18"/>
  <c r="Q788" i="18" s="1"/>
  <c r="R788" i="18" s="1"/>
  <c r="B788" i="18"/>
  <c r="D788" i="18"/>
  <c r="C788" i="18"/>
  <c r="H788" i="18" s="1"/>
  <c r="M788" i="18" s="1"/>
  <c r="P787" i="18"/>
  <c r="Q787" i="18" s="1"/>
  <c r="R787" i="18" s="1"/>
  <c r="B787" i="18"/>
  <c r="D787" i="18"/>
  <c r="C787" i="18"/>
  <c r="P786" i="18"/>
  <c r="Q786" i="18" s="1"/>
  <c r="R786" i="18" s="1"/>
  <c r="B786" i="18"/>
  <c r="D786" i="18"/>
  <c r="C786" i="18"/>
  <c r="P785" i="18"/>
  <c r="Q785" i="18" s="1"/>
  <c r="R785" i="18" s="1"/>
  <c r="V785" i="18" s="1"/>
  <c r="W785" i="18" s="1"/>
  <c r="B785" i="18"/>
  <c r="D785" i="18"/>
  <c r="C785" i="18"/>
  <c r="P784" i="18"/>
  <c r="Q784" i="18" s="1"/>
  <c r="R784" i="18" s="1"/>
  <c r="B784" i="18"/>
  <c r="D784" i="18"/>
  <c r="C784" i="18"/>
  <c r="P783" i="18"/>
  <c r="Q783" i="18" s="1"/>
  <c r="R783" i="18" s="1"/>
  <c r="B783" i="18"/>
  <c r="D783" i="18"/>
  <c r="C783" i="18"/>
  <c r="P782" i="18"/>
  <c r="Q782" i="18" s="1"/>
  <c r="R782" i="18" s="1"/>
  <c r="B782" i="18"/>
  <c r="D782" i="18"/>
  <c r="C782" i="18"/>
  <c r="E782" i="18" s="1"/>
  <c r="P781" i="18"/>
  <c r="Q781" i="18" s="1"/>
  <c r="R781" i="18" s="1"/>
  <c r="B781" i="18"/>
  <c r="D781" i="18"/>
  <c r="C781" i="18"/>
  <c r="P780" i="18"/>
  <c r="Q780" i="18" s="1"/>
  <c r="R780" i="18" s="1"/>
  <c r="B780" i="18"/>
  <c r="D780" i="18"/>
  <c r="C780" i="18"/>
  <c r="H780" i="18" s="1"/>
  <c r="M780" i="18" s="1"/>
  <c r="P779" i="18"/>
  <c r="Q779" i="18" s="1"/>
  <c r="R779" i="18" s="1"/>
  <c r="B779" i="18"/>
  <c r="D779" i="18"/>
  <c r="C779" i="18"/>
  <c r="P778" i="18"/>
  <c r="Q778" i="18" s="1"/>
  <c r="R778" i="18" s="1"/>
  <c r="B778" i="18"/>
  <c r="D778" i="18"/>
  <c r="C778" i="18"/>
  <c r="P777" i="18"/>
  <c r="Q777" i="18" s="1"/>
  <c r="R777" i="18" s="1"/>
  <c r="B777" i="18"/>
  <c r="D777" i="18"/>
  <c r="C777" i="18"/>
  <c r="P776" i="18"/>
  <c r="Q776" i="18" s="1"/>
  <c r="R776" i="18" s="1"/>
  <c r="B776" i="18"/>
  <c r="D776" i="18"/>
  <c r="C776" i="18"/>
  <c r="I776" i="18" s="1"/>
  <c r="J776" i="18" s="1"/>
  <c r="P775" i="18"/>
  <c r="Q775" i="18" s="1"/>
  <c r="R775" i="18" s="1"/>
  <c r="B775" i="18"/>
  <c r="D775" i="18"/>
  <c r="C775" i="18"/>
  <c r="P774" i="18"/>
  <c r="Q774" i="18" s="1"/>
  <c r="R774" i="18" s="1"/>
  <c r="B774" i="18"/>
  <c r="D774" i="18"/>
  <c r="C774" i="18"/>
  <c r="P773" i="18"/>
  <c r="Q773" i="18" s="1"/>
  <c r="R773" i="18" s="1"/>
  <c r="B773" i="18"/>
  <c r="D773" i="18"/>
  <c r="C773" i="18"/>
  <c r="P772" i="18"/>
  <c r="Q772" i="18" s="1"/>
  <c r="R772" i="18" s="1"/>
  <c r="B772" i="18"/>
  <c r="D772" i="18"/>
  <c r="C772" i="18"/>
  <c r="H772" i="18" s="1"/>
  <c r="M772" i="18" s="1"/>
  <c r="I772" i="18"/>
  <c r="J772" i="18" s="1"/>
  <c r="P771" i="18"/>
  <c r="Q771" i="18" s="1"/>
  <c r="R771" i="18" s="1"/>
  <c r="B771" i="18"/>
  <c r="D771" i="18"/>
  <c r="C771" i="18"/>
  <c r="P770" i="18"/>
  <c r="Q770" i="18" s="1"/>
  <c r="R770" i="18"/>
  <c r="B770" i="18"/>
  <c r="D770" i="18"/>
  <c r="C770" i="18"/>
  <c r="I770" i="18"/>
  <c r="J770" i="18" s="1"/>
  <c r="P769" i="18"/>
  <c r="Q769" i="18" s="1"/>
  <c r="R769" i="18" s="1"/>
  <c r="B769" i="18"/>
  <c r="D769" i="18"/>
  <c r="C769" i="18"/>
  <c r="F769" i="18" s="1"/>
  <c r="P768" i="18"/>
  <c r="Q768" i="18" s="1"/>
  <c r="R768" i="18" s="1"/>
  <c r="B768" i="18"/>
  <c r="D768" i="18"/>
  <c r="C768" i="18"/>
  <c r="I768" i="18" s="1"/>
  <c r="J768" i="18" s="1"/>
  <c r="P767" i="18"/>
  <c r="Q767" i="18" s="1"/>
  <c r="R767" i="18" s="1"/>
  <c r="B767" i="18"/>
  <c r="D767" i="18"/>
  <c r="C767" i="18"/>
  <c r="P766" i="18"/>
  <c r="Q766" i="18" s="1"/>
  <c r="R766" i="18" s="1"/>
  <c r="B766" i="18"/>
  <c r="D766" i="18"/>
  <c r="C766" i="18"/>
  <c r="P765" i="18"/>
  <c r="Q765" i="18" s="1"/>
  <c r="R765" i="18" s="1"/>
  <c r="V765" i="18" s="1"/>
  <c r="W765" i="18" s="1"/>
  <c r="X765" i="18" s="1"/>
  <c r="B765" i="18"/>
  <c r="D765" i="18"/>
  <c r="C765" i="18"/>
  <c r="H765" i="18" s="1"/>
  <c r="M765" i="18" s="1"/>
  <c r="P764" i="18"/>
  <c r="Q764" i="18" s="1"/>
  <c r="R764" i="18" s="1"/>
  <c r="B764" i="18"/>
  <c r="D764" i="18"/>
  <c r="C764" i="18"/>
  <c r="H764" i="18" s="1"/>
  <c r="M764" i="18" s="1"/>
  <c r="I764" i="18"/>
  <c r="J764" i="18" s="1"/>
  <c r="P763" i="18"/>
  <c r="Q763" i="18" s="1"/>
  <c r="R763" i="18" s="1"/>
  <c r="B763" i="18"/>
  <c r="D763" i="18"/>
  <c r="C763" i="18"/>
  <c r="H763" i="18" s="1"/>
  <c r="M763" i="18" s="1"/>
  <c r="P762" i="18"/>
  <c r="Q762" i="18" s="1"/>
  <c r="R762" i="18" s="1"/>
  <c r="B762" i="18"/>
  <c r="D762" i="18"/>
  <c r="C762" i="18"/>
  <c r="P761" i="18"/>
  <c r="Q761" i="18" s="1"/>
  <c r="R761" i="18" s="1"/>
  <c r="B761" i="18"/>
  <c r="D761" i="18"/>
  <c r="C761" i="18"/>
  <c r="H761" i="18" s="1"/>
  <c r="K761" i="18" s="1"/>
  <c r="L761" i="18" s="1"/>
  <c r="P760" i="18"/>
  <c r="Q760" i="18" s="1"/>
  <c r="R760" i="18" s="1"/>
  <c r="B760" i="18"/>
  <c r="D760" i="18"/>
  <c r="C760" i="18"/>
  <c r="H760" i="18" s="1"/>
  <c r="M760" i="18" s="1"/>
  <c r="I760" i="18"/>
  <c r="J760" i="18" s="1"/>
  <c r="P759" i="18"/>
  <c r="Q759" i="18"/>
  <c r="R759" i="18" s="1"/>
  <c r="B759" i="18"/>
  <c r="D759" i="18"/>
  <c r="C759" i="18"/>
  <c r="P758" i="18"/>
  <c r="Q758" i="18" s="1"/>
  <c r="R758" i="18" s="1"/>
  <c r="B758" i="18"/>
  <c r="D758" i="18"/>
  <c r="C758" i="18"/>
  <c r="P757" i="18"/>
  <c r="Q757" i="18" s="1"/>
  <c r="R757" i="18" s="1"/>
  <c r="B757" i="18"/>
  <c r="D757" i="18"/>
  <c r="F757" i="18" s="1"/>
  <c r="G757" i="18" s="1"/>
  <c r="C757" i="18"/>
  <c r="I757" i="18"/>
  <c r="J757" i="18" s="1"/>
  <c r="P756" i="18"/>
  <c r="Q756" i="18" s="1"/>
  <c r="R756" i="18" s="1"/>
  <c r="B756" i="18"/>
  <c r="D756" i="18"/>
  <c r="C756" i="18"/>
  <c r="H756" i="18" s="1"/>
  <c r="M756" i="18" s="1"/>
  <c r="P755" i="18"/>
  <c r="Q755" i="18" s="1"/>
  <c r="R755" i="18" s="1"/>
  <c r="B755" i="18"/>
  <c r="D755" i="18"/>
  <c r="C755" i="18"/>
  <c r="P754" i="18"/>
  <c r="Q754" i="18" s="1"/>
  <c r="R754" i="18" s="1"/>
  <c r="B754" i="18"/>
  <c r="D754" i="18"/>
  <c r="C754" i="18"/>
  <c r="I754" i="18" s="1"/>
  <c r="J754" i="18" s="1"/>
  <c r="P753" i="18"/>
  <c r="Q753" i="18" s="1"/>
  <c r="R753" i="18" s="1"/>
  <c r="V753" i="18" s="1"/>
  <c r="W753" i="18" s="1"/>
  <c r="B753" i="18"/>
  <c r="D753" i="18"/>
  <c r="C753" i="18"/>
  <c r="H753" i="18" s="1"/>
  <c r="M753" i="18" s="1"/>
  <c r="P752" i="18"/>
  <c r="Q752" i="18" s="1"/>
  <c r="R752" i="18" s="1"/>
  <c r="B752" i="18"/>
  <c r="D752" i="18"/>
  <c r="C752" i="18"/>
  <c r="P751" i="18"/>
  <c r="Q751" i="18" s="1"/>
  <c r="R751" i="18" s="1"/>
  <c r="B751" i="18"/>
  <c r="D751" i="18"/>
  <c r="C751" i="18"/>
  <c r="H751" i="18" s="1"/>
  <c r="P750" i="18"/>
  <c r="Q750" i="18" s="1"/>
  <c r="R750" i="18" s="1"/>
  <c r="V750" i="18" s="1"/>
  <c r="W750" i="18" s="1"/>
  <c r="B750" i="18"/>
  <c r="D750" i="18"/>
  <c r="C750" i="18"/>
  <c r="I750" i="18" s="1"/>
  <c r="J750" i="18" s="1"/>
  <c r="P749" i="18"/>
  <c r="Q749" i="18" s="1"/>
  <c r="R749" i="18" s="1"/>
  <c r="S749" i="18" s="1"/>
  <c r="B749" i="18"/>
  <c r="D749" i="18"/>
  <c r="C749" i="18"/>
  <c r="I749" i="18" s="1"/>
  <c r="J749" i="18" s="1"/>
  <c r="H749" i="18"/>
  <c r="M749" i="18" s="1"/>
  <c r="P748" i="18"/>
  <c r="Q748" i="18" s="1"/>
  <c r="R748" i="18" s="1"/>
  <c r="B748" i="18"/>
  <c r="D748" i="18"/>
  <c r="C748" i="18"/>
  <c r="H748" i="18" s="1"/>
  <c r="P747" i="18"/>
  <c r="Q747" i="18" s="1"/>
  <c r="R747" i="18" s="1"/>
  <c r="B747" i="18"/>
  <c r="D747" i="18"/>
  <c r="C747" i="18"/>
  <c r="I747" i="18" s="1"/>
  <c r="J747" i="18" s="1"/>
  <c r="P746" i="18"/>
  <c r="Q746" i="18" s="1"/>
  <c r="R746" i="18" s="1"/>
  <c r="B746" i="18"/>
  <c r="D746" i="18"/>
  <c r="C746" i="18"/>
  <c r="P745" i="18"/>
  <c r="Q745" i="18" s="1"/>
  <c r="R745" i="18" s="1"/>
  <c r="B745" i="18"/>
  <c r="D745" i="18"/>
  <c r="C745" i="18"/>
  <c r="H745" i="18" s="1"/>
  <c r="M745" i="18" s="1"/>
  <c r="P744" i="18"/>
  <c r="Q744" i="18" s="1"/>
  <c r="R744" i="18" s="1"/>
  <c r="B744" i="18"/>
  <c r="D744" i="18"/>
  <c r="C744" i="18"/>
  <c r="H744" i="18" s="1"/>
  <c r="M744" i="18" s="1"/>
  <c r="P743" i="18"/>
  <c r="Q743" i="18" s="1"/>
  <c r="R743" i="18" s="1"/>
  <c r="B743" i="18"/>
  <c r="D743" i="18"/>
  <c r="C743" i="18"/>
  <c r="P742" i="18"/>
  <c r="Q742" i="18" s="1"/>
  <c r="R742" i="18" s="1"/>
  <c r="B742" i="18"/>
  <c r="D742" i="18"/>
  <c r="C742" i="18"/>
  <c r="P741" i="18"/>
  <c r="Q741" i="18" s="1"/>
  <c r="R741" i="18" s="1"/>
  <c r="B741" i="18"/>
  <c r="D741" i="18"/>
  <c r="F741" i="18" s="1"/>
  <c r="G741" i="18" s="1"/>
  <c r="C741" i="18"/>
  <c r="H741" i="18" s="1"/>
  <c r="M741" i="18" s="1"/>
  <c r="P740" i="18"/>
  <c r="Q740" i="18" s="1"/>
  <c r="R740" i="18" s="1"/>
  <c r="B740" i="18"/>
  <c r="D740" i="18"/>
  <c r="C740" i="18"/>
  <c r="I740" i="18" s="1"/>
  <c r="J740" i="18" s="1"/>
  <c r="P739" i="18"/>
  <c r="Q739" i="18" s="1"/>
  <c r="R739" i="18" s="1"/>
  <c r="B739" i="18"/>
  <c r="D739" i="18"/>
  <c r="C739" i="18"/>
  <c r="P738" i="18"/>
  <c r="Q738" i="18" s="1"/>
  <c r="R738" i="18" s="1"/>
  <c r="B738" i="18"/>
  <c r="D738" i="18"/>
  <c r="C738" i="18"/>
  <c r="I738" i="18" s="1"/>
  <c r="J738" i="18" s="1"/>
  <c r="P737" i="18"/>
  <c r="Q737" i="18" s="1"/>
  <c r="R737" i="18" s="1"/>
  <c r="B737" i="18"/>
  <c r="D737" i="18"/>
  <c r="E737" i="18" s="1"/>
  <c r="C737" i="18"/>
  <c r="H737" i="18" s="1"/>
  <c r="M737" i="18" s="1"/>
  <c r="I737" i="18"/>
  <c r="J737" i="18" s="1"/>
  <c r="P736" i="18"/>
  <c r="Q736" i="18" s="1"/>
  <c r="R736" i="18" s="1"/>
  <c r="B736" i="18"/>
  <c r="D736" i="18"/>
  <c r="C736" i="18"/>
  <c r="H736" i="18" s="1"/>
  <c r="P735" i="18"/>
  <c r="Q735" i="18" s="1"/>
  <c r="R735" i="18" s="1"/>
  <c r="B735" i="18"/>
  <c r="D735" i="18"/>
  <c r="C735" i="18"/>
  <c r="P734" i="18"/>
  <c r="Q734" i="18" s="1"/>
  <c r="R734" i="18" s="1"/>
  <c r="S734" i="18" s="1"/>
  <c r="T734" i="18" s="1"/>
  <c r="U734" i="18" s="1"/>
  <c r="V734" i="18" s="1"/>
  <c r="W734" i="18" s="1"/>
  <c r="X734" i="18" s="1"/>
  <c r="B734" i="18"/>
  <c r="D734" i="18"/>
  <c r="C734" i="18"/>
  <c r="I734" i="18" s="1"/>
  <c r="J734" i="18" s="1"/>
  <c r="P733" i="18"/>
  <c r="Q733" i="18" s="1"/>
  <c r="R733" i="18" s="1"/>
  <c r="B733" i="18"/>
  <c r="V733" i="18"/>
  <c r="W733" i="18" s="1"/>
  <c r="D733" i="18"/>
  <c r="C733" i="18"/>
  <c r="I733" i="18" s="1"/>
  <c r="J733" i="18" s="1"/>
  <c r="P732" i="18"/>
  <c r="Q732" i="18" s="1"/>
  <c r="R732" i="18" s="1"/>
  <c r="B732" i="18"/>
  <c r="D732" i="18"/>
  <c r="C732" i="18"/>
  <c r="P731" i="18"/>
  <c r="Q731" i="18" s="1"/>
  <c r="R731" i="18" s="1"/>
  <c r="B731" i="18"/>
  <c r="D731" i="18"/>
  <c r="C731" i="18"/>
  <c r="H731" i="18" s="1"/>
  <c r="M731" i="18" s="1"/>
  <c r="I731" i="18"/>
  <c r="J731" i="18" s="1"/>
  <c r="P730" i="18"/>
  <c r="Q730" i="18" s="1"/>
  <c r="R730" i="18" s="1"/>
  <c r="B730" i="18"/>
  <c r="D730" i="18"/>
  <c r="C730" i="18"/>
  <c r="P729" i="18"/>
  <c r="Q729" i="18" s="1"/>
  <c r="R729" i="18" s="1"/>
  <c r="B729" i="18"/>
  <c r="D729" i="18"/>
  <c r="C729" i="18"/>
  <c r="E729" i="18" s="1"/>
  <c r="F729" i="18" s="1"/>
  <c r="P728" i="18"/>
  <c r="Q728" i="18" s="1"/>
  <c r="R728" i="18" s="1"/>
  <c r="B728" i="18"/>
  <c r="D728" i="18"/>
  <c r="C728" i="18"/>
  <c r="I728" i="18" s="1"/>
  <c r="J728" i="18" s="1"/>
  <c r="P727" i="18"/>
  <c r="Q727" i="18" s="1"/>
  <c r="R727" i="18" s="1"/>
  <c r="B727" i="18"/>
  <c r="D727" i="18"/>
  <c r="C727" i="18"/>
  <c r="P726" i="18"/>
  <c r="Q726" i="18" s="1"/>
  <c r="R726" i="18" s="1"/>
  <c r="B726" i="18"/>
  <c r="D726" i="18"/>
  <c r="C726" i="18"/>
  <c r="P725" i="18"/>
  <c r="Q725" i="18" s="1"/>
  <c r="R725" i="18" s="1"/>
  <c r="B725" i="18"/>
  <c r="D725" i="18"/>
  <c r="C725" i="18"/>
  <c r="P724" i="18"/>
  <c r="Q724" i="18" s="1"/>
  <c r="R724" i="18" s="1"/>
  <c r="B724" i="18"/>
  <c r="D724" i="18"/>
  <c r="C724" i="18"/>
  <c r="I724" i="18" s="1"/>
  <c r="J724" i="18" s="1"/>
  <c r="P723" i="18"/>
  <c r="Q723" i="18" s="1"/>
  <c r="R723" i="18" s="1"/>
  <c r="B723" i="18"/>
  <c r="D723" i="18"/>
  <c r="C723" i="18"/>
  <c r="P722" i="18"/>
  <c r="Q722" i="18" s="1"/>
  <c r="R722" i="18" s="1"/>
  <c r="B722" i="18"/>
  <c r="D722" i="18"/>
  <c r="C722" i="18"/>
  <c r="P721" i="18"/>
  <c r="Q721" i="18" s="1"/>
  <c r="R721" i="18" s="1"/>
  <c r="V721" i="18" s="1"/>
  <c r="W721" i="18" s="1"/>
  <c r="B721" i="18"/>
  <c r="D721" i="18"/>
  <c r="C721" i="18"/>
  <c r="H721" i="18" s="1"/>
  <c r="M721" i="18" s="1"/>
  <c r="P720" i="18"/>
  <c r="Q720" i="18" s="1"/>
  <c r="R720" i="18" s="1"/>
  <c r="B720" i="18"/>
  <c r="D720" i="18"/>
  <c r="C720" i="18"/>
  <c r="F720" i="18" s="1"/>
  <c r="P719" i="18"/>
  <c r="Q719" i="18" s="1"/>
  <c r="R719" i="18" s="1"/>
  <c r="B719" i="18"/>
  <c r="D719" i="18"/>
  <c r="C719" i="18"/>
  <c r="P718" i="18"/>
  <c r="Q718" i="18" s="1"/>
  <c r="R718" i="18" s="1"/>
  <c r="B718" i="18"/>
  <c r="D718" i="18"/>
  <c r="C718" i="18"/>
  <c r="I718" i="18" s="1"/>
  <c r="J718" i="18" s="1"/>
  <c r="P717" i="18"/>
  <c r="Q717" i="18" s="1"/>
  <c r="R717" i="18" s="1"/>
  <c r="B717" i="18"/>
  <c r="D717" i="18"/>
  <c r="C717" i="18"/>
  <c r="H717" i="18" s="1"/>
  <c r="M717" i="18" s="1"/>
  <c r="P716" i="18"/>
  <c r="Q716" i="18" s="1"/>
  <c r="R716" i="18" s="1"/>
  <c r="S716" i="18" s="1"/>
  <c r="T716" i="18" s="1"/>
  <c r="U716" i="18" s="1"/>
  <c r="B716" i="18"/>
  <c r="D716" i="18"/>
  <c r="F716" i="18" s="1"/>
  <c r="C716" i="18"/>
  <c r="I716" i="18" s="1"/>
  <c r="J716" i="18" s="1"/>
  <c r="P715" i="18"/>
  <c r="Q715" i="18" s="1"/>
  <c r="R715" i="18" s="1"/>
  <c r="B715" i="18"/>
  <c r="D715" i="18"/>
  <c r="C715" i="18"/>
  <c r="H715" i="18" s="1"/>
  <c r="M715" i="18" s="1"/>
  <c r="P714" i="18"/>
  <c r="Q714" i="18" s="1"/>
  <c r="R714" i="18" s="1"/>
  <c r="B714" i="18"/>
  <c r="D714" i="18"/>
  <c r="C714" i="18"/>
  <c r="P713" i="18"/>
  <c r="Q713" i="18" s="1"/>
  <c r="R713" i="18" s="1"/>
  <c r="B713" i="18"/>
  <c r="D713" i="18"/>
  <c r="E713" i="18" s="1"/>
  <c r="F713" i="18" s="1"/>
  <c r="C713" i="18"/>
  <c r="H713" i="18" s="1"/>
  <c r="M713" i="18" s="1"/>
  <c r="I713" i="18"/>
  <c r="J713" i="18" s="1"/>
  <c r="P712" i="18"/>
  <c r="Q712" i="18" s="1"/>
  <c r="R712" i="18" s="1"/>
  <c r="B712" i="18"/>
  <c r="D712" i="18"/>
  <c r="C712" i="18"/>
  <c r="H712" i="18" s="1"/>
  <c r="M712" i="18" s="1"/>
  <c r="P711" i="18"/>
  <c r="Q711" i="18" s="1"/>
  <c r="R711" i="18" s="1"/>
  <c r="B711" i="18"/>
  <c r="D711" i="18"/>
  <c r="C711" i="18"/>
  <c r="P710" i="18"/>
  <c r="Q710" i="18" s="1"/>
  <c r="R710" i="18" s="1"/>
  <c r="B710" i="18"/>
  <c r="D710" i="18"/>
  <c r="C710" i="18"/>
  <c r="P709" i="18"/>
  <c r="Q709" i="18" s="1"/>
  <c r="R709" i="18" s="1"/>
  <c r="B709" i="18"/>
  <c r="D709" i="18"/>
  <c r="C709" i="18"/>
  <c r="P708" i="18"/>
  <c r="Q708" i="18"/>
  <c r="R708" i="18" s="1"/>
  <c r="B708" i="18"/>
  <c r="D708" i="18"/>
  <c r="C708" i="18"/>
  <c r="H708" i="18"/>
  <c r="I708" i="18"/>
  <c r="J708" i="18" s="1"/>
  <c r="P707" i="18"/>
  <c r="Q707" i="18" s="1"/>
  <c r="R707" i="18" s="1"/>
  <c r="B707" i="18"/>
  <c r="D707" i="18"/>
  <c r="C707" i="18"/>
  <c r="P706" i="18"/>
  <c r="Q706" i="18" s="1"/>
  <c r="R706" i="18" s="1"/>
  <c r="B706" i="18"/>
  <c r="D706" i="18"/>
  <c r="C706" i="18"/>
  <c r="I706" i="18" s="1"/>
  <c r="J706" i="18" s="1"/>
  <c r="P705" i="18"/>
  <c r="Q705" i="18" s="1"/>
  <c r="R705" i="18" s="1"/>
  <c r="B705" i="18"/>
  <c r="D705" i="18"/>
  <c r="C705" i="18"/>
  <c r="F705" i="18"/>
  <c r="P704" i="18"/>
  <c r="Q704" i="18" s="1"/>
  <c r="R704" i="18" s="1"/>
  <c r="B704" i="18"/>
  <c r="D704" i="18"/>
  <c r="C704" i="18"/>
  <c r="I704" i="18" s="1"/>
  <c r="J704" i="18" s="1"/>
  <c r="P703" i="18"/>
  <c r="Q703" i="18" s="1"/>
  <c r="R703" i="18" s="1"/>
  <c r="B703" i="18"/>
  <c r="D703" i="18"/>
  <c r="C703" i="18"/>
  <c r="P702" i="18"/>
  <c r="Q702" i="18" s="1"/>
  <c r="R702" i="18" s="1"/>
  <c r="B702" i="18"/>
  <c r="D702" i="18"/>
  <c r="C702" i="18"/>
  <c r="P701" i="18"/>
  <c r="Q701" i="18" s="1"/>
  <c r="R701" i="18" s="1"/>
  <c r="V701" i="18" s="1"/>
  <c r="W701" i="18" s="1"/>
  <c r="X701" i="18" s="1"/>
  <c r="B701" i="18"/>
  <c r="D701" i="18"/>
  <c r="C701" i="18"/>
  <c r="H701" i="18" s="1"/>
  <c r="M701" i="18" s="1"/>
  <c r="P700" i="18"/>
  <c r="Q700" i="18" s="1"/>
  <c r="R700" i="18" s="1"/>
  <c r="B700" i="18"/>
  <c r="D700" i="18"/>
  <c r="E700" i="18" s="1"/>
  <c r="C700" i="18"/>
  <c r="H700" i="18" s="1"/>
  <c r="M700" i="18" s="1"/>
  <c r="I700" i="18"/>
  <c r="J700" i="18" s="1"/>
  <c r="P699" i="18"/>
  <c r="Q699" i="18" s="1"/>
  <c r="R699" i="18" s="1"/>
  <c r="B699" i="18"/>
  <c r="D699" i="18"/>
  <c r="C699" i="18"/>
  <c r="H699" i="18" s="1"/>
  <c r="M699" i="18" s="1"/>
  <c r="P698" i="18"/>
  <c r="Q698" i="18" s="1"/>
  <c r="R698" i="18" s="1"/>
  <c r="B698" i="18"/>
  <c r="D698" i="18"/>
  <c r="C698" i="18"/>
  <c r="P697" i="18"/>
  <c r="Q697" i="18" s="1"/>
  <c r="R697" i="18" s="1"/>
  <c r="B697" i="18"/>
  <c r="D697" i="18"/>
  <c r="C697" i="18"/>
  <c r="I697" i="18" s="1"/>
  <c r="J697" i="18" s="1"/>
  <c r="P696" i="18"/>
  <c r="Q696" i="18" s="1"/>
  <c r="R696" i="18" s="1"/>
  <c r="B696" i="18"/>
  <c r="D696" i="18"/>
  <c r="C696" i="18"/>
  <c r="H696" i="18" s="1"/>
  <c r="M696" i="18" s="1"/>
  <c r="P695" i="18"/>
  <c r="Q695" i="18" s="1"/>
  <c r="R695" i="18" s="1"/>
  <c r="B695" i="18"/>
  <c r="D695" i="18"/>
  <c r="C695" i="18"/>
  <c r="P694" i="18"/>
  <c r="Q694" i="18" s="1"/>
  <c r="R694" i="18"/>
  <c r="B694" i="18"/>
  <c r="D694" i="18"/>
  <c r="C694" i="18"/>
  <c r="P693" i="18"/>
  <c r="Q693" i="18" s="1"/>
  <c r="R693" i="18" s="1"/>
  <c r="B693" i="18"/>
  <c r="D693" i="18"/>
  <c r="F693" i="18" s="1"/>
  <c r="C693" i="18"/>
  <c r="I693" i="18" s="1"/>
  <c r="J693" i="18" s="1"/>
  <c r="H693" i="18"/>
  <c r="M693" i="18" s="1"/>
  <c r="P692" i="18"/>
  <c r="Q692" i="18" s="1"/>
  <c r="R692" i="18" s="1"/>
  <c r="B692" i="18"/>
  <c r="D692" i="18"/>
  <c r="C692" i="18"/>
  <c r="H692" i="18" s="1"/>
  <c r="M692" i="18" s="1"/>
  <c r="P691" i="18"/>
  <c r="Q691" i="18" s="1"/>
  <c r="R691" i="18" s="1"/>
  <c r="B691" i="18"/>
  <c r="D691" i="18"/>
  <c r="C691" i="18"/>
  <c r="P690" i="18"/>
  <c r="Q690" i="18" s="1"/>
  <c r="R690" i="18" s="1"/>
  <c r="V690" i="18" s="1"/>
  <c r="W690" i="18" s="1"/>
  <c r="B690" i="18"/>
  <c r="D690" i="18"/>
  <c r="C690" i="18"/>
  <c r="I690" i="18" s="1"/>
  <c r="J690" i="18" s="1"/>
  <c r="P689" i="18"/>
  <c r="Q689" i="18" s="1"/>
  <c r="R689" i="18" s="1"/>
  <c r="S689" i="18" s="1"/>
  <c r="T689" i="18" s="1"/>
  <c r="U689" i="18" s="1"/>
  <c r="B689" i="18"/>
  <c r="D689" i="18"/>
  <c r="C689" i="18"/>
  <c r="H689" i="18" s="1"/>
  <c r="P688" i="18"/>
  <c r="Q688" i="18" s="1"/>
  <c r="R688" i="18" s="1"/>
  <c r="B688" i="18"/>
  <c r="D688" i="18"/>
  <c r="C688" i="18"/>
  <c r="I688" i="18" s="1"/>
  <c r="J688" i="18" s="1"/>
  <c r="P687" i="18"/>
  <c r="Q687" i="18" s="1"/>
  <c r="R687" i="18" s="1"/>
  <c r="B687" i="18"/>
  <c r="D687" i="18"/>
  <c r="C687" i="18"/>
  <c r="P686" i="18"/>
  <c r="Q686" i="18" s="1"/>
  <c r="R686" i="18" s="1"/>
  <c r="B686" i="18"/>
  <c r="D686" i="18"/>
  <c r="C686" i="18"/>
  <c r="P685" i="18"/>
  <c r="Q685" i="18" s="1"/>
  <c r="R685" i="18" s="1"/>
  <c r="B685" i="18"/>
  <c r="D685" i="18"/>
  <c r="E685" i="18" s="1"/>
  <c r="F685" i="18" s="1"/>
  <c r="G685" i="18" s="1"/>
  <c r="C685" i="18"/>
  <c r="H685" i="18" s="1"/>
  <c r="M685" i="18" s="1"/>
  <c r="P684" i="18"/>
  <c r="Q684" i="18" s="1"/>
  <c r="R684" i="18" s="1"/>
  <c r="S684" i="18" s="1"/>
  <c r="T684" i="18" s="1"/>
  <c r="U684" i="18" s="1"/>
  <c r="B684" i="18"/>
  <c r="D684" i="18"/>
  <c r="C684" i="18"/>
  <c r="P683" i="18"/>
  <c r="Q683" i="18" s="1"/>
  <c r="R683" i="18" s="1"/>
  <c r="B683" i="18"/>
  <c r="D683" i="18"/>
  <c r="C683" i="18"/>
  <c r="H683" i="18" s="1"/>
  <c r="M683" i="18" s="1"/>
  <c r="I683" i="18"/>
  <c r="J683" i="18" s="1"/>
  <c r="P682" i="18"/>
  <c r="Q682" i="18" s="1"/>
  <c r="R682" i="18" s="1"/>
  <c r="B682" i="18"/>
  <c r="D682" i="18"/>
  <c r="C682" i="18"/>
  <c r="P681" i="18"/>
  <c r="Q681" i="18" s="1"/>
  <c r="R681" i="18" s="1"/>
  <c r="B681" i="18"/>
  <c r="D681" i="18"/>
  <c r="C681" i="18"/>
  <c r="P680" i="18"/>
  <c r="Q680" i="18" s="1"/>
  <c r="R680" i="18" s="1"/>
  <c r="B680" i="18"/>
  <c r="D680" i="18"/>
  <c r="C680" i="18"/>
  <c r="H680" i="18" s="1"/>
  <c r="M680" i="18" s="1"/>
  <c r="P679" i="18"/>
  <c r="Q679" i="18" s="1"/>
  <c r="R679" i="18" s="1"/>
  <c r="B679" i="18"/>
  <c r="D679" i="18"/>
  <c r="C679" i="18"/>
  <c r="P678" i="18"/>
  <c r="Q678" i="18" s="1"/>
  <c r="R678" i="18" s="1"/>
  <c r="B678" i="18"/>
  <c r="D678" i="18"/>
  <c r="C678" i="18"/>
  <c r="P677" i="18"/>
  <c r="Q677" i="18" s="1"/>
  <c r="R677" i="18" s="1"/>
  <c r="B677" i="18"/>
  <c r="D677" i="18"/>
  <c r="C677" i="18"/>
  <c r="F677" i="18" s="1"/>
  <c r="I677" i="18"/>
  <c r="J677" i="18" s="1"/>
  <c r="P676" i="18"/>
  <c r="Q676" i="18" s="1"/>
  <c r="R676" i="18" s="1"/>
  <c r="B676" i="18"/>
  <c r="D676" i="18"/>
  <c r="C676" i="18"/>
  <c r="P675" i="18"/>
  <c r="Q675" i="18" s="1"/>
  <c r="R675" i="18" s="1"/>
  <c r="B675" i="18"/>
  <c r="D675" i="18"/>
  <c r="C675" i="18"/>
  <c r="P674" i="18"/>
  <c r="Q674" i="18" s="1"/>
  <c r="R674" i="18" s="1"/>
  <c r="B674" i="18"/>
  <c r="D674" i="18"/>
  <c r="C674" i="18"/>
  <c r="P673" i="18"/>
  <c r="Q673" i="18" s="1"/>
  <c r="R673" i="18" s="1"/>
  <c r="B673" i="18"/>
  <c r="D673" i="18"/>
  <c r="C673" i="18"/>
  <c r="H673" i="18"/>
  <c r="M673" i="18" s="1"/>
  <c r="I673" i="18"/>
  <c r="J673" i="18" s="1"/>
  <c r="P672" i="18"/>
  <c r="Q672" i="18" s="1"/>
  <c r="R672" i="18" s="1"/>
  <c r="B672" i="18"/>
  <c r="D672" i="18"/>
  <c r="C672" i="18"/>
  <c r="H672" i="18" s="1"/>
  <c r="M672" i="18" s="1"/>
  <c r="P671" i="18"/>
  <c r="Q671" i="18" s="1"/>
  <c r="R671" i="18" s="1"/>
  <c r="B671" i="18"/>
  <c r="D671" i="18"/>
  <c r="E671" i="18" s="1"/>
  <c r="C671" i="18"/>
  <c r="H671" i="18" s="1"/>
  <c r="P670" i="18"/>
  <c r="Q670" i="18" s="1"/>
  <c r="R670" i="18" s="1"/>
  <c r="B670" i="18"/>
  <c r="D670" i="18"/>
  <c r="C670" i="18"/>
  <c r="I670" i="18" s="1"/>
  <c r="J670" i="18" s="1"/>
  <c r="P669" i="18"/>
  <c r="Q669" i="18" s="1"/>
  <c r="R669" i="18" s="1"/>
  <c r="B669" i="18"/>
  <c r="D669" i="18"/>
  <c r="C669" i="18"/>
  <c r="I669" i="18" s="1"/>
  <c r="J669" i="18"/>
  <c r="P668" i="18"/>
  <c r="Q668" i="18" s="1"/>
  <c r="R668" i="18" s="1"/>
  <c r="B668" i="18"/>
  <c r="D668" i="18"/>
  <c r="C668" i="18"/>
  <c r="P667" i="18"/>
  <c r="Q667" i="18" s="1"/>
  <c r="R667" i="18" s="1"/>
  <c r="B667" i="18"/>
  <c r="D667" i="18"/>
  <c r="C667" i="18"/>
  <c r="P666" i="18"/>
  <c r="Q666" i="18" s="1"/>
  <c r="R666" i="18" s="1"/>
  <c r="B666" i="18"/>
  <c r="D666" i="18"/>
  <c r="C666" i="18"/>
  <c r="P665" i="18"/>
  <c r="Q665" i="18" s="1"/>
  <c r="R665" i="18" s="1"/>
  <c r="B665" i="18"/>
  <c r="D665" i="18"/>
  <c r="C665" i="18"/>
  <c r="P664" i="18"/>
  <c r="Q664" i="18" s="1"/>
  <c r="R664" i="18" s="1"/>
  <c r="S664" i="18" s="1"/>
  <c r="T664" i="18" s="1"/>
  <c r="U664" i="18" s="1"/>
  <c r="B664" i="18"/>
  <c r="D664" i="18"/>
  <c r="C664" i="18"/>
  <c r="P663" i="18"/>
  <c r="Q663" i="18" s="1"/>
  <c r="R663" i="18" s="1"/>
  <c r="B663" i="18"/>
  <c r="D663" i="18"/>
  <c r="E663" i="18" s="1"/>
  <c r="C663" i="18"/>
  <c r="I663" i="18" s="1"/>
  <c r="J663" i="18" s="1"/>
  <c r="H663" i="18"/>
  <c r="M663" i="18" s="1"/>
  <c r="P662" i="18"/>
  <c r="Q662" i="18" s="1"/>
  <c r="R662" i="18" s="1"/>
  <c r="B662" i="18"/>
  <c r="D662" i="18"/>
  <c r="C662" i="18"/>
  <c r="I662" i="18" s="1"/>
  <c r="J662" i="18" s="1"/>
  <c r="P661" i="18"/>
  <c r="Q661" i="18" s="1"/>
  <c r="R661" i="18" s="1"/>
  <c r="B661" i="18"/>
  <c r="D661" i="18"/>
  <c r="C661" i="18"/>
  <c r="P660" i="18"/>
  <c r="Q660" i="18" s="1"/>
  <c r="R660" i="18" s="1"/>
  <c r="B660" i="18"/>
  <c r="D660" i="18"/>
  <c r="C660" i="18"/>
  <c r="P659" i="18"/>
  <c r="Q659" i="18" s="1"/>
  <c r="R659" i="18" s="1"/>
  <c r="B659" i="18"/>
  <c r="D659" i="18"/>
  <c r="C659" i="18"/>
  <c r="P658" i="18"/>
  <c r="Q658" i="18" s="1"/>
  <c r="R658" i="18" s="1"/>
  <c r="B658" i="18"/>
  <c r="D658" i="18"/>
  <c r="C658" i="18"/>
  <c r="P657" i="18"/>
  <c r="Q657" i="18" s="1"/>
  <c r="R657" i="18" s="1"/>
  <c r="S657" i="18" s="1"/>
  <c r="T657" i="18" s="1"/>
  <c r="U657" i="18" s="1"/>
  <c r="B657" i="18"/>
  <c r="D657" i="18"/>
  <c r="C657" i="18"/>
  <c r="H657" i="18" s="1"/>
  <c r="M657" i="18" s="1"/>
  <c r="P656" i="18"/>
  <c r="Q656" i="18" s="1"/>
  <c r="R656" i="18" s="1"/>
  <c r="B656" i="18"/>
  <c r="D656" i="18"/>
  <c r="C656" i="18"/>
  <c r="P655" i="18"/>
  <c r="Q655" i="18" s="1"/>
  <c r="R655" i="18" s="1"/>
  <c r="B655" i="18"/>
  <c r="D655" i="18"/>
  <c r="C655" i="18"/>
  <c r="I655" i="18" s="1"/>
  <c r="J655" i="18" s="1"/>
  <c r="P654" i="18"/>
  <c r="Q654" i="18" s="1"/>
  <c r="R654" i="18" s="1"/>
  <c r="B654" i="18"/>
  <c r="D654" i="18"/>
  <c r="C654" i="18"/>
  <c r="I654" i="18" s="1"/>
  <c r="J654" i="18" s="1"/>
  <c r="P653" i="18"/>
  <c r="Q653" i="18" s="1"/>
  <c r="R653" i="18" s="1"/>
  <c r="B653" i="18"/>
  <c r="D653" i="18"/>
  <c r="C653" i="18"/>
  <c r="P652" i="18"/>
  <c r="Q652" i="18" s="1"/>
  <c r="R652" i="18" s="1"/>
  <c r="B652" i="18"/>
  <c r="D652" i="18"/>
  <c r="C652" i="18"/>
  <c r="H652" i="18" s="1"/>
  <c r="I652" i="18"/>
  <c r="J652" i="18" s="1"/>
  <c r="P651" i="18"/>
  <c r="Q651" i="18" s="1"/>
  <c r="R651" i="18" s="1"/>
  <c r="B651" i="18"/>
  <c r="D651" i="18"/>
  <c r="C651" i="18"/>
  <c r="H651" i="18" s="1"/>
  <c r="M651" i="18" s="1"/>
  <c r="P650" i="18"/>
  <c r="Q650" i="18" s="1"/>
  <c r="R650" i="18" s="1"/>
  <c r="B650" i="18"/>
  <c r="D650" i="18"/>
  <c r="C650" i="18"/>
  <c r="I650" i="18" s="1"/>
  <c r="J650" i="18" s="1"/>
  <c r="P649" i="18"/>
  <c r="Q649" i="18" s="1"/>
  <c r="R649" i="18" s="1"/>
  <c r="B649" i="18"/>
  <c r="D649" i="18"/>
  <c r="C649" i="18"/>
  <c r="H649" i="18" s="1"/>
  <c r="M649" i="18" s="1"/>
  <c r="I649" i="18"/>
  <c r="J649" i="18" s="1"/>
  <c r="P648" i="18"/>
  <c r="Q648" i="18"/>
  <c r="R648" i="18" s="1"/>
  <c r="B648" i="18"/>
  <c r="D648" i="18"/>
  <c r="C648" i="18"/>
  <c r="P647" i="18"/>
  <c r="Q647" i="18" s="1"/>
  <c r="R647" i="18" s="1"/>
  <c r="B647" i="18"/>
  <c r="D647" i="18"/>
  <c r="E647" i="18" s="1"/>
  <c r="C647" i="18"/>
  <c r="H647" i="18" s="1"/>
  <c r="M647" i="18" s="1"/>
  <c r="I647" i="18"/>
  <c r="J647" i="18" s="1"/>
  <c r="P646" i="18"/>
  <c r="Q646" i="18" s="1"/>
  <c r="R646" i="18" s="1"/>
  <c r="B646" i="18"/>
  <c r="D646" i="18"/>
  <c r="C646" i="18"/>
  <c r="P645" i="18"/>
  <c r="Q645" i="18" s="1"/>
  <c r="R645" i="18" s="1"/>
  <c r="B645" i="18"/>
  <c r="D645" i="18"/>
  <c r="C645" i="18"/>
  <c r="P644" i="18"/>
  <c r="Q644" i="18" s="1"/>
  <c r="R644" i="18" s="1"/>
  <c r="B644" i="18"/>
  <c r="D644" i="18"/>
  <c r="C644" i="18"/>
  <c r="P643" i="18"/>
  <c r="Q643" i="18" s="1"/>
  <c r="R643" i="18" s="1"/>
  <c r="B643" i="18"/>
  <c r="D643" i="18"/>
  <c r="C643" i="18"/>
  <c r="P642" i="18"/>
  <c r="Q642" i="18" s="1"/>
  <c r="R642" i="18" s="1"/>
  <c r="B642" i="18"/>
  <c r="D642" i="18"/>
  <c r="F642" i="18" s="1"/>
  <c r="C642" i="18"/>
  <c r="P641" i="18"/>
  <c r="Q641" i="18" s="1"/>
  <c r="R641" i="18" s="1"/>
  <c r="B641" i="18"/>
  <c r="D641" i="18"/>
  <c r="C641" i="18"/>
  <c r="E641" i="18" s="1"/>
  <c r="P640" i="18"/>
  <c r="Q640" i="18" s="1"/>
  <c r="R640" i="18" s="1"/>
  <c r="B640" i="18"/>
  <c r="D640" i="18"/>
  <c r="C640" i="18"/>
  <c r="P639" i="18"/>
  <c r="Q639" i="18" s="1"/>
  <c r="R639" i="18" s="1"/>
  <c r="B639" i="18"/>
  <c r="S639" i="18" s="1"/>
  <c r="T639" i="18" s="1"/>
  <c r="U639" i="18" s="1"/>
  <c r="D639" i="18"/>
  <c r="C639" i="18"/>
  <c r="H639" i="18" s="1"/>
  <c r="M639" i="18" s="1"/>
  <c r="I639" i="18"/>
  <c r="J639" i="18" s="1"/>
  <c r="P638" i="18"/>
  <c r="Q638" i="18" s="1"/>
  <c r="R638" i="18" s="1"/>
  <c r="B638" i="18"/>
  <c r="D638" i="18"/>
  <c r="C638" i="18"/>
  <c r="P637" i="18"/>
  <c r="Q637" i="18" s="1"/>
  <c r="R637" i="18" s="1"/>
  <c r="B637" i="18"/>
  <c r="D637" i="18"/>
  <c r="C637" i="18"/>
  <c r="P636" i="18"/>
  <c r="Q636" i="18" s="1"/>
  <c r="R636" i="18" s="1"/>
  <c r="B636" i="18"/>
  <c r="D636" i="18"/>
  <c r="C636" i="18"/>
  <c r="P635" i="18"/>
  <c r="Q635" i="18" s="1"/>
  <c r="R635" i="18" s="1"/>
  <c r="B635" i="18"/>
  <c r="D635" i="18"/>
  <c r="C635" i="18"/>
  <c r="P634" i="18"/>
  <c r="Q634" i="18" s="1"/>
  <c r="R634" i="18" s="1"/>
  <c r="B634" i="18"/>
  <c r="D634" i="18"/>
  <c r="C634" i="18"/>
  <c r="P633" i="18"/>
  <c r="Q633" i="18" s="1"/>
  <c r="R633" i="18" s="1"/>
  <c r="V633" i="18" s="1"/>
  <c r="W633" i="18" s="1"/>
  <c r="B633" i="18"/>
  <c r="D633" i="18"/>
  <c r="C633" i="18"/>
  <c r="I633" i="18" s="1"/>
  <c r="J633" i="18" s="1"/>
  <c r="P632" i="18"/>
  <c r="Q632" i="18" s="1"/>
  <c r="R632" i="18" s="1"/>
  <c r="B632" i="18"/>
  <c r="D632" i="18"/>
  <c r="C632" i="18"/>
  <c r="P631" i="18"/>
  <c r="Q631" i="18" s="1"/>
  <c r="R631" i="18" s="1"/>
  <c r="B631" i="18"/>
  <c r="D631" i="18"/>
  <c r="C631" i="18"/>
  <c r="P630" i="18"/>
  <c r="Q630" i="18" s="1"/>
  <c r="R630" i="18" s="1"/>
  <c r="B630" i="18"/>
  <c r="D630" i="18"/>
  <c r="C630" i="18"/>
  <c r="P629" i="18"/>
  <c r="Q629" i="18" s="1"/>
  <c r="R629" i="18" s="1"/>
  <c r="B629" i="18"/>
  <c r="D629" i="18"/>
  <c r="C629" i="18"/>
  <c r="P628" i="18"/>
  <c r="Q628" i="18" s="1"/>
  <c r="R628" i="18" s="1"/>
  <c r="B628" i="18"/>
  <c r="D628" i="18"/>
  <c r="C628" i="18"/>
  <c r="P627" i="18"/>
  <c r="Q627" i="18" s="1"/>
  <c r="R627" i="18" s="1"/>
  <c r="S627" i="18" s="1"/>
  <c r="T627" i="18" s="1"/>
  <c r="U627" i="18" s="1"/>
  <c r="B627" i="18"/>
  <c r="D627" i="18"/>
  <c r="C627" i="18"/>
  <c r="I627" i="18" s="1"/>
  <c r="J627" i="18" s="1"/>
  <c r="P626" i="18"/>
  <c r="Q626" i="18" s="1"/>
  <c r="R626" i="18" s="1"/>
  <c r="B626" i="18"/>
  <c r="D626" i="18"/>
  <c r="C626" i="18"/>
  <c r="H626" i="18" s="1"/>
  <c r="P625" i="18"/>
  <c r="Q625" i="18" s="1"/>
  <c r="R625" i="18" s="1"/>
  <c r="B625" i="18"/>
  <c r="D625" i="18"/>
  <c r="E625" i="18" s="1"/>
  <c r="C625" i="18"/>
  <c r="P624" i="18"/>
  <c r="Q624" i="18" s="1"/>
  <c r="R624" i="18" s="1"/>
  <c r="B624" i="18"/>
  <c r="D624" i="18"/>
  <c r="E624" i="18" s="1"/>
  <c r="F624" i="18" s="1"/>
  <c r="C624" i="18"/>
  <c r="I624" i="18" s="1"/>
  <c r="J624" i="18" s="1"/>
  <c r="H624" i="18"/>
  <c r="M624" i="18" s="1"/>
  <c r="P623" i="18"/>
  <c r="Q623" i="18" s="1"/>
  <c r="R623" i="18" s="1"/>
  <c r="B623" i="18"/>
  <c r="D623" i="18"/>
  <c r="C623" i="18"/>
  <c r="H623" i="18" s="1"/>
  <c r="M623" i="18" s="1"/>
  <c r="I623" i="18"/>
  <c r="J623" i="18" s="1"/>
  <c r="P622" i="18"/>
  <c r="Q622" i="18" s="1"/>
  <c r="R622" i="18" s="1"/>
  <c r="B622" i="18"/>
  <c r="D622" i="18"/>
  <c r="C622" i="18"/>
  <c r="I622" i="18" s="1"/>
  <c r="J622" i="18" s="1"/>
  <c r="P621" i="18"/>
  <c r="Q621" i="18" s="1"/>
  <c r="R621" i="18" s="1"/>
  <c r="B621" i="18"/>
  <c r="D621" i="18"/>
  <c r="C621" i="18"/>
  <c r="P620" i="18"/>
  <c r="Q620" i="18" s="1"/>
  <c r="R620" i="18" s="1"/>
  <c r="B620" i="18"/>
  <c r="D620" i="18"/>
  <c r="C620" i="18"/>
  <c r="P619" i="18"/>
  <c r="Q619" i="18" s="1"/>
  <c r="R619" i="18" s="1"/>
  <c r="B619" i="18"/>
  <c r="D619" i="18"/>
  <c r="C619" i="18"/>
  <c r="H619" i="18" s="1"/>
  <c r="M619" i="18" s="1"/>
  <c r="P618" i="18"/>
  <c r="Q618" i="18" s="1"/>
  <c r="R618" i="18" s="1"/>
  <c r="B618" i="18"/>
  <c r="D618" i="18"/>
  <c r="C618" i="18"/>
  <c r="P617" i="18"/>
  <c r="Q617" i="18" s="1"/>
  <c r="R617" i="18" s="1"/>
  <c r="B617" i="18"/>
  <c r="D617" i="18"/>
  <c r="C617" i="18"/>
  <c r="I617" i="18" s="1"/>
  <c r="J617" i="18" s="1"/>
  <c r="P616" i="18"/>
  <c r="Q616" i="18" s="1"/>
  <c r="R616" i="18" s="1"/>
  <c r="B616" i="18"/>
  <c r="D616" i="18"/>
  <c r="C616" i="18"/>
  <c r="I616" i="18" s="1"/>
  <c r="J616" i="18" s="1"/>
  <c r="P615" i="18"/>
  <c r="Q615" i="18" s="1"/>
  <c r="R615" i="18" s="1"/>
  <c r="B615" i="18"/>
  <c r="D615" i="18"/>
  <c r="C615" i="18"/>
  <c r="P614" i="18"/>
  <c r="Q614" i="18"/>
  <c r="R614" i="18" s="1"/>
  <c r="B614" i="18"/>
  <c r="D614" i="18"/>
  <c r="C614" i="18"/>
  <c r="H614" i="18" s="1"/>
  <c r="M614" i="18" s="1"/>
  <c r="I614" i="18"/>
  <c r="J614" i="18" s="1"/>
  <c r="P613" i="18"/>
  <c r="Q613" i="18" s="1"/>
  <c r="R613" i="18" s="1"/>
  <c r="B613" i="18"/>
  <c r="D613" i="18"/>
  <c r="C613" i="18"/>
  <c r="P612" i="18"/>
  <c r="Q612" i="18" s="1"/>
  <c r="R612" i="18" s="1"/>
  <c r="S612" i="18" s="1"/>
  <c r="T612" i="18" s="1"/>
  <c r="U612" i="18" s="1"/>
  <c r="B612" i="18"/>
  <c r="D612" i="18"/>
  <c r="C612" i="18"/>
  <c r="H612" i="18" s="1"/>
  <c r="P611" i="18"/>
  <c r="Q611" i="18" s="1"/>
  <c r="R611" i="18" s="1"/>
  <c r="B611" i="18"/>
  <c r="D611" i="18"/>
  <c r="C611" i="18"/>
  <c r="H611" i="18" s="1"/>
  <c r="M611" i="18" s="1"/>
  <c r="P610" i="18"/>
  <c r="Q610" i="18" s="1"/>
  <c r="R610" i="18" s="1"/>
  <c r="B610" i="18"/>
  <c r="D610" i="18"/>
  <c r="C610" i="18"/>
  <c r="H610" i="18" s="1"/>
  <c r="M610" i="18" s="1"/>
  <c r="P609" i="18"/>
  <c r="Q609" i="18" s="1"/>
  <c r="R609" i="18" s="1"/>
  <c r="B609" i="18"/>
  <c r="D609" i="18"/>
  <c r="C609" i="18"/>
  <c r="P608" i="18"/>
  <c r="Q608" i="18" s="1"/>
  <c r="R608" i="18" s="1"/>
  <c r="B608" i="18"/>
  <c r="D608" i="18"/>
  <c r="C608" i="18"/>
  <c r="H608" i="18" s="1"/>
  <c r="M608" i="18" s="1"/>
  <c r="E608" i="18"/>
  <c r="F608" i="18" s="1"/>
  <c r="P607" i="18"/>
  <c r="Q607" i="18" s="1"/>
  <c r="R607" i="18" s="1"/>
  <c r="B607" i="18"/>
  <c r="D607" i="18"/>
  <c r="C607" i="18"/>
  <c r="H607" i="18"/>
  <c r="I607" i="18"/>
  <c r="J607" i="18" s="1"/>
  <c r="M607" i="18"/>
  <c r="P606" i="18"/>
  <c r="Q606" i="18"/>
  <c r="R606" i="18" s="1"/>
  <c r="B606" i="18"/>
  <c r="D606" i="18"/>
  <c r="C606" i="18"/>
  <c r="P605" i="18"/>
  <c r="Q605" i="18" s="1"/>
  <c r="R605" i="18" s="1"/>
  <c r="B605" i="18"/>
  <c r="D605" i="18"/>
  <c r="C605" i="18"/>
  <c r="P604" i="18"/>
  <c r="Q604" i="18" s="1"/>
  <c r="R604" i="18" s="1"/>
  <c r="B604" i="18"/>
  <c r="D604" i="18"/>
  <c r="C604" i="18"/>
  <c r="I604" i="18"/>
  <c r="J604" i="18" s="1"/>
  <c r="P603" i="18"/>
  <c r="Q603" i="18" s="1"/>
  <c r="R603" i="18" s="1"/>
  <c r="B603" i="18"/>
  <c r="D603" i="18"/>
  <c r="C603" i="18"/>
  <c r="P602" i="18"/>
  <c r="Q602" i="18" s="1"/>
  <c r="R602" i="18" s="1"/>
  <c r="B602" i="18"/>
  <c r="D602" i="18"/>
  <c r="C602" i="18"/>
  <c r="P601" i="18"/>
  <c r="Q601" i="18" s="1"/>
  <c r="R601" i="18" s="1"/>
  <c r="V601" i="18" s="1"/>
  <c r="W601" i="18" s="1"/>
  <c r="B601" i="18"/>
  <c r="D601" i="18"/>
  <c r="C601" i="18"/>
  <c r="P600" i="18"/>
  <c r="Q600" i="18" s="1"/>
  <c r="R600" i="18" s="1"/>
  <c r="V600" i="18" s="1"/>
  <c r="W600" i="18" s="1"/>
  <c r="B600" i="18"/>
  <c r="D600" i="18"/>
  <c r="C600" i="18"/>
  <c r="P599" i="18"/>
  <c r="Q599" i="18" s="1"/>
  <c r="R599" i="18" s="1"/>
  <c r="B599" i="18"/>
  <c r="D599" i="18"/>
  <c r="C599" i="18"/>
  <c r="H599" i="18" s="1"/>
  <c r="M599" i="18" s="1"/>
  <c r="P598" i="18"/>
  <c r="Q598" i="18" s="1"/>
  <c r="R598" i="18" s="1"/>
  <c r="B598" i="18"/>
  <c r="D598" i="18"/>
  <c r="C598" i="18"/>
  <c r="P597" i="18"/>
  <c r="Q597" i="18" s="1"/>
  <c r="R597" i="18" s="1"/>
  <c r="B597" i="18"/>
  <c r="D597" i="18"/>
  <c r="C597" i="18"/>
  <c r="I597" i="18" s="1"/>
  <c r="J597" i="18" s="1"/>
  <c r="P596" i="18"/>
  <c r="Q596" i="18" s="1"/>
  <c r="R596" i="18" s="1"/>
  <c r="V596" i="18" s="1"/>
  <c r="W596" i="18" s="1"/>
  <c r="B596" i="18"/>
  <c r="D596" i="18"/>
  <c r="E596" i="18" s="1"/>
  <c r="F596" i="18" s="1"/>
  <c r="C596" i="18"/>
  <c r="H596" i="18" s="1"/>
  <c r="M596" i="18" s="1"/>
  <c r="P595" i="18"/>
  <c r="Q595" i="18" s="1"/>
  <c r="R595" i="18" s="1"/>
  <c r="B595" i="18"/>
  <c r="D595" i="18"/>
  <c r="C595" i="18"/>
  <c r="H595" i="18" s="1"/>
  <c r="M595" i="18" s="1"/>
  <c r="I595" i="18"/>
  <c r="J595" i="18" s="1"/>
  <c r="P594" i="18"/>
  <c r="Q594" i="18" s="1"/>
  <c r="R594" i="18" s="1"/>
  <c r="B594" i="18"/>
  <c r="D594" i="18"/>
  <c r="C594" i="18"/>
  <c r="I594" i="18" s="1"/>
  <c r="J594" i="18" s="1"/>
  <c r="P593" i="18"/>
  <c r="Q593" i="18" s="1"/>
  <c r="R593" i="18" s="1"/>
  <c r="B593" i="18"/>
  <c r="D593" i="18"/>
  <c r="C593" i="18"/>
  <c r="P592" i="18"/>
  <c r="Q592" i="18" s="1"/>
  <c r="R592" i="18" s="1"/>
  <c r="B592" i="18"/>
  <c r="D592" i="18"/>
  <c r="C592" i="18"/>
  <c r="H592" i="18"/>
  <c r="M592" i="18" s="1"/>
  <c r="I592" i="18"/>
  <c r="J592" i="18" s="1"/>
  <c r="P591" i="18"/>
  <c r="Q591" i="18" s="1"/>
  <c r="R591" i="18" s="1"/>
  <c r="B591" i="18"/>
  <c r="D591" i="18"/>
  <c r="C591" i="18"/>
  <c r="H591" i="18" s="1"/>
  <c r="M591" i="18" s="1"/>
  <c r="P590" i="18"/>
  <c r="Q590" i="18" s="1"/>
  <c r="R590" i="18" s="1"/>
  <c r="B590" i="18"/>
  <c r="D590" i="18"/>
  <c r="C590" i="18"/>
  <c r="I590" i="18" s="1"/>
  <c r="J590" i="18" s="1"/>
  <c r="P589" i="18"/>
  <c r="Q589" i="18" s="1"/>
  <c r="R589" i="18"/>
  <c r="B589" i="18"/>
  <c r="D589" i="18"/>
  <c r="C589" i="18"/>
  <c r="P588" i="18"/>
  <c r="Q588" i="18" s="1"/>
  <c r="R588" i="18" s="1"/>
  <c r="B588" i="18"/>
  <c r="D588" i="18"/>
  <c r="C588" i="18"/>
  <c r="H588" i="18"/>
  <c r="M588" i="18" s="1"/>
  <c r="I588" i="18"/>
  <c r="J588" i="18" s="1"/>
  <c r="P587" i="18"/>
  <c r="Q587" i="18" s="1"/>
  <c r="R587" i="18" s="1"/>
  <c r="B587" i="18"/>
  <c r="D587" i="18"/>
  <c r="C587" i="18"/>
  <c r="P586" i="18"/>
  <c r="Q586" i="18" s="1"/>
  <c r="R586" i="18" s="1"/>
  <c r="B586" i="18"/>
  <c r="D586" i="18"/>
  <c r="C586" i="18"/>
  <c r="P585" i="18"/>
  <c r="Q585" i="18" s="1"/>
  <c r="R585" i="18" s="1"/>
  <c r="B585" i="18"/>
  <c r="D585" i="18"/>
  <c r="C585" i="18"/>
  <c r="I585" i="18" s="1"/>
  <c r="J585" i="18" s="1"/>
  <c r="P584" i="18"/>
  <c r="Q584" i="18" s="1"/>
  <c r="R584" i="18" s="1"/>
  <c r="B584" i="18"/>
  <c r="D584" i="18"/>
  <c r="E584" i="18" s="1"/>
  <c r="F584" i="18" s="1"/>
  <c r="C584" i="18"/>
  <c r="I584" i="18" s="1"/>
  <c r="H584" i="18"/>
  <c r="M584" i="18" s="1"/>
  <c r="J584" i="18"/>
  <c r="P583" i="18"/>
  <c r="Q583" i="18" s="1"/>
  <c r="R583" i="18" s="1"/>
  <c r="B583" i="18"/>
  <c r="D583" i="18"/>
  <c r="C583" i="18"/>
  <c r="P582" i="18"/>
  <c r="Q582" i="18" s="1"/>
  <c r="R582" i="18" s="1"/>
  <c r="B582" i="18"/>
  <c r="D582" i="18"/>
  <c r="C582" i="18"/>
  <c r="P581" i="18"/>
  <c r="Q581" i="18" s="1"/>
  <c r="R581" i="18" s="1"/>
  <c r="B581" i="18"/>
  <c r="D581" i="18"/>
  <c r="C581" i="18"/>
  <c r="I581" i="18" s="1"/>
  <c r="J581" i="18" s="1"/>
  <c r="P580" i="18"/>
  <c r="Q580" i="18" s="1"/>
  <c r="R580" i="18" s="1"/>
  <c r="S580" i="18" s="1"/>
  <c r="T580" i="18" s="1"/>
  <c r="U580" i="18" s="1"/>
  <c r="B580" i="18"/>
  <c r="D580" i="18"/>
  <c r="C580" i="18"/>
  <c r="I580" i="18" s="1"/>
  <c r="J580" i="18" s="1"/>
  <c r="P579" i="18"/>
  <c r="Q579" i="18" s="1"/>
  <c r="R579" i="18" s="1"/>
  <c r="B579" i="18"/>
  <c r="D579" i="18"/>
  <c r="F579" i="18" s="1"/>
  <c r="G579" i="18" s="1"/>
  <c r="C579" i="18"/>
  <c r="P578" i="18"/>
  <c r="Q578" i="18" s="1"/>
  <c r="R578" i="18" s="1"/>
  <c r="B578" i="18"/>
  <c r="D578" i="18"/>
  <c r="C578" i="18"/>
  <c r="H578" i="18" s="1"/>
  <c r="M578" i="18" s="1"/>
  <c r="I578" i="18"/>
  <c r="J578" i="18" s="1"/>
  <c r="P577" i="18"/>
  <c r="Q577" i="18" s="1"/>
  <c r="R577" i="18" s="1"/>
  <c r="B577" i="18"/>
  <c r="D577" i="18"/>
  <c r="C577" i="18"/>
  <c r="E577" i="18" s="1"/>
  <c r="P576" i="18"/>
  <c r="Q576" i="18" s="1"/>
  <c r="R576" i="18" s="1"/>
  <c r="B576" i="18"/>
  <c r="D576" i="18"/>
  <c r="C576" i="18"/>
  <c r="E576" i="18"/>
  <c r="F576" i="18" s="1"/>
  <c r="P575" i="18"/>
  <c r="Q575" i="18" s="1"/>
  <c r="R575" i="18" s="1"/>
  <c r="B575" i="18"/>
  <c r="D575" i="18"/>
  <c r="C575" i="18"/>
  <c r="P574" i="18"/>
  <c r="Q574" i="18" s="1"/>
  <c r="R574" i="18" s="1"/>
  <c r="B574" i="18"/>
  <c r="D574" i="18"/>
  <c r="C574" i="18"/>
  <c r="I574" i="18" s="1"/>
  <c r="J574" i="18" s="1"/>
  <c r="H574" i="18"/>
  <c r="P573" i="18"/>
  <c r="Q573" i="18" s="1"/>
  <c r="R573" i="18" s="1"/>
  <c r="B573" i="18"/>
  <c r="D573" i="18"/>
  <c r="C573" i="18"/>
  <c r="P572" i="18"/>
  <c r="Q572" i="18" s="1"/>
  <c r="R572" i="18" s="1"/>
  <c r="B572" i="18"/>
  <c r="D572" i="18"/>
  <c r="C572" i="18"/>
  <c r="I572" i="18" s="1"/>
  <c r="J572" i="18" s="1"/>
  <c r="P571" i="18"/>
  <c r="Q571" i="18" s="1"/>
  <c r="R571" i="18" s="1"/>
  <c r="B571" i="18"/>
  <c r="D571" i="18"/>
  <c r="C571" i="18"/>
  <c r="H571" i="18" s="1"/>
  <c r="P570" i="18"/>
  <c r="Q570" i="18" s="1"/>
  <c r="R570" i="18" s="1"/>
  <c r="B570" i="18"/>
  <c r="D570" i="18"/>
  <c r="C570" i="18"/>
  <c r="P569" i="18"/>
  <c r="Q569" i="18" s="1"/>
  <c r="R569" i="18" s="1"/>
  <c r="B569" i="18"/>
  <c r="D569" i="18"/>
  <c r="C569" i="18"/>
  <c r="P568" i="18"/>
  <c r="Q568" i="18" s="1"/>
  <c r="R568" i="18" s="1"/>
  <c r="V568" i="18" s="1"/>
  <c r="W568" i="18" s="1"/>
  <c r="B568" i="18"/>
  <c r="D568" i="18"/>
  <c r="C568" i="18"/>
  <c r="H568" i="18" s="1"/>
  <c r="K568" i="18" s="1"/>
  <c r="L568" i="18" s="1"/>
  <c r="P567" i="18"/>
  <c r="Q567" i="18" s="1"/>
  <c r="R567" i="18" s="1"/>
  <c r="B567" i="18"/>
  <c r="D567" i="18"/>
  <c r="C567" i="18"/>
  <c r="H567" i="18" s="1"/>
  <c r="M567" i="18" s="1"/>
  <c r="P566" i="18"/>
  <c r="Q566" i="18" s="1"/>
  <c r="R566" i="18" s="1"/>
  <c r="B566" i="18"/>
  <c r="D566" i="18"/>
  <c r="C566" i="18"/>
  <c r="P565" i="18"/>
  <c r="Q565" i="18" s="1"/>
  <c r="R565" i="18" s="1"/>
  <c r="B565" i="18"/>
  <c r="D565" i="18"/>
  <c r="C565" i="18"/>
  <c r="I565" i="18"/>
  <c r="J565" i="18" s="1"/>
  <c r="P564" i="18"/>
  <c r="Q564" i="18" s="1"/>
  <c r="R564" i="18" s="1"/>
  <c r="B564" i="18"/>
  <c r="D564" i="18"/>
  <c r="C564" i="18"/>
  <c r="H564" i="18" s="1"/>
  <c r="M564" i="18" s="1"/>
  <c r="E564" i="18"/>
  <c r="F564" i="18" s="1"/>
  <c r="P563" i="18"/>
  <c r="Q563" i="18" s="1"/>
  <c r="R563" i="18" s="1"/>
  <c r="B563" i="18"/>
  <c r="S563" i="18" s="1"/>
  <c r="T563" i="18" s="1"/>
  <c r="U563" i="18" s="1"/>
  <c r="D563" i="18"/>
  <c r="C563" i="18"/>
  <c r="P562" i="18"/>
  <c r="Q562" i="18" s="1"/>
  <c r="R562" i="18" s="1"/>
  <c r="B562" i="18"/>
  <c r="D562" i="18"/>
  <c r="C562" i="18"/>
  <c r="P561" i="18"/>
  <c r="Q561" i="18" s="1"/>
  <c r="R561" i="18" s="1"/>
  <c r="B561" i="18"/>
  <c r="D561" i="18"/>
  <c r="E561" i="18" s="1"/>
  <c r="C561" i="18"/>
  <c r="P560" i="18"/>
  <c r="Q560" i="18" s="1"/>
  <c r="R560" i="18" s="1"/>
  <c r="B560" i="18"/>
  <c r="S560" i="18" s="1"/>
  <c r="D560" i="18"/>
  <c r="C560" i="18"/>
  <c r="H560" i="18" s="1"/>
  <c r="P559" i="18"/>
  <c r="Q559" i="18" s="1"/>
  <c r="R559" i="18" s="1"/>
  <c r="B559" i="18"/>
  <c r="D559" i="18"/>
  <c r="C559" i="18"/>
  <c r="I559" i="18" s="1"/>
  <c r="J559" i="18" s="1"/>
  <c r="H559" i="18"/>
  <c r="M559" i="18" s="1"/>
  <c r="P558" i="18"/>
  <c r="Q558" i="18"/>
  <c r="R558" i="18" s="1"/>
  <c r="B558" i="18"/>
  <c r="D558" i="18"/>
  <c r="C558" i="18"/>
  <c r="I558" i="18" s="1"/>
  <c r="J558" i="18" s="1"/>
  <c r="P557" i="18"/>
  <c r="Q557" i="18" s="1"/>
  <c r="R557" i="18" s="1"/>
  <c r="B557" i="18"/>
  <c r="D557" i="18"/>
  <c r="C557" i="18"/>
  <c r="P556" i="18"/>
  <c r="Q556" i="18" s="1"/>
  <c r="R556" i="18" s="1"/>
  <c r="B556" i="18"/>
  <c r="D556" i="18"/>
  <c r="C556" i="18"/>
  <c r="F556" i="18"/>
  <c r="G556" i="18" s="1"/>
  <c r="P555" i="18"/>
  <c r="Q555" i="18"/>
  <c r="R555" i="18" s="1"/>
  <c r="B555" i="18"/>
  <c r="D555" i="18"/>
  <c r="C555" i="18"/>
  <c r="I555" i="18" s="1"/>
  <c r="J555" i="18" s="1"/>
  <c r="H555" i="18"/>
  <c r="M555" i="18" s="1"/>
  <c r="P554" i="18"/>
  <c r="Q554" i="18" s="1"/>
  <c r="R554" i="18" s="1"/>
  <c r="B554" i="18"/>
  <c r="D554" i="18"/>
  <c r="C554" i="18"/>
  <c r="P553" i="18"/>
  <c r="Q553" i="18" s="1"/>
  <c r="R553" i="18" s="1"/>
  <c r="B553" i="18"/>
  <c r="D553" i="18"/>
  <c r="C553" i="18"/>
  <c r="P552" i="18"/>
  <c r="Q552" i="18" s="1"/>
  <c r="R552" i="18" s="1"/>
  <c r="B552" i="18"/>
  <c r="D552" i="18"/>
  <c r="C552" i="18"/>
  <c r="H552" i="18" s="1"/>
  <c r="M552" i="18" s="1"/>
  <c r="I552" i="18"/>
  <c r="J552" i="18" s="1"/>
  <c r="P551" i="18"/>
  <c r="Q551" i="18" s="1"/>
  <c r="R551" i="18" s="1"/>
  <c r="B551" i="18"/>
  <c r="D551" i="18"/>
  <c r="C551" i="18"/>
  <c r="P550" i="18"/>
  <c r="Q550" i="18" s="1"/>
  <c r="R550" i="18" s="1"/>
  <c r="B550" i="18"/>
  <c r="D550" i="18"/>
  <c r="C550" i="18"/>
  <c r="P549" i="18"/>
  <c r="Q549" i="18" s="1"/>
  <c r="R549" i="18" s="1"/>
  <c r="S549" i="18" s="1"/>
  <c r="T549" i="18" s="1"/>
  <c r="U549" i="18" s="1"/>
  <c r="V549" i="18" s="1"/>
  <c r="W549" i="18" s="1"/>
  <c r="X549" i="18" s="1"/>
  <c r="B549" i="18"/>
  <c r="D549" i="18"/>
  <c r="C549" i="18"/>
  <c r="I549" i="18" s="1"/>
  <c r="J549" i="18" s="1"/>
  <c r="P548" i="18"/>
  <c r="Q548" i="18" s="1"/>
  <c r="R548" i="18" s="1"/>
  <c r="B548" i="18"/>
  <c r="D548" i="18"/>
  <c r="E548" i="18" s="1"/>
  <c r="F548" i="18" s="1"/>
  <c r="G548" i="18" s="1"/>
  <c r="C548" i="18"/>
  <c r="P547" i="18"/>
  <c r="Q547" i="18" s="1"/>
  <c r="R547" i="18" s="1"/>
  <c r="B547" i="18"/>
  <c r="D547" i="18"/>
  <c r="C547" i="18"/>
  <c r="I547" i="18" s="1"/>
  <c r="J547" i="18" s="1"/>
  <c r="H547" i="18"/>
  <c r="M547" i="18" s="1"/>
  <c r="P546" i="18"/>
  <c r="Q546" i="18" s="1"/>
  <c r="R546" i="18" s="1"/>
  <c r="B546" i="18"/>
  <c r="D546" i="18"/>
  <c r="C546" i="18"/>
  <c r="P545" i="18"/>
  <c r="Q545" i="18" s="1"/>
  <c r="R545" i="18" s="1"/>
  <c r="B545" i="18"/>
  <c r="D545" i="18"/>
  <c r="C545" i="18"/>
  <c r="P544" i="18"/>
  <c r="Q544" i="18" s="1"/>
  <c r="R544" i="18" s="1"/>
  <c r="B544" i="18"/>
  <c r="D544" i="18"/>
  <c r="C544" i="18"/>
  <c r="I544" i="18" s="1"/>
  <c r="J544" i="18" s="1"/>
  <c r="P543" i="18"/>
  <c r="Q543" i="18" s="1"/>
  <c r="R543" i="18" s="1"/>
  <c r="B543" i="18"/>
  <c r="D543" i="18"/>
  <c r="C543" i="18"/>
  <c r="H543" i="18" s="1"/>
  <c r="M543" i="18" s="1"/>
  <c r="P542" i="18"/>
  <c r="Q542" i="18" s="1"/>
  <c r="R542" i="18" s="1"/>
  <c r="B542" i="18"/>
  <c r="D542" i="18"/>
  <c r="C542" i="18"/>
  <c r="P541" i="18"/>
  <c r="Q541" i="18" s="1"/>
  <c r="R541" i="18" s="1"/>
  <c r="B541" i="18"/>
  <c r="D541" i="18"/>
  <c r="C541" i="18"/>
  <c r="P540" i="18"/>
  <c r="Q540" i="18" s="1"/>
  <c r="R540" i="18" s="1"/>
  <c r="B540" i="18"/>
  <c r="D540" i="18"/>
  <c r="C540" i="18"/>
  <c r="P539" i="18"/>
  <c r="Q539" i="18" s="1"/>
  <c r="R539" i="18" s="1"/>
  <c r="B539" i="18"/>
  <c r="D539" i="18"/>
  <c r="C539" i="18"/>
  <c r="H539" i="18" s="1"/>
  <c r="P538" i="18"/>
  <c r="Q538" i="18" s="1"/>
  <c r="R538" i="18" s="1"/>
  <c r="B538" i="18"/>
  <c r="D538" i="18"/>
  <c r="C538" i="18"/>
  <c r="P537" i="18"/>
  <c r="Q537" i="18" s="1"/>
  <c r="R537" i="18" s="1"/>
  <c r="B537" i="18"/>
  <c r="D537" i="18"/>
  <c r="C537" i="18"/>
  <c r="P536" i="18"/>
  <c r="Q536" i="18" s="1"/>
  <c r="R536" i="18" s="1"/>
  <c r="V536" i="18" s="1"/>
  <c r="W536" i="18" s="1"/>
  <c r="B536" i="18"/>
  <c r="D536" i="18"/>
  <c r="C536" i="18"/>
  <c r="I536" i="18" s="1"/>
  <c r="J536" i="18" s="1"/>
  <c r="H536" i="18"/>
  <c r="M536" i="18" s="1"/>
  <c r="P535" i="18"/>
  <c r="Q535" i="18" s="1"/>
  <c r="R535" i="18" s="1"/>
  <c r="B535" i="18"/>
  <c r="D535" i="18"/>
  <c r="C535" i="18"/>
  <c r="H535" i="18" s="1"/>
  <c r="P534" i="18"/>
  <c r="Q534" i="18"/>
  <c r="R534" i="18" s="1"/>
  <c r="B534" i="18"/>
  <c r="D534" i="18"/>
  <c r="C534" i="18"/>
  <c r="P533" i="18"/>
  <c r="Q533" i="18" s="1"/>
  <c r="R533" i="18" s="1"/>
  <c r="B533" i="18"/>
  <c r="D533" i="18"/>
  <c r="C533" i="18"/>
  <c r="I533" i="18"/>
  <c r="J533" i="18" s="1"/>
  <c r="P532" i="18"/>
  <c r="Q532" i="18" s="1"/>
  <c r="R532" i="18" s="1"/>
  <c r="V532" i="18" s="1"/>
  <c r="W532" i="18" s="1"/>
  <c r="B532" i="18"/>
  <c r="D532" i="18"/>
  <c r="C532" i="18"/>
  <c r="I532" i="18" s="1"/>
  <c r="J532" i="18" s="1"/>
  <c r="H532" i="18"/>
  <c r="M532" i="18" s="1"/>
  <c r="P531" i="18"/>
  <c r="Q531" i="18" s="1"/>
  <c r="R531" i="18" s="1"/>
  <c r="B531" i="18"/>
  <c r="D531" i="18"/>
  <c r="C531" i="18"/>
  <c r="I531" i="18" s="1"/>
  <c r="J531" i="18" s="1"/>
  <c r="P530" i="18"/>
  <c r="Q530" i="18" s="1"/>
  <c r="R530" i="18" s="1"/>
  <c r="B530" i="18"/>
  <c r="D530" i="18"/>
  <c r="C530" i="18"/>
  <c r="H530" i="18" s="1"/>
  <c r="M530" i="18" s="1"/>
  <c r="P529" i="18"/>
  <c r="Q529" i="18" s="1"/>
  <c r="R529" i="18" s="1"/>
  <c r="B529" i="18"/>
  <c r="D529" i="18"/>
  <c r="C529" i="18"/>
  <c r="P528" i="18"/>
  <c r="Q528" i="18" s="1"/>
  <c r="R528" i="18" s="1"/>
  <c r="B528" i="18"/>
  <c r="D528" i="18"/>
  <c r="C528" i="18"/>
  <c r="P527" i="18"/>
  <c r="Q527" i="18" s="1"/>
  <c r="R527" i="18" s="1"/>
  <c r="B527" i="18"/>
  <c r="D527" i="18"/>
  <c r="C527" i="18"/>
  <c r="P526" i="18"/>
  <c r="Q526" i="18" s="1"/>
  <c r="R526" i="18" s="1"/>
  <c r="B526" i="18"/>
  <c r="D526" i="18"/>
  <c r="C526" i="18"/>
  <c r="I526" i="18" s="1"/>
  <c r="J526" i="18" s="1"/>
  <c r="P525" i="18"/>
  <c r="Q525" i="18" s="1"/>
  <c r="R525" i="18" s="1"/>
  <c r="B525" i="18"/>
  <c r="D525" i="18"/>
  <c r="C525" i="18"/>
  <c r="P524" i="18"/>
  <c r="Q524" i="18" s="1"/>
  <c r="R524" i="18" s="1"/>
  <c r="B524" i="18"/>
  <c r="D524" i="18"/>
  <c r="C524" i="18"/>
  <c r="P523" i="18"/>
  <c r="Q523" i="18" s="1"/>
  <c r="R523" i="18" s="1"/>
  <c r="B523" i="18"/>
  <c r="D523" i="18"/>
  <c r="C523" i="18"/>
  <c r="H523" i="18" s="1"/>
  <c r="M523" i="18" s="1"/>
  <c r="I523" i="18"/>
  <c r="J523" i="18" s="1"/>
  <c r="P522" i="18"/>
  <c r="Q522" i="18" s="1"/>
  <c r="R522" i="18" s="1"/>
  <c r="B522" i="18"/>
  <c r="D522" i="18"/>
  <c r="C522" i="18"/>
  <c r="P521" i="18"/>
  <c r="Q521" i="18" s="1"/>
  <c r="R521" i="18" s="1"/>
  <c r="B521" i="18"/>
  <c r="D521" i="18"/>
  <c r="C521" i="18"/>
  <c r="P520" i="18"/>
  <c r="Q520" i="18" s="1"/>
  <c r="R520" i="18" s="1"/>
  <c r="B520" i="18"/>
  <c r="D520" i="18"/>
  <c r="C520" i="18"/>
  <c r="P519" i="18"/>
  <c r="Q519" i="18" s="1"/>
  <c r="R519" i="18" s="1"/>
  <c r="B519" i="18"/>
  <c r="D519" i="18"/>
  <c r="C519" i="18"/>
  <c r="H519" i="18" s="1"/>
  <c r="K519" i="18" s="1"/>
  <c r="L519" i="18" s="1"/>
  <c r="I519" i="18"/>
  <c r="J519" i="18" s="1"/>
  <c r="P518" i="18"/>
  <c r="Q518" i="18" s="1"/>
  <c r="R518" i="18" s="1"/>
  <c r="B518" i="18"/>
  <c r="D518" i="18"/>
  <c r="C518" i="18"/>
  <c r="P517" i="18"/>
  <c r="Q517" i="18" s="1"/>
  <c r="R517" i="18" s="1"/>
  <c r="B517" i="18"/>
  <c r="V517" i="18"/>
  <c r="W517" i="18" s="1"/>
  <c r="D517" i="18"/>
  <c r="C517" i="18"/>
  <c r="I517" i="18"/>
  <c r="J517" i="18" s="1"/>
  <c r="P516" i="18"/>
  <c r="Q516" i="18" s="1"/>
  <c r="R516" i="18" s="1"/>
  <c r="B516" i="18"/>
  <c r="D516" i="18"/>
  <c r="C516" i="18"/>
  <c r="P515" i="18"/>
  <c r="Q515" i="18" s="1"/>
  <c r="R515" i="18" s="1"/>
  <c r="B515" i="18"/>
  <c r="D515" i="18"/>
  <c r="C515" i="18"/>
  <c r="I515" i="18" s="1"/>
  <c r="J515" i="18" s="1"/>
  <c r="P514" i="18"/>
  <c r="Q514" i="18" s="1"/>
  <c r="R514" i="18" s="1"/>
  <c r="B514" i="18"/>
  <c r="D514" i="18"/>
  <c r="C514" i="18"/>
  <c r="P513" i="18"/>
  <c r="Q513" i="18" s="1"/>
  <c r="R513" i="18" s="1"/>
  <c r="B513" i="18"/>
  <c r="D513" i="18"/>
  <c r="C513" i="18"/>
  <c r="P512" i="18"/>
  <c r="Q512" i="18" s="1"/>
  <c r="R512" i="18" s="1"/>
  <c r="B512" i="18"/>
  <c r="D512" i="18"/>
  <c r="C512" i="18"/>
  <c r="I512" i="18" s="1"/>
  <c r="J512" i="18" s="1"/>
  <c r="P511" i="18"/>
  <c r="Q511" i="18" s="1"/>
  <c r="R511" i="18" s="1"/>
  <c r="B511" i="18"/>
  <c r="D511" i="18"/>
  <c r="C511" i="18"/>
  <c r="H511" i="18" s="1"/>
  <c r="M511" i="18" s="1"/>
  <c r="I511" i="18"/>
  <c r="J511" i="18" s="1"/>
  <c r="P510" i="18"/>
  <c r="Q510" i="18" s="1"/>
  <c r="R510" i="18" s="1"/>
  <c r="B510" i="18"/>
  <c r="D510" i="18"/>
  <c r="C510" i="18"/>
  <c r="P509" i="18"/>
  <c r="Q509" i="18" s="1"/>
  <c r="R509" i="18" s="1"/>
  <c r="B509" i="18"/>
  <c r="D509" i="18"/>
  <c r="C509" i="18"/>
  <c r="P508" i="18"/>
  <c r="Q508" i="18" s="1"/>
  <c r="R508" i="18" s="1"/>
  <c r="B508" i="18"/>
  <c r="D508" i="18"/>
  <c r="C508" i="18"/>
  <c r="H508" i="18" s="1"/>
  <c r="K508" i="18" s="1"/>
  <c r="L508" i="18" s="1"/>
  <c r="P507" i="18"/>
  <c r="Q507" i="18"/>
  <c r="R507" i="18" s="1"/>
  <c r="B507" i="18"/>
  <c r="D507" i="18"/>
  <c r="C507" i="18"/>
  <c r="I507" i="18" s="1"/>
  <c r="J507" i="18" s="1"/>
  <c r="H507" i="18"/>
  <c r="M507" i="18" s="1"/>
  <c r="P506" i="18"/>
  <c r="Q506" i="18" s="1"/>
  <c r="R506" i="18"/>
  <c r="B506" i="18"/>
  <c r="D506" i="18"/>
  <c r="C506" i="18"/>
  <c r="P505" i="18"/>
  <c r="Q505" i="18" s="1"/>
  <c r="R505" i="18" s="1"/>
  <c r="B505" i="18"/>
  <c r="D505" i="18"/>
  <c r="C505" i="18"/>
  <c r="P504" i="18"/>
  <c r="Q504" i="18" s="1"/>
  <c r="R504" i="18" s="1"/>
  <c r="V504" i="18" s="1"/>
  <c r="B504" i="18"/>
  <c r="W504" i="18"/>
  <c r="D504" i="18"/>
  <c r="C504" i="18"/>
  <c r="P503" i="18"/>
  <c r="Q503" i="18" s="1"/>
  <c r="R503" i="18" s="1"/>
  <c r="B503" i="18"/>
  <c r="D503" i="18"/>
  <c r="C503" i="18"/>
  <c r="P502" i="18"/>
  <c r="Q502" i="18" s="1"/>
  <c r="R502" i="18"/>
  <c r="B502" i="18"/>
  <c r="D502" i="18"/>
  <c r="C502" i="18"/>
  <c r="H502" i="18" s="1"/>
  <c r="I502" i="18"/>
  <c r="J502" i="18" s="1"/>
  <c r="P501" i="18"/>
  <c r="Q501" i="18" s="1"/>
  <c r="R501" i="18" s="1"/>
  <c r="B501" i="18"/>
  <c r="D501" i="18"/>
  <c r="C501" i="18"/>
  <c r="I501" i="18" s="1"/>
  <c r="J501" i="18" s="1"/>
  <c r="P500" i="18"/>
  <c r="Q500" i="18" s="1"/>
  <c r="R500" i="18" s="1"/>
  <c r="B500" i="18"/>
  <c r="D500" i="18"/>
  <c r="C500" i="18"/>
  <c r="P499" i="18"/>
  <c r="Q499" i="18" s="1"/>
  <c r="R499" i="18" s="1"/>
  <c r="B499" i="18"/>
  <c r="S499" i="18" s="1"/>
  <c r="T499" i="18" s="1"/>
  <c r="U499" i="18" s="1"/>
  <c r="D499" i="18"/>
  <c r="C499" i="18"/>
  <c r="I499" i="18" s="1"/>
  <c r="J499" i="18" s="1"/>
  <c r="P498" i="18"/>
  <c r="Q498" i="18" s="1"/>
  <c r="R498" i="18" s="1"/>
  <c r="B498" i="18"/>
  <c r="D498" i="18"/>
  <c r="C498" i="18"/>
  <c r="P497" i="18"/>
  <c r="Q497" i="18" s="1"/>
  <c r="R497" i="18" s="1"/>
  <c r="B497" i="18"/>
  <c r="D497" i="18"/>
  <c r="E497" i="18" s="1"/>
  <c r="C497" i="18"/>
  <c r="P496" i="18"/>
  <c r="Q496" i="18" s="1"/>
  <c r="R496" i="18" s="1"/>
  <c r="B496" i="18"/>
  <c r="D496" i="18"/>
  <c r="C496" i="18"/>
  <c r="H496" i="18"/>
  <c r="M496" i="18" s="1"/>
  <c r="P495" i="18"/>
  <c r="Q495" i="18" s="1"/>
  <c r="R495" i="18" s="1"/>
  <c r="B495" i="18"/>
  <c r="D495" i="18"/>
  <c r="C495" i="18"/>
  <c r="P494" i="18"/>
  <c r="Q494" i="18" s="1"/>
  <c r="R494" i="18" s="1"/>
  <c r="B494" i="18"/>
  <c r="D494" i="18"/>
  <c r="C494" i="18"/>
  <c r="I494" i="18" s="1"/>
  <c r="J494" i="18" s="1"/>
  <c r="P493" i="18"/>
  <c r="Q493" i="18" s="1"/>
  <c r="R493" i="18" s="1"/>
  <c r="B493" i="18"/>
  <c r="D493" i="18"/>
  <c r="C493" i="18"/>
  <c r="P492" i="18"/>
  <c r="Q492" i="18" s="1"/>
  <c r="R492" i="18" s="1"/>
  <c r="B492" i="18"/>
  <c r="D492" i="18"/>
  <c r="C492" i="18"/>
  <c r="H492" i="18" s="1"/>
  <c r="K492" i="18" s="1"/>
  <c r="L492" i="18" s="1"/>
  <c r="P491" i="18"/>
  <c r="Q491" i="18" s="1"/>
  <c r="R491" i="18" s="1"/>
  <c r="B491" i="18"/>
  <c r="D491" i="18"/>
  <c r="C491" i="18"/>
  <c r="P490" i="18"/>
  <c r="Q490" i="18" s="1"/>
  <c r="R490" i="18" s="1"/>
  <c r="B490" i="18"/>
  <c r="D490" i="18"/>
  <c r="C490" i="18"/>
  <c r="P489" i="18"/>
  <c r="Q489" i="18" s="1"/>
  <c r="R489" i="18" s="1"/>
  <c r="B489" i="18"/>
  <c r="D489" i="18"/>
  <c r="C489" i="18"/>
  <c r="P488" i="18"/>
  <c r="Q488" i="18" s="1"/>
  <c r="R488" i="18" s="1"/>
  <c r="B488" i="18"/>
  <c r="D488" i="18"/>
  <c r="C488" i="18"/>
  <c r="I488" i="18" s="1"/>
  <c r="J488" i="18" s="1"/>
  <c r="H488" i="18"/>
  <c r="M488" i="18" s="1"/>
  <c r="P487" i="18"/>
  <c r="Q487" i="18" s="1"/>
  <c r="R487" i="18" s="1"/>
  <c r="B487" i="18"/>
  <c r="D487" i="18"/>
  <c r="C487" i="18"/>
  <c r="H487" i="18" s="1"/>
  <c r="P486" i="18"/>
  <c r="Q486" i="18" s="1"/>
  <c r="R486" i="18" s="1"/>
  <c r="B486" i="18"/>
  <c r="D486" i="18"/>
  <c r="C486" i="18"/>
  <c r="P485" i="18"/>
  <c r="Q485" i="18" s="1"/>
  <c r="R485" i="18" s="1"/>
  <c r="B485" i="18"/>
  <c r="D485" i="18"/>
  <c r="C485" i="18"/>
  <c r="I485" i="18" s="1"/>
  <c r="J485" i="18" s="1"/>
  <c r="P484" i="18"/>
  <c r="Q484" i="18" s="1"/>
  <c r="R484" i="18" s="1"/>
  <c r="S484" i="18" s="1"/>
  <c r="T484" i="18" s="1"/>
  <c r="U484" i="18" s="1"/>
  <c r="B484" i="18"/>
  <c r="D484" i="18"/>
  <c r="C484" i="18"/>
  <c r="H484" i="18" s="1"/>
  <c r="K484" i="18" s="1"/>
  <c r="L484" i="18" s="1"/>
  <c r="I484" i="18"/>
  <c r="J484" i="18" s="1"/>
  <c r="P483" i="18"/>
  <c r="Q483" i="18" s="1"/>
  <c r="R483" i="18" s="1"/>
  <c r="B483" i="18"/>
  <c r="D483" i="18"/>
  <c r="C483" i="18"/>
  <c r="P482" i="18"/>
  <c r="Q482" i="18" s="1"/>
  <c r="R482" i="18" s="1"/>
  <c r="B482" i="18"/>
  <c r="D482" i="18"/>
  <c r="C482" i="18"/>
  <c r="P481" i="18"/>
  <c r="Q481" i="18" s="1"/>
  <c r="R481" i="18" s="1"/>
  <c r="B481" i="18"/>
  <c r="D481" i="18"/>
  <c r="C481" i="18"/>
  <c r="P480" i="18"/>
  <c r="Q480" i="18" s="1"/>
  <c r="R480" i="18" s="1"/>
  <c r="B480" i="18"/>
  <c r="S480" i="18" s="1"/>
  <c r="D480" i="18"/>
  <c r="E480" i="18" s="1"/>
  <c r="F480" i="18" s="1"/>
  <c r="C480" i="18"/>
  <c r="I480" i="18" s="1"/>
  <c r="J480" i="18"/>
  <c r="P479" i="18"/>
  <c r="Q479" i="18" s="1"/>
  <c r="R479" i="18" s="1"/>
  <c r="B479" i="18"/>
  <c r="D479" i="18"/>
  <c r="C479" i="18"/>
  <c r="H479" i="18" s="1"/>
  <c r="M479" i="18" s="1"/>
  <c r="P478" i="18"/>
  <c r="Q478" i="18" s="1"/>
  <c r="R478" i="18" s="1"/>
  <c r="B478" i="18"/>
  <c r="D478" i="18"/>
  <c r="C478" i="18"/>
  <c r="P477" i="18"/>
  <c r="Q477" i="18" s="1"/>
  <c r="R477" i="18"/>
  <c r="B477" i="18"/>
  <c r="D477" i="18"/>
  <c r="C477" i="18"/>
  <c r="P476" i="18"/>
  <c r="Q476" i="18" s="1"/>
  <c r="R476" i="18" s="1"/>
  <c r="B476" i="18"/>
  <c r="D476" i="18"/>
  <c r="C476" i="18"/>
  <c r="H476" i="18" s="1"/>
  <c r="M476" i="18" s="1"/>
  <c r="I476" i="18"/>
  <c r="J476" i="18" s="1"/>
  <c r="P475" i="18"/>
  <c r="Q475" i="18" s="1"/>
  <c r="R475" i="18" s="1"/>
  <c r="B475" i="18"/>
  <c r="D475" i="18"/>
  <c r="C475" i="18"/>
  <c r="P474" i="18"/>
  <c r="Q474" i="18"/>
  <c r="R474" i="18" s="1"/>
  <c r="B474" i="18"/>
  <c r="D474" i="18"/>
  <c r="C474" i="18"/>
  <c r="P473" i="18"/>
  <c r="Q473" i="18" s="1"/>
  <c r="R473" i="18" s="1"/>
  <c r="B473" i="18"/>
  <c r="D473" i="18"/>
  <c r="C473" i="18"/>
  <c r="P472" i="18"/>
  <c r="Q472" i="18" s="1"/>
  <c r="R472" i="18" s="1"/>
  <c r="V472" i="18" s="1"/>
  <c r="W472" i="18" s="1"/>
  <c r="B472" i="18"/>
  <c r="D472" i="18"/>
  <c r="C472" i="18"/>
  <c r="H472" i="18"/>
  <c r="M472" i="18" s="1"/>
  <c r="P471" i="18"/>
  <c r="Q471" i="18" s="1"/>
  <c r="R471" i="18" s="1"/>
  <c r="B471" i="18"/>
  <c r="D471" i="18"/>
  <c r="C471" i="18"/>
  <c r="H471" i="18" s="1"/>
  <c r="M471" i="18" s="1"/>
  <c r="P470" i="18"/>
  <c r="Q470" i="18" s="1"/>
  <c r="R470" i="18" s="1"/>
  <c r="B470" i="18"/>
  <c r="D470" i="18"/>
  <c r="C470" i="18"/>
  <c r="P469" i="18"/>
  <c r="Q469" i="18" s="1"/>
  <c r="R469" i="18" s="1"/>
  <c r="B469" i="18"/>
  <c r="D469" i="18"/>
  <c r="C469" i="18"/>
  <c r="I469" i="18" s="1"/>
  <c r="J469" i="18" s="1"/>
  <c r="P468" i="18"/>
  <c r="Q468" i="18" s="1"/>
  <c r="R468" i="18" s="1"/>
  <c r="V468" i="18" s="1"/>
  <c r="W468" i="18" s="1"/>
  <c r="B468" i="18"/>
  <c r="D468" i="18"/>
  <c r="E468" i="18" s="1"/>
  <c r="F468" i="18" s="1"/>
  <c r="C468" i="18"/>
  <c r="H468" i="18"/>
  <c r="I468" i="18"/>
  <c r="J468" i="18" s="1"/>
  <c r="M468" i="18"/>
  <c r="P467" i="18"/>
  <c r="Q467" i="18" s="1"/>
  <c r="R467" i="18" s="1"/>
  <c r="B467" i="18"/>
  <c r="S467" i="18" s="1"/>
  <c r="T467" i="18" s="1"/>
  <c r="U467" i="18" s="1"/>
  <c r="D467" i="18"/>
  <c r="C467" i="18"/>
  <c r="P466" i="18"/>
  <c r="Q466" i="18" s="1"/>
  <c r="R466" i="18" s="1"/>
  <c r="B466" i="18"/>
  <c r="D466" i="18"/>
  <c r="C466" i="18"/>
  <c r="P465" i="18"/>
  <c r="Q465" i="18" s="1"/>
  <c r="R465" i="18" s="1"/>
  <c r="B465" i="18"/>
  <c r="D465" i="18"/>
  <c r="C465" i="18"/>
  <c r="P464" i="18"/>
  <c r="Q464" i="18" s="1"/>
  <c r="R464" i="18" s="1"/>
  <c r="B464" i="18"/>
  <c r="D464" i="18"/>
  <c r="C464" i="18"/>
  <c r="H464" i="18"/>
  <c r="M464" i="18" s="1"/>
  <c r="I464" i="18"/>
  <c r="J464" i="18" s="1"/>
  <c r="P463" i="18"/>
  <c r="Q463" i="18" s="1"/>
  <c r="R463" i="18" s="1"/>
  <c r="B463" i="18"/>
  <c r="D463" i="18"/>
  <c r="C463" i="18"/>
  <c r="P462" i="18"/>
  <c r="Q462" i="18" s="1"/>
  <c r="R462" i="18" s="1"/>
  <c r="B462" i="18"/>
  <c r="D462" i="18"/>
  <c r="C462" i="18"/>
  <c r="P461" i="18"/>
  <c r="Q461" i="18" s="1"/>
  <c r="R461" i="18" s="1"/>
  <c r="B461" i="18"/>
  <c r="D461" i="18"/>
  <c r="C461" i="18"/>
  <c r="P460" i="18"/>
  <c r="Q460" i="18" s="1"/>
  <c r="R460" i="18" s="1"/>
  <c r="B460" i="18"/>
  <c r="D460" i="18"/>
  <c r="C460" i="18"/>
  <c r="I460" i="18" s="1"/>
  <c r="J460" i="18" s="1"/>
  <c r="H460" i="18"/>
  <c r="P459" i="18"/>
  <c r="Q459" i="18" s="1"/>
  <c r="R459" i="18" s="1"/>
  <c r="B459" i="18"/>
  <c r="D459" i="18"/>
  <c r="C459" i="18"/>
  <c r="P458" i="18"/>
  <c r="Q458" i="18" s="1"/>
  <c r="R458" i="18" s="1"/>
  <c r="B458" i="18"/>
  <c r="D458" i="18"/>
  <c r="C458" i="18"/>
  <c r="P457" i="18"/>
  <c r="Q457" i="18" s="1"/>
  <c r="R457" i="18" s="1"/>
  <c r="B457" i="18"/>
  <c r="D457" i="18"/>
  <c r="C457" i="18"/>
  <c r="P456" i="18"/>
  <c r="Q456" i="18" s="1"/>
  <c r="R456" i="18" s="1"/>
  <c r="B456" i="18"/>
  <c r="D456" i="18"/>
  <c r="C456" i="18"/>
  <c r="H456" i="18" s="1"/>
  <c r="M456" i="18" s="1"/>
  <c r="E456" i="18"/>
  <c r="F456" i="18" s="1"/>
  <c r="I456" i="18"/>
  <c r="J456" i="18" s="1"/>
  <c r="P455" i="18"/>
  <c r="Q455" i="18"/>
  <c r="R455" i="18" s="1"/>
  <c r="B455" i="18"/>
  <c r="D455" i="18"/>
  <c r="C455" i="18"/>
  <c r="P454" i="18"/>
  <c r="Q454" i="18" s="1"/>
  <c r="R454" i="18" s="1"/>
  <c r="B454" i="18"/>
  <c r="D454" i="18"/>
  <c r="C454" i="18"/>
  <c r="P453" i="18"/>
  <c r="Q453" i="18" s="1"/>
  <c r="R453" i="18" s="1"/>
  <c r="B453" i="18"/>
  <c r="D453" i="18"/>
  <c r="C453" i="18"/>
  <c r="P452" i="18"/>
  <c r="Q452" i="18" s="1"/>
  <c r="R452" i="18" s="1"/>
  <c r="B452" i="18"/>
  <c r="D452" i="18"/>
  <c r="C452" i="18"/>
  <c r="I452" i="18" s="1"/>
  <c r="H452" i="18"/>
  <c r="M452" i="18" s="1"/>
  <c r="J452" i="18"/>
  <c r="P451" i="18"/>
  <c r="Q451" i="18" s="1"/>
  <c r="R451" i="18" s="1"/>
  <c r="B451" i="18"/>
  <c r="D451" i="18"/>
  <c r="C451" i="18"/>
  <c r="P450" i="18"/>
  <c r="Q450" i="18" s="1"/>
  <c r="R450" i="18" s="1"/>
  <c r="B450" i="18"/>
  <c r="D450" i="18"/>
  <c r="C450" i="18"/>
  <c r="P449" i="18"/>
  <c r="Q449" i="18" s="1"/>
  <c r="R449" i="18" s="1"/>
  <c r="B449" i="18"/>
  <c r="S449" i="18" s="1"/>
  <c r="T449" i="18" s="1"/>
  <c r="U449" i="18" s="1"/>
  <c r="D449" i="18"/>
  <c r="C449" i="18"/>
  <c r="P448" i="18"/>
  <c r="Q448" i="18" s="1"/>
  <c r="R448" i="18" s="1"/>
  <c r="B448" i="18"/>
  <c r="D448" i="18"/>
  <c r="C448" i="18"/>
  <c r="H448" i="18" s="1"/>
  <c r="M448" i="18" s="1"/>
  <c r="P447" i="18"/>
  <c r="Q447" i="18" s="1"/>
  <c r="R447" i="18" s="1"/>
  <c r="B447" i="18"/>
  <c r="D447" i="18"/>
  <c r="C447" i="18"/>
  <c r="P446" i="18"/>
  <c r="Q446" i="18" s="1"/>
  <c r="R446" i="18"/>
  <c r="B446" i="18"/>
  <c r="D446" i="18"/>
  <c r="C446" i="18"/>
  <c r="H446" i="18" s="1"/>
  <c r="M446" i="18" s="1"/>
  <c r="I446" i="18"/>
  <c r="J446" i="18" s="1"/>
  <c r="P445" i="18"/>
  <c r="Q445" i="18" s="1"/>
  <c r="R445" i="18" s="1"/>
  <c r="B445" i="18"/>
  <c r="D445" i="18"/>
  <c r="C445" i="18"/>
  <c r="P444" i="18"/>
  <c r="Q444" i="18" s="1"/>
  <c r="R444" i="18" s="1"/>
  <c r="B444" i="18"/>
  <c r="S444" i="18"/>
  <c r="T444" i="18" s="1"/>
  <c r="U444" i="18" s="1"/>
  <c r="D444" i="18"/>
  <c r="C444" i="18"/>
  <c r="P443" i="18"/>
  <c r="Q443" i="18" s="1"/>
  <c r="R443" i="18" s="1"/>
  <c r="B443" i="18"/>
  <c r="D443" i="18"/>
  <c r="C443" i="18"/>
  <c r="H443" i="18" s="1"/>
  <c r="M443" i="18" s="1"/>
  <c r="I443" i="18"/>
  <c r="J443" i="18" s="1"/>
  <c r="P442" i="18"/>
  <c r="Q442" i="18" s="1"/>
  <c r="R442" i="18" s="1"/>
  <c r="B442" i="18"/>
  <c r="D442" i="18"/>
  <c r="C442" i="18"/>
  <c r="P441" i="18"/>
  <c r="Q441" i="18" s="1"/>
  <c r="R441" i="18" s="1"/>
  <c r="B441" i="18"/>
  <c r="D441" i="18"/>
  <c r="C441" i="18"/>
  <c r="P440" i="18"/>
  <c r="Q440" i="18" s="1"/>
  <c r="R440" i="18" s="1"/>
  <c r="B440" i="18"/>
  <c r="D440" i="18"/>
  <c r="C440" i="18"/>
  <c r="P439" i="18"/>
  <c r="Q439" i="18" s="1"/>
  <c r="R439" i="18" s="1"/>
  <c r="B439" i="18"/>
  <c r="D439" i="18"/>
  <c r="C439" i="18"/>
  <c r="P438" i="18"/>
  <c r="Q438" i="18" s="1"/>
  <c r="R438" i="18" s="1"/>
  <c r="B438" i="18"/>
  <c r="S438" i="18" s="1"/>
  <c r="D438" i="18"/>
  <c r="C438" i="18"/>
  <c r="I438" i="18" s="1"/>
  <c r="H438" i="18"/>
  <c r="M438" i="18" s="1"/>
  <c r="J438" i="18"/>
  <c r="P437" i="18"/>
  <c r="Q437" i="18" s="1"/>
  <c r="R437" i="18" s="1"/>
  <c r="B437" i="18"/>
  <c r="D437" i="18"/>
  <c r="C437" i="18"/>
  <c r="H437" i="18" s="1"/>
  <c r="P436" i="18"/>
  <c r="Q436" i="18" s="1"/>
  <c r="R436" i="18" s="1"/>
  <c r="B436" i="18"/>
  <c r="D436" i="18"/>
  <c r="C436" i="18"/>
  <c r="P435" i="18"/>
  <c r="Q435" i="18" s="1"/>
  <c r="R435" i="18" s="1"/>
  <c r="B435" i="18"/>
  <c r="D435" i="18"/>
  <c r="C435" i="18"/>
  <c r="P434" i="18"/>
  <c r="Q434" i="18" s="1"/>
  <c r="R434" i="18" s="1"/>
  <c r="B434" i="18"/>
  <c r="D434" i="18"/>
  <c r="C434" i="18"/>
  <c r="P433" i="18"/>
  <c r="Q433" i="18" s="1"/>
  <c r="R433" i="18" s="1"/>
  <c r="B433" i="18"/>
  <c r="D433" i="18"/>
  <c r="C433" i="18"/>
  <c r="P432" i="18"/>
  <c r="Q432" i="18" s="1"/>
  <c r="R432" i="18" s="1"/>
  <c r="B432" i="18"/>
  <c r="D432" i="18"/>
  <c r="C432" i="18"/>
  <c r="P431" i="18"/>
  <c r="Q431" i="18" s="1"/>
  <c r="R431" i="18" s="1"/>
  <c r="B431" i="18"/>
  <c r="D431" i="18"/>
  <c r="C431" i="18"/>
  <c r="P430" i="18"/>
  <c r="Q430" i="18" s="1"/>
  <c r="R430" i="18" s="1"/>
  <c r="B430" i="18"/>
  <c r="D430" i="18"/>
  <c r="C430" i="18"/>
  <c r="H430" i="18" s="1"/>
  <c r="M430" i="18" s="1"/>
  <c r="I430" i="18"/>
  <c r="J430" i="18" s="1"/>
  <c r="P429" i="18"/>
  <c r="Q429" i="18" s="1"/>
  <c r="R429" i="18" s="1"/>
  <c r="B429" i="18"/>
  <c r="D429" i="18"/>
  <c r="C429" i="18"/>
  <c r="H429" i="18" s="1"/>
  <c r="M429" i="18" s="1"/>
  <c r="P428" i="18"/>
  <c r="Q428" i="18" s="1"/>
  <c r="R428" i="18" s="1"/>
  <c r="B428" i="18"/>
  <c r="D428" i="18"/>
  <c r="C428" i="18"/>
  <c r="P427" i="18"/>
  <c r="Q427" i="18" s="1"/>
  <c r="R427" i="18"/>
  <c r="B427" i="18"/>
  <c r="D427" i="18"/>
  <c r="C427" i="18"/>
  <c r="P426" i="18"/>
  <c r="Q426" i="18" s="1"/>
  <c r="R426" i="18" s="1"/>
  <c r="V426" i="18" s="1"/>
  <c r="W426" i="18" s="1"/>
  <c r="B426" i="18"/>
  <c r="D426" i="18"/>
  <c r="C426" i="18"/>
  <c r="H426" i="18" s="1"/>
  <c r="M426" i="18" s="1"/>
  <c r="I426" i="18"/>
  <c r="J426" i="18" s="1"/>
  <c r="P425" i="18"/>
  <c r="Q425" i="18" s="1"/>
  <c r="R425" i="18" s="1"/>
  <c r="B425" i="18"/>
  <c r="D425" i="18"/>
  <c r="C425" i="18"/>
  <c r="H425" i="18" s="1"/>
  <c r="P424" i="18"/>
  <c r="Q424" i="18" s="1"/>
  <c r="R424" i="18" s="1"/>
  <c r="B424" i="18"/>
  <c r="D424" i="18"/>
  <c r="C424" i="18"/>
  <c r="P423" i="18"/>
  <c r="Q423" i="18" s="1"/>
  <c r="R423" i="18" s="1"/>
  <c r="B423" i="18"/>
  <c r="D423" i="18"/>
  <c r="E423" i="18" s="1"/>
  <c r="C423" i="18"/>
  <c r="I423" i="18"/>
  <c r="J423" i="18" s="1"/>
  <c r="P422" i="18"/>
  <c r="Q422" i="18" s="1"/>
  <c r="R422" i="18" s="1"/>
  <c r="B422" i="18"/>
  <c r="D422" i="18"/>
  <c r="C422" i="18"/>
  <c r="P421" i="18"/>
  <c r="Q421" i="18" s="1"/>
  <c r="R421" i="18" s="1"/>
  <c r="B421" i="18"/>
  <c r="D421" i="18"/>
  <c r="C421" i="18"/>
  <c r="P420" i="18"/>
  <c r="Q420" i="18" s="1"/>
  <c r="R420" i="18" s="1"/>
  <c r="B420" i="18"/>
  <c r="D420" i="18"/>
  <c r="C420" i="18"/>
  <c r="H420" i="18" s="1"/>
  <c r="M420" i="18" s="1"/>
  <c r="P419" i="18"/>
  <c r="Q419" i="18" s="1"/>
  <c r="R419" i="18" s="1"/>
  <c r="B419" i="18"/>
  <c r="D419" i="18"/>
  <c r="C419" i="18"/>
  <c r="P418" i="18"/>
  <c r="Q418" i="18" s="1"/>
  <c r="R418" i="18" s="1"/>
  <c r="B418" i="18"/>
  <c r="S418" i="18" s="1"/>
  <c r="D418" i="18"/>
  <c r="C418" i="18"/>
  <c r="H418" i="18" s="1"/>
  <c r="P417" i="18"/>
  <c r="Q417" i="18" s="1"/>
  <c r="R417" i="18" s="1"/>
  <c r="B417" i="18"/>
  <c r="D417" i="18"/>
  <c r="C417" i="18"/>
  <c r="P416" i="18"/>
  <c r="Q416" i="18" s="1"/>
  <c r="R416" i="18" s="1"/>
  <c r="B416" i="18"/>
  <c r="D416" i="18"/>
  <c r="C416" i="18"/>
  <c r="P415" i="18"/>
  <c r="Q415" i="18" s="1"/>
  <c r="R415" i="18" s="1"/>
  <c r="B415" i="18"/>
  <c r="D415" i="18"/>
  <c r="C415" i="18"/>
  <c r="P414" i="18"/>
  <c r="Q414" i="18" s="1"/>
  <c r="R414" i="18" s="1"/>
  <c r="B414" i="18"/>
  <c r="G414" i="18" s="1"/>
  <c r="D414" i="18"/>
  <c r="C414" i="18"/>
  <c r="F414" i="18" s="1"/>
  <c r="I414" i="18"/>
  <c r="J414" i="18" s="1"/>
  <c r="P413" i="18"/>
  <c r="Q413" i="18" s="1"/>
  <c r="R413" i="18" s="1"/>
  <c r="B413" i="18"/>
  <c r="D413" i="18"/>
  <c r="C413" i="18"/>
  <c r="P412" i="18"/>
  <c r="Q412" i="18" s="1"/>
  <c r="R412" i="18" s="1"/>
  <c r="B412" i="18"/>
  <c r="D412" i="18"/>
  <c r="C412" i="18"/>
  <c r="P411" i="18"/>
  <c r="Q411" i="18" s="1"/>
  <c r="R411" i="18" s="1"/>
  <c r="B411" i="18"/>
  <c r="D411" i="18"/>
  <c r="C411" i="18"/>
  <c r="I411" i="18" s="1"/>
  <c r="J411" i="18" s="1"/>
  <c r="P410" i="18"/>
  <c r="Q410" i="18" s="1"/>
  <c r="R410" i="18" s="1"/>
  <c r="B410" i="18"/>
  <c r="D410" i="18"/>
  <c r="E410" i="18" s="1"/>
  <c r="F410" i="18" s="1"/>
  <c r="G410" i="18" s="1"/>
  <c r="C410" i="18"/>
  <c r="H410" i="18" s="1"/>
  <c r="M410" i="18" s="1"/>
  <c r="I410" i="18"/>
  <c r="J410" i="18" s="1"/>
  <c r="P409" i="18"/>
  <c r="Q409" i="18" s="1"/>
  <c r="R409" i="18" s="1"/>
  <c r="B409" i="18"/>
  <c r="D409" i="18"/>
  <c r="C409" i="18"/>
  <c r="P408" i="18"/>
  <c r="Q408" i="18" s="1"/>
  <c r="R408" i="18" s="1"/>
  <c r="B408" i="18"/>
  <c r="D408" i="18"/>
  <c r="C408" i="18"/>
  <c r="P407" i="18"/>
  <c r="Q407" i="18" s="1"/>
  <c r="R407" i="18" s="1"/>
  <c r="B407" i="18"/>
  <c r="D407" i="18"/>
  <c r="C407" i="18"/>
  <c r="I407" i="18"/>
  <c r="J407" i="18" s="1"/>
  <c r="P406" i="18"/>
  <c r="Q406" i="18" s="1"/>
  <c r="R406" i="18" s="1"/>
  <c r="B406" i="18"/>
  <c r="D406" i="18"/>
  <c r="C406" i="18"/>
  <c r="P405" i="18"/>
  <c r="Q405" i="18" s="1"/>
  <c r="R405" i="18" s="1"/>
  <c r="B405" i="18"/>
  <c r="D405" i="18"/>
  <c r="C405" i="18"/>
  <c r="H405" i="18"/>
  <c r="M405" i="18" s="1"/>
  <c r="P404" i="18"/>
  <c r="Q404" i="18" s="1"/>
  <c r="R404" i="18" s="1"/>
  <c r="B404" i="18"/>
  <c r="D404" i="18"/>
  <c r="C404" i="18"/>
  <c r="H404" i="18" s="1"/>
  <c r="M404" i="18" s="1"/>
  <c r="P403" i="18"/>
  <c r="Q403" i="18" s="1"/>
  <c r="R403" i="18" s="1"/>
  <c r="B403" i="18"/>
  <c r="D403" i="18"/>
  <c r="C403" i="18"/>
  <c r="P402" i="18"/>
  <c r="Q402" i="18" s="1"/>
  <c r="R402" i="18" s="1"/>
  <c r="B402" i="18"/>
  <c r="D402" i="18"/>
  <c r="C402" i="18"/>
  <c r="P401" i="18"/>
  <c r="Q401" i="18" s="1"/>
  <c r="R401" i="18" s="1"/>
  <c r="B401" i="18"/>
  <c r="D401" i="18"/>
  <c r="C401" i="18"/>
  <c r="H401" i="18" s="1"/>
  <c r="M401" i="18" s="1"/>
  <c r="P400" i="18"/>
  <c r="Q400" i="18" s="1"/>
  <c r="R400" i="18" s="1"/>
  <c r="B400" i="18"/>
  <c r="D400" i="18"/>
  <c r="C400" i="18"/>
  <c r="P399" i="18"/>
  <c r="Q399" i="18" s="1"/>
  <c r="R399" i="18" s="1"/>
  <c r="B399" i="18"/>
  <c r="D399" i="18"/>
  <c r="C399" i="18"/>
  <c r="P398" i="18"/>
  <c r="Q398" i="18" s="1"/>
  <c r="R398" i="18" s="1"/>
  <c r="B398" i="18"/>
  <c r="D398" i="18"/>
  <c r="C398" i="18"/>
  <c r="H398" i="18" s="1"/>
  <c r="M398" i="18" s="1"/>
  <c r="P397" i="18"/>
  <c r="Q397" i="18" s="1"/>
  <c r="R397" i="18" s="1"/>
  <c r="B397" i="18"/>
  <c r="D397" i="18"/>
  <c r="C397" i="18"/>
  <c r="P396" i="18"/>
  <c r="Q396" i="18" s="1"/>
  <c r="R396" i="18" s="1"/>
  <c r="B396" i="18"/>
  <c r="D396" i="18"/>
  <c r="C396" i="18"/>
  <c r="P395" i="18"/>
  <c r="Q395" i="18" s="1"/>
  <c r="R395" i="18" s="1"/>
  <c r="S395" i="18" s="1"/>
  <c r="T395" i="18" s="1"/>
  <c r="U395" i="18" s="1"/>
  <c r="B395" i="18"/>
  <c r="D395" i="18"/>
  <c r="C395" i="18"/>
  <c r="P394" i="18"/>
  <c r="Q394" i="18" s="1"/>
  <c r="R394" i="18" s="1"/>
  <c r="B394" i="18"/>
  <c r="D394" i="18"/>
  <c r="C394" i="18"/>
  <c r="P393" i="18"/>
  <c r="Q393" i="18" s="1"/>
  <c r="R393" i="18" s="1"/>
  <c r="B393" i="18"/>
  <c r="D393" i="18"/>
  <c r="E393" i="18" s="1"/>
  <c r="C393" i="18"/>
  <c r="H393" i="18" s="1"/>
  <c r="P392" i="18"/>
  <c r="Q392" i="18" s="1"/>
  <c r="R392" i="18" s="1"/>
  <c r="B392" i="18"/>
  <c r="D392" i="18"/>
  <c r="C392" i="18"/>
  <c r="P391" i="18"/>
  <c r="Q391" i="18" s="1"/>
  <c r="R391" i="18" s="1"/>
  <c r="B391" i="18"/>
  <c r="D391" i="18"/>
  <c r="C391" i="18"/>
  <c r="I391" i="18" s="1"/>
  <c r="J391" i="18" s="1"/>
  <c r="P390" i="18"/>
  <c r="Q390" i="18" s="1"/>
  <c r="R390" i="18" s="1"/>
  <c r="B390" i="18"/>
  <c r="D390" i="18"/>
  <c r="C390" i="18"/>
  <c r="H390" i="18" s="1"/>
  <c r="P389" i="18"/>
  <c r="Q389" i="18" s="1"/>
  <c r="R389" i="18" s="1"/>
  <c r="B389" i="18"/>
  <c r="G389" i="18" s="1"/>
  <c r="D389" i="18"/>
  <c r="E389" i="18" s="1"/>
  <c r="C389" i="18"/>
  <c r="H389" i="18" s="1"/>
  <c r="M389" i="18" s="1"/>
  <c r="F389" i="18"/>
  <c r="I389" i="18"/>
  <c r="J389" i="18" s="1"/>
  <c r="P388" i="18"/>
  <c r="Q388" i="18" s="1"/>
  <c r="R388" i="18" s="1"/>
  <c r="B388" i="18"/>
  <c r="D388" i="18"/>
  <c r="C388" i="18"/>
  <c r="H388" i="18" s="1"/>
  <c r="P387" i="18"/>
  <c r="Q387" i="18" s="1"/>
  <c r="R387" i="18" s="1"/>
  <c r="B387" i="18"/>
  <c r="D387" i="18"/>
  <c r="C387" i="18"/>
  <c r="P386" i="18"/>
  <c r="Q386" i="18" s="1"/>
  <c r="R386" i="18" s="1"/>
  <c r="B386" i="18"/>
  <c r="D386" i="18"/>
  <c r="C386" i="18"/>
  <c r="P385" i="18"/>
  <c r="Q385" i="18" s="1"/>
  <c r="R385" i="18" s="1"/>
  <c r="B385" i="18"/>
  <c r="S385" i="18"/>
  <c r="T385" i="18" s="1"/>
  <c r="U385" i="18" s="1"/>
  <c r="D385" i="18"/>
  <c r="C385" i="18"/>
  <c r="P384" i="18"/>
  <c r="Q384" i="18" s="1"/>
  <c r="R384" i="18" s="1"/>
  <c r="B384" i="18"/>
  <c r="D384" i="18"/>
  <c r="C384" i="18"/>
  <c r="P383" i="18"/>
  <c r="Q383" i="18" s="1"/>
  <c r="R383" i="18" s="1"/>
  <c r="B383" i="18"/>
  <c r="D383" i="18"/>
  <c r="C383" i="18"/>
  <c r="P382" i="18"/>
  <c r="Q382" i="18" s="1"/>
  <c r="R382" i="18" s="1"/>
  <c r="B382" i="18"/>
  <c r="D382" i="18"/>
  <c r="C382" i="18"/>
  <c r="I382" i="18" s="1"/>
  <c r="J382" i="18" s="1"/>
  <c r="P381" i="18"/>
  <c r="Q381" i="18" s="1"/>
  <c r="R381" i="18" s="1"/>
  <c r="B381" i="18"/>
  <c r="D381" i="18"/>
  <c r="C381" i="18"/>
  <c r="P380" i="18"/>
  <c r="Q380" i="18" s="1"/>
  <c r="R380" i="18" s="1"/>
  <c r="B380" i="18"/>
  <c r="D380" i="18"/>
  <c r="C380" i="18"/>
  <c r="P379" i="18"/>
  <c r="Q379" i="18" s="1"/>
  <c r="R379" i="18" s="1"/>
  <c r="B379" i="18"/>
  <c r="D379" i="18"/>
  <c r="C379" i="18"/>
  <c r="I379" i="18" s="1"/>
  <c r="J379" i="18" s="1"/>
  <c r="P378" i="18"/>
  <c r="Q378" i="18" s="1"/>
  <c r="R378" i="18" s="1"/>
  <c r="B378" i="18"/>
  <c r="D378" i="18"/>
  <c r="C378" i="18"/>
  <c r="H378" i="18" s="1"/>
  <c r="P377" i="18"/>
  <c r="Q377" i="18" s="1"/>
  <c r="R377" i="18" s="1"/>
  <c r="B377" i="18"/>
  <c r="D377" i="18"/>
  <c r="C377" i="18"/>
  <c r="H377" i="18" s="1"/>
  <c r="P376" i="18"/>
  <c r="Q376" i="18" s="1"/>
  <c r="R376" i="18" s="1"/>
  <c r="B376" i="18"/>
  <c r="D376" i="18"/>
  <c r="C376" i="18"/>
  <c r="P375" i="18"/>
  <c r="Q375" i="18" s="1"/>
  <c r="R375" i="18" s="1"/>
  <c r="B375" i="18"/>
  <c r="D375" i="18"/>
  <c r="C375" i="18"/>
  <c r="I375" i="18" s="1"/>
  <c r="J375" i="18" s="1"/>
  <c r="E375" i="18"/>
  <c r="P374" i="18"/>
  <c r="Q374" i="18" s="1"/>
  <c r="R374" i="18" s="1"/>
  <c r="B374" i="18"/>
  <c r="D374" i="18"/>
  <c r="C374" i="18"/>
  <c r="I374" i="18" s="1"/>
  <c r="J374" i="18" s="1"/>
  <c r="H374" i="18"/>
  <c r="K374" i="18" s="1"/>
  <c r="L374" i="18" s="1"/>
  <c r="P373" i="18"/>
  <c r="Q373" i="18" s="1"/>
  <c r="R373" i="18" s="1"/>
  <c r="B373" i="18"/>
  <c r="D373" i="18"/>
  <c r="C373" i="18"/>
  <c r="I373" i="18" s="1"/>
  <c r="J373" i="18" s="1"/>
  <c r="P372" i="18"/>
  <c r="Q372" i="18"/>
  <c r="R372" i="18" s="1"/>
  <c r="B372" i="18"/>
  <c r="D372" i="18"/>
  <c r="C372" i="18"/>
  <c r="H372" i="18"/>
  <c r="M372" i="18" s="1"/>
  <c r="I372" i="18"/>
  <c r="J372" i="18" s="1"/>
  <c r="P371" i="18"/>
  <c r="Q371" i="18" s="1"/>
  <c r="R371" i="18" s="1"/>
  <c r="B371" i="18"/>
  <c r="D371" i="18"/>
  <c r="C371" i="18"/>
  <c r="P370" i="18"/>
  <c r="Q370" i="18" s="1"/>
  <c r="R370" i="18" s="1"/>
  <c r="S370" i="18" s="1"/>
  <c r="B370" i="18"/>
  <c r="D370" i="18"/>
  <c r="C370" i="18"/>
  <c r="P369" i="18"/>
  <c r="Q369" i="18" s="1"/>
  <c r="R369" i="18" s="1"/>
  <c r="B369" i="18"/>
  <c r="D369" i="18"/>
  <c r="C369" i="18"/>
  <c r="P368" i="18"/>
  <c r="Q368" i="18"/>
  <c r="R368" i="18" s="1"/>
  <c r="B368" i="18"/>
  <c r="D368" i="18"/>
  <c r="C368" i="18"/>
  <c r="P367" i="18"/>
  <c r="Q367" i="18" s="1"/>
  <c r="R367" i="18" s="1"/>
  <c r="B367" i="18"/>
  <c r="D367" i="18"/>
  <c r="C367" i="18"/>
  <c r="P366" i="18"/>
  <c r="Q366" i="18" s="1"/>
  <c r="R366" i="18" s="1"/>
  <c r="B366" i="18"/>
  <c r="D366" i="18"/>
  <c r="E366" i="18" s="1"/>
  <c r="C366" i="18"/>
  <c r="H366" i="18" s="1"/>
  <c r="P365" i="18"/>
  <c r="Q365" i="18"/>
  <c r="R365" i="18" s="1"/>
  <c r="B365" i="18"/>
  <c r="D365" i="18"/>
  <c r="C365" i="18"/>
  <c r="I365" i="18" s="1"/>
  <c r="J365" i="18" s="1"/>
  <c r="H365" i="18"/>
  <c r="M365" i="18" s="1"/>
  <c r="P364" i="18"/>
  <c r="Q364" i="18" s="1"/>
  <c r="R364" i="18" s="1"/>
  <c r="B364" i="18"/>
  <c r="D364" i="18"/>
  <c r="C364" i="18"/>
  <c r="P363" i="18"/>
  <c r="Q363" i="18" s="1"/>
  <c r="R363" i="18" s="1"/>
  <c r="B363" i="18"/>
  <c r="D363" i="18"/>
  <c r="C363" i="18"/>
  <c r="P362" i="18"/>
  <c r="Q362" i="18" s="1"/>
  <c r="R362" i="18" s="1"/>
  <c r="B362" i="18"/>
  <c r="D362" i="18"/>
  <c r="E362" i="18" s="1"/>
  <c r="F362" i="18" s="1"/>
  <c r="C362" i="18"/>
  <c r="H362" i="18" s="1"/>
  <c r="P361" i="18"/>
  <c r="Q361" i="18" s="1"/>
  <c r="R361" i="18" s="1"/>
  <c r="B361" i="18"/>
  <c r="D361" i="18"/>
  <c r="C361" i="18"/>
  <c r="I361" i="18" s="1"/>
  <c r="J361" i="18" s="1"/>
  <c r="P360" i="18"/>
  <c r="Q360" i="18" s="1"/>
  <c r="R360" i="18" s="1"/>
  <c r="B360" i="18"/>
  <c r="D360" i="18"/>
  <c r="C360" i="18"/>
  <c r="H360" i="18" s="1"/>
  <c r="P359" i="18"/>
  <c r="Q359" i="18" s="1"/>
  <c r="R359" i="18" s="1"/>
  <c r="B359" i="18"/>
  <c r="D359" i="18"/>
  <c r="E359" i="18" s="1"/>
  <c r="C359" i="18"/>
  <c r="I359" i="18" s="1"/>
  <c r="J359" i="18" s="1"/>
  <c r="P358" i="18"/>
  <c r="Q358" i="18" s="1"/>
  <c r="R358" i="18" s="1"/>
  <c r="B358" i="18"/>
  <c r="S358" i="18" s="1"/>
  <c r="D358" i="18"/>
  <c r="E358" i="18" s="1"/>
  <c r="F358" i="18" s="1"/>
  <c r="C358" i="18"/>
  <c r="H358" i="18"/>
  <c r="M358" i="18" s="1"/>
  <c r="I358" i="18"/>
  <c r="J358" i="18" s="1"/>
  <c r="P357" i="18"/>
  <c r="Q357" i="18" s="1"/>
  <c r="R357" i="18" s="1"/>
  <c r="S357" i="18" s="1"/>
  <c r="T357" i="18" s="1"/>
  <c r="U357" i="18" s="1"/>
  <c r="B357" i="18"/>
  <c r="D357" i="18"/>
  <c r="C357" i="18"/>
  <c r="H357" i="18" s="1"/>
  <c r="P356" i="18"/>
  <c r="Q356" i="18" s="1"/>
  <c r="R356" i="18" s="1"/>
  <c r="B356" i="18"/>
  <c r="D356" i="18"/>
  <c r="C356" i="18"/>
  <c r="H356" i="18" s="1"/>
  <c r="P355" i="18"/>
  <c r="Q355" i="18" s="1"/>
  <c r="R355" i="18" s="1"/>
  <c r="B355" i="18"/>
  <c r="D355" i="18"/>
  <c r="C355" i="18"/>
  <c r="P354" i="18"/>
  <c r="Q354" i="18" s="1"/>
  <c r="R354" i="18" s="1"/>
  <c r="B354" i="18"/>
  <c r="D354" i="18"/>
  <c r="C354" i="18"/>
  <c r="H354" i="18" s="1"/>
  <c r="P353" i="18"/>
  <c r="Q353" i="18" s="1"/>
  <c r="R353" i="18" s="1"/>
  <c r="B353" i="18"/>
  <c r="D353" i="18"/>
  <c r="C353" i="18"/>
  <c r="P352" i="18"/>
  <c r="Q352" i="18"/>
  <c r="R352" i="18" s="1"/>
  <c r="B352" i="18"/>
  <c r="D352" i="18"/>
  <c r="C352" i="18"/>
  <c r="P351" i="18"/>
  <c r="Q351" i="18" s="1"/>
  <c r="R351" i="18" s="1"/>
  <c r="B351" i="18"/>
  <c r="D351" i="18"/>
  <c r="C351" i="18"/>
  <c r="P350" i="18"/>
  <c r="Q350" i="18" s="1"/>
  <c r="R350" i="18" s="1"/>
  <c r="B350" i="18"/>
  <c r="D350" i="18"/>
  <c r="C350" i="18"/>
  <c r="P349" i="18"/>
  <c r="Q349" i="18" s="1"/>
  <c r="R349" i="18" s="1"/>
  <c r="B349" i="18"/>
  <c r="D349" i="18"/>
  <c r="C349" i="18"/>
  <c r="H349" i="18" s="1"/>
  <c r="I349" i="18"/>
  <c r="J349" i="18" s="1"/>
  <c r="P348" i="18"/>
  <c r="Q348" i="18" s="1"/>
  <c r="R348" i="18" s="1"/>
  <c r="B348" i="18"/>
  <c r="D348" i="18"/>
  <c r="C348" i="18"/>
  <c r="P347" i="18"/>
  <c r="Q347" i="18" s="1"/>
  <c r="R347" i="18" s="1"/>
  <c r="S347" i="18" s="1"/>
  <c r="T347" i="18" s="1"/>
  <c r="U347" i="18" s="1"/>
  <c r="B347" i="18"/>
  <c r="D347" i="18"/>
  <c r="C347" i="18"/>
  <c r="E347" i="18" s="1"/>
  <c r="P346" i="18"/>
  <c r="Q346" i="18" s="1"/>
  <c r="R346" i="18" s="1"/>
  <c r="B346" i="18"/>
  <c r="D346" i="18"/>
  <c r="C346" i="18"/>
  <c r="H346" i="18" s="1"/>
  <c r="P345" i="18"/>
  <c r="Q345" i="18" s="1"/>
  <c r="R345" i="18" s="1"/>
  <c r="B345" i="18"/>
  <c r="D345" i="18"/>
  <c r="C345" i="18"/>
  <c r="I345" i="18" s="1"/>
  <c r="J345" i="18" s="1"/>
  <c r="P344" i="18"/>
  <c r="Q344" i="18" s="1"/>
  <c r="R344" i="18" s="1"/>
  <c r="B344" i="18"/>
  <c r="D344" i="18"/>
  <c r="C344" i="18"/>
  <c r="H344" i="18" s="1"/>
  <c r="M344" i="18" s="1"/>
  <c r="P343" i="18"/>
  <c r="Q343" i="18" s="1"/>
  <c r="R343" i="18" s="1"/>
  <c r="B343" i="18"/>
  <c r="D343" i="18"/>
  <c r="C343" i="18"/>
  <c r="I343" i="18"/>
  <c r="J343" i="18" s="1"/>
  <c r="P342" i="18"/>
  <c r="Q342" i="18" s="1"/>
  <c r="R342" i="18" s="1"/>
  <c r="S342" i="18" s="1"/>
  <c r="B342" i="18"/>
  <c r="D342" i="18"/>
  <c r="C342" i="18"/>
  <c r="P341" i="18"/>
  <c r="Q341" i="18" s="1"/>
  <c r="R341" i="18" s="1"/>
  <c r="B341" i="18"/>
  <c r="D341" i="18"/>
  <c r="C341" i="18"/>
  <c r="P340" i="18"/>
  <c r="Q340" i="18" s="1"/>
  <c r="R340" i="18" s="1"/>
  <c r="B340" i="18"/>
  <c r="D340" i="18"/>
  <c r="C340" i="18"/>
  <c r="H340" i="18" s="1"/>
  <c r="P339" i="18"/>
  <c r="Q339" i="18" s="1"/>
  <c r="R339" i="18" s="1"/>
  <c r="B339" i="18"/>
  <c r="D339" i="18"/>
  <c r="C339" i="18"/>
  <c r="P338" i="18"/>
  <c r="Q338" i="18" s="1"/>
  <c r="R338" i="18" s="1"/>
  <c r="B338" i="18"/>
  <c r="D338" i="18"/>
  <c r="C338" i="18"/>
  <c r="H338" i="18" s="1"/>
  <c r="P337" i="18"/>
  <c r="Q337" i="18" s="1"/>
  <c r="R337" i="18" s="1"/>
  <c r="B337" i="18"/>
  <c r="D337" i="18"/>
  <c r="C337" i="18"/>
  <c r="H337" i="18" s="1"/>
  <c r="P336" i="18"/>
  <c r="Q336" i="18" s="1"/>
  <c r="R336" i="18" s="1"/>
  <c r="B336" i="18"/>
  <c r="D336" i="18"/>
  <c r="C336" i="18"/>
  <c r="P335" i="18"/>
  <c r="Q335" i="18" s="1"/>
  <c r="R335" i="18" s="1"/>
  <c r="B335" i="18"/>
  <c r="D335" i="18"/>
  <c r="C335" i="18"/>
  <c r="P334" i="18"/>
  <c r="Q334" i="18" s="1"/>
  <c r="R334" i="18" s="1"/>
  <c r="B334" i="18"/>
  <c r="D334" i="18"/>
  <c r="C334" i="18"/>
  <c r="I334" i="18" s="1"/>
  <c r="J334" i="18" s="1"/>
  <c r="H334" i="18"/>
  <c r="M334" i="18" s="1"/>
  <c r="P333" i="18"/>
  <c r="Q333" i="18" s="1"/>
  <c r="R333" i="18" s="1"/>
  <c r="B333" i="18"/>
  <c r="D333" i="18"/>
  <c r="C333" i="18"/>
  <c r="H333" i="18" s="1"/>
  <c r="P332" i="18"/>
  <c r="Q332" i="18" s="1"/>
  <c r="R332" i="18" s="1"/>
  <c r="B332" i="18"/>
  <c r="D332" i="18"/>
  <c r="C332" i="18"/>
  <c r="P331" i="18"/>
  <c r="Q331" i="18" s="1"/>
  <c r="R331" i="18" s="1"/>
  <c r="B331" i="18"/>
  <c r="D331" i="18"/>
  <c r="C331" i="18"/>
  <c r="I331" i="18" s="1"/>
  <c r="J331" i="18" s="1"/>
  <c r="P330" i="18"/>
  <c r="Q330" i="18" s="1"/>
  <c r="R330" i="18" s="1"/>
  <c r="B330" i="18"/>
  <c r="D330" i="18"/>
  <c r="C330" i="18"/>
  <c r="P329" i="18"/>
  <c r="Q329" i="18" s="1"/>
  <c r="R329" i="18" s="1"/>
  <c r="B329" i="18"/>
  <c r="D329" i="18"/>
  <c r="C329" i="18"/>
  <c r="H329" i="18" s="1"/>
  <c r="F329" i="18"/>
  <c r="P328" i="18"/>
  <c r="Q328" i="18"/>
  <c r="R328" i="18" s="1"/>
  <c r="B328" i="18"/>
  <c r="D328" i="18"/>
  <c r="C328" i="18"/>
  <c r="P327" i="18"/>
  <c r="Q327" i="18" s="1"/>
  <c r="R327" i="18" s="1"/>
  <c r="B327" i="18"/>
  <c r="D327" i="18"/>
  <c r="C327" i="18"/>
  <c r="I327" i="18" s="1"/>
  <c r="J327" i="18" s="1"/>
  <c r="P326" i="18"/>
  <c r="Q326" i="18" s="1"/>
  <c r="R326" i="18" s="1"/>
  <c r="B326" i="18"/>
  <c r="D326" i="18"/>
  <c r="C326" i="18"/>
  <c r="H326" i="18" s="1"/>
  <c r="P325" i="18"/>
  <c r="Q325" i="18" s="1"/>
  <c r="R325" i="18" s="1"/>
  <c r="B325" i="18"/>
  <c r="S325" i="18"/>
  <c r="T325" i="18" s="1"/>
  <c r="U325" i="18" s="1"/>
  <c r="D325" i="18"/>
  <c r="C325" i="18"/>
  <c r="H325" i="18"/>
  <c r="M325" i="18" s="1"/>
  <c r="I325" i="18"/>
  <c r="J325" i="18" s="1"/>
  <c r="P324" i="18"/>
  <c r="Q324" i="18" s="1"/>
  <c r="R324" i="18" s="1"/>
  <c r="B324" i="18"/>
  <c r="D324" i="18"/>
  <c r="C324" i="18"/>
  <c r="I324" i="18" s="1"/>
  <c r="J324" i="18" s="1"/>
  <c r="P323" i="18"/>
  <c r="Q323" i="18" s="1"/>
  <c r="R323" i="18" s="1"/>
  <c r="B323" i="18"/>
  <c r="D323" i="18"/>
  <c r="C323" i="18"/>
  <c r="P322" i="18"/>
  <c r="Q322" i="18" s="1"/>
  <c r="R322" i="18" s="1"/>
  <c r="S322" i="18" s="1"/>
  <c r="B322" i="18"/>
  <c r="D322" i="18"/>
  <c r="C322" i="18"/>
  <c r="P321" i="18"/>
  <c r="Q321" i="18" s="1"/>
  <c r="R321" i="18" s="1"/>
  <c r="B321" i="18"/>
  <c r="D321" i="18"/>
  <c r="C321" i="18"/>
  <c r="H321" i="18" s="1"/>
  <c r="P320" i="18"/>
  <c r="Q320" i="18" s="1"/>
  <c r="R320" i="18" s="1"/>
  <c r="B320" i="18"/>
  <c r="D320" i="18"/>
  <c r="C320" i="18"/>
  <c r="P319" i="18"/>
  <c r="Q319" i="18" s="1"/>
  <c r="R319" i="18" s="1"/>
  <c r="B319" i="18"/>
  <c r="D319" i="18"/>
  <c r="C319" i="18"/>
  <c r="P318" i="18"/>
  <c r="Q318" i="18" s="1"/>
  <c r="R318" i="18" s="1"/>
  <c r="B318" i="18"/>
  <c r="D318" i="18"/>
  <c r="F318" i="18" s="1"/>
  <c r="C318" i="18"/>
  <c r="H318" i="18"/>
  <c r="M318" i="18" s="1"/>
  <c r="I318" i="18"/>
  <c r="J318" i="18" s="1"/>
  <c r="P317" i="18"/>
  <c r="Q317" i="18" s="1"/>
  <c r="R317" i="18" s="1"/>
  <c r="B317" i="18"/>
  <c r="D317" i="18"/>
  <c r="C317" i="18"/>
  <c r="H317" i="18" s="1"/>
  <c r="P316" i="18"/>
  <c r="Q316" i="18" s="1"/>
  <c r="R316" i="18" s="1"/>
  <c r="B316" i="18"/>
  <c r="D316" i="18"/>
  <c r="C316" i="18"/>
  <c r="P315" i="18"/>
  <c r="Q315" i="18" s="1"/>
  <c r="R315" i="18" s="1"/>
  <c r="B315" i="18"/>
  <c r="D315" i="18"/>
  <c r="C315" i="18"/>
  <c r="I315" i="18" s="1"/>
  <c r="J315" i="18"/>
  <c r="P314" i="18"/>
  <c r="Q314" i="18" s="1"/>
  <c r="R314" i="18" s="1"/>
  <c r="B314" i="18"/>
  <c r="D314" i="18"/>
  <c r="C314" i="18"/>
  <c r="I314" i="18" s="1"/>
  <c r="J314" i="18" s="1"/>
  <c r="P313" i="18"/>
  <c r="Q313" i="18" s="1"/>
  <c r="R313" i="18" s="1"/>
  <c r="B313" i="18"/>
  <c r="D313" i="18"/>
  <c r="C313" i="18"/>
  <c r="P312" i="18"/>
  <c r="Q312" i="18" s="1"/>
  <c r="R312" i="18" s="1"/>
  <c r="B312" i="18"/>
  <c r="D312" i="18"/>
  <c r="C312" i="18"/>
  <c r="H312" i="18" s="1"/>
  <c r="I312" i="18"/>
  <c r="J312" i="18" s="1"/>
  <c r="P311" i="18"/>
  <c r="Q311" i="18" s="1"/>
  <c r="R311" i="18" s="1"/>
  <c r="B311" i="18"/>
  <c r="D311" i="18"/>
  <c r="C311" i="18"/>
  <c r="I311" i="18" s="1"/>
  <c r="J311" i="18" s="1"/>
  <c r="E311" i="18"/>
  <c r="P310" i="18"/>
  <c r="Q310" i="18" s="1"/>
  <c r="R310" i="18" s="1"/>
  <c r="S310" i="18" s="1"/>
  <c r="B310" i="18"/>
  <c r="D310" i="18"/>
  <c r="C310" i="18"/>
  <c r="H310" i="18" s="1"/>
  <c r="K310" i="18" s="1"/>
  <c r="L310" i="18" s="1"/>
  <c r="I310" i="18"/>
  <c r="J310" i="18" s="1"/>
  <c r="P309" i="18"/>
  <c r="Q309" i="18" s="1"/>
  <c r="R309" i="18" s="1"/>
  <c r="S309" i="18" s="1"/>
  <c r="T309" i="18" s="1"/>
  <c r="U309" i="18" s="1"/>
  <c r="B309" i="18"/>
  <c r="D309" i="18"/>
  <c r="C309" i="18"/>
  <c r="H309" i="18" s="1"/>
  <c r="P308" i="18"/>
  <c r="Q308" i="18" s="1"/>
  <c r="R308" i="18" s="1"/>
  <c r="B308" i="18"/>
  <c r="D308" i="18"/>
  <c r="C308" i="18"/>
  <c r="P307" i="18"/>
  <c r="Q307" i="18" s="1"/>
  <c r="R307" i="18" s="1"/>
  <c r="B307" i="18"/>
  <c r="D307" i="18"/>
  <c r="C307" i="18"/>
  <c r="P306" i="18"/>
  <c r="Q306" i="18" s="1"/>
  <c r="R306" i="18" s="1"/>
  <c r="S306" i="18" s="1"/>
  <c r="B306" i="18"/>
  <c r="D306" i="18"/>
  <c r="C306" i="18"/>
  <c r="P305" i="18"/>
  <c r="Q305" i="18" s="1"/>
  <c r="R305" i="18" s="1"/>
  <c r="B305" i="18"/>
  <c r="D305" i="18"/>
  <c r="C305" i="18"/>
  <c r="I305" i="18" s="1"/>
  <c r="J305" i="18" s="1"/>
  <c r="P304" i="18"/>
  <c r="Q304" i="18"/>
  <c r="R304" i="18" s="1"/>
  <c r="B304" i="18"/>
  <c r="D304" i="18"/>
  <c r="C304" i="18"/>
  <c r="P303" i="18"/>
  <c r="Q303" i="18" s="1"/>
  <c r="R303" i="18" s="1"/>
  <c r="B303" i="18"/>
  <c r="D303" i="18"/>
  <c r="C303" i="18"/>
  <c r="P302" i="18"/>
  <c r="Q302" i="18" s="1"/>
  <c r="R302" i="18" s="1"/>
  <c r="B302" i="18"/>
  <c r="D302" i="18"/>
  <c r="C302" i="18"/>
  <c r="H302" i="18" s="1"/>
  <c r="P301" i="18"/>
  <c r="Q301" i="18" s="1"/>
  <c r="R301" i="18" s="1"/>
  <c r="B301" i="18"/>
  <c r="D301" i="18"/>
  <c r="C301" i="18"/>
  <c r="P300" i="18"/>
  <c r="Q300" i="18" s="1"/>
  <c r="R300" i="18" s="1"/>
  <c r="B300" i="18"/>
  <c r="D300" i="18"/>
  <c r="C300" i="18"/>
  <c r="P299" i="18"/>
  <c r="Q299" i="18" s="1"/>
  <c r="R299" i="18" s="1"/>
  <c r="S299" i="18" s="1"/>
  <c r="T299" i="18" s="1"/>
  <c r="U299" i="18" s="1"/>
  <c r="B299" i="18"/>
  <c r="D299" i="18"/>
  <c r="C299" i="18"/>
  <c r="E299" i="18" s="1"/>
  <c r="P298" i="18"/>
  <c r="Q298" i="18" s="1"/>
  <c r="R298" i="18" s="1"/>
  <c r="B298" i="18"/>
  <c r="D298" i="18"/>
  <c r="C298" i="18"/>
  <c r="P297" i="18"/>
  <c r="Q297" i="18" s="1"/>
  <c r="R297" i="18" s="1"/>
  <c r="B297" i="18"/>
  <c r="D297" i="18"/>
  <c r="C297" i="18"/>
  <c r="H297" i="18" s="1"/>
  <c r="P296" i="18"/>
  <c r="Q296" i="18" s="1"/>
  <c r="R296" i="18" s="1"/>
  <c r="B296" i="18"/>
  <c r="D296" i="18"/>
  <c r="C296" i="18"/>
  <c r="H296" i="18" s="1"/>
  <c r="M296" i="18" s="1"/>
  <c r="P295" i="18"/>
  <c r="Q295" i="18" s="1"/>
  <c r="R295" i="18" s="1"/>
  <c r="B295" i="18"/>
  <c r="D295" i="18"/>
  <c r="E295" i="18" s="1"/>
  <c r="C295" i="18"/>
  <c r="I295" i="18" s="1"/>
  <c r="J295" i="18" s="1"/>
  <c r="P294" i="18"/>
  <c r="Q294" i="18" s="1"/>
  <c r="R294" i="18" s="1"/>
  <c r="B294" i="18"/>
  <c r="D294" i="18"/>
  <c r="E294" i="18" s="1"/>
  <c r="F294" i="18" s="1"/>
  <c r="C294" i="18"/>
  <c r="I294" i="18" s="1"/>
  <c r="J294" i="18" s="1"/>
  <c r="P293" i="18"/>
  <c r="Q293" i="18" s="1"/>
  <c r="R293" i="18" s="1"/>
  <c r="B293" i="18"/>
  <c r="S293" i="18" s="1"/>
  <c r="T293" i="18" s="1"/>
  <c r="U293" i="18" s="1"/>
  <c r="D293" i="18"/>
  <c r="F293" i="18" s="1"/>
  <c r="G293" i="18" s="1"/>
  <c r="C293" i="18"/>
  <c r="I293" i="18" s="1"/>
  <c r="J293" i="18" s="1"/>
  <c r="H293" i="18"/>
  <c r="M293" i="18" s="1"/>
  <c r="P292" i="18"/>
  <c r="Q292" i="18" s="1"/>
  <c r="R292" i="18" s="1"/>
  <c r="B292" i="18"/>
  <c r="D292" i="18"/>
  <c r="C292" i="18"/>
  <c r="H292" i="18" s="1"/>
  <c r="P291" i="18"/>
  <c r="Q291" i="18" s="1"/>
  <c r="R291" i="18" s="1"/>
  <c r="B291" i="18"/>
  <c r="D291" i="18"/>
  <c r="C291" i="18"/>
  <c r="P290" i="18"/>
  <c r="Q290" i="18" s="1"/>
  <c r="R290" i="18" s="1"/>
  <c r="B290" i="18"/>
  <c r="D290" i="18"/>
  <c r="C290" i="18"/>
  <c r="H290" i="18" s="1"/>
  <c r="P289" i="18"/>
  <c r="Q289" i="18" s="1"/>
  <c r="R289" i="18" s="1"/>
  <c r="B289" i="18"/>
  <c r="D289" i="18"/>
  <c r="C289" i="18"/>
  <c r="H289" i="18" s="1"/>
  <c r="P288" i="18"/>
  <c r="Q288" i="18" s="1"/>
  <c r="R288" i="18" s="1"/>
  <c r="B288" i="18"/>
  <c r="D288" i="18"/>
  <c r="C288" i="18"/>
  <c r="P287" i="18"/>
  <c r="Q287" i="18" s="1"/>
  <c r="R287" i="18" s="1"/>
  <c r="B287" i="18"/>
  <c r="D287" i="18"/>
  <c r="C287" i="18"/>
  <c r="P286" i="18"/>
  <c r="Q286" i="18" s="1"/>
  <c r="R286" i="18" s="1"/>
  <c r="B286" i="18"/>
  <c r="D286" i="18"/>
  <c r="C286" i="18"/>
  <c r="I286" i="18" s="1"/>
  <c r="J286" i="18" s="1"/>
  <c r="H286" i="18"/>
  <c r="M286" i="18" s="1"/>
  <c r="P285" i="18"/>
  <c r="Q285" i="18" s="1"/>
  <c r="R285" i="18" s="1"/>
  <c r="B285" i="18"/>
  <c r="D285" i="18"/>
  <c r="C285" i="18"/>
  <c r="H285" i="18" s="1"/>
  <c r="P284" i="18"/>
  <c r="Q284" i="18"/>
  <c r="R284" i="18" s="1"/>
  <c r="B284" i="18"/>
  <c r="D284" i="18"/>
  <c r="C284" i="18"/>
  <c r="P283" i="18"/>
  <c r="Q283" i="18" s="1"/>
  <c r="R283" i="18" s="1"/>
  <c r="B283" i="18"/>
  <c r="D283" i="18"/>
  <c r="C283" i="18"/>
  <c r="I283" i="18" s="1"/>
  <c r="J283" i="18" s="1"/>
  <c r="P282" i="18"/>
  <c r="Q282" i="18" s="1"/>
  <c r="R282" i="18" s="1"/>
  <c r="B282" i="18"/>
  <c r="D282" i="18"/>
  <c r="E282" i="18" s="1"/>
  <c r="F282" i="18" s="1"/>
  <c r="C282" i="18"/>
  <c r="H282" i="18" s="1"/>
  <c r="P281" i="18"/>
  <c r="Q281" i="18" s="1"/>
  <c r="R281" i="18" s="1"/>
  <c r="B281" i="18"/>
  <c r="D281" i="18"/>
  <c r="E281" i="18" s="1"/>
  <c r="C281" i="18"/>
  <c r="H281" i="18"/>
  <c r="M281" i="18" s="1"/>
  <c r="I281" i="18"/>
  <c r="J281" i="18" s="1"/>
  <c r="P280" i="18"/>
  <c r="Q280" i="18" s="1"/>
  <c r="R280" i="18" s="1"/>
  <c r="B280" i="18"/>
  <c r="D280" i="18"/>
  <c r="C280" i="18"/>
  <c r="P279" i="18"/>
  <c r="Q279" i="18" s="1"/>
  <c r="R279" i="18" s="1"/>
  <c r="B279" i="18"/>
  <c r="D279" i="18"/>
  <c r="E279" i="18" s="1"/>
  <c r="C279" i="18"/>
  <c r="I279" i="18" s="1"/>
  <c r="J279" i="18" s="1"/>
  <c r="P278" i="18"/>
  <c r="Q278" i="18" s="1"/>
  <c r="R278" i="18" s="1"/>
  <c r="B278" i="18"/>
  <c r="D278" i="18"/>
  <c r="E278" i="18" s="1"/>
  <c r="F278" i="18" s="1"/>
  <c r="C278" i="18"/>
  <c r="H278" i="18" s="1"/>
  <c r="P277" i="18"/>
  <c r="Q277" i="18" s="1"/>
  <c r="R277" i="18" s="1"/>
  <c r="B277" i="18"/>
  <c r="D277" i="18"/>
  <c r="C277" i="18"/>
  <c r="H277" i="18" s="1"/>
  <c r="P276" i="18"/>
  <c r="Q276" i="18" s="1"/>
  <c r="R276" i="18" s="1"/>
  <c r="B276" i="18"/>
  <c r="D276" i="18"/>
  <c r="C276" i="18"/>
  <c r="P275" i="18"/>
  <c r="Q275" i="18" s="1"/>
  <c r="R275" i="18" s="1"/>
  <c r="B275" i="18"/>
  <c r="D275" i="18"/>
  <c r="C275" i="18"/>
  <c r="P274" i="18"/>
  <c r="Q274" i="18" s="1"/>
  <c r="R274" i="18" s="1"/>
  <c r="B274" i="18"/>
  <c r="D274" i="18"/>
  <c r="C274" i="18"/>
  <c r="I274" i="18" s="1"/>
  <c r="J274" i="18" s="1"/>
  <c r="P273" i="18"/>
  <c r="Q273" i="18" s="1"/>
  <c r="R273" i="18" s="1"/>
  <c r="B273" i="18"/>
  <c r="D273" i="18"/>
  <c r="C273" i="18"/>
  <c r="H273" i="18"/>
  <c r="M273" i="18" s="1"/>
  <c r="I273" i="18"/>
  <c r="J273" i="18" s="1"/>
  <c r="P272" i="18"/>
  <c r="Q272" i="18" s="1"/>
  <c r="R272" i="18" s="1"/>
  <c r="B272" i="18"/>
  <c r="D272" i="18"/>
  <c r="C272" i="18"/>
  <c r="P271" i="18"/>
  <c r="Q271" i="18" s="1"/>
  <c r="R271" i="18" s="1"/>
  <c r="B271" i="18"/>
  <c r="D271" i="18"/>
  <c r="C271" i="18"/>
  <c r="P270" i="18"/>
  <c r="Q270" i="18" s="1"/>
  <c r="R270" i="18" s="1"/>
  <c r="B270" i="18"/>
  <c r="D270" i="18"/>
  <c r="E270" i="18" s="1"/>
  <c r="C270" i="18"/>
  <c r="P269" i="18"/>
  <c r="Q269" i="18" s="1"/>
  <c r="R269" i="18" s="1"/>
  <c r="B269" i="18"/>
  <c r="D269" i="18"/>
  <c r="C269" i="18"/>
  <c r="I269" i="18" s="1"/>
  <c r="J269" i="18" s="1"/>
  <c r="P268" i="18"/>
  <c r="Q268" i="18" s="1"/>
  <c r="R268" i="18" s="1"/>
  <c r="B268" i="18"/>
  <c r="D268" i="18"/>
  <c r="C268" i="18"/>
  <c r="P267" i="18"/>
  <c r="Q267" i="18" s="1"/>
  <c r="R267" i="18"/>
  <c r="B267" i="18"/>
  <c r="D267" i="18"/>
  <c r="C267" i="18"/>
  <c r="E267" i="18" s="1"/>
  <c r="P266" i="18"/>
  <c r="Q266" i="18" s="1"/>
  <c r="R266" i="18" s="1"/>
  <c r="B266" i="18"/>
  <c r="D266" i="18"/>
  <c r="C266" i="18"/>
  <c r="I266" i="18" s="1"/>
  <c r="J266" i="18" s="1"/>
  <c r="H266" i="18"/>
  <c r="M266" i="18" s="1"/>
  <c r="P265" i="18"/>
  <c r="Q265" i="18" s="1"/>
  <c r="R265" i="18" s="1"/>
  <c r="S265" i="18" s="1"/>
  <c r="T265" i="18" s="1"/>
  <c r="U265" i="18" s="1"/>
  <c r="B265" i="18"/>
  <c r="D265" i="18"/>
  <c r="C265" i="18"/>
  <c r="P264" i="18"/>
  <c r="Q264" i="18" s="1"/>
  <c r="R264" i="18" s="1"/>
  <c r="B264" i="18"/>
  <c r="D264" i="18"/>
  <c r="E264" i="18" s="1"/>
  <c r="C264" i="18"/>
  <c r="H264" i="18" s="1"/>
  <c r="P263" i="18"/>
  <c r="Q263" i="18" s="1"/>
  <c r="R263" i="18" s="1"/>
  <c r="B263" i="18"/>
  <c r="D263" i="18"/>
  <c r="C263" i="18"/>
  <c r="I263" i="18" s="1"/>
  <c r="J263" i="18" s="1"/>
  <c r="P262" i="18"/>
  <c r="Q262" i="18" s="1"/>
  <c r="R262" i="18" s="1"/>
  <c r="B262" i="18"/>
  <c r="D262" i="18"/>
  <c r="C262" i="18"/>
  <c r="H262" i="18"/>
  <c r="K262" i="18" s="1"/>
  <c r="L262" i="18" s="1"/>
  <c r="I262" i="18"/>
  <c r="J262" i="18" s="1"/>
  <c r="P261" i="18"/>
  <c r="Q261" i="18" s="1"/>
  <c r="R261" i="18" s="1"/>
  <c r="B261" i="18"/>
  <c r="D261" i="18"/>
  <c r="C261" i="18"/>
  <c r="H261" i="18" s="1"/>
  <c r="P260" i="18"/>
  <c r="Q260" i="18" s="1"/>
  <c r="R260" i="18" s="1"/>
  <c r="B260" i="18"/>
  <c r="D260" i="18"/>
  <c r="C260" i="18"/>
  <c r="H260" i="18" s="1"/>
  <c r="P259" i="18"/>
  <c r="Q259" i="18" s="1"/>
  <c r="R259" i="18" s="1"/>
  <c r="B259" i="18"/>
  <c r="D259" i="18"/>
  <c r="C259" i="18"/>
  <c r="H259" i="18" s="1"/>
  <c r="M259" i="18" s="1"/>
  <c r="P258" i="18"/>
  <c r="Q258" i="18" s="1"/>
  <c r="R258" i="18" s="1"/>
  <c r="B258" i="18"/>
  <c r="D258" i="18"/>
  <c r="C258" i="18"/>
  <c r="H258" i="18" s="1"/>
  <c r="P257" i="18"/>
  <c r="Q257" i="18" s="1"/>
  <c r="R257" i="18" s="1"/>
  <c r="V257" i="18" s="1"/>
  <c r="W257" i="18" s="1"/>
  <c r="B257" i="18"/>
  <c r="D257" i="18"/>
  <c r="C257" i="18"/>
  <c r="I257" i="18" s="1"/>
  <c r="J257" i="18" s="1"/>
  <c r="P256" i="18"/>
  <c r="Q256" i="18" s="1"/>
  <c r="R256" i="18" s="1"/>
  <c r="B256" i="18"/>
  <c r="D256" i="18"/>
  <c r="C256" i="18"/>
  <c r="P255" i="18"/>
  <c r="Q255" i="18" s="1"/>
  <c r="R255" i="18" s="1"/>
  <c r="B255" i="18"/>
  <c r="D255" i="18"/>
  <c r="C255" i="18"/>
  <c r="H255" i="18" s="1"/>
  <c r="P254" i="18"/>
  <c r="Q254" i="18" s="1"/>
  <c r="R254" i="18"/>
  <c r="B254" i="18"/>
  <c r="D254" i="18"/>
  <c r="C254" i="18"/>
  <c r="I254" i="18" s="1"/>
  <c r="J254" i="18" s="1"/>
  <c r="E254" i="18"/>
  <c r="P253" i="18"/>
  <c r="Q253" i="18" s="1"/>
  <c r="R253" i="18" s="1"/>
  <c r="S253" i="18" s="1"/>
  <c r="T253" i="18" s="1"/>
  <c r="U253" i="18" s="1"/>
  <c r="B253" i="18"/>
  <c r="D253" i="18"/>
  <c r="C253" i="18"/>
  <c r="P252" i="18"/>
  <c r="Q252" i="18" s="1"/>
  <c r="R252" i="18" s="1"/>
  <c r="B252" i="18"/>
  <c r="D252" i="18"/>
  <c r="C252" i="18"/>
  <c r="H252" i="18" s="1"/>
  <c r="P251" i="18"/>
  <c r="Q251" i="18" s="1"/>
  <c r="R251" i="18" s="1"/>
  <c r="B251" i="18"/>
  <c r="D251" i="18"/>
  <c r="C251" i="18"/>
  <c r="I251" i="18" s="1"/>
  <c r="J251" i="18" s="1"/>
  <c r="P250" i="18"/>
  <c r="Q250" i="18" s="1"/>
  <c r="R250" i="18" s="1"/>
  <c r="B250" i="18"/>
  <c r="D250" i="18"/>
  <c r="C250" i="18"/>
  <c r="P249" i="18"/>
  <c r="Q249" i="18" s="1"/>
  <c r="R249" i="18" s="1"/>
  <c r="B249" i="18"/>
  <c r="D249" i="18"/>
  <c r="C249" i="18"/>
  <c r="H249" i="18" s="1"/>
  <c r="E249" i="18"/>
  <c r="F249" i="18" s="1"/>
  <c r="P248" i="18"/>
  <c r="Q248" i="18" s="1"/>
  <c r="R248" i="18" s="1"/>
  <c r="B248" i="18"/>
  <c r="D248" i="18"/>
  <c r="C248" i="18"/>
  <c r="H248" i="18" s="1"/>
  <c r="P247" i="18"/>
  <c r="Q247" i="18" s="1"/>
  <c r="R247" i="18" s="1"/>
  <c r="B247" i="18"/>
  <c r="D247" i="18"/>
  <c r="C247" i="18"/>
  <c r="P246" i="18"/>
  <c r="Q246" i="18" s="1"/>
  <c r="R246" i="18" s="1"/>
  <c r="B246" i="18"/>
  <c r="D246" i="18"/>
  <c r="C246" i="18"/>
  <c r="I246" i="18" s="1"/>
  <c r="J246" i="18" s="1"/>
  <c r="P245" i="18"/>
  <c r="Q245" i="18" s="1"/>
  <c r="R245" i="18" s="1"/>
  <c r="S245" i="18" s="1"/>
  <c r="T245" i="18" s="1"/>
  <c r="U245" i="18" s="1"/>
  <c r="B245" i="18"/>
  <c r="D245" i="18"/>
  <c r="C245" i="18"/>
  <c r="P244" i="18"/>
  <c r="Q244" i="18" s="1"/>
  <c r="R244" i="18" s="1"/>
  <c r="S244" i="18" s="1"/>
  <c r="T244" i="18" s="1"/>
  <c r="U244" i="18" s="1"/>
  <c r="B244" i="18"/>
  <c r="D244" i="18"/>
  <c r="C244" i="18"/>
  <c r="H244" i="18" s="1"/>
  <c r="M244" i="18" s="1"/>
  <c r="P243" i="18"/>
  <c r="Q243" i="18" s="1"/>
  <c r="R243" i="18" s="1"/>
  <c r="B243" i="18"/>
  <c r="D243" i="18"/>
  <c r="C243" i="18"/>
  <c r="H243" i="18" s="1"/>
  <c r="P242" i="18"/>
  <c r="Q242" i="18" s="1"/>
  <c r="R242" i="18" s="1"/>
  <c r="B242" i="18"/>
  <c r="D242" i="18"/>
  <c r="C242" i="18"/>
  <c r="P241" i="18"/>
  <c r="Q241" i="18" s="1"/>
  <c r="R241" i="18" s="1"/>
  <c r="V241" i="18" s="1"/>
  <c r="W241" i="18" s="1"/>
  <c r="B241" i="18"/>
  <c r="D241" i="18"/>
  <c r="C241" i="18"/>
  <c r="I241" i="18" s="1"/>
  <c r="J241" i="18" s="1"/>
  <c r="P240" i="18"/>
  <c r="Q240" i="18" s="1"/>
  <c r="R240" i="18" s="1"/>
  <c r="B240" i="18"/>
  <c r="D240" i="18"/>
  <c r="C240" i="18"/>
  <c r="H240" i="18" s="1"/>
  <c r="P239" i="18"/>
  <c r="Q239" i="18" s="1"/>
  <c r="R239" i="18" s="1"/>
  <c r="B239" i="18"/>
  <c r="D239" i="18"/>
  <c r="C239" i="18"/>
  <c r="H239" i="18" s="1"/>
  <c r="P238" i="18"/>
  <c r="Q238" i="18" s="1"/>
  <c r="R238" i="18" s="1"/>
  <c r="B238" i="18"/>
  <c r="D238" i="18"/>
  <c r="E238" i="18" s="1"/>
  <c r="C238" i="18"/>
  <c r="I238" i="18" s="1"/>
  <c r="J238" i="18" s="1"/>
  <c r="P237" i="18"/>
  <c r="Q237" i="18" s="1"/>
  <c r="R237" i="18" s="1"/>
  <c r="B237" i="18"/>
  <c r="D237" i="18"/>
  <c r="E237" i="18" s="1"/>
  <c r="C237" i="18"/>
  <c r="H237" i="18"/>
  <c r="M237" i="18" s="1"/>
  <c r="I237" i="18"/>
  <c r="J237" i="18" s="1"/>
  <c r="P236" i="18"/>
  <c r="Q236" i="18" s="1"/>
  <c r="R236" i="18" s="1"/>
  <c r="S236" i="18" s="1"/>
  <c r="T236" i="18" s="1"/>
  <c r="U236" i="18" s="1"/>
  <c r="B236" i="18"/>
  <c r="D236" i="18"/>
  <c r="C236" i="18"/>
  <c r="P235" i="18"/>
  <c r="Q235" i="18" s="1"/>
  <c r="R235" i="18" s="1"/>
  <c r="B235" i="18"/>
  <c r="D235" i="18"/>
  <c r="C235" i="18"/>
  <c r="I235" i="18" s="1"/>
  <c r="J235" i="18" s="1"/>
  <c r="P234" i="18"/>
  <c r="Q234" i="18" s="1"/>
  <c r="R234" i="18" s="1"/>
  <c r="B234" i="18"/>
  <c r="D234" i="18"/>
  <c r="C234" i="18"/>
  <c r="P233" i="18"/>
  <c r="Q233" i="18" s="1"/>
  <c r="R233" i="18" s="1"/>
  <c r="B233" i="18"/>
  <c r="D233" i="18"/>
  <c r="C233" i="18"/>
  <c r="H233" i="18" s="1"/>
  <c r="P232" i="18"/>
  <c r="Q232" i="18" s="1"/>
  <c r="R232" i="18" s="1"/>
  <c r="B232" i="18"/>
  <c r="D232" i="18"/>
  <c r="C232" i="18"/>
  <c r="I232" i="18" s="1"/>
  <c r="J232" i="18" s="1"/>
  <c r="P231" i="18"/>
  <c r="Q231" i="18" s="1"/>
  <c r="R231" i="18" s="1"/>
  <c r="B231" i="18"/>
  <c r="D231" i="18"/>
  <c r="C231" i="18"/>
  <c r="P230" i="18"/>
  <c r="Q230" i="18" s="1"/>
  <c r="R230" i="18" s="1"/>
  <c r="B230" i="18"/>
  <c r="D230" i="18"/>
  <c r="C230" i="18"/>
  <c r="I230" i="18" s="1"/>
  <c r="J230" i="18" s="1"/>
  <c r="P229" i="18"/>
  <c r="Q229" i="18" s="1"/>
  <c r="R229" i="18" s="1"/>
  <c r="B229" i="18"/>
  <c r="D229" i="18"/>
  <c r="E229" i="18" s="1"/>
  <c r="C229" i="18"/>
  <c r="P228" i="18"/>
  <c r="Q228" i="18"/>
  <c r="R228" i="18" s="1"/>
  <c r="B228" i="18"/>
  <c r="D228" i="18"/>
  <c r="C228" i="18"/>
  <c r="H228" i="18" s="1"/>
  <c r="F228" i="18"/>
  <c r="P227" i="18"/>
  <c r="Q227" i="18" s="1"/>
  <c r="R227" i="18" s="1"/>
  <c r="B227" i="18"/>
  <c r="D227" i="18"/>
  <c r="C227" i="18"/>
  <c r="H227" i="18" s="1"/>
  <c r="I227" i="18"/>
  <c r="J227" i="18" s="1"/>
  <c r="P226" i="18"/>
  <c r="Q226" i="18" s="1"/>
  <c r="R226" i="18" s="1"/>
  <c r="S226" i="18" s="1"/>
  <c r="T226" i="18" s="1"/>
  <c r="U226" i="18" s="1"/>
  <c r="B226" i="18"/>
  <c r="D226" i="18"/>
  <c r="C226" i="18"/>
  <c r="P225" i="18"/>
  <c r="Q225" i="18" s="1"/>
  <c r="R225" i="18" s="1"/>
  <c r="B225" i="18"/>
  <c r="V225" i="18"/>
  <c r="W225" i="18" s="1"/>
  <c r="D225" i="18"/>
  <c r="E225" i="18" s="1"/>
  <c r="F225" i="18" s="1"/>
  <c r="C225" i="18"/>
  <c r="H225" i="18" s="1"/>
  <c r="M225" i="18" s="1"/>
  <c r="P224" i="18"/>
  <c r="Q224" i="18" s="1"/>
  <c r="R224" i="18" s="1"/>
  <c r="B224" i="18"/>
  <c r="D224" i="18"/>
  <c r="C224" i="18"/>
  <c r="F224" i="18"/>
  <c r="P223" i="18"/>
  <c r="Q223" i="18" s="1"/>
  <c r="R223" i="18" s="1"/>
  <c r="B223" i="18"/>
  <c r="D223" i="18"/>
  <c r="C223" i="18"/>
  <c r="H223" i="18" s="1"/>
  <c r="P222" i="18"/>
  <c r="Q222" i="18" s="1"/>
  <c r="R222" i="18" s="1"/>
  <c r="B222" i="18"/>
  <c r="D222" i="18"/>
  <c r="C222" i="18"/>
  <c r="I222" i="18" s="1"/>
  <c r="J222" i="18" s="1"/>
  <c r="P221" i="18"/>
  <c r="Q221" i="18" s="1"/>
  <c r="R221" i="18" s="1"/>
  <c r="B221" i="18"/>
  <c r="D221" i="18"/>
  <c r="C221" i="18"/>
  <c r="I221" i="18" s="1"/>
  <c r="J221" i="18" s="1"/>
  <c r="P220" i="18"/>
  <c r="Q220" i="18" s="1"/>
  <c r="R220" i="18" s="1"/>
  <c r="B220" i="18"/>
  <c r="D220" i="18"/>
  <c r="C220" i="18"/>
  <c r="H220" i="18" s="1"/>
  <c r="P219" i="18"/>
  <c r="Q219" i="18" s="1"/>
  <c r="R219" i="18" s="1"/>
  <c r="B219" i="18"/>
  <c r="D219" i="18"/>
  <c r="C219" i="18"/>
  <c r="I219" i="18" s="1"/>
  <c r="J219" i="18" s="1"/>
  <c r="P218" i="18"/>
  <c r="Q218" i="18" s="1"/>
  <c r="R218" i="18" s="1"/>
  <c r="B218" i="18"/>
  <c r="D218" i="18"/>
  <c r="C218" i="18"/>
  <c r="P217" i="18"/>
  <c r="Q217" i="18" s="1"/>
  <c r="R217" i="18" s="1"/>
  <c r="B217" i="18"/>
  <c r="D217" i="18"/>
  <c r="C217" i="18"/>
  <c r="H217" i="18" s="1"/>
  <c r="P216" i="18"/>
  <c r="Q216" i="18" s="1"/>
  <c r="R216" i="18" s="1"/>
  <c r="B216" i="18"/>
  <c r="D216" i="18"/>
  <c r="C216" i="18"/>
  <c r="H216" i="18" s="1"/>
  <c r="K216" i="18" s="1"/>
  <c r="L216" i="18" s="1"/>
  <c r="P215" i="18"/>
  <c r="Q215" i="18" s="1"/>
  <c r="R215" i="18" s="1"/>
  <c r="B215" i="18"/>
  <c r="D215" i="18"/>
  <c r="C215" i="18"/>
  <c r="P214" i="18"/>
  <c r="Q214" i="18" s="1"/>
  <c r="R214" i="18" s="1"/>
  <c r="B214" i="18"/>
  <c r="D214" i="18"/>
  <c r="C214" i="18"/>
  <c r="I214" i="18" s="1"/>
  <c r="J214" i="18" s="1"/>
  <c r="P213" i="18"/>
  <c r="Q213" i="18" s="1"/>
  <c r="R213" i="18" s="1"/>
  <c r="B213" i="18"/>
  <c r="D213" i="18"/>
  <c r="C213" i="18"/>
  <c r="I213" i="18" s="1"/>
  <c r="J213" i="18" s="1"/>
  <c r="P212" i="18"/>
  <c r="Q212" i="18"/>
  <c r="R212" i="18" s="1"/>
  <c r="B212" i="18"/>
  <c r="D212" i="18"/>
  <c r="C212" i="18"/>
  <c r="H212" i="18" s="1"/>
  <c r="M212" i="18" s="1"/>
  <c r="P211" i="18"/>
  <c r="Q211" i="18" s="1"/>
  <c r="R211" i="18" s="1"/>
  <c r="B211" i="18"/>
  <c r="D211" i="18"/>
  <c r="C211" i="18"/>
  <c r="H211" i="18" s="1"/>
  <c r="P210" i="18"/>
  <c r="Q210" i="18" s="1"/>
  <c r="R210" i="18" s="1"/>
  <c r="B210" i="18"/>
  <c r="D210" i="18"/>
  <c r="C210" i="18"/>
  <c r="I210" i="18" s="1"/>
  <c r="J210" i="18" s="1"/>
  <c r="E210" i="18"/>
  <c r="P209" i="18"/>
  <c r="Q209" i="18" s="1"/>
  <c r="R209" i="18" s="1"/>
  <c r="B209" i="18"/>
  <c r="D209" i="18"/>
  <c r="C209" i="18"/>
  <c r="H209" i="18" s="1"/>
  <c r="P208" i="18"/>
  <c r="Q208" i="18" s="1"/>
  <c r="R208" i="18" s="1"/>
  <c r="B208" i="18"/>
  <c r="S208" i="18"/>
  <c r="T208" i="18" s="1"/>
  <c r="U208" i="18" s="1"/>
  <c r="D208" i="18"/>
  <c r="E208" i="18" s="1"/>
  <c r="C208" i="18"/>
  <c r="H208" i="18" s="1"/>
  <c r="M208" i="18" s="1"/>
  <c r="I208" i="18"/>
  <c r="J208" i="18" s="1"/>
  <c r="P207" i="18"/>
  <c r="Q207" i="18" s="1"/>
  <c r="R207" i="18" s="1"/>
  <c r="B207" i="18"/>
  <c r="D207" i="18"/>
  <c r="C207" i="18"/>
  <c r="P206" i="18"/>
  <c r="Q206" i="18" s="1"/>
  <c r="R206" i="18" s="1"/>
  <c r="B206" i="18"/>
  <c r="D206" i="18"/>
  <c r="C206" i="18"/>
  <c r="P205" i="18"/>
  <c r="Q205" i="18" s="1"/>
  <c r="R205" i="18" s="1"/>
  <c r="B205" i="18"/>
  <c r="D205" i="18"/>
  <c r="C205" i="18"/>
  <c r="H205" i="18" s="1"/>
  <c r="I205" i="18"/>
  <c r="J205" i="18" s="1"/>
  <c r="P204" i="18"/>
  <c r="Q204" i="18" s="1"/>
  <c r="R204" i="18" s="1"/>
  <c r="S204" i="18" s="1"/>
  <c r="T204" i="18" s="1"/>
  <c r="U204" i="18" s="1"/>
  <c r="B204" i="18"/>
  <c r="D204" i="18"/>
  <c r="C204" i="18"/>
  <c r="H204" i="18" s="1"/>
  <c r="P203" i="18"/>
  <c r="Q203" i="18" s="1"/>
  <c r="R203" i="18" s="1"/>
  <c r="B203" i="18"/>
  <c r="D203" i="18"/>
  <c r="C203" i="18"/>
  <c r="P202" i="18"/>
  <c r="Q202" i="18" s="1"/>
  <c r="R202" i="18" s="1"/>
  <c r="B202" i="18"/>
  <c r="D202" i="18"/>
  <c r="C202" i="18"/>
  <c r="P201" i="18"/>
  <c r="Q201" i="18" s="1"/>
  <c r="R201" i="18" s="1"/>
  <c r="B201" i="18"/>
  <c r="D201" i="18"/>
  <c r="C201" i="18"/>
  <c r="H201" i="18" s="1"/>
  <c r="M201" i="18" s="1"/>
  <c r="I201" i="18"/>
  <c r="J201" i="18" s="1"/>
  <c r="P200" i="18"/>
  <c r="Q200" i="18" s="1"/>
  <c r="R200" i="18" s="1"/>
  <c r="B200" i="18"/>
  <c r="D200" i="18"/>
  <c r="C200" i="18"/>
  <c r="H200" i="18" s="1"/>
  <c r="P199" i="18"/>
  <c r="Q199" i="18" s="1"/>
  <c r="R199" i="18" s="1"/>
  <c r="B199" i="18"/>
  <c r="D199" i="18"/>
  <c r="C199" i="18"/>
  <c r="I199" i="18" s="1"/>
  <c r="J199" i="18" s="1"/>
  <c r="P198" i="18"/>
  <c r="Q198" i="18" s="1"/>
  <c r="R198" i="18" s="1"/>
  <c r="B198" i="18"/>
  <c r="D198" i="18"/>
  <c r="C198" i="18"/>
  <c r="I198" i="18" s="1"/>
  <c r="J198" i="18" s="1"/>
  <c r="P197" i="18"/>
  <c r="Q197" i="18" s="1"/>
  <c r="R197" i="18" s="1"/>
  <c r="B197" i="18"/>
  <c r="D197" i="18"/>
  <c r="C197" i="18"/>
  <c r="H197" i="18" s="1"/>
  <c r="P196" i="18"/>
  <c r="Q196" i="18" s="1"/>
  <c r="R196" i="18" s="1"/>
  <c r="B196" i="18"/>
  <c r="D196" i="18"/>
  <c r="C196" i="18"/>
  <c r="I196" i="18" s="1"/>
  <c r="J196" i="18" s="1"/>
  <c r="P195" i="18"/>
  <c r="Q195" i="18" s="1"/>
  <c r="R195" i="18" s="1"/>
  <c r="B195" i="18"/>
  <c r="D195" i="18"/>
  <c r="C195" i="18"/>
  <c r="H195" i="18" s="1"/>
  <c r="M195" i="18" s="1"/>
  <c r="P194" i="18"/>
  <c r="Q194" i="18" s="1"/>
  <c r="R194" i="18" s="1"/>
  <c r="B194" i="18"/>
  <c r="D194" i="18"/>
  <c r="E194" i="18" s="1"/>
  <c r="C194" i="18"/>
  <c r="I194" i="18"/>
  <c r="J194" i="18" s="1"/>
  <c r="P193" i="18"/>
  <c r="Q193" i="18" s="1"/>
  <c r="R193" i="18" s="1"/>
  <c r="B193" i="18"/>
  <c r="D193" i="18"/>
  <c r="C193" i="18"/>
  <c r="P192" i="18"/>
  <c r="Q192" i="18" s="1"/>
  <c r="R192" i="18" s="1"/>
  <c r="B192" i="18"/>
  <c r="D192" i="18"/>
  <c r="C192" i="18"/>
  <c r="I192" i="18" s="1"/>
  <c r="J192" i="18" s="1"/>
  <c r="P191" i="18"/>
  <c r="Q191" i="18"/>
  <c r="R191" i="18"/>
  <c r="B191" i="18"/>
  <c r="D191" i="18"/>
  <c r="C191" i="18"/>
  <c r="I191" i="18" s="1"/>
  <c r="J191" i="18" s="1"/>
  <c r="H191" i="18"/>
  <c r="P190" i="18"/>
  <c r="Q190" i="18" s="1"/>
  <c r="R190" i="18" s="1"/>
  <c r="B190" i="18"/>
  <c r="D190" i="18"/>
  <c r="C190" i="18"/>
  <c r="I190" i="18" s="1"/>
  <c r="J190" i="18" s="1"/>
  <c r="P189" i="18"/>
  <c r="Q189" i="18" s="1"/>
  <c r="R189" i="18" s="1"/>
  <c r="B189" i="18"/>
  <c r="D189" i="18"/>
  <c r="C189" i="18"/>
  <c r="P188" i="18"/>
  <c r="Q188" i="18" s="1"/>
  <c r="R188" i="18" s="1"/>
  <c r="B188" i="18"/>
  <c r="D188" i="18"/>
  <c r="F188" i="18" s="1"/>
  <c r="C188" i="18"/>
  <c r="H188" i="18" s="1"/>
  <c r="P187" i="18"/>
  <c r="Q187" i="18" s="1"/>
  <c r="R187" i="18" s="1"/>
  <c r="B187" i="18"/>
  <c r="D187" i="18"/>
  <c r="C187" i="18"/>
  <c r="P186" i="18"/>
  <c r="Q186" i="18" s="1"/>
  <c r="R186" i="18" s="1"/>
  <c r="B186" i="18"/>
  <c r="D186" i="18"/>
  <c r="E186" i="18" s="1"/>
  <c r="C186" i="18"/>
  <c r="I186" i="18" s="1"/>
  <c r="J186" i="18" s="1"/>
  <c r="P185" i="18"/>
  <c r="Q185" i="18" s="1"/>
  <c r="R185" i="18" s="1"/>
  <c r="B185" i="18"/>
  <c r="D185" i="18"/>
  <c r="E185" i="18" s="1"/>
  <c r="C185" i="18"/>
  <c r="P184" i="18"/>
  <c r="Q184" i="18" s="1"/>
  <c r="R184" i="18" s="1"/>
  <c r="S184" i="18" s="1"/>
  <c r="T184" i="18" s="1"/>
  <c r="U184" i="18" s="1"/>
  <c r="B184" i="18"/>
  <c r="D184" i="18"/>
  <c r="C184" i="18"/>
  <c r="I184" i="18" s="1"/>
  <c r="J184" i="18" s="1"/>
  <c r="P183" i="18"/>
  <c r="Q183" i="18" s="1"/>
  <c r="R183" i="18"/>
  <c r="B183" i="18"/>
  <c r="D183" i="18"/>
  <c r="C183" i="18"/>
  <c r="I183" i="18" s="1"/>
  <c r="J183" i="18" s="1"/>
  <c r="H183" i="18"/>
  <c r="P182" i="18"/>
  <c r="Q182" i="18" s="1"/>
  <c r="R182" i="18" s="1"/>
  <c r="B182" i="18"/>
  <c r="D182" i="18"/>
  <c r="C182" i="18"/>
  <c r="I182" i="18" s="1"/>
  <c r="J182" i="18" s="1"/>
  <c r="P181" i="18"/>
  <c r="Q181" i="18" s="1"/>
  <c r="R181" i="18" s="1"/>
  <c r="B181" i="18"/>
  <c r="D181" i="18"/>
  <c r="C181" i="18"/>
  <c r="I181" i="18" s="1"/>
  <c r="J181" i="18" s="1"/>
  <c r="P180" i="18"/>
  <c r="Q180" i="18" s="1"/>
  <c r="R180" i="18" s="1"/>
  <c r="B180" i="18"/>
  <c r="D180" i="18"/>
  <c r="E180" i="18" s="1"/>
  <c r="C180" i="18"/>
  <c r="P179" i="18"/>
  <c r="Q179" i="18" s="1"/>
  <c r="R179" i="18" s="1"/>
  <c r="B179" i="18"/>
  <c r="D179" i="18"/>
  <c r="C179" i="18"/>
  <c r="H179" i="18" s="1"/>
  <c r="P178" i="18"/>
  <c r="Q178" i="18" s="1"/>
  <c r="R178" i="18" s="1"/>
  <c r="B178" i="18"/>
  <c r="D178" i="18"/>
  <c r="E178" i="18" s="1"/>
  <c r="C178" i="18"/>
  <c r="I178" i="18" s="1"/>
  <c r="J178" i="18" s="1"/>
  <c r="P177" i="18"/>
  <c r="Q177" i="18" s="1"/>
  <c r="R177" i="18" s="1"/>
  <c r="B177" i="18"/>
  <c r="D177" i="18"/>
  <c r="E177" i="18" s="1"/>
  <c r="C177" i="18"/>
  <c r="I177" i="18"/>
  <c r="J177" i="18" s="1"/>
  <c r="P176" i="18"/>
  <c r="Q176" i="18" s="1"/>
  <c r="R176" i="18" s="1"/>
  <c r="B176" i="18"/>
  <c r="D176" i="18"/>
  <c r="C176" i="18"/>
  <c r="H176" i="18" s="1"/>
  <c r="M176" i="18" s="1"/>
  <c r="I176" i="18"/>
  <c r="J176" i="18" s="1"/>
  <c r="P175" i="18"/>
  <c r="Q175" i="18" s="1"/>
  <c r="R175" i="18" s="1"/>
  <c r="B175" i="18"/>
  <c r="D175" i="18"/>
  <c r="C175" i="18"/>
  <c r="I175" i="18" s="1"/>
  <c r="J175" i="18" s="1"/>
  <c r="P174" i="18"/>
  <c r="Q174" i="18" s="1"/>
  <c r="R174" i="18" s="1"/>
  <c r="B174" i="18"/>
  <c r="D174" i="18"/>
  <c r="C174" i="18"/>
  <c r="I174" i="18" s="1"/>
  <c r="J174" i="18" s="1"/>
  <c r="P173" i="18"/>
  <c r="Q173" i="18" s="1"/>
  <c r="R173" i="18" s="1"/>
  <c r="B173" i="18"/>
  <c r="D173" i="18"/>
  <c r="C173" i="18"/>
  <c r="E173" i="18"/>
  <c r="F173" i="18" s="1"/>
  <c r="P172" i="18"/>
  <c r="Q172" i="18" s="1"/>
  <c r="R172" i="18" s="1"/>
  <c r="B172" i="18"/>
  <c r="D172" i="18"/>
  <c r="C172" i="18"/>
  <c r="I172" i="18" s="1"/>
  <c r="J172" i="18" s="1"/>
  <c r="P171" i="18"/>
  <c r="Q171" i="18" s="1"/>
  <c r="R171" i="18" s="1"/>
  <c r="B171" i="18"/>
  <c r="D171" i="18"/>
  <c r="C171" i="18"/>
  <c r="P170" i="18"/>
  <c r="Q170" i="18" s="1"/>
  <c r="R170" i="18" s="1"/>
  <c r="B170" i="18"/>
  <c r="D170" i="18"/>
  <c r="C170" i="18"/>
  <c r="I170" i="18" s="1"/>
  <c r="J170" i="18" s="1"/>
  <c r="P169" i="18"/>
  <c r="Q169" i="18" s="1"/>
  <c r="R169" i="18" s="1"/>
  <c r="B169" i="18"/>
  <c r="D169" i="18"/>
  <c r="C169" i="18"/>
  <c r="P168" i="18"/>
  <c r="Q168" i="18" s="1"/>
  <c r="R168" i="18" s="1"/>
  <c r="B168" i="18"/>
  <c r="D168" i="18"/>
  <c r="C168" i="18"/>
  <c r="H168" i="18" s="1"/>
  <c r="K168" i="18" s="1"/>
  <c r="L168" i="18" s="1"/>
  <c r="P167" i="18"/>
  <c r="Q167" i="18" s="1"/>
  <c r="R167" i="18" s="1"/>
  <c r="B167" i="18"/>
  <c r="D167" i="18"/>
  <c r="C167" i="18"/>
  <c r="P166" i="18"/>
  <c r="Q166" i="18" s="1"/>
  <c r="R166" i="18" s="1"/>
  <c r="B166" i="18"/>
  <c r="D166" i="18"/>
  <c r="C166" i="18"/>
  <c r="I166" i="18" s="1"/>
  <c r="J166" i="18" s="1"/>
  <c r="P165" i="18"/>
  <c r="Q165" i="18" s="1"/>
  <c r="R165" i="18" s="1"/>
  <c r="B165" i="18"/>
  <c r="D165" i="18"/>
  <c r="E165" i="18" s="1"/>
  <c r="F165" i="18" s="1"/>
  <c r="C165" i="18"/>
  <c r="H165" i="18" s="1"/>
  <c r="M165" i="18" s="1"/>
  <c r="I165" i="18"/>
  <c r="J165" i="18" s="1"/>
  <c r="P164" i="18"/>
  <c r="Q164" i="18" s="1"/>
  <c r="R164" i="18" s="1"/>
  <c r="B164" i="18"/>
  <c r="D164" i="18"/>
  <c r="C164" i="18"/>
  <c r="H164" i="18" s="1"/>
  <c r="M164" i="18" s="1"/>
  <c r="P163" i="18"/>
  <c r="Q163" i="18" s="1"/>
  <c r="R163" i="18" s="1"/>
  <c r="B163" i="18"/>
  <c r="D163" i="18"/>
  <c r="C163" i="18"/>
  <c r="P162" i="18"/>
  <c r="Q162" i="18" s="1"/>
  <c r="R162" i="18" s="1"/>
  <c r="B162" i="18"/>
  <c r="D162" i="18"/>
  <c r="C162" i="18"/>
  <c r="I162" i="18" s="1"/>
  <c r="J162" i="18" s="1"/>
  <c r="P161" i="18"/>
  <c r="Q161" i="18" s="1"/>
  <c r="R161" i="18" s="1"/>
  <c r="B161" i="18"/>
  <c r="D161" i="18"/>
  <c r="C161" i="18"/>
  <c r="H161" i="18" s="1"/>
  <c r="P160" i="18"/>
  <c r="Q160" i="18"/>
  <c r="R160" i="18" s="1"/>
  <c r="S160" i="18" s="1"/>
  <c r="T160" i="18" s="1"/>
  <c r="U160" i="18" s="1"/>
  <c r="B160" i="18"/>
  <c r="D160" i="18"/>
  <c r="C160" i="18"/>
  <c r="H160" i="18" s="1"/>
  <c r="M160" i="18" s="1"/>
  <c r="P159" i="18"/>
  <c r="Q159" i="18" s="1"/>
  <c r="R159" i="18" s="1"/>
  <c r="B159" i="18"/>
  <c r="D159" i="18"/>
  <c r="C159" i="18"/>
  <c r="I159" i="18" s="1"/>
  <c r="J159" i="18" s="1"/>
  <c r="H159" i="18"/>
  <c r="M159" i="18" s="1"/>
  <c r="P158" i="18"/>
  <c r="Q158" i="18" s="1"/>
  <c r="R158" i="18" s="1"/>
  <c r="B158" i="18"/>
  <c r="D158" i="18"/>
  <c r="C158" i="18"/>
  <c r="I158" i="18" s="1"/>
  <c r="J158" i="18" s="1"/>
  <c r="P157" i="18"/>
  <c r="Q157" i="18" s="1"/>
  <c r="R157" i="18" s="1"/>
  <c r="B157" i="18"/>
  <c r="D157" i="18"/>
  <c r="C157" i="18"/>
  <c r="I157" i="18" s="1"/>
  <c r="J157" i="18" s="1"/>
  <c r="P156" i="18"/>
  <c r="Q156" i="18" s="1"/>
  <c r="R156" i="18" s="1"/>
  <c r="B156" i="18"/>
  <c r="D156" i="18"/>
  <c r="E156" i="18" s="1"/>
  <c r="C156" i="18"/>
  <c r="H156" i="18" s="1"/>
  <c r="I156" i="18"/>
  <c r="J156" i="18" s="1"/>
  <c r="P155" i="18"/>
  <c r="Q155" i="18" s="1"/>
  <c r="R155" i="18" s="1"/>
  <c r="B155" i="18"/>
  <c r="D155" i="18"/>
  <c r="C155" i="18"/>
  <c r="P154" i="18"/>
  <c r="Q154" i="18" s="1"/>
  <c r="R154" i="18" s="1"/>
  <c r="B154" i="18"/>
  <c r="D154" i="18"/>
  <c r="C154" i="18"/>
  <c r="I154" i="18" s="1"/>
  <c r="J154" i="18" s="1"/>
  <c r="P153" i="18"/>
  <c r="Q153" i="18" s="1"/>
  <c r="R153" i="18" s="1"/>
  <c r="B153" i="18"/>
  <c r="D153" i="18"/>
  <c r="C153" i="18"/>
  <c r="H153" i="18" s="1"/>
  <c r="E153" i="18"/>
  <c r="M153" i="18"/>
  <c r="P152" i="18"/>
  <c r="Q152" i="18" s="1"/>
  <c r="R152" i="18" s="1"/>
  <c r="B152" i="18"/>
  <c r="D152" i="18"/>
  <c r="C152" i="18"/>
  <c r="H152" i="18" s="1"/>
  <c r="K152" i="18" s="1"/>
  <c r="L152" i="18" s="1"/>
  <c r="P151" i="18"/>
  <c r="Q151" i="18" s="1"/>
  <c r="R151" i="18" s="1"/>
  <c r="B151" i="18"/>
  <c r="D151" i="18"/>
  <c r="C151" i="18"/>
  <c r="P150" i="18"/>
  <c r="Q150" i="18" s="1"/>
  <c r="R150" i="18" s="1"/>
  <c r="B150" i="18"/>
  <c r="D150" i="18"/>
  <c r="C150" i="18"/>
  <c r="I150" i="18"/>
  <c r="J150" i="18" s="1"/>
  <c r="P149" i="18"/>
  <c r="Q149" i="18" s="1"/>
  <c r="R149" i="18" s="1"/>
  <c r="B149" i="18"/>
  <c r="D149" i="18"/>
  <c r="C149" i="18"/>
  <c r="I149" i="18" s="1"/>
  <c r="J149" i="18" s="1"/>
  <c r="P148" i="18"/>
  <c r="Q148" i="18" s="1"/>
  <c r="R148" i="18" s="1"/>
  <c r="B148" i="18"/>
  <c r="D148" i="18"/>
  <c r="C148" i="18"/>
  <c r="P147" i="18"/>
  <c r="Q147" i="18" s="1"/>
  <c r="R147" i="18" s="1"/>
  <c r="B147" i="18"/>
  <c r="D147" i="18"/>
  <c r="C147" i="18"/>
  <c r="H147" i="18" s="1"/>
  <c r="P146" i="18"/>
  <c r="Q146" i="18" s="1"/>
  <c r="R146" i="18" s="1"/>
  <c r="B146" i="18"/>
  <c r="D146" i="18"/>
  <c r="C146" i="18"/>
  <c r="E146" i="18" s="1"/>
  <c r="P145" i="18"/>
  <c r="Q145" i="18" s="1"/>
  <c r="R145" i="18" s="1"/>
  <c r="B145" i="18"/>
  <c r="D145" i="18"/>
  <c r="C145" i="18"/>
  <c r="H145" i="18" s="1"/>
  <c r="E145" i="18"/>
  <c r="I145" i="18"/>
  <c r="J145" i="18" s="1"/>
  <c r="P144" i="18"/>
  <c r="Q144" i="18" s="1"/>
  <c r="R144" i="18" s="1"/>
  <c r="B144" i="18"/>
  <c r="D144" i="18"/>
  <c r="E144" i="18" s="1"/>
  <c r="C144" i="18"/>
  <c r="H144" i="18"/>
  <c r="M144" i="18" s="1"/>
  <c r="I144" i="18"/>
  <c r="J144" i="18" s="1"/>
  <c r="P143" i="18"/>
  <c r="Q143" i="18" s="1"/>
  <c r="R143" i="18" s="1"/>
  <c r="B143" i="18"/>
  <c r="D143" i="18"/>
  <c r="C143" i="18"/>
  <c r="I143" i="18" s="1"/>
  <c r="J143" i="18" s="1"/>
  <c r="H143" i="18"/>
  <c r="P142" i="18"/>
  <c r="Q142" i="18" s="1"/>
  <c r="R142" i="18" s="1"/>
  <c r="B142" i="18"/>
  <c r="D142" i="18"/>
  <c r="C142" i="18"/>
  <c r="I142" i="18" s="1"/>
  <c r="J142" i="18" s="1"/>
  <c r="P141" i="18"/>
  <c r="Q141" i="18" s="1"/>
  <c r="R141" i="18" s="1"/>
  <c r="B141" i="18"/>
  <c r="D141" i="18"/>
  <c r="C141" i="18"/>
  <c r="P140" i="18"/>
  <c r="Q140" i="18" s="1"/>
  <c r="R140" i="18" s="1"/>
  <c r="B140" i="18"/>
  <c r="D140" i="18"/>
  <c r="C140" i="18"/>
  <c r="I140" i="18" s="1"/>
  <c r="J140" i="18" s="1"/>
  <c r="H140" i="18"/>
  <c r="K140" i="18" s="1"/>
  <c r="L140" i="18" s="1"/>
  <c r="P139" i="18"/>
  <c r="Q139" i="18" s="1"/>
  <c r="R139" i="18" s="1"/>
  <c r="B139" i="18"/>
  <c r="D139" i="18"/>
  <c r="C139" i="18"/>
  <c r="P138" i="18"/>
  <c r="Q138" i="18" s="1"/>
  <c r="R138" i="18" s="1"/>
  <c r="B138" i="18"/>
  <c r="D138" i="18"/>
  <c r="C138" i="18"/>
  <c r="I138" i="18" s="1"/>
  <c r="J138" i="18" s="1"/>
  <c r="P137" i="18"/>
  <c r="Q137" i="18" s="1"/>
  <c r="R137" i="18" s="1"/>
  <c r="S137" i="18" s="1"/>
  <c r="T137" i="18" s="1"/>
  <c r="U137" i="18" s="1"/>
  <c r="B137" i="18"/>
  <c r="D137" i="18"/>
  <c r="C137" i="18"/>
  <c r="F137" i="18" s="1"/>
  <c r="P136" i="18"/>
  <c r="Q136" i="18"/>
  <c r="R136" i="18" s="1"/>
  <c r="B136" i="18"/>
  <c r="D136" i="18"/>
  <c r="C136" i="18"/>
  <c r="I136" i="18" s="1"/>
  <c r="J136" i="18" s="1"/>
  <c r="H136" i="18"/>
  <c r="M136" i="18" s="1"/>
  <c r="P135" i="18"/>
  <c r="Q135" i="18"/>
  <c r="R135" i="18" s="1"/>
  <c r="B135" i="18"/>
  <c r="D135" i="18"/>
  <c r="C135" i="18"/>
  <c r="P134" i="18"/>
  <c r="Q134" i="18" s="1"/>
  <c r="R134" i="18" s="1"/>
  <c r="B134" i="18"/>
  <c r="D134" i="18"/>
  <c r="C134" i="18"/>
  <c r="I134" i="18" s="1"/>
  <c r="J134" i="18" s="1"/>
  <c r="P133" i="18"/>
  <c r="Q133" i="18" s="1"/>
  <c r="R133" i="18" s="1"/>
  <c r="B133" i="18"/>
  <c r="D133" i="18"/>
  <c r="C133" i="18"/>
  <c r="H133" i="18" s="1"/>
  <c r="K133" i="18" s="1"/>
  <c r="L133" i="18" s="1"/>
  <c r="P132" i="18"/>
  <c r="Q132" i="18" s="1"/>
  <c r="R132" i="18" s="1"/>
  <c r="B132" i="18"/>
  <c r="D132" i="18"/>
  <c r="C132" i="18"/>
  <c r="I132" i="18" s="1"/>
  <c r="J132" i="18" s="1"/>
  <c r="F132" i="18"/>
  <c r="H132" i="18"/>
  <c r="M132" i="18" s="1"/>
  <c r="P131" i="18"/>
  <c r="Q131" i="18"/>
  <c r="R131" i="18" s="1"/>
  <c r="B131" i="18"/>
  <c r="D131" i="18"/>
  <c r="C131" i="18"/>
  <c r="H131" i="18" s="1"/>
  <c r="I131" i="18"/>
  <c r="J131" i="18" s="1"/>
  <c r="P130" i="18"/>
  <c r="Q130" i="18" s="1"/>
  <c r="R130" i="18" s="1"/>
  <c r="B130" i="18"/>
  <c r="D130" i="18"/>
  <c r="C130" i="18"/>
  <c r="I130" i="18"/>
  <c r="J130" i="18" s="1"/>
  <c r="P129" i="18"/>
  <c r="Q129" i="18" s="1"/>
  <c r="R129" i="18" s="1"/>
  <c r="B129" i="18"/>
  <c r="D129" i="18"/>
  <c r="C129" i="18"/>
  <c r="H129" i="18" s="1"/>
  <c r="P128" i="18"/>
  <c r="Q128" i="18" s="1"/>
  <c r="R128" i="18" s="1"/>
  <c r="B128" i="18"/>
  <c r="D128" i="18"/>
  <c r="C128" i="18"/>
  <c r="H128" i="18" s="1"/>
  <c r="M128" i="18" s="1"/>
  <c r="P127" i="18"/>
  <c r="Q127" i="18" s="1"/>
  <c r="R127" i="18" s="1"/>
  <c r="B127" i="18"/>
  <c r="D127" i="18"/>
  <c r="C127" i="18"/>
  <c r="H127" i="18" s="1"/>
  <c r="P126" i="18"/>
  <c r="Q126" i="18" s="1"/>
  <c r="R126" i="18" s="1"/>
  <c r="B126" i="18"/>
  <c r="D126" i="18"/>
  <c r="C126" i="18"/>
  <c r="I126" i="18"/>
  <c r="J126" i="18" s="1"/>
  <c r="P125" i="18"/>
  <c r="Q125" i="18" s="1"/>
  <c r="R125" i="18" s="1"/>
  <c r="B125" i="18"/>
  <c r="D125" i="18"/>
  <c r="C125" i="18"/>
  <c r="H125" i="18" s="1"/>
  <c r="P124" i="18"/>
  <c r="Q124" i="18" s="1"/>
  <c r="R124" i="18" s="1"/>
  <c r="B124" i="18"/>
  <c r="D124" i="18"/>
  <c r="C124" i="18"/>
  <c r="H124" i="18" s="1"/>
  <c r="K124" i="18" s="1"/>
  <c r="L124" i="18" s="1"/>
  <c r="P123" i="18"/>
  <c r="Q123" i="18" s="1"/>
  <c r="R123" i="18" s="1"/>
  <c r="B123" i="18"/>
  <c r="D123" i="18"/>
  <c r="C123" i="18"/>
  <c r="P122" i="18"/>
  <c r="Q122" i="18" s="1"/>
  <c r="R122" i="18" s="1"/>
  <c r="B122" i="18"/>
  <c r="D122" i="18"/>
  <c r="C122" i="18"/>
  <c r="I122" i="18" s="1"/>
  <c r="J122" i="18" s="1"/>
  <c r="P121" i="18"/>
  <c r="Q121" i="18" s="1"/>
  <c r="R121" i="18" s="1"/>
  <c r="B121" i="18"/>
  <c r="D121" i="18"/>
  <c r="C121" i="18"/>
  <c r="I121" i="18" s="1"/>
  <c r="J121" i="18" s="1"/>
  <c r="P120" i="18"/>
  <c r="Q120" i="18" s="1"/>
  <c r="R120" i="18" s="1"/>
  <c r="B120" i="18"/>
  <c r="D120" i="18"/>
  <c r="E120" i="18" s="1"/>
  <c r="C120" i="18"/>
  <c r="H120" i="18" s="1"/>
  <c r="P119" i="18"/>
  <c r="Q119" i="18" s="1"/>
  <c r="R119" i="18" s="1"/>
  <c r="B119" i="18"/>
  <c r="D119" i="18"/>
  <c r="C119" i="18"/>
  <c r="I119" i="18" s="1"/>
  <c r="J119" i="18" s="1"/>
  <c r="P118" i="18"/>
  <c r="Q118" i="18" s="1"/>
  <c r="R118" i="18" s="1"/>
  <c r="B118" i="18"/>
  <c r="D118" i="18"/>
  <c r="C118" i="18"/>
  <c r="I118" i="18"/>
  <c r="J118" i="18" s="1"/>
  <c r="P117" i="18"/>
  <c r="Q117" i="18" s="1"/>
  <c r="R117" i="18" s="1"/>
  <c r="B117" i="18"/>
  <c r="D117" i="18"/>
  <c r="C117" i="18"/>
  <c r="H117" i="18" s="1"/>
  <c r="E117" i="18"/>
  <c r="F117" i="18" s="1"/>
  <c r="P116" i="18"/>
  <c r="Q116" i="18" s="1"/>
  <c r="R116" i="18" s="1"/>
  <c r="B116" i="18"/>
  <c r="D116" i="18"/>
  <c r="C116" i="18"/>
  <c r="H116" i="18" s="1"/>
  <c r="K116" i="18" s="1"/>
  <c r="L116" i="18" s="1"/>
  <c r="P115" i="18"/>
  <c r="Q115" i="18" s="1"/>
  <c r="R115" i="18" s="1"/>
  <c r="B115" i="18"/>
  <c r="D115" i="18"/>
  <c r="C115" i="18"/>
  <c r="H115" i="18" s="1"/>
  <c r="P114" i="18"/>
  <c r="Q114" i="18" s="1"/>
  <c r="R114" i="18" s="1"/>
  <c r="B114" i="18"/>
  <c r="D114" i="18"/>
  <c r="C114" i="18"/>
  <c r="I114" i="18"/>
  <c r="J114" i="18"/>
  <c r="P113" i="18"/>
  <c r="Q113" i="18" s="1"/>
  <c r="R113" i="18" s="1"/>
  <c r="S113" i="18" s="1"/>
  <c r="T113" i="18" s="1"/>
  <c r="U113" i="18" s="1"/>
  <c r="B113" i="18"/>
  <c r="D113" i="18"/>
  <c r="F113" i="18" s="1"/>
  <c r="C113" i="18"/>
  <c r="H113" i="18" s="1"/>
  <c r="M113" i="18" s="1"/>
  <c r="P112" i="18"/>
  <c r="Q112" i="18" s="1"/>
  <c r="R112" i="18" s="1"/>
  <c r="B112" i="18"/>
  <c r="D112" i="18"/>
  <c r="C112" i="18"/>
  <c r="I112" i="18" s="1"/>
  <c r="J112" i="18" s="1"/>
  <c r="P111" i="18"/>
  <c r="Q111" i="18" s="1"/>
  <c r="R111" i="18" s="1"/>
  <c r="B111" i="18"/>
  <c r="D111" i="18"/>
  <c r="C111" i="18"/>
  <c r="I111" i="18" s="1"/>
  <c r="J111" i="18" s="1"/>
  <c r="H111" i="18"/>
  <c r="P110" i="18"/>
  <c r="Q110" i="18" s="1"/>
  <c r="R110" i="18" s="1"/>
  <c r="B110" i="18"/>
  <c r="D110" i="18"/>
  <c r="C110" i="18"/>
  <c r="I110" i="18" s="1"/>
  <c r="J110" i="18" s="1"/>
  <c r="P109" i="18"/>
  <c r="Q109" i="18" s="1"/>
  <c r="R109" i="18" s="1"/>
  <c r="B109" i="18"/>
  <c r="D109" i="18"/>
  <c r="C109" i="18"/>
  <c r="H109" i="18"/>
  <c r="M109" i="18" s="1"/>
  <c r="I109" i="18"/>
  <c r="J109" i="18" s="1"/>
  <c r="P108" i="18"/>
  <c r="Q108" i="18" s="1"/>
  <c r="R108" i="18" s="1"/>
  <c r="B108" i="18"/>
  <c r="D108" i="18"/>
  <c r="C108" i="18"/>
  <c r="I108" i="18" s="1"/>
  <c r="J108" i="18" s="1"/>
  <c r="P107" i="18"/>
  <c r="Q107" i="18"/>
  <c r="R107" i="18" s="1"/>
  <c r="B107" i="18"/>
  <c r="D107" i="18"/>
  <c r="C107" i="18"/>
  <c r="P106" i="18"/>
  <c r="Q106" i="18" s="1"/>
  <c r="R106" i="18" s="1"/>
  <c r="B106" i="18"/>
  <c r="D106" i="18"/>
  <c r="C106" i="18"/>
  <c r="I106" i="18" s="1"/>
  <c r="J106" i="18" s="1"/>
  <c r="P105" i="18"/>
  <c r="Q105" i="18" s="1"/>
  <c r="R105" i="18" s="1"/>
  <c r="B105" i="18"/>
  <c r="S105" i="18"/>
  <c r="T105" i="18" s="1"/>
  <c r="U105" i="18" s="1"/>
  <c r="D105" i="18"/>
  <c r="E105" i="18" s="1"/>
  <c r="C105" i="18"/>
  <c r="H105" i="18"/>
  <c r="K105" i="18" s="1"/>
  <c r="L105" i="18" s="1"/>
  <c r="I105" i="18"/>
  <c r="J105" i="18" s="1"/>
  <c r="P104" i="18"/>
  <c r="Q104" i="18" s="1"/>
  <c r="R104" i="18" s="1"/>
  <c r="S104" i="18" s="1"/>
  <c r="T104" i="18" s="1"/>
  <c r="U104" i="18" s="1"/>
  <c r="B104" i="18"/>
  <c r="D104" i="18"/>
  <c r="C104" i="18"/>
  <c r="H104" i="18" s="1"/>
  <c r="P103" i="18"/>
  <c r="Q103" i="18" s="1"/>
  <c r="R103" i="18" s="1"/>
  <c r="B103" i="18"/>
  <c r="D103" i="18"/>
  <c r="C103" i="18"/>
  <c r="I103" i="18" s="1"/>
  <c r="J103" i="18" s="1"/>
  <c r="P102" i="18"/>
  <c r="Q102" i="18" s="1"/>
  <c r="R102" i="18" s="1"/>
  <c r="B102" i="18"/>
  <c r="D102" i="18"/>
  <c r="C102" i="18"/>
  <c r="I102" i="18" s="1"/>
  <c r="J102" i="18" s="1"/>
  <c r="P101" i="18"/>
  <c r="Q101" i="18" s="1"/>
  <c r="R101" i="18" s="1"/>
  <c r="B101" i="18"/>
  <c r="D101" i="18"/>
  <c r="E101" i="18" s="1"/>
  <c r="F101" i="18" s="1"/>
  <c r="C101" i="18"/>
  <c r="I101" i="18" s="1"/>
  <c r="J101" i="18" s="1"/>
  <c r="P100" i="18"/>
  <c r="Q100" i="18" s="1"/>
  <c r="R100" i="18" s="1"/>
  <c r="B100" i="18"/>
  <c r="D100" i="18"/>
  <c r="E100" i="18" s="1"/>
  <c r="C100" i="18"/>
  <c r="H100" i="18" s="1"/>
  <c r="P99" i="18"/>
  <c r="Q99" i="18" s="1"/>
  <c r="R99" i="18" s="1"/>
  <c r="B99" i="18"/>
  <c r="D99" i="18"/>
  <c r="C99" i="18"/>
  <c r="H99" i="18" s="1"/>
  <c r="M99" i="18" s="1"/>
  <c r="P98" i="18"/>
  <c r="Q98" i="18" s="1"/>
  <c r="R98" i="18" s="1"/>
  <c r="B98" i="18"/>
  <c r="D98" i="18"/>
  <c r="C98" i="18"/>
  <c r="I98" i="18" s="1"/>
  <c r="J98" i="18" s="1"/>
  <c r="P97" i="18"/>
  <c r="Q97" i="18" s="1"/>
  <c r="R97" i="18" s="1"/>
  <c r="B97" i="18"/>
  <c r="D97" i="18"/>
  <c r="C97" i="18"/>
  <c r="H97" i="18" s="1"/>
  <c r="E97" i="18"/>
  <c r="F97" i="18"/>
  <c r="I97" i="18"/>
  <c r="J97" i="18"/>
  <c r="P96" i="18"/>
  <c r="Q96" i="18" s="1"/>
  <c r="R96" i="18" s="1"/>
  <c r="S96" i="18" s="1"/>
  <c r="T96" i="18" s="1"/>
  <c r="U96" i="18" s="1"/>
  <c r="B96" i="18"/>
  <c r="D96" i="18"/>
  <c r="C96" i="18"/>
  <c r="H96" i="18" s="1"/>
  <c r="M96" i="18" s="1"/>
  <c r="P95" i="18"/>
  <c r="Q95" i="18" s="1"/>
  <c r="R95" i="18" s="1"/>
  <c r="B95" i="18"/>
  <c r="D95" i="18"/>
  <c r="C95" i="18"/>
  <c r="I95" i="18" s="1"/>
  <c r="J95" i="18" s="1"/>
  <c r="P94" i="18"/>
  <c r="Q94" i="18" s="1"/>
  <c r="R94" i="18" s="1"/>
  <c r="B94" i="18"/>
  <c r="D94" i="18"/>
  <c r="C94" i="18"/>
  <c r="I94" i="18" s="1"/>
  <c r="J94" i="18" s="1"/>
  <c r="P93" i="18"/>
  <c r="Q93" i="18" s="1"/>
  <c r="R93" i="18" s="1"/>
  <c r="B93" i="18"/>
  <c r="D93" i="18"/>
  <c r="E93" i="18" s="1"/>
  <c r="F93" i="18" s="1"/>
  <c r="C93" i="18"/>
  <c r="H93" i="18" s="1"/>
  <c r="M93" i="18" s="1"/>
  <c r="I93" i="18"/>
  <c r="J93" i="18" s="1"/>
  <c r="P92" i="18"/>
  <c r="Q92" i="18" s="1"/>
  <c r="R92" i="18" s="1"/>
  <c r="B92" i="18"/>
  <c r="D92" i="18"/>
  <c r="C92" i="18"/>
  <c r="H92" i="18" s="1"/>
  <c r="P91" i="18"/>
  <c r="Q91" i="18" s="1"/>
  <c r="R91" i="18" s="1"/>
  <c r="B91" i="18"/>
  <c r="D91" i="18"/>
  <c r="C91" i="18"/>
  <c r="P90" i="18"/>
  <c r="Q90" i="18" s="1"/>
  <c r="R90" i="18" s="1"/>
  <c r="B90" i="18"/>
  <c r="D90" i="18"/>
  <c r="E90" i="18" s="1"/>
  <c r="C90" i="18"/>
  <c r="I90" i="18" s="1"/>
  <c r="J90" i="18" s="1"/>
  <c r="P89" i="18"/>
  <c r="Q89" i="18" s="1"/>
  <c r="R89" i="18" s="1"/>
  <c r="B89" i="18"/>
  <c r="D89" i="18"/>
  <c r="E89" i="18" s="1"/>
  <c r="C89" i="18"/>
  <c r="P88" i="18"/>
  <c r="Q88" i="18" s="1"/>
  <c r="R88" i="18" s="1"/>
  <c r="B88" i="18"/>
  <c r="D88" i="18"/>
  <c r="C88" i="18"/>
  <c r="I88" i="18" s="1"/>
  <c r="J88" i="18" s="1"/>
  <c r="P87" i="18"/>
  <c r="Q87" i="18"/>
  <c r="R87" i="18" s="1"/>
  <c r="B87" i="18"/>
  <c r="D87" i="18"/>
  <c r="C87" i="18"/>
  <c r="I87" i="18" s="1"/>
  <c r="J87" i="18" s="1"/>
  <c r="P86" i="18"/>
  <c r="Q86" i="18" s="1"/>
  <c r="R86" i="18" s="1"/>
  <c r="B86" i="18"/>
  <c r="D86" i="18"/>
  <c r="C86" i="18"/>
  <c r="I86" i="18" s="1"/>
  <c r="J86" i="18" s="1"/>
  <c r="P85" i="18"/>
  <c r="Q85" i="18" s="1"/>
  <c r="R85" i="18" s="1"/>
  <c r="B85" i="18"/>
  <c r="D85" i="18"/>
  <c r="C85" i="18"/>
  <c r="H85" i="18" s="1"/>
  <c r="M85" i="18" s="1"/>
  <c r="P84" i="18"/>
  <c r="Q84" i="18" s="1"/>
  <c r="R84" i="18" s="1"/>
  <c r="B84" i="18"/>
  <c r="D84" i="18"/>
  <c r="E84" i="18" s="1"/>
  <c r="C84" i="18"/>
  <c r="H84" i="18" s="1"/>
  <c r="K84" i="18" s="1"/>
  <c r="L84" i="18" s="1"/>
  <c r="P83" i="18"/>
  <c r="Q83" i="18" s="1"/>
  <c r="R83" i="18" s="1"/>
  <c r="B83" i="18"/>
  <c r="D83" i="18"/>
  <c r="C83" i="18"/>
  <c r="H83" i="18" s="1"/>
  <c r="P82" i="18"/>
  <c r="Q82" i="18" s="1"/>
  <c r="R82" i="18" s="1"/>
  <c r="B82" i="18"/>
  <c r="D82" i="18"/>
  <c r="E82" i="18" s="1"/>
  <c r="C82" i="18"/>
  <c r="I82" i="18" s="1"/>
  <c r="J82" i="18" s="1"/>
  <c r="P81" i="18"/>
  <c r="Q81" i="18" s="1"/>
  <c r="R81" i="18" s="1"/>
  <c r="B81" i="18"/>
  <c r="D81" i="18"/>
  <c r="C81" i="18"/>
  <c r="E81" i="18"/>
  <c r="I81" i="18"/>
  <c r="J81" i="18" s="1"/>
  <c r="P80" i="18"/>
  <c r="Q80" i="18"/>
  <c r="R80" i="18" s="1"/>
  <c r="B80" i="18"/>
  <c r="D80" i="18"/>
  <c r="E80" i="18" s="1"/>
  <c r="C80" i="18"/>
  <c r="H80" i="18"/>
  <c r="M80" i="18" s="1"/>
  <c r="I80" i="18"/>
  <c r="J80" i="18" s="1"/>
  <c r="P79" i="18"/>
  <c r="Q79" i="18"/>
  <c r="R79" i="18"/>
  <c r="B79" i="18"/>
  <c r="D79" i="18"/>
  <c r="C79" i="18"/>
  <c r="I79" i="18" s="1"/>
  <c r="J79" i="18" s="1"/>
  <c r="H79" i="18"/>
  <c r="P78" i="18"/>
  <c r="Q78" i="18" s="1"/>
  <c r="R78" i="18" s="1"/>
  <c r="B78" i="18"/>
  <c r="D78" i="18"/>
  <c r="C78" i="18"/>
  <c r="I78" i="18" s="1"/>
  <c r="J78" i="18" s="1"/>
  <c r="P77" i="18"/>
  <c r="Q77" i="18" s="1"/>
  <c r="R77" i="18" s="1"/>
  <c r="B77" i="18"/>
  <c r="D77" i="18"/>
  <c r="C77" i="18"/>
  <c r="H77" i="18" s="1"/>
  <c r="K77" i="18" s="1"/>
  <c r="L77" i="18" s="1"/>
  <c r="P76" i="18"/>
  <c r="Q76" i="18" s="1"/>
  <c r="R76" i="18" s="1"/>
  <c r="B76" i="18"/>
  <c r="D76" i="18"/>
  <c r="C76" i="18"/>
  <c r="I76" i="18" s="1"/>
  <c r="J76" i="18" s="1"/>
  <c r="P75" i="18"/>
  <c r="Q75" i="18" s="1"/>
  <c r="R75" i="18" s="1"/>
  <c r="B75" i="18"/>
  <c r="D75" i="18"/>
  <c r="C75" i="18"/>
  <c r="P74" i="18"/>
  <c r="Q74" i="18" s="1"/>
  <c r="R74" i="18" s="1"/>
  <c r="B74" i="18"/>
  <c r="D74" i="18"/>
  <c r="E74" i="18" s="1"/>
  <c r="C74" i="18"/>
  <c r="I74" i="18" s="1"/>
  <c r="J74" i="18" s="1"/>
  <c r="P73" i="18"/>
  <c r="Q73" i="18" s="1"/>
  <c r="R73" i="18" s="1"/>
  <c r="B73" i="18"/>
  <c r="D73" i="18"/>
  <c r="E73" i="18" s="1"/>
  <c r="C73" i="18"/>
  <c r="I73" i="18" s="1"/>
  <c r="J73" i="18" s="1"/>
  <c r="P72" i="18"/>
  <c r="Q72" i="18" s="1"/>
  <c r="R72" i="18" s="1"/>
  <c r="B72" i="18"/>
  <c r="D72" i="18"/>
  <c r="E72" i="18" s="1"/>
  <c r="C72" i="18"/>
  <c r="H72" i="18" s="1"/>
  <c r="K72" i="18" s="1"/>
  <c r="L72" i="18" s="1"/>
  <c r="I72" i="18"/>
  <c r="J72" i="18" s="1"/>
  <c r="P71" i="18"/>
  <c r="Q71" i="18" s="1"/>
  <c r="R71" i="18" s="1"/>
  <c r="B71" i="18"/>
  <c r="D71" i="18"/>
  <c r="C71" i="18"/>
  <c r="I71" i="18" s="1"/>
  <c r="J71" i="18" s="1"/>
  <c r="P70" i="18"/>
  <c r="Q70" i="18" s="1"/>
  <c r="R70" i="18" s="1"/>
  <c r="B70" i="18"/>
  <c r="D70" i="18"/>
  <c r="C70" i="18"/>
  <c r="I70" i="18" s="1"/>
  <c r="J70" i="18" s="1"/>
  <c r="I24" i="25"/>
  <c r="L24" i="25"/>
  <c r="J24" i="25"/>
  <c r="G24" i="25"/>
  <c r="F24" i="25"/>
  <c r="E24" i="25"/>
  <c r="D24" i="25"/>
  <c r="D69" i="18"/>
  <c r="D68" i="18"/>
  <c r="D67" i="18"/>
  <c r="D66" i="18"/>
  <c r="D65" i="18"/>
  <c r="D64" i="18"/>
  <c r="D63" i="18"/>
  <c r="D62" i="18"/>
  <c r="D61" i="18"/>
  <c r="D60" i="18"/>
  <c r="D59" i="18"/>
  <c r="D58" i="18"/>
  <c r="D57" i="18"/>
  <c r="D56" i="18"/>
  <c r="D55" i="18"/>
  <c r="D54" i="18"/>
  <c r="D53" i="18"/>
  <c r="D52" i="18"/>
  <c r="D51" i="18"/>
  <c r="D50" i="18"/>
  <c r="D49" i="18"/>
  <c r="D48" i="18"/>
  <c r="D47" i="18"/>
  <c r="D46" i="18"/>
  <c r="D45" i="18"/>
  <c r="D44" i="18"/>
  <c r="D43" i="18"/>
  <c r="D42" i="18"/>
  <c r="D41" i="18"/>
  <c r="D40" i="18"/>
  <c r="D39" i="18"/>
  <c r="D38" i="18"/>
  <c r="D37" i="18"/>
  <c r="D36" i="18"/>
  <c r="D35" i="18"/>
  <c r="D34" i="18"/>
  <c r="D33" i="18"/>
  <c r="D32" i="18"/>
  <c r="D31" i="18"/>
  <c r="D30" i="18"/>
  <c r="D29" i="18"/>
  <c r="D27" i="18"/>
  <c r="D26" i="18"/>
  <c r="D25" i="18"/>
  <c r="D24" i="18"/>
  <c r="D23" i="18"/>
  <c r="D22" i="18"/>
  <c r="D21" i="18"/>
  <c r="D20" i="18"/>
  <c r="D19" i="18"/>
  <c r="D18" i="18"/>
  <c r="D17" i="18"/>
  <c r="D16" i="18"/>
  <c r="E16" i="18" s="1"/>
  <c r="D15" i="18"/>
  <c r="D14" i="18"/>
  <c r="D13" i="18"/>
  <c r="D12" i="18"/>
  <c r="D11" i="18"/>
  <c r="D10" i="18"/>
  <c r="D9" i="18"/>
  <c r="D8" i="18"/>
  <c r="D7" i="18"/>
  <c r="D6" i="18"/>
  <c r="D5" i="18"/>
  <c r="D28" i="18"/>
  <c r="O1002" i="18"/>
  <c r="O1001" i="18"/>
  <c r="O1000" i="18"/>
  <c r="O999" i="18"/>
  <c r="O998" i="18"/>
  <c r="O997" i="18"/>
  <c r="O996" i="18"/>
  <c r="O995" i="18"/>
  <c r="O994" i="18"/>
  <c r="O993" i="18"/>
  <c r="O992" i="18"/>
  <c r="O991" i="18"/>
  <c r="O990" i="18"/>
  <c r="O989" i="18"/>
  <c r="O988" i="18"/>
  <c r="O987" i="18"/>
  <c r="O986" i="18"/>
  <c r="O985" i="18"/>
  <c r="O984" i="18"/>
  <c r="O983" i="18"/>
  <c r="O982" i="18"/>
  <c r="O981" i="18"/>
  <c r="O980" i="18"/>
  <c r="O979" i="18"/>
  <c r="O978" i="18"/>
  <c r="O977" i="18"/>
  <c r="O976" i="18"/>
  <c r="O975" i="18"/>
  <c r="O974" i="18"/>
  <c r="O973" i="18"/>
  <c r="O972" i="18"/>
  <c r="O971" i="18"/>
  <c r="O970" i="18"/>
  <c r="O969" i="18"/>
  <c r="O968" i="18"/>
  <c r="O967" i="18"/>
  <c r="O966" i="18"/>
  <c r="O965" i="18"/>
  <c r="O964" i="18"/>
  <c r="O963" i="18"/>
  <c r="O962" i="18"/>
  <c r="O961" i="18"/>
  <c r="O960" i="18"/>
  <c r="O959" i="18"/>
  <c r="O958" i="18"/>
  <c r="O957" i="18"/>
  <c r="O956" i="18"/>
  <c r="O955" i="18"/>
  <c r="O954" i="18"/>
  <c r="O953" i="18"/>
  <c r="O952" i="18"/>
  <c r="O951" i="18"/>
  <c r="O950" i="18"/>
  <c r="O949" i="18"/>
  <c r="O948" i="18"/>
  <c r="O947" i="18"/>
  <c r="O946" i="18"/>
  <c r="O945" i="18"/>
  <c r="O944" i="18"/>
  <c r="O943" i="18"/>
  <c r="O942" i="18"/>
  <c r="O941" i="18"/>
  <c r="O940" i="18"/>
  <c r="O939" i="18"/>
  <c r="O938" i="18"/>
  <c r="O937" i="18"/>
  <c r="O936" i="18"/>
  <c r="O935" i="18"/>
  <c r="O934" i="18"/>
  <c r="O933" i="18"/>
  <c r="O932" i="18"/>
  <c r="O931" i="18"/>
  <c r="O930" i="18"/>
  <c r="O929" i="18"/>
  <c r="O928" i="18"/>
  <c r="O927" i="18"/>
  <c r="O926" i="18"/>
  <c r="O925" i="18"/>
  <c r="O924" i="18"/>
  <c r="O923" i="18"/>
  <c r="O922" i="18"/>
  <c r="O921" i="18"/>
  <c r="O920" i="18"/>
  <c r="O919" i="18"/>
  <c r="O918" i="18"/>
  <c r="O917" i="18"/>
  <c r="O916" i="18"/>
  <c r="O915" i="18"/>
  <c r="O914" i="18"/>
  <c r="O913" i="18"/>
  <c r="O912" i="18"/>
  <c r="O911" i="18"/>
  <c r="O910" i="18"/>
  <c r="O909" i="18"/>
  <c r="O908" i="18"/>
  <c r="O907" i="18"/>
  <c r="O906" i="18"/>
  <c r="O905" i="18"/>
  <c r="O904" i="18"/>
  <c r="O903" i="18"/>
  <c r="O902" i="18"/>
  <c r="K902" i="18"/>
  <c r="L902" i="18" s="1"/>
  <c r="O901" i="18"/>
  <c r="O900" i="18"/>
  <c r="O899" i="18"/>
  <c r="O898" i="18"/>
  <c r="O897" i="18"/>
  <c r="O896" i="18"/>
  <c r="O895" i="18"/>
  <c r="O894" i="18"/>
  <c r="O893" i="18"/>
  <c r="O892" i="18"/>
  <c r="O891" i="18"/>
  <c r="O890" i="18"/>
  <c r="O889" i="18"/>
  <c r="O888" i="18"/>
  <c r="O887" i="18"/>
  <c r="O886" i="18"/>
  <c r="O885" i="18"/>
  <c r="O884" i="18"/>
  <c r="K884" i="18"/>
  <c r="L884" i="18" s="1"/>
  <c r="O883" i="18"/>
  <c r="O882" i="18"/>
  <c r="O881" i="18"/>
  <c r="O880" i="18"/>
  <c r="O879" i="18"/>
  <c r="O878" i="18"/>
  <c r="O877" i="18"/>
  <c r="O876" i="18"/>
  <c r="O875" i="18"/>
  <c r="O874" i="18"/>
  <c r="O873" i="18"/>
  <c r="O872" i="18"/>
  <c r="O871" i="18"/>
  <c r="O870" i="18"/>
  <c r="O869" i="18"/>
  <c r="O868" i="18"/>
  <c r="O867" i="18"/>
  <c r="O866" i="18"/>
  <c r="O865" i="18"/>
  <c r="O864" i="18"/>
  <c r="O863" i="18"/>
  <c r="O862" i="18"/>
  <c r="O861" i="18"/>
  <c r="O860" i="18"/>
  <c r="O859" i="18"/>
  <c r="O858" i="18"/>
  <c r="O857" i="18"/>
  <c r="O856" i="18"/>
  <c r="O855" i="18"/>
  <c r="O854" i="18"/>
  <c r="O853" i="18"/>
  <c r="O852" i="18"/>
  <c r="O851" i="18"/>
  <c r="O850" i="18"/>
  <c r="O849" i="18"/>
  <c r="O848" i="18"/>
  <c r="O847" i="18"/>
  <c r="O846" i="18"/>
  <c r="O845" i="18"/>
  <c r="O844" i="18"/>
  <c r="O843" i="18"/>
  <c r="O842" i="18"/>
  <c r="O841" i="18"/>
  <c r="O840" i="18"/>
  <c r="O839" i="18"/>
  <c r="O838" i="18"/>
  <c r="O837" i="18"/>
  <c r="O836" i="18"/>
  <c r="O835" i="18"/>
  <c r="O834" i="18"/>
  <c r="O833" i="18"/>
  <c r="O832" i="18"/>
  <c r="O831" i="18"/>
  <c r="O830" i="18"/>
  <c r="O829" i="18"/>
  <c r="O828" i="18"/>
  <c r="O827" i="18"/>
  <c r="O826" i="18"/>
  <c r="O825" i="18"/>
  <c r="O824" i="18"/>
  <c r="O823" i="18"/>
  <c r="O822" i="18"/>
  <c r="O821" i="18"/>
  <c r="O820" i="18"/>
  <c r="O819" i="18"/>
  <c r="O818" i="18"/>
  <c r="O817" i="18"/>
  <c r="O816" i="18"/>
  <c r="O815" i="18"/>
  <c r="O814" i="18"/>
  <c r="O813" i="18"/>
  <c r="O812" i="18"/>
  <c r="O811" i="18"/>
  <c r="O810" i="18"/>
  <c r="O809" i="18"/>
  <c r="O808" i="18"/>
  <c r="O807" i="18"/>
  <c r="O806" i="18"/>
  <c r="O805" i="18"/>
  <c r="O804" i="18"/>
  <c r="O803" i="18"/>
  <c r="O802" i="18"/>
  <c r="O801" i="18"/>
  <c r="O800" i="18"/>
  <c r="O799" i="18"/>
  <c r="O798" i="18"/>
  <c r="O797" i="18"/>
  <c r="O796" i="18"/>
  <c r="O795" i="18"/>
  <c r="O794" i="18"/>
  <c r="O793" i="18"/>
  <c r="O792" i="18"/>
  <c r="O791" i="18"/>
  <c r="O790" i="18"/>
  <c r="O789" i="18"/>
  <c r="O788" i="18"/>
  <c r="O787" i="18"/>
  <c r="O786" i="18"/>
  <c r="O785" i="18"/>
  <c r="O784" i="18"/>
  <c r="O783" i="18"/>
  <c r="O782" i="18"/>
  <c r="O781" i="18"/>
  <c r="O780" i="18"/>
  <c r="K780" i="18"/>
  <c r="L780" i="18" s="1"/>
  <c r="O779" i="18"/>
  <c r="O778" i="18"/>
  <c r="O777" i="18"/>
  <c r="O776" i="18"/>
  <c r="O775" i="18"/>
  <c r="O774" i="18"/>
  <c r="O773" i="18"/>
  <c r="O772" i="18"/>
  <c r="O771" i="18"/>
  <c r="O770" i="18"/>
  <c r="O769" i="18"/>
  <c r="O768" i="18"/>
  <c r="O767" i="18"/>
  <c r="O766" i="18"/>
  <c r="O765" i="18"/>
  <c r="O764" i="18"/>
  <c r="O763" i="18"/>
  <c r="O762" i="18"/>
  <c r="O761" i="18"/>
  <c r="O760" i="18"/>
  <c r="O759" i="18"/>
  <c r="O758" i="18"/>
  <c r="O757" i="18"/>
  <c r="O756" i="18"/>
  <c r="K756" i="18"/>
  <c r="L756" i="18" s="1"/>
  <c r="O755" i="18"/>
  <c r="O754" i="18"/>
  <c r="O753" i="18"/>
  <c r="O752" i="18"/>
  <c r="O751" i="18"/>
  <c r="O750" i="18"/>
  <c r="O749" i="18"/>
  <c r="O748" i="18"/>
  <c r="O747" i="18"/>
  <c r="O746" i="18"/>
  <c r="O745" i="18"/>
  <c r="O744" i="18"/>
  <c r="K744" i="18"/>
  <c r="L744" i="18" s="1"/>
  <c r="O743" i="18"/>
  <c r="O742" i="18"/>
  <c r="O741" i="18"/>
  <c r="O740" i="18"/>
  <c r="O739" i="18"/>
  <c r="O738" i="18"/>
  <c r="O737" i="18"/>
  <c r="O736" i="18"/>
  <c r="O735" i="18"/>
  <c r="O734" i="18"/>
  <c r="O733" i="18"/>
  <c r="O732" i="18"/>
  <c r="O731" i="18"/>
  <c r="O730" i="18"/>
  <c r="O729" i="18"/>
  <c r="O728" i="18"/>
  <c r="O727" i="18"/>
  <c r="O726" i="18"/>
  <c r="O725" i="18"/>
  <c r="O724" i="18"/>
  <c r="O723" i="18"/>
  <c r="O722" i="18"/>
  <c r="O721" i="18"/>
  <c r="O720" i="18"/>
  <c r="O719" i="18"/>
  <c r="O718" i="18"/>
  <c r="O717" i="18"/>
  <c r="O716" i="18"/>
  <c r="O715" i="18"/>
  <c r="O714" i="18"/>
  <c r="O713" i="18"/>
  <c r="O712" i="18"/>
  <c r="O711" i="18"/>
  <c r="O710" i="18"/>
  <c r="O709" i="18"/>
  <c r="O708" i="18"/>
  <c r="O707" i="18"/>
  <c r="O706" i="18"/>
  <c r="O705" i="18"/>
  <c r="O704" i="18"/>
  <c r="O703" i="18"/>
  <c r="O702" i="18"/>
  <c r="O701" i="18"/>
  <c r="O700" i="18"/>
  <c r="O699" i="18"/>
  <c r="O698" i="18"/>
  <c r="O697" i="18"/>
  <c r="O696" i="18"/>
  <c r="O695" i="18"/>
  <c r="O694" i="18"/>
  <c r="O693" i="18"/>
  <c r="O692" i="18"/>
  <c r="O691" i="18"/>
  <c r="O690" i="18"/>
  <c r="O689" i="18"/>
  <c r="O688" i="18"/>
  <c r="O687" i="18"/>
  <c r="O686" i="18"/>
  <c r="O685" i="18"/>
  <c r="O684" i="18"/>
  <c r="O683" i="18"/>
  <c r="O682" i="18"/>
  <c r="O681" i="18"/>
  <c r="O680" i="18"/>
  <c r="O679" i="18"/>
  <c r="O678" i="18"/>
  <c r="O677" i="18"/>
  <c r="O676" i="18"/>
  <c r="O675" i="18"/>
  <c r="O674" i="18"/>
  <c r="O673" i="18"/>
  <c r="O672" i="18"/>
  <c r="O671" i="18"/>
  <c r="O670" i="18"/>
  <c r="O669" i="18"/>
  <c r="O668" i="18"/>
  <c r="O667" i="18"/>
  <c r="O666" i="18"/>
  <c r="O665" i="18"/>
  <c r="O664" i="18"/>
  <c r="O663" i="18"/>
  <c r="O662" i="18"/>
  <c r="O661" i="18"/>
  <c r="O660" i="18"/>
  <c r="O659" i="18"/>
  <c r="O658" i="18"/>
  <c r="O657" i="18"/>
  <c r="O656" i="18"/>
  <c r="O655" i="18"/>
  <c r="O654" i="18"/>
  <c r="O653" i="18"/>
  <c r="O652" i="18"/>
  <c r="O651" i="18"/>
  <c r="O650" i="18"/>
  <c r="O649" i="18"/>
  <c r="O648" i="18"/>
  <c r="O647" i="18"/>
  <c r="O646" i="18"/>
  <c r="O645" i="18"/>
  <c r="O644" i="18"/>
  <c r="O643" i="18"/>
  <c r="O642" i="18"/>
  <c r="O641" i="18"/>
  <c r="O640" i="18"/>
  <c r="O639" i="18"/>
  <c r="O638" i="18"/>
  <c r="O637" i="18"/>
  <c r="O636" i="18"/>
  <c r="O635" i="18"/>
  <c r="O634" i="18"/>
  <c r="O633" i="18"/>
  <c r="O632" i="18"/>
  <c r="O631" i="18"/>
  <c r="O630" i="18"/>
  <c r="O629" i="18"/>
  <c r="O628" i="18"/>
  <c r="O627" i="18"/>
  <c r="O626" i="18"/>
  <c r="O625" i="18"/>
  <c r="O624" i="18"/>
  <c r="O623" i="18"/>
  <c r="O622" i="18"/>
  <c r="O621" i="18"/>
  <c r="O620" i="18"/>
  <c r="O619" i="18"/>
  <c r="O618" i="18"/>
  <c r="O617" i="18"/>
  <c r="O616" i="18"/>
  <c r="O615" i="18"/>
  <c r="O614" i="18"/>
  <c r="O613" i="18"/>
  <c r="O612" i="18"/>
  <c r="O611" i="18"/>
  <c r="O610" i="18"/>
  <c r="O609" i="18"/>
  <c r="O608" i="18"/>
  <c r="O607" i="18"/>
  <c r="O606" i="18"/>
  <c r="O605" i="18"/>
  <c r="O604" i="18"/>
  <c r="O603" i="18"/>
  <c r="O602" i="18"/>
  <c r="O601" i="18"/>
  <c r="O600" i="18"/>
  <c r="O599" i="18"/>
  <c r="O598" i="18"/>
  <c r="O597" i="18"/>
  <c r="O596" i="18"/>
  <c r="O595" i="18"/>
  <c r="O594" i="18"/>
  <c r="O593" i="18"/>
  <c r="O592" i="18"/>
  <c r="O591" i="18"/>
  <c r="O590" i="18"/>
  <c r="O589" i="18"/>
  <c r="O588" i="18"/>
  <c r="O587" i="18"/>
  <c r="O586" i="18"/>
  <c r="O585" i="18"/>
  <c r="O584" i="18"/>
  <c r="O583" i="18"/>
  <c r="O582" i="18"/>
  <c r="O581" i="18"/>
  <c r="O580" i="18"/>
  <c r="O579" i="18"/>
  <c r="O578" i="18"/>
  <c r="O577" i="18"/>
  <c r="O576" i="18"/>
  <c r="O575" i="18"/>
  <c r="O574" i="18"/>
  <c r="O573" i="18"/>
  <c r="O572" i="18"/>
  <c r="O571" i="18"/>
  <c r="O570" i="18"/>
  <c r="O569" i="18"/>
  <c r="O568" i="18"/>
  <c r="O567" i="18"/>
  <c r="O566" i="18"/>
  <c r="O565" i="18"/>
  <c r="O564" i="18"/>
  <c r="O563" i="18"/>
  <c r="O562" i="18"/>
  <c r="O561" i="18"/>
  <c r="O560" i="18"/>
  <c r="O559" i="18"/>
  <c r="O558" i="18"/>
  <c r="O557" i="18"/>
  <c r="O556" i="18"/>
  <c r="O555" i="18"/>
  <c r="O554" i="18"/>
  <c r="O553" i="18"/>
  <c r="O552" i="18"/>
  <c r="O551" i="18"/>
  <c r="O550" i="18"/>
  <c r="O549" i="18"/>
  <c r="O548" i="18"/>
  <c r="O547" i="18"/>
  <c r="O546" i="18"/>
  <c r="O545" i="18"/>
  <c r="O544" i="18"/>
  <c r="O543" i="18"/>
  <c r="O542" i="18"/>
  <c r="O541" i="18"/>
  <c r="O540" i="18"/>
  <c r="O539" i="18"/>
  <c r="O538" i="18"/>
  <c r="O537" i="18"/>
  <c r="O536" i="18"/>
  <c r="O535" i="18"/>
  <c r="O534" i="18"/>
  <c r="O533" i="18"/>
  <c r="O532" i="18"/>
  <c r="O531" i="18"/>
  <c r="O530" i="18"/>
  <c r="O529" i="18"/>
  <c r="O528" i="18"/>
  <c r="O527" i="18"/>
  <c r="O526" i="18"/>
  <c r="O525" i="18"/>
  <c r="O524" i="18"/>
  <c r="O523" i="18"/>
  <c r="O522" i="18"/>
  <c r="O521" i="18"/>
  <c r="O520" i="18"/>
  <c r="O519" i="18"/>
  <c r="O518" i="18"/>
  <c r="O517" i="18"/>
  <c r="O516" i="18"/>
  <c r="O515" i="18"/>
  <c r="O514" i="18"/>
  <c r="O513" i="18"/>
  <c r="O512" i="18"/>
  <c r="O511" i="18"/>
  <c r="O510" i="18"/>
  <c r="O509" i="18"/>
  <c r="O508" i="18"/>
  <c r="O507" i="18"/>
  <c r="O506" i="18"/>
  <c r="O505" i="18"/>
  <c r="O504" i="18"/>
  <c r="O503" i="18"/>
  <c r="O502" i="18"/>
  <c r="O501" i="18"/>
  <c r="O500" i="18"/>
  <c r="O499" i="18"/>
  <c r="O498" i="18"/>
  <c r="O497" i="18"/>
  <c r="O496" i="18"/>
  <c r="O495" i="18"/>
  <c r="O494" i="18"/>
  <c r="O493" i="18"/>
  <c r="O492" i="18"/>
  <c r="O491" i="18"/>
  <c r="O490" i="18"/>
  <c r="O489" i="18"/>
  <c r="O488" i="18"/>
  <c r="O487" i="18"/>
  <c r="O486" i="18"/>
  <c r="O485" i="18"/>
  <c r="O484" i="18"/>
  <c r="O483" i="18"/>
  <c r="O482" i="18"/>
  <c r="O481" i="18"/>
  <c r="O480" i="18"/>
  <c r="O479" i="18"/>
  <c r="O478" i="18"/>
  <c r="O477" i="18"/>
  <c r="O476" i="18"/>
  <c r="O475" i="18"/>
  <c r="O474" i="18"/>
  <c r="O473" i="18"/>
  <c r="O472" i="18"/>
  <c r="O471" i="18"/>
  <c r="O470" i="18"/>
  <c r="O469" i="18"/>
  <c r="O468" i="18"/>
  <c r="K468" i="18"/>
  <c r="L468" i="18" s="1"/>
  <c r="O467" i="18"/>
  <c r="O466" i="18"/>
  <c r="O465" i="18"/>
  <c r="O464" i="18"/>
  <c r="O463" i="18"/>
  <c r="O462" i="18"/>
  <c r="O461" i="18"/>
  <c r="O460" i="18"/>
  <c r="O459" i="18"/>
  <c r="O458" i="18"/>
  <c r="O457" i="18"/>
  <c r="O456" i="18"/>
  <c r="O455" i="18"/>
  <c r="O454" i="18"/>
  <c r="O453" i="18"/>
  <c r="O452" i="18"/>
  <c r="O451" i="18"/>
  <c r="O450" i="18"/>
  <c r="O449" i="18"/>
  <c r="O448" i="18"/>
  <c r="O447" i="18"/>
  <c r="O446" i="18"/>
  <c r="O445" i="18"/>
  <c r="O444" i="18"/>
  <c r="O443" i="18"/>
  <c r="O442" i="18"/>
  <c r="O441" i="18"/>
  <c r="O440" i="18"/>
  <c r="O439" i="18"/>
  <c r="O438" i="18"/>
  <c r="O437" i="18"/>
  <c r="O436" i="18"/>
  <c r="O435" i="18"/>
  <c r="O434" i="18"/>
  <c r="O433" i="18"/>
  <c r="O432" i="18"/>
  <c r="O431" i="18"/>
  <c r="O430" i="18"/>
  <c r="K430" i="18"/>
  <c r="L430" i="18" s="1"/>
  <c r="O429" i="18"/>
  <c r="K429" i="18"/>
  <c r="L429" i="18" s="1"/>
  <c r="O428" i="18"/>
  <c r="O427" i="18"/>
  <c r="O426" i="18"/>
  <c r="O425" i="18"/>
  <c r="O424" i="18"/>
  <c r="O423" i="18"/>
  <c r="O422" i="18"/>
  <c r="O421" i="18"/>
  <c r="O420" i="18"/>
  <c r="O419" i="18"/>
  <c r="O418" i="18"/>
  <c r="O417" i="18"/>
  <c r="O416" i="18"/>
  <c r="O415" i="18"/>
  <c r="O414" i="18"/>
  <c r="O413" i="18"/>
  <c r="O412" i="18"/>
  <c r="O411" i="18"/>
  <c r="O410" i="18"/>
  <c r="O409" i="18"/>
  <c r="O408" i="18"/>
  <c r="O407" i="18"/>
  <c r="O406" i="18"/>
  <c r="O405" i="18"/>
  <c r="O404" i="18"/>
  <c r="O403" i="18"/>
  <c r="O402" i="18"/>
  <c r="O401" i="18"/>
  <c r="O400" i="18"/>
  <c r="O399" i="18"/>
  <c r="O398" i="18"/>
  <c r="O397" i="18"/>
  <c r="O396" i="18"/>
  <c r="O395" i="18"/>
  <c r="O394" i="18"/>
  <c r="O393" i="18"/>
  <c r="O392" i="18"/>
  <c r="O391" i="18"/>
  <c r="O390" i="18"/>
  <c r="O389" i="18"/>
  <c r="O388" i="18"/>
  <c r="O387" i="18"/>
  <c r="O386" i="18"/>
  <c r="O385" i="18"/>
  <c r="O384" i="18"/>
  <c r="O383" i="18"/>
  <c r="O382" i="18"/>
  <c r="O381" i="18"/>
  <c r="O380" i="18"/>
  <c r="O379" i="18"/>
  <c r="O378" i="18"/>
  <c r="O377" i="18"/>
  <c r="O376" i="18"/>
  <c r="O375" i="18"/>
  <c r="O374" i="18"/>
  <c r="O373" i="18"/>
  <c r="O372" i="18"/>
  <c r="O371" i="18"/>
  <c r="O370" i="18"/>
  <c r="O369" i="18"/>
  <c r="O368" i="18"/>
  <c r="O367" i="18"/>
  <c r="O366" i="18"/>
  <c r="O365" i="18"/>
  <c r="O364" i="18"/>
  <c r="O363" i="18"/>
  <c r="O362" i="18"/>
  <c r="O361" i="18"/>
  <c r="O360" i="18"/>
  <c r="O359" i="18"/>
  <c r="O358" i="18"/>
  <c r="O357" i="18"/>
  <c r="O356" i="18"/>
  <c r="O355" i="18"/>
  <c r="O354" i="18"/>
  <c r="O353" i="18"/>
  <c r="O352" i="18"/>
  <c r="O351" i="18"/>
  <c r="O350" i="18"/>
  <c r="O349" i="18"/>
  <c r="O348" i="18"/>
  <c r="O347" i="18"/>
  <c r="O346" i="18"/>
  <c r="O345" i="18"/>
  <c r="O344" i="18"/>
  <c r="O343" i="18"/>
  <c r="O342" i="18"/>
  <c r="O341" i="18"/>
  <c r="O340" i="18"/>
  <c r="O339" i="18"/>
  <c r="O338" i="18"/>
  <c r="O337" i="18"/>
  <c r="O336" i="18"/>
  <c r="O335" i="18"/>
  <c r="O334" i="18"/>
  <c r="O333" i="18"/>
  <c r="O332" i="18"/>
  <c r="O331" i="18"/>
  <c r="O330" i="18"/>
  <c r="O329" i="18"/>
  <c r="O328" i="18"/>
  <c r="O327" i="18"/>
  <c r="O326" i="18"/>
  <c r="O325" i="18"/>
  <c r="O324" i="18"/>
  <c r="O323" i="18"/>
  <c r="O322" i="18"/>
  <c r="O321" i="18"/>
  <c r="O320" i="18"/>
  <c r="O319" i="18"/>
  <c r="O318" i="18"/>
  <c r="O317" i="18"/>
  <c r="O316" i="18"/>
  <c r="O315" i="18"/>
  <c r="O314" i="18"/>
  <c r="O313" i="18"/>
  <c r="O312" i="18"/>
  <c r="O311" i="18"/>
  <c r="O310" i="18"/>
  <c r="O309" i="18"/>
  <c r="O308" i="18"/>
  <c r="O307" i="18"/>
  <c r="O306" i="18"/>
  <c r="O305" i="18"/>
  <c r="O304" i="18"/>
  <c r="O303" i="18"/>
  <c r="O302" i="18"/>
  <c r="O301" i="18"/>
  <c r="O300" i="18"/>
  <c r="O299" i="18"/>
  <c r="O298" i="18"/>
  <c r="O297" i="18"/>
  <c r="O296" i="18"/>
  <c r="O295" i="18"/>
  <c r="O294" i="18"/>
  <c r="O293" i="18"/>
  <c r="O292" i="18"/>
  <c r="O291" i="18"/>
  <c r="O290" i="18"/>
  <c r="O289" i="18"/>
  <c r="O288" i="18"/>
  <c r="O287" i="18"/>
  <c r="O286" i="18"/>
  <c r="O285" i="18"/>
  <c r="O284" i="18"/>
  <c r="O283" i="18"/>
  <c r="O282" i="18"/>
  <c r="O281" i="18"/>
  <c r="O280" i="18"/>
  <c r="O279" i="18"/>
  <c r="O278" i="18"/>
  <c r="O277" i="18"/>
  <c r="O276" i="18"/>
  <c r="O275" i="18"/>
  <c r="O274" i="18"/>
  <c r="O273" i="18"/>
  <c r="O272" i="18"/>
  <c r="O271" i="18"/>
  <c r="O270" i="18"/>
  <c r="O269" i="18"/>
  <c r="O268" i="18"/>
  <c r="O267" i="18"/>
  <c r="O266" i="18"/>
  <c r="O265" i="18"/>
  <c r="O264" i="18"/>
  <c r="O263" i="18"/>
  <c r="O262" i="18"/>
  <c r="O261" i="18"/>
  <c r="O260" i="18"/>
  <c r="O259" i="18"/>
  <c r="K259" i="18"/>
  <c r="L259" i="18" s="1"/>
  <c r="O258" i="18"/>
  <c r="O257" i="18"/>
  <c r="O256" i="18"/>
  <c r="O255" i="18"/>
  <c r="O254" i="18"/>
  <c r="O253" i="18"/>
  <c r="O252" i="18"/>
  <c r="O251" i="18"/>
  <c r="O250" i="18"/>
  <c r="O249" i="18"/>
  <c r="O248" i="18"/>
  <c r="O247" i="18"/>
  <c r="O246" i="18"/>
  <c r="O245" i="18"/>
  <c r="O244" i="18"/>
  <c r="O243" i="18"/>
  <c r="O242" i="18"/>
  <c r="O241" i="18"/>
  <c r="O240" i="18"/>
  <c r="O239" i="18"/>
  <c r="O238" i="18"/>
  <c r="O237" i="18"/>
  <c r="O236" i="18"/>
  <c r="O235" i="18"/>
  <c r="O234" i="18"/>
  <c r="O233" i="18"/>
  <c r="O232" i="18"/>
  <c r="O231" i="18"/>
  <c r="O230" i="18"/>
  <c r="O229" i="18"/>
  <c r="O228" i="18"/>
  <c r="O227" i="18"/>
  <c r="O226" i="18"/>
  <c r="O225" i="18"/>
  <c r="O224" i="18"/>
  <c r="O223" i="18"/>
  <c r="O222" i="18"/>
  <c r="O221" i="18"/>
  <c r="O220" i="18"/>
  <c r="O219" i="18"/>
  <c r="O218" i="18"/>
  <c r="O217" i="18"/>
  <c r="O216" i="18"/>
  <c r="O215" i="18"/>
  <c r="O214" i="18"/>
  <c r="O213" i="18"/>
  <c r="O212" i="18"/>
  <c r="O211" i="18"/>
  <c r="O210" i="18"/>
  <c r="O209" i="18"/>
  <c r="O208" i="18"/>
  <c r="O207" i="18"/>
  <c r="O206" i="18"/>
  <c r="O205" i="18"/>
  <c r="O204" i="18"/>
  <c r="O203" i="18"/>
  <c r="O202" i="18"/>
  <c r="O201" i="18"/>
  <c r="O200" i="18"/>
  <c r="O199" i="18"/>
  <c r="O198" i="18"/>
  <c r="O197" i="18"/>
  <c r="O196" i="18"/>
  <c r="O195" i="18"/>
  <c r="O194" i="18"/>
  <c r="O193" i="18"/>
  <c r="O192" i="18"/>
  <c r="O191" i="18"/>
  <c r="O190" i="18"/>
  <c r="O189" i="18"/>
  <c r="O188" i="18"/>
  <c r="O187" i="18"/>
  <c r="O186" i="18"/>
  <c r="O185" i="18"/>
  <c r="O184" i="18"/>
  <c r="O183" i="18"/>
  <c r="O182" i="18"/>
  <c r="O181" i="18"/>
  <c r="O180" i="18"/>
  <c r="O179" i="18"/>
  <c r="O178" i="18"/>
  <c r="O177" i="18"/>
  <c r="O176" i="18"/>
  <c r="O175" i="18"/>
  <c r="O174" i="18"/>
  <c r="O173" i="18"/>
  <c r="O172" i="18"/>
  <c r="O171" i="18"/>
  <c r="O170" i="18"/>
  <c r="O169" i="18"/>
  <c r="O168" i="18"/>
  <c r="O167" i="18"/>
  <c r="O166" i="18"/>
  <c r="O165" i="18"/>
  <c r="O164" i="18"/>
  <c r="O163" i="18"/>
  <c r="O162" i="18"/>
  <c r="O161" i="18"/>
  <c r="O160" i="18"/>
  <c r="O159" i="18"/>
  <c r="O158" i="18"/>
  <c r="O157" i="18"/>
  <c r="O156" i="18"/>
  <c r="O155" i="18"/>
  <c r="O154" i="18"/>
  <c r="O153" i="18"/>
  <c r="O152" i="18"/>
  <c r="O151" i="18"/>
  <c r="O150" i="18"/>
  <c r="O149" i="18"/>
  <c r="O148" i="18"/>
  <c r="O147" i="18"/>
  <c r="O146" i="18"/>
  <c r="O145" i="18"/>
  <c r="O144" i="18"/>
  <c r="O143" i="18"/>
  <c r="O142" i="18"/>
  <c r="O141" i="18"/>
  <c r="O140" i="18"/>
  <c r="O139" i="18"/>
  <c r="O138" i="18"/>
  <c r="O137" i="18"/>
  <c r="O136" i="18"/>
  <c r="O135" i="18"/>
  <c r="O134" i="18"/>
  <c r="O133" i="18"/>
  <c r="O132" i="18"/>
  <c r="O131" i="18"/>
  <c r="O130" i="18"/>
  <c r="O129" i="18"/>
  <c r="O128" i="18"/>
  <c r="O127" i="18"/>
  <c r="O126" i="18"/>
  <c r="O125" i="18"/>
  <c r="O124" i="18"/>
  <c r="O123" i="18"/>
  <c r="O122" i="18"/>
  <c r="O121" i="18"/>
  <c r="O120" i="18"/>
  <c r="O119" i="18"/>
  <c r="O118" i="18"/>
  <c r="O117" i="18"/>
  <c r="O116" i="18"/>
  <c r="O115" i="18"/>
  <c r="O114" i="18"/>
  <c r="O113" i="18"/>
  <c r="O112" i="18"/>
  <c r="O111" i="18"/>
  <c r="O110" i="18"/>
  <c r="O109" i="18"/>
  <c r="O108" i="18"/>
  <c r="O107" i="18"/>
  <c r="O106" i="18"/>
  <c r="O105" i="18"/>
  <c r="O104" i="18"/>
  <c r="O103" i="18"/>
  <c r="O102" i="18"/>
  <c r="O101" i="18"/>
  <c r="O100" i="18"/>
  <c r="O99" i="18"/>
  <c r="O98" i="18"/>
  <c r="O97" i="18"/>
  <c r="O96" i="18"/>
  <c r="O95" i="18"/>
  <c r="O94" i="18"/>
  <c r="O93" i="18"/>
  <c r="O92" i="18"/>
  <c r="O91" i="18"/>
  <c r="O90" i="18"/>
  <c r="O89" i="18"/>
  <c r="O88" i="18"/>
  <c r="O87" i="18"/>
  <c r="O86" i="18"/>
  <c r="O85" i="18"/>
  <c r="O84" i="18"/>
  <c r="O83" i="18"/>
  <c r="O82" i="18"/>
  <c r="O81" i="18"/>
  <c r="O80" i="18"/>
  <c r="O79" i="18"/>
  <c r="O78" i="18"/>
  <c r="O77" i="18"/>
  <c r="O76" i="18"/>
  <c r="O75" i="18"/>
  <c r="O74" i="18"/>
  <c r="O73" i="18"/>
  <c r="O72" i="18"/>
  <c r="O71" i="18"/>
  <c r="O70" i="18"/>
  <c r="P69" i="18"/>
  <c r="Q69" i="18" s="1"/>
  <c r="R69" i="18" s="1"/>
  <c r="S69" i="18" s="1"/>
  <c r="T69" i="18" s="1"/>
  <c r="U69" i="18" s="1"/>
  <c r="O69" i="18"/>
  <c r="C69" i="18"/>
  <c r="B69" i="18"/>
  <c r="P68" i="18"/>
  <c r="Q68" i="18" s="1"/>
  <c r="R68" i="18" s="1"/>
  <c r="S68" i="18" s="1"/>
  <c r="O68" i="18"/>
  <c r="C68" i="18"/>
  <c r="I68" i="18" s="1"/>
  <c r="J68" i="18" s="1"/>
  <c r="B68" i="18"/>
  <c r="P67" i="18"/>
  <c r="Q67" i="18" s="1"/>
  <c r="R67" i="18" s="1"/>
  <c r="O67" i="18"/>
  <c r="C67" i="18"/>
  <c r="B67" i="18"/>
  <c r="P66" i="18"/>
  <c r="Q66" i="18" s="1"/>
  <c r="R66" i="18" s="1"/>
  <c r="O66" i="18"/>
  <c r="C66" i="18"/>
  <c r="H66" i="18" s="1"/>
  <c r="B66" i="18"/>
  <c r="P65" i="18"/>
  <c r="Q65" i="18" s="1"/>
  <c r="R65" i="18" s="1"/>
  <c r="O65" i="18"/>
  <c r="C65" i="18"/>
  <c r="H65" i="18" s="1"/>
  <c r="M65" i="18" s="1"/>
  <c r="B65" i="18"/>
  <c r="P64" i="18"/>
  <c r="Q64" i="18" s="1"/>
  <c r="R64" i="18" s="1"/>
  <c r="V64" i="18" s="1"/>
  <c r="W64" i="18" s="1"/>
  <c r="O64" i="18"/>
  <c r="C64" i="18"/>
  <c r="B64" i="18"/>
  <c r="P63" i="18"/>
  <c r="Q63" i="18" s="1"/>
  <c r="R63" i="18" s="1"/>
  <c r="O63" i="18"/>
  <c r="C63" i="18"/>
  <c r="I63" i="18" s="1"/>
  <c r="J63" i="18" s="1"/>
  <c r="B63" i="18"/>
  <c r="P62" i="18"/>
  <c r="Q62" i="18" s="1"/>
  <c r="R62" i="18" s="1"/>
  <c r="O62" i="18"/>
  <c r="C62" i="18"/>
  <c r="H62" i="18" s="1"/>
  <c r="B62" i="18"/>
  <c r="P61" i="18"/>
  <c r="Q61" i="18" s="1"/>
  <c r="R61" i="18" s="1"/>
  <c r="O61" i="18"/>
  <c r="C61" i="18"/>
  <c r="B61" i="18"/>
  <c r="P60" i="18"/>
  <c r="Q60" i="18" s="1"/>
  <c r="R60" i="18" s="1"/>
  <c r="S60" i="18" s="1"/>
  <c r="T60" i="18" s="1"/>
  <c r="O60" i="18"/>
  <c r="C60" i="18"/>
  <c r="I60" i="18" s="1"/>
  <c r="J60" i="18" s="1"/>
  <c r="B60" i="18"/>
  <c r="P59" i="18"/>
  <c r="Q59" i="18"/>
  <c r="R59" i="18" s="1"/>
  <c r="S59" i="18" s="1"/>
  <c r="T59" i="18" s="1"/>
  <c r="U59" i="18" s="1"/>
  <c r="O59" i="18"/>
  <c r="C59" i="18"/>
  <c r="H59" i="18" s="1"/>
  <c r="K59" i="18" s="1"/>
  <c r="L59" i="18" s="1"/>
  <c r="B59" i="18"/>
  <c r="P58" i="18"/>
  <c r="Q58" i="18" s="1"/>
  <c r="R58" i="18" s="1"/>
  <c r="O58" i="18"/>
  <c r="C58" i="18"/>
  <c r="H58" i="18" s="1"/>
  <c r="B58" i="18"/>
  <c r="P57" i="18"/>
  <c r="Q57" i="18" s="1"/>
  <c r="R57" i="18" s="1"/>
  <c r="O57" i="18"/>
  <c r="C57" i="18"/>
  <c r="E57" i="18" s="1"/>
  <c r="B57" i="18"/>
  <c r="P56" i="18"/>
  <c r="Q56" i="18" s="1"/>
  <c r="R56" i="18" s="1"/>
  <c r="S56" i="18" s="1"/>
  <c r="O56" i="18"/>
  <c r="C56" i="18"/>
  <c r="H56" i="18" s="1"/>
  <c r="B56" i="18"/>
  <c r="P55" i="18"/>
  <c r="Q55" i="18" s="1"/>
  <c r="R55" i="18" s="1"/>
  <c r="V55" i="18" s="1"/>
  <c r="W55" i="18" s="1"/>
  <c r="X55" i="18" s="1"/>
  <c r="O55" i="18"/>
  <c r="C55" i="18"/>
  <c r="I55" i="18" s="1"/>
  <c r="J55" i="18" s="1"/>
  <c r="B55" i="18"/>
  <c r="P54" i="18"/>
  <c r="Q54" i="18" s="1"/>
  <c r="R54" i="18" s="1"/>
  <c r="V54" i="18" s="1"/>
  <c r="W54" i="18" s="1"/>
  <c r="O54" i="18"/>
  <c r="C54" i="18"/>
  <c r="H54" i="18" s="1"/>
  <c r="M54" i="18" s="1"/>
  <c r="B54" i="18"/>
  <c r="P53" i="18"/>
  <c r="Q53" i="18" s="1"/>
  <c r="R53" i="18" s="1"/>
  <c r="O53" i="18"/>
  <c r="C53" i="18"/>
  <c r="B53" i="18"/>
  <c r="P52" i="18"/>
  <c r="Q52" i="18" s="1"/>
  <c r="R52" i="18" s="1"/>
  <c r="O52" i="18"/>
  <c r="C52" i="18"/>
  <c r="H52" i="18" s="1"/>
  <c r="M52" i="18" s="1"/>
  <c r="B52" i="18"/>
  <c r="P51" i="18"/>
  <c r="Q51" i="18" s="1"/>
  <c r="R51" i="18" s="1"/>
  <c r="O51" i="18"/>
  <c r="C51" i="18"/>
  <c r="H51" i="18"/>
  <c r="B51" i="18"/>
  <c r="P50" i="18"/>
  <c r="Q50" i="18" s="1"/>
  <c r="R50" i="18" s="1"/>
  <c r="O50" i="18"/>
  <c r="C50" i="18"/>
  <c r="H50" i="18" s="1"/>
  <c r="B50" i="18"/>
  <c r="P49" i="18"/>
  <c r="Q49" i="18" s="1"/>
  <c r="R49" i="18" s="1"/>
  <c r="O49" i="18"/>
  <c r="C49" i="18"/>
  <c r="H49" i="18" s="1"/>
  <c r="K49" i="18" s="1"/>
  <c r="L49" i="18" s="1"/>
  <c r="B49" i="18"/>
  <c r="P48" i="18"/>
  <c r="Q48" i="18" s="1"/>
  <c r="R48" i="18" s="1"/>
  <c r="O48" i="18"/>
  <c r="C48" i="18"/>
  <c r="I48" i="18" s="1"/>
  <c r="J48" i="18" s="1"/>
  <c r="B48" i="18"/>
  <c r="P47" i="18"/>
  <c r="Q47" i="18" s="1"/>
  <c r="R47" i="18" s="1"/>
  <c r="O47" i="18"/>
  <c r="C47" i="18"/>
  <c r="B47" i="18"/>
  <c r="P46" i="18"/>
  <c r="Q46" i="18" s="1"/>
  <c r="R46" i="18" s="1"/>
  <c r="O46" i="18"/>
  <c r="C46" i="18"/>
  <c r="H46" i="18" s="1"/>
  <c r="B46" i="18"/>
  <c r="P45" i="18"/>
  <c r="Q45" i="18" s="1"/>
  <c r="R45" i="18" s="1"/>
  <c r="O45" i="18"/>
  <c r="C45" i="18"/>
  <c r="H45" i="18" s="1"/>
  <c r="M45" i="18" s="1"/>
  <c r="B45" i="18"/>
  <c r="P44" i="18"/>
  <c r="Q44" i="18" s="1"/>
  <c r="R44" i="18" s="1"/>
  <c r="O44" i="18"/>
  <c r="C44" i="18"/>
  <c r="H44" i="18" s="1"/>
  <c r="B44" i="18"/>
  <c r="P43" i="18"/>
  <c r="Q43" i="18" s="1"/>
  <c r="R43" i="18" s="1"/>
  <c r="O43" i="18"/>
  <c r="C43" i="18"/>
  <c r="H43" i="18" s="1"/>
  <c r="K43" i="18" s="1"/>
  <c r="L43" i="18" s="1"/>
  <c r="B43" i="18"/>
  <c r="P42" i="18"/>
  <c r="Q42" i="18"/>
  <c r="R42" i="18" s="1"/>
  <c r="S42" i="18" s="1"/>
  <c r="T42" i="18" s="1"/>
  <c r="U42" i="18" s="1"/>
  <c r="O42" i="18"/>
  <c r="C42" i="18"/>
  <c r="B42" i="18"/>
  <c r="P41" i="18"/>
  <c r="Q41" i="18" s="1"/>
  <c r="R41" i="18" s="1"/>
  <c r="O41" i="18"/>
  <c r="C41" i="18"/>
  <c r="B41" i="18"/>
  <c r="P40" i="18"/>
  <c r="Q40" i="18" s="1"/>
  <c r="R40" i="18" s="1"/>
  <c r="O40" i="18"/>
  <c r="C40" i="18"/>
  <c r="H40" i="18" s="1"/>
  <c r="B40" i="18"/>
  <c r="P39" i="18"/>
  <c r="Q39" i="18" s="1"/>
  <c r="R39" i="18" s="1"/>
  <c r="O39" i="18"/>
  <c r="C39" i="18"/>
  <c r="B39" i="18"/>
  <c r="S39" i="18" s="1"/>
  <c r="T39" i="18" s="1"/>
  <c r="U39" i="18" s="1"/>
  <c r="P38" i="18"/>
  <c r="Q38" i="18" s="1"/>
  <c r="R38" i="18" s="1"/>
  <c r="O38" i="18"/>
  <c r="C38" i="18"/>
  <c r="H38" i="18" s="1"/>
  <c r="K38" i="18" s="1"/>
  <c r="L38" i="18" s="1"/>
  <c r="B38" i="18"/>
  <c r="P37" i="18"/>
  <c r="Q37" i="18" s="1"/>
  <c r="R37" i="18" s="1"/>
  <c r="O37" i="18"/>
  <c r="C37" i="18"/>
  <c r="H37" i="18" s="1"/>
  <c r="B37" i="18"/>
  <c r="P36" i="18"/>
  <c r="Q36" i="18" s="1"/>
  <c r="R36" i="18"/>
  <c r="S36" i="18" s="1"/>
  <c r="T36" i="18" s="1"/>
  <c r="U36" i="18" s="1"/>
  <c r="O36" i="18"/>
  <c r="C36" i="18"/>
  <c r="H36" i="18" s="1"/>
  <c r="B36" i="18"/>
  <c r="P35" i="18"/>
  <c r="Q35" i="18" s="1"/>
  <c r="R35" i="18" s="1"/>
  <c r="O35" i="18"/>
  <c r="C35" i="18"/>
  <c r="I35" i="18" s="1"/>
  <c r="J35" i="18" s="1"/>
  <c r="B35" i="18"/>
  <c r="P34" i="18"/>
  <c r="Q34" i="18" s="1"/>
  <c r="R34" i="18" s="1"/>
  <c r="S34" i="18" s="1"/>
  <c r="T34" i="18" s="1"/>
  <c r="U34" i="18" s="1"/>
  <c r="O34" i="18"/>
  <c r="C34" i="18"/>
  <c r="I34" i="18" s="1"/>
  <c r="J34" i="18" s="1"/>
  <c r="B34" i="18"/>
  <c r="P33" i="18"/>
  <c r="Q33" i="18" s="1"/>
  <c r="R33" i="18" s="1"/>
  <c r="O33" i="18"/>
  <c r="C33" i="18"/>
  <c r="I33" i="18" s="1"/>
  <c r="J33" i="18" s="1"/>
  <c r="B33" i="18"/>
  <c r="P32" i="18"/>
  <c r="Q32" i="18" s="1"/>
  <c r="R32" i="18" s="1"/>
  <c r="V32" i="18" s="1"/>
  <c r="W32" i="18" s="1"/>
  <c r="X32" i="18" s="1"/>
  <c r="O32" i="18"/>
  <c r="C32" i="18"/>
  <c r="H32" i="18" s="1"/>
  <c r="B32" i="18"/>
  <c r="P31" i="18"/>
  <c r="Q31" i="18" s="1"/>
  <c r="R31" i="18" s="1"/>
  <c r="S31" i="18" s="1"/>
  <c r="T31" i="18" s="1"/>
  <c r="U31" i="18" s="1"/>
  <c r="O31" i="18"/>
  <c r="C31" i="18"/>
  <c r="I31" i="18" s="1"/>
  <c r="J31" i="18" s="1"/>
  <c r="B31" i="18"/>
  <c r="P30" i="18"/>
  <c r="Q30" i="18" s="1"/>
  <c r="R30" i="18" s="1"/>
  <c r="O30" i="18"/>
  <c r="C30" i="18"/>
  <c r="H30" i="18" s="1"/>
  <c r="B30" i="18"/>
  <c r="P29" i="18"/>
  <c r="Q29" i="18" s="1"/>
  <c r="R29" i="18" s="1"/>
  <c r="V29" i="18" s="1"/>
  <c r="W29" i="18" s="1"/>
  <c r="X29" i="18" s="1"/>
  <c r="O29" i="18"/>
  <c r="C29" i="18"/>
  <c r="E29" i="18" s="1"/>
  <c r="B29" i="18"/>
  <c r="P28" i="18"/>
  <c r="Q28" i="18" s="1"/>
  <c r="R28" i="18" s="1"/>
  <c r="O28" i="18"/>
  <c r="C28" i="18"/>
  <c r="B28" i="18"/>
  <c r="P27" i="18"/>
  <c r="Q27" i="18" s="1"/>
  <c r="R27" i="18" s="1"/>
  <c r="O27" i="18"/>
  <c r="C27" i="18"/>
  <c r="B27" i="18"/>
  <c r="P26" i="18"/>
  <c r="Q26" i="18" s="1"/>
  <c r="R26" i="18" s="1"/>
  <c r="O26" i="18"/>
  <c r="C26" i="18"/>
  <c r="H26" i="18" s="1"/>
  <c r="B26" i="18"/>
  <c r="P25" i="18"/>
  <c r="Q25" i="18" s="1"/>
  <c r="R25" i="18" s="1"/>
  <c r="O25" i="18"/>
  <c r="C25" i="18"/>
  <c r="I25" i="18" s="1"/>
  <c r="J25" i="18" s="1"/>
  <c r="B25" i="18"/>
  <c r="P24" i="18"/>
  <c r="Q24" i="18" s="1"/>
  <c r="R24" i="18" s="1"/>
  <c r="O24" i="18"/>
  <c r="C24" i="18"/>
  <c r="B24" i="18"/>
  <c r="P23" i="18"/>
  <c r="Q23" i="18" s="1"/>
  <c r="R23" i="18" s="1"/>
  <c r="O23" i="18"/>
  <c r="C23" i="18"/>
  <c r="H23" i="18" s="1"/>
  <c r="B23" i="18"/>
  <c r="P22" i="18"/>
  <c r="Q22" i="18" s="1"/>
  <c r="R22" i="18"/>
  <c r="S22" i="18" s="1"/>
  <c r="T22" i="18" s="1"/>
  <c r="U22" i="18" s="1"/>
  <c r="O22" i="18"/>
  <c r="C22" i="18"/>
  <c r="H22" i="18" s="1"/>
  <c r="K22" i="18" s="1"/>
  <c r="L22" i="18" s="1"/>
  <c r="B22" i="18"/>
  <c r="P21" i="18"/>
  <c r="Q21" i="18" s="1"/>
  <c r="R21" i="18" s="1"/>
  <c r="O21" i="18"/>
  <c r="C21" i="18"/>
  <c r="I21" i="18" s="1"/>
  <c r="J21" i="18" s="1"/>
  <c r="B21" i="18"/>
  <c r="P20" i="18"/>
  <c r="Q20" i="18" s="1"/>
  <c r="R20" i="18" s="1"/>
  <c r="O20" i="18"/>
  <c r="C20" i="18"/>
  <c r="I20" i="18" s="1"/>
  <c r="B20" i="18"/>
  <c r="P19" i="18"/>
  <c r="Q19" i="18" s="1"/>
  <c r="R19" i="18" s="1"/>
  <c r="S19" i="18" s="1"/>
  <c r="T19" i="18" s="1"/>
  <c r="U19" i="18" s="1"/>
  <c r="O19" i="18"/>
  <c r="C19" i="18"/>
  <c r="H19" i="18" s="1"/>
  <c r="B19" i="18"/>
  <c r="P18" i="18"/>
  <c r="Q18" i="18" s="1"/>
  <c r="R18" i="18" s="1"/>
  <c r="O18" i="18"/>
  <c r="C18" i="18"/>
  <c r="B18" i="18"/>
  <c r="P17" i="18"/>
  <c r="Q17" i="18" s="1"/>
  <c r="R17" i="18" s="1"/>
  <c r="S17" i="18" s="1"/>
  <c r="T17" i="18" s="1"/>
  <c r="U17" i="18" s="1"/>
  <c r="O17" i="18"/>
  <c r="C17" i="18"/>
  <c r="I17" i="18" s="1"/>
  <c r="B17" i="18"/>
  <c r="P16" i="18"/>
  <c r="Q16" i="18" s="1"/>
  <c r="R16" i="18" s="1"/>
  <c r="S16" i="18" s="1"/>
  <c r="T16" i="18" s="1"/>
  <c r="U16" i="18" s="1"/>
  <c r="O16" i="18"/>
  <c r="C16" i="18"/>
  <c r="H16" i="18" s="1"/>
  <c r="M16" i="18" s="1"/>
  <c r="B16" i="18"/>
  <c r="P15" i="18"/>
  <c r="Q15" i="18" s="1"/>
  <c r="R15" i="18" s="1"/>
  <c r="O15" i="18"/>
  <c r="C15" i="18"/>
  <c r="H15" i="18" s="1"/>
  <c r="M15" i="18" s="1"/>
  <c r="B15" i="18"/>
  <c r="P14" i="18"/>
  <c r="Q14" i="18" s="1"/>
  <c r="R14" i="18" s="1"/>
  <c r="O14" i="18"/>
  <c r="C14" i="18"/>
  <c r="I14" i="18" s="1"/>
  <c r="J14" i="18" s="1"/>
  <c r="B14" i="18"/>
  <c r="P13" i="18"/>
  <c r="Q13" i="18" s="1"/>
  <c r="R13" i="18" s="1"/>
  <c r="O13" i="18"/>
  <c r="C13" i="18"/>
  <c r="B13" i="18"/>
  <c r="P12" i="18"/>
  <c r="Q12" i="18" s="1"/>
  <c r="R12" i="18" s="1"/>
  <c r="O12" i="18"/>
  <c r="C12" i="18"/>
  <c r="B12" i="18"/>
  <c r="P11" i="18"/>
  <c r="Q11" i="18" s="1"/>
  <c r="R11" i="18" s="1"/>
  <c r="O11" i="18"/>
  <c r="C11" i="18"/>
  <c r="F11" i="18" s="1"/>
  <c r="B11" i="18"/>
  <c r="P10" i="18"/>
  <c r="Q10" i="18" s="1"/>
  <c r="R10" i="18" s="1"/>
  <c r="O10" i="18"/>
  <c r="C10" i="18"/>
  <c r="H10" i="18" s="1"/>
  <c r="K10" i="18" s="1"/>
  <c r="L10" i="18" s="1"/>
  <c r="B10" i="18"/>
  <c r="P9" i="18"/>
  <c r="Q9" i="18" s="1"/>
  <c r="R9" i="18" s="1"/>
  <c r="O9" i="18"/>
  <c r="C9" i="18"/>
  <c r="B9" i="18"/>
  <c r="P8" i="18"/>
  <c r="Q8" i="18" s="1"/>
  <c r="R8" i="18" s="1"/>
  <c r="O8" i="18"/>
  <c r="C8" i="18"/>
  <c r="H8" i="18" s="1"/>
  <c r="B8" i="18"/>
  <c r="P7" i="18"/>
  <c r="Q7" i="18" s="1"/>
  <c r="R7" i="18" s="1"/>
  <c r="O7" i="18"/>
  <c r="C7" i="18"/>
  <c r="I7" i="18" s="1"/>
  <c r="J7" i="18" s="1"/>
  <c r="B7" i="18"/>
  <c r="P6" i="18"/>
  <c r="Q6" i="18" s="1"/>
  <c r="R6" i="18" s="1"/>
  <c r="B6" i="18"/>
  <c r="O6" i="18"/>
  <c r="C6" i="18"/>
  <c r="H6" i="18" s="1"/>
  <c r="M6" i="18" s="1"/>
  <c r="C5" i="18"/>
  <c r="H5" i="18" s="1"/>
  <c r="K5" i="18" s="1"/>
  <c r="L5" i="18" s="1"/>
  <c r="B5" i="18"/>
  <c r="S5" i="18" s="1"/>
  <c r="P5" i="18"/>
  <c r="Q5" i="18" s="1"/>
  <c r="R5" i="18" s="1"/>
  <c r="O5" i="18"/>
  <c r="K398" i="18"/>
  <c r="L398" i="18" s="1"/>
  <c r="K443" i="18"/>
  <c r="L443" i="18" s="1"/>
  <c r="K523" i="18"/>
  <c r="L523" i="18" s="1"/>
  <c r="K649" i="18"/>
  <c r="L649" i="18" s="1"/>
  <c r="K663" i="18"/>
  <c r="K683" i="18"/>
  <c r="L683" i="18"/>
  <c r="K685" i="18"/>
  <c r="L685" i="18" s="1"/>
  <c r="K692" i="18"/>
  <c r="L692" i="18" s="1"/>
  <c r="K693" i="18"/>
  <c r="L693" i="18" s="1"/>
  <c r="K745" i="18"/>
  <c r="L745" i="18" s="1"/>
  <c r="K765" i="18"/>
  <c r="L765" i="18" s="1"/>
  <c r="K790" i="18"/>
  <c r="L790" i="18" s="1"/>
  <c r="K890" i="18"/>
  <c r="L890" i="18" s="1"/>
  <c r="K900" i="18"/>
  <c r="L900" i="18" s="1"/>
  <c r="K822" i="18"/>
  <c r="L822" i="18" s="1"/>
  <c r="K835" i="18"/>
  <c r="L835" i="18" s="1"/>
  <c r="K905" i="18"/>
  <c r="L905" i="18" s="1"/>
  <c r="K680" i="18"/>
  <c r="L680" i="18" s="1"/>
  <c r="K673" i="18"/>
  <c r="L673" i="18" s="1"/>
  <c r="L663" i="18"/>
  <c r="K623" i="18"/>
  <c r="L623" i="18" s="1"/>
  <c r="K614" i="18"/>
  <c r="L614" i="18" s="1"/>
  <c r="K830" i="18"/>
  <c r="L830" i="18" s="1"/>
  <c r="K721" i="18"/>
  <c r="L721" i="18" s="1"/>
  <c r="K595" i="18"/>
  <c r="L595" i="18"/>
  <c r="K596" i="18"/>
  <c r="L596" i="18" s="1"/>
  <c r="K795" i="18"/>
  <c r="L795" i="18" s="1"/>
  <c r="K919" i="18"/>
  <c r="L919" i="18" s="1"/>
  <c r="G608" i="18"/>
  <c r="K841" i="18"/>
  <c r="L841" i="18" s="1"/>
  <c r="K712" i="18"/>
  <c r="L712" i="18" s="1"/>
  <c r="K657" i="18"/>
  <c r="L657" i="18" s="1"/>
  <c r="K924" i="18"/>
  <c r="L924" i="18" s="1"/>
  <c r="K826" i="18"/>
  <c r="L826" i="18" s="1"/>
  <c r="J20" i="18"/>
  <c r="H24" i="18"/>
  <c r="H28" i="18"/>
  <c r="M28" i="18" s="1"/>
  <c r="I28" i="18"/>
  <c r="J28" i="18" s="1"/>
  <c r="H53" i="18"/>
  <c r="M53" i="18" s="1"/>
  <c r="K225" i="18"/>
  <c r="L225" i="18" s="1"/>
  <c r="K281" i="18"/>
  <c r="L281" i="18" s="1"/>
  <c r="H14" i="18"/>
  <c r="K14" i="18" s="1"/>
  <c r="L14" i="18" s="1"/>
  <c r="H39" i="18"/>
  <c r="I39" i="18"/>
  <c r="J39" i="18" s="1"/>
  <c r="I47" i="18"/>
  <c r="J47" i="18" s="1"/>
  <c r="K878" i="18"/>
  <c r="L878" i="18" s="1"/>
  <c r="K876" i="18"/>
  <c r="L876" i="18" s="1"/>
  <c r="K852" i="18"/>
  <c r="L852" i="18" s="1"/>
  <c r="K808" i="18"/>
  <c r="L808" i="18"/>
  <c r="K990" i="18"/>
  <c r="L990" i="18" s="1"/>
  <c r="K915" i="18"/>
  <c r="L915" i="18" s="1"/>
  <c r="K887" i="18"/>
  <c r="L887" i="18" s="1"/>
  <c r="K672" i="18"/>
  <c r="L672" i="18" s="1"/>
  <c r="K532" i="18"/>
  <c r="L532" i="18" s="1"/>
  <c r="F23" i="18"/>
  <c r="K16" i="18"/>
  <c r="L16" i="18" s="1"/>
  <c r="K859" i="18"/>
  <c r="L859" i="18" s="1"/>
  <c r="K836" i="18"/>
  <c r="L836" i="18" s="1"/>
  <c r="K452" i="18"/>
  <c r="L452" i="18"/>
  <c r="K547" i="18"/>
  <c r="L547" i="18" s="1"/>
  <c r="K753" i="18"/>
  <c r="L753" i="18" s="1"/>
  <c r="K814" i="18"/>
  <c r="L814" i="18" s="1"/>
  <c r="K982" i="18"/>
  <c r="L982" i="18" s="1"/>
  <c r="K927" i="18"/>
  <c r="L927" i="18" s="1"/>
  <c r="I16" i="18"/>
  <c r="J16" i="18" s="1"/>
  <c r="K507" i="18"/>
  <c r="L507" i="18" s="1"/>
  <c r="K998" i="18"/>
  <c r="L998" i="18" s="1"/>
  <c r="K882" i="18"/>
  <c r="L882" i="18" s="1"/>
  <c r="K837" i="18"/>
  <c r="L837" i="18" s="1"/>
  <c r="K820" i="18"/>
  <c r="L820" i="18" s="1"/>
  <c r="G677" i="18"/>
  <c r="G830" i="18"/>
  <c r="G808" i="18"/>
  <c r="K866" i="18"/>
  <c r="L866" i="18" s="1"/>
  <c r="K848" i="18"/>
  <c r="L848" i="18" s="1"/>
  <c r="K846" i="18"/>
  <c r="L846" i="18" s="1"/>
  <c r="K639" i="18"/>
  <c r="L639" i="18"/>
  <c r="K624" i="18"/>
  <c r="L624" i="18" s="1"/>
  <c r="H27" i="18"/>
  <c r="I27" i="18"/>
  <c r="J27" i="18" s="1"/>
  <c r="H35" i="18"/>
  <c r="M35" i="18" s="1"/>
  <c r="K176" i="18"/>
  <c r="L176" i="18" s="1"/>
  <c r="K426" i="18"/>
  <c r="L426" i="18" s="1"/>
  <c r="X600" i="18"/>
  <c r="G713" i="18"/>
  <c r="K896" i="18"/>
  <c r="L896" i="18" s="1"/>
  <c r="K651" i="18"/>
  <c r="L651" i="18" s="1"/>
  <c r="K607" i="18"/>
  <c r="L607" i="18" s="1"/>
  <c r="G720" i="18"/>
  <c r="K940" i="18"/>
  <c r="L940" i="18" s="1"/>
  <c r="G705" i="18"/>
  <c r="K578" i="18"/>
  <c r="L578" i="18" s="1"/>
  <c r="I54" i="18"/>
  <c r="J54" i="18" s="1"/>
  <c r="I23" i="18"/>
  <c r="J23" i="18" s="1"/>
  <c r="K344" i="18"/>
  <c r="L344" i="18" s="1"/>
  <c r="H17" i="18"/>
  <c r="J17" i="18"/>
  <c r="H25" i="18"/>
  <c r="M25" i="18" s="1"/>
  <c r="H42" i="18"/>
  <c r="M42" i="18" s="1"/>
  <c r="I42" i="18"/>
  <c r="J42" i="18" s="1"/>
  <c r="I46" i="18"/>
  <c r="J46" i="18"/>
  <c r="K401" i="18"/>
  <c r="L401" i="18" s="1"/>
  <c r="I11" i="18"/>
  <c r="J11" i="18" s="1"/>
  <c r="I19" i="18"/>
  <c r="J19" i="18" s="1"/>
  <c r="I40" i="18"/>
  <c r="J40" i="18" s="1"/>
  <c r="I44" i="18"/>
  <c r="J44" i="18"/>
  <c r="I65" i="18"/>
  <c r="J65" i="18" s="1"/>
  <c r="G769" i="18"/>
  <c r="G729" i="18"/>
  <c r="E64" i="18"/>
  <c r="F46" i="18"/>
  <c r="K438" i="18"/>
  <c r="L438" i="18" s="1"/>
  <c r="K266" i="18"/>
  <c r="L266" i="18" s="1"/>
  <c r="K293" i="18"/>
  <c r="L293" i="18" s="1"/>
  <c r="K796" i="18"/>
  <c r="L796" i="18" s="1"/>
  <c r="K788" i="18"/>
  <c r="L788" i="18" s="1"/>
  <c r="K772" i="18"/>
  <c r="L772" i="18"/>
  <c r="K763" i="18"/>
  <c r="L763" i="18" s="1"/>
  <c r="K731" i="18"/>
  <c r="L731" i="18" s="1"/>
  <c r="K564" i="18"/>
  <c r="L564" i="18" s="1"/>
  <c r="K536" i="18"/>
  <c r="L536" i="18" s="1"/>
  <c r="K472" i="18"/>
  <c r="L472" i="18" s="1"/>
  <c r="K471" i="18"/>
  <c r="L471" i="18" s="1"/>
  <c r="K446" i="18"/>
  <c r="L446" i="18" s="1"/>
  <c r="K325" i="18"/>
  <c r="L325" i="18" s="1"/>
  <c r="K894" i="18"/>
  <c r="L894" i="18" s="1"/>
  <c r="K886" i="18"/>
  <c r="L886" i="18" s="1"/>
  <c r="K827" i="18"/>
  <c r="L827" i="18" s="1"/>
  <c r="K153" i="18"/>
  <c r="L153" i="18" s="1"/>
  <c r="X750" i="18"/>
  <c r="G456" i="18"/>
  <c r="K530" i="18"/>
  <c r="L530" i="18" s="1"/>
  <c r="X596" i="18"/>
  <c r="K567" i="18"/>
  <c r="L567" i="18" s="1"/>
  <c r="K713" i="18"/>
  <c r="L713" i="18" s="1"/>
  <c r="K389" i="18"/>
  <c r="L389" i="18" s="1"/>
  <c r="K737" i="18"/>
  <c r="L737" i="18" s="1"/>
  <c r="K951" i="18"/>
  <c r="L951" i="18"/>
  <c r="K404" i="18"/>
  <c r="L404" i="18" s="1"/>
  <c r="K464" i="18"/>
  <c r="L464" i="18" s="1"/>
  <c r="G716" i="18"/>
  <c r="G982" i="18"/>
  <c r="X982" i="18"/>
  <c r="K410" i="18"/>
  <c r="L410" i="18" s="1"/>
  <c r="K488" i="18"/>
  <c r="L488" i="18" s="1"/>
  <c r="X633" i="18"/>
  <c r="K865" i="18"/>
  <c r="L865" i="18" s="1"/>
  <c r="K610" i="18"/>
  <c r="L610" i="18" s="1"/>
  <c r="S49" i="18"/>
  <c r="T49" i="18" s="1"/>
  <c r="K715" i="18"/>
  <c r="L715" i="18" s="1"/>
  <c r="K195" i="18"/>
  <c r="L195" i="18" s="1"/>
  <c r="X721" i="18"/>
  <c r="X536" i="18"/>
  <c r="K592" i="18"/>
  <c r="L592" i="18" s="1"/>
  <c r="K456" i="18"/>
  <c r="L456" i="18" s="1"/>
  <c r="K608" i="18"/>
  <c r="L608" i="18" s="1"/>
  <c r="K165" i="18"/>
  <c r="L165" i="18" s="1"/>
  <c r="X472" i="18"/>
  <c r="K699" i="18"/>
  <c r="L699" i="18" s="1"/>
  <c r="K365" i="18"/>
  <c r="L365" i="18" s="1"/>
  <c r="V48" i="18"/>
  <c r="W48" i="18" s="1"/>
  <c r="X48" i="18" s="1"/>
  <c r="V17" i="18"/>
  <c r="W17" i="18" s="1"/>
  <c r="X17" i="18" s="1"/>
  <c r="X809" i="18"/>
  <c r="X225" i="18"/>
  <c r="X532" i="18"/>
  <c r="M97" i="18" l="1"/>
  <c r="K97" i="18"/>
  <c r="L97" i="18" s="1"/>
  <c r="M100" i="18"/>
  <c r="K100" i="18"/>
  <c r="L100" i="18" s="1"/>
  <c r="E201" i="18"/>
  <c r="F201" i="18"/>
  <c r="H587" i="18"/>
  <c r="I587" i="18"/>
  <c r="J587" i="18" s="1"/>
  <c r="H956" i="18"/>
  <c r="I956" i="18"/>
  <c r="J956" i="18" s="1"/>
  <c r="I36" i="18"/>
  <c r="J36" i="18" s="1"/>
  <c r="K868" i="18"/>
  <c r="L868" i="18" s="1"/>
  <c r="I6" i="18"/>
  <c r="J6" i="18" s="1"/>
  <c r="H57" i="18"/>
  <c r="E12" i="18"/>
  <c r="S27" i="18"/>
  <c r="T27" i="18" s="1"/>
  <c r="U27" i="18" s="1"/>
  <c r="S44" i="18"/>
  <c r="F53" i="18"/>
  <c r="S64" i="18"/>
  <c r="T64" i="18" s="1"/>
  <c r="U64" i="18" s="1"/>
  <c r="E77" i="18"/>
  <c r="F77" i="18" s="1"/>
  <c r="G77" i="18" s="1"/>
  <c r="F80" i="18"/>
  <c r="I84" i="18"/>
  <c r="J84" i="18" s="1"/>
  <c r="S88" i="18"/>
  <c r="T88" i="18" s="1"/>
  <c r="U88" i="18" s="1"/>
  <c r="S89" i="18"/>
  <c r="T89" i="18" s="1"/>
  <c r="U89" i="18" s="1"/>
  <c r="F92" i="18"/>
  <c r="G92" i="18" s="1"/>
  <c r="S93" i="18"/>
  <c r="I100" i="18"/>
  <c r="J100" i="18" s="1"/>
  <c r="S112" i="18"/>
  <c r="T112" i="18" s="1"/>
  <c r="U112" i="18" s="1"/>
  <c r="E129" i="18"/>
  <c r="I135" i="18"/>
  <c r="J135" i="18" s="1"/>
  <c r="H135" i="18"/>
  <c r="E137" i="18"/>
  <c r="I141" i="18"/>
  <c r="J141" i="18" s="1"/>
  <c r="H141" i="18"/>
  <c r="K141" i="18" s="1"/>
  <c r="L141" i="18" s="1"/>
  <c r="S145" i="18"/>
  <c r="T145" i="18" s="1"/>
  <c r="U145" i="18" s="1"/>
  <c r="H163" i="18"/>
  <c r="K163" i="18" s="1"/>
  <c r="L163" i="18" s="1"/>
  <c r="I163" i="18"/>
  <c r="J163" i="18" s="1"/>
  <c r="E189" i="18"/>
  <c r="F189" i="18" s="1"/>
  <c r="E217" i="18"/>
  <c r="F217" i="18" s="1"/>
  <c r="I313" i="18"/>
  <c r="J313" i="18" s="1"/>
  <c r="H313" i="18"/>
  <c r="E322" i="18"/>
  <c r="F322" i="18" s="1"/>
  <c r="I353" i="18"/>
  <c r="J353" i="18" s="1"/>
  <c r="H353" i="18"/>
  <c r="M353" i="18" s="1"/>
  <c r="I413" i="18"/>
  <c r="J413" i="18" s="1"/>
  <c r="H413" i="18"/>
  <c r="H475" i="18"/>
  <c r="I475" i="18"/>
  <c r="J475" i="18" s="1"/>
  <c r="I644" i="18"/>
  <c r="J644" i="18" s="1"/>
  <c r="H644" i="18"/>
  <c r="H653" i="18"/>
  <c r="M653" i="18" s="1"/>
  <c r="I653" i="18"/>
  <c r="J653" i="18" s="1"/>
  <c r="N653" i="18" s="1"/>
  <c r="Y653" i="18" s="1"/>
  <c r="Z653" i="18" s="1"/>
  <c r="H280" i="18"/>
  <c r="M280" i="18" s="1"/>
  <c r="I280" i="18"/>
  <c r="J280" i="18" s="1"/>
  <c r="H482" i="18"/>
  <c r="I482" i="18"/>
  <c r="J482" i="18" s="1"/>
  <c r="V22" i="18"/>
  <c r="W22" i="18" s="1"/>
  <c r="X22" i="18" s="1"/>
  <c r="K109" i="18"/>
  <c r="L109" i="18" s="1"/>
  <c r="M49" i="18"/>
  <c r="I59" i="18"/>
  <c r="J59" i="18" s="1"/>
  <c r="K869" i="18"/>
  <c r="L869" i="18" s="1"/>
  <c r="E6" i="18"/>
  <c r="F6" i="18" s="1"/>
  <c r="E14" i="18"/>
  <c r="E18" i="18"/>
  <c r="E26" i="18"/>
  <c r="E35" i="18"/>
  <c r="E43" i="18"/>
  <c r="E55" i="18"/>
  <c r="F55" i="18" s="1"/>
  <c r="E59" i="18"/>
  <c r="F59" i="18" s="1"/>
  <c r="G59" i="18" s="1"/>
  <c r="F89" i="18"/>
  <c r="E98" i="18"/>
  <c r="H108" i="18"/>
  <c r="K108" i="18" s="1"/>
  <c r="L108" i="18" s="1"/>
  <c r="E109" i="18"/>
  <c r="F109" i="18" s="1"/>
  <c r="I113" i="18"/>
  <c r="J113" i="18" s="1"/>
  <c r="I115" i="18"/>
  <c r="J115" i="18" s="1"/>
  <c r="I120" i="18"/>
  <c r="J120" i="18" s="1"/>
  <c r="I127" i="18"/>
  <c r="J127" i="18" s="1"/>
  <c r="E141" i="18"/>
  <c r="F141" i="18" s="1"/>
  <c r="H157" i="18"/>
  <c r="K157" i="18" s="1"/>
  <c r="L157" i="18" s="1"/>
  <c r="H172" i="18"/>
  <c r="M172" i="18" s="1"/>
  <c r="H184" i="18"/>
  <c r="K184" i="18" s="1"/>
  <c r="L184" i="18" s="1"/>
  <c r="F297" i="18"/>
  <c r="I306" i="18"/>
  <c r="J306" i="18" s="1"/>
  <c r="H306" i="18"/>
  <c r="M306" i="18" s="1"/>
  <c r="H341" i="18"/>
  <c r="K341" i="18" s="1"/>
  <c r="L341" i="18" s="1"/>
  <c r="I341" i="18"/>
  <c r="J341" i="18" s="1"/>
  <c r="H370" i="18"/>
  <c r="I370" i="18"/>
  <c r="J370" i="18" s="1"/>
  <c r="H434" i="18"/>
  <c r="M434" i="18" s="1"/>
  <c r="I434" i="18"/>
  <c r="J434" i="18" s="1"/>
  <c r="H463" i="18"/>
  <c r="M463" i="18" s="1"/>
  <c r="I463" i="18"/>
  <c r="J463" i="18" s="1"/>
  <c r="I514" i="18"/>
  <c r="J514" i="18" s="1"/>
  <c r="H514" i="18"/>
  <c r="I528" i="18"/>
  <c r="J528" i="18" s="1"/>
  <c r="H528" i="18"/>
  <c r="M528" i="18" s="1"/>
  <c r="H615" i="18"/>
  <c r="K615" i="18" s="1"/>
  <c r="L615" i="18" s="1"/>
  <c r="I615" i="18"/>
  <c r="J615" i="18" s="1"/>
  <c r="H467" i="18"/>
  <c r="I467" i="18"/>
  <c r="J467" i="18" s="1"/>
  <c r="H518" i="18"/>
  <c r="I518" i="18"/>
  <c r="J518" i="18" s="1"/>
  <c r="I575" i="18"/>
  <c r="J575" i="18" s="1"/>
  <c r="H575" i="18"/>
  <c r="M575" i="18" s="1"/>
  <c r="H31" i="18"/>
  <c r="K873" i="18"/>
  <c r="L873" i="18" s="1"/>
  <c r="I50" i="18"/>
  <c r="J50" i="18" s="1"/>
  <c r="H55" i="18"/>
  <c r="M55" i="18" s="1"/>
  <c r="N55" i="18" s="1"/>
  <c r="Y55" i="18" s="1"/>
  <c r="Z55" i="18" s="1"/>
  <c r="I30" i="18"/>
  <c r="J30" i="18" s="1"/>
  <c r="S10" i="18"/>
  <c r="T10" i="18" s="1"/>
  <c r="U10" i="18" s="1"/>
  <c r="V10" i="18" s="1"/>
  <c r="W10" i="18" s="1"/>
  <c r="S11" i="18"/>
  <c r="T11" i="18" s="1"/>
  <c r="U11" i="18" s="1"/>
  <c r="S14" i="18"/>
  <c r="T14" i="18" s="1"/>
  <c r="U14" i="18" s="1"/>
  <c r="V14" i="18" s="1"/>
  <c r="W14" i="18" s="1"/>
  <c r="X14" i="18" s="1"/>
  <c r="S15" i="18"/>
  <c r="T15" i="18" s="1"/>
  <c r="U15" i="18" s="1"/>
  <c r="V15" i="18" s="1"/>
  <c r="W15" i="18" s="1"/>
  <c r="F24" i="18"/>
  <c r="G24" i="18" s="1"/>
  <c r="F28" i="18"/>
  <c r="E19" i="18"/>
  <c r="E27" i="18"/>
  <c r="F27" i="18" s="1"/>
  <c r="E36" i="18"/>
  <c r="E40" i="18"/>
  <c r="F40" i="18" s="1"/>
  <c r="G40" i="18" s="1"/>
  <c r="F44" i="18"/>
  <c r="G44" i="18" s="1"/>
  <c r="E48" i="18"/>
  <c r="E56" i="18"/>
  <c r="F56" i="18" s="1"/>
  <c r="E68" i="18"/>
  <c r="F68" i="18" s="1"/>
  <c r="H76" i="18"/>
  <c r="K76" i="18" s="1"/>
  <c r="L76" i="18" s="1"/>
  <c r="H87" i="18"/>
  <c r="I104" i="18"/>
  <c r="J104" i="18" s="1"/>
  <c r="E106" i="18"/>
  <c r="S109" i="18"/>
  <c r="H121" i="18"/>
  <c r="M121" i="18" s="1"/>
  <c r="I151" i="18"/>
  <c r="J151" i="18" s="1"/>
  <c r="H151" i="18"/>
  <c r="H180" i="18"/>
  <c r="K180" i="18" s="1"/>
  <c r="L180" i="18" s="1"/>
  <c r="I180" i="18"/>
  <c r="J180" i="18" s="1"/>
  <c r="H181" i="18"/>
  <c r="H192" i="18"/>
  <c r="M192" i="18" s="1"/>
  <c r="H328" i="18"/>
  <c r="I328" i="18"/>
  <c r="J328" i="18" s="1"/>
  <c r="H500" i="18"/>
  <c r="M500" i="18" s="1"/>
  <c r="I500" i="18"/>
  <c r="J500" i="18" s="1"/>
  <c r="H548" i="18"/>
  <c r="I548" i="18"/>
  <c r="J548" i="18" s="1"/>
  <c r="E230" i="18"/>
  <c r="E233" i="18"/>
  <c r="F233" i="18" s="1"/>
  <c r="X241" i="18"/>
  <c r="S242" i="18"/>
  <c r="T242" i="18" s="1"/>
  <c r="U242" i="18" s="1"/>
  <c r="S266" i="18"/>
  <c r="T266" i="18" s="1"/>
  <c r="U266" i="18" s="1"/>
  <c r="S267" i="18"/>
  <c r="T267" i="18" s="1"/>
  <c r="U267" i="18" s="1"/>
  <c r="S274" i="18"/>
  <c r="S277" i="18"/>
  <c r="T277" i="18" s="1"/>
  <c r="U277" i="18" s="1"/>
  <c r="E341" i="18"/>
  <c r="E354" i="18"/>
  <c r="F354" i="18" s="1"/>
  <c r="F357" i="18"/>
  <c r="G357" i="18" s="1"/>
  <c r="S389" i="18"/>
  <c r="T389" i="18" s="1"/>
  <c r="U389" i="18" s="1"/>
  <c r="S390" i="18"/>
  <c r="E434" i="18"/>
  <c r="F434" i="18" s="1"/>
  <c r="S446" i="18"/>
  <c r="T446" i="18" s="1"/>
  <c r="U446" i="18" s="1"/>
  <c r="E467" i="18"/>
  <c r="E500" i="18"/>
  <c r="F500" i="18" s="1"/>
  <c r="X568" i="18"/>
  <c r="G584" i="18"/>
  <c r="I613" i="18"/>
  <c r="J613" i="18" s="1"/>
  <c r="E613" i="18"/>
  <c r="H676" i="18"/>
  <c r="M676" i="18" s="1"/>
  <c r="I676" i="18"/>
  <c r="J676" i="18" s="1"/>
  <c r="H898" i="18"/>
  <c r="I898" i="18"/>
  <c r="J898" i="18" s="1"/>
  <c r="I931" i="18"/>
  <c r="J931" i="18" s="1"/>
  <c r="H931" i="18"/>
  <c r="H933" i="18"/>
  <c r="I933" i="18"/>
  <c r="J933" i="18" s="1"/>
  <c r="H970" i="18"/>
  <c r="M970" i="18" s="1"/>
  <c r="I970" i="18"/>
  <c r="J970" i="18" s="1"/>
  <c r="S141" i="18"/>
  <c r="E157" i="18"/>
  <c r="F157" i="18" s="1"/>
  <c r="H175" i="18"/>
  <c r="E205" i="18"/>
  <c r="E206" i="18"/>
  <c r="H213" i="18"/>
  <c r="K213" i="18" s="1"/>
  <c r="L213" i="18" s="1"/>
  <c r="E221" i="18"/>
  <c r="I225" i="18"/>
  <c r="J225" i="18" s="1"/>
  <c r="N225" i="18" s="1"/>
  <c r="Y225" i="18" s="1"/>
  <c r="Z225" i="18" s="1"/>
  <c r="S229" i="18"/>
  <c r="T229" i="18" s="1"/>
  <c r="U229" i="18" s="1"/>
  <c r="I243" i="18"/>
  <c r="J243" i="18" s="1"/>
  <c r="F253" i="18"/>
  <c r="G253" i="18" s="1"/>
  <c r="X257" i="18"/>
  <c r="S258" i="18"/>
  <c r="T258" i="18" s="1"/>
  <c r="U258" i="18" s="1"/>
  <c r="S278" i="18"/>
  <c r="E290" i="18"/>
  <c r="F290" i="18" s="1"/>
  <c r="H305" i="18"/>
  <c r="M305" i="18" s="1"/>
  <c r="E310" i="18"/>
  <c r="F310" i="18" s="1"/>
  <c r="S321" i="18"/>
  <c r="T321" i="18" s="1"/>
  <c r="U321" i="18" s="1"/>
  <c r="S326" i="18"/>
  <c r="I329" i="18"/>
  <c r="J329" i="18" s="1"/>
  <c r="E329" i="18"/>
  <c r="E330" i="18"/>
  <c r="F330" i="18" s="1"/>
  <c r="G330" i="18" s="1"/>
  <c r="F334" i="18"/>
  <c r="E338" i="18"/>
  <c r="F338" i="18" s="1"/>
  <c r="G338" i="18" s="1"/>
  <c r="E343" i="18"/>
  <c r="F350" i="18"/>
  <c r="G350" i="18" s="1"/>
  <c r="S369" i="18"/>
  <c r="T369" i="18" s="1"/>
  <c r="U369" i="18" s="1"/>
  <c r="E374" i="18"/>
  <c r="F374" i="18" s="1"/>
  <c r="N374" i="18" s="1"/>
  <c r="I393" i="18"/>
  <c r="J393" i="18" s="1"/>
  <c r="E426" i="18"/>
  <c r="F426" i="18" s="1"/>
  <c r="N426" i="18" s="1"/>
  <c r="S461" i="18"/>
  <c r="T461" i="18" s="1"/>
  <c r="U461" i="18" s="1"/>
  <c r="E484" i="18"/>
  <c r="F484" i="18" s="1"/>
  <c r="G484" i="18" s="1"/>
  <c r="S505" i="18"/>
  <c r="T505" i="18" s="1"/>
  <c r="U505" i="18" s="1"/>
  <c r="S511" i="18"/>
  <c r="T511" i="18" s="1"/>
  <c r="U511" i="18" s="1"/>
  <c r="S512" i="18"/>
  <c r="E532" i="18"/>
  <c r="F532" i="18" s="1"/>
  <c r="G532" i="18" s="1"/>
  <c r="E536" i="18"/>
  <c r="F536" i="18" s="1"/>
  <c r="S595" i="18"/>
  <c r="T595" i="18" s="1"/>
  <c r="U595" i="18" s="1"/>
  <c r="I638" i="18"/>
  <c r="J638" i="18" s="1"/>
  <c r="H638" i="18"/>
  <c r="H773" i="18"/>
  <c r="I773" i="18"/>
  <c r="J773" i="18" s="1"/>
  <c r="I785" i="18"/>
  <c r="J785" i="18" s="1"/>
  <c r="H785" i="18"/>
  <c r="I824" i="18"/>
  <c r="J824" i="18" s="1"/>
  <c r="H824" i="18"/>
  <c r="M824" i="18" s="1"/>
  <c r="I834" i="18"/>
  <c r="J834" i="18" s="1"/>
  <c r="H834" i="18"/>
  <c r="I989" i="18"/>
  <c r="J989" i="18" s="1"/>
  <c r="H989" i="18"/>
  <c r="M989" i="18" s="1"/>
  <c r="H996" i="18"/>
  <c r="I996" i="18"/>
  <c r="J996" i="18" s="1"/>
  <c r="F145" i="18"/>
  <c r="F262" i="18"/>
  <c r="S314" i="18"/>
  <c r="T314" i="18" s="1"/>
  <c r="U314" i="18" s="1"/>
  <c r="E325" i="18"/>
  <c r="F341" i="18"/>
  <c r="S374" i="18"/>
  <c r="F382" i="18"/>
  <c r="G382" i="18" s="1"/>
  <c r="S434" i="18"/>
  <c r="S437" i="18"/>
  <c r="T437" i="18" s="1"/>
  <c r="U437" i="18" s="1"/>
  <c r="E438" i="18"/>
  <c r="F438" i="18" s="1"/>
  <c r="G438" i="18" s="1"/>
  <c r="E464" i="18"/>
  <c r="F464" i="18" s="1"/>
  <c r="N464" i="18" s="1"/>
  <c r="E488" i="18"/>
  <c r="F488" i="18" s="1"/>
  <c r="S500" i="18"/>
  <c r="E517" i="18"/>
  <c r="E533" i="18"/>
  <c r="F547" i="18"/>
  <c r="S548" i="18"/>
  <c r="T548" i="18" s="1"/>
  <c r="U548" i="18" s="1"/>
  <c r="I564" i="18"/>
  <c r="J564" i="18" s="1"/>
  <c r="E565" i="18"/>
  <c r="S575" i="18"/>
  <c r="T575" i="18" s="1"/>
  <c r="U575" i="18" s="1"/>
  <c r="H687" i="18"/>
  <c r="I687" i="18"/>
  <c r="J687" i="18" s="1"/>
  <c r="H725" i="18"/>
  <c r="I725" i="18"/>
  <c r="J725" i="18" s="1"/>
  <c r="H804" i="18"/>
  <c r="I804" i="18"/>
  <c r="J804" i="18" s="1"/>
  <c r="E814" i="18"/>
  <c r="F814" i="18" s="1"/>
  <c r="G814" i="18" s="1"/>
  <c r="H853" i="18"/>
  <c r="K853" i="18" s="1"/>
  <c r="L853" i="18" s="1"/>
  <c r="I853" i="18"/>
  <c r="J853" i="18" s="1"/>
  <c r="H889" i="18"/>
  <c r="I889" i="18"/>
  <c r="J889" i="18" s="1"/>
  <c r="H903" i="18"/>
  <c r="I903" i="18"/>
  <c r="J903" i="18" s="1"/>
  <c r="H945" i="18"/>
  <c r="I945" i="18"/>
  <c r="J945" i="18" s="1"/>
  <c r="I981" i="18"/>
  <c r="J981" i="18" s="1"/>
  <c r="H981" i="18"/>
  <c r="E592" i="18"/>
  <c r="F592" i="18" s="1"/>
  <c r="I608" i="18"/>
  <c r="J608" i="18" s="1"/>
  <c r="N608" i="18" s="1"/>
  <c r="E615" i="18"/>
  <c r="F644" i="18"/>
  <c r="G644" i="18" s="1"/>
  <c r="S654" i="18"/>
  <c r="T654" i="18" s="1"/>
  <c r="U654" i="18" s="1"/>
  <c r="S662" i="18"/>
  <c r="T662" i="18" s="1"/>
  <c r="U662" i="18" s="1"/>
  <c r="X690" i="18"/>
  <c r="S696" i="18"/>
  <c r="T696" i="18" s="1"/>
  <c r="U696" i="18" s="1"/>
  <c r="S697" i="18"/>
  <c r="F709" i="18"/>
  <c r="G709" i="18" s="1"/>
  <c r="S717" i="18"/>
  <c r="S722" i="18"/>
  <c r="T722" i="18" s="1"/>
  <c r="U722" i="18" s="1"/>
  <c r="E725" i="18"/>
  <c r="F732" i="18"/>
  <c r="G732" i="18" s="1"/>
  <c r="I745" i="18"/>
  <c r="J745" i="18" s="1"/>
  <c r="S748" i="18"/>
  <c r="T748" i="18" s="1"/>
  <c r="U748" i="18" s="1"/>
  <c r="E750" i="18"/>
  <c r="F752" i="18"/>
  <c r="G752" i="18" s="1"/>
  <c r="F773" i="18"/>
  <c r="G773" i="18" s="1"/>
  <c r="I780" i="18"/>
  <c r="J780" i="18" s="1"/>
  <c r="S782" i="18"/>
  <c r="T782" i="18" s="1"/>
  <c r="U782" i="18" s="1"/>
  <c r="E785" i="18"/>
  <c r="F785" i="18" s="1"/>
  <c r="G785" i="18" s="1"/>
  <c r="I788" i="18"/>
  <c r="J788" i="18" s="1"/>
  <c r="E792" i="18"/>
  <c r="F792" i="18" s="1"/>
  <c r="S808" i="18"/>
  <c r="H832" i="18"/>
  <c r="E835" i="18"/>
  <c r="F835" i="18" s="1"/>
  <c r="I837" i="18"/>
  <c r="J837" i="18" s="1"/>
  <c r="I850" i="18"/>
  <c r="J850" i="18" s="1"/>
  <c r="E853" i="18"/>
  <c r="I858" i="18"/>
  <c r="J858" i="18" s="1"/>
  <c r="S858" i="18"/>
  <c r="T858" i="18" s="1"/>
  <c r="U858" i="18" s="1"/>
  <c r="I887" i="18"/>
  <c r="J887" i="18" s="1"/>
  <c r="F889" i="18"/>
  <c r="S894" i="18"/>
  <c r="T894" i="18" s="1"/>
  <c r="U894" i="18" s="1"/>
  <c r="E903" i="18"/>
  <c r="F917" i="18"/>
  <c r="G917" i="18" s="1"/>
  <c r="H929" i="18"/>
  <c r="I932" i="18"/>
  <c r="J932" i="18" s="1"/>
  <c r="H939" i="18"/>
  <c r="H953" i="18"/>
  <c r="E970" i="18"/>
  <c r="F970" i="18" s="1"/>
  <c r="G970" i="18" s="1"/>
  <c r="F971" i="18"/>
  <c r="H987" i="18"/>
  <c r="E990" i="18"/>
  <c r="F990" i="18" s="1"/>
  <c r="H992" i="18"/>
  <c r="E597" i="18"/>
  <c r="S607" i="18"/>
  <c r="T607" i="18" s="1"/>
  <c r="U607" i="18" s="1"/>
  <c r="E609" i="18"/>
  <c r="E655" i="18"/>
  <c r="E686" i="18"/>
  <c r="S702" i="18"/>
  <c r="T702" i="18" s="1"/>
  <c r="U702" i="18" s="1"/>
  <c r="V702" i="18" s="1"/>
  <c r="W702" i="18" s="1"/>
  <c r="X702" i="18" s="1"/>
  <c r="E718" i="18"/>
  <c r="S728" i="18"/>
  <c r="T728" i="18" s="1"/>
  <c r="U728" i="18" s="1"/>
  <c r="E733" i="18"/>
  <c r="F733" i="18" s="1"/>
  <c r="G733" i="18" s="1"/>
  <c r="E745" i="18"/>
  <c r="F745" i="18" s="1"/>
  <c r="E761" i="18"/>
  <c r="F761" i="18" s="1"/>
  <c r="N761" i="18" s="1"/>
  <c r="S765" i="18"/>
  <c r="T765" i="18" s="1"/>
  <c r="U765" i="18" s="1"/>
  <c r="E773" i="18"/>
  <c r="S777" i="18"/>
  <c r="I807" i="18"/>
  <c r="J807" i="18" s="1"/>
  <c r="N807" i="18" s="1"/>
  <c r="E832" i="18"/>
  <c r="S834" i="18"/>
  <c r="T834" i="18" s="1"/>
  <c r="U834" i="18" s="1"/>
  <c r="F843" i="18"/>
  <c r="G843" i="18" s="1"/>
  <c r="F845" i="18"/>
  <c r="S867" i="18"/>
  <c r="T867" i="18" s="1"/>
  <c r="U867" i="18" s="1"/>
  <c r="E887" i="18"/>
  <c r="F887" i="18" s="1"/>
  <c r="G887" i="18" s="1"/>
  <c r="E900" i="18"/>
  <c r="F929" i="18"/>
  <c r="G929" i="18" s="1"/>
  <c r="S938" i="18"/>
  <c r="T938" i="18" s="1"/>
  <c r="U938" i="18" s="1"/>
  <c r="S946" i="18"/>
  <c r="T946" i="18" s="1"/>
  <c r="U946" i="18" s="1"/>
  <c r="E953" i="18"/>
  <c r="F953" i="18" s="1"/>
  <c r="G953" i="18" s="1"/>
  <c r="E955" i="18"/>
  <c r="S956" i="18"/>
  <c r="T956" i="18" s="1"/>
  <c r="U956" i="18" s="1"/>
  <c r="S957" i="18"/>
  <c r="T957" i="18" s="1"/>
  <c r="U957" i="18" s="1"/>
  <c r="S966" i="18"/>
  <c r="T966" i="18" s="1"/>
  <c r="U966" i="18" s="1"/>
  <c r="E974" i="18"/>
  <c r="F974" i="18" s="1"/>
  <c r="G974" i="18" s="1"/>
  <c r="E979" i="18"/>
  <c r="F979" i="18" s="1"/>
  <c r="G979" i="18" s="1"/>
  <c r="E987" i="18"/>
  <c r="M145" i="18"/>
  <c r="K145" i="18"/>
  <c r="L145" i="18" s="1"/>
  <c r="M62" i="18"/>
  <c r="K62" i="18"/>
  <c r="L62" i="18" s="1"/>
  <c r="K46" i="18"/>
  <c r="L46" i="18" s="1"/>
  <c r="M46" i="18"/>
  <c r="N46" i="18" s="1"/>
  <c r="E31" i="18"/>
  <c r="F31" i="18" s="1"/>
  <c r="H276" i="18"/>
  <c r="M276" i="18" s="1"/>
  <c r="I276" i="18"/>
  <c r="J276" i="18" s="1"/>
  <c r="I369" i="18"/>
  <c r="J369" i="18" s="1"/>
  <c r="H369" i="18"/>
  <c r="K369" i="18" s="1"/>
  <c r="L369" i="18" s="1"/>
  <c r="H422" i="18"/>
  <c r="E422" i="18"/>
  <c r="F422" i="18" s="1"/>
  <c r="I422" i="18"/>
  <c r="J422" i="18" s="1"/>
  <c r="E439" i="18"/>
  <c r="I439" i="18"/>
  <c r="J439" i="18" s="1"/>
  <c r="F476" i="18"/>
  <c r="E476" i="18"/>
  <c r="H520" i="18"/>
  <c r="M520" i="18" s="1"/>
  <c r="I520" i="18"/>
  <c r="J520" i="18" s="1"/>
  <c r="E259" i="18"/>
  <c r="F259" i="18"/>
  <c r="G259" i="18" s="1"/>
  <c r="H265" i="18"/>
  <c r="M265" i="18" s="1"/>
  <c r="I265" i="18"/>
  <c r="J265" i="18" s="1"/>
  <c r="H298" i="18"/>
  <c r="K298" i="18" s="1"/>
  <c r="L298" i="18" s="1"/>
  <c r="I298" i="18"/>
  <c r="J298" i="18" s="1"/>
  <c r="K93" i="18"/>
  <c r="L93" i="18" s="1"/>
  <c r="G23" i="18"/>
  <c r="I22" i="18"/>
  <c r="J22" i="18" s="1"/>
  <c r="K201" i="18"/>
  <c r="L201" i="18" s="1"/>
  <c r="S25" i="18"/>
  <c r="T25" i="18" s="1"/>
  <c r="U25" i="18" s="1"/>
  <c r="E7" i="18"/>
  <c r="F7" i="18" s="1"/>
  <c r="G7" i="18" s="1"/>
  <c r="E11" i="18"/>
  <c r="E32" i="18"/>
  <c r="F52" i="18"/>
  <c r="G52" i="18" s="1"/>
  <c r="E60" i="18"/>
  <c r="F60" i="18" s="1"/>
  <c r="G60" i="18" s="1"/>
  <c r="M24" i="25"/>
  <c r="I77" i="18"/>
  <c r="J77" i="18" s="1"/>
  <c r="S81" i="18"/>
  <c r="T81" i="18" s="1"/>
  <c r="U81" i="18" s="1"/>
  <c r="E85" i="18"/>
  <c r="F85" i="18" s="1"/>
  <c r="I96" i="18"/>
  <c r="J96" i="18" s="1"/>
  <c r="E96" i="18"/>
  <c r="M105" i="18"/>
  <c r="F105" i="18"/>
  <c r="E124" i="18"/>
  <c r="E125" i="18"/>
  <c r="F125" i="18" s="1"/>
  <c r="S128" i="18"/>
  <c r="T128" i="18" s="1"/>
  <c r="U128" i="18" s="1"/>
  <c r="G132" i="18"/>
  <c r="E133" i="18"/>
  <c r="F133" i="18" s="1"/>
  <c r="H148" i="18"/>
  <c r="K148" i="18" s="1"/>
  <c r="L148" i="18" s="1"/>
  <c r="I148" i="18"/>
  <c r="J148" i="18" s="1"/>
  <c r="E152" i="18"/>
  <c r="E162" i="18"/>
  <c r="E164" i="18"/>
  <c r="E168" i="18"/>
  <c r="F169" i="18"/>
  <c r="I169" i="18"/>
  <c r="J169" i="18" s="1"/>
  <c r="E176" i="18"/>
  <c r="F176" i="18"/>
  <c r="H189" i="18"/>
  <c r="I189" i="18"/>
  <c r="J189" i="18" s="1"/>
  <c r="S192" i="18"/>
  <c r="T192" i="18" s="1"/>
  <c r="U192" i="18" s="1"/>
  <c r="G217" i="18"/>
  <c r="S217" i="18"/>
  <c r="T217" i="18" s="1"/>
  <c r="U217" i="18" s="1"/>
  <c r="S220" i="18"/>
  <c r="T220" i="18" s="1"/>
  <c r="U220" i="18" s="1"/>
  <c r="G228" i="18"/>
  <c r="S228" i="18"/>
  <c r="T228" i="18" s="1"/>
  <c r="U228" i="18" s="1"/>
  <c r="H236" i="18"/>
  <c r="K236" i="18" s="1"/>
  <c r="L236" i="18" s="1"/>
  <c r="I236" i="18"/>
  <c r="J236" i="18" s="1"/>
  <c r="H256" i="18"/>
  <c r="I256" i="18"/>
  <c r="J256" i="18" s="1"/>
  <c r="H308" i="18"/>
  <c r="I308" i="18"/>
  <c r="J308" i="18" s="1"/>
  <c r="H322" i="18"/>
  <c r="K322" i="18" s="1"/>
  <c r="L322" i="18" s="1"/>
  <c r="I322" i="18"/>
  <c r="J322" i="18" s="1"/>
  <c r="E326" i="18"/>
  <c r="F326" i="18" s="1"/>
  <c r="E327" i="18"/>
  <c r="S330" i="18"/>
  <c r="T330" i="18" s="1"/>
  <c r="U330" i="18" s="1"/>
  <c r="V330" i="18"/>
  <c r="W330" i="18" s="1"/>
  <c r="S337" i="18"/>
  <c r="T337" i="18" s="1"/>
  <c r="U337" i="18" s="1"/>
  <c r="H342" i="18"/>
  <c r="I342" i="18"/>
  <c r="J342" i="18" s="1"/>
  <c r="S213" i="18"/>
  <c r="T213" i="18" s="1"/>
  <c r="U213" i="18" s="1"/>
  <c r="V213" i="18"/>
  <c r="W213" i="18" s="1"/>
  <c r="H11" i="18"/>
  <c r="H60" i="18"/>
  <c r="K60" i="18" s="1"/>
  <c r="L60" i="18" s="1"/>
  <c r="I24" i="18"/>
  <c r="J24" i="18" s="1"/>
  <c r="S21" i="18"/>
  <c r="T21" i="18" s="1"/>
  <c r="U21" i="18" s="1"/>
  <c r="V21" i="18" s="1"/>
  <c r="W21" i="18" s="1"/>
  <c r="H71" i="18"/>
  <c r="M71" i="18" s="1"/>
  <c r="S73" i="18"/>
  <c r="T73" i="18" s="1"/>
  <c r="U73" i="18" s="1"/>
  <c r="S77" i="18"/>
  <c r="F81" i="18"/>
  <c r="I85" i="18"/>
  <c r="J85" i="18" s="1"/>
  <c r="I89" i="18"/>
  <c r="J89" i="18" s="1"/>
  <c r="H95" i="18"/>
  <c r="M95" i="18" s="1"/>
  <c r="E104" i="18"/>
  <c r="E108" i="18"/>
  <c r="S120" i="18"/>
  <c r="T120" i="18" s="1"/>
  <c r="U120" i="18" s="1"/>
  <c r="F121" i="18"/>
  <c r="G121" i="18" s="1"/>
  <c r="E122" i="18"/>
  <c r="I124" i="18"/>
  <c r="J124" i="18" s="1"/>
  <c r="S129" i="18"/>
  <c r="T129" i="18" s="1"/>
  <c r="U129" i="18" s="1"/>
  <c r="E130" i="18"/>
  <c r="I133" i="18"/>
  <c r="J133" i="18" s="1"/>
  <c r="E136" i="18"/>
  <c r="E138" i="18"/>
  <c r="S144" i="18"/>
  <c r="T144" i="18" s="1"/>
  <c r="U144" i="18" s="1"/>
  <c r="I146" i="18"/>
  <c r="J146" i="18" s="1"/>
  <c r="E148" i="18"/>
  <c r="E149" i="18"/>
  <c r="F149" i="18" s="1"/>
  <c r="I153" i="18"/>
  <c r="J153" i="18" s="1"/>
  <c r="F156" i="18"/>
  <c r="G156" i="18" s="1"/>
  <c r="S161" i="18"/>
  <c r="T161" i="18" s="1"/>
  <c r="U161" i="18" s="1"/>
  <c r="I164" i="18"/>
  <c r="J164" i="18" s="1"/>
  <c r="I167" i="18"/>
  <c r="J167" i="18" s="1"/>
  <c r="H167" i="18"/>
  <c r="E169" i="18"/>
  <c r="E170" i="18"/>
  <c r="H193" i="18"/>
  <c r="M193" i="18" s="1"/>
  <c r="I193" i="18"/>
  <c r="J193" i="18" s="1"/>
  <c r="E197" i="18"/>
  <c r="F197" i="18" s="1"/>
  <c r="G197" i="18" s="1"/>
  <c r="S205" i="18"/>
  <c r="T205" i="18" s="1"/>
  <c r="U205" i="18" s="1"/>
  <c r="E209" i="18"/>
  <c r="F209" i="18" s="1"/>
  <c r="S212" i="18"/>
  <c r="T212" i="18" s="1"/>
  <c r="U212" i="18" s="1"/>
  <c r="E214" i="18"/>
  <c r="H224" i="18"/>
  <c r="K224" i="18" s="1"/>
  <c r="L224" i="18" s="1"/>
  <c r="I224" i="18"/>
  <c r="J224" i="18" s="1"/>
  <c r="G233" i="18"/>
  <c r="E236" i="18"/>
  <c r="H245" i="18"/>
  <c r="I245" i="18"/>
  <c r="J245" i="18" s="1"/>
  <c r="G249" i="18"/>
  <c r="S252" i="18"/>
  <c r="T252" i="18" s="1"/>
  <c r="U252" i="18" s="1"/>
  <c r="E256" i="18"/>
  <c r="E257" i="18"/>
  <c r="F257" i="18" s="1"/>
  <c r="G257" i="18" s="1"/>
  <c r="I259" i="18"/>
  <c r="J259" i="18" s="1"/>
  <c r="G262" i="18"/>
  <c r="H269" i="18"/>
  <c r="S289" i="18"/>
  <c r="T289" i="18" s="1"/>
  <c r="U289" i="18" s="1"/>
  <c r="G297" i="18"/>
  <c r="I301" i="18"/>
  <c r="J301" i="18" s="1"/>
  <c r="H301" i="18"/>
  <c r="M301" i="18" s="1"/>
  <c r="H330" i="18"/>
  <c r="K330" i="18" s="1"/>
  <c r="L330" i="18" s="1"/>
  <c r="I330" i="18"/>
  <c r="J330" i="18" s="1"/>
  <c r="E342" i="18"/>
  <c r="F342" i="18" s="1"/>
  <c r="G342" i="18" s="1"/>
  <c r="S353" i="18"/>
  <c r="T353" i="18" s="1"/>
  <c r="U353" i="18" s="1"/>
  <c r="S354" i="18"/>
  <c r="H386" i="18"/>
  <c r="E386" i="18"/>
  <c r="F386" i="18" s="1"/>
  <c r="N386" i="18" s="1"/>
  <c r="H402" i="18"/>
  <c r="E402" i="18"/>
  <c r="F402" i="18" s="1"/>
  <c r="G402" i="18" s="1"/>
  <c r="I402" i="18"/>
  <c r="J402" i="18" s="1"/>
  <c r="S427" i="18"/>
  <c r="T427" i="18" s="1"/>
  <c r="U427" i="18" s="1"/>
  <c r="V427" i="18"/>
  <c r="W427" i="18" s="1"/>
  <c r="H436" i="18"/>
  <c r="I436" i="18"/>
  <c r="J436" i="18" s="1"/>
  <c r="H451" i="18"/>
  <c r="M451" i="18" s="1"/>
  <c r="I451" i="18"/>
  <c r="J451" i="18" s="1"/>
  <c r="F22" i="18"/>
  <c r="K99" i="18"/>
  <c r="L99" i="18" s="1"/>
  <c r="F14" i="18"/>
  <c r="G14" i="18" s="1"/>
  <c r="K35" i="18"/>
  <c r="L35" i="18" s="1"/>
  <c r="I52" i="18"/>
  <c r="J52" i="18" s="1"/>
  <c r="I62" i="18"/>
  <c r="J62" i="18" s="1"/>
  <c r="I49" i="18"/>
  <c r="J49" i="18" s="1"/>
  <c r="K358" i="18"/>
  <c r="L358" i="18" s="1"/>
  <c r="F8" i="18"/>
  <c r="K552" i="18"/>
  <c r="L552" i="18" s="1"/>
  <c r="M5" i="18"/>
  <c r="E44" i="18"/>
  <c r="I5" i="18"/>
  <c r="J5" i="18" s="1"/>
  <c r="I43" i="18"/>
  <c r="J43" i="18" s="1"/>
  <c r="E52" i="18"/>
  <c r="M22" i="18"/>
  <c r="K54" i="18"/>
  <c r="L54" i="18" s="1"/>
  <c r="K45" i="18"/>
  <c r="L45" i="18" s="1"/>
  <c r="I57" i="18"/>
  <c r="J57" i="18" s="1"/>
  <c r="I45" i="18"/>
  <c r="J45" i="18" s="1"/>
  <c r="I8" i="18"/>
  <c r="J8" i="18" s="1"/>
  <c r="H7" i="18"/>
  <c r="H21" i="18"/>
  <c r="K21" i="18" s="1"/>
  <c r="L21" i="18" s="1"/>
  <c r="S29" i="18"/>
  <c r="T29" i="18" s="1"/>
  <c r="U29" i="18" s="1"/>
  <c r="E49" i="18"/>
  <c r="S51" i="18"/>
  <c r="T51" i="18" s="1"/>
  <c r="U51" i="18" s="1"/>
  <c r="S61" i="18"/>
  <c r="T61" i="18" s="1"/>
  <c r="U61" i="18" s="1"/>
  <c r="K24" i="25"/>
  <c r="F73" i="18"/>
  <c r="H88" i="18"/>
  <c r="K88" i="18" s="1"/>
  <c r="L88" i="18" s="1"/>
  <c r="F96" i="18"/>
  <c r="G96" i="18" s="1"/>
  <c r="H103" i="18"/>
  <c r="E114" i="18"/>
  <c r="E132" i="18"/>
  <c r="I137" i="18"/>
  <c r="J137" i="18" s="1"/>
  <c r="I152" i="18"/>
  <c r="J152" i="18" s="1"/>
  <c r="F153" i="18"/>
  <c r="G153" i="18" s="1"/>
  <c r="S157" i="18"/>
  <c r="F164" i="18"/>
  <c r="N164" i="18" s="1"/>
  <c r="I168" i="18"/>
  <c r="J168" i="18" s="1"/>
  <c r="H173" i="18"/>
  <c r="K173" i="18" s="1"/>
  <c r="L173" i="18" s="1"/>
  <c r="I173" i="18"/>
  <c r="J173" i="18" s="1"/>
  <c r="G188" i="18"/>
  <c r="F193" i="18"/>
  <c r="E222" i="18"/>
  <c r="H229" i="18"/>
  <c r="I229" i="18"/>
  <c r="J229" i="18" s="1"/>
  <c r="I240" i="18"/>
  <c r="J240" i="18" s="1"/>
  <c r="E245" i="18"/>
  <c r="E246" i="18"/>
  <c r="H253" i="18"/>
  <c r="I253" i="18"/>
  <c r="J253" i="18" s="1"/>
  <c r="H274" i="18"/>
  <c r="M274" i="18" s="1"/>
  <c r="E298" i="18"/>
  <c r="F298" i="18" s="1"/>
  <c r="G298" i="18" s="1"/>
  <c r="E346" i="18"/>
  <c r="F346" i="18" s="1"/>
  <c r="G346" i="18" s="1"/>
  <c r="E350" i="18"/>
  <c r="S363" i="18"/>
  <c r="T363" i="18" s="1"/>
  <c r="U363" i="18" s="1"/>
  <c r="H381" i="18"/>
  <c r="I381" i="18"/>
  <c r="J381" i="18" s="1"/>
  <c r="N389" i="18"/>
  <c r="H397" i="18"/>
  <c r="M397" i="18" s="1"/>
  <c r="I397" i="18"/>
  <c r="J397" i="18" s="1"/>
  <c r="H406" i="18"/>
  <c r="M406" i="18" s="1"/>
  <c r="I406" i="18"/>
  <c r="J406" i="18" s="1"/>
  <c r="H424" i="18"/>
  <c r="I424" i="18"/>
  <c r="J424" i="18" s="1"/>
  <c r="I491" i="18"/>
  <c r="J491" i="18" s="1"/>
  <c r="H491" i="18"/>
  <c r="M491" i="18" s="1"/>
  <c r="I495" i="18"/>
  <c r="J495" i="18" s="1"/>
  <c r="H495" i="18"/>
  <c r="F524" i="18"/>
  <c r="G524" i="18" s="1"/>
  <c r="I524" i="18"/>
  <c r="J524" i="18" s="1"/>
  <c r="I527" i="18"/>
  <c r="J527" i="18" s="1"/>
  <c r="H527" i="18"/>
  <c r="H563" i="18"/>
  <c r="I563" i="18"/>
  <c r="J563" i="18" s="1"/>
  <c r="S177" i="18"/>
  <c r="T177" i="18" s="1"/>
  <c r="U177" i="18" s="1"/>
  <c r="E181" i="18"/>
  <c r="F181" i="18" s="1"/>
  <c r="S185" i="18"/>
  <c r="T185" i="18" s="1"/>
  <c r="U185" i="18" s="1"/>
  <c r="E213" i="18"/>
  <c r="F213" i="18" s="1"/>
  <c r="S221" i="18"/>
  <c r="T221" i="18" s="1"/>
  <c r="U221" i="18" s="1"/>
  <c r="E224" i="18"/>
  <c r="S233" i="18"/>
  <c r="T233" i="18" s="1"/>
  <c r="U233" i="18" s="1"/>
  <c r="E240" i="18"/>
  <c r="E241" i="18"/>
  <c r="F241" i="18" s="1"/>
  <c r="G241" i="18" s="1"/>
  <c r="E274" i="18"/>
  <c r="F274" i="18" s="1"/>
  <c r="S282" i="18"/>
  <c r="T282" i="18" s="1"/>
  <c r="U282" i="18" s="1"/>
  <c r="S283" i="18"/>
  <c r="T283" i="18" s="1"/>
  <c r="U283" i="18" s="1"/>
  <c r="S290" i="18"/>
  <c r="S294" i="18"/>
  <c r="E302" i="18"/>
  <c r="S305" i="18"/>
  <c r="T305" i="18" s="1"/>
  <c r="U305" i="18" s="1"/>
  <c r="E306" i="18"/>
  <c r="F306" i="18" s="1"/>
  <c r="E313" i="18"/>
  <c r="E314" i="18"/>
  <c r="F314" i="18" s="1"/>
  <c r="G314" i="18" s="1"/>
  <c r="H324" i="18"/>
  <c r="S338" i="18"/>
  <c r="I356" i="18"/>
  <c r="J356" i="18" s="1"/>
  <c r="E363" i="18"/>
  <c r="E370" i="18"/>
  <c r="F370" i="18" s="1"/>
  <c r="H376" i="18"/>
  <c r="I376" i="18"/>
  <c r="J376" i="18" s="1"/>
  <c r="I377" i="18"/>
  <c r="J377" i="18" s="1"/>
  <c r="H408" i="18"/>
  <c r="I408" i="18"/>
  <c r="J408" i="18" s="1"/>
  <c r="I417" i="18"/>
  <c r="J417" i="18" s="1"/>
  <c r="H417" i="18"/>
  <c r="M417" i="18" s="1"/>
  <c r="X426" i="18"/>
  <c r="I444" i="18"/>
  <c r="J444" i="18" s="1"/>
  <c r="H444" i="18"/>
  <c r="I454" i="18"/>
  <c r="J454" i="18" s="1"/>
  <c r="H454" i="18"/>
  <c r="I459" i="18"/>
  <c r="J459" i="18" s="1"/>
  <c r="H459" i="18"/>
  <c r="I472" i="18"/>
  <c r="J472" i="18" s="1"/>
  <c r="N472" i="18" s="1"/>
  <c r="Y472" i="18" s="1"/>
  <c r="Z472" i="18" s="1"/>
  <c r="E472" i="18"/>
  <c r="F472" i="18" s="1"/>
  <c r="I483" i="18"/>
  <c r="J483" i="18" s="1"/>
  <c r="H483" i="18"/>
  <c r="M483" i="18" s="1"/>
  <c r="F492" i="18"/>
  <c r="G492" i="18" s="1"/>
  <c r="I498" i="18"/>
  <c r="J498" i="18" s="1"/>
  <c r="H498" i="18"/>
  <c r="H499" i="18"/>
  <c r="S152" i="18"/>
  <c r="T152" i="18" s="1"/>
  <c r="U152" i="18" s="1"/>
  <c r="E154" i="18"/>
  <c r="E161" i="18"/>
  <c r="S169" i="18"/>
  <c r="T169" i="18" s="1"/>
  <c r="U169" i="18" s="1"/>
  <c r="S173" i="18"/>
  <c r="T173" i="18" s="1"/>
  <c r="U173" i="18" s="1"/>
  <c r="F177" i="18"/>
  <c r="F185" i="18"/>
  <c r="S189" i="18"/>
  <c r="E192" i="18"/>
  <c r="S263" i="18"/>
  <c r="T263" i="18" s="1"/>
  <c r="U263" i="18" s="1"/>
  <c r="F270" i="18"/>
  <c r="E286" i="18"/>
  <c r="E293" i="18"/>
  <c r="G318" i="18"/>
  <c r="H382" i="18"/>
  <c r="E382" i="18"/>
  <c r="H385" i="18"/>
  <c r="M385" i="18" s="1"/>
  <c r="I385" i="18"/>
  <c r="J385" i="18" s="1"/>
  <c r="F393" i="18"/>
  <c r="G393" i="18" s="1"/>
  <c r="E398" i="18"/>
  <c r="I398" i="18"/>
  <c r="J398" i="18" s="1"/>
  <c r="I421" i="18"/>
  <c r="J421" i="18" s="1"/>
  <c r="H421" i="18"/>
  <c r="H433" i="18"/>
  <c r="I433" i="18"/>
  <c r="J433" i="18" s="1"/>
  <c r="H449" i="18"/>
  <c r="I449" i="18"/>
  <c r="J449" i="18" s="1"/>
  <c r="I462" i="18"/>
  <c r="J462" i="18" s="1"/>
  <c r="H462" i="18"/>
  <c r="M462" i="18" s="1"/>
  <c r="I466" i="18"/>
  <c r="J466" i="18" s="1"/>
  <c r="H466" i="18"/>
  <c r="H504" i="18"/>
  <c r="I504" i="18"/>
  <c r="J504" i="18" s="1"/>
  <c r="H516" i="18"/>
  <c r="I516" i="18"/>
  <c r="J516" i="18" s="1"/>
  <c r="E516" i="18"/>
  <c r="F516" i="18" s="1"/>
  <c r="G516" i="18" s="1"/>
  <c r="I540" i="18"/>
  <c r="J540" i="18" s="1"/>
  <c r="H540" i="18"/>
  <c r="M540" i="18" s="1"/>
  <c r="I546" i="18"/>
  <c r="J546" i="18" s="1"/>
  <c r="H546" i="18"/>
  <c r="N547" i="18"/>
  <c r="E377" i="18"/>
  <c r="E378" i="18"/>
  <c r="F378" i="18" s="1"/>
  <c r="S386" i="18"/>
  <c r="F398" i="18"/>
  <c r="G398" i="18" s="1"/>
  <c r="S406" i="18"/>
  <c r="S417" i="18"/>
  <c r="T417" i="18" s="1"/>
  <c r="U417" i="18" s="1"/>
  <c r="F421" i="18"/>
  <c r="S422" i="18"/>
  <c r="F430" i="18"/>
  <c r="S441" i="18"/>
  <c r="T441" i="18" s="1"/>
  <c r="U441" i="18" s="1"/>
  <c r="E461" i="18"/>
  <c r="E469" i="18"/>
  <c r="S479" i="18"/>
  <c r="T479" i="18" s="1"/>
  <c r="U479" i="18" s="1"/>
  <c r="S485" i="18"/>
  <c r="T485" i="18" s="1"/>
  <c r="U485" i="18" s="1"/>
  <c r="V485" i="18" s="1"/>
  <c r="W485" i="18" s="1"/>
  <c r="S496" i="18"/>
  <c r="E499" i="18"/>
  <c r="F515" i="18"/>
  <c r="G515" i="18" s="1"/>
  <c r="S516" i="18"/>
  <c r="T516" i="18" s="1"/>
  <c r="U516" i="18" s="1"/>
  <c r="X517" i="18"/>
  <c r="E519" i="18"/>
  <c r="S528" i="18"/>
  <c r="E549" i="18"/>
  <c r="E552" i="18"/>
  <c r="F552" i="18" s="1"/>
  <c r="I562" i="18"/>
  <c r="J562" i="18" s="1"/>
  <c r="H562" i="18"/>
  <c r="M562" i="18" s="1"/>
  <c r="H566" i="18"/>
  <c r="I566" i="18"/>
  <c r="J566" i="18" s="1"/>
  <c r="H576" i="18"/>
  <c r="I576" i="18"/>
  <c r="J576" i="18" s="1"/>
  <c r="E581" i="18"/>
  <c r="F588" i="18"/>
  <c r="G588" i="18" s="1"/>
  <c r="E588" i="18"/>
  <c r="E600" i="18"/>
  <c r="F600" i="18" s="1"/>
  <c r="H600" i="18"/>
  <c r="I600" i="18"/>
  <c r="J600" i="18" s="1"/>
  <c r="I629" i="18"/>
  <c r="J629" i="18" s="1"/>
  <c r="E629" i="18"/>
  <c r="F631" i="18"/>
  <c r="H631" i="18"/>
  <c r="I631" i="18"/>
  <c r="J631" i="18" s="1"/>
  <c r="S632" i="18"/>
  <c r="T632" i="18" s="1"/>
  <c r="U632" i="18" s="1"/>
  <c r="V632" i="18"/>
  <c r="W632" i="18" s="1"/>
  <c r="X632" i="18" s="1"/>
  <c r="E636" i="18"/>
  <c r="H636" i="18"/>
  <c r="M636" i="18" s="1"/>
  <c r="I636" i="18"/>
  <c r="J636" i="18" s="1"/>
  <c r="S653" i="18"/>
  <c r="T653" i="18" s="1"/>
  <c r="U653" i="18" s="1"/>
  <c r="V653" i="18"/>
  <c r="W653" i="18" s="1"/>
  <c r="X653" i="18" s="1"/>
  <c r="E595" i="18"/>
  <c r="F595" i="18"/>
  <c r="N595" i="18" s="1"/>
  <c r="H603" i="18"/>
  <c r="I603" i="18"/>
  <c r="J603" i="18" s="1"/>
  <c r="E611" i="18"/>
  <c r="F611" i="18"/>
  <c r="G611" i="18" s="1"/>
  <c r="H620" i="18"/>
  <c r="I620" i="18"/>
  <c r="J620" i="18" s="1"/>
  <c r="E632" i="18"/>
  <c r="H632" i="18"/>
  <c r="M632" i="18" s="1"/>
  <c r="I632" i="18"/>
  <c r="J632" i="18" s="1"/>
  <c r="H640" i="18"/>
  <c r="I640" i="18"/>
  <c r="J640" i="18" s="1"/>
  <c r="E652" i="18"/>
  <c r="F652" i="18"/>
  <c r="G652" i="18" s="1"/>
  <c r="H681" i="18"/>
  <c r="E681" i="18"/>
  <c r="F681" i="18" s="1"/>
  <c r="G681" i="18" s="1"/>
  <c r="I681" i="18"/>
  <c r="J681" i="18" s="1"/>
  <c r="S373" i="18"/>
  <c r="T373" i="18" s="1"/>
  <c r="U373" i="18" s="1"/>
  <c r="S378" i="18"/>
  <c r="T378" i="18" s="1"/>
  <c r="U378" i="18" s="1"/>
  <c r="E391" i="18"/>
  <c r="E406" i="18"/>
  <c r="F406" i="18" s="1"/>
  <c r="E407" i="18"/>
  <c r="E442" i="18"/>
  <c r="F444" i="18"/>
  <c r="G444" i="18" s="1"/>
  <c r="E458" i="18"/>
  <c r="F499" i="18"/>
  <c r="G499" i="18" s="1"/>
  <c r="E504" i="18"/>
  <c r="H515" i="18"/>
  <c r="E520" i="18"/>
  <c r="F520" i="18" s="1"/>
  <c r="I530" i="18"/>
  <c r="J530" i="18" s="1"/>
  <c r="S531" i="18"/>
  <c r="T531" i="18" s="1"/>
  <c r="U531" i="18" s="1"/>
  <c r="F540" i="18"/>
  <c r="G540" i="18" s="1"/>
  <c r="I543" i="18"/>
  <c r="J543" i="18" s="1"/>
  <c r="S543" i="18"/>
  <c r="T543" i="18" s="1"/>
  <c r="U543" i="18" s="1"/>
  <c r="S544" i="18"/>
  <c r="G547" i="18"/>
  <c r="H556" i="18"/>
  <c r="I556" i="18"/>
  <c r="J556" i="18" s="1"/>
  <c r="E563" i="18"/>
  <c r="F563" i="18"/>
  <c r="G564" i="18"/>
  <c r="S564" i="18"/>
  <c r="H572" i="18"/>
  <c r="H579" i="18"/>
  <c r="I579" i="18"/>
  <c r="J579" i="18" s="1"/>
  <c r="F653" i="18"/>
  <c r="E653" i="18"/>
  <c r="H658" i="18"/>
  <c r="M658" i="18" s="1"/>
  <c r="I658" i="18"/>
  <c r="J658" i="18" s="1"/>
  <c r="H661" i="18"/>
  <c r="I661" i="18"/>
  <c r="J661" i="18" s="1"/>
  <c r="H674" i="18"/>
  <c r="I674" i="18"/>
  <c r="J674" i="18" s="1"/>
  <c r="H684" i="18"/>
  <c r="I684" i="18"/>
  <c r="J684" i="18" s="1"/>
  <c r="K748" i="18"/>
  <c r="L748" i="18" s="1"/>
  <c r="M748" i="18"/>
  <c r="H635" i="18"/>
  <c r="I635" i="18"/>
  <c r="J635" i="18" s="1"/>
  <c r="H645" i="18"/>
  <c r="E645" i="18"/>
  <c r="F645" i="18" s="1"/>
  <c r="I645" i="18"/>
  <c r="J645" i="18" s="1"/>
  <c r="H665" i="18"/>
  <c r="I665" i="18"/>
  <c r="J665" i="18" s="1"/>
  <c r="F668" i="18"/>
  <c r="H668" i="18"/>
  <c r="I668" i="18"/>
  <c r="J668" i="18" s="1"/>
  <c r="I775" i="18"/>
  <c r="J775" i="18" s="1"/>
  <c r="H775" i="18"/>
  <c r="H779" i="18"/>
  <c r="I779" i="18"/>
  <c r="J779" i="18" s="1"/>
  <c r="H816" i="18"/>
  <c r="M816" i="18" s="1"/>
  <c r="E816" i="18"/>
  <c r="I816" i="18"/>
  <c r="J816" i="18" s="1"/>
  <c r="H879" i="18"/>
  <c r="M879" i="18" s="1"/>
  <c r="I879" i="18"/>
  <c r="J879" i="18" s="1"/>
  <c r="N28" i="38"/>
  <c r="O28" i="38" s="1"/>
  <c r="S28" i="38" s="1"/>
  <c r="E556" i="18"/>
  <c r="F572" i="18"/>
  <c r="G572" i="18" s="1"/>
  <c r="E579" i="18"/>
  <c r="I596" i="18"/>
  <c r="J596" i="18" s="1"/>
  <c r="S596" i="18"/>
  <c r="T596" i="18" s="1"/>
  <c r="U596" i="18" s="1"/>
  <c r="S601" i="18"/>
  <c r="T601" i="18" s="1"/>
  <c r="U601" i="18" s="1"/>
  <c r="I611" i="18"/>
  <c r="J611" i="18" s="1"/>
  <c r="N611" i="18" s="1"/>
  <c r="F615" i="18"/>
  <c r="G615" i="18" s="1"/>
  <c r="F620" i="18"/>
  <c r="G620" i="18" s="1"/>
  <c r="E631" i="18"/>
  <c r="F632" i="18"/>
  <c r="N632" i="18" s="1"/>
  <c r="Y632" i="18" s="1"/>
  <c r="Z632" i="18" s="1"/>
  <c r="F636" i="18"/>
  <c r="G636" i="18" s="1"/>
  <c r="E640" i="18"/>
  <c r="F640" i="18" s="1"/>
  <c r="H655" i="18"/>
  <c r="F661" i="18"/>
  <c r="G661" i="18" s="1"/>
  <c r="E668" i="18"/>
  <c r="I671" i="18"/>
  <c r="J671" i="18" s="1"/>
  <c r="F674" i="18"/>
  <c r="E684" i="18"/>
  <c r="I685" i="18"/>
  <c r="J685" i="18" s="1"/>
  <c r="S685" i="18"/>
  <c r="V689" i="18"/>
  <c r="W689" i="18" s="1"/>
  <c r="X689" i="18" s="1"/>
  <c r="S701" i="18"/>
  <c r="T701" i="18" s="1"/>
  <c r="U701" i="18" s="1"/>
  <c r="F704" i="18"/>
  <c r="I720" i="18"/>
  <c r="J720" i="18" s="1"/>
  <c r="E720" i="18"/>
  <c r="H724" i="18"/>
  <c r="F725" i="18"/>
  <c r="G725" i="18" s="1"/>
  <c r="I729" i="18"/>
  <c r="J729" i="18" s="1"/>
  <c r="I732" i="18"/>
  <c r="J732" i="18" s="1"/>
  <c r="E732" i="18"/>
  <c r="S733" i="18"/>
  <c r="T733" i="18" s="1"/>
  <c r="U733" i="18" s="1"/>
  <c r="F737" i="18"/>
  <c r="I752" i="18"/>
  <c r="J752" i="18" s="1"/>
  <c r="E752" i="18"/>
  <c r="I756" i="18"/>
  <c r="J756" i="18" s="1"/>
  <c r="I761" i="18"/>
  <c r="J761" i="18" s="1"/>
  <c r="F768" i="18"/>
  <c r="H781" i="18"/>
  <c r="I781" i="18"/>
  <c r="J781" i="18" s="1"/>
  <c r="H821" i="18"/>
  <c r="K821" i="18" s="1"/>
  <c r="L821" i="18" s="1"/>
  <c r="I821" i="18"/>
  <c r="J821" i="18" s="1"/>
  <c r="H854" i="18"/>
  <c r="I854" i="18"/>
  <c r="J854" i="18" s="1"/>
  <c r="E869" i="18"/>
  <c r="F869" i="18"/>
  <c r="H904" i="18"/>
  <c r="I904" i="18"/>
  <c r="J904" i="18" s="1"/>
  <c r="S576" i="18"/>
  <c r="E580" i="18"/>
  <c r="F580" i="18" s="1"/>
  <c r="G580" i="18" s="1"/>
  <c r="H594" i="18"/>
  <c r="K594" i="18" s="1"/>
  <c r="L594" i="18" s="1"/>
  <c r="F604" i="18"/>
  <c r="H627" i="18"/>
  <c r="S628" i="18"/>
  <c r="S665" i="18"/>
  <c r="T665" i="18" s="1"/>
  <c r="U665" i="18" s="1"/>
  <c r="E669" i="18"/>
  <c r="F669" i="18" s="1"/>
  <c r="H688" i="18"/>
  <c r="I696" i="18"/>
  <c r="J696" i="18" s="1"/>
  <c r="I715" i="18"/>
  <c r="J715" i="18" s="1"/>
  <c r="H716" i="18"/>
  <c r="H720" i="18"/>
  <c r="I721" i="18"/>
  <c r="J721" i="18" s="1"/>
  <c r="G721" i="18"/>
  <c r="V722" i="18"/>
  <c r="W722" i="18" s="1"/>
  <c r="X722" i="18" s="1"/>
  <c r="H729" i="18"/>
  <c r="H732" i="18"/>
  <c r="I744" i="18"/>
  <c r="J744" i="18" s="1"/>
  <c r="H752" i="18"/>
  <c r="I753" i="18"/>
  <c r="J753" i="18" s="1"/>
  <c r="X753" i="18"/>
  <c r="E764" i="18"/>
  <c r="S766" i="18"/>
  <c r="T766" i="18" s="1"/>
  <c r="U766" i="18" s="1"/>
  <c r="V766" i="18" s="1"/>
  <c r="W766" i="18" s="1"/>
  <c r="X766" i="18" s="1"/>
  <c r="G768" i="18"/>
  <c r="I840" i="18"/>
  <c r="J840" i="18" s="1"/>
  <c r="H840" i="18"/>
  <c r="H862" i="18"/>
  <c r="I862" i="18"/>
  <c r="J862" i="18" s="1"/>
  <c r="H864" i="18"/>
  <c r="I864" i="18"/>
  <c r="J864" i="18" s="1"/>
  <c r="N873" i="18"/>
  <c r="I906" i="18"/>
  <c r="J906" i="18" s="1"/>
  <c r="H906" i="18"/>
  <c r="M906" i="18" s="1"/>
  <c r="I935" i="18"/>
  <c r="J935" i="18" s="1"/>
  <c r="H935" i="18"/>
  <c r="M935" i="18" s="1"/>
  <c r="H937" i="18"/>
  <c r="I937" i="18"/>
  <c r="J937" i="18" s="1"/>
  <c r="I947" i="18"/>
  <c r="J947" i="18" s="1"/>
  <c r="H947" i="18"/>
  <c r="M947" i="18" s="1"/>
  <c r="H959" i="18"/>
  <c r="I959" i="18"/>
  <c r="J959" i="18" s="1"/>
  <c r="I995" i="18"/>
  <c r="J995" i="18" s="1"/>
  <c r="E995" i="18"/>
  <c r="H995" i="18"/>
  <c r="X601" i="18"/>
  <c r="I686" i="18"/>
  <c r="J686" i="18" s="1"/>
  <c r="E698" i="18"/>
  <c r="I699" i="18"/>
  <c r="J699" i="18" s="1"/>
  <c r="E702" i="18"/>
  <c r="H704" i="18"/>
  <c r="M704" i="18" s="1"/>
  <c r="I712" i="18"/>
  <c r="J712" i="18" s="1"/>
  <c r="E721" i="18"/>
  <c r="F721" i="18" s="1"/>
  <c r="H728" i="18"/>
  <c r="M728" i="18" s="1"/>
  <c r="X733" i="18"/>
  <c r="H740" i="18"/>
  <c r="H747" i="18"/>
  <c r="I751" i="18"/>
  <c r="J751" i="18" s="1"/>
  <c r="E753" i="18"/>
  <c r="F753" i="18" s="1"/>
  <c r="N753" i="18" s="1"/>
  <c r="Y753" i="18" s="1"/>
  <c r="Z753" i="18" s="1"/>
  <c r="S760" i="18"/>
  <c r="T760" i="18" s="1"/>
  <c r="U760" i="18" s="1"/>
  <c r="E762" i="18"/>
  <c r="I763" i="18"/>
  <c r="J763" i="18" s="1"/>
  <c r="E766" i="18"/>
  <c r="H768" i="18"/>
  <c r="E837" i="18"/>
  <c r="F837" i="18"/>
  <c r="G890" i="18"/>
  <c r="H893" i="18"/>
  <c r="I893" i="18"/>
  <c r="J893" i="18" s="1"/>
  <c r="S895" i="18"/>
  <c r="T895" i="18" s="1"/>
  <c r="U895" i="18" s="1"/>
  <c r="E933" i="18"/>
  <c r="F933" i="18"/>
  <c r="H961" i="18"/>
  <c r="I961" i="18"/>
  <c r="J961" i="18" s="1"/>
  <c r="H968" i="18"/>
  <c r="I968" i="18"/>
  <c r="J968" i="18" s="1"/>
  <c r="I997" i="18"/>
  <c r="J997" i="18" s="1"/>
  <c r="H997" i="18"/>
  <c r="H1001" i="18"/>
  <c r="I1001" i="18"/>
  <c r="J1001" i="18" s="1"/>
  <c r="E781" i="18"/>
  <c r="F781" i="18" s="1"/>
  <c r="G781" i="18" s="1"/>
  <c r="S807" i="18"/>
  <c r="T807" i="18" s="1"/>
  <c r="U807" i="18" s="1"/>
  <c r="E821" i="18"/>
  <c r="I826" i="18"/>
  <c r="J826" i="18" s="1"/>
  <c r="E846" i="18"/>
  <c r="F846" i="18" s="1"/>
  <c r="G846" i="18" s="1"/>
  <c r="E854" i="18"/>
  <c r="F854" i="18" s="1"/>
  <c r="G854" i="18" s="1"/>
  <c r="H856" i="18"/>
  <c r="M856" i="18" s="1"/>
  <c r="F862" i="18"/>
  <c r="G862" i="18" s="1"/>
  <c r="E864" i="18"/>
  <c r="I865" i="18"/>
  <c r="J865" i="18" s="1"/>
  <c r="I869" i="18"/>
  <c r="J869" i="18" s="1"/>
  <c r="H881" i="18"/>
  <c r="S883" i="18"/>
  <c r="T883" i="18" s="1"/>
  <c r="U883" i="18" s="1"/>
  <c r="H916" i="18"/>
  <c r="S916" i="18"/>
  <c r="T916" i="18" s="1"/>
  <c r="U916" i="18" s="1"/>
  <c r="I919" i="18"/>
  <c r="J919" i="18" s="1"/>
  <c r="S919" i="18"/>
  <c r="T919" i="18" s="1"/>
  <c r="E926" i="18"/>
  <c r="I927" i="18"/>
  <c r="J927" i="18" s="1"/>
  <c r="F937" i="18"/>
  <c r="G937" i="18" s="1"/>
  <c r="I943" i="18"/>
  <c r="J943" i="18" s="1"/>
  <c r="E961" i="18"/>
  <c r="F961" i="18" s="1"/>
  <c r="G961" i="18" s="1"/>
  <c r="S978" i="18"/>
  <c r="T978" i="18" s="1"/>
  <c r="U978" i="18" s="1"/>
  <c r="S986" i="18"/>
  <c r="E998" i="18"/>
  <c r="E1001" i="18"/>
  <c r="F1001" i="18" s="1"/>
  <c r="M20" i="38"/>
  <c r="H776" i="18"/>
  <c r="E780" i="18"/>
  <c r="S781" i="18"/>
  <c r="T781" i="18" s="1"/>
  <c r="U781" i="18" s="1"/>
  <c r="E804" i="18"/>
  <c r="F804" i="18" s="1"/>
  <c r="E966" i="18"/>
  <c r="S982" i="18"/>
  <c r="T982" i="18" s="1"/>
  <c r="U982" i="18" s="1"/>
  <c r="S785" i="18"/>
  <c r="T785" i="18" s="1"/>
  <c r="U785" i="18" s="1"/>
  <c r="E809" i="18"/>
  <c r="S809" i="18"/>
  <c r="T809" i="18" s="1"/>
  <c r="U809" i="18" s="1"/>
  <c r="F813" i="18"/>
  <c r="G813" i="18" s="1"/>
  <c r="I814" i="18"/>
  <c r="J814" i="18" s="1"/>
  <c r="S831" i="18"/>
  <c r="T831" i="18" s="1"/>
  <c r="U831" i="18" s="1"/>
  <c r="I848" i="18"/>
  <c r="J848" i="18" s="1"/>
  <c r="E873" i="18"/>
  <c r="E875" i="18"/>
  <c r="S886" i="18"/>
  <c r="T886" i="18" s="1"/>
  <c r="U886" i="18" s="1"/>
  <c r="E889" i="18"/>
  <c r="E890" i="18"/>
  <c r="E898" i="18"/>
  <c r="F898" i="18" s="1"/>
  <c r="F903" i="18"/>
  <c r="G903" i="18" s="1"/>
  <c r="S908" i="18"/>
  <c r="T908" i="18" s="1"/>
  <c r="U908" i="18" s="1"/>
  <c r="S909" i="18"/>
  <c r="T909" i="18" s="1"/>
  <c r="U909" i="18" s="1"/>
  <c r="S917" i="18"/>
  <c r="T917" i="18" s="1"/>
  <c r="U917" i="18" s="1"/>
  <c r="S930" i="18"/>
  <c r="T930" i="18" s="1"/>
  <c r="U930" i="18" s="1"/>
  <c r="F945" i="18"/>
  <c r="G945" i="18" s="1"/>
  <c r="E958" i="18"/>
  <c r="X979" i="18"/>
  <c r="G990" i="18"/>
  <c r="T31" i="38"/>
  <c r="P31" i="38" s="1"/>
  <c r="T35" i="38"/>
  <c r="P35" i="38" s="1"/>
  <c r="N55" i="39"/>
  <c r="O55" i="39" s="1"/>
  <c r="P55" i="39" s="1"/>
  <c r="Q55" i="39" s="1"/>
  <c r="N51" i="39"/>
  <c r="O51" i="39" s="1"/>
  <c r="P51" i="39" s="1"/>
  <c r="Q51" i="39" s="1"/>
  <c r="N47" i="39"/>
  <c r="O47" i="39" s="1"/>
  <c r="P47" i="39" s="1"/>
  <c r="Q47" i="39" s="1"/>
  <c r="N43" i="39"/>
  <c r="O43" i="39" s="1"/>
  <c r="P43" i="39" s="1"/>
  <c r="Q43" i="39" s="1"/>
  <c r="N39" i="39"/>
  <c r="O39" i="39" s="1"/>
  <c r="P39" i="39" s="1"/>
  <c r="Q39" i="39" s="1"/>
  <c r="N35" i="39"/>
  <c r="O35" i="39" s="1"/>
  <c r="P35" i="39" s="1"/>
  <c r="Q35" i="39" s="1"/>
  <c r="N31" i="39"/>
  <c r="O31" i="39" s="1"/>
  <c r="P31" i="39" s="1"/>
  <c r="Q31" i="39" s="1"/>
  <c r="N27" i="39"/>
  <c r="O27" i="39"/>
  <c r="P27" i="39" s="1"/>
  <c r="Q27" i="39" s="1"/>
  <c r="N23" i="39"/>
  <c r="K19" i="39"/>
  <c r="N54" i="39"/>
  <c r="O54" i="39"/>
  <c r="P54" i="39" s="1"/>
  <c r="Q54" i="39" s="1"/>
  <c r="N50" i="39"/>
  <c r="O50" i="39" s="1"/>
  <c r="P50" i="39" s="1"/>
  <c r="Q50" i="39" s="1"/>
  <c r="N46" i="39"/>
  <c r="O46" i="39" s="1"/>
  <c r="P46" i="39" s="1"/>
  <c r="Q46" i="39" s="1"/>
  <c r="N42" i="39"/>
  <c r="O42" i="39" s="1"/>
  <c r="P42" i="39" s="1"/>
  <c r="Q42" i="39" s="1"/>
  <c r="N38" i="39"/>
  <c r="O38" i="39" s="1"/>
  <c r="P38" i="39" s="1"/>
  <c r="Q38" i="39" s="1"/>
  <c r="N34" i="39"/>
  <c r="O34" i="39" s="1"/>
  <c r="P34" i="39" s="1"/>
  <c r="Q34" i="39" s="1"/>
  <c r="N30" i="39"/>
  <c r="O30" i="39" s="1"/>
  <c r="P30" i="39" s="1"/>
  <c r="Q30" i="39" s="1"/>
  <c r="N26" i="39"/>
  <c r="O26" i="39" s="1"/>
  <c r="P26" i="39" s="1"/>
  <c r="Q26" i="39" s="1"/>
  <c r="N57" i="39"/>
  <c r="O57" i="39" s="1"/>
  <c r="P57" i="39" s="1"/>
  <c r="Q57" i="39" s="1"/>
  <c r="N53" i="39"/>
  <c r="O53" i="39" s="1"/>
  <c r="P53" i="39" s="1"/>
  <c r="Q53" i="39" s="1"/>
  <c r="N49" i="39"/>
  <c r="O49" i="39" s="1"/>
  <c r="P49" i="39" s="1"/>
  <c r="Q49" i="39" s="1"/>
  <c r="N45" i="39"/>
  <c r="O45" i="39" s="1"/>
  <c r="P45" i="39" s="1"/>
  <c r="Q45" i="39" s="1"/>
  <c r="N41" i="39"/>
  <c r="O41" i="39" s="1"/>
  <c r="P41" i="39" s="1"/>
  <c r="Q41" i="39" s="1"/>
  <c r="N37" i="39"/>
  <c r="O37" i="39" s="1"/>
  <c r="P37" i="39" s="1"/>
  <c r="Q37" i="39" s="1"/>
  <c r="N33" i="39"/>
  <c r="O33" i="39" s="1"/>
  <c r="P33" i="39" s="1"/>
  <c r="Q33" i="39" s="1"/>
  <c r="N29" i="39"/>
  <c r="O29" i="39" s="1"/>
  <c r="P29" i="39" s="1"/>
  <c r="Q29" i="39" s="1"/>
  <c r="N25" i="39"/>
  <c r="O25" i="39"/>
  <c r="P25" i="39" s="1"/>
  <c r="Q25" i="39" s="1"/>
  <c r="N56" i="39"/>
  <c r="O56" i="39" s="1"/>
  <c r="P56" i="39" s="1"/>
  <c r="Q56" i="39" s="1"/>
  <c r="N52" i="39"/>
  <c r="O52" i="39" s="1"/>
  <c r="P52" i="39" s="1"/>
  <c r="Q52" i="39" s="1"/>
  <c r="N48" i="39"/>
  <c r="O48" i="39" s="1"/>
  <c r="P48" i="39" s="1"/>
  <c r="Q48" i="39" s="1"/>
  <c r="N44" i="39"/>
  <c r="O44" i="39" s="1"/>
  <c r="P44" i="39" s="1"/>
  <c r="Q44" i="39" s="1"/>
  <c r="N40" i="39"/>
  <c r="O40" i="39" s="1"/>
  <c r="P40" i="39" s="1"/>
  <c r="Q40" i="39" s="1"/>
  <c r="N36" i="39"/>
  <c r="O36" i="39" s="1"/>
  <c r="P36" i="39" s="1"/>
  <c r="Q36" i="39" s="1"/>
  <c r="N32" i="39"/>
  <c r="O32" i="39" s="1"/>
  <c r="P32" i="39" s="1"/>
  <c r="Q32" i="39" s="1"/>
  <c r="N28" i="39"/>
  <c r="O28" i="39" s="1"/>
  <c r="P28" i="39" s="1"/>
  <c r="Q28" i="39" s="1"/>
  <c r="N24" i="39"/>
  <c r="O24" i="39" s="1"/>
  <c r="P24" i="39" s="1"/>
  <c r="Q24" i="39" s="1"/>
  <c r="T43" i="38"/>
  <c r="P43" i="38" s="1"/>
  <c r="T39" i="38"/>
  <c r="P39" i="38" s="1"/>
  <c r="T57" i="38"/>
  <c r="P57" i="38" s="1"/>
  <c r="T29" i="38"/>
  <c r="P29" i="38" s="1"/>
  <c r="T49" i="38"/>
  <c r="P49" i="38" s="1"/>
  <c r="T54" i="38"/>
  <c r="P54" i="38" s="1"/>
  <c r="T38" i="38"/>
  <c r="P38" i="38" s="1"/>
  <c r="T27" i="38"/>
  <c r="P27" i="38" s="1"/>
  <c r="T41" i="38"/>
  <c r="P41" i="38" s="1"/>
  <c r="T37" i="38"/>
  <c r="P37" i="38" s="1"/>
  <c r="T34" i="38"/>
  <c r="P34" i="38" s="1"/>
  <c r="T59" i="38"/>
  <c r="P59" i="38" s="1"/>
  <c r="T55" i="38"/>
  <c r="P55" i="38" s="1"/>
  <c r="T53" i="38"/>
  <c r="P53" i="38" s="1"/>
  <c r="P50" i="38"/>
  <c r="P56" i="38"/>
  <c r="P46" i="38"/>
  <c r="P52" i="38"/>
  <c r="P42" i="38"/>
  <c r="T30" i="38"/>
  <c r="P30" i="38" s="1"/>
  <c r="P58" i="38"/>
  <c r="P32" i="38"/>
  <c r="P26" i="38"/>
  <c r="P48" i="38"/>
  <c r="AA20" i="38"/>
  <c r="AB25" i="38"/>
  <c r="AB20" i="38" s="1"/>
  <c r="W20" i="38"/>
  <c r="X25" i="38"/>
  <c r="X20" i="38" s="1"/>
  <c r="T44" i="38"/>
  <c r="P44" i="38" s="1"/>
  <c r="T40" i="38"/>
  <c r="P40" i="38" s="1"/>
  <c r="T36" i="38"/>
  <c r="P36" i="38" s="1"/>
  <c r="T25" i="38"/>
  <c r="K26" i="18"/>
  <c r="L26" i="18" s="1"/>
  <c r="M26" i="18"/>
  <c r="M40" i="18"/>
  <c r="K40" i="18"/>
  <c r="L40" i="18" s="1"/>
  <c r="S62" i="18"/>
  <c r="T62" i="18" s="1"/>
  <c r="U62" i="18" s="1"/>
  <c r="V62" i="18"/>
  <c r="W62" i="18" s="1"/>
  <c r="X62" i="18" s="1"/>
  <c r="K197" i="18"/>
  <c r="L197" i="18" s="1"/>
  <c r="M197" i="18"/>
  <c r="M204" i="18"/>
  <c r="K204" i="18"/>
  <c r="L204" i="18" s="1"/>
  <c r="K256" i="18"/>
  <c r="L256" i="18" s="1"/>
  <c r="M256" i="18"/>
  <c r="M285" i="18"/>
  <c r="K285" i="18"/>
  <c r="L285" i="18" s="1"/>
  <c r="K326" i="18"/>
  <c r="L326" i="18" s="1"/>
  <c r="M326" i="18"/>
  <c r="M333" i="18"/>
  <c r="K333" i="18"/>
  <c r="L333" i="18" s="1"/>
  <c r="M386" i="18"/>
  <c r="K386" i="18"/>
  <c r="L386" i="18" s="1"/>
  <c r="N488" i="18"/>
  <c r="G488" i="18"/>
  <c r="N536" i="18"/>
  <c r="G536" i="18"/>
  <c r="G640" i="18"/>
  <c r="S790" i="18"/>
  <c r="T790" i="18" s="1"/>
  <c r="U790" i="18" s="1"/>
  <c r="V790" i="18"/>
  <c r="W790" i="18" s="1"/>
  <c r="X790" i="18" s="1"/>
  <c r="G804" i="18"/>
  <c r="M50" i="18"/>
  <c r="K50" i="18"/>
  <c r="L50" i="18" s="1"/>
  <c r="M120" i="18"/>
  <c r="K120" i="18"/>
  <c r="L120" i="18" s="1"/>
  <c r="K200" i="18"/>
  <c r="L200" i="18" s="1"/>
  <c r="M200" i="18"/>
  <c r="K240" i="18"/>
  <c r="L240" i="18" s="1"/>
  <c r="M240" i="18"/>
  <c r="M248" i="18"/>
  <c r="K248" i="18"/>
  <c r="L248" i="18" s="1"/>
  <c r="M277" i="18"/>
  <c r="K277" i="18"/>
  <c r="L277" i="18" s="1"/>
  <c r="M302" i="18"/>
  <c r="K302" i="18"/>
  <c r="L302" i="18" s="1"/>
  <c r="M309" i="18"/>
  <c r="K309" i="18"/>
  <c r="L309" i="18" s="1"/>
  <c r="M560" i="18"/>
  <c r="K560" i="18"/>
  <c r="L560" i="18" s="1"/>
  <c r="M800" i="18"/>
  <c r="N800" i="18" s="1"/>
  <c r="K800" i="18"/>
  <c r="L800" i="18" s="1"/>
  <c r="M870" i="18"/>
  <c r="K870" i="18"/>
  <c r="L870" i="18" s="1"/>
  <c r="M897" i="18"/>
  <c r="K897" i="18"/>
  <c r="L897" i="18" s="1"/>
  <c r="S38" i="18"/>
  <c r="T38" i="18" s="1"/>
  <c r="U38" i="18" s="1"/>
  <c r="V38" i="18"/>
  <c r="W38" i="18" s="1"/>
  <c r="M125" i="18"/>
  <c r="K125" i="18"/>
  <c r="L125" i="18" s="1"/>
  <c r="M161" i="18"/>
  <c r="N161" i="18" s="1"/>
  <c r="K161" i="18"/>
  <c r="L161" i="18" s="1"/>
  <c r="K188" i="18"/>
  <c r="L188" i="18" s="1"/>
  <c r="M188" i="18"/>
  <c r="S202" i="18"/>
  <c r="T202" i="18" s="1"/>
  <c r="U202" i="18" s="1"/>
  <c r="V202" i="18"/>
  <c r="W202" i="18" s="1"/>
  <c r="X202" i="18" s="1"/>
  <c r="K205" i="18"/>
  <c r="L205" i="18" s="1"/>
  <c r="M205" i="18"/>
  <c r="M211" i="18"/>
  <c r="K211" i="18"/>
  <c r="L211" i="18" s="1"/>
  <c r="K217" i="18"/>
  <c r="L217" i="18" s="1"/>
  <c r="M217" i="18"/>
  <c r="K220" i="18"/>
  <c r="L220" i="18" s="1"/>
  <c r="M220" i="18"/>
  <c r="M228" i="18"/>
  <c r="K228" i="18"/>
  <c r="L228" i="18" s="1"/>
  <c r="M249" i="18"/>
  <c r="K249" i="18"/>
  <c r="L249" i="18" s="1"/>
  <c r="K252" i="18"/>
  <c r="L252" i="18" s="1"/>
  <c r="M252" i="18"/>
  <c r="M278" i="18"/>
  <c r="K278" i="18"/>
  <c r="L278" i="18" s="1"/>
  <c r="K289" i="18"/>
  <c r="L289" i="18" s="1"/>
  <c r="M289" i="18"/>
  <c r="S315" i="18"/>
  <c r="T315" i="18" s="1"/>
  <c r="U315" i="18" s="1"/>
  <c r="V315" i="18"/>
  <c r="W315" i="18" s="1"/>
  <c r="M321" i="18"/>
  <c r="K321" i="18"/>
  <c r="L321" i="18" s="1"/>
  <c r="S331" i="18"/>
  <c r="T331" i="18" s="1"/>
  <c r="U331" i="18" s="1"/>
  <c r="V331" i="18"/>
  <c r="W331" i="18" s="1"/>
  <c r="X331" i="18" s="1"/>
  <c r="K337" i="18"/>
  <c r="L337" i="18" s="1"/>
  <c r="M337" i="18"/>
  <c r="M354" i="18"/>
  <c r="K354" i="18"/>
  <c r="L354" i="18" s="1"/>
  <c r="M362" i="18"/>
  <c r="K362" i="18"/>
  <c r="L362" i="18" s="1"/>
  <c r="M366" i="18"/>
  <c r="K366" i="18"/>
  <c r="L366" i="18" s="1"/>
  <c r="M378" i="18"/>
  <c r="K378" i="18"/>
  <c r="L378" i="18" s="1"/>
  <c r="K385" i="18"/>
  <c r="L385" i="18" s="1"/>
  <c r="K437" i="18"/>
  <c r="L437" i="18" s="1"/>
  <c r="M437" i="18"/>
  <c r="N468" i="18"/>
  <c r="G468" i="18"/>
  <c r="N592" i="18"/>
  <c r="G592" i="18"/>
  <c r="M612" i="18"/>
  <c r="K612" i="18"/>
  <c r="L612" i="18" s="1"/>
  <c r="M689" i="18"/>
  <c r="K689" i="18"/>
  <c r="L689" i="18" s="1"/>
  <c r="M829" i="18"/>
  <c r="K829" i="18"/>
  <c r="L829" i="18" s="1"/>
  <c r="M19" i="18"/>
  <c r="K19" i="18"/>
  <c r="L19" i="18" s="1"/>
  <c r="M209" i="18"/>
  <c r="N209" i="18" s="1"/>
  <c r="K209" i="18"/>
  <c r="L209" i="18" s="1"/>
  <c r="K229" i="18"/>
  <c r="L229" i="18" s="1"/>
  <c r="M229" i="18"/>
  <c r="K245" i="18"/>
  <c r="L245" i="18" s="1"/>
  <c r="M245" i="18"/>
  <c r="G282" i="18"/>
  <c r="G294" i="18"/>
  <c r="K346" i="18"/>
  <c r="L346" i="18" s="1"/>
  <c r="M346" i="18"/>
  <c r="M357" i="18"/>
  <c r="K357" i="18"/>
  <c r="L357" i="18" s="1"/>
  <c r="M418" i="18"/>
  <c r="K418" i="18"/>
  <c r="L418" i="18" s="1"/>
  <c r="M535" i="18"/>
  <c r="K535" i="18"/>
  <c r="L535" i="18" s="1"/>
  <c r="S33" i="18"/>
  <c r="T33" i="18" s="1"/>
  <c r="U33" i="18" s="1"/>
  <c r="V33" i="18"/>
  <c r="W33" i="18" s="1"/>
  <c r="X33" i="18" s="1"/>
  <c r="K92" i="18"/>
  <c r="L92" i="18" s="1"/>
  <c r="M92" i="18"/>
  <c r="K129" i="18"/>
  <c r="L129" i="18" s="1"/>
  <c r="M129" i="18"/>
  <c r="M227" i="18"/>
  <c r="K227" i="18"/>
  <c r="L227" i="18" s="1"/>
  <c r="M264" i="18"/>
  <c r="K264" i="18"/>
  <c r="L264" i="18" s="1"/>
  <c r="S30" i="18"/>
  <c r="T30" i="18" s="1"/>
  <c r="U30" i="18" s="1"/>
  <c r="V30" i="18"/>
  <c r="W30" i="18" s="1"/>
  <c r="K32" i="18"/>
  <c r="L32" i="18" s="1"/>
  <c r="M32" i="18"/>
  <c r="S50" i="18"/>
  <c r="T50" i="18" s="1"/>
  <c r="U50" i="18" s="1"/>
  <c r="V50" i="18"/>
  <c r="W50" i="18" s="1"/>
  <c r="M56" i="18"/>
  <c r="K56" i="18"/>
  <c r="L56" i="18" s="1"/>
  <c r="K66" i="18"/>
  <c r="L66" i="18" s="1"/>
  <c r="M66" i="18"/>
  <c r="K104" i="18"/>
  <c r="L104" i="18" s="1"/>
  <c r="M104" i="18"/>
  <c r="K117" i="18"/>
  <c r="L117" i="18" s="1"/>
  <c r="M117" i="18"/>
  <c r="M233" i="18"/>
  <c r="K233" i="18"/>
  <c r="L233" i="18" s="1"/>
  <c r="M282" i="18"/>
  <c r="K282" i="18"/>
  <c r="L282" i="18" s="1"/>
  <c r="K290" i="18"/>
  <c r="L290" i="18" s="1"/>
  <c r="M290" i="18"/>
  <c r="M292" i="18"/>
  <c r="K292" i="18"/>
  <c r="L292" i="18" s="1"/>
  <c r="K338" i="18"/>
  <c r="L338" i="18" s="1"/>
  <c r="M338" i="18"/>
  <c r="G354" i="18"/>
  <c r="M390" i="18"/>
  <c r="K390" i="18"/>
  <c r="L390" i="18" s="1"/>
  <c r="N552" i="18"/>
  <c r="G552" i="18"/>
  <c r="N596" i="18"/>
  <c r="Y596" i="18" s="1"/>
  <c r="Z596" i="18" s="1"/>
  <c r="G596" i="18"/>
  <c r="M861" i="18"/>
  <c r="K861" i="18"/>
  <c r="L861" i="18" s="1"/>
  <c r="I161" i="18"/>
  <c r="J161" i="18" s="1"/>
  <c r="G201" i="18"/>
  <c r="I302" i="18"/>
  <c r="J302" i="18" s="1"/>
  <c r="F409" i="18"/>
  <c r="G409" i="18" s="1"/>
  <c r="I409" i="18"/>
  <c r="J409" i="18" s="1"/>
  <c r="H534" i="18"/>
  <c r="K534" i="18" s="1"/>
  <c r="L534" i="18" s="1"/>
  <c r="I534" i="18"/>
  <c r="J534" i="18" s="1"/>
  <c r="F583" i="18"/>
  <c r="G583" i="18" s="1"/>
  <c r="I583" i="18"/>
  <c r="J583" i="18" s="1"/>
  <c r="E628" i="18"/>
  <c r="F628" i="18" s="1"/>
  <c r="I628" i="18"/>
  <c r="J628" i="18" s="1"/>
  <c r="H666" i="18"/>
  <c r="I666" i="18"/>
  <c r="J666" i="18" s="1"/>
  <c r="S671" i="18"/>
  <c r="T671" i="18" s="1"/>
  <c r="U671" i="18" s="1"/>
  <c r="V671" i="18"/>
  <c r="W671" i="18" s="1"/>
  <c r="X671" i="18" s="1"/>
  <c r="N713" i="18"/>
  <c r="F784" i="18"/>
  <c r="I784" i="18"/>
  <c r="J784" i="18" s="1"/>
  <c r="K559" i="18"/>
  <c r="L559" i="18" s="1"/>
  <c r="K476" i="18"/>
  <c r="L476" i="18" s="1"/>
  <c r="K25" i="18"/>
  <c r="L25" i="18" s="1"/>
  <c r="K913" i="18"/>
  <c r="L913" i="18" s="1"/>
  <c r="K95" i="18"/>
  <c r="L95" i="18" s="1"/>
  <c r="K296" i="18"/>
  <c r="L296" i="18" s="1"/>
  <c r="K520" i="18"/>
  <c r="L520" i="18" s="1"/>
  <c r="K647" i="18"/>
  <c r="L647" i="18" s="1"/>
  <c r="K121" i="18"/>
  <c r="L121" i="18" s="1"/>
  <c r="H68" i="18"/>
  <c r="K632" i="18"/>
  <c r="L632" i="18" s="1"/>
  <c r="K434" i="18"/>
  <c r="L434" i="18" s="1"/>
  <c r="K806" i="18"/>
  <c r="L806" i="18" s="1"/>
  <c r="G326" i="18"/>
  <c r="K895" i="18"/>
  <c r="L895" i="18" s="1"/>
  <c r="K588" i="18"/>
  <c r="L588" i="18" s="1"/>
  <c r="K923" i="18"/>
  <c r="L923" i="18" s="1"/>
  <c r="E22" i="18"/>
  <c r="S9" i="18"/>
  <c r="T9" i="18" s="1"/>
  <c r="U9" i="18" s="1"/>
  <c r="M77" i="18"/>
  <c r="G80" i="18"/>
  <c r="S97" i="18"/>
  <c r="T97" i="18" s="1"/>
  <c r="U97" i="18" s="1"/>
  <c r="E116" i="18"/>
  <c r="I125" i="18"/>
  <c r="J125" i="18" s="1"/>
  <c r="I128" i="18"/>
  <c r="J128" i="18" s="1"/>
  <c r="S136" i="18"/>
  <c r="T136" i="18" s="1"/>
  <c r="U136" i="18" s="1"/>
  <c r="M141" i="18"/>
  <c r="S153" i="18"/>
  <c r="T153" i="18" s="1"/>
  <c r="U153" i="18" s="1"/>
  <c r="I160" i="18"/>
  <c r="J160" i="18" s="1"/>
  <c r="S168" i="18"/>
  <c r="T168" i="18" s="1"/>
  <c r="U168" i="18" s="1"/>
  <c r="M173" i="18"/>
  <c r="N173" i="18" s="1"/>
  <c r="G176" i="18"/>
  <c r="E196" i="18"/>
  <c r="I209" i="18"/>
  <c r="J209" i="18" s="1"/>
  <c r="I212" i="18"/>
  <c r="J212" i="18" s="1"/>
  <c r="S218" i="18"/>
  <c r="T218" i="18" s="1"/>
  <c r="U218" i="18" s="1"/>
  <c r="E220" i="18"/>
  <c r="H221" i="18"/>
  <c r="G224" i="18"/>
  <c r="E232" i="18"/>
  <c r="F237" i="18"/>
  <c r="G237" i="18" s="1"/>
  <c r="I244" i="18"/>
  <c r="J244" i="18" s="1"/>
  <c r="S250" i="18"/>
  <c r="T250" i="18" s="1"/>
  <c r="U250" i="18" s="1"/>
  <c r="I261" i="18"/>
  <c r="J261" i="18" s="1"/>
  <c r="M262" i="18"/>
  <c r="N262" i="18" s="1"/>
  <c r="I270" i="18"/>
  <c r="J270" i="18" s="1"/>
  <c r="S273" i="18"/>
  <c r="T273" i="18" s="1"/>
  <c r="U273" i="18" s="1"/>
  <c r="I277" i="18"/>
  <c r="J277" i="18" s="1"/>
  <c r="I282" i="18"/>
  <c r="J282" i="18" s="1"/>
  <c r="N282" i="18" s="1"/>
  <c r="F286" i="18"/>
  <c r="G286" i="18" s="1"/>
  <c r="N293" i="18"/>
  <c r="M298" i="18"/>
  <c r="I309" i="18"/>
  <c r="J309" i="18" s="1"/>
  <c r="M310" i="18"/>
  <c r="N310" i="18" s="1"/>
  <c r="M322" i="18"/>
  <c r="S341" i="18"/>
  <c r="T341" i="18" s="1"/>
  <c r="U341" i="18" s="1"/>
  <c r="E345" i="18"/>
  <c r="I350" i="18"/>
  <c r="J350" i="18" s="1"/>
  <c r="I354" i="18"/>
  <c r="J354" i="18" s="1"/>
  <c r="E361" i="18"/>
  <c r="E373" i="18"/>
  <c r="M374" i="18"/>
  <c r="I378" i="18"/>
  <c r="J378" i="18" s="1"/>
  <c r="S379" i="18"/>
  <c r="T379" i="18" s="1"/>
  <c r="U379" i="18" s="1"/>
  <c r="E390" i="18"/>
  <c r="F390" i="18" s="1"/>
  <c r="N390" i="18" s="1"/>
  <c r="E395" i="18"/>
  <c r="I395" i="18"/>
  <c r="J395" i="18" s="1"/>
  <c r="S402" i="18"/>
  <c r="T402" i="18" s="1"/>
  <c r="U402" i="18" s="1"/>
  <c r="I405" i="18"/>
  <c r="J405" i="18" s="1"/>
  <c r="F405" i="18"/>
  <c r="F425" i="18"/>
  <c r="G425" i="18" s="1"/>
  <c r="I425" i="18"/>
  <c r="J425" i="18" s="1"/>
  <c r="H441" i="18"/>
  <c r="I441" i="18"/>
  <c r="J441" i="18" s="1"/>
  <c r="N456" i="18"/>
  <c r="M484" i="18"/>
  <c r="E505" i="18"/>
  <c r="I505" i="18"/>
  <c r="J505" i="18" s="1"/>
  <c r="M508" i="18"/>
  <c r="E512" i="18"/>
  <c r="F512" i="18" s="1"/>
  <c r="F531" i="18"/>
  <c r="E544" i="18"/>
  <c r="F544" i="18" s="1"/>
  <c r="M568" i="18"/>
  <c r="F599" i="18"/>
  <c r="I599" i="18"/>
  <c r="J599" i="18" s="1"/>
  <c r="E616" i="18"/>
  <c r="F616" i="18" s="1"/>
  <c r="H642" i="18"/>
  <c r="E642" i="18"/>
  <c r="I642" i="18"/>
  <c r="J642" i="18" s="1"/>
  <c r="H643" i="18"/>
  <c r="I643" i="18"/>
  <c r="J643" i="18" s="1"/>
  <c r="E666" i="18"/>
  <c r="E697" i="18"/>
  <c r="F697" i="18" s="1"/>
  <c r="E709" i="18"/>
  <c r="H709" i="18"/>
  <c r="E769" i="18"/>
  <c r="H769" i="18"/>
  <c r="S792" i="18"/>
  <c r="T792" i="18" s="1"/>
  <c r="U792" i="18" s="1"/>
  <c r="V792" i="18"/>
  <c r="W792" i="18" s="1"/>
  <c r="E838" i="18"/>
  <c r="F838" i="18" s="1"/>
  <c r="H867" i="18"/>
  <c r="E867" i="18"/>
  <c r="F867" i="18" s="1"/>
  <c r="E895" i="18"/>
  <c r="F895" i="18" s="1"/>
  <c r="I908" i="18"/>
  <c r="J908" i="18" s="1"/>
  <c r="H908" i="18"/>
  <c r="F909" i="18"/>
  <c r="G909" i="18" s="1"/>
  <c r="S935" i="18"/>
  <c r="T935" i="18" s="1"/>
  <c r="U935" i="18" s="1"/>
  <c r="F941" i="18"/>
  <c r="S943" i="18"/>
  <c r="T943" i="18" s="1"/>
  <c r="U943" i="18" s="1"/>
  <c r="S947" i="18"/>
  <c r="T947" i="18" s="1"/>
  <c r="U947" i="18" s="1"/>
  <c r="V947" i="18"/>
  <c r="W947" i="18" s="1"/>
  <c r="X947" i="18" s="1"/>
  <c r="H986" i="18"/>
  <c r="I986" i="18"/>
  <c r="J986" i="18" s="1"/>
  <c r="K318" i="18"/>
  <c r="L318" i="18" s="1"/>
  <c r="K741" i="18"/>
  <c r="L741" i="18" s="1"/>
  <c r="I56" i="18"/>
  <c r="J56" i="18" s="1"/>
  <c r="S54" i="18"/>
  <c r="T54" i="18" s="1"/>
  <c r="U54" i="18" s="1"/>
  <c r="K496" i="18"/>
  <c r="L496" i="18" s="1"/>
  <c r="K136" i="18"/>
  <c r="L136" i="18" s="1"/>
  <c r="K132" i="18"/>
  <c r="L132" i="18" s="1"/>
  <c r="K749" i="18"/>
  <c r="L749" i="18" s="1"/>
  <c r="K42" i="18"/>
  <c r="L42" i="18" s="1"/>
  <c r="K80" i="18"/>
  <c r="L80" i="18" s="1"/>
  <c r="K274" i="18"/>
  <c r="L274" i="18" s="1"/>
  <c r="K824" i="18"/>
  <c r="L824" i="18" s="1"/>
  <c r="K964" i="18"/>
  <c r="L964" i="18" s="1"/>
  <c r="K306" i="18"/>
  <c r="L306" i="18" s="1"/>
  <c r="K584" i="18"/>
  <c r="L584" i="18" s="1"/>
  <c r="M10" i="18"/>
  <c r="K15" i="18"/>
  <c r="L15" i="18" s="1"/>
  <c r="K286" i="18"/>
  <c r="L286" i="18" s="1"/>
  <c r="K906" i="18"/>
  <c r="L906" i="18" s="1"/>
  <c r="K932" i="18"/>
  <c r="L932" i="18" s="1"/>
  <c r="K113" i="18"/>
  <c r="L113" i="18" s="1"/>
  <c r="K265" i="18"/>
  <c r="L265" i="18" s="1"/>
  <c r="K85" i="18"/>
  <c r="L85" i="18" s="1"/>
  <c r="F36" i="18"/>
  <c r="I38" i="18"/>
  <c r="J38" i="18" s="1"/>
  <c r="V11" i="18"/>
  <c r="W11" i="18" s="1"/>
  <c r="X11" i="18" s="1"/>
  <c r="G933" i="18"/>
  <c r="K543" i="18"/>
  <c r="L543" i="18" s="1"/>
  <c r="K491" i="18"/>
  <c r="L491" i="18" s="1"/>
  <c r="K653" i="18"/>
  <c r="L653" i="18" s="1"/>
  <c r="K353" i="18"/>
  <c r="L353" i="18" s="1"/>
  <c r="K676" i="18"/>
  <c r="L676" i="18" s="1"/>
  <c r="K273" i="18"/>
  <c r="L273" i="18" s="1"/>
  <c r="G563" i="18"/>
  <c r="F19" i="18"/>
  <c r="K562" i="18"/>
  <c r="L562" i="18" s="1"/>
  <c r="K280" i="18"/>
  <c r="L280" i="18" s="1"/>
  <c r="H33" i="18"/>
  <c r="K33" i="18" s="1"/>
  <c r="L33" i="18" s="1"/>
  <c r="G674" i="18"/>
  <c r="K448" i="18"/>
  <c r="L448" i="18" s="1"/>
  <c r="K798" i="18"/>
  <c r="L798" i="18" s="1"/>
  <c r="K193" i="18"/>
  <c r="L193" i="18" s="1"/>
  <c r="G873" i="18"/>
  <c r="K237" i="18"/>
  <c r="L237" i="18" s="1"/>
  <c r="H34" i="18"/>
  <c r="E20" i="18"/>
  <c r="G595" i="18"/>
  <c r="K372" i="18"/>
  <c r="L372" i="18" s="1"/>
  <c r="K816" i="18"/>
  <c r="L816" i="18" s="1"/>
  <c r="K879" i="18"/>
  <c r="L879" i="18" s="1"/>
  <c r="K818" i="18"/>
  <c r="L818" i="18" s="1"/>
  <c r="K599" i="18"/>
  <c r="L599" i="18" s="1"/>
  <c r="K760" i="18"/>
  <c r="L760" i="18" s="1"/>
  <c r="K540" i="18"/>
  <c r="L540" i="18" s="1"/>
  <c r="K500" i="18"/>
  <c r="L500" i="18" s="1"/>
  <c r="S18" i="18"/>
  <c r="T18" i="18" s="1"/>
  <c r="U18" i="18" s="1"/>
  <c r="S32" i="18"/>
  <c r="T32" i="18" s="1"/>
  <c r="U32" i="18" s="1"/>
  <c r="S48" i="18"/>
  <c r="T48" i="18" s="1"/>
  <c r="U48" i="18" s="1"/>
  <c r="S67" i="18"/>
  <c r="T67" i="18" s="1"/>
  <c r="U67" i="18" s="1"/>
  <c r="K463" i="18"/>
  <c r="L463" i="18" s="1"/>
  <c r="K511" i="18"/>
  <c r="L511" i="18" s="1"/>
  <c r="K988" i="18"/>
  <c r="L988" i="18" s="1"/>
  <c r="E28" i="18"/>
  <c r="E8" i="18"/>
  <c r="E24" i="18"/>
  <c r="E53" i="18"/>
  <c r="H73" i="18"/>
  <c r="M76" i="18"/>
  <c r="E76" i="18"/>
  <c r="H81" i="18"/>
  <c r="I83" i="18"/>
  <c r="J83" i="18" s="1"/>
  <c r="E88" i="18"/>
  <c r="H89" i="18"/>
  <c r="I92" i="18"/>
  <c r="J92" i="18" s="1"/>
  <c r="N92" i="18" s="1"/>
  <c r="E92" i="18"/>
  <c r="I99" i="18"/>
  <c r="J99" i="18" s="1"/>
  <c r="F100" i="18"/>
  <c r="G100" i="18" s="1"/>
  <c r="H101" i="18"/>
  <c r="H112" i="18"/>
  <c r="M112" i="18" s="1"/>
  <c r="E113" i="18"/>
  <c r="I116" i="18"/>
  <c r="J116" i="18" s="1"/>
  <c r="I117" i="18"/>
  <c r="J117" i="18" s="1"/>
  <c r="H119" i="18"/>
  <c r="M119" i="18" s="1"/>
  <c r="E121" i="18"/>
  <c r="S121" i="18"/>
  <c r="T121" i="18" s="1"/>
  <c r="U121" i="18" s="1"/>
  <c r="F124" i="18"/>
  <c r="S125" i="18"/>
  <c r="F129" i="18"/>
  <c r="N129" i="18" s="1"/>
  <c r="N132" i="18"/>
  <c r="M133" i="18"/>
  <c r="H137" i="18"/>
  <c r="M140" i="18"/>
  <c r="E140" i="18"/>
  <c r="F144" i="18"/>
  <c r="G144" i="18" s="1"/>
  <c r="H149" i="18"/>
  <c r="M156" i="18"/>
  <c r="N156" i="18" s="1"/>
  <c r="M157" i="18"/>
  <c r="F161" i="18"/>
  <c r="H169" i="18"/>
  <c r="E172" i="18"/>
  <c r="H177" i="18"/>
  <c r="I179" i="18"/>
  <c r="J179" i="18" s="1"/>
  <c r="E184" i="18"/>
  <c r="H185" i="18"/>
  <c r="I188" i="18"/>
  <c r="J188" i="18" s="1"/>
  <c r="N188" i="18" s="1"/>
  <c r="E188" i="18"/>
  <c r="F192" i="18"/>
  <c r="G192" i="18" s="1"/>
  <c r="E193" i="18"/>
  <c r="S193" i="18"/>
  <c r="T193" i="18" s="1"/>
  <c r="U193" i="18" s="1"/>
  <c r="H196" i="18"/>
  <c r="K196" i="18" s="1"/>
  <c r="L196" i="18" s="1"/>
  <c r="I197" i="18"/>
  <c r="J197" i="18" s="1"/>
  <c r="H199" i="18"/>
  <c r="M199" i="18" s="1"/>
  <c r="I200" i="18"/>
  <c r="J200" i="18" s="1"/>
  <c r="I204" i="18"/>
  <c r="J204" i="18" s="1"/>
  <c r="F205" i="18"/>
  <c r="G205" i="18" s="1"/>
  <c r="I211" i="18"/>
  <c r="J211" i="18" s="1"/>
  <c r="M213" i="18"/>
  <c r="I216" i="18"/>
  <c r="J216" i="18" s="1"/>
  <c r="I217" i="18"/>
  <c r="J217" i="18" s="1"/>
  <c r="H219" i="18"/>
  <c r="K219" i="18" s="1"/>
  <c r="L219" i="18" s="1"/>
  <c r="I220" i="18"/>
  <c r="J220" i="18" s="1"/>
  <c r="F221" i="18"/>
  <c r="G221" i="18" s="1"/>
  <c r="M224" i="18"/>
  <c r="N224" i="18" s="1"/>
  <c r="S225" i="18"/>
  <c r="T225" i="18" s="1"/>
  <c r="U225" i="18" s="1"/>
  <c r="V226" i="18"/>
  <c r="W226" i="18" s="1"/>
  <c r="X226" i="18" s="1"/>
  <c r="I228" i="18"/>
  <c r="J228" i="18" s="1"/>
  <c r="E228" i="18"/>
  <c r="F229" i="18"/>
  <c r="G229" i="18" s="1"/>
  <c r="H232" i="18"/>
  <c r="K232" i="18" s="1"/>
  <c r="L232" i="18" s="1"/>
  <c r="I233" i="18"/>
  <c r="J233" i="18" s="1"/>
  <c r="H235" i="18"/>
  <c r="S237" i="18"/>
  <c r="T237" i="18" s="1"/>
  <c r="U237" i="18" s="1"/>
  <c r="I239" i="18"/>
  <c r="J239" i="18" s="1"/>
  <c r="H241" i="18"/>
  <c r="F245" i="18"/>
  <c r="N245" i="18" s="1"/>
  <c r="I248" i="18"/>
  <c r="J248" i="18" s="1"/>
  <c r="I249" i="18"/>
  <c r="J249" i="18" s="1"/>
  <c r="H251" i="18"/>
  <c r="I252" i="18"/>
  <c r="J252" i="18" s="1"/>
  <c r="E253" i="18"/>
  <c r="I255" i="18"/>
  <c r="J255" i="18" s="1"/>
  <c r="H257" i="18"/>
  <c r="I258" i="18"/>
  <c r="J258" i="18" s="1"/>
  <c r="E262" i="18"/>
  <c r="I264" i="18"/>
  <c r="J264" i="18" s="1"/>
  <c r="V267" i="18"/>
  <c r="W267" i="18" s="1"/>
  <c r="H270" i="18"/>
  <c r="I278" i="18"/>
  <c r="J278" i="18" s="1"/>
  <c r="N278" i="18" s="1"/>
  <c r="F281" i="18"/>
  <c r="V282" i="18"/>
  <c r="W282" i="18" s="1"/>
  <c r="X282" i="18" s="1"/>
  <c r="I285" i="18"/>
  <c r="J285" i="18" s="1"/>
  <c r="I289" i="18"/>
  <c r="J289" i="18" s="1"/>
  <c r="I290" i="18"/>
  <c r="J290" i="18" s="1"/>
  <c r="N290" i="18" s="1"/>
  <c r="I292" i="18"/>
  <c r="J292" i="18" s="1"/>
  <c r="H294" i="18"/>
  <c r="I297" i="18"/>
  <c r="J297" i="18" s="1"/>
  <c r="E297" i="18"/>
  <c r="F302" i="18"/>
  <c r="G302" i="18" s="1"/>
  <c r="F313" i="18"/>
  <c r="G313" i="18" s="1"/>
  <c r="H314" i="18"/>
  <c r="E315" i="18"/>
  <c r="I317" i="18"/>
  <c r="J317" i="18" s="1"/>
  <c r="E318" i="18"/>
  <c r="I321" i="18"/>
  <c r="J321" i="18" s="1"/>
  <c r="F325" i="18"/>
  <c r="I326" i="18"/>
  <c r="J326" i="18" s="1"/>
  <c r="N326" i="18" s="1"/>
  <c r="M330" i="18"/>
  <c r="E331" i="18"/>
  <c r="I333" i="18"/>
  <c r="J333" i="18" s="1"/>
  <c r="E334" i="18"/>
  <c r="I337" i="18"/>
  <c r="J337" i="18" s="1"/>
  <c r="I338" i="18"/>
  <c r="J338" i="18" s="1"/>
  <c r="I340" i="18"/>
  <c r="J340" i="18" s="1"/>
  <c r="M341" i="18"/>
  <c r="I344" i="18"/>
  <c r="J344" i="18" s="1"/>
  <c r="H345" i="18"/>
  <c r="K345" i="18" s="1"/>
  <c r="L345" i="18" s="1"/>
  <c r="I346" i="18"/>
  <c r="J346" i="18" s="1"/>
  <c r="V347" i="18"/>
  <c r="W347" i="18" s="1"/>
  <c r="H350" i="18"/>
  <c r="I357" i="18"/>
  <c r="J357" i="18" s="1"/>
  <c r="N357" i="18" s="1"/>
  <c r="E357" i="18"/>
  <c r="I360" i="18"/>
  <c r="J360" i="18" s="1"/>
  <c r="H361" i="18"/>
  <c r="M361" i="18" s="1"/>
  <c r="I362" i="18"/>
  <c r="J362" i="18" s="1"/>
  <c r="N362" i="18" s="1"/>
  <c r="Y362" i="18" s="1"/>
  <c r="Z362" i="18" s="1"/>
  <c r="F366" i="18"/>
  <c r="M369" i="18"/>
  <c r="H373" i="18"/>
  <c r="F377" i="18"/>
  <c r="G377" i="18" s="1"/>
  <c r="E379" i="18"/>
  <c r="I386" i="18"/>
  <c r="J386" i="18" s="1"/>
  <c r="I388" i="18"/>
  <c r="J388" i="18" s="1"/>
  <c r="I390" i="18"/>
  <c r="J390" i="18" s="1"/>
  <c r="I401" i="18"/>
  <c r="J401" i="18" s="1"/>
  <c r="I404" i="18"/>
  <c r="J404" i="18" s="1"/>
  <c r="E414" i="18"/>
  <c r="H414" i="18"/>
  <c r="I429" i="18"/>
  <c r="J429" i="18" s="1"/>
  <c r="E430" i="18"/>
  <c r="E448" i="18"/>
  <c r="F448" i="18" s="1"/>
  <c r="G448" i="18" s="1"/>
  <c r="I448" i="18"/>
  <c r="J448" i="18" s="1"/>
  <c r="N448" i="18" s="1"/>
  <c r="H457" i="18"/>
  <c r="I457" i="18"/>
  <c r="J457" i="18" s="1"/>
  <c r="S459" i="18"/>
  <c r="T459" i="18" s="1"/>
  <c r="U459" i="18" s="1"/>
  <c r="F467" i="18"/>
  <c r="S468" i="18"/>
  <c r="T468" i="18" s="1"/>
  <c r="U468" i="18" s="1"/>
  <c r="F471" i="18"/>
  <c r="I471" i="18"/>
  <c r="J471" i="18" s="1"/>
  <c r="H480" i="18"/>
  <c r="F483" i="18"/>
  <c r="G483" i="18" s="1"/>
  <c r="E485" i="18"/>
  <c r="H486" i="18"/>
  <c r="I486" i="18"/>
  <c r="J486" i="18" s="1"/>
  <c r="M492" i="18"/>
  <c r="E492" i="18"/>
  <c r="E496" i="18"/>
  <c r="F496" i="18" s="1"/>
  <c r="I496" i="18"/>
  <c r="J496" i="18" s="1"/>
  <c r="E501" i="18"/>
  <c r="F504" i="18"/>
  <c r="I508" i="18"/>
  <c r="J508" i="18" s="1"/>
  <c r="E528" i="18"/>
  <c r="F528" i="18" s="1"/>
  <c r="I539" i="18"/>
  <c r="J539" i="18" s="1"/>
  <c r="E540" i="18"/>
  <c r="I568" i="18"/>
  <c r="J568" i="18" s="1"/>
  <c r="E569" i="18"/>
  <c r="I569" i="18"/>
  <c r="J569" i="18" s="1"/>
  <c r="H580" i="18"/>
  <c r="S581" i="18"/>
  <c r="T581" i="18" s="1"/>
  <c r="U581" i="18" s="1"/>
  <c r="V581" i="18"/>
  <c r="W581" i="18" s="1"/>
  <c r="X581" i="18" s="1"/>
  <c r="H598" i="18"/>
  <c r="I598" i="18"/>
  <c r="J598" i="18" s="1"/>
  <c r="I610" i="18"/>
  <c r="J610" i="18" s="1"/>
  <c r="I626" i="18"/>
  <c r="J626" i="18" s="1"/>
  <c r="F627" i="18"/>
  <c r="H630" i="18"/>
  <c r="I630" i="18"/>
  <c r="J630" i="18" s="1"/>
  <c r="S640" i="18"/>
  <c r="T640" i="18" s="1"/>
  <c r="U640" i="18" s="1"/>
  <c r="H650" i="18"/>
  <c r="E650" i="18"/>
  <c r="F650" i="18" s="1"/>
  <c r="G650" i="18" s="1"/>
  <c r="I657" i="18"/>
  <c r="J657" i="18" s="1"/>
  <c r="E658" i="18"/>
  <c r="F658" i="18" s="1"/>
  <c r="G658" i="18" s="1"/>
  <c r="H669" i="18"/>
  <c r="E674" i="18"/>
  <c r="E677" i="18"/>
  <c r="H677" i="18"/>
  <c r="I679" i="18"/>
  <c r="J679" i="18" s="1"/>
  <c r="H679" i="18"/>
  <c r="I680" i="18"/>
  <c r="J680" i="18" s="1"/>
  <c r="F688" i="18"/>
  <c r="I692" i="18"/>
  <c r="J692" i="18" s="1"/>
  <c r="E693" i="18"/>
  <c r="E701" i="18"/>
  <c r="F701" i="18" s="1"/>
  <c r="G701" i="18" s="1"/>
  <c r="I701" i="18"/>
  <c r="J701" i="18" s="1"/>
  <c r="N701" i="18" s="1"/>
  <c r="Y701" i="18" s="1"/>
  <c r="Z701" i="18" s="1"/>
  <c r="E730" i="18"/>
  <c r="H733" i="18"/>
  <c r="E734" i="18"/>
  <c r="H735" i="18"/>
  <c r="I735" i="18"/>
  <c r="J735" i="18" s="1"/>
  <c r="E741" i="18"/>
  <c r="F748" i="18"/>
  <c r="G748" i="18" s="1"/>
  <c r="I748" i="18"/>
  <c r="J748" i="18" s="1"/>
  <c r="E749" i="18"/>
  <c r="F749" i="18" s="1"/>
  <c r="E757" i="18"/>
  <c r="H757" i="18"/>
  <c r="M761" i="18"/>
  <c r="E765" i="18"/>
  <c r="F765" i="18" s="1"/>
  <c r="G765" i="18" s="1"/>
  <c r="I765" i="18"/>
  <c r="J765" i="18" s="1"/>
  <c r="F780" i="18"/>
  <c r="G780" i="18" s="1"/>
  <c r="S780" i="18"/>
  <c r="T780" i="18" s="1"/>
  <c r="U780" i="18" s="1"/>
  <c r="V782" i="18"/>
  <c r="W782" i="18" s="1"/>
  <c r="X782" i="18" s="1"/>
  <c r="I790" i="18"/>
  <c r="J790" i="18" s="1"/>
  <c r="M792" i="18"/>
  <c r="N792" i="18" s="1"/>
  <c r="H793" i="18"/>
  <c r="I793" i="18"/>
  <c r="J793" i="18" s="1"/>
  <c r="I796" i="18"/>
  <c r="J796" i="18" s="1"/>
  <c r="F811" i="18"/>
  <c r="I811" i="18"/>
  <c r="J811" i="18" s="1"/>
  <c r="H812" i="18"/>
  <c r="I812" i="18"/>
  <c r="J812" i="18" s="1"/>
  <c r="H813" i="18"/>
  <c r="F821" i="18"/>
  <c r="G821" i="18" s="1"/>
  <c r="S822" i="18"/>
  <c r="T822" i="18" s="1"/>
  <c r="U822" i="18" s="1"/>
  <c r="V822" i="18"/>
  <c r="W822" i="18" s="1"/>
  <c r="X822" i="18" s="1"/>
  <c r="E824" i="18"/>
  <c r="E830" i="18"/>
  <c r="H833" i="18"/>
  <c r="I833" i="18"/>
  <c r="J833" i="18" s="1"/>
  <c r="E840" i="18"/>
  <c r="H843" i="18"/>
  <c r="E843" i="18"/>
  <c r="I843" i="18"/>
  <c r="J843" i="18" s="1"/>
  <c r="H844" i="18"/>
  <c r="I844" i="18"/>
  <c r="J844" i="18" s="1"/>
  <c r="H845" i="18"/>
  <c r="F853" i="18"/>
  <c r="G853" i="18" s="1"/>
  <c r="S854" i="18"/>
  <c r="T854" i="18" s="1"/>
  <c r="U854" i="18" s="1"/>
  <c r="V854" i="18"/>
  <c r="W854" i="18" s="1"/>
  <c r="X854" i="18" s="1"/>
  <c r="E856" i="18"/>
  <c r="E862" i="18"/>
  <c r="I866" i="18"/>
  <c r="J866" i="18" s="1"/>
  <c r="S871" i="18"/>
  <c r="T871" i="18" s="1"/>
  <c r="U871" i="18" s="1"/>
  <c r="V874" i="18"/>
  <c r="W874" i="18" s="1"/>
  <c r="I876" i="18"/>
  <c r="J876" i="18" s="1"/>
  <c r="E879" i="18"/>
  <c r="F879" i="18" s="1"/>
  <c r="V895" i="18"/>
  <c r="W895" i="18" s="1"/>
  <c r="X895" i="18" s="1"/>
  <c r="F905" i="18"/>
  <c r="E906" i="18"/>
  <c r="F906" i="18" s="1"/>
  <c r="G906" i="18" s="1"/>
  <c r="I915" i="18"/>
  <c r="J915" i="18" s="1"/>
  <c r="E915" i="18"/>
  <c r="H917" i="18"/>
  <c r="V923" i="18"/>
  <c r="W923" i="18" s="1"/>
  <c r="X923" i="18" s="1"/>
  <c r="I924" i="18"/>
  <c r="J924" i="18" s="1"/>
  <c r="F925" i="18"/>
  <c r="S927" i="18"/>
  <c r="T927" i="18" s="1"/>
  <c r="U927" i="18" s="1"/>
  <c r="S931" i="18"/>
  <c r="T931" i="18" s="1"/>
  <c r="U931" i="18" s="1"/>
  <c r="V931" i="18"/>
  <c r="W931" i="18" s="1"/>
  <c r="X931" i="18" s="1"/>
  <c r="E937" i="18"/>
  <c r="E945" i="18"/>
  <c r="F949" i="18"/>
  <c r="G949" i="18" s="1"/>
  <c r="I949" i="18"/>
  <c r="J949" i="18" s="1"/>
  <c r="I951" i="18"/>
  <c r="J951" i="18" s="1"/>
  <c r="H954" i="18"/>
  <c r="I954" i="18"/>
  <c r="J954" i="18" s="1"/>
  <c r="I964" i="18"/>
  <c r="J964" i="18" s="1"/>
  <c r="E964" i="18"/>
  <c r="I965" i="18"/>
  <c r="J965" i="18" s="1"/>
  <c r="H965" i="18"/>
  <c r="M966" i="18"/>
  <c r="M974" i="18"/>
  <c r="F998" i="18"/>
  <c r="G998" i="18" s="1"/>
  <c r="I129" i="18"/>
  <c r="J129" i="18" s="1"/>
  <c r="N338" i="18"/>
  <c r="I366" i="18"/>
  <c r="J366" i="18" s="1"/>
  <c r="E394" i="18"/>
  <c r="F394" i="18" s="1"/>
  <c r="G394" i="18" s="1"/>
  <c r="I394" i="18"/>
  <c r="J394" i="18" s="1"/>
  <c r="Y468" i="18"/>
  <c r="Z468" i="18" s="1"/>
  <c r="E473" i="18"/>
  <c r="I473" i="18"/>
  <c r="J473" i="18" s="1"/>
  <c r="F503" i="18"/>
  <c r="G503" i="18" s="1"/>
  <c r="I503" i="18"/>
  <c r="J503" i="18" s="1"/>
  <c r="I510" i="18"/>
  <c r="J510" i="18" s="1"/>
  <c r="H510" i="18"/>
  <c r="E521" i="18"/>
  <c r="I521" i="18"/>
  <c r="J521" i="18" s="1"/>
  <c r="F551" i="18"/>
  <c r="G551" i="18" s="1"/>
  <c r="I551" i="18"/>
  <c r="J551" i="18" s="1"/>
  <c r="E553" i="18"/>
  <c r="I553" i="18"/>
  <c r="J553" i="18" s="1"/>
  <c r="N564" i="18"/>
  <c r="F660" i="18"/>
  <c r="I660" i="18"/>
  <c r="J660" i="18" s="1"/>
  <c r="S666" i="18"/>
  <c r="T666" i="18" s="1"/>
  <c r="U666" i="18" s="1"/>
  <c r="V666" i="18"/>
  <c r="W666" i="18" s="1"/>
  <c r="E777" i="18"/>
  <c r="F777" i="18" s="1"/>
  <c r="I777" i="18"/>
  <c r="J777" i="18" s="1"/>
  <c r="E892" i="18"/>
  <c r="I892" i="18"/>
  <c r="J892" i="18" s="1"/>
  <c r="I920" i="18"/>
  <c r="J920" i="18" s="1"/>
  <c r="H920" i="18"/>
  <c r="E921" i="18"/>
  <c r="H921" i="18"/>
  <c r="V51" i="18"/>
  <c r="W51" i="18" s="1"/>
  <c r="X51" i="18" s="1"/>
  <c r="K856" i="18"/>
  <c r="L856" i="18" s="1"/>
  <c r="G869" i="18"/>
  <c r="K28" i="18"/>
  <c r="L28" i="18" s="1"/>
  <c r="G480" i="18"/>
  <c r="K334" i="18"/>
  <c r="L334" i="18" s="1"/>
  <c r="K156" i="18"/>
  <c r="L156" i="18" s="1"/>
  <c r="K803" i="18"/>
  <c r="L803" i="18" s="1"/>
  <c r="K479" i="18"/>
  <c r="L479" i="18" s="1"/>
  <c r="G792" i="18"/>
  <c r="E25" i="18"/>
  <c r="K717" i="18"/>
  <c r="L717" i="18" s="1"/>
  <c r="K728" i="18"/>
  <c r="L728" i="18" s="1"/>
  <c r="K993" i="18"/>
  <c r="L993" i="18" s="1"/>
  <c r="K901" i="18"/>
  <c r="L901" i="18" s="1"/>
  <c r="K405" i="18"/>
  <c r="L405" i="18" s="1"/>
  <c r="K764" i="18"/>
  <c r="L764" i="18" s="1"/>
  <c r="S72" i="18"/>
  <c r="T72" i="18" s="1"/>
  <c r="U72" i="18" s="1"/>
  <c r="S80" i="18"/>
  <c r="T80" i="18" s="1"/>
  <c r="U80" i="18" s="1"/>
  <c r="E112" i="18"/>
  <c r="E128" i="18"/>
  <c r="E160" i="18"/>
  <c r="S176" i="18"/>
  <c r="T176" i="18" s="1"/>
  <c r="U176" i="18" s="1"/>
  <c r="I185" i="18"/>
  <c r="J185" i="18" s="1"/>
  <c r="E200" i="18"/>
  <c r="E212" i="18"/>
  <c r="E216" i="18"/>
  <c r="S234" i="18"/>
  <c r="T234" i="18" s="1"/>
  <c r="U234" i="18" s="1"/>
  <c r="E244" i="18"/>
  <c r="E248" i="18"/>
  <c r="S249" i="18"/>
  <c r="T249" i="18" s="1"/>
  <c r="U249" i="18" s="1"/>
  <c r="E252" i="18"/>
  <c r="E261" i="18"/>
  <c r="E277" i="18"/>
  <c r="S298" i="18"/>
  <c r="T298" i="18" s="1"/>
  <c r="U298" i="18" s="1"/>
  <c r="E309" i="18"/>
  <c r="G329" i="18"/>
  <c r="N341" i="18"/>
  <c r="G341" i="18"/>
  <c r="S346" i="18"/>
  <c r="T346" i="18" s="1"/>
  <c r="U346" i="18" s="1"/>
  <c r="S362" i="18"/>
  <c r="T362" i="18" s="1"/>
  <c r="U362" i="18" s="1"/>
  <c r="H440" i="18"/>
  <c r="M440" i="18" s="1"/>
  <c r="I440" i="18"/>
  <c r="J440" i="18" s="1"/>
  <c r="E508" i="18"/>
  <c r="E537" i="18"/>
  <c r="I537" i="18"/>
  <c r="J537" i="18" s="1"/>
  <c r="F567" i="18"/>
  <c r="I567" i="18"/>
  <c r="J567" i="18" s="1"/>
  <c r="E568" i="18"/>
  <c r="S608" i="18"/>
  <c r="H703" i="18"/>
  <c r="I703" i="18"/>
  <c r="J703" i="18" s="1"/>
  <c r="E705" i="18"/>
  <c r="H705" i="18"/>
  <c r="I711" i="18"/>
  <c r="J711" i="18" s="1"/>
  <c r="H711" i="18"/>
  <c r="E717" i="18"/>
  <c r="F717" i="18" s="1"/>
  <c r="I717" i="18"/>
  <c r="J717" i="18" s="1"/>
  <c r="I743" i="18"/>
  <c r="J743" i="18" s="1"/>
  <c r="H743" i="18"/>
  <c r="H767" i="18"/>
  <c r="I767" i="18"/>
  <c r="J767" i="18" s="1"/>
  <c r="H783" i="18"/>
  <c r="I783" i="18"/>
  <c r="J783" i="18" s="1"/>
  <c r="E827" i="18"/>
  <c r="F827" i="18" s="1"/>
  <c r="G827" i="18" s="1"/>
  <c r="S835" i="18"/>
  <c r="T835" i="18" s="1"/>
  <c r="U835" i="18" s="1"/>
  <c r="V835" i="18"/>
  <c r="W835" i="18" s="1"/>
  <c r="X835" i="18" s="1"/>
  <c r="E859" i="18"/>
  <c r="F859" i="18" s="1"/>
  <c r="G859" i="18" s="1"/>
  <c r="E874" i="18"/>
  <c r="F874" i="18" s="1"/>
  <c r="H877" i="18"/>
  <c r="I877" i="18"/>
  <c r="J877" i="18" s="1"/>
  <c r="E913" i="18"/>
  <c r="F913" i="18" s="1"/>
  <c r="I913" i="18"/>
  <c r="J913" i="18" s="1"/>
  <c r="F957" i="18"/>
  <c r="G957" i="18" s="1"/>
  <c r="S989" i="18"/>
  <c r="T989" i="18" s="1"/>
  <c r="U989" i="18" s="1"/>
  <c r="V16" i="18"/>
  <c r="W16" i="18" s="1"/>
  <c r="X16" i="18" s="1"/>
  <c r="K483" i="18"/>
  <c r="L483" i="18" s="1"/>
  <c r="K991" i="18"/>
  <c r="L991" i="18" s="1"/>
  <c r="K276" i="18"/>
  <c r="L276" i="18" s="1"/>
  <c r="K611" i="18"/>
  <c r="L611" i="18" s="1"/>
  <c r="K397" i="18"/>
  <c r="L397" i="18" s="1"/>
  <c r="X468" i="18"/>
  <c r="K420" i="18"/>
  <c r="L420" i="18" s="1"/>
  <c r="K696" i="18"/>
  <c r="L696" i="18" s="1"/>
  <c r="K925" i="18"/>
  <c r="L925" i="18" s="1"/>
  <c r="K989" i="18"/>
  <c r="L989" i="18" s="1"/>
  <c r="K301" i="18"/>
  <c r="L301" i="18" s="1"/>
  <c r="K159" i="18"/>
  <c r="L159" i="18" s="1"/>
  <c r="K555" i="18"/>
  <c r="L555" i="18" s="1"/>
  <c r="K591" i="18"/>
  <c r="L591" i="18" s="1"/>
  <c r="K208" i="18"/>
  <c r="L208" i="18" s="1"/>
  <c r="K948" i="18"/>
  <c r="L948" i="18" s="1"/>
  <c r="E34" i="18"/>
  <c r="G426" i="18"/>
  <c r="K164" i="18"/>
  <c r="L164" i="18" s="1"/>
  <c r="I66" i="18"/>
  <c r="J66" i="18" s="1"/>
  <c r="I58" i="18"/>
  <c r="J58" i="18" s="1"/>
  <c r="I53" i="18"/>
  <c r="J53" i="18" s="1"/>
  <c r="N53" i="18" s="1"/>
  <c r="K947" i="18"/>
  <c r="L947" i="18" s="1"/>
  <c r="K842" i="18"/>
  <c r="L842" i="18" s="1"/>
  <c r="G576" i="18"/>
  <c r="K619" i="18"/>
  <c r="L619" i="18" s="1"/>
  <c r="K700" i="18"/>
  <c r="L700" i="18" s="1"/>
  <c r="K701" i="18"/>
  <c r="L701" i="18" s="1"/>
  <c r="K970" i="18"/>
  <c r="L970" i="18" s="1"/>
  <c r="K53" i="18"/>
  <c r="L53" i="18" s="1"/>
  <c r="K850" i="18"/>
  <c r="L850" i="18" s="1"/>
  <c r="M14" i="18"/>
  <c r="M59" i="18"/>
  <c r="M43" i="18"/>
  <c r="H20" i="18"/>
  <c r="K807" i="18"/>
  <c r="L807" i="18" s="1"/>
  <c r="K935" i="18"/>
  <c r="L935" i="18" s="1"/>
  <c r="K811" i="18"/>
  <c r="L811" i="18" s="1"/>
  <c r="G1001" i="18"/>
  <c r="K978" i="18"/>
  <c r="L978" i="18" s="1"/>
  <c r="K943" i="18"/>
  <c r="L943" i="18" s="1"/>
  <c r="G845" i="18"/>
  <c r="E23" i="18"/>
  <c r="S26" i="18"/>
  <c r="S43" i="18"/>
  <c r="T43" i="18" s="1"/>
  <c r="U43" i="18" s="1"/>
  <c r="S55" i="18"/>
  <c r="T55" i="18" s="1"/>
  <c r="U55" i="18" s="1"/>
  <c r="S63" i="18"/>
  <c r="T63" i="18" s="1"/>
  <c r="U63" i="18" s="1"/>
  <c r="V63" i="18" s="1"/>
  <c r="W63" i="18" s="1"/>
  <c r="X63" i="18" s="1"/>
  <c r="E46" i="18"/>
  <c r="M72" i="18"/>
  <c r="M108" i="18"/>
  <c r="F112" i="18"/>
  <c r="G112" i="18" s="1"/>
  <c r="M124" i="18"/>
  <c r="F128" i="18"/>
  <c r="G128" i="18" s="1"/>
  <c r="I147" i="18"/>
  <c r="J147" i="18" s="1"/>
  <c r="F160" i="18"/>
  <c r="G160" i="18" s="1"/>
  <c r="M168" i="18"/>
  <c r="I195" i="18"/>
  <c r="J195" i="18" s="1"/>
  <c r="F196" i="18"/>
  <c r="G196" i="18" s="1"/>
  <c r="F212" i="18"/>
  <c r="G212" i="18" s="1"/>
  <c r="V218" i="18"/>
  <c r="W218" i="18" s="1"/>
  <c r="X218" i="18" s="1"/>
  <c r="I223" i="18"/>
  <c r="J223" i="18" s="1"/>
  <c r="F232" i="18"/>
  <c r="G232" i="18" s="1"/>
  <c r="V234" i="18"/>
  <c r="W234" i="18" s="1"/>
  <c r="X234" i="18" s="1"/>
  <c r="S241" i="18"/>
  <c r="T241" i="18" s="1"/>
  <c r="U241" i="18" s="1"/>
  <c r="F244" i="18"/>
  <c r="G244" i="18" s="1"/>
  <c r="V249" i="18"/>
  <c r="W249" i="18" s="1"/>
  <c r="X249" i="18" s="1"/>
  <c r="S257" i="18"/>
  <c r="T257" i="18" s="1"/>
  <c r="U257" i="18" s="1"/>
  <c r="I260" i="18"/>
  <c r="J260" i="18" s="1"/>
  <c r="F261" i="18"/>
  <c r="I267" i="18"/>
  <c r="J267" i="18" s="1"/>
  <c r="F277" i="18"/>
  <c r="E283" i="18"/>
  <c r="I296" i="18"/>
  <c r="J296" i="18" s="1"/>
  <c r="I299" i="18"/>
  <c r="J299" i="18" s="1"/>
  <c r="F309" i="18"/>
  <c r="F345" i="18"/>
  <c r="G345" i="18" s="1"/>
  <c r="V346" i="18"/>
  <c r="W346" i="18" s="1"/>
  <c r="X346" i="18" s="1"/>
  <c r="I347" i="18"/>
  <c r="J347" i="18" s="1"/>
  <c r="F361" i="18"/>
  <c r="G361" i="18" s="1"/>
  <c r="V362" i="18"/>
  <c r="W362" i="18" s="1"/>
  <c r="I363" i="18"/>
  <c r="J363" i="18" s="1"/>
  <c r="F373" i="18"/>
  <c r="H392" i="18"/>
  <c r="I392" i="18"/>
  <c r="J392" i="18" s="1"/>
  <c r="H394" i="18"/>
  <c r="V395" i="18"/>
  <c r="W395" i="18" s="1"/>
  <c r="X395" i="18" s="1"/>
  <c r="H409" i="18"/>
  <c r="K409" i="18" s="1"/>
  <c r="L409" i="18" s="1"/>
  <c r="S411" i="18"/>
  <c r="T411" i="18" s="1"/>
  <c r="U411" i="18" s="1"/>
  <c r="V411" i="18"/>
  <c r="W411" i="18" s="1"/>
  <c r="I418" i="18"/>
  <c r="J418" i="18" s="1"/>
  <c r="E418" i="18"/>
  <c r="F418" i="18" s="1"/>
  <c r="I420" i="18"/>
  <c r="J420" i="18" s="1"/>
  <c r="G421" i="18"/>
  <c r="E427" i="18"/>
  <c r="I427" i="18"/>
  <c r="J427" i="18" s="1"/>
  <c r="F437" i="18"/>
  <c r="I437" i="18"/>
  <c r="J437" i="18" s="1"/>
  <c r="N438" i="18"/>
  <c r="V446" i="18"/>
  <c r="W446" i="18" s="1"/>
  <c r="X446" i="18" s="1"/>
  <c r="V461" i="18"/>
  <c r="W461" i="18" s="1"/>
  <c r="H470" i="18"/>
  <c r="I470" i="18"/>
  <c r="J470" i="18" s="1"/>
  <c r="I479" i="18"/>
  <c r="J479" i="18" s="1"/>
  <c r="F487" i="18"/>
  <c r="G487" i="18" s="1"/>
  <c r="I487" i="18"/>
  <c r="J487" i="18" s="1"/>
  <c r="E489" i="18"/>
  <c r="I489" i="18"/>
  <c r="J489" i="18" s="1"/>
  <c r="I492" i="18"/>
  <c r="J492" i="18" s="1"/>
  <c r="H503" i="18"/>
  <c r="V505" i="18"/>
  <c r="W505" i="18" s="1"/>
  <c r="X505" i="18" s="1"/>
  <c r="F508" i="18"/>
  <c r="G508" i="18" s="1"/>
  <c r="H512" i="18"/>
  <c r="F519" i="18"/>
  <c r="G519" i="18" s="1"/>
  <c r="E524" i="18"/>
  <c r="H524" i="18"/>
  <c r="H531" i="18"/>
  <c r="S532" i="18"/>
  <c r="T532" i="18" s="1"/>
  <c r="U532" i="18" s="1"/>
  <c r="F535" i="18"/>
  <c r="I535" i="18"/>
  <c r="J535" i="18" s="1"/>
  <c r="H544" i="18"/>
  <c r="H550" i="18"/>
  <c r="I550" i="18"/>
  <c r="J550" i="18" s="1"/>
  <c r="H551" i="18"/>
  <c r="E560" i="18"/>
  <c r="F560" i="18" s="1"/>
  <c r="I560" i="18"/>
  <c r="J560" i="18" s="1"/>
  <c r="F568" i="18"/>
  <c r="G568" i="18" s="1"/>
  <c r="I571" i="18"/>
  <c r="J571" i="18" s="1"/>
  <c r="E572" i="18"/>
  <c r="H582" i="18"/>
  <c r="I582" i="18"/>
  <c r="J582" i="18" s="1"/>
  <c r="H583" i="18"/>
  <c r="K583" i="18" s="1"/>
  <c r="L583" i="18" s="1"/>
  <c r="N584" i="18"/>
  <c r="I591" i="18"/>
  <c r="J591" i="18" s="1"/>
  <c r="E601" i="18"/>
  <c r="I601" i="18"/>
  <c r="J601" i="18" s="1"/>
  <c r="E604" i="18"/>
  <c r="H604" i="18"/>
  <c r="E612" i="18"/>
  <c r="F612" i="18" s="1"/>
  <c r="G612" i="18" s="1"/>
  <c r="I612" i="18"/>
  <c r="J612" i="18" s="1"/>
  <c r="H616" i="18"/>
  <c r="I619" i="18"/>
  <c r="J619" i="18" s="1"/>
  <c r="E620" i="18"/>
  <c r="H628" i="18"/>
  <c r="H660" i="18"/>
  <c r="E661" i="18"/>
  <c r="H664" i="18"/>
  <c r="I664" i="18"/>
  <c r="J664" i="18" s="1"/>
  <c r="F666" i="18"/>
  <c r="F684" i="18"/>
  <c r="E689" i="18"/>
  <c r="F689" i="18" s="1"/>
  <c r="G689" i="18" s="1"/>
  <c r="I689" i="18"/>
  <c r="J689" i="18" s="1"/>
  <c r="H697" i="18"/>
  <c r="F700" i="18"/>
  <c r="G700" i="18" s="1"/>
  <c r="I702" i="18"/>
  <c r="J702" i="18" s="1"/>
  <c r="I705" i="18"/>
  <c r="J705" i="18" s="1"/>
  <c r="I709" i="18"/>
  <c r="J709" i="18" s="1"/>
  <c r="H719" i="18"/>
  <c r="K719" i="18" s="1"/>
  <c r="L719" i="18" s="1"/>
  <c r="I719" i="18"/>
  <c r="J719" i="18" s="1"/>
  <c r="E722" i="18"/>
  <c r="I722" i="18"/>
  <c r="J722" i="18" s="1"/>
  <c r="F736" i="18"/>
  <c r="G736" i="18" s="1"/>
  <c r="I736" i="18"/>
  <c r="J736" i="18" s="1"/>
  <c r="I741" i="18"/>
  <c r="J741" i="18" s="1"/>
  <c r="F764" i="18"/>
  <c r="G764" i="18" s="1"/>
  <c r="I766" i="18"/>
  <c r="J766" i="18" s="1"/>
  <c r="I769" i="18"/>
  <c r="J769" i="18" s="1"/>
  <c r="H777" i="18"/>
  <c r="N780" i="18"/>
  <c r="I782" i="18"/>
  <c r="J782" i="18" s="1"/>
  <c r="H784" i="18"/>
  <c r="E786" i="18"/>
  <c r="I786" i="18"/>
  <c r="J786" i="18" s="1"/>
  <c r="I798" i="18"/>
  <c r="J798" i="18" s="1"/>
  <c r="E800" i="18"/>
  <c r="F800" i="18" s="1"/>
  <c r="G800" i="18" s="1"/>
  <c r="I800" i="18"/>
  <c r="J800" i="18" s="1"/>
  <c r="I802" i="18"/>
  <c r="J802" i="18" s="1"/>
  <c r="H802" i="18"/>
  <c r="I803" i="18"/>
  <c r="J803" i="18" s="1"/>
  <c r="H810" i="18"/>
  <c r="I810" i="18"/>
  <c r="J810" i="18" s="1"/>
  <c r="H819" i="18"/>
  <c r="E819" i="18"/>
  <c r="F819" i="18" s="1"/>
  <c r="G819" i="18" s="1"/>
  <c r="I827" i="18"/>
  <c r="J827" i="18" s="1"/>
  <c r="F829" i="18"/>
  <c r="I829" i="18"/>
  <c r="J829" i="18" s="1"/>
  <c r="H838" i="18"/>
  <c r="I842" i="18"/>
  <c r="J842" i="18" s="1"/>
  <c r="H851" i="18"/>
  <c r="E851" i="18"/>
  <c r="F851" i="18" s="1"/>
  <c r="G851" i="18" s="1"/>
  <c r="I859" i="18"/>
  <c r="J859" i="18" s="1"/>
  <c r="N859" i="18" s="1"/>
  <c r="F861" i="18"/>
  <c r="I861" i="18"/>
  <c r="J861" i="18" s="1"/>
  <c r="S864" i="18"/>
  <c r="T864" i="18" s="1"/>
  <c r="U864" i="18" s="1"/>
  <c r="V864" i="18"/>
  <c r="W864" i="18" s="1"/>
  <c r="X864" i="18" s="1"/>
  <c r="V867" i="18"/>
  <c r="W867" i="18" s="1"/>
  <c r="E870" i="18"/>
  <c r="F870" i="18" s="1"/>
  <c r="I870" i="18"/>
  <c r="J870" i="18" s="1"/>
  <c r="H872" i="18"/>
  <c r="I872" i="18"/>
  <c r="J872" i="18" s="1"/>
  <c r="H874" i="18"/>
  <c r="S878" i="18"/>
  <c r="T878" i="18" s="1"/>
  <c r="U878" i="18" s="1"/>
  <c r="V878" i="18"/>
  <c r="W878" i="18" s="1"/>
  <c r="X878" i="18" s="1"/>
  <c r="V879" i="18"/>
  <c r="W879" i="18" s="1"/>
  <c r="X879" i="18" s="1"/>
  <c r="H892" i="18"/>
  <c r="I895" i="18"/>
  <c r="J895" i="18" s="1"/>
  <c r="F897" i="18"/>
  <c r="I897" i="18"/>
  <c r="J897" i="18" s="1"/>
  <c r="H909" i="18"/>
  <c r="F921" i="18"/>
  <c r="G921" i="18" s="1"/>
  <c r="E929" i="18"/>
  <c r="H941" i="18"/>
  <c r="V943" i="18"/>
  <c r="W943" i="18" s="1"/>
  <c r="X943" i="18" s="1"/>
  <c r="I948" i="18"/>
  <c r="J948" i="18" s="1"/>
  <c r="H957" i="18"/>
  <c r="H962" i="18"/>
  <c r="I962" i="18"/>
  <c r="J962" i="18" s="1"/>
  <c r="E971" i="18"/>
  <c r="I978" i="18"/>
  <c r="J978" i="18" s="1"/>
  <c r="I993" i="18"/>
  <c r="J993" i="18" s="1"/>
  <c r="S405" i="18"/>
  <c r="T405" i="18" s="1"/>
  <c r="U405" i="18" s="1"/>
  <c r="E409" i="18"/>
  <c r="S410" i="18"/>
  <c r="T410" i="18" s="1"/>
  <c r="U410" i="18" s="1"/>
  <c r="S421" i="18"/>
  <c r="T421" i="18" s="1"/>
  <c r="U421" i="18" s="1"/>
  <c r="E425" i="18"/>
  <c r="S426" i="18"/>
  <c r="T426" i="18" s="1"/>
  <c r="U426" i="18" s="1"/>
  <c r="S433" i="18"/>
  <c r="T433" i="18" s="1"/>
  <c r="U433" i="18" s="1"/>
  <c r="E437" i="18"/>
  <c r="E453" i="18"/>
  <c r="E471" i="18"/>
  <c r="S472" i="18"/>
  <c r="T472" i="18" s="1"/>
  <c r="U472" i="18" s="1"/>
  <c r="E487" i="18"/>
  <c r="E503" i="18"/>
  <c r="E535" i="18"/>
  <c r="S536" i="18"/>
  <c r="T536" i="18" s="1"/>
  <c r="U536" i="18" s="1"/>
  <c r="E551" i="18"/>
  <c r="E567" i="18"/>
  <c r="S569" i="18"/>
  <c r="T569" i="18" s="1"/>
  <c r="U569" i="18" s="1"/>
  <c r="E583" i="18"/>
  <c r="E599" i="18"/>
  <c r="S600" i="18"/>
  <c r="T600" i="18" s="1"/>
  <c r="U600" i="18" s="1"/>
  <c r="E660" i="18"/>
  <c r="S681" i="18"/>
  <c r="T681" i="18" s="1"/>
  <c r="U681" i="18" s="1"/>
  <c r="G693" i="18"/>
  <c r="E706" i="18"/>
  <c r="S713" i="18"/>
  <c r="T713" i="18" s="1"/>
  <c r="U713" i="18" s="1"/>
  <c r="E736" i="18"/>
  <c r="E748" i="18"/>
  <c r="S750" i="18"/>
  <c r="T750" i="18" s="1"/>
  <c r="U750" i="18" s="1"/>
  <c r="E754" i="18"/>
  <c r="S761" i="18"/>
  <c r="T761" i="18" s="1"/>
  <c r="U761" i="18" s="1"/>
  <c r="E770" i="18"/>
  <c r="E784" i="18"/>
  <c r="S804" i="18"/>
  <c r="T804" i="18" s="1"/>
  <c r="U804" i="18" s="1"/>
  <c r="E811" i="18"/>
  <c r="E829" i="18"/>
  <c r="I835" i="18"/>
  <c r="J835" i="18" s="1"/>
  <c r="N835" i="18" s="1"/>
  <c r="E861" i="18"/>
  <c r="S882" i="18"/>
  <c r="E897" i="18"/>
  <c r="S918" i="18"/>
  <c r="T918" i="18" s="1"/>
  <c r="U918" i="18" s="1"/>
  <c r="V918" i="18" s="1"/>
  <c r="W918" i="18" s="1"/>
  <c r="X918" i="18" s="1"/>
  <c r="E949" i="18"/>
  <c r="S965" i="18"/>
  <c r="T965" i="18" s="1"/>
  <c r="U965" i="18" s="1"/>
  <c r="F966" i="18"/>
  <c r="I1000" i="18"/>
  <c r="J1000" i="18" s="1"/>
  <c r="H1000" i="18"/>
  <c r="S394" i="18"/>
  <c r="T394" i="18" s="1"/>
  <c r="U394" i="18" s="1"/>
  <c r="S401" i="18"/>
  <c r="T401" i="18" s="1"/>
  <c r="U401" i="18" s="1"/>
  <c r="E405" i="18"/>
  <c r="V410" i="18"/>
  <c r="W410" i="18" s="1"/>
  <c r="X410" i="18" s="1"/>
  <c r="E411" i="18"/>
  <c r="E421" i="18"/>
  <c r="E444" i="18"/>
  <c r="S464" i="18"/>
  <c r="S473" i="18"/>
  <c r="T473" i="18" s="1"/>
  <c r="U473" i="18" s="1"/>
  <c r="E481" i="18"/>
  <c r="E483" i="18"/>
  <c r="S504" i="18"/>
  <c r="T504" i="18" s="1"/>
  <c r="U504" i="18" s="1"/>
  <c r="E513" i="18"/>
  <c r="E515" i="18"/>
  <c r="S517" i="18"/>
  <c r="T517" i="18" s="1"/>
  <c r="U517" i="18" s="1"/>
  <c r="E531" i="18"/>
  <c r="S537" i="18"/>
  <c r="T537" i="18" s="1"/>
  <c r="U537" i="18" s="1"/>
  <c r="E545" i="18"/>
  <c r="E547" i="18"/>
  <c r="S568" i="18"/>
  <c r="T568" i="18" s="1"/>
  <c r="U568" i="18" s="1"/>
  <c r="E585" i="18"/>
  <c r="S592" i="18"/>
  <c r="S613" i="18"/>
  <c r="T613" i="18" s="1"/>
  <c r="U613" i="18" s="1"/>
  <c r="V613" i="18" s="1"/>
  <c r="W613" i="18" s="1"/>
  <c r="X613" i="18" s="1"/>
  <c r="E617" i="18"/>
  <c r="S624" i="18"/>
  <c r="T624" i="18" s="1"/>
  <c r="U624" i="18" s="1"/>
  <c r="E627" i="18"/>
  <c r="E633" i="18"/>
  <c r="S633" i="18"/>
  <c r="T633" i="18" s="1"/>
  <c r="U633" i="18" s="1"/>
  <c r="E644" i="18"/>
  <c r="E688" i="18"/>
  <c r="E690" i="18"/>
  <c r="S690" i="18"/>
  <c r="T690" i="18" s="1"/>
  <c r="U690" i="18" s="1"/>
  <c r="E704" i="18"/>
  <c r="E716" i="18"/>
  <c r="S721" i="18"/>
  <c r="T721" i="18" s="1"/>
  <c r="U721" i="18" s="1"/>
  <c r="S729" i="18"/>
  <c r="T729" i="18" s="1"/>
  <c r="U729" i="18" s="1"/>
  <c r="E738" i="18"/>
  <c r="S745" i="18"/>
  <c r="S753" i="18"/>
  <c r="T753" i="18" s="1"/>
  <c r="U753" i="18" s="1"/>
  <c r="E768" i="18"/>
  <c r="E813" i="18"/>
  <c r="E845" i="18"/>
  <c r="E909" i="18"/>
  <c r="E910" i="18"/>
  <c r="F910" i="18" s="1"/>
  <c r="G910" i="18" s="1"/>
  <c r="S914" i="18"/>
  <c r="T914" i="18" s="1"/>
  <c r="U914" i="18" s="1"/>
  <c r="E917" i="18"/>
  <c r="E925" i="18"/>
  <c r="E941" i="18"/>
  <c r="E957" i="18"/>
  <c r="I973" i="18"/>
  <c r="J973" i="18" s="1"/>
  <c r="H973" i="18"/>
  <c r="N982" i="18"/>
  <c r="Y982" i="18" s="1"/>
  <c r="Z982" i="18" s="1"/>
  <c r="E993" i="18"/>
  <c r="F993" i="18" s="1"/>
  <c r="G993" i="18" s="1"/>
  <c r="S974" i="18"/>
  <c r="T974" i="18" s="1"/>
  <c r="U974" i="18" s="1"/>
  <c r="S979" i="18"/>
  <c r="T979" i="18" s="1"/>
  <c r="U979" i="18" s="1"/>
  <c r="E984" i="18"/>
  <c r="T68" i="18"/>
  <c r="U68" i="18" s="1"/>
  <c r="X21" i="18"/>
  <c r="T26" i="18"/>
  <c r="U26" i="18" s="1"/>
  <c r="V26" i="18"/>
  <c r="W26" i="18" s="1"/>
  <c r="X54" i="18"/>
  <c r="V18" i="18"/>
  <c r="W18" i="18" s="1"/>
  <c r="U49" i="18"/>
  <c r="V49" i="18" s="1"/>
  <c r="W49" i="18" s="1"/>
  <c r="G22" i="18"/>
  <c r="N22" i="18"/>
  <c r="Y22" i="18" s="1"/>
  <c r="Z22" i="18" s="1"/>
  <c r="X64" i="18"/>
  <c r="G56" i="18"/>
  <c r="N56" i="18"/>
  <c r="G11" i="18"/>
  <c r="T56" i="18"/>
  <c r="U56" i="18" s="1"/>
  <c r="S23" i="18"/>
  <c r="T23" i="18" s="1"/>
  <c r="U23" i="18" s="1"/>
  <c r="S24" i="18"/>
  <c r="T24" i="18" s="1"/>
  <c r="U24" i="18" s="1"/>
  <c r="V24" i="18"/>
  <c r="W24" i="18" s="1"/>
  <c r="S28" i="18"/>
  <c r="T28" i="18" s="1"/>
  <c r="U28" i="18" s="1"/>
  <c r="V41" i="18"/>
  <c r="W41" i="18" s="1"/>
  <c r="S41" i="18"/>
  <c r="T41" i="18" s="1"/>
  <c r="U41" i="18" s="1"/>
  <c r="S45" i="18"/>
  <c r="T45" i="18" s="1"/>
  <c r="U45" i="18" s="1"/>
  <c r="S46" i="18"/>
  <c r="T46" i="18" s="1"/>
  <c r="U46" i="18" s="1"/>
  <c r="S52" i="18"/>
  <c r="T52" i="18" s="1"/>
  <c r="U52" i="18" s="1"/>
  <c r="G55" i="18"/>
  <c r="E67" i="18"/>
  <c r="H67" i="18"/>
  <c r="F67" i="18"/>
  <c r="I67" i="18"/>
  <c r="J67" i="18" s="1"/>
  <c r="E71" i="18"/>
  <c r="F71" i="18"/>
  <c r="H75" i="18"/>
  <c r="I75" i="18"/>
  <c r="J75" i="18" s="1"/>
  <c r="S75" i="18"/>
  <c r="T75" i="18" s="1"/>
  <c r="U75" i="18" s="1"/>
  <c r="G89" i="18"/>
  <c r="N93" i="18"/>
  <c r="G93" i="18"/>
  <c r="N97" i="18"/>
  <c r="G97" i="18"/>
  <c r="S100" i="18"/>
  <c r="T100" i="18" s="1"/>
  <c r="U100" i="18" s="1"/>
  <c r="V111" i="18"/>
  <c r="W111" i="18" s="1"/>
  <c r="S111" i="18"/>
  <c r="T111" i="18" s="1"/>
  <c r="U111" i="18" s="1"/>
  <c r="E119" i="18"/>
  <c r="F119" i="18"/>
  <c r="M135" i="18"/>
  <c r="K135" i="18"/>
  <c r="L135" i="18" s="1"/>
  <c r="S140" i="18"/>
  <c r="T140" i="18" s="1"/>
  <c r="U140" i="18" s="1"/>
  <c r="T141" i="18"/>
  <c r="U141" i="18" s="1"/>
  <c r="K144" i="18"/>
  <c r="L144" i="18" s="1"/>
  <c r="N144" i="18"/>
  <c r="N145" i="18"/>
  <c r="G145" i="18"/>
  <c r="S146" i="18"/>
  <c r="T146" i="18" s="1"/>
  <c r="U146" i="18" s="1"/>
  <c r="V146" i="18"/>
  <c r="W146" i="18" s="1"/>
  <c r="V148" i="18"/>
  <c r="W148" i="18" s="1"/>
  <c r="S148" i="18"/>
  <c r="T148" i="18" s="1"/>
  <c r="U148" i="18" s="1"/>
  <c r="V158" i="18"/>
  <c r="W158" i="18" s="1"/>
  <c r="V159" i="18"/>
  <c r="W159" i="18" s="1"/>
  <c r="S159" i="18"/>
  <c r="T159" i="18" s="1"/>
  <c r="U159" i="18" s="1"/>
  <c r="G181" i="18"/>
  <c r="K183" i="18"/>
  <c r="L183" i="18" s="1"/>
  <c r="M183" i="18"/>
  <c r="H187" i="18"/>
  <c r="I187" i="18"/>
  <c r="J187" i="18" s="1"/>
  <c r="V187" i="18"/>
  <c r="W187" i="18" s="1"/>
  <c r="S187" i="18"/>
  <c r="T187" i="18" s="1"/>
  <c r="U187" i="18" s="1"/>
  <c r="S188" i="18"/>
  <c r="T188" i="18" s="1"/>
  <c r="U188" i="18" s="1"/>
  <c r="T189" i="18"/>
  <c r="U189" i="18" s="1"/>
  <c r="K192" i="18"/>
  <c r="L192" i="18" s="1"/>
  <c r="S194" i="18"/>
  <c r="T194" i="18" s="1"/>
  <c r="U194" i="18" s="1"/>
  <c r="E199" i="18"/>
  <c r="F199" i="18" s="1"/>
  <c r="I203" i="18"/>
  <c r="J203" i="18" s="1"/>
  <c r="H203" i="18"/>
  <c r="V203" i="18"/>
  <c r="W203" i="18" s="1"/>
  <c r="S203" i="18"/>
  <c r="T203" i="18" s="1"/>
  <c r="U203" i="18" s="1"/>
  <c r="F208" i="18"/>
  <c r="H215" i="18"/>
  <c r="I215" i="18"/>
  <c r="J215" i="18" s="1"/>
  <c r="V215" i="18"/>
  <c r="W215" i="18" s="1"/>
  <c r="S215" i="18"/>
  <c r="T215" i="18" s="1"/>
  <c r="U215" i="18" s="1"/>
  <c r="S222" i="18"/>
  <c r="T222" i="18" s="1"/>
  <c r="U222" i="18" s="1"/>
  <c r="V222" i="18"/>
  <c r="W222" i="18" s="1"/>
  <c r="H234" i="18"/>
  <c r="E234" i="18"/>
  <c r="F234" i="18" s="1"/>
  <c r="I234" i="18"/>
  <c r="J234" i="18" s="1"/>
  <c r="M236" i="18"/>
  <c r="V250" i="18"/>
  <c r="W250" i="18" s="1"/>
  <c r="V253" i="18"/>
  <c r="W253" i="18" s="1"/>
  <c r="H268" i="18"/>
  <c r="I268" i="18"/>
  <c r="J268" i="18" s="1"/>
  <c r="V283" i="18"/>
  <c r="W283" i="18" s="1"/>
  <c r="F287" i="18"/>
  <c r="H287" i="18"/>
  <c r="E287" i="18"/>
  <c r="I287" i="18"/>
  <c r="J287" i="18" s="1"/>
  <c r="V293" i="18"/>
  <c r="W293" i="18" s="1"/>
  <c r="T294" i="18"/>
  <c r="U294" i="18" s="1"/>
  <c r="K329" i="18"/>
  <c r="L329" i="18" s="1"/>
  <c r="M329" i="18"/>
  <c r="N329" i="18" s="1"/>
  <c r="V357" i="18"/>
  <c r="W357" i="18" s="1"/>
  <c r="T358" i="18"/>
  <c r="U358" i="18" s="1"/>
  <c r="V358" i="18"/>
  <c r="W358" i="18" s="1"/>
  <c r="T564" i="18"/>
  <c r="U564" i="18" s="1"/>
  <c r="V564" i="18"/>
  <c r="W564" i="18" s="1"/>
  <c r="X50" i="18"/>
  <c r="V42" i="18"/>
  <c r="W42" i="18" s="1"/>
  <c r="V69" i="18"/>
  <c r="W69" i="18" s="1"/>
  <c r="V36" i="18"/>
  <c r="W36" i="18" s="1"/>
  <c r="G169" i="18"/>
  <c r="U60" i="18"/>
  <c r="V60" i="18" s="1"/>
  <c r="W60" i="18" s="1"/>
  <c r="V67" i="18"/>
  <c r="W67" i="18" s="1"/>
  <c r="X15" i="18"/>
  <c r="M38" i="18"/>
  <c r="K65" i="18"/>
  <c r="L65" i="18" s="1"/>
  <c r="G133" i="18"/>
  <c r="M30" i="18"/>
  <c r="K30" i="18"/>
  <c r="L30" i="18" s="1"/>
  <c r="S79" i="18"/>
  <c r="T79" i="18" s="1"/>
  <c r="U79" i="18" s="1"/>
  <c r="E87" i="18"/>
  <c r="F87" i="18" s="1"/>
  <c r="G101" i="18"/>
  <c r="M103" i="18"/>
  <c r="K103" i="18"/>
  <c r="L103" i="18" s="1"/>
  <c r="S108" i="18"/>
  <c r="T108" i="18" s="1"/>
  <c r="U108" i="18" s="1"/>
  <c r="T109" i="18"/>
  <c r="U109" i="18" s="1"/>
  <c r="K112" i="18"/>
  <c r="L112" i="18" s="1"/>
  <c r="N113" i="18"/>
  <c r="G113" i="18"/>
  <c r="S114" i="18"/>
  <c r="T114" i="18" s="1"/>
  <c r="U114" i="18" s="1"/>
  <c r="V114" i="18"/>
  <c r="W114" i="18" s="1"/>
  <c r="V116" i="18"/>
  <c r="W116" i="18" s="1"/>
  <c r="S116" i="18"/>
  <c r="T116" i="18" s="1"/>
  <c r="U116" i="18" s="1"/>
  <c r="S127" i="18"/>
  <c r="T127" i="18" s="1"/>
  <c r="U127" i="18" s="1"/>
  <c r="G137" i="18"/>
  <c r="N141" i="18"/>
  <c r="G141" i="18"/>
  <c r="G149" i="18"/>
  <c r="M151" i="18"/>
  <c r="K151" i="18"/>
  <c r="L151" i="18" s="1"/>
  <c r="H155" i="18"/>
  <c r="I155" i="18"/>
  <c r="J155" i="18" s="1"/>
  <c r="S155" i="18"/>
  <c r="T155" i="18" s="1"/>
  <c r="U155" i="18" s="1"/>
  <c r="V156" i="18"/>
  <c r="W156" i="18" s="1"/>
  <c r="S156" i="18"/>
  <c r="T156" i="18" s="1"/>
  <c r="U156" i="18" s="1"/>
  <c r="T157" i="18"/>
  <c r="U157" i="18" s="1"/>
  <c r="V157" i="18"/>
  <c r="W157" i="18" s="1"/>
  <c r="K160" i="18"/>
  <c r="L160" i="18" s="1"/>
  <c r="N160" i="18"/>
  <c r="S162" i="18"/>
  <c r="T162" i="18" s="1"/>
  <c r="U162" i="18" s="1"/>
  <c r="V162" i="18"/>
  <c r="W162" i="18" s="1"/>
  <c r="E167" i="18"/>
  <c r="F167" i="18"/>
  <c r="H171" i="18"/>
  <c r="I171" i="18"/>
  <c r="J171" i="18" s="1"/>
  <c r="S171" i="18"/>
  <c r="T171" i="18" s="1"/>
  <c r="U171" i="18" s="1"/>
  <c r="G185" i="18"/>
  <c r="G189" i="18"/>
  <c r="N193" i="18"/>
  <c r="G193" i="18"/>
  <c r="S196" i="18"/>
  <c r="T196" i="18" s="1"/>
  <c r="U196" i="18" s="1"/>
  <c r="V200" i="18"/>
  <c r="W200" i="18" s="1"/>
  <c r="S200" i="18"/>
  <c r="T200" i="18" s="1"/>
  <c r="U200" i="18" s="1"/>
  <c r="H202" i="18"/>
  <c r="E202" i="18"/>
  <c r="F202" i="18" s="1"/>
  <c r="I202" i="18"/>
  <c r="J202" i="18" s="1"/>
  <c r="S214" i="18"/>
  <c r="T214" i="18" s="1"/>
  <c r="U214" i="18" s="1"/>
  <c r="V214" i="18"/>
  <c r="W214" i="18" s="1"/>
  <c r="F216" i="18"/>
  <c r="V220" i="18"/>
  <c r="W220" i="18" s="1"/>
  <c r="H226" i="18"/>
  <c r="E226" i="18"/>
  <c r="F226" i="18" s="1"/>
  <c r="I226" i="18"/>
  <c r="J226" i="18" s="1"/>
  <c r="V233" i="18"/>
  <c r="W233" i="18" s="1"/>
  <c r="F240" i="18"/>
  <c r="E243" i="18"/>
  <c r="F243" i="18" s="1"/>
  <c r="V245" i="18"/>
  <c r="W245" i="18" s="1"/>
  <c r="F256" i="18"/>
  <c r="F275" i="18"/>
  <c r="H275" i="18"/>
  <c r="I275" i="18"/>
  <c r="J275" i="18" s="1"/>
  <c r="E275" i="18"/>
  <c r="S275" i="18"/>
  <c r="T275" i="18" s="1"/>
  <c r="U275" i="18" s="1"/>
  <c r="S317" i="18"/>
  <c r="T317" i="18" s="1"/>
  <c r="U317" i="18" s="1"/>
  <c r="V321" i="18"/>
  <c r="W321" i="18" s="1"/>
  <c r="T338" i="18"/>
  <c r="U338" i="18" s="1"/>
  <c r="V338" i="18"/>
  <c r="W338" i="18" s="1"/>
  <c r="N378" i="18"/>
  <c r="G378" i="18"/>
  <c r="V381" i="18"/>
  <c r="W381" i="18" s="1"/>
  <c r="S381" i="18"/>
  <c r="T381" i="18" s="1"/>
  <c r="U381" i="18" s="1"/>
  <c r="V385" i="18"/>
  <c r="W385" i="18" s="1"/>
  <c r="S391" i="18"/>
  <c r="T391" i="18" s="1"/>
  <c r="U391" i="18" s="1"/>
  <c r="V391" i="18"/>
  <c r="W391" i="18" s="1"/>
  <c r="V393" i="18"/>
  <c r="W393" i="18" s="1"/>
  <c r="S393" i="18"/>
  <c r="T393" i="18" s="1"/>
  <c r="U393" i="18" s="1"/>
  <c r="V394" i="18"/>
  <c r="W394" i="18" s="1"/>
  <c r="V404" i="18"/>
  <c r="W404" i="18" s="1"/>
  <c r="S404" i="18"/>
  <c r="T404" i="18" s="1"/>
  <c r="U404" i="18" s="1"/>
  <c r="M502" i="18"/>
  <c r="K502" i="18"/>
  <c r="L502" i="18" s="1"/>
  <c r="E506" i="18"/>
  <c r="F506" i="18" s="1"/>
  <c r="S510" i="18"/>
  <c r="T510" i="18" s="1"/>
  <c r="U510" i="18" s="1"/>
  <c r="X30" i="18"/>
  <c r="M8" i="18"/>
  <c r="N8" i="18" s="1"/>
  <c r="K8" i="18"/>
  <c r="L8" i="18" s="1"/>
  <c r="T44" i="18"/>
  <c r="U44" i="18" s="1"/>
  <c r="T5" i="18"/>
  <c r="U5" i="18" s="1"/>
  <c r="V5" i="18"/>
  <c r="W5" i="18" s="1"/>
  <c r="K52" i="18"/>
  <c r="L52" i="18" s="1"/>
  <c r="N52" i="18"/>
  <c r="G27" i="18"/>
  <c r="S7" i="18"/>
  <c r="T7" i="18" s="1"/>
  <c r="U7" i="18" s="1"/>
  <c r="S8" i="18"/>
  <c r="T8" i="18" s="1"/>
  <c r="U8" i="18" s="1"/>
  <c r="V8" i="18"/>
  <c r="W8" i="18" s="1"/>
  <c r="S20" i="18"/>
  <c r="T20" i="18" s="1"/>
  <c r="U20" i="18" s="1"/>
  <c r="V39" i="18"/>
  <c r="W39" i="18" s="1"/>
  <c r="S40" i="18"/>
  <c r="T40" i="18" s="1"/>
  <c r="U40" i="18" s="1"/>
  <c r="H41" i="18"/>
  <c r="I41" i="18"/>
  <c r="J41" i="18" s="1"/>
  <c r="S53" i="18"/>
  <c r="T53" i="18" s="1"/>
  <c r="U53" i="18" s="1"/>
  <c r="V53" i="18"/>
  <c r="W53" i="18" s="1"/>
  <c r="S66" i="18"/>
  <c r="T66" i="18" s="1"/>
  <c r="U66" i="18" s="1"/>
  <c r="H69" i="18"/>
  <c r="I69" i="18"/>
  <c r="J69" i="18" s="1"/>
  <c r="S76" i="18"/>
  <c r="T76" i="18" s="1"/>
  <c r="U76" i="18" s="1"/>
  <c r="T77" i="18"/>
  <c r="U77" i="18" s="1"/>
  <c r="N80" i="18"/>
  <c r="G81" i="18"/>
  <c r="S82" i="18"/>
  <c r="T82" i="18" s="1"/>
  <c r="U82" i="18" s="1"/>
  <c r="V82" i="18"/>
  <c r="W82" i="18" s="1"/>
  <c r="V84" i="18"/>
  <c r="W84" i="18" s="1"/>
  <c r="S84" i="18"/>
  <c r="T84" i="18" s="1"/>
  <c r="U84" i="18" s="1"/>
  <c r="S95" i="18"/>
  <c r="T95" i="18" s="1"/>
  <c r="U95" i="18" s="1"/>
  <c r="N105" i="18"/>
  <c r="G105" i="18"/>
  <c r="N109" i="18"/>
  <c r="G109" i="18"/>
  <c r="N117" i="18"/>
  <c r="G117" i="18"/>
  <c r="K119" i="18"/>
  <c r="L119" i="18" s="1"/>
  <c r="H123" i="18"/>
  <c r="I123" i="18"/>
  <c r="J123" i="18" s="1"/>
  <c r="S123" i="18"/>
  <c r="T123" i="18" s="1"/>
  <c r="U123" i="18" s="1"/>
  <c r="V124" i="18"/>
  <c r="W124" i="18" s="1"/>
  <c r="S124" i="18"/>
  <c r="T124" i="18" s="1"/>
  <c r="U124" i="18" s="1"/>
  <c r="T125" i="18"/>
  <c r="U125" i="18" s="1"/>
  <c r="V125" i="18"/>
  <c r="W125" i="18" s="1"/>
  <c r="K128" i="18"/>
  <c r="L128" i="18" s="1"/>
  <c r="S130" i="18"/>
  <c r="T130" i="18" s="1"/>
  <c r="U130" i="18" s="1"/>
  <c r="V130" i="18"/>
  <c r="W130" i="18" s="1"/>
  <c r="E135" i="18"/>
  <c r="F135" i="18"/>
  <c r="H139" i="18"/>
  <c r="I139" i="18"/>
  <c r="J139" i="18" s="1"/>
  <c r="S139" i="18"/>
  <c r="T139" i="18" s="1"/>
  <c r="U139" i="18" s="1"/>
  <c r="N153" i="18"/>
  <c r="N157" i="18"/>
  <c r="G157" i="18"/>
  <c r="G161" i="18"/>
  <c r="V164" i="18"/>
  <c r="W164" i="18" s="1"/>
  <c r="S164" i="18"/>
  <c r="T164" i="18" s="1"/>
  <c r="U164" i="18" s="1"/>
  <c r="S175" i="18"/>
  <c r="T175" i="18" s="1"/>
  <c r="U175" i="18" s="1"/>
  <c r="E183" i="18"/>
  <c r="F183" i="18" s="1"/>
  <c r="V205" i="18"/>
  <c r="W205" i="18" s="1"/>
  <c r="H207" i="18"/>
  <c r="I207" i="18"/>
  <c r="J207" i="18" s="1"/>
  <c r="K212" i="18"/>
  <c r="L212" i="18" s="1"/>
  <c r="V229" i="18"/>
  <c r="W229" i="18" s="1"/>
  <c r="H247" i="18"/>
  <c r="I247" i="18"/>
  <c r="J247" i="18" s="1"/>
  <c r="S247" i="18"/>
  <c r="T247" i="18" s="1"/>
  <c r="U247" i="18" s="1"/>
  <c r="F250" i="18"/>
  <c r="H250" i="18"/>
  <c r="E250" i="18"/>
  <c r="I250" i="18"/>
  <c r="J250" i="18" s="1"/>
  <c r="F260" i="18"/>
  <c r="E260" i="18"/>
  <c r="S261" i="18"/>
  <c r="T261" i="18" s="1"/>
  <c r="U261" i="18" s="1"/>
  <c r="S264" i="18"/>
  <c r="T264" i="18" s="1"/>
  <c r="U264" i="18" s="1"/>
  <c r="G278" i="18"/>
  <c r="F307" i="18"/>
  <c r="H307" i="18"/>
  <c r="I307" i="18"/>
  <c r="J307" i="18" s="1"/>
  <c r="E307" i="18"/>
  <c r="S307" i="18"/>
  <c r="T307" i="18" s="1"/>
  <c r="U307" i="18" s="1"/>
  <c r="M312" i="18"/>
  <c r="K312" i="18"/>
  <c r="L312" i="18" s="1"/>
  <c r="V312" i="18"/>
  <c r="W312" i="18" s="1"/>
  <c r="S312" i="18"/>
  <c r="T312" i="18" s="1"/>
  <c r="U312" i="18" s="1"/>
  <c r="M324" i="18"/>
  <c r="K324" i="18"/>
  <c r="L324" i="18" s="1"/>
  <c r="S327" i="18"/>
  <c r="T327" i="18" s="1"/>
  <c r="U327" i="18" s="1"/>
  <c r="S329" i="18"/>
  <c r="T329" i="18" s="1"/>
  <c r="U329" i="18" s="1"/>
  <c r="X330" i="18"/>
  <c r="S340" i="18"/>
  <c r="T340" i="18" s="1"/>
  <c r="U340" i="18" s="1"/>
  <c r="M388" i="18"/>
  <c r="K388" i="18"/>
  <c r="L388" i="18" s="1"/>
  <c r="M408" i="18"/>
  <c r="K408" i="18"/>
  <c r="L408" i="18" s="1"/>
  <c r="V408" i="18"/>
  <c r="W408" i="18" s="1"/>
  <c r="S408" i="18"/>
  <c r="T408" i="18" s="1"/>
  <c r="U408" i="18" s="1"/>
  <c r="G422" i="18"/>
  <c r="X461" i="18"/>
  <c r="G567" i="18"/>
  <c r="N567" i="18"/>
  <c r="G895" i="18"/>
  <c r="X38" i="18"/>
  <c r="S35" i="18"/>
  <c r="T35" i="18" s="1"/>
  <c r="U35" i="18" s="1"/>
  <c r="X10" i="18"/>
  <c r="G46" i="18"/>
  <c r="G68" i="18"/>
  <c r="M44" i="18"/>
  <c r="K44" i="18"/>
  <c r="L44" i="18" s="1"/>
  <c r="G36" i="18"/>
  <c r="M17" i="18"/>
  <c r="K17" i="18"/>
  <c r="L17" i="18" s="1"/>
  <c r="G879" i="18"/>
  <c r="M27" i="18"/>
  <c r="N27" i="18" s="1"/>
  <c r="K27" i="18"/>
  <c r="L27" i="18" s="1"/>
  <c r="V27" i="18"/>
  <c r="W27" i="18" s="1"/>
  <c r="G173" i="18"/>
  <c r="M24" i="18"/>
  <c r="N24" i="18" s="1"/>
  <c r="K24" i="18"/>
  <c r="L24" i="18" s="1"/>
  <c r="E5" i="18"/>
  <c r="F5" i="18" s="1"/>
  <c r="F9" i="18"/>
  <c r="E9" i="18"/>
  <c r="E13" i="18"/>
  <c r="F13" i="18" s="1"/>
  <c r="E17" i="18"/>
  <c r="F17" i="18" s="1"/>
  <c r="E21" i="18"/>
  <c r="F21" i="18"/>
  <c r="F25" i="18"/>
  <c r="E30" i="18"/>
  <c r="F30" i="18"/>
  <c r="F34" i="18"/>
  <c r="E38" i="18"/>
  <c r="F38" i="18" s="1"/>
  <c r="E42" i="18"/>
  <c r="F42" i="18" s="1"/>
  <c r="F50" i="18"/>
  <c r="E50" i="18"/>
  <c r="E54" i="18"/>
  <c r="F54" i="18"/>
  <c r="E58" i="18"/>
  <c r="F58" i="18" s="1"/>
  <c r="E62" i="18"/>
  <c r="F62" i="18"/>
  <c r="E66" i="18"/>
  <c r="F66" i="18" s="1"/>
  <c r="G73" i="18"/>
  <c r="N85" i="18"/>
  <c r="G85" i="18"/>
  <c r="K87" i="18"/>
  <c r="L87" i="18" s="1"/>
  <c r="M87" i="18"/>
  <c r="H91" i="18"/>
  <c r="I91" i="18"/>
  <c r="J91" i="18" s="1"/>
  <c r="V91" i="18"/>
  <c r="W91" i="18" s="1"/>
  <c r="S91" i="18"/>
  <c r="T91" i="18" s="1"/>
  <c r="U91" i="18" s="1"/>
  <c r="S92" i="18"/>
  <c r="T92" i="18" s="1"/>
  <c r="U92" i="18" s="1"/>
  <c r="T93" i="18"/>
  <c r="U93" i="18" s="1"/>
  <c r="K96" i="18"/>
  <c r="L96" i="18" s="1"/>
  <c r="S98" i="18"/>
  <c r="T98" i="18" s="1"/>
  <c r="U98" i="18" s="1"/>
  <c r="E103" i="18"/>
  <c r="F103" i="18" s="1"/>
  <c r="H107" i="18"/>
  <c r="I107" i="18"/>
  <c r="J107" i="18" s="1"/>
  <c r="V107" i="18"/>
  <c r="W107" i="18" s="1"/>
  <c r="S107" i="18"/>
  <c r="T107" i="18" s="1"/>
  <c r="U107" i="18" s="1"/>
  <c r="N121" i="18"/>
  <c r="N125" i="18"/>
  <c r="G125" i="18"/>
  <c r="S132" i="18"/>
  <c r="T132" i="18" s="1"/>
  <c r="U132" i="18" s="1"/>
  <c r="V143" i="18"/>
  <c r="W143" i="18" s="1"/>
  <c r="S143" i="18"/>
  <c r="T143" i="18" s="1"/>
  <c r="U143" i="18" s="1"/>
  <c r="E151" i="18"/>
  <c r="F151" i="18"/>
  <c r="N165" i="18"/>
  <c r="G165" i="18"/>
  <c r="M167" i="18"/>
  <c r="K167" i="18"/>
  <c r="L167" i="18" s="1"/>
  <c r="V172" i="18"/>
  <c r="W172" i="18" s="1"/>
  <c r="S172" i="18"/>
  <c r="T172" i="18" s="1"/>
  <c r="U172" i="18" s="1"/>
  <c r="V173" i="18"/>
  <c r="W173" i="18" s="1"/>
  <c r="N176" i="18"/>
  <c r="G177" i="18"/>
  <c r="S178" i="18"/>
  <c r="T178" i="18" s="1"/>
  <c r="U178" i="18" s="1"/>
  <c r="S180" i="18"/>
  <c r="T180" i="18" s="1"/>
  <c r="U180" i="18" s="1"/>
  <c r="V191" i="18"/>
  <c r="W191" i="18" s="1"/>
  <c r="S191" i="18"/>
  <c r="T191" i="18" s="1"/>
  <c r="U191" i="18" s="1"/>
  <c r="N213" i="18"/>
  <c r="Y213" i="18" s="1"/>
  <c r="Z213" i="18" s="1"/>
  <c r="G213" i="18"/>
  <c r="S219" i="18"/>
  <c r="T219" i="18" s="1"/>
  <c r="U219" i="18" s="1"/>
  <c r="H231" i="18"/>
  <c r="I231" i="18"/>
  <c r="J231" i="18" s="1"/>
  <c r="S231" i="18"/>
  <c r="T231" i="18" s="1"/>
  <c r="U231" i="18" s="1"/>
  <c r="V237" i="18"/>
  <c r="W237" i="18" s="1"/>
  <c r="M243" i="18"/>
  <c r="K243" i="18"/>
  <c r="L243" i="18" s="1"/>
  <c r="I320" i="18"/>
  <c r="J320" i="18" s="1"/>
  <c r="H320" i="18"/>
  <c r="S320" i="18"/>
  <c r="T320" i="18" s="1"/>
  <c r="U320" i="18" s="1"/>
  <c r="V344" i="18"/>
  <c r="W344" i="18" s="1"/>
  <c r="S344" i="18"/>
  <c r="T344" i="18" s="1"/>
  <c r="U344" i="18" s="1"/>
  <c r="X347" i="18"/>
  <c r="H351" i="18"/>
  <c r="E351" i="18"/>
  <c r="F351" i="18" s="1"/>
  <c r="I351" i="18"/>
  <c r="J351" i="18" s="1"/>
  <c r="H371" i="18"/>
  <c r="I371" i="18"/>
  <c r="J371" i="18" s="1"/>
  <c r="E371" i="18"/>
  <c r="F371" i="18" s="1"/>
  <c r="S371" i="18"/>
  <c r="T371" i="18" s="1"/>
  <c r="U371" i="18" s="1"/>
  <c r="M376" i="18"/>
  <c r="K376" i="18"/>
  <c r="L376" i="18" s="1"/>
  <c r="V376" i="18"/>
  <c r="W376" i="18" s="1"/>
  <c r="S376" i="18"/>
  <c r="T376" i="18" s="1"/>
  <c r="U376" i="18" s="1"/>
  <c r="I384" i="18"/>
  <c r="J384" i="18" s="1"/>
  <c r="H384" i="18"/>
  <c r="S384" i="18"/>
  <c r="T384" i="18" s="1"/>
  <c r="U384" i="18" s="1"/>
  <c r="M393" i="18"/>
  <c r="N393" i="18" s="1"/>
  <c r="K393" i="18"/>
  <c r="L393" i="18" s="1"/>
  <c r="M436" i="18"/>
  <c r="K436" i="18"/>
  <c r="L436" i="18" s="1"/>
  <c r="S439" i="18"/>
  <c r="T439" i="18" s="1"/>
  <c r="U439" i="18" s="1"/>
  <c r="N500" i="18"/>
  <c r="G500" i="18"/>
  <c r="S501" i="18"/>
  <c r="T501" i="18" s="1"/>
  <c r="U501" i="18" s="1"/>
  <c r="G504" i="18"/>
  <c r="X504" i="18"/>
  <c r="S509" i="18"/>
  <c r="T509" i="18" s="1"/>
  <c r="U509" i="18" s="1"/>
  <c r="V509" i="18"/>
  <c r="W509" i="18" s="1"/>
  <c r="E511" i="18"/>
  <c r="F511" i="18" s="1"/>
  <c r="G8" i="18"/>
  <c r="N40" i="18"/>
  <c r="V59" i="18"/>
  <c r="W59" i="18" s="1"/>
  <c r="K39" i="18"/>
  <c r="L39" i="18" s="1"/>
  <c r="M39" i="18"/>
  <c r="E10" i="18"/>
  <c r="F10" i="18" s="1"/>
  <c r="I10" i="18"/>
  <c r="J10" i="18" s="1"/>
  <c r="V12" i="18"/>
  <c r="W12" i="18" s="1"/>
  <c r="S12" i="18"/>
  <c r="T12" i="18" s="1"/>
  <c r="U12" i="18" s="1"/>
  <c r="S13" i="18"/>
  <c r="T13" i="18" s="1"/>
  <c r="U13" i="18" s="1"/>
  <c r="E15" i="18"/>
  <c r="F15" i="18" s="1"/>
  <c r="I15" i="18"/>
  <c r="J15" i="18" s="1"/>
  <c r="V19" i="18"/>
  <c r="W19" i="18" s="1"/>
  <c r="V25" i="18"/>
  <c r="W25" i="18" s="1"/>
  <c r="V34" i="18"/>
  <c r="W34" i="18" s="1"/>
  <c r="S37" i="18"/>
  <c r="S47" i="18"/>
  <c r="T47" i="18" s="1"/>
  <c r="U47" i="18" s="1"/>
  <c r="V47" i="18"/>
  <c r="W47" i="18" s="1"/>
  <c r="M51" i="18"/>
  <c r="K51" i="18"/>
  <c r="L51" i="18" s="1"/>
  <c r="S57" i="18"/>
  <c r="T57" i="18" s="1"/>
  <c r="U57" i="18" s="1"/>
  <c r="V57" i="18"/>
  <c r="W57" i="18" s="1"/>
  <c r="K58" i="18"/>
  <c r="L58" i="18" s="1"/>
  <c r="M58" i="18"/>
  <c r="V61" i="18"/>
  <c r="W61" i="18" s="1"/>
  <c r="E63" i="18"/>
  <c r="F63" i="18" s="1"/>
  <c r="H63" i="18"/>
  <c r="I64" i="18"/>
  <c r="J64" i="18" s="1"/>
  <c r="H64" i="18"/>
  <c r="F64" i="18"/>
  <c r="V73" i="18"/>
  <c r="W73" i="18" s="1"/>
  <c r="S74" i="18"/>
  <c r="T74" i="18" s="1"/>
  <c r="U74" i="18" s="1"/>
  <c r="V74" i="18"/>
  <c r="W74" i="18" s="1"/>
  <c r="F76" i="18"/>
  <c r="H78" i="18"/>
  <c r="E78" i="18"/>
  <c r="F78" i="18" s="1"/>
  <c r="S78" i="18"/>
  <c r="K79" i="18"/>
  <c r="L79" i="18" s="1"/>
  <c r="M79" i="18"/>
  <c r="V81" i="18"/>
  <c r="W81" i="18" s="1"/>
  <c r="F84" i="18"/>
  <c r="S85" i="18"/>
  <c r="F86" i="18"/>
  <c r="H86" i="18"/>
  <c r="E86" i="18"/>
  <c r="S86" i="18"/>
  <c r="S87" i="18"/>
  <c r="T87" i="18" s="1"/>
  <c r="U87" i="18" s="1"/>
  <c r="M88" i="18"/>
  <c r="V88" i="18"/>
  <c r="W88" i="18" s="1"/>
  <c r="E95" i="18"/>
  <c r="F95" i="18"/>
  <c r="V96" i="18"/>
  <c r="W96" i="18" s="1"/>
  <c r="S99" i="18"/>
  <c r="T99" i="18" s="1"/>
  <c r="U99" i="18" s="1"/>
  <c r="V105" i="18"/>
  <c r="W105" i="18" s="1"/>
  <c r="S106" i="18"/>
  <c r="T106" i="18" s="1"/>
  <c r="U106" i="18" s="1"/>
  <c r="F108" i="18"/>
  <c r="F110" i="18"/>
  <c r="H110" i="18"/>
  <c r="E110" i="18"/>
  <c r="S110" i="18"/>
  <c r="K111" i="18"/>
  <c r="L111" i="18" s="1"/>
  <c r="M111" i="18"/>
  <c r="V113" i="18"/>
  <c r="W113" i="18" s="1"/>
  <c r="F116" i="18"/>
  <c r="S117" i="18"/>
  <c r="H118" i="18"/>
  <c r="E118" i="18"/>
  <c r="F118" i="18" s="1"/>
  <c r="S118" i="18"/>
  <c r="V119" i="18"/>
  <c r="W119" i="18" s="1"/>
  <c r="S119" i="18"/>
  <c r="T119" i="18" s="1"/>
  <c r="U119" i="18" s="1"/>
  <c r="V120" i="18"/>
  <c r="W120" i="18" s="1"/>
  <c r="E127" i="18"/>
  <c r="F127" i="18" s="1"/>
  <c r="V128" i="18"/>
  <c r="W128" i="18" s="1"/>
  <c r="K131" i="18"/>
  <c r="L131" i="18" s="1"/>
  <c r="M131" i="18"/>
  <c r="V131" i="18"/>
  <c r="W131" i="18" s="1"/>
  <c r="S131" i="18"/>
  <c r="T131" i="18" s="1"/>
  <c r="U131" i="18" s="1"/>
  <c r="V137" i="18"/>
  <c r="W137" i="18" s="1"/>
  <c r="S138" i="18"/>
  <c r="T138" i="18" s="1"/>
  <c r="U138" i="18" s="1"/>
  <c r="F140" i="18"/>
  <c r="F142" i="18"/>
  <c r="H142" i="18"/>
  <c r="E142" i="18"/>
  <c r="S142" i="18"/>
  <c r="K143" i="18"/>
  <c r="L143" i="18" s="1"/>
  <c r="M143" i="18"/>
  <c r="V145" i="18"/>
  <c r="W145" i="18" s="1"/>
  <c r="F148" i="18"/>
  <c r="S149" i="18"/>
  <c r="F150" i="18"/>
  <c r="H150" i="18"/>
  <c r="E150" i="18"/>
  <c r="S150" i="18"/>
  <c r="V151" i="18"/>
  <c r="W151" i="18" s="1"/>
  <c r="S151" i="18"/>
  <c r="T151" i="18" s="1"/>
  <c r="U151" i="18" s="1"/>
  <c r="M152" i="18"/>
  <c r="V152" i="18"/>
  <c r="W152" i="18" s="1"/>
  <c r="E159" i="18"/>
  <c r="F159" i="18" s="1"/>
  <c r="V160" i="18"/>
  <c r="W160" i="18" s="1"/>
  <c r="M163" i="18"/>
  <c r="V163" i="18"/>
  <c r="W163" i="18" s="1"/>
  <c r="S163" i="18"/>
  <c r="T163" i="18" s="1"/>
  <c r="U163" i="18" s="1"/>
  <c r="V169" i="18"/>
  <c r="W169" i="18" s="1"/>
  <c r="S170" i="18"/>
  <c r="T170" i="18" s="1"/>
  <c r="U170" i="18" s="1"/>
  <c r="F172" i="18"/>
  <c r="F174" i="18"/>
  <c r="H174" i="18"/>
  <c r="E174" i="18"/>
  <c r="S174" i="18"/>
  <c r="M175" i="18"/>
  <c r="K175" i="18"/>
  <c r="L175" i="18" s="1"/>
  <c r="V177" i="18"/>
  <c r="W177" i="18" s="1"/>
  <c r="F180" i="18"/>
  <c r="S181" i="18"/>
  <c r="F182" i="18"/>
  <c r="H182" i="18"/>
  <c r="E182" i="18"/>
  <c r="S182" i="18"/>
  <c r="V183" i="18"/>
  <c r="W183" i="18" s="1"/>
  <c r="S183" i="18"/>
  <c r="T183" i="18" s="1"/>
  <c r="U183" i="18" s="1"/>
  <c r="M184" i="18"/>
  <c r="V184" i="18"/>
  <c r="W184" i="18" s="1"/>
  <c r="E191" i="18"/>
  <c r="F191" i="18" s="1"/>
  <c r="V192" i="18"/>
  <c r="W192" i="18" s="1"/>
  <c r="S195" i="18"/>
  <c r="T195" i="18" s="1"/>
  <c r="U195" i="18" s="1"/>
  <c r="V208" i="18"/>
  <c r="W208" i="18" s="1"/>
  <c r="S210" i="18"/>
  <c r="T210" i="18" s="1"/>
  <c r="U210" i="18" s="1"/>
  <c r="V210" i="18"/>
  <c r="W210" i="18" s="1"/>
  <c r="V211" i="18"/>
  <c r="W211" i="18" s="1"/>
  <c r="S211" i="18"/>
  <c r="T211" i="18" s="1"/>
  <c r="U211" i="18" s="1"/>
  <c r="V212" i="18"/>
  <c r="W212" i="18" s="1"/>
  <c r="V217" i="18"/>
  <c r="W217" i="18" s="1"/>
  <c r="F218" i="18"/>
  <c r="H218" i="18"/>
  <c r="E218" i="18"/>
  <c r="I218" i="18"/>
  <c r="J218" i="18" s="1"/>
  <c r="E227" i="18"/>
  <c r="F227" i="18" s="1"/>
  <c r="V236" i="18"/>
  <c r="W236" i="18" s="1"/>
  <c r="S238" i="18"/>
  <c r="T238" i="18" s="1"/>
  <c r="U238" i="18" s="1"/>
  <c r="V238" i="18"/>
  <c r="W238" i="18" s="1"/>
  <c r="V242" i="18"/>
  <c r="W242" i="18" s="1"/>
  <c r="V244" i="18"/>
  <c r="W244" i="18" s="1"/>
  <c r="F248" i="18"/>
  <c r="V251" i="18"/>
  <c r="W251" i="18" s="1"/>
  <c r="S251" i="18"/>
  <c r="T251" i="18" s="1"/>
  <c r="U251" i="18" s="1"/>
  <c r="V266" i="18"/>
  <c r="W266" i="18" s="1"/>
  <c r="T274" i="18"/>
  <c r="U274" i="18" s="1"/>
  <c r="S280" i="18"/>
  <c r="T280" i="18" s="1"/>
  <c r="U280" i="18" s="1"/>
  <c r="I288" i="18"/>
  <c r="J288" i="18" s="1"/>
  <c r="H288" i="18"/>
  <c r="S288" i="18"/>
  <c r="T288" i="18" s="1"/>
  <c r="U288" i="18" s="1"/>
  <c r="S295" i="18"/>
  <c r="T295" i="18" s="1"/>
  <c r="U295" i="18" s="1"/>
  <c r="S297" i="18"/>
  <c r="T297" i="18" s="1"/>
  <c r="U297" i="18" s="1"/>
  <c r="V298" i="18"/>
  <c r="W298" i="18" s="1"/>
  <c r="V308" i="18"/>
  <c r="W308" i="18" s="1"/>
  <c r="S308" i="18"/>
  <c r="T308" i="18" s="1"/>
  <c r="U308" i="18" s="1"/>
  <c r="G310" i="18"/>
  <c r="H319" i="18"/>
  <c r="E319" i="18"/>
  <c r="F319" i="18" s="1"/>
  <c r="I319" i="18"/>
  <c r="J319" i="18" s="1"/>
  <c r="V325" i="18"/>
  <c r="W325" i="18" s="1"/>
  <c r="T326" i="18"/>
  <c r="U326" i="18" s="1"/>
  <c r="V326" i="18"/>
  <c r="W326" i="18" s="1"/>
  <c r="H332" i="18"/>
  <c r="I332" i="18"/>
  <c r="J332" i="18" s="1"/>
  <c r="S349" i="18"/>
  <c r="T349" i="18" s="1"/>
  <c r="U349" i="18" s="1"/>
  <c r="V353" i="18"/>
  <c r="W353" i="18" s="1"/>
  <c r="K361" i="18"/>
  <c r="L361" i="18" s="1"/>
  <c r="H364" i="18"/>
  <c r="I364" i="18"/>
  <c r="J364" i="18" s="1"/>
  <c r="T370" i="18"/>
  <c r="U370" i="18" s="1"/>
  <c r="V379" i="18"/>
  <c r="W379" i="18" s="1"/>
  <c r="F403" i="18"/>
  <c r="H403" i="18"/>
  <c r="I403" i="18"/>
  <c r="J403" i="18" s="1"/>
  <c r="E403" i="18"/>
  <c r="S403" i="18"/>
  <c r="T403" i="18" s="1"/>
  <c r="U403" i="18" s="1"/>
  <c r="H419" i="18"/>
  <c r="I419" i="18"/>
  <c r="J419" i="18" s="1"/>
  <c r="E419" i="18"/>
  <c r="F419" i="18" s="1"/>
  <c r="S419" i="18"/>
  <c r="T419" i="18" s="1"/>
  <c r="U419" i="18" s="1"/>
  <c r="V419" i="18"/>
  <c r="W419" i="18" s="1"/>
  <c r="I432" i="18"/>
  <c r="J432" i="18" s="1"/>
  <c r="H432" i="18"/>
  <c r="S432" i="18"/>
  <c r="T432" i="18" s="1"/>
  <c r="U432" i="18" s="1"/>
  <c r="M454" i="18"/>
  <c r="K454" i="18"/>
  <c r="L454" i="18" s="1"/>
  <c r="H522" i="18"/>
  <c r="I522" i="18"/>
  <c r="J522" i="18" s="1"/>
  <c r="H529" i="18"/>
  <c r="I529" i="18"/>
  <c r="J529" i="18" s="1"/>
  <c r="E529" i="18"/>
  <c r="F529" i="18" s="1"/>
  <c r="S534" i="18"/>
  <c r="T534" i="18" s="1"/>
  <c r="U534" i="18" s="1"/>
  <c r="T628" i="18"/>
  <c r="U628" i="18" s="1"/>
  <c r="H675" i="18"/>
  <c r="I675" i="18"/>
  <c r="J675" i="18" s="1"/>
  <c r="M736" i="18"/>
  <c r="K736" i="18"/>
  <c r="L736" i="18" s="1"/>
  <c r="K36" i="18"/>
  <c r="L36" i="18" s="1"/>
  <c r="M36" i="18"/>
  <c r="N36" i="18" s="1"/>
  <c r="M7" i="18"/>
  <c r="N7" i="18" s="1"/>
  <c r="K7" i="18"/>
  <c r="L7" i="18" s="1"/>
  <c r="V9" i="18"/>
  <c r="W9" i="18" s="1"/>
  <c r="H12" i="18"/>
  <c r="I12" i="18"/>
  <c r="J12" i="18" s="1"/>
  <c r="H13" i="18"/>
  <c r="I13" i="18"/>
  <c r="J13" i="18" s="1"/>
  <c r="V31" i="18"/>
  <c r="W31" i="18" s="1"/>
  <c r="I32" i="18"/>
  <c r="J32" i="18" s="1"/>
  <c r="F32" i="18"/>
  <c r="V43" i="18"/>
  <c r="W43" i="18" s="1"/>
  <c r="S58" i="18"/>
  <c r="T58" i="18" s="1"/>
  <c r="U58" i="18" s="1"/>
  <c r="H61" i="18"/>
  <c r="I61" i="18"/>
  <c r="J61" i="18" s="1"/>
  <c r="E61" i="18"/>
  <c r="F61" i="18" s="1"/>
  <c r="S65" i="18"/>
  <c r="T65" i="18" s="1"/>
  <c r="U65" i="18" s="1"/>
  <c r="V65" i="18"/>
  <c r="W65" i="18" s="1"/>
  <c r="H70" i="18"/>
  <c r="E70" i="18"/>
  <c r="F70" i="18" s="1"/>
  <c r="S70" i="18"/>
  <c r="T70" i="18" s="1"/>
  <c r="U70" i="18" s="1"/>
  <c r="V71" i="18"/>
  <c r="W71" i="18" s="1"/>
  <c r="S71" i="18"/>
  <c r="T71" i="18" s="1"/>
  <c r="U71" i="18" s="1"/>
  <c r="V72" i="18"/>
  <c r="W72" i="18" s="1"/>
  <c r="E79" i="18"/>
  <c r="F79" i="18" s="1"/>
  <c r="V80" i="18"/>
  <c r="W80" i="18" s="1"/>
  <c r="M83" i="18"/>
  <c r="K83" i="18"/>
  <c r="L83" i="18" s="1"/>
  <c r="V83" i="18"/>
  <c r="W83" i="18" s="1"/>
  <c r="S83" i="18"/>
  <c r="T83" i="18" s="1"/>
  <c r="U83" i="18" s="1"/>
  <c r="V89" i="18"/>
  <c r="W89" i="18" s="1"/>
  <c r="S90" i="18"/>
  <c r="T90" i="18" s="1"/>
  <c r="U90" i="18" s="1"/>
  <c r="H94" i="18"/>
  <c r="E94" i="18"/>
  <c r="F94" i="18" s="1"/>
  <c r="S94" i="18"/>
  <c r="T94" i="18" s="1"/>
  <c r="U94" i="18" s="1"/>
  <c r="V97" i="18"/>
  <c r="W97" i="18" s="1"/>
  <c r="S101" i="18"/>
  <c r="F102" i="18"/>
  <c r="H102" i="18"/>
  <c r="E102" i="18"/>
  <c r="S102" i="18"/>
  <c r="T102" i="18" s="1"/>
  <c r="U102" i="18" s="1"/>
  <c r="V103" i="18"/>
  <c r="W103" i="18" s="1"/>
  <c r="S103" i="18"/>
  <c r="T103" i="18" s="1"/>
  <c r="U103" i="18" s="1"/>
  <c r="V104" i="18"/>
  <c r="W104" i="18" s="1"/>
  <c r="E111" i="18"/>
  <c r="F111" i="18"/>
  <c r="V112" i="18"/>
  <c r="W112" i="18" s="1"/>
  <c r="M115" i="18"/>
  <c r="K115" i="18"/>
  <c r="L115" i="18" s="1"/>
  <c r="V115" i="18"/>
  <c r="W115" i="18" s="1"/>
  <c r="S115" i="18"/>
  <c r="T115" i="18" s="1"/>
  <c r="U115" i="18" s="1"/>
  <c r="V121" i="18"/>
  <c r="W121" i="18" s="1"/>
  <c r="S122" i="18"/>
  <c r="T122" i="18" s="1"/>
  <c r="U122" i="18" s="1"/>
  <c r="V122" i="18"/>
  <c r="W122" i="18" s="1"/>
  <c r="H126" i="18"/>
  <c r="E126" i="18"/>
  <c r="F126" i="18" s="1"/>
  <c r="S126" i="18"/>
  <c r="T126" i="18" s="1"/>
  <c r="U126" i="18" s="1"/>
  <c r="M127" i="18"/>
  <c r="K127" i="18"/>
  <c r="L127" i="18" s="1"/>
  <c r="V129" i="18"/>
  <c r="W129" i="18" s="1"/>
  <c r="S133" i="18"/>
  <c r="H134" i="18"/>
  <c r="E134" i="18"/>
  <c r="F134" i="18" s="1"/>
  <c r="S134" i="18"/>
  <c r="T134" i="18" s="1"/>
  <c r="U134" i="18" s="1"/>
  <c r="V135" i="18"/>
  <c r="W135" i="18" s="1"/>
  <c r="S135" i="18"/>
  <c r="T135" i="18" s="1"/>
  <c r="U135" i="18" s="1"/>
  <c r="V136" i="18"/>
  <c r="W136" i="18" s="1"/>
  <c r="E143" i="18"/>
  <c r="F143" i="18" s="1"/>
  <c r="V144" i="18"/>
  <c r="W144" i="18" s="1"/>
  <c r="K147" i="18"/>
  <c r="L147" i="18" s="1"/>
  <c r="M147" i="18"/>
  <c r="V147" i="18"/>
  <c r="W147" i="18" s="1"/>
  <c r="S147" i="18"/>
  <c r="T147" i="18" s="1"/>
  <c r="U147" i="18" s="1"/>
  <c r="V153" i="18"/>
  <c r="W153" i="18" s="1"/>
  <c r="S154" i="18"/>
  <c r="T154" i="18" s="1"/>
  <c r="U154" i="18" s="1"/>
  <c r="H158" i="18"/>
  <c r="E158" i="18"/>
  <c r="F158" i="18" s="1"/>
  <c r="S158" i="18"/>
  <c r="T158" i="18" s="1"/>
  <c r="U158" i="18" s="1"/>
  <c r="V161" i="18"/>
  <c r="W161" i="18" s="1"/>
  <c r="S165" i="18"/>
  <c r="F166" i="18"/>
  <c r="H166" i="18"/>
  <c r="E166" i="18"/>
  <c r="S166" i="18"/>
  <c r="T166" i="18" s="1"/>
  <c r="U166" i="18" s="1"/>
  <c r="V167" i="18"/>
  <c r="W167" i="18" s="1"/>
  <c r="S167" i="18"/>
  <c r="T167" i="18" s="1"/>
  <c r="U167" i="18" s="1"/>
  <c r="V168" i="18"/>
  <c r="W168" i="18" s="1"/>
  <c r="E175" i="18"/>
  <c r="F175" i="18"/>
  <c r="V176" i="18"/>
  <c r="W176" i="18" s="1"/>
  <c r="K179" i="18"/>
  <c r="L179" i="18" s="1"/>
  <c r="M179" i="18"/>
  <c r="V179" i="18"/>
  <c r="W179" i="18" s="1"/>
  <c r="S179" i="18"/>
  <c r="T179" i="18" s="1"/>
  <c r="U179" i="18" s="1"/>
  <c r="V185" i="18"/>
  <c r="W185" i="18" s="1"/>
  <c r="S186" i="18"/>
  <c r="T186" i="18" s="1"/>
  <c r="U186" i="18" s="1"/>
  <c r="V186" i="18"/>
  <c r="W186" i="18" s="1"/>
  <c r="H190" i="18"/>
  <c r="E190" i="18"/>
  <c r="F190" i="18" s="1"/>
  <c r="S190" i="18"/>
  <c r="T190" i="18" s="1"/>
  <c r="U190" i="18" s="1"/>
  <c r="M191" i="18"/>
  <c r="K191" i="18"/>
  <c r="L191" i="18" s="1"/>
  <c r="V193" i="18"/>
  <c r="W193" i="18" s="1"/>
  <c r="S197" i="18"/>
  <c r="H198" i="18"/>
  <c r="E198" i="18"/>
  <c r="F198" i="18" s="1"/>
  <c r="S198" i="18"/>
  <c r="T198" i="18" s="1"/>
  <c r="U198" i="18" s="1"/>
  <c r="V199" i="18"/>
  <c r="W199" i="18" s="1"/>
  <c r="S199" i="18"/>
  <c r="T199" i="18" s="1"/>
  <c r="U199" i="18" s="1"/>
  <c r="N201" i="18"/>
  <c r="S209" i="18"/>
  <c r="G209" i="18"/>
  <c r="X213" i="18"/>
  <c r="V221" i="18"/>
  <c r="W221" i="18" s="1"/>
  <c r="V228" i="18"/>
  <c r="W228" i="18" s="1"/>
  <c r="S235" i="18"/>
  <c r="T235" i="18" s="1"/>
  <c r="U235" i="18" s="1"/>
  <c r="H242" i="18"/>
  <c r="E242" i="18"/>
  <c r="F242" i="18" s="1"/>
  <c r="I242" i="18"/>
  <c r="J242" i="18" s="1"/>
  <c r="V252" i="18"/>
  <c r="W252" i="18" s="1"/>
  <c r="S254" i="18"/>
  <c r="T254" i="18" s="1"/>
  <c r="U254" i="18" s="1"/>
  <c r="V254" i="18"/>
  <c r="W254" i="18" s="1"/>
  <c r="V265" i="18"/>
  <c r="W265" i="18" s="1"/>
  <c r="S276" i="18"/>
  <c r="T276" i="18" s="1"/>
  <c r="U276" i="18" s="1"/>
  <c r="V285" i="18"/>
  <c r="W285" i="18" s="1"/>
  <c r="S285" i="18"/>
  <c r="T285" i="18" s="1"/>
  <c r="U285" i="18" s="1"/>
  <c r="V289" i="18"/>
  <c r="W289" i="18" s="1"/>
  <c r="K297" i="18"/>
  <c r="L297" i="18" s="1"/>
  <c r="M297" i="18"/>
  <c r="H300" i="18"/>
  <c r="I300" i="18"/>
  <c r="J300" i="18" s="1"/>
  <c r="T306" i="18"/>
  <c r="U306" i="18" s="1"/>
  <c r="V306" i="18"/>
  <c r="W306" i="18" s="1"/>
  <c r="X315" i="18"/>
  <c r="F339" i="18"/>
  <c r="H339" i="18"/>
  <c r="I339" i="18"/>
  <c r="J339" i="18" s="1"/>
  <c r="E339" i="18"/>
  <c r="S339" i="18"/>
  <c r="T339" i="18" s="1"/>
  <c r="U339" i="18" s="1"/>
  <c r="V339" i="18"/>
  <c r="W339" i="18" s="1"/>
  <c r="I352" i="18"/>
  <c r="J352" i="18" s="1"/>
  <c r="H352" i="18"/>
  <c r="S352" i="18"/>
  <c r="T352" i="18" s="1"/>
  <c r="U352" i="18" s="1"/>
  <c r="M356" i="18"/>
  <c r="K356" i="18"/>
  <c r="L356" i="18" s="1"/>
  <c r="S359" i="18"/>
  <c r="T359" i="18" s="1"/>
  <c r="U359" i="18" s="1"/>
  <c r="V359" i="18"/>
  <c r="W359" i="18" s="1"/>
  <c r="V361" i="18"/>
  <c r="W361" i="18" s="1"/>
  <c r="S361" i="18"/>
  <c r="T361" i="18" s="1"/>
  <c r="U361" i="18" s="1"/>
  <c r="X362" i="18"/>
  <c r="V372" i="18"/>
  <c r="W372" i="18" s="1"/>
  <c r="S372" i="18"/>
  <c r="T372" i="18" s="1"/>
  <c r="U372" i="18" s="1"/>
  <c r="H383" i="18"/>
  <c r="E383" i="18"/>
  <c r="F383" i="18" s="1"/>
  <c r="I383" i="18"/>
  <c r="J383" i="18" s="1"/>
  <c r="V389" i="18"/>
  <c r="W389" i="18" s="1"/>
  <c r="T390" i="18"/>
  <c r="U390" i="18" s="1"/>
  <c r="V390" i="18"/>
  <c r="W390" i="18" s="1"/>
  <c r="H396" i="18"/>
  <c r="I396" i="18"/>
  <c r="J396" i="18" s="1"/>
  <c r="N406" i="18"/>
  <c r="G406" i="18"/>
  <c r="E413" i="18"/>
  <c r="F413" i="18" s="1"/>
  <c r="S429" i="18"/>
  <c r="T429" i="18" s="1"/>
  <c r="U429" i="18" s="1"/>
  <c r="V433" i="18"/>
  <c r="W433" i="18" s="1"/>
  <c r="S453" i="18"/>
  <c r="T453" i="18" s="1"/>
  <c r="U453" i="18" s="1"/>
  <c r="S471" i="18"/>
  <c r="T471" i="18" s="1"/>
  <c r="U471" i="18" s="1"/>
  <c r="E523" i="18"/>
  <c r="F523" i="18"/>
  <c r="E582" i="18"/>
  <c r="F582" i="18" s="1"/>
  <c r="S598" i="18"/>
  <c r="T598" i="18" s="1"/>
  <c r="U598" i="18" s="1"/>
  <c r="G631" i="18"/>
  <c r="H682" i="18"/>
  <c r="I682" i="18"/>
  <c r="J682" i="18" s="1"/>
  <c r="E682" i="18"/>
  <c r="F682" i="18" s="1"/>
  <c r="S688" i="18"/>
  <c r="T688" i="18" s="1"/>
  <c r="U688" i="18" s="1"/>
  <c r="V732" i="18"/>
  <c r="W732" i="18" s="1"/>
  <c r="S732" i="18"/>
  <c r="T732" i="18" s="1"/>
  <c r="U732" i="18" s="1"/>
  <c r="K23" i="18"/>
  <c r="L23" i="18" s="1"/>
  <c r="M23" i="18"/>
  <c r="N23" i="18" s="1"/>
  <c r="K55" i="18"/>
  <c r="L55" i="18" s="1"/>
  <c r="F43" i="18"/>
  <c r="I37" i="18"/>
  <c r="J37" i="18" s="1"/>
  <c r="F26" i="18"/>
  <c r="I26" i="18"/>
  <c r="J26" i="18" s="1"/>
  <c r="I29" i="18"/>
  <c r="J29" i="18" s="1"/>
  <c r="H29" i="18"/>
  <c r="F35" i="18"/>
  <c r="E39" i="18"/>
  <c r="F39" i="18"/>
  <c r="F48" i="18"/>
  <c r="H48" i="18"/>
  <c r="E51" i="18"/>
  <c r="F51" i="18" s="1"/>
  <c r="I51" i="18"/>
  <c r="J51" i="18" s="1"/>
  <c r="F72" i="18"/>
  <c r="E75" i="18"/>
  <c r="F75" i="18"/>
  <c r="F82" i="18"/>
  <c r="H82" i="18"/>
  <c r="M84" i="18"/>
  <c r="F88" i="18"/>
  <c r="E91" i="18"/>
  <c r="F91" i="18" s="1"/>
  <c r="F98" i="18"/>
  <c r="H98" i="18"/>
  <c r="F104" i="18"/>
  <c r="E107" i="18"/>
  <c r="F107" i="18" s="1"/>
  <c r="F114" i="18"/>
  <c r="H114" i="18"/>
  <c r="M116" i="18"/>
  <c r="F120" i="18"/>
  <c r="E123" i="18"/>
  <c r="F123" i="18"/>
  <c r="F130" i="18"/>
  <c r="H130" i="18"/>
  <c r="F136" i="18"/>
  <c r="E139" i="18"/>
  <c r="F139" i="18" s="1"/>
  <c r="F146" i="18"/>
  <c r="H146" i="18"/>
  <c r="M148" i="18"/>
  <c r="F152" i="18"/>
  <c r="E155" i="18"/>
  <c r="F155" i="18"/>
  <c r="F162" i="18"/>
  <c r="H162" i="18"/>
  <c r="F168" i="18"/>
  <c r="E171" i="18"/>
  <c r="F171" i="18"/>
  <c r="F178" i="18"/>
  <c r="H178" i="18"/>
  <c r="F184" i="18"/>
  <c r="E187" i="18"/>
  <c r="F187" i="18" s="1"/>
  <c r="F194" i="18"/>
  <c r="H194" i="18"/>
  <c r="M196" i="18"/>
  <c r="N196" i="18" s="1"/>
  <c r="F200" i="18"/>
  <c r="S201" i="18"/>
  <c r="E203" i="18"/>
  <c r="F203" i="18" s="1"/>
  <c r="E204" i="18"/>
  <c r="F204" i="18"/>
  <c r="V204" i="18"/>
  <c r="W204" i="18" s="1"/>
  <c r="N205" i="18"/>
  <c r="F206" i="18"/>
  <c r="H206" i="18"/>
  <c r="I206" i="18"/>
  <c r="J206" i="18" s="1"/>
  <c r="S206" i="18"/>
  <c r="T206" i="18" s="1"/>
  <c r="U206" i="18" s="1"/>
  <c r="V206" i="18"/>
  <c r="W206" i="18" s="1"/>
  <c r="V207" i="18"/>
  <c r="W207" i="18" s="1"/>
  <c r="S207" i="18"/>
  <c r="T207" i="18" s="1"/>
  <c r="U207" i="18" s="1"/>
  <c r="F210" i="18"/>
  <c r="H210" i="18"/>
  <c r="E211" i="18"/>
  <c r="F211" i="18" s="1"/>
  <c r="E215" i="18"/>
  <c r="F215" i="18"/>
  <c r="V216" i="18"/>
  <c r="W216" i="18" s="1"/>
  <c r="S216" i="18"/>
  <c r="T216" i="18" s="1"/>
  <c r="U216" i="18" s="1"/>
  <c r="E219" i="18"/>
  <c r="F219" i="18"/>
  <c r="G225" i="18"/>
  <c r="N228" i="18"/>
  <c r="N233" i="18"/>
  <c r="M239" i="18"/>
  <c r="K239" i="18"/>
  <c r="L239" i="18" s="1"/>
  <c r="V239" i="18"/>
  <c r="W239" i="18" s="1"/>
  <c r="S239" i="18"/>
  <c r="T239" i="18" s="1"/>
  <c r="U239" i="18" s="1"/>
  <c r="S240" i="18"/>
  <c r="T240" i="18" s="1"/>
  <c r="U240" i="18" s="1"/>
  <c r="V243" i="18"/>
  <c r="W243" i="18" s="1"/>
  <c r="S243" i="18"/>
  <c r="T243" i="18" s="1"/>
  <c r="U243" i="18" s="1"/>
  <c r="G245" i="18"/>
  <c r="S246" i="18"/>
  <c r="T246" i="18" s="1"/>
  <c r="U246" i="18" s="1"/>
  <c r="S248" i="18"/>
  <c r="T248" i="18" s="1"/>
  <c r="U248" i="18" s="1"/>
  <c r="E251" i="18"/>
  <c r="F251" i="18" s="1"/>
  <c r="V263" i="18"/>
  <c r="W263" i="18" s="1"/>
  <c r="E265" i="18"/>
  <c r="F265" i="18"/>
  <c r="V269" i="18"/>
  <c r="W269" i="18" s="1"/>
  <c r="S269" i="18"/>
  <c r="T269" i="18" s="1"/>
  <c r="U269" i="18" s="1"/>
  <c r="I272" i="18"/>
  <c r="J272" i="18" s="1"/>
  <c r="H272" i="18"/>
  <c r="V272" i="18"/>
  <c r="W272" i="18" s="1"/>
  <c r="S272" i="18"/>
  <c r="T272" i="18" s="1"/>
  <c r="U272" i="18" s="1"/>
  <c r="S279" i="18"/>
  <c r="T279" i="18" s="1"/>
  <c r="U279" i="18" s="1"/>
  <c r="V279" i="18"/>
  <c r="W279" i="18" s="1"/>
  <c r="V299" i="18"/>
  <c r="W299" i="18" s="1"/>
  <c r="H303" i="18"/>
  <c r="E303" i="18"/>
  <c r="F303" i="18" s="1"/>
  <c r="I303" i="18"/>
  <c r="J303" i="18" s="1"/>
  <c r="V305" i="18"/>
  <c r="W305" i="18" s="1"/>
  <c r="V309" i="18"/>
  <c r="W309" i="18" s="1"/>
  <c r="T310" i="18"/>
  <c r="U310" i="18" s="1"/>
  <c r="V310" i="18"/>
  <c r="W310" i="18" s="1"/>
  <c r="V313" i="18"/>
  <c r="W313" i="18" s="1"/>
  <c r="S313" i="18"/>
  <c r="T313" i="18" s="1"/>
  <c r="U313" i="18" s="1"/>
  <c r="V314" i="18"/>
  <c r="W314" i="18" s="1"/>
  <c r="H316" i="18"/>
  <c r="I316" i="18"/>
  <c r="J316" i="18" s="1"/>
  <c r="T322" i="18"/>
  <c r="U322" i="18" s="1"/>
  <c r="V322" i="18"/>
  <c r="W322" i="18" s="1"/>
  <c r="F323" i="18"/>
  <c r="H323" i="18"/>
  <c r="I323" i="18"/>
  <c r="J323" i="18" s="1"/>
  <c r="E323" i="18"/>
  <c r="S323" i="18"/>
  <c r="T323" i="18" s="1"/>
  <c r="U323" i="18" s="1"/>
  <c r="S324" i="18"/>
  <c r="T324" i="18" s="1"/>
  <c r="U324" i="18" s="1"/>
  <c r="V328" i="18"/>
  <c r="W328" i="18" s="1"/>
  <c r="S328" i="18"/>
  <c r="T328" i="18" s="1"/>
  <c r="U328" i="18" s="1"/>
  <c r="N330" i="18"/>
  <c r="Y330" i="18" s="1"/>
  <c r="Z330" i="18" s="1"/>
  <c r="S333" i="18"/>
  <c r="T333" i="18" s="1"/>
  <c r="U333" i="18" s="1"/>
  <c r="I336" i="18"/>
  <c r="J336" i="18" s="1"/>
  <c r="H336" i="18"/>
  <c r="S336" i="18"/>
  <c r="T336" i="18" s="1"/>
  <c r="U336" i="18" s="1"/>
  <c r="S343" i="18"/>
  <c r="T343" i="18" s="1"/>
  <c r="U343" i="18" s="1"/>
  <c r="V363" i="18"/>
  <c r="W363" i="18" s="1"/>
  <c r="H367" i="18"/>
  <c r="E367" i="18"/>
  <c r="F367" i="18" s="1"/>
  <c r="I367" i="18"/>
  <c r="J367" i="18" s="1"/>
  <c r="V369" i="18"/>
  <c r="W369" i="18" s="1"/>
  <c r="V373" i="18"/>
  <c r="W373" i="18" s="1"/>
  <c r="T374" i="18"/>
  <c r="U374" i="18" s="1"/>
  <c r="S377" i="18"/>
  <c r="T377" i="18" s="1"/>
  <c r="U377" i="18" s="1"/>
  <c r="V378" i="18"/>
  <c r="W378" i="18" s="1"/>
  <c r="H380" i="18"/>
  <c r="I380" i="18"/>
  <c r="J380" i="18" s="1"/>
  <c r="T386" i="18"/>
  <c r="U386" i="18" s="1"/>
  <c r="V386" i="18"/>
  <c r="W386" i="18" s="1"/>
  <c r="H387" i="18"/>
  <c r="I387" i="18"/>
  <c r="J387" i="18" s="1"/>
  <c r="E387" i="18"/>
  <c r="F387" i="18" s="1"/>
  <c r="S387" i="18"/>
  <c r="T387" i="18" s="1"/>
  <c r="U387" i="18" s="1"/>
  <c r="S388" i="18"/>
  <c r="T388" i="18" s="1"/>
  <c r="U388" i="18" s="1"/>
  <c r="S392" i="18"/>
  <c r="T392" i="18" s="1"/>
  <c r="U392" i="18" s="1"/>
  <c r="S397" i="18"/>
  <c r="T397" i="18" s="1"/>
  <c r="U397" i="18" s="1"/>
  <c r="I400" i="18"/>
  <c r="J400" i="18" s="1"/>
  <c r="H400" i="18"/>
  <c r="S400" i="18"/>
  <c r="T400" i="18" s="1"/>
  <c r="U400" i="18" s="1"/>
  <c r="S407" i="18"/>
  <c r="T407" i="18" s="1"/>
  <c r="U407" i="18" s="1"/>
  <c r="M409" i="18"/>
  <c r="N409" i="18" s="1"/>
  <c r="V412" i="18"/>
  <c r="W412" i="18" s="1"/>
  <c r="S412" i="18"/>
  <c r="T412" i="18" s="1"/>
  <c r="U412" i="18" s="1"/>
  <c r="I416" i="18"/>
  <c r="J416" i="18" s="1"/>
  <c r="H416" i="18"/>
  <c r="V416" i="18"/>
  <c r="W416" i="18" s="1"/>
  <c r="S416" i="18"/>
  <c r="T416" i="18" s="1"/>
  <c r="U416" i="18" s="1"/>
  <c r="S420" i="18"/>
  <c r="T420" i="18" s="1"/>
  <c r="U420" i="18" s="1"/>
  <c r="F431" i="18"/>
  <c r="H431" i="18"/>
  <c r="E431" i="18"/>
  <c r="I431" i="18"/>
  <c r="J431" i="18" s="1"/>
  <c r="V437" i="18"/>
  <c r="W437" i="18" s="1"/>
  <c r="T438" i="18"/>
  <c r="U438" i="18" s="1"/>
  <c r="E446" i="18"/>
  <c r="F446" i="18" s="1"/>
  <c r="S450" i="18"/>
  <c r="T450" i="18" s="1"/>
  <c r="U450" i="18" s="1"/>
  <c r="S475" i="18"/>
  <c r="T475" i="18" s="1"/>
  <c r="U475" i="18" s="1"/>
  <c r="V483" i="18"/>
  <c r="W483" i="18" s="1"/>
  <c r="S483" i="18"/>
  <c r="T483" i="18" s="1"/>
  <c r="U483" i="18" s="1"/>
  <c r="S486" i="18"/>
  <c r="T486" i="18" s="1"/>
  <c r="U486" i="18" s="1"/>
  <c r="V487" i="18"/>
  <c r="W487" i="18" s="1"/>
  <c r="S487" i="18"/>
  <c r="T487" i="18" s="1"/>
  <c r="U487" i="18" s="1"/>
  <c r="S490" i="18"/>
  <c r="T490" i="18" s="1"/>
  <c r="U490" i="18" s="1"/>
  <c r="E518" i="18"/>
  <c r="F518" i="18" s="1"/>
  <c r="V537" i="18"/>
  <c r="W537" i="18" s="1"/>
  <c r="T544" i="18"/>
  <c r="U544" i="18" s="1"/>
  <c r="S556" i="18"/>
  <c r="T556" i="18" s="1"/>
  <c r="U556" i="18" s="1"/>
  <c r="V556" i="18"/>
  <c r="W556" i="18" s="1"/>
  <c r="S561" i="18"/>
  <c r="T561" i="18" s="1"/>
  <c r="U561" i="18" s="1"/>
  <c r="E570" i="18"/>
  <c r="F570" i="18"/>
  <c r="M574" i="18"/>
  <c r="K574" i="18"/>
  <c r="L574" i="18" s="1"/>
  <c r="S574" i="18"/>
  <c r="T574" i="18" s="1"/>
  <c r="U574" i="18" s="1"/>
  <c r="H586" i="18"/>
  <c r="I586" i="18"/>
  <c r="J586" i="18" s="1"/>
  <c r="H593" i="18"/>
  <c r="I593" i="18"/>
  <c r="J593" i="18" s="1"/>
  <c r="E593" i="18"/>
  <c r="F593" i="18" s="1"/>
  <c r="G600" i="18"/>
  <c r="F605" i="18"/>
  <c r="H605" i="18"/>
  <c r="E605" i="18"/>
  <c r="I605" i="18"/>
  <c r="J605" i="18" s="1"/>
  <c r="V623" i="18"/>
  <c r="W623" i="18" s="1"/>
  <c r="S623" i="18"/>
  <c r="T623" i="18" s="1"/>
  <c r="U623" i="18" s="1"/>
  <c r="V624" i="18"/>
  <c r="W624" i="18" s="1"/>
  <c r="M626" i="18"/>
  <c r="K626" i="18"/>
  <c r="L626" i="18" s="1"/>
  <c r="S712" i="18"/>
  <c r="T712" i="18" s="1"/>
  <c r="U712" i="18" s="1"/>
  <c r="S738" i="18"/>
  <c r="T738" i="18" s="1"/>
  <c r="U738" i="18" s="1"/>
  <c r="S756" i="18"/>
  <c r="T756" i="18" s="1"/>
  <c r="U756" i="18" s="1"/>
  <c r="F758" i="18"/>
  <c r="H758" i="18"/>
  <c r="E758" i="18"/>
  <c r="I758" i="18"/>
  <c r="J758" i="18" s="1"/>
  <c r="S786" i="18"/>
  <c r="T786" i="18" s="1"/>
  <c r="U786" i="18" s="1"/>
  <c r="V786" i="18"/>
  <c r="W786" i="18" s="1"/>
  <c r="V788" i="18"/>
  <c r="W788" i="18" s="1"/>
  <c r="S788" i="18"/>
  <c r="T788" i="18" s="1"/>
  <c r="U788" i="18" s="1"/>
  <c r="S824" i="18"/>
  <c r="T824" i="18" s="1"/>
  <c r="U824" i="18" s="1"/>
  <c r="V824" i="18"/>
  <c r="W824" i="18" s="1"/>
  <c r="M858" i="18"/>
  <c r="K858" i="18"/>
  <c r="L858" i="18" s="1"/>
  <c r="K57" i="18"/>
  <c r="L57" i="18" s="1"/>
  <c r="M57" i="18"/>
  <c r="H9" i="18"/>
  <c r="I9" i="18"/>
  <c r="J9" i="18" s="1"/>
  <c r="F18" i="18"/>
  <c r="I18" i="18"/>
  <c r="J18" i="18" s="1"/>
  <c r="H18" i="18"/>
  <c r="N28" i="18"/>
  <c r="G28" i="18"/>
  <c r="G31" i="18"/>
  <c r="M37" i="18"/>
  <c r="K37" i="18"/>
  <c r="L37" i="18" s="1"/>
  <c r="H47" i="18"/>
  <c r="E47" i="18"/>
  <c r="F47" i="18" s="1"/>
  <c r="G53" i="18"/>
  <c r="F12" i="18"/>
  <c r="F16" i="18"/>
  <c r="F20" i="18"/>
  <c r="F29" i="18"/>
  <c r="E33" i="18"/>
  <c r="F33" i="18" s="1"/>
  <c r="E37" i="18"/>
  <c r="F37" i="18" s="1"/>
  <c r="E41" i="18"/>
  <c r="F41" i="18"/>
  <c r="E45" i="18"/>
  <c r="F45" i="18" s="1"/>
  <c r="F49" i="18"/>
  <c r="F57" i="18"/>
  <c r="E65" i="18"/>
  <c r="F65" i="18" s="1"/>
  <c r="E69" i="18"/>
  <c r="F69" i="18" s="1"/>
  <c r="F74" i="18"/>
  <c r="H74" i="18"/>
  <c r="E83" i="18"/>
  <c r="F83" i="18" s="1"/>
  <c r="F90" i="18"/>
  <c r="H90" i="18"/>
  <c r="E99" i="18"/>
  <c r="F99" i="18" s="1"/>
  <c r="F106" i="18"/>
  <c r="H106" i="18"/>
  <c r="E115" i="18"/>
  <c r="F115" i="18" s="1"/>
  <c r="F122" i="18"/>
  <c r="H122" i="18"/>
  <c r="E131" i="18"/>
  <c r="F131" i="18" s="1"/>
  <c r="F138" i="18"/>
  <c r="H138" i="18"/>
  <c r="E147" i="18"/>
  <c r="F147" i="18" s="1"/>
  <c r="F154" i="18"/>
  <c r="H154" i="18"/>
  <c r="E163" i="18"/>
  <c r="F163" i="18" s="1"/>
  <c r="F170" i="18"/>
  <c r="H170" i="18"/>
  <c r="E179" i="18"/>
  <c r="F179" i="18" s="1"/>
  <c r="F186" i="18"/>
  <c r="H186" i="18"/>
  <c r="E195" i="18"/>
  <c r="F195" i="18" s="1"/>
  <c r="N217" i="18"/>
  <c r="K223" i="18"/>
  <c r="L223" i="18" s="1"/>
  <c r="M223" i="18"/>
  <c r="V223" i="18"/>
  <c r="W223" i="18" s="1"/>
  <c r="S223" i="18"/>
  <c r="T223" i="18" s="1"/>
  <c r="U223" i="18" s="1"/>
  <c r="S224" i="18"/>
  <c r="T224" i="18" s="1"/>
  <c r="U224" i="18" s="1"/>
  <c r="V227" i="18"/>
  <c r="W227" i="18" s="1"/>
  <c r="S227" i="18"/>
  <c r="T227" i="18" s="1"/>
  <c r="U227" i="18" s="1"/>
  <c r="S230" i="18"/>
  <c r="T230" i="18" s="1"/>
  <c r="U230" i="18" s="1"/>
  <c r="S232" i="18"/>
  <c r="T232" i="18" s="1"/>
  <c r="U232" i="18" s="1"/>
  <c r="E235" i="18"/>
  <c r="F235" i="18" s="1"/>
  <c r="K244" i="18"/>
  <c r="L244" i="18" s="1"/>
  <c r="N244" i="18"/>
  <c r="M255" i="18"/>
  <c r="K255" i="18"/>
  <c r="L255" i="18" s="1"/>
  <c r="S255" i="18"/>
  <c r="T255" i="18" s="1"/>
  <c r="U255" i="18" s="1"/>
  <c r="V256" i="18"/>
  <c r="W256" i="18" s="1"/>
  <c r="S256" i="18"/>
  <c r="T256" i="18" s="1"/>
  <c r="U256" i="18" s="1"/>
  <c r="G261" i="18"/>
  <c r="E266" i="18"/>
  <c r="F266" i="18" s="1"/>
  <c r="X267" i="18"/>
  <c r="H271" i="18"/>
  <c r="E271" i="18"/>
  <c r="F271" i="18" s="1"/>
  <c r="I271" i="18"/>
  <c r="J271" i="18" s="1"/>
  <c r="V273" i="18"/>
  <c r="W273" i="18" s="1"/>
  <c r="V277" i="18"/>
  <c r="W277" i="18" s="1"/>
  <c r="T278" i="18"/>
  <c r="U278" i="18" s="1"/>
  <c r="V278" i="18"/>
  <c r="W278" i="18" s="1"/>
  <c r="V281" i="18"/>
  <c r="W281" i="18" s="1"/>
  <c r="S281" i="18"/>
  <c r="T281" i="18" s="1"/>
  <c r="U281" i="18" s="1"/>
  <c r="H284" i="18"/>
  <c r="I284" i="18"/>
  <c r="J284" i="18" s="1"/>
  <c r="T290" i="18"/>
  <c r="U290" i="18" s="1"/>
  <c r="V290" i="18"/>
  <c r="W290" i="18" s="1"/>
  <c r="F291" i="18"/>
  <c r="H291" i="18"/>
  <c r="I291" i="18"/>
  <c r="J291" i="18" s="1"/>
  <c r="E291" i="18"/>
  <c r="S291" i="18"/>
  <c r="T291" i="18" s="1"/>
  <c r="U291" i="18" s="1"/>
  <c r="S292" i="18"/>
  <c r="T292" i="18" s="1"/>
  <c r="U292" i="18" s="1"/>
  <c r="V296" i="18"/>
  <c r="W296" i="18" s="1"/>
  <c r="S296" i="18"/>
  <c r="T296" i="18" s="1"/>
  <c r="U296" i="18" s="1"/>
  <c r="S301" i="18"/>
  <c r="T301" i="18" s="1"/>
  <c r="U301" i="18" s="1"/>
  <c r="I304" i="18"/>
  <c r="J304" i="18" s="1"/>
  <c r="H304" i="18"/>
  <c r="S304" i="18"/>
  <c r="T304" i="18" s="1"/>
  <c r="U304" i="18" s="1"/>
  <c r="S311" i="18"/>
  <c r="T311" i="18" s="1"/>
  <c r="U311" i="18" s="1"/>
  <c r="M313" i="18"/>
  <c r="K313" i="18"/>
  <c r="L313" i="18" s="1"/>
  <c r="H335" i="18"/>
  <c r="E335" i="18"/>
  <c r="F335" i="18" s="1"/>
  <c r="I335" i="18"/>
  <c r="J335" i="18" s="1"/>
  <c r="V337" i="18"/>
  <c r="W337" i="18" s="1"/>
  <c r="M340" i="18"/>
  <c r="K340" i="18"/>
  <c r="L340" i="18" s="1"/>
  <c r="V341" i="18"/>
  <c r="W341" i="18" s="1"/>
  <c r="T342" i="18"/>
  <c r="U342" i="18" s="1"/>
  <c r="V342" i="18"/>
  <c r="W342" i="18" s="1"/>
  <c r="V345" i="18"/>
  <c r="W345" i="18" s="1"/>
  <c r="S345" i="18"/>
  <c r="T345" i="18" s="1"/>
  <c r="U345" i="18" s="1"/>
  <c r="H348" i="18"/>
  <c r="I348" i="18"/>
  <c r="J348" i="18" s="1"/>
  <c r="T354" i="18"/>
  <c r="U354" i="18" s="1"/>
  <c r="F355" i="18"/>
  <c r="H355" i="18"/>
  <c r="I355" i="18"/>
  <c r="J355" i="18" s="1"/>
  <c r="E355" i="18"/>
  <c r="S355" i="18"/>
  <c r="T355" i="18" s="1"/>
  <c r="U355" i="18" s="1"/>
  <c r="V355" i="18"/>
  <c r="W355" i="18" s="1"/>
  <c r="V356" i="18"/>
  <c r="W356" i="18" s="1"/>
  <c r="S356" i="18"/>
  <c r="T356" i="18" s="1"/>
  <c r="U356" i="18" s="1"/>
  <c r="N358" i="18"/>
  <c r="G358" i="18"/>
  <c r="M360" i="18"/>
  <c r="K360" i="18"/>
  <c r="L360" i="18" s="1"/>
  <c r="S360" i="18"/>
  <c r="T360" i="18" s="1"/>
  <c r="U360" i="18" s="1"/>
  <c r="G362" i="18"/>
  <c r="S365" i="18"/>
  <c r="T365" i="18" s="1"/>
  <c r="U365" i="18" s="1"/>
  <c r="I368" i="18"/>
  <c r="J368" i="18" s="1"/>
  <c r="H368" i="18"/>
  <c r="S368" i="18"/>
  <c r="T368" i="18" s="1"/>
  <c r="U368" i="18" s="1"/>
  <c r="S375" i="18"/>
  <c r="T375" i="18" s="1"/>
  <c r="U375" i="18" s="1"/>
  <c r="M377" i="18"/>
  <c r="N377" i="18" s="1"/>
  <c r="K377" i="18"/>
  <c r="L377" i="18" s="1"/>
  <c r="F399" i="18"/>
  <c r="H399" i="18"/>
  <c r="E399" i="18"/>
  <c r="I399" i="18"/>
  <c r="J399" i="18" s="1"/>
  <c r="V401" i="18"/>
  <c r="W401" i="18" s="1"/>
  <c r="V405" i="18"/>
  <c r="W405" i="18" s="1"/>
  <c r="T406" i="18"/>
  <c r="U406" i="18" s="1"/>
  <c r="S409" i="18"/>
  <c r="T409" i="18" s="1"/>
  <c r="U409" i="18" s="1"/>
  <c r="V417" i="18"/>
  <c r="W417" i="18" s="1"/>
  <c r="T418" i="18"/>
  <c r="U418" i="18" s="1"/>
  <c r="V418" i="18"/>
  <c r="W418" i="18" s="1"/>
  <c r="V424" i="18"/>
  <c r="W424" i="18" s="1"/>
  <c r="S424" i="18"/>
  <c r="T424" i="18" s="1"/>
  <c r="U424" i="18" s="1"/>
  <c r="X427" i="18"/>
  <c r="S445" i="18"/>
  <c r="T445" i="18" s="1"/>
  <c r="U445" i="18" s="1"/>
  <c r="E451" i="18"/>
  <c r="F451" i="18"/>
  <c r="N476" i="18"/>
  <c r="G476" i="18"/>
  <c r="I478" i="18"/>
  <c r="J478" i="18" s="1"/>
  <c r="H478" i="18"/>
  <c r="S489" i="18"/>
  <c r="T489" i="18" s="1"/>
  <c r="U489" i="18" s="1"/>
  <c r="F541" i="18"/>
  <c r="H541" i="18"/>
  <c r="E541" i="18"/>
  <c r="I541" i="18"/>
  <c r="J541" i="18" s="1"/>
  <c r="S559" i="18"/>
  <c r="T559" i="18" s="1"/>
  <c r="U559" i="18" s="1"/>
  <c r="T560" i="18"/>
  <c r="U560" i="18" s="1"/>
  <c r="S573" i="18"/>
  <c r="T573" i="18" s="1"/>
  <c r="U573" i="18" s="1"/>
  <c r="V573" i="18"/>
  <c r="W573" i="18" s="1"/>
  <c r="E575" i="18"/>
  <c r="F575" i="18" s="1"/>
  <c r="E587" i="18"/>
  <c r="F587" i="18"/>
  <c r="T608" i="18"/>
  <c r="U608" i="18" s="1"/>
  <c r="V608" i="18"/>
  <c r="W608" i="18" s="1"/>
  <c r="S620" i="18"/>
  <c r="T620" i="18" s="1"/>
  <c r="U620" i="18" s="1"/>
  <c r="S625" i="18"/>
  <c r="T625" i="18" s="1"/>
  <c r="U625" i="18" s="1"/>
  <c r="V625" i="18"/>
  <c r="W625" i="18" s="1"/>
  <c r="G653" i="18"/>
  <c r="G666" i="18"/>
  <c r="X666" i="18"/>
  <c r="S710" i="18"/>
  <c r="T710" i="18" s="1"/>
  <c r="U710" i="18" s="1"/>
  <c r="V710" i="18"/>
  <c r="W710" i="18" s="1"/>
  <c r="S714" i="18"/>
  <c r="T714" i="18" s="1"/>
  <c r="U714" i="18" s="1"/>
  <c r="N741" i="18"/>
  <c r="M779" i="18"/>
  <c r="K779" i="18"/>
  <c r="L779" i="18" s="1"/>
  <c r="S783" i="18"/>
  <c r="T783" i="18" s="1"/>
  <c r="U783" i="18" s="1"/>
  <c r="E803" i="18"/>
  <c r="F803" i="18"/>
  <c r="H815" i="18"/>
  <c r="E815" i="18"/>
  <c r="F815" i="18"/>
  <c r="I815" i="18"/>
  <c r="J815" i="18" s="1"/>
  <c r="G870" i="18"/>
  <c r="S870" i="18"/>
  <c r="T870" i="18" s="1"/>
  <c r="U870" i="18" s="1"/>
  <c r="V870" i="18"/>
  <c r="W870" i="18" s="1"/>
  <c r="E207" i="18"/>
  <c r="F207" i="18" s="1"/>
  <c r="F214" i="18"/>
  <c r="H214" i="18"/>
  <c r="M216" i="18"/>
  <c r="F220" i="18"/>
  <c r="E223" i="18"/>
  <c r="F223" i="18"/>
  <c r="F230" i="18"/>
  <c r="H230" i="18"/>
  <c r="M232" i="18"/>
  <c r="N232" i="18" s="1"/>
  <c r="F236" i="18"/>
  <c r="E239" i="18"/>
  <c r="F239" i="18" s="1"/>
  <c r="F246" i="18"/>
  <c r="H246" i="18"/>
  <c r="F252" i="18"/>
  <c r="E255" i="18"/>
  <c r="F255" i="18"/>
  <c r="E258" i="18"/>
  <c r="F258" i="18" s="1"/>
  <c r="V258" i="18"/>
  <c r="W258" i="18" s="1"/>
  <c r="S259" i="18"/>
  <c r="K261" i="18"/>
  <c r="L261" i="18" s="1"/>
  <c r="M261" i="18"/>
  <c r="H263" i="18"/>
  <c r="E263" i="18"/>
  <c r="F263" i="18"/>
  <c r="V268" i="18"/>
  <c r="W268" i="18" s="1"/>
  <c r="S268" i="18"/>
  <c r="T268" i="18" s="1"/>
  <c r="U268" i="18" s="1"/>
  <c r="E269" i="18"/>
  <c r="F269" i="18"/>
  <c r="S270" i="18"/>
  <c r="T270" i="18" s="1"/>
  <c r="U270" i="18" s="1"/>
  <c r="N274" i="18"/>
  <c r="G274" i="18"/>
  <c r="E284" i="18"/>
  <c r="F284" i="18" s="1"/>
  <c r="N286" i="18"/>
  <c r="S287" i="18"/>
  <c r="T287" i="18" s="1"/>
  <c r="U287" i="18" s="1"/>
  <c r="E289" i="18"/>
  <c r="F289" i="18"/>
  <c r="E296" i="18"/>
  <c r="F296" i="18" s="1"/>
  <c r="S300" i="18"/>
  <c r="T300" i="18" s="1"/>
  <c r="U300" i="18" s="1"/>
  <c r="E301" i="18"/>
  <c r="F301" i="18" s="1"/>
  <c r="S302" i="18"/>
  <c r="T302" i="18" s="1"/>
  <c r="U302" i="18" s="1"/>
  <c r="V302" i="18"/>
  <c r="W302" i="18" s="1"/>
  <c r="G306" i="18"/>
  <c r="E316" i="18"/>
  <c r="F316" i="18"/>
  <c r="M317" i="18"/>
  <c r="K317" i="18"/>
  <c r="L317" i="18" s="1"/>
  <c r="N318" i="18"/>
  <c r="S319" i="18"/>
  <c r="T319" i="18" s="1"/>
  <c r="U319" i="18" s="1"/>
  <c r="E321" i="18"/>
  <c r="F321" i="18"/>
  <c r="E328" i="18"/>
  <c r="F328" i="18" s="1"/>
  <c r="S332" i="18"/>
  <c r="T332" i="18" s="1"/>
  <c r="U332" i="18" s="1"/>
  <c r="E333" i="18"/>
  <c r="F333" i="18" s="1"/>
  <c r="S334" i="18"/>
  <c r="T334" i="18" s="1"/>
  <c r="U334" i="18" s="1"/>
  <c r="V334" i="18"/>
  <c r="W334" i="18" s="1"/>
  <c r="E348" i="18"/>
  <c r="F348" i="18" s="1"/>
  <c r="M349" i="18"/>
  <c r="K349" i="18"/>
  <c r="L349" i="18" s="1"/>
  <c r="S351" i="18"/>
  <c r="T351" i="18" s="1"/>
  <c r="U351" i="18" s="1"/>
  <c r="E353" i="18"/>
  <c r="F353" i="18"/>
  <c r="E360" i="18"/>
  <c r="F360" i="18" s="1"/>
  <c r="S364" i="18"/>
  <c r="T364" i="18" s="1"/>
  <c r="U364" i="18" s="1"/>
  <c r="E365" i="18"/>
  <c r="F365" i="18" s="1"/>
  <c r="S366" i="18"/>
  <c r="T366" i="18" s="1"/>
  <c r="U366" i="18" s="1"/>
  <c r="V366" i="18"/>
  <c r="W366" i="18" s="1"/>
  <c r="G370" i="18"/>
  <c r="E380" i="18"/>
  <c r="F380" i="18"/>
  <c r="M381" i="18"/>
  <c r="K381" i="18"/>
  <c r="L381" i="18" s="1"/>
  <c r="S383" i="18"/>
  <c r="T383" i="18" s="1"/>
  <c r="U383" i="18" s="1"/>
  <c r="E385" i="18"/>
  <c r="F385" i="18"/>
  <c r="E392" i="18"/>
  <c r="F392" i="18" s="1"/>
  <c r="S396" i="18"/>
  <c r="T396" i="18" s="1"/>
  <c r="U396" i="18" s="1"/>
  <c r="E397" i="18"/>
  <c r="F397" i="18" s="1"/>
  <c r="S398" i="18"/>
  <c r="T398" i="18" s="1"/>
  <c r="U398" i="18" s="1"/>
  <c r="V398" i="18"/>
  <c r="W398" i="18" s="1"/>
  <c r="N410" i="18"/>
  <c r="H412" i="18"/>
  <c r="I412" i="18"/>
  <c r="J412" i="18" s="1"/>
  <c r="F415" i="18"/>
  <c r="H415" i="18"/>
  <c r="E415" i="18"/>
  <c r="I415" i="18"/>
  <c r="J415" i="18" s="1"/>
  <c r="S423" i="18"/>
  <c r="T423" i="18" s="1"/>
  <c r="U423" i="18" s="1"/>
  <c r="V423" i="18"/>
  <c r="W423" i="18" s="1"/>
  <c r="M425" i="18"/>
  <c r="K425" i="18"/>
  <c r="L425" i="18" s="1"/>
  <c r="S443" i="18"/>
  <c r="T443" i="18" s="1"/>
  <c r="U443" i="18" s="1"/>
  <c r="S447" i="18"/>
  <c r="T447" i="18" s="1"/>
  <c r="U447" i="18" s="1"/>
  <c r="S448" i="18"/>
  <c r="T448" i="18" s="1"/>
  <c r="U448" i="18" s="1"/>
  <c r="S452" i="18"/>
  <c r="T452" i="18" s="1"/>
  <c r="U452" i="18" s="1"/>
  <c r="V455" i="18"/>
  <c r="W455" i="18" s="1"/>
  <c r="S455" i="18"/>
  <c r="T455" i="18" s="1"/>
  <c r="U455" i="18" s="1"/>
  <c r="S457" i="18"/>
  <c r="T457" i="18" s="1"/>
  <c r="U457" i="18" s="1"/>
  <c r="K462" i="18"/>
  <c r="L462" i="18" s="1"/>
  <c r="S462" i="18"/>
  <c r="T462" i="18" s="1"/>
  <c r="U462" i="18" s="1"/>
  <c r="V462" i="18"/>
  <c r="W462" i="18" s="1"/>
  <c r="F465" i="18"/>
  <c r="H465" i="18"/>
  <c r="I465" i="18"/>
  <c r="J465" i="18" s="1"/>
  <c r="E465" i="18"/>
  <c r="V473" i="18"/>
  <c r="W473" i="18" s="1"/>
  <c r="H477" i="18"/>
  <c r="E477" i="18"/>
  <c r="F477" i="18" s="1"/>
  <c r="I477" i="18"/>
  <c r="J477" i="18" s="1"/>
  <c r="X485" i="18"/>
  <c r="S495" i="18"/>
  <c r="T495" i="18" s="1"/>
  <c r="U495" i="18" s="1"/>
  <c r="T496" i="18"/>
  <c r="U496" i="18" s="1"/>
  <c r="T500" i="18"/>
  <c r="U500" i="18" s="1"/>
  <c r="V500" i="18"/>
  <c r="W500" i="18" s="1"/>
  <c r="S514" i="18"/>
  <c r="T514" i="18" s="1"/>
  <c r="U514" i="18" s="1"/>
  <c r="M519" i="18"/>
  <c r="N519" i="18" s="1"/>
  <c r="N520" i="18"/>
  <c r="G520" i="18"/>
  <c r="S520" i="18"/>
  <c r="T520" i="18" s="1"/>
  <c r="U520" i="18" s="1"/>
  <c r="V520" i="18"/>
  <c r="W520" i="18" s="1"/>
  <c r="M539" i="18"/>
  <c r="K539" i="18"/>
  <c r="L539" i="18" s="1"/>
  <c r="S539" i="18"/>
  <c r="T539" i="18" s="1"/>
  <c r="U539" i="18" s="1"/>
  <c r="S553" i="18"/>
  <c r="T553" i="18" s="1"/>
  <c r="U553" i="18" s="1"/>
  <c r="M566" i="18"/>
  <c r="K566" i="18"/>
  <c r="L566" i="18" s="1"/>
  <c r="V578" i="18"/>
  <c r="W578" i="18" s="1"/>
  <c r="S578" i="18"/>
  <c r="T578" i="18" s="1"/>
  <c r="U578" i="18" s="1"/>
  <c r="M583" i="18"/>
  <c r="N583" i="18" s="1"/>
  <c r="S584" i="18"/>
  <c r="T584" i="18" s="1"/>
  <c r="U584" i="18" s="1"/>
  <c r="S603" i="18"/>
  <c r="T603" i="18" s="1"/>
  <c r="U603" i="18" s="1"/>
  <c r="S617" i="18"/>
  <c r="T617" i="18" s="1"/>
  <c r="U617" i="18" s="1"/>
  <c r="E634" i="18"/>
  <c r="F634" i="18"/>
  <c r="V638" i="18"/>
  <c r="W638" i="18" s="1"/>
  <c r="S638" i="18"/>
  <c r="T638" i="18" s="1"/>
  <c r="U638" i="18" s="1"/>
  <c r="S648" i="18"/>
  <c r="T648" i="18" s="1"/>
  <c r="U648" i="18" s="1"/>
  <c r="V649" i="18"/>
  <c r="W649" i="18" s="1"/>
  <c r="S649" i="18"/>
  <c r="T649" i="18" s="1"/>
  <c r="U649" i="18" s="1"/>
  <c r="H656" i="18"/>
  <c r="I656" i="18"/>
  <c r="J656" i="18" s="1"/>
  <c r="S661" i="18"/>
  <c r="T661" i="18" s="1"/>
  <c r="U661" i="18" s="1"/>
  <c r="S670" i="18"/>
  <c r="T670" i="18" s="1"/>
  <c r="U670" i="18" s="1"/>
  <c r="V672" i="18"/>
  <c r="W672" i="18" s="1"/>
  <c r="S672" i="18"/>
  <c r="T672" i="18" s="1"/>
  <c r="U672" i="18" s="1"/>
  <c r="E692" i="18"/>
  <c r="F692" i="18"/>
  <c r="T697" i="18"/>
  <c r="U697" i="18" s="1"/>
  <c r="H707" i="18"/>
  <c r="I707" i="18"/>
  <c r="J707" i="18" s="1"/>
  <c r="G717" i="18"/>
  <c r="S719" i="18"/>
  <c r="T719" i="18" s="1"/>
  <c r="U719" i="18" s="1"/>
  <c r="M747" i="18"/>
  <c r="K747" i="18"/>
  <c r="L747" i="18" s="1"/>
  <c r="S751" i="18"/>
  <c r="T751" i="18" s="1"/>
  <c r="U751" i="18" s="1"/>
  <c r="V761" i="18"/>
  <c r="W761" i="18" s="1"/>
  <c r="V767" i="18"/>
  <c r="W767" i="18" s="1"/>
  <c r="S767" i="18"/>
  <c r="T767" i="18" s="1"/>
  <c r="U767" i="18" s="1"/>
  <c r="S770" i="18"/>
  <c r="T770" i="18" s="1"/>
  <c r="U770" i="18" s="1"/>
  <c r="V770" i="18"/>
  <c r="W770" i="18" s="1"/>
  <c r="M775" i="18"/>
  <c r="K775" i="18"/>
  <c r="L775" i="18" s="1"/>
  <c r="S797" i="18"/>
  <c r="T797" i="18" s="1"/>
  <c r="U797" i="18" s="1"/>
  <c r="N837" i="18"/>
  <c r="G837" i="18"/>
  <c r="V837" i="18"/>
  <c r="W837" i="18" s="1"/>
  <c r="S837" i="18"/>
  <c r="T837" i="18" s="1"/>
  <c r="U837" i="18" s="1"/>
  <c r="S841" i="18"/>
  <c r="T841" i="18" s="1"/>
  <c r="U841" i="18" s="1"/>
  <c r="S843" i="18"/>
  <c r="T843" i="18" s="1"/>
  <c r="U843" i="18" s="1"/>
  <c r="E852" i="18"/>
  <c r="F852" i="18" s="1"/>
  <c r="F222" i="18"/>
  <c r="H222" i="18"/>
  <c r="E231" i="18"/>
  <c r="F231" i="18"/>
  <c r="F238" i="18"/>
  <c r="H238" i="18"/>
  <c r="E247" i="18"/>
  <c r="F247" i="18"/>
  <c r="F254" i="18"/>
  <c r="H254" i="18"/>
  <c r="K258" i="18"/>
  <c r="L258" i="18" s="1"/>
  <c r="M258" i="18"/>
  <c r="M260" i="18"/>
  <c r="K260" i="18"/>
  <c r="L260" i="18" s="1"/>
  <c r="S260" i="18"/>
  <c r="T260" i="18" s="1"/>
  <c r="U260" i="18" s="1"/>
  <c r="V260" i="18"/>
  <c r="W260" i="18" s="1"/>
  <c r="S262" i="18"/>
  <c r="T262" i="18" s="1"/>
  <c r="U262" i="18" s="1"/>
  <c r="E268" i="18"/>
  <c r="F268" i="18" s="1"/>
  <c r="M269" i="18"/>
  <c r="K269" i="18"/>
  <c r="L269" i="18" s="1"/>
  <c r="G270" i="18"/>
  <c r="S271" i="18"/>
  <c r="T271" i="18" s="1"/>
  <c r="U271" i="18" s="1"/>
  <c r="V271" i="18"/>
  <c r="W271" i="18" s="1"/>
  <c r="E273" i="18"/>
  <c r="F273" i="18" s="1"/>
  <c r="E280" i="18"/>
  <c r="F280" i="18"/>
  <c r="V284" i="18"/>
  <c r="W284" i="18" s="1"/>
  <c r="S284" i="18"/>
  <c r="T284" i="18" s="1"/>
  <c r="U284" i="18" s="1"/>
  <c r="E285" i="18"/>
  <c r="F285" i="18"/>
  <c r="S286" i="18"/>
  <c r="T286" i="18" s="1"/>
  <c r="U286" i="18" s="1"/>
  <c r="G290" i="18"/>
  <c r="E300" i="18"/>
  <c r="F300" i="18" s="1"/>
  <c r="N302" i="18"/>
  <c r="S303" i="18"/>
  <c r="T303" i="18" s="1"/>
  <c r="U303" i="18" s="1"/>
  <c r="E305" i="18"/>
  <c r="F305" i="18"/>
  <c r="E312" i="18"/>
  <c r="F312" i="18" s="1"/>
  <c r="S316" i="18"/>
  <c r="T316" i="18" s="1"/>
  <c r="U316" i="18" s="1"/>
  <c r="E317" i="18"/>
  <c r="F317" i="18" s="1"/>
  <c r="S318" i="18"/>
  <c r="T318" i="18" s="1"/>
  <c r="U318" i="18" s="1"/>
  <c r="V318" i="18"/>
  <c r="W318" i="18" s="1"/>
  <c r="N322" i="18"/>
  <c r="G322" i="18"/>
  <c r="E332" i="18"/>
  <c r="F332" i="18"/>
  <c r="N334" i="18"/>
  <c r="G334" i="18"/>
  <c r="S335" i="18"/>
  <c r="T335" i="18" s="1"/>
  <c r="U335" i="18" s="1"/>
  <c r="V335" i="18"/>
  <c r="W335" i="18" s="1"/>
  <c r="E337" i="18"/>
  <c r="F337" i="18" s="1"/>
  <c r="E344" i="18"/>
  <c r="F344" i="18"/>
  <c r="V348" i="18"/>
  <c r="W348" i="18" s="1"/>
  <c r="S348" i="18"/>
  <c r="T348" i="18" s="1"/>
  <c r="U348" i="18" s="1"/>
  <c r="E349" i="18"/>
  <c r="F349" i="18"/>
  <c r="S350" i="18"/>
  <c r="T350" i="18" s="1"/>
  <c r="U350" i="18" s="1"/>
  <c r="E364" i="18"/>
  <c r="F364" i="18"/>
  <c r="G366" i="18"/>
  <c r="S367" i="18"/>
  <c r="T367" i="18" s="1"/>
  <c r="U367" i="18" s="1"/>
  <c r="V367" i="18"/>
  <c r="W367" i="18" s="1"/>
  <c r="E369" i="18"/>
  <c r="F369" i="18" s="1"/>
  <c r="E376" i="18"/>
  <c r="F376" i="18"/>
  <c r="V380" i="18"/>
  <c r="W380" i="18" s="1"/>
  <c r="S380" i="18"/>
  <c r="T380" i="18" s="1"/>
  <c r="U380" i="18" s="1"/>
  <c r="E381" i="18"/>
  <c r="F381" i="18"/>
  <c r="S382" i="18"/>
  <c r="T382" i="18" s="1"/>
  <c r="U382" i="18" s="1"/>
  <c r="E396" i="18"/>
  <c r="F396" i="18" s="1"/>
  <c r="N398" i="18"/>
  <c r="S399" i="18"/>
  <c r="T399" i="18" s="1"/>
  <c r="U399" i="18" s="1"/>
  <c r="E401" i="18"/>
  <c r="F401" i="18"/>
  <c r="E408" i="18"/>
  <c r="F408" i="18" s="1"/>
  <c r="X411" i="18"/>
  <c r="V413" i="18"/>
  <c r="W413" i="18" s="1"/>
  <c r="S413" i="18"/>
  <c r="T413" i="18" s="1"/>
  <c r="U413" i="18" s="1"/>
  <c r="S414" i="18"/>
  <c r="T414" i="18" s="1"/>
  <c r="U414" i="18" s="1"/>
  <c r="V414" i="18"/>
  <c r="W414" i="18" s="1"/>
  <c r="V421" i="18"/>
  <c r="W421" i="18" s="1"/>
  <c r="T422" i="18"/>
  <c r="U422" i="18" s="1"/>
  <c r="S425" i="18"/>
  <c r="T425" i="18" s="1"/>
  <c r="U425" i="18" s="1"/>
  <c r="Y426" i="18"/>
  <c r="Z426" i="18" s="1"/>
  <c r="H428" i="18"/>
  <c r="I428" i="18"/>
  <c r="J428" i="18" s="1"/>
  <c r="T434" i="18"/>
  <c r="U434" i="18" s="1"/>
  <c r="H435" i="18"/>
  <c r="I435" i="18"/>
  <c r="J435" i="18" s="1"/>
  <c r="E435" i="18"/>
  <c r="F435" i="18" s="1"/>
  <c r="S435" i="18"/>
  <c r="T435" i="18" s="1"/>
  <c r="U435" i="18" s="1"/>
  <c r="V435" i="18"/>
  <c r="W435" i="18" s="1"/>
  <c r="V436" i="18"/>
  <c r="W436" i="18" s="1"/>
  <c r="S436" i="18"/>
  <c r="T436" i="18" s="1"/>
  <c r="U436" i="18" s="1"/>
  <c r="K440" i="18"/>
  <c r="L440" i="18" s="1"/>
  <c r="V440" i="18"/>
  <c r="W440" i="18" s="1"/>
  <c r="S440" i="18"/>
  <c r="T440" i="18" s="1"/>
  <c r="U440" i="18" s="1"/>
  <c r="E443" i="18"/>
  <c r="F443" i="18"/>
  <c r="E452" i="18"/>
  <c r="F452" i="18" s="1"/>
  <c r="S460" i="18"/>
  <c r="T460" i="18" s="1"/>
  <c r="U460" i="18" s="1"/>
  <c r="V470" i="18"/>
  <c r="W470" i="18" s="1"/>
  <c r="S470" i="18"/>
  <c r="T470" i="18" s="1"/>
  <c r="U470" i="18" s="1"/>
  <c r="G472" i="18"/>
  <c r="T480" i="18"/>
  <c r="U480" i="18" s="1"/>
  <c r="S492" i="18"/>
  <c r="T492" i="18" s="1"/>
  <c r="U492" i="18" s="1"/>
  <c r="V492" i="18"/>
  <c r="W492" i="18" s="1"/>
  <c r="S497" i="18"/>
  <c r="T497" i="18" s="1"/>
  <c r="U497" i="18" s="1"/>
  <c r="S519" i="18"/>
  <c r="T519" i="18" s="1"/>
  <c r="U519" i="18" s="1"/>
  <c r="V535" i="18"/>
  <c r="W535" i="18" s="1"/>
  <c r="S535" i="18"/>
  <c r="T535" i="18" s="1"/>
  <c r="U535" i="18" s="1"/>
  <c r="Y536" i="18"/>
  <c r="Z536" i="18" s="1"/>
  <c r="N540" i="18"/>
  <c r="I542" i="18"/>
  <c r="J542" i="18" s="1"/>
  <c r="H542" i="18"/>
  <c r="S547" i="18"/>
  <c r="T547" i="18" s="1"/>
  <c r="U547" i="18" s="1"/>
  <c r="V550" i="18"/>
  <c r="W550" i="18" s="1"/>
  <c r="S550" i="18"/>
  <c r="T550" i="18" s="1"/>
  <c r="U550" i="18" s="1"/>
  <c r="S551" i="18"/>
  <c r="T551" i="18" s="1"/>
  <c r="U551" i="18" s="1"/>
  <c r="V554" i="18"/>
  <c r="W554" i="18" s="1"/>
  <c r="S554" i="18"/>
  <c r="T554" i="18" s="1"/>
  <c r="U554" i="18" s="1"/>
  <c r="S565" i="18"/>
  <c r="T565" i="18" s="1"/>
  <c r="U565" i="18" s="1"/>
  <c r="V565" i="18"/>
  <c r="W565" i="18" s="1"/>
  <c r="S583" i="18"/>
  <c r="T583" i="18" s="1"/>
  <c r="U583" i="18" s="1"/>
  <c r="V599" i="18"/>
  <c r="W599" i="18" s="1"/>
  <c r="S599" i="18"/>
  <c r="T599" i="18" s="1"/>
  <c r="U599" i="18" s="1"/>
  <c r="G604" i="18"/>
  <c r="I606" i="18"/>
  <c r="J606" i="18" s="1"/>
  <c r="H606" i="18"/>
  <c r="V611" i="18"/>
  <c r="W611" i="18" s="1"/>
  <c r="S611" i="18"/>
  <c r="T611" i="18" s="1"/>
  <c r="U611" i="18" s="1"/>
  <c r="S614" i="18"/>
  <c r="T614" i="18" s="1"/>
  <c r="U614" i="18" s="1"/>
  <c r="V615" i="18"/>
  <c r="W615" i="18" s="1"/>
  <c r="S615" i="18"/>
  <c r="T615" i="18" s="1"/>
  <c r="U615" i="18" s="1"/>
  <c r="S618" i="18"/>
  <c r="T618" i="18" s="1"/>
  <c r="U618" i="18" s="1"/>
  <c r="S629" i="18"/>
  <c r="T629" i="18" s="1"/>
  <c r="U629" i="18" s="1"/>
  <c r="S637" i="18"/>
  <c r="T637" i="18" s="1"/>
  <c r="U637" i="18" s="1"/>
  <c r="E639" i="18"/>
  <c r="F639" i="18"/>
  <c r="H646" i="18"/>
  <c r="E646" i="18"/>
  <c r="F646" i="18"/>
  <c r="I646" i="18"/>
  <c r="J646" i="18" s="1"/>
  <c r="F651" i="18"/>
  <c r="E651" i="18"/>
  <c r="E659" i="18"/>
  <c r="F659" i="18" s="1"/>
  <c r="G669" i="18"/>
  <c r="S669" i="18"/>
  <c r="T669" i="18" s="1"/>
  <c r="U669" i="18" s="1"/>
  <c r="V669" i="18"/>
  <c r="W669" i="18" s="1"/>
  <c r="M671" i="18"/>
  <c r="K671" i="18"/>
  <c r="L671" i="18" s="1"/>
  <c r="S705" i="18"/>
  <c r="T705" i="18" s="1"/>
  <c r="U705" i="18" s="1"/>
  <c r="E719" i="18"/>
  <c r="F719" i="18"/>
  <c r="V727" i="18"/>
  <c r="W727" i="18" s="1"/>
  <c r="S727" i="18"/>
  <c r="T727" i="18" s="1"/>
  <c r="U727" i="18" s="1"/>
  <c r="N737" i="18"/>
  <c r="G737" i="18"/>
  <c r="S742" i="18"/>
  <c r="T742" i="18" s="1"/>
  <c r="U742" i="18" s="1"/>
  <c r="E744" i="18"/>
  <c r="F744" i="18"/>
  <c r="S746" i="18"/>
  <c r="T746" i="18" s="1"/>
  <c r="U746" i="18" s="1"/>
  <c r="T749" i="18"/>
  <c r="U749" i="18" s="1"/>
  <c r="V749" i="18"/>
  <c r="W749" i="18" s="1"/>
  <c r="S754" i="18"/>
  <c r="T754" i="18" s="1"/>
  <c r="U754" i="18" s="1"/>
  <c r="E776" i="18"/>
  <c r="F776" i="18"/>
  <c r="V853" i="18"/>
  <c r="W853" i="18" s="1"/>
  <c r="S853" i="18"/>
  <c r="T853" i="18" s="1"/>
  <c r="U853" i="18" s="1"/>
  <c r="E877" i="18"/>
  <c r="F877" i="18"/>
  <c r="E412" i="18"/>
  <c r="F412" i="18" s="1"/>
  <c r="M413" i="18"/>
  <c r="K413" i="18"/>
  <c r="L413" i="18" s="1"/>
  <c r="S415" i="18"/>
  <c r="T415" i="18" s="1"/>
  <c r="U415" i="18" s="1"/>
  <c r="E417" i="18"/>
  <c r="F417" i="18"/>
  <c r="E424" i="18"/>
  <c r="F424" i="18" s="1"/>
  <c r="S428" i="18"/>
  <c r="T428" i="18" s="1"/>
  <c r="U428" i="18" s="1"/>
  <c r="E429" i="18"/>
  <c r="F429" i="18" s="1"/>
  <c r="S430" i="18"/>
  <c r="T430" i="18" s="1"/>
  <c r="U430" i="18" s="1"/>
  <c r="V430" i="18"/>
  <c r="W430" i="18" s="1"/>
  <c r="N434" i="18"/>
  <c r="G434" i="18"/>
  <c r="H445" i="18"/>
  <c r="I445" i="18"/>
  <c r="J445" i="18" s="1"/>
  <c r="E445" i="18"/>
  <c r="F445" i="18" s="1"/>
  <c r="S456" i="18"/>
  <c r="T456" i="18" s="1"/>
  <c r="U456" i="18" s="1"/>
  <c r="M460" i="18"/>
  <c r="K460" i="18"/>
  <c r="L460" i="18" s="1"/>
  <c r="V463" i="18"/>
  <c r="W463" i="18" s="1"/>
  <c r="S463" i="18"/>
  <c r="T463" i="18" s="1"/>
  <c r="U463" i="18" s="1"/>
  <c r="T464" i="18"/>
  <c r="U464" i="18" s="1"/>
  <c r="V464" i="18"/>
  <c r="W464" i="18" s="1"/>
  <c r="M470" i="18"/>
  <c r="K470" i="18"/>
  <c r="L470" i="18" s="1"/>
  <c r="S478" i="18"/>
  <c r="T478" i="18" s="1"/>
  <c r="U478" i="18" s="1"/>
  <c r="V482" i="18"/>
  <c r="W482" i="18" s="1"/>
  <c r="S482" i="18"/>
  <c r="T482" i="18" s="1"/>
  <c r="U482" i="18" s="1"/>
  <c r="E486" i="18"/>
  <c r="F486" i="18"/>
  <c r="E491" i="18"/>
  <c r="F491" i="18" s="1"/>
  <c r="F497" i="18"/>
  <c r="H497" i="18"/>
  <c r="I497" i="18"/>
  <c r="J497" i="18" s="1"/>
  <c r="S502" i="18"/>
  <c r="T502" i="18" s="1"/>
  <c r="U502" i="18" s="1"/>
  <c r="V503" i="18"/>
  <c r="W503" i="18" s="1"/>
  <c r="S503" i="18"/>
  <c r="T503" i="18" s="1"/>
  <c r="U503" i="18" s="1"/>
  <c r="N508" i="18"/>
  <c r="F509" i="18"/>
  <c r="H509" i="18"/>
  <c r="E509" i="18"/>
  <c r="I509" i="18"/>
  <c r="J509" i="18" s="1"/>
  <c r="T512" i="18"/>
  <c r="U512" i="18" s="1"/>
  <c r="V512" i="18"/>
  <c r="W512" i="18" s="1"/>
  <c r="V518" i="18"/>
  <c r="W518" i="18" s="1"/>
  <c r="S518" i="18"/>
  <c r="T518" i="18" s="1"/>
  <c r="U518" i="18" s="1"/>
  <c r="S521" i="18"/>
  <c r="T521" i="18" s="1"/>
  <c r="U521" i="18" s="1"/>
  <c r="V521" i="18"/>
  <c r="W521" i="18" s="1"/>
  <c r="S524" i="18"/>
  <c r="T524" i="18" s="1"/>
  <c r="U524" i="18" s="1"/>
  <c r="S529" i="18"/>
  <c r="T529" i="18" s="1"/>
  <c r="U529" i="18" s="1"/>
  <c r="V529" i="18"/>
  <c r="W529" i="18" s="1"/>
  <c r="S533" i="18"/>
  <c r="T533" i="18" s="1"/>
  <c r="U533" i="18" s="1"/>
  <c r="E538" i="18"/>
  <c r="F538" i="18"/>
  <c r="S541" i="18"/>
  <c r="T541" i="18" s="1"/>
  <c r="U541" i="18" s="1"/>
  <c r="E543" i="18"/>
  <c r="F543" i="18"/>
  <c r="M551" i="18"/>
  <c r="N551" i="18" s="1"/>
  <c r="K551" i="18"/>
  <c r="L551" i="18" s="1"/>
  <c r="S552" i="18"/>
  <c r="T552" i="18" s="1"/>
  <c r="U552" i="18" s="1"/>
  <c r="H554" i="18"/>
  <c r="I554" i="18"/>
  <c r="J554" i="18" s="1"/>
  <c r="G560" i="18"/>
  <c r="V569" i="18"/>
  <c r="W569" i="18" s="1"/>
  <c r="M571" i="18"/>
  <c r="K571" i="18"/>
  <c r="L571" i="18" s="1"/>
  <c r="V571" i="18"/>
  <c r="W571" i="18" s="1"/>
  <c r="S571" i="18"/>
  <c r="T571" i="18" s="1"/>
  <c r="U571" i="18" s="1"/>
  <c r="S579" i="18"/>
  <c r="T579" i="18" s="1"/>
  <c r="U579" i="18" s="1"/>
  <c r="V586" i="18"/>
  <c r="W586" i="18" s="1"/>
  <c r="S586" i="18"/>
  <c r="T586" i="18" s="1"/>
  <c r="U586" i="18" s="1"/>
  <c r="S591" i="18"/>
  <c r="T591" i="18" s="1"/>
  <c r="U591" i="18" s="1"/>
  <c r="T592" i="18"/>
  <c r="U592" i="18" s="1"/>
  <c r="M594" i="18"/>
  <c r="V606" i="18"/>
  <c r="W606" i="18" s="1"/>
  <c r="S606" i="18"/>
  <c r="T606" i="18" s="1"/>
  <c r="U606" i="18" s="1"/>
  <c r="S610" i="18"/>
  <c r="T610" i="18" s="1"/>
  <c r="U610" i="18" s="1"/>
  <c r="E614" i="18"/>
  <c r="F614" i="18" s="1"/>
  <c r="E619" i="18"/>
  <c r="F619" i="18"/>
  <c r="F625" i="18"/>
  <c r="H625" i="18"/>
  <c r="I625" i="18"/>
  <c r="J625" i="18" s="1"/>
  <c r="V630" i="18"/>
  <c r="W630" i="18" s="1"/>
  <c r="S630" i="18"/>
  <c r="T630" i="18" s="1"/>
  <c r="U630" i="18" s="1"/>
  <c r="S631" i="18"/>
  <c r="T631" i="18" s="1"/>
  <c r="U631" i="18" s="1"/>
  <c r="H637" i="18"/>
  <c r="E637" i="18"/>
  <c r="F637" i="18" s="1"/>
  <c r="I637" i="18"/>
  <c r="J637" i="18" s="1"/>
  <c r="G645" i="18"/>
  <c r="S650" i="18"/>
  <c r="T650" i="18" s="1"/>
  <c r="U650" i="18" s="1"/>
  <c r="V650" i="18"/>
  <c r="W650" i="18" s="1"/>
  <c r="M652" i="18"/>
  <c r="N652" i="18" s="1"/>
  <c r="K652" i="18"/>
  <c r="L652" i="18" s="1"/>
  <c r="V656" i="18"/>
  <c r="W656" i="18" s="1"/>
  <c r="S656" i="18"/>
  <c r="T656" i="18" s="1"/>
  <c r="U656" i="18" s="1"/>
  <c r="S663" i="18"/>
  <c r="T663" i="18" s="1"/>
  <c r="U663" i="18" s="1"/>
  <c r="V663" i="18"/>
  <c r="W663" i="18" s="1"/>
  <c r="E672" i="18"/>
  <c r="F672" i="18" s="1"/>
  <c r="E673" i="18"/>
  <c r="F673" i="18"/>
  <c r="S674" i="18"/>
  <c r="T674" i="18" s="1"/>
  <c r="U674" i="18" s="1"/>
  <c r="S680" i="18"/>
  <c r="T680" i="18" s="1"/>
  <c r="U680" i="18" s="1"/>
  <c r="V687" i="18"/>
  <c r="W687" i="18" s="1"/>
  <c r="S687" i="18"/>
  <c r="T687" i="18" s="1"/>
  <c r="U687" i="18" s="1"/>
  <c r="S691" i="18"/>
  <c r="T691" i="18" s="1"/>
  <c r="U691" i="18" s="1"/>
  <c r="S693" i="18"/>
  <c r="T693" i="18" s="1"/>
  <c r="U693" i="18" s="1"/>
  <c r="S700" i="18"/>
  <c r="T700" i="18" s="1"/>
  <c r="U700" i="18" s="1"/>
  <c r="G704" i="18"/>
  <c r="S706" i="18"/>
  <c r="T706" i="18" s="1"/>
  <c r="U706" i="18" s="1"/>
  <c r="V706" i="18"/>
  <c r="W706" i="18" s="1"/>
  <c r="M708" i="18"/>
  <c r="K708" i="18"/>
  <c r="L708" i="18" s="1"/>
  <c r="V720" i="18"/>
  <c r="W720" i="18" s="1"/>
  <c r="S720" i="18"/>
  <c r="T720" i="18" s="1"/>
  <c r="U720" i="18" s="1"/>
  <c r="S723" i="18"/>
  <c r="T723" i="18" s="1"/>
  <c r="U723" i="18" s="1"/>
  <c r="E724" i="18"/>
  <c r="F724" i="18" s="1"/>
  <c r="I727" i="18"/>
  <c r="J727" i="18" s="1"/>
  <c r="H727" i="18"/>
  <c r="S735" i="18"/>
  <c r="T735" i="18" s="1"/>
  <c r="U735" i="18" s="1"/>
  <c r="N749" i="18"/>
  <c r="G749" i="18"/>
  <c r="S763" i="18"/>
  <c r="T763" i="18" s="1"/>
  <c r="U763" i="18" s="1"/>
  <c r="M768" i="18"/>
  <c r="N768" i="18" s="1"/>
  <c r="K768" i="18"/>
  <c r="L768" i="18" s="1"/>
  <c r="T777" i="18"/>
  <c r="U777" i="18" s="1"/>
  <c r="V777" i="18"/>
  <c r="W777" i="18" s="1"/>
  <c r="F790" i="18"/>
  <c r="E790" i="18"/>
  <c r="S794" i="18"/>
  <c r="T794" i="18" s="1"/>
  <c r="U794" i="18" s="1"/>
  <c r="S845" i="18"/>
  <c r="T845" i="18" s="1"/>
  <c r="U845" i="18" s="1"/>
  <c r="H849" i="18"/>
  <c r="I849" i="18"/>
  <c r="J849" i="18" s="1"/>
  <c r="E860" i="18"/>
  <c r="F860" i="18" s="1"/>
  <c r="H942" i="18"/>
  <c r="I942" i="18"/>
  <c r="J942" i="18" s="1"/>
  <c r="E942" i="18"/>
  <c r="F942" i="18"/>
  <c r="H967" i="18"/>
  <c r="I967" i="18"/>
  <c r="J967" i="18" s="1"/>
  <c r="E967" i="18"/>
  <c r="F967" i="18" s="1"/>
  <c r="G971" i="18"/>
  <c r="T986" i="18"/>
  <c r="U986" i="18" s="1"/>
  <c r="V994" i="18"/>
  <c r="W994" i="18" s="1"/>
  <c r="S994" i="18"/>
  <c r="T994" i="18" s="1"/>
  <c r="U994" i="18" s="1"/>
  <c r="S997" i="18"/>
  <c r="T997" i="18" s="1"/>
  <c r="U997" i="18" s="1"/>
  <c r="E428" i="18"/>
  <c r="F428" i="18" s="1"/>
  <c r="N430" i="18"/>
  <c r="G430" i="18"/>
  <c r="S431" i="18"/>
  <c r="T431" i="18" s="1"/>
  <c r="U431" i="18" s="1"/>
  <c r="E433" i="18"/>
  <c r="F433" i="18"/>
  <c r="E440" i="18"/>
  <c r="F440" i="18" s="1"/>
  <c r="H442" i="18"/>
  <c r="I442" i="18"/>
  <c r="J442" i="18" s="1"/>
  <c r="H450" i="18"/>
  <c r="I450" i="18"/>
  <c r="J450" i="18" s="1"/>
  <c r="E450" i="18"/>
  <c r="F450" i="18" s="1"/>
  <c r="V451" i="18"/>
  <c r="W451" i="18" s="1"/>
  <c r="S451" i="18"/>
  <c r="T451" i="18" s="1"/>
  <c r="U451" i="18" s="1"/>
  <c r="S458" i="18"/>
  <c r="T458" i="18" s="1"/>
  <c r="U458" i="18" s="1"/>
  <c r="V458" i="18"/>
  <c r="W458" i="18" s="1"/>
  <c r="E460" i="18"/>
  <c r="F460" i="18" s="1"/>
  <c r="S465" i="18"/>
  <c r="T465" i="18" s="1"/>
  <c r="U465" i="18" s="1"/>
  <c r="V465" i="18"/>
  <c r="W465" i="18" s="1"/>
  <c r="S469" i="18"/>
  <c r="T469" i="18" s="1"/>
  <c r="U469" i="18" s="1"/>
  <c r="E474" i="18"/>
  <c r="F474" i="18"/>
  <c r="S477" i="18"/>
  <c r="T477" i="18" s="1"/>
  <c r="U477" i="18" s="1"/>
  <c r="E479" i="18"/>
  <c r="F479" i="18"/>
  <c r="M487" i="18"/>
  <c r="K487" i="18"/>
  <c r="L487" i="18" s="1"/>
  <c r="S488" i="18"/>
  <c r="T488" i="18" s="1"/>
  <c r="U488" i="18" s="1"/>
  <c r="V488" i="18"/>
  <c r="W488" i="18" s="1"/>
  <c r="H490" i="18"/>
  <c r="I490" i="18"/>
  <c r="J490" i="18" s="1"/>
  <c r="G496" i="18"/>
  <c r="S507" i="18"/>
  <c r="T507" i="18" s="1"/>
  <c r="U507" i="18" s="1"/>
  <c r="V515" i="18"/>
  <c r="W515" i="18" s="1"/>
  <c r="S515" i="18"/>
  <c r="T515" i="18" s="1"/>
  <c r="U515" i="18" s="1"/>
  <c r="S522" i="18"/>
  <c r="T522" i="18" s="1"/>
  <c r="U522" i="18" s="1"/>
  <c r="V527" i="18"/>
  <c r="W527" i="18" s="1"/>
  <c r="S527" i="18"/>
  <c r="T527" i="18" s="1"/>
  <c r="U527" i="18" s="1"/>
  <c r="T528" i="18"/>
  <c r="U528" i="18" s="1"/>
  <c r="V528" i="18"/>
  <c r="W528" i="18" s="1"/>
  <c r="N532" i="18"/>
  <c r="Y532" i="18" s="1"/>
  <c r="Z532" i="18" s="1"/>
  <c r="V542" i="18"/>
  <c r="W542" i="18" s="1"/>
  <c r="S542" i="18"/>
  <c r="T542" i="18" s="1"/>
  <c r="U542" i="18" s="1"/>
  <c r="S546" i="18"/>
  <c r="T546" i="18" s="1"/>
  <c r="U546" i="18" s="1"/>
  <c r="E550" i="18"/>
  <c r="F550" i="18" s="1"/>
  <c r="E555" i="18"/>
  <c r="F555" i="18"/>
  <c r="F561" i="18"/>
  <c r="H561" i="18"/>
  <c r="I561" i="18"/>
  <c r="J561" i="18" s="1"/>
  <c r="V566" i="18"/>
  <c r="W566" i="18" s="1"/>
  <c r="S566" i="18"/>
  <c r="T566" i="18" s="1"/>
  <c r="U566" i="18" s="1"/>
  <c r="S567" i="18"/>
  <c r="T567" i="18" s="1"/>
  <c r="U567" i="18" s="1"/>
  <c r="H573" i="18"/>
  <c r="E573" i="18"/>
  <c r="F573" i="18" s="1"/>
  <c r="I573" i="18"/>
  <c r="J573" i="18" s="1"/>
  <c r="T576" i="18"/>
  <c r="U576" i="18" s="1"/>
  <c r="S582" i="18"/>
  <c r="T582" i="18" s="1"/>
  <c r="U582" i="18" s="1"/>
  <c r="S585" i="18"/>
  <c r="T585" i="18" s="1"/>
  <c r="U585" i="18" s="1"/>
  <c r="S588" i="18"/>
  <c r="T588" i="18" s="1"/>
  <c r="U588" i="18" s="1"/>
  <c r="V588" i="18"/>
  <c r="W588" i="18" s="1"/>
  <c r="S593" i="18"/>
  <c r="T593" i="18" s="1"/>
  <c r="U593" i="18" s="1"/>
  <c r="S597" i="18"/>
  <c r="T597" i="18" s="1"/>
  <c r="U597" i="18" s="1"/>
  <c r="V597" i="18"/>
  <c r="W597" i="18" s="1"/>
  <c r="E602" i="18"/>
  <c r="F602" i="18" s="1"/>
  <c r="S605" i="18"/>
  <c r="T605" i="18" s="1"/>
  <c r="U605" i="18" s="1"/>
  <c r="V605" i="18"/>
  <c r="W605" i="18" s="1"/>
  <c r="E607" i="18"/>
  <c r="F607" i="18" s="1"/>
  <c r="M615" i="18"/>
  <c r="N615" i="18" s="1"/>
  <c r="G616" i="18"/>
  <c r="S616" i="18"/>
  <c r="T616" i="18" s="1"/>
  <c r="U616" i="18" s="1"/>
  <c r="V616" i="18"/>
  <c r="W616" i="18" s="1"/>
  <c r="H618" i="18"/>
  <c r="I618" i="18"/>
  <c r="J618" i="18" s="1"/>
  <c r="N624" i="18"/>
  <c r="G624" i="18"/>
  <c r="S635" i="18"/>
  <c r="T635" i="18" s="1"/>
  <c r="U635" i="18" s="1"/>
  <c r="G642" i="18"/>
  <c r="S646" i="18"/>
  <c r="T646" i="18" s="1"/>
  <c r="U646" i="18" s="1"/>
  <c r="S647" i="18"/>
  <c r="T647" i="18" s="1"/>
  <c r="U647" i="18" s="1"/>
  <c r="H648" i="18"/>
  <c r="I648" i="18"/>
  <c r="J648" i="18" s="1"/>
  <c r="V652" i="18"/>
  <c r="W652" i="18" s="1"/>
  <c r="S652" i="18"/>
  <c r="T652" i="18" s="1"/>
  <c r="U652" i="18" s="1"/>
  <c r="S655" i="18"/>
  <c r="T655" i="18" s="1"/>
  <c r="U655" i="18" s="1"/>
  <c r="V655" i="18"/>
  <c r="W655" i="18" s="1"/>
  <c r="H659" i="18"/>
  <c r="I659" i="18"/>
  <c r="J659" i="18" s="1"/>
  <c r="S660" i="18"/>
  <c r="T660" i="18" s="1"/>
  <c r="U660" i="18" s="1"/>
  <c r="H667" i="18"/>
  <c r="I667" i="18"/>
  <c r="J667" i="18" s="1"/>
  <c r="G668" i="18"/>
  <c r="V673" i="18"/>
  <c r="W673" i="18" s="1"/>
  <c r="S673" i="18"/>
  <c r="T673" i="18" s="1"/>
  <c r="U673" i="18" s="1"/>
  <c r="E675" i="18"/>
  <c r="F675" i="18"/>
  <c r="S686" i="18"/>
  <c r="T686" i="18" s="1"/>
  <c r="U686" i="18" s="1"/>
  <c r="E687" i="18"/>
  <c r="F687" i="18"/>
  <c r="I695" i="18"/>
  <c r="J695" i="18" s="1"/>
  <c r="H695" i="18"/>
  <c r="F714" i="18"/>
  <c r="H714" i="18"/>
  <c r="I714" i="18"/>
  <c r="J714" i="18" s="1"/>
  <c r="E714" i="18"/>
  <c r="S718" i="18"/>
  <c r="T718" i="18" s="1"/>
  <c r="U718" i="18" s="1"/>
  <c r="M751" i="18"/>
  <c r="K751" i="18"/>
  <c r="L751" i="18" s="1"/>
  <c r="V759" i="18"/>
  <c r="W759" i="18" s="1"/>
  <c r="S759" i="18"/>
  <c r="T759" i="18" s="1"/>
  <c r="U759" i="18" s="1"/>
  <c r="V768" i="18"/>
  <c r="W768" i="18" s="1"/>
  <c r="S768" i="18"/>
  <c r="T768" i="18" s="1"/>
  <c r="U768" i="18" s="1"/>
  <c r="E771" i="18"/>
  <c r="F771" i="18"/>
  <c r="X785" i="18"/>
  <c r="S800" i="18"/>
  <c r="T800" i="18" s="1"/>
  <c r="U800" i="18" s="1"/>
  <c r="V800" i="18"/>
  <c r="W800" i="18" s="1"/>
  <c r="E817" i="18"/>
  <c r="F817" i="18" s="1"/>
  <c r="G835" i="18"/>
  <c r="V857" i="18"/>
  <c r="W857" i="18" s="1"/>
  <c r="S857" i="18"/>
  <c r="T857" i="18" s="1"/>
  <c r="U857" i="18" s="1"/>
  <c r="X867" i="18"/>
  <c r="S876" i="18"/>
  <c r="T876" i="18" s="1"/>
  <c r="U876" i="18" s="1"/>
  <c r="S884" i="18"/>
  <c r="T884" i="18" s="1"/>
  <c r="U884" i="18" s="1"/>
  <c r="V884" i="18"/>
  <c r="W884" i="18" s="1"/>
  <c r="M60" i="18"/>
  <c r="N60" i="18" s="1"/>
  <c r="E272" i="18"/>
  <c r="F272" i="18" s="1"/>
  <c r="F279" i="18"/>
  <c r="H279" i="18"/>
  <c r="E288" i="18"/>
  <c r="F288" i="18" s="1"/>
  <c r="F295" i="18"/>
  <c r="H295" i="18"/>
  <c r="E304" i="18"/>
  <c r="F304" i="18" s="1"/>
  <c r="F311" i="18"/>
  <c r="H311" i="18"/>
  <c r="E320" i="18"/>
  <c r="F320" i="18" s="1"/>
  <c r="F327" i="18"/>
  <c r="H327" i="18"/>
  <c r="E336" i="18"/>
  <c r="F336" i="18" s="1"/>
  <c r="F343" i="18"/>
  <c r="H343" i="18"/>
  <c r="E352" i="18"/>
  <c r="F352" i="18" s="1"/>
  <c r="F359" i="18"/>
  <c r="H359" i="18"/>
  <c r="E368" i="18"/>
  <c r="F368" i="18" s="1"/>
  <c r="F375" i="18"/>
  <c r="H375" i="18"/>
  <c r="E384" i="18"/>
  <c r="F384" i="18" s="1"/>
  <c r="F391" i="18"/>
  <c r="H391" i="18"/>
  <c r="E400" i="18"/>
  <c r="F400" i="18" s="1"/>
  <c r="F407" i="18"/>
  <c r="H407" i="18"/>
  <c r="E416" i="18"/>
  <c r="F416" i="18" s="1"/>
  <c r="F423" i="18"/>
  <c r="H423" i="18"/>
  <c r="E432" i="18"/>
  <c r="F432" i="18" s="1"/>
  <c r="F439" i="18"/>
  <c r="H439" i="18"/>
  <c r="S442" i="18"/>
  <c r="T442" i="18" s="1"/>
  <c r="U442" i="18" s="1"/>
  <c r="V444" i="18"/>
  <c r="W444" i="18" s="1"/>
  <c r="V449" i="18"/>
  <c r="W449" i="18" s="1"/>
  <c r="S454" i="18"/>
  <c r="H455" i="18"/>
  <c r="I455" i="18"/>
  <c r="J455" i="18" s="1"/>
  <c r="H461" i="18"/>
  <c r="F461" i="18"/>
  <c r="I461" i="18"/>
  <c r="J461" i="18" s="1"/>
  <c r="E462" i="18"/>
  <c r="F462" i="18" s="1"/>
  <c r="E463" i="18"/>
  <c r="F463" i="18" s="1"/>
  <c r="E470" i="18"/>
  <c r="F470" i="18"/>
  <c r="V474" i="18"/>
  <c r="W474" i="18" s="1"/>
  <c r="S474" i="18"/>
  <c r="T474" i="18" s="1"/>
  <c r="U474" i="18" s="1"/>
  <c r="E475" i="18"/>
  <c r="F475" i="18"/>
  <c r="S476" i="18"/>
  <c r="T476" i="18" s="1"/>
  <c r="U476" i="18" s="1"/>
  <c r="V484" i="18"/>
  <c r="W484" i="18" s="1"/>
  <c r="E490" i="18"/>
  <c r="F490" i="18" s="1"/>
  <c r="S493" i="18"/>
  <c r="T493" i="18" s="1"/>
  <c r="U493" i="18" s="1"/>
  <c r="V493" i="18"/>
  <c r="W493" i="18" s="1"/>
  <c r="H494" i="18"/>
  <c r="E495" i="18"/>
  <c r="F495" i="18"/>
  <c r="E502" i="18"/>
  <c r="F502" i="18" s="1"/>
  <c r="S506" i="18"/>
  <c r="T506" i="18" s="1"/>
  <c r="U506" i="18" s="1"/>
  <c r="E507" i="18"/>
  <c r="F507" i="18" s="1"/>
  <c r="S508" i="18"/>
  <c r="T508" i="18" s="1"/>
  <c r="U508" i="18" s="1"/>
  <c r="V508" i="18"/>
  <c r="W508" i="18" s="1"/>
  <c r="V516" i="18"/>
  <c r="W516" i="18" s="1"/>
  <c r="E522" i="18"/>
  <c r="F522" i="18" s="1"/>
  <c r="S525" i="18"/>
  <c r="T525" i="18" s="1"/>
  <c r="U525" i="18" s="1"/>
  <c r="H526" i="18"/>
  <c r="E527" i="18"/>
  <c r="F527" i="18"/>
  <c r="E534" i="18"/>
  <c r="F534" i="18" s="1"/>
  <c r="S538" i="18"/>
  <c r="T538" i="18" s="1"/>
  <c r="U538" i="18" s="1"/>
  <c r="E539" i="18"/>
  <c r="F539" i="18" s="1"/>
  <c r="S540" i="18"/>
  <c r="T540" i="18" s="1"/>
  <c r="U540" i="18" s="1"/>
  <c r="V540" i="18"/>
  <c r="W540" i="18" s="1"/>
  <c r="V548" i="18"/>
  <c r="W548" i="18" s="1"/>
  <c r="E554" i="18"/>
  <c r="F554" i="18"/>
  <c r="S557" i="18"/>
  <c r="T557" i="18" s="1"/>
  <c r="U557" i="18" s="1"/>
  <c r="H558" i="18"/>
  <c r="E559" i="18"/>
  <c r="F559" i="18" s="1"/>
  <c r="E566" i="18"/>
  <c r="F566" i="18"/>
  <c r="V570" i="18"/>
  <c r="W570" i="18" s="1"/>
  <c r="S570" i="18"/>
  <c r="T570" i="18" s="1"/>
  <c r="U570" i="18" s="1"/>
  <c r="E571" i="18"/>
  <c r="F571" i="18"/>
  <c r="S572" i="18"/>
  <c r="T572" i="18" s="1"/>
  <c r="U572" i="18" s="1"/>
  <c r="V580" i="18"/>
  <c r="W580" i="18" s="1"/>
  <c r="E586" i="18"/>
  <c r="F586" i="18"/>
  <c r="N588" i="18"/>
  <c r="S589" i="18"/>
  <c r="T589" i="18" s="1"/>
  <c r="U589" i="18" s="1"/>
  <c r="V589" i="18"/>
  <c r="W589" i="18" s="1"/>
  <c r="H590" i="18"/>
  <c r="E591" i="18"/>
  <c r="F591" i="18" s="1"/>
  <c r="E598" i="18"/>
  <c r="F598" i="18"/>
  <c r="V602" i="18"/>
  <c r="W602" i="18" s="1"/>
  <c r="S602" i="18"/>
  <c r="T602" i="18" s="1"/>
  <c r="U602" i="18" s="1"/>
  <c r="E603" i="18"/>
  <c r="F603" i="18"/>
  <c r="S604" i="18"/>
  <c r="T604" i="18" s="1"/>
  <c r="U604" i="18" s="1"/>
  <c r="V612" i="18"/>
  <c r="W612" i="18" s="1"/>
  <c r="E618" i="18"/>
  <c r="F618" i="18" s="1"/>
  <c r="S621" i="18"/>
  <c r="T621" i="18" s="1"/>
  <c r="U621" i="18" s="1"/>
  <c r="V621" i="18"/>
  <c r="W621" i="18" s="1"/>
  <c r="H622" i="18"/>
  <c r="E623" i="18"/>
  <c r="F623" i="18"/>
  <c r="E630" i="18"/>
  <c r="F630" i="18" s="1"/>
  <c r="S634" i="18"/>
  <c r="T634" i="18" s="1"/>
  <c r="U634" i="18" s="1"/>
  <c r="E635" i="18"/>
  <c r="F635" i="18" s="1"/>
  <c r="S636" i="18"/>
  <c r="T636" i="18" s="1"/>
  <c r="U636" i="18" s="1"/>
  <c r="V636" i="18"/>
  <c r="W636" i="18" s="1"/>
  <c r="S642" i="18"/>
  <c r="T642" i="18" s="1"/>
  <c r="U642" i="18" s="1"/>
  <c r="S644" i="18"/>
  <c r="T644" i="18" s="1"/>
  <c r="U644" i="18" s="1"/>
  <c r="E648" i="18"/>
  <c r="F648" i="18" s="1"/>
  <c r="V664" i="18"/>
  <c r="W664" i="18" s="1"/>
  <c r="S668" i="18"/>
  <c r="T668" i="18" s="1"/>
  <c r="U668" i="18" s="1"/>
  <c r="E680" i="18"/>
  <c r="F680" i="18" s="1"/>
  <c r="T685" i="18"/>
  <c r="U685" i="18" s="1"/>
  <c r="V685" i="18"/>
  <c r="W685" i="18" s="1"/>
  <c r="S692" i="18"/>
  <c r="T692" i="18" s="1"/>
  <c r="U692" i="18" s="1"/>
  <c r="F694" i="18"/>
  <c r="H694" i="18"/>
  <c r="E694" i="18"/>
  <c r="I694" i="18"/>
  <c r="J694" i="18" s="1"/>
  <c r="V699" i="18"/>
  <c r="W699" i="18" s="1"/>
  <c r="S699" i="18"/>
  <c r="T699" i="18" s="1"/>
  <c r="U699" i="18" s="1"/>
  <c r="S704" i="18"/>
  <c r="T704" i="18" s="1"/>
  <c r="U704" i="18" s="1"/>
  <c r="E707" i="18"/>
  <c r="F707" i="18" s="1"/>
  <c r="V713" i="18"/>
  <c r="W713" i="18" s="1"/>
  <c r="S725" i="18"/>
  <c r="T725" i="18" s="1"/>
  <c r="U725" i="18" s="1"/>
  <c r="V725" i="18"/>
  <c r="W725" i="18" s="1"/>
  <c r="S737" i="18"/>
  <c r="T737" i="18" s="1"/>
  <c r="U737" i="18" s="1"/>
  <c r="H739" i="18"/>
  <c r="I739" i="18"/>
  <c r="J739" i="18" s="1"/>
  <c r="V744" i="18"/>
  <c r="W744" i="18" s="1"/>
  <c r="S744" i="18"/>
  <c r="T744" i="18" s="1"/>
  <c r="U744" i="18" s="1"/>
  <c r="F746" i="18"/>
  <c r="H746" i="18"/>
  <c r="I746" i="18"/>
  <c r="J746" i="18" s="1"/>
  <c r="E746" i="18"/>
  <c r="E751" i="18"/>
  <c r="F751" i="18"/>
  <c r="V752" i="18"/>
  <c r="W752" i="18" s="1"/>
  <c r="S752" i="18"/>
  <c r="T752" i="18" s="1"/>
  <c r="U752" i="18" s="1"/>
  <c r="S755" i="18"/>
  <c r="T755" i="18" s="1"/>
  <c r="U755" i="18" s="1"/>
  <c r="E756" i="18"/>
  <c r="F756" i="18" s="1"/>
  <c r="I759" i="18"/>
  <c r="J759" i="18" s="1"/>
  <c r="H759" i="18"/>
  <c r="V764" i="18"/>
  <c r="W764" i="18" s="1"/>
  <c r="S764" i="18"/>
  <c r="T764" i="18" s="1"/>
  <c r="U764" i="18" s="1"/>
  <c r="S774" i="18"/>
  <c r="T774" i="18" s="1"/>
  <c r="U774" i="18" s="1"/>
  <c r="S778" i="18"/>
  <c r="T778" i="18" s="1"/>
  <c r="U778" i="18" s="1"/>
  <c r="V778" i="18"/>
  <c r="W778" i="18" s="1"/>
  <c r="S791" i="18"/>
  <c r="T791" i="18" s="1"/>
  <c r="U791" i="18" s="1"/>
  <c r="V799" i="18"/>
  <c r="W799" i="18" s="1"/>
  <c r="S799" i="18"/>
  <c r="T799" i="18" s="1"/>
  <c r="U799" i="18" s="1"/>
  <c r="T808" i="18"/>
  <c r="U808" i="18" s="1"/>
  <c r="V808" i="18"/>
  <c r="W808" i="18" s="1"/>
  <c r="V810" i="18"/>
  <c r="W810" i="18" s="1"/>
  <c r="S810" i="18"/>
  <c r="T810" i="18" s="1"/>
  <c r="U810" i="18" s="1"/>
  <c r="N822" i="18"/>
  <c r="V833" i="18"/>
  <c r="W833" i="18" s="1"/>
  <c r="S833" i="18"/>
  <c r="T833" i="18" s="1"/>
  <c r="U833" i="18" s="1"/>
  <c r="E842" i="18"/>
  <c r="F842" i="18"/>
  <c r="H857" i="18"/>
  <c r="I857" i="18"/>
  <c r="J857" i="18" s="1"/>
  <c r="S862" i="18"/>
  <c r="T862" i="18" s="1"/>
  <c r="U862" i="18" s="1"/>
  <c r="V862" i="18"/>
  <c r="W862" i="18" s="1"/>
  <c r="V873" i="18"/>
  <c r="W873" i="18" s="1"/>
  <c r="S873" i="18"/>
  <c r="T873" i="18" s="1"/>
  <c r="U873" i="18" s="1"/>
  <c r="V905" i="18"/>
  <c r="W905" i="18" s="1"/>
  <c r="S905" i="18"/>
  <c r="T905" i="18" s="1"/>
  <c r="U905" i="18" s="1"/>
  <c r="F264" i="18"/>
  <c r="F267" i="18"/>
  <c r="H267" i="18"/>
  <c r="E276" i="18"/>
  <c r="F276" i="18"/>
  <c r="F283" i="18"/>
  <c r="H283" i="18"/>
  <c r="E292" i="18"/>
  <c r="F292" i="18"/>
  <c r="F299" i="18"/>
  <c r="H299" i="18"/>
  <c r="E308" i="18"/>
  <c r="F308" i="18"/>
  <c r="F315" i="18"/>
  <c r="H315" i="18"/>
  <c r="E324" i="18"/>
  <c r="F324" i="18"/>
  <c r="F331" i="18"/>
  <c r="H331" i="18"/>
  <c r="E340" i="18"/>
  <c r="F340" i="18"/>
  <c r="F347" i="18"/>
  <c r="H347" i="18"/>
  <c r="E356" i="18"/>
  <c r="F356" i="18"/>
  <c r="F363" i="18"/>
  <c r="H363" i="18"/>
  <c r="E372" i="18"/>
  <c r="F372" i="18"/>
  <c r="F379" i="18"/>
  <c r="H379" i="18"/>
  <c r="E388" i="18"/>
  <c r="F388" i="18"/>
  <c r="F395" i="18"/>
  <c r="H395" i="18"/>
  <c r="E404" i="18"/>
  <c r="F404" i="18"/>
  <c r="F411" i="18"/>
  <c r="H411" i="18"/>
  <c r="E420" i="18"/>
  <c r="F420" i="18"/>
  <c r="F427" i="18"/>
  <c r="H427" i="18"/>
  <c r="E436" i="18"/>
  <c r="F436" i="18"/>
  <c r="V441" i="18"/>
  <c r="W441" i="18" s="1"/>
  <c r="H447" i="18"/>
  <c r="I447" i="18"/>
  <c r="J447" i="18" s="1"/>
  <c r="H453" i="18"/>
  <c r="F453" i="18"/>
  <c r="I453" i="18"/>
  <c r="J453" i="18" s="1"/>
  <c r="E454" i="18"/>
  <c r="F454" i="18" s="1"/>
  <c r="H458" i="18"/>
  <c r="I458" i="18"/>
  <c r="J458" i="18" s="1"/>
  <c r="E459" i="18"/>
  <c r="F459" i="18"/>
  <c r="V459" i="18"/>
  <c r="W459" i="18" s="1"/>
  <c r="V466" i="18"/>
  <c r="W466" i="18" s="1"/>
  <c r="S466" i="18"/>
  <c r="T466" i="18" s="1"/>
  <c r="U466" i="18" s="1"/>
  <c r="V467" i="18"/>
  <c r="W467" i="18" s="1"/>
  <c r="H474" i="18"/>
  <c r="I474" i="18"/>
  <c r="J474" i="18" s="1"/>
  <c r="V479" i="18"/>
  <c r="W479" i="18" s="1"/>
  <c r="F481" i="18"/>
  <c r="H481" i="18"/>
  <c r="I481" i="18"/>
  <c r="J481" i="18" s="1"/>
  <c r="S481" i="18"/>
  <c r="T481" i="18" s="1"/>
  <c r="U481" i="18" s="1"/>
  <c r="V481" i="18"/>
  <c r="W481" i="18" s="1"/>
  <c r="N484" i="18"/>
  <c r="V491" i="18"/>
  <c r="W491" i="18" s="1"/>
  <c r="S491" i="18"/>
  <c r="T491" i="18" s="1"/>
  <c r="U491" i="18" s="1"/>
  <c r="F493" i="18"/>
  <c r="H493" i="18"/>
  <c r="E493" i="18"/>
  <c r="I493" i="18"/>
  <c r="J493" i="18" s="1"/>
  <c r="S494" i="18"/>
  <c r="T494" i="18" s="1"/>
  <c r="U494" i="18" s="1"/>
  <c r="V498" i="18"/>
  <c r="W498" i="18" s="1"/>
  <c r="S498" i="18"/>
  <c r="T498" i="18" s="1"/>
  <c r="U498" i="18" s="1"/>
  <c r="V499" i="18"/>
  <c r="W499" i="18" s="1"/>
  <c r="H506" i="18"/>
  <c r="I506" i="18"/>
  <c r="J506" i="18" s="1"/>
  <c r="V511" i="18"/>
  <c r="W511" i="18" s="1"/>
  <c r="F513" i="18"/>
  <c r="H513" i="18"/>
  <c r="I513" i="18"/>
  <c r="J513" i="18" s="1"/>
  <c r="S513" i="18"/>
  <c r="T513" i="18" s="1"/>
  <c r="U513" i="18" s="1"/>
  <c r="V513" i="18"/>
  <c r="W513" i="18" s="1"/>
  <c r="V523" i="18"/>
  <c r="W523" i="18" s="1"/>
  <c r="S523" i="18"/>
  <c r="T523" i="18" s="1"/>
  <c r="U523" i="18" s="1"/>
  <c r="F525" i="18"/>
  <c r="H525" i="18"/>
  <c r="E525" i="18"/>
  <c r="I525" i="18"/>
  <c r="J525" i="18" s="1"/>
  <c r="S526" i="18"/>
  <c r="T526" i="18" s="1"/>
  <c r="U526" i="18" s="1"/>
  <c r="V530" i="18"/>
  <c r="W530" i="18" s="1"/>
  <c r="S530" i="18"/>
  <c r="T530" i="18" s="1"/>
  <c r="U530" i="18" s="1"/>
  <c r="V531" i="18"/>
  <c r="W531" i="18" s="1"/>
  <c r="H538" i="18"/>
  <c r="I538" i="18"/>
  <c r="J538" i="18" s="1"/>
  <c r="V543" i="18"/>
  <c r="W543" i="18" s="1"/>
  <c r="F545" i="18"/>
  <c r="H545" i="18"/>
  <c r="I545" i="18"/>
  <c r="J545" i="18" s="1"/>
  <c r="S545" i="18"/>
  <c r="T545" i="18" s="1"/>
  <c r="U545" i="18" s="1"/>
  <c r="V545" i="18"/>
  <c r="W545" i="18" s="1"/>
  <c r="V555" i="18"/>
  <c r="W555" i="18" s="1"/>
  <c r="S555" i="18"/>
  <c r="T555" i="18" s="1"/>
  <c r="U555" i="18" s="1"/>
  <c r="F557" i="18"/>
  <c r="H557" i="18"/>
  <c r="E557" i="18"/>
  <c r="I557" i="18"/>
  <c r="J557" i="18" s="1"/>
  <c r="S558" i="18"/>
  <c r="T558" i="18" s="1"/>
  <c r="U558" i="18" s="1"/>
  <c r="V562" i="18"/>
  <c r="W562" i="18" s="1"/>
  <c r="S562" i="18"/>
  <c r="T562" i="18" s="1"/>
  <c r="U562" i="18" s="1"/>
  <c r="V563" i="18"/>
  <c r="W563" i="18" s="1"/>
  <c r="H570" i="18"/>
  <c r="I570" i="18"/>
  <c r="J570" i="18" s="1"/>
  <c r="V575" i="18"/>
  <c r="W575" i="18" s="1"/>
  <c r="F577" i="18"/>
  <c r="H577" i="18"/>
  <c r="I577" i="18"/>
  <c r="J577" i="18" s="1"/>
  <c r="S577" i="18"/>
  <c r="T577" i="18" s="1"/>
  <c r="U577" i="18" s="1"/>
  <c r="V577" i="18"/>
  <c r="W577" i="18" s="1"/>
  <c r="V587" i="18"/>
  <c r="W587" i="18" s="1"/>
  <c r="S587" i="18"/>
  <c r="T587" i="18" s="1"/>
  <c r="U587" i="18" s="1"/>
  <c r="F589" i="18"/>
  <c r="H589" i="18"/>
  <c r="E589" i="18"/>
  <c r="I589" i="18"/>
  <c r="J589" i="18" s="1"/>
  <c r="S590" i="18"/>
  <c r="T590" i="18" s="1"/>
  <c r="U590" i="18" s="1"/>
  <c r="V594" i="18"/>
  <c r="W594" i="18" s="1"/>
  <c r="S594" i="18"/>
  <c r="T594" i="18" s="1"/>
  <c r="U594" i="18" s="1"/>
  <c r="V595" i="18"/>
  <c r="W595" i="18" s="1"/>
  <c r="H602" i="18"/>
  <c r="I602" i="18"/>
  <c r="J602" i="18" s="1"/>
  <c r="V607" i="18"/>
  <c r="W607" i="18" s="1"/>
  <c r="F609" i="18"/>
  <c r="H609" i="18"/>
  <c r="I609" i="18"/>
  <c r="J609" i="18" s="1"/>
  <c r="S609" i="18"/>
  <c r="T609" i="18" s="1"/>
  <c r="U609" i="18" s="1"/>
  <c r="V609" i="18"/>
  <c r="W609" i="18" s="1"/>
  <c r="V619" i="18"/>
  <c r="W619" i="18" s="1"/>
  <c r="S619" i="18"/>
  <c r="T619" i="18" s="1"/>
  <c r="U619" i="18" s="1"/>
  <c r="F621" i="18"/>
  <c r="H621" i="18"/>
  <c r="E621" i="18"/>
  <c r="I621" i="18"/>
  <c r="J621" i="18" s="1"/>
  <c r="S622" i="18"/>
  <c r="T622" i="18" s="1"/>
  <c r="U622" i="18" s="1"/>
  <c r="V626" i="18"/>
  <c r="W626" i="18" s="1"/>
  <c r="S626" i="18"/>
  <c r="T626" i="18" s="1"/>
  <c r="U626" i="18" s="1"/>
  <c r="V627" i="18"/>
  <c r="W627" i="18" s="1"/>
  <c r="H634" i="18"/>
  <c r="I634" i="18"/>
  <c r="J634" i="18" s="1"/>
  <c r="V639" i="18"/>
  <c r="W639" i="18" s="1"/>
  <c r="F641" i="18"/>
  <c r="H641" i="18"/>
  <c r="I641" i="18"/>
  <c r="J641" i="18" s="1"/>
  <c r="S641" i="18"/>
  <c r="T641" i="18" s="1"/>
  <c r="U641" i="18" s="1"/>
  <c r="V641" i="18"/>
  <c r="W641" i="18" s="1"/>
  <c r="E649" i="18"/>
  <c r="F649" i="18" s="1"/>
  <c r="H654" i="18"/>
  <c r="E654" i="18"/>
  <c r="F654" i="18"/>
  <c r="S659" i="18"/>
  <c r="T659" i="18" s="1"/>
  <c r="U659" i="18" s="1"/>
  <c r="V659" i="18"/>
  <c r="W659" i="18" s="1"/>
  <c r="S667" i="18"/>
  <c r="T667" i="18" s="1"/>
  <c r="U667" i="18" s="1"/>
  <c r="S678" i="18"/>
  <c r="T678" i="18" s="1"/>
  <c r="U678" i="18" s="1"/>
  <c r="S682" i="18"/>
  <c r="T682" i="18" s="1"/>
  <c r="U682" i="18" s="1"/>
  <c r="V682" i="18"/>
  <c r="W682" i="18" s="1"/>
  <c r="N685" i="18"/>
  <c r="V695" i="18"/>
  <c r="W695" i="18" s="1"/>
  <c r="S695" i="18"/>
  <c r="T695" i="18" s="1"/>
  <c r="U695" i="18" s="1"/>
  <c r="S703" i="18"/>
  <c r="T703" i="18" s="1"/>
  <c r="U703" i="18" s="1"/>
  <c r="E712" i="18"/>
  <c r="F712" i="18"/>
  <c r="T717" i="18"/>
  <c r="U717" i="18" s="1"/>
  <c r="N721" i="18"/>
  <c r="Y721" i="18" s="1"/>
  <c r="Z721" i="18" s="1"/>
  <c r="S724" i="18"/>
  <c r="T724" i="18" s="1"/>
  <c r="U724" i="18" s="1"/>
  <c r="H726" i="18"/>
  <c r="E726" i="18"/>
  <c r="F726" i="18" s="1"/>
  <c r="I726" i="18"/>
  <c r="J726" i="18" s="1"/>
  <c r="V731" i="18"/>
  <c r="W731" i="18" s="1"/>
  <c r="S731" i="18"/>
  <c r="T731" i="18" s="1"/>
  <c r="U731" i="18" s="1"/>
  <c r="V736" i="18"/>
  <c r="W736" i="18" s="1"/>
  <c r="S736" i="18"/>
  <c r="T736" i="18" s="1"/>
  <c r="U736" i="18" s="1"/>
  <c r="E739" i="18"/>
  <c r="F739" i="18"/>
  <c r="T745" i="18"/>
  <c r="U745" i="18" s="1"/>
  <c r="S757" i="18"/>
  <c r="T757" i="18" s="1"/>
  <c r="U757" i="18" s="1"/>
  <c r="V757" i="18"/>
  <c r="W757" i="18" s="1"/>
  <c r="S769" i="18"/>
  <c r="T769" i="18" s="1"/>
  <c r="U769" i="18" s="1"/>
  <c r="V769" i="18"/>
  <c r="W769" i="18" s="1"/>
  <c r="H771" i="18"/>
  <c r="I771" i="18"/>
  <c r="J771" i="18" s="1"/>
  <c r="S776" i="18"/>
  <c r="T776" i="18" s="1"/>
  <c r="U776" i="18" s="1"/>
  <c r="F778" i="18"/>
  <c r="H778" i="18"/>
  <c r="I778" i="18"/>
  <c r="J778" i="18" s="1"/>
  <c r="E778" i="18"/>
  <c r="E783" i="18"/>
  <c r="F783" i="18" s="1"/>
  <c r="S784" i="18"/>
  <c r="T784" i="18" s="1"/>
  <c r="U784" i="18" s="1"/>
  <c r="V787" i="18"/>
  <c r="W787" i="18" s="1"/>
  <c r="S787" i="18"/>
  <c r="T787" i="18" s="1"/>
  <c r="U787" i="18" s="1"/>
  <c r="E788" i="18"/>
  <c r="F788" i="18"/>
  <c r="H789" i="18"/>
  <c r="I789" i="18"/>
  <c r="J789" i="18" s="1"/>
  <c r="E789" i="18"/>
  <c r="F789" i="18" s="1"/>
  <c r="F791" i="18"/>
  <c r="E796" i="18"/>
  <c r="F796" i="18" s="1"/>
  <c r="V804" i="18"/>
  <c r="W804" i="18" s="1"/>
  <c r="S832" i="18"/>
  <c r="T832" i="18" s="1"/>
  <c r="U832" i="18" s="1"/>
  <c r="S850" i="18"/>
  <c r="T850" i="18" s="1"/>
  <c r="U850" i="18" s="1"/>
  <c r="S897" i="18"/>
  <c r="T897" i="18" s="1"/>
  <c r="U897" i="18" s="1"/>
  <c r="V901" i="18"/>
  <c r="W901" i="18" s="1"/>
  <c r="S901" i="18"/>
  <c r="T901" i="18" s="1"/>
  <c r="U901" i="18" s="1"/>
  <c r="S903" i="18"/>
  <c r="T903" i="18" s="1"/>
  <c r="U903" i="18" s="1"/>
  <c r="V903" i="18"/>
  <c r="W903" i="18" s="1"/>
  <c r="E441" i="18"/>
  <c r="F441" i="18" s="1"/>
  <c r="F442" i="18"/>
  <c r="E447" i="18"/>
  <c r="F447" i="18" s="1"/>
  <c r="E449" i="18"/>
  <c r="F449" i="18" s="1"/>
  <c r="E455" i="18"/>
  <c r="F455" i="18" s="1"/>
  <c r="E457" i="18"/>
  <c r="F457" i="18" s="1"/>
  <c r="F458" i="18"/>
  <c r="F469" i="18"/>
  <c r="H469" i="18"/>
  <c r="E478" i="18"/>
  <c r="F478" i="18" s="1"/>
  <c r="F485" i="18"/>
  <c r="H485" i="18"/>
  <c r="E494" i="18"/>
  <c r="F494" i="18" s="1"/>
  <c r="F501" i="18"/>
  <c r="H501" i="18"/>
  <c r="E510" i="18"/>
  <c r="F510" i="18" s="1"/>
  <c r="F517" i="18"/>
  <c r="H517" i="18"/>
  <c r="E526" i="18"/>
  <c r="F526" i="18" s="1"/>
  <c r="F533" i="18"/>
  <c r="H533" i="18"/>
  <c r="E542" i="18"/>
  <c r="F542" i="18" s="1"/>
  <c r="F549" i="18"/>
  <c r="H549" i="18"/>
  <c r="E558" i="18"/>
  <c r="F558" i="18" s="1"/>
  <c r="F565" i="18"/>
  <c r="H565" i="18"/>
  <c r="E574" i="18"/>
  <c r="F574" i="18" s="1"/>
  <c r="F581" i="18"/>
  <c r="H581" i="18"/>
  <c r="E590" i="18"/>
  <c r="F590" i="18" s="1"/>
  <c r="F597" i="18"/>
  <c r="H597" i="18"/>
  <c r="E606" i="18"/>
  <c r="F606" i="18" s="1"/>
  <c r="F613" i="18"/>
  <c r="H613" i="18"/>
  <c r="E622" i="18"/>
  <c r="F622" i="18" s="1"/>
  <c r="F629" i="18"/>
  <c r="H629" i="18"/>
  <c r="E638" i="18"/>
  <c r="F638" i="18" s="1"/>
  <c r="S643" i="18"/>
  <c r="T643" i="18" s="1"/>
  <c r="U643" i="18" s="1"/>
  <c r="V643" i="18"/>
  <c r="W643" i="18" s="1"/>
  <c r="S645" i="18"/>
  <c r="I651" i="18"/>
  <c r="J651" i="18" s="1"/>
  <c r="V654" i="18"/>
  <c r="W654" i="18" s="1"/>
  <c r="E656" i="18"/>
  <c r="F656" i="18"/>
  <c r="E657" i="18"/>
  <c r="F657" i="18" s="1"/>
  <c r="V657" i="18"/>
  <c r="W657" i="18" s="1"/>
  <c r="S658" i="18"/>
  <c r="H662" i="18"/>
  <c r="E662" i="18"/>
  <c r="F662" i="18"/>
  <c r="F667" i="18"/>
  <c r="E667" i="18"/>
  <c r="I672" i="18"/>
  <c r="J672" i="18" s="1"/>
  <c r="S676" i="18"/>
  <c r="T676" i="18" s="1"/>
  <c r="U676" i="18" s="1"/>
  <c r="H678" i="18"/>
  <c r="E678" i="18"/>
  <c r="F678" i="18" s="1"/>
  <c r="I678" i="18"/>
  <c r="J678" i="18" s="1"/>
  <c r="V679" i="18"/>
  <c r="W679" i="18" s="1"/>
  <c r="S679" i="18"/>
  <c r="T679" i="18" s="1"/>
  <c r="U679" i="18" s="1"/>
  <c r="S683" i="18"/>
  <c r="T683" i="18" s="1"/>
  <c r="U683" i="18" s="1"/>
  <c r="V684" i="18"/>
  <c r="W684" i="18" s="1"/>
  <c r="H691" i="18"/>
  <c r="I691" i="18"/>
  <c r="J691" i="18" s="1"/>
  <c r="V696" i="18"/>
  <c r="W696" i="18" s="1"/>
  <c r="F698" i="18"/>
  <c r="H698" i="18"/>
  <c r="I698" i="18"/>
  <c r="J698" i="18" s="1"/>
  <c r="S698" i="18"/>
  <c r="T698" i="18" s="1"/>
  <c r="U698" i="18" s="1"/>
  <c r="S708" i="18"/>
  <c r="T708" i="18" s="1"/>
  <c r="U708" i="18" s="1"/>
  <c r="H710" i="18"/>
  <c r="E710" i="18"/>
  <c r="F710" i="18" s="1"/>
  <c r="I710" i="18"/>
  <c r="J710" i="18" s="1"/>
  <c r="V711" i="18"/>
  <c r="W711" i="18" s="1"/>
  <c r="S711" i="18"/>
  <c r="T711" i="18" s="1"/>
  <c r="U711" i="18" s="1"/>
  <c r="S715" i="18"/>
  <c r="T715" i="18" s="1"/>
  <c r="U715" i="18" s="1"/>
  <c r="V716" i="18"/>
  <c r="W716" i="18" s="1"/>
  <c r="H723" i="18"/>
  <c r="I723" i="18"/>
  <c r="J723" i="18" s="1"/>
  <c r="V728" i="18"/>
  <c r="W728" i="18" s="1"/>
  <c r="F730" i="18"/>
  <c r="H730" i="18"/>
  <c r="I730" i="18"/>
  <c r="J730" i="18" s="1"/>
  <c r="S730" i="18"/>
  <c r="T730" i="18" s="1"/>
  <c r="U730" i="18" s="1"/>
  <c r="S740" i="18"/>
  <c r="T740" i="18" s="1"/>
  <c r="U740" i="18" s="1"/>
  <c r="H742" i="18"/>
  <c r="E742" i="18"/>
  <c r="F742" i="18" s="1"/>
  <c r="I742" i="18"/>
  <c r="J742" i="18" s="1"/>
  <c r="V743" i="18"/>
  <c r="W743" i="18" s="1"/>
  <c r="S743" i="18"/>
  <c r="T743" i="18" s="1"/>
  <c r="U743" i="18" s="1"/>
  <c r="S747" i="18"/>
  <c r="T747" i="18" s="1"/>
  <c r="U747" i="18" s="1"/>
  <c r="V748" i="18"/>
  <c r="W748" i="18" s="1"/>
  <c r="H755" i="18"/>
  <c r="I755" i="18"/>
  <c r="J755" i="18" s="1"/>
  <c r="V760" i="18"/>
  <c r="W760" i="18" s="1"/>
  <c r="F762" i="18"/>
  <c r="H762" i="18"/>
  <c r="I762" i="18"/>
  <c r="J762" i="18" s="1"/>
  <c r="S762" i="18"/>
  <c r="T762" i="18" s="1"/>
  <c r="U762" i="18" s="1"/>
  <c r="S772" i="18"/>
  <c r="T772" i="18" s="1"/>
  <c r="U772" i="18" s="1"/>
  <c r="H774" i="18"/>
  <c r="E774" i="18"/>
  <c r="F774" i="18" s="1"/>
  <c r="I774" i="18"/>
  <c r="J774" i="18" s="1"/>
  <c r="V775" i="18"/>
  <c r="W775" i="18" s="1"/>
  <c r="S775" i="18"/>
  <c r="T775" i="18" s="1"/>
  <c r="U775" i="18" s="1"/>
  <c r="S779" i="18"/>
  <c r="T779" i="18" s="1"/>
  <c r="U779" i="18" s="1"/>
  <c r="V780" i="18"/>
  <c r="W780" i="18" s="1"/>
  <c r="H787" i="18"/>
  <c r="I787" i="18"/>
  <c r="J787" i="18" s="1"/>
  <c r="H794" i="18"/>
  <c r="I794" i="18"/>
  <c r="J794" i="18" s="1"/>
  <c r="E794" i="18"/>
  <c r="S795" i="18"/>
  <c r="T795" i="18" s="1"/>
  <c r="U795" i="18" s="1"/>
  <c r="S801" i="18"/>
  <c r="T801" i="18" s="1"/>
  <c r="U801" i="18" s="1"/>
  <c r="S805" i="18"/>
  <c r="T805" i="18" s="1"/>
  <c r="U805" i="18" s="1"/>
  <c r="V805" i="18"/>
  <c r="W805" i="18" s="1"/>
  <c r="N808" i="18"/>
  <c r="S813" i="18"/>
  <c r="T813" i="18" s="1"/>
  <c r="U813" i="18" s="1"/>
  <c r="F820" i="18"/>
  <c r="E820" i="18"/>
  <c r="S821" i="18"/>
  <c r="T821" i="18" s="1"/>
  <c r="U821" i="18" s="1"/>
  <c r="V825" i="18"/>
  <c r="W825" i="18" s="1"/>
  <c r="S825" i="18"/>
  <c r="T825" i="18" s="1"/>
  <c r="U825" i="18" s="1"/>
  <c r="S830" i="18"/>
  <c r="T830" i="18" s="1"/>
  <c r="U830" i="18" s="1"/>
  <c r="V830" i="18"/>
  <c r="W830" i="18" s="1"/>
  <c r="S838" i="18"/>
  <c r="T838" i="18" s="1"/>
  <c r="U838" i="18" s="1"/>
  <c r="E849" i="18"/>
  <c r="F849" i="18"/>
  <c r="V865" i="18"/>
  <c r="W865" i="18" s="1"/>
  <c r="S865" i="18"/>
  <c r="T865" i="18" s="1"/>
  <c r="U865" i="18" s="1"/>
  <c r="T882" i="18"/>
  <c r="U882" i="18" s="1"/>
  <c r="V882" i="18"/>
  <c r="W882" i="18" s="1"/>
  <c r="V893" i="18"/>
  <c r="W893" i="18" s="1"/>
  <c r="S893" i="18"/>
  <c r="T893" i="18" s="1"/>
  <c r="U893" i="18" s="1"/>
  <c r="E902" i="18"/>
  <c r="F902" i="18"/>
  <c r="U919" i="18"/>
  <c r="V919" i="18" s="1"/>
  <c r="W919" i="18" s="1"/>
  <c r="S926" i="18"/>
  <c r="T926" i="18" s="1"/>
  <c r="U926" i="18" s="1"/>
  <c r="V926" i="18"/>
  <c r="W926" i="18" s="1"/>
  <c r="E466" i="18"/>
  <c r="F466" i="18"/>
  <c r="F473" i="18"/>
  <c r="H473" i="18"/>
  <c r="E482" i="18"/>
  <c r="F482" i="18"/>
  <c r="F489" i="18"/>
  <c r="H489" i="18"/>
  <c r="E498" i="18"/>
  <c r="F498" i="18"/>
  <c r="F505" i="18"/>
  <c r="H505" i="18"/>
  <c r="E514" i="18"/>
  <c r="F514" i="18"/>
  <c r="F521" i="18"/>
  <c r="H521" i="18"/>
  <c r="E530" i="18"/>
  <c r="F530" i="18"/>
  <c r="F537" i="18"/>
  <c r="H537" i="18"/>
  <c r="E546" i="18"/>
  <c r="F546" i="18"/>
  <c r="F553" i="18"/>
  <c r="H553" i="18"/>
  <c r="E562" i="18"/>
  <c r="F562" i="18"/>
  <c r="F569" i="18"/>
  <c r="H569" i="18"/>
  <c r="E578" i="18"/>
  <c r="F578" i="18"/>
  <c r="F585" i="18"/>
  <c r="H585" i="18"/>
  <c r="E594" i="18"/>
  <c r="F594" i="18"/>
  <c r="F601" i="18"/>
  <c r="H601" i="18"/>
  <c r="E610" i="18"/>
  <c r="F610" i="18"/>
  <c r="F617" i="18"/>
  <c r="H617" i="18"/>
  <c r="E626" i="18"/>
  <c r="F626" i="18"/>
  <c r="F633" i="18"/>
  <c r="H633" i="18"/>
  <c r="E643" i="18"/>
  <c r="F643" i="18" s="1"/>
  <c r="S651" i="18"/>
  <c r="T651" i="18" s="1"/>
  <c r="U651" i="18" s="1"/>
  <c r="V662" i="18"/>
  <c r="W662" i="18" s="1"/>
  <c r="E664" i="18"/>
  <c r="F664" i="18"/>
  <c r="E665" i="18"/>
  <c r="F665" i="18" s="1"/>
  <c r="V665" i="18"/>
  <c r="W665" i="18" s="1"/>
  <c r="H670" i="18"/>
  <c r="E670" i="18"/>
  <c r="F670" i="18" s="1"/>
  <c r="S675" i="18"/>
  <c r="T675" i="18" s="1"/>
  <c r="U675" i="18" s="1"/>
  <c r="E676" i="18"/>
  <c r="F676" i="18" s="1"/>
  <c r="S677" i="18"/>
  <c r="T677" i="18" s="1"/>
  <c r="U677" i="18" s="1"/>
  <c r="V677" i="18"/>
  <c r="W677" i="18" s="1"/>
  <c r="E691" i="18"/>
  <c r="F691" i="18" s="1"/>
  <c r="N693" i="18"/>
  <c r="S694" i="18"/>
  <c r="T694" i="18" s="1"/>
  <c r="U694" i="18" s="1"/>
  <c r="E696" i="18"/>
  <c r="F696" i="18"/>
  <c r="E703" i="18"/>
  <c r="F703" i="18" s="1"/>
  <c r="S707" i="18"/>
  <c r="T707" i="18" s="1"/>
  <c r="U707" i="18" s="1"/>
  <c r="E708" i="18"/>
  <c r="F708" i="18" s="1"/>
  <c r="S709" i="18"/>
  <c r="T709" i="18" s="1"/>
  <c r="U709" i="18" s="1"/>
  <c r="V709" i="18"/>
  <c r="W709" i="18" s="1"/>
  <c r="E723" i="18"/>
  <c r="F723" i="18" s="1"/>
  <c r="S726" i="18"/>
  <c r="T726" i="18" s="1"/>
  <c r="U726" i="18" s="1"/>
  <c r="V726" i="18"/>
  <c r="W726" i="18" s="1"/>
  <c r="E728" i="18"/>
  <c r="F728" i="18" s="1"/>
  <c r="E735" i="18"/>
  <c r="F735" i="18"/>
  <c r="V739" i="18"/>
  <c r="W739" i="18" s="1"/>
  <c r="S739" i="18"/>
  <c r="T739" i="18" s="1"/>
  <c r="U739" i="18" s="1"/>
  <c r="E740" i="18"/>
  <c r="F740" i="18"/>
  <c r="S741" i="18"/>
  <c r="T741" i="18" s="1"/>
  <c r="U741" i="18" s="1"/>
  <c r="E755" i="18"/>
  <c r="F755" i="18"/>
  <c r="S758" i="18"/>
  <c r="T758" i="18" s="1"/>
  <c r="U758" i="18" s="1"/>
  <c r="V758" i="18"/>
  <c r="W758" i="18" s="1"/>
  <c r="E760" i="18"/>
  <c r="F760" i="18" s="1"/>
  <c r="E767" i="18"/>
  <c r="F767" i="18"/>
  <c r="V771" i="18"/>
  <c r="W771" i="18" s="1"/>
  <c r="S771" i="18"/>
  <c r="T771" i="18" s="1"/>
  <c r="U771" i="18" s="1"/>
  <c r="E772" i="18"/>
  <c r="F772" i="18"/>
  <c r="S773" i="18"/>
  <c r="T773" i="18" s="1"/>
  <c r="U773" i="18" s="1"/>
  <c r="E787" i="18"/>
  <c r="F787" i="18"/>
  <c r="S789" i="18"/>
  <c r="T789" i="18" s="1"/>
  <c r="U789" i="18" s="1"/>
  <c r="E795" i="18"/>
  <c r="F795" i="18"/>
  <c r="V796" i="18"/>
  <c r="W796" i="18" s="1"/>
  <c r="S796" i="18"/>
  <c r="T796" i="18" s="1"/>
  <c r="U796" i="18" s="1"/>
  <c r="S803" i="18"/>
  <c r="T803" i="18" s="1"/>
  <c r="U803" i="18" s="1"/>
  <c r="H805" i="18"/>
  <c r="I805" i="18"/>
  <c r="J805" i="18" s="1"/>
  <c r="E805" i="18"/>
  <c r="F805" i="18" s="1"/>
  <c r="E810" i="18"/>
  <c r="F810" i="18" s="1"/>
  <c r="S811" i="18"/>
  <c r="T811" i="18" s="1"/>
  <c r="U811" i="18" s="1"/>
  <c r="H817" i="18"/>
  <c r="I817" i="18"/>
  <c r="J817" i="18" s="1"/>
  <c r="S818" i="18"/>
  <c r="T818" i="18" s="1"/>
  <c r="U818" i="18" s="1"/>
  <c r="H825" i="18"/>
  <c r="I825" i="18"/>
  <c r="J825" i="18" s="1"/>
  <c r="F828" i="18"/>
  <c r="E828" i="18"/>
  <c r="S839" i="18"/>
  <c r="T839" i="18" s="1"/>
  <c r="U839" i="18" s="1"/>
  <c r="S840" i="18"/>
  <c r="T840" i="18" s="1"/>
  <c r="U840" i="18" s="1"/>
  <c r="H847" i="18"/>
  <c r="E847" i="18"/>
  <c r="F847" i="18"/>
  <c r="I847" i="18"/>
  <c r="J847" i="18" s="1"/>
  <c r="S856" i="18"/>
  <c r="T856" i="18" s="1"/>
  <c r="U856" i="18" s="1"/>
  <c r="V856" i="18"/>
  <c r="W856" i="18" s="1"/>
  <c r="V869" i="18"/>
  <c r="W869" i="18" s="1"/>
  <c r="S869" i="18"/>
  <c r="T869" i="18" s="1"/>
  <c r="U869" i="18" s="1"/>
  <c r="H880" i="18"/>
  <c r="I880" i="18"/>
  <c r="J880" i="18" s="1"/>
  <c r="E880" i="18"/>
  <c r="S892" i="18"/>
  <c r="T892" i="18" s="1"/>
  <c r="U892" i="18" s="1"/>
  <c r="V892" i="18"/>
  <c r="W892" i="18" s="1"/>
  <c r="S910" i="18"/>
  <c r="T910" i="18" s="1"/>
  <c r="U910" i="18" s="1"/>
  <c r="S924" i="18"/>
  <c r="T924" i="18" s="1"/>
  <c r="U924" i="18" s="1"/>
  <c r="H926" i="18"/>
  <c r="I926" i="18"/>
  <c r="J926" i="18" s="1"/>
  <c r="F926" i="18"/>
  <c r="E679" i="18"/>
  <c r="F679" i="18" s="1"/>
  <c r="F686" i="18"/>
  <c r="H686" i="18"/>
  <c r="E695" i="18"/>
  <c r="F695" i="18" s="1"/>
  <c r="F702" i="18"/>
  <c r="H702" i="18"/>
  <c r="E711" i="18"/>
  <c r="F711" i="18" s="1"/>
  <c r="F718" i="18"/>
  <c r="H718" i="18"/>
  <c r="E727" i="18"/>
  <c r="F727" i="18" s="1"/>
  <c r="F734" i="18"/>
  <c r="H734" i="18"/>
  <c r="E743" i="18"/>
  <c r="F743" i="18" s="1"/>
  <c r="F750" i="18"/>
  <c r="H750" i="18"/>
  <c r="E759" i="18"/>
  <c r="F759" i="18" s="1"/>
  <c r="F766" i="18"/>
  <c r="H766" i="18"/>
  <c r="E775" i="18"/>
  <c r="F775" i="18" s="1"/>
  <c r="F782" i="18"/>
  <c r="H782" i="18"/>
  <c r="V793" i="18"/>
  <c r="W793" i="18" s="1"/>
  <c r="S798" i="18"/>
  <c r="H799" i="18"/>
  <c r="I799" i="18"/>
  <c r="J799" i="18" s="1"/>
  <c r="F801" i="18"/>
  <c r="H801" i="18"/>
  <c r="E801" i="18"/>
  <c r="I801" i="18"/>
  <c r="J801" i="18" s="1"/>
  <c r="V802" i="18"/>
  <c r="W802" i="18" s="1"/>
  <c r="S802" i="18"/>
  <c r="T802" i="18" s="1"/>
  <c r="U802" i="18" s="1"/>
  <c r="S806" i="18"/>
  <c r="T806" i="18" s="1"/>
  <c r="U806" i="18" s="1"/>
  <c r="V807" i="18"/>
  <c r="W807" i="18" s="1"/>
  <c r="E818" i="18"/>
  <c r="F818" i="18" s="1"/>
  <c r="H823" i="18"/>
  <c r="E823" i="18"/>
  <c r="F823" i="18" s="1"/>
  <c r="N827" i="18"/>
  <c r="S828" i="18"/>
  <c r="T828" i="18" s="1"/>
  <c r="U828" i="18" s="1"/>
  <c r="V828" i="18"/>
  <c r="W828" i="18" s="1"/>
  <c r="N830" i="18"/>
  <c r="I836" i="18"/>
  <c r="J836" i="18" s="1"/>
  <c r="S836" i="18"/>
  <c r="T836" i="18" s="1"/>
  <c r="U836" i="18" s="1"/>
  <c r="V836" i="18"/>
  <c r="W836" i="18" s="1"/>
  <c r="E850" i="18"/>
  <c r="F850" i="18" s="1"/>
  <c r="H855" i="18"/>
  <c r="E855" i="18"/>
  <c r="F855" i="18" s="1"/>
  <c r="S860" i="18"/>
  <c r="T860" i="18" s="1"/>
  <c r="U860" i="18" s="1"/>
  <c r="V860" i="18"/>
  <c r="W860" i="18" s="1"/>
  <c r="I868" i="18"/>
  <c r="J868" i="18" s="1"/>
  <c r="S868" i="18"/>
  <c r="T868" i="18" s="1"/>
  <c r="U868" i="18" s="1"/>
  <c r="V868" i="18"/>
  <c r="W868" i="18" s="1"/>
  <c r="S875" i="18"/>
  <c r="T875" i="18" s="1"/>
  <c r="U875" i="18" s="1"/>
  <c r="S885" i="18"/>
  <c r="T885" i="18" s="1"/>
  <c r="U885" i="18" s="1"/>
  <c r="S890" i="18"/>
  <c r="T890" i="18" s="1"/>
  <c r="U890" i="18" s="1"/>
  <c r="S898" i="18"/>
  <c r="T898" i="18" s="1"/>
  <c r="U898" i="18" s="1"/>
  <c r="V898" i="18"/>
  <c r="W898" i="18" s="1"/>
  <c r="I911" i="18"/>
  <c r="J911" i="18" s="1"/>
  <c r="H911" i="18"/>
  <c r="S915" i="18"/>
  <c r="T915" i="18" s="1"/>
  <c r="U915" i="18" s="1"/>
  <c r="V915" i="18"/>
  <c r="W915" i="18" s="1"/>
  <c r="S940" i="18"/>
  <c r="T940" i="18" s="1"/>
  <c r="U940" i="18" s="1"/>
  <c r="M949" i="18"/>
  <c r="S964" i="18"/>
  <c r="T964" i="18" s="1"/>
  <c r="U964" i="18" s="1"/>
  <c r="F647" i="18"/>
  <c r="F655" i="18"/>
  <c r="F663" i="18"/>
  <c r="F671" i="18"/>
  <c r="E683" i="18"/>
  <c r="F683" i="18"/>
  <c r="F690" i="18"/>
  <c r="H690" i="18"/>
  <c r="E699" i="18"/>
  <c r="F699" i="18"/>
  <c r="F706" i="18"/>
  <c r="H706" i="18"/>
  <c r="E715" i="18"/>
  <c r="F715" i="18"/>
  <c r="F722" i="18"/>
  <c r="H722" i="18"/>
  <c r="E731" i="18"/>
  <c r="F731" i="18"/>
  <c r="F738" i="18"/>
  <c r="H738" i="18"/>
  <c r="E747" i="18"/>
  <c r="F747" i="18"/>
  <c r="F754" i="18"/>
  <c r="H754" i="18"/>
  <c r="E763" i="18"/>
  <c r="F763" i="18"/>
  <c r="F770" i="18"/>
  <c r="H770" i="18"/>
  <c r="E779" i="18"/>
  <c r="F779" i="18"/>
  <c r="F786" i="18"/>
  <c r="H786" i="18"/>
  <c r="H791" i="18"/>
  <c r="I791" i="18"/>
  <c r="J791" i="18" s="1"/>
  <c r="H797" i="18"/>
  <c r="F797" i="18"/>
  <c r="I797" i="18"/>
  <c r="J797" i="18" s="1"/>
  <c r="E798" i="18"/>
  <c r="F798" i="18" s="1"/>
  <c r="S815" i="18"/>
  <c r="T815" i="18" s="1"/>
  <c r="U815" i="18" s="1"/>
  <c r="S816" i="18"/>
  <c r="T816" i="18" s="1"/>
  <c r="U816" i="18" s="1"/>
  <c r="S817" i="18"/>
  <c r="T817" i="18" s="1"/>
  <c r="U817" i="18" s="1"/>
  <c r="S819" i="18"/>
  <c r="T819" i="18" s="1"/>
  <c r="U819" i="18" s="1"/>
  <c r="M821" i="18"/>
  <c r="H828" i="18"/>
  <c r="I828" i="18"/>
  <c r="J828" i="18" s="1"/>
  <c r="S829" i="18"/>
  <c r="T829" i="18" s="1"/>
  <c r="U829" i="18" s="1"/>
  <c r="E841" i="18"/>
  <c r="F841" i="18" s="1"/>
  <c r="S842" i="18"/>
  <c r="T842" i="18" s="1"/>
  <c r="U842" i="18" s="1"/>
  <c r="N846" i="18"/>
  <c r="S847" i="18"/>
  <c r="T847" i="18" s="1"/>
  <c r="U847" i="18" s="1"/>
  <c r="S848" i="18"/>
  <c r="T848" i="18" s="1"/>
  <c r="U848" i="18" s="1"/>
  <c r="S849" i="18"/>
  <c r="T849" i="18" s="1"/>
  <c r="U849" i="18" s="1"/>
  <c r="S851" i="18"/>
  <c r="T851" i="18" s="1"/>
  <c r="U851" i="18" s="1"/>
  <c r="M853" i="18"/>
  <c r="N853" i="18" s="1"/>
  <c r="H860" i="18"/>
  <c r="I860" i="18"/>
  <c r="J860" i="18" s="1"/>
  <c r="S861" i="18"/>
  <c r="T861" i="18" s="1"/>
  <c r="U861" i="18" s="1"/>
  <c r="S872" i="18"/>
  <c r="T872" i="18" s="1"/>
  <c r="U872" i="18" s="1"/>
  <c r="S877" i="18"/>
  <c r="T877" i="18" s="1"/>
  <c r="U877" i="18" s="1"/>
  <c r="H885" i="18"/>
  <c r="I885" i="18"/>
  <c r="J885" i="18" s="1"/>
  <c r="E888" i="18"/>
  <c r="F888" i="18" s="1"/>
  <c r="V899" i="18"/>
  <c r="W899" i="18" s="1"/>
  <c r="S899" i="18"/>
  <c r="T899" i="18" s="1"/>
  <c r="U899" i="18" s="1"/>
  <c r="S900" i="18"/>
  <c r="T900" i="18" s="1"/>
  <c r="U900" i="18" s="1"/>
  <c r="V900" i="18"/>
  <c r="W900" i="18" s="1"/>
  <c r="H907" i="18"/>
  <c r="E907" i="18"/>
  <c r="F907" i="18"/>
  <c r="I907" i="18"/>
  <c r="J907" i="18" s="1"/>
  <c r="V948" i="18"/>
  <c r="W948" i="18" s="1"/>
  <c r="S948" i="18"/>
  <c r="T948" i="18" s="1"/>
  <c r="U948" i="18" s="1"/>
  <c r="S953" i="18"/>
  <c r="T953" i="18" s="1"/>
  <c r="U953" i="18" s="1"/>
  <c r="V953" i="18"/>
  <c r="W953" i="18" s="1"/>
  <c r="H963" i="18"/>
  <c r="I963" i="18"/>
  <c r="J963" i="18" s="1"/>
  <c r="E963" i="18"/>
  <c r="F963" i="18" s="1"/>
  <c r="E791" i="18"/>
  <c r="E793" i="18"/>
  <c r="F793" i="18" s="1"/>
  <c r="F794" i="18"/>
  <c r="E799" i="18"/>
  <c r="F799" i="18" s="1"/>
  <c r="E802" i="18"/>
  <c r="F802" i="18" s="1"/>
  <c r="F809" i="18"/>
  <c r="H809" i="18"/>
  <c r="S812" i="18"/>
  <c r="T812" i="18" s="1"/>
  <c r="U812" i="18" s="1"/>
  <c r="S814" i="18"/>
  <c r="I820" i="18"/>
  <c r="J820" i="18" s="1"/>
  <c r="V823" i="18"/>
  <c r="W823" i="18" s="1"/>
  <c r="E825" i="18"/>
  <c r="F825" i="18"/>
  <c r="E826" i="18"/>
  <c r="F826" i="18" s="1"/>
  <c r="V826" i="18"/>
  <c r="W826" i="18" s="1"/>
  <c r="S827" i="18"/>
  <c r="H831" i="18"/>
  <c r="E831" i="18"/>
  <c r="F831" i="18" s="1"/>
  <c r="E836" i="18"/>
  <c r="F836" i="18" s="1"/>
  <c r="I841" i="18"/>
  <c r="J841" i="18" s="1"/>
  <c r="S844" i="18"/>
  <c r="T844" i="18" s="1"/>
  <c r="U844" i="18" s="1"/>
  <c r="V844" i="18"/>
  <c r="W844" i="18" s="1"/>
  <c r="S846" i="18"/>
  <c r="I852" i="18"/>
  <c r="J852" i="18" s="1"/>
  <c r="V855" i="18"/>
  <c r="W855" i="18" s="1"/>
  <c r="E857" i="18"/>
  <c r="F857" i="18"/>
  <c r="E858" i="18"/>
  <c r="F858" i="18" s="1"/>
  <c r="V858" i="18"/>
  <c r="W858" i="18" s="1"/>
  <c r="S859" i="18"/>
  <c r="H863" i="18"/>
  <c r="E863" i="18"/>
  <c r="F863" i="18"/>
  <c r="F868" i="18"/>
  <c r="E868" i="18"/>
  <c r="E872" i="18"/>
  <c r="F872" i="18" s="1"/>
  <c r="F876" i="18"/>
  <c r="E876" i="18"/>
  <c r="S881" i="18"/>
  <c r="T881" i="18" s="1"/>
  <c r="U881" i="18" s="1"/>
  <c r="E882" i="18"/>
  <c r="F882" i="18" s="1"/>
  <c r="H883" i="18"/>
  <c r="E883" i="18"/>
  <c r="F883" i="18"/>
  <c r="N887" i="18"/>
  <c r="S888" i="18"/>
  <c r="T888" i="18" s="1"/>
  <c r="U888" i="18" s="1"/>
  <c r="V888" i="18"/>
  <c r="W888" i="18" s="1"/>
  <c r="N890" i="18"/>
  <c r="I896" i="18"/>
  <c r="J896" i="18" s="1"/>
  <c r="S896" i="18"/>
  <c r="T896" i="18" s="1"/>
  <c r="U896" i="18" s="1"/>
  <c r="V896" i="18"/>
  <c r="W896" i="18" s="1"/>
  <c r="H914" i="18"/>
  <c r="E914" i="18"/>
  <c r="F914" i="18"/>
  <c r="I914" i="18"/>
  <c r="J914" i="18" s="1"/>
  <c r="S920" i="18"/>
  <c r="T920" i="18" s="1"/>
  <c r="U920" i="18" s="1"/>
  <c r="V932" i="18"/>
  <c r="W932" i="18" s="1"/>
  <c r="S932" i="18"/>
  <c r="T932" i="18" s="1"/>
  <c r="U932" i="18" s="1"/>
  <c r="S961" i="18"/>
  <c r="T961" i="18" s="1"/>
  <c r="U961" i="18" s="1"/>
  <c r="V961" i="18"/>
  <c r="W961" i="18" s="1"/>
  <c r="S985" i="18"/>
  <c r="T985" i="18" s="1"/>
  <c r="U985" i="18" s="1"/>
  <c r="E806" i="18"/>
  <c r="F806" i="18"/>
  <c r="E812" i="18"/>
  <c r="F812" i="18" s="1"/>
  <c r="S820" i="18"/>
  <c r="T820" i="18" s="1"/>
  <c r="U820" i="18" s="1"/>
  <c r="V820" i="18"/>
  <c r="W820" i="18" s="1"/>
  <c r="V831" i="18"/>
  <c r="W831" i="18" s="1"/>
  <c r="E833" i="18"/>
  <c r="F833" i="18"/>
  <c r="E834" i="18"/>
  <c r="F834" i="18" s="1"/>
  <c r="V834" i="18"/>
  <c r="W834" i="18" s="1"/>
  <c r="H839" i="18"/>
  <c r="E839" i="18"/>
  <c r="F839" i="18" s="1"/>
  <c r="E844" i="18"/>
  <c r="F844" i="18" s="1"/>
  <c r="S852" i="18"/>
  <c r="T852" i="18" s="1"/>
  <c r="U852" i="18" s="1"/>
  <c r="V863" i="18"/>
  <c r="W863" i="18" s="1"/>
  <c r="E865" i="18"/>
  <c r="F865" i="18"/>
  <c r="E866" i="18"/>
  <c r="F866" i="18"/>
  <c r="V866" i="18"/>
  <c r="W866" i="18" s="1"/>
  <c r="H871" i="18"/>
  <c r="E871" i="18"/>
  <c r="F871" i="18"/>
  <c r="H875" i="18"/>
  <c r="F875" i="18"/>
  <c r="I875" i="18"/>
  <c r="J875" i="18" s="1"/>
  <c r="E878" i="18"/>
  <c r="F878" i="18" s="1"/>
  <c r="E881" i="18"/>
  <c r="F881" i="18" s="1"/>
  <c r="H888" i="18"/>
  <c r="I888" i="18"/>
  <c r="J888" i="18" s="1"/>
  <c r="V889" i="18"/>
  <c r="W889" i="18" s="1"/>
  <c r="S889" i="18"/>
  <c r="T889" i="18" s="1"/>
  <c r="U889" i="18" s="1"/>
  <c r="E901" i="18"/>
  <c r="F901" i="18"/>
  <c r="V902" i="18"/>
  <c r="W902" i="18" s="1"/>
  <c r="S902" i="18"/>
  <c r="T902" i="18" s="1"/>
  <c r="U902" i="18" s="1"/>
  <c r="N906" i="18"/>
  <c r="S907" i="18"/>
  <c r="T907" i="18" s="1"/>
  <c r="U907" i="18" s="1"/>
  <c r="S913" i="18"/>
  <c r="T913" i="18" s="1"/>
  <c r="U913" i="18" s="1"/>
  <c r="I928" i="18"/>
  <c r="J928" i="18" s="1"/>
  <c r="H928" i="18"/>
  <c r="H930" i="18"/>
  <c r="E930" i="18"/>
  <c r="F930" i="18" s="1"/>
  <c r="I930" i="18"/>
  <c r="J930" i="18" s="1"/>
  <c r="S937" i="18"/>
  <c r="T937" i="18" s="1"/>
  <c r="U937" i="18" s="1"/>
  <c r="V937" i="18"/>
  <c r="W937" i="18" s="1"/>
  <c r="F944" i="18"/>
  <c r="S970" i="18"/>
  <c r="T970" i="18" s="1"/>
  <c r="U970" i="18" s="1"/>
  <c r="S975" i="18"/>
  <c r="T975" i="18" s="1"/>
  <c r="U975" i="18" s="1"/>
  <c r="F880" i="18"/>
  <c r="S880" i="18"/>
  <c r="T880" i="18" s="1"/>
  <c r="U880" i="18" s="1"/>
  <c r="V880" i="18"/>
  <c r="W880" i="18" s="1"/>
  <c r="V883" i="18"/>
  <c r="W883" i="18" s="1"/>
  <c r="E885" i="18"/>
  <c r="F885" i="18" s="1"/>
  <c r="E886" i="18"/>
  <c r="F886" i="18"/>
  <c r="V886" i="18"/>
  <c r="W886" i="18" s="1"/>
  <c r="S887" i="18"/>
  <c r="H891" i="18"/>
  <c r="E891" i="18"/>
  <c r="F891" i="18" s="1"/>
  <c r="E896" i="18"/>
  <c r="F896" i="18" s="1"/>
  <c r="I901" i="18"/>
  <c r="J901" i="18" s="1"/>
  <c r="S904" i="18"/>
  <c r="T904" i="18" s="1"/>
  <c r="U904" i="18" s="1"/>
  <c r="S906" i="18"/>
  <c r="E924" i="18"/>
  <c r="F924" i="18" s="1"/>
  <c r="S936" i="18"/>
  <c r="T936" i="18" s="1"/>
  <c r="U936" i="18" s="1"/>
  <c r="S939" i="18"/>
  <c r="T939" i="18" s="1"/>
  <c r="U939" i="18" s="1"/>
  <c r="S941" i="18"/>
  <c r="T941" i="18" s="1"/>
  <c r="U941" i="18" s="1"/>
  <c r="S952" i="18"/>
  <c r="T952" i="18" s="1"/>
  <c r="U952" i="18" s="1"/>
  <c r="V954" i="18"/>
  <c r="W954" i="18" s="1"/>
  <c r="S954" i="18"/>
  <c r="T954" i="18" s="1"/>
  <c r="U954" i="18" s="1"/>
  <c r="E959" i="18"/>
  <c r="F959" i="18" s="1"/>
  <c r="H985" i="18"/>
  <c r="I985" i="18"/>
  <c r="J985" i="18" s="1"/>
  <c r="F816" i="18"/>
  <c r="F824" i="18"/>
  <c r="F832" i="18"/>
  <c r="F840" i="18"/>
  <c r="F848" i="18"/>
  <c r="F856" i="18"/>
  <c r="F864" i="18"/>
  <c r="V891" i="18"/>
  <c r="W891" i="18" s="1"/>
  <c r="E893" i="18"/>
  <c r="F893" i="18"/>
  <c r="E894" i="18"/>
  <c r="F894" i="18" s="1"/>
  <c r="V894" i="18"/>
  <c r="W894" i="18" s="1"/>
  <c r="H899" i="18"/>
  <c r="E899" i="18"/>
  <c r="F899" i="18" s="1"/>
  <c r="E904" i="18"/>
  <c r="F904" i="18" s="1"/>
  <c r="V908" i="18"/>
  <c r="W908" i="18" s="1"/>
  <c r="I912" i="18"/>
  <c r="J912" i="18" s="1"/>
  <c r="F912" i="18"/>
  <c r="H912" i="18"/>
  <c r="V912" i="18"/>
  <c r="W912" i="18" s="1"/>
  <c r="S912" i="18"/>
  <c r="T912" i="18" s="1"/>
  <c r="U912" i="18" s="1"/>
  <c r="V916" i="18"/>
  <c r="W916" i="18" s="1"/>
  <c r="S921" i="18"/>
  <c r="T921" i="18" s="1"/>
  <c r="U921" i="18" s="1"/>
  <c r="S922" i="18"/>
  <c r="T922" i="18" s="1"/>
  <c r="U922" i="18" s="1"/>
  <c r="S942" i="18"/>
  <c r="T942" i="18" s="1"/>
  <c r="U942" i="18" s="1"/>
  <c r="V942" i="18"/>
  <c r="W942" i="18" s="1"/>
  <c r="I944" i="18"/>
  <c r="J944" i="18" s="1"/>
  <c r="H944" i="18"/>
  <c r="H946" i="18"/>
  <c r="E946" i="18"/>
  <c r="F946" i="18" s="1"/>
  <c r="I946" i="18"/>
  <c r="J946" i="18" s="1"/>
  <c r="H952" i="18"/>
  <c r="I952" i="18"/>
  <c r="J952" i="18" s="1"/>
  <c r="S967" i="18"/>
  <c r="T967" i="18" s="1"/>
  <c r="U967" i="18" s="1"/>
  <c r="S973" i="18"/>
  <c r="T973" i="18" s="1"/>
  <c r="U973" i="18" s="1"/>
  <c r="E908" i="18"/>
  <c r="F908" i="18" s="1"/>
  <c r="E911" i="18"/>
  <c r="F911" i="18" s="1"/>
  <c r="S911" i="18"/>
  <c r="V914" i="18"/>
  <c r="W914" i="18" s="1"/>
  <c r="E916" i="18"/>
  <c r="F916" i="18"/>
  <c r="H918" i="18"/>
  <c r="I918" i="18"/>
  <c r="J918" i="18" s="1"/>
  <c r="F918" i="18"/>
  <c r="E919" i="18"/>
  <c r="F919" i="18" s="1"/>
  <c r="S928" i="18"/>
  <c r="T928" i="18" s="1"/>
  <c r="U928" i="18" s="1"/>
  <c r="V928" i="18" s="1"/>
  <c r="W928" i="18" s="1"/>
  <c r="V935" i="18"/>
  <c r="W935" i="18" s="1"/>
  <c r="H938" i="18"/>
  <c r="E938" i="18"/>
  <c r="F938" i="18" s="1"/>
  <c r="I938" i="18"/>
  <c r="J938" i="18" s="1"/>
  <c r="S944" i="18"/>
  <c r="T944" i="18" s="1"/>
  <c r="U944" i="18" s="1"/>
  <c r="H958" i="18"/>
  <c r="F958" i="18"/>
  <c r="I958" i="18"/>
  <c r="J958" i="18" s="1"/>
  <c r="S958" i="18"/>
  <c r="T958" i="18" s="1"/>
  <c r="U958" i="18" s="1"/>
  <c r="S959" i="18"/>
  <c r="T959" i="18" s="1"/>
  <c r="U959" i="18" s="1"/>
  <c r="V959" i="18"/>
  <c r="W959" i="18" s="1"/>
  <c r="V960" i="18"/>
  <c r="W960" i="18" s="1"/>
  <c r="S960" i="18"/>
  <c r="T960" i="18" s="1"/>
  <c r="U960" i="18" s="1"/>
  <c r="S968" i="18"/>
  <c r="T968" i="18" s="1"/>
  <c r="U968" i="18" s="1"/>
  <c r="V968" i="18"/>
  <c r="W968" i="18" s="1"/>
  <c r="V969" i="18"/>
  <c r="W969" i="18" s="1"/>
  <c r="S969" i="18"/>
  <c r="T969" i="18" s="1"/>
  <c r="U969" i="18" s="1"/>
  <c r="S977" i="18"/>
  <c r="T977" i="18" s="1"/>
  <c r="U977" i="18" s="1"/>
  <c r="V988" i="18"/>
  <c r="W988" i="18" s="1"/>
  <c r="S988" i="18"/>
  <c r="T988" i="18" s="1"/>
  <c r="U988" i="18" s="1"/>
  <c r="S996" i="18"/>
  <c r="T996" i="18" s="1"/>
  <c r="U996" i="18" s="1"/>
  <c r="H999" i="18"/>
  <c r="I999" i="18"/>
  <c r="J999" i="18" s="1"/>
  <c r="F884" i="18"/>
  <c r="F892" i="18"/>
  <c r="F900" i="18"/>
  <c r="V909" i="18"/>
  <c r="W909" i="18" s="1"/>
  <c r="H910" i="18"/>
  <c r="I910" i="18"/>
  <c r="J910" i="18" s="1"/>
  <c r="V917" i="18"/>
  <c r="W917" i="18" s="1"/>
  <c r="H922" i="18"/>
  <c r="E922" i="18"/>
  <c r="F922" i="18" s="1"/>
  <c r="I923" i="18"/>
  <c r="J923" i="18" s="1"/>
  <c r="E923" i="18"/>
  <c r="F923" i="18" s="1"/>
  <c r="S925" i="18"/>
  <c r="T925" i="18" s="1"/>
  <c r="U925" i="18" s="1"/>
  <c r="V925" i="18" s="1"/>
  <c r="W925" i="18" s="1"/>
  <c r="S929" i="18"/>
  <c r="T929" i="18" s="1"/>
  <c r="U929" i="18" s="1"/>
  <c r="V929" i="18"/>
  <c r="W929" i="18" s="1"/>
  <c r="S933" i="18"/>
  <c r="T933" i="18" s="1"/>
  <c r="U933" i="18" s="1"/>
  <c r="H934" i="18"/>
  <c r="I934" i="18"/>
  <c r="J934" i="18" s="1"/>
  <c r="E934" i="18"/>
  <c r="F934" i="18"/>
  <c r="S934" i="18"/>
  <c r="T934" i="18" s="1"/>
  <c r="U934" i="18" s="1"/>
  <c r="V934" i="18"/>
  <c r="W934" i="18" s="1"/>
  <c r="I936" i="18"/>
  <c r="J936" i="18" s="1"/>
  <c r="H936" i="18"/>
  <c r="S945" i="18"/>
  <c r="T945" i="18" s="1"/>
  <c r="U945" i="18" s="1"/>
  <c r="S949" i="18"/>
  <c r="T949" i="18" s="1"/>
  <c r="U949" i="18" s="1"/>
  <c r="H950" i="18"/>
  <c r="I950" i="18"/>
  <c r="J950" i="18" s="1"/>
  <c r="E950" i="18"/>
  <c r="F950" i="18"/>
  <c r="S950" i="18"/>
  <c r="T950" i="18" s="1"/>
  <c r="U950" i="18" s="1"/>
  <c r="S951" i="18"/>
  <c r="T951" i="18" s="1"/>
  <c r="U951" i="18" s="1"/>
  <c r="V951" i="18"/>
  <c r="W951" i="18" s="1"/>
  <c r="H960" i="18"/>
  <c r="I960" i="18"/>
  <c r="J960" i="18" s="1"/>
  <c r="S971" i="18"/>
  <c r="T971" i="18" s="1"/>
  <c r="U971" i="18" s="1"/>
  <c r="V971" i="18"/>
  <c r="W971" i="18" s="1"/>
  <c r="H977" i="18"/>
  <c r="I977" i="18"/>
  <c r="J977" i="18" s="1"/>
  <c r="S980" i="18"/>
  <c r="T980" i="18" s="1"/>
  <c r="U980" i="18" s="1"/>
  <c r="E931" i="18"/>
  <c r="E939" i="18"/>
  <c r="F939" i="18" s="1"/>
  <c r="E947" i="18"/>
  <c r="F947" i="18" s="1"/>
  <c r="E951" i="18"/>
  <c r="F951" i="18" s="1"/>
  <c r="H955" i="18"/>
  <c r="I955" i="18"/>
  <c r="J955" i="18" s="1"/>
  <c r="E956" i="18"/>
  <c r="F956" i="18"/>
  <c r="V956" i="18"/>
  <c r="W956" i="18" s="1"/>
  <c r="S963" i="18"/>
  <c r="T963" i="18" s="1"/>
  <c r="U963" i="18" s="1"/>
  <c r="V963" i="18"/>
  <c r="W963" i="18" s="1"/>
  <c r="H969" i="18"/>
  <c r="I969" i="18"/>
  <c r="J969" i="18" s="1"/>
  <c r="S976" i="18"/>
  <c r="T976" i="18" s="1"/>
  <c r="U976" i="18" s="1"/>
  <c r="V976" i="18"/>
  <c r="W976" i="18" s="1"/>
  <c r="E978" i="18"/>
  <c r="F978" i="18"/>
  <c r="V981" i="18"/>
  <c r="W981" i="18" s="1"/>
  <c r="S981" i="18"/>
  <c r="T981" i="18" s="1"/>
  <c r="U981" i="18" s="1"/>
  <c r="E985" i="18"/>
  <c r="F985" i="18"/>
  <c r="S995" i="18"/>
  <c r="T995" i="18" s="1"/>
  <c r="U995" i="18" s="1"/>
  <c r="E927" i="18"/>
  <c r="F927" i="18" s="1"/>
  <c r="V930" i="18"/>
  <c r="W930" i="18" s="1"/>
  <c r="E932" i="18"/>
  <c r="F932" i="18"/>
  <c r="F935" i="18"/>
  <c r="E935" i="18"/>
  <c r="V938" i="18"/>
  <c r="W938" i="18" s="1"/>
  <c r="E940" i="18"/>
  <c r="F940" i="18"/>
  <c r="F943" i="18"/>
  <c r="E943" i="18"/>
  <c r="V946" i="18"/>
  <c r="W946" i="18" s="1"/>
  <c r="E948" i="18"/>
  <c r="F948" i="18" s="1"/>
  <c r="S955" i="18"/>
  <c r="T955" i="18" s="1"/>
  <c r="U955" i="18" s="1"/>
  <c r="V955" i="18"/>
  <c r="W955" i="18" s="1"/>
  <c r="V957" i="18"/>
  <c r="W957" i="18" s="1"/>
  <c r="V962" i="18"/>
  <c r="W962" i="18" s="1"/>
  <c r="E968" i="18"/>
  <c r="F968" i="18" s="1"/>
  <c r="F972" i="18"/>
  <c r="E972" i="18"/>
  <c r="I976" i="18"/>
  <c r="J976" i="18" s="1"/>
  <c r="H976" i="18"/>
  <c r="E976" i="18"/>
  <c r="S984" i="18"/>
  <c r="T984" i="18" s="1"/>
  <c r="U984" i="18" s="1"/>
  <c r="V984" i="18"/>
  <c r="W984" i="18" s="1"/>
  <c r="E986" i="18"/>
  <c r="F986" i="18" s="1"/>
  <c r="S987" i="18"/>
  <c r="T987" i="18" s="1"/>
  <c r="U987" i="18" s="1"/>
  <c r="V987" i="18"/>
  <c r="W987" i="18" s="1"/>
  <c r="V1000" i="18"/>
  <c r="W1000" i="18" s="1"/>
  <c r="S1000" i="18"/>
  <c r="T1000" i="18" s="1"/>
  <c r="U1000" i="18" s="1"/>
  <c r="E912" i="18"/>
  <c r="F915" i="18"/>
  <c r="E920" i="18"/>
  <c r="F920" i="18" s="1"/>
  <c r="E928" i="18"/>
  <c r="F928" i="18" s="1"/>
  <c r="F931" i="18"/>
  <c r="E936" i="18"/>
  <c r="F936" i="18" s="1"/>
  <c r="E944" i="18"/>
  <c r="E952" i="18"/>
  <c r="F952" i="18" s="1"/>
  <c r="E954" i="18"/>
  <c r="F954" i="18" s="1"/>
  <c r="F955" i="18"/>
  <c r="E960" i="18"/>
  <c r="F960" i="18" s="1"/>
  <c r="E962" i="18"/>
  <c r="F962" i="18" s="1"/>
  <c r="E965" i="18"/>
  <c r="F965" i="18"/>
  <c r="V965" i="18"/>
  <c r="W965" i="18" s="1"/>
  <c r="S972" i="18"/>
  <c r="T972" i="18" s="1"/>
  <c r="U972" i="18" s="1"/>
  <c r="V972" i="18"/>
  <c r="W972" i="18" s="1"/>
  <c r="E977" i="18"/>
  <c r="F977" i="18"/>
  <c r="H980" i="18"/>
  <c r="I980" i="18"/>
  <c r="J980" i="18" s="1"/>
  <c r="H994" i="18"/>
  <c r="E994" i="18"/>
  <c r="F994" i="18"/>
  <c r="I994" i="18"/>
  <c r="J994" i="18" s="1"/>
  <c r="V966" i="18"/>
  <c r="W966" i="18" s="1"/>
  <c r="H972" i="18"/>
  <c r="I972" i="18"/>
  <c r="J972" i="18" s="1"/>
  <c r="F980" i="18"/>
  <c r="E980" i="18"/>
  <c r="S983" i="18"/>
  <c r="T983" i="18" s="1"/>
  <c r="U983" i="18" s="1"/>
  <c r="I984" i="18"/>
  <c r="J984" i="18" s="1"/>
  <c r="H984" i="18"/>
  <c r="E991" i="18"/>
  <c r="F991" i="18" s="1"/>
  <c r="S993" i="18"/>
  <c r="T993" i="18" s="1"/>
  <c r="U993" i="18" s="1"/>
  <c r="E997" i="18"/>
  <c r="F997" i="18"/>
  <c r="F964" i="18"/>
  <c r="E969" i="18"/>
  <c r="F969" i="18" s="1"/>
  <c r="H971" i="18"/>
  <c r="I971" i="18"/>
  <c r="J971" i="18" s="1"/>
  <c r="V978" i="18"/>
  <c r="W978" i="18" s="1"/>
  <c r="H979" i="18"/>
  <c r="I979" i="18"/>
  <c r="J979" i="18" s="1"/>
  <c r="I991" i="18"/>
  <c r="J991" i="18" s="1"/>
  <c r="V992" i="18"/>
  <c r="W992" i="18" s="1"/>
  <c r="S992" i="18"/>
  <c r="T992" i="18" s="1"/>
  <c r="U992" i="18" s="1"/>
  <c r="E996" i="18"/>
  <c r="F996" i="18"/>
  <c r="F999" i="18"/>
  <c r="E999" i="18"/>
  <c r="S1001" i="18"/>
  <c r="H975" i="18"/>
  <c r="E975" i="18"/>
  <c r="F975" i="18" s="1"/>
  <c r="H983" i="18"/>
  <c r="E983" i="18"/>
  <c r="F983" i="18" s="1"/>
  <c r="E989" i="18"/>
  <c r="F989" i="18"/>
  <c r="V989" i="18"/>
  <c r="W989" i="18" s="1"/>
  <c r="N993" i="18"/>
  <c r="H1002" i="18"/>
  <c r="E1002" i="18"/>
  <c r="F1002" i="18" s="1"/>
  <c r="I1002" i="18"/>
  <c r="J1002" i="18" s="1"/>
  <c r="S1002" i="18"/>
  <c r="T1002" i="18" s="1"/>
  <c r="U1002" i="18" s="1"/>
  <c r="E973" i="18"/>
  <c r="F973" i="18" s="1"/>
  <c r="F976" i="18"/>
  <c r="E981" i="18"/>
  <c r="F981" i="18" s="1"/>
  <c r="F984" i="18"/>
  <c r="E988" i="18"/>
  <c r="F988" i="18" s="1"/>
  <c r="S990" i="18"/>
  <c r="S998" i="18"/>
  <c r="S991" i="18"/>
  <c r="S999" i="18"/>
  <c r="F987" i="18"/>
  <c r="I990" i="18"/>
  <c r="J990" i="18" s="1"/>
  <c r="N990" i="18" s="1"/>
  <c r="E992" i="18"/>
  <c r="F992" i="18" s="1"/>
  <c r="F995" i="18"/>
  <c r="I998" i="18"/>
  <c r="J998" i="18" s="1"/>
  <c r="N998" i="18" s="1"/>
  <c r="E1000" i="18"/>
  <c r="F1000" i="18" s="1"/>
  <c r="G6" i="18"/>
  <c r="N6" i="18"/>
  <c r="S6" i="18"/>
  <c r="T6" i="18" s="1"/>
  <c r="U6" i="18" s="1"/>
  <c r="K6" i="18"/>
  <c r="L6" i="18" s="1"/>
  <c r="N370" i="18" l="1"/>
  <c r="M992" i="18"/>
  <c r="K992" i="18"/>
  <c r="L992" i="18" s="1"/>
  <c r="M832" i="18"/>
  <c r="K832" i="18"/>
  <c r="L832" i="18" s="1"/>
  <c r="M725" i="18"/>
  <c r="K725" i="18"/>
  <c r="L725" i="18" s="1"/>
  <c r="N970" i="18"/>
  <c r="N725" i="18"/>
  <c r="Y725" i="18" s="1"/>
  <c r="Z725" i="18" s="1"/>
  <c r="G761" i="18"/>
  <c r="M719" i="18"/>
  <c r="M219" i="18"/>
  <c r="G390" i="18"/>
  <c r="M345" i="18"/>
  <c r="N345" i="18" s="1"/>
  <c r="M180" i="18"/>
  <c r="N14" i="18"/>
  <c r="Y14" i="18" s="1"/>
  <c r="Z14" i="18" s="1"/>
  <c r="G374" i="18"/>
  <c r="N736" i="18"/>
  <c r="N96" i="18"/>
  <c r="M33" i="18"/>
  <c r="Y835" i="18"/>
  <c r="Z835" i="18" s="1"/>
  <c r="AB835" i="18" s="1"/>
  <c r="K636" i="18"/>
  <c r="L636" i="18" s="1"/>
  <c r="N879" i="18"/>
  <c r="Y879" i="18" s="1"/>
  <c r="Z879" i="18" s="1"/>
  <c r="N197" i="18"/>
  <c r="K406" i="18"/>
  <c r="L406" i="18" s="1"/>
  <c r="N298" i="18"/>
  <c r="K528" i="18"/>
  <c r="L528" i="18" s="1"/>
  <c r="G898" i="18"/>
  <c r="N745" i="18"/>
  <c r="G745" i="18"/>
  <c r="M953" i="18"/>
  <c r="N953" i="18" s="1"/>
  <c r="K953" i="18"/>
  <c r="L953" i="18" s="1"/>
  <c r="M945" i="18"/>
  <c r="N945" i="18" s="1"/>
  <c r="K945" i="18"/>
  <c r="L945" i="18" s="1"/>
  <c r="M889" i="18"/>
  <c r="N889" i="18" s="1"/>
  <c r="Y889" i="18" s="1"/>
  <c r="Z889" i="18" s="1"/>
  <c r="K889" i="18"/>
  <c r="L889" i="18" s="1"/>
  <c r="M467" i="18"/>
  <c r="N467" i="18" s="1"/>
  <c r="Y467" i="18" s="1"/>
  <c r="Z467" i="18" s="1"/>
  <c r="K467" i="18"/>
  <c r="L467" i="18" s="1"/>
  <c r="M370" i="18"/>
  <c r="K370" i="18"/>
  <c r="L370" i="18" s="1"/>
  <c r="M482" i="18"/>
  <c r="N482" i="18" s="1"/>
  <c r="Y482" i="18" s="1"/>
  <c r="Z482" i="18" s="1"/>
  <c r="K482" i="18"/>
  <c r="L482" i="18" s="1"/>
  <c r="M475" i="18"/>
  <c r="K475" i="18"/>
  <c r="L475" i="18" s="1"/>
  <c r="M587" i="18"/>
  <c r="N587" i="18" s="1"/>
  <c r="Y587" i="18" s="1"/>
  <c r="Z587" i="18" s="1"/>
  <c r="K587" i="18"/>
  <c r="L587" i="18" s="1"/>
  <c r="M929" i="18"/>
  <c r="K929" i="18"/>
  <c r="L929" i="18" s="1"/>
  <c r="M638" i="18"/>
  <c r="N638" i="18" s="1"/>
  <c r="Y638" i="18" s="1"/>
  <c r="Z638" i="18" s="1"/>
  <c r="K638" i="18"/>
  <c r="L638" i="18" s="1"/>
  <c r="M548" i="18"/>
  <c r="K548" i="18"/>
  <c r="L548" i="18" s="1"/>
  <c r="M328" i="18"/>
  <c r="N328" i="18" s="1"/>
  <c r="Y328" i="18" s="1"/>
  <c r="Z328" i="18" s="1"/>
  <c r="K328" i="18"/>
  <c r="L328" i="18" s="1"/>
  <c r="N974" i="18"/>
  <c r="Y974" i="18" s="1"/>
  <c r="Z974" i="18" s="1"/>
  <c r="N929" i="18"/>
  <c r="N814" i="18"/>
  <c r="N949" i="18"/>
  <c r="N612" i="18"/>
  <c r="N492" i="18"/>
  <c r="M534" i="18"/>
  <c r="N534" i="18" s="1"/>
  <c r="N636" i="18"/>
  <c r="G632" i="18"/>
  <c r="G386" i="18"/>
  <c r="G753" i="18"/>
  <c r="N297" i="18"/>
  <c r="G129" i="18"/>
  <c r="K71" i="18"/>
  <c r="L71" i="18" s="1"/>
  <c r="M21" i="18"/>
  <c r="N21" i="18" s="1"/>
  <c r="Y21" i="18" s="1"/>
  <c r="Z21" i="18" s="1"/>
  <c r="N689" i="18"/>
  <c r="Y689" i="18" s="1"/>
  <c r="Z689" i="18" s="1"/>
  <c r="G889" i="18"/>
  <c r="N59" i="18"/>
  <c r="K451" i="18"/>
  <c r="L451" i="18" s="1"/>
  <c r="N133" i="18"/>
  <c r="K305" i="18"/>
  <c r="L305" i="18" s="1"/>
  <c r="G464" i="18"/>
  <c r="N354" i="18"/>
  <c r="N77" i="18"/>
  <c r="K417" i="18"/>
  <c r="L417" i="18" s="1"/>
  <c r="M987" i="18"/>
  <c r="K987" i="18"/>
  <c r="L987" i="18" s="1"/>
  <c r="M939" i="18"/>
  <c r="K939" i="18"/>
  <c r="L939" i="18" s="1"/>
  <c r="M981" i="18"/>
  <c r="K981" i="18"/>
  <c r="L981" i="18" s="1"/>
  <c r="M804" i="18"/>
  <c r="N804" i="18" s="1"/>
  <c r="K804" i="18"/>
  <c r="L804" i="18" s="1"/>
  <c r="M687" i="18"/>
  <c r="K687" i="18"/>
  <c r="L687" i="18" s="1"/>
  <c r="M773" i="18"/>
  <c r="N773" i="18" s="1"/>
  <c r="K773" i="18"/>
  <c r="L773" i="18" s="1"/>
  <c r="M181" i="18"/>
  <c r="N181" i="18" s="1"/>
  <c r="K181" i="18"/>
  <c r="L181" i="18" s="1"/>
  <c r="M514" i="18"/>
  <c r="K514" i="18"/>
  <c r="L514" i="18" s="1"/>
  <c r="M644" i="18"/>
  <c r="N644" i="18" s="1"/>
  <c r="K644" i="18"/>
  <c r="L644" i="18" s="1"/>
  <c r="M996" i="18"/>
  <c r="K996" i="18"/>
  <c r="L996" i="18" s="1"/>
  <c r="M931" i="18"/>
  <c r="K931" i="18"/>
  <c r="L931" i="18" s="1"/>
  <c r="N548" i="18"/>
  <c r="N704" i="18"/>
  <c r="Y410" i="18"/>
  <c r="Z410" i="18" s="1"/>
  <c r="N306" i="18"/>
  <c r="Y306" i="18" s="1"/>
  <c r="Z306" i="18" s="1"/>
  <c r="N259" i="18"/>
  <c r="N237" i="18"/>
  <c r="N44" i="18"/>
  <c r="K199" i="18"/>
  <c r="L199" i="18" s="1"/>
  <c r="G164" i="18"/>
  <c r="K575" i="18"/>
  <c r="L575" i="18" s="1"/>
  <c r="N346" i="18"/>
  <c r="N249" i="18"/>
  <c r="K658" i="18"/>
  <c r="L658" i="18" s="1"/>
  <c r="K704" i="18"/>
  <c r="L704" i="18" s="1"/>
  <c r="K172" i="18"/>
  <c r="L172" i="18" s="1"/>
  <c r="N933" i="18"/>
  <c r="M903" i="18"/>
  <c r="N903" i="18" s="1"/>
  <c r="K903" i="18"/>
  <c r="L903" i="18" s="1"/>
  <c r="M834" i="18"/>
  <c r="K834" i="18"/>
  <c r="L834" i="18" s="1"/>
  <c r="M785" i="18"/>
  <c r="N785" i="18" s="1"/>
  <c r="Y785" i="18" s="1"/>
  <c r="Z785" i="18" s="1"/>
  <c r="K785" i="18"/>
  <c r="L785" i="18" s="1"/>
  <c r="M933" i="18"/>
  <c r="K933" i="18"/>
  <c r="L933" i="18" s="1"/>
  <c r="M898" i="18"/>
  <c r="N898" i="18" s="1"/>
  <c r="Y898" i="18" s="1"/>
  <c r="Z898" i="18" s="1"/>
  <c r="K898" i="18"/>
  <c r="L898" i="18" s="1"/>
  <c r="M31" i="18"/>
  <c r="N31" i="18" s="1"/>
  <c r="K31" i="18"/>
  <c r="L31" i="18" s="1"/>
  <c r="M518" i="18"/>
  <c r="K518" i="18"/>
  <c r="L518" i="18" s="1"/>
  <c r="M956" i="18"/>
  <c r="K956" i="18"/>
  <c r="L956" i="18" s="1"/>
  <c r="T28" i="38"/>
  <c r="P28" i="38" s="1"/>
  <c r="S20" i="38"/>
  <c r="M893" i="18"/>
  <c r="K893" i="18"/>
  <c r="L893" i="18" s="1"/>
  <c r="M740" i="18"/>
  <c r="K740" i="18"/>
  <c r="L740" i="18" s="1"/>
  <c r="M862" i="18"/>
  <c r="N862" i="18" s="1"/>
  <c r="K862" i="18"/>
  <c r="L862" i="18" s="1"/>
  <c r="M752" i="18"/>
  <c r="K752" i="18"/>
  <c r="L752" i="18" s="1"/>
  <c r="K716" i="18"/>
  <c r="L716" i="18" s="1"/>
  <c r="M716" i="18"/>
  <c r="N716" i="18" s="1"/>
  <c r="Y716" i="18" s="1"/>
  <c r="Z716" i="18" s="1"/>
  <c r="M668" i="18"/>
  <c r="N668" i="18" s="1"/>
  <c r="K668" i="18"/>
  <c r="L668" i="18" s="1"/>
  <c r="M635" i="18"/>
  <c r="K635" i="18"/>
  <c r="L635" i="18" s="1"/>
  <c r="M674" i="18"/>
  <c r="K674" i="18"/>
  <c r="L674" i="18" s="1"/>
  <c r="M579" i="18"/>
  <c r="N579" i="18" s="1"/>
  <c r="K579" i="18"/>
  <c r="L579" i="18" s="1"/>
  <c r="M515" i="18"/>
  <c r="N515" i="18" s="1"/>
  <c r="K515" i="18"/>
  <c r="L515" i="18" s="1"/>
  <c r="M600" i="18"/>
  <c r="N600" i="18" s="1"/>
  <c r="Y600" i="18" s="1"/>
  <c r="Z600" i="18" s="1"/>
  <c r="K600" i="18"/>
  <c r="L600" i="18" s="1"/>
  <c r="M466" i="18"/>
  <c r="K466" i="18"/>
  <c r="L466" i="18" s="1"/>
  <c r="K421" i="18"/>
  <c r="L421" i="18" s="1"/>
  <c r="M421" i="18"/>
  <c r="N421" i="18" s="1"/>
  <c r="M382" i="18"/>
  <c r="N382" i="18" s="1"/>
  <c r="K382" i="18"/>
  <c r="L382" i="18" s="1"/>
  <c r="M498" i="18"/>
  <c r="K498" i="18"/>
  <c r="L498" i="18" s="1"/>
  <c r="M424" i="18"/>
  <c r="K424" i="18"/>
  <c r="L424" i="18" s="1"/>
  <c r="M422" i="18"/>
  <c r="N422" i="18" s="1"/>
  <c r="K422" i="18"/>
  <c r="L422" i="18" s="1"/>
  <c r="N560" i="18"/>
  <c r="N261" i="18"/>
  <c r="N496" i="18"/>
  <c r="N361" i="18"/>
  <c r="Y361" i="18" s="1"/>
  <c r="Z361" i="18" s="1"/>
  <c r="N895" i="18"/>
  <c r="M916" i="18"/>
  <c r="K916" i="18"/>
  <c r="L916" i="18" s="1"/>
  <c r="M1001" i="18"/>
  <c r="N1001" i="18" s="1"/>
  <c r="K1001" i="18"/>
  <c r="L1001" i="18" s="1"/>
  <c r="M968" i="18"/>
  <c r="K968" i="18"/>
  <c r="L968" i="18" s="1"/>
  <c r="M840" i="18"/>
  <c r="N840" i="18" s="1"/>
  <c r="K840" i="18"/>
  <c r="L840" i="18" s="1"/>
  <c r="M904" i="18"/>
  <c r="K904" i="18"/>
  <c r="L904" i="18" s="1"/>
  <c r="M854" i="18"/>
  <c r="N854" i="18" s="1"/>
  <c r="Y854" i="18" s="1"/>
  <c r="Z854" i="18" s="1"/>
  <c r="K854" i="18"/>
  <c r="L854" i="18" s="1"/>
  <c r="M781" i="18"/>
  <c r="N781" i="18" s="1"/>
  <c r="K781" i="18"/>
  <c r="L781" i="18" s="1"/>
  <c r="M724" i="18"/>
  <c r="N724" i="18" s="1"/>
  <c r="K724" i="18"/>
  <c r="L724" i="18" s="1"/>
  <c r="M572" i="18"/>
  <c r="N572" i="18" s="1"/>
  <c r="K572" i="18"/>
  <c r="L572" i="18" s="1"/>
  <c r="M516" i="18"/>
  <c r="N516" i="18" s="1"/>
  <c r="Y516" i="18" s="1"/>
  <c r="Z516" i="18" s="1"/>
  <c r="K516" i="18"/>
  <c r="L516" i="18" s="1"/>
  <c r="M449" i="18"/>
  <c r="K449" i="18"/>
  <c r="L449" i="18" s="1"/>
  <c r="M402" i="18"/>
  <c r="N402" i="18" s="1"/>
  <c r="K402" i="18"/>
  <c r="L402" i="18" s="1"/>
  <c r="N870" i="18"/>
  <c r="N717" i="18"/>
  <c r="N748" i="18"/>
  <c r="Y748" i="18" s="1"/>
  <c r="Z748" i="18" s="1"/>
  <c r="N765" i="18"/>
  <c r="Y765" i="18" s="1"/>
  <c r="Z765" i="18" s="1"/>
  <c r="Y282" i="18"/>
  <c r="Z282" i="18" s="1"/>
  <c r="N229" i="18"/>
  <c r="M997" i="18"/>
  <c r="N997" i="18" s="1"/>
  <c r="K997" i="18"/>
  <c r="L997" i="18" s="1"/>
  <c r="M864" i="18"/>
  <c r="K864" i="18"/>
  <c r="L864" i="18" s="1"/>
  <c r="M732" i="18"/>
  <c r="N732" i="18" s="1"/>
  <c r="K732" i="18"/>
  <c r="L732" i="18" s="1"/>
  <c r="N869" i="18"/>
  <c r="N674" i="18"/>
  <c r="M655" i="18"/>
  <c r="K655" i="18"/>
  <c r="L655" i="18" s="1"/>
  <c r="M645" i="18"/>
  <c r="N645" i="18" s="1"/>
  <c r="K645" i="18"/>
  <c r="L645" i="18" s="1"/>
  <c r="M684" i="18"/>
  <c r="N684" i="18" s="1"/>
  <c r="Y684" i="18" s="1"/>
  <c r="Z684" i="18" s="1"/>
  <c r="K684" i="18"/>
  <c r="L684" i="18" s="1"/>
  <c r="M661" i="18"/>
  <c r="N661" i="18" s="1"/>
  <c r="K661" i="18"/>
  <c r="L661" i="18" s="1"/>
  <c r="M681" i="18"/>
  <c r="N681" i="18" s="1"/>
  <c r="K681" i="18"/>
  <c r="L681" i="18" s="1"/>
  <c r="M640" i="18"/>
  <c r="N640" i="18" s="1"/>
  <c r="K640" i="18"/>
  <c r="L640" i="18" s="1"/>
  <c r="M576" i="18"/>
  <c r="N576" i="18" s="1"/>
  <c r="K576" i="18"/>
  <c r="L576" i="18" s="1"/>
  <c r="M563" i="18"/>
  <c r="N563" i="18" s="1"/>
  <c r="Y563" i="18" s="1"/>
  <c r="Z563" i="18" s="1"/>
  <c r="K563" i="18"/>
  <c r="L563" i="18" s="1"/>
  <c r="M253" i="18"/>
  <c r="N253" i="18" s="1"/>
  <c r="K253" i="18"/>
  <c r="L253" i="18" s="1"/>
  <c r="K11" i="18"/>
  <c r="L11" i="18" s="1"/>
  <c r="M11" i="18"/>
  <c r="N11" i="18" s="1"/>
  <c r="Y11" i="18" s="1"/>
  <c r="Z11" i="18" s="1"/>
  <c r="M342" i="18"/>
  <c r="N342" i="18" s="1"/>
  <c r="K342" i="18"/>
  <c r="L342" i="18" s="1"/>
  <c r="N366" i="18"/>
  <c r="Y346" i="18"/>
  <c r="Z346" i="18" s="1"/>
  <c r="Y249" i="18"/>
  <c r="Z249" i="18" s="1"/>
  <c r="AA249" i="18" s="1"/>
  <c r="M776" i="18"/>
  <c r="K776" i="18"/>
  <c r="L776" i="18" s="1"/>
  <c r="M881" i="18"/>
  <c r="K881" i="18"/>
  <c r="L881" i="18" s="1"/>
  <c r="M961" i="18"/>
  <c r="N961" i="18" s="1"/>
  <c r="K961" i="18"/>
  <c r="L961" i="18" s="1"/>
  <c r="M995" i="18"/>
  <c r="K995" i="18"/>
  <c r="L995" i="18" s="1"/>
  <c r="M959" i="18"/>
  <c r="K959" i="18"/>
  <c r="L959" i="18" s="1"/>
  <c r="M937" i="18"/>
  <c r="N937" i="18" s="1"/>
  <c r="K937" i="18"/>
  <c r="L937" i="18" s="1"/>
  <c r="M729" i="18"/>
  <c r="N729" i="18" s="1"/>
  <c r="K729" i="18"/>
  <c r="L729" i="18" s="1"/>
  <c r="M720" i="18"/>
  <c r="N720" i="18" s="1"/>
  <c r="Y720" i="18" s="1"/>
  <c r="Z720" i="18" s="1"/>
  <c r="K720" i="18"/>
  <c r="L720" i="18" s="1"/>
  <c r="M688" i="18"/>
  <c r="K688" i="18"/>
  <c r="L688" i="18" s="1"/>
  <c r="M627" i="18"/>
  <c r="K627" i="18"/>
  <c r="L627" i="18" s="1"/>
  <c r="M665" i="18"/>
  <c r="K665" i="18"/>
  <c r="L665" i="18" s="1"/>
  <c r="M556" i="18"/>
  <c r="N556" i="18" s="1"/>
  <c r="K556" i="18"/>
  <c r="L556" i="18" s="1"/>
  <c r="N752" i="18"/>
  <c r="M620" i="18"/>
  <c r="N620" i="18" s="1"/>
  <c r="K620" i="18"/>
  <c r="L620" i="18" s="1"/>
  <c r="M603" i="18"/>
  <c r="N603" i="18" s="1"/>
  <c r="K603" i="18"/>
  <c r="L603" i="18" s="1"/>
  <c r="M631" i="18"/>
  <c r="N631" i="18" s="1"/>
  <c r="K631" i="18"/>
  <c r="L631" i="18" s="1"/>
  <c r="M546" i="18"/>
  <c r="N546" i="18" s="1"/>
  <c r="K546" i="18"/>
  <c r="L546" i="18" s="1"/>
  <c r="M504" i="18"/>
  <c r="N504" i="18" s="1"/>
  <c r="Y504" i="18" s="1"/>
  <c r="Z504" i="18" s="1"/>
  <c r="K504" i="18"/>
  <c r="L504" i="18" s="1"/>
  <c r="M433" i="18"/>
  <c r="N433" i="18" s="1"/>
  <c r="Y433" i="18" s="1"/>
  <c r="Z433" i="18" s="1"/>
  <c r="K433" i="18"/>
  <c r="L433" i="18" s="1"/>
  <c r="M499" i="18"/>
  <c r="N499" i="18" s="1"/>
  <c r="K499" i="18"/>
  <c r="L499" i="18" s="1"/>
  <c r="M459" i="18"/>
  <c r="N459" i="18" s="1"/>
  <c r="Y459" i="18" s="1"/>
  <c r="Z459" i="18" s="1"/>
  <c r="K459" i="18"/>
  <c r="L459" i="18" s="1"/>
  <c r="M444" i="18"/>
  <c r="N444" i="18" s="1"/>
  <c r="K444" i="18"/>
  <c r="L444" i="18" s="1"/>
  <c r="M527" i="18"/>
  <c r="N527" i="18" s="1"/>
  <c r="Y527" i="18" s="1"/>
  <c r="Z527" i="18" s="1"/>
  <c r="K527" i="18"/>
  <c r="L527" i="18" s="1"/>
  <c r="M495" i="18"/>
  <c r="K495" i="18"/>
  <c r="L495" i="18" s="1"/>
  <c r="M308" i="18"/>
  <c r="N308" i="18" s="1"/>
  <c r="Y308" i="18" s="1"/>
  <c r="Z308" i="18" s="1"/>
  <c r="K308" i="18"/>
  <c r="L308" i="18" s="1"/>
  <c r="M189" i="18"/>
  <c r="N189" i="18" s="1"/>
  <c r="K189" i="18"/>
  <c r="L189" i="18" s="1"/>
  <c r="N19" i="39"/>
  <c r="O23" i="39"/>
  <c r="T20" i="38"/>
  <c r="P25" i="38"/>
  <c r="AA596" i="18"/>
  <c r="AB596" i="18"/>
  <c r="M973" i="18"/>
  <c r="K973" i="18"/>
  <c r="L973" i="18" s="1"/>
  <c r="M909" i="18"/>
  <c r="N909" i="18" s="1"/>
  <c r="Y909" i="18" s="1"/>
  <c r="Z909" i="18" s="1"/>
  <c r="K909" i="18"/>
  <c r="L909" i="18" s="1"/>
  <c r="M892" i="18"/>
  <c r="N892" i="18" s="1"/>
  <c r="Y892" i="18" s="1"/>
  <c r="Z892" i="18" s="1"/>
  <c r="K892" i="18"/>
  <c r="L892" i="18" s="1"/>
  <c r="M874" i="18"/>
  <c r="N874" i="18" s="1"/>
  <c r="Y874" i="18" s="1"/>
  <c r="Z874" i="18" s="1"/>
  <c r="K874" i="18"/>
  <c r="L874" i="18" s="1"/>
  <c r="M851" i="18"/>
  <c r="N851" i="18" s="1"/>
  <c r="K851" i="18"/>
  <c r="L851" i="18" s="1"/>
  <c r="G829" i="18"/>
  <c r="N829" i="18"/>
  <c r="G684" i="18"/>
  <c r="M544" i="18"/>
  <c r="N544" i="18" s="1"/>
  <c r="K544" i="18"/>
  <c r="L544" i="18" s="1"/>
  <c r="M531" i="18"/>
  <c r="N531" i="18" s="1"/>
  <c r="Y531" i="18" s="1"/>
  <c r="Z531" i="18" s="1"/>
  <c r="K531" i="18"/>
  <c r="L531" i="18" s="1"/>
  <c r="M512" i="18"/>
  <c r="N512" i="18" s="1"/>
  <c r="Y512" i="18" s="1"/>
  <c r="Z512" i="18" s="1"/>
  <c r="K512" i="18"/>
  <c r="L512" i="18" s="1"/>
  <c r="N437" i="18"/>
  <c r="G437" i="18"/>
  <c r="M394" i="18"/>
  <c r="N394" i="18" s="1"/>
  <c r="Y394" i="18" s="1"/>
  <c r="Z394" i="18" s="1"/>
  <c r="K394" i="18"/>
  <c r="L394" i="18" s="1"/>
  <c r="AA982" i="18"/>
  <c r="AB982" i="18"/>
  <c r="M743" i="18"/>
  <c r="K743" i="18"/>
  <c r="L743" i="18" s="1"/>
  <c r="M711" i="18"/>
  <c r="N711" i="18" s="1"/>
  <c r="Y711" i="18" s="1"/>
  <c r="Z711" i="18" s="1"/>
  <c r="K711" i="18"/>
  <c r="L711" i="18" s="1"/>
  <c r="M920" i="18"/>
  <c r="N920" i="18" s="1"/>
  <c r="K920" i="18"/>
  <c r="L920" i="18" s="1"/>
  <c r="G777" i="18"/>
  <c r="M954" i="18"/>
  <c r="K954" i="18"/>
  <c r="L954" i="18" s="1"/>
  <c r="M917" i="18"/>
  <c r="N917" i="18" s="1"/>
  <c r="K917" i="18"/>
  <c r="L917" i="18" s="1"/>
  <c r="N905" i="18"/>
  <c r="G905" i="18"/>
  <c r="M733" i="18"/>
  <c r="K733" i="18"/>
  <c r="L733" i="18" s="1"/>
  <c r="M679" i="18"/>
  <c r="K679" i="18"/>
  <c r="L679" i="18" s="1"/>
  <c r="M630" i="18"/>
  <c r="K630" i="18"/>
  <c r="L630" i="18" s="1"/>
  <c r="M580" i="18"/>
  <c r="K580" i="18"/>
  <c r="L580" i="18" s="1"/>
  <c r="M486" i="18"/>
  <c r="K486" i="18"/>
  <c r="L486" i="18" s="1"/>
  <c r="K373" i="18"/>
  <c r="L373" i="18" s="1"/>
  <c r="M373" i="18"/>
  <c r="N373" i="18" s="1"/>
  <c r="Y373" i="18" s="1"/>
  <c r="Z373" i="18" s="1"/>
  <c r="M350" i="18"/>
  <c r="N350" i="18" s="1"/>
  <c r="K350" i="18"/>
  <c r="L350" i="18" s="1"/>
  <c r="M294" i="18"/>
  <c r="N294" i="18" s="1"/>
  <c r="K294" i="18"/>
  <c r="L294" i="18" s="1"/>
  <c r="M270" i="18"/>
  <c r="N270" i="18" s="1"/>
  <c r="K270" i="18"/>
  <c r="L270" i="18" s="1"/>
  <c r="M235" i="18"/>
  <c r="K235" i="18"/>
  <c r="L235" i="18" s="1"/>
  <c r="M169" i="18"/>
  <c r="K169" i="18"/>
  <c r="L169" i="18" s="1"/>
  <c r="M149" i="18"/>
  <c r="N149" i="18" s="1"/>
  <c r="K149" i="18"/>
  <c r="L149" i="18" s="1"/>
  <c r="M137" i="18"/>
  <c r="N137" i="18" s="1"/>
  <c r="K137" i="18"/>
  <c r="L137" i="18" s="1"/>
  <c r="M73" i="18"/>
  <c r="N73" i="18" s="1"/>
  <c r="Y73" i="18" s="1"/>
  <c r="Z73" i="18" s="1"/>
  <c r="K73" i="18"/>
  <c r="L73" i="18" s="1"/>
  <c r="K34" i="18"/>
  <c r="L34" i="18" s="1"/>
  <c r="M34" i="18"/>
  <c r="G838" i="18"/>
  <c r="G531" i="18"/>
  <c r="G405" i="18"/>
  <c r="N405" i="18"/>
  <c r="K666" i="18"/>
  <c r="L666" i="18" s="1"/>
  <c r="M666" i="18"/>
  <c r="N666" i="18" s="1"/>
  <c r="Y666" i="18" s="1"/>
  <c r="Z666" i="18" s="1"/>
  <c r="AB666" i="18" s="1"/>
  <c r="Y895" i="18"/>
  <c r="Z895" i="18" s="1"/>
  <c r="AA895" i="18" s="1"/>
  <c r="N658" i="18"/>
  <c r="N425" i="18"/>
  <c r="N313" i="18"/>
  <c r="N112" i="18"/>
  <c r="Y112" i="18" s="1"/>
  <c r="Z112" i="18" s="1"/>
  <c r="N192" i="18"/>
  <c r="N169" i="18"/>
  <c r="N966" i="18"/>
  <c r="G966" i="18"/>
  <c r="M962" i="18"/>
  <c r="K962" i="18"/>
  <c r="L962" i="18" s="1"/>
  <c r="M941" i="18"/>
  <c r="K941" i="18"/>
  <c r="L941" i="18" s="1"/>
  <c r="G861" i="18"/>
  <c r="N861" i="18"/>
  <c r="M810" i="18"/>
  <c r="K810" i="18"/>
  <c r="L810" i="18" s="1"/>
  <c r="M777" i="18"/>
  <c r="N777" i="18" s="1"/>
  <c r="Y777" i="18" s="1"/>
  <c r="Z777" i="18" s="1"/>
  <c r="K777" i="18"/>
  <c r="L777" i="18" s="1"/>
  <c r="M697" i="18"/>
  <c r="K697" i="18"/>
  <c r="L697" i="18" s="1"/>
  <c r="M660" i="18"/>
  <c r="K660" i="18"/>
  <c r="L660" i="18" s="1"/>
  <c r="K604" i="18"/>
  <c r="L604" i="18" s="1"/>
  <c r="M604" i="18"/>
  <c r="N604" i="18" s="1"/>
  <c r="K524" i="18"/>
  <c r="L524" i="18" s="1"/>
  <c r="M524" i="18"/>
  <c r="N524" i="18" s="1"/>
  <c r="K877" i="18"/>
  <c r="L877" i="18" s="1"/>
  <c r="M877" i="18"/>
  <c r="N877" i="18" s="1"/>
  <c r="M783" i="18"/>
  <c r="K783" i="18"/>
  <c r="L783" i="18" s="1"/>
  <c r="M703" i="18"/>
  <c r="K703" i="18"/>
  <c r="L703" i="18" s="1"/>
  <c r="N100" i="18"/>
  <c r="N764" i="18"/>
  <c r="Y764" i="18" s="1"/>
  <c r="Z764" i="18" s="1"/>
  <c r="N925" i="18"/>
  <c r="G925" i="18"/>
  <c r="X874" i="18"/>
  <c r="M845" i="18"/>
  <c r="N845" i="18" s="1"/>
  <c r="K845" i="18"/>
  <c r="L845" i="18" s="1"/>
  <c r="K833" i="18"/>
  <c r="L833" i="18" s="1"/>
  <c r="M833" i="18"/>
  <c r="N833" i="18" s="1"/>
  <c r="Y833" i="18" s="1"/>
  <c r="Z833" i="18" s="1"/>
  <c r="M812" i="18"/>
  <c r="K812" i="18"/>
  <c r="L812" i="18" s="1"/>
  <c r="M669" i="18"/>
  <c r="N669" i="18" s="1"/>
  <c r="K669" i="18"/>
  <c r="L669" i="18" s="1"/>
  <c r="M650" i="18"/>
  <c r="N650" i="18" s="1"/>
  <c r="Y650" i="18" s="1"/>
  <c r="Z650" i="18" s="1"/>
  <c r="K650" i="18"/>
  <c r="L650" i="18" s="1"/>
  <c r="G627" i="18"/>
  <c r="N627" i="18"/>
  <c r="M598" i="18"/>
  <c r="K598" i="18"/>
  <c r="L598" i="18" s="1"/>
  <c r="G471" i="18"/>
  <c r="N471" i="18"/>
  <c r="M257" i="18"/>
  <c r="N257" i="18" s="1"/>
  <c r="Y257" i="18" s="1"/>
  <c r="Z257" i="18" s="1"/>
  <c r="AA257" i="18" s="1"/>
  <c r="K257" i="18"/>
  <c r="L257" i="18" s="1"/>
  <c r="M251" i="18"/>
  <c r="K251" i="18"/>
  <c r="L251" i="18" s="1"/>
  <c r="M241" i="18"/>
  <c r="N241" i="18" s="1"/>
  <c r="Y241" i="18" s="1"/>
  <c r="Z241" i="18" s="1"/>
  <c r="AA241" i="18" s="1"/>
  <c r="K241" i="18"/>
  <c r="L241" i="18" s="1"/>
  <c r="G124" i="18"/>
  <c r="N124" i="18"/>
  <c r="M101" i="18"/>
  <c r="N101" i="18" s="1"/>
  <c r="K101" i="18"/>
  <c r="L101" i="18" s="1"/>
  <c r="M81" i="18"/>
  <c r="N81" i="18" s="1"/>
  <c r="K81" i="18"/>
  <c r="L81" i="18" s="1"/>
  <c r="Y792" i="18"/>
  <c r="Z792" i="18" s="1"/>
  <c r="X792" i="18"/>
  <c r="K709" i="18"/>
  <c r="L709" i="18" s="1"/>
  <c r="M709" i="18"/>
  <c r="N709" i="18" s="1"/>
  <c r="Y709" i="18" s="1"/>
  <c r="Z709" i="18" s="1"/>
  <c r="G599" i="18"/>
  <c r="N599" i="18"/>
  <c r="Y599" i="18" s="1"/>
  <c r="Z599" i="18" s="1"/>
  <c r="G512" i="18"/>
  <c r="M441" i="18"/>
  <c r="K441" i="18"/>
  <c r="L441" i="18" s="1"/>
  <c r="K221" i="18"/>
  <c r="L221" i="18" s="1"/>
  <c r="M221" i="18"/>
  <c r="N221" i="18" s="1"/>
  <c r="M957" i="18"/>
  <c r="N957" i="18" s="1"/>
  <c r="Y957" i="18" s="1"/>
  <c r="Z957" i="18" s="1"/>
  <c r="K957" i="18"/>
  <c r="L957" i="18" s="1"/>
  <c r="N897" i="18"/>
  <c r="G897" i="18"/>
  <c r="M872" i="18"/>
  <c r="K872" i="18"/>
  <c r="L872" i="18" s="1"/>
  <c r="M838" i="18"/>
  <c r="N838" i="18" s="1"/>
  <c r="K838" i="18"/>
  <c r="L838" i="18" s="1"/>
  <c r="M784" i="18"/>
  <c r="K784" i="18"/>
  <c r="L784" i="18" s="1"/>
  <c r="M616" i="18"/>
  <c r="N616" i="18" s="1"/>
  <c r="K616" i="18"/>
  <c r="L616" i="18" s="1"/>
  <c r="M582" i="18"/>
  <c r="K582" i="18"/>
  <c r="L582" i="18" s="1"/>
  <c r="G535" i="18"/>
  <c r="N535" i="18"/>
  <c r="Y535" i="18" s="1"/>
  <c r="Z535" i="18" s="1"/>
  <c r="N418" i="18"/>
  <c r="G418" i="18"/>
  <c r="M392" i="18"/>
  <c r="K392" i="18"/>
  <c r="L392" i="18" s="1"/>
  <c r="G309" i="18"/>
  <c r="N309" i="18"/>
  <c r="Y309" i="18" s="1"/>
  <c r="Z309" i="18" s="1"/>
  <c r="N277" i="18"/>
  <c r="G277" i="18"/>
  <c r="G874" i="18"/>
  <c r="M705" i="18"/>
  <c r="N705" i="18" s="1"/>
  <c r="K705" i="18"/>
  <c r="L705" i="18" s="1"/>
  <c r="K921" i="18"/>
  <c r="L921" i="18" s="1"/>
  <c r="M921" i="18"/>
  <c r="N921" i="18" s="1"/>
  <c r="AA468" i="18"/>
  <c r="AB468" i="18"/>
  <c r="K843" i="18"/>
  <c r="L843" i="18" s="1"/>
  <c r="M843" i="18"/>
  <c r="N843" i="18" s="1"/>
  <c r="M793" i="18"/>
  <c r="N793" i="18" s="1"/>
  <c r="Y793" i="18" s="1"/>
  <c r="Z793" i="18" s="1"/>
  <c r="K793" i="18"/>
  <c r="L793" i="18" s="1"/>
  <c r="M735" i="18"/>
  <c r="K735" i="18"/>
  <c r="L735" i="18" s="1"/>
  <c r="N688" i="18"/>
  <c r="G688" i="18"/>
  <c r="M677" i="18"/>
  <c r="N677" i="18" s="1"/>
  <c r="K677" i="18"/>
  <c r="L677" i="18" s="1"/>
  <c r="N528" i="18"/>
  <c r="Y528" i="18" s="1"/>
  <c r="Z528" i="18" s="1"/>
  <c r="G528" i="18"/>
  <c r="M457" i="18"/>
  <c r="K457" i="18"/>
  <c r="L457" i="18" s="1"/>
  <c r="G325" i="18"/>
  <c r="N325" i="18"/>
  <c r="Y325" i="18" s="1"/>
  <c r="Z325" i="18" s="1"/>
  <c r="N281" i="18"/>
  <c r="G281" i="18"/>
  <c r="M177" i="18"/>
  <c r="N177" i="18" s="1"/>
  <c r="Y177" i="18" s="1"/>
  <c r="Z177" i="18" s="1"/>
  <c r="K177" i="18"/>
  <c r="L177" i="18" s="1"/>
  <c r="M89" i="18"/>
  <c r="K89" i="18"/>
  <c r="L89" i="18" s="1"/>
  <c r="G19" i="18"/>
  <c r="N19" i="18"/>
  <c r="Y19" i="18" s="1"/>
  <c r="Z19" i="18" s="1"/>
  <c r="M908" i="18"/>
  <c r="K908" i="18"/>
  <c r="L908" i="18" s="1"/>
  <c r="G867" i="18"/>
  <c r="M642" i="18"/>
  <c r="N642" i="18" s="1"/>
  <c r="K642" i="18"/>
  <c r="L642" i="18" s="1"/>
  <c r="K68" i="18"/>
  <c r="L68" i="18" s="1"/>
  <c r="M68" i="18"/>
  <c r="N68" i="18" s="1"/>
  <c r="G628" i="18"/>
  <c r="N821" i="18"/>
  <c r="N733" i="18"/>
  <c r="Y733" i="18" s="1"/>
  <c r="Z733" i="18" s="1"/>
  <c r="AB733" i="18" s="1"/>
  <c r="N580" i="18"/>
  <c r="Y580" i="18" s="1"/>
  <c r="Z580" i="18" s="1"/>
  <c r="Y822" i="18"/>
  <c r="Z822" i="18" s="1"/>
  <c r="N487" i="18"/>
  <c r="N568" i="18"/>
  <c r="Y568" i="18" s="1"/>
  <c r="Z568" i="18" s="1"/>
  <c r="AB568" i="18" s="1"/>
  <c r="N212" i="18"/>
  <c r="N128" i="18"/>
  <c r="Y128" i="18" s="1"/>
  <c r="Z128" i="18" s="1"/>
  <c r="N89" i="18"/>
  <c r="M1000" i="18"/>
  <c r="N1000" i="18" s="1"/>
  <c r="Y1000" i="18" s="1"/>
  <c r="Z1000" i="18" s="1"/>
  <c r="K1000" i="18"/>
  <c r="L1000" i="18" s="1"/>
  <c r="M819" i="18"/>
  <c r="N819" i="18" s="1"/>
  <c r="K819" i="18"/>
  <c r="L819" i="18" s="1"/>
  <c r="M802" i="18"/>
  <c r="N802" i="18" s="1"/>
  <c r="Y802" i="18" s="1"/>
  <c r="Z802" i="18" s="1"/>
  <c r="K802" i="18"/>
  <c r="L802" i="18" s="1"/>
  <c r="K664" i="18"/>
  <c r="L664" i="18" s="1"/>
  <c r="M664" i="18"/>
  <c r="M628" i="18"/>
  <c r="N628" i="18" s="1"/>
  <c r="K628" i="18"/>
  <c r="L628" i="18" s="1"/>
  <c r="M550" i="18"/>
  <c r="N550" i="18" s="1"/>
  <c r="Y550" i="18" s="1"/>
  <c r="Z550" i="18" s="1"/>
  <c r="K550" i="18"/>
  <c r="L550" i="18" s="1"/>
  <c r="M503" i="18"/>
  <c r="N503" i="18" s="1"/>
  <c r="Y503" i="18" s="1"/>
  <c r="Z503" i="18" s="1"/>
  <c r="K503" i="18"/>
  <c r="L503" i="18" s="1"/>
  <c r="G373" i="18"/>
  <c r="M20" i="18"/>
  <c r="N20" i="18" s="1"/>
  <c r="K20" i="18"/>
  <c r="L20" i="18" s="1"/>
  <c r="N913" i="18"/>
  <c r="G913" i="18"/>
  <c r="M767" i="18"/>
  <c r="N767" i="18" s="1"/>
  <c r="Y767" i="18" s="1"/>
  <c r="Z767" i="18" s="1"/>
  <c r="K767" i="18"/>
  <c r="L767" i="18" s="1"/>
  <c r="N700" i="18"/>
  <c r="N660" i="18"/>
  <c r="G660" i="18"/>
  <c r="M510" i="18"/>
  <c r="K510" i="18"/>
  <c r="L510" i="18" s="1"/>
  <c r="M965" i="18"/>
  <c r="K965" i="18"/>
  <c r="L965" i="18" s="1"/>
  <c r="M844" i="18"/>
  <c r="K844" i="18"/>
  <c r="L844" i="18" s="1"/>
  <c r="M813" i="18"/>
  <c r="N813" i="18" s="1"/>
  <c r="K813" i="18"/>
  <c r="L813" i="18" s="1"/>
  <c r="G811" i="18"/>
  <c r="N811" i="18"/>
  <c r="M757" i="18"/>
  <c r="N757" i="18" s="1"/>
  <c r="K757" i="18"/>
  <c r="L757" i="18" s="1"/>
  <c r="M480" i="18"/>
  <c r="N480" i="18" s="1"/>
  <c r="K480" i="18"/>
  <c r="L480" i="18" s="1"/>
  <c r="G467" i="18"/>
  <c r="M414" i="18"/>
  <c r="N414" i="18" s="1"/>
  <c r="K414" i="18"/>
  <c r="L414" i="18" s="1"/>
  <c r="M314" i="18"/>
  <c r="N314" i="18" s="1"/>
  <c r="K314" i="18"/>
  <c r="L314" i="18" s="1"/>
  <c r="M185" i="18"/>
  <c r="N185" i="18" s="1"/>
  <c r="K185" i="18"/>
  <c r="L185" i="18" s="1"/>
  <c r="M986" i="18"/>
  <c r="K986" i="18"/>
  <c r="L986" i="18" s="1"/>
  <c r="N941" i="18"/>
  <c r="G941" i="18"/>
  <c r="M867" i="18"/>
  <c r="N867" i="18" s="1"/>
  <c r="Y867" i="18" s="1"/>
  <c r="Z867" i="18" s="1"/>
  <c r="K867" i="18"/>
  <c r="L867" i="18" s="1"/>
  <c r="K769" i="18"/>
  <c r="L769" i="18" s="1"/>
  <c r="M769" i="18"/>
  <c r="N769" i="18" s="1"/>
  <c r="Y769" i="18" s="1"/>
  <c r="Z769" i="18" s="1"/>
  <c r="N697" i="18"/>
  <c r="G697" i="18"/>
  <c r="M643" i="18"/>
  <c r="K643" i="18"/>
  <c r="L643" i="18" s="1"/>
  <c r="G544" i="18"/>
  <c r="G784" i="18"/>
  <c r="N784" i="18"/>
  <c r="N483" i="18"/>
  <c r="G969" i="18"/>
  <c r="N923" i="18"/>
  <c r="Y923" i="18" s="1"/>
  <c r="Z923" i="18" s="1"/>
  <c r="G923" i="18"/>
  <c r="N908" i="18"/>
  <c r="G908" i="18"/>
  <c r="G891" i="18"/>
  <c r="G839" i="18"/>
  <c r="G802" i="18"/>
  <c r="G711" i="18"/>
  <c r="N810" i="18"/>
  <c r="Y810" i="18" s="1"/>
  <c r="Z810" i="18" s="1"/>
  <c r="G810" i="18"/>
  <c r="G542" i="18"/>
  <c r="N988" i="18"/>
  <c r="Y988" i="18" s="1"/>
  <c r="Z988" i="18" s="1"/>
  <c r="G988" i="18"/>
  <c r="N973" i="18"/>
  <c r="G973" i="18"/>
  <c r="AA974" i="18"/>
  <c r="AB974" i="18"/>
  <c r="G960" i="18"/>
  <c r="G922" i="18"/>
  <c r="X928" i="18"/>
  <c r="G946" i="18"/>
  <c r="N904" i="18"/>
  <c r="G904" i="18"/>
  <c r="N894" i="18"/>
  <c r="G894" i="18"/>
  <c r="G885" i="18"/>
  <c r="N836" i="18"/>
  <c r="Y836" i="18" s="1"/>
  <c r="Z836" i="18" s="1"/>
  <c r="G836" i="18"/>
  <c r="N841" i="18"/>
  <c r="G841" i="18"/>
  <c r="N798" i="18"/>
  <c r="G798" i="18"/>
  <c r="N743" i="18"/>
  <c r="Y743" i="18" s="1"/>
  <c r="Z743" i="18" s="1"/>
  <c r="G743" i="18"/>
  <c r="N679" i="18"/>
  <c r="Y679" i="18" s="1"/>
  <c r="Z679" i="18" s="1"/>
  <c r="G679" i="18"/>
  <c r="G703" i="18"/>
  <c r="N703" i="18"/>
  <c r="N676" i="18"/>
  <c r="G676" i="18"/>
  <c r="AA765" i="18"/>
  <c r="AB765" i="18"/>
  <c r="AA701" i="18"/>
  <c r="AB701" i="18"/>
  <c r="N657" i="18"/>
  <c r="Y657" i="18" s="1"/>
  <c r="Z657" i="18" s="1"/>
  <c r="G657" i="18"/>
  <c r="G638" i="18"/>
  <c r="N574" i="18"/>
  <c r="G574" i="18"/>
  <c r="N510" i="18"/>
  <c r="G510" i="18"/>
  <c r="AA822" i="18"/>
  <c r="AB822" i="18"/>
  <c r="G648" i="18"/>
  <c r="G490" i="18"/>
  <c r="G400" i="18"/>
  <c r="G336" i="18"/>
  <c r="G272" i="18"/>
  <c r="N607" i="18"/>
  <c r="G607" i="18"/>
  <c r="G550" i="18"/>
  <c r="G724" i="18"/>
  <c r="G637" i="18"/>
  <c r="N491" i="18"/>
  <c r="G491" i="18"/>
  <c r="N429" i="18"/>
  <c r="G429" i="18"/>
  <c r="G659" i="18"/>
  <c r="G408" i="18"/>
  <c r="N408" i="18"/>
  <c r="Y408" i="18" s="1"/>
  <c r="Z408" i="18" s="1"/>
  <c r="N369" i="18"/>
  <c r="G369" i="18"/>
  <c r="G300" i="18"/>
  <c r="G392" i="18"/>
  <c r="N392" i="18"/>
  <c r="N301" i="18"/>
  <c r="G301" i="18"/>
  <c r="G284" i="18"/>
  <c r="G207" i="18"/>
  <c r="N266" i="18"/>
  <c r="Y266" i="18" s="1"/>
  <c r="Z266" i="18" s="1"/>
  <c r="G266" i="18"/>
  <c r="G163" i="18"/>
  <c r="N163" i="18"/>
  <c r="N99" i="18"/>
  <c r="G99" i="18"/>
  <c r="N518" i="18"/>
  <c r="Y518" i="18" s="1"/>
  <c r="Z518" i="18" s="1"/>
  <c r="G518" i="18"/>
  <c r="G387" i="18"/>
  <c r="G303" i="18"/>
  <c r="G251" i="18"/>
  <c r="N251" i="18"/>
  <c r="Y251" i="18" s="1"/>
  <c r="Z251" i="18" s="1"/>
  <c r="G682" i="18"/>
  <c r="G190" i="18"/>
  <c r="G134" i="18"/>
  <c r="G191" i="18"/>
  <c r="N191" i="18"/>
  <c r="Y191" i="18" s="1"/>
  <c r="Z191" i="18" s="1"/>
  <c r="G127" i="18"/>
  <c r="N127" i="18"/>
  <c r="G78" i="18"/>
  <c r="G371" i="18"/>
  <c r="G351" i="18"/>
  <c r="N58" i="18"/>
  <c r="G58" i="18"/>
  <c r="G183" i="18"/>
  <c r="N183" i="18"/>
  <c r="Y183" i="18" s="1"/>
  <c r="Z183" i="18" s="1"/>
  <c r="G506" i="18"/>
  <c r="AA346" i="18"/>
  <c r="AB346" i="18"/>
  <c r="N243" i="18"/>
  <c r="G243" i="18"/>
  <c r="G226" i="18"/>
  <c r="G234" i="18"/>
  <c r="G983" i="18"/>
  <c r="G936" i="18"/>
  <c r="N948" i="18"/>
  <c r="Y948" i="18" s="1"/>
  <c r="Z948" i="18" s="1"/>
  <c r="G948" i="18"/>
  <c r="N927" i="18"/>
  <c r="Y927" i="18" s="1"/>
  <c r="Z927" i="18" s="1"/>
  <c r="G927" i="18"/>
  <c r="N951" i="18"/>
  <c r="G951" i="18"/>
  <c r="Y925" i="18"/>
  <c r="Z925" i="18" s="1"/>
  <c r="X925" i="18"/>
  <c r="N919" i="18"/>
  <c r="Y919" i="18" s="1"/>
  <c r="Z919" i="18" s="1"/>
  <c r="G919" i="18"/>
  <c r="G911" i="18"/>
  <c r="G899" i="18"/>
  <c r="N959" i="18"/>
  <c r="Y959" i="18" s="1"/>
  <c r="Z959" i="18" s="1"/>
  <c r="G959" i="18"/>
  <c r="N924" i="18"/>
  <c r="G924" i="18"/>
  <c r="N896" i="18"/>
  <c r="G896" i="18"/>
  <c r="N844" i="18"/>
  <c r="Y844" i="18" s="1"/>
  <c r="Z844" i="18" s="1"/>
  <c r="G844" i="18"/>
  <c r="N834" i="18"/>
  <c r="Y834" i="18" s="1"/>
  <c r="Z834" i="18" s="1"/>
  <c r="G834" i="18"/>
  <c r="G831" i="18"/>
  <c r="N826" i="18"/>
  <c r="G826" i="18"/>
  <c r="N850" i="18"/>
  <c r="G850" i="18"/>
  <c r="G823" i="18"/>
  <c r="G759" i="18"/>
  <c r="G695" i="18"/>
  <c r="G691" i="18"/>
  <c r="N665" i="18"/>
  <c r="Y665" i="18" s="1"/>
  <c r="Z665" i="18" s="1"/>
  <c r="G665" i="18"/>
  <c r="X919" i="18"/>
  <c r="G774" i="18"/>
  <c r="G742" i="18"/>
  <c r="G710" i="18"/>
  <c r="G678" i="18"/>
  <c r="G590" i="18"/>
  <c r="G526" i="18"/>
  <c r="G447" i="18"/>
  <c r="G789" i="18"/>
  <c r="N783" i="18"/>
  <c r="G783" i="18"/>
  <c r="AA721" i="18"/>
  <c r="AB721" i="18"/>
  <c r="N756" i="18"/>
  <c r="G756" i="18"/>
  <c r="G707" i="18"/>
  <c r="N680" i="18"/>
  <c r="G680" i="18"/>
  <c r="N635" i="18"/>
  <c r="G635" i="18"/>
  <c r="G534" i="18"/>
  <c r="N502" i="18"/>
  <c r="G502" i="18"/>
  <c r="N463" i="18"/>
  <c r="G463" i="18"/>
  <c r="G416" i="18"/>
  <c r="G352" i="18"/>
  <c r="G288" i="18"/>
  <c r="G573" i="18"/>
  <c r="N460" i="18"/>
  <c r="G460" i="18"/>
  <c r="G428" i="18"/>
  <c r="N672" i="18"/>
  <c r="Y672" i="18" s="1"/>
  <c r="Z672" i="18" s="1"/>
  <c r="G672" i="18"/>
  <c r="G412" i="18"/>
  <c r="G435" i="18"/>
  <c r="N317" i="18"/>
  <c r="G317" i="18"/>
  <c r="G268" i="18"/>
  <c r="N365" i="18"/>
  <c r="G365" i="18"/>
  <c r="N333" i="18"/>
  <c r="G333" i="18"/>
  <c r="N239" i="18"/>
  <c r="G239" i="18"/>
  <c r="AA653" i="18"/>
  <c r="AB653" i="18"/>
  <c r="N575" i="18"/>
  <c r="G575" i="18"/>
  <c r="G271" i="18"/>
  <c r="G179" i="18"/>
  <c r="N179" i="18"/>
  <c r="Y179" i="18" s="1"/>
  <c r="Z179" i="18" s="1"/>
  <c r="G115" i="18"/>
  <c r="N115" i="18"/>
  <c r="G593" i="18"/>
  <c r="N446" i="18"/>
  <c r="Y446" i="18" s="1"/>
  <c r="Z446" i="18" s="1"/>
  <c r="G446" i="18"/>
  <c r="G367" i="18"/>
  <c r="G187" i="18"/>
  <c r="G139" i="18"/>
  <c r="AA55" i="18"/>
  <c r="AB55" i="18"/>
  <c r="N413" i="18"/>
  <c r="Y413" i="18" s="1"/>
  <c r="Z413" i="18" s="1"/>
  <c r="G413" i="18"/>
  <c r="G242" i="18"/>
  <c r="G198" i="18"/>
  <c r="G94" i="18"/>
  <c r="G419" i="18"/>
  <c r="G118" i="18"/>
  <c r="N15" i="18"/>
  <c r="Y15" i="18" s="1"/>
  <c r="Z15" i="18" s="1"/>
  <c r="G15" i="18"/>
  <c r="N511" i="18"/>
  <c r="G511" i="18"/>
  <c r="AA213" i="18"/>
  <c r="AB213" i="18"/>
  <c r="G66" i="18"/>
  <c r="N66" i="18"/>
  <c r="N42" i="18"/>
  <c r="G42" i="18"/>
  <c r="G17" i="18"/>
  <c r="N17" i="18"/>
  <c r="Y17" i="18" s="1"/>
  <c r="Z17" i="18" s="1"/>
  <c r="N5" i="18"/>
  <c r="Y5" i="18" s="1"/>
  <c r="Z5" i="18" s="1"/>
  <c r="G5" i="18"/>
  <c r="G87" i="18"/>
  <c r="N87" i="18"/>
  <c r="X60" i="18"/>
  <c r="Y60" i="18"/>
  <c r="Z60" i="18" s="1"/>
  <c r="G199" i="18"/>
  <c r="N199" i="18"/>
  <c r="Y199" i="18" s="1"/>
  <c r="Z199" i="18" s="1"/>
  <c r="X49" i="18"/>
  <c r="N981" i="18"/>
  <c r="G981" i="18"/>
  <c r="N947" i="18"/>
  <c r="Y947" i="18" s="1"/>
  <c r="Z947" i="18" s="1"/>
  <c r="G947" i="18"/>
  <c r="N881" i="18"/>
  <c r="G881" i="18"/>
  <c r="N775" i="18"/>
  <c r="Y775" i="18" s="1"/>
  <c r="Z775" i="18" s="1"/>
  <c r="G775" i="18"/>
  <c r="N760" i="18"/>
  <c r="G760" i="18"/>
  <c r="N708" i="18"/>
  <c r="G708" i="18"/>
  <c r="G670" i="18"/>
  <c r="N643" i="18"/>
  <c r="Y643" i="18" s="1"/>
  <c r="Z643" i="18" s="1"/>
  <c r="G643" i="18"/>
  <c r="G606" i="18"/>
  <c r="G478" i="18"/>
  <c r="G726" i="18"/>
  <c r="N649" i="18"/>
  <c r="G649" i="18"/>
  <c r="N454" i="18"/>
  <c r="G454" i="18"/>
  <c r="G618" i="18"/>
  <c r="N559" i="18"/>
  <c r="G559" i="18"/>
  <c r="N462" i="18"/>
  <c r="Y462" i="18" s="1"/>
  <c r="Z462" i="18" s="1"/>
  <c r="G462" i="18"/>
  <c r="G432" i="18"/>
  <c r="G368" i="18"/>
  <c r="G304" i="18"/>
  <c r="G450" i="18"/>
  <c r="G860" i="18"/>
  <c r="N424" i="18"/>
  <c r="G424" i="18"/>
  <c r="AA472" i="18"/>
  <c r="AB472" i="18"/>
  <c r="N452" i="18"/>
  <c r="G452" i="18"/>
  <c r="G396" i="18"/>
  <c r="N337" i="18"/>
  <c r="Y337" i="18" s="1"/>
  <c r="Z337" i="18" s="1"/>
  <c r="G337" i="18"/>
  <c r="N273" i="18"/>
  <c r="Y273" i="18" s="1"/>
  <c r="Z273" i="18" s="1"/>
  <c r="G273" i="18"/>
  <c r="N397" i="18"/>
  <c r="G397" i="18"/>
  <c r="G348" i="18"/>
  <c r="G296" i="18"/>
  <c r="N296" i="18"/>
  <c r="Y296" i="18" s="1"/>
  <c r="Z296" i="18" s="1"/>
  <c r="N235" i="18"/>
  <c r="G235" i="18"/>
  <c r="N195" i="18"/>
  <c r="G195" i="18"/>
  <c r="G131" i="18"/>
  <c r="N131" i="18"/>
  <c r="Y131" i="18" s="1"/>
  <c r="Z131" i="18" s="1"/>
  <c r="N33" i="18"/>
  <c r="Y33" i="18" s="1"/>
  <c r="Z33" i="18" s="1"/>
  <c r="G33" i="18"/>
  <c r="N582" i="18"/>
  <c r="G582" i="18"/>
  <c r="G383" i="18"/>
  <c r="G158" i="18"/>
  <c r="N79" i="18"/>
  <c r="G79" i="18"/>
  <c r="G227" i="18"/>
  <c r="N227" i="18"/>
  <c r="Y227" i="18" s="1"/>
  <c r="Z227" i="18" s="1"/>
  <c r="N159" i="18"/>
  <c r="G159" i="18"/>
  <c r="G63" i="18"/>
  <c r="N10" i="18"/>
  <c r="Y10" i="18" s="1"/>
  <c r="Z10" i="18" s="1"/>
  <c r="G10" i="18"/>
  <c r="G38" i="18"/>
  <c r="N38" i="18"/>
  <c r="Y38" i="18" s="1"/>
  <c r="Z38" i="18" s="1"/>
  <c r="G13" i="18"/>
  <c r="G1002" i="18"/>
  <c r="G975" i="18"/>
  <c r="N991" i="18"/>
  <c r="G991" i="18"/>
  <c r="G952" i="18"/>
  <c r="G928" i="18"/>
  <c r="N986" i="18"/>
  <c r="G986" i="18"/>
  <c r="N968" i="18"/>
  <c r="Y968" i="18" s="1"/>
  <c r="Z968" i="18" s="1"/>
  <c r="G968" i="18"/>
  <c r="N939" i="18"/>
  <c r="G939" i="18"/>
  <c r="G930" i="18"/>
  <c r="N878" i="18"/>
  <c r="Y878" i="18" s="1"/>
  <c r="Z878" i="18" s="1"/>
  <c r="G878" i="18"/>
  <c r="N812" i="18"/>
  <c r="G812" i="18"/>
  <c r="N882" i="18"/>
  <c r="G882" i="18"/>
  <c r="N872" i="18"/>
  <c r="G872" i="18"/>
  <c r="N858" i="18"/>
  <c r="G858" i="18"/>
  <c r="G963" i="18"/>
  <c r="G888" i="18"/>
  <c r="G855" i="18"/>
  <c r="N818" i="18"/>
  <c r="G818" i="18"/>
  <c r="G727" i="18"/>
  <c r="G805" i="18"/>
  <c r="N728" i="18"/>
  <c r="Y728" i="18" s="1"/>
  <c r="Z728" i="18" s="1"/>
  <c r="G728" i="18"/>
  <c r="G723" i="18"/>
  <c r="G622" i="18"/>
  <c r="G558" i="18"/>
  <c r="G494" i="18"/>
  <c r="N796" i="18"/>
  <c r="G796" i="18"/>
  <c r="N630" i="18"/>
  <c r="G630" i="18"/>
  <c r="N591" i="18"/>
  <c r="G591" i="18"/>
  <c r="N539" i="18"/>
  <c r="G539" i="18"/>
  <c r="G522" i="18"/>
  <c r="N507" i="18"/>
  <c r="G507" i="18"/>
  <c r="G384" i="18"/>
  <c r="G320" i="18"/>
  <c r="G817" i="18"/>
  <c r="G602" i="18"/>
  <c r="G440" i="18"/>
  <c r="N440" i="18"/>
  <c r="Y440" i="18" s="1"/>
  <c r="Z440" i="18" s="1"/>
  <c r="G967" i="18"/>
  <c r="G614" i="18"/>
  <c r="N614" i="18"/>
  <c r="G445" i="18"/>
  <c r="G312" i="18"/>
  <c r="N312" i="18"/>
  <c r="Y312" i="18" s="1"/>
  <c r="Z312" i="18" s="1"/>
  <c r="N852" i="18"/>
  <c r="G852" i="18"/>
  <c r="G477" i="18"/>
  <c r="AA410" i="18"/>
  <c r="AB410" i="18"/>
  <c r="N360" i="18"/>
  <c r="G360" i="18"/>
  <c r="G328" i="18"/>
  <c r="G258" i="18"/>
  <c r="N258" i="18"/>
  <c r="AA666" i="18"/>
  <c r="G335" i="18"/>
  <c r="N147" i="18"/>
  <c r="Y147" i="18" s="1"/>
  <c r="Z147" i="18" s="1"/>
  <c r="G147" i="18"/>
  <c r="N83" i="18"/>
  <c r="Y83" i="18" s="1"/>
  <c r="Z83" i="18" s="1"/>
  <c r="G83" i="18"/>
  <c r="N65" i="18"/>
  <c r="G65" i="18"/>
  <c r="AA330" i="18"/>
  <c r="AB330" i="18"/>
  <c r="N211" i="18"/>
  <c r="Y211" i="18" s="1"/>
  <c r="Z211" i="18" s="1"/>
  <c r="G211" i="18"/>
  <c r="G203" i="18"/>
  <c r="G107" i="18"/>
  <c r="G91" i="18"/>
  <c r="AA14" i="18"/>
  <c r="AB14" i="18"/>
  <c r="G143" i="18"/>
  <c r="N143" i="18"/>
  <c r="Y143" i="18" s="1"/>
  <c r="Z143" i="18" s="1"/>
  <c r="G126" i="18"/>
  <c r="G70" i="18"/>
  <c r="G529" i="18"/>
  <c r="G319" i="18"/>
  <c r="N103" i="18"/>
  <c r="G103" i="18"/>
  <c r="G202" i="18"/>
  <c r="N989" i="18"/>
  <c r="Y989" i="18" s="1"/>
  <c r="Z989" i="18" s="1"/>
  <c r="G989" i="18"/>
  <c r="X992" i="18"/>
  <c r="M979" i="18"/>
  <c r="K979" i="18"/>
  <c r="L979" i="18" s="1"/>
  <c r="M971" i="18"/>
  <c r="N971" i="18" s="1"/>
  <c r="Y971" i="18" s="1"/>
  <c r="Z971" i="18" s="1"/>
  <c r="K971" i="18"/>
  <c r="L971" i="18" s="1"/>
  <c r="G997" i="18"/>
  <c r="G980" i="18"/>
  <c r="N962" i="18"/>
  <c r="G962" i="18"/>
  <c r="X1000" i="18"/>
  <c r="M976" i="18"/>
  <c r="N976" i="18" s="1"/>
  <c r="Y976" i="18" s="1"/>
  <c r="Z976" i="18" s="1"/>
  <c r="K976" i="18"/>
  <c r="L976" i="18" s="1"/>
  <c r="X955" i="18"/>
  <c r="N940" i="18"/>
  <c r="G940" i="18"/>
  <c r="M960" i="18"/>
  <c r="N960" i="18" s="1"/>
  <c r="Y960" i="18" s="1"/>
  <c r="Z960" i="18" s="1"/>
  <c r="K960" i="18"/>
  <c r="L960" i="18" s="1"/>
  <c r="X934" i="18"/>
  <c r="Y929" i="18"/>
  <c r="Z929" i="18" s="1"/>
  <c r="X929" i="18"/>
  <c r="Y917" i="18"/>
  <c r="Z917" i="18" s="1"/>
  <c r="X917" i="18"/>
  <c r="M999" i="18"/>
  <c r="N999" i="18" s="1"/>
  <c r="K999" i="18"/>
  <c r="L999" i="18" s="1"/>
  <c r="X969" i="18"/>
  <c r="M899" i="18"/>
  <c r="N899" i="18" s="1"/>
  <c r="Y899" i="18" s="1"/>
  <c r="Z899" i="18" s="1"/>
  <c r="K899" i="18"/>
  <c r="L899" i="18" s="1"/>
  <c r="G856" i="18"/>
  <c r="N856" i="18"/>
  <c r="Y856" i="18" s="1"/>
  <c r="Z856" i="18" s="1"/>
  <c r="X954" i="18"/>
  <c r="N886" i="18"/>
  <c r="G886" i="18"/>
  <c r="X883" i="18"/>
  <c r="X889" i="18"/>
  <c r="G875" i="18"/>
  <c r="M871" i="18"/>
  <c r="K871" i="18"/>
  <c r="L871" i="18" s="1"/>
  <c r="N865" i="18"/>
  <c r="Y865" i="18" s="1"/>
  <c r="Z865" i="18" s="1"/>
  <c r="G865" i="18"/>
  <c r="X820" i="18"/>
  <c r="Y961" i="18"/>
  <c r="Z961" i="18" s="1"/>
  <c r="X961" i="18"/>
  <c r="N876" i="18"/>
  <c r="G876" i="18"/>
  <c r="T859" i="18"/>
  <c r="U859" i="18" s="1"/>
  <c r="V859" i="18"/>
  <c r="W859" i="18" s="1"/>
  <c r="G857" i="18"/>
  <c r="G799" i="18"/>
  <c r="Y953" i="18"/>
  <c r="Z953" i="18" s="1"/>
  <c r="X953" i="18"/>
  <c r="X900" i="18"/>
  <c r="M797" i="18"/>
  <c r="N797" i="18" s="1"/>
  <c r="K797" i="18"/>
  <c r="L797" i="18" s="1"/>
  <c r="G770" i="18"/>
  <c r="G738" i="18"/>
  <c r="G706" i="18"/>
  <c r="N663" i="18"/>
  <c r="Y663" i="18" s="1"/>
  <c r="Z663" i="18" s="1"/>
  <c r="G663" i="18"/>
  <c r="X860" i="18"/>
  <c r="X836" i="18"/>
  <c r="G801" i="18"/>
  <c r="M926" i="18"/>
  <c r="K926" i="18"/>
  <c r="L926" i="18" s="1"/>
  <c r="Y869" i="18"/>
  <c r="Z869" i="18" s="1"/>
  <c r="X869" i="18"/>
  <c r="G847" i="18"/>
  <c r="X771" i="18"/>
  <c r="G755" i="18"/>
  <c r="N735" i="18"/>
  <c r="G735" i="18"/>
  <c r="M670" i="18"/>
  <c r="N670" i="18" s="1"/>
  <c r="K670" i="18"/>
  <c r="L670" i="18" s="1"/>
  <c r="N664" i="18"/>
  <c r="Y664" i="18" s="1"/>
  <c r="Z664" i="18" s="1"/>
  <c r="G664" i="18"/>
  <c r="G633" i="18"/>
  <c r="G601" i="18"/>
  <c r="G585" i="18"/>
  <c r="G553" i="18"/>
  <c r="G521" i="18"/>
  <c r="G489" i="18"/>
  <c r="X926" i="18"/>
  <c r="N902" i="18"/>
  <c r="G902" i="18"/>
  <c r="Y882" i="18"/>
  <c r="Z882" i="18" s="1"/>
  <c r="X882" i="18"/>
  <c r="N820" i="18"/>
  <c r="Y820" i="18" s="1"/>
  <c r="Z820" i="18" s="1"/>
  <c r="G820" i="18"/>
  <c r="M794" i="18"/>
  <c r="K794" i="18"/>
  <c r="L794" i="18" s="1"/>
  <c r="Y760" i="18"/>
  <c r="Z760" i="18" s="1"/>
  <c r="X760" i="18"/>
  <c r="G667" i="18"/>
  <c r="G656" i="18"/>
  <c r="Y804" i="18"/>
  <c r="Z804" i="18" s="1"/>
  <c r="X804" i="18"/>
  <c r="M789" i="18"/>
  <c r="N789" i="18" s="1"/>
  <c r="K789" i="18"/>
  <c r="L789" i="18" s="1"/>
  <c r="G654" i="18"/>
  <c r="M641" i="18"/>
  <c r="K641" i="18"/>
  <c r="L641" i="18" s="1"/>
  <c r="M634" i="18"/>
  <c r="K634" i="18"/>
  <c r="L634" i="18" s="1"/>
  <c r="M621" i="18"/>
  <c r="N621" i="18" s="1"/>
  <c r="Y621" i="18" s="1"/>
  <c r="Z621" i="18" s="1"/>
  <c r="K621" i="18"/>
  <c r="L621" i="18" s="1"/>
  <c r="M589" i="18"/>
  <c r="N589" i="18" s="1"/>
  <c r="Y589" i="18" s="1"/>
  <c r="Z589" i="18" s="1"/>
  <c r="K589" i="18"/>
  <c r="L589" i="18" s="1"/>
  <c r="M577" i="18"/>
  <c r="N577" i="18" s="1"/>
  <c r="Y577" i="18" s="1"/>
  <c r="Z577" i="18" s="1"/>
  <c r="K577" i="18"/>
  <c r="L577" i="18" s="1"/>
  <c r="M570" i="18"/>
  <c r="N570" i="18" s="1"/>
  <c r="Y570" i="18" s="1"/>
  <c r="Z570" i="18" s="1"/>
  <c r="K570" i="18"/>
  <c r="L570" i="18" s="1"/>
  <c r="M557" i="18"/>
  <c r="N557" i="18" s="1"/>
  <c r="K557" i="18"/>
  <c r="L557" i="18" s="1"/>
  <c r="M545" i="18"/>
  <c r="N545" i="18" s="1"/>
  <c r="Y545" i="18" s="1"/>
  <c r="Z545" i="18" s="1"/>
  <c r="K545" i="18"/>
  <c r="L545" i="18" s="1"/>
  <c r="M538" i="18"/>
  <c r="K538" i="18"/>
  <c r="L538" i="18" s="1"/>
  <c r="M493" i="18"/>
  <c r="N493" i="18" s="1"/>
  <c r="Y493" i="18" s="1"/>
  <c r="Z493" i="18" s="1"/>
  <c r="K493" i="18"/>
  <c r="L493" i="18" s="1"/>
  <c r="M481" i="18"/>
  <c r="N481" i="18" s="1"/>
  <c r="Y481" i="18" s="1"/>
  <c r="Z481" i="18" s="1"/>
  <c r="K481" i="18"/>
  <c r="L481" i="18" s="1"/>
  <c r="M474" i="18"/>
  <c r="N474" i="18" s="1"/>
  <c r="Y474" i="18" s="1"/>
  <c r="Z474" i="18" s="1"/>
  <c r="K474" i="18"/>
  <c r="L474" i="18" s="1"/>
  <c r="M458" i="18"/>
  <c r="K458" i="18"/>
  <c r="L458" i="18" s="1"/>
  <c r="X441" i="18"/>
  <c r="G411" i="18"/>
  <c r="G379" i="18"/>
  <c r="G347" i="18"/>
  <c r="G315" i="18"/>
  <c r="G299" i="18"/>
  <c r="G267" i="18"/>
  <c r="Y862" i="18"/>
  <c r="Z862" i="18" s="1"/>
  <c r="X862" i="18"/>
  <c r="X833" i="18"/>
  <c r="X799" i="18"/>
  <c r="X778" i="18"/>
  <c r="M759" i="18"/>
  <c r="N759" i="18" s="1"/>
  <c r="Y759" i="18" s="1"/>
  <c r="Z759" i="18" s="1"/>
  <c r="K759" i="18"/>
  <c r="L759" i="18" s="1"/>
  <c r="N751" i="18"/>
  <c r="G751" i="18"/>
  <c r="X699" i="18"/>
  <c r="X621" i="18"/>
  <c r="G603" i="18"/>
  <c r="N598" i="18"/>
  <c r="G598" i="18"/>
  <c r="M590" i="18"/>
  <c r="N590" i="18" s="1"/>
  <c r="K590" i="18"/>
  <c r="L590" i="18" s="1"/>
  <c r="G586" i="18"/>
  <c r="G527" i="18"/>
  <c r="X516" i="18"/>
  <c r="N470" i="18"/>
  <c r="Y470" i="18" s="1"/>
  <c r="Z470" i="18" s="1"/>
  <c r="G470" i="18"/>
  <c r="M461" i="18"/>
  <c r="K461" i="18"/>
  <c r="L461" i="18" s="1"/>
  <c r="M439" i="18"/>
  <c r="K439" i="18"/>
  <c r="L439" i="18" s="1"/>
  <c r="M407" i="18"/>
  <c r="K407" i="18"/>
  <c r="L407" i="18" s="1"/>
  <c r="M375" i="18"/>
  <c r="K375" i="18"/>
  <c r="L375" i="18" s="1"/>
  <c r="M327" i="18"/>
  <c r="K327" i="18"/>
  <c r="L327" i="18" s="1"/>
  <c r="AA785" i="18"/>
  <c r="AB785" i="18"/>
  <c r="Y768" i="18"/>
  <c r="Z768" i="18" s="1"/>
  <c r="X768" i="18"/>
  <c r="X673" i="18"/>
  <c r="M667" i="18"/>
  <c r="N667" i="18" s="1"/>
  <c r="K667" i="18"/>
  <c r="L667" i="18" s="1"/>
  <c r="M659" i="18"/>
  <c r="N659" i="18" s="1"/>
  <c r="Y659" i="18" s="1"/>
  <c r="Z659" i="18" s="1"/>
  <c r="K659" i="18"/>
  <c r="L659" i="18" s="1"/>
  <c r="Y652" i="18"/>
  <c r="Z652" i="18" s="1"/>
  <c r="X652" i="18"/>
  <c r="Y616" i="18"/>
  <c r="Z616" i="18" s="1"/>
  <c r="X616" i="18"/>
  <c r="X566" i="18"/>
  <c r="N555" i="18"/>
  <c r="G555" i="18"/>
  <c r="X451" i="18"/>
  <c r="G433" i="18"/>
  <c r="X656" i="18"/>
  <c r="N543" i="18"/>
  <c r="G543" i="18"/>
  <c r="X529" i="18"/>
  <c r="X512" i="18"/>
  <c r="Y430" i="18"/>
  <c r="Z430" i="18" s="1"/>
  <c r="X430" i="18"/>
  <c r="N417" i="18"/>
  <c r="Y417" i="18" s="1"/>
  <c r="Z417" i="18" s="1"/>
  <c r="G417" i="18"/>
  <c r="Y853" i="18"/>
  <c r="Z853" i="18" s="1"/>
  <c r="X853" i="18"/>
  <c r="Y615" i="18"/>
  <c r="Z615" i="18" s="1"/>
  <c r="X615" i="18"/>
  <c r="Y611" i="18"/>
  <c r="Z611" i="18" s="1"/>
  <c r="X611" i="18"/>
  <c r="X565" i="18"/>
  <c r="X535" i="18"/>
  <c r="X436" i="18"/>
  <c r="X413" i="18"/>
  <c r="X380" i="18"/>
  <c r="X348" i="18"/>
  <c r="G254" i="18"/>
  <c r="G222" i="18"/>
  <c r="Y649" i="18"/>
  <c r="Z649" i="18" s="1"/>
  <c r="X649" i="18"/>
  <c r="X638" i="18"/>
  <c r="AA532" i="18"/>
  <c r="AB532" i="18"/>
  <c r="G465" i="18"/>
  <c r="X455" i="18"/>
  <c r="X423" i="18"/>
  <c r="G316" i="18"/>
  <c r="Y302" i="18"/>
  <c r="Z302" i="18" s="1"/>
  <c r="X302" i="18"/>
  <c r="N289" i="18"/>
  <c r="G289" i="18"/>
  <c r="G263" i="18"/>
  <c r="G236" i="18"/>
  <c r="N236" i="18"/>
  <c r="Y236" i="18" s="1"/>
  <c r="Z236" i="18" s="1"/>
  <c r="M214" i="18"/>
  <c r="N214" i="18" s="1"/>
  <c r="Y214" i="18" s="1"/>
  <c r="Z214" i="18" s="1"/>
  <c r="K214" i="18"/>
  <c r="L214" i="18" s="1"/>
  <c r="X710" i="18"/>
  <c r="M478" i="18"/>
  <c r="N478" i="18" s="1"/>
  <c r="K478" i="18"/>
  <c r="L478" i="18" s="1"/>
  <c r="N451" i="18"/>
  <c r="Y451" i="18" s="1"/>
  <c r="Z451" i="18" s="1"/>
  <c r="G451" i="18"/>
  <c r="Y418" i="18"/>
  <c r="Z418" i="18" s="1"/>
  <c r="X418" i="18"/>
  <c r="X355" i="18"/>
  <c r="M355" i="18"/>
  <c r="N355" i="18" s="1"/>
  <c r="Y355" i="18" s="1"/>
  <c r="Z355" i="18" s="1"/>
  <c r="K355" i="18"/>
  <c r="L355" i="18" s="1"/>
  <c r="Y345" i="18"/>
  <c r="Z345" i="18" s="1"/>
  <c r="X345" i="18"/>
  <c r="M284" i="18"/>
  <c r="N284" i="18" s="1"/>
  <c r="Y284" i="18" s="1"/>
  <c r="Z284" i="18" s="1"/>
  <c r="K284" i="18"/>
  <c r="L284" i="18" s="1"/>
  <c r="Y278" i="18"/>
  <c r="Z278" i="18" s="1"/>
  <c r="X278" i="18"/>
  <c r="X256" i="18"/>
  <c r="M186" i="18"/>
  <c r="N186" i="18" s="1"/>
  <c r="Y186" i="18" s="1"/>
  <c r="Z186" i="18" s="1"/>
  <c r="K186" i="18"/>
  <c r="L186" i="18" s="1"/>
  <c r="M154" i="18"/>
  <c r="N154" i="18" s="1"/>
  <c r="K154" i="18"/>
  <c r="L154" i="18" s="1"/>
  <c r="M122" i="18"/>
  <c r="N122" i="18" s="1"/>
  <c r="Y122" i="18" s="1"/>
  <c r="Z122" i="18" s="1"/>
  <c r="K122" i="18"/>
  <c r="L122" i="18" s="1"/>
  <c r="M74" i="18"/>
  <c r="N74" i="18" s="1"/>
  <c r="Y74" i="18" s="1"/>
  <c r="Z74" i="18" s="1"/>
  <c r="K74" i="18"/>
  <c r="L74" i="18" s="1"/>
  <c r="G41" i="18"/>
  <c r="G12" i="18"/>
  <c r="G18" i="18"/>
  <c r="G758" i="18"/>
  <c r="G605" i="18"/>
  <c r="M586" i="18"/>
  <c r="N586" i="18" s="1"/>
  <c r="Y586" i="18" s="1"/>
  <c r="Z586" i="18" s="1"/>
  <c r="K586" i="18"/>
  <c r="L586" i="18" s="1"/>
  <c r="Y437" i="18"/>
  <c r="Z437" i="18" s="1"/>
  <c r="X437" i="18"/>
  <c r="G431" i="18"/>
  <c r="X416" i="18"/>
  <c r="X412" i="18"/>
  <c r="Y386" i="18"/>
  <c r="Z386" i="18" s="1"/>
  <c r="X386" i="18"/>
  <c r="Y378" i="18"/>
  <c r="Z378" i="18" s="1"/>
  <c r="X378" i="18"/>
  <c r="Y239" i="18"/>
  <c r="Z239" i="18" s="1"/>
  <c r="X239" i="18"/>
  <c r="G219" i="18"/>
  <c r="N219" i="18"/>
  <c r="M210" i="18"/>
  <c r="N210" i="18" s="1"/>
  <c r="Y210" i="18" s="1"/>
  <c r="Z210" i="18" s="1"/>
  <c r="K210" i="18"/>
  <c r="L210" i="18" s="1"/>
  <c r="M206" i="18"/>
  <c r="N206" i="18" s="1"/>
  <c r="Y206" i="18" s="1"/>
  <c r="Z206" i="18" s="1"/>
  <c r="K206" i="18"/>
  <c r="L206" i="18" s="1"/>
  <c r="M194" i="18"/>
  <c r="N194" i="18" s="1"/>
  <c r="K194" i="18"/>
  <c r="L194" i="18" s="1"/>
  <c r="G171" i="18"/>
  <c r="G104" i="18"/>
  <c r="N104" i="18"/>
  <c r="G82" i="18"/>
  <c r="N39" i="18"/>
  <c r="G39" i="18"/>
  <c r="M396" i="18"/>
  <c r="N396" i="18" s="1"/>
  <c r="K396" i="18"/>
  <c r="L396" i="18" s="1"/>
  <c r="X339" i="18"/>
  <c r="X306" i="18"/>
  <c r="X285" i="18"/>
  <c r="X254" i="18"/>
  <c r="Y221" i="18"/>
  <c r="Z221" i="18" s="1"/>
  <c r="X221" i="18"/>
  <c r="T197" i="18"/>
  <c r="U197" i="18" s="1"/>
  <c r="V197" i="18"/>
  <c r="W197" i="18" s="1"/>
  <c r="X186" i="18"/>
  <c r="G175" i="18"/>
  <c r="N175" i="18"/>
  <c r="X167" i="18"/>
  <c r="G166" i="18"/>
  <c r="T133" i="18"/>
  <c r="U133" i="18" s="1"/>
  <c r="X122" i="18"/>
  <c r="G111" i="18"/>
  <c r="N111" i="18"/>
  <c r="G102" i="18"/>
  <c r="G32" i="18"/>
  <c r="N32" i="18"/>
  <c r="Y32" i="18" s="1"/>
  <c r="Z32" i="18" s="1"/>
  <c r="M13" i="18"/>
  <c r="N13" i="18" s="1"/>
  <c r="K13" i="18"/>
  <c r="L13" i="18" s="1"/>
  <c r="M522" i="18"/>
  <c r="N522" i="18" s="1"/>
  <c r="K522" i="18"/>
  <c r="L522" i="18" s="1"/>
  <c r="M332" i="18"/>
  <c r="K332" i="18"/>
  <c r="L332" i="18" s="1"/>
  <c r="Y298" i="18"/>
  <c r="Z298" i="18" s="1"/>
  <c r="X298" i="18"/>
  <c r="X238" i="18"/>
  <c r="G218" i="18"/>
  <c r="X211" i="18"/>
  <c r="X151" i="18"/>
  <c r="G150" i="18"/>
  <c r="M142" i="18"/>
  <c r="K142" i="18"/>
  <c r="L142" i="18" s="1"/>
  <c r="T117" i="18"/>
  <c r="U117" i="18" s="1"/>
  <c r="V117" i="18"/>
  <c r="W117" i="18" s="1"/>
  <c r="Y81" i="18"/>
  <c r="Z81" i="18" s="1"/>
  <c r="X81" i="18"/>
  <c r="X74" i="18"/>
  <c r="X57" i="18"/>
  <c r="X25" i="18"/>
  <c r="X12" i="18"/>
  <c r="V190" i="18"/>
  <c r="W190" i="18" s="1"/>
  <c r="G62" i="18"/>
  <c r="N62" i="18"/>
  <c r="Y62" i="18" s="1"/>
  <c r="Z62" i="18" s="1"/>
  <c r="G34" i="18"/>
  <c r="N34" i="18"/>
  <c r="Y34" i="18" s="1"/>
  <c r="Z34" i="18" s="1"/>
  <c r="X312" i="18"/>
  <c r="G250" i="18"/>
  <c r="M247" i="18"/>
  <c r="N247" i="18" s="1"/>
  <c r="K247" i="18"/>
  <c r="L247" i="18" s="1"/>
  <c r="AA225" i="18"/>
  <c r="AB225" i="18"/>
  <c r="M207" i="18"/>
  <c r="N207" i="18" s="1"/>
  <c r="Y207" i="18" s="1"/>
  <c r="Z207" i="18" s="1"/>
  <c r="K207" i="18"/>
  <c r="L207" i="18" s="1"/>
  <c r="X53" i="18"/>
  <c r="Y53" i="18"/>
  <c r="Z53" i="18" s="1"/>
  <c r="X404" i="18"/>
  <c r="X381" i="18"/>
  <c r="G275" i="18"/>
  <c r="X203" i="18"/>
  <c r="X159" i="18"/>
  <c r="Y159" i="18"/>
  <c r="Z159" i="18" s="1"/>
  <c r="X146" i="18"/>
  <c r="G119" i="18"/>
  <c r="N119" i="18"/>
  <c r="Y119" i="18" s="1"/>
  <c r="Z119" i="18" s="1"/>
  <c r="G71" i="18"/>
  <c r="N71" i="18"/>
  <c r="Y71" i="18" s="1"/>
  <c r="Z71" i="18" s="1"/>
  <c r="G67" i="18"/>
  <c r="X41" i="18"/>
  <c r="T990" i="18"/>
  <c r="U990" i="18" s="1"/>
  <c r="V1002" i="18"/>
  <c r="W1002" i="18" s="1"/>
  <c r="M1002" i="18"/>
  <c r="N1002" i="18" s="1"/>
  <c r="K1002" i="18"/>
  <c r="L1002" i="18" s="1"/>
  <c r="M975" i="18"/>
  <c r="N975" i="18" s="1"/>
  <c r="K975" i="18"/>
  <c r="L975" i="18" s="1"/>
  <c r="V983" i="18"/>
  <c r="W983" i="18" s="1"/>
  <c r="G994" i="18"/>
  <c r="X972" i="18"/>
  <c r="N915" i="18"/>
  <c r="Y915" i="18" s="1"/>
  <c r="Z915" i="18" s="1"/>
  <c r="G915" i="18"/>
  <c r="X987" i="18"/>
  <c r="X984" i="18"/>
  <c r="X946" i="18"/>
  <c r="N932" i="18"/>
  <c r="G932" i="18"/>
  <c r="G985" i="18"/>
  <c r="N979" i="18"/>
  <c r="Y979" i="18" s="1"/>
  <c r="Z979" i="18" s="1"/>
  <c r="X956" i="18"/>
  <c r="Y951" i="18"/>
  <c r="Z951" i="18" s="1"/>
  <c r="X951" i="18"/>
  <c r="G950" i="18"/>
  <c r="X968" i="18"/>
  <c r="X959" i="18"/>
  <c r="V944" i="18"/>
  <c r="W944" i="18" s="1"/>
  <c r="V922" i="18"/>
  <c r="W922" i="18" s="1"/>
  <c r="G912" i="18"/>
  <c r="V941" i="18"/>
  <c r="W941" i="18" s="1"/>
  <c r="V936" i="18"/>
  <c r="W936" i="18" s="1"/>
  <c r="Y937" i="18"/>
  <c r="Z937" i="18" s="1"/>
  <c r="X937" i="18"/>
  <c r="N901" i="18"/>
  <c r="Y901" i="18" s="1"/>
  <c r="Z901" i="18" s="1"/>
  <c r="G901" i="18"/>
  <c r="X866" i="18"/>
  <c r="G833" i="18"/>
  <c r="G863" i="18"/>
  <c r="T827" i="18"/>
  <c r="U827" i="18" s="1"/>
  <c r="V827" i="18"/>
  <c r="W827" i="18" s="1"/>
  <c r="T814" i="18"/>
  <c r="U814" i="18" s="1"/>
  <c r="G794" i="18"/>
  <c r="N794" i="18"/>
  <c r="V877" i="18"/>
  <c r="W877" i="18" s="1"/>
  <c r="V861" i="18"/>
  <c r="W861" i="18" s="1"/>
  <c r="V829" i="18"/>
  <c r="W829" i="18" s="1"/>
  <c r="N779" i="18"/>
  <c r="G779" i="18"/>
  <c r="N747" i="18"/>
  <c r="G747" i="18"/>
  <c r="N715" i="18"/>
  <c r="G715" i="18"/>
  <c r="N683" i="18"/>
  <c r="G683" i="18"/>
  <c r="G655" i="18"/>
  <c r="N655" i="18"/>
  <c r="Y655" i="18" s="1"/>
  <c r="Z655" i="18" s="1"/>
  <c r="V940" i="18"/>
  <c r="W940" i="18" s="1"/>
  <c r="X915" i="18"/>
  <c r="X898" i="18"/>
  <c r="M750" i="18"/>
  <c r="K750" i="18"/>
  <c r="L750" i="18" s="1"/>
  <c r="X892" i="18"/>
  <c r="M880" i="18"/>
  <c r="N880" i="18" s="1"/>
  <c r="Y880" i="18" s="1"/>
  <c r="Z880" i="18" s="1"/>
  <c r="K880" i="18"/>
  <c r="L880" i="18" s="1"/>
  <c r="X856" i="18"/>
  <c r="V818" i="18"/>
  <c r="W818" i="18" s="1"/>
  <c r="V811" i="18"/>
  <c r="W811" i="18" s="1"/>
  <c r="V803" i="18"/>
  <c r="W803" i="18" s="1"/>
  <c r="G787" i="18"/>
  <c r="G767" i="18"/>
  <c r="X709" i="18"/>
  <c r="N626" i="18"/>
  <c r="Y626" i="18" s="1"/>
  <c r="Z626" i="18" s="1"/>
  <c r="G626" i="18"/>
  <c r="N594" i="18"/>
  <c r="G594" i="18"/>
  <c r="N562" i="18"/>
  <c r="Y562" i="18" s="1"/>
  <c r="Z562" i="18" s="1"/>
  <c r="G562" i="18"/>
  <c r="G546" i="18"/>
  <c r="N514" i="18"/>
  <c r="G514" i="18"/>
  <c r="N498" i="18"/>
  <c r="G498" i="18"/>
  <c r="G482" i="18"/>
  <c r="N466" i="18"/>
  <c r="G466" i="18"/>
  <c r="G849" i="18"/>
  <c r="Y830" i="18"/>
  <c r="Z830" i="18" s="1"/>
  <c r="X830" i="18"/>
  <c r="V676" i="18"/>
  <c r="W676" i="18" s="1"/>
  <c r="X657" i="18"/>
  <c r="X643" i="18"/>
  <c r="M613" i="18"/>
  <c r="K613" i="18"/>
  <c r="L613" i="18" s="1"/>
  <c r="M581" i="18"/>
  <c r="K581" i="18"/>
  <c r="L581" i="18" s="1"/>
  <c r="M549" i="18"/>
  <c r="K549" i="18"/>
  <c r="L549" i="18" s="1"/>
  <c r="M517" i="18"/>
  <c r="K517" i="18"/>
  <c r="L517" i="18" s="1"/>
  <c r="M501" i="18"/>
  <c r="K501" i="18"/>
  <c r="L501" i="18" s="1"/>
  <c r="M469" i="18"/>
  <c r="N469" i="18" s="1"/>
  <c r="K469" i="18"/>
  <c r="L469" i="18" s="1"/>
  <c r="G455" i="18"/>
  <c r="G442" i="18"/>
  <c r="N788" i="18"/>
  <c r="G788" i="18"/>
  <c r="X769" i="18"/>
  <c r="G739" i="18"/>
  <c r="N712" i="18"/>
  <c r="G712" i="18"/>
  <c r="X641" i="18"/>
  <c r="Y627" i="18"/>
  <c r="Z627" i="18" s="1"/>
  <c r="X627" i="18"/>
  <c r="V622" i="18"/>
  <c r="W622" i="18" s="1"/>
  <c r="X609" i="18"/>
  <c r="Y595" i="18"/>
  <c r="Z595" i="18" s="1"/>
  <c r="X595" i="18"/>
  <c r="V590" i="18"/>
  <c r="W590" i="18" s="1"/>
  <c r="G577" i="18"/>
  <c r="G557" i="18"/>
  <c r="G545" i="18"/>
  <c r="G525" i="18"/>
  <c r="X513" i="18"/>
  <c r="Y499" i="18"/>
  <c r="Z499" i="18" s="1"/>
  <c r="X499" i="18"/>
  <c r="V494" i="18"/>
  <c r="W494" i="18" s="1"/>
  <c r="G481" i="18"/>
  <c r="G459" i="18"/>
  <c r="K453" i="18"/>
  <c r="L453" i="18" s="1"/>
  <c r="M453" i="18"/>
  <c r="N453" i="18" s="1"/>
  <c r="N420" i="18"/>
  <c r="G420" i="18"/>
  <c r="N388" i="18"/>
  <c r="G388" i="18"/>
  <c r="N356" i="18"/>
  <c r="G356" i="18"/>
  <c r="N324" i="18"/>
  <c r="G324" i="18"/>
  <c r="G308" i="18"/>
  <c r="N276" i="18"/>
  <c r="G276" i="18"/>
  <c r="M739" i="18"/>
  <c r="N739" i="18" s="1"/>
  <c r="Y739" i="18" s="1"/>
  <c r="Z739" i="18" s="1"/>
  <c r="K739" i="18"/>
  <c r="L739" i="18" s="1"/>
  <c r="V704" i="18"/>
  <c r="W704" i="18" s="1"/>
  <c r="V668" i="18"/>
  <c r="W668" i="18" s="1"/>
  <c r="N623" i="18"/>
  <c r="G623" i="18"/>
  <c r="Y612" i="18"/>
  <c r="Z612" i="18" s="1"/>
  <c r="X612" i="18"/>
  <c r="X589" i="18"/>
  <c r="N571" i="18"/>
  <c r="Y571" i="18" s="1"/>
  <c r="Z571" i="18" s="1"/>
  <c r="G571" i="18"/>
  <c r="N566" i="18"/>
  <c r="Y566" i="18" s="1"/>
  <c r="Z566" i="18" s="1"/>
  <c r="G566" i="18"/>
  <c r="M558" i="18"/>
  <c r="N558" i="18" s="1"/>
  <c r="K558" i="18"/>
  <c r="L558" i="18" s="1"/>
  <c r="G554" i="18"/>
  <c r="V538" i="18"/>
  <c r="W538" i="18" s="1"/>
  <c r="Y508" i="18"/>
  <c r="Z508" i="18" s="1"/>
  <c r="X508" i="18"/>
  <c r="Y444" i="18"/>
  <c r="Z444" i="18" s="1"/>
  <c r="X444" i="18"/>
  <c r="G423" i="18"/>
  <c r="G391" i="18"/>
  <c r="G359" i="18"/>
  <c r="N327" i="18"/>
  <c r="G327" i="18"/>
  <c r="G295" i="18"/>
  <c r="X884" i="18"/>
  <c r="Y800" i="18"/>
  <c r="Z800" i="18" s="1"/>
  <c r="X800" i="18"/>
  <c r="N687" i="18"/>
  <c r="G687" i="18"/>
  <c r="G675" i="18"/>
  <c r="X655" i="18"/>
  <c r="V582" i="18"/>
  <c r="W582" i="18" s="1"/>
  <c r="V546" i="18"/>
  <c r="W546" i="18" s="1"/>
  <c r="G474" i="18"/>
  <c r="X458" i="18"/>
  <c r="M442" i="18"/>
  <c r="N442" i="18" s="1"/>
  <c r="K442" i="18"/>
  <c r="L442" i="18" s="1"/>
  <c r="V997" i="18"/>
  <c r="W997" i="18" s="1"/>
  <c r="G942" i="18"/>
  <c r="V735" i="18"/>
  <c r="W735" i="18" s="1"/>
  <c r="V610" i="18"/>
  <c r="W610" i="18" s="1"/>
  <c r="V591" i="18"/>
  <c r="W591" i="18" s="1"/>
  <c r="G509" i="18"/>
  <c r="G497" i="18"/>
  <c r="V478" i="18"/>
  <c r="W478" i="18" s="1"/>
  <c r="G877" i="18"/>
  <c r="Y749" i="18"/>
  <c r="Z749" i="18" s="1"/>
  <c r="X749" i="18"/>
  <c r="N744" i="18"/>
  <c r="Y744" i="18" s="1"/>
  <c r="Z744" i="18" s="1"/>
  <c r="G744" i="18"/>
  <c r="N719" i="18"/>
  <c r="G719" i="18"/>
  <c r="G646" i="18"/>
  <c r="Y492" i="18"/>
  <c r="Z492" i="18" s="1"/>
  <c r="X492" i="18"/>
  <c r="N443" i="18"/>
  <c r="G443" i="18"/>
  <c r="X435" i="18"/>
  <c r="M435" i="18"/>
  <c r="N435" i="18" s="1"/>
  <c r="Y435" i="18" s="1"/>
  <c r="Z435" i="18" s="1"/>
  <c r="K435" i="18"/>
  <c r="L435" i="18" s="1"/>
  <c r="Y414" i="18"/>
  <c r="Z414" i="18" s="1"/>
  <c r="X414" i="18"/>
  <c r="N401" i="18"/>
  <c r="Y401" i="18" s="1"/>
  <c r="Z401" i="18" s="1"/>
  <c r="G401" i="18"/>
  <c r="G376" i="18"/>
  <c r="N376" i="18"/>
  <c r="G349" i="18"/>
  <c r="N349" i="18"/>
  <c r="V751" i="18"/>
  <c r="W751" i="18" s="1"/>
  <c r="V719" i="18"/>
  <c r="W719" i="18" s="1"/>
  <c r="M707" i="18"/>
  <c r="N707" i="18" s="1"/>
  <c r="K707" i="18"/>
  <c r="L707" i="18" s="1"/>
  <c r="N692" i="18"/>
  <c r="G692" i="18"/>
  <c r="V443" i="18"/>
  <c r="W443" i="18" s="1"/>
  <c r="N385" i="18"/>
  <c r="G385" i="18"/>
  <c r="V364" i="18"/>
  <c r="W364" i="18" s="1"/>
  <c r="Y334" i="18"/>
  <c r="Z334" i="18" s="1"/>
  <c r="X334" i="18"/>
  <c r="V300" i="18"/>
  <c r="W300" i="18" s="1"/>
  <c r="N255" i="18"/>
  <c r="G255" i="18"/>
  <c r="G246" i="18"/>
  <c r="G214" i="18"/>
  <c r="G815" i="18"/>
  <c r="V783" i="18"/>
  <c r="W783" i="18" s="1"/>
  <c r="V559" i="18"/>
  <c r="W559" i="18" s="1"/>
  <c r="X401" i="18"/>
  <c r="G399" i="18"/>
  <c r="V368" i="18"/>
  <c r="W368" i="18" s="1"/>
  <c r="V365" i="18"/>
  <c r="W365" i="18" s="1"/>
  <c r="V360" i="18"/>
  <c r="W360" i="18" s="1"/>
  <c r="G355" i="18"/>
  <c r="Y342" i="18"/>
  <c r="Z342" i="18" s="1"/>
  <c r="X342" i="18"/>
  <c r="M335" i="18"/>
  <c r="N335" i="18" s="1"/>
  <c r="Y335" i="18" s="1"/>
  <c r="Z335" i="18" s="1"/>
  <c r="K335" i="18"/>
  <c r="L335" i="18" s="1"/>
  <c r="V304" i="18"/>
  <c r="W304" i="18" s="1"/>
  <c r="V301" i="18"/>
  <c r="W301" i="18" s="1"/>
  <c r="AA282" i="18"/>
  <c r="AB282" i="18"/>
  <c r="V232" i="18"/>
  <c r="W232" i="18" s="1"/>
  <c r="V224" i="18"/>
  <c r="W224" i="18" s="1"/>
  <c r="G170" i="18"/>
  <c r="G138" i="18"/>
  <c r="G106" i="18"/>
  <c r="G74" i="18"/>
  <c r="Y556" i="18"/>
  <c r="Z556" i="18" s="1"/>
  <c r="X556" i="18"/>
  <c r="M416" i="18"/>
  <c r="N416" i="18" s="1"/>
  <c r="Y416" i="18" s="1"/>
  <c r="Z416" i="18" s="1"/>
  <c r="K416" i="18"/>
  <c r="L416" i="18" s="1"/>
  <c r="Y322" i="18"/>
  <c r="Z322" i="18" s="1"/>
  <c r="X322" i="18"/>
  <c r="Y314" i="18"/>
  <c r="Z314" i="18" s="1"/>
  <c r="X314" i="18"/>
  <c r="N265" i="18"/>
  <c r="Y265" i="18" s="1"/>
  <c r="Z265" i="18" s="1"/>
  <c r="G265" i="18"/>
  <c r="G206" i="18"/>
  <c r="T201" i="18"/>
  <c r="U201" i="18" s="1"/>
  <c r="G136" i="18"/>
  <c r="N136" i="18"/>
  <c r="Y136" i="18" s="1"/>
  <c r="Z136" i="18" s="1"/>
  <c r="M98" i="18"/>
  <c r="K98" i="18"/>
  <c r="L98" i="18" s="1"/>
  <c r="G51" i="18"/>
  <c r="N51" i="18"/>
  <c r="Y51" i="18" s="1"/>
  <c r="Z51" i="18" s="1"/>
  <c r="N43" i="18"/>
  <c r="Y43" i="18" s="1"/>
  <c r="Z43" i="18" s="1"/>
  <c r="G43" i="18"/>
  <c r="N523" i="18"/>
  <c r="G523" i="18"/>
  <c r="V471" i="18"/>
  <c r="W471" i="18" s="1"/>
  <c r="V352" i="18"/>
  <c r="W352" i="18" s="1"/>
  <c r="M242" i="18"/>
  <c r="N242" i="18" s="1"/>
  <c r="Y242" i="18" s="1"/>
  <c r="Z242" i="18" s="1"/>
  <c r="K242" i="18"/>
  <c r="L242" i="18" s="1"/>
  <c r="Y193" i="18"/>
  <c r="Z193" i="18" s="1"/>
  <c r="X193" i="18"/>
  <c r="M158" i="18"/>
  <c r="N158" i="18" s="1"/>
  <c r="Y158" i="18" s="1"/>
  <c r="Z158" i="18" s="1"/>
  <c r="K158" i="18"/>
  <c r="L158" i="18" s="1"/>
  <c r="T101" i="18"/>
  <c r="U101" i="18" s="1"/>
  <c r="X89" i="18"/>
  <c r="Y89" i="18"/>
  <c r="Z89" i="18" s="1"/>
  <c r="X72" i="18"/>
  <c r="M675" i="18"/>
  <c r="N675" i="18" s="1"/>
  <c r="K675" i="18"/>
  <c r="L675" i="18" s="1"/>
  <c r="X419" i="18"/>
  <c r="M419" i="18"/>
  <c r="N419" i="18" s="1"/>
  <c r="Y419" i="18" s="1"/>
  <c r="Z419" i="18" s="1"/>
  <c r="K419" i="18"/>
  <c r="L419" i="18" s="1"/>
  <c r="X379" i="18"/>
  <c r="M364" i="18"/>
  <c r="N364" i="18" s="1"/>
  <c r="K364" i="18"/>
  <c r="L364" i="18" s="1"/>
  <c r="Y326" i="18"/>
  <c r="Z326" i="18" s="1"/>
  <c r="X326" i="18"/>
  <c r="Y217" i="18"/>
  <c r="Z217" i="18" s="1"/>
  <c r="X217" i="18"/>
  <c r="X184" i="18"/>
  <c r="T181" i="18"/>
  <c r="U181" i="18" s="1"/>
  <c r="V181" i="18"/>
  <c r="W181" i="18" s="1"/>
  <c r="Y169" i="18"/>
  <c r="Z169" i="18" s="1"/>
  <c r="X169" i="18"/>
  <c r="X152" i="18"/>
  <c r="T149" i="18"/>
  <c r="U149" i="18" s="1"/>
  <c r="N142" i="18"/>
  <c r="G142" i="18"/>
  <c r="N116" i="18"/>
  <c r="Y116" i="18" s="1"/>
  <c r="Z116" i="18" s="1"/>
  <c r="G116" i="18"/>
  <c r="T110" i="18"/>
  <c r="U110" i="18" s="1"/>
  <c r="V110" i="18"/>
  <c r="W110" i="18" s="1"/>
  <c r="G108" i="18"/>
  <c r="N108" i="18"/>
  <c r="V87" i="18"/>
  <c r="W87" i="18" s="1"/>
  <c r="G86" i="18"/>
  <c r="M78" i="18"/>
  <c r="N78" i="18" s="1"/>
  <c r="K78" i="18"/>
  <c r="L78" i="18" s="1"/>
  <c r="V320" i="18"/>
  <c r="W320" i="18" s="1"/>
  <c r="V231" i="18"/>
  <c r="W231" i="18" s="1"/>
  <c r="V132" i="18"/>
  <c r="W132" i="18" s="1"/>
  <c r="V102" i="18"/>
  <c r="W102" i="18" s="1"/>
  <c r="M91" i="18"/>
  <c r="N91" i="18" s="1"/>
  <c r="Y91" i="18" s="1"/>
  <c r="Z91" i="18" s="1"/>
  <c r="K91" i="18"/>
  <c r="L91" i="18" s="1"/>
  <c r="G30" i="18"/>
  <c r="N30" i="18"/>
  <c r="Y30" i="18" s="1"/>
  <c r="Z30" i="18" s="1"/>
  <c r="X27" i="18"/>
  <c r="Y27" i="18"/>
  <c r="Z27" i="18" s="1"/>
  <c r="V340" i="18"/>
  <c r="W340" i="18" s="1"/>
  <c r="V329" i="18"/>
  <c r="W329" i="18" s="1"/>
  <c r="Y205" i="18"/>
  <c r="Z205" i="18" s="1"/>
  <c r="X205" i="18"/>
  <c r="V175" i="18"/>
  <c r="W175" i="18" s="1"/>
  <c r="G135" i="18"/>
  <c r="N135" i="18"/>
  <c r="Y135" i="18" s="1"/>
  <c r="Z135" i="18" s="1"/>
  <c r="V123" i="18"/>
  <c r="W123" i="18" s="1"/>
  <c r="V95" i="18"/>
  <c r="W95" i="18" s="1"/>
  <c r="X82" i="18"/>
  <c r="V76" i="18"/>
  <c r="W76" i="18" s="1"/>
  <c r="K69" i="18"/>
  <c r="L69" i="18" s="1"/>
  <c r="M69" i="18"/>
  <c r="N69" i="18" s="1"/>
  <c r="Y69" i="18" s="1"/>
  <c r="Z69" i="18" s="1"/>
  <c r="Y8" i="18"/>
  <c r="Z8" i="18" s="1"/>
  <c r="X8" i="18"/>
  <c r="X5" i="18"/>
  <c r="Y338" i="18"/>
  <c r="Z338" i="18" s="1"/>
  <c r="X338" i="18"/>
  <c r="V317" i="18"/>
  <c r="W317" i="18" s="1"/>
  <c r="G256" i="18"/>
  <c r="N256" i="18"/>
  <c r="Y256" i="18" s="1"/>
  <c r="Z256" i="18" s="1"/>
  <c r="M226" i="18"/>
  <c r="N226" i="18" s="1"/>
  <c r="Y226" i="18" s="1"/>
  <c r="Z226" i="18" s="1"/>
  <c r="K226" i="18"/>
  <c r="L226" i="18" s="1"/>
  <c r="M202" i="18"/>
  <c r="N202" i="18" s="1"/>
  <c r="Y202" i="18" s="1"/>
  <c r="Z202" i="18" s="1"/>
  <c r="K202" i="18"/>
  <c r="L202" i="18" s="1"/>
  <c r="V155" i="18"/>
  <c r="W155" i="18" s="1"/>
  <c r="V127" i="18"/>
  <c r="W127" i="18" s="1"/>
  <c r="M203" i="18"/>
  <c r="N203" i="18" s="1"/>
  <c r="Y203" i="18" s="1"/>
  <c r="Z203" i="18" s="1"/>
  <c r="K203" i="18"/>
  <c r="L203" i="18" s="1"/>
  <c r="V198" i="18"/>
  <c r="W198" i="18" s="1"/>
  <c r="M187" i="18"/>
  <c r="N187" i="18" s="1"/>
  <c r="Y187" i="18" s="1"/>
  <c r="Z187" i="18" s="1"/>
  <c r="K187" i="18"/>
  <c r="L187" i="18" s="1"/>
  <c r="X158" i="18"/>
  <c r="X26" i="18"/>
  <c r="N995" i="18"/>
  <c r="G995" i="18"/>
  <c r="V999" i="18"/>
  <c r="W999" i="18" s="1"/>
  <c r="T999" i="18"/>
  <c r="U999" i="18" s="1"/>
  <c r="G976" i="18"/>
  <c r="T1001" i="18"/>
  <c r="U1001" i="18" s="1"/>
  <c r="N964" i="18"/>
  <c r="G964" i="18"/>
  <c r="V993" i="18"/>
  <c r="W993" i="18" s="1"/>
  <c r="M984" i="18"/>
  <c r="K984" i="18"/>
  <c r="L984" i="18" s="1"/>
  <c r="M972" i="18"/>
  <c r="K972" i="18"/>
  <c r="L972" i="18" s="1"/>
  <c r="G977" i="18"/>
  <c r="G955" i="18"/>
  <c r="Y962" i="18"/>
  <c r="Z962" i="18" s="1"/>
  <c r="X962" i="18"/>
  <c r="X938" i="18"/>
  <c r="V995" i="18"/>
  <c r="W995" i="18" s="1"/>
  <c r="N978" i="18"/>
  <c r="Y978" i="18" s="1"/>
  <c r="Z978" i="18" s="1"/>
  <c r="G978" i="18"/>
  <c r="X963" i="18"/>
  <c r="N956" i="18"/>
  <c r="Y956" i="18" s="1"/>
  <c r="Z956" i="18" s="1"/>
  <c r="G956" i="18"/>
  <c r="V949" i="18"/>
  <c r="W949" i="18" s="1"/>
  <c r="M936" i="18"/>
  <c r="N936" i="18" s="1"/>
  <c r="K936" i="18"/>
  <c r="L936" i="18" s="1"/>
  <c r="G934" i="18"/>
  <c r="M910" i="18"/>
  <c r="N910" i="18" s="1"/>
  <c r="K910" i="18"/>
  <c r="L910" i="18" s="1"/>
  <c r="N884" i="18"/>
  <c r="Y884" i="18" s="1"/>
  <c r="Z884" i="18" s="1"/>
  <c r="G884" i="18"/>
  <c r="V996" i="18"/>
  <c r="W996" i="18" s="1"/>
  <c r="V977" i="18"/>
  <c r="W977" i="18" s="1"/>
  <c r="G958" i="18"/>
  <c r="G918" i="18"/>
  <c r="V973" i="18"/>
  <c r="W973" i="18" s="1"/>
  <c r="M952" i="18"/>
  <c r="N952" i="18" s="1"/>
  <c r="K952" i="18"/>
  <c r="L952" i="18" s="1"/>
  <c r="M946" i="18"/>
  <c r="N946" i="18" s="1"/>
  <c r="Y946" i="18" s="1"/>
  <c r="Z946" i="18" s="1"/>
  <c r="K946" i="18"/>
  <c r="L946" i="18" s="1"/>
  <c r="X891" i="18"/>
  <c r="G840" i="18"/>
  <c r="V952" i="18"/>
  <c r="W952" i="18" s="1"/>
  <c r="V939" i="18"/>
  <c r="W939" i="18" s="1"/>
  <c r="V904" i="18"/>
  <c r="W904" i="18" s="1"/>
  <c r="T887" i="18"/>
  <c r="U887" i="18" s="1"/>
  <c r="V970" i="18"/>
  <c r="W970" i="18" s="1"/>
  <c r="M930" i="18"/>
  <c r="N930" i="18" s="1"/>
  <c r="Y930" i="18" s="1"/>
  <c r="Z930" i="18" s="1"/>
  <c r="K930" i="18"/>
  <c r="L930" i="18" s="1"/>
  <c r="V913" i="18"/>
  <c r="W913" i="18" s="1"/>
  <c r="M888" i="18"/>
  <c r="N888" i="18" s="1"/>
  <c r="Y888" i="18" s="1"/>
  <c r="Z888" i="18" s="1"/>
  <c r="K888" i="18"/>
  <c r="L888" i="18" s="1"/>
  <c r="N871" i="18"/>
  <c r="G871" i="18"/>
  <c r="N866" i="18"/>
  <c r="Y866" i="18" s="1"/>
  <c r="Z866" i="18" s="1"/>
  <c r="G866" i="18"/>
  <c r="X863" i="18"/>
  <c r="X834" i="18"/>
  <c r="M883" i="18"/>
  <c r="N883" i="18" s="1"/>
  <c r="Y883" i="18" s="1"/>
  <c r="Z883" i="18" s="1"/>
  <c r="K883" i="18"/>
  <c r="L883" i="18" s="1"/>
  <c r="V881" i="18"/>
  <c r="W881" i="18" s="1"/>
  <c r="X855" i="18"/>
  <c r="Y826" i="18"/>
  <c r="Z826" i="18" s="1"/>
  <c r="X826" i="18"/>
  <c r="V812" i="18"/>
  <c r="W812" i="18" s="1"/>
  <c r="G793" i="18"/>
  <c r="M963" i="18"/>
  <c r="N963" i="18" s="1"/>
  <c r="Y963" i="18" s="1"/>
  <c r="Z963" i="18" s="1"/>
  <c r="K963" i="18"/>
  <c r="L963" i="18" s="1"/>
  <c r="V872" i="18"/>
  <c r="W872" i="18" s="1"/>
  <c r="V851" i="18"/>
  <c r="W851" i="18" s="1"/>
  <c r="V849" i="18"/>
  <c r="W849" i="18" s="1"/>
  <c r="V847" i="18"/>
  <c r="W847" i="18" s="1"/>
  <c r="V819" i="18"/>
  <c r="W819" i="18" s="1"/>
  <c r="V817" i="18"/>
  <c r="W817" i="18" s="1"/>
  <c r="V815" i="18"/>
  <c r="W815" i="18" s="1"/>
  <c r="M791" i="18"/>
  <c r="N791" i="18" s="1"/>
  <c r="K791" i="18"/>
  <c r="L791" i="18" s="1"/>
  <c r="G647" i="18"/>
  <c r="N647" i="18"/>
  <c r="V885" i="18"/>
  <c r="W885" i="18" s="1"/>
  <c r="V871" i="18"/>
  <c r="W871" i="18" s="1"/>
  <c r="V806" i="18"/>
  <c r="W806" i="18" s="1"/>
  <c r="M799" i="18"/>
  <c r="N799" i="18" s="1"/>
  <c r="Y799" i="18" s="1"/>
  <c r="Z799" i="18" s="1"/>
  <c r="K799" i="18"/>
  <c r="L799" i="18" s="1"/>
  <c r="G782" i="18"/>
  <c r="G766" i="18"/>
  <c r="N750" i="18"/>
  <c r="Y750" i="18" s="1"/>
  <c r="Z750" i="18" s="1"/>
  <c r="G750" i="18"/>
  <c r="G734" i="18"/>
  <c r="G718" i="18"/>
  <c r="G702" i="18"/>
  <c r="G686" i="18"/>
  <c r="N926" i="18"/>
  <c r="Y926" i="18" s="1"/>
  <c r="Z926" i="18" s="1"/>
  <c r="G926" i="18"/>
  <c r="V924" i="18"/>
  <c r="W924" i="18" s="1"/>
  <c r="AB879" i="18"/>
  <c r="AA879" i="18"/>
  <c r="M847" i="18"/>
  <c r="N847" i="18" s="1"/>
  <c r="K847" i="18"/>
  <c r="L847" i="18" s="1"/>
  <c r="V839" i="18"/>
  <c r="W839" i="18" s="1"/>
  <c r="M825" i="18"/>
  <c r="K825" i="18"/>
  <c r="L825" i="18" s="1"/>
  <c r="M805" i="18"/>
  <c r="N805" i="18" s="1"/>
  <c r="Y805" i="18" s="1"/>
  <c r="Z805" i="18" s="1"/>
  <c r="K805" i="18"/>
  <c r="L805" i="18" s="1"/>
  <c r="V741" i="18"/>
  <c r="W741" i="18" s="1"/>
  <c r="V707" i="18"/>
  <c r="W707" i="18" s="1"/>
  <c r="X662" i="18"/>
  <c r="V821" i="18"/>
  <c r="W821" i="18" s="1"/>
  <c r="V813" i="18"/>
  <c r="W813" i="18" s="1"/>
  <c r="V801" i="18"/>
  <c r="W801" i="18" s="1"/>
  <c r="M787" i="18"/>
  <c r="N787" i="18" s="1"/>
  <c r="Y787" i="18" s="1"/>
  <c r="Z787" i="18" s="1"/>
  <c r="K787" i="18"/>
  <c r="L787" i="18" s="1"/>
  <c r="M774" i="18"/>
  <c r="N774" i="18" s="1"/>
  <c r="K774" i="18"/>
  <c r="L774" i="18" s="1"/>
  <c r="M762" i="18"/>
  <c r="K762" i="18"/>
  <c r="L762" i="18" s="1"/>
  <c r="M755" i="18"/>
  <c r="N755" i="18" s="1"/>
  <c r="K755" i="18"/>
  <c r="L755" i="18" s="1"/>
  <c r="M742" i="18"/>
  <c r="N742" i="18" s="1"/>
  <c r="K742" i="18"/>
  <c r="L742" i="18" s="1"/>
  <c r="M730" i="18"/>
  <c r="N730" i="18" s="1"/>
  <c r="K730" i="18"/>
  <c r="L730" i="18" s="1"/>
  <c r="M723" i="18"/>
  <c r="N723" i="18" s="1"/>
  <c r="K723" i="18"/>
  <c r="L723" i="18" s="1"/>
  <c r="M710" i="18"/>
  <c r="N710" i="18" s="1"/>
  <c r="Y710" i="18" s="1"/>
  <c r="Z710" i="18" s="1"/>
  <c r="K710" i="18"/>
  <c r="L710" i="18" s="1"/>
  <c r="M698" i="18"/>
  <c r="K698" i="18"/>
  <c r="L698" i="18" s="1"/>
  <c r="M691" i="18"/>
  <c r="N691" i="18" s="1"/>
  <c r="K691" i="18"/>
  <c r="L691" i="18" s="1"/>
  <c r="M678" i="18"/>
  <c r="N678" i="18" s="1"/>
  <c r="K678" i="18"/>
  <c r="L678" i="18" s="1"/>
  <c r="X654" i="18"/>
  <c r="G629" i="18"/>
  <c r="N613" i="18"/>
  <c r="Y613" i="18" s="1"/>
  <c r="Z613" i="18" s="1"/>
  <c r="G613" i="18"/>
  <c r="G597" i="18"/>
  <c r="N581" i="18"/>
  <c r="Y581" i="18" s="1"/>
  <c r="Z581" i="18" s="1"/>
  <c r="G581" i="18"/>
  <c r="G565" i="18"/>
  <c r="N549" i="18"/>
  <c r="Y549" i="18" s="1"/>
  <c r="Z549" i="18" s="1"/>
  <c r="G549" i="18"/>
  <c r="G533" i="18"/>
  <c r="N517" i="18"/>
  <c r="Y517" i="18" s="1"/>
  <c r="Z517" i="18" s="1"/>
  <c r="G517" i="18"/>
  <c r="N501" i="18"/>
  <c r="G501" i="18"/>
  <c r="G485" i="18"/>
  <c r="G469" i="18"/>
  <c r="N441" i="18"/>
  <c r="Y441" i="18" s="1"/>
  <c r="Z441" i="18" s="1"/>
  <c r="G441" i="18"/>
  <c r="AB895" i="18"/>
  <c r="V832" i="18"/>
  <c r="W832" i="18" s="1"/>
  <c r="V784" i="18"/>
  <c r="W784" i="18" s="1"/>
  <c r="V776" i="18"/>
  <c r="W776" i="18" s="1"/>
  <c r="AA753" i="18"/>
  <c r="AB753" i="18"/>
  <c r="M726" i="18"/>
  <c r="N726" i="18" s="1"/>
  <c r="Y726" i="18" s="1"/>
  <c r="Z726" i="18" s="1"/>
  <c r="K726" i="18"/>
  <c r="L726" i="18" s="1"/>
  <c r="V667" i="18"/>
  <c r="W667" i="18" s="1"/>
  <c r="M654" i="18"/>
  <c r="N654" i="18" s="1"/>
  <c r="Y654" i="18" s="1"/>
  <c r="Z654" i="18" s="1"/>
  <c r="K654" i="18"/>
  <c r="L654" i="18" s="1"/>
  <c r="X639" i="18"/>
  <c r="Y607" i="18"/>
  <c r="Z607" i="18" s="1"/>
  <c r="X607" i="18"/>
  <c r="Y575" i="18"/>
  <c r="Z575" i="18" s="1"/>
  <c r="X575" i="18"/>
  <c r="Y543" i="18"/>
  <c r="Z543" i="18" s="1"/>
  <c r="X543" i="18"/>
  <c r="Y511" i="18"/>
  <c r="Z511" i="18" s="1"/>
  <c r="X511" i="18"/>
  <c r="X479" i="18"/>
  <c r="V791" i="18"/>
  <c r="W791" i="18" s="1"/>
  <c r="V774" i="18"/>
  <c r="W774" i="18" s="1"/>
  <c r="V737" i="18"/>
  <c r="W737" i="18" s="1"/>
  <c r="V692" i="18"/>
  <c r="W692" i="18" s="1"/>
  <c r="X664" i="18"/>
  <c r="V644" i="18"/>
  <c r="W644" i="18" s="1"/>
  <c r="V634" i="18"/>
  <c r="W634" i="18" s="1"/>
  <c r="V604" i="18"/>
  <c r="W604" i="18" s="1"/>
  <c r="X580" i="18"/>
  <c r="V557" i="18"/>
  <c r="W557" i="18" s="1"/>
  <c r="M526" i="18"/>
  <c r="N526" i="18" s="1"/>
  <c r="K526" i="18"/>
  <c r="L526" i="18" s="1"/>
  <c r="V506" i="18"/>
  <c r="W506" i="18" s="1"/>
  <c r="V476" i="18"/>
  <c r="W476" i="18" s="1"/>
  <c r="M455" i="18"/>
  <c r="N455" i="18" s="1"/>
  <c r="Y455" i="18" s="1"/>
  <c r="Z455" i="18" s="1"/>
  <c r="K455" i="18"/>
  <c r="L455" i="18" s="1"/>
  <c r="V442" i="18"/>
  <c r="W442" i="18" s="1"/>
  <c r="M695" i="18"/>
  <c r="N695" i="18" s="1"/>
  <c r="Y695" i="18" s="1"/>
  <c r="Z695" i="18" s="1"/>
  <c r="K695" i="18"/>
  <c r="L695" i="18" s="1"/>
  <c r="V660" i="18"/>
  <c r="W660" i="18" s="1"/>
  <c r="M648" i="18"/>
  <c r="N648" i="18" s="1"/>
  <c r="K648" i="18"/>
  <c r="L648" i="18" s="1"/>
  <c r="V646" i="18"/>
  <c r="W646" i="18" s="1"/>
  <c r="V635" i="18"/>
  <c r="W635" i="18" s="1"/>
  <c r="V593" i="18"/>
  <c r="W593" i="18" s="1"/>
  <c r="V585" i="18"/>
  <c r="W585" i="18" s="1"/>
  <c r="V576" i="18"/>
  <c r="W576" i="18" s="1"/>
  <c r="M573" i="18"/>
  <c r="N573" i="18" s="1"/>
  <c r="Y573" i="18" s="1"/>
  <c r="Z573" i="18" s="1"/>
  <c r="K573" i="18"/>
  <c r="L573" i="18" s="1"/>
  <c r="V567" i="18"/>
  <c r="W567" i="18" s="1"/>
  <c r="M561" i="18"/>
  <c r="N561" i="18" s="1"/>
  <c r="K561" i="18"/>
  <c r="L561" i="18" s="1"/>
  <c r="V431" i="18"/>
  <c r="W431" i="18" s="1"/>
  <c r="V845" i="18"/>
  <c r="W845" i="18" s="1"/>
  <c r="V763" i="18"/>
  <c r="W763" i="18" s="1"/>
  <c r="V729" i="18"/>
  <c r="W729" i="18" s="1"/>
  <c r="V700" i="18"/>
  <c r="W700" i="18" s="1"/>
  <c r="V691" i="18"/>
  <c r="W691" i="18" s="1"/>
  <c r="V680" i="18"/>
  <c r="W680" i="18" s="1"/>
  <c r="V640" i="18"/>
  <c r="W640" i="18" s="1"/>
  <c r="M637" i="18"/>
  <c r="N637" i="18" s="1"/>
  <c r="K637" i="18"/>
  <c r="L637" i="18" s="1"/>
  <c r="V631" i="18"/>
  <c r="W631" i="18" s="1"/>
  <c r="M625" i="18"/>
  <c r="N625" i="18" s="1"/>
  <c r="Y625" i="18" s="1"/>
  <c r="Z625" i="18" s="1"/>
  <c r="K625" i="18"/>
  <c r="L625" i="18" s="1"/>
  <c r="V592" i="18"/>
  <c r="W592" i="18" s="1"/>
  <c r="X569" i="18"/>
  <c r="M554" i="18"/>
  <c r="N554" i="18" s="1"/>
  <c r="Y554" i="18" s="1"/>
  <c r="Z554" i="18" s="1"/>
  <c r="K554" i="18"/>
  <c r="L554" i="18" s="1"/>
  <c r="V541" i="18"/>
  <c r="W541" i="18" s="1"/>
  <c r="V533" i="18"/>
  <c r="W533" i="18" s="1"/>
  <c r="V524" i="18"/>
  <c r="W524" i="18" s="1"/>
  <c r="V502" i="18"/>
  <c r="W502" i="18" s="1"/>
  <c r="V456" i="18"/>
  <c r="W456" i="18" s="1"/>
  <c r="V415" i="18"/>
  <c r="W415" i="18" s="1"/>
  <c r="V637" i="18"/>
  <c r="W637" i="18" s="1"/>
  <c r="V618" i="18"/>
  <c r="W618" i="18" s="1"/>
  <c r="V614" i="18"/>
  <c r="W614" i="18" s="1"/>
  <c r="M542" i="18"/>
  <c r="N542" i="18" s="1"/>
  <c r="Y542" i="18" s="1"/>
  <c r="Z542" i="18" s="1"/>
  <c r="K542" i="18"/>
  <c r="L542" i="18" s="1"/>
  <c r="AA536" i="18"/>
  <c r="AB536" i="18"/>
  <c r="V519" i="18"/>
  <c r="W519" i="18" s="1"/>
  <c r="V460" i="18"/>
  <c r="W460" i="18" s="1"/>
  <c r="M428" i="18"/>
  <c r="N428" i="18" s="1"/>
  <c r="K428" i="18"/>
  <c r="L428" i="18" s="1"/>
  <c r="V422" i="18"/>
  <c r="W422" i="18" s="1"/>
  <c r="V316" i="18"/>
  <c r="W316" i="18" s="1"/>
  <c r="V286" i="18"/>
  <c r="W286" i="18" s="1"/>
  <c r="V841" i="18"/>
  <c r="W841" i="18" s="1"/>
  <c r="V670" i="18"/>
  <c r="W670" i="18" s="1"/>
  <c r="M656" i="18"/>
  <c r="N656" i="18" s="1"/>
  <c r="Y656" i="18" s="1"/>
  <c r="Z656" i="18" s="1"/>
  <c r="K656" i="18"/>
  <c r="L656" i="18" s="1"/>
  <c r="V648" i="18"/>
  <c r="W648" i="18" s="1"/>
  <c r="V603" i="18"/>
  <c r="W603" i="18" s="1"/>
  <c r="V553" i="18"/>
  <c r="W553" i="18" s="1"/>
  <c r="V496" i="18"/>
  <c r="W496" i="18" s="1"/>
  <c r="M477" i="18"/>
  <c r="N477" i="18" s="1"/>
  <c r="K477" i="18"/>
  <c r="L477" i="18" s="1"/>
  <c r="V457" i="18"/>
  <c r="W457" i="18" s="1"/>
  <c r="V452" i="18"/>
  <c r="W452" i="18" s="1"/>
  <c r="V447" i="18"/>
  <c r="W447" i="18" s="1"/>
  <c r="V396" i="18"/>
  <c r="W396" i="18" s="1"/>
  <c r="V351" i="18"/>
  <c r="W351" i="18" s="1"/>
  <c r="V332" i="18"/>
  <c r="W332" i="18" s="1"/>
  <c r="V287" i="18"/>
  <c r="W287" i="18" s="1"/>
  <c r="V270" i="18"/>
  <c r="W270" i="18" s="1"/>
  <c r="M263" i="18"/>
  <c r="N263" i="18" s="1"/>
  <c r="Y263" i="18" s="1"/>
  <c r="Z263" i="18" s="1"/>
  <c r="K263" i="18"/>
  <c r="L263" i="18" s="1"/>
  <c r="Y258" i="18"/>
  <c r="Z258" i="18" s="1"/>
  <c r="X258" i="18"/>
  <c r="M230" i="18"/>
  <c r="N230" i="18" s="1"/>
  <c r="K230" i="18"/>
  <c r="L230" i="18" s="1"/>
  <c r="G220" i="18"/>
  <c r="N220" i="18"/>
  <c r="Y220" i="18" s="1"/>
  <c r="Z220" i="18" s="1"/>
  <c r="V714" i="18"/>
  <c r="W714" i="18" s="1"/>
  <c r="V560" i="18"/>
  <c r="W560" i="18" s="1"/>
  <c r="V489" i="18"/>
  <c r="W489" i="18" s="1"/>
  <c r="V445" i="18"/>
  <c r="W445" i="18" s="1"/>
  <c r="X417" i="18"/>
  <c r="V406" i="18"/>
  <c r="W406" i="18" s="1"/>
  <c r="V375" i="18"/>
  <c r="W375" i="18" s="1"/>
  <c r="M368" i="18"/>
  <c r="N368" i="18" s="1"/>
  <c r="K368" i="18"/>
  <c r="L368" i="18" s="1"/>
  <c r="V354" i="18"/>
  <c r="W354" i="18" s="1"/>
  <c r="X337" i="18"/>
  <c r="V311" i="18"/>
  <c r="W311" i="18" s="1"/>
  <c r="M304" i="18"/>
  <c r="N304" i="18" s="1"/>
  <c r="K304" i="18"/>
  <c r="L304" i="18" s="1"/>
  <c r="V292" i="18"/>
  <c r="W292" i="18" s="1"/>
  <c r="Y277" i="18"/>
  <c r="Z277" i="18" s="1"/>
  <c r="X277" i="18"/>
  <c r="M271" i="18"/>
  <c r="N271" i="18" s="1"/>
  <c r="Y271" i="18" s="1"/>
  <c r="Z271" i="18" s="1"/>
  <c r="K271" i="18"/>
  <c r="L271" i="18" s="1"/>
  <c r="V255" i="18"/>
  <c r="W255" i="18" s="1"/>
  <c r="V230" i="18"/>
  <c r="W230" i="18" s="1"/>
  <c r="G69" i="18"/>
  <c r="N49" i="18"/>
  <c r="Y49" i="18" s="1"/>
  <c r="Z49" i="18" s="1"/>
  <c r="G49" i="18"/>
  <c r="G37" i="18"/>
  <c r="N37" i="18"/>
  <c r="G20" i="18"/>
  <c r="M18" i="18"/>
  <c r="N18" i="18" s="1"/>
  <c r="Y18" i="18" s="1"/>
  <c r="Z18" i="18" s="1"/>
  <c r="K18" i="18"/>
  <c r="L18" i="18" s="1"/>
  <c r="M9" i="18"/>
  <c r="N9" i="18" s="1"/>
  <c r="Y9" i="18" s="1"/>
  <c r="Z9" i="18" s="1"/>
  <c r="K9" i="18"/>
  <c r="L9" i="18" s="1"/>
  <c r="V756" i="18"/>
  <c r="W756" i="18" s="1"/>
  <c r="V712" i="18"/>
  <c r="W712" i="18" s="1"/>
  <c r="V574" i="18"/>
  <c r="W574" i="18" s="1"/>
  <c r="V450" i="18"/>
  <c r="W450" i="18" s="1"/>
  <c r="V438" i="18"/>
  <c r="W438" i="18" s="1"/>
  <c r="V420" i="18"/>
  <c r="W420" i="18" s="1"/>
  <c r="V400" i="18"/>
  <c r="W400" i="18" s="1"/>
  <c r="V397" i="18"/>
  <c r="W397" i="18" s="1"/>
  <c r="V387" i="18"/>
  <c r="W387" i="18" s="1"/>
  <c r="M387" i="18"/>
  <c r="N387" i="18" s="1"/>
  <c r="K387" i="18"/>
  <c r="L387" i="18" s="1"/>
  <c r="V377" i="18"/>
  <c r="W377" i="18" s="1"/>
  <c r="Y369" i="18"/>
  <c r="Z369" i="18" s="1"/>
  <c r="X369" i="18"/>
  <c r="V343" i="18"/>
  <c r="W343" i="18" s="1"/>
  <c r="M336" i="18"/>
  <c r="N336" i="18" s="1"/>
  <c r="K336" i="18"/>
  <c r="L336" i="18" s="1"/>
  <c r="V324" i="18"/>
  <c r="W324" i="18" s="1"/>
  <c r="X309" i="18"/>
  <c r="M303" i="18"/>
  <c r="N303" i="18" s="1"/>
  <c r="K303" i="18"/>
  <c r="L303" i="18" s="1"/>
  <c r="V248" i="18"/>
  <c r="W248" i="18" s="1"/>
  <c r="V240" i="18"/>
  <c r="W240" i="18" s="1"/>
  <c r="N200" i="18"/>
  <c r="Y200" i="18" s="1"/>
  <c r="Z200" i="18" s="1"/>
  <c r="G200" i="18"/>
  <c r="M178" i="18"/>
  <c r="N178" i="18" s="1"/>
  <c r="K178" i="18"/>
  <c r="L178" i="18" s="1"/>
  <c r="G168" i="18"/>
  <c r="N168" i="18"/>
  <c r="G146" i="18"/>
  <c r="M130" i="18"/>
  <c r="N130" i="18" s="1"/>
  <c r="Y130" i="18" s="1"/>
  <c r="Z130" i="18" s="1"/>
  <c r="K130" i="18"/>
  <c r="L130" i="18" s="1"/>
  <c r="G120" i="18"/>
  <c r="N120" i="18"/>
  <c r="N98" i="18"/>
  <c r="G98" i="18"/>
  <c r="M48" i="18"/>
  <c r="N48" i="18" s="1"/>
  <c r="Y48" i="18" s="1"/>
  <c r="Z48" i="18" s="1"/>
  <c r="K48" i="18"/>
  <c r="L48" i="18" s="1"/>
  <c r="N35" i="18"/>
  <c r="G35" i="18"/>
  <c r="G26" i="18"/>
  <c r="N26" i="18"/>
  <c r="Y26" i="18" s="1"/>
  <c r="Z26" i="18" s="1"/>
  <c r="V688" i="18"/>
  <c r="W688" i="18" s="1"/>
  <c r="V598" i="18"/>
  <c r="W598" i="18" s="1"/>
  <c r="V453" i="18"/>
  <c r="W453" i="18" s="1"/>
  <c r="V429" i="18"/>
  <c r="W429" i="18" s="1"/>
  <c r="M383" i="18"/>
  <c r="N383" i="18" s="1"/>
  <c r="K383" i="18"/>
  <c r="L383" i="18" s="1"/>
  <c r="M352" i="18"/>
  <c r="N352" i="18" s="1"/>
  <c r="K352" i="18"/>
  <c r="L352" i="18" s="1"/>
  <c r="Y289" i="18"/>
  <c r="Z289" i="18" s="1"/>
  <c r="X289" i="18"/>
  <c r="V276" i="18"/>
  <c r="W276" i="18" s="1"/>
  <c r="X252" i="18"/>
  <c r="M198" i="18"/>
  <c r="N198" i="18" s="1"/>
  <c r="K198" i="18"/>
  <c r="L198" i="18" s="1"/>
  <c r="M190" i="18"/>
  <c r="N190" i="18" s="1"/>
  <c r="K190" i="18"/>
  <c r="L190" i="18" s="1"/>
  <c r="Y185" i="18"/>
  <c r="Z185" i="18" s="1"/>
  <c r="X185" i="18"/>
  <c r="Y168" i="18"/>
  <c r="Z168" i="18" s="1"/>
  <c r="X168" i="18"/>
  <c r="X161" i="18"/>
  <c r="Y161" i="18"/>
  <c r="Z161" i="18" s="1"/>
  <c r="Y144" i="18"/>
  <c r="Z144" i="18" s="1"/>
  <c r="X144" i="18"/>
  <c r="M134" i="18"/>
  <c r="N134" i="18" s="1"/>
  <c r="K134" i="18"/>
  <c r="L134" i="18" s="1"/>
  <c r="M126" i="18"/>
  <c r="N126" i="18" s="1"/>
  <c r="K126" i="18"/>
  <c r="L126" i="18" s="1"/>
  <c r="X121" i="18"/>
  <c r="Y121" i="18"/>
  <c r="Z121" i="18" s="1"/>
  <c r="Y104" i="18"/>
  <c r="Z104" i="18" s="1"/>
  <c r="X104" i="18"/>
  <c r="Y97" i="18"/>
  <c r="Z97" i="18" s="1"/>
  <c r="X97" i="18"/>
  <c r="Y80" i="18"/>
  <c r="Z80" i="18" s="1"/>
  <c r="X80" i="18"/>
  <c r="M70" i="18"/>
  <c r="N70" i="18" s="1"/>
  <c r="K70" i="18"/>
  <c r="L70" i="18" s="1"/>
  <c r="G61" i="18"/>
  <c r="V58" i="18"/>
  <c r="W58" i="18" s="1"/>
  <c r="X31" i="18"/>
  <c r="Y31" i="18"/>
  <c r="Z31" i="18" s="1"/>
  <c r="K12" i="18"/>
  <c r="L12" i="18" s="1"/>
  <c r="M12" i="18"/>
  <c r="N12" i="18" s="1"/>
  <c r="Y12" i="18" s="1"/>
  <c r="Z12" i="18" s="1"/>
  <c r="V681" i="18"/>
  <c r="W681" i="18" s="1"/>
  <c r="V628" i="18"/>
  <c r="W628" i="18" s="1"/>
  <c r="V534" i="18"/>
  <c r="W534" i="18" s="1"/>
  <c r="V432" i="18"/>
  <c r="W432" i="18" s="1"/>
  <c r="V370" i="18"/>
  <c r="W370" i="18" s="1"/>
  <c r="V349" i="18"/>
  <c r="W349" i="18" s="1"/>
  <c r="M319" i="18"/>
  <c r="N319" i="18" s="1"/>
  <c r="K319" i="18"/>
  <c r="L319" i="18" s="1"/>
  <c r="V297" i="18"/>
  <c r="W297" i="18" s="1"/>
  <c r="V288" i="18"/>
  <c r="W288" i="18" s="1"/>
  <c r="V280" i="18"/>
  <c r="W280" i="18" s="1"/>
  <c r="Y244" i="18"/>
  <c r="Z244" i="18" s="1"/>
  <c r="X244" i="18"/>
  <c r="X236" i="18"/>
  <c r="Y212" i="18"/>
  <c r="Z212" i="18" s="1"/>
  <c r="X212" i="18"/>
  <c r="Y192" i="18"/>
  <c r="Z192" i="18" s="1"/>
  <c r="X192" i="18"/>
  <c r="G180" i="18"/>
  <c r="N180" i="18"/>
  <c r="T174" i="18"/>
  <c r="U174" i="18" s="1"/>
  <c r="V174" i="18"/>
  <c r="W174" i="18" s="1"/>
  <c r="G172" i="18"/>
  <c r="N172" i="18"/>
  <c r="Y160" i="18"/>
  <c r="Z160" i="18" s="1"/>
  <c r="X160" i="18"/>
  <c r="G148" i="18"/>
  <c r="N148" i="18"/>
  <c r="Y148" i="18" s="1"/>
  <c r="Z148" i="18" s="1"/>
  <c r="T142" i="18"/>
  <c r="U142" i="18" s="1"/>
  <c r="V142" i="18"/>
  <c r="W142" i="18" s="1"/>
  <c r="G140" i="18"/>
  <c r="N140" i="18"/>
  <c r="X128" i="18"/>
  <c r="M118" i="18"/>
  <c r="N118" i="18" s="1"/>
  <c r="K118" i="18"/>
  <c r="L118" i="18" s="1"/>
  <c r="Y113" i="18"/>
  <c r="Z113" i="18" s="1"/>
  <c r="X113" i="18"/>
  <c r="V106" i="18"/>
  <c r="W106" i="18" s="1"/>
  <c r="V99" i="18"/>
  <c r="W99" i="18" s="1"/>
  <c r="X88" i="18"/>
  <c r="T86" i="18"/>
  <c r="U86" i="18" s="1"/>
  <c r="T85" i="18"/>
  <c r="U85" i="18" s="1"/>
  <c r="V85" i="18"/>
  <c r="W85" i="18" s="1"/>
  <c r="X73" i="18"/>
  <c r="K63" i="18"/>
  <c r="L63" i="18" s="1"/>
  <c r="M63" i="18"/>
  <c r="N63" i="18" s="1"/>
  <c r="Y63" i="18" s="1"/>
  <c r="Z63" i="18" s="1"/>
  <c r="T37" i="18"/>
  <c r="U37" i="18" s="1"/>
  <c r="V13" i="18"/>
  <c r="W13" i="18" s="1"/>
  <c r="Y59" i="18"/>
  <c r="Z59" i="18" s="1"/>
  <c r="X59" i="18"/>
  <c r="V384" i="18"/>
  <c r="W384" i="18" s="1"/>
  <c r="V371" i="18"/>
  <c r="W371" i="18" s="1"/>
  <c r="M371" i="18"/>
  <c r="N371" i="18" s="1"/>
  <c r="K371" i="18"/>
  <c r="L371" i="18" s="1"/>
  <c r="M351" i="18"/>
  <c r="N351" i="18" s="1"/>
  <c r="K351" i="18"/>
  <c r="L351" i="18" s="1"/>
  <c r="M320" i="18"/>
  <c r="N320" i="18" s="1"/>
  <c r="K320" i="18"/>
  <c r="L320" i="18" s="1"/>
  <c r="V219" i="18"/>
  <c r="W219" i="18" s="1"/>
  <c r="V180" i="18"/>
  <c r="W180" i="18" s="1"/>
  <c r="M107" i="18"/>
  <c r="N107" i="18" s="1"/>
  <c r="Y107" i="18" s="1"/>
  <c r="Z107" i="18" s="1"/>
  <c r="K107" i="18"/>
  <c r="L107" i="18" s="1"/>
  <c r="V98" i="18"/>
  <c r="W98" i="18" s="1"/>
  <c r="V93" i="18"/>
  <c r="W93" i="18" s="1"/>
  <c r="V327" i="18"/>
  <c r="W327" i="18" s="1"/>
  <c r="V261" i="18"/>
  <c r="W261" i="18" s="1"/>
  <c r="V247" i="18"/>
  <c r="W247" i="18" s="1"/>
  <c r="V139" i="18"/>
  <c r="W139" i="18" s="1"/>
  <c r="V94" i="18"/>
  <c r="W94" i="18" s="1"/>
  <c r="V77" i="18"/>
  <c r="W77" i="18" s="1"/>
  <c r="V66" i="18"/>
  <c r="W66" i="18" s="1"/>
  <c r="Y39" i="18"/>
  <c r="Z39" i="18" s="1"/>
  <c r="X39" i="18"/>
  <c r="V510" i="18"/>
  <c r="W510" i="18" s="1"/>
  <c r="Y385" i="18"/>
  <c r="Z385" i="18" s="1"/>
  <c r="X385" i="18"/>
  <c r="Y245" i="18"/>
  <c r="Z245" i="18" s="1"/>
  <c r="X245" i="18"/>
  <c r="X233" i="18"/>
  <c r="Y233" i="18"/>
  <c r="Z233" i="18" s="1"/>
  <c r="V196" i="18"/>
  <c r="W196" i="18" s="1"/>
  <c r="V171" i="18"/>
  <c r="W171" i="18" s="1"/>
  <c r="V126" i="18"/>
  <c r="W126" i="18" s="1"/>
  <c r="V108" i="18"/>
  <c r="W108" i="18" s="1"/>
  <c r="V79" i="18"/>
  <c r="W79" i="18" s="1"/>
  <c r="X69" i="18"/>
  <c r="V402" i="18"/>
  <c r="W402" i="18" s="1"/>
  <c r="Y357" i="18"/>
  <c r="Z357" i="18" s="1"/>
  <c r="X357" i="18"/>
  <c r="X283" i="18"/>
  <c r="X250" i="18"/>
  <c r="M234" i="18"/>
  <c r="N234" i="18" s="1"/>
  <c r="Y234" i="18" s="1"/>
  <c r="Z234" i="18" s="1"/>
  <c r="K234" i="18"/>
  <c r="L234" i="18" s="1"/>
  <c r="G208" i="18"/>
  <c r="N208" i="18"/>
  <c r="Y208" i="18" s="1"/>
  <c r="Z208" i="18" s="1"/>
  <c r="V194" i="18"/>
  <c r="W194" i="18" s="1"/>
  <c r="V189" i="18"/>
  <c r="W189" i="18" s="1"/>
  <c r="V141" i="18"/>
  <c r="W141" i="18" s="1"/>
  <c r="V70" i="18"/>
  <c r="W70" i="18" s="1"/>
  <c r="V52" i="18"/>
  <c r="W52" i="18" s="1"/>
  <c r="V45" i="18"/>
  <c r="W45" i="18" s="1"/>
  <c r="V28" i="18"/>
  <c r="W28" i="18" s="1"/>
  <c r="V23" i="18"/>
  <c r="W23" i="18" s="1"/>
  <c r="V56" i="18"/>
  <c r="W56" i="18" s="1"/>
  <c r="V68" i="18"/>
  <c r="W68" i="18" s="1"/>
  <c r="G1000" i="18"/>
  <c r="T998" i="18"/>
  <c r="U998" i="18" s="1"/>
  <c r="V998" i="18"/>
  <c r="W998" i="18" s="1"/>
  <c r="N984" i="18"/>
  <c r="Y984" i="18" s="1"/>
  <c r="Z984" i="18" s="1"/>
  <c r="G984" i="18"/>
  <c r="G999" i="18"/>
  <c r="X965" i="18"/>
  <c r="G920" i="18"/>
  <c r="N935" i="18"/>
  <c r="Y935" i="18" s="1"/>
  <c r="Z935" i="18" s="1"/>
  <c r="G935" i="18"/>
  <c r="Y981" i="18"/>
  <c r="Z981" i="18" s="1"/>
  <c r="X981" i="18"/>
  <c r="X976" i="18"/>
  <c r="X971" i="18"/>
  <c r="M950" i="18"/>
  <c r="N950" i="18" s="1"/>
  <c r="K950" i="18"/>
  <c r="L950" i="18" s="1"/>
  <c r="N900" i="18"/>
  <c r="Y900" i="18" s="1"/>
  <c r="Z900" i="18" s="1"/>
  <c r="G900" i="18"/>
  <c r="X988" i="18"/>
  <c r="X960" i="18"/>
  <c r="M938" i="18"/>
  <c r="N938" i="18" s="1"/>
  <c r="Y938" i="18" s="1"/>
  <c r="Z938" i="18" s="1"/>
  <c r="K938" i="18"/>
  <c r="L938" i="18" s="1"/>
  <c r="M918" i="18"/>
  <c r="N918" i="18" s="1"/>
  <c r="Y918" i="18" s="1"/>
  <c r="Z918" i="18" s="1"/>
  <c r="K918" i="18"/>
  <c r="L918" i="18" s="1"/>
  <c r="V911" i="18"/>
  <c r="W911" i="18" s="1"/>
  <c r="T911" i="18"/>
  <c r="U911" i="18" s="1"/>
  <c r="M912" i="18"/>
  <c r="N912" i="18" s="1"/>
  <c r="Y912" i="18" s="1"/>
  <c r="Z912" i="18" s="1"/>
  <c r="K912" i="18"/>
  <c r="L912" i="18" s="1"/>
  <c r="N893" i="18"/>
  <c r="Y893" i="18" s="1"/>
  <c r="Z893" i="18" s="1"/>
  <c r="G893" i="18"/>
  <c r="N824" i="18"/>
  <c r="G824" i="18"/>
  <c r="G944" i="18"/>
  <c r="M928" i="18"/>
  <c r="N928" i="18" s="1"/>
  <c r="Y928" i="18" s="1"/>
  <c r="Z928" i="18" s="1"/>
  <c r="K928" i="18"/>
  <c r="L928" i="18" s="1"/>
  <c r="Y902" i="18"/>
  <c r="Z902" i="18" s="1"/>
  <c r="X902" i="18"/>
  <c r="N806" i="18"/>
  <c r="G806" i="18"/>
  <c r="Y932" i="18"/>
  <c r="Z932" i="18" s="1"/>
  <c r="X932" i="18"/>
  <c r="G883" i="18"/>
  <c r="N868" i="18"/>
  <c r="Y868" i="18" s="1"/>
  <c r="Z868" i="18" s="1"/>
  <c r="G868" i="18"/>
  <c r="T846" i="18"/>
  <c r="U846" i="18" s="1"/>
  <c r="V846" i="18"/>
  <c r="W846" i="18" s="1"/>
  <c r="M831" i="18"/>
  <c r="N831" i="18" s="1"/>
  <c r="Y831" i="18" s="1"/>
  <c r="Z831" i="18" s="1"/>
  <c r="K831" i="18"/>
  <c r="L831" i="18" s="1"/>
  <c r="M809" i="18"/>
  <c r="K809" i="18"/>
  <c r="L809" i="18" s="1"/>
  <c r="G786" i="18"/>
  <c r="G754" i="18"/>
  <c r="G722" i="18"/>
  <c r="G690" i="18"/>
  <c r="X868" i="18"/>
  <c r="X828" i="18"/>
  <c r="Y807" i="18"/>
  <c r="Z807" i="18" s="1"/>
  <c r="X807" i="18"/>
  <c r="X802" i="18"/>
  <c r="X793" i="18"/>
  <c r="G828" i="18"/>
  <c r="Y796" i="18"/>
  <c r="Z796" i="18" s="1"/>
  <c r="X796" i="18"/>
  <c r="N740" i="18"/>
  <c r="G740" i="18"/>
  <c r="X726" i="18"/>
  <c r="Y677" i="18"/>
  <c r="Z677" i="18" s="1"/>
  <c r="X677" i="18"/>
  <c r="G617" i="18"/>
  <c r="G569" i="18"/>
  <c r="G537" i="18"/>
  <c r="G505" i="18"/>
  <c r="G473" i="18"/>
  <c r="X825" i="18"/>
  <c r="X805" i="18"/>
  <c r="X728" i="18"/>
  <c r="X696" i="18"/>
  <c r="T658" i="18"/>
  <c r="U658" i="18" s="1"/>
  <c r="V658" i="18"/>
  <c r="W658" i="18" s="1"/>
  <c r="T645" i="18"/>
  <c r="U645" i="18" s="1"/>
  <c r="N457" i="18"/>
  <c r="G457" i="18"/>
  <c r="Y903" i="18"/>
  <c r="Z903" i="18" s="1"/>
  <c r="X903" i="18"/>
  <c r="G791" i="18"/>
  <c r="X787" i="18"/>
  <c r="G778" i="18"/>
  <c r="M771" i="18"/>
  <c r="K771" i="18"/>
  <c r="L771" i="18" s="1"/>
  <c r="Y757" i="18"/>
  <c r="Z757" i="18" s="1"/>
  <c r="X757" i="18"/>
  <c r="Y736" i="18"/>
  <c r="Z736" i="18" s="1"/>
  <c r="X736" i="18"/>
  <c r="M609" i="18"/>
  <c r="K609" i="18"/>
  <c r="L609" i="18" s="1"/>
  <c r="M602" i="18"/>
  <c r="N602" i="18" s="1"/>
  <c r="Y602" i="18" s="1"/>
  <c r="Z602" i="18" s="1"/>
  <c r="K602" i="18"/>
  <c r="L602" i="18" s="1"/>
  <c r="M525" i="18"/>
  <c r="N525" i="18" s="1"/>
  <c r="K525" i="18"/>
  <c r="L525" i="18" s="1"/>
  <c r="M513" i="18"/>
  <c r="N513" i="18" s="1"/>
  <c r="Y513" i="18" s="1"/>
  <c r="Z513" i="18" s="1"/>
  <c r="K513" i="18"/>
  <c r="L513" i="18" s="1"/>
  <c r="M506" i="18"/>
  <c r="N506" i="18" s="1"/>
  <c r="K506" i="18"/>
  <c r="L506" i="18" s="1"/>
  <c r="X459" i="18"/>
  <c r="G453" i="18"/>
  <c r="G427" i="18"/>
  <c r="G395" i="18"/>
  <c r="G363" i="18"/>
  <c r="G331" i="18"/>
  <c r="G283" i="18"/>
  <c r="M746" i="18"/>
  <c r="N746" i="18" s="1"/>
  <c r="K746" i="18"/>
  <c r="L746" i="18" s="1"/>
  <c r="AA733" i="18"/>
  <c r="Y713" i="18"/>
  <c r="Z713" i="18" s="1"/>
  <c r="X713" i="18"/>
  <c r="G694" i="18"/>
  <c r="Y685" i="18"/>
  <c r="Z685" i="18" s="1"/>
  <c r="X685" i="18"/>
  <c r="X570" i="18"/>
  <c r="Y540" i="18"/>
  <c r="Z540" i="18" s="1"/>
  <c r="X540" i="18"/>
  <c r="X493" i="18"/>
  <c r="N475" i="18"/>
  <c r="G475" i="18"/>
  <c r="X449" i="18"/>
  <c r="M423" i="18"/>
  <c r="N423" i="18" s="1"/>
  <c r="Y423" i="18" s="1"/>
  <c r="Z423" i="18" s="1"/>
  <c r="K423" i="18"/>
  <c r="L423" i="18" s="1"/>
  <c r="M391" i="18"/>
  <c r="N391" i="18" s="1"/>
  <c r="Y391" i="18" s="1"/>
  <c r="Z391" i="18" s="1"/>
  <c r="K391" i="18"/>
  <c r="L391" i="18" s="1"/>
  <c r="M359" i="18"/>
  <c r="N359" i="18" s="1"/>
  <c r="Y359" i="18" s="1"/>
  <c r="Z359" i="18" s="1"/>
  <c r="K359" i="18"/>
  <c r="L359" i="18" s="1"/>
  <c r="M343" i="18"/>
  <c r="K343" i="18"/>
  <c r="L343" i="18" s="1"/>
  <c r="M311" i="18"/>
  <c r="N311" i="18" s="1"/>
  <c r="K311" i="18"/>
  <c r="L311" i="18" s="1"/>
  <c r="M295" i="18"/>
  <c r="N295" i="18" s="1"/>
  <c r="K295" i="18"/>
  <c r="L295" i="18" s="1"/>
  <c r="M279" i="18"/>
  <c r="N279" i="18" s="1"/>
  <c r="Y279" i="18" s="1"/>
  <c r="Z279" i="18" s="1"/>
  <c r="K279" i="18"/>
  <c r="L279" i="18" s="1"/>
  <c r="X857" i="18"/>
  <c r="G714" i="18"/>
  <c r="AA689" i="18"/>
  <c r="AB689" i="18"/>
  <c r="X605" i="18"/>
  <c r="X597" i="18"/>
  <c r="Y588" i="18"/>
  <c r="Z588" i="18" s="1"/>
  <c r="X588" i="18"/>
  <c r="X528" i="18"/>
  <c r="Y488" i="18"/>
  <c r="Z488" i="18" s="1"/>
  <c r="X488" i="18"/>
  <c r="M942" i="18"/>
  <c r="N942" i="18" s="1"/>
  <c r="Y942" i="18" s="1"/>
  <c r="Z942" i="18" s="1"/>
  <c r="K942" i="18"/>
  <c r="L942" i="18" s="1"/>
  <c r="M849" i="18"/>
  <c r="N849" i="18" s="1"/>
  <c r="K849" i="18"/>
  <c r="L849" i="18" s="1"/>
  <c r="N790" i="18"/>
  <c r="Y790" i="18" s="1"/>
  <c r="Z790" i="18" s="1"/>
  <c r="G790" i="18"/>
  <c r="M727" i="18"/>
  <c r="N727" i="18" s="1"/>
  <c r="Y727" i="18" s="1"/>
  <c r="Z727" i="18" s="1"/>
  <c r="K727" i="18"/>
  <c r="L727" i="18" s="1"/>
  <c r="X720" i="18"/>
  <c r="Y687" i="18"/>
  <c r="Z687" i="18" s="1"/>
  <c r="X687" i="18"/>
  <c r="X650" i="18"/>
  <c r="Y630" i="18"/>
  <c r="Z630" i="18" s="1"/>
  <c r="X630" i="18"/>
  <c r="N619" i="18"/>
  <c r="Y619" i="18" s="1"/>
  <c r="Z619" i="18" s="1"/>
  <c r="G619" i="18"/>
  <c r="N538" i="18"/>
  <c r="G538" i="18"/>
  <c r="X521" i="18"/>
  <c r="M509" i="18"/>
  <c r="N509" i="18" s="1"/>
  <c r="Y509" i="18" s="1"/>
  <c r="Z509" i="18" s="1"/>
  <c r="K509" i="18"/>
  <c r="L509" i="18" s="1"/>
  <c r="X503" i="18"/>
  <c r="M497" i="18"/>
  <c r="N497" i="18" s="1"/>
  <c r="K497" i="18"/>
  <c r="L497" i="18" s="1"/>
  <c r="G486" i="18"/>
  <c r="N486" i="18"/>
  <c r="Y464" i="18"/>
  <c r="Z464" i="18" s="1"/>
  <c r="X464" i="18"/>
  <c r="X727" i="18"/>
  <c r="Y669" i="18"/>
  <c r="Z669" i="18" s="1"/>
  <c r="X669" i="18"/>
  <c r="N639" i="18"/>
  <c r="Y639" i="18" s="1"/>
  <c r="Z639" i="18" s="1"/>
  <c r="G639" i="18"/>
  <c r="AA632" i="18"/>
  <c r="AB632" i="18"/>
  <c r="X470" i="18"/>
  <c r="X440" i="18"/>
  <c r="Y421" i="18"/>
  <c r="Z421" i="18" s="1"/>
  <c r="X421" i="18"/>
  <c r="N285" i="18"/>
  <c r="Y285" i="18" s="1"/>
  <c r="Z285" i="18" s="1"/>
  <c r="G285" i="18"/>
  <c r="G280" i="18"/>
  <c r="N280" i="18"/>
  <c r="X271" i="18"/>
  <c r="G238" i="18"/>
  <c r="Y837" i="18"/>
  <c r="Z837" i="18" s="1"/>
  <c r="X837" i="18"/>
  <c r="X770" i="18"/>
  <c r="Y761" i="18"/>
  <c r="Z761" i="18" s="1"/>
  <c r="X761" i="18"/>
  <c r="X672" i="18"/>
  <c r="Y500" i="18"/>
  <c r="Z500" i="18" s="1"/>
  <c r="X500" i="18"/>
  <c r="X473" i="18"/>
  <c r="M415" i="18"/>
  <c r="N415" i="18" s="1"/>
  <c r="K415" i="18"/>
  <c r="L415" i="18" s="1"/>
  <c r="G380" i="18"/>
  <c r="Y366" i="18"/>
  <c r="Z366" i="18" s="1"/>
  <c r="X366" i="18"/>
  <c r="N353" i="18"/>
  <c r="G353" i="18"/>
  <c r="N269" i="18"/>
  <c r="Y269" i="18" s="1"/>
  <c r="Z269" i="18" s="1"/>
  <c r="G269" i="18"/>
  <c r="M246" i="18"/>
  <c r="N246" i="18" s="1"/>
  <c r="K246" i="18"/>
  <c r="L246" i="18" s="1"/>
  <c r="N223" i="18"/>
  <c r="Y223" i="18" s="1"/>
  <c r="Z223" i="18" s="1"/>
  <c r="G223" i="18"/>
  <c r="Y870" i="18"/>
  <c r="Z870" i="18" s="1"/>
  <c r="X870" i="18"/>
  <c r="N803" i="18"/>
  <c r="G803" i="18"/>
  <c r="G587" i="18"/>
  <c r="X573" i="18"/>
  <c r="M541" i="18"/>
  <c r="K541" i="18"/>
  <c r="L541" i="18" s="1"/>
  <c r="Y405" i="18"/>
  <c r="Z405" i="18" s="1"/>
  <c r="X405" i="18"/>
  <c r="M399" i="18"/>
  <c r="N399" i="18" s="1"/>
  <c r="K399" i="18"/>
  <c r="L399" i="18" s="1"/>
  <c r="X296" i="18"/>
  <c r="G291" i="18"/>
  <c r="M170" i="18"/>
  <c r="N170" i="18" s="1"/>
  <c r="K170" i="18"/>
  <c r="L170" i="18" s="1"/>
  <c r="M138" i="18"/>
  <c r="N138" i="18" s="1"/>
  <c r="K138" i="18"/>
  <c r="L138" i="18" s="1"/>
  <c r="M106" i="18"/>
  <c r="N106" i="18" s="1"/>
  <c r="K106" i="18"/>
  <c r="L106" i="18" s="1"/>
  <c r="M90" i="18"/>
  <c r="N90" i="18" s="1"/>
  <c r="K90" i="18"/>
  <c r="L90" i="18" s="1"/>
  <c r="M47" i="18"/>
  <c r="N47" i="18" s="1"/>
  <c r="Y47" i="18" s="1"/>
  <c r="Z47" i="18" s="1"/>
  <c r="K47" i="18"/>
  <c r="L47" i="18" s="1"/>
  <c r="Y788" i="18"/>
  <c r="Z788" i="18" s="1"/>
  <c r="X788" i="18"/>
  <c r="Y623" i="18"/>
  <c r="Z623" i="18" s="1"/>
  <c r="X623" i="18"/>
  <c r="X328" i="18"/>
  <c r="G323" i="18"/>
  <c r="M316" i="18"/>
  <c r="N316" i="18" s="1"/>
  <c r="K316" i="18"/>
  <c r="L316" i="18" s="1"/>
  <c r="Y310" i="18"/>
  <c r="Z310" i="18" s="1"/>
  <c r="X310" i="18"/>
  <c r="X299" i="18"/>
  <c r="X272" i="18"/>
  <c r="X269" i="18"/>
  <c r="V262" i="18"/>
  <c r="W262" i="18" s="1"/>
  <c r="X243" i="18"/>
  <c r="Y243" i="18"/>
  <c r="Z243" i="18" s="1"/>
  <c r="G215" i="18"/>
  <c r="X207" i="18"/>
  <c r="X204" i="18"/>
  <c r="N184" i="18"/>
  <c r="Y184" i="18" s="1"/>
  <c r="Z184" i="18" s="1"/>
  <c r="G184" i="18"/>
  <c r="G162" i="18"/>
  <c r="G123" i="18"/>
  <c r="M114" i="18"/>
  <c r="N114" i="18" s="1"/>
  <c r="Y114" i="18" s="1"/>
  <c r="Z114" i="18" s="1"/>
  <c r="K114" i="18"/>
  <c r="L114" i="18" s="1"/>
  <c r="X433" i="18"/>
  <c r="X359" i="18"/>
  <c r="M339" i="18"/>
  <c r="K339" i="18"/>
  <c r="L339" i="18" s="1"/>
  <c r="T209" i="18"/>
  <c r="U209" i="18" s="1"/>
  <c r="V209" i="18"/>
  <c r="W209" i="18" s="1"/>
  <c r="X179" i="18"/>
  <c r="Y115" i="18"/>
  <c r="Z115" i="18" s="1"/>
  <c r="X115" i="18"/>
  <c r="X103" i="18"/>
  <c r="Y103" i="18"/>
  <c r="Z103" i="18" s="1"/>
  <c r="X65" i="18"/>
  <c r="Y65" i="18"/>
  <c r="Z65" i="18" s="1"/>
  <c r="K61" i="18"/>
  <c r="L61" i="18" s="1"/>
  <c r="M61" i="18"/>
  <c r="N61" i="18" s="1"/>
  <c r="Y61" i="18" s="1"/>
  <c r="Z61" i="18" s="1"/>
  <c r="G403" i="18"/>
  <c r="Y353" i="18"/>
  <c r="Z353" i="18" s="1"/>
  <c r="X353" i="18"/>
  <c r="X251" i="18"/>
  <c r="X183" i="18"/>
  <c r="G182" i="18"/>
  <c r="M174" i="18"/>
  <c r="K174" i="18"/>
  <c r="L174" i="18" s="1"/>
  <c r="T118" i="18"/>
  <c r="U118" i="18" s="1"/>
  <c r="V118" i="18"/>
  <c r="W118" i="18" s="1"/>
  <c r="G110" i="18"/>
  <c r="Y105" i="18"/>
  <c r="Z105" i="18" s="1"/>
  <c r="X105" i="18"/>
  <c r="G95" i="18"/>
  <c r="N95" i="18"/>
  <c r="M86" i="18"/>
  <c r="N86" i="18" s="1"/>
  <c r="K86" i="18"/>
  <c r="L86" i="18" s="1"/>
  <c r="M64" i="18"/>
  <c r="K64" i="18"/>
  <c r="L64" i="18" s="1"/>
  <c r="X47" i="18"/>
  <c r="AA504" i="18"/>
  <c r="AB504" i="18"/>
  <c r="Y173" i="18"/>
  <c r="Z173" i="18" s="1"/>
  <c r="X173" i="18"/>
  <c r="N151" i="18"/>
  <c r="Y151" i="18" s="1"/>
  <c r="Z151" i="18" s="1"/>
  <c r="G151" i="18"/>
  <c r="X107" i="18"/>
  <c r="N54" i="18"/>
  <c r="Y54" i="18" s="1"/>
  <c r="Z54" i="18" s="1"/>
  <c r="G54" i="18"/>
  <c r="G21" i="18"/>
  <c r="AA11" i="18"/>
  <c r="AB11" i="18"/>
  <c r="G307" i="18"/>
  <c r="N260" i="18"/>
  <c r="Y260" i="18" s="1"/>
  <c r="Z260" i="18" s="1"/>
  <c r="G260" i="18"/>
  <c r="M139" i="18"/>
  <c r="N139" i="18" s="1"/>
  <c r="K139" i="18"/>
  <c r="L139" i="18" s="1"/>
  <c r="X130" i="18"/>
  <c r="Y125" i="18"/>
  <c r="Z125" i="18" s="1"/>
  <c r="X125" i="18"/>
  <c r="X84" i="18"/>
  <c r="X391" i="18"/>
  <c r="G216" i="18"/>
  <c r="N216" i="18"/>
  <c r="Y216" i="18" s="1"/>
  <c r="Z216" i="18" s="1"/>
  <c r="X200" i="18"/>
  <c r="K171" i="18"/>
  <c r="L171" i="18" s="1"/>
  <c r="M171" i="18"/>
  <c r="N171" i="18" s="1"/>
  <c r="X162" i="18"/>
  <c r="Y157" i="18"/>
  <c r="Z157" i="18" s="1"/>
  <c r="X157" i="18"/>
  <c r="X116" i="18"/>
  <c r="Y564" i="18"/>
  <c r="Z564" i="18" s="1"/>
  <c r="X564" i="18"/>
  <c r="Y358" i="18"/>
  <c r="Z358" i="18" s="1"/>
  <c r="X358" i="18"/>
  <c r="M287" i="18"/>
  <c r="N287" i="18" s="1"/>
  <c r="K287" i="18"/>
  <c r="L287" i="18" s="1"/>
  <c r="M268" i="18"/>
  <c r="N268" i="18" s="1"/>
  <c r="Y268" i="18" s="1"/>
  <c r="Z268" i="18" s="1"/>
  <c r="K268" i="18"/>
  <c r="L268" i="18" s="1"/>
  <c r="X222" i="18"/>
  <c r="Y24" i="18"/>
  <c r="Z24" i="18" s="1"/>
  <c r="X24" i="18"/>
  <c r="V6" i="18"/>
  <c r="W6" i="18" s="1"/>
  <c r="X6" i="18" s="1"/>
  <c r="N987" i="18"/>
  <c r="Y987" i="18" s="1"/>
  <c r="Z987" i="18" s="1"/>
  <c r="G987" i="18"/>
  <c r="N996" i="18"/>
  <c r="G996" i="18"/>
  <c r="X978" i="18"/>
  <c r="M980" i="18"/>
  <c r="N980" i="18" s="1"/>
  <c r="K980" i="18"/>
  <c r="L980" i="18" s="1"/>
  <c r="N965" i="18"/>
  <c r="Y965" i="18" s="1"/>
  <c r="Z965" i="18" s="1"/>
  <c r="G965" i="18"/>
  <c r="N931" i="18"/>
  <c r="Y931" i="18" s="1"/>
  <c r="Z931" i="18" s="1"/>
  <c r="G931" i="18"/>
  <c r="M969" i="18"/>
  <c r="N969" i="18" s="1"/>
  <c r="Y969" i="18" s="1"/>
  <c r="Z969" i="18" s="1"/>
  <c r="K969" i="18"/>
  <c r="L969" i="18" s="1"/>
  <c r="M955" i="18"/>
  <c r="N955" i="18" s="1"/>
  <c r="Y955" i="18" s="1"/>
  <c r="Z955" i="18" s="1"/>
  <c r="K955" i="18"/>
  <c r="L955" i="18" s="1"/>
  <c r="M934" i="18"/>
  <c r="N934" i="18" s="1"/>
  <c r="Y934" i="18" s="1"/>
  <c r="Z934" i="18" s="1"/>
  <c r="K934" i="18"/>
  <c r="L934" i="18" s="1"/>
  <c r="G892" i="18"/>
  <c r="X935" i="18"/>
  <c r="N916" i="18"/>
  <c r="Y916" i="18" s="1"/>
  <c r="Z916" i="18" s="1"/>
  <c r="G916" i="18"/>
  <c r="X942" i="18"/>
  <c r="X916" i="18"/>
  <c r="Y894" i="18"/>
  <c r="Z894" i="18" s="1"/>
  <c r="X894" i="18"/>
  <c r="N848" i="18"/>
  <c r="G848" i="18"/>
  <c r="N816" i="18"/>
  <c r="G816" i="18"/>
  <c r="T906" i="18"/>
  <c r="U906" i="18" s="1"/>
  <c r="V906" i="18"/>
  <c r="W906" i="18" s="1"/>
  <c r="M891" i="18"/>
  <c r="N891" i="18" s="1"/>
  <c r="Y891" i="18" s="1"/>
  <c r="Z891" i="18" s="1"/>
  <c r="K891" i="18"/>
  <c r="L891" i="18" s="1"/>
  <c r="X880" i="18"/>
  <c r="V975" i="18"/>
  <c r="W975" i="18" s="1"/>
  <c r="V907" i="18"/>
  <c r="W907" i="18" s="1"/>
  <c r="M875" i="18"/>
  <c r="N875" i="18" s="1"/>
  <c r="K875" i="18"/>
  <c r="L875" i="18" s="1"/>
  <c r="M839" i="18"/>
  <c r="N839" i="18" s="1"/>
  <c r="K839" i="18"/>
  <c r="L839" i="18" s="1"/>
  <c r="G914" i="18"/>
  <c r="Y896" i="18"/>
  <c r="Z896" i="18" s="1"/>
  <c r="X896" i="18"/>
  <c r="X888" i="18"/>
  <c r="Y858" i="18"/>
  <c r="Z858" i="18" s="1"/>
  <c r="X858" i="18"/>
  <c r="X844" i="18"/>
  <c r="N825" i="18"/>
  <c r="Y825" i="18" s="1"/>
  <c r="Z825" i="18" s="1"/>
  <c r="G825" i="18"/>
  <c r="N809" i="18"/>
  <c r="Y809" i="18" s="1"/>
  <c r="Z809" i="18" s="1"/>
  <c r="G809" i="18"/>
  <c r="G907" i="18"/>
  <c r="V842" i="18"/>
  <c r="W842" i="18" s="1"/>
  <c r="N763" i="18"/>
  <c r="G763" i="18"/>
  <c r="N731" i="18"/>
  <c r="Y731" i="18" s="1"/>
  <c r="Z731" i="18" s="1"/>
  <c r="G731" i="18"/>
  <c r="N699" i="18"/>
  <c r="Y699" i="18" s="1"/>
  <c r="Z699" i="18" s="1"/>
  <c r="G699" i="18"/>
  <c r="V875" i="18"/>
  <c r="W875" i="18" s="1"/>
  <c r="M855" i="18"/>
  <c r="N855" i="18" s="1"/>
  <c r="Y855" i="18" s="1"/>
  <c r="Z855" i="18" s="1"/>
  <c r="K855" i="18"/>
  <c r="L855" i="18" s="1"/>
  <c r="M823" i="18"/>
  <c r="N823" i="18" s="1"/>
  <c r="Y823" i="18" s="1"/>
  <c r="Z823" i="18" s="1"/>
  <c r="K823" i="18"/>
  <c r="L823" i="18" s="1"/>
  <c r="M782" i="18"/>
  <c r="N782" i="18" s="1"/>
  <c r="Y782" i="18" s="1"/>
  <c r="Z782" i="18" s="1"/>
  <c r="K782" i="18"/>
  <c r="L782" i="18" s="1"/>
  <c r="M766" i="18"/>
  <c r="N766" i="18" s="1"/>
  <c r="Y766" i="18" s="1"/>
  <c r="Z766" i="18" s="1"/>
  <c r="K766" i="18"/>
  <c r="L766" i="18" s="1"/>
  <c r="M734" i="18"/>
  <c r="N734" i="18" s="1"/>
  <c r="Y734" i="18" s="1"/>
  <c r="Z734" i="18" s="1"/>
  <c r="K734" i="18"/>
  <c r="L734" i="18" s="1"/>
  <c r="M718" i="18"/>
  <c r="N718" i="18" s="1"/>
  <c r="K718" i="18"/>
  <c r="L718" i="18" s="1"/>
  <c r="M702" i="18"/>
  <c r="N702" i="18" s="1"/>
  <c r="Y702" i="18" s="1"/>
  <c r="Z702" i="18" s="1"/>
  <c r="K702" i="18"/>
  <c r="L702" i="18" s="1"/>
  <c r="M686" i="18"/>
  <c r="N686" i="18" s="1"/>
  <c r="K686" i="18"/>
  <c r="L686" i="18" s="1"/>
  <c r="N795" i="18"/>
  <c r="G795" i="18"/>
  <c r="N772" i="18"/>
  <c r="G772" i="18"/>
  <c r="X758" i="18"/>
  <c r="N696" i="18"/>
  <c r="Y696" i="18" s="1"/>
  <c r="Z696" i="18" s="1"/>
  <c r="G696" i="18"/>
  <c r="V675" i="18"/>
  <c r="W675" i="18" s="1"/>
  <c r="X665" i="18"/>
  <c r="N610" i="18"/>
  <c r="G610" i="18"/>
  <c r="N578" i="18"/>
  <c r="Y578" i="18" s="1"/>
  <c r="Z578" i="18" s="1"/>
  <c r="G578" i="18"/>
  <c r="N530" i="18"/>
  <c r="Y530" i="18" s="1"/>
  <c r="Z530" i="18" s="1"/>
  <c r="G530" i="18"/>
  <c r="V795" i="18"/>
  <c r="W795" i="18" s="1"/>
  <c r="V779" i="18"/>
  <c r="W779" i="18" s="1"/>
  <c r="V772" i="18"/>
  <c r="W772" i="18" s="1"/>
  <c r="V747" i="18"/>
  <c r="W747" i="18" s="1"/>
  <c r="V740" i="18"/>
  <c r="W740" i="18" s="1"/>
  <c r="V715" i="18"/>
  <c r="W715" i="18" s="1"/>
  <c r="V708" i="18"/>
  <c r="W708" i="18" s="1"/>
  <c r="V683" i="18"/>
  <c r="W683" i="18" s="1"/>
  <c r="G662" i="18"/>
  <c r="M629" i="18"/>
  <c r="N629" i="18" s="1"/>
  <c r="K629" i="18"/>
  <c r="L629" i="18" s="1"/>
  <c r="M597" i="18"/>
  <c r="N597" i="18" s="1"/>
  <c r="Y597" i="18" s="1"/>
  <c r="Z597" i="18" s="1"/>
  <c r="K597" i="18"/>
  <c r="L597" i="18" s="1"/>
  <c r="M565" i="18"/>
  <c r="N565" i="18" s="1"/>
  <c r="Y565" i="18" s="1"/>
  <c r="Z565" i="18" s="1"/>
  <c r="K565" i="18"/>
  <c r="L565" i="18" s="1"/>
  <c r="M533" i="18"/>
  <c r="N533" i="18" s="1"/>
  <c r="K533" i="18"/>
  <c r="L533" i="18" s="1"/>
  <c r="M485" i="18"/>
  <c r="N485" i="18" s="1"/>
  <c r="Y485" i="18" s="1"/>
  <c r="Z485" i="18" s="1"/>
  <c r="K485" i="18"/>
  <c r="L485" i="18" s="1"/>
  <c r="V897" i="18"/>
  <c r="W897" i="18" s="1"/>
  <c r="V850" i="18"/>
  <c r="W850" i="18" s="1"/>
  <c r="V724" i="18"/>
  <c r="W724" i="18" s="1"/>
  <c r="V703" i="18"/>
  <c r="W703" i="18" s="1"/>
  <c r="X682" i="18"/>
  <c r="X659" i="18"/>
  <c r="N641" i="18"/>
  <c r="Y641" i="18" s="1"/>
  <c r="Z641" i="18" s="1"/>
  <c r="G641" i="18"/>
  <c r="G621" i="18"/>
  <c r="N609" i="18"/>
  <c r="Y609" i="18" s="1"/>
  <c r="Z609" i="18" s="1"/>
  <c r="G609" i="18"/>
  <c r="G589" i="18"/>
  <c r="X577" i="18"/>
  <c r="X563" i="18"/>
  <c r="V558" i="18"/>
  <c r="W558" i="18" s="1"/>
  <c r="X545" i="18"/>
  <c r="X531" i="18"/>
  <c r="V526" i="18"/>
  <c r="W526" i="18" s="1"/>
  <c r="G513" i="18"/>
  <c r="G493" i="18"/>
  <c r="X481" i="18"/>
  <c r="X467" i="18"/>
  <c r="N436" i="18"/>
  <c r="Y436" i="18" s="1"/>
  <c r="Z436" i="18" s="1"/>
  <c r="G436" i="18"/>
  <c r="N404" i="18"/>
  <c r="Y404" i="18" s="1"/>
  <c r="Z404" i="18" s="1"/>
  <c r="G404" i="18"/>
  <c r="N372" i="18"/>
  <c r="G372" i="18"/>
  <c r="N340" i="18"/>
  <c r="G340" i="18"/>
  <c r="N292" i="18"/>
  <c r="G292" i="18"/>
  <c r="N264" i="18"/>
  <c r="G264" i="18"/>
  <c r="N842" i="18"/>
  <c r="G842" i="18"/>
  <c r="Y808" i="18"/>
  <c r="Z808" i="18" s="1"/>
  <c r="X808" i="18"/>
  <c r="V755" i="18"/>
  <c r="W755" i="18" s="1"/>
  <c r="G746" i="18"/>
  <c r="X725" i="18"/>
  <c r="Y636" i="18"/>
  <c r="Z636" i="18" s="1"/>
  <c r="X636" i="18"/>
  <c r="N495" i="18"/>
  <c r="G495" i="18"/>
  <c r="Y484" i="18"/>
  <c r="Z484" i="18" s="1"/>
  <c r="X484" i="18"/>
  <c r="N439" i="18"/>
  <c r="G439" i="18"/>
  <c r="N407" i="18"/>
  <c r="G407" i="18"/>
  <c r="N375" i="18"/>
  <c r="G375" i="18"/>
  <c r="N343" i="18"/>
  <c r="G343" i="18"/>
  <c r="G311" i="18"/>
  <c r="G279" i="18"/>
  <c r="N771" i="18"/>
  <c r="Y771" i="18" s="1"/>
  <c r="Z771" i="18" s="1"/>
  <c r="G771" i="18"/>
  <c r="V522" i="18"/>
  <c r="W522" i="18" s="1"/>
  <c r="V507" i="18"/>
  <c r="W507" i="18" s="1"/>
  <c r="N479" i="18"/>
  <c r="Y479" i="18" s="1"/>
  <c r="Z479" i="18" s="1"/>
  <c r="G479" i="18"/>
  <c r="X465" i="18"/>
  <c r="V986" i="18"/>
  <c r="W986" i="18" s="1"/>
  <c r="X777" i="18"/>
  <c r="V723" i="18"/>
  <c r="W723" i="18" s="1"/>
  <c r="X706" i="18"/>
  <c r="N673" i="18"/>
  <c r="Y673" i="18" s="1"/>
  <c r="Z673" i="18" s="1"/>
  <c r="G673" i="18"/>
  <c r="X663" i="18"/>
  <c r="V579" i="18"/>
  <c r="W579" i="18" s="1"/>
  <c r="V428" i="18"/>
  <c r="W428" i="18" s="1"/>
  <c r="N776" i="18"/>
  <c r="G776" i="18"/>
  <c r="M606" i="18"/>
  <c r="N606" i="18" s="1"/>
  <c r="Y606" i="18" s="1"/>
  <c r="Z606" i="18" s="1"/>
  <c r="K606" i="18"/>
  <c r="L606" i="18" s="1"/>
  <c r="AA600" i="18"/>
  <c r="AB600" i="18"/>
  <c r="V583" i="18"/>
  <c r="W583" i="18" s="1"/>
  <c r="V551" i="18"/>
  <c r="W551" i="18" s="1"/>
  <c r="V547" i="18"/>
  <c r="W547" i="18" s="1"/>
  <c r="V425" i="18"/>
  <c r="W425" i="18" s="1"/>
  <c r="N381" i="18"/>
  <c r="Y381" i="18" s="1"/>
  <c r="Z381" i="18" s="1"/>
  <c r="G381" i="18"/>
  <c r="X367" i="18"/>
  <c r="G364" i="18"/>
  <c r="N344" i="18"/>
  <c r="Y344" i="18" s="1"/>
  <c r="Z344" i="18" s="1"/>
  <c r="G344" i="18"/>
  <c r="X335" i="18"/>
  <c r="G332" i="18"/>
  <c r="N332" i="18"/>
  <c r="Y318" i="18"/>
  <c r="Z318" i="18" s="1"/>
  <c r="X318" i="18"/>
  <c r="N305" i="18"/>
  <c r="G305" i="18"/>
  <c r="X260" i="18"/>
  <c r="G247" i="18"/>
  <c r="G231" i="18"/>
  <c r="N634" i="18"/>
  <c r="G634" i="18"/>
  <c r="V539" i="18"/>
  <c r="W539" i="18" s="1"/>
  <c r="Y520" i="18"/>
  <c r="Z520" i="18" s="1"/>
  <c r="X520" i="18"/>
  <c r="V514" i="18"/>
  <c r="W514" i="18" s="1"/>
  <c r="V495" i="18"/>
  <c r="W495" i="18" s="1"/>
  <c r="X462" i="18"/>
  <c r="G415" i="18"/>
  <c r="Y398" i="18"/>
  <c r="Z398" i="18" s="1"/>
  <c r="X398" i="18"/>
  <c r="N321" i="18"/>
  <c r="Y321" i="18" s="1"/>
  <c r="Z321" i="18" s="1"/>
  <c r="G321" i="18"/>
  <c r="T259" i="18"/>
  <c r="U259" i="18" s="1"/>
  <c r="X625" i="18"/>
  <c r="Y608" i="18"/>
  <c r="Z608" i="18" s="1"/>
  <c r="X608" i="18"/>
  <c r="N541" i="18"/>
  <c r="G541" i="18"/>
  <c r="V409" i="18"/>
  <c r="W409" i="18" s="1"/>
  <c r="M348" i="18"/>
  <c r="N348" i="18" s="1"/>
  <c r="Y348" i="18" s="1"/>
  <c r="Z348" i="18" s="1"/>
  <c r="K348" i="18"/>
  <c r="L348" i="18" s="1"/>
  <c r="Y290" i="18"/>
  <c r="Z290" i="18" s="1"/>
  <c r="X290" i="18"/>
  <c r="G186" i="18"/>
  <c r="G154" i="18"/>
  <c r="G122" i="18"/>
  <c r="G90" i="18"/>
  <c r="G57" i="18"/>
  <c r="N57" i="18"/>
  <c r="Y57" i="18" s="1"/>
  <c r="Z57" i="18" s="1"/>
  <c r="G29" i="18"/>
  <c r="Y824" i="18"/>
  <c r="Z824" i="18" s="1"/>
  <c r="X824" i="18"/>
  <c r="X786" i="18"/>
  <c r="Y624" i="18"/>
  <c r="Z624" i="18" s="1"/>
  <c r="X624" i="18"/>
  <c r="M593" i="18"/>
  <c r="N593" i="18" s="1"/>
  <c r="K593" i="18"/>
  <c r="L593" i="18" s="1"/>
  <c r="G570" i="18"/>
  <c r="X537" i="18"/>
  <c r="V490" i="18"/>
  <c r="W490" i="18" s="1"/>
  <c r="V486" i="18"/>
  <c r="W486" i="18" s="1"/>
  <c r="V475" i="18"/>
  <c r="W475" i="18" s="1"/>
  <c r="V392" i="18"/>
  <c r="W392" i="18" s="1"/>
  <c r="V388" i="18"/>
  <c r="W388" i="18" s="1"/>
  <c r="X373" i="18"/>
  <c r="M367" i="18"/>
  <c r="N367" i="18" s="1"/>
  <c r="Y367" i="18" s="1"/>
  <c r="Z367" i="18" s="1"/>
  <c r="K367" i="18"/>
  <c r="L367" i="18" s="1"/>
  <c r="V336" i="18"/>
  <c r="W336" i="18" s="1"/>
  <c r="V333" i="18"/>
  <c r="W333" i="18" s="1"/>
  <c r="X279" i="18"/>
  <c r="M272" i="18"/>
  <c r="N272" i="18" s="1"/>
  <c r="Y272" i="18" s="1"/>
  <c r="Z272" i="18" s="1"/>
  <c r="K272" i="18"/>
  <c r="L272" i="18" s="1"/>
  <c r="G210" i="18"/>
  <c r="X206" i="18"/>
  <c r="N204" i="18"/>
  <c r="Y204" i="18" s="1"/>
  <c r="Z204" i="18" s="1"/>
  <c r="G204" i="18"/>
  <c r="G194" i="18"/>
  <c r="G155" i="18"/>
  <c r="M146" i="18"/>
  <c r="N146" i="18" s="1"/>
  <c r="Y146" i="18" s="1"/>
  <c r="Z146" i="18" s="1"/>
  <c r="K146" i="18"/>
  <c r="L146" i="18" s="1"/>
  <c r="G114" i="18"/>
  <c r="G88" i="18"/>
  <c r="N88" i="18"/>
  <c r="Y88" i="18" s="1"/>
  <c r="Z88" i="18" s="1"/>
  <c r="G75" i="18"/>
  <c r="M682" i="18"/>
  <c r="N682" i="18" s="1"/>
  <c r="Y682" i="18" s="1"/>
  <c r="Z682" i="18" s="1"/>
  <c r="K682" i="18"/>
  <c r="L682" i="18" s="1"/>
  <c r="Y390" i="18"/>
  <c r="Z390" i="18" s="1"/>
  <c r="X390" i="18"/>
  <c r="AA362" i="18"/>
  <c r="AB362" i="18"/>
  <c r="N339" i="18"/>
  <c r="Y339" i="18" s="1"/>
  <c r="Z339" i="18" s="1"/>
  <c r="G339" i="18"/>
  <c r="V235" i="18"/>
  <c r="W235" i="18" s="1"/>
  <c r="T165" i="18"/>
  <c r="U165" i="18" s="1"/>
  <c r="Y153" i="18"/>
  <c r="Z153" i="18" s="1"/>
  <c r="X153" i="18"/>
  <c r="X136" i="18"/>
  <c r="Y129" i="18"/>
  <c r="Z129" i="18" s="1"/>
  <c r="X129" i="18"/>
  <c r="M94" i="18"/>
  <c r="N94" i="18" s="1"/>
  <c r="K94" i="18"/>
  <c r="L94" i="18" s="1"/>
  <c r="M529" i="18"/>
  <c r="N529" i="18" s="1"/>
  <c r="Y529" i="18" s="1"/>
  <c r="Z529" i="18" s="1"/>
  <c r="K529" i="18"/>
  <c r="L529" i="18" s="1"/>
  <c r="X266" i="18"/>
  <c r="G248" i="18"/>
  <c r="N248" i="18"/>
  <c r="X210" i="18"/>
  <c r="V195" i="18"/>
  <c r="W195" i="18" s="1"/>
  <c r="T182" i="18"/>
  <c r="U182" i="18" s="1"/>
  <c r="V182" i="18"/>
  <c r="W182" i="18" s="1"/>
  <c r="N174" i="18"/>
  <c r="G174" i="18"/>
  <c r="T150" i="18"/>
  <c r="U150" i="18" s="1"/>
  <c r="V150" i="18"/>
  <c r="W150" i="18" s="1"/>
  <c r="Y137" i="18"/>
  <c r="Z137" i="18" s="1"/>
  <c r="X137" i="18"/>
  <c r="Y120" i="18"/>
  <c r="Z120" i="18" s="1"/>
  <c r="X120" i="18"/>
  <c r="X61" i="18"/>
  <c r="X19" i="18"/>
  <c r="X509" i="18"/>
  <c r="V92" i="18"/>
  <c r="W92" i="18" s="1"/>
  <c r="V40" i="18"/>
  <c r="W40" i="18" s="1"/>
  <c r="X394" i="18"/>
  <c r="N240" i="18"/>
  <c r="G240" i="18"/>
  <c r="X214" i="18"/>
  <c r="G167" i="18"/>
  <c r="N167" i="18"/>
  <c r="Y167" i="18" s="1"/>
  <c r="Z167" i="18" s="1"/>
  <c r="X114" i="18"/>
  <c r="X67" i="18"/>
  <c r="X36" i="18"/>
  <c r="Y36" i="18"/>
  <c r="Z36" i="18" s="1"/>
  <c r="Y293" i="18"/>
  <c r="Z293" i="18" s="1"/>
  <c r="X293" i="18"/>
  <c r="G287" i="18"/>
  <c r="Y253" i="18"/>
  <c r="Z253" i="18" s="1"/>
  <c r="X253" i="18"/>
  <c r="M215" i="18"/>
  <c r="N215" i="18" s="1"/>
  <c r="Y215" i="18" s="1"/>
  <c r="Z215" i="18" s="1"/>
  <c r="K215" i="18"/>
  <c r="L215" i="18" s="1"/>
  <c r="V188" i="18"/>
  <c r="W188" i="18" s="1"/>
  <c r="V140" i="18"/>
  <c r="W140" i="18" s="1"/>
  <c r="V100" i="18"/>
  <c r="W100" i="18" s="1"/>
  <c r="V75" i="18"/>
  <c r="W75" i="18" s="1"/>
  <c r="K67" i="18"/>
  <c r="L67" i="18" s="1"/>
  <c r="M67" i="18"/>
  <c r="N67" i="18" s="1"/>
  <c r="Y67" i="18" s="1"/>
  <c r="Z67" i="18" s="1"/>
  <c r="V35" i="18"/>
  <c r="W35" i="18" s="1"/>
  <c r="AB22" i="18"/>
  <c r="AA22" i="18"/>
  <c r="X18" i="18"/>
  <c r="N992" i="18"/>
  <c r="Y992" i="18" s="1"/>
  <c r="Z992" i="18" s="1"/>
  <c r="G992" i="18"/>
  <c r="V991" i="18"/>
  <c r="W991" i="18" s="1"/>
  <c r="T991" i="18"/>
  <c r="U991" i="18" s="1"/>
  <c r="X989" i="18"/>
  <c r="M983" i="18"/>
  <c r="N983" i="18" s="1"/>
  <c r="K983" i="18"/>
  <c r="L983" i="18" s="1"/>
  <c r="Y966" i="18"/>
  <c r="Z966" i="18" s="1"/>
  <c r="X966" i="18"/>
  <c r="M994" i="18"/>
  <c r="N994" i="18" s="1"/>
  <c r="Y994" i="18" s="1"/>
  <c r="Z994" i="18" s="1"/>
  <c r="K994" i="18"/>
  <c r="L994" i="18" s="1"/>
  <c r="N954" i="18"/>
  <c r="Y954" i="18" s="1"/>
  <c r="Z954" i="18" s="1"/>
  <c r="G954" i="18"/>
  <c r="N972" i="18"/>
  <c r="Y972" i="18" s="1"/>
  <c r="Z972" i="18" s="1"/>
  <c r="G972" i="18"/>
  <c r="X957" i="18"/>
  <c r="N943" i="18"/>
  <c r="Y943" i="18" s="1"/>
  <c r="Z943" i="18" s="1"/>
  <c r="G943" i="18"/>
  <c r="X930" i="18"/>
  <c r="V980" i="18"/>
  <c r="W980" i="18" s="1"/>
  <c r="M977" i="18"/>
  <c r="N977" i="18" s="1"/>
  <c r="K977" i="18"/>
  <c r="L977" i="18" s="1"/>
  <c r="V950" i="18"/>
  <c r="W950" i="18" s="1"/>
  <c r="V945" i="18"/>
  <c r="W945" i="18" s="1"/>
  <c r="V933" i="18"/>
  <c r="W933" i="18" s="1"/>
  <c r="M922" i="18"/>
  <c r="N922" i="18" s="1"/>
  <c r="K922" i="18"/>
  <c r="L922" i="18" s="1"/>
  <c r="X909" i="18"/>
  <c r="V958" i="18"/>
  <c r="W958" i="18" s="1"/>
  <c r="M958" i="18"/>
  <c r="N958" i="18" s="1"/>
  <c r="K958" i="18"/>
  <c r="L958" i="18" s="1"/>
  <c r="G938" i="18"/>
  <c r="X914" i="18"/>
  <c r="V967" i="18"/>
  <c r="W967" i="18" s="1"/>
  <c r="M944" i="18"/>
  <c r="N944" i="18" s="1"/>
  <c r="K944" i="18"/>
  <c r="L944" i="18" s="1"/>
  <c r="V921" i="18"/>
  <c r="W921" i="18" s="1"/>
  <c r="X912" i="18"/>
  <c r="Y908" i="18"/>
  <c r="Z908" i="18" s="1"/>
  <c r="X908" i="18"/>
  <c r="N864" i="18"/>
  <c r="Y864" i="18" s="1"/>
  <c r="Z864" i="18" s="1"/>
  <c r="G864" i="18"/>
  <c r="N832" i="18"/>
  <c r="G832" i="18"/>
  <c r="M985" i="18"/>
  <c r="N985" i="18" s="1"/>
  <c r="K985" i="18"/>
  <c r="L985" i="18" s="1"/>
  <c r="Y886" i="18"/>
  <c r="Z886" i="18" s="1"/>
  <c r="X886" i="18"/>
  <c r="G880" i="18"/>
  <c r="V852" i="18"/>
  <c r="W852" i="18" s="1"/>
  <c r="X831" i="18"/>
  <c r="V985" i="18"/>
  <c r="W985" i="18" s="1"/>
  <c r="V920" i="18"/>
  <c r="W920" i="18" s="1"/>
  <c r="M914" i="18"/>
  <c r="N914" i="18" s="1"/>
  <c r="Y914" i="18" s="1"/>
  <c r="Z914" i="18" s="1"/>
  <c r="K914" i="18"/>
  <c r="L914" i="18" s="1"/>
  <c r="M863" i="18"/>
  <c r="N863" i="18" s="1"/>
  <c r="Y863" i="18" s="1"/>
  <c r="Z863" i="18" s="1"/>
  <c r="K863" i="18"/>
  <c r="L863" i="18" s="1"/>
  <c r="X823" i="18"/>
  <c r="X948" i="18"/>
  <c r="M907" i="18"/>
  <c r="N907" i="18" s="1"/>
  <c r="K907" i="18"/>
  <c r="L907" i="18" s="1"/>
  <c r="X899" i="18"/>
  <c r="M885" i="18"/>
  <c r="N885" i="18" s="1"/>
  <c r="K885" i="18"/>
  <c r="L885" i="18" s="1"/>
  <c r="M860" i="18"/>
  <c r="N860" i="18" s="1"/>
  <c r="Y860" i="18" s="1"/>
  <c r="Z860" i="18" s="1"/>
  <c r="K860" i="18"/>
  <c r="L860" i="18" s="1"/>
  <c r="V848" i="18"/>
  <c r="W848" i="18" s="1"/>
  <c r="M828" i="18"/>
  <c r="N828" i="18" s="1"/>
  <c r="Y828" i="18" s="1"/>
  <c r="Z828" i="18" s="1"/>
  <c r="K828" i="18"/>
  <c r="L828" i="18" s="1"/>
  <c r="V816" i="18"/>
  <c r="W816" i="18" s="1"/>
  <c r="G797" i="18"/>
  <c r="M786" i="18"/>
  <c r="N786" i="18" s="1"/>
  <c r="Y786" i="18" s="1"/>
  <c r="Z786" i="18" s="1"/>
  <c r="K786" i="18"/>
  <c r="L786" i="18" s="1"/>
  <c r="M770" i="18"/>
  <c r="N770" i="18" s="1"/>
  <c r="Y770" i="18" s="1"/>
  <c r="Z770" i="18" s="1"/>
  <c r="K770" i="18"/>
  <c r="L770" i="18" s="1"/>
  <c r="M754" i="18"/>
  <c r="N754" i="18" s="1"/>
  <c r="K754" i="18"/>
  <c r="L754" i="18" s="1"/>
  <c r="M738" i="18"/>
  <c r="N738" i="18" s="1"/>
  <c r="K738" i="18"/>
  <c r="L738" i="18" s="1"/>
  <c r="M722" i="18"/>
  <c r="N722" i="18" s="1"/>
  <c r="Y722" i="18" s="1"/>
  <c r="Z722" i="18" s="1"/>
  <c r="K722" i="18"/>
  <c r="L722" i="18" s="1"/>
  <c r="M706" i="18"/>
  <c r="N706" i="18" s="1"/>
  <c r="Y706" i="18" s="1"/>
  <c r="Z706" i="18" s="1"/>
  <c r="K706" i="18"/>
  <c r="L706" i="18" s="1"/>
  <c r="M690" i="18"/>
  <c r="N690" i="18" s="1"/>
  <c r="Y690" i="18" s="1"/>
  <c r="Z690" i="18" s="1"/>
  <c r="K690" i="18"/>
  <c r="L690" i="18" s="1"/>
  <c r="N671" i="18"/>
  <c r="Y671" i="18" s="1"/>
  <c r="Z671" i="18" s="1"/>
  <c r="G671" i="18"/>
  <c r="V964" i="18"/>
  <c r="W964" i="18" s="1"/>
  <c r="M911" i="18"/>
  <c r="N911" i="18" s="1"/>
  <c r="K911" i="18"/>
  <c r="L911" i="18" s="1"/>
  <c r="V890" i="18"/>
  <c r="W890" i="18" s="1"/>
  <c r="M801" i="18"/>
  <c r="N801" i="18" s="1"/>
  <c r="K801" i="18"/>
  <c r="L801" i="18" s="1"/>
  <c r="T798" i="18"/>
  <c r="U798" i="18" s="1"/>
  <c r="V910" i="18"/>
  <c r="W910" i="18" s="1"/>
  <c r="V840" i="18"/>
  <c r="W840" i="18" s="1"/>
  <c r="M817" i="18"/>
  <c r="N817" i="18" s="1"/>
  <c r="K817" i="18"/>
  <c r="L817" i="18" s="1"/>
  <c r="V789" i="18"/>
  <c r="W789" i="18" s="1"/>
  <c r="V773" i="18"/>
  <c r="W773" i="18" s="1"/>
  <c r="X739" i="18"/>
  <c r="V694" i="18"/>
  <c r="W694" i="18" s="1"/>
  <c r="V651" i="18"/>
  <c r="W651" i="18" s="1"/>
  <c r="M633" i="18"/>
  <c r="N633" i="18" s="1"/>
  <c r="Y633" i="18" s="1"/>
  <c r="Z633" i="18" s="1"/>
  <c r="K633" i="18"/>
  <c r="L633" i="18" s="1"/>
  <c r="M617" i="18"/>
  <c r="N617" i="18" s="1"/>
  <c r="K617" i="18"/>
  <c r="L617" i="18" s="1"/>
  <c r="M601" i="18"/>
  <c r="N601" i="18" s="1"/>
  <c r="Y601" i="18" s="1"/>
  <c r="Z601" i="18" s="1"/>
  <c r="K601" i="18"/>
  <c r="L601" i="18" s="1"/>
  <c r="M585" i="18"/>
  <c r="N585" i="18" s="1"/>
  <c r="K585" i="18"/>
  <c r="L585" i="18" s="1"/>
  <c r="M569" i="18"/>
  <c r="N569" i="18" s="1"/>
  <c r="Y569" i="18" s="1"/>
  <c r="Z569" i="18" s="1"/>
  <c r="K569" i="18"/>
  <c r="L569" i="18" s="1"/>
  <c r="M553" i="18"/>
  <c r="N553" i="18" s="1"/>
  <c r="K553" i="18"/>
  <c r="L553" i="18" s="1"/>
  <c r="M537" i="18"/>
  <c r="N537" i="18" s="1"/>
  <c r="Y537" i="18" s="1"/>
  <c r="Z537" i="18" s="1"/>
  <c r="K537" i="18"/>
  <c r="L537" i="18" s="1"/>
  <c r="M521" i="18"/>
  <c r="N521" i="18" s="1"/>
  <c r="Y521" i="18" s="1"/>
  <c r="Z521" i="18" s="1"/>
  <c r="K521" i="18"/>
  <c r="L521" i="18" s="1"/>
  <c r="M505" i="18"/>
  <c r="N505" i="18" s="1"/>
  <c r="Y505" i="18" s="1"/>
  <c r="Z505" i="18" s="1"/>
  <c r="K505" i="18"/>
  <c r="L505" i="18" s="1"/>
  <c r="M489" i="18"/>
  <c r="N489" i="18" s="1"/>
  <c r="K489" i="18"/>
  <c r="L489" i="18" s="1"/>
  <c r="M473" i="18"/>
  <c r="N473" i="18" s="1"/>
  <c r="Y473" i="18" s="1"/>
  <c r="Z473" i="18" s="1"/>
  <c r="K473" i="18"/>
  <c r="L473" i="18" s="1"/>
  <c r="X893" i="18"/>
  <c r="X865" i="18"/>
  <c r="V838" i="18"/>
  <c r="W838" i="18" s="1"/>
  <c r="Y780" i="18"/>
  <c r="Z780" i="18" s="1"/>
  <c r="X780" i="18"/>
  <c r="X775" i="18"/>
  <c r="V762" i="18"/>
  <c r="W762" i="18" s="1"/>
  <c r="N762" i="18"/>
  <c r="G762" i="18"/>
  <c r="X748" i="18"/>
  <c r="X743" i="18"/>
  <c r="V730" i="18"/>
  <c r="W730" i="18" s="1"/>
  <c r="G730" i="18"/>
  <c r="X716" i="18"/>
  <c r="X711" i="18"/>
  <c r="V698" i="18"/>
  <c r="W698" i="18" s="1"/>
  <c r="N698" i="18"/>
  <c r="G698" i="18"/>
  <c r="X684" i="18"/>
  <c r="X679" i="18"/>
  <c r="M662" i="18"/>
  <c r="N662" i="18" s="1"/>
  <c r="Y662" i="18" s="1"/>
  <c r="Z662" i="18" s="1"/>
  <c r="K662" i="18"/>
  <c r="L662" i="18" s="1"/>
  <c r="G458" i="18"/>
  <c r="N458" i="18"/>
  <c r="Y458" i="18" s="1"/>
  <c r="Z458" i="18" s="1"/>
  <c r="N449" i="18"/>
  <c r="Y449" i="18" s="1"/>
  <c r="Z449" i="18" s="1"/>
  <c r="G449" i="18"/>
  <c r="X901" i="18"/>
  <c r="M778" i="18"/>
  <c r="N778" i="18" s="1"/>
  <c r="Y778" i="18" s="1"/>
  <c r="Z778" i="18" s="1"/>
  <c r="K778" i="18"/>
  <c r="L778" i="18" s="1"/>
  <c r="V745" i="18"/>
  <c r="W745" i="18" s="1"/>
  <c r="X731" i="18"/>
  <c r="V717" i="18"/>
  <c r="W717" i="18" s="1"/>
  <c r="X695" i="18"/>
  <c r="V678" i="18"/>
  <c r="W678" i="18" s="1"/>
  <c r="X626" i="18"/>
  <c r="X619" i="18"/>
  <c r="Y594" i="18"/>
  <c r="Z594" i="18" s="1"/>
  <c r="X594" i="18"/>
  <c r="X587" i="18"/>
  <c r="X562" i="18"/>
  <c r="Y555" i="18"/>
  <c r="Z555" i="18" s="1"/>
  <c r="X555" i="18"/>
  <c r="X530" i="18"/>
  <c r="Y523" i="18"/>
  <c r="Z523" i="18" s="1"/>
  <c r="X523" i="18"/>
  <c r="Y498" i="18"/>
  <c r="Z498" i="18" s="1"/>
  <c r="X498" i="18"/>
  <c r="Y491" i="18"/>
  <c r="Z491" i="18" s="1"/>
  <c r="X491" i="18"/>
  <c r="Y466" i="18"/>
  <c r="Z466" i="18" s="1"/>
  <c r="X466" i="18"/>
  <c r="M447" i="18"/>
  <c r="N447" i="18" s="1"/>
  <c r="K447" i="18"/>
  <c r="L447" i="18" s="1"/>
  <c r="M427" i="18"/>
  <c r="N427" i="18" s="1"/>
  <c r="Y427" i="18" s="1"/>
  <c r="Z427" i="18" s="1"/>
  <c r="K427" i="18"/>
  <c r="L427" i="18" s="1"/>
  <c r="M411" i="18"/>
  <c r="N411" i="18" s="1"/>
  <c r="Y411" i="18" s="1"/>
  <c r="Z411" i="18" s="1"/>
  <c r="K411" i="18"/>
  <c r="L411" i="18" s="1"/>
  <c r="M395" i="18"/>
  <c r="N395" i="18" s="1"/>
  <c r="Y395" i="18" s="1"/>
  <c r="Z395" i="18" s="1"/>
  <c r="K395" i="18"/>
  <c r="L395" i="18" s="1"/>
  <c r="M379" i="18"/>
  <c r="N379" i="18" s="1"/>
  <c r="Y379" i="18" s="1"/>
  <c r="Z379" i="18" s="1"/>
  <c r="K379" i="18"/>
  <c r="L379" i="18" s="1"/>
  <c r="M363" i="18"/>
  <c r="N363" i="18" s="1"/>
  <c r="Y363" i="18" s="1"/>
  <c r="Z363" i="18" s="1"/>
  <c r="K363" i="18"/>
  <c r="L363" i="18" s="1"/>
  <c r="M347" i="18"/>
  <c r="N347" i="18" s="1"/>
  <c r="Y347" i="18" s="1"/>
  <c r="Z347" i="18" s="1"/>
  <c r="K347" i="18"/>
  <c r="L347" i="18" s="1"/>
  <c r="M331" i="18"/>
  <c r="N331" i="18" s="1"/>
  <c r="Y331" i="18" s="1"/>
  <c r="Z331" i="18" s="1"/>
  <c r="K331" i="18"/>
  <c r="L331" i="18" s="1"/>
  <c r="M315" i="18"/>
  <c r="N315" i="18" s="1"/>
  <c r="Y315" i="18" s="1"/>
  <c r="Z315" i="18" s="1"/>
  <c r="K315" i="18"/>
  <c r="L315" i="18" s="1"/>
  <c r="M299" i="18"/>
  <c r="N299" i="18" s="1"/>
  <c r="Y299" i="18" s="1"/>
  <c r="Z299" i="18" s="1"/>
  <c r="K299" i="18"/>
  <c r="L299" i="18" s="1"/>
  <c r="M283" i="18"/>
  <c r="N283" i="18" s="1"/>
  <c r="Y283" i="18" s="1"/>
  <c r="Z283" i="18" s="1"/>
  <c r="K283" i="18"/>
  <c r="L283" i="18" s="1"/>
  <c r="M267" i="18"/>
  <c r="N267" i="18" s="1"/>
  <c r="Y267" i="18" s="1"/>
  <c r="Z267" i="18" s="1"/>
  <c r="K267" i="18"/>
  <c r="L267" i="18" s="1"/>
  <c r="Y905" i="18"/>
  <c r="Z905" i="18" s="1"/>
  <c r="X905" i="18"/>
  <c r="Y873" i="18"/>
  <c r="Z873" i="18" s="1"/>
  <c r="X873" i="18"/>
  <c r="M857" i="18"/>
  <c r="N857" i="18" s="1"/>
  <c r="Y857" i="18" s="1"/>
  <c r="Z857" i="18" s="1"/>
  <c r="K857" i="18"/>
  <c r="L857" i="18" s="1"/>
  <c r="X810" i="18"/>
  <c r="X764" i="18"/>
  <c r="Y752" i="18"/>
  <c r="Z752" i="18" s="1"/>
  <c r="X752" i="18"/>
  <c r="X744" i="18"/>
  <c r="M694" i="18"/>
  <c r="N694" i="18" s="1"/>
  <c r="K694" i="18"/>
  <c r="L694" i="18" s="1"/>
  <c r="V642" i="18"/>
  <c r="W642" i="18" s="1"/>
  <c r="M622" i="18"/>
  <c r="N622" i="18" s="1"/>
  <c r="K622" i="18"/>
  <c r="L622" i="18" s="1"/>
  <c r="X602" i="18"/>
  <c r="V572" i="18"/>
  <c r="W572" i="18" s="1"/>
  <c r="Y548" i="18"/>
  <c r="Z548" i="18" s="1"/>
  <c r="X548" i="18"/>
  <c r="V525" i="18"/>
  <c r="W525" i="18" s="1"/>
  <c r="M494" i="18"/>
  <c r="N494" i="18" s="1"/>
  <c r="K494" i="18"/>
  <c r="L494" i="18" s="1"/>
  <c r="X474" i="18"/>
  <c r="N461" i="18"/>
  <c r="Y461" i="18" s="1"/>
  <c r="Z461" i="18" s="1"/>
  <c r="G461" i="18"/>
  <c r="T454" i="18"/>
  <c r="U454" i="18" s="1"/>
  <c r="V454" i="18"/>
  <c r="W454" i="18" s="1"/>
  <c r="V876" i="18"/>
  <c r="W876" i="18" s="1"/>
  <c r="X759" i="18"/>
  <c r="V718" i="18"/>
  <c r="W718" i="18" s="1"/>
  <c r="M714" i="18"/>
  <c r="N714" i="18" s="1"/>
  <c r="K714" i="18"/>
  <c r="L714" i="18" s="1"/>
  <c r="V686" i="18"/>
  <c r="W686" i="18" s="1"/>
  <c r="V647" i="18"/>
  <c r="W647" i="18" s="1"/>
  <c r="M618" i="18"/>
  <c r="N618" i="18" s="1"/>
  <c r="K618" i="18"/>
  <c r="L618" i="18" s="1"/>
  <c r="G561" i="18"/>
  <c r="X542" i="18"/>
  <c r="X527" i="18"/>
  <c r="Y515" i="18"/>
  <c r="Z515" i="18" s="1"/>
  <c r="X515" i="18"/>
  <c r="M490" i="18"/>
  <c r="N490" i="18" s="1"/>
  <c r="K490" i="18"/>
  <c r="L490" i="18" s="1"/>
  <c r="V477" i="18"/>
  <c r="W477" i="18" s="1"/>
  <c r="V469" i="18"/>
  <c r="W469" i="18" s="1"/>
  <c r="M450" i="18"/>
  <c r="N450" i="18" s="1"/>
  <c r="K450" i="18"/>
  <c r="L450" i="18" s="1"/>
  <c r="X994" i="18"/>
  <c r="M967" i="18"/>
  <c r="N967" i="18" s="1"/>
  <c r="K967" i="18"/>
  <c r="L967" i="18" s="1"/>
  <c r="V794" i="18"/>
  <c r="W794" i="18" s="1"/>
  <c r="V693" i="18"/>
  <c r="W693" i="18" s="1"/>
  <c r="V674" i="18"/>
  <c r="W674" i="18" s="1"/>
  <c r="G625" i="18"/>
  <c r="X606" i="18"/>
  <c r="X586" i="18"/>
  <c r="X571" i="18"/>
  <c r="V552" i="18"/>
  <c r="W552" i="18" s="1"/>
  <c r="X518" i="18"/>
  <c r="X482" i="18"/>
  <c r="Y463" i="18"/>
  <c r="Z463" i="18" s="1"/>
  <c r="X463" i="18"/>
  <c r="K445" i="18"/>
  <c r="L445" i="18" s="1"/>
  <c r="M445" i="18"/>
  <c r="N445" i="18" s="1"/>
  <c r="V754" i="18"/>
  <c r="W754" i="18" s="1"/>
  <c r="V746" i="18"/>
  <c r="W746" i="18" s="1"/>
  <c r="V742" i="18"/>
  <c r="W742" i="18" s="1"/>
  <c r="V705" i="18"/>
  <c r="W705" i="18" s="1"/>
  <c r="N651" i="18"/>
  <c r="G651" i="18"/>
  <c r="M646" i="18"/>
  <c r="N646" i="18" s="1"/>
  <c r="K646" i="18"/>
  <c r="L646" i="18" s="1"/>
  <c r="V629" i="18"/>
  <c r="W629" i="18" s="1"/>
  <c r="X599" i="18"/>
  <c r="X554" i="18"/>
  <c r="X550" i="18"/>
  <c r="V497" i="18"/>
  <c r="W497" i="18" s="1"/>
  <c r="V480" i="18"/>
  <c r="W480" i="18" s="1"/>
  <c r="V434" i="18"/>
  <c r="W434" i="18" s="1"/>
  <c r="AA426" i="18"/>
  <c r="AB426" i="18"/>
  <c r="V399" i="18"/>
  <c r="W399" i="18" s="1"/>
  <c r="V382" i="18"/>
  <c r="W382" i="18" s="1"/>
  <c r="V350" i="18"/>
  <c r="W350" i="18" s="1"/>
  <c r="V303" i="18"/>
  <c r="W303" i="18" s="1"/>
  <c r="X284" i="18"/>
  <c r="M254" i="18"/>
  <c r="N254" i="18" s="1"/>
  <c r="Y254" i="18" s="1"/>
  <c r="Z254" i="18" s="1"/>
  <c r="K254" i="18"/>
  <c r="L254" i="18" s="1"/>
  <c r="M238" i="18"/>
  <c r="N238" i="18" s="1"/>
  <c r="Y238" i="18" s="1"/>
  <c r="Z238" i="18" s="1"/>
  <c r="K238" i="18"/>
  <c r="L238" i="18" s="1"/>
  <c r="M222" i="18"/>
  <c r="N222" i="18" s="1"/>
  <c r="Y222" i="18" s="1"/>
  <c r="Z222" i="18" s="1"/>
  <c r="K222" i="18"/>
  <c r="L222" i="18" s="1"/>
  <c r="V843" i="18"/>
  <c r="W843" i="18" s="1"/>
  <c r="V797" i="18"/>
  <c r="W797" i="18" s="1"/>
  <c r="X767" i="18"/>
  <c r="V697" i="18"/>
  <c r="W697" i="18" s="1"/>
  <c r="V661" i="18"/>
  <c r="W661" i="18" s="1"/>
  <c r="V617" i="18"/>
  <c r="W617" i="18" s="1"/>
  <c r="V584" i="18"/>
  <c r="W584" i="18" s="1"/>
  <c r="X578" i="18"/>
  <c r="M465" i="18"/>
  <c r="N465" i="18" s="1"/>
  <c r="Y465" i="18" s="1"/>
  <c r="Z465" i="18" s="1"/>
  <c r="K465" i="18"/>
  <c r="L465" i="18" s="1"/>
  <c r="V448" i="18"/>
  <c r="W448" i="18" s="1"/>
  <c r="M412" i="18"/>
  <c r="N412" i="18" s="1"/>
  <c r="Y412" i="18" s="1"/>
  <c r="Z412" i="18" s="1"/>
  <c r="K412" i="18"/>
  <c r="L412" i="18" s="1"/>
  <c r="V383" i="18"/>
  <c r="W383" i="18" s="1"/>
  <c r="V319" i="18"/>
  <c r="W319" i="18" s="1"/>
  <c r="X268" i="18"/>
  <c r="G252" i="18"/>
  <c r="N252" i="18"/>
  <c r="Y252" i="18" s="1"/>
  <c r="Z252" i="18" s="1"/>
  <c r="G230" i="18"/>
  <c r="M815" i="18"/>
  <c r="N815" i="18" s="1"/>
  <c r="K815" i="18"/>
  <c r="L815" i="18" s="1"/>
  <c r="V620" i="18"/>
  <c r="W620" i="18" s="1"/>
  <c r="Y424" i="18"/>
  <c r="Z424" i="18" s="1"/>
  <c r="X424" i="18"/>
  <c r="X356" i="18"/>
  <c r="Y356" i="18"/>
  <c r="Z356" i="18" s="1"/>
  <c r="Y341" i="18"/>
  <c r="Z341" i="18" s="1"/>
  <c r="X341" i="18"/>
  <c r="V291" i="18"/>
  <c r="W291" i="18" s="1"/>
  <c r="M291" i="18"/>
  <c r="N291" i="18" s="1"/>
  <c r="K291" i="18"/>
  <c r="L291" i="18" s="1"/>
  <c r="Y281" i="18"/>
  <c r="Z281" i="18" s="1"/>
  <c r="X281" i="18"/>
  <c r="X273" i="18"/>
  <c r="X227" i="18"/>
  <c r="X223" i="18"/>
  <c r="N45" i="18"/>
  <c r="G45" i="18"/>
  <c r="G16" i="18"/>
  <c r="N16" i="18"/>
  <c r="Y16" i="18" s="1"/>
  <c r="Z16" i="18" s="1"/>
  <c r="G47" i="18"/>
  <c r="V781" i="18"/>
  <c r="W781" i="18" s="1"/>
  <c r="M758" i="18"/>
  <c r="N758" i="18" s="1"/>
  <c r="Y758" i="18" s="1"/>
  <c r="Z758" i="18" s="1"/>
  <c r="K758" i="18"/>
  <c r="L758" i="18" s="1"/>
  <c r="V738" i="18"/>
  <c r="W738" i="18" s="1"/>
  <c r="M605" i="18"/>
  <c r="N605" i="18" s="1"/>
  <c r="Y605" i="18" s="1"/>
  <c r="Z605" i="18" s="1"/>
  <c r="K605" i="18"/>
  <c r="L605" i="18" s="1"/>
  <c r="V561" i="18"/>
  <c r="W561" i="18" s="1"/>
  <c r="V544" i="18"/>
  <c r="W544" i="18" s="1"/>
  <c r="Y487" i="18"/>
  <c r="Z487" i="18" s="1"/>
  <c r="X487" i="18"/>
  <c r="Y483" i="18"/>
  <c r="Z483" i="18" s="1"/>
  <c r="X483" i="18"/>
  <c r="M431" i="18"/>
  <c r="N431" i="18" s="1"/>
  <c r="K431" i="18"/>
  <c r="L431" i="18" s="1"/>
  <c r="V407" i="18"/>
  <c r="W407" i="18" s="1"/>
  <c r="M400" i="18"/>
  <c r="N400" i="18" s="1"/>
  <c r="K400" i="18"/>
  <c r="L400" i="18" s="1"/>
  <c r="M380" i="18"/>
  <c r="N380" i="18" s="1"/>
  <c r="Y380" i="18" s="1"/>
  <c r="Z380" i="18" s="1"/>
  <c r="K380" i="18"/>
  <c r="L380" i="18" s="1"/>
  <c r="V374" i="18"/>
  <c r="W374" i="18" s="1"/>
  <c r="X363" i="18"/>
  <c r="V323" i="18"/>
  <c r="W323" i="18" s="1"/>
  <c r="M323" i="18"/>
  <c r="N323" i="18" s="1"/>
  <c r="K323" i="18"/>
  <c r="L323" i="18" s="1"/>
  <c r="Y313" i="18"/>
  <c r="Z313" i="18" s="1"/>
  <c r="X313" i="18"/>
  <c r="Y305" i="18"/>
  <c r="Z305" i="18" s="1"/>
  <c r="X305" i="18"/>
  <c r="X263" i="18"/>
  <c r="V246" i="18"/>
  <c r="W246" i="18" s="1"/>
  <c r="X216" i="18"/>
  <c r="G178" i="18"/>
  <c r="M162" i="18"/>
  <c r="N162" i="18" s="1"/>
  <c r="Y162" i="18" s="1"/>
  <c r="Z162" i="18" s="1"/>
  <c r="K162" i="18"/>
  <c r="L162" i="18" s="1"/>
  <c r="N152" i="18"/>
  <c r="Y152" i="18" s="1"/>
  <c r="Z152" i="18" s="1"/>
  <c r="G152" i="18"/>
  <c r="G130" i="18"/>
  <c r="M82" i="18"/>
  <c r="N82" i="18" s="1"/>
  <c r="Y82" i="18" s="1"/>
  <c r="Z82" i="18" s="1"/>
  <c r="K82" i="18"/>
  <c r="L82" i="18" s="1"/>
  <c r="N72" i="18"/>
  <c r="Y72" i="18" s="1"/>
  <c r="Z72" i="18" s="1"/>
  <c r="G72" i="18"/>
  <c r="G48" i="18"/>
  <c r="M29" i="18"/>
  <c r="N29" i="18" s="1"/>
  <c r="Y29" i="18" s="1"/>
  <c r="Z29" i="18" s="1"/>
  <c r="K29" i="18"/>
  <c r="L29" i="18" s="1"/>
  <c r="Y732" i="18"/>
  <c r="Z732" i="18" s="1"/>
  <c r="X732" i="18"/>
  <c r="Y389" i="18"/>
  <c r="Z389" i="18" s="1"/>
  <c r="X389" i="18"/>
  <c r="Y372" i="18"/>
  <c r="Z372" i="18" s="1"/>
  <c r="X372" i="18"/>
  <c r="X361" i="18"/>
  <c r="M300" i="18"/>
  <c r="N300" i="18" s="1"/>
  <c r="K300" i="18"/>
  <c r="L300" i="18" s="1"/>
  <c r="X265" i="18"/>
  <c r="Y228" i="18"/>
  <c r="Z228" i="18" s="1"/>
  <c r="X228" i="18"/>
  <c r="X199" i="18"/>
  <c r="Y176" i="18"/>
  <c r="Z176" i="18" s="1"/>
  <c r="X176" i="18"/>
  <c r="M166" i="18"/>
  <c r="N166" i="18" s="1"/>
  <c r="K166" i="18"/>
  <c r="L166" i="18" s="1"/>
  <c r="V154" i="18"/>
  <c r="W154" i="18" s="1"/>
  <c r="X147" i="18"/>
  <c r="X135" i="18"/>
  <c r="X112" i="18"/>
  <c r="M102" i="18"/>
  <c r="N102" i="18" s="1"/>
  <c r="K102" i="18"/>
  <c r="L102" i="18" s="1"/>
  <c r="V90" i="18"/>
  <c r="W90" i="18" s="1"/>
  <c r="X83" i="18"/>
  <c r="X71" i="18"/>
  <c r="X43" i="18"/>
  <c r="X9" i="18"/>
  <c r="M432" i="18"/>
  <c r="N432" i="18" s="1"/>
  <c r="K432" i="18"/>
  <c r="L432" i="18" s="1"/>
  <c r="V403" i="18"/>
  <c r="W403" i="18" s="1"/>
  <c r="M403" i="18"/>
  <c r="N403" i="18" s="1"/>
  <c r="K403" i="18"/>
  <c r="L403" i="18" s="1"/>
  <c r="X325" i="18"/>
  <c r="X308" i="18"/>
  <c r="V295" i="18"/>
  <c r="W295" i="18" s="1"/>
  <c r="M288" i="18"/>
  <c r="N288" i="18" s="1"/>
  <c r="K288" i="18"/>
  <c r="L288" i="18" s="1"/>
  <c r="V274" i="18"/>
  <c r="W274" i="18" s="1"/>
  <c r="X242" i="18"/>
  <c r="M218" i="18"/>
  <c r="N218" i="18" s="1"/>
  <c r="Y218" i="18" s="1"/>
  <c r="Z218" i="18" s="1"/>
  <c r="K218" i="18"/>
  <c r="L218" i="18" s="1"/>
  <c r="X208" i="18"/>
  <c r="M182" i="18"/>
  <c r="N182" i="18" s="1"/>
  <c r="K182" i="18"/>
  <c r="L182" i="18" s="1"/>
  <c r="X177" i="18"/>
  <c r="V170" i="18"/>
  <c r="W170" i="18" s="1"/>
  <c r="X163" i="18"/>
  <c r="Y163" i="18"/>
  <c r="Z163" i="18" s="1"/>
  <c r="M150" i="18"/>
  <c r="N150" i="18" s="1"/>
  <c r="K150" i="18"/>
  <c r="L150" i="18" s="1"/>
  <c r="Y145" i="18"/>
  <c r="Z145" i="18" s="1"/>
  <c r="X145" i="18"/>
  <c r="V138" i="18"/>
  <c r="W138" i="18" s="1"/>
  <c r="X131" i="18"/>
  <c r="X119" i="18"/>
  <c r="M110" i="18"/>
  <c r="N110" i="18" s="1"/>
  <c r="K110" i="18"/>
  <c r="L110" i="18" s="1"/>
  <c r="Y96" i="18"/>
  <c r="Z96" i="18" s="1"/>
  <c r="X96" i="18"/>
  <c r="G84" i="18"/>
  <c r="N84" i="18"/>
  <c r="Y84" i="18" s="1"/>
  <c r="Z84" i="18" s="1"/>
  <c r="T78" i="18"/>
  <c r="U78" i="18" s="1"/>
  <c r="V78" i="18"/>
  <c r="W78" i="18" s="1"/>
  <c r="G76" i="18"/>
  <c r="N76" i="18"/>
  <c r="G64" i="18"/>
  <c r="N64" i="18"/>
  <c r="Y64" i="18" s="1"/>
  <c r="Z64" i="18" s="1"/>
  <c r="X34" i="18"/>
  <c r="V501" i="18"/>
  <c r="W501" i="18" s="1"/>
  <c r="V439" i="18"/>
  <c r="W439" i="18" s="1"/>
  <c r="M384" i="18"/>
  <c r="N384" i="18" s="1"/>
  <c r="K384" i="18"/>
  <c r="L384" i="18" s="1"/>
  <c r="Y376" i="18"/>
  <c r="Z376" i="18" s="1"/>
  <c r="X376" i="18"/>
  <c r="X344" i="18"/>
  <c r="Y237" i="18"/>
  <c r="Z237" i="18" s="1"/>
  <c r="X237" i="18"/>
  <c r="M231" i="18"/>
  <c r="N231" i="18" s="1"/>
  <c r="K231" i="18"/>
  <c r="L231" i="18" s="1"/>
  <c r="X191" i="18"/>
  <c r="V178" i="18"/>
  <c r="W178" i="18" s="1"/>
  <c r="Y172" i="18"/>
  <c r="Z172" i="18" s="1"/>
  <c r="X172" i="18"/>
  <c r="X143" i="18"/>
  <c r="X91" i="18"/>
  <c r="N50" i="18"/>
  <c r="Y50" i="18" s="1"/>
  <c r="Z50" i="18" s="1"/>
  <c r="G50" i="18"/>
  <c r="G25" i="18"/>
  <c r="N25" i="18"/>
  <c r="Y25" i="18" s="1"/>
  <c r="Z25" i="18" s="1"/>
  <c r="G9" i="18"/>
  <c r="X408" i="18"/>
  <c r="V307" i="18"/>
  <c r="W307" i="18" s="1"/>
  <c r="M307" i="18"/>
  <c r="N307" i="18" s="1"/>
  <c r="K307" i="18"/>
  <c r="L307" i="18" s="1"/>
  <c r="V264" i="18"/>
  <c r="W264" i="18" s="1"/>
  <c r="M250" i="18"/>
  <c r="N250" i="18" s="1"/>
  <c r="Y250" i="18" s="1"/>
  <c r="Z250" i="18" s="1"/>
  <c r="K250" i="18"/>
  <c r="L250" i="18" s="1"/>
  <c r="Y229" i="18"/>
  <c r="Z229" i="18" s="1"/>
  <c r="X229" i="18"/>
  <c r="Y164" i="18"/>
  <c r="Z164" i="18" s="1"/>
  <c r="X164" i="18"/>
  <c r="V134" i="18"/>
  <c r="W134" i="18" s="1"/>
  <c r="Y124" i="18"/>
  <c r="Z124" i="18" s="1"/>
  <c r="X124" i="18"/>
  <c r="M123" i="18"/>
  <c r="N123" i="18" s="1"/>
  <c r="K123" i="18"/>
  <c r="L123" i="18" s="1"/>
  <c r="K41" i="18"/>
  <c r="L41" i="18" s="1"/>
  <c r="M41" i="18"/>
  <c r="N41" i="18" s="1"/>
  <c r="Y41" i="18" s="1"/>
  <c r="Z41" i="18" s="1"/>
  <c r="V20" i="18"/>
  <c r="W20" i="18" s="1"/>
  <c r="V7" i="18"/>
  <c r="W7" i="18" s="1"/>
  <c r="V44" i="18"/>
  <c r="W44" i="18" s="1"/>
  <c r="Y393" i="18"/>
  <c r="Z393" i="18" s="1"/>
  <c r="X393" i="18"/>
  <c r="X321" i="18"/>
  <c r="V275" i="18"/>
  <c r="W275" i="18" s="1"/>
  <c r="M275" i="18"/>
  <c r="N275" i="18" s="1"/>
  <c r="K275" i="18"/>
  <c r="L275" i="18" s="1"/>
  <c r="X220" i="18"/>
  <c r="V166" i="18"/>
  <c r="W166" i="18" s="1"/>
  <c r="Y156" i="18"/>
  <c r="Z156" i="18" s="1"/>
  <c r="X156" i="18"/>
  <c r="K155" i="18"/>
  <c r="L155" i="18" s="1"/>
  <c r="M155" i="18"/>
  <c r="N155" i="18" s="1"/>
  <c r="V109" i="18"/>
  <c r="W109" i="18" s="1"/>
  <c r="Y42" i="18"/>
  <c r="Z42" i="18" s="1"/>
  <c r="X42" i="18"/>
  <c r="V294" i="18"/>
  <c r="W294" i="18" s="1"/>
  <c r="X215" i="18"/>
  <c r="X187" i="18"/>
  <c r="X148" i="18"/>
  <c r="Y111" i="18"/>
  <c r="Z111" i="18" s="1"/>
  <c r="X111" i="18"/>
  <c r="M75" i="18"/>
  <c r="N75" i="18" s="1"/>
  <c r="K75" i="18"/>
  <c r="L75" i="18" s="1"/>
  <c r="V46" i="18"/>
  <c r="W46" i="18" s="1"/>
  <c r="AA854" i="18" l="1"/>
  <c r="AB854" i="18"/>
  <c r="AB249" i="18"/>
  <c r="AB257" i="18"/>
  <c r="AA835" i="18"/>
  <c r="AB241" i="18"/>
  <c r="AA568" i="18"/>
  <c r="O19" i="39"/>
  <c r="P23" i="39"/>
  <c r="Q23" i="39" s="1"/>
  <c r="J590" i="31"/>
  <c r="J755" i="31"/>
  <c r="I917" i="31"/>
  <c r="AB874" i="18"/>
  <c r="AA874" i="18"/>
  <c r="AA867" i="18"/>
  <c r="AB867" i="18"/>
  <c r="AC867" i="18" s="1"/>
  <c r="I448" i="31"/>
  <c r="I622" i="31"/>
  <c r="J33" i="31"/>
  <c r="I271" i="31"/>
  <c r="I711" i="31"/>
  <c r="J917" i="31"/>
  <c r="I901" i="31"/>
  <c r="J857" i="31"/>
  <c r="I554" i="31"/>
  <c r="J807" i="31"/>
  <c r="I36" i="31"/>
  <c r="J279" i="31"/>
  <c r="J688" i="31"/>
  <c r="I432" i="31"/>
  <c r="I263" i="31"/>
  <c r="J675" i="31"/>
  <c r="I844" i="31"/>
  <c r="I787" i="31"/>
  <c r="I618" i="31"/>
  <c r="I33" i="31"/>
  <c r="J526" i="31"/>
  <c r="J654" i="31"/>
  <c r="J901" i="31"/>
  <c r="J247" i="31"/>
  <c r="I807" i="31"/>
  <c r="I279" i="31"/>
  <c r="J494" i="31"/>
  <c r="J876" i="31"/>
  <c r="J77" i="31"/>
  <c r="I675" i="31"/>
  <c r="J743" i="31"/>
  <c r="J368" i="31"/>
  <c r="J723" i="31"/>
  <c r="J996" i="31"/>
  <c r="AA792" i="18"/>
  <c r="AB792" i="18"/>
  <c r="AC982" i="18"/>
  <c r="J1004" i="31"/>
  <c r="I44" i="31"/>
  <c r="J384" i="31"/>
  <c r="I526" i="31"/>
  <c r="I654" i="31"/>
  <c r="I755" i="31"/>
  <c r="J558" i="31"/>
  <c r="J775" i="31"/>
  <c r="J304" i="31"/>
  <c r="I247" i="31"/>
  <c r="J352" i="31"/>
  <c r="I494" i="31"/>
  <c r="I876" i="31"/>
  <c r="J235" i="31"/>
  <c r="I77" i="31"/>
  <c r="I743" i="31"/>
  <c r="I368" i="31"/>
  <c r="I590" i="31"/>
  <c r="I723" i="31"/>
  <c r="I996" i="31"/>
  <c r="AC468" i="18"/>
  <c r="J490" i="31"/>
  <c r="I1004" i="31"/>
  <c r="J448" i="31"/>
  <c r="J44" i="31"/>
  <c r="I384" i="31"/>
  <c r="J622" i="31"/>
  <c r="J271" i="31"/>
  <c r="J711" i="31"/>
  <c r="I558" i="31"/>
  <c r="I775" i="31"/>
  <c r="I304" i="31"/>
  <c r="I857" i="31"/>
  <c r="J554" i="31"/>
  <c r="J36" i="31"/>
  <c r="I352" i="31"/>
  <c r="I688" i="31"/>
  <c r="J432" i="31"/>
  <c r="I235" i="31"/>
  <c r="J263" i="31"/>
  <c r="J844" i="31"/>
  <c r="J787" i="31"/>
  <c r="I490" i="31"/>
  <c r="AC596" i="18"/>
  <c r="J618" i="31"/>
  <c r="AB250" i="18"/>
  <c r="AA250" i="18"/>
  <c r="AB380" i="18"/>
  <c r="AA380" i="18"/>
  <c r="AB465" i="18"/>
  <c r="AA465" i="18"/>
  <c r="AA662" i="18"/>
  <c r="AB662" i="18"/>
  <c r="AB770" i="18"/>
  <c r="AA770" i="18"/>
  <c r="AB682" i="18"/>
  <c r="AA682" i="18"/>
  <c r="AB565" i="18"/>
  <c r="AA565" i="18"/>
  <c r="AA696" i="18"/>
  <c r="AB696" i="18"/>
  <c r="AB260" i="18"/>
  <c r="AA260" i="18"/>
  <c r="AB942" i="18"/>
  <c r="AA942" i="18"/>
  <c r="AB602" i="18"/>
  <c r="AA602" i="18"/>
  <c r="AB69" i="18"/>
  <c r="AA69" i="18"/>
  <c r="AA220" i="18"/>
  <c r="AB220" i="18"/>
  <c r="AB726" i="18"/>
  <c r="AA726" i="18"/>
  <c r="AA930" i="18"/>
  <c r="AB930" i="18"/>
  <c r="AA956" i="18"/>
  <c r="AB956" i="18"/>
  <c r="AA265" i="18"/>
  <c r="AB265" i="18"/>
  <c r="AB391" i="18"/>
  <c r="AA391" i="18"/>
  <c r="AB482" i="18"/>
  <c r="AA482" i="18"/>
  <c r="AB626" i="18"/>
  <c r="AA626" i="18"/>
  <c r="AB767" i="18"/>
  <c r="AA767" i="18"/>
  <c r="AA527" i="18"/>
  <c r="AB527" i="18"/>
  <c r="AB971" i="18"/>
  <c r="AA971" i="18"/>
  <c r="AB91" i="18"/>
  <c r="AA91" i="18"/>
  <c r="AB963" i="18"/>
  <c r="AA963" i="18"/>
  <c r="AB179" i="18"/>
  <c r="AA179" i="18"/>
  <c r="AB550" i="18"/>
  <c r="AA550" i="18"/>
  <c r="AB802" i="18"/>
  <c r="AA802" i="18"/>
  <c r="AB605" i="18"/>
  <c r="AA605" i="18"/>
  <c r="AA857" i="18"/>
  <c r="AB857" i="18"/>
  <c r="AB315" i="18"/>
  <c r="AA315" i="18"/>
  <c r="AB379" i="18"/>
  <c r="AA379" i="18"/>
  <c r="AB458" i="18"/>
  <c r="AA458" i="18"/>
  <c r="AB473" i="18"/>
  <c r="AA473" i="18"/>
  <c r="AB537" i="18"/>
  <c r="AA537" i="18"/>
  <c r="AB601" i="18"/>
  <c r="AA601" i="18"/>
  <c r="AB57" i="18"/>
  <c r="AA57" i="18"/>
  <c r="AA479" i="18"/>
  <c r="AB479" i="18"/>
  <c r="AB578" i="18"/>
  <c r="AA578" i="18"/>
  <c r="AB702" i="18"/>
  <c r="AA702" i="18"/>
  <c r="AB969" i="18"/>
  <c r="AA969" i="18"/>
  <c r="AB987" i="18"/>
  <c r="AA987" i="18"/>
  <c r="AB363" i="18"/>
  <c r="AA363" i="18"/>
  <c r="AA938" i="18"/>
  <c r="AB938" i="18"/>
  <c r="AB1000" i="18"/>
  <c r="AA1000" i="18"/>
  <c r="AA63" i="18"/>
  <c r="AB63" i="18"/>
  <c r="AA200" i="18"/>
  <c r="AB200" i="18"/>
  <c r="AA18" i="18"/>
  <c r="AB18" i="18"/>
  <c r="AB271" i="18"/>
  <c r="AA271" i="18"/>
  <c r="AB695" i="18"/>
  <c r="AA695" i="18"/>
  <c r="AA654" i="18"/>
  <c r="AB654" i="18"/>
  <c r="AB441" i="18"/>
  <c r="AA441" i="18"/>
  <c r="AB787" i="18"/>
  <c r="AA787" i="18"/>
  <c r="AB805" i="18"/>
  <c r="AA805" i="18"/>
  <c r="AA866" i="18"/>
  <c r="AB866" i="18"/>
  <c r="AB888" i="18"/>
  <c r="AA888" i="18"/>
  <c r="AB955" i="18"/>
  <c r="AA955" i="18"/>
  <c r="AB187" i="18"/>
  <c r="AA187" i="18"/>
  <c r="AA571" i="18"/>
  <c r="AB571" i="18"/>
  <c r="AB206" i="18"/>
  <c r="AA206" i="18"/>
  <c r="AA417" i="18"/>
  <c r="AB417" i="18"/>
  <c r="AB659" i="18"/>
  <c r="AA659" i="18"/>
  <c r="AB759" i="18"/>
  <c r="AA759" i="18"/>
  <c r="AB621" i="18"/>
  <c r="AA621" i="18"/>
  <c r="AB348" i="18"/>
  <c r="AA348" i="18"/>
  <c r="AA273" i="18"/>
  <c r="AB273" i="18"/>
  <c r="AB419" i="18"/>
  <c r="AA419" i="18"/>
  <c r="AA948" i="18"/>
  <c r="AB948" i="18"/>
  <c r="AB284" i="18"/>
  <c r="AA284" i="18"/>
  <c r="AB638" i="18"/>
  <c r="AA638" i="18"/>
  <c r="AB679" i="18"/>
  <c r="AA679" i="18"/>
  <c r="AB836" i="18"/>
  <c r="AA836" i="18"/>
  <c r="AA152" i="18"/>
  <c r="AB152" i="18"/>
  <c r="AB222" i="18"/>
  <c r="AA222" i="18"/>
  <c r="AB625" i="18"/>
  <c r="AA625" i="18"/>
  <c r="AB690" i="18"/>
  <c r="AA690" i="18"/>
  <c r="AA67" i="18"/>
  <c r="AB67" i="18"/>
  <c r="AB529" i="18"/>
  <c r="AA529" i="18"/>
  <c r="AB339" i="18"/>
  <c r="AA339" i="18"/>
  <c r="AA88" i="18"/>
  <c r="AB88" i="18"/>
  <c r="AB146" i="18"/>
  <c r="AA146" i="18"/>
  <c r="AB597" i="18"/>
  <c r="AA597" i="18"/>
  <c r="AA825" i="18"/>
  <c r="AB825" i="18"/>
  <c r="AA891" i="18"/>
  <c r="AB891" i="18"/>
  <c r="AB151" i="18"/>
  <c r="AA151" i="18"/>
  <c r="AB162" i="18"/>
  <c r="AA162" i="18"/>
  <c r="AB223" i="18"/>
  <c r="AA223" i="18"/>
  <c r="AA269" i="18"/>
  <c r="AB269" i="18"/>
  <c r="AA639" i="18"/>
  <c r="AB639" i="18"/>
  <c r="AB727" i="18"/>
  <c r="AA727" i="18"/>
  <c r="AB279" i="18"/>
  <c r="AA279" i="18"/>
  <c r="AB359" i="18"/>
  <c r="AA359" i="18"/>
  <c r="AB423" i="18"/>
  <c r="AA423" i="18"/>
  <c r="AB283" i="18"/>
  <c r="AA283" i="18"/>
  <c r="AA831" i="18"/>
  <c r="AB831" i="18"/>
  <c r="AB107" i="18"/>
  <c r="AA107" i="18"/>
  <c r="AB130" i="18"/>
  <c r="AA130" i="18"/>
  <c r="AB455" i="18"/>
  <c r="AA455" i="18"/>
  <c r="AA946" i="18"/>
  <c r="AB946" i="18"/>
  <c r="AB226" i="18"/>
  <c r="AA226" i="18"/>
  <c r="AA43" i="18"/>
  <c r="AB43" i="18"/>
  <c r="AB335" i="18"/>
  <c r="AA335" i="18"/>
  <c r="AB355" i="18"/>
  <c r="AA355" i="18"/>
  <c r="AA744" i="18"/>
  <c r="AB744" i="18"/>
  <c r="AB122" i="18"/>
  <c r="AA122" i="18"/>
  <c r="AB186" i="18"/>
  <c r="AA186" i="18"/>
  <c r="AA236" i="18"/>
  <c r="AB236" i="18"/>
  <c r="AB299" i="18"/>
  <c r="AA299" i="18"/>
  <c r="AA664" i="18"/>
  <c r="AB664" i="18"/>
  <c r="AB960" i="18"/>
  <c r="AA960" i="18"/>
  <c r="AB775" i="18"/>
  <c r="AA775" i="18"/>
  <c r="AA5" i="18"/>
  <c r="AB5" i="18"/>
  <c r="AA672" i="18"/>
  <c r="AB672" i="18"/>
  <c r="AB416" i="18"/>
  <c r="AA416" i="18"/>
  <c r="AB191" i="18"/>
  <c r="AA191" i="18"/>
  <c r="AB41" i="18"/>
  <c r="AA41" i="18"/>
  <c r="AA9" i="18"/>
  <c r="AB9" i="18"/>
  <c r="AB758" i="18"/>
  <c r="AA758" i="18"/>
  <c r="AB449" i="18"/>
  <c r="AA449" i="18"/>
  <c r="AB706" i="18"/>
  <c r="AA706" i="18"/>
  <c r="AB272" i="18"/>
  <c r="AA272" i="18"/>
  <c r="AB641" i="18"/>
  <c r="AA641" i="18"/>
  <c r="AB699" i="18"/>
  <c r="AA699" i="18"/>
  <c r="AA47" i="18"/>
  <c r="AB47" i="18"/>
  <c r="AB513" i="18"/>
  <c r="AA513" i="18"/>
  <c r="AB542" i="18"/>
  <c r="AA542" i="18"/>
  <c r="AA883" i="18"/>
  <c r="AB883" i="18"/>
  <c r="AB884" i="18"/>
  <c r="AA884" i="18"/>
  <c r="AB242" i="18"/>
  <c r="AA242" i="18"/>
  <c r="AB214" i="18"/>
  <c r="AA214" i="18"/>
  <c r="AB481" i="18"/>
  <c r="AA481" i="18"/>
  <c r="AB562" i="18"/>
  <c r="AA562" i="18"/>
  <c r="AB880" i="18"/>
  <c r="AA880" i="18"/>
  <c r="AA833" i="18"/>
  <c r="AB833" i="18"/>
  <c r="AA451" i="18"/>
  <c r="AB451" i="18"/>
  <c r="AB470" i="18"/>
  <c r="AA470" i="18"/>
  <c r="AA656" i="18"/>
  <c r="AB656" i="18"/>
  <c r="AA899" i="18"/>
  <c r="AB899" i="18"/>
  <c r="AB203" i="18"/>
  <c r="AA203" i="18"/>
  <c r="AB147" i="18"/>
  <c r="AA147" i="18"/>
  <c r="AB131" i="18"/>
  <c r="AA131" i="18"/>
  <c r="AB810" i="18"/>
  <c r="AA810" i="18"/>
  <c r="AB29" i="18"/>
  <c r="AA29" i="18"/>
  <c r="AB412" i="18"/>
  <c r="AA412" i="18"/>
  <c r="AB347" i="18"/>
  <c r="AA347" i="18"/>
  <c r="AB411" i="18"/>
  <c r="AA411" i="18"/>
  <c r="AB778" i="18"/>
  <c r="AA778" i="18"/>
  <c r="AB505" i="18"/>
  <c r="AA505" i="18"/>
  <c r="AB569" i="18"/>
  <c r="AA569" i="18"/>
  <c r="AB633" i="18"/>
  <c r="AA633" i="18"/>
  <c r="AA914" i="18"/>
  <c r="AB914" i="18"/>
  <c r="AA321" i="18"/>
  <c r="AB321" i="18"/>
  <c r="AB771" i="18"/>
  <c r="AA771" i="18"/>
  <c r="AB609" i="18"/>
  <c r="AA609" i="18"/>
  <c r="AB734" i="18"/>
  <c r="AA734" i="18"/>
  <c r="AB934" i="18"/>
  <c r="AA934" i="18"/>
  <c r="AA965" i="18"/>
  <c r="AB965" i="18"/>
  <c r="AA216" i="18"/>
  <c r="AB216" i="18"/>
  <c r="AB215" i="18"/>
  <c r="AA215" i="18"/>
  <c r="AA285" i="18"/>
  <c r="AB285" i="18"/>
  <c r="AA893" i="18"/>
  <c r="AB893" i="18"/>
  <c r="AB984" i="18"/>
  <c r="AA984" i="18"/>
  <c r="AA12" i="18"/>
  <c r="AB12" i="18"/>
  <c r="AB218" i="18"/>
  <c r="AA218" i="18"/>
  <c r="AB82" i="18"/>
  <c r="AA82" i="18"/>
  <c r="AB267" i="18"/>
  <c r="AA267" i="18"/>
  <c r="AB331" i="18"/>
  <c r="AA331" i="18"/>
  <c r="AB395" i="18"/>
  <c r="AA395" i="18"/>
  <c r="AB521" i="18"/>
  <c r="AA521" i="18"/>
  <c r="AB828" i="18"/>
  <c r="AA828" i="18"/>
  <c r="AA863" i="18"/>
  <c r="AB863" i="18"/>
  <c r="AB972" i="18"/>
  <c r="AA972" i="18"/>
  <c r="AA994" i="18"/>
  <c r="AB994" i="18"/>
  <c r="AB167" i="18"/>
  <c r="AA167" i="18"/>
  <c r="AB570" i="18"/>
  <c r="AA570" i="18"/>
  <c r="AA381" i="18"/>
  <c r="AB381" i="18"/>
  <c r="AB606" i="18"/>
  <c r="AA606" i="18"/>
  <c r="AA673" i="18"/>
  <c r="AB673" i="18"/>
  <c r="AB493" i="18"/>
  <c r="AA493" i="18"/>
  <c r="AB589" i="18"/>
  <c r="AA589" i="18"/>
  <c r="AB766" i="18"/>
  <c r="AA766" i="18"/>
  <c r="AA823" i="18"/>
  <c r="AB823" i="18"/>
  <c r="AB892" i="18"/>
  <c r="AA892" i="18"/>
  <c r="AB114" i="18"/>
  <c r="AA114" i="18"/>
  <c r="AB509" i="18"/>
  <c r="AA509" i="18"/>
  <c r="AB912" i="18"/>
  <c r="AA912" i="18"/>
  <c r="AB918" i="18"/>
  <c r="AA918" i="18"/>
  <c r="AB234" i="18"/>
  <c r="AA234" i="18"/>
  <c r="AA61" i="18"/>
  <c r="AB61" i="18"/>
  <c r="AA26" i="18"/>
  <c r="AB26" i="18"/>
  <c r="AA263" i="18"/>
  <c r="AB263" i="18"/>
  <c r="AB554" i="18"/>
  <c r="AA554" i="18"/>
  <c r="AB573" i="18"/>
  <c r="AA573" i="18"/>
  <c r="AB710" i="18"/>
  <c r="AA710" i="18"/>
  <c r="AB926" i="18"/>
  <c r="AA926" i="18"/>
  <c r="AA256" i="18"/>
  <c r="AB256" i="18"/>
  <c r="AA116" i="18"/>
  <c r="AB116" i="18"/>
  <c r="AA401" i="18"/>
  <c r="AB401" i="18"/>
  <c r="AB435" i="18"/>
  <c r="AA435" i="18"/>
  <c r="AB474" i="18"/>
  <c r="AA474" i="18"/>
  <c r="AB566" i="18"/>
  <c r="AA566" i="18"/>
  <c r="AB545" i="18"/>
  <c r="AA545" i="18"/>
  <c r="AA901" i="18"/>
  <c r="AB901" i="18"/>
  <c r="AB915" i="18"/>
  <c r="AA915" i="18"/>
  <c r="AB207" i="18"/>
  <c r="AA207" i="18"/>
  <c r="AB34" i="18"/>
  <c r="AA34" i="18"/>
  <c r="AB586" i="18"/>
  <c r="AA586" i="18"/>
  <c r="AA433" i="18"/>
  <c r="AB433" i="18"/>
  <c r="AB820" i="18"/>
  <c r="AA820" i="18"/>
  <c r="AB328" i="18"/>
  <c r="AA328" i="18"/>
  <c r="AA728" i="18"/>
  <c r="AB728" i="18"/>
  <c r="AB928" i="18"/>
  <c r="AA928" i="18"/>
  <c r="AA413" i="18"/>
  <c r="AB413" i="18"/>
  <c r="AB268" i="18"/>
  <c r="AA268" i="18"/>
  <c r="AB844" i="18"/>
  <c r="AA844" i="18"/>
  <c r="AB183" i="18"/>
  <c r="AA183" i="18"/>
  <c r="AB251" i="18"/>
  <c r="AA251" i="18"/>
  <c r="AB111" i="18"/>
  <c r="AA111" i="18"/>
  <c r="AA393" i="18"/>
  <c r="AB393" i="18"/>
  <c r="AB50" i="18"/>
  <c r="AA50" i="18"/>
  <c r="AA64" i="18"/>
  <c r="AB64" i="18"/>
  <c r="Y78" i="18"/>
  <c r="Z78" i="18" s="1"/>
  <c r="X78" i="18"/>
  <c r="X154" i="18"/>
  <c r="Y154" i="18"/>
  <c r="Z154" i="18" s="1"/>
  <c r="AA228" i="18"/>
  <c r="AB228" i="18"/>
  <c r="AA732" i="18"/>
  <c r="AB732" i="18"/>
  <c r="Y323" i="18"/>
  <c r="Z323" i="18" s="1"/>
  <c r="X323" i="18"/>
  <c r="AA483" i="18"/>
  <c r="AB483" i="18"/>
  <c r="AA281" i="18"/>
  <c r="AB281" i="18"/>
  <c r="Y303" i="18"/>
  <c r="Z303" i="18" s="1"/>
  <c r="X303" i="18"/>
  <c r="Y497" i="18"/>
  <c r="Z497" i="18" s="1"/>
  <c r="X497" i="18"/>
  <c r="Y552" i="18"/>
  <c r="Z552" i="18" s="1"/>
  <c r="X552" i="18"/>
  <c r="AA515" i="18"/>
  <c r="AB515" i="18"/>
  <c r="Y876" i="18"/>
  <c r="Z876" i="18" s="1"/>
  <c r="X876" i="18"/>
  <c r="Y678" i="18"/>
  <c r="Z678" i="18" s="1"/>
  <c r="X678" i="18"/>
  <c r="AA684" i="18"/>
  <c r="AB684" i="18"/>
  <c r="AA865" i="18"/>
  <c r="AB865" i="18"/>
  <c r="AB739" i="18"/>
  <c r="AA739" i="18"/>
  <c r="AB671" i="18"/>
  <c r="AA671" i="18"/>
  <c r="Y848" i="18"/>
  <c r="Z848" i="18" s="1"/>
  <c r="X848" i="18"/>
  <c r="AA909" i="18"/>
  <c r="AB909" i="18"/>
  <c r="Y945" i="18"/>
  <c r="Z945" i="18" s="1"/>
  <c r="X945" i="18"/>
  <c r="Y980" i="18"/>
  <c r="Z980" i="18" s="1"/>
  <c r="X980" i="18"/>
  <c r="Y140" i="18"/>
  <c r="Z140" i="18" s="1"/>
  <c r="X140" i="18"/>
  <c r="Y182" i="18"/>
  <c r="Z182" i="18" s="1"/>
  <c r="X182" i="18"/>
  <c r="AA266" i="18"/>
  <c r="AB266" i="18"/>
  <c r="AA136" i="18"/>
  <c r="AB136" i="18"/>
  <c r="AC362" i="18"/>
  <c r="Y475" i="18"/>
  <c r="Z475" i="18" s="1"/>
  <c r="X475" i="18"/>
  <c r="AB786" i="18"/>
  <c r="AA786" i="18"/>
  <c r="Y495" i="18"/>
  <c r="Z495" i="18" s="1"/>
  <c r="X495" i="18"/>
  <c r="Y583" i="18"/>
  <c r="Z583" i="18" s="1"/>
  <c r="X583" i="18"/>
  <c r="Y579" i="18"/>
  <c r="Z579" i="18" s="1"/>
  <c r="X579" i="18"/>
  <c r="AA725" i="18"/>
  <c r="AB725" i="18"/>
  <c r="Y526" i="18"/>
  <c r="Z526" i="18" s="1"/>
  <c r="X526" i="18"/>
  <c r="Y850" i="18"/>
  <c r="Z850" i="18" s="1"/>
  <c r="X850" i="18"/>
  <c r="Y715" i="18"/>
  <c r="Z715" i="18" s="1"/>
  <c r="X715" i="18"/>
  <c r="AB896" i="18"/>
  <c r="AA896" i="18"/>
  <c r="Y975" i="18"/>
  <c r="Z975" i="18" s="1"/>
  <c r="X975" i="18"/>
  <c r="AB935" i="18"/>
  <c r="AA935" i="18"/>
  <c r="AA978" i="18"/>
  <c r="AB978" i="18"/>
  <c r="AC11" i="18"/>
  <c r="AA65" i="18"/>
  <c r="AB65" i="18"/>
  <c r="AA310" i="18"/>
  <c r="AB310" i="18"/>
  <c r="AB296" i="18"/>
  <c r="AA296" i="18"/>
  <c r="AA366" i="18"/>
  <c r="AB366" i="18"/>
  <c r="AA500" i="18"/>
  <c r="AB500" i="18"/>
  <c r="AB837" i="18"/>
  <c r="AA837" i="18"/>
  <c r="AB440" i="18"/>
  <c r="AA440" i="18"/>
  <c r="AA669" i="18"/>
  <c r="AB669" i="18"/>
  <c r="AB687" i="18"/>
  <c r="AA687" i="18"/>
  <c r="AA588" i="18"/>
  <c r="AB588" i="18"/>
  <c r="AA685" i="18"/>
  <c r="AB685" i="18"/>
  <c r="AA459" i="18"/>
  <c r="AB459" i="18"/>
  <c r="AA736" i="18"/>
  <c r="AB736" i="18"/>
  <c r="AB903" i="18"/>
  <c r="AA903" i="18"/>
  <c r="AA807" i="18"/>
  <c r="AB807" i="18"/>
  <c r="AB722" i="18"/>
  <c r="AA722" i="18"/>
  <c r="AA932" i="18"/>
  <c r="AB932" i="18"/>
  <c r="Y911" i="18"/>
  <c r="Z911" i="18" s="1"/>
  <c r="X911" i="18"/>
  <c r="Y141" i="18"/>
  <c r="Z141" i="18" s="1"/>
  <c r="X141" i="18"/>
  <c r="AA357" i="18"/>
  <c r="AB357" i="18"/>
  <c r="AA245" i="18"/>
  <c r="AB245" i="18"/>
  <c r="X94" i="18"/>
  <c r="Y94" i="18"/>
  <c r="Z94" i="18" s="1"/>
  <c r="Y280" i="18"/>
  <c r="Z280" i="18" s="1"/>
  <c r="X280" i="18"/>
  <c r="Y534" i="18"/>
  <c r="Z534" i="18" s="1"/>
  <c r="X534" i="18"/>
  <c r="Y387" i="18"/>
  <c r="Z387" i="18" s="1"/>
  <c r="X387" i="18"/>
  <c r="Y756" i="18"/>
  <c r="Z756" i="18" s="1"/>
  <c r="X756" i="18"/>
  <c r="AA337" i="18"/>
  <c r="AB337" i="18"/>
  <c r="Y445" i="18"/>
  <c r="Z445" i="18" s="1"/>
  <c r="X445" i="18"/>
  <c r="Y396" i="18"/>
  <c r="Z396" i="18" s="1"/>
  <c r="X396" i="18"/>
  <c r="Y603" i="18"/>
  <c r="Z603" i="18" s="1"/>
  <c r="X603" i="18"/>
  <c r="Y422" i="18"/>
  <c r="Z422" i="18" s="1"/>
  <c r="X422" i="18"/>
  <c r="Y533" i="18"/>
  <c r="Z533" i="18" s="1"/>
  <c r="X533" i="18"/>
  <c r="Y729" i="18"/>
  <c r="Z729" i="18" s="1"/>
  <c r="X729" i="18"/>
  <c r="X557" i="18"/>
  <c r="Y557" i="18"/>
  <c r="Z557" i="18" s="1"/>
  <c r="Y692" i="18"/>
  <c r="Z692" i="18" s="1"/>
  <c r="X692" i="18"/>
  <c r="Y924" i="18"/>
  <c r="Z924" i="18" s="1"/>
  <c r="X924" i="18"/>
  <c r="AB782" i="18"/>
  <c r="AA782" i="18"/>
  <c r="Y872" i="18"/>
  <c r="Z872" i="18" s="1"/>
  <c r="X872" i="18"/>
  <c r="Y198" i="18"/>
  <c r="Z198" i="18" s="1"/>
  <c r="X198" i="18"/>
  <c r="X123" i="18"/>
  <c r="Y123" i="18"/>
  <c r="Z123" i="18" s="1"/>
  <c r="X231" i="18"/>
  <c r="Y231" i="18"/>
  <c r="Z231" i="18" s="1"/>
  <c r="AA326" i="18"/>
  <c r="AB326" i="18"/>
  <c r="AA556" i="18"/>
  <c r="AB556" i="18"/>
  <c r="Y443" i="18"/>
  <c r="Z443" i="18" s="1"/>
  <c r="X443" i="18"/>
  <c r="Y735" i="18"/>
  <c r="Z735" i="18" s="1"/>
  <c r="X735" i="18"/>
  <c r="AA612" i="18"/>
  <c r="AB612" i="18"/>
  <c r="AA595" i="18"/>
  <c r="AB595" i="18"/>
  <c r="Y676" i="18"/>
  <c r="Z676" i="18" s="1"/>
  <c r="X676" i="18"/>
  <c r="Y936" i="18"/>
  <c r="Z936" i="18" s="1"/>
  <c r="X936" i="18"/>
  <c r="AA979" i="18"/>
  <c r="AB979" i="18"/>
  <c r="AB25" i="18"/>
  <c r="AA25" i="18"/>
  <c r="Y117" i="18"/>
  <c r="Z117" i="18" s="1"/>
  <c r="X117" i="18"/>
  <c r="AB211" i="18"/>
  <c r="AA211" i="18"/>
  <c r="AB254" i="18"/>
  <c r="AA254" i="18"/>
  <c r="AC532" i="18"/>
  <c r="AC785" i="18"/>
  <c r="Y859" i="18"/>
  <c r="Z859" i="18" s="1"/>
  <c r="X859" i="18"/>
  <c r="AC472" i="18"/>
  <c r="AB49" i="18"/>
  <c r="AA49" i="18"/>
  <c r="AC721" i="18"/>
  <c r="AC568" i="18"/>
  <c r="AC701" i="18"/>
  <c r="AC974" i="18"/>
  <c r="X44" i="18"/>
  <c r="Y44" i="18"/>
  <c r="Z44" i="18" s="1"/>
  <c r="AB119" i="18"/>
  <c r="AA119" i="18"/>
  <c r="AB163" i="18"/>
  <c r="AA163" i="18"/>
  <c r="AA208" i="18"/>
  <c r="AB208" i="18"/>
  <c r="Y295" i="18"/>
  <c r="Z295" i="18" s="1"/>
  <c r="X295" i="18"/>
  <c r="AB135" i="18"/>
  <c r="AA135" i="18"/>
  <c r="AB16" i="18"/>
  <c r="AA16" i="18"/>
  <c r="AA341" i="18"/>
  <c r="AB341" i="18"/>
  <c r="Y350" i="18"/>
  <c r="Z350" i="18" s="1"/>
  <c r="X350" i="18"/>
  <c r="Y647" i="18"/>
  <c r="Z647" i="18" s="1"/>
  <c r="X647" i="18"/>
  <c r="Y454" i="18"/>
  <c r="Z454" i="18" s="1"/>
  <c r="X454" i="18"/>
  <c r="Y525" i="18"/>
  <c r="Z525" i="18" s="1"/>
  <c r="X525" i="18"/>
  <c r="AB905" i="18"/>
  <c r="AA905" i="18"/>
  <c r="AA491" i="18"/>
  <c r="AB491" i="18"/>
  <c r="AA555" i="18"/>
  <c r="AB555" i="18"/>
  <c r="AA619" i="18"/>
  <c r="AB619" i="18"/>
  <c r="AA780" i="18"/>
  <c r="AB780" i="18"/>
  <c r="Y773" i="18"/>
  <c r="Z773" i="18" s="1"/>
  <c r="X773" i="18"/>
  <c r="Y816" i="18"/>
  <c r="Z816" i="18" s="1"/>
  <c r="X816" i="18"/>
  <c r="AA886" i="18"/>
  <c r="AB886" i="18"/>
  <c r="AB908" i="18"/>
  <c r="AA908" i="18"/>
  <c r="Y188" i="18"/>
  <c r="Z188" i="18" s="1"/>
  <c r="X188" i="18"/>
  <c r="AA293" i="18"/>
  <c r="AB293" i="18"/>
  <c r="AA19" i="18"/>
  <c r="AB19" i="18"/>
  <c r="AA373" i="18"/>
  <c r="AB373" i="18"/>
  <c r="AC600" i="18"/>
  <c r="AA808" i="18"/>
  <c r="AB808" i="18"/>
  <c r="AB577" i="18"/>
  <c r="AA577" i="18"/>
  <c r="Y795" i="18"/>
  <c r="Z795" i="18" s="1"/>
  <c r="X795" i="18"/>
  <c r="AA665" i="18"/>
  <c r="AB665" i="18"/>
  <c r="Y906" i="18"/>
  <c r="Z906" i="18" s="1"/>
  <c r="X906" i="18"/>
  <c r="AA157" i="18"/>
  <c r="AB157" i="18"/>
  <c r="AA105" i="18"/>
  <c r="AB105" i="18"/>
  <c r="X658" i="18"/>
  <c r="Y658" i="18"/>
  <c r="Z658" i="18" s="1"/>
  <c r="X45" i="18"/>
  <c r="Y45" i="18"/>
  <c r="Z45" i="18" s="1"/>
  <c r="Y402" i="18"/>
  <c r="Z402" i="18" s="1"/>
  <c r="X402" i="18"/>
  <c r="Y108" i="18"/>
  <c r="Z108" i="18" s="1"/>
  <c r="X108" i="18"/>
  <c r="X139" i="18"/>
  <c r="Y139" i="18"/>
  <c r="Z139" i="18" s="1"/>
  <c r="Y180" i="18"/>
  <c r="Z180" i="18" s="1"/>
  <c r="X180" i="18"/>
  <c r="AA160" i="18"/>
  <c r="AB160" i="18"/>
  <c r="AA192" i="18"/>
  <c r="AB192" i="18"/>
  <c r="X288" i="18"/>
  <c r="Y288" i="18"/>
  <c r="Z288" i="18" s="1"/>
  <c r="Y628" i="18"/>
  <c r="Z628" i="18" s="1"/>
  <c r="X628" i="18"/>
  <c r="AA104" i="18"/>
  <c r="AB104" i="18"/>
  <c r="AA144" i="18"/>
  <c r="AB144" i="18"/>
  <c r="AA252" i="18"/>
  <c r="AB252" i="18"/>
  <c r="Y240" i="18"/>
  <c r="Z240" i="18" s="1"/>
  <c r="X240" i="18"/>
  <c r="Y397" i="18"/>
  <c r="Z397" i="18" s="1"/>
  <c r="X397" i="18"/>
  <c r="Y354" i="18"/>
  <c r="Z354" i="18" s="1"/>
  <c r="X354" i="18"/>
  <c r="Y489" i="18"/>
  <c r="Z489" i="18" s="1"/>
  <c r="X489" i="18"/>
  <c r="Y287" i="18"/>
  <c r="Z287" i="18" s="1"/>
  <c r="X287" i="18"/>
  <c r="Y841" i="18"/>
  <c r="Z841" i="18" s="1"/>
  <c r="X841" i="18"/>
  <c r="Y614" i="18"/>
  <c r="Z614" i="18" s="1"/>
  <c r="X614" i="18"/>
  <c r="Y541" i="18"/>
  <c r="Z541" i="18" s="1"/>
  <c r="X541" i="18"/>
  <c r="Y680" i="18"/>
  <c r="Z680" i="18" s="1"/>
  <c r="X680" i="18"/>
  <c r="Y646" i="18"/>
  <c r="Z646" i="18" s="1"/>
  <c r="X646" i="18"/>
  <c r="Y442" i="18"/>
  <c r="Z442" i="18" s="1"/>
  <c r="X442" i="18"/>
  <c r="Y737" i="18"/>
  <c r="Z737" i="18" s="1"/>
  <c r="X737" i="18"/>
  <c r="AA607" i="18"/>
  <c r="AB607" i="18"/>
  <c r="AB485" i="18"/>
  <c r="AA485" i="18"/>
  <c r="AB549" i="18"/>
  <c r="AA549" i="18"/>
  <c r="AB613" i="18"/>
  <c r="AA613" i="18"/>
  <c r="Y707" i="18"/>
  <c r="Z707" i="18" s="1"/>
  <c r="X707" i="18"/>
  <c r="Y885" i="18"/>
  <c r="Z885" i="18" s="1"/>
  <c r="X885" i="18"/>
  <c r="Y847" i="18"/>
  <c r="Z847" i="18" s="1"/>
  <c r="X847" i="18"/>
  <c r="Y812" i="18"/>
  <c r="Z812" i="18" s="1"/>
  <c r="X812" i="18"/>
  <c r="AB158" i="18"/>
  <c r="AA158" i="18"/>
  <c r="AA338" i="18"/>
  <c r="AB338" i="18"/>
  <c r="AA205" i="18"/>
  <c r="AB205" i="18"/>
  <c r="Y181" i="18"/>
  <c r="Z181" i="18" s="1"/>
  <c r="X181" i="18"/>
  <c r="AB51" i="18"/>
  <c r="AA51" i="18"/>
  <c r="Y224" i="18"/>
  <c r="Z224" i="18" s="1"/>
  <c r="X224" i="18"/>
  <c r="Y478" i="18"/>
  <c r="Z478" i="18" s="1"/>
  <c r="X478" i="18"/>
  <c r="AA627" i="18"/>
  <c r="AB627" i="18"/>
  <c r="Y818" i="18"/>
  <c r="Z818" i="18" s="1"/>
  <c r="X818" i="18"/>
  <c r="Y944" i="18"/>
  <c r="Z944" i="18" s="1"/>
  <c r="X944" i="18"/>
  <c r="AB951" i="18"/>
  <c r="AA951" i="18"/>
  <c r="AA53" i="18"/>
  <c r="AB53" i="18"/>
  <c r="AA378" i="18"/>
  <c r="AB378" i="18"/>
  <c r="AA345" i="18"/>
  <c r="AB345" i="18"/>
  <c r="AB436" i="18"/>
  <c r="AA436" i="18"/>
  <c r="AA616" i="18"/>
  <c r="AB616" i="18"/>
  <c r="AB799" i="18"/>
  <c r="AA799" i="18"/>
  <c r="AB860" i="18"/>
  <c r="AA860" i="18"/>
  <c r="AB954" i="18"/>
  <c r="AA954" i="18"/>
  <c r="AA929" i="18"/>
  <c r="AB929" i="18"/>
  <c r="AB992" i="18"/>
  <c r="AA992" i="18"/>
  <c r="AA15" i="18"/>
  <c r="AB15" i="18"/>
  <c r="AB919" i="18"/>
  <c r="AA919" i="18"/>
  <c r="AB923" i="18"/>
  <c r="AA923" i="18"/>
  <c r="Y6" i="18"/>
  <c r="Z6" i="18" s="1"/>
  <c r="AA6" i="18" s="1"/>
  <c r="AA148" i="18"/>
  <c r="AB148" i="18"/>
  <c r="X109" i="18"/>
  <c r="Y109" i="18"/>
  <c r="Z109" i="18" s="1"/>
  <c r="AA156" i="18"/>
  <c r="AB156" i="18"/>
  <c r="X7" i="18"/>
  <c r="Y7" i="18"/>
  <c r="Z7" i="18" s="1"/>
  <c r="X134" i="18"/>
  <c r="Y134" i="18"/>
  <c r="Z134" i="18" s="1"/>
  <c r="AA229" i="18"/>
  <c r="AB229" i="18"/>
  <c r="AB408" i="18"/>
  <c r="AA408" i="18"/>
  <c r="AA172" i="18"/>
  <c r="AB172" i="18"/>
  <c r="AA145" i="18"/>
  <c r="AB145" i="18"/>
  <c r="Y274" i="18"/>
  <c r="Z274" i="18" s="1"/>
  <c r="X274" i="18"/>
  <c r="AB83" i="18"/>
  <c r="AA83" i="18"/>
  <c r="AB199" i="18"/>
  <c r="AA199" i="18"/>
  <c r="AA361" i="18"/>
  <c r="AB361" i="18"/>
  <c r="AA389" i="18"/>
  <c r="AB389" i="18"/>
  <c r="AA487" i="18"/>
  <c r="AB487" i="18"/>
  <c r="Y781" i="18"/>
  <c r="Z781" i="18" s="1"/>
  <c r="X781" i="18"/>
  <c r="AB356" i="18"/>
  <c r="AA356" i="18"/>
  <c r="Y620" i="18"/>
  <c r="Z620" i="18" s="1"/>
  <c r="X620" i="18"/>
  <c r="Y661" i="18"/>
  <c r="Z661" i="18" s="1"/>
  <c r="X661" i="18"/>
  <c r="Y797" i="18"/>
  <c r="Z797" i="18" s="1"/>
  <c r="X797" i="18"/>
  <c r="Y382" i="18"/>
  <c r="Z382" i="18" s="1"/>
  <c r="X382" i="18"/>
  <c r="Y434" i="18"/>
  <c r="Z434" i="18" s="1"/>
  <c r="X434" i="18"/>
  <c r="AA599" i="18"/>
  <c r="AB599" i="18"/>
  <c r="Y746" i="18"/>
  <c r="Z746" i="18" s="1"/>
  <c r="X746" i="18"/>
  <c r="Y693" i="18"/>
  <c r="Z693" i="18" s="1"/>
  <c r="X693" i="18"/>
  <c r="Y686" i="18"/>
  <c r="Z686" i="18" s="1"/>
  <c r="X686" i="18"/>
  <c r="Y745" i="18"/>
  <c r="Z745" i="18" s="1"/>
  <c r="X745" i="18"/>
  <c r="Y730" i="18"/>
  <c r="Z730" i="18" s="1"/>
  <c r="X730" i="18"/>
  <c r="AA748" i="18"/>
  <c r="AB748" i="18"/>
  <c r="Y838" i="18"/>
  <c r="Z838" i="18" s="1"/>
  <c r="X838" i="18"/>
  <c r="Y694" i="18"/>
  <c r="Z694" i="18" s="1"/>
  <c r="X694" i="18"/>
  <c r="Y789" i="18"/>
  <c r="Z789" i="18" s="1"/>
  <c r="X789" i="18"/>
  <c r="Y910" i="18"/>
  <c r="Z910" i="18" s="1"/>
  <c r="X910" i="18"/>
  <c r="Y964" i="18"/>
  <c r="Z964" i="18" s="1"/>
  <c r="X964" i="18"/>
  <c r="Y985" i="18"/>
  <c r="Z985" i="18" s="1"/>
  <c r="X985" i="18"/>
  <c r="Y958" i="18"/>
  <c r="Z958" i="18" s="1"/>
  <c r="X958" i="18"/>
  <c r="AA957" i="18"/>
  <c r="AB957" i="18"/>
  <c r="AA966" i="18"/>
  <c r="AB966" i="18"/>
  <c r="AA989" i="18"/>
  <c r="AB989" i="18"/>
  <c r="AC22" i="18"/>
  <c r="X75" i="18"/>
  <c r="Y75" i="18"/>
  <c r="Z75" i="18" s="1"/>
  <c r="AA36" i="18"/>
  <c r="AB36" i="18"/>
  <c r="Y195" i="18"/>
  <c r="Z195" i="18" s="1"/>
  <c r="X195" i="18"/>
  <c r="AA129" i="18"/>
  <c r="AB129" i="18"/>
  <c r="AA153" i="18"/>
  <c r="AB153" i="18"/>
  <c r="Y388" i="18"/>
  <c r="Z388" i="18" s="1"/>
  <c r="X388" i="18"/>
  <c r="Y490" i="18"/>
  <c r="Z490" i="18" s="1"/>
  <c r="X490" i="18"/>
  <c r="AA624" i="18"/>
  <c r="AB624" i="18"/>
  <c r="AB824" i="18"/>
  <c r="AA824" i="18"/>
  <c r="V259" i="18"/>
  <c r="W259" i="18" s="1"/>
  <c r="Y547" i="18"/>
  <c r="Z547" i="18" s="1"/>
  <c r="X547" i="18"/>
  <c r="AB663" i="18"/>
  <c r="AA663" i="18"/>
  <c r="Y522" i="18"/>
  <c r="Z522" i="18" s="1"/>
  <c r="X522" i="18"/>
  <c r="AA484" i="18"/>
  <c r="AB484" i="18"/>
  <c r="AA636" i="18"/>
  <c r="AB636" i="18"/>
  <c r="AA531" i="18"/>
  <c r="AB531" i="18"/>
  <c r="Y703" i="18"/>
  <c r="Z703" i="18" s="1"/>
  <c r="X703" i="18"/>
  <c r="Y683" i="18"/>
  <c r="Z683" i="18" s="1"/>
  <c r="X683" i="18"/>
  <c r="Y747" i="18"/>
  <c r="Z747" i="18" s="1"/>
  <c r="X747" i="18"/>
  <c r="Y675" i="18"/>
  <c r="Z675" i="18" s="1"/>
  <c r="X675" i="18"/>
  <c r="Y842" i="18"/>
  <c r="Z842" i="18" s="1"/>
  <c r="X842" i="18"/>
  <c r="AB809" i="18"/>
  <c r="AA809" i="18"/>
  <c r="AA916" i="18"/>
  <c r="AB916" i="18"/>
  <c r="AB931" i="18"/>
  <c r="AA931" i="18"/>
  <c r="AC504" i="18"/>
  <c r="AB103" i="18"/>
  <c r="AA103" i="18"/>
  <c r="AB243" i="18"/>
  <c r="AA243" i="18"/>
  <c r="AA788" i="18"/>
  <c r="AB788" i="18"/>
  <c r="AA870" i="18"/>
  <c r="AB870" i="18"/>
  <c r="AA421" i="18"/>
  <c r="AB421" i="18"/>
  <c r="AA503" i="18"/>
  <c r="AB503" i="18"/>
  <c r="AB650" i="18"/>
  <c r="AA650" i="18"/>
  <c r="AA720" i="18"/>
  <c r="AB720" i="18"/>
  <c r="AB790" i="18"/>
  <c r="AA790" i="18"/>
  <c r="AA528" i="18"/>
  <c r="AB528" i="18"/>
  <c r="AA757" i="18"/>
  <c r="AB757" i="18"/>
  <c r="AA677" i="18"/>
  <c r="AB677" i="18"/>
  <c r="AB981" i="18"/>
  <c r="AA981" i="18"/>
  <c r="X56" i="18"/>
  <c r="Y56" i="18"/>
  <c r="Z56" i="18" s="1"/>
  <c r="X52" i="18"/>
  <c r="Y52" i="18"/>
  <c r="Z52" i="18" s="1"/>
  <c r="Y194" i="18"/>
  <c r="Z194" i="18" s="1"/>
  <c r="X194" i="18"/>
  <c r="X126" i="18"/>
  <c r="Y126" i="18"/>
  <c r="Z126" i="18" s="1"/>
  <c r="AA385" i="18"/>
  <c r="AB385" i="18"/>
  <c r="Y66" i="18"/>
  <c r="Z66" i="18" s="1"/>
  <c r="X66" i="18"/>
  <c r="X247" i="18"/>
  <c r="Y247" i="18"/>
  <c r="Z247" i="18" s="1"/>
  <c r="Y98" i="18"/>
  <c r="Z98" i="18" s="1"/>
  <c r="X98" i="18"/>
  <c r="Y219" i="18"/>
  <c r="Z219" i="18" s="1"/>
  <c r="X219" i="18"/>
  <c r="X384" i="18"/>
  <c r="Y384" i="18"/>
  <c r="Z384" i="18" s="1"/>
  <c r="V37" i="18"/>
  <c r="W37" i="18" s="1"/>
  <c r="V86" i="18"/>
  <c r="W86" i="18" s="1"/>
  <c r="Y99" i="18"/>
  <c r="Z99" i="18" s="1"/>
  <c r="X99" i="18"/>
  <c r="Y297" i="18"/>
  <c r="Z297" i="18" s="1"/>
  <c r="X297" i="18"/>
  <c r="Y370" i="18"/>
  <c r="Z370" i="18" s="1"/>
  <c r="X370" i="18"/>
  <c r="Y681" i="18"/>
  <c r="Z681" i="18" s="1"/>
  <c r="X681" i="18"/>
  <c r="AA121" i="18"/>
  <c r="AB121" i="18"/>
  <c r="AA161" i="18"/>
  <c r="AB161" i="18"/>
  <c r="Y276" i="18"/>
  <c r="Z276" i="18" s="1"/>
  <c r="X276" i="18"/>
  <c r="Y453" i="18"/>
  <c r="Z453" i="18" s="1"/>
  <c r="X453" i="18"/>
  <c r="Y248" i="18"/>
  <c r="Z248" i="18" s="1"/>
  <c r="X248" i="18"/>
  <c r="AA309" i="18"/>
  <c r="AB309" i="18"/>
  <c r="X343" i="18"/>
  <c r="Y343" i="18"/>
  <c r="Z343" i="18" s="1"/>
  <c r="Y400" i="18"/>
  <c r="Z400" i="18" s="1"/>
  <c r="X400" i="18"/>
  <c r="Y574" i="18"/>
  <c r="Z574" i="18" s="1"/>
  <c r="X574" i="18"/>
  <c r="Y255" i="18"/>
  <c r="Z255" i="18" s="1"/>
  <c r="X255" i="18"/>
  <c r="AA277" i="18"/>
  <c r="AB277" i="18"/>
  <c r="X311" i="18"/>
  <c r="Y311" i="18"/>
  <c r="Z311" i="18" s="1"/>
  <c r="Y560" i="18"/>
  <c r="Z560" i="18" s="1"/>
  <c r="X560" i="18"/>
  <c r="Y332" i="18"/>
  <c r="Z332" i="18" s="1"/>
  <c r="X332" i="18"/>
  <c r="Y452" i="18"/>
  <c r="Z452" i="18" s="1"/>
  <c r="X452" i="18"/>
  <c r="Y496" i="18"/>
  <c r="Z496" i="18" s="1"/>
  <c r="X496" i="18"/>
  <c r="Y286" i="18"/>
  <c r="Z286" i="18" s="1"/>
  <c r="X286" i="18"/>
  <c r="Y618" i="18"/>
  <c r="Z618" i="18" s="1"/>
  <c r="X618" i="18"/>
  <c r="Y502" i="18"/>
  <c r="Z502" i="18" s="1"/>
  <c r="X502" i="18"/>
  <c r="Y592" i="18"/>
  <c r="Z592" i="18" s="1"/>
  <c r="X592" i="18"/>
  <c r="Y691" i="18"/>
  <c r="Z691" i="18" s="1"/>
  <c r="X691" i="18"/>
  <c r="Y845" i="18"/>
  <c r="Z845" i="18" s="1"/>
  <c r="X845" i="18"/>
  <c r="Y567" i="18"/>
  <c r="Z567" i="18" s="1"/>
  <c r="X567" i="18"/>
  <c r="Y585" i="18"/>
  <c r="Z585" i="18" s="1"/>
  <c r="X585" i="18"/>
  <c r="AA580" i="18"/>
  <c r="AB580" i="18"/>
  <c r="Y774" i="18"/>
  <c r="Z774" i="18" s="1"/>
  <c r="X774" i="18"/>
  <c r="Y667" i="18"/>
  <c r="Z667" i="18" s="1"/>
  <c r="X667" i="18"/>
  <c r="Y821" i="18"/>
  <c r="Z821" i="18" s="1"/>
  <c r="X821" i="18"/>
  <c r="Y741" i="18"/>
  <c r="Z741" i="18" s="1"/>
  <c r="X741" i="18"/>
  <c r="Y815" i="18"/>
  <c r="Z815" i="18" s="1"/>
  <c r="X815" i="18"/>
  <c r="Y849" i="18"/>
  <c r="Z849" i="18" s="1"/>
  <c r="X849" i="18"/>
  <c r="Y881" i="18"/>
  <c r="Z881" i="18" s="1"/>
  <c r="X881" i="18"/>
  <c r="AA834" i="18"/>
  <c r="AB834" i="18"/>
  <c r="Y970" i="18"/>
  <c r="Z970" i="18" s="1"/>
  <c r="X970" i="18"/>
  <c r="Y939" i="18"/>
  <c r="Z939" i="18" s="1"/>
  <c r="X939" i="18"/>
  <c r="Y996" i="18"/>
  <c r="Z996" i="18" s="1"/>
  <c r="X996" i="18"/>
  <c r="Y995" i="18"/>
  <c r="Z995" i="18" s="1"/>
  <c r="X995" i="18"/>
  <c r="AB962" i="18"/>
  <c r="AA962" i="18"/>
  <c r="V1001" i="18"/>
  <c r="W1001" i="18" s="1"/>
  <c r="Y329" i="18"/>
  <c r="Z329" i="18" s="1"/>
  <c r="X329" i="18"/>
  <c r="AB30" i="18"/>
  <c r="AA30" i="18"/>
  <c r="X102" i="18"/>
  <c r="Y102" i="18"/>
  <c r="Z102" i="18" s="1"/>
  <c r="Y87" i="18"/>
  <c r="Z87" i="18" s="1"/>
  <c r="X87" i="18"/>
  <c r="AA217" i="18"/>
  <c r="AB217" i="18"/>
  <c r="AA314" i="18"/>
  <c r="AB314" i="18"/>
  <c r="Y232" i="18"/>
  <c r="Z232" i="18" s="1"/>
  <c r="X232" i="18"/>
  <c r="Y304" i="18"/>
  <c r="Z304" i="18" s="1"/>
  <c r="X304" i="18"/>
  <c r="AA342" i="18"/>
  <c r="AB342" i="18"/>
  <c r="Y365" i="18"/>
  <c r="Z365" i="18" s="1"/>
  <c r="X365" i="18"/>
  <c r="Y300" i="18"/>
  <c r="Z300" i="18" s="1"/>
  <c r="X300" i="18"/>
  <c r="Y751" i="18"/>
  <c r="Z751" i="18" s="1"/>
  <c r="X751" i="18"/>
  <c r="AA414" i="18"/>
  <c r="AB414" i="18"/>
  <c r="AA492" i="18"/>
  <c r="AB492" i="18"/>
  <c r="AA749" i="18"/>
  <c r="AB749" i="18"/>
  <c r="Y591" i="18"/>
  <c r="Z591" i="18" s="1"/>
  <c r="X591" i="18"/>
  <c r="Y546" i="18"/>
  <c r="Z546" i="18" s="1"/>
  <c r="X546" i="18"/>
  <c r="Y590" i="18"/>
  <c r="Z590" i="18" s="1"/>
  <c r="X590" i="18"/>
  <c r="AA830" i="18"/>
  <c r="AB830" i="18"/>
  <c r="AA709" i="18"/>
  <c r="AB709" i="18"/>
  <c r="Y940" i="18"/>
  <c r="Z940" i="18" s="1"/>
  <c r="X940" i="18"/>
  <c r="Y861" i="18"/>
  <c r="Z861" i="18" s="1"/>
  <c r="X861" i="18"/>
  <c r="V814" i="18"/>
  <c r="W814" i="18" s="1"/>
  <c r="Y1002" i="18"/>
  <c r="Z1002" i="18" s="1"/>
  <c r="X1002" i="18"/>
  <c r="AA32" i="18"/>
  <c r="AB32" i="18"/>
  <c r="V133" i="18"/>
  <c r="W133" i="18" s="1"/>
  <c r="AC14" i="18"/>
  <c r="AC330" i="18"/>
  <c r="AC854" i="18"/>
  <c r="AA17" i="18"/>
  <c r="AB17" i="18"/>
  <c r="AC55" i="18"/>
  <c r="AC241" i="18"/>
  <c r="AC822" i="18"/>
  <c r="AC765" i="18"/>
  <c r="Y46" i="18"/>
  <c r="Z46" i="18" s="1"/>
  <c r="X46" i="18"/>
  <c r="Y275" i="18"/>
  <c r="Z275" i="18" s="1"/>
  <c r="X275" i="18"/>
  <c r="AA164" i="18"/>
  <c r="AB164" i="18"/>
  <c r="Y307" i="18"/>
  <c r="Z307" i="18" s="1"/>
  <c r="X307" i="18"/>
  <c r="AB143" i="18"/>
  <c r="AA143" i="18"/>
  <c r="Y439" i="18"/>
  <c r="Z439" i="18" s="1"/>
  <c r="X439" i="18"/>
  <c r="Y138" i="18"/>
  <c r="Z138" i="18" s="1"/>
  <c r="X138" i="18"/>
  <c r="X403" i="18"/>
  <c r="Y403" i="18"/>
  <c r="Z403" i="18" s="1"/>
  <c r="AB71" i="18"/>
  <c r="AA71" i="18"/>
  <c r="AA176" i="18"/>
  <c r="AB176" i="18"/>
  <c r="AB372" i="18"/>
  <c r="AA372" i="18"/>
  <c r="Y407" i="18"/>
  <c r="Z407" i="18" s="1"/>
  <c r="X407" i="18"/>
  <c r="Y561" i="18"/>
  <c r="Z561" i="18" s="1"/>
  <c r="X561" i="18"/>
  <c r="AB227" i="18"/>
  <c r="AA227" i="18"/>
  <c r="X383" i="18"/>
  <c r="Y383" i="18"/>
  <c r="Z383" i="18" s="1"/>
  <c r="Y584" i="18"/>
  <c r="Z584" i="18" s="1"/>
  <c r="X584" i="18"/>
  <c r="AC426" i="18"/>
  <c r="Y705" i="18"/>
  <c r="Z705" i="18" s="1"/>
  <c r="X705" i="18"/>
  <c r="Y477" i="18"/>
  <c r="Z477" i="18" s="1"/>
  <c r="X477" i="18"/>
  <c r="AB461" i="18"/>
  <c r="AA461" i="18"/>
  <c r="Y572" i="18"/>
  <c r="Z572" i="18" s="1"/>
  <c r="X572" i="18"/>
  <c r="AB743" i="18"/>
  <c r="AA743" i="18"/>
  <c r="Y921" i="18"/>
  <c r="Z921" i="18" s="1"/>
  <c r="X921" i="18"/>
  <c r="AB943" i="18"/>
  <c r="AA943" i="18"/>
  <c r="Y991" i="18"/>
  <c r="Z991" i="18" s="1"/>
  <c r="X991" i="18"/>
  <c r="X40" i="18"/>
  <c r="Y40" i="18"/>
  <c r="Z40" i="18" s="1"/>
  <c r="Y150" i="18"/>
  <c r="Z150" i="18" s="1"/>
  <c r="X150" i="18"/>
  <c r="Y333" i="18"/>
  <c r="Z333" i="18" s="1"/>
  <c r="X333" i="18"/>
  <c r="AA290" i="18"/>
  <c r="AB290" i="18"/>
  <c r="Y539" i="18"/>
  <c r="Z539" i="18" s="1"/>
  <c r="X539" i="18"/>
  <c r="AA318" i="18"/>
  <c r="AB318" i="18"/>
  <c r="Y986" i="18"/>
  <c r="Z986" i="18" s="1"/>
  <c r="X986" i="18"/>
  <c r="Y779" i="18"/>
  <c r="Z779" i="18" s="1"/>
  <c r="X779" i="18"/>
  <c r="AA858" i="18"/>
  <c r="AB858" i="18"/>
  <c r="AA894" i="18"/>
  <c r="AB894" i="18"/>
  <c r="AC249" i="18"/>
  <c r="Y118" i="18"/>
  <c r="Z118" i="18" s="1"/>
  <c r="X118" i="18"/>
  <c r="Y209" i="18"/>
  <c r="Z209" i="18" s="1"/>
  <c r="X209" i="18"/>
  <c r="Y262" i="18"/>
  <c r="Z262" i="18" s="1"/>
  <c r="X262" i="18"/>
  <c r="AA623" i="18"/>
  <c r="AB623" i="18"/>
  <c r="AA405" i="18"/>
  <c r="AB405" i="18"/>
  <c r="AA761" i="18"/>
  <c r="AB761" i="18"/>
  <c r="AA464" i="18"/>
  <c r="AB464" i="18"/>
  <c r="AB630" i="18"/>
  <c r="AA630" i="18"/>
  <c r="AA488" i="18"/>
  <c r="AB488" i="18"/>
  <c r="AA540" i="18"/>
  <c r="AB540" i="18"/>
  <c r="AA713" i="18"/>
  <c r="AB713" i="18"/>
  <c r="AB427" i="18"/>
  <c r="AA427" i="18"/>
  <c r="AA796" i="18"/>
  <c r="AB796" i="18"/>
  <c r="AB793" i="18"/>
  <c r="AA793" i="18"/>
  <c r="AB868" i="18"/>
  <c r="AA868" i="18"/>
  <c r="AA902" i="18"/>
  <c r="AB902" i="18"/>
  <c r="AA988" i="18"/>
  <c r="AB988" i="18"/>
  <c r="AB976" i="18"/>
  <c r="AA976" i="18"/>
  <c r="X28" i="18"/>
  <c r="Y28" i="18"/>
  <c r="Z28" i="18" s="1"/>
  <c r="Y79" i="18"/>
  <c r="Z79" i="18" s="1"/>
  <c r="X79" i="18"/>
  <c r="Y196" i="18"/>
  <c r="Z196" i="18" s="1"/>
  <c r="X196" i="18"/>
  <c r="Y327" i="18"/>
  <c r="Z327" i="18" s="1"/>
  <c r="X327" i="18"/>
  <c r="AB59" i="18"/>
  <c r="AA59" i="18"/>
  <c r="Y85" i="18"/>
  <c r="Z85" i="18" s="1"/>
  <c r="X85" i="18"/>
  <c r="X142" i="18"/>
  <c r="Y142" i="18"/>
  <c r="Z142" i="18" s="1"/>
  <c r="X174" i="18"/>
  <c r="Y174" i="18"/>
  <c r="Z174" i="18" s="1"/>
  <c r="AA289" i="18"/>
  <c r="AB289" i="18"/>
  <c r="Y688" i="18"/>
  <c r="Z688" i="18" s="1"/>
  <c r="X688" i="18"/>
  <c r="AA369" i="18"/>
  <c r="AB369" i="18"/>
  <c r="Y438" i="18"/>
  <c r="Z438" i="18" s="1"/>
  <c r="X438" i="18"/>
  <c r="X375" i="18"/>
  <c r="Y375" i="18"/>
  <c r="Z375" i="18" s="1"/>
  <c r="Y270" i="18"/>
  <c r="Z270" i="18" s="1"/>
  <c r="X270" i="18"/>
  <c r="Y670" i="18"/>
  <c r="Z670" i="18" s="1"/>
  <c r="X670" i="18"/>
  <c r="Y519" i="18"/>
  <c r="Z519" i="18" s="1"/>
  <c r="X519" i="18"/>
  <c r="Y415" i="18"/>
  <c r="Z415" i="18" s="1"/>
  <c r="X415" i="18"/>
  <c r="Y640" i="18"/>
  <c r="Z640" i="18" s="1"/>
  <c r="X640" i="18"/>
  <c r="Y635" i="18"/>
  <c r="Z635" i="18" s="1"/>
  <c r="X635" i="18"/>
  <c r="Y660" i="18"/>
  <c r="Z660" i="18" s="1"/>
  <c r="X660" i="18"/>
  <c r="Y476" i="18"/>
  <c r="Z476" i="18" s="1"/>
  <c r="X476" i="18"/>
  <c r="Y634" i="18"/>
  <c r="Z634" i="18" s="1"/>
  <c r="X634" i="18"/>
  <c r="Y784" i="18"/>
  <c r="Z784" i="18" s="1"/>
  <c r="X784" i="18"/>
  <c r="X801" i="18"/>
  <c r="Y801" i="18"/>
  <c r="Z801" i="18" s="1"/>
  <c r="AB750" i="18"/>
  <c r="AA750" i="18"/>
  <c r="Y871" i="18"/>
  <c r="Z871" i="18" s="1"/>
  <c r="X871" i="18"/>
  <c r="Y819" i="18"/>
  <c r="Z819" i="18" s="1"/>
  <c r="X819" i="18"/>
  <c r="Y973" i="18"/>
  <c r="Z973" i="18" s="1"/>
  <c r="X973" i="18"/>
  <c r="X155" i="18"/>
  <c r="Y155" i="18"/>
  <c r="Z155" i="18" s="1"/>
  <c r="Y76" i="18"/>
  <c r="Z76" i="18" s="1"/>
  <c r="X76" i="18"/>
  <c r="AB27" i="18"/>
  <c r="AA27" i="18"/>
  <c r="AA169" i="18"/>
  <c r="AB169" i="18"/>
  <c r="AA184" i="18"/>
  <c r="AB184" i="18"/>
  <c r="AA72" i="18"/>
  <c r="AB72" i="18"/>
  <c r="AA193" i="18"/>
  <c r="AB193" i="18"/>
  <c r="Y471" i="18"/>
  <c r="Z471" i="18" s="1"/>
  <c r="X471" i="18"/>
  <c r="AA322" i="18"/>
  <c r="AB322" i="18"/>
  <c r="Y559" i="18"/>
  <c r="Z559" i="18" s="1"/>
  <c r="X559" i="18"/>
  <c r="AA334" i="18"/>
  <c r="AB334" i="18"/>
  <c r="X538" i="18"/>
  <c r="Y538" i="18"/>
  <c r="Z538" i="18" s="1"/>
  <c r="Y704" i="18"/>
  <c r="Z704" i="18" s="1"/>
  <c r="X704" i="18"/>
  <c r="Y811" i="18"/>
  <c r="Z811" i="18" s="1"/>
  <c r="X811" i="18"/>
  <c r="Y827" i="18"/>
  <c r="Z827" i="18" s="1"/>
  <c r="X827" i="18"/>
  <c r="Y922" i="18"/>
  <c r="Z922" i="18" s="1"/>
  <c r="X922" i="18"/>
  <c r="AB404" i="18"/>
  <c r="AA404" i="18"/>
  <c r="AB312" i="18"/>
  <c r="AA312" i="18"/>
  <c r="AB238" i="18"/>
  <c r="AA238" i="18"/>
  <c r="Y197" i="18"/>
  <c r="Z197" i="18" s="1"/>
  <c r="X197" i="18"/>
  <c r="AC257" i="18"/>
  <c r="AC410" i="18"/>
  <c r="AB38" i="18"/>
  <c r="AA38" i="18"/>
  <c r="AB60" i="18"/>
  <c r="AA60" i="18"/>
  <c r="AC213" i="18"/>
  <c r="AC653" i="18"/>
  <c r="AC346" i="18"/>
  <c r="AA42" i="18"/>
  <c r="AB42" i="18"/>
  <c r="AA124" i="18"/>
  <c r="AB124" i="18"/>
  <c r="Y264" i="18"/>
  <c r="Z264" i="18" s="1"/>
  <c r="X264" i="18"/>
  <c r="AA237" i="18"/>
  <c r="AB237" i="18"/>
  <c r="AB376" i="18"/>
  <c r="AA376" i="18"/>
  <c r="Y501" i="18"/>
  <c r="Z501" i="18" s="1"/>
  <c r="X501" i="18"/>
  <c r="AA96" i="18"/>
  <c r="AB96" i="18"/>
  <c r="AA177" i="18"/>
  <c r="AB177" i="18"/>
  <c r="AA325" i="18"/>
  <c r="AB325" i="18"/>
  <c r="AA313" i="18"/>
  <c r="AB313" i="18"/>
  <c r="AB424" i="18"/>
  <c r="AA424" i="18"/>
  <c r="Y617" i="18"/>
  <c r="Z617" i="18" s="1"/>
  <c r="X617" i="18"/>
  <c r="X742" i="18"/>
  <c r="Y742" i="18"/>
  <c r="Z742" i="18" s="1"/>
  <c r="Y674" i="18"/>
  <c r="Z674" i="18" s="1"/>
  <c r="X674" i="18"/>
  <c r="Y718" i="18"/>
  <c r="Z718" i="18" s="1"/>
  <c r="X718" i="18"/>
  <c r="Y642" i="18"/>
  <c r="Z642" i="18" s="1"/>
  <c r="X642" i="18"/>
  <c r="AA764" i="18"/>
  <c r="AB764" i="18"/>
  <c r="AA523" i="18"/>
  <c r="AB523" i="18"/>
  <c r="AA587" i="18"/>
  <c r="AB587" i="18"/>
  <c r="AB731" i="18"/>
  <c r="AA731" i="18"/>
  <c r="AB711" i="18"/>
  <c r="AA711" i="18"/>
  <c r="Y762" i="18"/>
  <c r="Z762" i="18" s="1"/>
  <c r="X762" i="18"/>
  <c r="Y651" i="18"/>
  <c r="Z651" i="18" s="1"/>
  <c r="X651" i="18"/>
  <c r="Y840" i="18"/>
  <c r="Z840" i="18" s="1"/>
  <c r="X840" i="18"/>
  <c r="Y920" i="18"/>
  <c r="Z920" i="18" s="1"/>
  <c r="X920" i="18"/>
  <c r="Y852" i="18"/>
  <c r="Z852" i="18" s="1"/>
  <c r="X852" i="18"/>
  <c r="Y950" i="18"/>
  <c r="Z950" i="18" s="1"/>
  <c r="X950" i="18"/>
  <c r="AA253" i="18"/>
  <c r="AB253" i="18"/>
  <c r="Y92" i="18"/>
  <c r="Z92" i="18" s="1"/>
  <c r="X92" i="18"/>
  <c r="AA120" i="18"/>
  <c r="AB120" i="18"/>
  <c r="Y235" i="18"/>
  <c r="Z235" i="18" s="1"/>
  <c r="X235" i="18"/>
  <c r="X336" i="18"/>
  <c r="Y336" i="18"/>
  <c r="Z336" i="18" s="1"/>
  <c r="Y486" i="18"/>
  <c r="Z486" i="18" s="1"/>
  <c r="X486" i="18"/>
  <c r="Y514" i="18"/>
  <c r="Z514" i="18" s="1"/>
  <c r="X514" i="18"/>
  <c r="AB367" i="18"/>
  <c r="AA367" i="18"/>
  <c r="Y425" i="18"/>
  <c r="Z425" i="18" s="1"/>
  <c r="X425" i="18"/>
  <c r="AA777" i="18"/>
  <c r="AB777" i="18"/>
  <c r="Y507" i="18"/>
  <c r="Z507" i="18" s="1"/>
  <c r="X507" i="18"/>
  <c r="AA467" i="18"/>
  <c r="AB467" i="18"/>
  <c r="Y558" i="18"/>
  <c r="Z558" i="18" s="1"/>
  <c r="X558" i="18"/>
  <c r="X897" i="18"/>
  <c r="Y897" i="18"/>
  <c r="Z897" i="18" s="1"/>
  <c r="Y740" i="18"/>
  <c r="Z740" i="18" s="1"/>
  <c r="X740" i="18"/>
  <c r="AA564" i="18"/>
  <c r="AB564" i="18"/>
  <c r="AA84" i="18"/>
  <c r="AB84" i="18"/>
  <c r="AB54" i="18"/>
  <c r="AA54" i="18"/>
  <c r="AB115" i="18"/>
  <c r="AA115" i="18"/>
  <c r="AA204" i="18"/>
  <c r="AB204" i="18"/>
  <c r="AC689" i="18"/>
  <c r="AC733" i="18"/>
  <c r="Y846" i="18"/>
  <c r="Z846" i="18" s="1"/>
  <c r="X846" i="18"/>
  <c r="Y998" i="18"/>
  <c r="Z998" i="18" s="1"/>
  <c r="X998" i="18"/>
  <c r="Y68" i="18"/>
  <c r="Z68" i="18" s="1"/>
  <c r="X68" i="18"/>
  <c r="X189" i="18"/>
  <c r="Y189" i="18"/>
  <c r="Z189" i="18" s="1"/>
  <c r="AA233" i="18"/>
  <c r="AB233" i="18"/>
  <c r="AA39" i="18"/>
  <c r="AB39" i="18"/>
  <c r="Y93" i="18"/>
  <c r="Z93" i="18" s="1"/>
  <c r="X93" i="18"/>
  <c r="X371" i="18"/>
  <c r="Y371" i="18"/>
  <c r="Z371" i="18" s="1"/>
  <c r="Y13" i="18"/>
  <c r="Z13" i="18" s="1"/>
  <c r="X13" i="18"/>
  <c r="AA113" i="18"/>
  <c r="AB113" i="18"/>
  <c r="AA128" i="18"/>
  <c r="AB128" i="18"/>
  <c r="Y349" i="18"/>
  <c r="Z349" i="18" s="1"/>
  <c r="X349" i="18"/>
  <c r="AB31" i="18"/>
  <c r="AA31" i="18"/>
  <c r="AA80" i="18"/>
  <c r="AB80" i="18"/>
  <c r="AA168" i="18"/>
  <c r="AB168" i="18"/>
  <c r="Y429" i="18"/>
  <c r="Z429" i="18" s="1"/>
  <c r="X429" i="18"/>
  <c r="Y377" i="18"/>
  <c r="Z377" i="18" s="1"/>
  <c r="X377" i="18"/>
  <c r="Y450" i="18"/>
  <c r="Z450" i="18" s="1"/>
  <c r="X450" i="18"/>
  <c r="X230" i="18"/>
  <c r="Y230" i="18"/>
  <c r="Z230" i="18" s="1"/>
  <c r="Y406" i="18"/>
  <c r="Z406" i="18" s="1"/>
  <c r="X406" i="18"/>
  <c r="AB258" i="18"/>
  <c r="AA258" i="18"/>
  <c r="Y447" i="18"/>
  <c r="Z447" i="18" s="1"/>
  <c r="X447" i="18"/>
  <c r="Y648" i="18"/>
  <c r="Z648" i="18" s="1"/>
  <c r="X648" i="18"/>
  <c r="AC536" i="18"/>
  <c r="Y456" i="18"/>
  <c r="Z456" i="18" s="1"/>
  <c r="X456" i="18"/>
  <c r="Y631" i="18"/>
  <c r="Z631" i="18" s="1"/>
  <c r="X631" i="18"/>
  <c r="Y763" i="18"/>
  <c r="Z763" i="18" s="1"/>
  <c r="X763" i="18"/>
  <c r="Y576" i="18"/>
  <c r="Z576" i="18" s="1"/>
  <c r="X576" i="18"/>
  <c r="X506" i="18"/>
  <c r="Y506" i="18"/>
  <c r="Z506" i="18" s="1"/>
  <c r="Y644" i="18"/>
  <c r="Z644" i="18" s="1"/>
  <c r="X644" i="18"/>
  <c r="AA543" i="18"/>
  <c r="AB543" i="18"/>
  <c r="AC753" i="18"/>
  <c r="Y832" i="18"/>
  <c r="Z832" i="18" s="1"/>
  <c r="X832" i="18"/>
  <c r="AB517" i="18"/>
  <c r="AA517" i="18"/>
  <c r="AB581" i="18"/>
  <c r="AA581" i="18"/>
  <c r="Y813" i="18"/>
  <c r="Z813" i="18" s="1"/>
  <c r="X813" i="18"/>
  <c r="AA855" i="18"/>
  <c r="AB855" i="18"/>
  <c r="Y904" i="18"/>
  <c r="Z904" i="18" s="1"/>
  <c r="X904" i="18"/>
  <c r="Y977" i="18"/>
  <c r="Z977" i="18" s="1"/>
  <c r="X977" i="18"/>
  <c r="AB8" i="18"/>
  <c r="AA8" i="18"/>
  <c r="X320" i="18"/>
  <c r="Y320" i="18"/>
  <c r="Z320" i="18" s="1"/>
  <c r="Y110" i="18"/>
  <c r="Z110" i="18" s="1"/>
  <c r="X110" i="18"/>
  <c r="AA89" i="18"/>
  <c r="AB89" i="18"/>
  <c r="Y301" i="18"/>
  <c r="Z301" i="18" s="1"/>
  <c r="X301" i="18"/>
  <c r="Y360" i="18"/>
  <c r="Z360" i="18" s="1"/>
  <c r="X360" i="18"/>
  <c r="Y783" i="18"/>
  <c r="Z783" i="18" s="1"/>
  <c r="X783" i="18"/>
  <c r="X364" i="18"/>
  <c r="Y364" i="18"/>
  <c r="Z364" i="18" s="1"/>
  <c r="Y719" i="18"/>
  <c r="Z719" i="18" s="1"/>
  <c r="X719" i="18"/>
  <c r="AB655" i="18"/>
  <c r="AA655" i="18"/>
  <c r="AA444" i="18"/>
  <c r="AB444" i="18"/>
  <c r="X494" i="18"/>
  <c r="Y494" i="18"/>
  <c r="Z494" i="18" s="1"/>
  <c r="AA769" i="18"/>
  <c r="AB769" i="18"/>
  <c r="AB643" i="18"/>
  <c r="AA643" i="18"/>
  <c r="Y829" i="18"/>
  <c r="Z829" i="18" s="1"/>
  <c r="X829" i="18"/>
  <c r="Y941" i="18"/>
  <c r="Z941" i="18" s="1"/>
  <c r="X941" i="18"/>
  <c r="AB968" i="18"/>
  <c r="AA968" i="18"/>
  <c r="Y983" i="18"/>
  <c r="Z983" i="18" s="1"/>
  <c r="X983" i="18"/>
  <c r="AC225" i="18"/>
  <c r="Y190" i="18"/>
  <c r="Z190" i="18" s="1"/>
  <c r="X190" i="18"/>
  <c r="AB74" i="18"/>
  <c r="AA74" i="18"/>
  <c r="AA306" i="18"/>
  <c r="AB306" i="18"/>
  <c r="AA278" i="18"/>
  <c r="AB278" i="18"/>
  <c r="AA649" i="18"/>
  <c r="AB649" i="18"/>
  <c r="AA615" i="18"/>
  <c r="AB615" i="18"/>
  <c r="AA512" i="18"/>
  <c r="AB512" i="18"/>
  <c r="AA862" i="18"/>
  <c r="AB862" i="18"/>
  <c r="AA760" i="18"/>
  <c r="AB760" i="18"/>
  <c r="AB869" i="18"/>
  <c r="AA869" i="18"/>
  <c r="AB900" i="18"/>
  <c r="AA900" i="18"/>
  <c r="AA961" i="18"/>
  <c r="AB961" i="18"/>
  <c r="AB202" i="18"/>
  <c r="AA202" i="18"/>
  <c r="AC666" i="18"/>
  <c r="AB947" i="18"/>
  <c r="AA947" i="18"/>
  <c r="Y294" i="18"/>
  <c r="Z294" i="18" s="1"/>
  <c r="X294" i="18"/>
  <c r="Y166" i="18"/>
  <c r="Z166" i="18" s="1"/>
  <c r="X166" i="18"/>
  <c r="X20" i="18"/>
  <c r="Y20" i="18"/>
  <c r="Z20" i="18" s="1"/>
  <c r="Y178" i="18"/>
  <c r="Z178" i="18" s="1"/>
  <c r="X178" i="18"/>
  <c r="AB344" i="18"/>
  <c r="AA344" i="18"/>
  <c r="Y170" i="18"/>
  <c r="Z170" i="18" s="1"/>
  <c r="X170" i="18"/>
  <c r="AB308" i="18"/>
  <c r="AA308" i="18"/>
  <c r="Y90" i="18"/>
  <c r="Z90" i="18" s="1"/>
  <c r="X90" i="18"/>
  <c r="AA112" i="18"/>
  <c r="AB112" i="18"/>
  <c r="AB48" i="18"/>
  <c r="AA48" i="18"/>
  <c r="Y246" i="18"/>
  <c r="Z246" i="18" s="1"/>
  <c r="X246" i="18"/>
  <c r="AA305" i="18"/>
  <c r="AB305" i="18"/>
  <c r="Y374" i="18"/>
  <c r="Z374" i="18" s="1"/>
  <c r="X374" i="18"/>
  <c r="Y544" i="18"/>
  <c r="Z544" i="18" s="1"/>
  <c r="X544" i="18"/>
  <c r="Y738" i="18"/>
  <c r="Z738" i="18" s="1"/>
  <c r="X738" i="18"/>
  <c r="Y291" i="18"/>
  <c r="Z291" i="18" s="1"/>
  <c r="X291" i="18"/>
  <c r="X319" i="18"/>
  <c r="Y319" i="18"/>
  <c r="Z319" i="18" s="1"/>
  <c r="Y448" i="18"/>
  <c r="Z448" i="18" s="1"/>
  <c r="X448" i="18"/>
  <c r="Y697" i="18"/>
  <c r="Z697" i="18" s="1"/>
  <c r="X697" i="18"/>
  <c r="Y843" i="18"/>
  <c r="Z843" i="18" s="1"/>
  <c r="X843" i="18"/>
  <c r="Y399" i="18"/>
  <c r="Z399" i="18" s="1"/>
  <c r="X399" i="18"/>
  <c r="Y480" i="18"/>
  <c r="Z480" i="18" s="1"/>
  <c r="X480" i="18"/>
  <c r="Y629" i="18"/>
  <c r="Z629" i="18" s="1"/>
  <c r="X629" i="18"/>
  <c r="Y754" i="18"/>
  <c r="Z754" i="18" s="1"/>
  <c r="X754" i="18"/>
  <c r="AB463" i="18"/>
  <c r="AA463" i="18"/>
  <c r="AB518" i="18"/>
  <c r="AA518" i="18"/>
  <c r="Y794" i="18"/>
  <c r="Z794" i="18" s="1"/>
  <c r="X794" i="18"/>
  <c r="Y469" i="18"/>
  <c r="Z469" i="18" s="1"/>
  <c r="X469" i="18"/>
  <c r="AA548" i="18"/>
  <c r="AB548" i="18"/>
  <c r="AA752" i="18"/>
  <c r="AB752" i="18"/>
  <c r="AB873" i="18"/>
  <c r="AA873" i="18"/>
  <c r="AB466" i="18"/>
  <c r="AA466" i="18"/>
  <c r="AB498" i="18"/>
  <c r="AA498" i="18"/>
  <c r="AB530" i="18"/>
  <c r="AA530" i="18"/>
  <c r="AB594" i="18"/>
  <c r="AA594" i="18"/>
  <c r="Y717" i="18"/>
  <c r="Z717" i="18" s="1"/>
  <c r="X717" i="18"/>
  <c r="Y698" i="18"/>
  <c r="Z698" i="18" s="1"/>
  <c r="X698" i="18"/>
  <c r="AA716" i="18"/>
  <c r="AB716" i="18"/>
  <c r="V798" i="18"/>
  <c r="W798" i="18" s="1"/>
  <c r="Y890" i="18"/>
  <c r="Z890" i="18" s="1"/>
  <c r="X890" i="18"/>
  <c r="AB864" i="18"/>
  <c r="AA864" i="18"/>
  <c r="Y967" i="18"/>
  <c r="Z967" i="18" s="1"/>
  <c r="X967" i="18"/>
  <c r="Y933" i="18"/>
  <c r="Z933" i="18" s="1"/>
  <c r="X933" i="18"/>
  <c r="Y35" i="18"/>
  <c r="Z35" i="18" s="1"/>
  <c r="X35" i="18"/>
  <c r="Y100" i="18"/>
  <c r="Z100" i="18" s="1"/>
  <c r="X100" i="18"/>
  <c r="AA394" i="18"/>
  <c r="AB394" i="18"/>
  <c r="AA137" i="18"/>
  <c r="AB137" i="18"/>
  <c r="AB210" i="18"/>
  <c r="AA210" i="18"/>
  <c r="V165" i="18"/>
  <c r="W165" i="18" s="1"/>
  <c r="AA390" i="18"/>
  <c r="AB390" i="18"/>
  <c r="Y392" i="18"/>
  <c r="Z392" i="18" s="1"/>
  <c r="X392" i="18"/>
  <c r="Y409" i="18"/>
  <c r="Z409" i="18" s="1"/>
  <c r="X409" i="18"/>
  <c r="AA608" i="18"/>
  <c r="AB608" i="18"/>
  <c r="AA398" i="18"/>
  <c r="AB398" i="18"/>
  <c r="AB462" i="18"/>
  <c r="AA462" i="18"/>
  <c r="AA520" i="18"/>
  <c r="AB520" i="18"/>
  <c r="Y551" i="18"/>
  <c r="Z551" i="18" s="1"/>
  <c r="X551" i="18"/>
  <c r="Y428" i="18"/>
  <c r="Z428" i="18" s="1"/>
  <c r="X428" i="18"/>
  <c r="X723" i="18"/>
  <c r="Y723" i="18"/>
  <c r="Z723" i="18" s="1"/>
  <c r="X755" i="18"/>
  <c r="Y755" i="18"/>
  <c r="Z755" i="18" s="1"/>
  <c r="AA563" i="18"/>
  <c r="AB563" i="18"/>
  <c r="Y724" i="18"/>
  <c r="Z724" i="18" s="1"/>
  <c r="X724" i="18"/>
  <c r="Y708" i="18"/>
  <c r="Z708" i="18" s="1"/>
  <c r="X708" i="18"/>
  <c r="Y772" i="18"/>
  <c r="Z772" i="18" s="1"/>
  <c r="X772" i="18"/>
  <c r="Y875" i="18"/>
  <c r="Z875" i="18" s="1"/>
  <c r="X875" i="18"/>
  <c r="Y907" i="18"/>
  <c r="Z907" i="18" s="1"/>
  <c r="X907" i="18"/>
  <c r="AB24" i="18"/>
  <c r="AA24" i="18"/>
  <c r="AA358" i="18"/>
  <c r="AB358" i="18"/>
  <c r="AA125" i="18"/>
  <c r="AB125" i="18"/>
  <c r="AB21" i="18"/>
  <c r="AA21" i="18"/>
  <c r="AA173" i="18"/>
  <c r="AB173" i="18"/>
  <c r="AA353" i="18"/>
  <c r="AB353" i="18"/>
  <c r="AC632" i="18"/>
  <c r="V645" i="18"/>
  <c r="W645" i="18" s="1"/>
  <c r="X23" i="18"/>
  <c r="Y23" i="18"/>
  <c r="Z23" i="18" s="1"/>
  <c r="X70" i="18"/>
  <c r="Y70" i="18"/>
  <c r="Z70" i="18" s="1"/>
  <c r="X171" i="18"/>
  <c r="Y171" i="18"/>
  <c r="Z171" i="18" s="1"/>
  <c r="Y510" i="18"/>
  <c r="Z510" i="18" s="1"/>
  <c r="X510" i="18"/>
  <c r="Y77" i="18"/>
  <c r="Z77" i="18" s="1"/>
  <c r="X77" i="18"/>
  <c r="X261" i="18"/>
  <c r="Y261" i="18"/>
  <c r="Z261" i="18" s="1"/>
  <c r="AA73" i="18"/>
  <c r="AB73" i="18"/>
  <c r="Y106" i="18"/>
  <c r="Z106" i="18" s="1"/>
  <c r="X106" i="18"/>
  <c r="AA212" i="18"/>
  <c r="AB212" i="18"/>
  <c r="AA244" i="18"/>
  <c r="AB244" i="18"/>
  <c r="X432" i="18"/>
  <c r="Y432" i="18"/>
  <c r="Z432" i="18" s="1"/>
  <c r="X58" i="18"/>
  <c r="Y58" i="18"/>
  <c r="Z58" i="18" s="1"/>
  <c r="AA97" i="18"/>
  <c r="AB97" i="18"/>
  <c r="AA185" i="18"/>
  <c r="AB185" i="18"/>
  <c r="Y598" i="18"/>
  <c r="Z598" i="18" s="1"/>
  <c r="X598" i="18"/>
  <c r="Y324" i="18"/>
  <c r="Z324" i="18" s="1"/>
  <c r="X324" i="18"/>
  <c r="Y420" i="18"/>
  <c r="Z420" i="18" s="1"/>
  <c r="X420" i="18"/>
  <c r="Y712" i="18"/>
  <c r="Z712" i="18" s="1"/>
  <c r="X712" i="18"/>
  <c r="X292" i="18"/>
  <c r="Y292" i="18"/>
  <c r="Z292" i="18" s="1"/>
  <c r="Y714" i="18"/>
  <c r="Z714" i="18" s="1"/>
  <c r="X714" i="18"/>
  <c r="Y351" i="18"/>
  <c r="Z351" i="18" s="1"/>
  <c r="X351" i="18"/>
  <c r="Y457" i="18"/>
  <c r="Z457" i="18" s="1"/>
  <c r="X457" i="18"/>
  <c r="Y553" i="18"/>
  <c r="Z553" i="18" s="1"/>
  <c r="X553" i="18"/>
  <c r="X316" i="18"/>
  <c r="Y316" i="18"/>
  <c r="Z316" i="18" s="1"/>
  <c r="Y460" i="18"/>
  <c r="Z460" i="18" s="1"/>
  <c r="X460" i="18"/>
  <c r="Y637" i="18"/>
  <c r="Z637" i="18" s="1"/>
  <c r="X637" i="18"/>
  <c r="Y524" i="18"/>
  <c r="Z524" i="18" s="1"/>
  <c r="X524" i="18"/>
  <c r="Y700" i="18"/>
  <c r="Z700" i="18" s="1"/>
  <c r="X700" i="18"/>
  <c r="Y431" i="18"/>
  <c r="Z431" i="18" s="1"/>
  <c r="X431" i="18"/>
  <c r="Y593" i="18"/>
  <c r="Z593" i="18" s="1"/>
  <c r="X593" i="18"/>
  <c r="Y604" i="18"/>
  <c r="Z604" i="18" s="1"/>
  <c r="X604" i="18"/>
  <c r="Y791" i="18"/>
  <c r="Z791" i="18" s="1"/>
  <c r="X791" i="18"/>
  <c r="AA511" i="18"/>
  <c r="AB511" i="18"/>
  <c r="AA575" i="18"/>
  <c r="AB575" i="18"/>
  <c r="Y776" i="18"/>
  <c r="Z776" i="18" s="1"/>
  <c r="X776" i="18"/>
  <c r="AC895" i="18"/>
  <c r="Y839" i="18"/>
  <c r="Z839" i="18" s="1"/>
  <c r="X839" i="18"/>
  <c r="AC879" i="18"/>
  <c r="Y806" i="18"/>
  <c r="Z806" i="18" s="1"/>
  <c r="X806" i="18"/>
  <c r="Y817" i="18"/>
  <c r="Z817" i="18" s="1"/>
  <c r="X817" i="18"/>
  <c r="Y851" i="18"/>
  <c r="Z851" i="18" s="1"/>
  <c r="X851" i="18"/>
  <c r="AA826" i="18"/>
  <c r="AB826" i="18"/>
  <c r="Y913" i="18"/>
  <c r="Z913" i="18" s="1"/>
  <c r="X913" i="18"/>
  <c r="V887" i="18"/>
  <c r="W887" i="18" s="1"/>
  <c r="Y952" i="18"/>
  <c r="Z952" i="18" s="1"/>
  <c r="X952" i="18"/>
  <c r="Y949" i="18"/>
  <c r="Z949" i="18" s="1"/>
  <c r="X949" i="18"/>
  <c r="Y993" i="18"/>
  <c r="Z993" i="18" s="1"/>
  <c r="X993" i="18"/>
  <c r="Y999" i="18"/>
  <c r="Z999" i="18" s="1"/>
  <c r="X999" i="18"/>
  <c r="X127" i="18"/>
  <c r="Y127" i="18"/>
  <c r="Z127" i="18" s="1"/>
  <c r="Y317" i="18"/>
  <c r="Z317" i="18" s="1"/>
  <c r="X317" i="18"/>
  <c r="X95" i="18"/>
  <c r="Y95" i="18"/>
  <c r="Z95" i="18" s="1"/>
  <c r="X175" i="18"/>
  <c r="Y175" i="18"/>
  <c r="Z175" i="18" s="1"/>
  <c r="Y340" i="18"/>
  <c r="Z340" i="18" s="1"/>
  <c r="X340" i="18"/>
  <c r="Y132" i="18"/>
  <c r="Z132" i="18" s="1"/>
  <c r="X132" i="18"/>
  <c r="V149" i="18"/>
  <c r="W149" i="18" s="1"/>
  <c r="V101" i="18"/>
  <c r="W101" i="18" s="1"/>
  <c r="X352" i="18"/>
  <c r="Y352" i="18"/>
  <c r="Z352" i="18" s="1"/>
  <c r="V201" i="18"/>
  <c r="W201" i="18" s="1"/>
  <c r="AC282" i="18"/>
  <c r="X368" i="18"/>
  <c r="Y368" i="18"/>
  <c r="Z368" i="18" s="1"/>
  <c r="Y610" i="18"/>
  <c r="Z610" i="18" s="1"/>
  <c r="X610" i="18"/>
  <c r="Y997" i="18"/>
  <c r="Z997" i="18" s="1"/>
  <c r="X997" i="18"/>
  <c r="Y582" i="18"/>
  <c r="Z582" i="18" s="1"/>
  <c r="X582" i="18"/>
  <c r="AA800" i="18"/>
  <c r="AB800" i="18"/>
  <c r="AA508" i="18"/>
  <c r="AB508" i="18"/>
  <c r="X668" i="18"/>
  <c r="Y668" i="18"/>
  <c r="Z668" i="18" s="1"/>
  <c r="AA499" i="18"/>
  <c r="AB499" i="18"/>
  <c r="Y622" i="18"/>
  <c r="Z622" i="18" s="1"/>
  <c r="X622" i="18"/>
  <c r="AA657" i="18"/>
  <c r="AB657" i="18"/>
  <c r="Y803" i="18"/>
  <c r="Z803" i="18" s="1"/>
  <c r="X803" i="18"/>
  <c r="AB856" i="18"/>
  <c r="AA856" i="18"/>
  <c r="AA898" i="18"/>
  <c r="AB898" i="18"/>
  <c r="Y877" i="18"/>
  <c r="Z877" i="18" s="1"/>
  <c r="X877" i="18"/>
  <c r="AA937" i="18"/>
  <c r="AB937" i="18"/>
  <c r="AB959" i="18"/>
  <c r="AA959" i="18"/>
  <c r="V990" i="18"/>
  <c r="W990" i="18" s="1"/>
  <c r="AB159" i="18"/>
  <c r="AA159" i="18"/>
  <c r="AA62" i="18"/>
  <c r="AB62" i="18"/>
  <c r="AA81" i="18"/>
  <c r="AB81" i="18"/>
  <c r="AA298" i="18"/>
  <c r="AB298" i="18"/>
  <c r="AA221" i="18"/>
  <c r="AB221" i="18"/>
  <c r="AB239" i="18"/>
  <c r="AA239" i="18"/>
  <c r="AA386" i="18"/>
  <c r="AB386" i="18"/>
  <c r="AA437" i="18"/>
  <c r="AB437" i="18"/>
  <c r="AC835" i="18"/>
  <c r="AA418" i="18"/>
  <c r="AB418" i="18"/>
  <c r="AA302" i="18"/>
  <c r="AB302" i="18"/>
  <c r="AA535" i="18"/>
  <c r="AB535" i="18"/>
  <c r="AA611" i="18"/>
  <c r="AB611" i="18"/>
  <c r="AB853" i="18"/>
  <c r="AA853" i="18"/>
  <c r="AA430" i="18"/>
  <c r="AB430" i="18"/>
  <c r="AB652" i="18"/>
  <c r="AA652" i="18"/>
  <c r="AA768" i="18"/>
  <c r="AB768" i="18"/>
  <c r="AA516" i="18"/>
  <c r="AB516" i="18"/>
  <c r="AA804" i="18"/>
  <c r="AB804" i="18"/>
  <c r="AA882" i="18"/>
  <c r="AB882" i="18"/>
  <c r="AA953" i="18"/>
  <c r="AB953" i="18"/>
  <c r="AB889" i="18"/>
  <c r="AA889" i="18"/>
  <c r="AA917" i="18"/>
  <c r="AB917" i="18"/>
  <c r="AA878" i="18"/>
  <c r="AB878" i="18"/>
  <c r="AA10" i="18"/>
  <c r="AB10" i="18"/>
  <c r="AB33" i="18"/>
  <c r="AA33" i="18"/>
  <c r="AB446" i="18"/>
  <c r="AA446" i="18"/>
  <c r="AA925" i="18"/>
  <c r="AB925" i="18"/>
  <c r="AB927" i="18"/>
  <c r="AA927" i="18"/>
  <c r="AB6" i="18"/>
  <c r="K618" i="31" l="1"/>
  <c r="K44" i="31"/>
  <c r="K1004" i="31"/>
  <c r="K263" i="31"/>
  <c r="K271" i="31"/>
  <c r="K743" i="31"/>
  <c r="K807" i="31"/>
  <c r="K448" i="31"/>
  <c r="K844" i="31"/>
  <c r="K711" i="31"/>
  <c r="K304" i="31"/>
  <c r="K787" i="31"/>
  <c r="K432" i="31"/>
  <c r="K554" i="31"/>
  <c r="K36" i="31"/>
  <c r="K622" i="31"/>
  <c r="K558" i="31"/>
  <c r="I468" i="31"/>
  <c r="J939" i="31"/>
  <c r="J826" i="31"/>
  <c r="J790" i="31"/>
  <c r="J633" i="31"/>
  <c r="L857" i="31"/>
  <c r="M857" i="31" s="1"/>
  <c r="I243" i="31"/>
  <c r="I103" i="31"/>
  <c r="J959" i="31"/>
  <c r="J947" i="31"/>
  <c r="I55" i="31"/>
  <c r="J900" i="31"/>
  <c r="I911" i="31"/>
  <c r="J904" i="31"/>
  <c r="J538" i="31"/>
  <c r="I674" i="31"/>
  <c r="I875" i="31"/>
  <c r="J557" i="31"/>
  <c r="J440" i="31"/>
  <c r="I459" i="31"/>
  <c r="J261" i="31"/>
  <c r="I320" i="31"/>
  <c r="I84" i="31"/>
  <c r="I981" i="31"/>
  <c r="I878" i="31"/>
  <c r="J679" i="31"/>
  <c r="J521" i="31"/>
  <c r="J530" i="31"/>
  <c r="L304" i="31"/>
  <c r="M304" i="31" s="1"/>
  <c r="L917" i="31"/>
  <c r="M917" i="31" s="1"/>
  <c r="I597" i="31"/>
  <c r="I207" i="31"/>
  <c r="I266" i="31"/>
  <c r="L654" i="31"/>
  <c r="M654" i="31" s="1"/>
  <c r="I195" i="31"/>
  <c r="I147" i="31"/>
  <c r="J46" i="31"/>
  <c r="I585" i="31"/>
  <c r="J484" i="31"/>
  <c r="I630" i="31"/>
  <c r="I232" i="31"/>
  <c r="J416" i="31"/>
  <c r="I738" i="31"/>
  <c r="J552" i="31"/>
  <c r="J488" i="31"/>
  <c r="I774" i="31"/>
  <c r="J540" i="31"/>
  <c r="I327" i="31"/>
  <c r="J70" i="31"/>
  <c r="J969" i="31"/>
  <c r="J983" i="31"/>
  <c r="I891" i="31"/>
  <c r="J884" i="31"/>
  <c r="J637" i="31"/>
  <c r="J300" i="31"/>
  <c r="I96" i="31"/>
  <c r="L247" i="31"/>
  <c r="M247" i="31" s="1"/>
  <c r="J990" i="31"/>
  <c r="I791" i="31"/>
  <c r="I466" i="31"/>
  <c r="J30" i="31"/>
  <c r="J539" i="31"/>
  <c r="J565" i="31"/>
  <c r="J280" i="31"/>
  <c r="I190" i="31"/>
  <c r="J53" i="31"/>
  <c r="I150" i="31"/>
  <c r="I255" i="31"/>
  <c r="I226" i="31"/>
  <c r="J76" i="31"/>
  <c r="I586" i="31"/>
  <c r="I489" i="31"/>
  <c r="I799" i="31"/>
  <c r="J389" i="31"/>
  <c r="J733" i="31"/>
  <c r="I609" i="31"/>
  <c r="I786" i="31"/>
  <c r="J446" i="31"/>
  <c r="I347" i="31"/>
  <c r="I118" i="31"/>
  <c r="J398" i="31"/>
  <c r="I64" i="31"/>
  <c r="I82" i="31"/>
  <c r="L432" i="31"/>
  <c r="M432" i="31" s="1"/>
  <c r="I260" i="31"/>
  <c r="I426" i="31"/>
  <c r="J356" i="31"/>
  <c r="J344" i="31"/>
  <c r="J215" i="31"/>
  <c r="J206" i="31"/>
  <c r="I49" i="31"/>
  <c r="I772" i="31"/>
  <c r="J391" i="31"/>
  <c r="J311" i="31"/>
  <c r="I81" i="31"/>
  <c r="J1010" i="31"/>
  <c r="I890" i="31"/>
  <c r="J818" i="31"/>
  <c r="J735" i="31"/>
  <c r="J510" i="31"/>
  <c r="J486" i="31"/>
  <c r="J427" i="31"/>
  <c r="I916" i="31"/>
  <c r="I340" i="31"/>
  <c r="I312" i="31"/>
  <c r="I249" i="31"/>
  <c r="J198" i="31"/>
  <c r="L787" i="31"/>
  <c r="M787" i="31" s="1"/>
  <c r="J39" i="31"/>
  <c r="L36" i="31"/>
  <c r="M36" i="31" s="1"/>
  <c r="I731" i="31"/>
  <c r="I514" i="31"/>
  <c r="I336" i="31"/>
  <c r="J52" i="31"/>
  <c r="I984" i="31"/>
  <c r="J331" i="31"/>
  <c r="J183" i="31"/>
  <c r="J407" i="31"/>
  <c r="J699" i="31"/>
  <c r="J550" i="31"/>
  <c r="J742" i="31"/>
  <c r="J525" i="31"/>
  <c r="J892" i="31"/>
  <c r="I265" i="31"/>
  <c r="L526" i="31"/>
  <c r="M526" i="31" s="1"/>
  <c r="I938" i="31"/>
  <c r="I658" i="31"/>
  <c r="J646" i="31"/>
  <c r="J151" i="31"/>
  <c r="J58" i="31"/>
  <c r="L44" i="31"/>
  <c r="M44" i="31" s="1"/>
  <c r="I988" i="31"/>
  <c r="I411" i="31"/>
  <c r="J221" i="31"/>
  <c r="I194" i="31"/>
  <c r="I251" i="31"/>
  <c r="I945" i="31"/>
  <c r="J37" i="31"/>
  <c r="J951" i="31"/>
  <c r="I882" i="31"/>
  <c r="J638" i="31"/>
  <c r="J367" i="31"/>
  <c r="J75" i="31"/>
  <c r="J649" i="31"/>
  <c r="J360" i="31"/>
  <c r="I635" i="31"/>
  <c r="I507" i="31"/>
  <c r="J274" i="31"/>
  <c r="J126" i="31"/>
  <c r="J182" i="31"/>
  <c r="J179" i="31"/>
  <c r="J687" i="31"/>
  <c r="I599" i="31"/>
  <c r="L622" i="31"/>
  <c r="M622" i="31" s="1"/>
  <c r="I41" i="31"/>
  <c r="I908" i="31"/>
  <c r="I641" i="31"/>
  <c r="I513" i="31"/>
  <c r="I363" i="31"/>
  <c r="J157" i="31"/>
  <c r="I230" i="31"/>
  <c r="J141" i="31"/>
  <c r="L723" i="31"/>
  <c r="M723" i="31" s="1"/>
  <c r="J71" i="31"/>
  <c r="L807" i="31"/>
  <c r="M807" i="31" s="1"/>
  <c r="I233" i="31"/>
  <c r="I47" i="31"/>
  <c r="J617" i="31"/>
  <c r="J578" i="31"/>
  <c r="I804" i="31"/>
  <c r="L889" i="31"/>
  <c r="I379" i="31"/>
  <c r="J744" i="31"/>
  <c r="J925" i="31"/>
  <c r="I481" i="31"/>
  <c r="I610" i="31"/>
  <c r="I691" i="31"/>
  <c r="J859" i="31"/>
  <c r="I388" i="31"/>
  <c r="I332" i="31"/>
  <c r="J1000" i="31"/>
  <c r="I158" i="31"/>
  <c r="I931" i="31"/>
  <c r="J693" i="31"/>
  <c r="I887" i="31"/>
  <c r="I537" i="31"/>
  <c r="I303" i="31"/>
  <c r="I250" i="31"/>
  <c r="J72" i="31"/>
  <c r="J133" i="31"/>
  <c r="J205" i="31"/>
  <c r="J290" i="31"/>
  <c r="J950" i="31"/>
  <c r="J350" i="31"/>
  <c r="I455" i="31"/>
  <c r="J56" i="31"/>
  <c r="J937" i="31"/>
  <c r="J567" i="31"/>
  <c r="J496" i="31"/>
  <c r="I423" i="31"/>
  <c r="I278" i="31"/>
  <c r="J732" i="31"/>
  <c r="J576" i="31"/>
  <c r="I48" i="31"/>
  <c r="J256" i="31"/>
  <c r="J934" i="31"/>
  <c r="J136" i="31"/>
  <c r="I845" i="31"/>
  <c r="J611" i="31"/>
  <c r="I695" i="31"/>
  <c r="I403" i="31"/>
  <c r="J189" i="31"/>
  <c r="J994" i="31"/>
  <c r="J850" i="31"/>
  <c r="J417" i="31"/>
  <c r="J289" i="31"/>
  <c r="J240" i="31"/>
  <c r="J1006" i="31"/>
  <c r="I307" i="31"/>
  <c r="I238" i="31"/>
  <c r="J956" i="31"/>
  <c r="J631" i="31"/>
  <c r="I343" i="31"/>
  <c r="J655" i="31"/>
  <c r="J527" i="31"/>
  <c r="J433" i="31"/>
  <c r="J434" i="31"/>
  <c r="J832" i="31"/>
  <c r="J169" i="31"/>
  <c r="I921" i="31"/>
  <c r="J492" i="31"/>
  <c r="I855" i="31"/>
  <c r="J584" i="31"/>
  <c r="J236" i="31"/>
  <c r="J906" i="31"/>
  <c r="J564" i="31"/>
  <c r="I69" i="31"/>
  <c r="J663" i="31"/>
  <c r="J728" i="31"/>
  <c r="J780" i="31"/>
  <c r="J63" i="31"/>
  <c r="J438" i="31"/>
  <c r="I27" i="31"/>
  <c r="J982" i="31"/>
  <c r="J321" i="31"/>
  <c r="J208" i="31"/>
  <c r="I766" i="31"/>
  <c r="J357" i="31"/>
  <c r="J248" i="31"/>
  <c r="J477" i="31"/>
  <c r="J129" i="31"/>
  <c r="J305" i="31"/>
  <c r="J381" i="31"/>
  <c r="J749" i="31"/>
  <c r="I291" i="31"/>
  <c r="J184" i="31"/>
  <c r="I913" i="31"/>
  <c r="J619" i="31"/>
  <c r="I110" i="31"/>
  <c r="J551" i="31"/>
  <c r="J712" i="31"/>
  <c r="J244" i="31"/>
  <c r="J858" i="31"/>
  <c r="J660" i="31"/>
  <c r="I970" i="31"/>
  <c r="I295" i="31"/>
  <c r="J643" i="31"/>
  <c r="J681" i="31"/>
  <c r="J228" i="31"/>
  <c r="J209" i="31"/>
  <c r="J910" i="31"/>
  <c r="J827" i="31"/>
  <c r="J463" i="31"/>
  <c r="J717" i="31"/>
  <c r="I40" i="31"/>
  <c r="I85" i="31"/>
  <c r="I960" i="31"/>
  <c r="J1009" i="31"/>
  <c r="J724" i="31"/>
  <c r="I501" i="31"/>
  <c r="J623" i="31"/>
  <c r="J495" i="31"/>
  <c r="J401" i="31"/>
  <c r="I879" i="31"/>
  <c r="J824" i="31"/>
  <c r="J201" i="31"/>
  <c r="J113" i="31"/>
  <c r="I549" i="31"/>
  <c r="J648" i="31"/>
  <c r="J413" i="31"/>
  <c r="I978" i="31"/>
  <c r="J748" i="31"/>
  <c r="J91" i="31"/>
  <c r="J964" i="31"/>
  <c r="I718" i="31"/>
  <c r="J704" i="31"/>
  <c r="I684" i="31"/>
  <c r="J402" i="31"/>
  <c r="J814" i="31"/>
  <c r="AC792" i="18"/>
  <c r="I896" i="31"/>
  <c r="K755" i="31"/>
  <c r="J28" i="31"/>
  <c r="I947" i="31"/>
  <c r="J55" i="31"/>
  <c r="I900" i="31"/>
  <c r="J911" i="31"/>
  <c r="I904" i="31"/>
  <c r="I538" i="31"/>
  <c r="J674" i="31"/>
  <c r="J875" i="31"/>
  <c r="I557" i="31"/>
  <c r="K557" i="31" s="1"/>
  <c r="I440" i="31"/>
  <c r="J408" i="31"/>
  <c r="J243" i="31"/>
  <c r="K243" i="31" s="1"/>
  <c r="J103" i="31"/>
  <c r="I181" i="31"/>
  <c r="J981" i="31"/>
  <c r="J878" i="31"/>
  <c r="I679" i="31"/>
  <c r="I521" i="31"/>
  <c r="I530" i="31"/>
  <c r="J848" i="31"/>
  <c r="L901" i="31"/>
  <c r="M901" i="31" s="1"/>
  <c r="J533" i="31"/>
  <c r="J119" i="31"/>
  <c r="J234" i="31"/>
  <c r="J95" i="31"/>
  <c r="J375" i="31"/>
  <c r="I43" i="31"/>
  <c r="J380" i="31"/>
  <c r="J542" i="31"/>
  <c r="J420" i="31"/>
  <c r="J412" i="31"/>
  <c r="J232" i="31"/>
  <c r="I416" i="31"/>
  <c r="I616" i="31"/>
  <c r="I520" i="31"/>
  <c r="I895" i="31"/>
  <c r="J570" i="31"/>
  <c r="I485" i="31"/>
  <c r="J134" i="31"/>
  <c r="I330" i="31"/>
  <c r="I366" i="31"/>
  <c r="L688" i="31"/>
  <c r="M688" i="31" s="1"/>
  <c r="I983" i="31"/>
  <c r="J891" i="31"/>
  <c r="I884" i="31"/>
  <c r="I637" i="31"/>
  <c r="I300" i="31"/>
  <c r="J96" i="31"/>
  <c r="I665" i="31"/>
  <c r="I677" i="31"/>
  <c r="J111" i="31"/>
  <c r="J877" i="31"/>
  <c r="I603" i="31"/>
  <c r="I565" i="31"/>
  <c r="J102" i="31"/>
  <c r="J135" i="31"/>
  <c r="J61" i="31"/>
  <c r="L755" i="31"/>
  <c r="M755" i="31" s="1"/>
  <c r="I137" i="31"/>
  <c r="J106" i="31"/>
  <c r="J142" i="31"/>
  <c r="J275" i="31"/>
  <c r="I753" i="31"/>
  <c r="J545" i="31"/>
  <c r="J335" i="31"/>
  <c r="J199" i="31"/>
  <c r="J259" i="31"/>
  <c r="J146" i="31"/>
  <c r="L368" i="31"/>
  <c r="M368" i="31" s="1"/>
  <c r="J82" i="31"/>
  <c r="L279" i="31"/>
  <c r="M279" i="31" s="1"/>
  <c r="J260" i="31"/>
  <c r="J426" i="31"/>
  <c r="K426" i="31" s="1"/>
  <c r="I356" i="31"/>
  <c r="I344" i="31"/>
  <c r="I215" i="31"/>
  <c r="I206" i="31"/>
  <c r="J49" i="31"/>
  <c r="J772" i="31"/>
  <c r="I391" i="31"/>
  <c r="I311" i="31"/>
  <c r="J81" i="31"/>
  <c r="I1010" i="31"/>
  <c r="J890" i="31"/>
  <c r="I818" i="31"/>
  <c r="I735" i="31"/>
  <c r="I510" i="31"/>
  <c r="I486" i="31"/>
  <c r="I427" i="31"/>
  <c r="J880" i="31"/>
  <c r="I965" i="31"/>
  <c r="I765" i="31"/>
  <c r="I483" i="31"/>
  <c r="J249" i="31"/>
  <c r="K249" i="31" s="1"/>
  <c r="I198" i="31"/>
  <c r="L844" i="31"/>
  <c r="M844" i="31" s="1"/>
  <c r="I39" i="31"/>
  <c r="J852" i="31"/>
  <c r="J771" i="31"/>
  <c r="J436" i="31"/>
  <c r="J364" i="31"/>
  <c r="J239" i="31"/>
  <c r="J984" i="31"/>
  <c r="I331" i="31"/>
  <c r="I183" i="31"/>
  <c r="I407" i="31"/>
  <c r="I699" i="31"/>
  <c r="I550" i="31"/>
  <c r="I742" i="31"/>
  <c r="I525" i="31"/>
  <c r="I892" i="31"/>
  <c r="J265" i="31"/>
  <c r="I953" i="31"/>
  <c r="I831" i="31"/>
  <c r="J553" i="31"/>
  <c r="J506" i="31"/>
  <c r="I685" i="31"/>
  <c r="I646" i="31"/>
  <c r="I151" i="31"/>
  <c r="I58" i="31"/>
  <c r="J1011" i="31"/>
  <c r="J979" i="31"/>
  <c r="J770" i="31"/>
  <c r="J621" i="31"/>
  <c r="I378" i="31"/>
  <c r="J509" i="31"/>
  <c r="J383" i="31"/>
  <c r="I105" i="31"/>
  <c r="J167" i="31"/>
  <c r="I430" i="31"/>
  <c r="J178" i="31"/>
  <c r="J170" i="31"/>
  <c r="J945" i="31"/>
  <c r="I37" i="31"/>
  <c r="I951" i="31"/>
  <c r="J882" i="31"/>
  <c r="I638" i="31"/>
  <c r="I367" i="31"/>
  <c r="I75" i="31"/>
  <c r="I649" i="31"/>
  <c r="I360" i="31"/>
  <c r="J635" i="31"/>
  <c r="K635" i="31" s="1"/>
  <c r="J507" i="31"/>
  <c r="I274" i="31"/>
  <c r="I126" i="31"/>
  <c r="I182" i="31"/>
  <c r="I179" i="31"/>
  <c r="I687" i="31"/>
  <c r="J599" i="31"/>
  <c r="J395" i="31"/>
  <c r="J315" i="31"/>
  <c r="I930" i="31"/>
  <c r="J802" i="31"/>
  <c r="J577" i="31"/>
  <c r="I927" i="31"/>
  <c r="I38" i="31"/>
  <c r="I185" i="31"/>
  <c r="L590" i="31"/>
  <c r="M590" i="31" s="1"/>
  <c r="L494" i="31"/>
  <c r="M494" i="31" s="1"/>
  <c r="L554" i="31"/>
  <c r="M554" i="31" s="1"/>
  <c r="J233" i="31"/>
  <c r="K233" i="31" s="1"/>
  <c r="J47" i="31"/>
  <c r="I617" i="31"/>
  <c r="I578" i="31"/>
  <c r="J804" i="31"/>
  <c r="K804" i="31" s="1"/>
  <c r="J359" i="31"/>
  <c r="J267" i="31"/>
  <c r="J954" i="31"/>
  <c r="J829" i="31"/>
  <c r="J758" i="31"/>
  <c r="J707" i="31"/>
  <c r="I709" i="31"/>
  <c r="I462" i="31"/>
  <c r="J522" i="31"/>
  <c r="I318" i="31"/>
  <c r="J87" i="31"/>
  <c r="I1000" i="31"/>
  <c r="J288" i="31"/>
  <c r="I761" i="31"/>
  <c r="J706" i="31"/>
  <c r="J505" i="31"/>
  <c r="J754" i="31"/>
  <c r="J86" i="31"/>
  <c r="J415" i="31"/>
  <c r="I273" i="31"/>
  <c r="I866" i="31"/>
  <c r="J435" i="31"/>
  <c r="J750" i="31"/>
  <c r="I842" i="31"/>
  <c r="I608" i="31"/>
  <c r="I229" i="31"/>
  <c r="J923" i="31"/>
  <c r="I588" i="31"/>
  <c r="I457" i="31"/>
  <c r="J138" i="31"/>
  <c r="I948" i="31"/>
  <c r="I595" i="31"/>
  <c r="J285" i="31"/>
  <c r="J83" i="31"/>
  <c r="I940" i="31"/>
  <c r="I531" i="31"/>
  <c r="I914" i="31"/>
  <c r="I788" i="31"/>
  <c r="I515" i="31"/>
  <c r="I628" i="31"/>
  <c r="I592" i="31"/>
  <c r="J1016" i="31"/>
  <c r="J885" i="31"/>
  <c r="I543" i="31"/>
  <c r="I353" i="31"/>
  <c r="I104" i="31"/>
  <c r="J34" i="31"/>
  <c r="J915" i="31"/>
  <c r="I237" i="31"/>
  <c r="J987" i="31"/>
  <c r="I756" i="31"/>
  <c r="I793" i="31"/>
  <c r="J936" i="31"/>
  <c r="I591" i="31"/>
  <c r="I800" i="31"/>
  <c r="I369" i="31"/>
  <c r="I51" i="31"/>
  <c r="I153" i="31"/>
  <c r="I225" i="31"/>
  <c r="J678" i="31"/>
  <c r="J473" i="31"/>
  <c r="I902" i="31"/>
  <c r="I503" i="31"/>
  <c r="I264" i="31"/>
  <c r="J905" i="31"/>
  <c r="I535" i="31"/>
  <c r="I721" i="31"/>
  <c r="I294" i="31"/>
  <c r="I471" i="31"/>
  <c r="J31" i="31"/>
  <c r="I213" i="31"/>
  <c r="J694" i="31"/>
  <c r="I797" i="31"/>
  <c r="J686" i="31"/>
  <c r="J258" i="31"/>
  <c r="I144" i="31"/>
  <c r="I377" i="31"/>
  <c r="J65" i="31"/>
  <c r="J968" i="31"/>
  <c r="I152" i="31"/>
  <c r="J853" i="31"/>
  <c r="I445" i="31"/>
  <c r="I301" i="31"/>
  <c r="J661" i="31"/>
  <c r="I245" i="31"/>
  <c r="I173" i="31"/>
  <c r="J847" i="31"/>
  <c r="I168" i="31"/>
  <c r="I361" i="31"/>
  <c r="J89" i="31"/>
  <c r="I647" i="31"/>
  <c r="J174" i="31"/>
  <c r="I701" i="31"/>
  <c r="I306" i="31"/>
  <c r="I441" i="31"/>
  <c r="I370" i="31"/>
  <c r="I781" i="31"/>
  <c r="J439" i="31"/>
  <c r="J593" i="31"/>
  <c r="I977" i="31"/>
  <c r="J888" i="31"/>
  <c r="I809" i="31"/>
  <c r="J676" i="31"/>
  <c r="I293" i="31"/>
  <c r="J222" i="31"/>
  <c r="I1022" i="31"/>
  <c r="I385" i="31"/>
  <c r="I991" i="31"/>
  <c r="I600" i="31"/>
  <c r="I79" i="31"/>
  <c r="I559" i="31"/>
  <c r="I480" i="31"/>
  <c r="I337" i="31"/>
  <c r="I627" i="31"/>
  <c r="I572" i="31"/>
  <c r="I985" i="31"/>
  <c r="I993" i="31"/>
  <c r="I789" i="31"/>
  <c r="I504" i="31"/>
  <c r="J287" i="31"/>
  <c r="J952" i="31"/>
  <c r="J242" i="31"/>
  <c r="I624" i="31"/>
  <c r="I282" i="31"/>
  <c r="I587" i="31"/>
  <c r="I792" i="31"/>
  <c r="I487" i="31"/>
  <c r="I272" i="31"/>
  <c r="L618" i="31"/>
  <c r="M618" i="31" s="1"/>
  <c r="K490" i="31"/>
  <c r="K384" i="31"/>
  <c r="I814" i="31"/>
  <c r="K723" i="31"/>
  <c r="K77" i="31"/>
  <c r="K494" i="31"/>
  <c r="K526" i="31"/>
  <c r="K688" i="31"/>
  <c r="K901" i="31"/>
  <c r="K33" i="31"/>
  <c r="J896" i="31"/>
  <c r="AC874" i="18"/>
  <c r="I949" i="31"/>
  <c r="J32" i="31"/>
  <c r="J975" i="31"/>
  <c r="J452" i="31"/>
  <c r="J324" i="31"/>
  <c r="I408" i="31"/>
  <c r="J181" i="31"/>
  <c r="J920" i="31"/>
  <c r="J822" i="31"/>
  <c r="I848" i="31"/>
  <c r="I533" i="31"/>
  <c r="I119" i="31"/>
  <c r="I234" i="31"/>
  <c r="I95" i="31"/>
  <c r="I375" i="31"/>
  <c r="J43" i="31"/>
  <c r="I380" i="31"/>
  <c r="I542" i="31"/>
  <c r="I420" i="31"/>
  <c r="I412" i="31"/>
  <c r="J159" i="31"/>
  <c r="I886" i="31"/>
  <c r="J616" i="31"/>
  <c r="J520" i="31"/>
  <c r="J895" i="31"/>
  <c r="I570" i="31"/>
  <c r="J485" i="31"/>
  <c r="I134" i="31"/>
  <c r="J330" i="31"/>
  <c r="J366" i="31"/>
  <c r="I224" i="31"/>
  <c r="I922" i="31"/>
  <c r="J782" i="31"/>
  <c r="J534" i="31"/>
  <c r="J671" i="31"/>
  <c r="J328" i="31"/>
  <c r="J665" i="31"/>
  <c r="J677" i="31"/>
  <c r="I111" i="31"/>
  <c r="K111" i="31" s="1"/>
  <c r="I877" i="31"/>
  <c r="J603" i="31"/>
  <c r="L558" i="31"/>
  <c r="M558" i="31" s="1"/>
  <c r="I102" i="31"/>
  <c r="I135" i="31"/>
  <c r="I61" i="31"/>
  <c r="L711" i="31"/>
  <c r="M711" i="31" s="1"/>
  <c r="J137" i="31"/>
  <c r="I106" i="31"/>
  <c r="I142" i="31"/>
  <c r="I275" i="31"/>
  <c r="J753" i="31"/>
  <c r="I545" i="31"/>
  <c r="I335" i="31"/>
  <c r="I199" i="31"/>
  <c r="I259" i="31"/>
  <c r="I146" i="31"/>
  <c r="L675" i="31"/>
  <c r="I60" i="31"/>
  <c r="I334" i="31"/>
  <c r="J94" i="31"/>
  <c r="J191" i="31"/>
  <c r="I998" i="31"/>
  <c r="J924" i="31"/>
  <c r="I815" i="31"/>
  <c r="I449" i="31"/>
  <c r="J562" i="31"/>
  <c r="I652" i="31"/>
  <c r="J783" i="31"/>
  <c r="J645" i="31"/>
  <c r="L271" i="31"/>
  <c r="M271" i="31" s="1"/>
  <c r="I880" i="31"/>
  <c r="J965" i="31"/>
  <c r="J765" i="31"/>
  <c r="J483" i="31"/>
  <c r="I394" i="31"/>
  <c r="I93" i="31"/>
  <c r="I165" i="31"/>
  <c r="J186" i="31"/>
  <c r="L263" i="31"/>
  <c r="M263" i="31" s="1"/>
  <c r="L876" i="31"/>
  <c r="M876" i="31" s="1"/>
  <c r="J54" i="31"/>
  <c r="I852" i="31"/>
  <c r="I771" i="31"/>
  <c r="I436" i="31"/>
  <c r="I364" i="31"/>
  <c r="I239" i="31"/>
  <c r="J856" i="31"/>
  <c r="J602" i="31"/>
  <c r="J299" i="31"/>
  <c r="J143" i="31"/>
  <c r="I1003" i="31"/>
  <c r="J779" i="31"/>
  <c r="I812" i="31"/>
  <c r="I672" i="31"/>
  <c r="J443" i="31"/>
  <c r="J810" i="31"/>
  <c r="I125" i="31"/>
  <c r="J953" i="31"/>
  <c r="J831" i="31"/>
  <c r="I553" i="31"/>
  <c r="I506" i="31"/>
  <c r="J685" i="31"/>
  <c r="I846" i="31"/>
  <c r="J175" i="31"/>
  <c r="I1011" i="31"/>
  <c r="I979" i="31"/>
  <c r="I770" i="31"/>
  <c r="I621" i="31"/>
  <c r="J378" i="31"/>
  <c r="I509" i="31"/>
  <c r="I383" i="31"/>
  <c r="J105" i="31"/>
  <c r="I167" i="31"/>
  <c r="J430" i="31"/>
  <c r="I178" i="31"/>
  <c r="I170" i="31"/>
  <c r="I941" i="31"/>
  <c r="I1014" i="31"/>
  <c r="I976" i="31"/>
  <c r="I821" i="31"/>
  <c r="I458" i="31"/>
  <c r="J400" i="31"/>
  <c r="I973" i="31"/>
  <c r="I73" i="31"/>
  <c r="J227" i="31"/>
  <c r="I180" i="31"/>
  <c r="I571" i="31"/>
  <c r="J629" i="31"/>
  <c r="J166" i="31"/>
  <c r="J214" i="31"/>
  <c r="J127" i="31"/>
  <c r="J830" i="31"/>
  <c r="I395" i="31"/>
  <c r="I315" i="31"/>
  <c r="J930" i="31"/>
  <c r="I802" i="31"/>
  <c r="I577" i="31"/>
  <c r="J927" i="31"/>
  <c r="J38" i="31"/>
  <c r="J185" i="31"/>
  <c r="L743" i="31"/>
  <c r="M743" i="31" s="1"/>
  <c r="I276" i="31"/>
  <c r="J1001" i="31"/>
  <c r="J634" i="31"/>
  <c r="J348" i="31"/>
  <c r="I359" i="31"/>
  <c r="I267" i="31"/>
  <c r="I954" i="31"/>
  <c r="I829" i="31"/>
  <c r="I758" i="31"/>
  <c r="I707" i="31"/>
  <c r="J709" i="31"/>
  <c r="J462" i="31"/>
  <c r="I522" i="31"/>
  <c r="J318" i="31"/>
  <c r="K318" i="31" s="1"/>
  <c r="I87" i="31"/>
  <c r="I957" i="31"/>
  <c r="I918" i="31"/>
  <c r="J747" i="31"/>
  <c r="I808" i="31"/>
  <c r="L384" i="31"/>
  <c r="M384" i="31" s="1"/>
  <c r="I288" i="31"/>
  <c r="J761" i="31"/>
  <c r="I706" i="31"/>
  <c r="I505" i="31"/>
  <c r="I754" i="31"/>
  <c r="I86" i="31"/>
  <c r="I415" i="31"/>
  <c r="J273" i="31"/>
  <c r="J866" i="31"/>
  <c r="I435" i="31"/>
  <c r="I750" i="31"/>
  <c r="J842" i="31"/>
  <c r="J608" i="31"/>
  <c r="J229" i="31"/>
  <c r="I923" i="31"/>
  <c r="J588" i="31"/>
  <c r="J457" i="31"/>
  <c r="I138" i="31"/>
  <c r="J948" i="31"/>
  <c r="J595" i="31"/>
  <c r="I285" i="31"/>
  <c r="I83" i="31"/>
  <c r="K83" i="31" s="1"/>
  <c r="J940" i="31"/>
  <c r="J531" i="31"/>
  <c r="J914" i="31"/>
  <c r="J788" i="31"/>
  <c r="J515" i="31"/>
  <c r="J628" i="31"/>
  <c r="J592" i="31"/>
  <c r="I1016" i="31"/>
  <c r="I885" i="31"/>
  <c r="J543" i="31"/>
  <c r="J353" i="31"/>
  <c r="J104" i="31"/>
  <c r="I34" i="31"/>
  <c r="I915" i="31"/>
  <c r="J237" i="31"/>
  <c r="I987" i="31"/>
  <c r="J756" i="31"/>
  <c r="J793" i="31"/>
  <c r="I936" i="31"/>
  <c r="J591" i="31"/>
  <c r="J800" i="31"/>
  <c r="J369" i="31"/>
  <c r="J51" i="31"/>
  <c r="J153" i="31"/>
  <c r="J225" i="31"/>
  <c r="I678" i="31"/>
  <c r="I473" i="31"/>
  <c r="J902" i="31"/>
  <c r="J503" i="31"/>
  <c r="J264" i="31"/>
  <c r="I905" i="31"/>
  <c r="J535" i="31"/>
  <c r="J721" i="31"/>
  <c r="J294" i="31"/>
  <c r="J471" i="31"/>
  <c r="I31" i="31"/>
  <c r="J213" i="31"/>
  <c r="I694" i="31"/>
  <c r="J797" i="31"/>
  <c r="I686" i="31"/>
  <c r="I258" i="31"/>
  <c r="J144" i="31"/>
  <c r="J377" i="31"/>
  <c r="I65" i="31"/>
  <c r="I968" i="31"/>
  <c r="J152" i="31"/>
  <c r="I853" i="31"/>
  <c r="J445" i="31"/>
  <c r="J301" i="31"/>
  <c r="I661" i="31"/>
  <c r="J245" i="31"/>
  <c r="J173" i="31"/>
  <c r="I847" i="31"/>
  <c r="J168" i="31"/>
  <c r="J361" i="31"/>
  <c r="I89" i="31"/>
  <c r="J647" i="31"/>
  <c r="I174" i="31"/>
  <c r="J701" i="31"/>
  <c r="J306" i="31"/>
  <c r="K306" i="31" s="1"/>
  <c r="J441" i="31"/>
  <c r="J370" i="31"/>
  <c r="J781" i="31"/>
  <c r="I439" i="31"/>
  <c r="I593" i="31"/>
  <c r="J977" i="31"/>
  <c r="I888" i="31"/>
  <c r="J809" i="31"/>
  <c r="I676" i="31"/>
  <c r="J293" i="31"/>
  <c r="I222" i="31"/>
  <c r="J1022" i="31"/>
  <c r="J385" i="31"/>
  <c r="J991" i="31"/>
  <c r="J600" i="31"/>
  <c r="J79" i="31"/>
  <c r="J559" i="31"/>
  <c r="J480" i="31"/>
  <c r="J337" i="31"/>
  <c r="J627" i="31"/>
  <c r="J572" i="31"/>
  <c r="J985" i="31"/>
  <c r="J993" i="31"/>
  <c r="J789" i="31"/>
  <c r="J504" i="31"/>
  <c r="I287" i="31"/>
  <c r="I952" i="31"/>
  <c r="I242" i="31"/>
  <c r="J624" i="31"/>
  <c r="J282" i="31"/>
  <c r="J587" i="31"/>
  <c r="J792" i="31"/>
  <c r="K792" i="31" s="1"/>
  <c r="J487" i="31"/>
  <c r="J272" i="31"/>
  <c r="L490" i="31"/>
  <c r="M490" i="31" s="1"/>
  <c r="K352" i="31"/>
  <c r="J889" i="31"/>
  <c r="J949" i="31"/>
  <c r="J468" i="31"/>
  <c r="I32" i="31"/>
  <c r="I939" i="31"/>
  <c r="I975" i="31"/>
  <c r="I826" i="31"/>
  <c r="I790" i="31"/>
  <c r="I452" i="31"/>
  <c r="I633" i="31"/>
  <c r="I324" i="31"/>
  <c r="J459" i="31"/>
  <c r="I261" i="31"/>
  <c r="J320" i="31"/>
  <c r="K320" i="31" s="1"/>
  <c r="J84" i="31"/>
  <c r="I959" i="31"/>
  <c r="I920" i="31"/>
  <c r="I822" i="31"/>
  <c r="J597" i="31"/>
  <c r="J207" i="31"/>
  <c r="J266" i="31"/>
  <c r="J195" i="31"/>
  <c r="J147" i="31"/>
  <c r="I46" i="31"/>
  <c r="J585" i="31"/>
  <c r="I484" i="31"/>
  <c r="J630" i="31"/>
  <c r="I159" i="31"/>
  <c r="K159" i="31" s="1"/>
  <c r="J886" i="31"/>
  <c r="J738" i="31"/>
  <c r="I552" i="31"/>
  <c r="I488" i="31"/>
  <c r="J774" i="31"/>
  <c r="K774" i="31" s="1"/>
  <c r="I540" i="31"/>
  <c r="J327" i="31"/>
  <c r="I70" i="31"/>
  <c r="I969" i="31"/>
  <c r="K969" i="31" s="1"/>
  <c r="J224" i="31"/>
  <c r="J922" i="31"/>
  <c r="I782" i="31"/>
  <c r="I534" i="31"/>
  <c r="I671" i="31"/>
  <c r="I328" i="31"/>
  <c r="I990" i="31"/>
  <c r="J791" i="31"/>
  <c r="J466" i="31"/>
  <c r="I30" i="31"/>
  <c r="I539" i="31"/>
  <c r="K539" i="31" s="1"/>
  <c r="L775" i="31"/>
  <c r="M775" i="31" s="1"/>
  <c r="I280" i="31"/>
  <c r="J190" i="31"/>
  <c r="I53" i="31"/>
  <c r="J150" i="31"/>
  <c r="J255" i="31"/>
  <c r="J226" i="31"/>
  <c r="I76" i="31"/>
  <c r="J586" i="31"/>
  <c r="J489" i="31"/>
  <c r="J799" i="31"/>
  <c r="I389" i="31"/>
  <c r="K389" i="31" s="1"/>
  <c r="I733" i="31"/>
  <c r="J609" i="31"/>
  <c r="J786" i="31"/>
  <c r="I446" i="31"/>
  <c r="J347" i="31"/>
  <c r="J118" i="31"/>
  <c r="I398" i="31"/>
  <c r="J64" i="31"/>
  <c r="K64" i="31" s="1"/>
  <c r="L235" i="31"/>
  <c r="M235" i="31" s="1"/>
  <c r="J60" i="31"/>
  <c r="J334" i="31"/>
  <c r="I94" i="31"/>
  <c r="I191" i="31"/>
  <c r="K191" i="31" s="1"/>
  <c r="J998" i="31"/>
  <c r="I924" i="31"/>
  <c r="J815" i="31"/>
  <c r="J449" i="31"/>
  <c r="I562" i="31"/>
  <c r="J652" i="31"/>
  <c r="I783" i="31"/>
  <c r="I645" i="31"/>
  <c r="J916" i="31"/>
  <c r="J340" i="31"/>
  <c r="J312" i="31"/>
  <c r="L448" i="31"/>
  <c r="M448" i="31" s="1"/>
  <c r="J394" i="31"/>
  <c r="J93" i="31"/>
  <c r="J165" i="31"/>
  <c r="K165" i="31" s="1"/>
  <c r="I186" i="31"/>
  <c r="L77" i="31"/>
  <c r="M77" i="31" s="1"/>
  <c r="L352" i="31"/>
  <c r="M352" i="31" s="1"/>
  <c r="I54" i="31"/>
  <c r="J731" i="31"/>
  <c r="J514" i="31"/>
  <c r="J336" i="31"/>
  <c r="I52" i="31"/>
  <c r="I856" i="31"/>
  <c r="I602" i="31"/>
  <c r="I299" i="31"/>
  <c r="I143" i="31"/>
  <c r="J1003" i="31"/>
  <c r="I779" i="31"/>
  <c r="J812" i="31"/>
  <c r="K812" i="31" s="1"/>
  <c r="J672" i="31"/>
  <c r="I443" i="31"/>
  <c r="I810" i="31"/>
  <c r="J125" i="31"/>
  <c r="K125" i="31" s="1"/>
  <c r="J938" i="31"/>
  <c r="K938" i="31" s="1"/>
  <c r="J658" i="31"/>
  <c r="J846" i="31"/>
  <c r="I175" i="31"/>
  <c r="J988" i="31"/>
  <c r="J411" i="31"/>
  <c r="I221" i="31"/>
  <c r="J194" i="31"/>
  <c r="J251" i="31"/>
  <c r="I28" i="31"/>
  <c r="J941" i="31"/>
  <c r="J1014" i="31"/>
  <c r="J976" i="31"/>
  <c r="J821" i="31"/>
  <c r="J458" i="31"/>
  <c r="K458" i="31" s="1"/>
  <c r="I400" i="31"/>
  <c r="J973" i="31"/>
  <c r="J73" i="31"/>
  <c r="I227" i="31"/>
  <c r="K227" i="31" s="1"/>
  <c r="J180" i="31"/>
  <c r="J571" i="31"/>
  <c r="I629" i="31"/>
  <c r="I166" i="31"/>
  <c r="I214" i="31"/>
  <c r="I127" i="31"/>
  <c r="I830" i="31"/>
  <c r="J41" i="31"/>
  <c r="J908" i="31"/>
  <c r="J641" i="31"/>
  <c r="J513" i="31"/>
  <c r="K513" i="31" s="1"/>
  <c r="J363" i="31"/>
  <c r="I157" i="31"/>
  <c r="J230" i="31"/>
  <c r="I141" i="31"/>
  <c r="L996" i="31"/>
  <c r="M996" i="31" s="1"/>
  <c r="I71" i="31"/>
  <c r="J276" i="31"/>
  <c r="I1001" i="31"/>
  <c r="I634" i="31"/>
  <c r="I348" i="31"/>
  <c r="J379" i="31"/>
  <c r="I744" i="31"/>
  <c r="I925" i="31"/>
  <c r="K925" i="31" s="1"/>
  <c r="J481" i="31"/>
  <c r="J610" i="31"/>
  <c r="J691" i="31"/>
  <c r="I859" i="31"/>
  <c r="J388" i="31"/>
  <c r="J332" i="31"/>
  <c r="L33" i="31"/>
  <c r="M33" i="31" s="1"/>
  <c r="J957" i="31"/>
  <c r="J918" i="31"/>
  <c r="I747" i="31"/>
  <c r="J808" i="31"/>
  <c r="J158" i="31"/>
  <c r="K158" i="31" s="1"/>
  <c r="J931" i="31"/>
  <c r="I693" i="31"/>
  <c r="J887" i="31"/>
  <c r="J537" i="31"/>
  <c r="K537" i="31" s="1"/>
  <c r="J303" i="31"/>
  <c r="J250" i="31"/>
  <c r="I72" i="31"/>
  <c r="I133" i="31"/>
  <c r="I205" i="31"/>
  <c r="I290" i="31"/>
  <c r="I950" i="31"/>
  <c r="I350" i="31"/>
  <c r="J455" i="31"/>
  <c r="I56" i="31"/>
  <c r="I937" i="31"/>
  <c r="I567" i="31"/>
  <c r="K567" i="31" s="1"/>
  <c r="I496" i="31"/>
  <c r="J423" i="31"/>
  <c r="J278" i="31"/>
  <c r="I732" i="31"/>
  <c r="I576" i="31"/>
  <c r="J48" i="31"/>
  <c r="I256" i="31"/>
  <c r="I934" i="31"/>
  <c r="I136" i="31"/>
  <c r="J845" i="31"/>
  <c r="I611" i="31"/>
  <c r="J695" i="31"/>
  <c r="K695" i="31" s="1"/>
  <c r="J403" i="31"/>
  <c r="I189" i="31"/>
  <c r="I994" i="31"/>
  <c r="I850" i="31"/>
  <c r="I417" i="31"/>
  <c r="I289" i="31"/>
  <c r="I240" i="31"/>
  <c r="I1006" i="31"/>
  <c r="J307" i="31"/>
  <c r="J238" i="31"/>
  <c r="I956" i="31"/>
  <c r="I631" i="31"/>
  <c r="J343" i="31"/>
  <c r="I655" i="31"/>
  <c r="I527" i="31"/>
  <c r="I433" i="31"/>
  <c r="K433" i="31" s="1"/>
  <c r="I434" i="31"/>
  <c r="I832" i="31"/>
  <c r="I169" i="31"/>
  <c r="J921" i="31"/>
  <c r="I492" i="31"/>
  <c r="J855" i="31"/>
  <c r="I584" i="31"/>
  <c r="I236" i="31"/>
  <c r="I906" i="31"/>
  <c r="I564" i="31"/>
  <c r="J69" i="31"/>
  <c r="I663" i="31"/>
  <c r="I728" i="31"/>
  <c r="I780" i="31"/>
  <c r="I63" i="31"/>
  <c r="I438" i="31"/>
  <c r="J27" i="31"/>
  <c r="I982" i="31"/>
  <c r="I321" i="31"/>
  <c r="I208" i="31"/>
  <c r="J766" i="31"/>
  <c r="I357" i="31"/>
  <c r="I248" i="31"/>
  <c r="I477" i="31"/>
  <c r="I129" i="31"/>
  <c r="I305" i="31"/>
  <c r="I381" i="31"/>
  <c r="I749" i="31"/>
  <c r="J291" i="31"/>
  <c r="I184" i="31"/>
  <c r="J913" i="31"/>
  <c r="I619" i="31"/>
  <c r="J110" i="31"/>
  <c r="I551" i="31"/>
  <c r="I712" i="31"/>
  <c r="I244" i="31"/>
  <c r="I858" i="31"/>
  <c r="I660" i="31"/>
  <c r="J970" i="31"/>
  <c r="J295" i="31"/>
  <c r="K295" i="31" s="1"/>
  <c r="I643" i="31"/>
  <c r="I681" i="31"/>
  <c r="I228" i="31"/>
  <c r="I209" i="31"/>
  <c r="I910" i="31"/>
  <c r="I827" i="31"/>
  <c r="I463" i="31"/>
  <c r="I717" i="31"/>
  <c r="J40" i="31"/>
  <c r="J85" i="31"/>
  <c r="J960" i="31"/>
  <c r="I1009" i="31"/>
  <c r="K1009" i="31" s="1"/>
  <c r="I724" i="31"/>
  <c r="J501" i="31"/>
  <c r="I623" i="31"/>
  <c r="I495" i="31"/>
  <c r="K495" i="31" s="1"/>
  <c r="I401" i="31"/>
  <c r="J879" i="31"/>
  <c r="I824" i="31"/>
  <c r="I201" i="31"/>
  <c r="I113" i="31"/>
  <c r="J549" i="31"/>
  <c r="I648" i="31"/>
  <c r="I413" i="31"/>
  <c r="J978" i="31"/>
  <c r="I748" i="31"/>
  <c r="I91" i="31"/>
  <c r="I964" i="31"/>
  <c r="J718" i="31"/>
  <c r="I704" i="31"/>
  <c r="J684" i="31"/>
  <c r="I402" i="31"/>
  <c r="K235" i="31"/>
  <c r="K775" i="31"/>
  <c r="L1004" i="31"/>
  <c r="M1004" i="31" s="1"/>
  <c r="K996" i="31"/>
  <c r="K368" i="31"/>
  <c r="M675" i="31"/>
  <c r="K876" i="31"/>
  <c r="K247" i="31"/>
  <c r="K654" i="31"/>
  <c r="K675" i="31"/>
  <c r="K279" i="31"/>
  <c r="K857" i="31"/>
  <c r="I889" i="31"/>
  <c r="K917" i="31"/>
  <c r="K590" i="31"/>
  <c r="AC33" i="18"/>
  <c r="AC889" i="18"/>
  <c r="AC657" i="18"/>
  <c r="AC508" i="18"/>
  <c r="AA132" i="18"/>
  <c r="AB132" i="18"/>
  <c r="AA317" i="18"/>
  <c r="AB317" i="18"/>
  <c r="AA949" i="18"/>
  <c r="AB949" i="18"/>
  <c r="AB292" i="18"/>
  <c r="AA292" i="18"/>
  <c r="AC97" i="18"/>
  <c r="AC212" i="18"/>
  <c r="AB875" i="18"/>
  <c r="AA875" i="18"/>
  <c r="AA708" i="18"/>
  <c r="AB708" i="18"/>
  <c r="AA551" i="18"/>
  <c r="AB551" i="18"/>
  <c r="AA717" i="18"/>
  <c r="AB717" i="18"/>
  <c r="AC518" i="18"/>
  <c r="AA480" i="18"/>
  <c r="AB480" i="18"/>
  <c r="AA448" i="18"/>
  <c r="AB448" i="18"/>
  <c r="AB90" i="18"/>
  <c r="AA90" i="18"/>
  <c r="AB178" i="18"/>
  <c r="AA178" i="18"/>
  <c r="AB166" i="18"/>
  <c r="AA166" i="18"/>
  <c r="AC202" i="18"/>
  <c r="AA983" i="18"/>
  <c r="AB983" i="18"/>
  <c r="AC643" i="18"/>
  <c r="AA456" i="18"/>
  <c r="AB456" i="18"/>
  <c r="AC258" i="18"/>
  <c r="AC31" i="18"/>
  <c r="AA13" i="18"/>
  <c r="AB13" i="18"/>
  <c r="AA93" i="18"/>
  <c r="AB93" i="18"/>
  <c r="AB68" i="18"/>
  <c r="AA68" i="18"/>
  <c r="AA846" i="18"/>
  <c r="AB846" i="18"/>
  <c r="AC115" i="18"/>
  <c r="AA740" i="18"/>
  <c r="AB740" i="18"/>
  <c r="AA507" i="18"/>
  <c r="AB507" i="18"/>
  <c r="AB514" i="18"/>
  <c r="AA514" i="18"/>
  <c r="AB852" i="18"/>
  <c r="AA852" i="18"/>
  <c r="AB762" i="18"/>
  <c r="AA762" i="18"/>
  <c r="AC731" i="18"/>
  <c r="AB642" i="18"/>
  <c r="AA642" i="18"/>
  <c r="AB617" i="18"/>
  <c r="AA617" i="18"/>
  <c r="AC404" i="18"/>
  <c r="AC27" i="18"/>
  <c r="AB819" i="18"/>
  <c r="AA819" i="18"/>
  <c r="AA784" i="18"/>
  <c r="AB784" i="18"/>
  <c r="AA635" i="18"/>
  <c r="AB635" i="18"/>
  <c r="AA670" i="18"/>
  <c r="AB670" i="18"/>
  <c r="AC59" i="18"/>
  <c r="AA196" i="18"/>
  <c r="AB196" i="18"/>
  <c r="AC868" i="18"/>
  <c r="AA262" i="18"/>
  <c r="AB262" i="18"/>
  <c r="AB118" i="18"/>
  <c r="AA118" i="18"/>
  <c r="AB779" i="18"/>
  <c r="AA779" i="18"/>
  <c r="AA921" i="18"/>
  <c r="AB921" i="18"/>
  <c r="AB561" i="18"/>
  <c r="AA561" i="18"/>
  <c r="AC71" i="18"/>
  <c r="AB861" i="18"/>
  <c r="AA861" i="18"/>
  <c r="AB590" i="18"/>
  <c r="AA590" i="18"/>
  <c r="AA591" i="18"/>
  <c r="AB591" i="18"/>
  <c r="AB751" i="18"/>
  <c r="AA751" i="18"/>
  <c r="AC161" i="18"/>
  <c r="AC385" i="18"/>
  <c r="AC677" i="18"/>
  <c r="AC503" i="18"/>
  <c r="AC916" i="18"/>
  <c r="AC636" i="18"/>
  <c r="AC824" i="18"/>
  <c r="AB490" i="18"/>
  <c r="AA490" i="18"/>
  <c r="AB195" i="18"/>
  <c r="AA195" i="18"/>
  <c r="AA985" i="18"/>
  <c r="AB985" i="18"/>
  <c r="AB694" i="18"/>
  <c r="AA694" i="18"/>
  <c r="AA745" i="18"/>
  <c r="AB745" i="18"/>
  <c r="AA661" i="18"/>
  <c r="AB661" i="18"/>
  <c r="AC378" i="18"/>
  <c r="AC192" i="18"/>
  <c r="AC105" i="18"/>
  <c r="AC373" i="18"/>
  <c r="AC293" i="18"/>
  <c r="AB44" i="18"/>
  <c r="AA44" i="18"/>
  <c r="AC979" i="18"/>
  <c r="AC326" i="18"/>
  <c r="AB557" i="18"/>
  <c r="AA557" i="18"/>
  <c r="AC932" i="18"/>
  <c r="AC736" i="18"/>
  <c r="AC978" i="18"/>
  <c r="AC136" i="18"/>
  <c r="AC228" i="18"/>
  <c r="AC433" i="18"/>
  <c r="AC256" i="18"/>
  <c r="AC26" i="18"/>
  <c r="AC381" i="18"/>
  <c r="AC285" i="18"/>
  <c r="AC321" i="18"/>
  <c r="AC899" i="18"/>
  <c r="AC833" i="18"/>
  <c r="AC47" i="18"/>
  <c r="AC744" i="18"/>
  <c r="AC891" i="18"/>
  <c r="AC88" i="18"/>
  <c r="AC948" i="18"/>
  <c r="AC18" i="18"/>
  <c r="AC938" i="18"/>
  <c r="AC479" i="18"/>
  <c r="AC857" i="18"/>
  <c r="AC527" i="18"/>
  <c r="AC662" i="18"/>
  <c r="AC10" i="18"/>
  <c r="AC953" i="18"/>
  <c r="AC768" i="18"/>
  <c r="AC611" i="18"/>
  <c r="AC959" i="18"/>
  <c r="AA20" i="18"/>
  <c r="AB20" i="18"/>
  <c r="AC278" i="18"/>
  <c r="AC769" i="18"/>
  <c r="AC80" i="18"/>
  <c r="AC39" i="18"/>
  <c r="AC204" i="18"/>
  <c r="AC564" i="18"/>
  <c r="AC467" i="18"/>
  <c r="AC777" i="18"/>
  <c r="AC587" i="18"/>
  <c r="AB742" i="18"/>
  <c r="AA742" i="18"/>
  <c r="AC325" i="18"/>
  <c r="AC96" i="18"/>
  <c r="AC42" i="18"/>
  <c r="AB538" i="18"/>
  <c r="AA538" i="18"/>
  <c r="AC169" i="18"/>
  <c r="AB174" i="18"/>
  <c r="AA174" i="18"/>
  <c r="AC902" i="18"/>
  <c r="AC761" i="18"/>
  <c r="AB403" i="18"/>
  <c r="AA403" i="18"/>
  <c r="AC17" i="18"/>
  <c r="Y133" i="18"/>
  <c r="Z133" i="18" s="1"/>
  <c r="X133" i="18"/>
  <c r="AC749" i="18"/>
  <c r="AC217" i="18"/>
  <c r="AC962" i="18"/>
  <c r="AA970" i="18"/>
  <c r="AB970" i="18"/>
  <c r="AA815" i="18"/>
  <c r="AB815" i="18"/>
  <c r="AB774" i="18"/>
  <c r="AA774" i="18"/>
  <c r="AB845" i="18"/>
  <c r="AA845" i="18"/>
  <c r="AB618" i="18"/>
  <c r="AA618" i="18"/>
  <c r="AB332" i="18"/>
  <c r="AA332" i="18"/>
  <c r="AB255" i="18"/>
  <c r="AA255" i="18"/>
  <c r="AB400" i="18"/>
  <c r="AA400" i="18"/>
  <c r="AA297" i="18"/>
  <c r="AB297" i="18"/>
  <c r="AC243" i="18"/>
  <c r="AA842" i="18"/>
  <c r="AB842" i="18"/>
  <c r="AB703" i="18"/>
  <c r="AA703" i="18"/>
  <c r="AB522" i="18"/>
  <c r="AA522" i="18"/>
  <c r="AC624" i="18"/>
  <c r="AC129" i="18"/>
  <c r="AC389" i="18"/>
  <c r="AC172" i="18"/>
  <c r="AA7" i="18"/>
  <c r="AB7" i="18"/>
  <c r="AC992" i="18"/>
  <c r="AC799" i="18"/>
  <c r="AA818" i="18"/>
  <c r="AB818" i="18"/>
  <c r="AC51" i="18"/>
  <c r="AC158" i="18"/>
  <c r="AB707" i="18"/>
  <c r="AA707" i="18"/>
  <c r="AC549" i="18"/>
  <c r="AB442" i="18"/>
  <c r="AA442" i="18"/>
  <c r="AB287" i="18"/>
  <c r="AA287" i="18"/>
  <c r="AB816" i="18"/>
  <c r="AA816" i="18"/>
  <c r="AB454" i="18"/>
  <c r="AA454" i="18"/>
  <c r="AA350" i="18"/>
  <c r="AB350" i="18"/>
  <c r="AC163" i="18"/>
  <c r="AC254" i="18"/>
  <c r="AA117" i="18"/>
  <c r="AB117" i="18"/>
  <c r="AA443" i="18"/>
  <c r="AB443" i="18"/>
  <c r="AA924" i="18"/>
  <c r="AB924" i="18"/>
  <c r="AA729" i="18"/>
  <c r="AB729" i="18"/>
  <c r="AC687" i="18"/>
  <c r="AB715" i="18"/>
  <c r="AA715" i="18"/>
  <c r="AA579" i="18"/>
  <c r="AB579" i="18"/>
  <c r="AC671" i="18"/>
  <c r="AB497" i="18"/>
  <c r="AA497" i="18"/>
  <c r="AC50" i="18"/>
  <c r="AC183" i="18"/>
  <c r="AC928" i="18"/>
  <c r="AC328" i="18"/>
  <c r="AC34" i="18"/>
  <c r="AC545" i="18"/>
  <c r="AC710" i="18"/>
  <c r="AC554" i="18"/>
  <c r="AC912" i="18"/>
  <c r="AC167" i="18"/>
  <c r="AC828" i="18"/>
  <c r="AC267" i="18"/>
  <c r="AC984" i="18"/>
  <c r="AC505" i="18"/>
  <c r="AC412" i="18"/>
  <c r="AC214" i="18"/>
  <c r="AC706" i="18"/>
  <c r="AC41" i="18"/>
  <c r="AC416" i="18"/>
  <c r="AC960" i="18"/>
  <c r="AC226" i="18"/>
  <c r="AC107" i="18"/>
  <c r="AC359" i="18"/>
  <c r="AC727" i="18"/>
  <c r="AC597" i="18"/>
  <c r="AC529" i="18"/>
  <c r="AC222" i="18"/>
  <c r="AC638" i="18"/>
  <c r="AC659" i="18"/>
  <c r="AC888" i="18"/>
  <c r="AC441" i="18"/>
  <c r="AC473" i="18"/>
  <c r="AC379" i="18"/>
  <c r="AC802" i="18"/>
  <c r="AC380" i="18"/>
  <c r="AC927" i="18"/>
  <c r="AC446" i="18"/>
  <c r="AC159" i="18"/>
  <c r="AC937" i="18"/>
  <c r="AC898" i="18"/>
  <c r="AB668" i="18"/>
  <c r="AA668" i="18"/>
  <c r="AC800" i="18"/>
  <c r="AB368" i="18"/>
  <c r="AA368" i="18"/>
  <c r="Y201" i="18"/>
  <c r="Z201" i="18" s="1"/>
  <c r="X201" i="18"/>
  <c r="Y149" i="18"/>
  <c r="Z149" i="18" s="1"/>
  <c r="X149" i="18"/>
  <c r="AB340" i="18"/>
  <c r="AA340" i="18"/>
  <c r="AA993" i="18"/>
  <c r="AB993" i="18"/>
  <c r="AB952" i="18"/>
  <c r="AA952" i="18"/>
  <c r="AC826" i="18"/>
  <c r="AC575" i="18"/>
  <c r="AB316" i="18"/>
  <c r="AA316" i="18"/>
  <c r="AC185" i="18"/>
  <c r="AA58" i="18"/>
  <c r="AB58" i="18"/>
  <c r="AC244" i="18"/>
  <c r="AB261" i="18"/>
  <c r="AA261" i="18"/>
  <c r="AB70" i="18"/>
  <c r="AA70" i="18"/>
  <c r="Y645" i="18"/>
  <c r="Z645" i="18" s="1"/>
  <c r="X645" i="18"/>
  <c r="AC21" i="18"/>
  <c r="AA907" i="18"/>
  <c r="AB907" i="18"/>
  <c r="AA772" i="18"/>
  <c r="AB772" i="18"/>
  <c r="AA724" i="18"/>
  <c r="AB724" i="18"/>
  <c r="AB428" i="18"/>
  <c r="AA428" i="18"/>
  <c r="AA409" i="18"/>
  <c r="AB409" i="18"/>
  <c r="AC137" i="18"/>
  <c r="Y798" i="18"/>
  <c r="Z798" i="18" s="1"/>
  <c r="X798" i="18"/>
  <c r="AB698" i="18"/>
  <c r="AA698" i="18"/>
  <c r="AC594" i="18"/>
  <c r="AC498" i="18"/>
  <c r="AC873" i="18"/>
  <c r="AB794" i="18"/>
  <c r="AA794" i="18"/>
  <c r="AC463" i="18"/>
  <c r="AB629" i="18"/>
  <c r="AA629" i="18"/>
  <c r="AB399" i="18"/>
  <c r="AA399" i="18"/>
  <c r="AA697" i="18"/>
  <c r="AB697" i="18"/>
  <c r="AB738" i="18"/>
  <c r="AA738" i="18"/>
  <c r="AA374" i="18"/>
  <c r="AB374" i="18"/>
  <c r="AB246" i="18"/>
  <c r="AA246" i="18"/>
  <c r="AC308" i="18"/>
  <c r="AC344" i="18"/>
  <c r="AA294" i="18"/>
  <c r="AB294" i="18"/>
  <c r="AC869" i="18"/>
  <c r="AC74" i="18"/>
  <c r="AC968" i="18"/>
  <c r="AB829" i="18"/>
  <c r="AA829" i="18"/>
  <c r="AB719" i="18"/>
  <c r="AA719" i="18"/>
  <c r="AB783" i="18"/>
  <c r="AA783" i="18"/>
  <c r="AA301" i="18"/>
  <c r="AB301" i="18"/>
  <c r="AB110" i="18"/>
  <c r="AA110" i="18"/>
  <c r="AC8" i="18"/>
  <c r="AB904" i="18"/>
  <c r="AA904" i="18"/>
  <c r="AB813" i="18"/>
  <c r="AA813" i="18"/>
  <c r="AC517" i="18"/>
  <c r="AB644" i="18"/>
  <c r="AA644" i="18"/>
  <c r="AA576" i="18"/>
  <c r="AB576" i="18"/>
  <c r="AA631" i="18"/>
  <c r="AB631" i="18"/>
  <c r="AB447" i="18"/>
  <c r="AA447" i="18"/>
  <c r="AA406" i="18"/>
  <c r="AB406" i="18"/>
  <c r="AB450" i="18"/>
  <c r="AA450" i="18"/>
  <c r="AA429" i="18"/>
  <c r="AB429" i="18"/>
  <c r="AA349" i="18"/>
  <c r="AB349" i="18"/>
  <c r="AB998" i="18"/>
  <c r="AA998" i="18"/>
  <c r="AC54" i="18"/>
  <c r="AC367" i="18"/>
  <c r="AB486" i="18"/>
  <c r="AA486" i="18"/>
  <c r="AB235" i="18"/>
  <c r="AA235" i="18"/>
  <c r="AA92" i="18"/>
  <c r="AB92" i="18"/>
  <c r="AB950" i="18"/>
  <c r="AA950" i="18"/>
  <c r="AB920" i="18"/>
  <c r="AA920" i="18"/>
  <c r="AB651" i="18"/>
  <c r="AA651" i="18"/>
  <c r="AC711" i="18"/>
  <c r="AB718" i="18"/>
  <c r="AA718" i="18"/>
  <c r="AC424" i="18"/>
  <c r="AC376" i="18"/>
  <c r="AB264" i="18"/>
  <c r="AA264" i="18"/>
  <c r="AC60" i="18"/>
  <c r="AA197" i="18"/>
  <c r="AB197" i="18"/>
  <c r="AC312" i="18"/>
  <c r="AA922" i="18"/>
  <c r="AB922" i="18"/>
  <c r="AA811" i="18"/>
  <c r="AB811" i="18"/>
  <c r="AA559" i="18"/>
  <c r="AB559" i="18"/>
  <c r="AA471" i="18"/>
  <c r="AB471" i="18"/>
  <c r="AA76" i="18"/>
  <c r="AB76" i="18"/>
  <c r="AB973" i="18"/>
  <c r="AA973" i="18"/>
  <c r="AA871" i="18"/>
  <c r="AB871" i="18"/>
  <c r="AB634" i="18"/>
  <c r="AA634" i="18"/>
  <c r="AB660" i="18"/>
  <c r="AA660" i="18"/>
  <c r="AA640" i="18"/>
  <c r="AB640" i="18"/>
  <c r="AA519" i="18"/>
  <c r="AB519" i="18"/>
  <c r="AA270" i="18"/>
  <c r="AB270" i="18"/>
  <c r="AA438" i="18"/>
  <c r="AB438" i="18"/>
  <c r="AA688" i="18"/>
  <c r="AB688" i="18"/>
  <c r="AA85" i="18"/>
  <c r="AB85" i="18"/>
  <c r="AB327" i="18"/>
  <c r="AA327" i="18"/>
  <c r="AB79" i="18"/>
  <c r="AA79" i="18"/>
  <c r="AC976" i="18"/>
  <c r="AC793" i="18"/>
  <c r="AC427" i="18"/>
  <c r="AC630" i="18"/>
  <c r="AA209" i="18"/>
  <c r="AB209" i="18"/>
  <c r="AA986" i="18"/>
  <c r="AB986" i="18"/>
  <c r="AA539" i="18"/>
  <c r="AB539" i="18"/>
  <c r="AA333" i="18"/>
  <c r="AB333" i="18"/>
  <c r="AC943" i="18"/>
  <c r="AC743" i="18"/>
  <c r="AC461" i="18"/>
  <c r="AA705" i="18"/>
  <c r="AB705" i="18"/>
  <c r="AA584" i="18"/>
  <c r="AB584" i="18"/>
  <c r="AC227" i="18"/>
  <c r="AB407" i="18"/>
  <c r="AA407" i="18"/>
  <c r="AB439" i="18"/>
  <c r="AA439" i="18"/>
  <c r="AB307" i="18"/>
  <c r="AA307" i="18"/>
  <c r="AB275" i="18"/>
  <c r="AA275" i="18"/>
  <c r="AC32" i="18"/>
  <c r="Y814" i="18"/>
  <c r="Z814" i="18" s="1"/>
  <c r="X814" i="18"/>
  <c r="AA940" i="18"/>
  <c r="AB940" i="18"/>
  <c r="AB546" i="18"/>
  <c r="AA546" i="18"/>
  <c r="AB300" i="18"/>
  <c r="AA300" i="18"/>
  <c r="AA232" i="18"/>
  <c r="AB232" i="18"/>
  <c r="AA329" i="18"/>
  <c r="AB329" i="18"/>
  <c r="AC834" i="18"/>
  <c r="AC580" i="18"/>
  <c r="AC277" i="18"/>
  <c r="AB343" i="18"/>
  <c r="AA343" i="18"/>
  <c r="AC121" i="18"/>
  <c r="AB384" i="18"/>
  <c r="AA384" i="18"/>
  <c r="AB126" i="18"/>
  <c r="AA126" i="18"/>
  <c r="AB52" i="18"/>
  <c r="AA52" i="18"/>
  <c r="AC757" i="18"/>
  <c r="AC421" i="18"/>
  <c r="AC788" i="18"/>
  <c r="AC531" i="18"/>
  <c r="AC484" i="18"/>
  <c r="X259" i="18"/>
  <c r="Y259" i="18"/>
  <c r="Z259" i="18" s="1"/>
  <c r="AB388" i="18"/>
  <c r="AA388" i="18"/>
  <c r="AA958" i="18"/>
  <c r="AB958" i="18"/>
  <c r="AA964" i="18"/>
  <c r="AB964" i="18"/>
  <c r="AA789" i="18"/>
  <c r="AB789" i="18"/>
  <c r="AA838" i="18"/>
  <c r="AB838" i="18"/>
  <c r="AB730" i="18"/>
  <c r="AA730" i="18"/>
  <c r="AB686" i="18"/>
  <c r="AA686" i="18"/>
  <c r="AB746" i="18"/>
  <c r="AA746" i="18"/>
  <c r="AA434" i="18"/>
  <c r="AB434" i="18"/>
  <c r="AB797" i="18"/>
  <c r="AA797" i="18"/>
  <c r="AA620" i="18"/>
  <c r="AB620" i="18"/>
  <c r="AA781" i="18"/>
  <c r="AB781" i="18"/>
  <c r="AC199" i="18"/>
  <c r="AA274" i="18"/>
  <c r="AB274" i="18"/>
  <c r="AC15" i="18"/>
  <c r="AC929" i="18"/>
  <c r="AC616" i="18"/>
  <c r="AC345" i="18"/>
  <c r="AC53" i="18"/>
  <c r="AC627" i="18"/>
  <c r="AC338" i="18"/>
  <c r="AC252" i="18"/>
  <c r="AC104" i="18"/>
  <c r="AB288" i="18"/>
  <c r="AA288" i="18"/>
  <c r="AC160" i="18"/>
  <c r="AB139" i="18"/>
  <c r="AA139" i="18"/>
  <c r="AB658" i="18"/>
  <c r="AA658" i="18"/>
  <c r="AC157" i="18"/>
  <c r="AC665" i="18"/>
  <c r="AC19" i="18"/>
  <c r="AC886" i="18"/>
  <c r="AC619" i="18"/>
  <c r="AC491" i="18"/>
  <c r="AC341" i="18"/>
  <c r="AC208" i="18"/>
  <c r="AC595" i="18"/>
  <c r="AC556" i="18"/>
  <c r="AB231" i="18"/>
  <c r="AA231" i="18"/>
  <c r="AB94" i="18"/>
  <c r="AA94" i="18"/>
  <c r="AC357" i="18"/>
  <c r="AC459" i="18"/>
  <c r="AC588" i="18"/>
  <c r="AC669" i="18"/>
  <c r="AC366" i="18"/>
  <c r="AC310" i="18"/>
  <c r="AC725" i="18"/>
  <c r="AC266" i="18"/>
  <c r="AC684" i="18"/>
  <c r="AC483" i="18"/>
  <c r="AC732" i="18"/>
  <c r="AB154" i="18"/>
  <c r="AA154" i="18"/>
  <c r="AC64" i="18"/>
  <c r="AC393" i="18"/>
  <c r="AC413" i="18"/>
  <c r="AC728" i="18"/>
  <c r="AC901" i="18"/>
  <c r="AC116" i="18"/>
  <c r="AC263" i="18"/>
  <c r="AC61" i="18"/>
  <c r="AC994" i="18"/>
  <c r="AC863" i="18"/>
  <c r="AC12" i="18"/>
  <c r="AC893" i="18"/>
  <c r="AC965" i="18"/>
  <c r="AC914" i="18"/>
  <c r="AC656" i="18"/>
  <c r="AC451" i="18"/>
  <c r="AC883" i="18"/>
  <c r="AC9" i="18"/>
  <c r="AC672" i="18"/>
  <c r="AC664" i="18"/>
  <c r="AC236" i="18"/>
  <c r="AC43" i="18"/>
  <c r="AC946" i="18"/>
  <c r="AC831" i="18"/>
  <c r="AC639" i="18"/>
  <c r="AC825" i="18"/>
  <c r="AC67" i="18"/>
  <c r="AC152" i="18"/>
  <c r="AC417" i="18"/>
  <c r="AC571" i="18"/>
  <c r="AC866" i="18"/>
  <c r="AC654" i="18"/>
  <c r="AC200" i="18"/>
  <c r="AC265" i="18"/>
  <c r="AC930" i="18"/>
  <c r="AC220" i="18"/>
  <c r="AC652" i="18"/>
  <c r="AC853" i="18"/>
  <c r="AC239" i="18"/>
  <c r="AC499" i="18"/>
  <c r="AB999" i="18"/>
  <c r="AA999" i="18"/>
  <c r="AC511" i="18"/>
  <c r="AB432" i="18"/>
  <c r="AA432" i="18"/>
  <c r="AC73" i="18"/>
  <c r="AB171" i="18"/>
  <c r="AA171" i="18"/>
  <c r="AB23" i="18"/>
  <c r="AA23" i="18"/>
  <c r="AC24" i="18"/>
  <c r="AC462" i="18"/>
  <c r="AB392" i="18"/>
  <c r="AA392" i="18"/>
  <c r="AC394" i="18"/>
  <c r="AC530" i="18"/>
  <c r="AC466" i="18"/>
  <c r="AB469" i="18"/>
  <c r="AA469" i="18"/>
  <c r="AB754" i="18"/>
  <c r="AA754" i="18"/>
  <c r="AB843" i="18"/>
  <c r="AA843" i="18"/>
  <c r="AB291" i="18"/>
  <c r="AA291" i="18"/>
  <c r="AA544" i="18"/>
  <c r="AB544" i="18"/>
  <c r="AC48" i="18"/>
  <c r="AB170" i="18"/>
  <c r="AA170" i="18"/>
  <c r="AC947" i="18"/>
  <c r="AC900" i="18"/>
  <c r="AB190" i="18"/>
  <c r="AA190" i="18"/>
  <c r="AA941" i="18"/>
  <c r="AB941" i="18"/>
  <c r="AC655" i="18"/>
  <c r="AB360" i="18"/>
  <c r="AA360" i="18"/>
  <c r="AA977" i="18"/>
  <c r="AB977" i="18"/>
  <c r="AC581" i="18"/>
  <c r="AB832" i="18"/>
  <c r="AA832" i="18"/>
  <c r="AB763" i="18"/>
  <c r="AA763" i="18"/>
  <c r="AA648" i="18"/>
  <c r="AB648" i="18"/>
  <c r="AA377" i="18"/>
  <c r="AB377" i="18"/>
  <c r="AB558" i="18"/>
  <c r="AA558" i="18"/>
  <c r="AA425" i="18"/>
  <c r="AB425" i="18"/>
  <c r="AB840" i="18"/>
  <c r="AA840" i="18"/>
  <c r="AB674" i="18"/>
  <c r="AA674" i="18"/>
  <c r="AB501" i="18"/>
  <c r="AA501" i="18"/>
  <c r="AC38" i="18"/>
  <c r="AC238" i="18"/>
  <c r="AB827" i="18"/>
  <c r="AA827" i="18"/>
  <c r="AA704" i="18"/>
  <c r="AB704" i="18"/>
  <c r="AC750" i="18"/>
  <c r="AA476" i="18"/>
  <c r="AB476" i="18"/>
  <c r="AB415" i="18"/>
  <c r="AA415" i="18"/>
  <c r="AB150" i="18"/>
  <c r="AA150" i="18"/>
  <c r="AB991" i="18"/>
  <c r="AA991" i="18"/>
  <c r="AA572" i="18"/>
  <c r="AB572" i="18"/>
  <c r="AB477" i="18"/>
  <c r="AA477" i="18"/>
  <c r="AC372" i="18"/>
  <c r="AB138" i="18"/>
  <c r="AA138" i="18"/>
  <c r="AC143" i="18"/>
  <c r="AA46" i="18"/>
  <c r="AB46" i="18"/>
  <c r="AA365" i="18"/>
  <c r="AB365" i="18"/>
  <c r="AB304" i="18"/>
  <c r="AA304" i="18"/>
  <c r="AB87" i="18"/>
  <c r="AA87" i="18"/>
  <c r="AC30" i="18"/>
  <c r="AB311" i="18"/>
  <c r="AA311" i="18"/>
  <c r="AC309" i="18"/>
  <c r="Y86" i="18"/>
  <c r="Z86" i="18" s="1"/>
  <c r="X86" i="18"/>
  <c r="AB247" i="18"/>
  <c r="AA247" i="18"/>
  <c r="AB56" i="18"/>
  <c r="AA56" i="18"/>
  <c r="AC528" i="18"/>
  <c r="AC720" i="18"/>
  <c r="AC870" i="18"/>
  <c r="AA910" i="18"/>
  <c r="AB910" i="18"/>
  <c r="AA693" i="18"/>
  <c r="AB693" i="18"/>
  <c r="AA382" i="18"/>
  <c r="AB382" i="18"/>
  <c r="AC356" i="18"/>
  <c r="AC83" i="18"/>
  <c r="AC408" i="18"/>
  <c r="AC205" i="18"/>
  <c r="AC607" i="18"/>
  <c r="AC144" i="18"/>
  <c r="AB45" i="18"/>
  <c r="AA45" i="18"/>
  <c r="AC808" i="18"/>
  <c r="AC780" i="18"/>
  <c r="AC555" i="18"/>
  <c r="AC612" i="18"/>
  <c r="AB123" i="18"/>
  <c r="AA123" i="18"/>
  <c r="AC337" i="18"/>
  <c r="AC245" i="18"/>
  <c r="AC807" i="18"/>
  <c r="AC685" i="18"/>
  <c r="AC500" i="18"/>
  <c r="AC65" i="18"/>
  <c r="AC909" i="18"/>
  <c r="AC865" i="18"/>
  <c r="AC515" i="18"/>
  <c r="AC281" i="18"/>
  <c r="AC401" i="18"/>
  <c r="AC823" i="18"/>
  <c r="AC673" i="18"/>
  <c r="AC216" i="18"/>
  <c r="AC5" i="18"/>
  <c r="AC269" i="18"/>
  <c r="AC273" i="18"/>
  <c r="AC63" i="18"/>
  <c r="AC956" i="18"/>
  <c r="AC696" i="18"/>
  <c r="AC917" i="18"/>
  <c r="AC804" i="18"/>
  <c r="AC430" i="18"/>
  <c r="AC302" i="18"/>
  <c r="AC386" i="18"/>
  <c r="AC221" i="18"/>
  <c r="AC81" i="18"/>
  <c r="AB877" i="18"/>
  <c r="AA877" i="18"/>
  <c r="AC856" i="18"/>
  <c r="AB582" i="18"/>
  <c r="AA582" i="18"/>
  <c r="AB610" i="18"/>
  <c r="AA610" i="18"/>
  <c r="Y101" i="18"/>
  <c r="Z101" i="18" s="1"/>
  <c r="X101" i="18"/>
  <c r="AB95" i="18"/>
  <c r="AA95" i="18"/>
  <c r="AB127" i="18"/>
  <c r="AA127" i="18"/>
  <c r="AA913" i="18"/>
  <c r="AB913" i="18"/>
  <c r="AB851" i="18"/>
  <c r="AA851" i="18"/>
  <c r="AB806" i="18"/>
  <c r="AA806" i="18"/>
  <c r="AA839" i="18"/>
  <c r="AB839" i="18"/>
  <c r="AA776" i="18"/>
  <c r="AB776" i="18"/>
  <c r="AA604" i="18"/>
  <c r="AB604" i="18"/>
  <c r="AB431" i="18"/>
  <c r="AA431" i="18"/>
  <c r="AA524" i="18"/>
  <c r="AB524" i="18"/>
  <c r="AA460" i="18"/>
  <c r="AB460" i="18"/>
  <c r="AB553" i="18"/>
  <c r="AA553" i="18"/>
  <c r="AB351" i="18"/>
  <c r="AA351" i="18"/>
  <c r="AB420" i="18"/>
  <c r="AA420" i="18"/>
  <c r="AB598" i="18"/>
  <c r="AA598" i="18"/>
  <c r="AA77" i="18"/>
  <c r="AB77" i="18"/>
  <c r="AC353" i="18"/>
  <c r="AC358" i="18"/>
  <c r="AB755" i="18"/>
  <c r="AA755" i="18"/>
  <c r="AC520" i="18"/>
  <c r="AC398" i="18"/>
  <c r="AC390" i="18"/>
  <c r="AC210" i="18"/>
  <c r="AA35" i="18"/>
  <c r="AB35" i="18"/>
  <c r="AB967" i="18"/>
  <c r="AA967" i="18"/>
  <c r="AA890" i="18"/>
  <c r="AB890" i="18"/>
  <c r="AC548" i="18"/>
  <c r="AB319" i="18"/>
  <c r="AA319" i="18"/>
  <c r="AC112" i="18"/>
  <c r="AC961" i="18"/>
  <c r="AC862" i="18"/>
  <c r="AC615" i="18"/>
  <c r="AC444" i="18"/>
  <c r="AC113" i="18"/>
  <c r="AB371" i="18"/>
  <c r="AA371" i="18"/>
  <c r="AA189" i="18"/>
  <c r="AB189" i="18"/>
  <c r="AB897" i="18"/>
  <c r="AA897" i="18"/>
  <c r="AC764" i="18"/>
  <c r="AC72" i="18"/>
  <c r="AB801" i="18"/>
  <c r="AA801" i="18"/>
  <c r="AC540" i="18"/>
  <c r="AC623" i="18"/>
  <c r="AC858" i="18"/>
  <c r="AA40" i="18"/>
  <c r="AB40" i="18"/>
  <c r="AC176" i="18"/>
  <c r="AA1002" i="18"/>
  <c r="I1024" i="31" s="1"/>
  <c r="AB1002" i="18"/>
  <c r="J1024" i="31" s="1"/>
  <c r="AC830" i="18"/>
  <c r="AC414" i="18"/>
  <c r="AC342" i="18"/>
  <c r="AB102" i="18"/>
  <c r="AA102" i="18"/>
  <c r="AA996" i="18"/>
  <c r="AB996" i="18"/>
  <c r="AB881" i="18"/>
  <c r="AA881" i="18"/>
  <c r="AB821" i="18"/>
  <c r="AA821" i="18"/>
  <c r="AB585" i="18"/>
  <c r="AA585" i="18"/>
  <c r="AA592" i="18"/>
  <c r="AB592" i="18"/>
  <c r="AA496" i="18"/>
  <c r="AB496" i="18"/>
  <c r="AB453" i="18"/>
  <c r="AA453" i="18"/>
  <c r="AA681" i="18"/>
  <c r="AB681" i="18"/>
  <c r="X37" i="18"/>
  <c r="Y37" i="18"/>
  <c r="Z37" i="18" s="1"/>
  <c r="AB219" i="18"/>
  <c r="AA219" i="18"/>
  <c r="AB194" i="18"/>
  <c r="AA194" i="18"/>
  <c r="AB747" i="18"/>
  <c r="AA747" i="18"/>
  <c r="AA547" i="18"/>
  <c r="AB547" i="18"/>
  <c r="AC36" i="18"/>
  <c r="AC966" i="18"/>
  <c r="AC229" i="18"/>
  <c r="AA109" i="18"/>
  <c r="AB109" i="18"/>
  <c r="AC919" i="18"/>
  <c r="AC954" i="18"/>
  <c r="AC436" i="18"/>
  <c r="AC951" i="18"/>
  <c r="AB478" i="18"/>
  <c r="AA478" i="18"/>
  <c r="AA847" i="18"/>
  <c r="AB847" i="18"/>
  <c r="AA680" i="18"/>
  <c r="AB680" i="18"/>
  <c r="AB614" i="18"/>
  <c r="AA614" i="18"/>
  <c r="AA354" i="18"/>
  <c r="AB354" i="18"/>
  <c r="AA240" i="18"/>
  <c r="AB240" i="18"/>
  <c r="AA628" i="18"/>
  <c r="AB628" i="18"/>
  <c r="AA180" i="18"/>
  <c r="AB180" i="18"/>
  <c r="AA108" i="18"/>
  <c r="AB108" i="18"/>
  <c r="AA906" i="18"/>
  <c r="AB906" i="18"/>
  <c r="AA795" i="18"/>
  <c r="AB795" i="18"/>
  <c r="AC908" i="18"/>
  <c r="AC905" i="18"/>
  <c r="AC16" i="18"/>
  <c r="AB295" i="18"/>
  <c r="AA295" i="18"/>
  <c r="AA676" i="18"/>
  <c r="AB676" i="18"/>
  <c r="AB872" i="18"/>
  <c r="AA872" i="18"/>
  <c r="AA422" i="18"/>
  <c r="AB422" i="18"/>
  <c r="AB396" i="18"/>
  <c r="AA396" i="18"/>
  <c r="AB387" i="18"/>
  <c r="AA387" i="18"/>
  <c r="AB280" i="18"/>
  <c r="AA280" i="18"/>
  <c r="AA141" i="18"/>
  <c r="AB141" i="18"/>
  <c r="AC440" i="18"/>
  <c r="AC296" i="18"/>
  <c r="AA975" i="18"/>
  <c r="AB975" i="18"/>
  <c r="AB526" i="18"/>
  <c r="AA526" i="18"/>
  <c r="AA495" i="18"/>
  <c r="AB495" i="18"/>
  <c r="AA475" i="18"/>
  <c r="AB475" i="18"/>
  <c r="AB182" i="18"/>
  <c r="AA182" i="18"/>
  <c r="AB980" i="18"/>
  <c r="AA980" i="18"/>
  <c r="AB678" i="18"/>
  <c r="AA678" i="18"/>
  <c r="AB323" i="18"/>
  <c r="AA323" i="18"/>
  <c r="AB78" i="18"/>
  <c r="AA78" i="18"/>
  <c r="AC111" i="18"/>
  <c r="AC268" i="18"/>
  <c r="AC915" i="18"/>
  <c r="AC474" i="18"/>
  <c r="AC234" i="18"/>
  <c r="AC114" i="18"/>
  <c r="AC589" i="18"/>
  <c r="AC972" i="18"/>
  <c r="AC395" i="18"/>
  <c r="AC218" i="18"/>
  <c r="AC934" i="18"/>
  <c r="AC609" i="18"/>
  <c r="AC633" i="18"/>
  <c r="AC411" i="18"/>
  <c r="AC810" i="18"/>
  <c r="AC147" i="18"/>
  <c r="AC470" i="18"/>
  <c r="AC562" i="18"/>
  <c r="AC884" i="18"/>
  <c r="AC542" i="18"/>
  <c r="AC641" i="18"/>
  <c r="AC758" i="18"/>
  <c r="AC299" i="18"/>
  <c r="AC186" i="18"/>
  <c r="AC335" i="18"/>
  <c r="AC455" i="18"/>
  <c r="AC283" i="18"/>
  <c r="AC162" i="18"/>
  <c r="AC690" i="18"/>
  <c r="AC836" i="18"/>
  <c r="AC621" i="18"/>
  <c r="AC206" i="18"/>
  <c r="AC187" i="18"/>
  <c r="AC805" i="18"/>
  <c r="AC695" i="18"/>
  <c r="AC987" i="18"/>
  <c r="AC702" i="18"/>
  <c r="AC601" i="18"/>
  <c r="AC179" i="18"/>
  <c r="AC91" i="18"/>
  <c r="AC626" i="18"/>
  <c r="AC391" i="18"/>
  <c r="AC726" i="18"/>
  <c r="AC69" i="18"/>
  <c r="AC942" i="18"/>
  <c r="AC682" i="18"/>
  <c r="AC925" i="18"/>
  <c r="AC878" i="18"/>
  <c r="AC882" i="18"/>
  <c r="AC516" i="18"/>
  <c r="AC535" i="18"/>
  <c r="AC418" i="18"/>
  <c r="AC437" i="18"/>
  <c r="AC298" i="18"/>
  <c r="AC62" i="18"/>
  <c r="Y990" i="18"/>
  <c r="Z990" i="18" s="1"/>
  <c r="X990" i="18"/>
  <c r="AA803" i="18"/>
  <c r="AB803" i="18"/>
  <c r="AB622" i="18"/>
  <c r="AA622" i="18"/>
  <c r="AA997" i="18"/>
  <c r="AB997" i="18"/>
  <c r="AB352" i="18"/>
  <c r="AA352" i="18"/>
  <c r="AB175" i="18"/>
  <c r="AA175" i="18"/>
  <c r="Y887" i="18"/>
  <c r="Z887" i="18" s="1"/>
  <c r="X887" i="18"/>
  <c r="AA817" i="18"/>
  <c r="AB817" i="18"/>
  <c r="AB791" i="18"/>
  <c r="AA791" i="18"/>
  <c r="AB593" i="18"/>
  <c r="AA593" i="18"/>
  <c r="AA700" i="18"/>
  <c r="AB700" i="18"/>
  <c r="AB637" i="18"/>
  <c r="AA637" i="18"/>
  <c r="AB457" i="18"/>
  <c r="AA457" i="18"/>
  <c r="AB714" i="18"/>
  <c r="AA714" i="18"/>
  <c r="AA712" i="18"/>
  <c r="AB712" i="18"/>
  <c r="AB324" i="18"/>
  <c r="AA324" i="18"/>
  <c r="AB106" i="18"/>
  <c r="AA106" i="18"/>
  <c r="AB510" i="18"/>
  <c r="AA510" i="18"/>
  <c r="AC173" i="18"/>
  <c r="AC125" i="18"/>
  <c r="AC563" i="18"/>
  <c r="AB723" i="18"/>
  <c r="AA723" i="18"/>
  <c r="AC608" i="18"/>
  <c r="Y165" i="18"/>
  <c r="Z165" i="18" s="1"/>
  <c r="X165" i="18"/>
  <c r="AA100" i="18"/>
  <c r="AB100" i="18"/>
  <c r="AA933" i="18"/>
  <c r="AB933" i="18"/>
  <c r="AC864" i="18"/>
  <c r="AC716" i="18"/>
  <c r="AC752" i="18"/>
  <c r="AC305" i="18"/>
  <c r="AC760" i="18"/>
  <c r="AC512" i="18"/>
  <c r="AC649" i="18"/>
  <c r="AC306" i="18"/>
  <c r="AB494" i="18"/>
  <c r="AA494" i="18"/>
  <c r="AB364" i="18"/>
  <c r="AA364" i="18"/>
  <c r="AC89" i="18"/>
  <c r="AB320" i="18"/>
  <c r="AA320" i="18"/>
  <c r="AC855" i="18"/>
  <c r="AC543" i="18"/>
  <c r="AB506" i="18"/>
  <c r="AA506" i="18"/>
  <c r="AB230" i="18"/>
  <c r="AA230" i="18"/>
  <c r="AC168" i="18"/>
  <c r="AC128" i="18"/>
  <c r="AC233" i="18"/>
  <c r="AC84" i="18"/>
  <c r="AB336" i="18"/>
  <c r="AA336" i="18"/>
  <c r="AC120" i="18"/>
  <c r="AC253" i="18"/>
  <c r="AC523" i="18"/>
  <c r="AC313" i="18"/>
  <c r="AC177" i="18"/>
  <c r="AC237" i="18"/>
  <c r="AC124" i="18"/>
  <c r="AC334" i="18"/>
  <c r="AC322" i="18"/>
  <c r="AC193" i="18"/>
  <c r="AC184" i="18"/>
  <c r="AB155" i="18"/>
  <c r="AA155" i="18"/>
  <c r="AB375" i="18"/>
  <c r="AA375" i="18"/>
  <c r="AC369" i="18"/>
  <c r="AC289" i="18"/>
  <c r="AB142" i="18"/>
  <c r="AA142" i="18"/>
  <c r="AA28" i="18"/>
  <c r="AB28" i="18"/>
  <c r="AC988" i="18"/>
  <c r="AC796" i="18"/>
  <c r="AC713" i="18"/>
  <c r="AC488" i="18"/>
  <c r="AC464" i="18"/>
  <c r="AC405" i="18"/>
  <c r="AC894" i="18"/>
  <c r="AC318" i="18"/>
  <c r="AC290" i="18"/>
  <c r="AB383" i="18"/>
  <c r="AA383" i="18"/>
  <c r="AC164" i="18"/>
  <c r="AC709" i="18"/>
  <c r="AC492" i="18"/>
  <c r="AC314" i="18"/>
  <c r="Y1001" i="18"/>
  <c r="Z1001" i="18" s="1"/>
  <c r="X1001" i="18"/>
  <c r="AB995" i="18"/>
  <c r="AA995" i="18"/>
  <c r="AB939" i="18"/>
  <c r="AA939" i="18"/>
  <c r="AA849" i="18"/>
  <c r="AB849" i="18"/>
  <c r="AA741" i="18"/>
  <c r="AB741" i="18"/>
  <c r="AB667" i="18"/>
  <c r="AA667" i="18"/>
  <c r="AA567" i="18"/>
  <c r="AB567" i="18"/>
  <c r="AB691" i="18"/>
  <c r="AA691" i="18"/>
  <c r="AB502" i="18"/>
  <c r="AA502" i="18"/>
  <c r="AA286" i="18"/>
  <c r="AB286" i="18"/>
  <c r="AA452" i="18"/>
  <c r="AB452" i="18"/>
  <c r="AA560" i="18"/>
  <c r="AB560" i="18"/>
  <c r="AB574" i="18"/>
  <c r="AA574" i="18"/>
  <c r="AA248" i="18"/>
  <c r="AB248" i="18"/>
  <c r="AB276" i="18"/>
  <c r="AA276" i="18"/>
  <c r="AA370" i="18"/>
  <c r="AB370" i="18"/>
  <c r="AB99" i="18"/>
  <c r="AA99" i="18"/>
  <c r="AB98" i="18"/>
  <c r="AA98" i="18"/>
  <c r="AA66" i="18"/>
  <c r="AB66" i="18"/>
  <c r="AC981" i="18"/>
  <c r="AC790" i="18"/>
  <c r="AC650" i="18"/>
  <c r="AC103" i="18"/>
  <c r="AC931" i="18"/>
  <c r="AC809" i="18"/>
  <c r="AB675" i="18"/>
  <c r="AA675" i="18"/>
  <c r="AB683" i="18"/>
  <c r="AA683" i="18"/>
  <c r="AC663" i="18"/>
  <c r="AC153" i="18"/>
  <c r="AB75" i="18"/>
  <c r="AA75" i="18"/>
  <c r="AC989" i="18"/>
  <c r="AC957" i="18"/>
  <c r="AC748" i="18"/>
  <c r="AC599" i="18"/>
  <c r="AC487" i="18"/>
  <c r="AC361" i="18"/>
  <c r="AC145" i="18"/>
  <c r="AB134" i="18"/>
  <c r="AA134" i="18"/>
  <c r="AC156" i="18"/>
  <c r="AC148" i="18"/>
  <c r="AC923" i="18"/>
  <c r="AC860" i="18"/>
  <c r="AB944" i="18"/>
  <c r="AA944" i="18"/>
  <c r="AA224" i="18"/>
  <c r="AB224" i="18"/>
  <c r="AA181" i="18"/>
  <c r="AB181" i="18"/>
  <c r="AA812" i="18"/>
  <c r="AB812" i="18"/>
  <c r="AA885" i="18"/>
  <c r="AB885" i="18"/>
  <c r="AC613" i="18"/>
  <c r="AC485" i="18"/>
  <c r="AA737" i="18"/>
  <c r="AB737" i="18"/>
  <c r="AA646" i="18"/>
  <c r="AB646" i="18"/>
  <c r="AB541" i="18"/>
  <c r="AA541" i="18"/>
  <c r="AA841" i="18"/>
  <c r="AB841" i="18"/>
  <c r="AB489" i="18"/>
  <c r="AA489" i="18"/>
  <c r="AA397" i="18"/>
  <c r="AB397" i="18"/>
  <c r="AA402" i="18"/>
  <c r="AB402" i="18"/>
  <c r="AC577" i="18"/>
  <c r="AA188" i="18"/>
  <c r="AB188" i="18"/>
  <c r="AA773" i="18"/>
  <c r="AB773" i="18"/>
  <c r="AB525" i="18"/>
  <c r="AA525" i="18"/>
  <c r="AB647" i="18"/>
  <c r="AA647" i="18"/>
  <c r="AC135" i="18"/>
  <c r="AC119" i="18"/>
  <c r="AC49" i="18"/>
  <c r="AB859" i="18"/>
  <c r="AA859" i="18"/>
  <c r="AC211" i="18"/>
  <c r="AC25" i="18"/>
  <c r="AB936" i="18"/>
  <c r="AA936" i="18"/>
  <c r="AB735" i="18"/>
  <c r="AA735" i="18"/>
  <c r="AB198" i="18"/>
  <c r="AA198" i="18"/>
  <c r="AC782" i="18"/>
  <c r="AA692" i="18"/>
  <c r="AB692" i="18"/>
  <c r="AB533" i="18"/>
  <c r="AA533" i="18"/>
  <c r="AA603" i="18"/>
  <c r="AB603" i="18"/>
  <c r="AA445" i="18"/>
  <c r="AB445" i="18"/>
  <c r="AA756" i="18"/>
  <c r="AB756" i="18"/>
  <c r="AB534" i="18"/>
  <c r="AA534" i="18"/>
  <c r="AB911" i="18"/>
  <c r="AA911" i="18"/>
  <c r="AC722" i="18"/>
  <c r="AC903" i="18"/>
  <c r="AC837" i="18"/>
  <c r="AC935" i="18"/>
  <c r="AC896" i="18"/>
  <c r="AA850" i="18"/>
  <c r="AB850" i="18"/>
  <c r="AA583" i="18"/>
  <c r="AB583" i="18"/>
  <c r="AC786" i="18"/>
  <c r="AA140" i="18"/>
  <c r="AB140" i="18"/>
  <c r="AA945" i="18"/>
  <c r="AB945" i="18"/>
  <c r="AB848" i="18"/>
  <c r="AA848" i="18"/>
  <c r="AC739" i="18"/>
  <c r="AB876" i="18"/>
  <c r="AA876" i="18"/>
  <c r="AA552" i="18"/>
  <c r="AB552" i="18"/>
  <c r="AB303" i="18"/>
  <c r="AA303" i="18"/>
  <c r="AC251" i="18"/>
  <c r="AC844" i="18"/>
  <c r="AC820" i="18"/>
  <c r="AC586" i="18"/>
  <c r="AC207" i="18"/>
  <c r="AC566" i="18"/>
  <c r="AC435" i="18"/>
  <c r="AC926" i="18"/>
  <c r="AC573" i="18"/>
  <c r="AC918" i="18"/>
  <c r="AC509" i="18"/>
  <c r="AC892" i="18"/>
  <c r="AC766" i="18"/>
  <c r="AC493" i="18"/>
  <c r="AC606" i="18"/>
  <c r="AC570" i="18"/>
  <c r="AC521" i="18"/>
  <c r="AC331" i="18"/>
  <c r="AC82" i="18"/>
  <c r="AC215" i="18"/>
  <c r="AC734" i="18"/>
  <c r="AC771" i="18"/>
  <c r="AC569" i="18"/>
  <c r="AC778" i="18"/>
  <c r="AC347" i="18"/>
  <c r="AC29" i="18"/>
  <c r="AC131" i="18"/>
  <c r="AC203" i="18"/>
  <c r="AC880" i="18"/>
  <c r="AC481" i="18"/>
  <c r="AC242" i="18"/>
  <c r="AC513" i="18"/>
  <c r="AC699" i="18"/>
  <c r="AC272" i="18"/>
  <c r="AC449" i="18"/>
  <c r="AC191" i="18"/>
  <c r="AC775" i="18"/>
  <c r="AC122" i="18"/>
  <c r="AC355" i="18"/>
  <c r="AC130" i="18"/>
  <c r="AC423" i="18"/>
  <c r="AC279" i="18"/>
  <c r="AC223" i="18"/>
  <c r="AC151" i="18"/>
  <c r="AC146" i="18"/>
  <c r="AC339" i="18"/>
  <c r="AC625" i="18"/>
  <c r="AC679" i="18"/>
  <c r="AC284" i="18"/>
  <c r="AC419" i="18"/>
  <c r="AC348" i="18"/>
  <c r="AC759" i="18"/>
  <c r="AC955" i="18"/>
  <c r="AC787" i="18"/>
  <c r="AC271" i="18"/>
  <c r="AC1000" i="18"/>
  <c r="AC363" i="18"/>
  <c r="AC969" i="18"/>
  <c r="AC578" i="18"/>
  <c r="AC57" i="18"/>
  <c r="AC537" i="18"/>
  <c r="AC458" i="18"/>
  <c r="AC315" i="18"/>
  <c r="AC605" i="18"/>
  <c r="AC550" i="18"/>
  <c r="AC963" i="18"/>
  <c r="AC971" i="18"/>
  <c r="AC767" i="18"/>
  <c r="AC482" i="18"/>
  <c r="AC602" i="18"/>
  <c r="AC260" i="18"/>
  <c r="AC565" i="18"/>
  <c r="AC770" i="18"/>
  <c r="AC465" i="18"/>
  <c r="AC250" i="18"/>
  <c r="AC6" i="18"/>
  <c r="K363" i="31" l="1"/>
  <c r="K41" i="31"/>
  <c r="K916" i="31"/>
  <c r="K998" i="31"/>
  <c r="K60" i="31"/>
  <c r="K738" i="31"/>
  <c r="K230" i="31"/>
  <c r="K641" i="31"/>
  <c r="K312" i="31"/>
  <c r="K783" i="31"/>
  <c r="K896" i="31"/>
  <c r="K183" i="31"/>
  <c r="K39" i="31"/>
  <c r="K287" i="31"/>
  <c r="K985" i="31"/>
  <c r="K977" i="31"/>
  <c r="K174" i="31"/>
  <c r="K661" i="31"/>
  <c r="K694" i="31"/>
  <c r="K678" i="31"/>
  <c r="K369" i="31"/>
  <c r="K915" i="31"/>
  <c r="K543" i="31"/>
  <c r="K531" i="31"/>
  <c r="K595" i="31"/>
  <c r="K505" i="31"/>
  <c r="K829" i="31"/>
  <c r="K802" i="31"/>
  <c r="K1011" i="31"/>
  <c r="K364" i="31"/>
  <c r="K335" i="31"/>
  <c r="K142" i="31"/>
  <c r="K61" i="31"/>
  <c r="K603" i="31"/>
  <c r="K71" i="31"/>
  <c r="K908" i="31"/>
  <c r="K175" i="31"/>
  <c r="K93" i="31"/>
  <c r="K340" i="31"/>
  <c r="K652" i="31"/>
  <c r="K334" i="31"/>
  <c r="K786" i="31"/>
  <c r="K226" i="31"/>
  <c r="K190" i="31"/>
  <c r="K922" i="31"/>
  <c r="K327" i="31"/>
  <c r="K630" i="31"/>
  <c r="K468" i="31"/>
  <c r="K978" i="31"/>
  <c r="K291" i="31"/>
  <c r="K307" i="31"/>
  <c r="K403" i="31"/>
  <c r="K303" i="31"/>
  <c r="K918" i="31"/>
  <c r="K1014" i="31"/>
  <c r="K194" i="31"/>
  <c r="K570" i="31"/>
  <c r="K542" i="31"/>
  <c r="K276" i="31"/>
  <c r="K672" i="31"/>
  <c r="K143" i="31"/>
  <c r="K87" i="31"/>
  <c r="K587" i="31"/>
  <c r="K952" i="31"/>
  <c r="K993" i="31"/>
  <c r="K337" i="31"/>
  <c r="K222" i="31"/>
  <c r="K361" i="31"/>
  <c r="K853" i="31"/>
  <c r="K377" i="31"/>
  <c r="K797" i="31"/>
  <c r="K471" i="31"/>
  <c r="K51" i="31"/>
  <c r="K936" i="31"/>
  <c r="K353" i="31"/>
  <c r="K285" i="31"/>
  <c r="K457" i="31"/>
  <c r="K754" i="31"/>
  <c r="K288" i="31"/>
  <c r="K522" i="31"/>
  <c r="K758" i="31"/>
  <c r="K359" i="31"/>
  <c r="K509" i="31"/>
  <c r="K979" i="31"/>
  <c r="K239" i="31"/>
  <c r="K852" i="31"/>
  <c r="K735" i="31"/>
  <c r="K81" i="31"/>
  <c r="K49" i="31"/>
  <c r="K82" i="31"/>
  <c r="K275" i="31"/>
  <c r="K565" i="31"/>
  <c r="K718" i="31"/>
  <c r="K401" i="31"/>
  <c r="K40" i="31"/>
  <c r="K110" i="31"/>
  <c r="K766" i="31"/>
  <c r="K343" i="31"/>
  <c r="K417" i="31"/>
  <c r="K931" i="31"/>
  <c r="K388" i="31"/>
  <c r="K180" i="31"/>
  <c r="K84" i="31"/>
  <c r="K953" i="31"/>
  <c r="K658" i="31"/>
  <c r="K731" i="31"/>
  <c r="K347" i="31"/>
  <c r="K733" i="31"/>
  <c r="K586" i="31"/>
  <c r="K150" i="31"/>
  <c r="K886" i="31"/>
  <c r="K179" i="31"/>
  <c r="K984" i="31"/>
  <c r="K552" i="31"/>
  <c r="K879" i="31"/>
  <c r="K85" i="31"/>
  <c r="K855" i="31"/>
  <c r="K238" i="31"/>
  <c r="K845" i="31"/>
  <c r="K423" i="31"/>
  <c r="K250" i="31"/>
  <c r="K332" i="31"/>
  <c r="K379" i="31"/>
  <c r="K251" i="31"/>
  <c r="K988" i="31"/>
  <c r="K880" i="31"/>
  <c r="K420" i="31"/>
  <c r="K533" i="31"/>
  <c r="K684" i="31"/>
  <c r="K91" i="31"/>
  <c r="K960" i="31"/>
  <c r="K463" i="31"/>
  <c r="K970" i="31"/>
  <c r="K381" i="31"/>
  <c r="K321" i="31"/>
  <c r="K63" i="31"/>
  <c r="K69" i="31"/>
  <c r="K527" i="31"/>
  <c r="K278" i="31"/>
  <c r="K937" i="31"/>
  <c r="K808" i="31"/>
  <c r="K691" i="31"/>
  <c r="K1001" i="31"/>
  <c r="K73" i="31"/>
  <c r="K821" i="31"/>
  <c r="K411" i="31"/>
  <c r="K1003" i="31"/>
  <c r="K266" i="31"/>
  <c r="K282" i="31"/>
  <c r="K152" i="31"/>
  <c r="K294" i="31"/>
  <c r="K79" i="31"/>
  <c r="K809" i="31"/>
  <c r="K439" i="31"/>
  <c r="K89" i="31"/>
  <c r="K65" i="31"/>
  <c r="K686" i="31"/>
  <c r="K535" i="31"/>
  <c r="K591" i="31"/>
  <c r="K987" i="31"/>
  <c r="K1016" i="31"/>
  <c r="K435" i="31"/>
  <c r="K86" i="31"/>
  <c r="K707" i="31"/>
  <c r="K267" i="31"/>
  <c r="K315" i="31"/>
  <c r="K178" i="31"/>
  <c r="K383" i="31"/>
  <c r="K770" i="31"/>
  <c r="K151" i="31"/>
  <c r="K771" i="31"/>
  <c r="K965" i="31"/>
  <c r="K772" i="31"/>
  <c r="K259" i="31"/>
  <c r="K134" i="31"/>
  <c r="K412" i="31"/>
  <c r="K43" i="31"/>
  <c r="K408" i="31"/>
  <c r="K674" i="31"/>
  <c r="K501" i="31"/>
  <c r="K551" i="31"/>
  <c r="K357" i="31"/>
  <c r="K48" i="31"/>
  <c r="K610" i="31"/>
  <c r="K976" i="31"/>
  <c r="K459" i="31"/>
  <c r="K375" i="31"/>
  <c r="K846" i="31"/>
  <c r="K514" i="31"/>
  <c r="K394" i="31"/>
  <c r="K118" i="31"/>
  <c r="K609" i="31"/>
  <c r="K255" i="31"/>
  <c r="K466" i="31"/>
  <c r="K224" i="31"/>
  <c r="K400" i="31"/>
  <c r="K199" i="31"/>
  <c r="K95" i="31"/>
  <c r="K487" i="31"/>
  <c r="K559" i="31"/>
  <c r="K385" i="31"/>
  <c r="K676" i="31"/>
  <c r="K441" i="31"/>
  <c r="K847" i="31"/>
  <c r="K968" i="31"/>
  <c r="K503" i="31"/>
  <c r="K34" i="31"/>
  <c r="K515" i="31"/>
  <c r="K923" i="31"/>
  <c r="K750" i="31"/>
  <c r="K415" i="31"/>
  <c r="K706" i="31"/>
  <c r="K954" i="31"/>
  <c r="K882" i="31"/>
  <c r="K621" i="31"/>
  <c r="K506" i="31"/>
  <c r="K265" i="31"/>
  <c r="K436" i="31"/>
  <c r="K765" i="31"/>
  <c r="K890" i="31"/>
  <c r="K215" i="31"/>
  <c r="K260" i="31"/>
  <c r="K545" i="31"/>
  <c r="K106" i="31"/>
  <c r="K96" i="31"/>
  <c r="K891" i="31"/>
  <c r="K232" i="31"/>
  <c r="K380" i="31"/>
  <c r="K234" i="31"/>
  <c r="K848" i="31"/>
  <c r="K878" i="31"/>
  <c r="K875" i="31"/>
  <c r="K911" i="31"/>
  <c r="K814" i="31"/>
  <c r="L792" i="31"/>
  <c r="M792" i="31" s="1"/>
  <c r="L504" i="31"/>
  <c r="M504" i="31" s="1"/>
  <c r="L559" i="31"/>
  <c r="M559" i="31" s="1"/>
  <c r="L977" i="31"/>
  <c r="M977" i="31" s="1"/>
  <c r="L168" i="31"/>
  <c r="M168" i="31" s="1"/>
  <c r="L445" i="31"/>
  <c r="M445" i="31" s="1"/>
  <c r="L721" i="31"/>
  <c r="M721" i="31" s="1"/>
  <c r="L369" i="31"/>
  <c r="M369" i="31" s="1"/>
  <c r="L543" i="31"/>
  <c r="M543" i="31" s="1"/>
  <c r="L788" i="31"/>
  <c r="M788" i="31" s="1"/>
  <c r="L229" i="31"/>
  <c r="M229" i="31" s="1"/>
  <c r="L273" i="31"/>
  <c r="M273" i="31" s="1"/>
  <c r="I870" i="31"/>
  <c r="I605" i="31"/>
  <c r="I933" i="31"/>
  <c r="J625" i="31"/>
  <c r="J220" i="31"/>
  <c r="J881" i="31"/>
  <c r="J795" i="31"/>
  <c r="I419" i="31"/>
  <c r="I668" i="31"/>
  <c r="L635" i="31"/>
  <c r="M635" i="31" s="1"/>
  <c r="I246" i="31"/>
  <c r="L945" i="31"/>
  <c r="M945" i="31" s="1"/>
  <c r="L621" i="31"/>
  <c r="M621" i="31" s="1"/>
  <c r="I705" i="31"/>
  <c r="L812" i="31"/>
  <c r="M812" i="31" s="1"/>
  <c r="I120" i="31"/>
  <c r="J270" i="31"/>
  <c r="J308" i="31"/>
  <c r="I689" i="31"/>
  <c r="J871" i="31"/>
  <c r="L336" i="31"/>
  <c r="M336" i="31" s="1"/>
  <c r="L916" i="31"/>
  <c r="M916" i="31" s="1"/>
  <c r="I50" i="31"/>
  <c r="L391" i="31"/>
  <c r="M391" i="31" s="1"/>
  <c r="L356" i="31"/>
  <c r="M356" i="31" s="1"/>
  <c r="I358" i="31"/>
  <c r="L150" i="31"/>
  <c r="M150" i="31" s="1"/>
  <c r="I342" i="31"/>
  <c r="L671" i="31"/>
  <c r="L774" i="31"/>
  <c r="M774" i="31" s="1"/>
  <c r="J532" i="31"/>
  <c r="J736" i="31"/>
  <c r="J615" i="31"/>
  <c r="J197" i="31"/>
  <c r="I825" i="31"/>
  <c r="L538" i="31"/>
  <c r="M538" i="31" s="1"/>
  <c r="L704" i="31"/>
  <c r="M704" i="31" s="1"/>
  <c r="L623" i="31"/>
  <c r="M623" i="31" s="1"/>
  <c r="L858" i="31"/>
  <c r="M858" i="31" s="1"/>
  <c r="L780" i="31"/>
  <c r="M780" i="31" s="1"/>
  <c r="L433" i="31"/>
  <c r="M433" i="31" s="1"/>
  <c r="L136" i="31"/>
  <c r="M136" i="31" s="1"/>
  <c r="I418" i="31"/>
  <c r="L272" i="31"/>
  <c r="M272" i="31" s="1"/>
  <c r="L282" i="31"/>
  <c r="M282" i="31" s="1"/>
  <c r="L993" i="31"/>
  <c r="M993" i="31" s="1"/>
  <c r="L337" i="31"/>
  <c r="M337" i="31" s="1"/>
  <c r="L600" i="31"/>
  <c r="M600" i="31" s="1"/>
  <c r="L293" i="31"/>
  <c r="M293" i="31" s="1"/>
  <c r="L370" i="31"/>
  <c r="M370" i="31" s="1"/>
  <c r="L647" i="31"/>
  <c r="M647" i="31" s="1"/>
  <c r="L245" i="31"/>
  <c r="M245" i="31" s="1"/>
  <c r="L377" i="31"/>
  <c r="M377" i="31" s="1"/>
  <c r="L471" i="31"/>
  <c r="M471" i="31" s="1"/>
  <c r="L264" i="31"/>
  <c r="M264" i="31" s="1"/>
  <c r="L153" i="31"/>
  <c r="L591" i="31"/>
  <c r="M591" i="31" s="1"/>
  <c r="L104" i="31"/>
  <c r="M104" i="31" s="1"/>
  <c r="L628" i="31"/>
  <c r="M628" i="31" s="1"/>
  <c r="L531" i="31"/>
  <c r="M531" i="31" s="1"/>
  <c r="L457" i="31"/>
  <c r="M457" i="31" s="1"/>
  <c r="L842" i="31"/>
  <c r="M842" i="31" s="1"/>
  <c r="J325" i="31"/>
  <c r="J898" i="31"/>
  <c r="J967" i="31"/>
  <c r="L808" i="31"/>
  <c r="M808" i="31" s="1"/>
  <c r="I872" i="31"/>
  <c r="L925" i="31"/>
  <c r="M925" i="31" s="1"/>
  <c r="I556" i="31"/>
  <c r="J467" i="31"/>
  <c r="I555" i="31"/>
  <c r="L804" i="31"/>
  <c r="M804" i="31" s="1"/>
  <c r="J757" i="31"/>
  <c r="L233" i="31"/>
  <c r="M233" i="31" s="1"/>
  <c r="L141" i="31"/>
  <c r="M141" i="31" s="1"/>
  <c r="I547" i="31"/>
  <c r="J210" i="31"/>
  <c r="I424" i="31"/>
  <c r="J511" i="31"/>
  <c r="J563" i="31"/>
  <c r="I759" i="31"/>
  <c r="I907" i="31"/>
  <c r="I203" i="31"/>
  <c r="J966" i="31"/>
  <c r="L178" i="31"/>
  <c r="M178" i="31" s="1"/>
  <c r="L383" i="31"/>
  <c r="M383" i="31" s="1"/>
  <c r="L979" i="31"/>
  <c r="M979" i="31" s="1"/>
  <c r="L175" i="31"/>
  <c r="M175" i="31" s="1"/>
  <c r="I697" i="31"/>
  <c r="L125" i="31"/>
  <c r="M125" i="31" s="1"/>
  <c r="J88" i="31"/>
  <c r="I121" i="31"/>
  <c r="I298" i="31"/>
  <c r="I596" i="31"/>
  <c r="J474" i="31"/>
  <c r="I524" i="31"/>
  <c r="J589" i="31"/>
  <c r="J763" i="31"/>
  <c r="I961" i="31"/>
  <c r="L731" i="31"/>
  <c r="M731" i="31" s="1"/>
  <c r="L312" i="31"/>
  <c r="M312" i="31" s="1"/>
  <c r="L486" i="31"/>
  <c r="M486" i="31" s="1"/>
  <c r="L1010" i="31"/>
  <c r="M1010" i="31" s="1"/>
  <c r="J164" i="31"/>
  <c r="J397" i="31"/>
  <c r="L215" i="31"/>
  <c r="M215" i="31" s="1"/>
  <c r="L259" i="31"/>
  <c r="M259" i="31" s="1"/>
  <c r="L275" i="31"/>
  <c r="M275" i="31" s="1"/>
  <c r="L106" i="31"/>
  <c r="M106" i="31" s="1"/>
  <c r="I252" i="31"/>
  <c r="L565" i="31"/>
  <c r="M565" i="31" s="1"/>
  <c r="L111" i="31"/>
  <c r="M111" i="31" s="1"/>
  <c r="J516" i="31"/>
  <c r="L782" i="31"/>
  <c r="M782" i="31" s="1"/>
  <c r="L886" i="31"/>
  <c r="M886" i="31" s="1"/>
  <c r="I122" i="31"/>
  <c r="I745" i="31"/>
  <c r="L195" i="31"/>
  <c r="M195" i="31" s="1"/>
  <c r="J128" i="31"/>
  <c r="I734" i="31"/>
  <c r="J479" i="31"/>
  <c r="I722" i="31"/>
  <c r="J813" i="31"/>
  <c r="J374" i="31"/>
  <c r="J644" i="31"/>
  <c r="L440" i="31"/>
  <c r="M440" i="31" s="1"/>
  <c r="L900" i="31"/>
  <c r="M900" i="31" s="1"/>
  <c r="L91" i="31"/>
  <c r="M91" i="31" s="1"/>
  <c r="L113" i="31"/>
  <c r="M113" i="31" s="1"/>
  <c r="L1009" i="31"/>
  <c r="M1009" i="31" s="1"/>
  <c r="L228" i="31"/>
  <c r="M228" i="31" s="1"/>
  <c r="L184" i="31"/>
  <c r="M184" i="31" s="1"/>
  <c r="L208" i="31"/>
  <c r="M208" i="31" s="1"/>
  <c r="L564" i="31"/>
  <c r="M564" i="31" s="1"/>
  <c r="L169" i="31"/>
  <c r="M169" i="31" s="1"/>
  <c r="L631" i="31"/>
  <c r="M631" i="31" s="1"/>
  <c r="L994" i="31"/>
  <c r="M994" i="31" s="1"/>
  <c r="L496" i="31"/>
  <c r="M496" i="31" s="1"/>
  <c r="I100" i="31"/>
  <c r="I700" i="31"/>
  <c r="I204" i="31"/>
  <c r="J517" i="31"/>
  <c r="J997" i="31"/>
  <c r="J163" i="31"/>
  <c r="I409" i="31"/>
  <c r="J444" i="31"/>
  <c r="J698" i="31"/>
  <c r="L38" i="31"/>
  <c r="M38" i="31" s="1"/>
  <c r="I817" i="31"/>
  <c r="I130" i="31"/>
  <c r="I650" i="31"/>
  <c r="I376" i="31"/>
  <c r="I702" i="31"/>
  <c r="J500" i="31"/>
  <c r="L941" i="31"/>
  <c r="M941" i="31" s="1"/>
  <c r="L988" i="31"/>
  <c r="M988" i="31" s="1"/>
  <c r="I769" i="31"/>
  <c r="I241" i="31"/>
  <c r="J703" i="31"/>
  <c r="J518" i="31"/>
  <c r="I607" i="31"/>
  <c r="I903" i="31"/>
  <c r="I124" i="31"/>
  <c r="L852" i="31"/>
  <c r="M852" i="31" s="1"/>
  <c r="J62" i="31"/>
  <c r="L562" i="31"/>
  <c r="M562" i="31" s="1"/>
  <c r="L786" i="31"/>
  <c r="M786" i="31" s="1"/>
  <c r="I211" i="31"/>
  <c r="L466" i="31"/>
  <c r="M466" i="31" s="1"/>
  <c r="L134" i="31"/>
  <c r="M134" i="31" s="1"/>
  <c r="J912" i="31"/>
  <c r="J57" i="31"/>
  <c r="L420" i="31"/>
  <c r="M420" i="31" s="1"/>
  <c r="L380" i="31"/>
  <c r="M380" i="31" s="1"/>
  <c r="I620" i="31"/>
  <c r="I373" i="31"/>
  <c r="J482" i="31"/>
  <c r="I453" i="31"/>
  <c r="J798" i="31"/>
  <c r="I828" i="31"/>
  <c r="J935" i="31"/>
  <c r="I117" i="31"/>
  <c r="I632" i="31"/>
  <c r="L878" i="31"/>
  <c r="M878" i="31" s="1"/>
  <c r="L243" i="31"/>
  <c r="M243" i="31" s="1"/>
  <c r="L826" i="31"/>
  <c r="M826" i="31" s="1"/>
  <c r="L85" i="31"/>
  <c r="M85" i="31" s="1"/>
  <c r="L238" i="31"/>
  <c r="M238" i="31" s="1"/>
  <c r="L303" i="31"/>
  <c r="M303" i="31" s="1"/>
  <c r="L87" i="31"/>
  <c r="M87" i="31" s="1"/>
  <c r="L267" i="31"/>
  <c r="M267" i="31" s="1"/>
  <c r="L634" i="31"/>
  <c r="M634" i="31" s="1"/>
  <c r="I67" i="31"/>
  <c r="L227" i="31"/>
  <c r="M227" i="31" s="1"/>
  <c r="J404" i="31"/>
  <c r="J932" i="31"/>
  <c r="L550" i="31"/>
  <c r="M550" i="31" s="1"/>
  <c r="J269" i="31"/>
  <c r="I333" i="31"/>
  <c r="J109" i="31"/>
  <c r="I387" i="31"/>
  <c r="I160" i="31"/>
  <c r="J499" i="31"/>
  <c r="J1013" i="31"/>
  <c r="J437" i="31"/>
  <c r="J726" i="31"/>
  <c r="L260" i="31"/>
  <c r="M260" i="31" s="1"/>
  <c r="I696" i="31"/>
  <c r="J447" i="31"/>
  <c r="J399" i="31"/>
  <c r="I785" i="31"/>
  <c r="L603" i="31"/>
  <c r="M603" i="31" s="1"/>
  <c r="J382" i="31"/>
  <c r="I212" i="31"/>
  <c r="I192" i="31"/>
  <c r="I566" i="31"/>
  <c r="J865" i="31"/>
  <c r="J491" i="31"/>
  <c r="I414" i="31"/>
  <c r="I45" i="31"/>
  <c r="L95" i="31"/>
  <c r="M95" i="31" s="1"/>
  <c r="I1021" i="31"/>
  <c r="L875" i="31"/>
  <c r="M875" i="31" s="1"/>
  <c r="L287" i="31"/>
  <c r="M287" i="31" s="1"/>
  <c r="L593" i="31"/>
  <c r="M593" i="31" s="1"/>
  <c r="L847" i="31"/>
  <c r="M847" i="31" s="1"/>
  <c r="L65" i="31"/>
  <c r="M65" i="31" s="1"/>
  <c r="L31" i="31"/>
  <c r="M31" i="31" s="1"/>
  <c r="L936" i="31"/>
  <c r="M936" i="31" s="1"/>
  <c r="L885" i="31"/>
  <c r="M885" i="31" s="1"/>
  <c r="L138" i="31"/>
  <c r="M138" i="31" s="1"/>
  <c r="L415" i="31"/>
  <c r="M415" i="31" s="1"/>
  <c r="L754" i="31"/>
  <c r="M754" i="31" s="1"/>
  <c r="L747" i="31"/>
  <c r="M747" i="31" s="1"/>
  <c r="L610" i="31"/>
  <c r="M610" i="31" s="1"/>
  <c r="J116" i="31"/>
  <c r="L617" i="31"/>
  <c r="M617" i="31" s="1"/>
  <c r="L641" i="31"/>
  <c r="M641" i="31" s="1"/>
  <c r="L179" i="31"/>
  <c r="M179" i="31" s="1"/>
  <c r="J161" i="31"/>
  <c r="L126" i="31"/>
  <c r="M126" i="31" s="1"/>
  <c r="L75" i="31"/>
  <c r="M75" i="31" s="1"/>
  <c r="L37" i="31"/>
  <c r="M37" i="31" s="1"/>
  <c r="J803" i="31"/>
  <c r="I819" i="31"/>
  <c r="I768" i="31"/>
  <c r="I752" i="31"/>
  <c r="J811" i="31"/>
  <c r="J980" i="31"/>
  <c r="L810" i="31"/>
  <c r="M810" i="31" s="1"/>
  <c r="J74" i="31"/>
  <c r="J406" i="31"/>
  <c r="L299" i="31"/>
  <c r="M299" i="31" s="1"/>
  <c r="I351" i="31"/>
  <c r="J322" i="31"/>
  <c r="I962" i="31"/>
  <c r="I297" i="31"/>
  <c r="I461" i="31"/>
  <c r="L249" i="31"/>
  <c r="M249" i="31" s="1"/>
  <c r="I727" i="31"/>
  <c r="J355" i="31"/>
  <c r="J1008" i="31"/>
  <c r="L652" i="31"/>
  <c r="M652" i="31" s="1"/>
  <c r="I101" i="31"/>
  <c r="J107" i="31"/>
  <c r="J460" i="31"/>
  <c r="J541" i="31"/>
  <c r="I682" i="31"/>
  <c r="J893" i="31"/>
  <c r="J98" i="31"/>
  <c r="J581" i="31"/>
  <c r="J944" i="31"/>
  <c r="I219" i="31"/>
  <c r="L398" i="31"/>
  <c r="M398" i="31" s="1"/>
  <c r="L733" i="31"/>
  <c r="M733" i="31" s="1"/>
  <c r="J942" i="31"/>
  <c r="I114" i="31"/>
  <c r="J508" i="31"/>
  <c r="J1020" i="31"/>
  <c r="I451" i="31"/>
  <c r="I428" i="31"/>
  <c r="I653" i="31"/>
  <c r="J666" i="31"/>
  <c r="I926" i="31"/>
  <c r="J132" i="31"/>
  <c r="J805" i="31"/>
  <c r="J851" i="31"/>
  <c r="J316" i="31"/>
  <c r="I268" i="31"/>
  <c r="I760" i="31"/>
  <c r="I421" i="31"/>
  <c r="L485" i="31"/>
  <c r="M485" i="31" s="1"/>
  <c r="L520" i="31"/>
  <c r="M520" i="31" s="1"/>
  <c r="I431" i="31"/>
  <c r="I746" i="31"/>
  <c r="I929" i="31"/>
  <c r="I92" i="31"/>
  <c r="L266" i="31"/>
  <c r="M266" i="31" s="1"/>
  <c r="I338" i="31"/>
  <c r="I974" i="31"/>
  <c r="I362" i="31"/>
  <c r="L822" i="31"/>
  <c r="M822" i="31" s="1"/>
  <c r="L959" i="31"/>
  <c r="M959" i="31" s="1"/>
  <c r="L402" i="31"/>
  <c r="M402" i="31" s="1"/>
  <c r="L463" i="31"/>
  <c r="M463" i="31" s="1"/>
  <c r="L244" i="31"/>
  <c r="M244" i="31" s="1"/>
  <c r="L381" i="31"/>
  <c r="M381" i="31" s="1"/>
  <c r="L438" i="31"/>
  <c r="M438" i="31" s="1"/>
  <c r="L434" i="31"/>
  <c r="M434" i="31" s="1"/>
  <c r="L850" i="31"/>
  <c r="M850" i="31" s="1"/>
  <c r="L732" i="31"/>
  <c r="M732" i="31" s="1"/>
  <c r="L950" i="31"/>
  <c r="M950" i="31" s="1"/>
  <c r="J519" i="31"/>
  <c r="I737" i="31"/>
  <c r="I751" i="31"/>
  <c r="I465" i="31"/>
  <c r="L185" i="31"/>
  <c r="M185" i="31" s="1"/>
  <c r="J476" i="31"/>
  <c r="J309" i="31"/>
  <c r="I729" i="31"/>
  <c r="J840" i="31"/>
  <c r="J29" i="31"/>
  <c r="L151" i="31"/>
  <c r="M151" i="31" s="1"/>
  <c r="I725" i="31"/>
  <c r="L265" i="31"/>
  <c r="M265" i="31" s="1"/>
  <c r="J422" i="31"/>
  <c r="J354" i="31"/>
  <c r="J867" i="31"/>
  <c r="I837" i="31"/>
  <c r="L239" i="31"/>
  <c r="M239" i="31" s="1"/>
  <c r="L39" i="31"/>
  <c r="M39" i="31" s="1"/>
  <c r="L924" i="31"/>
  <c r="M924" i="31" s="1"/>
  <c r="I560" i="31"/>
  <c r="L347" i="31"/>
  <c r="M347" i="31" s="1"/>
  <c r="L799" i="31"/>
  <c r="M799" i="31" s="1"/>
  <c r="L61" i="31"/>
  <c r="J42" i="31"/>
  <c r="L790" i="31"/>
  <c r="M790" i="31" s="1"/>
  <c r="L549" i="31"/>
  <c r="M549" i="31" s="1"/>
  <c r="L40" i="31"/>
  <c r="M40" i="31" s="1"/>
  <c r="L766" i="31"/>
  <c r="M766" i="31" s="1"/>
  <c r="L343" i="31"/>
  <c r="M343" i="31" s="1"/>
  <c r="L278" i="31"/>
  <c r="M278" i="31" s="1"/>
  <c r="L1000" i="31"/>
  <c r="M1000" i="31" s="1"/>
  <c r="J579" i="31"/>
  <c r="J66" i="31"/>
  <c r="L214" i="31"/>
  <c r="M214" i="31" s="1"/>
  <c r="J767" i="31"/>
  <c r="J1007" i="31"/>
  <c r="I512" i="31"/>
  <c r="L938" i="31"/>
  <c r="M938" i="31" s="1"/>
  <c r="L183" i="31"/>
  <c r="M183" i="31" s="1"/>
  <c r="I613" i="31"/>
  <c r="J883" i="31"/>
  <c r="J943" i="31"/>
  <c r="I140" i="31"/>
  <c r="L890" i="31"/>
  <c r="M890" i="31" s="1"/>
  <c r="J692" i="31"/>
  <c r="J806" i="31"/>
  <c r="L49" i="31"/>
  <c r="M49" i="31" s="1"/>
  <c r="I664" i="31"/>
  <c r="J784" i="31"/>
  <c r="J536" i="31"/>
  <c r="I762" i="31"/>
  <c r="I90" i="31"/>
  <c r="J35" i="31"/>
  <c r="J478" i="31"/>
  <c r="I1005" i="31"/>
  <c r="I200" i="31"/>
  <c r="J470" i="31"/>
  <c r="L540" i="31"/>
  <c r="M540" i="31" s="1"/>
  <c r="I573" i="31"/>
  <c r="J897" i="31"/>
  <c r="J314" i="31"/>
  <c r="I339" i="31"/>
  <c r="L679" i="31"/>
  <c r="M679" i="31" s="1"/>
  <c r="M671" i="31"/>
  <c r="K258" i="31"/>
  <c r="K395" i="31"/>
  <c r="K170" i="31"/>
  <c r="K146" i="31"/>
  <c r="K28" i="31"/>
  <c r="K184" i="31"/>
  <c r="K56" i="31"/>
  <c r="K133" i="31"/>
  <c r="K617" i="31"/>
  <c r="L487" i="31"/>
  <c r="M487" i="31" s="1"/>
  <c r="L624" i="31"/>
  <c r="M624" i="31" s="1"/>
  <c r="L985" i="31"/>
  <c r="M985" i="31" s="1"/>
  <c r="L480" i="31"/>
  <c r="M480" i="31" s="1"/>
  <c r="L991" i="31"/>
  <c r="M991" i="31" s="1"/>
  <c r="L809" i="31"/>
  <c r="M809" i="31" s="1"/>
  <c r="L441" i="31"/>
  <c r="M441" i="31" s="1"/>
  <c r="L361" i="31"/>
  <c r="M361" i="31" s="1"/>
  <c r="L301" i="31"/>
  <c r="M301" i="31" s="1"/>
  <c r="L144" i="31"/>
  <c r="M144" i="31" s="1"/>
  <c r="L294" i="31"/>
  <c r="M294" i="31" s="1"/>
  <c r="L503" i="31"/>
  <c r="M503" i="31" s="1"/>
  <c r="L51" i="31"/>
  <c r="M51" i="31" s="1"/>
  <c r="L793" i="31"/>
  <c r="M793" i="31" s="1"/>
  <c r="L353" i="31"/>
  <c r="M353" i="31" s="1"/>
  <c r="L515" i="31"/>
  <c r="M515" i="31" s="1"/>
  <c r="L940" i="31"/>
  <c r="M940" i="31" s="1"/>
  <c r="L588" i="31"/>
  <c r="M588" i="31" s="1"/>
  <c r="L866" i="31"/>
  <c r="M866" i="31" s="1"/>
  <c r="J574" i="31"/>
  <c r="L761" i="31"/>
  <c r="M761" i="31" s="1"/>
  <c r="I967" i="31"/>
  <c r="J605" i="31"/>
  <c r="L918" i="31"/>
  <c r="M918" i="31" s="1"/>
  <c r="L744" i="31"/>
  <c r="M744" i="31" s="1"/>
  <c r="J556" i="31"/>
  <c r="I467" i="31"/>
  <c r="J555" i="31"/>
  <c r="I220" i="31"/>
  <c r="I958" i="31"/>
  <c r="I881" i="31"/>
  <c r="L157" i="31"/>
  <c r="M157" i="31" s="1"/>
  <c r="J547" i="31"/>
  <c r="I210" i="31"/>
  <c r="J419" i="31"/>
  <c r="J863" i="31"/>
  <c r="J668" i="31"/>
  <c r="L507" i="31"/>
  <c r="M507" i="31" s="1"/>
  <c r="J834" i="31"/>
  <c r="J246" i="31"/>
  <c r="K246" i="31" s="1"/>
  <c r="L882" i="31"/>
  <c r="M882" i="31" s="1"/>
  <c r="I156" i="31"/>
  <c r="L509" i="31"/>
  <c r="M509" i="31" s="1"/>
  <c r="L1011" i="31"/>
  <c r="M1011" i="31" s="1"/>
  <c r="L685" i="31"/>
  <c r="M685" i="31" s="1"/>
  <c r="J697" i="31"/>
  <c r="L672" i="31"/>
  <c r="M672" i="31" s="1"/>
  <c r="I88" i="31"/>
  <c r="J121" i="31"/>
  <c r="J298" i="31"/>
  <c r="J596" i="31"/>
  <c r="I474" i="31"/>
  <c r="J524" i="31"/>
  <c r="I589" i="31"/>
  <c r="I763" i="31"/>
  <c r="J961" i="31"/>
  <c r="L186" i="31"/>
  <c r="M186" i="31" s="1"/>
  <c r="L340" i="31"/>
  <c r="M340" i="31" s="1"/>
  <c r="L510" i="31"/>
  <c r="M510" i="31" s="1"/>
  <c r="J50" i="31"/>
  <c r="L311" i="31"/>
  <c r="M311" i="31" s="1"/>
  <c r="I177" i="31"/>
  <c r="L344" i="31"/>
  <c r="M344" i="31" s="1"/>
  <c r="L199" i="31"/>
  <c r="M199" i="31" s="1"/>
  <c r="L142" i="31"/>
  <c r="M142" i="31" s="1"/>
  <c r="L255" i="31"/>
  <c r="M255" i="31" s="1"/>
  <c r="J252" i="31"/>
  <c r="L877" i="31"/>
  <c r="M877" i="31" s="1"/>
  <c r="I386" i="31"/>
  <c r="L328" i="31"/>
  <c r="M328" i="31" s="1"/>
  <c r="L327" i="31"/>
  <c r="M327" i="31" s="1"/>
  <c r="J955" i="31"/>
  <c r="J745" i="31"/>
  <c r="I532" i="31"/>
  <c r="I346" i="31"/>
  <c r="I736" i="31"/>
  <c r="I659" i="31"/>
  <c r="I615" i="31"/>
  <c r="J839" i="31"/>
  <c r="I197" i="31"/>
  <c r="J1019" i="31"/>
  <c r="J825" i="31"/>
  <c r="L84" i="31"/>
  <c r="M84" i="31" s="1"/>
  <c r="L557" i="31"/>
  <c r="M557" i="31" s="1"/>
  <c r="L947" i="31"/>
  <c r="M947" i="31" s="1"/>
  <c r="L748" i="31"/>
  <c r="M748" i="31" s="1"/>
  <c r="L201" i="31"/>
  <c r="M201" i="31" s="1"/>
  <c r="L717" i="31"/>
  <c r="M717" i="31" s="1"/>
  <c r="L643" i="31"/>
  <c r="M643" i="31" s="1"/>
  <c r="L305" i="31"/>
  <c r="M305" i="31" s="1"/>
  <c r="L321" i="31"/>
  <c r="M321" i="31" s="1"/>
  <c r="L906" i="31"/>
  <c r="M906" i="31" s="1"/>
  <c r="L832" i="31"/>
  <c r="M832" i="31" s="1"/>
  <c r="L956" i="31"/>
  <c r="M956" i="31" s="1"/>
  <c r="L611" i="31"/>
  <c r="M611" i="31" s="1"/>
  <c r="L937" i="31"/>
  <c r="M937" i="31" s="1"/>
  <c r="J100" i="31"/>
  <c r="J700" i="31"/>
  <c r="J204" i="31"/>
  <c r="I517" i="31"/>
  <c r="I997" i="31"/>
  <c r="I163" i="31"/>
  <c r="J409" i="31"/>
  <c r="I444" i="31"/>
  <c r="I698" i="31"/>
  <c r="L927" i="31"/>
  <c r="M927" i="31" s="1"/>
  <c r="J928" i="31"/>
  <c r="J202" i="31"/>
  <c r="J262" i="31"/>
  <c r="I636" i="31"/>
  <c r="J869" i="31"/>
  <c r="L973" i="31"/>
  <c r="M973" i="31" s="1"/>
  <c r="J131" i="31"/>
  <c r="L58" i="31"/>
  <c r="M58" i="31" s="1"/>
  <c r="J769" i="31"/>
  <c r="J241" i="31"/>
  <c r="I703" i="31"/>
  <c r="I518" i="31"/>
  <c r="J607" i="31"/>
  <c r="J903" i="31"/>
  <c r="J124" i="31"/>
  <c r="K1024" i="31"/>
  <c r="I62" i="31"/>
  <c r="I823" i="31"/>
  <c r="I919" i="31"/>
  <c r="I393" i="31"/>
  <c r="L637" i="31"/>
  <c r="M637" i="31" s="1"/>
  <c r="I341" i="31"/>
  <c r="I912" i="31"/>
  <c r="I57" i="31"/>
  <c r="L542" i="31"/>
  <c r="M542" i="31" s="1"/>
  <c r="L375" i="31"/>
  <c r="M375" i="31" s="1"/>
  <c r="J620" i="31"/>
  <c r="J373" i="31"/>
  <c r="I482" i="31"/>
  <c r="J453" i="31"/>
  <c r="I798" i="31"/>
  <c r="J828" i="31"/>
  <c r="I935" i="31"/>
  <c r="J117" i="31"/>
  <c r="J632" i="31"/>
  <c r="I899" i="31"/>
  <c r="L408" i="31"/>
  <c r="M408" i="31" s="1"/>
  <c r="L939" i="31"/>
  <c r="M939" i="31" s="1"/>
  <c r="L295" i="31"/>
  <c r="M295" i="31" s="1"/>
  <c r="L695" i="31"/>
  <c r="M695" i="31" s="1"/>
  <c r="L537" i="31"/>
  <c r="M537" i="31" s="1"/>
  <c r="L522" i="31"/>
  <c r="M522" i="31" s="1"/>
  <c r="L359" i="31"/>
  <c r="M359" i="31" s="1"/>
  <c r="L577" i="31"/>
  <c r="M577" i="31" s="1"/>
  <c r="J67" i="31"/>
  <c r="L430" i="31"/>
  <c r="M430" i="31" s="1"/>
  <c r="I404" i="31"/>
  <c r="I932" i="31"/>
  <c r="I78" i="31"/>
  <c r="J333" i="31"/>
  <c r="I326" i="31"/>
  <c r="J68" i="31"/>
  <c r="J160" i="31"/>
  <c r="J594" i="31"/>
  <c r="I172" i="31"/>
  <c r="J498" i="31"/>
  <c r="I726" i="31"/>
  <c r="L60" i="31"/>
  <c r="M60" i="31" s="1"/>
  <c r="J696" i="31"/>
  <c r="I447" i="31"/>
  <c r="I399" i="31"/>
  <c r="J785" i="31"/>
  <c r="J999" i="31"/>
  <c r="L677" i="31"/>
  <c r="M677" i="31" s="1"/>
  <c r="J212" i="31"/>
  <c r="J192" i="31"/>
  <c r="I313" i="31"/>
  <c r="I776" i="31"/>
  <c r="L488" i="31"/>
  <c r="M488" i="31" s="1"/>
  <c r="J414" i="31"/>
  <c r="J45" i="31"/>
  <c r="I454" i="31"/>
  <c r="J1021" i="31"/>
  <c r="L674" i="31"/>
  <c r="M674" i="31" s="1"/>
  <c r="L222" i="31"/>
  <c r="M222" i="31" s="1"/>
  <c r="L439" i="31"/>
  <c r="L661" i="31"/>
  <c r="M661" i="31" s="1"/>
  <c r="L258" i="31"/>
  <c r="M258" i="31" s="1"/>
  <c r="L905" i="31"/>
  <c r="M905" i="31" s="1"/>
  <c r="L987" i="31"/>
  <c r="M987" i="31" s="1"/>
  <c r="L1016" i="31"/>
  <c r="M1016" i="31" s="1"/>
  <c r="L923" i="31"/>
  <c r="M923" i="31" s="1"/>
  <c r="L86" i="31"/>
  <c r="L505" i="31"/>
  <c r="L332" i="31"/>
  <c r="M332" i="31" s="1"/>
  <c r="L481" i="31"/>
  <c r="M481" i="31" s="1"/>
  <c r="I253" i="31"/>
  <c r="L230" i="31"/>
  <c r="M230" i="31" s="1"/>
  <c r="L908" i="31"/>
  <c r="I680" i="31"/>
  <c r="L182" i="31"/>
  <c r="M182" i="31" s="1"/>
  <c r="L274" i="31"/>
  <c r="M274" i="31" s="1"/>
  <c r="L367" i="31"/>
  <c r="M367" i="31" s="1"/>
  <c r="J296" i="31"/>
  <c r="I803" i="31"/>
  <c r="J819" i="31"/>
  <c r="J768" i="31"/>
  <c r="J752" i="31"/>
  <c r="I811" i="31"/>
  <c r="I980" i="31"/>
  <c r="L443" i="31"/>
  <c r="M443" i="31" s="1"/>
  <c r="I148" i="31"/>
  <c r="L143" i="31"/>
  <c r="M143" i="31" s="1"/>
  <c r="L602" i="31"/>
  <c r="M602" i="31" s="1"/>
  <c r="J254" i="31"/>
  <c r="I568" i="31"/>
  <c r="J297" i="31"/>
  <c r="J461" i="31"/>
  <c r="J606" i="31"/>
  <c r="L483" i="31"/>
  <c r="M483" i="31" s="1"/>
  <c r="I355" i="31"/>
  <c r="I1008" i="31"/>
  <c r="L449" i="31"/>
  <c r="M449" i="31" s="1"/>
  <c r="J101" i="31"/>
  <c r="K101" i="31" s="1"/>
  <c r="I107" i="31"/>
  <c r="I460" i="31"/>
  <c r="I541" i="31"/>
  <c r="J682" i="31"/>
  <c r="K682" i="31" s="1"/>
  <c r="I893" i="31"/>
  <c r="I98" i="31"/>
  <c r="I581" i="31"/>
  <c r="I944" i="31"/>
  <c r="L82" i="31"/>
  <c r="M82" i="31" s="1"/>
  <c r="L446" i="31"/>
  <c r="M446" i="31" s="1"/>
  <c r="I673" i="31"/>
  <c r="I972" i="31"/>
  <c r="I257" i="31"/>
  <c r="L389" i="31"/>
  <c r="M389" i="31" s="1"/>
  <c r="J371" i="31"/>
  <c r="I472" i="31"/>
  <c r="I469" i="31"/>
  <c r="J598" i="31"/>
  <c r="L539" i="31"/>
  <c r="M539" i="31" s="1"/>
  <c r="J926" i="31"/>
  <c r="K926" i="31" s="1"/>
  <c r="J323" i="31"/>
  <c r="I741" i="31"/>
  <c r="L990" i="31"/>
  <c r="M990" i="31" s="1"/>
  <c r="I316" i="31"/>
  <c r="J268" i="31"/>
  <c r="J760" i="31"/>
  <c r="J421" i="31"/>
  <c r="I816" i="31"/>
  <c r="L616" i="31"/>
  <c r="M616" i="31" s="1"/>
  <c r="I450" i="31"/>
  <c r="J794" i="31"/>
  <c r="L43" i="31"/>
  <c r="M43" i="31" s="1"/>
  <c r="J92" i="31"/>
  <c r="J80" i="31"/>
  <c r="J338" i="31"/>
  <c r="J974" i="31"/>
  <c r="K974" i="31" s="1"/>
  <c r="J362" i="31"/>
  <c r="I690" i="31"/>
  <c r="L181" i="31"/>
  <c r="M181" i="31" s="1"/>
  <c r="L824" i="31"/>
  <c r="M824" i="31" s="1"/>
  <c r="L910" i="31"/>
  <c r="M910" i="31" s="1"/>
  <c r="L551" i="31"/>
  <c r="M551" i="31" s="1"/>
  <c r="L129" i="31"/>
  <c r="M129" i="31" s="1"/>
  <c r="L63" i="31"/>
  <c r="M63" i="31" s="1"/>
  <c r="L527" i="31"/>
  <c r="M527" i="31" s="1"/>
  <c r="L189" i="31"/>
  <c r="M189" i="31" s="1"/>
  <c r="L567" i="31"/>
  <c r="M567" i="31" s="1"/>
  <c r="L205" i="31"/>
  <c r="M205" i="31" s="1"/>
  <c r="L693" i="31"/>
  <c r="M693" i="31" s="1"/>
  <c r="J737" i="31"/>
  <c r="J946" i="31"/>
  <c r="J139" i="31"/>
  <c r="J372" i="31"/>
  <c r="I838" i="31"/>
  <c r="I464" i="31"/>
  <c r="J729" i="31"/>
  <c r="K729" i="31" s="1"/>
  <c r="I840" i="31"/>
  <c r="I29" i="31"/>
  <c r="L646" i="31"/>
  <c r="M646" i="31" s="1"/>
  <c r="J725" i="31"/>
  <c r="K725" i="31" s="1"/>
  <c r="J319" i="31"/>
  <c r="I277" i="31"/>
  <c r="I640" i="31"/>
  <c r="I796" i="31"/>
  <c r="J992" i="31"/>
  <c r="L771" i="31"/>
  <c r="M771" i="31" s="1"/>
  <c r="I425" i="31"/>
  <c r="I196" i="31"/>
  <c r="J560" i="31"/>
  <c r="I764" i="31"/>
  <c r="L489" i="31"/>
  <c r="M489" i="31" s="1"/>
  <c r="L102" i="31"/>
  <c r="M102" i="31" s="1"/>
  <c r="I42" i="31"/>
  <c r="L975" i="31"/>
  <c r="M975" i="31" s="1"/>
  <c r="L879" i="31"/>
  <c r="M879" i="31" s="1"/>
  <c r="L970" i="31"/>
  <c r="M970" i="31" s="1"/>
  <c r="L69" i="31"/>
  <c r="M69" i="31" s="1"/>
  <c r="L307" i="31"/>
  <c r="M307" i="31" s="1"/>
  <c r="L455" i="31"/>
  <c r="M455" i="31" s="1"/>
  <c r="L758" i="31"/>
  <c r="M758" i="31" s="1"/>
  <c r="L348" i="31"/>
  <c r="M348" i="31" s="1"/>
  <c r="L315" i="31"/>
  <c r="M315" i="31" s="1"/>
  <c r="L400" i="31"/>
  <c r="M400" i="31" s="1"/>
  <c r="I767" i="31"/>
  <c r="K767" i="31" s="1"/>
  <c r="I1007" i="31"/>
  <c r="J512" i="31"/>
  <c r="L525" i="31"/>
  <c r="M525" i="31" s="1"/>
  <c r="I773" i="31"/>
  <c r="I612" i="31"/>
  <c r="L93" i="31"/>
  <c r="M93" i="31" s="1"/>
  <c r="I943" i="31"/>
  <c r="J140" i="31"/>
  <c r="J218" i="31"/>
  <c r="I692" i="31"/>
  <c r="I806" i="31"/>
  <c r="L426" i="31"/>
  <c r="M426" i="31" s="1"/>
  <c r="J664" i="31"/>
  <c r="I874" i="31"/>
  <c r="J529" i="31"/>
  <c r="L137" i="31"/>
  <c r="M137" i="31" s="1"/>
  <c r="J90" i="31"/>
  <c r="I35" i="31"/>
  <c r="I478" i="31"/>
  <c r="L224" i="31"/>
  <c r="M224" i="31" s="1"/>
  <c r="J200" i="31"/>
  <c r="I470" i="31"/>
  <c r="J739" i="31"/>
  <c r="J730" i="31"/>
  <c r="L234" i="31"/>
  <c r="M234" i="31" s="1"/>
  <c r="J971" i="31"/>
  <c r="J154" i="31"/>
  <c r="L911" i="31"/>
  <c r="M911" i="31" s="1"/>
  <c r="K336" i="31"/>
  <c r="K624" i="31"/>
  <c r="K504" i="31"/>
  <c r="K572" i="31"/>
  <c r="K600" i="31"/>
  <c r="K593" i="31"/>
  <c r="K781" i="31"/>
  <c r="K701" i="31"/>
  <c r="K647" i="31"/>
  <c r="K245" i="31"/>
  <c r="K301" i="31"/>
  <c r="K213" i="31"/>
  <c r="K721" i="31"/>
  <c r="K905" i="31"/>
  <c r="K473" i="31"/>
  <c r="K225" i="31"/>
  <c r="K800" i="31"/>
  <c r="K756" i="31"/>
  <c r="K237" i="31"/>
  <c r="K885" i="31"/>
  <c r="K592" i="31"/>
  <c r="K914" i="31"/>
  <c r="K940" i="31"/>
  <c r="K948" i="31"/>
  <c r="K608" i="31"/>
  <c r="K866" i="31"/>
  <c r="K709" i="31"/>
  <c r="K634" i="31"/>
  <c r="K185" i="31"/>
  <c r="K927" i="31"/>
  <c r="K830" i="31"/>
  <c r="K214" i="31"/>
  <c r="K629" i="31"/>
  <c r="K430" i="31"/>
  <c r="K105" i="31"/>
  <c r="K685" i="31"/>
  <c r="K553" i="31"/>
  <c r="K810" i="31"/>
  <c r="K779" i="31"/>
  <c r="K602" i="31"/>
  <c r="K186" i="31"/>
  <c r="K483" i="31"/>
  <c r="K562" i="31"/>
  <c r="K815" i="31"/>
  <c r="K94" i="31"/>
  <c r="K135" i="31"/>
  <c r="K877" i="31"/>
  <c r="K677" i="31"/>
  <c r="K328" i="31"/>
  <c r="K534" i="31"/>
  <c r="K366" i="31"/>
  <c r="K520" i="31"/>
  <c r="K119" i="31"/>
  <c r="K920" i="31"/>
  <c r="K452" i="31"/>
  <c r="K32" i="31"/>
  <c r="L896" i="31"/>
  <c r="M896" i="31" s="1"/>
  <c r="K75" i="31"/>
  <c r="K402" i="31"/>
  <c r="K704" i="31"/>
  <c r="K964" i="31"/>
  <c r="K748" i="31"/>
  <c r="K549" i="31"/>
  <c r="K201" i="31"/>
  <c r="K717" i="31"/>
  <c r="K827" i="31"/>
  <c r="K209" i="31"/>
  <c r="K681" i="31"/>
  <c r="K660" i="31"/>
  <c r="K244" i="31"/>
  <c r="K619" i="31"/>
  <c r="K749" i="31"/>
  <c r="K305" i="31"/>
  <c r="K477" i="31"/>
  <c r="K208" i="31"/>
  <c r="K982" i="31"/>
  <c r="K438" i="31"/>
  <c r="K780" i="31"/>
  <c r="K663" i="31"/>
  <c r="K564" i="31"/>
  <c r="K236" i="31"/>
  <c r="K921" i="31"/>
  <c r="K832" i="31"/>
  <c r="K655" i="31"/>
  <c r="K631" i="31"/>
  <c r="K1006" i="31"/>
  <c r="K289" i="31"/>
  <c r="K850" i="31"/>
  <c r="K189" i="31"/>
  <c r="K934" i="31"/>
  <c r="K732" i="31"/>
  <c r="K350" i="31"/>
  <c r="K290" i="31"/>
  <c r="K693" i="31"/>
  <c r="K859" i="31"/>
  <c r="K141" i="31"/>
  <c r="K157" i="31"/>
  <c r="M908" i="31"/>
  <c r="K687" i="31"/>
  <c r="K182" i="31"/>
  <c r="K274" i="31"/>
  <c r="K649" i="31"/>
  <c r="K367" i="31"/>
  <c r="K37" i="31"/>
  <c r="K221" i="31"/>
  <c r="K58" i="31"/>
  <c r="K646" i="31"/>
  <c r="K525" i="31"/>
  <c r="K550" i="31"/>
  <c r="K407" i="31"/>
  <c r="K331" i="31"/>
  <c r="K52" i="31"/>
  <c r="K427" i="31"/>
  <c r="K510" i="31"/>
  <c r="K818" i="31"/>
  <c r="K1010" i="31"/>
  <c r="K311" i="31"/>
  <c r="K206" i="31"/>
  <c r="K344" i="31"/>
  <c r="K446" i="31"/>
  <c r="K489" i="31"/>
  <c r="K76" i="31"/>
  <c r="K53" i="31"/>
  <c r="K280" i="31"/>
  <c r="K990" i="31"/>
  <c r="K637" i="31"/>
  <c r="K416" i="31"/>
  <c r="K585" i="31"/>
  <c r="K147" i="31"/>
  <c r="K207" i="31"/>
  <c r="K530" i="31"/>
  <c r="K679" i="31"/>
  <c r="K981" i="31"/>
  <c r="K904" i="31"/>
  <c r="K900" i="31"/>
  <c r="K947" i="31"/>
  <c r="K103" i="31"/>
  <c r="K790" i="31"/>
  <c r="K939" i="31"/>
  <c r="L572" i="31"/>
  <c r="M572" i="31" s="1"/>
  <c r="L385" i="31"/>
  <c r="M385" i="31" s="1"/>
  <c r="L306" i="31"/>
  <c r="M306" i="31" s="1"/>
  <c r="L797" i="31"/>
  <c r="M797" i="31" s="1"/>
  <c r="L902" i="31"/>
  <c r="M902" i="31" s="1"/>
  <c r="L756" i="31"/>
  <c r="M756" i="31" s="1"/>
  <c r="L595" i="31"/>
  <c r="M595" i="31" s="1"/>
  <c r="I574" i="31"/>
  <c r="J162" i="31"/>
  <c r="L957" i="31"/>
  <c r="M957" i="31" s="1"/>
  <c r="J778" i="31"/>
  <c r="J714" i="31"/>
  <c r="J958" i="31"/>
  <c r="K958" i="31" s="1"/>
  <c r="I669" i="31"/>
  <c r="L599" i="31"/>
  <c r="M599" i="31" s="1"/>
  <c r="I863" i="31"/>
  <c r="I834" i="31"/>
  <c r="J156" i="31"/>
  <c r="I97" i="31"/>
  <c r="L831" i="31"/>
  <c r="M831" i="31" s="1"/>
  <c r="J392" i="31"/>
  <c r="J582" i="31"/>
  <c r="I713" i="31"/>
  <c r="I1017" i="31"/>
  <c r="I405" i="31"/>
  <c r="L735" i="31"/>
  <c r="M735" i="31" s="1"/>
  <c r="J177" i="31"/>
  <c r="L335" i="31"/>
  <c r="M335" i="31" s="1"/>
  <c r="I528" i="31"/>
  <c r="J386" i="31"/>
  <c r="I955" i="31"/>
  <c r="L585" i="31"/>
  <c r="M585" i="31" s="1"/>
  <c r="J346" i="31"/>
  <c r="J659" i="31"/>
  <c r="I839" i="31"/>
  <c r="I1019" i="31"/>
  <c r="L320" i="31"/>
  <c r="M320" i="31" s="1"/>
  <c r="L413" i="31"/>
  <c r="M413" i="31" s="1"/>
  <c r="L827" i="31"/>
  <c r="M827" i="31" s="1"/>
  <c r="L477" i="31"/>
  <c r="M477" i="31" s="1"/>
  <c r="L584" i="31"/>
  <c r="M584" i="31" s="1"/>
  <c r="L240" i="31"/>
  <c r="M240" i="31" s="1"/>
  <c r="L290" i="31"/>
  <c r="M290" i="31" s="1"/>
  <c r="I345" i="31"/>
  <c r="I1002" i="31"/>
  <c r="J497" i="31"/>
  <c r="I548" i="31"/>
  <c r="L318" i="31"/>
  <c r="M318" i="31" s="1"/>
  <c r="I302" i="31"/>
  <c r="I894" i="31"/>
  <c r="I317" i="31"/>
  <c r="L930" i="31"/>
  <c r="M930" i="31" s="1"/>
  <c r="I928" i="31"/>
  <c r="I202" i="31"/>
  <c r="I262" i="31"/>
  <c r="J636" i="31"/>
  <c r="I869" i="31"/>
  <c r="L458" i="31"/>
  <c r="M458" i="31" s="1"/>
  <c r="I131" i="31"/>
  <c r="J569" i="31"/>
  <c r="I216" i="31"/>
  <c r="I475" i="31"/>
  <c r="J614" i="31"/>
  <c r="I843" i="31"/>
  <c r="J1018" i="31"/>
  <c r="L364" i="31"/>
  <c r="M364" i="31" s="1"/>
  <c r="L880" i="31"/>
  <c r="M880" i="31" s="1"/>
  <c r="J823" i="31"/>
  <c r="J919" i="31"/>
  <c r="J393" i="31"/>
  <c r="L884" i="31"/>
  <c r="M884" i="31" s="1"/>
  <c r="J341" i="31"/>
  <c r="I989" i="31"/>
  <c r="L232" i="31"/>
  <c r="M232" i="31" s="1"/>
  <c r="I777" i="31"/>
  <c r="J99" i="31"/>
  <c r="I442" i="31"/>
  <c r="I575" i="31"/>
  <c r="J546" i="31"/>
  <c r="J626" i="31"/>
  <c r="J861" i="31"/>
  <c r="I873" i="31"/>
  <c r="I149" i="31"/>
  <c r="I604" i="31"/>
  <c r="J899" i="31"/>
  <c r="K899" i="31" s="1"/>
  <c r="L324" i="31"/>
  <c r="M324" i="31" s="1"/>
  <c r="L718" i="31"/>
  <c r="M718" i="31" s="1"/>
  <c r="L291" i="31"/>
  <c r="M291" i="31" s="1"/>
  <c r="L845" i="31"/>
  <c r="M845" i="31" s="1"/>
  <c r="L887" i="31"/>
  <c r="M887" i="31" s="1"/>
  <c r="L707" i="31"/>
  <c r="M707" i="31" s="1"/>
  <c r="I145" i="31"/>
  <c r="L802" i="31"/>
  <c r="M802" i="31" s="1"/>
  <c r="L166" i="31"/>
  <c r="M166" i="31" s="1"/>
  <c r="L105" i="31"/>
  <c r="M105" i="31" s="1"/>
  <c r="J715" i="31"/>
  <c r="L892" i="31"/>
  <c r="M892" i="31" s="1"/>
  <c r="J78" i="31"/>
  <c r="K78" i="31" s="1"/>
  <c r="L52" i="31"/>
  <c r="M52" i="31" s="1"/>
  <c r="J326" i="31"/>
  <c r="I68" i="31"/>
  <c r="L394" i="31"/>
  <c r="M394" i="31" s="1"/>
  <c r="I594" i="31"/>
  <c r="J172" i="31"/>
  <c r="I498" i="31"/>
  <c r="I849" i="31"/>
  <c r="I523" i="31"/>
  <c r="I862" i="31"/>
  <c r="I580" i="31"/>
  <c r="J670" i="31"/>
  <c r="I854" i="31"/>
  <c r="I999" i="31"/>
  <c r="J963" i="31"/>
  <c r="L922" i="31"/>
  <c r="M922" i="31" s="1"/>
  <c r="L70" i="31"/>
  <c r="M70" i="31" s="1"/>
  <c r="J313" i="31"/>
  <c r="J776" i="31"/>
  <c r="K776" i="31" s="1"/>
  <c r="L552" i="31"/>
  <c r="M552" i="31" s="1"/>
  <c r="L484" i="31"/>
  <c r="M484" i="31" s="1"/>
  <c r="I193" i="31"/>
  <c r="J454" i="31"/>
  <c r="K454" i="31" s="1"/>
  <c r="L521" i="31"/>
  <c r="M521" i="31" s="1"/>
  <c r="L242" i="31"/>
  <c r="M242" i="31" s="1"/>
  <c r="L676" i="31"/>
  <c r="M676" i="31" s="1"/>
  <c r="L174" i="31"/>
  <c r="M174" i="31" s="1"/>
  <c r="L853" i="31"/>
  <c r="M853" i="31" s="1"/>
  <c r="L686" i="31"/>
  <c r="M686" i="31" s="1"/>
  <c r="L473" i="31"/>
  <c r="M473" i="31" s="1"/>
  <c r="L915" i="31"/>
  <c r="M915" i="31" s="1"/>
  <c r="L83" i="31"/>
  <c r="M83" i="31" s="1"/>
  <c r="L750" i="31"/>
  <c r="M750" i="31" s="1"/>
  <c r="I176" i="31"/>
  <c r="L706" i="31"/>
  <c r="M706" i="31" s="1"/>
  <c r="L388" i="31"/>
  <c r="M388" i="31" s="1"/>
  <c r="L379" i="31"/>
  <c r="M379" i="31" s="1"/>
  <c r="J253" i="31"/>
  <c r="L363" i="31"/>
  <c r="M363" i="31" s="1"/>
  <c r="L41" i="31"/>
  <c r="M41" i="31" s="1"/>
  <c r="J680" i="31"/>
  <c r="I310" i="31"/>
  <c r="L360" i="31"/>
  <c r="M360" i="31" s="1"/>
  <c r="L638" i="31"/>
  <c r="M638" i="31" s="1"/>
  <c r="I296" i="31"/>
  <c r="J642" i="31"/>
  <c r="J456" i="31"/>
  <c r="I708" i="31"/>
  <c r="J860" i="31"/>
  <c r="J986" i="31"/>
  <c r="I410" i="31"/>
  <c r="L506" i="31"/>
  <c r="M506" i="31" s="1"/>
  <c r="L779" i="31"/>
  <c r="M779" i="31" s="1"/>
  <c r="J148" i="31"/>
  <c r="I365" i="31"/>
  <c r="L856" i="31"/>
  <c r="M856" i="31" s="1"/>
  <c r="I254" i="31"/>
  <c r="J568" i="31"/>
  <c r="I329" i="31"/>
  <c r="I429" i="31"/>
  <c r="I606" i="31"/>
  <c r="L765" i="31"/>
  <c r="M765" i="31" s="1"/>
  <c r="J561" i="31"/>
  <c r="J231" i="31"/>
  <c r="L815" i="31"/>
  <c r="M815" i="31" s="1"/>
  <c r="I349" i="31"/>
  <c r="J710" i="31"/>
  <c r="J292" i="31"/>
  <c r="J662" i="31"/>
  <c r="I656" i="31"/>
  <c r="I995" i="31"/>
  <c r="J493" i="31"/>
  <c r="J833" i="31"/>
  <c r="L334" i="31"/>
  <c r="M334" i="31" s="1"/>
  <c r="I286" i="31"/>
  <c r="I740" i="31"/>
  <c r="J673" i="31"/>
  <c r="J972" i="31"/>
  <c r="J257" i="31"/>
  <c r="L76" i="31"/>
  <c r="M76" i="31" s="1"/>
  <c r="I371" i="31"/>
  <c r="J472" i="31"/>
  <c r="J469" i="31"/>
  <c r="I598" i="31"/>
  <c r="I835" i="31"/>
  <c r="L30" i="31"/>
  <c r="M30" i="31" s="1"/>
  <c r="I323" i="31"/>
  <c r="J741" i="31"/>
  <c r="L96" i="31"/>
  <c r="M96" i="31" s="1"/>
  <c r="L366" i="31"/>
  <c r="M366" i="31" s="1"/>
  <c r="J396" i="31"/>
  <c r="J719" i="31"/>
  <c r="I651" i="31"/>
  <c r="J816" i="31"/>
  <c r="I720" i="31"/>
  <c r="L159" i="31"/>
  <c r="M159" i="31" s="1"/>
  <c r="J450" i="31"/>
  <c r="I794" i="31"/>
  <c r="I283" i="31"/>
  <c r="I80" i="31"/>
  <c r="L597" i="31"/>
  <c r="M597" i="31" s="1"/>
  <c r="J1015" i="31"/>
  <c r="I390" i="31"/>
  <c r="J690" i="31"/>
  <c r="L468" i="31"/>
  <c r="M468" i="31" s="1"/>
  <c r="L401" i="31"/>
  <c r="M401" i="31" s="1"/>
  <c r="L681" i="31"/>
  <c r="M681" i="31" s="1"/>
  <c r="L619" i="31"/>
  <c r="M619" i="31" s="1"/>
  <c r="L248" i="31"/>
  <c r="M248" i="31" s="1"/>
  <c r="L728" i="31"/>
  <c r="M728" i="31" s="1"/>
  <c r="L1006" i="31"/>
  <c r="M1006" i="31" s="1"/>
  <c r="L934" i="31"/>
  <c r="M934" i="31" s="1"/>
  <c r="L56" i="31"/>
  <c r="M56" i="31" s="1"/>
  <c r="L72" i="31"/>
  <c r="M72" i="31" s="1"/>
  <c r="J601" i="31"/>
  <c r="L709" i="31"/>
  <c r="M709" i="31" s="1"/>
  <c r="I946" i="31"/>
  <c r="I139" i="31"/>
  <c r="I372" i="31"/>
  <c r="J838" i="31"/>
  <c r="J464" i="31"/>
  <c r="L180" i="31"/>
  <c r="M180" i="31" s="1"/>
  <c r="L821" i="31"/>
  <c r="M821" i="31" s="1"/>
  <c r="L194" i="31"/>
  <c r="M194" i="31" s="1"/>
  <c r="I544" i="31"/>
  <c r="J864" i="31"/>
  <c r="I319" i="31"/>
  <c r="J277" i="31"/>
  <c r="J640" i="31"/>
  <c r="J796" i="31"/>
  <c r="I992" i="31"/>
  <c r="J425" i="31"/>
  <c r="J196" i="31"/>
  <c r="L64" i="31"/>
  <c r="M64" i="31" s="1"/>
  <c r="J764" i="31"/>
  <c r="K764" i="31" s="1"/>
  <c r="L586" i="31"/>
  <c r="M586" i="31" s="1"/>
  <c r="L791" i="31"/>
  <c r="M791" i="31" s="1"/>
  <c r="L981" i="31"/>
  <c r="M981" i="31" s="1"/>
  <c r="L32" i="31"/>
  <c r="M32" i="31" s="1"/>
  <c r="L501" i="31"/>
  <c r="M501" i="31" s="1"/>
  <c r="L110" i="31"/>
  <c r="M110" i="31" s="1"/>
  <c r="L855" i="31"/>
  <c r="M855" i="31" s="1"/>
  <c r="L403" i="31"/>
  <c r="M403" i="31" s="1"/>
  <c r="L250" i="31"/>
  <c r="M250" i="31" s="1"/>
  <c r="L954" i="31"/>
  <c r="M954" i="31" s="1"/>
  <c r="L1001" i="31"/>
  <c r="M1001" i="31" s="1"/>
  <c r="L395" i="31"/>
  <c r="M395" i="31" s="1"/>
  <c r="J683" i="31"/>
  <c r="I716" i="31"/>
  <c r="I217" i="31"/>
  <c r="L846" i="31"/>
  <c r="M846" i="31" s="1"/>
  <c r="L699" i="31"/>
  <c r="M699" i="31" s="1"/>
  <c r="J773" i="31"/>
  <c r="J612" i="31"/>
  <c r="I583" i="31"/>
  <c r="I801" i="31"/>
  <c r="J284" i="31"/>
  <c r="I218" i="31"/>
  <c r="J657" i="31"/>
  <c r="I841" i="31"/>
  <c r="I639" i="31"/>
  <c r="L753" i="31"/>
  <c r="M753" i="31" s="1"/>
  <c r="J874" i="31"/>
  <c r="K874" i="31" s="1"/>
  <c r="I529" i="31"/>
  <c r="J868" i="31"/>
  <c r="J115" i="31"/>
  <c r="L53" i="31"/>
  <c r="M53" i="31" s="1"/>
  <c r="L665" i="31"/>
  <c r="M665" i="31" s="1"/>
  <c r="I188" i="31"/>
  <c r="I112" i="31"/>
  <c r="J502" i="31"/>
  <c r="I739" i="31"/>
  <c r="I730" i="31"/>
  <c r="L119" i="31"/>
  <c r="M119" i="31" s="1"/>
  <c r="I971" i="31"/>
  <c r="I154" i="31"/>
  <c r="L55" i="31"/>
  <c r="M55" i="31" s="1"/>
  <c r="K889" i="31"/>
  <c r="K242" i="31"/>
  <c r="M153" i="31"/>
  <c r="K138" i="31"/>
  <c r="K102" i="31"/>
  <c r="L814" i="31"/>
  <c r="M814" i="31" s="1"/>
  <c r="K578" i="31"/>
  <c r="K47" i="31"/>
  <c r="L28" i="31"/>
  <c r="M28" i="31" s="1"/>
  <c r="L587" i="31"/>
  <c r="M587" i="31" s="1"/>
  <c r="L789" i="31"/>
  <c r="M789" i="31" s="1"/>
  <c r="L627" i="31"/>
  <c r="M627" i="31" s="1"/>
  <c r="L79" i="31"/>
  <c r="M79" i="31" s="1"/>
  <c r="L1022" i="31"/>
  <c r="M1022" i="31" s="1"/>
  <c r="L781" i="31"/>
  <c r="M781" i="31" s="1"/>
  <c r="L701" i="31"/>
  <c r="M701" i="31" s="1"/>
  <c r="L173" i="31"/>
  <c r="M173" i="31" s="1"/>
  <c r="L152" i="31"/>
  <c r="M152" i="31" s="1"/>
  <c r="L213" i="31"/>
  <c r="M213" i="31" s="1"/>
  <c r="L535" i="31"/>
  <c r="M535" i="31" s="1"/>
  <c r="L225" i="31"/>
  <c r="M225" i="31" s="1"/>
  <c r="L800" i="31"/>
  <c r="M800" i="31" s="1"/>
  <c r="L237" i="31"/>
  <c r="M237" i="31" s="1"/>
  <c r="L592" i="31"/>
  <c r="M592" i="31" s="1"/>
  <c r="L914" i="31"/>
  <c r="M914" i="31" s="1"/>
  <c r="L948" i="31"/>
  <c r="M948" i="31" s="1"/>
  <c r="L608" i="31"/>
  <c r="M608" i="31" s="1"/>
  <c r="I325" i="31"/>
  <c r="I898" i="31"/>
  <c r="J870" i="31"/>
  <c r="I162" i="31"/>
  <c r="J872" i="31"/>
  <c r="L859" i="31"/>
  <c r="M859" i="31" s="1"/>
  <c r="J933" i="31"/>
  <c r="I778" i="31"/>
  <c r="I625" i="31"/>
  <c r="I714" i="31"/>
  <c r="I757" i="31"/>
  <c r="L47" i="31"/>
  <c r="M47" i="31" s="1"/>
  <c r="L71" i="31"/>
  <c r="M71" i="31" s="1"/>
  <c r="J669" i="31"/>
  <c r="I795" i="31"/>
  <c r="J424" i="31"/>
  <c r="I511" i="31"/>
  <c r="I563" i="31"/>
  <c r="J759" i="31"/>
  <c r="J907" i="31"/>
  <c r="J203" i="31"/>
  <c r="I966" i="31"/>
  <c r="L170" i="31"/>
  <c r="M170" i="31" s="1"/>
  <c r="L167" i="31"/>
  <c r="M167" i="31" s="1"/>
  <c r="L770" i="31"/>
  <c r="M770" i="31" s="1"/>
  <c r="J97" i="31"/>
  <c r="J705" i="31"/>
  <c r="L953" i="31"/>
  <c r="M953" i="31" s="1"/>
  <c r="L1003" i="31"/>
  <c r="M1003" i="31" s="1"/>
  <c r="J120" i="31"/>
  <c r="I392" i="31"/>
  <c r="I270" i="31"/>
  <c r="I582" i="31"/>
  <c r="I308" i="31"/>
  <c r="J713" i="31"/>
  <c r="J689" i="31"/>
  <c r="I871" i="31"/>
  <c r="J1017" i="31"/>
  <c r="L514" i="31"/>
  <c r="M514" i="31" s="1"/>
  <c r="J405" i="31"/>
  <c r="L427" i="31"/>
  <c r="M427" i="31" s="1"/>
  <c r="L818" i="31"/>
  <c r="M818" i="31" s="1"/>
  <c r="I164" i="31"/>
  <c r="I397" i="31"/>
  <c r="L206" i="31"/>
  <c r="M206" i="31" s="1"/>
  <c r="L146" i="31"/>
  <c r="M146" i="31" s="1"/>
  <c r="L545" i="31"/>
  <c r="M545" i="31" s="1"/>
  <c r="J358" i="31"/>
  <c r="L190" i="31"/>
  <c r="M190" i="31" s="1"/>
  <c r="J528" i="31"/>
  <c r="J342" i="31"/>
  <c r="I516" i="31"/>
  <c r="L534" i="31"/>
  <c r="M534" i="31" s="1"/>
  <c r="L738" i="31"/>
  <c r="M738" i="31" s="1"/>
  <c r="J122" i="31"/>
  <c r="L630" i="31"/>
  <c r="M630" i="31" s="1"/>
  <c r="L147" i="31"/>
  <c r="M147" i="31" s="1"/>
  <c r="I128" i="31"/>
  <c r="J734" i="31"/>
  <c r="I479" i="31"/>
  <c r="J722" i="31"/>
  <c r="I813" i="31"/>
  <c r="I374" i="31"/>
  <c r="I644" i="31"/>
  <c r="L459" i="31"/>
  <c r="M459" i="31" s="1"/>
  <c r="L904" i="31"/>
  <c r="M904" i="31" s="1"/>
  <c r="L964" i="31"/>
  <c r="M964" i="31" s="1"/>
  <c r="L648" i="31"/>
  <c r="M648" i="31" s="1"/>
  <c r="L724" i="31"/>
  <c r="M724" i="31" s="1"/>
  <c r="L209" i="31"/>
  <c r="M209" i="31" s="1"/>
  <c r="L712" i="31"/>
  <c r="M712" i="31" s="1"/>
  <c r="L357" i="31"/>
  <c r="M357" i="31" s="1"/>
  <c r="L663" i="31"/>
  <c r="M663" i="31" s="1"/>
  <c r="L492" i="31"/>
  <c r="M492" i="31" s="1"/>
  <c r="L655" i="31"/>
  <c r="M655" i="31" s="1"/>
  <c r="L417" i="31"/>
  <c r="M417" i="31" s="1"/>
  <c r="L256" i="31"/>
  <c r="M256" i="31" s="1"/>
  <c r="L133" i="31"/>
  <c r="M133" i="31" s="1"/>
  <c r="J345" i="31"/>
  <c r="J1002" i="31"/>
  <c r="I497" i="31"/>
  <c r="J548" i="31"/>
  <c r="L462" i="31"/>
  <c r="M462" i="31" s="1"/>
  <c r="J302" i="31"/>
  <c r="J418" i="31"/>
  <c r="J894" i="31"/>
  <c r="J317" i="31"/>
  <c r="J817" i="31"/>
  <c r="J130" i="31"/>
  <c r="J650" i="31"/>
  <c r="J376" i="31"/>
  <c r="J702" i="31"/>
  <c r="I500" i="31"/>
  <c r="L976" i="31"/>
  <c r="M976" i="31" s="1"/>
  <c r="L251" i="31"/>
  <c r="M251" i="31" s="1"/>
  <c r="I569" i="31"/>
  <c r="J216" i="31"/>
  <c r="J475" i="31"/>
  <c r="I614" i="31"/>
  <c r="J843" i="31"/>
  <c r="I1018" i="31"/>
  <c r="L436" i="31"/>
  <c r="M436" i="31" s="1"/>
  <c r="L198" i="31"/>
  <c r="M198" i="31" s="1"/>
  <c r="L645" i="31"/>
  <c r="M645" i="31" s="1"/>
  <c r="L94" i="31"/>
  <c r="M94" i="31" s="1"/>
  <c r="J211" i="31"/>
  <c r="L135" i="31"/>
  <c r="M135" i="31" s="1"/>
  <c r="L983" i="31"/>
  <c r="M983" i="31" s="1"/>
  <c r="L570" i="31"/>
  <c r="M570" i="31" s="1"/>
  <c r="J989" i="31"/>
  <c r="L412" i="31"/>
  <c r="M412" i="31" s="1"/>
  <c r="J777" i="31"/>
  <c r="I99" i="31"/>
  <c r="J442" i="31"/>
  <c r="J575" i="31"/>
  <c r="I546" i="31"/>
  <c r="I626" i="31"/>
  <c r="I861" i="31"/>
  <c r="J873" i="31"/>
  <c r="J149" i="31"/>
  <c r="J604" i="31"/>
  <c r="L103" i="31"/>
  <c r="M103" i="31" s="1"/>
  <c r="L452" i="31"/>
  <c r="M452" i="31" s="1"/>
  <c r="L978" i="31"/>
  <c r="M978" i="31" s="1"/>
  <c r="L27" i="31"/>
  <c r="L423" i="31"/>
  <c r="M423" i="31" s="1"/>
  <c r="L931" i="31"/>
  <c r="M931" i="31" s="1"/>
  <c r="L829" i="31"/>
  <c r="M829" i="31" s="1"/>
  <c r="J145" i="31"/>
  <c r="L830" i="31"/>
  <c r="M830" i="31" s="1"/>
  <c r="L629" i="31"/>
  <c r="M629" i="31" s="1"/>
  <c r="L378" i="31"/>
  <c r="M378" i="31" s="1"/>
  <c r="I715" i="31"/>
  <c r="L742" i="31"/>
  <c r="M742" i="31" s="1"/>
  <c r="I269" i="31"/>
  <c r="L331" i="31"/>
  <c r="M331" i="31" s="1"/>
  <c r="I109" i="31"/>
  <c r="J387" i="31"/>
  <c r="L165" i="31"/>
  <c r="M165" i="31" s="1"/>
  <c r="I499" i="31"/>
  <c r="I1013" i="31"/>
  <c r="I437" i="31"/>
  <c r="L772" i="31"/>
  <c r="M772" i="31" s="1"/>
  <c r="J849" i="31"/>
  <c r="J523" i="31"/>
  <c r="J862" i="31"/>
  <c r="J580" i="31"/>
  <c r="I670" i="31"/>
  <c r="J854" i="31"/>
  <c r="I382" i="31"/>
  <c r="I963" i="31"/>
  <c r="L969" i="31"/>
  <c r="M969" i="31" s="1"/>
  <c r="J566" i="31"/>
  <c r="I865" i="31"/>
  <c r="I491" i="31"/>
  <c r="L416" i="31"/>
  <c r="M416" i="31" s="1"/>
  <c r="L46" i="31"/>
  <c r="M46" i="31" s="1"/>
  <c r="J193" i="31"/>
  <c r="L533" i="31"/>
  <c r="M533" i="31" s="1"/>
  <c r="L261" i="31"/>
  <c r="M261" i="31" s="1"/>
  <c r="L952" i="31"/>
  <c r="M952" i="31" s="1"/>
  <c r="L888" i="31"/>
  <c r="M888" i="31" s="1"/>
  <c r="L89" i="31"/>
  <c r="M89" i="31" s="1"/>
  <c r="L968" i="31"/>
  <c r="M968" i="31" s="1"/>
  <c r="L694" i="31"/>
  <c r="M694" i="31" s="1"/>
  <c r="L678" i="31"/>
  <c r="M678" i="31" s="1"/>
  <c r="L34" i="31"/>
  <c r="M34" i="31" s="1"/>
  <c r="L285" i="31"/>
  <c r="M285" i="31" s="1"/>
  <c r="L435" i="31"/>
  <c r="M435" i="31" s="1"/>
  <c r="J176" i="31"/>
  <c r="L288" i="31"/>
  <c r="M288" i="31" s="1"/>
  <c r="L691" i="31"/>
  <c r="M691" i="31" s="1"/>
  <c r="I116" i="31"/>
  <c r="L578" i="31"/>
  <c r="M578" i="31" s="1"/>
  <c r="L513" i="31"/>
  <c r="M513" i="31" s="1"/>
  <c r="L687" i="31"/>
  <c r="M687" i="31" s="1"/>
  <c r="I161" i="31"/>
  <c r="J310" i="31"/>
  <c r="L649" i="31"/>
  <c r="M649" i="31" s="1"/>
  <c r="L951" i="31"/>
  <c r="M951" i="31" s="1"/>
  <c r="L221" i="31"/>
  <c r="M221" i="31" s="1"/>
  <c r="I642" i="31"/>
  <c r="I456" i="31"/>
  <c r="J708" i="31"/>
  <c r="I860" i="31"/>
  <c r="I986" i="31"/>
  <c r="J410" i="31"/>
  <c r="L553" i="31"/>
  <c r="M553" i="31" s="1"/>
  <c r="I74" i="31"/>
  <c r="I406" i="31"/>
  <c r="J365" i="31"/>
  <c r="J351" i="31"/>
  <c r="I322" i="31"/>
  <c r="J962" i="31"/>
  <c r="L54" i="31"/>
  <c r="M54" i="31" s="1"/>
  <c r="J329" i="31"/>
  <c r="J429" i="31"/>
  <c r="J727" i="31"/>
  <c r="L965" i="31"/>
  <c r="M965" i="31" s="1"/>
  <c r="I561" i="31"/>
  <c r="I231" i="31"/>
  <c r="L998" i="31"/>
  <c r="M998" i="31" s="1"/>
  <c r="J349" i="31"/>
  <c r="I710" i="31"/>
  <c r="I292" i="31"/>
  <c r="I662" i="31"/>
  <c r="J656" i="31"/>
  <c r="J995" i="31"/>
  <c r="I493" i="31"/>
  <c r="I833" i="31"/>
  <c r="J219" i="31"/>
  <c r="J286" i="31"/>
  <c r="J740" i="31"/>
  <c r="I942" i="31"/>
  <c r="J114" i="31"/>
  <c r="I508" i="31"/>
  <c r="I1020" i="31"/>
  <c r="J451" i="31"/>
  <c r="J428" i="31"/>
  <c r="J653" i="31"/>
  <c r="I666" i="31"/>
  <c r="J835" i="31"/>
  <c r="I132" i="31"/>
  <c r="I805" i="31"/>
  <c r="I851" i="31"/>
  <c r="L891" i="31"/>
  <c r="M891" i="31" s="1"/>
  <c r="L330" i="31"/>
  <c r="M330" i="31" s="1"/>
  <c r="I396" i="31"/>
  <c r="I719" i="31"/>
  <c r="J651" i="31"/>
  <c r="L895" i="31"/>
  <c r="M895" i="31" s="1"/>
  <c r="J720" i="31"/>
  <c r="J431" i="31"/>
  <c r="J746" i="31"/>
  <c r="J929" i="31"/>
  <c r="J283" i="31"/>
  <c r="L207" i="31"/>
  <c r="M207" i="31" s="1"/>
  <c r="L848" i="31"/>
  <c r="M848" i="31" s="1"/>
  <c r="I1015" i="31"/>
  <c r="J390" i="31"/>
  <c r="L920" i="31"/>
  <c r="M920" i="31" s="1"/>
  <c r="L949" i="31"/>
  <c r="M949" i="31" s="1"/>
  <c r="L495" i="31"/>
  <c r="M495" i="31" s="1"/>
  <c r="L660" i="31"/>
  <c r="M660" i="31" s="1"/>
  <c r="L749" i="31"/>
  <c r="M749" i="31" s="1"/>
  <c r="L982" i="31"/>
  <c r="M982" i="31" s="1"/>
  <c r="L236" i="31"/>
  <c r="M236" i="31" s="1"/>
  <c r="L289" i="31"/>
  <c r="M289" i="31" s="1"/>
  <c r="L576" i="31"/>
  <c r="M576" i="31" s="1"/>
  <c r="L350" i="31"/>
  <c r="M350" i="31" s="1"/>
  <c r="I519" i="31"/>
  <c r="I601" i="31"/>
  <c r="J751" i="31"/>
  <c r="J465" i="31"/>
  <c r="L276" i="31"/>
  <c r="M276" i="31" s="1"/>
  <c r="I476" i="31"/>
  <c r="I309" i="31"/>
  <c r="L571" i="31"/>
  <c r="M571" i="31" s="1"/>
  <c r="L73" i="31"/>
  <c r="M73" i="31" s="1"/>
  <c r="L1014" i="31"/>
  <c r="M1014" i="31" s="1"/>
  <c r="L411" i="31"/>
  <c r="M411" i="31" s="1"/>
  <c r="J544" i="31"/>
  <c r="I864" i="31"/>
  <c r="I422" i="31"/>
  <c r="I354" i="31"/>
  <c r="I867" i="31"/>
  <c r="J837" i="31"/>
  <c r="L984" i="31"/>
  <c r="M984" i="31" s="1"/>
  <c r="L783" i="31"/>
  <c r="M783" i="31" s="1"/>
  <c r="L191" i="31"/>
  <c r="M191" i="31" s="1"/>
  <c r="L118" i="31"/>
  <c r="M118" i="31" s="1"/>
  <c r="L609" i="31"/>
  <c r="M609" i="31" s="1"/>
  <c r="L226" i="31"/>
  <c r="M226" i="31" s="1"/>
  <c r="L300" i="31"/>
  <c r="M300" i="31" s="1"/>
  <c r="L633" i="31"/>
  <c r="M633" i="31" s="1"/>
  <c r="L684" i="31"/>
  <c r="M684" i="31" s="1"/>
  <c r="L960" i="31"/>
  <c r="M960" i="31" s="1"/>
  <c r="L913" i="31"/>
  <c r="M913" i="31" s="1"/>
  <c r="L921" i="31"/>
  <c r="M921" i="31" s="1"/>
  <c r="L48" i="31"/>
  <c r="M48" i="31" s="1"/>
  <c r="L158" i="31"/>
  <c r="M158" i="31" s="1"/>
  <c r="I579" i="31"/>
  <c r="I66" i="31"/>
  <c r="L127" i="31"/>
  <c r="M127" i="31" s="1"/>
  <c r="I683" i="31"/>
  <c r="J716" i="31"/>
  <c r="J217" i="31"/>
  <c r="L658" i="31"/>
  <c r="M658" i="31" s="1"/>
  <c r="L407" i="31"/>
  <c r="M407" i="31" s="1"/>
  <c r="J613" i="31"/>
  <c r="I883" i="31"/>
  <c r="J583" i="31"/>
  <c r="J801" i="31"/>
  <c r="I284" i="31"/>
  <c r="L81" i="31"/>
  <c r="M81" i="31" s="1"/>
  <c r="I657" i="31"/>
  <c r="J841" i="31"/>
  <c r="J639" i="31"/>
  <c r="I784" i="31"/>
  <c r="I536" i="31"/>
  <c r="J762" i="31"/>
  <c r="I868" i="31"/>
  <c r="I115" i="31"/>
  <c r="L280" i="31"/>
  <c r="M280" i="31" s="1"/>
  <c r="J1005" i="31"/>
  <c r="J188" i="31"/>
  <c r="J112" i="31"/>
  <c r="I502" i="31"/>
  <c r="J573" i="31"/>
  <c r="I897" i="31"/>
  <c r="I314" i="31"/>
  <c r="J339" i="31"/>
  <c r="L530" i="31"/>
  <c r="M530" i="31" s="1"/>
  <c r="K413" i="31"/>
  <c r="K127" i="31"/>
  <c r="K272" i="31"/>
  <c r="K789" i="31"/>
  <c r="K627" i="31"/>
  <c r="K480" i="31"/>
  <c r="K991" i="31"/>
  <c r="K1022" i="31"/>
  <c r="K293" i="31"/>
  <c r="M439" i="31"/>
  <c r="K370" i="31"/>
  <c r="K168" i="31"/>
  <c r="K173" i="31"/>
  <c r="K445" i="31"/>
  <c r="K144" i="31"/>
  <c r="K31" i="31"/>
  <c r="K264" i="31"/>
  <c r="K902" i="31"/>
  <c r="K153" i="31"/>
  <c r="K793" i="31"/>
  <c r="K104" i="31"/>
  <c r="K628" i="31"/>
  <c r="K788" i="31"/>
  <c r="K588" i="31"/>
  <c r="K229" i="31"/>
  <c r="K842" i="31"/>
  <c r="K273" i="31"/>
  <c r="M86" i="31"/>
  <c r="M505" i="31"/>
  <c r="K761" i="31"/>
  <c r="K747" i="31"/>
  <c r="K957" i="31"/>
  <c r="K462" i="31"/>
  <c r="K348" i="31"/>
  <c r="K38" i="31"/>
  <c r="K577" i="31"/>
  <c r="K930" i="31"/>
  <c r="K166" i="31"/>
  <c r="K571" i="31"/>
  <c r="K973" i="31"/>
  <c r="K941" i="31"/>
  <c r="K167" i="31"/>
  <c r="K378" i="31"/>
  <c r="K831" i="31"/>
  <c r="K443" i="31"/>
  <c r="K299" i="31"/>
  <c r="K856" i="31"/>
  <c r="K54" i="31"/>
  <c r="K645" i="31"/>
  <c r="K449" i="31"/>
  <c r="K924" i="31"/>
  <c r="K753" i="31"/>
  <c r="K137" i="31"/>
  <c r="M61" i="31"/>
  <c r="K665" i="31"/>
  <c r="K671" i="31"/>
  <c r="K782" i="31"/>
  <c r="K330" i="31"/>
  <c r="K485" i="31"/>
  <c r="K895" i="31"/>
  <c r="K616" i="31"/>
  <c r="K822" i="31"/>
  <c r="K181" i="31"/>
  <c r="K324" i="31"/>
  <c r="K975" i="31"/>
  <c r="K949" i="31"/>
  <c r="K888" i="31"/>
  <c r="K648" i="31"/>
  <c r="K113" i="31"/>
  <c r="K824" i="31"/>
  <c r="K623" i="31"/>
  <c r="K724" i="31"/>
  <c r="K910" i="31"/>
  <c r="K228" i="31"/>
  <c r="K643" i="31"/>
  <c r="K858" i="31"/>
  <c r="K712" i="31"/>
  <c r="K913" i="31"/>
  <c r="K129" i="31"/>
  <c r="K248" i="31"/>
  <c r="K27" i="31"/>
  <c r="K728" i="31"/>
  <c r="K906" i="31"/>
  <c r="K584" i="31"/>
  <c r="K492" i="31"/>
  <c r="K169" i="31"/>
  <c r="K434" i="31"/>
  <c r="K956" i="31"/>
  <c r="K240" i="31"/>
  <c r="K994" i="31"/>
  <c r="K611" i="31"/>
  <c r="K136" i="31"/>
  <c r="K256" i="31"/>
  <c r="K576" i="31"/>
  <c r="K496" i="31"/>
  <c r="K455" i="31"/>
  <c r="K950" i="31"/>
  <c r="K205" i="31"/>
  <c r="K72" i="31"/>
  <c r="K887" i="31"/>
  <c r="K1000" i="31"/>
  <c r="K481" i="31"/>
  <c r="K744" i="31"/>
  <c r="M889" i="31"/>
  <c r="K599" i="31"/>
  <c r="K126" i="31"/>
  <c r="K507" i="31"/>
  <c r="K360" i="31"/>
  <c r="K638" i="31"/>
  <c r="K951" i="31"/>
  <c r="K945" i="31"/>
  <c r="K892" i="31"/>
  <c r="K742" i="31"/>
  <c r="K699" i="31"/>
  <c r="K198" i="31"/>
  <c r="K486" i="31"/>
  <c r="K391" i="31"/>
  <c r="K356" i="31"/>
  <c r="K398" i="31"/>
  <c r="K799" i="31"/>
  <c r="K30" i="31"/>
  <c r="K791" i="31"/>
  <c r="K300" i="31"/>
  <c r="K884" i="31"/>
  <c r="K983" i="31"/>
  <c r="K70" i="31"/>
  <c r="K540" i="31"/>
  <c r="K488" i="31"/>
  <c r="K484" i="31"/>
  <c r="K46" i="31"/>
  <c r="K195" i="31"/>
  <c r="K597" i="31"/>
  <c r="K521" i="31"/>
  <c r="K261" i="31"/>
  <c r="K440" i="31"/>
  <c r="K538" i="31"/>
  <c r="K55" i="31"/>
  <c r="K959" i="31"/>
  <c r="K633" i="31"/>
  <c r="K826" i="31"/>
  <c r="AC911" i="18"/>
  <c r="AC198" i="18"/>
  <c r="AC936" i="18"/>
  <c r="AC525" i="18"/>
  <c r="AC489" i="18"/>
  <c r="AC541" i="18"/>
  <c r="AC134" i="18"/>
  <c r="AC75" i="18"/>
  <c r="AC675" i="18"/>
  <c r="AC98" i="18"/>
  <c r="AC691" i="18"/>
  <c r="AC667" i="18"/>
  <c r="AC995" i="18"/>
  <c r="AC383" i="18"/>
  <c r="AC375" i="18"/>
  <c r="AC230" i="18"/>
  <c r="AC320" i="18"/>
  <c r="AC364" i="18"/>
  <c r="AA165" i="18"/>
  <c r="AB165" i="18"/>
  <c r="AC723" i="18"/>
  <c r="AC510" i="18"/>
  <c r="AC324" i="18"/>
  <c r="AC714" i="18"/>
  <c r="AC637" i="18"/>
  <c r="AC593" i="18"/>
  <c r="AC175" i="18"/>
  <c r="AC323" i="18"/>
  <c r="AC980" i="18"/>
  <c r="AC526" i="18"/>
  <c r="AC387" i="18"/>
  <c r="AC614" i="18"/>
  <c r="AC194" i="18"/>
  <c r="AC453" i="18"/>
  <c r="AC821" i="18"/>
  <c r="AC897" i="18"/>
  <c r="AC371" i="18"/>
  <c r="AC967" i="18"/>
  <c r="AC755" i="18"/>
  <c r="AC598" i="18"/>
  <c r="AC351" i="18"/>
  <c r="AC431" i="18"/>
  <c r="AC806" i="18"/>
  <c r="AC95" i="18"/>
  <c r="AC610" i="18"/>
  <c r="AC45" i="18"/>
  <c r="AC247" i="18"/>
  <c r="AC304" i="18"/>
  <c r="AC138" i="18"/>
  <c r="AC477" i="18"/>
  <c r="AC991" i="18"/>
  <c r="AC415" i="18"/>
  <c r="AC827" i="18"/>
  <c r="AC674" i="18"/>
  <c r="AC763" i="18"/>
  <c r="AC360" i="18"/>
  <c r="AC170" i="18"/>
  <c r="AC843" i="18"/>
  <c r="AC469" i="18"/>
  <c r="AC392" i="18"/>
  <c r="AC171" i="18"/>
  <c r="AC432" i="18"/>
  <c r="AC999" i="18"/>
  <c r="AC231" i="18"/>
  <c r="AC139" i="18"/>
  <c r="AC288" i="18"/>
  <c r="AC797" i="18"/>
  <c r="AC746" i="18"/>
  <c r="AC730" i="18"/>
  <c r="AC52" i="18"/>
  <c r="AC384" i="18"/>
  <c r="AC343" i="18"/>
  <c r="AC300" i="18"/>
  <c r="AC307" i="18"/>
  <c r="AC407" i="18"/>
  <c r="AC327" i="18"/>
  <c r="AC634" i="18"/>
  <c r="AC973" i="18"/>
  <c r="AC718" i="18"/>
  <c r="AC651" i="18"/>
  <c r="AC950" i="18"/>
  <c r="AC235" i="18"/>
  <c r="AC998" i="18"/>
  <c r="AC644" i="18"/>
  <c r="AC813" i="18"/>
  <c r="AC719" i="18"/>
  <c r="AC246" i="18"/>
  <c r="AC738" i="18"/>
  <c r="AC399" i="18"/>
  <c r="AB798" i="18"/>
  <c r="AA798" i="18"/>
  <c r="AA645" i="18"/>
  <c r="AB645" i="18"/>
  <c r="AC261" i="18"/>
  <c r="AC316" i="18"/>
  <c r="AA149" i="18"/>
  <c r="AB149" i="18"/>
  <c r="AC368" i="18"/>
  <c r="AC668" i="18"/>
  <c r="AC715" i="18"/>
  <c r="AC816" i="18"/>
  <c r="AC442" i="18"/>
  <c r="AC707" i="18"/>
  <c r="AC703" i="18"/>
  <c r="AC400" i="18"/>
  <c r="AC332" i="18"/>
  <c r="AC845" i="18"/>
  <c r="AC174" i="18"/>
  <c r="AC538" i="18"/>
  <c r="AC742" i="18"/>
  <c r="AC557" i="18"/>
  <c r="AC490" i="18"/>
  <c r="AC751" i="18"/>
  <c r="AC590" i="18"/>
  <c r="AC118" i="18"/>
  <c r="AC819" i="18"/>
  <c r="AC642" i="18"/>
  <c r="AC762" i="18"/>
  <c r="AC514" i="18"/>
  <c r="AC166" i="18"/>
  <c r="AC90" i="18"/>
  <c r="AC292" i="18"/>
  <c r="AC140" i="18"/>
  <c r="AC583" i="18"/>
  <c r="AC445" i="18"/>
  <c r="AC773" i="18"/>
  <c r="AC397" i="18"/>
  <c r="AC841" i="18"/>
  <c r="AC646" i="18"/>
  <c r="AC885" i="18"/>
  <c r="AC181" i="18"/>
  <c r="AC66" i="18"/>
  <c r="AC452" i="18"/>
  <c r="AC567" i="18"/>
  <c r="AC741" i="18"/>
  <c r="AC100" i="18"/>
  <c r="AC712" i="18"/>
  <c r="AC700" i="18"/>
  <c r="AC495" i="18"/>
  <c r="AC975" i="18"/>
  <c r="AC795" i="18"/>
  <c r="AC108" i="18"/>
  <c r="AC628" i="18"/>
  <c r="AC354" i="18"/>
  <c r="AC680" i="18"/>
  <c r="AC681" i="18"/>
  <c r="AC496" i="18"/>
  <c r="AC1002" i="18"/>
  <c r="L1024" i="31" s="1"/>
  <c r="M1024" i="31" s="1"/>
  <c r="AC40" i="18"/>
  <c r="AC189" i="18"/>
  <c r="AC890" i="18"/>
  <c r="AC35" i="18"/>
  <c r="AC77" i="18"/>
  <c r="AC524" i="18"/>
  <c r="AC604" i="18"/>
  <c r="AC839" i="18"/>
  <c r="AC382" i="18"/>
  <c r="AC910" i="18"/>
  <c r="AC365" i="18"/>
  <c r="AC572" i="18"/>
  <c r="AC476" i="18"/>
  <c r="AC704" i="18"/>
  <c r="AC648" i="18"/>
  <c r="AC977" i="18"/>
  <c r="AC620" i="18"/>
  <c r="AC434" i="18"/>
  <c r="AC838" i="18"/>
  <c r="AC964" i="18"/>
  <c r="AC232" i="18"/>
  <c r="AC705" i="18"/>
  <c r="AC333" i="18"/>
  <c r="AC986" i="18"/>
  <c r="AC85" i="18"/>
  <c r="AC438" i="18"/>
  <c r="AC519" i="18"/>
  <c r="AC871" i="18"/>
  <c r="AC76" i="18"/>
  <c r="AC559" i="18"/>
  <c r="AC922" i="18"/>
  <c r="AC197" i="18"/>
  <c r="AC92" i="18"/>
  <c r="AC349" i="18"/>
  <c r="AC576" i="18"/>
  <c r="AC294" i="18"/>
  <c r="AC374" i="18"/>
  <c r="AC697" i="18"/>
  <c r="AC772" i="18"/>
  <c r="AC579" i="18"/>
  <c r="AC924" i="18"/>
  <c r="AC117" i="18"/>
  <c r="AC818" i="18"/>
  <c r="AC842" i="18"/>
  <c r="AC297" i="18"/>
  <c r="AC970" i="18"/>
  <c r="AC661" i="18"/>
  <c r="AC591" i="18"/>
  <c r="AC262" i="18"/>
  <c r="AC196" i="18"/>
  <c r="AC670" i="18"/>
  <c r="AC784" i="18"/>
  <c r="AC507" i="18"/>
  <c r="AC13" i="18"/>
  <c r="AC448" i="18"/>
  <c r="AC551" i="18"/>
  <c r="AC949" i="18"/>
  <c r="AC132" i="18"/>
  <c r="AC303" i="18"/>
  <c r="AC876" i="18"/>
  <c r="AC848" i="18"/>
  <c r="AC534" i="18"/>
  <c r="AC533" i="18"/>
  <c r="AC735" i="18"/>
  <c r="AC859" i="18"/>
  <c r="AC647" i="18"/>
  <c r="AC944" i="18"/>
  <c r="AC683" i="18"/>
  <c r="AC99" i="18"/>
  <c r="AC276" i="18"/>
  <c r="AC574" i="18"/>
  <c r="AC502" i="18"/>
  <c r="AC939" i="18"/>
  <c r="AA1001" i="18"/>
  <c r="AB1001" i="18"/>
  <c r="AC142" i="18"/>
  <c r="AC155" i="18"/>
  <c r="AC336" i="18"/>
  <c r="AC506" i="18"/>
  <c r="AC494" i="18"/>
  <c r="AC106" i="18"/>
  <c r="AC457" i="18"/>
  <c r="AC791" i="18"/>
  <c r="AB887" i="18"/>
  <c r="AA887" i="18"/>
  <c r="AC352" i="18"/>
  <c r="AC622" i="18"/>
  <c r="AB990" i="18"/>
  <c r="AA990" i="18"/>
  <c r="AC78" i="18"/>
  <c r="AC678" i="18"/>
  <c r="AC182" i="18"/>
  <c r="AC280" i="18"/>
  <c r="AC396" i="18"/>
  <c r="AC872" i="18"/>
  <c r="AC295" i="18"/>
  <c r="AC478" i="18"/>
  <c r="AC747" i="18"/>
  <c r="AC219" i="18"/>
  <c r="AC585" i="18"/>
  <c r="AC881" i="18"/>
  <c r="AC102" i="18"/>
  <c r="AC801" i="18"/>
  <c r="AC319" i="18"/>
  <c r="AC420" i="18"/>
  <c r="AC553" i="18"/>
  <c r="AC851" i="18"/>
  <c r="AC127" i="18"/>
  <c r="AA101" i="18"/>
  <c r="AB101" i="18"/>
  <c r="AC582" i="18"/>
  <c r="AC877" i="18"/>
  <c r="AC123" i="18"/>
  <c r="AC56" i="18"/>
  <c r="AB86" i="18"/>
  <c r="AA86" i="18"/>
  <c r="AC311" i="18"/>
  <c r="AC87" i="18"/>
  <c r="AC150" i="18"/>
  <c r="AC501" i="18"/>
  <c r="AC840" i="18"/>
  <c r="AC558" i="18"/>
  <c r="AC832" i="18"/>
  <c r="AC190" i="18"/>
  <c r="AC291" i="18"/>
  <c r="AC754" i="18"/>
  <c r="AC23" i="18"/>
  <c r="AC154" i="18"/>
  <c r="AC94" i="18"/>
  <c r="AC658" i="18"/>
  <c r="AC686" i="18"/>
  <c r="AC388" i="18"/>
  <c r="AC126" i="18"/>
  <c r="AC546" i="18"/>
  <c r="AA814" i="18"/>
  <c r="AB814" i="18"/>
  <c r="AC275" i="18"/>
  <c r="AC439" i="18"/>
  <c r="AC79" i="18"/>
  <c r="AC660" i="18"/>
  <c r="AC264" i="18"/>
  <c r="AC920" i="18"/>
  <c r="AC486" i="18"/>
  <c r="AC450" i="18"/>
  <c r="AC447" i="18"/>
  <c r="AC904" i="18"/>
  <c r="AC110" i="18"/>
  <c r="AC783" i="18"/>
  <c r="AC829" i="18"/>
  <c r="AC629" i="18"/>
  <c r="AC794" i="18"/>
  <c r="AC698" i="18"/>
  <c r="AC428" i="18"/>
  <c r="AC70" i="18"/>
  <c r="AC952" i="18"/>
  <c r="AC340" i="18"/>
  <c r="AA201" i="18"/>
  <c r="AB201" i="18"/>
  <c r="AC497" i="18"/>
  <c r="AC454" i="18"/>
  <c r="AC287" i="18"/>
  <c r="AC522" i="18"/>
  <c r="AC255" i="18"/>
  <c r="AC618" i="18"/>
  <c r="AC774" i="18"/>
  <c r="AA133" i="18"/>
  <c r="AB133" i="18"/>
  <c r="AC403" i="18"/>
  <c r="AC44" i="18"/>
  <c r="AC694" i="18"/>
  <c r="AC195" i="18"/>
  <c r="AC861" i="18"/>
  <c r="AC561" i="18"/>
  <c r="AC779" i="18"/>
  <c r="AC617" i="18"/>
  <c r="AC852" i="18"/>
  <c r="AC68" i="18"/>
  <c r="AC178" i="18"/>
  <c r="AC875" i="18"/>
  <c r="AC552" i="18"/>
  <c r="AC945" i="18"/>
  <c r="AC850" i="18"/>
  <c r="AC756" i="18"/>
  <c r="AC603" i="18"/>
  <c r="AC692" i="18"/>
  <c r="AC188" i="18"/>
  <c r="AC402" i="18"/>
  <c r="AC737" i="18"/>
  <c r="AC812" i="18"/>
  <c r="AC224" i="18"/>
  <c r="AC370" i="18"/>
  <c r="AC248" i="18"/>
  <c r="AC560" i="18"/>
  <c r="AC286" i="18"/>
  <c r="AC849" i="18"/>
  <c r="AC28" i="18"/>
  <c r="AC933" i="18"/>
  <c r="AC817" i="18"/>
  <c r="AC997" i="18"/>
  <c r="AC803" i="18"/>
  <c r="AC475" i="18"/>
  <c r="AC141" i="18"/>
  <c r="AC422" i="18"/>
  <c r="AC676" i="18"/>
  <c r="AC906" i="18"/>
  <c r="AC180" i="18"/>
  <c r="AC240" i="18"/>
  <c r="AC847" i="18"/>
  <c r="AC109" i="18"/>
  <c r="AC547" i="18"/>
  <c r="AB37" i="18"/>
  <c r="AA37" i="18"/>
  <c r="AC592" i="18"/>
  <c r="AC996" i="18"/>
  <c r="AC460" i="18"/>
  <c r="AC776" i="18"/>
  <c r="AC913" i="18"/>
  <c r="AC693" i="18"/>
  <c r="AC46" i="18"/>
  <c r="AC425" i="18"/>
  <c r="AC377" i="18"/>
  <c r="AC941" i="18"/>
  <c r="AC544" i="18"/>
  <c r="AC274" i="18"/>
  <c r="AC781" i="18"/>
  <c r="AC789" i="18"/>
  <c r="AC958" i="18"/>
  <c r="AB259" i="18"/>
  <c r="AA259" i="18"/>
  <c r="AC329" i="18"/>
  <c r="AC940" i="18"/>
  <c r="AC584" i="18"/>
  <c r="AC539" i="18"/>
  <c r="AC209" i="18"/>
  <c r="AC688" i="18"/>
  <c r="AC270" i="18"/>
  <c r="AC640" i="18"/>
  <c r="AC471" i="18"/>
  <c r="AC811" i="18"/>
  <c r="AC429" i="18"/>
  <c r="AC406" i="18"/>
  <c r="AC631" i="18"/>
  <c r="AC301" i="18"/>
  <c r="AC409" i="18"/>
  <c r="AC724" i="18"/>
  <c r="AC907" i="18"/>
  <c r="AC58" i="18"/>
  <c r="AC993" i="18"/>
  <c r="AC729" i="18"/>
  <c r="AC443" i="18"/>
  <c r="AC350" i="18"/>
  <c r="AC7" i="18"/>
  <c r="AC815" i="18"/>
  <c r="AC20" i="18"/>
  <c r="AC745" i="18"/>
  <c r="AC985" i="18"/>
  <c r="AC921" i="18"/>
  <c r="AC635" i="18"/>
  <c r="AC740" i="18"/>
  <c r="AC846" i="18"/>
  <c r="AC93" i="18"/>
  <c r="AC456" i="18"/>
  <c r="AC983" i="18"/>
  <c r="AC480" i="18"/>
  <c r="AC717" i="18"/>
  <c r="AC708" i="18"/>
  <c r="AC317" i="18"/>
  <c r="K843" i="31" l="1"/>
  <c r="K569" i="31"/>
  <c r="K883" i="31"/>
  <c r="K705" i="31"/>
  <c r="K35" i="31"/>
  <c r="K512" i="31"/>
  <c r="K760" i="31"/>
  <c r="K461" i="31"/>
  <c r="K854" i="31"/>
  <c r="K149" i="31"/>
  <c r="K277" i="31"/>
  <c r="K838" i="31"/>
  <c r="K690" i="31"/>
  <c r="K156" i="31"/>
  <c r="K200" i="31"/>
  <c r="K90" i="31"/>
  <c r="K560" i="31"/>
  <c r="K362" i="31"/>
  <c r="K268" i="31"/>
  <c r="K893" i="31"/>
  <c r="K107" i="31"/>
  <c r="K297" i="31"/>
  <c r="K668" i="31"/>
  <c r="K640" i="31"/>
  <c r="K673" i="31"/>
  <c r="K752" i="31"/>
  <c r="K414" i="31"/>
  <c r="K192" i="31"/>
  <c r="K785" i="31"/>
  <c r="K50" i="31"/>
  <c r="K339" i="31"/>
  <c r="K499" i="31"/>
  <c r="K689" i="31"/>
  <c r="K869" i="31"/>
  <c r="K346" i="31"/>
  <c r="K601" i="31"/>
  <c r="K390" i="31"/>
  <c r="K283" i="31"/>
  <c r="K720" i="31"/>
  <c r="K805" i="31"/>
  <c r="K653" i="31"/>
  <c r="K286" i="31"/>
  <c r="K995" i="31"/>
  <c r="K561" i="31"/>
  <c r="K351" i="31"/>
  <c r="K708" i="31"/>
  <c r="K849" i="31"/>
  <c r="K702" i="31"/>
  <c r="K817" i="31"/>
  <c r="K302" i="31"/>
  <c r="K1002" i="31"/>
  <c r="K479" i="31"/>
  <c r="K358" i="31"/>
  <c r="K397" i="31"/>
  <c r="K907" i="31"/>
  <c r="K424" i="31"/>
  <c r="K450" i="31"/>
  <c r="K177" i="31"/>
  <c r="K768" i="31"/>
  <c r="K212" i="31"/>
  <c r="K160" i="31"/>
  <c r="K252" i="31"/>
  <c r="K596" i="31"/>
  <c r="K431" i="31"/>
  <c r="K130" i="31"/>
  <c r="K722" i="31"/>
  <c r="K636" i="31"/>
  <c r="K117" i="31"/>
  <c r="K453" i="31"/>
  <c r="K903" i="31"/>
  <c r="K241" i="31"/>
  <c r="K145" i="31"/>
  <c r="K604" i="31"/>
  <c r="K216" i="31"/>
  <c r="K418" i="31"/>
  <c r="K511" i="31"/>
  <c r="K872" i="31"/>
  <c r="K325" i="31"/>
  <c r="K620" i="31"/>
  <c r="K124" i="31"/>
  <c r="K100" i="31"/>
  <c r="K746" i="31"/>
  <c r="K310" i="31"/>
  <c r="K176" i="31"/>
  <c r="K193" i="31"/>
  <c r="K862" i="31"/>
  <c r="K861" i="31"/>
  <c r="K442" i="31"/>
  <c r="K475" i="31"/>
  <c r="K650" i="31"/>
  <c r="K894" i="31"/>
  <c r="K528" i="31"/>
  <c r="K669" i="31"/>
  <c r="K131" i="31"/>
  <c r="K825" i="31"/>
  <c r="K99" i="31"/>
  <c r="K632" i="31"/>
  <c r="K997" i="31"/>
  <c r="K112" i="31"/>
  <c r="K115" i="31"/>
  <c r="K217" i="31"/>
  <c r="K656" i="31"/>
  <c r="K410" i="31"/>
  <c r="K580" i="31"/>
  <c r="K338" i="31"/>
  <c r="K581" i="31"/>
  <c r="K841" i="31"/>
  <c r="K680" i="31"/>
  <c r="K45" i="31"/>
  <c r="K696" i="31"/>
  <c r="K262" i="31"/>
  <c r="K524" i="31"/>
  <c r="K121" i="31"/>
  <c r="K897" i="31"/>
  <c r="K188" i="31"/>
  <c r="K639" i="31"/>
  <c r="K613" i="31"/>
  <c r="K716" i="31"/>
  <c r="K579" i="31"/>
  <c r="K544" i="31"/>
  <c r="K651" i="31"/>
  <c r="K835" i="31"/>
  <c r="K451" i="31"/>
  <c r="K962" i="31"/>
  <c r="K437" i="31"/>
  <c r="K387" i="31"/>
  <c r="K548" i="31"/>
  <c r="K120" i="31"/>
  <c r="K97" i="31"/>
  <c r="K563" i="31"/>
  <c r="K612" i="31"/>
  <c r="K796" i="31"/>
  <c r="K816" i="31"/>
  <c r="K472" i="31"/>
  <c r="K972" i="31"/>
  <c r="K568" i="31"/>
  <c r="K148" i="31"/>
  <c r="K253" i="31"/>
  <c r="K313" i="31"/>
  <c r="K172" i="31"/>
  <c r="K405" i="31"/>
  <c r="K162" i="31"/>
  <c r="K80" i="31"/>
  <c r="K819" i="31"/>
  <c r="K447" i="31"/>
  <c r="K828" i="31"/>
  <c r="K163" i="31"/>
  <c r="K700" i="31"/>
  <c r="K589" i="31"/>
  <c r="K298" i="31"/>
  <c r="K697" i="31"/>
  <c r="K556" i="31"/>
  <c r="K762" i="31"/>
  <c r="K719" i="31"/>
  <c r="K740" i="31"/>
  <c r="K231" i="31"/>
  <c r="K566" i="31"/>
  <c r="K1013" i="31"/>
  <c r="K196" i="31"/>
  <c r="K837" i="31"/>
  <c r="K519" i="31"/>
  <c r="K428" i="31"/>
  <c r="K114" i="31"/>
  <c r="K873" i="31"/>
  <c r="K376" i="31"/>
  <c r="K734" i="31"/>
  <c r="K122" i="31"/>
  <c r="K342" i="31"/>
  <c r="K713" i="31"/>
  <c r="K870" i="31"/>
  <c r="K469" i="31"/>
  <c r="K257" i="31"/>
  <c r="K919" i="31"/>
  <c r="K386" i="31"/>
  <c r="K607" i="31"/>
  <c r="K419" i="31"/>
  <c r="K421" i="31"/>
  <c r="L115" i="31"/>
  <c r="M115" i="31" s="1"/>
  <c r="L837" i="31"/>
  <c r="M837" i="31" s="1"/>
  <c r="L746" i="31"/>
  <c r="M746" i="31" s="1"/>
  <c r="L662" i="31"/>
  <c r="M662" i="31" s="1"/>
  <c r="I281" i="31"/>
  <c r="L803" i="31"/>
  <c r="M803" i="31" s="1"/>
  <c r="L935" i="31"/>
  <c r="M935" i="31" s="1"/>
  <c r="L131" i="31"/>
  <c r="M131" i="31" s="1"/>
  <c r="L497" i="31"/>
  <c r="M497" i="31" s="1"/>
  <c r="L955" i="31"/>
  <c r="M955" i="31" s="1"/>
  <c r="L834" i="31"/>
  <c r="M834" i="31" s="1"/>
  <c r="L714" i="31"/>
  <c r="M714" i="31" s="1"/>
  <c r="L90" i="31"/>
  <c r="M90" i="31" s="1"/>
  <c r="L583" i="31"/>
  <c r="M583" i="31" s="1"/>
  <c r="L796" i="31"/>
  <c r="M796" i="31" s="1"/>
  <c r="L309" i="31"/>
  <c r="M309" i="31" s="1"/>
  <c r="L450" i="31"/>
  <c r="M450" i="31" s="1"/>
  <c r="L469" i="31"/>
  <c r="M469" i="31" s="1"/>
  <c r="L286" i="31"/>
  <c r="M286" i="31" s="1"/>
  <c r="L148" i="31"/>
  <c r="M148" i="31" s="1"/>
  <c r="L313" i="31"/>
  <c r="M313" i="31" s="1"/>
  <c r="L333" i="31"/>
  <c r="M333" i="31" s="1"/>
  <c r="I123" i="31"/>
  <c r="L903" i="31"/>
  <c r="M903" i="31" s="1"/>
  <c r="L500" i="31"/>
  <c r="M500" i="31" s="1"/>
  <c r="I1012" i="31"/>
  <c r="L128" i="31"/>
  <c r="M128" i="31" s="1"/>
  <c r="L177" i="31"/>
  <c r="M177" i="31" s="1"/>
  <c r="L121" i="31"/>
  <c r="L870" i="31"/>
  <c r="M870" i="31" s="1"/>
  <c r="L971" i="31"/>
  <c r="M971" i="31" s="1"/>
  <c r="L284" i="31"/>
  <c r="M284" i="31" s="1"/>
  <c r="L946" i="31"/>
  <c r="M946" i="31" s="1"/>
  <c r="L396" i="31"/>
  <c r="M396" i="31" s="1"/>
  <c r="L98" i="31"/>
  <c r="M98" i="31" s="1"/>
  <c r="L107" i="31"/>
  <c r="M107" i="31" s="1"/>
  <c r="L642" i="31"/>
  <c r="M642" i="31" s="1"/>
  <c r="L404" i="31"/>
  <c r="M404" i="31" s="1"/>
  <c r="L62" i="31"/>
  <c r="M62" i="31" s="1"/>
  <c r="L702" i="31"/>
  <c r="M702" i="31" s="1"/>
  <c r="L734" i="31"/>
  <c r="M734" i="31" s="1"/>
  <c r="L668" i="31"/>
  <c r="M668" i="31" s="1"/>
  <c r="L467" i="31"/>
  <c r="M467" i="31" s="1"/>
  <c r="L664" i="31"/>
  <c r="M664" i="31" s="1"/>
  <c r="L560" i="31"/>
  <c r="M560" i="31" s="1"/>
  <c r="L422" i="31"/>
  <c r="M422" i="31" s="1"/>
  <c r="J171" i="31"/>
  <c r="L421" i="31"/>
  <c r="M421" i="31" s="1"/>
  <c r="L972" i="31"/>
  <c r="M972" i="31" s="1"/>
  <c r="L322" i="31"/>
  <c r="M322" i="31" s="1"/>
  <c r="L752" i="31"/>
  <c r="M752" i="31" s="1"/>
  <c r="L193" i="31"/>
  <c r="M193" i="31" s="1"/>
  <c r="L192" i="31"/>
  <c r="M192" i="31" s="1"/>
  <c r="L160" i="31"/>
  <c r="M160" i="31" s="1"/>
  <c r="L373" i="31"/>
  <c r="M373" i="31" s="1"/>
  <c r="L393" i="31"/>
  <c r="M393" i="31" s="1"/>
  <c r="L1002" i="31"/>
  <c r="M1002" i="31" s="1"/>
  <c r="L745" i="31"/>
  <c r="M745" i="31" s="1"/>
  <c r="L1017" i="31"/>
  <c r="M1017" i="31" s="1"/>
  <c r="L511" i="31"/>
  <c r="M511" i="31" s="1"/>
  <c r="L339" i="31"/>
  <c r="M339" i="31" s="1"/>
  <c r="L1005" i="31"/>
  <c r="M1005" i="31" s="1"/>
  <c r="L762" i="31"/>
  <c r="M762" i="31" s="1"/>
  <c r="L767" i="31"/>
  <c r="M767" i="31" s="1"/>
  <c r="L372" i="31"/>
  <c r="M372" i="31" s="1"/>
  <c r="L80" i="31"/>
  <c r="M80" i="31" s="1"/>
  <c r="L323" i="31"/>
  <c r="M323" i="31" s="1"/>
  <c r="L833" i="31"/>
  <c r="M833" i="31" s="1"/>
  <c r="L710" i="31"/>
  <c r="M710" i="31" s="1"/>
  <c r="L962" i="31"/>
  <c r="M962" i="31" s="1"/>
  <c r="L980" i="31"/>
  <c r="M980" i="31" s="1"/>
  <c r="L566" i="31"/>
  <c r="M566" i="31" s="1"/>
  <c r="L68" i="31"/>
  <c r="M68" i="31" s="1"/>
  <c r="L482" i="31"/>
  <c r="M482" i="31" s="1"/>
  <c r="J59" i="31"/>
  <c r="L262" i="31"/>
  <c r="M262" i="31" s="1"/>
  <c r="L444" i="31"/>
  <c r="M444" i="31" s="1"/>
  <c r="L1019" i="31"/>
  <c r="M1019" i="31" s="1"/>
  <c r="L871" i="31"/>
  <c r="M871" i="31" s="1"/>
  <c r="L392" i="31"/>
  <c r="M392" i="31" s="1"/>
  <c r="L424" i="31"/>
  <c r="M424" i="31" s="1"/>
  <c r="L778" i="31"/>
  <c r="M778" i="31" s="1"/>
  <c r="L897" i="31"/>
  <c r="M897" i="31" s="1"/>
  <c r="L639" i="31"/>
  <c r="M639" i="31" s="1"/>
  <c r="L217" i="31"/>
  <c r="M217" i="31" s="1"/>
  <c r="J155" i="31"/>
  <c r="L277" i="31"/>
  <c r="M277" i="31" s="1"/>
  <c r="L519" i="31"/>
  <c r="M519" i="31" s="1"/>
  <c r="L974" i="31"/>
  <c r="M974" i="31" s="1"/>
  <c r="L816" i="31"/>
  <c r="M816" i="31" s="1"/>
  <c r="L132" i="31"/>
  <c r="M132" i="31" s="1"/>
  <c r="L508" i="31"/>
  <c r="M508" i="31" s="1"/>
  <c r="L101" i="31"/>
  <c r="M101" i="31" s="1"/>
  <c r="I836" i="31"/>
  <c r="L708" i="31"/>
  <c r="M708" i="31" s="1"/>
  <c r="L45" i="31"/>
  <c r="M45" i="31" s="1"/>
  <c r="L854" i="31"/>
  <c r="M854" i="31" s="1"/>
  <c r="L172" i="31"/>
  <c r="M172" i="31" s="1"/>
  <c r="J108" i="31"/>
  <c r="L604" i="31"/>
  <c r="M604" i="31" s="1"/>
  <c r="L873" i="31"/>
  <c r="M873" i="31" s="1"/>
  <c r="L823" i="31"/>
  <c r="M823" i="31" s="1"/>
  <c r="L241" i="31"/>
  <c r="M241" i="31" s="1"/>
  <c r="L894" i="31"/>
  <c r="M894" i="31" s="1"/>
  <c r="L700" i="31"/>
  <c r="M700" i="31" s="1"/>
  <c r="L644" i="31"/>
  <c r="M644" i="31" s="1"/>
  <c r="L813" i="31"/>
  <c r="M813" i="31" s="1"/>
  <c r="L528" i="31"/>
  <c r="M528" i="31" s="1"/>
  <c r="J1023" i="31"/>
  <c r="L596" i="31"/>
  <c r="M596" i="31" s="1"/>
  <c r="L966" i="31"/>
  <c r="M966" i="31" s="1"/>
  <c r="L555" i="31"/>
  <c r="M555" i="31" s="1"/>
  <c r="L325" i="31"/>
  <c r="M325" i="31" s="1"/>
  <c r="L470" i="31"/>
  <c r="M470" i="31" s="1"/>
  <c r="L692" i="31"/>
  <c r="M692" i="31" s="1"/>
  <c r="L683" i="31"/>
  <c r="M683" i="31" s="1"/>
  <c r="L840" i="31"/>
  <c r="M840" i="31" s="1"/>
  <c r="L794" i="31"/>
  <c r="M794" i="31" s="1"/>
  <c r="L598" i="31"/>
  <c r="M598" i="31" s="1"/>
  <c r="L944" i="31"/>
  <c r="M944" i="31" s="1"/>
  <c r="L541" i="31"/>
  <c r="M541" i="31" s="1"/>
  <c r="L355" i="31"/>
  <c r="M355" i="31" s="1"/>
  <c r="L860" i="31"/>
  <c r="M860" i="31" s="1"/>
  <c r="L670" i="31"/>
  <c r="M670" i="31" s="1"/>
  <c r="L387" i="31"/>
  <c r="M387" i="31" s="1"/>
  <c r="L626" i="31"/>
  <c r="M626" i="31" s="1"/>
  <c r="L912" i="31"/>
  <c r="M912" i="31" s="1"/>
  <c r="L518" i="31"/>
  <c r="M518" i="31" s="1"/>
  <c r="L650" i="31"/>
  <c r="M650" i="31" s="1"/>
  <c r="L517" i="31"/>
  <c r="M517" i="31" s="1"/>
  <c r="L763" i="31"/>
  <c r="M763" i="31" s="1"/>
  <c r="L203" i="31"/>
  <c r="M203" i="31" s="1"/>
  <c r="L419" i="31"/>
  <c r="M419" i="31" s="1"/>
  <c r="L162" i="31"/>
  <c r="M162" i="31" s="1"/>
  <c r="L536" i="31"/>
  <c r="M536" i="31" s="1"/>
  <c r="L140" i="31"/>
  <c r="M140" i="31" s="1"/>
  <c r="L579" i="31"/>
  <c r="M579" i="31" s="1"/>
  <c r="L867" i="31"/>
  <c r="M867" i="31" s="1"/>
  <c r="L729" i="31"/>
  <c r="M729" i="31" s="1"/>
  <c r="L690" i="31"/>
  <c r="M690" i="31" s="1"/>
  <c r="L338" i="31"/>
  <c r="M338" i="31" s="1"/>
  <c r="I820" i="31"/>
  <c r="L268" i="31"/>
  <c r="M268" i="31" s="1"/>
  <c r="L1020" i="31"/>
  <c r="M1020" i="31" s="1"/>
  <c r="L740" i="31"/>
  <c r="M740" i="31" s="1"/>
  <c r="L429" i="31"/>
  <c r="M429" i="31" s="1"/>
  <c r="L406" i="31"/>
  <c r="M406" i="31" s="1"/>
  <c r="L819" i="31"/>
  <c r="M819" i="31" s="1"/>
  <c r="L1021" i="31"/>
  <c r="M1021" i="31" s="1"/>
  <c r="L491" i="31"/>
  <c r="M491" i="31" s="1"/>
  <c r="L785" i="31"/>
  <c r="M785" i="31" s="1"/>
  <c r="L1013" i="31"/>
  <c r="M1013" i="31" s="1"/>
  <c r="L269" i="31"/>
  <c r="M269" i="31" s="1"/>
  <c r="L828" i="31"/>
  <c r="M828" i="31" s="1"/>
  <c r="L777" i="31"/>
  <c r="M777" i="31" s="1"/>
  <c r="L843" i="31"/>
  <c r="M843" i="31" s="1"/>
  <c r="L409" i="31"/>
  <c r="M409" i="31" s="1"/>
  <c r="L197" i="31"/>
  <c r="M197" i="31" s="1"/>
  <c r="L346" i="31"/>
  <c r="M346" i="31" s="1"/>
  <c r="I187" i="31"/>
  <c r="L397" i="31"/>
  <c r="M397" i="31" s="1"/>
  <c r="L713" i="31"/>
  <c r="M713" i="31" s="1"/>
  <c r="L156" i="31"/>
  <c r="M156" i="31" s="1"/>
  <c r="L958" i="31"/>
  <c r="M958" i="31" s="1"/>
  <c r="K1018" i="31"/>
  <c r="K614" i="31"/>
  <c r="K317" i="31"/>
  <c r="K392" i="31"/>
  <c r="K778" i="31"/>
  <c r="K928" i="31"/>
  <c r="K1019" i="31"/>
  <c r="K839" i="31"/>
  <c r="K727" i="31"/>
  <c r="M121" i="31"/>
  <c r="L730" i="31"/>
  <c r="M730" i="31" s="1"/>
  <c r="L478" i="31"/>
  <c r="M478" i="31" s="1"/>
  <c r="L657" i="31"/>
  <c r="M657" i="31" s="1"/>
  <c r="L42" i="31"/>
  <c r="M42" i="31" s="1"/>
  <c r="L465" i="31"/>
  <c r="M465" i="31" s="1"/>
  <c r="L929" i="31"/>
  <c r="M929" i="31" s="1"/>
  <c r="L653" i="31"/>
  <c r="M653" i="31" s="1"/>
  <c r="L493" i="31"/>
  <c r="M493" i="31" s="1"/>
  <c r="L231" i="31"/>
  <c r="M231" i="31" s="1"/>
  <c r="L351" i="31"/>
  <c r="L811" i="31"/>
  <c r="M811" i="31" s="1"/>
  <c r="L963" i="31"/>
  <c r="M963" i="31" s="1"/>
  <c r="L715" i="31"/>
  <c r="M715" i="31" s="1"/>
  <c r="L1018" i="31"/>
  <c r="M1018" i="31" s="1"/>
  <c r="L569" i="31"/>
  <c r="M569" i="31" s="1"/>
  <c r="L202" i="31"/>
  <c r="M202" i="31" s="1"/>
  <c r="L163" i="31"/>
  <c r="M163" i="31" s="1"/>
  <c r="L839" i="31"/>
  <c r="M839" i="31" s="1"/>
  <c r="L308" i="31"/>
  <c r="M308" i="31" s="1"/>
  <c r="L246" i="31"/>
  <c r="M246" i="31" s="1"/>
  <c r="L210" i="31"/>
  <c r="M210" i="31" s="1"/>
  <c r="L872" i="31"/>
  <c r="M872" i="31" s="1"/>
  <c r="L200" i="31"/>
  <c r="M200" i="31" s="1"/>
  <c r="L801" i="31"/>
  <c r="M801" i="31" s="1"/>
  <c r="L716" i="31"/>
  <c r="M716" i="31" s="1"/>
  <c r="I155" i="31"/>
  <c r="L544" i="31"/>
  <c r="M544" i="31" s="1"/>
  <c r="J223" i="31"/>
  <c r="L92" i="31"/>
  <c r="M92" i="31" s="1"/>
  <c r="L651" i="31"/>
  <c r="M651" i="31" s="1"/>
  <c r="L926" i="31"/>
  <c r="M926" i="31" s="1"/>
  <c r="L942" i="31"/>
  <c r="M942" i="31" s="1"/>
  <c r="L461" i="31"/>
  <c r="M461" i="31" s="1"/>
  <c r="L568" i="31"/>
  <c r="M568" i="31" s="1"/>
  <c r="L680" i="31"/>
  <c r="M680" i="31" s="1"/>
  <c r="L776" i="31"/>
  <c r="M776" i="31" s="1"/>
  <c r="L580" i="31"/>
  <c r="M580" i="31" s="1"/>
  <c r="L109" i="31"/>
  <c r="M109" i="31" s="1"/>
  <c r="L78" i="31"/>
  <c r="M78" i="31" s="1"/>
  <c r="J123" i="31"/>
  <c r="L575" i="31"/>
  <c r="M575" i="31" s="1"/>
  <c r="L124" i="31"/>
  <c r="M124" i="31" s="1"/>
  <c r="L769" i="31"/>
  <c r="M769" i="31" s="1"/>
  <c r="L418" i="31"/>
  <c r="M418" i="31" s="1"/>
  <c r="L100" i="31"/>
  <c r="M100" i="31" s="1"/>
  <c r="L374" i="31"/>
  <c r="M374" i="31" s="1"/>
  <c r="L479" i="31"/>
  <c r="M479" i="31" s="1"/>
  <c r="L358" i="31"/>
  <c r="M358" i="31" s="1"/>
  <c r="I1023" i="31"/>
  <c r="L298" i="31"/>
  <c r="M298" i="31" s="1"/>
  <c r="L669" i="31"/>
  <c r="M669" i="31" s="1"/>
  <c r="L556" i="31"/>
  <c r="M556" i="31" s="1"/>
  <c r="L154" i="31"/>
  <c r="M154" i="31" s="1"/>
  <c r="L35" i="31"/>
  <c r="M35" i="31" s="1"/>
  <c r="L218" i="31"/>
  <c r="M218" i="31" s="1"/>
  <c r="L992" i="31"/>
  <c r="M992" i="31" s="1"/>
  <c r="L139" i="31"/>
  <c r="M139" i="31" s="1"/>
  <c r="L719" i="31"/>
  <c r="M719" i="31" s="1"/>
  <c r="L371" i="31"/>
  <c r="M371" i="31" s="1"/>
  <c r="L581" i="31"/>
  <c r="M581" i="31" s="1"/>
  <c r="L460" i="31"/>
  <c r="M460" i="31" s="1"/>
  <c r="L727" i="31"/>
  <c r="M727" i="31" s="1"/>
  <c r="L456" i="31"/>
  <c r="M456" i="31" s="1"/>
  <c r="L726" i="31"/>
  <c r="M726" i="31" s="1"/>
  <c r="L932" i="31"/>
  <c r="M932" i="31" s="1"/>
  <c r="L546" i="31"/>
  <c r="M546" i="31" s="1"/>
  <c r="L211" i="31"/>
  <c r="M211" i="31" s="1"/>
  <c r="L703" i="31"/>
  <c r="M703" i="31" s="1"/>
  <c r="L130" i="31"/>
  <c r="M130" i="31" s="1"/>
  <c r="L722" i="31"/>
  <c r="M722" i="31" s="1"/>
  <c r="L589" i="31"/>
  <c r="M589" i="31" s="1"/>
  <c r="L907" i="31"/>
  <c r="M907" i="31" s="1"/>
  <c r="L795" i="31"/>
  <c r="M795" i="31" s="1"/>
  <c r="L314" i="31"/>
  <c r="M314" i="31" s="1"/>
  <c r="L784" i="31"/>
  <c r="M784" i="31" s="1"/>
  <c r="L612" i="31"/>
  <c r="M612" i="31" s="1"/>
  <c r="L764" i="31"/>
  <c r="M764" i="31" s="1"/>
  <c r="L354" i="31"/>
  <c r="M354" i="31" s="1"/>
  <c r="L464" i="31"/>
  <c r="M464" i="31" s="1"/>
  <c r="L390" i="31"/>
  <c r="M390" i="31" s="1"/>
  <c r="L283" i="31"/>
  <c r="M283" i="31" s="1"/>
  <c r="J820" i="31"/>
  <c r="L741" i="31"/>
  <c r="M741" i="31" s="1"/>
  <c r="L257" i="31"/>
  <c r="M257" i="31" s="1"/>
  <c r="L995" i="31"/>
  <c r="M995" i="31" s="1"/>
  <c r="L329" i="31"/>
  <c r="M329" i="31" s="1"/>
  <c r="L74" i="31"/>
  <c r="M74" i="31" s="1"/>
  <c r="L310" i="31"/>
  <c r="M310" i="31" s="1"/>
  <c r="L454" i="31"/>
  <c r="M454" i="31" s="1"/>
  <c r="L865" i="31"/>
  <c r="M865" i="31" s="1"/>
  <c r="L696" i="31"/>
  <c r="M696" i="31" s="1"/>
  <c r="L499" i="31"/>
  <c r="M499" i="31" s="1"/>
  <c r="L67" i="31"/>
  <c r="M67" i="31" s="1"/>
  <c r="L453" i="31"/>
  <c r="M453" i="31" s="1"/>
  <c r="L989" i="31"/>
  <c r="M989" i="31" s="1"/>
  <c r="L475" i="31"/>
  <c r="M475" i="31" s="1"/>
  <c r="L548" i="31"/>
  <c r="M548" i="31" s="1"/>
  <c r="L615" i="31"/>
  <c r="M615" i="31" s="1"/>
  <c r="L532" i="31"/>
  <c r="M532" i="31" s="1"/>
  <c r="L386" i="31"/>
  <c r="M386" i="31" s="1"/>
  <c r="L405" i="31"/>
  <c r="M405" i="31" s="1"/>
  <c r="L120" i="31"/>
  <c r="M120" i="31" s="1"/>
  <c r="L563" i="31"/>
  <c r="M563" i="31" s="1"/>
  <c r="L220" i="31"/>
  <c r="M220" i="31" s="1"/>
  <c r="K801" i="31"/>
  <c r="K683" i="31"/>
  <c r="K864" i="31"/>
  <c r="K139" i="31"/>
  <c r="K1015" i="31"/>
  <c r="K493" i="31"/>
  <c r="K292" i="31"/>
  <c r="K349" i="31"/>
  <c r="K429" i="31"/>
  <c r="K986" i="31"/>
  <c r="K642" i="31"/>
  <c r="K670" i="31"/>
  <c r="K326" i="31"/>
  <c r="K715" i="31"/>
  <c r="K626" i="31"/>
  <c r="K575" i="31"/>
  <c r="K659" i="31"/>
  <c r="K154" i="31"/>
  <c r="K739" i="31"/>
  <c r="K529" i="31"/>
  <c r="K664" i="31"/>
  <c r="K218" i="31"/>
  <c r="K425" i="31"/>
  <c r="K992" i="31"/>
  <c r="K319" i="31"/>
  <c r="K372" i="31"/>
  <c r="K946" i="31"/>
  <c r="K92" i="31"/>
  <c r="K794" i="31"/>
  <c r="K323" i="31"/>
  <c r="K371" i="31"/>
  <c r="K606" i="31"/>
  <c r="K254" i="31"/>
  <c r="K999" i="31"/>
  <c r="K314" i="31"/>
  <c r="K573" i="31"/>
  <c r="K470" i="31"/>
  <c r="K1005" i="31"/>
  <c r="K784" i="31"/>
  <c r="K692" i="31"/>
  <c r="K66" i="31"/>
  <c r="K867" i="31"/>
  <c r="K422" i="31"/>
  <c r="K29" i="31"/>
  <c r="K476" i="31"/>
  <c r="K465" i="31"/>
  <c r="K737" i="31"/>
  <c r="K929" i="31"/>
  <c r="K316" i="31"/>
  <c r="K508" i="31"/>
  <c r="K942" i="31"/>
  <c r="K944" i="31"/>
  <c r="K98" i="31"/>
  <c r="K460" i="31"/>
  <c r="K1008" i="31"/>
  <c r="M351" i="31"/>
  <c r="K406" i="31"/>
  <c r="K811" i="31"/>
  <c r="K803" i="31"/>
  <c r="K161" i="31"/>
  <c r="K116" i="31"/>
  <c r="K1021" i="31"/>
  <c r="K491" i="31"/>
  <c r="K399" i="31"/>
  <c r="K726" i="31"/>
  <c r="K109" i="31"/>
  <c r="K269" i="31"/>
  <c r="K932" i="31"/>
  <c r="K373" i="31"/>
  <c r="K57" i="31"/>
  <c r="K211" i="31"/>
  <c r="K518" i="31"/>
  <c r="K500" i="31"/>
  <c r="K444" i="31"/>
  <c r="K517" i="31"/>
  <c r="K374" i="31"/>
  <c r="K164" i="31"/>
  <c r="K763" i="31"/>
  <c r="K966" i="31"/>
  <c r="K547" i="31"/>
  <c r="K467" i="31"/>
  <c r="K898" i="31"/>
  <c r="K197" i="31"/>
  <c r="K736" i="31"/>
  <c r="K871" i="31"/>
  <c r="K308" i="31"/>
  <c r="K881" i="31"/>
  <c r="K625" i="31"/>
  <c r="K605" i="31"/>
  <c r="L739" i="31"/>
  <c r="M739" i="31" s="1"/>
  <c r="L943" i="31"/>
  <c r="M943" i="31" s="1"/>
  <c r="L751" i="31"/>
  <c r="M751" i="31" s="1"/>
  <c r="L428" i="31"/>
  <c r="M428" i="31" s="1"/>
  <c r="L561" i="31"/>
  <c r="M561" i="31" s="1"/>
  <c r="L399" i="31"/>
  <c r="M399" i="31" s="1"/>
  <c r="L614" i="31"/>
  <c r="M614" i="31" s="1"/>
  <c r="L928" i="31"/>
  <c r="M928" i="31" s="1"/>
  <c r="L582" i="31"/>
  <c r="M582" i="31" s="1"/>
  <c r="L967" i="31"/>
  <c r="M967" i="31" s="1"/>
  <c r="L66" i="31"/>
  <c r="M66" i="31" s="1"/>
  <c r="I223" i="31"/>
  <c r="L851" i="31"/>
  <c r="M851" i="31" s="1"/>
  <c r="L297" i="31"/>
  <c r="M297" i="31" s="1"/>
  <c r="L116" i="31"/>
  <c r="M116" i="31" s="1"/>
  <c r="L862" i="31"/>
  <c r="M862" i="31" s="1"/>
  <c r="L145" i="31"/>
  <c r="M145" i="31" s="1"/>
  <c r="L442" i="31"/>
  <c r="M442" i="31" s="1"/>
  <c r="L302" i="31"/>
  <c r="M302" i="31" s="1"/>
  <c r="I909" i="31"/>
  <c r="L961" i="31"/>
  <c r="M961" i="31" s="1"/>
  <c r="L881" i="31"/>
  <c r="M881" i="31" s="1"/>
  <c r="L529" i="31"/>
  <c r="M529" i="31" s="1"/>
  <c r="L319" i="31"/>
  <c r="M319" i="31" s="1"/>
  <c r="L114" i="31"/>
  <c r="M114" i="31" s="1"/>
  <c r="L254" i="31"/>
  <c r="M254" i="31" s="1"/>
  <c r="L498" i="31"/>
  <c r="M498" i="31" s="1"/>
  <c r="L99" i="31"/>
  <c r="M99" i="31" s="1"/>
  <c r="L817" i="31"/>
  <c r="L474" i="31"/>
  <c r="M474" i="31" s="1"/>
  <c r="L112" i="31"/>
  <c r="M112" i="31" s="1"/>
  <c r="L773" i="31"/>
  <c r="M773" i="31" s="1"/>
  <c r="L838" i="31"/>
  <c r="M838" i="31" s="1"/>
  <c r="J667" i="31"/>
  <c r="L835" i="31"/>
  <c r="M835" i="31" s="1"/>
  <c r="L656" i="31"/>
  <c r="M656" i="31" s="1"/>
  <c r="L161" i="31"/>
  <c r="M161" i="31" s="1"/>
  <c r="L849" i="31"/>
  <c r="M849" i="31" s="1"/>
  <c r="L632" i="31"/>
  <c r="M632" i="31" s="1"/>
  <c r="L216" i="31"/>
  <c r="M216" i="31" s="1"/>
  <c r="L659" i="31"/>
  <c r="M659" i="31" s="1"/>
  <c r="L342" i="31"/>
  <c r="M342" i="31" s="1"/>
  <c r="L697" i="31"/>
  <c r="M697" i="31" s="1"/>
  <c r="L933" i="31"/>
  <c r="M933" i="31" s="1"/>
  <c r="K497" i="31"/>
  <c r="K345" i="31"/>
  <c r="K1017" i="31"/>
  <c r="K582" i="31"/>
  <c r="K714" i="31"/>
  <c r="K68" i="31"/>
  <c r="K202" i="31"/>
  <c r="K955" i="31"/>
  <c r="K863" i="31"/>
  <c r="K574" i="31"/>
  <c r="K219" i="31"/>
  <c r="K967" i="31"/>
  <c r="L502" i="31"/>
  <c r="M502" i="31" s="1"/>
  <c r="L868" i="31"/>
  <c r="M868" i="31" s="1"/>
  <c r="L1007" i="31"/>
  <c r="M1007" i="31" s="1"/>
  <c r="L29" i="31"/>
  <c r="M29" i="31" s="1"/>
  <c r="L1015" i="31"/>
  <c r="M1015" i="31" s="1"/>
  <c r="L431" i="31"/>
  <c r="M431" i="31" s="1"/>
  <c r="L451" i="31"/>
  <c r="M451" i="31" s="1"/>
  <c r="L292" i="31"/>
  <c r="M292" i="31" s="1"/>
  <c r="L606" i="31"/>
  <c r="M606" i="31" s="1"/>
  <c r="J281" i="31"/>
  <c r="L296" i="31"/>
  <c r="M296" i="31" s="1"/>
  <c r="L447" i="31"/>
  <c r="M447" i="31" s="1"/>
  <c r="L798" i="31"/>
  <c r="M798" i="31" s="1"/>
  <c r="I59" i="31"/>
  <c r="L869" i="31"/>
  <c r="M869" i="31" s="1"/>
  <c r="L698" i="31"/>
  <c r="M698" i="31" s="1"/>
  <c r="L825" i="31"/>
  <c r="M825" i="31" s="1"/>
  <c r="L50" i="31"/>
  <c r="M50" i="31" s="1"/>
  <c r="L270" i="31"/>
  <c r="M270" i="31" s="1"/>
  <c r="L759" i="31"/>
  <c r="M759" i="31" s="1"/>
  <c r="L625" i="31"/>
  <c r="M625" i="31" s="1"/>
  <c r="L574" i="31"/>
  <c r="M574" i="31" s="1"/>
  <c r="L874" i="31"/>
  <c r="M874" i="31" s="1"/>
  <c r="L883" i="31"/>
  <c r="M883" i="31" s="1"/>
  <c r="L425" i="31"/>
  <c r="M425" i="31" s="1"/>
  <c r="L640" i="31"/>
  <c r="M640" i="31" s="1"/>
  <c r="L476" i="31"/>
  <c r="M476" i="31" s="1"/>
  <c r="L362" i="31"/>
  <c r="M362" i="31" s="1"/>
  <c r="L720" i="31"/>
  <c r="M720" i="31" s="1"/>
  <c r="L805" i="31"/>
  <c r="M805" i="31" s="1"/>
  <c r="L472" i="31"/>
  <c r="M472" i="31" s="1"/>
  <c r="L682" i="31"/>
  <c r="M682" i="31" s="1"/>
  <c r="J836" i="31"/>
  <c r="L410" i="31"/>
  <c r="M410" i="31" s="1"/>
  <c r="L176" i="31"/>
  <c r="M176" i="31" s="1"/>
  <c r="L212" i="31"/>
  <c r="M212" i="31" s="1"/>
  <c r="L523" i="31"/>
  <c r="M523" i="31" s="1"/>
  <c r="I108" i="31"/>
  <c r="L899" i="31"/>
  <c r="M899" i="31" s="1"/>
  <c r="L149" i="31"/>
  <c r="M149" i="31" s="1"/>
  <c r="L341" i="31"/>
  <c r="M341" i="31" s="1"/>
  <c r="L607" i="31"/>
  <c r="M607" i="31" s="1"/>
  <c r="L317" i="31"/>
  <c r="M317" i="31" s="1"/>
  <c r="L204" i="31"/>
  <c r="M204" i="31" s="1"/>
  <c r="J1012" i="31"/>
  <c r="J909" i="31"/>
  <c r="L516" i="31"/>
  <c r="M516" i="31" s="1"/>
  <c r="L164" i="31"/>
  <c r="M164" i="31" s="1"/>
  <c r="L524" i="31"/>
  <c r="M524" i="31" s="1"/>
  <c r="L705" i="31"/>
  <c r="M705" i="31" s="1"/>
  <c r="L757" i="31"/>
  <c r="M757" i="31" s="1"/>
  <c r="L898" i="31"/>
  <c r="M898" i="31" s="1"/>
  <c r="L573" i="31"/>
  <c r="M573" i="31" s="1"/>
  <c r="L806" i="31"/>
  <c r="M806" i="31" s="1"/>
  <c r="L613" i="31"/>
  <c r="M613" i="31" s="1"/>
  <c r="L864" i="31"/>
  <c r="M864" i="31" s="1"/>
  <c r="L601" i="31"/>
  <c r="M601" i="31" s="1"/>
  <c r="L316" i="31"/>
  <c r="M316" i="31" s="1"/>
  <c r="L219" i="31"/>
  <c r="M219" i="31" s="1"/>
  <c r="L893" i="31"/>
  <c r="M893" i="31" s="1"/>
  <c r="L1008" i="31"/>
  <c r="L986" i="31"/>
  <c r="M986" i="31" s="1"/>
  <c r="L999" i="31"/>
  <c r="M999" i="31" s="1"/>
  <c r="L594" i="31"/>
  <c r="M594" i="31" s="1"/>
  <c r="L861" i="31"/>
  <c r="M861" i="31" s="1"/>
  <c r="L57" i="31"/>
  <c r="M57" i="31" s="1"/>
  <c r="L376" i="31"/>
  <c r="M376" i="31" s="1"/>
  <c r="L997" i="31"/>
  <c r="M997" i="31" s="1"/>
  <c r="L122" i="31"/>
  <c r="M122" i="31" s="1"/>
  <c r="L88" i="31"/>
  <c r="M88" i="31" s="1"/>
  <c r="L863" i="31"/>
  <c r="M863" i="31" s="1"/>
  <c r="L605" i="31"/>
  <c r="M605" i="31" s="1"/>
  <c r="L188" i="31"/>
  <c r="M188" i="31" s="1"/>
  <c r="L841" i="31"/>
  <c r="M841" i="31" s="1"/>
  <c r="L512" i="31"/>
  <c r="M512" i="31" s="1"/>
  <c r="L196" i="31"/>
  <c r="M196" i="31" s="1"/>
  <c r="L725" i="31"/>
  <c r="M725" i="31" s="1"/>
  <c r="L737" i="31"/>
  <c r="M737" i="31" s="1"/>
  <c r="I171" i="31"/>
  <c r="I667" i="31"/>
  <c r="L760" i="31"/>
  <c r="M760" i="31" s="1"/>
  <c r="L666" i="31"/>
  <c r="M666" i="31" s="1"/>
  <c r="L673" i="31"/>
  <c r="M673" i="31" s="1"/>
  <c r="L349" i="31"/>
  <c r="M349" i="31" s="1"/>
  <c r="L365" i="31"/>
  <c r="M365" i="31" s="1"/>
  <c r="L768" i="31"/>
  <c r="M768" i="31" s="1"/>
  <c r="L253" i="31"/>
  <c r="M253" i="31" s="1"/>
  <c r="L414" i="31"/>
  <c r="M414" i="31" s="1"/>
  <c r="L382" i="31"/>
  <c r="M382" i="31" s="1"/>
  <c r="L437" i="31"/>
  <c r="M437" i="31" s="1"/>
  <c r="L326" i="31"/>
  <c r="M326" i="31" s="1"/>
  <c r="L117" i="31"/>
  <c r="M117" i="31" s="1"/>
  <c r="L620" i="31"/>
  <c r="M620" i="31" s="1"/>
  <c r="L919" i="31"/>
  <c r="M919" i="31" s="1"/>
  <c r="L636" i="31"/>
  <c r="M636" i="31" s="1"/>
  <c r="L345" i="31"/>
  <c r="M345" i="31" s="1"/>
  <c r="L736" i="31"/>
  <c r="M736" i="31" s="1"/>
  <c r="J187" i="31"/>
  <c r="L252" i="31"/>
  <c r="M252" i="31" s="1"/>
  <c r="L689" i="31"/>
  <c r="M689" i="31" s="1"/>
  <c r="L97" i="31"/>
  <c r="M97" i="31" s="1"/>
  <c r="L547" i="31"/>
  <c r="M547" i="31" s="1"/>
  <c r="M27" i="31"/>
  <c r="K502" i="31"/>
  <c r="K868" i="31"/>
  <c r="K657" i="31"/>
  <c r="K284" i="31"/>
  <c r="K583" i="31"/>
  <c r="K464" i="31"/>
  <c r="K396" i="31"/>
  <c r="K833" i="31"/>
  <c r="K662" i="31"/>
  <c r="K710" i="31"/>
  <c r="K329" i="31"/>
  <c r="K365" i="31"/>
  <c r="K860" i="31"/>
  <c r="K456" i="31"/>
  <c r="K963" i="31"/>
  <c r="K523" i="31"/>
  <c r="K546" i="31"/>
  <c r="K777" i="31"/>
  <c r="K989" i="31"/>
  <c r="K971" i="31"/>
  <c r="K730" i="31"/>
  <c r="K140" i="31"/>
  <c r="K773" i="31"/>
  <c r="K741" i="31"/>
  <c r="K598" i="31"/>
  <c r="M1008" i="31"/>
  <c r="K296" i="31"/>
  <c r="K498" i="31"/>
  <c r="K594" i="31"/>
  <c r="K341" i="31"/>
  <c r="K393" i="31"/>
  <c r="K823" i="31"/>
  <c r="K204" i="31"/>
  <c r="K834" i="31"/>
  <c r="K478" i="31"/>
  <c r="K536" i="31"/>
  <c r="K806" i="31"/>
  <c r="K943" i="31"/>
  <c r="K1007" i="31"/>
  <c r="K42" i="31"/>
  <c r="K354" i="31"/>
  <c r="K840" i="31"/>
  <c r="K309" i="31"/>
  <c r="K751" i="31"/>
  <c r="K851" i="31"/>
  <c r="K132" i="31"/>
  <c r="K666" i="31"/>
  <c r="K1020" i="31"/>
  <c r="K541" i="31"/>
  <c r="K355" i="31"/>
  <c r="K322" i="31"/>
  <c r="K74" i="31"/>
  <c r="K980" i="31"/>
  <c r="K865" i="31"/>
  <c r="K382" i="31"/>
  <c r="K333" i="31"/>
  <c r="K404" i="31"/>
  <c r="K67" i="31"/>
  <c r="K935" i="31"/>
  <c r="K798" i="31"/>
  <c r="K482" i="31"/>
  <c r="K912" i="31"/>
  <c r="K62" i="31"/>
  <c r="K703" i="31"/>
  <c r="K769" i="31"/>
  <c r="M817" i="31"/>
  <c r="K698" i="31"/>
  <c r="K409" i="31"/>
  <c r="K644" i="31"/>
  <c r="K813" i="31"/>
  <c r="K128" i="31"/>
  <c r="K745" i="31"/>
  <c r="K516" i="31"/>
  <c r="K961" i="31"/>
  <c r="K474" i="31"/>
  <c r="K88" i="31"/>
  <c r="K203" i="31"/>
  <c r="K759" i="31"/>
  <c r="K210" i="31"/>
  <c r="K757" i="31"/>
  <c r="K555" i="31"/>
  <c r="K615" i="31"/>
  <c r="K532" i="31"/>
  <c r="K270" i="31"/>
  <c r="K795" i="31"/>
  <c r="K220" i="31"/>
  <c r="K933" i="31"/>
  <c r="AC990" i="18"/>
  <c r="AC259" i="18"/>
  <c r="AC37" i="18"/>
  <c r="AC86" i="18"/>
  <c r="AC887" i="18"/>
  <c r="AC798" i="18"/>
  <c r="AC133" i="18"/>
  <c r="AC201" i="18"/>
  <c r="AC149" i="18"/>
  <c r="AC165" i="18"/>
  <c r="AC814" i="18"/>
  <c r="AC101" i="18"/>
  <c r="AC1001" i="18"/>
  <c r="AC645" i="18"/>
  <c r="K223" i="31" l="1"/>
  <c r="K171" i="31"/>
  <c r="K59" i="31"/>
  <c r="K281" i="31"/>
  <c r="K1012" i="31"/>
  <c r="K836" i="31"/>
  <c r="K155" i="31"/>
  <c r="J25" i="31"/>
  <c r="K123" i="31"/>
  <c r="K1023" i="31"/>
  <c r="L1023" i="31"/>
  <c r="M1023" i="31" s="1"/>
  <c r="L909" i="31"/>
  <c r="M909" i="31" s="1"/>
  <c r="L1012" i="31"/>
  <c r="M1012" i="31" s="1"/>
  <c r="L836" i="31"/>
  <c r="M836" i="31" s="1"/>
  <c r="L155" i="31"/>
  <c r="M155" i="31" s="1"/>
  <c r="L59" i="31"/>
  <c r="K187" i="31"/>
  <c r="L667" i="31"/>
  <c r="M667" i="31" s="1"/>
  <c r="L187" i="31"/>
  <c r="M187" i="31" s="1"/>
  <c r="L820" i="31"/>
  <c r="M820" i="31" s="1"/>
  <c r="L281" i="31"/>
  <c r="M281" i="31" s="1"/>
  <c r="K667" i="31"/>
  <c r="K909" i="31"/>
  <c r="K820" i="31"/>
  <c r="K108" i="31"/>
  <c r="L171" i="31"/>
  <c r="M171" i="31" s="1"/>
  <c r="I25" i="31"/>
  <c r="L123" i="31"/>
  <c r="M123" i="31" s="1"/>
  <c r="L223" i="31"/>
  <c r="M223" i="31" s="1"/>
  <c r="L108" i="31"/>
  <c r="M108" i="31" s="1"/>
  <c r="K25" i="31" l="1"/>
  <c r="M59" i="31"/>
  <c r="L25" i="31"/>
  <c r="M25"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bernardino.perez</author>
  </authors>
  <commentList>
    <comment ref="C43" authorId="0" shapeId="0" xr:uid="{00000000-0006-0000-0100-000001000000}">
      <text>
        <r>
          <rPr>
            <sz val="8"/>
            <color indexed="12"/>
            <rFont val="Tahoma"/>
            <family val="2"/>
          </rPr>
          <t>Agregar las siglas y abreviaturas que sean utilizadas, ordenar  las siglas alfabéticamente.</t>
        </r>
      </text>
    </comment>
    <comment ref="J43" authorId="0" shapeId="0" xr:uid="{00000000-0006-0000-0100-000002000000}">
      <text>
        <r>
          <rPr>
            <sz val="8"/>
            <color indexed="12"/>
            <rFont val="Tahoma"/>
            <family val="2"/>
          </rPr>
          <t>Describir la siglas o abreviatura que sean utilizada.</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ADMINIBM</author>
    <author>Humberto Carlos Espino Barros Flores</author>
  </authors>
  <commentList>
    <comment ref="B20" authorId="0" shapeId="0" xr:uid="{00000000-0006-0000-0400-000001000000}">
      <text>
        <r>
          <rPr>
            <b/>
            <sz val="9"/>
            <color indexed="81"/>
            <rFont val="Tahoma"/>
            <family val="2"/>
          </rPr>
          <t>ADMINIBM:</t>
        </r>
        <r>
          <rPr>
            <sz val="9"/>
            <color indexed="81"/>
            <rFont val="Tahoma"/>
            <family val="2"/>
          </rPr>
          <t xml:space="preserve">
Tamáño máximo del segmento en KB</t>
        </r>
      </text>
    </comment>
    <comment ref="B22" authorId="1" shapeId="0" xr:uid="{00000000-0006-0000-0400-000002000000}">
      <text>
        <r>
          <rPr>
            <b/>
            <sz val="9"/>
            <color indexed="81"/>
            <rFont val="Arial"/>
            <family val="2"/>
          </rPr>
          <t>El Esquema es una clasificación lógica de los objetos de Bases de Datos.En esta columna se coloca el nombre del esquema en donde se ubicará la tabla analizada</t>
        </r>
      </text>
    </comment>
    <comment ref="C22" authorId="1" shapeId="0" xr:uid="{00000000-0006-0000-0400-000003000000}">
      <text>
        <r>
          <rPr>
            <b/>
            <sz val="9"/>
            <color indexed="81"/>
            <rFont val="Arial"/>
            <family val="2"/>
          </rPr>
          <t>Nombre Físico de la Tabla en mayúsculas (Sin esquema)
Se deben especificar tablas Origen, Destino, Temporales, de Control</t>
        </r>
      </text>
    </comment>
    <comment ref="D22" authorId="1" shapeId="0" xr:uid="{00000000-0006-0000-0400-000004000000}">
      <text>
        <r>
          <rPr>
            <b/>
            <sz val="9"/>
            <color indexed="81"/>
            <rFont val="Arial"/>
            <family val="2"/>
          </rPr>
          <t xml:space="preserve">Elige la relación que tenga la tabla con el proceso: origen, origen-destino, destino, temporal, de control. 
Esto tiene como finalidad separar la volumetría origen de la volumetría temporal y destino.
</t>
        </r>
      </text>
    </comment>
    <comment ref="E22" authorId="1" shapeId="0" xr:uid="{00000000-0006-0000-0400-000005000000}">
      <text>
        <r>
          <rPr>
            <b/>
            <sz val="9"/>
            <color indexed="81"/>
            <rFont val="Arial"/>
            <family val="2"/>
          </rPr>
          <t>Si se  requiere especificar un criterio de particionamiento por rango, elegir la opción "RANGE" en esta columna y en la columna "F" especificar el citerio.
Si no es necesario especificar ningún criterio de particionamiento, entonces eleigir la opción "SIZE"</t>
        </r>
      </text>
    </comment>
    <comment ref="F22" authorId="1" shapeId="0" xr:uid="{00000000-0006-0000-0400-000006000000}">
      <text>
        <r>
          <rPr>
            <b/>
            <sz val="9"/>
            <color indexed="81"/>
            <rFont val="Arial"/>
            <family val="2"/>
          </rPr>
          <t>Indicar cuál será el criterio para dividir los datos de la tabla en la partición</t>
        </r>
      </text>
    </comment>
    <comment ref="G22" authorId="1" shapeId="0" xr:uid="{00000000-0006-0000-0400-000007000000}">
      <text>
        <r>
          <rPr>
            <b/>
            <sz val="9"/>
            <color indexed="81"/>
            <rFont val="Arial"/>
            <family val="2"/>
          </rPr>
          <t>En esta columna se captura el nombre del tablespace donde se ubicará la tabla analizada</t>
        </r>
      </text>
    </comment>
    <comment ref="H22" authorId="1" shapeId="0" xr:uid="{00000000-0006-0000-0400-000008000000}">
      <text>
        <r>
          <rPr>
            <b/>
            <sz val="9"/>
            <color indexed="81"/>
            <rFont val="Arial"/>
            <family val="2"/>
          </rPr>
          <t>Tamaño del registro en bytes para la tabla correspondiente.
Procedimiento:
Crear la tabla en desarrollo
Ejecutar un query similar a este:
SELECT reclength FROM sysibm.systables WHERE creator = 'ESQUEMA' AND name='TABLA'</t>
        </r>
      </text>
    </comment>
    <comment ref="I22" authorId="1" shapeId="0" xr:uid="{00000000-0006-0000-0400-000009000000}">
      <text>
        <r>
          <rPr>
            <b/>
            <sz val="9"/>
            <color indexed="81"/>
            <rFont val="Arial"/>
            <family val="2"/>
          </rPr>
          <t>Cantidad de registros considerados en la carga inicial de la tabla.</t>
        </r>
      </text>
    </comment>
    <comment ref="J22" authorId="1" shapeId="0" xr:uid="{00000000-0006-0000-0400-00000A000000}">
      <text>
        <r>
          <rPr>
            <b/>
            <sz val="9"/>
            <color indexed="81"/>
            <rFont val="Arial"/>
            <family val="2"/>
          </rPr>
          <t>Número de registros que se incrementarán anualmente. Este número de registros es adicional a los registros de la carga inicial</t>
        </r>
      </text>
    </comment>
    <comment ref="Q22" authorId="1" shapeId="0" xr:uid="{00000000-0006-0000-0400-00000B000000}">
      <text>
        <r>
          <rPr>
            <sz val="9"/>
            <color indexed="81"/>
            <rFont val="Arial"/>
            <family val="2"/>
          </rPr>
          <t>Nombre la base de datos que corresponde a partir del esquema que se usará. Esta columna se llena automáticamente cuando se capture el Esquema en la columna D. No debe modificarse manualmente</t>
        </r>
      </text>
    </comment>
    <comment ref="U22" authorId="1" shapeId="0" xr:uid="{00000000-0006-0000-0400-00000C000000}">
      <text>
        <r>
          <rPr>
            <b/>
            <sz val="9"/>
            <color indexed="81"/>
            <rFont val="Arial"/>
            <family val="2"/>
          </rPr>
          <t>Número de registros que se tienen considerados para la muestra</t>
        </r>
      </text>
    </comment>
    <comment ref="Y22" authorId="1" shapeId="0" xr:uid="{00000000-0006-0000-0400-00000D000000}">
      <text>
        <r>
          <rPr>
            <b/>
            <sz val="9"/>
            <color indexed="81"/>
            <rFont val="Arial"/>
            <family val="2"/>
          </rPr>
          <t>Número de registros que se tienen considerados para la muestra</t>
        </r>
      </text>
    </comment>
    <comment ref="B24" authorId="1" shapeId="0" xr:uid="{00000000-0006-0000-0400-00000E000000}">
      <text>
        <r>
          <rPr>
            <b/>
            <sz val="9"/>
            <color indexed="81"/>
            <rFont val="Arial"/>
            <family val="2"/>
          </rPr>
          <t>El Esquema es una clasificación lógica de los objetos de Bases de Datos.En esta columna se coloca el nombre del esquema en donde se ubicará la tabla analizada</t>
        </r>
      </text>
    </comment>
    <comment ref="C24" authorId="1" shapeId="0" xr:uid="{00000000-0006-0000-0400-00000F000000}">
      <text>
        <r>
          <rPr>
            <b/>
            <sz val="9"/>
            <color indexed="81"/>
            <rFont val="Arial"/>
            <family val="2"/>
          </rPr>
          <t>Nombre Físico de la Tabla en mayúsculas (Sin esquema)
Se deben especificar tablas Origen, Destino, Temporales, de Control</t>
        </r>
      </text>
    </comment>
    <comment ref="D24" authorId="1" shapeId="0" xr:uid="{00000000-0006-0000-0400-000010000000}">
      <text>
        <r>
          <rPr>
            <b/>
            <sz val="9"/>
            <color indexed="81"/>
            <rFont val="Arial"/>
            <family val="2"/>
          </rPr>
          <t xml:space="preserve">Elige la relación que tenga la tabla con el proceso: origen, origen-destino, destino, temporal, de control. 
Esto tiene como finalidad separar la volumetría origen de la volumetría temporal y destino.
</t>
        </r>
      </text>
    </comment>
    <comment ref="E24" authorId="1" shapeId="0" xr:uid="{00000000-0006-0000-0400-000011000000}">
      <text>
        <r>
          <rPr>
            <b/>
            <sz val="9"/>
            <color indexed="81"/>
            <rFont val="Arial"/>
            <family val="2"/>
          </rPr>
          <t>Indicar con SI, si se descubrió que se requiere particionar la tabla y serán especificados los atributos de cada partición dentro de este artefacto. De lo contrario indicar "NO"</t>
        </r>
      </text>
    </comment>
    <comment ref="F24" authorId="1" shapeId="0" xr:uid="{00000000-0006-0000-0400-000012000000}">
      <text>
        <r>
          <rPr>
            <b/>
            <sz val="9"/>
            <color indexed="81"/>
            <rFont val="Arial"/>
            <family val="2"/>
          </rPr>
          <t>Indicar cuál será el criterio para dividir los datos de la tabla en la partición</t>
        </r>
      </text>
    </comment>
    <comment ref="G24" authorId="1" shapeId="0" xr:uid="{00000000-0006-0000-0400-000013000000}">
      <text>
        <r>
          <rPr>
            <b/>
            <sz val="9"/>
            <color indexed="81"/>
            <rFont val="Arial"/>
            <family val="2"/>
          </rPr>
          <t>En esta columna se captura el nombre del tablespace donde se ubicará la tabla analizada</t>
        </r>
      </text>
    </comment>
    <comment ref="H24" authorId="1" shapeId="0" xr:uid="{00000000-0006-0000-0400-000014000000}">
      <text>
        <r>
          <rPr>
            <b/>
            <sz val="9"/>
            <color indexed="81"/>
            <rFont val="Arial"/>
            <family val="2"/>
          </rPr>
          <t>Tamaño del registro en bytes para la tabla correspondiente</t>
        </r>
      </text>
    </comment>
    <comment ref="I24" authorId="1" shapeId="0" xr:uid="{00000000-0006-0000-0400-000015000000}">
      <text>
        <r>
          <rPr>
            <b/>
            <sz val="9"/>
            <color indexed="81"/>
            <rFont val="Arial"/>
            <family val="2"/>
          </rPr>
          <t>Cantidad de registros considerados en la carga inicial de la tabla.</t>
        </r>
      </text>
    </comment>
    <comment ref="J24" authorId="1" shapeId="0" xr:uid="{00000000-0006-0000-0400-000016000000}">
      <text>
        <r>
          <rPr>
            <b/>
            <sz val="9"/>
            <color indexed="81"/>
            <rFont val="Arial"/>
            <family val="2"/>
          </rPr>
          <t>Número de registros que se incrementarán anualmente. Este número de registros es adicional a los registros de la carga inicial</t>
        </r>
      </text>
    </comment>
    <comment ref="Q24" authorId="1" shapeId="0" xr:uid="{00000000-0006-0000-0400-000017000000}">
      <text>
        <r>
          <rPr>
            <sz val="9"/>
            <color indexed="81"/>
            <rFont val="Arial"/>
            <family val="2"/>
          </rPr>
          <t>Nombre la base de datos que corresponde a partir del esquema que se usará. Esta columna se llena automáticamente cuando se capture el Esquema en la columna D. No debe modificarse manualmente</t>
        </r>
      </text>
    </comment>
    <comment ref="R24" authorId="1" shapeId="0" xr:uid="{00000000-0006-0000-0400-000018000000}">
      <text>
        <r>
          <rPr>
            <b/>
            <sz val="9"/>
            <color indexed="81"/>
            <rFont val="Arial"/>
            <family val="2"/>
          </rPr>
          <t>Nombre del Storage Group que corresponde a partir del esquema que será usado. Esta columna se llena automáticamente cuando se capture el Esquema en la columna D. No debe modificarse manualmente</t>
        </r>
      </text>
    </comment>
    <comment ref="U24" authorId="1" shapeId="0" xr:uid="{00000000-0006-0000-0400-000019000000}">
      <text>
        <r>
          <rPr>
            <b/>
            <sz val="9"/>
            <color indexed="81"/>
            <rFont val="Arial"/>
            <family val="2"/>
          </rPr>
          <t>Número de registros que se tienen considerados para la muestra</t>
        </r>
      </text>
    </comment>
    <comment ref="Y24" authorId="1" shapeId="0" xr:uid="{00000000-0006-0000-0400-00001A000000}">
      <text>
        <r>
          <rPr>
            <b/>
            <sz val="9"/>
            <color indexed="81"/>
            <rFont val="Arial"/>
            <family val="2"/>
          </rPr>
          <t>Número de registros que se tienen considerados para la muestra</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ADMINIBM</author>
    <author>Humberto Carlos Espino Barros Flores</author>
  </authors>
  <commentList>
    <comment ref="B19" authorId="0" shapeId="0" xr:uid="{00000000-0006-0000-0500-000001000000}">
      <text>
        <r>
          <rPr>
            <b/>
            <sz val="9"/>
            <color indexed="81"/>
            <rFont val="Tahoma"/>
            <family val="2"/>
          </rPr>
          <t>ADMINIBM:</t>
        </r>
        <r>
          <rPr>
            <sz val="9"/>
            <color indexed="81"/>
            <rFont val="Tahoma"/>
            <family val="2"/>
          </rPr>
          <t xml:space="preserve">
Tamáño máximo del segmento en KB</t>
        </r>
      </text>
    </comment>
    <comment ref="B20" authorId="1" shapeId="0" xr:uid="{00000000-0006-0000-0500-000002000000}">
      <text>
        <r>
          <rPr>
            <b/>
            <sz val="9"/>
            <color indexed="81"/>
            <rFont val="Arial"/>
            <family val="2"/>
          </rPr>
          <t>El Esquema es una clasificación lógica de los objetos de Bases de Datos.En esta columna se coloca el nombre del esquema en donde se ubicará la tabla analizada</t>
        </r>
      </text>
    </comment>
    <comment ref="C20" authorId="1" shapeId="0" xr:uid="{00000000-0006-0000-0500-000003000000}">
      <text>
        <r>
          <rPr>
            <b/>
            <sz val="9"/>
            <color indexed="81"/>
            <rFont val="Arial"/>
            <family val="2"/>
          </rPr>
          <t>Nombre Físico de la Tabla, se puede escoger de la lista de valores capturados en la pestaña DB2</t>
        </r>
      </text>
    </comment>
    <comment ref="D20" authorId="1" shapeId="0" xr:uid="{00000000-0006-0000-0500-000004000000}">
      <text>
        <r>
          <rPr>
            <b/>
            <sz val="9"/>
            <color indexed="81"/>
            <rFont val="Arial"/>
            <family val="2"/>
          </rPr>
          <t>Nombre Físico del Índice</t>
        </r>
      </text>
    </comment>
    <comment ref="E20" authorId="1" shapeId="0" xr:uid="{00000000-0006-0000-0500-000005000000}">
      <text>
        <r>
          <rPr>
            <b/>
            <sz val="9"/>
            <color indexed="81"/>
            <rFont val="Arial"/>
            <family val="2"/>
          </rPr>
          <t>Indique los nombres de las columnas o expresión que forma el índice</t>
        </r>
      </text>
    </comment>
    <comment ref="F20" authorId="1" shapeId="0" xr:uid="{00000000-0006-0000-0500-000006000000}">
      <text>
        <r>
          <rPr>
            <b/>
            <sz val="9"/>
            <color indexed="81"/>
            <rFont val="Arial"/>
            <family val="2"/>
          </rPr>
          <t>Tamaño del índice en bytes para la tabla correspondiente</t>
        </r>
      </text>
    </comment>
    <comment ref="G20" authorId="1" shapeId="0" xr:uid="{00000000-0006-0000-0500-000007000000}">
      <text>
        <r>
          <rPr>
            <b/>
            <sz val="9"/>
            <color indexed="81"/>
            <rFont val="Arial"/>
            <family val="2"/>
          </rPr>
          <t>Número de registros iniciales que se tienen considerados insertar en la tabla.</t>
        </r>
      </text>
    </comment>
    <comment ref="H20" authorId="1" shapeId="0" xr:uid="{00000000-0006-0000-0500-000008000000}">
      <text>
        <r>
          <rPr>
            <b/>
            <sz val="9"/>
            <color indexed="81"/>
            <rFont val="Arial"/>
            <family val="2"/>
          </rPr>
          <t>Número de registros que se incrementarán anualmente. Este número de registros es adicional a los registros de la carga inicial</t>
        </r>
      </text>
    </comment>
    <comment ref="L20" authorId="1" shapeId="0" xr:uid="{00000000-0006-0000-0500-000009000000}">
      <text>
        <r>
          <rPr>
            <sz val="9"/>
            <color indexed="81"/>
            <rFont val="Arial"/>
            <family val="2"/>
          </rPr>
          <t>Nombre la base de datos que corresponde a partir del esquema que será usado</t>
        </r>
      </text>
    </comment>
    <comment ref="M20" authorId="1" shapeId="0" xr:uid="{00000000-0006-0000-0500-00000A000000}">
      <text>
        <r>
          <rPr>
            <b/>
            <sz val="9"/>
            <color indexed="81"/>
            <rFont val="Arial"/>
            <family val="2"/>
          </rPr>
          <t>Nombre del Storage group que corresponde a partir del esquema que será usado</t>
        </r>
      </text>
    </comment>
    <comment ref="S20" authorId="1" shapeId="0" xr:uid="{00000000-0006-0000-0500-00000B000000}">
      <text>
        <r>
          <rPr>
            <b/>
            <sz val="9"/>
            <color indexed="81"/>
            <rFont val="Arial"/>
            <family val="2"/>
          </rPr>
          <t>Nombre del Storage group que corresponde a partir del esquema que será usado</t>
        </r>
      </text>
    </comment>
    <comment ref="W20" authorId="1" shapeId="0" xr:uid="{00000000-0006-0000-0500-00000C000000}">
      <text>
        <r>
          <rPr>
            <b/>
            <sz val="9"/>
            <color indexed="81"/>
            <rFont val="Arial"/>
            <family val="2"/>
          </rPr>
          <t>Nombre del Storage group que corresponde a partir del esquema que será usado</t>
        </r>
      </text>
    </comment>
    <comment ref="B22" authorId="1" shapeId="0" xr:uid="{00000000-0006-0000-0500-00000D000000}">
      <text>
        <r>
          <rPr>
            <b/>
            <sz val="9"/>
            <color indexed="81"/>
            <rFont val="Arial"/>
            <family val="2"/>
          </rPr>
          <t>El Esquema es una clasificación lógica de los objetos de Bases de Datos.En esta columna se coloca el nombre del esquema en donde se ubicará la tabla analizada</t>
        </r>
      </text>
    </comment>
    <comment ref="C22" authorId="1" shapeId="0" xr:uid="{00000000-0006-0000-0500-00000E000000}">
      <text>
        <r>
          <rPr>
            <b/>
            <sz val="9"/>
            <color indexed="81"/>
            <rFont val="Arial"/>
            <family val="2"/>
          </rPr>
          <t>Nombre Físico de la Tabla, se puede escoger de la lista de valores capturados en la pestaña DB2</t>
        </r>
      </text>
    </comment>
    <comment ref="D22" authorId="1" shapeId="0" xr:uid="{00000000-0006-0000-0500-00000F000000}">
      <text>
        <r>
          <rPr>
            <b/>
            <sz val="9"/>
            <color indexed="81"/>
            <rFont val="Arial"/>
            <family val="2"/>
          </rPr>
          <t>Nombre Físico del Índice</t>
        </r>
      </text>
    </comment>
    <comment ref="E22" authorId="1" shapeId="0" xr:uid="{00000000-0006-0000-0500-000010000000}">
      <text>
        <r>
          <rPr>
            <b/>
            <sz val="9"/>
            <color indexed="81"/>
            <rFont val="Arial"/>
            <family val="2"/>
          </rPr>
          <t>Indique los nombres de las columnas o expresión que forma el índice</t>
        </r>
      </text>
    </comment>
    <comment ref="F22" authorId="1" shapeId="0" xr:uid="{00000000-0006-0000-0500-000011000000}">
      <text>
        <r>
          <rPr>
            <b/>
            <sz val="9"/>
            <color indexed="81"/>
            <rFont val="Arial"/>
            <family val="2"/>
          </rPr>
          <t>Tamaño del índice en bytes para la tabla correspondiente</t>
        </r>
      </text>
    </comment>
    <comment ref="G22" authorId="1" shapeId="0" xr:uid="{00000000-0006-0000-0500-000012000000}">
      <text>
        <r>
          <rPr>
            <b/>
            <sz val="9"/>
            <color indexed="81"/>
            <rFont val="Arial"/>
            <family val="2"/>
          </rPr>
          <t>Número de registros iniciales que se tienen considerados insertar en la tabla.</t>
        </r>
      </text>
    </comment>
    <comment ref="H22" authorId="1" shapeId="0" xr:uid="{00000000-0006-0000-0500-000013000000}">
      <text>
        <r>
          <rPr>
            <b/>
            <sz val="9"/>
            <color indexed="81"/>
            <rFont val="Arial"/>
            <family val="2"/>
          </rPr>
          <t>Número de registros que se incrementarán anualmente. Este número de registros es adicional a los registros de la carga inicial</t>
        </r>
      </text>
    </comment>
    <comment ref="L22" authorId="1" shapeId="0" xr:uid="{00000000-0006-0000-0500-000014000000}">
      <text>
        <r>
          <rPr>
            <sz val="9"/>
            <color indexed="81"/>
            <rFont val="Arial"/>
            <family val="2"/>
          </rPr>
          <t>Nombre la base de datos que corresponde a partir del esquema que será usado</t>
        </r>
      </text>
    </comment>
    <comment ref="M22" authorId="1" shapeId="0" xr:uid="{00000000-0006-0000-0500-000015000000}">
      <text>
        <r>
          <rPr>
            <b/>
            <sz val="9"/>
            <color indexed="81"/>
            <rFont val="Arial"/>
            <family val="2"/>
          </rPr>
          <t>Nombre del Storage group que corresponde a partir del esquema que será usado</t>
        </r>
      </text>
    </comment>
    <comment ref="S22" authorId="1" shapeId="0" xr:uid="{00000000-0006-0000-0500-000016000000}">
      <text>
        <r>
          <rPr>
            <b/>
            <sz val="9"/>
            <color indexed="81"/>
            <rFont val="Arial"/>
            <family val="2"/>
          </rPr>
          <t>Nombre del Storage group que corresponde a partir del esquema que será usado</t>
        </r>
      </text>
    </comment>
    <comment ref="W22" authorId="1" shapeId="0" xr:uid="{00000000-0006-0000-0500-000017000000}">
      <text>
        <r>
          <rPr>
            <b/>
            <sz val="9"/>
            <color indexed="81"/>
            <rFont val="Arial"/>
            <family val="2"/>
          </rPr>
          <t>Nombre del Storage group que corresponde a partir del esquema que será usado</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softtek</author>
  </authors>
  <commentList>
    <comment ref="N3" authorId="0" shapeId="0" xr:uid="{00000000-0006-0000-0C00-000001000000}">
      <text>
        <r>
          <rPr>
            <b/>
            <sz val="8"/>
            <color indexed="81"/>
            <rFont val="Tahoma"/>
            <family val="2"/>
          </rPr>
          <t>softtek:</t>
        </r>
        <r>
          <rPr>
            <sz val="8"/>
            <color indexed="81"/>
            <rFont val="Tahoma"/>
            <family val="2"/>
          </rPr>
          <t xml:space="preserve">
nueva columna </t>
        </r>
      </text>
    </comment>
  </commentList>
</comments>
</file>

<file path=xl/sharedStrings.xml><?xml version="1.0" encoding="utf-8"?>
<sst xmlns="http://schemas.openxmlformats.org/spreadsheetml/2006/main" count="480" uniqueCount="243">
  <si>
    <t>Base de Datos</t>
  </si>
  <si>
    <t>Data Pages</t>
  </si>
  <si>
    <t>Registros iniciales</t>
  </si>
  <si>
    <t>Home Pages</t>
  </si>
  <si>
    <t xml:space="preserve">Remsize </t>
  </si>
  <si>
    <t>Partratio</t>
  </si>
  <si>
    <t>Registros Duplicados</t>
  </si>
  <si>
    <t>Índices Propunique</t>
  </si>
  <si>
    <t>Pagentes</t>
  </si>
  <si>
    <t>Leaf</t>
  </si>
  <si>
    <t>Branch 0</t>
  </si>
  <si>
    <t>Branch 1</t>
  </si>
  <si>
    <t>Branch 2</t>
  </si>
  <si>
    <t>Total Leaf   + Branch</t>
  </si>
  <si>
    <t>Espacio KB índices</t>
  </si>
  <si>
    <t>EntrySize (Index Size+ 5)</t>
  </si>
  <si>
    <t>Total Data Pages Índices</t>
  </si>
  <si>
    <t>TOTAL</t>
  </si>
  <si>
    <t>Partial remainder pages</t>
  </si>
  <si>
    <t>Total data pages tablas</t>
  </si>
  <si>
    <t>Volúmen carga inicial+Incremento anual(Tabla + Indice) en KB</t>
  </si>
  <si>
    <t>Volúmen carga inicial+Incremento anual (Tabla + Indice) en Páginas</t>
  </si>
  <si>
    <t>Full Remainder pages</t>
  </si>
  <si>
    <t>Part Remainder size</t>
  </si>
  <si>
    <t>ADMINISTRACIÓN GENERAL DE COMUNICACIONES Y TECNOLOGÍAS DE LA INFORMACIÓN</t>
  </si>
  <si>
    <t xml:space="preserve">   Este documentos está dirigido a:</t>
  </si>
  <si>
    <t>Audiencia</t>
  </si>
  <si>
    <t>Propósito</t>
  </si>
  <si>
    <t>DEFINICIÓN DE SIGLAS Y ABREVIATURAS</t>
  </si>
  <si>
    <r>
      <t xml:space="preserve">    La tabla muestra las siglas y abreviaturas utilizadas en el documento</t>
    </r>
    <r>
      <rPr>
        <u/>
        <sz val="10"/>
        <color indexed="21"/>
        <rFont val="Arial"/>
        <family val="2"/>
      </rPr>
      <t>.</t>
    </r>
  </si>
  <si>
    <t>Siglas</t>
  </si>
  <si>
    <t>Descripción</t>
  </si>
  <si>
    <t>Tabla</t>
  </si>
  <si>
    <t>Tamaño de Registro (Bytes)</t>
  </si>
  <si>
    <t>Tamaño de Registro del Indice (Bytes)</t>
  </si>
  <si>
    <t>Incremento Anual de Registros</t>
  </si>
  <si>
    <t>Page Size (Bytes)</t>
  </si>
  <si>
    <t>Page Use (Bytes)</t>
  </si>
  <si>
    <t>Tamaño de Registro + 4 (rowid) (Bytes)</t>
  </si>
  <si>
    <t>Registros por Página</t>
  </si>
  <si>
    <t>Tamaño total de datos (KB)</t>
  </si>
  <si>
    <t>Anual</t>
  </si>
  <si>
    <t>Mensual</t>
  </si>
  <si>
    <t>CÁLCULO DE VOLUMETRÍA - INFORMIX</t>
  </si>
  <si>
    <t>Versión:</t>
  </si>
  <si>
    <t>Informix IDS</t>
  </si>
  <si>
    <t>Autor del documento</t>
  </si>
  <si>
    <t>Es el insumo para este rol y que pueda entender los procesos a construir.</t>
  </si>
  <si>
    <t>Líder de Proyecto Fábrica</t>
  </si>
  <si>
    <t>Líder Técnico Fábrica</t>
  </si>
  <si>
    <t>Modelador de base de datos / DBA Fábrica</t>
  </si>
  <si>
    <t>DBA - SSO</t>
  </si>
  <si>
    <t>Conocer los requerimientos de espacio para las Bases de Datos de la solución a implementar.</t>
  </si>
  <si>
    <t>Verificar y validar el cálculo de volumetría para las Bases de Datos de la solución.</t>
  </si>
  <si>
    <t>Volumen Inicial (KB)</t>
  </si>
  <si>
    <t>Extent Size  (Tabla + indice) en KB - Volumen Inicial</t>
  </si>
  <si>
    <t>Next Size  (Tabla + indice) en KB - Crecimiento Anual</t>
  </si>
  <si>
    <t>Next Size  (Tabla + indice) en KB Mensual - Crecimiento Mensual</t>
  </si>
  <si>
    <t>KB</t>
  </si>
  <si>
    <t>%</t>
  </si>
  <si>
    <t>Crecimiento</t>
  </si>
  <si>
    <t>CÁLCULO DE VOLUMETRÍA - ORACLE</t>
  </si>
  <si>
    <t>INFORMIX</t>
  </si>
  <si>
    <t>ORACLE</t>
  </si>
  <si>
    <t>SQL SERVER</t>
  </si>
  <si>
    <r>
      <t>FILE SYST</t>
    </r>
    <r>
      <rPr>
        <b/>
        <sz val="10"/>
        <rFont val="Arial"/>
        <family val="2"/>
      </rPr>
      <t>EM</t>
    </r>
  </si>
  <si>
    <t>CÁLCULO DE VOLUMETRÍA - SQL SERVER</t>
  </si>
  <si>
    <t>CÁLCULO DE VOLUMETRÍA - FILE SYSTEM</t>
  </si>
  <si>
    <t>Tipo de Información</t>
  </si>
  <si>
    <t>Observaciones</t>
  </si>
  <si>
    <t>Especificaciones de Almacenamiento</t>
  </si>
  <si>
    <t>FIRMAS DE CONFORMIDAD</t>
  </si>
  <si>
    <t>CÁLCULO DE VOLUMETRÍA - DB2</t>
  </si>
  <si>
    <t>Esquema</t>
  </si>
  <si>
    <t>Nombre del Tablespace</t>
  </si>
  <si>
    <t>PIECESIZE</t>
  </si>
  <si>
    <t>PRYQTY</t>
  </si>
  <si>
    <t>SECQTY</t>
  </si>
  <si>
    <t>Cantidad de registros en la muestra</t>
  </si>
  <si>
    <t xml:space="preserve">Compresión: </t>
  </si>
  <si>
    <t>Producción</t>
  </si>
  <si>
    <t>Desarrollo</t>
  </si>
  <si>
    <t>Laboratorio</t>
  </si>
  <si>
    <t>Valores para Desarrollo</t>
  </si>
  <si>
    <t>Valores para Laboratorio</t>
  </si>
  <si>
    <t>Índice</t>
  </si>
  <si>
    <t>Criterio de particionamiento</t>
  </si>
  <si>
    <t>Volumen Inicial con compresión (KB)</t>
  </si>
  <si>
    <t>Base de datos</t>
  </si>
  <si>
    <t>Storage Group asignado</t>
  </si>
  <si>
    <t>Tamaño máximo</t>
  </si>
  <si>
    <t>Tamaño requerido por partición</t>
  </si>
  <si>
    <t>Cantidad de segmentos necesarios por partición</t>
  </si>
  <si>
    <t>Volumen anual requerido con compresión (KB)</t>
  </si>
  <si>
    <t>Cantidad de particiones requeridas</t>
  </si>
  <si>
    <t>Campos del índice</t>
  </si>
  <si>
    <t>Tamaño de Índice (Bytes)</t>
  </si>
  <si>
    <t>Valores para Producción</t>
  </si>
  <si>
    <t>Arquitectura del Data Warehouse</t>
  </si>
  <si>
    <t>Líder Técnico de Desarrollo</t>
  </si>
  <si>
    <t>AOS</t>
  </si>
  <si>
    <t>Administración de Operaciones de Seguridad</t>
  </si>
  <si>
    <t>Versión</t>
  </si>
  <si>
    <t>Descripción del Cambio</t>
  </si>
  <si>
    <t>Responsable de la Versión</t>
  </si>
  <si>
    <t>Hoja</t>
  </si>
  <si>
    <t>Datos Generales</t>
  </si>
  <si>
    <t>Criterios de Aceptación</t>
  </si>
  <si>
    <t>Firmas Conformidad_Imagen</t>
  </si>
  <si>
    <r>
      <t>Nombre</t>
    </r>
    <r>
      <rPr>
        <sz val="9"/>
        <color theme="1"/>
        <rFont val="Tahoma"/>
        <family val="2"/>
      </rPr>
      <t xml:space="preserve">: </t>
    </r>
  </si>
  <si>
    <r>
      <t>Nombre</t>
    </r>
    <r>
      <rPr>
        <sz val="9"/>
        <color theme="1"/>
        <rFont val="Tahoma"/>
        <family val="2"/>
      </rPr>
      <t>:</t>
    </r>
  </si>
  <si>
    <r>
      <t>Cargo:</t>
    </r>
    <r>
      <rPr>
        <sz val="9"/>
        <color theme="1"/>
        <rFont val="Tahoma"/>
        <family val="2"/>
      </rPr>
      <t xml:space="preserve"> </t>
    </r>
  </si>
  <si>
    <t>Cargo:</t>
  </si>
  <si>
    <r>
      <t>Fecha</t>
    </r>
    <r>
      <rPr>
        <sz val="9"/>
        <color theme="1"/>
        <rFont val="Tahoma"/>
        <family val="2"/>
      </rPr>
      <t xml:space="preserve">: </t>
    </r>
  </si>
  <si>
    <r>
      <t>Fecha</t>
    </r>
    <r>
      <rPr>
        <sz val="9"/>
        <color theme="1"/>
        <rFont val="Tahoma"/>
        <family val="2"/>
      </rPr>
      <t>:</t>
    </r>
  </si>
  <si>
    <t>Firma:</t>
  </si>
  <si>
    <t xml:space="preserve">Cargo: </t>
  </si>
  <si>
    <t>Fecha:</t>
  </si>
  <si>
    <t xml:space="preserve">Fecha: </t>
  </si>
  <si>
    <t>ID Requerimiento:</t>
  </si>
  <si>
    <t>Nombre del Requerimiento:</t>
  </si>
  <si>
    <t>Tabla de Versiones y Modificaciones</t>
  </si>
  <si>
    <t>Fecha</t>
  </si>
  <si>
    <t>DB2</t>
  </si>
  <si>
    <t>DB2_Indices</t>
  </si>
  <si>
    <t>FILE SYSTEM</t>
  </si>
  <si>
    <t>Esta hoja se utiliza para especificar la volumetría de almacenamiento por cada tabla que el proyecto utilizará como parte de la solución, con el manejador de base de datos DB2; indicando los registros iniciales, así como el crecimiento anual de cada tabla.</t>
  </si>
  <si>
    <t>Esta hoja se utiliza para especificar la volumetría de almacenamiento por cada índice que el proyecto utilizará como parte de la solución, con el manejador de base de datos DB2; indicando los registros iniciales, así como el crecimiento anual de cada índice.</t>
  </si>
  <si>
    <t>Esta hoja se utiliza para especificar la volumetría de almacenamiento por cada tabla que el proyecto utilizará como parte de la solución, con el manejador de base de datos Informix; indicando los registros iniciales, así como el crecimiento anual de cada tabla.</t>
  </si>
  <si>
    <t>Esta hoja se utiliza para especificar la volumetría de almacenamiento por cada tabla que el proyecto utilizará como parte de la solución, con el manejador de base de datos Oracle; indicando los registros iniciales, así como el crecimiento anual de cada tabla.</t>
  </si>
  <si>
    <t>Esta hoja se utiliza para especificar la volumetría de almacenamiento por cada tabla que el proyecto utilizará como parte de la solución, con el manejador de base de datos SQL Server; indicando los registros iniciales, así como el crecimiento anual de cada tabla.</t>
  </si>
  <si>
    <t>Esta hoja se utiliza para especificar la volumetría de almacenamiento que se requiere en File System.</t>
  </si>
  <si>
    <t>Identificación del Recurso
(Nombre de BD o Nombre de File System o Nombre de Repositorio)</t>
  </si>
  <si>
    <t>Proyecto al que pertenece el Recurso</t>
  </si>
  <si>
    <t>En caso de BD, indicar si es de datos o de meta datos</t>
  </si>
  <si>
    <t>En caso de ser una BD de metadatos, indicar el nombre del producto</t>
  </si>
  <si>
    <t>PRIQTY</t>
  </si>
  <si>
    <t>En esta hoja se especifica el identificador y el nombre del proyecto, registrándose también las versiones y modificaciones que ha sufrido el documento, la audiencia a la que va dirigido el artefacto y la definición de siglas y abreviaturas.</t>
  </si>
  <si>
    <t>Cantidad de almacenamiento útil solicitada en GB</t>
  </si>
  <si>
    <t xml:space="preserve"> </t>
  </si>
  <si>
    <r>
      <rPr>
        <b/>
        <sz val="10"/>
        <color indexed="12"/>
        <rFont val="Arial"/>
        <family val="2"/>
      </rPr>
      <t>Objetivo:</t>
    </r>
    <r>
      <rPr>
        <i/>
        <sz val="10"/>
        <color indexed="12"/>
        <rFont val="Arial"/>
        <family val="2"/>
      </rPr>
      <t xml:space="preserve"> </t>
    </r>
    <r>
      <rPr>
        <sz val="10"/>
        <color indexed="12"/>
        <rFont val="Arial"/>
        <family val="2"/>
      </rPr>
      <t>Detallar el espacio necesario de Base de Datos y de File System para alojar las cargas iniciales y futuras de información, especificando el volumen requerido
por cada tabla y ruta de trabajo que se utiliza dentro de la solución, con la finalidad de proyectar el espacio que es necesario para la solución de información.</t>
    </r>
  </si>
  <si>
    <t>1</t>
  </si>
  <si>
    <t>1.1</t>
  </si>
  <si>
    <t>La tabla debe contener las versiones y descripciones hechas a este documento desde el momento de su creación y cada vez que se actualiza. La descripción debe incluir una síntesis del cambio hecho.</t>
  </si>
  <si>
    <t>Para la Versión, especificar un número entero, iniciando con 1 para la creación del documento e incrementar en decimales conforme se actualice (1.1, 1.2, 1.3, Etc.)
Al terminarlo, especificar la versión final para firma, en caso necesario.
Para futuros proyectos donde este documento se reutilice, el versionamiento reiniciará con el número 2, incrementando las actualizaciones igualmente con decimales (2.1, 2.2, 2.3, etc.). Posteriores reutilizaciones iniciarían entonces con versión 3, 4, etc.</t>
  </si>
  <si>
    <t>¿Es tabla origen, destino, temporal, o de control?</t>
  </si>
  <si>
    <t>(All)</t>
  </si>
  <si>
    <t>Almacenamiento de Datos</t>
  </si>
  <si>
    <t>Almacenamiento de Índices</t>
  </si>
  <si>
    <t>Values</t>
  </si>
  <si>
    <t>Row Labels</t>
  </si>
  <si>
    <t/>
  </si>
  <si>
    <t>Grand Total</t>
  </si>
  <si>
    <t>Consideraciones: 
-- Las celdas que están en color gris se llenan automáticamente y no deben ser modificadas.
-- Para mantener la integridad de las fórmulas, si es necesario, se deben agregar o eliminar renglones completos.
-- En caso de que se requieran más renglónes, deberán agregarse antes del último renglón del documento para que se actualicen los rangos de las fórmulas y se deben copiar las formulas de todo el renglón.
- Cuando se tenga que especificar particionamiento por RANGO, deberá usarse un renglón separado para cada partición y deberán introducirse los datos específicos para el rango.</t>
  </si>
  <si>
    <t>Tamaño máximo
del segmento</t>
  </si>
  <si>
    <t>¿Se requiere especificar un criterio de particionamiento de la tabla?</t>
  </si>
  <si>
    <t>Volumen total estimado (KB)</t>
  </si>
  <si>
    <t>Storage Group</t>
  </si>
  <si>
    <t xml:space="preserve">Versión aprobada para firma </t>
  </si>
  <si>
    <t>Versión del template: 6.00</t>
  </si>
  <si>
    <t>&gt; El documento es utilizado de acuerdo al formato establecido.
&gt; El documento no contiene faltas de ortografía.
&gt; Todas las columnas han sido completadas, si alguna de ellas no aplica, deberá explicarse la razón.
&gt; Se deberán registrar todas las tablas que serán generadas en el manejador de base de datos DB2 dentro del proyecto.</t>
  </si>
  <si>
    <t>&gt; El documento es utilizado de acuerdo al formato establecido.
&gt; El documento no contiene faltas de ortografía.
&gt; Todas las columnas han sido completadas, si alguna de ellas no aplica, deberá explicarse la razón.
&gt; Se deberán registrar todos los índices que serán generados el manejador de base de datos DB2 dentro del proyecto.</t>
  </si>
  <si>
    <t>&gt; El documento es utilizado de acuerdo al formato establecido.
&gt; El documento no contiene faltas de ortografía.
&gt; Todas las columnas han sido completadas, si alguna de ellas no aplica, deberá explicarse la razón.
&gt; Se deberán registrar todas las tablas que serán generadas en el manejador de base de datos Informix dentro del proyecto.</t>
  </si>
  <si>
    <t>&gt; El documento es utilizado de acuerdo al formato establecido.
&gt; El documento no contiene faltas de ortografía.
&gt; Todas las columnas han sido completadas, si alguna de ellas no aplica, deberá explicarse la razón.
&gt; Se deberán registrar todas las tablas que serán generadas en el manejador de base de datos Oracle dentro del proyecto.</t>
  </si>
  <si>
    <t>&gt; El documento es utilizado de acuerdo al formato establecido.
&gt; El documento no contiene faltas de ortografía.
&gt; Todas las columnas han sido completadas, si alguna de ellas no aplica, deberá explicarse la razón.
&gt; Se deberán registrar todas las tablas que serán generadas en el manejador de base de datos SQL Server dentro del proyecto.</t>
  </si>
  <si>
    <t>&gt; 'El documento es utilizado de acuerdo al formato establecido.
&gt; El documento no contiene faltas de ortografía.
&gt; Se deberán registrar todos los archivos planos y rutas de trabajo que serán utilizados dentro del proyecto.</t>
  </si>
  <si>
    <r>
      <t xml:space="preserve">En artefactos tipo </t>
    </r>
    <r>
      <rPr>
        <b/>
        <sz val="10"/>
        <color rgb="FF0000FF"/>
        <rFont val="Verdana"/>
        <family val="2"/>
      </rPr>
      <t>Excel</t>
    </r>
    <r>
      <rPr>
        <sz val="10"/>
        <color rgb="FF0000FF"/>
        <rFont val="Verdana"/>
        <family val="2"/>
      </rPr>
      <t>, la inserción de la</t>
    </r>
    <r>
      <rPr>
        <b/>
        <sz val="10"/>
        <color rgb="FF0000FF"/>
        <rFont val="Verdana"/>
        <family val="2"/>
      </rPr>
      <t xml:space="preserve"> </t>
    </r>
    <r>
      <rPr>
        <sz val="10"/>
        <color rgb="FF0000FF"/>
        <rFont val="Verdana"/>
        <family val="2"/>
      </rPr>
      <t>Sección FIRMAS DE CONFORMIDAD</t>
    </r>
    <r>
      <rPr>
        <b/>
        <sz val="10"/>
        <color rgb="FF0000FF"/>
        <rFont val="Verdana"/>
        <family val="2"/>
      </rPr>
      <t xml:space="preserve"> como imagen</t>
    </r>
    <r>
      <rPr>
        <sz val="10"/>
        <color rgb="FF0000FF"/>
        <rFont val="Verdana"/>
        <family val="2"/>
      </rPr>
      <t xml:space="preserve"> en el mismo documento, puede hacerse como una alternativa. En esta hoja puede capturarse la información de las personas que participan en la elaboración y aprobación del artefacto, y después insertarla como imagen en cualquier otra sección del documento, siguiendo los pasos que allí se describen.</t>
    </r>
  </si>
  <si>
    <t>Fase de ALM Creación/Actualización: Desarrollo</t>
  </si>
  <si>
    <t>Etapa: Seguridad</t>
  </si>
  <si>
    <r>
      <t xml:space="preserve">
</t>
    </r>
    <r>
      <rPr>
        <b/>
        <i/>
        <sz val="10"/>
        <color indexed="12"/>
        <rFont val="Arial"/>
        <family val="2"/>
      </rPr>
      <t>Guía de Uso:</t>
    </r>
    <r>
      <rPr>
        <i/>
        <sz val="10"/>
        <color indexed="12"/>
        <rFont val="Arial"/>
        <family val="2"/>
      </rPr>
      <t xml:space="preserve">
1. La hoja "Resumen Almacenamiento", será llenada por el líder de tema, registrándose el total de almacenamiento que se necesita para cada Base de Datos, File System y/o Repositorio que integra la solución.
2. Las hojas "DB2", "DB2_Indices", "INFORMIX", "ORACLE", "SQL SERVER", serán llenadas por el líder de tema especificando el almacenamiento necesario para cada tipo de manejador de base de datos, conforme a los manejadores de base de datos que serán requeridos por la solución.
3. La hoja "FILE SYSTEM", será llenada por el líder de tema especificando el almacenamiento necesario en las rutas de trabajo que requiera la solución.
4. Si fuera necesario </t>
    </r>
    <r>
      <rPr>
        <b/>
        <i/>
        <sz val="10"/>
        <color indexed="12"/>
        <rFont val="Arial"/>
        <family val="2"/>
      </rPr>
      <t xml:space="preserve">reservar </t>
    </r>
    <r>
      <rPr>
        <i/>
        <sz val="10"/>
        <color indexed="12"/>
        <rFont val="Arial"/>
        <family val="2"/>
      </rPr>
      <t xml:space="preserve">información generada en esta plantilla, se hará bajo lo estipulado en la Ley General de Transparencia y Acceso a la Información Pública (LGTAIP) vigente, pudiendo consultar  a la ACPPI para su aplicación
</t>
    </r>
    <r>
      <rPr>
        <b/>
        <i/>
        <sz val="10"/>
        <color indexed="12"/>
        <rFont val="Arial"/>
        <family val="2"/>
      </rPr>
      <t>Nota:</t>
    </r>
    <r>
      <rPr>
        <i/>
        <sz val="10"/>
        <color indexed="12"/>
        <rFont val="Arial"/>
        <family val="2"/>
      </rPr>
      <t xml:space="preserve"> Es responsabilidad de cada revisor la identificación de la información que se genere en este formato, y así determinar si se cuenta con causas que originen la reserva de la misma, apegándose estrictamente a lo señalado en los ordenamientos jurídicos vigentes en materia de Transparencia.
En caso de detectar información sensible (Reservada), se tendrá que indicar en el pie de página, sección izquierda, con la siguiente señalización:
[Área dueña de la Información </t>
    </r>
    <r>
      <rPr>
        <b/>
        <i/>
        <sz val="10"/>
        <color indexed="12"/>
        <rFont val="Arial"/>
        <family val="2"/>
      </rPr>
      <t>XX</t>
    </r>
    <r>
      <rPr>
        <i/>
        <sz val="10"/>
        <color indexed="12"/>
        <rFont val="Arial"/>
        <family val="2"/>
      </rPr>
      <t xml:space="preserve">, clasificada como Reservada con Fundamento Legal </t>
    </r>
    <r>
      <rPr>
        <b/>
        <i/>
        <sz val="10"/>
        <color indexed="12"/>
        <rFont val="Arial"/>
        <family val="2"/>
      </rPr>
      <t>XX</t>
    </r>
    <r>
      <rPr>
        <i/>
        <sz val="10"/>
        <color indexed="12"/>
        <rFont val="Arial"/>
        <family val="2"/>
      </rPr>
      <t>, Motivación</t>
    </r>
    <r>
      <rPr>
        <b/>
        <i/>
        <sz val="10"/>
        <color indexed="12"/>
        <rFont val="Arial"/>
        <family val="2"/>
      </rPr>
      <t xml:space="preserve"> XX</t>
    </r>
    <r>
      <rPr>
        <i/>
        <sz val="10"/>
        <color indexed="12"/>
        <rFont val="Arial"/>
        <family val="2"/>
      </rPr>
      <t xml:space="preserve">, Fecha de clasificación </t>
    </r>
    <r>
      <rPr>
        <b/>
        <i/>
        <sz val="10"/>
        <color indexed="12"/>
        <rFont val="Arial"/>
        <family val="2"/>
      </rPr>
      <t>XX</t>
    </r>
    <r>
      <rPr>
        <i/>
        <sz val="10"/>
        <color indexed="12"/>
        <rFont val="Arial"/>
        <family val="2"/>
      </rPr>
      <t xml:space="preserve"> y Periodo de la reserva </t>
    </r>
    <r>
      <rPr>
        <b/>
        <i/>
        <sz val="10"/>
        <color indexed="12"/>
        <rFont val="Arial"/>
        <family val="2"/>
      </rPr>
      <t>XX</t>
    </r>
    <r>
      <rPr>
        <i/>
        <sz val="10"/>
        <color indexed="12"/>
        <rFont val="Arial"/>
        <family val="2"/>
      </rPr>
      <t xml:space="preserve">]
</t>
    </r>
    <r>
      <rPr>
        <b/>
        <i/>
        <sz val="10"/>
        <color indexed="12"/>
        <rFont val="Arial"/>
        <family val="2"/>
      </rPr>
      <t>Ejemplo:</t>
    </r>
    <r>
      <rPr>
        <i/>
        <sz val="10"/>
        <color indexed="12"/>
        <rFont val="Arial"/>
        <family val="2"/>
      </rPr>
      <t xml:space="preserve"> “La información contenida en este documento pertenece a la Administración Central de Transformación Tecnológica, teniendo carácter de Reservada a partir del 01 de abril de 2018, con un periodo de reserva de  5 años, por tratarse de información que de revelarse puede causar un serio perjuicio a la recaudación de las contribuciones. Lo anterior tiene su fundamento en el artículo 113, fracción  IV, de la Ley General de Transparencia y Acceso a la Información Pública” .
5. La aplicación de la sección de Firmas es opcional, dependiendo de las necesidades del consumidor de la información.</t>
    </r>
  </si>
  <si>
    <t>&gt;&gt;  El uso de la siguiente Sección de Firmas de Conformidad es opcional, dependiendo de la necesidad del consumidor de la información.</t>
  </si>
  <si>
    <t>Instrucciones:</t>
  </si>
  <si>
    <t>Registrar en la tabla la información de los participantes en la elaboración, revisión, aprobación, etc. del artefacto. Luego, copiar y pegar como imagen en las hojas que sea necesario.</t>
  </si>
  <si>
    <t>Fecha de aprobación del Template: 06/02/2018
Versión del Marco Documental:  6</t>
  </si>
  <si>
    <t>Elaboró</t>
  </si>
  <si>
    <t>Revisó</t>
  </si>
  <si>
    <t>Aprobó</t>
  </si>
  <si>
    <t>Firma 4</t>
  </si>
  <si>
    <t>Cálculo de Volumetría y Crecimiento de la Base de Datos</t>
  </si>
  <si>
    <t>28_382_VBD.xlsx</t>
  </si>
  <si>
    <t>Manuel Vargas Espinosa</t>
  </si>
  <si>
    <t>Jorge Abel Bolaños Nila</t>
  </si>
  <si>
    <t>No aplica esta tecnología para la solución.</t>
  </si>
  <si>
    <t>Creación del documento</t>
  </si>
  <si>
    <t>Jaime Maldonado Báez</t>
  </si>
  <si>
    <t>DyP_IPP - Mejoras al Módulo de descargas de acuses del IDE</t>
  </si>
  <si>
    <t>IdeProceso</t>
  </si>
  <si>
    <t>ArchivosRecibidos</t>
  </si>
  <si>
    <t>ArchivoUsrCont</t>
  </si>
  <si>
    <t>BitacoraDescargaAcuses</t>
  </si>
  <si>
    <t>BitacoraErroresValidacion</t>
  </si>
  <si>
    <t>BitacoraProcesamientoManual</t>
  </si>
  <si>
    <t>BitacoraProcesosArchivo</t>
  </si>
  <si>
    <t>Certificados</t>
  </si>
  <si>
    <t>ControlAcuses</t>
  </si>
  <si>
    <t>ControlArchivos</t>
  </si>
  <si>
    <t>ControlArchivosDWH</t>
  </si>
  <si>
    <t>Cotitulares</t>
  </si>
  <si>
    <t>CuentasMensual</t>
  </si>
  <si>
    <t>DD_DEC_CDUEETN1</t>
  </si>
  <si>
    <t>DD_DEC_DIDEEME1</t>
  </si>
  <si>
    <t>DD_DEC_EIDEOIN1</t>
  </si>
  <si>
    <t>DD_DEC_EIDPNME1</t>
  </si>
  <si>
    <t>DD_DEC_IDEOCIE1</t>
  </si>
  <si>
    <t>DD_DEC_MCOUVEI1</t>
  </si>
  <si>
    <t>ErroresProcesamiento</t>
  </si>
  <si>
    <t>FolioArchivos</t>
  </si>
  <si>
    <t>Instituciones</t>
  </si>
  <si>
    <t>LlaveDatawarehouse</t>
  </si>
  <si>
    <t>MediosRecepcion</t>
  </si>
  <si>
    <t>MM_DEC_DGIDEAE1</t>
  </si>
  <si>
    <t>Procesos</t>
  </si>
  <si>
    <t>Sector</t>
  </si>
  <si>
    <t>TiposArchivo</t>
  </si>
  <si>
    <t>TiposMensaje</t>
  </si>
  <si>
    <t>Aceptacion</t>
  </si>
  <si>
    <t>EstatusControlEnvio</t>
  </si>
  <si>
    <t>EstatusRecepcion</t>
  </si>
  <si>
    <t>CatPeriodo</t>
  </si>
  <si>
    <t>EstatusTradicional</t>
  </si>
  <si>
    <t>EstatusDWH</t>
  </si>
  <si>
    <t>TablaTemporalBitacora</t>
  </si>
  <si>
    <t>Rechazo</t>
  </si>
  <si>
    <t>Recepcion</t>
  </si>
  <si>
    <t>Mensajes</t>
  </si>
  <si>
    <t>ControlEnvio</t>
  </si>
  <si>
    <t>Bitacora</t>
  </si>
  <si>
    <t>Declaraciones</t>
  </si>
  <si>
    <t>Acuses</t>
  </si>
  <si>
    <t>BitacoraDWH</t>
  </si>
  <si>
    <t>ControlCargaDWH</t>
  </si>
  <si>
    <t>Eventos</t>
  </si>
  <si>
    <t>TemporalEstadistico</t>
  </si>
  <si>
    <t>IDEWEB</t>
  </si>
  <si>
    <t>DyPUtil</t>
  </si>
  <si>
    <t>ApplicationSettings</t>
  </si>
  <si>
    <t>María Guadalupe Hernández Ramírez</t>
  </si>
  <si>
    <t>Administrador de Declaraciones y Pagos “1”</t>
  </si>
  <si>
    <t>Roxana Ríos Altamirano</t>
  </si>
  <si>
    <t>Subadministrador de Operación de Control de Obligaciones</t>
  </si>
  <si>
    <t>Subadministrador de Soluciones del Negocio</t>
  </si>
  <si>
    <t>Rodolfo Salcedo Flores</t>
  </si>
  <si>
    <t>Jefe de Departamento de Soluciones del Negocio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</si>
</sst>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_(* #,##0_);_(* \(#,##0\);_(* &quot;-&quot;_);_(@_)"/>
    <numFmt numFmtId="165" formatCode="_(* #,##0.00_);_(* \(#,##0.00\);_(* &quot;-&quot;??_);_(@_)"/>
    <numFmt numFmtId="166" formatCode="_(* #,##0.0_);_(* \(#,##0.0\);_(* &quot;-&quot;??_);_(@_)"/>
    <numFmt numFmtId="167" formatCode="_(* #,##0_);_(* \(#,##0\);_(* &quot;-&quot;??_);_(@_)"/>
    <numFmt numFmtId="168" formatCode="_-* #,##0_-;\-* #,##0_-;_-* &quot;-&quot;??_-;_-@_-"/>
    <numFmt numFmtId="169" formatCode="0.0%"/>
    <numFmt numFmtId="170" formatCode="dd/mm/yyyy;@"/>
  </numFmts>
  <fonts count="82"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8"/>
      <name val="Arial"/>
      <family val="2"/>
    </font>
    <font>
      <sz val="10"/>
      <name val="Arial"/>
      <family val="2"/>
    </font>
    <font>
      <b/>
      <sz val="10"/>
      <name val="Arial"/>
      <family val="2"/>
    </font>
    <font>
      <sz val="11"/>
      <color indexed="60"/>
      <name val="Calibri"/>
      <family val="2"/>
    </font>
    <font>
      <b/>
      <sz val="11"/>
      <color indexed="8"/>
      <name val="Calibri"/>
      <family val="2"/>
    </font>
    <font>
      <b/>
      <sz val="9"/>
      <color indexed="9"/>
      <name val="Arial"/>
      <family val="2"/>
    </font>
    <font>
      <sz val="9"/>
      <name val="Arial"/>
      <family val="2"/>
    </font>
    <font>
      <b/>
      <sz val="9"/>
      <name val="Arial"/>
      <family val="2"/>
    </font>
    <font>
      <sz val="9"/>
      <color indexed="62"/>
      <name val="Arial"/>
      <family val="2"/>
    </font>
    <font>
      <b/>
      <sz val="8"/>
      <color indexed="81"/>
      <name val="Tahoma"/>
      <family val="2"/>
    </font>
    <font>
      <sz val="8"/>
      <color indexed="81"/>
      <name val="Tahoma"/>
      <family val="2"/>
    </font>
    <font>
      <sz val="10"/>
      <name val="Verdana"/>
      <family val="2"/>
    </font>
    <font>
      <sz val="6"/>
      <name val="Arial"/>
      <family val="2"/>
    </font>
    <font>
      <b/>
      <sz val="10"/>
      <name val="Tahoma"/>
      <family val="2"/>
    </font>
    <font>
      <sz val="8"/>
      <name val="Tahoma"/>
      <family val="2"/>
    </font>
    <font>
      <b/>
      <sz val="8"/>
      <name val="Tahoma"/>
      <family val="2"/>
    </font>
    <font>
      <i/>
      <sz val="10"/>
      <color indexed="12"/>
      <name val="Arial"/>
      <family val="2"/>
    </font>
    <font>
      <sz val="10"/>
      <name val="Verdana"/>
      <family val="2"/>
    </font>
    <font>
      <sz val="10"/>
      <color indexed="12"/>
      <name val="Arial"/>
      <family val="2"/>
    </font>
    <font>
      <b/>
      <sz val="10"/>
      <name val="Verdana"/>
      <family val="2"/>
    </font>
    <font>
      <sz val="10"/>
      <name val="Arial"/>
      <family val="2"/>
    </font>
    <font>
      <sz val="8"/>
      <color indexed="12"/>
      <name val="Tahoma"/>
      <family val="2"/>
    </font>
    <font>
      <b/>
      <sz val="12"/>
      <name val="Arial"/>
      <family val="2"/>
    </font>
    <font>
      <u/>
      <sz val="10"/>
      <color indexed="21"/>
      <name val="Arial"/>
      <family val="2"/>
    </font>
    <font>
      <sz val="10"/>
      <color indexed="9"/>
      <name val="Verdana"/>
      <family val="2"/>
    </font>
    <font>
      <i/>
      <sz val="10"/>
      <name val="Arial"/>
      <family val="2"/>
    </font>
    <font>
      <b/>
      <sz val="14"/>
      <name val="Arial"/>
      <family val="2"/>
    </font>
    <font>
      <sz val="11"/>
      <color theme="1"/>
      <name val="Calibri"/>
      <family val="2"/>
      <scheme val="minor"/>
    </font>
    <font>
      <sz val="8"/>
      <color rgb="FF0000FF"/>
      <name val="Tahoma"/>
      <family val="2"/>
    </font>
    <font>
      <i/>
      <sz val="9"/>
      <color rgb="FF0000FF"/>
      <name val="Arial"/>
      <family val="2"/>
    </font>
    <font>
      <b/>
      <sz val="10"/>
      <color theme="0"/>
      <name val="Arial"/>
      <family val="2"/>
    </font>
    <font>
      <sz val="8"/>
      <color theme="2" tint="-0.749992370372631"/>
      <name val="Tahoma"/>
      <family val="2"/>
    </font>
    <font>
      <u/>
      <sz val="10"/>
      <color theme="10"/>
      <name val="Arial"/>
      <family val="2"/>
    </font>
    <font>
      <u/>
      <sz val="10"/>
      <color theme="11"/>
      <name val="Arial"/>
      <family val="2"/>
    </font>
    <font>
      <sz val="9"/>
      <color indexed="81"/>
      <name val="Arial"/>
      <family val="2"/>
    </font>
    <font>
      <b/>
      <sz val="9"/>
      <color indexed="81"/>
      <name val="Arial"/>
      <family val="2"/>
    </font>
    <font>
      <sz val="9"/>
      <color rgb="FF000000"/>
      <name val="Arial"/>
      <family val="2"/>
    </font>
    <font>
      <sz val="9"/>
      <color theme="1"/>
      <name val="Arial"/>
      <family val="2"/>
    </font>
    <font>
      <sz val="9"/>
      <name val="Verdana"/>
      <family val="2"/>
    </font>
    <font>
      <i/>
      <sz val="9"/>
      <color indexed="12"/>
      <name val="Arial"/>
      <family val="2"/>
    </font>
    <font>
      <sz val="9"/>
      <color indexed="9"/>
      <name val="Arial"/>
      <family val="2"/>
    </font>
    <font>
      <sz val="10"/>
      <color rgb="FF0000FF"/>
      <name val="Verdana"/>
      <family val="2"/>
    </font>
    <font>
      <sz val="8"/>
      <color theme="1"/>
      <name val="Tahoma"/>
      <family val="2"/>
    </font>
    <font>
      <b/>
      <sz val="10"/>
      <color indexed="12"/>
      <name val="Arial"/>
      <family val="2"/>
    </font>
    <font>
      <b/>
      <sz val="12"/>
      <name val="Verdana"/>
      <family val="2"/>
    </font>
    <font>
      <b/>
      <sz val="12"/>
      <color rgb="FF002060"/>
      <name val="Verdana"/>
      <family val="2"/>
    </font>
    <font>
      <sz val="10"/>
      <color indexed="8"/>
      <name val="Verdana"/>
      <family val="2"/>
    </font>
    <font>
      <b/>
      <sz val="10"/>
      <color rgb="FF002060"/>
      <name val="Verdana"/>
      <family val="2"/>
    </font>
    <font>
      <b/>
      <i/>
      <sz val="9"/>
      <color theme="1"/>
      <name val="Verdana"/>
      <family val="2"/>
    </font>
    <font>
      <b/>
      <i/>
      <sz val="9"/>
      <color rgb="FF1403EF"/>
      <name val="Verdana"/>
      <family val="2"/>
    </font>
    <font>
      <b/>
      <sz val="10"/>
      <color theme="1"/>
      <name val="Tahoma"/>
      <family val="2"/>
    </font>
    <font>
      <sz val="10"/>
      <color theme="1"/>
      <name val="Tahoma"/>
      <family val="2"/>
    </font>
    <font>
      <b/>
      <sz val="9"/>
      <color theme="1"/>
      <name val="Segoe UI"/>
      <family val="2"/>
    </font>
    <font>
      <i/>
      <sz val="8"/>
      <color rgb="FF0000FF"/>
      <name val="Tahoma"/>
      <family val="2"/>
    </font>
    <font>
      <b/>
      <sz val="9"/>
      <color theme="1"/>
      <name val="Tahoma"/>
      <family val="2"/>
    </font>
    <font>
      <sz val="9"/>
      <color theme="1"/>
      <name val="Tahoma"/>
      <family val="2"/>
    </font>
    <font>
      <sz val="9"/>
      <color theme="1"/>
      <name val="Arial Narrow"/>
      <family val="2"/>
    </font>
    <font>
      <b/>
      <sz val="11"/>
      <color indexed="8"/>
      <name val="Arial"/>
      <family val="2"/>
    </font>
    <font>
      <sz val="11"/>
      <color indexed="8"/>
      <name val="Verdana"/>
      <family val="2"/>
    </font>
    <font>
      <sz val="8"/>
      <color theme="1"/>
      <name val="Arial"/>
      <family val="2"/>
    </font>
    <font>
      <b/>
      <sz val="10"/>
      <color indexed="8"/>
      <name val="Arial"/>
      <family val="2"/>
    </font>
    <font>
      <i/>
      <sz val="10"/>
      <color rgb="FF0000FF"/>
      <name val="Arial"/>
      <family val="2"/>
    </font>
    <font>
      <sz val="8"/>
      <color rgb="FF1403EF"/>
      <name val="Tahoma"/>
      <family val="2"/>
    </font>
    <font>
      <sz val="8"/>
      <color rgb="FF0070C0"/>
      <name val="Tahoma"/>
      <family val="2"/>
    </font>
    <font>
      <b/>
      <sz val="11"/>
      <color rgb="FF0000FF"/>
      <name val="Arial"/>
      <family val="2"/>
    </font>
    <font>
      <i/>
      <sz val="11"/>
      <color rgb="FF0000FF"/>
      <name val="Arial"/>
      <family val="2"/>
    </font>
    <font>
      <b/>
      <sz val="9"/>
      <color theme="1"/>
      <name val="Arial"/>
      <family val="2"/>
    </font>
    <font>
      <b/>
      <sz val="9"/>
      <color theme="0"/>
      <name val="Arial"/>
      <family val="2"/>
    </font>
    <font>
      <b/>
      <sz val="9"/>
      <color indexed="81"/>
      <name val="Tahoma"/>
      <family val="2"/>
    </font>
    <font>
      <sz val="9"/>
      <color indexed="81"/>
      <name val="Tahoma"/>
      <family val="2"/>
    </font>
    <font>
      <sz val="10"/>
      <color theme="1"/>
      <name val="Arial"/>
      <family val="2"/>
    </font>
    <font>
      <sz val="10"/>
      <color rgb="FF0000FF"/>
      <name val="Arial"/>
      <family val="2"/>
    </font>
    <font>
      <b/>
      <i/>
      <sz val="10"/>
      <color indexed="12"/>
      <name val="Arial"/>
      <family val="2"/>
    </font>
    <font>
      <b/>
      <sz val="10"/>
      <color rgb="FF0000FF"/>
      <name val="Verdana"/>
      <family val="2"/>
    </font>
    <font>
      <b/>
      <sz val="11"/>
      <color rgb="FF0000FF"/>
      <name val="Verdana"/>
      <family val="2"/>
    </font>
    <font>
      <i/>
      <sz val="14"/>
      <color rgb="FF0000FF"/>
      <name val="Calibri"/>
      <family val="2"/>
      <scheme val="minor"/>
    </font>
    <font>
      <i/>
      <sz val="11"/>
      <color rgb="FF1403EF"/>
      <name val="Arial"/>
      <family val="2"/>
    </font>
  </fonts>
  <fills count="15">
    <fill>
      <patternFill patternType="none"/>
    </fill>
    <fill>
      <patternFill patternType="gray125"/>
    </fill>
    <fill>
      <patternFill patternType="solid">
        <fgColor indexed="43"/>
      </patternFill>
    </fill>
    <fill>
      <patternFill patternType="solid">
        <fgColor indexed="9"/>
        <bgColor indexed="64"/>
      </patternFill>
    </fill>
    <fill>
      <patternFill patternType="solid">
        <fgColor indexed="22"/>
        <bgColor indexed="64"/>
      </patternFill>
    </fill>
    <fill>
      <patternFill patternType="solid">
        <fgColor indexed="31"/>
        <bgColor indexed="64"/>
      </patternFill>
    </fill>
    <fill>
      <patternFill patternType="solid">
        <fgColor indexed="56"/>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3" tint="0.59999389629810485"/>
        <bgColor indexed="64"/>
      </patternFill>
    </fill>
    <fill>
      <patternFill patternType="solid">
        <fgColor rgb="FFD9D9D9"/>
        <bgColor indexed="64"/>
      </patternFill>
    </fill>
    <fill>
      <patternFill patternType="solid">
        <fgColor indexed="55"/>
        <bgColor indexed="64"/>
      </patternFill>
    </fill>
    <fill>
      <patternFill patternType="solid">
        <fgColor theme="0" tint="-0.34998626667073579"/>
        <bgColor indexed="64"/>
      </patternFill>
    </fill>
    <fill>
      <patternFill patternType="solid">
        <fgColor theme="3" tint="0.39997558519241921"/>
        <bgColor indexed="64"/>
      </patternFill>
    </fill>
  </fills>
  <borders count="92">
    <border>
      <left/>
      <right/>
      <top/>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right style="thin">
        <color auto="1"/>
      </right>
      <top/>
      <bottom style="thin">
        <color auto="1"/>
      </bottom>
      <diagonal/>
    </border>
    <border>
      <left style="medium">
        <color auto="1"/>
      </left>
      <right style="medium">
        <color auto="1"/>
      </right>
      <top style="medium">
        <color auto="1"/>
      </top>
      <bottom style="medium">
        <color auto="1"/>
      </bottom>
      <diagonal/>
    </border>
    <border>
      <left/>
      <right/>
      <top style="thin">
        <color auto="1"/>
      </top>
      <bottom/>
      <diagonal/>
    </border>
    <border>
      <left/>
      <right/>
      <top/>
      <bottom style="thin">
        <color auto="1"/>
      </bottom>
      <diagonal/>
    </border>
    <border>
      <left/>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thin">
        <color indexed="64"/>
      </right>
      <top style="medium">
        <color indexed="64"/>
      </top>
      <bottom style="medium">
        <color indexed="64"/>
      </bottom>
      <diagonal/>
    </border>
    <border>
      <left style="thin">
        <color indexed="64"/>
      </left>
      <right/>
      <top/>
      <bottom style="medium">
        <color indexed="64"/>
      </bottom>
      <diagonal/>
    </border>
    <border>
      <left/>
      <right style="medium">
        <color indexed="64"/>
      </right>
      <top/>
      <bottom style="medium">
        <color indexed="64"/>
      </bottom>
      <diagonal/>
    </border>
    <border>
      <left/>
      <right/>
      <top style="thin">
        <color indexed="64"/>
      </top>
      <bottom style="thin">
        <color indexed="64"/>
      </bottom>
      <diagonal/>
    </border>
    <border>
      <left style="double">
        <color indexed="64"/>
      </left>
      <right/>
      <top style="double">
        <color indexed="64"/>
      </top>
      <bottom/>
      <diagonal/>
    </border>
    <border>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style="thin">
        <color indexed="64"/>
      </top>
      <bottom style="thin">
        <color indexed="64"/>
      </bottom>
      <diagonal/>
    </border>
    <border>
      <left style="thin">
        <color theme="0" tint="-0.14996795556505021"/>
      </left>
      <right/>
      <top style="thin">
        <color indexed="64"/>
      </top>
      <bottom style="thin">
        <color indexed="64"/>
      </bottom>
      <diagonal/>
    </border>
    <border>
      <left style="thin">
        <color indexed="64"/>
      </left>
      <right/>
      <top style="thin">
        <color indexed="64"/>
      </top>
      <bottom style="thin">
        <color indexed="64"/>
      </bottom>
      <diagonal/>
    </border>
    <border>
      <left/>
      <right style="double">
        <color indexed="64"/>
      </right>
      <top style="thin">
        <color indexed="64"/>
      </top>
      <bottom style="thin">
        <color indexed="64"/>
      </bottom>
      <diagonal/>
    </border>
    <border>
      <left style="thin">
        <color theme="0" tint="-0.14996795556505021"/>
      </left>
      <right/>
      <top style="thin">
        <color indexed="64"/>
      </top>
      <bottom style="thin">
        <color theme="1"/>
      </bottom>
      <diagonal/>
    </border>
    <border>
      <left/>
      <right style="double">
        <color indexed="64"/>
      </right>
      <top style="thin">
        <color indexed="64"/>
      </top>
      <bottom style="thin">
        <color theme="1"/>
      </bottom>
      <diagonal/>
    </border>
    <border>
      <left style="thin">
        <color theme="0" tint="-0.14996795556505021"/>
      </left>
      <right/>
      <top style="thin">
        <color theme="1"/>
      </top>
      <bottom style="thin">
        <color theme="1"/>
      </bottom>
      <diagonal/>
    </border>
    <border>
      <left/>
      <right style="double">
        <color indexed="64"/>
      </right>
      <top style="thin">
        <color theme="1"/>
      </top>
      <bottom style="thin">
        <color theme="1"/>
      </bottom>
      <diagonal/>
    </border>
    <border>
      <left style="thin">
        <color theme="0" tint="-0.14996795556505021"/>
      </left>
      <right/>
      <top style="thin">
        <color theme="1"/>
      </top>
      <bottom style="thin">
        <color indexed="64"/>
      </bottom>
      <diagonal/>
    </border>
    <border>
      <left/>
      <right style="double">
        <color indexed="64"/>
      </right>
      <top style="thin">
        <color theme="1"/>
      </top>
      <bottom style="thin">
        <color indexed="64"/>
      </bottom>
      <diagonal/>
    </border>
    <border>
      <left style="double">
        <color indexed="64"/>
      </left>
      <right style="thin">
        <color indexed="64"/>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hair">
        <color indexed="64"/>
      </left>
      <right style="hair">
        <color indexed="64"/>
      </right>
      <top style="hair">
        <color indexed="64"/>
      </top>
      <bottom style="hair">
        <color indexed="64"/>
      </bottom>
      <diagonal/>
    </border>
    <border>
      <left style="thin">
        <color indexed="64"/>
      </left>
      <right/>
      <top style="medium">
        <color auto="1"/>
      </top>
      <bottom style="medium">
        <color indexed="64"/>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thin">
        <color auto="1"/>
      </right>
      <top style="medium">
        <color auto="1"/>
      </top>
      <bottom style="thin">
        <color auto="1"/>
      </bottom>
      <diagonal/>
    </border>
    <border>
      <left style="medium">
        <color auto="1"/>
      </left>
      <right style="medium">
        <color auto="1"/>
      </right>
      <top style="medium">
        <color auto="1"/>
      </top>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diagonal/>
    </border>
    <border>
      <left style="medium">
        <color auto="1"/>
      </left>
      <right style="medium">
        <color auto="1"/>
      </right>
      <top style="thin">
        <color auto="1"/>
      </top>
      <bottom style="thin">
        <color auto="1"/>
      </bottom>
      <diagonal/>
    </border>
    <border>
      <left style="medium">
        <color auto="1"/>
      </left>
      <right style="thin">
        <color auto="1"/>
      </right>
      <top style="thin">
        <color auto="1"/>
      </top>
      <bottom style="thin">
        <color auto="1"/>
      </bottom>
      <diagonal/>
    </border>
    <border>
      <left style="medium">
        <color auto="1"/>
      </left>
      <right style="medium">
        <color auto="1"/>
      </right>
      <top style="thin">
        <color auto="1"/>
      </top>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right/>
      <top style="thin">
        <color indexed="62"/>
      </top>
      <bottom style="double">
        <color indexed="62"/>
      </bottom>
      <diagonal/>
    </border>
    <border>
      <left/>
      <right style="thin">
        <color auto="1"/>
      </right>
      <top style="thin">
        <color auto="1"/>
      </top>
      <bottom style="thin">
        <color auto="1"/>
      </bottom>
      <diagonal/>
    </border>
    <border>
      <left/>
      <right/>
      <top style="thin">
        <color auto="1"/>
      </top>
      <bottom style="thin">
        <color auto="1"/>
      </bottom>
      <diagonal/>
    </border>
    <border>
      <left/>
      <right/>
      <top style="thin">
        <color indexed="62"/>
      </top>
      <bottom style="double">
        <color indexed="62"/>
      </bottom>
      <diagonal/>
    </border>
    <border>
      <left style="thin">
        <color theme="0" tint="-0.14996795556505021"/>
      </left>
      <right/>
      <top style="thin">
        <color indexed="64"/>
      </top>
      <bottom style="thin">
        <color indexed="64"/>
      </bottom>
      <diagonal/>
    </border>
    <border>
      <left/>
      <right style="double">
        <color indexed="64"/>
      </right>
      <top style="thin">
        <color indexed="64"/>
      </top>
      <bottom style="thin">
        <color indexed="64"/>
      </bottom>
      <diagonal/>
    </border>
    <border>
      <left/>
      <right/>
      <top style="thin">
        <color indexed="62"/>
      </top>
      <bottom style="double">
        <color indexed="62"/>
      </bottom>
      <diagonal/>
    </border>
    <border>
      <left style="thin">
        <color theme="0" tint="-0.14996795556505021"/>
      </left>
      <right/>
      <top style="thin">
        <color indexed="64"/>
      </top>
      <bottom style="thin">
        <color indexed="64"/>
      </bottom>
      <diagonal/>
    </border>
    <border>
      <left/>
      <right/>
      <top style="thin">
        <color indexed="62"/>
      </top>
      <bottom style="double">
        <color indexed="62"/>
      </bottom>
      <diagonal/>
    </border>
    <border>
      <left/>
      <right/>
      <top style="thin">
        <color indexed="62"/>
      </top>
      <bottom style="double">
        <color indexed="62"/>
      </bottom>
      <diagonal/>
    </border>
    <border>
      <left/>
      <right/>
      <top style="thin">
        <color indexed="62"/>
      </top>
      <bottom style="double">
        <color indexed="62"/>
      </bottom>
      <diagonal/>
    </border>
    <border>
      <left/>
      <right/>
      <top style="thin">
        <color indexed="62"/>
      </top>
      <bottom style="double">
        <color indexed="62"/>
      </bottom>
      <diagonal/>
    </border>
    <border>
      <left/>
      <right/>
      <top style="thin">
        <color indexed="62"/>
      </top>
      <bottom style="double">
        <color indexed="62"/>
      </bottom>
      <diagonal/>
    </border>
    <border>
      <left/>
      <right/>
      <top style="thin">
        <color indexed="62"/>
      </top>
      <bottom style="double">
        <color indexed="62"/>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s>
  <cellStyleXfs count="959">
    <xf numFmtId="0" fontId="0" fillId="0" borderId="0"/>
    <xf numFmtId="165" fontId="4" fillId="0" borderId="0" applyFont="0" applyFill="0" applyBorder="0" applyAlignment="0" applyProtection="0"/>
    <xf numFmtId="43" fontId="6" fillId="0" borderId="0" applyFont="0" applyFill="0" applyBorder="0" applyAlignment="0" applyProtection="0"/>
    <xf numFmtId="43" fontId="4" fillId="0" borderId="0" applyFont="0" applyFill="0" applyBorder="0" applyAlignment="0" applyProtection="0"/>
    <xf numFmtId="0" fontId="8" fillId="2" borderId="0" applyNumberFormat="0" applyBorder="0" applyAlignment="0" applyProtection="0"/>
    <xf numFmtId="0" fontId="6" fillId="0" borderId="0"/>
    <xf numFmtId="0" fontId="6" fillId="0" borderId="0"/>
    <xf numFmtId="0" fontId="6" fillId="0" borderId="0"/>
    <xf numFmtId="0" fontId="32" fillId="0" borderId="0"/>
    <xf numFmtId="0" fontId="4" fillId="0" borderId="0"/>
    <xf numFmtId="9" fontId="4" fillId="0" borderId="0" applyFont="0" applyFill="0" applyBorder="0" applyAlignment="0" applyProtection="0"/>
    <xf numFmtId="0" fontId="9" fillId="0" borderId="1" applyNumberFormat="0" applyFill="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4" fillId="0" borderId="0"/>
    <xf numFmtId="0" fontId="16" fillId="0" borderId="0"/>
    <xf numFmtId="0" fontId="4" fillId="0" borderId="0"/>
    <xf numFmtId="43" fontId="4" fillId="0" borderId="0" applyFont="0" applyFill="0" applyBorder="0" applyAlignment="0" applyProtection="0"/>
    <xf numFmtId="0" fontId="4" fillId="0" borderId="0"/>
    <xf numFmtId="0" fontId="27" fillId="0" borderId="19" applyNumberFormat="0" applyAlignment="0" applyProtection="0">
      <alignment horizontal="left" vertical="center"/>
    </xf>
    <xf numFmtId="0" fontId="27" fillId="0" borderId="34">
      <alignment horizontal="left" vertical="center"/>
    </xf>
    <xf numFmtId="0" fontId="3" fillId="0" borderId="0"/>
    <xf numFmtId="0" fontId="3" fillId="0" borderId="0"/>
    <xf numFmtId="0" fontId="16" fillId="0" borderId="0"/>
    <xf numFmtId="0" fontId="3" fillId="0" borderId="0"/>
    <xf numFmtId="0" fontId="3" fillId="0" borderId="0"/>
    <xf numFmtId="9" fontId="4" fillId="0" borderId="0" applyFont="0" applyFill="0" applyBorder="0" applyAlignment="0" applyProtection="0"/>
    <xf numFmtId="9" fontId="16"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3" fillId="0" borderId="0"/>
    <xf numFmtId="0" fontId="2" fillId="0" borderId="0"/>
    <xf numFmtId="0" fontId="4" fillId="0" borderId="0"/>
    <xf numFmtId="43" fontId="4" fillId="0" borderId="0" applyFont="0" applyFill="0" applyBorder="0" applyAlignment="0" applyProtection="0"/>
    <xf numFmtId="43" fontId="4" fillId="0" borderId="0" applyFont="0" applyFill="0" applyBorder="0" applyAlignment="0" applyProtection="0"/>
    <xf numFmtId="0" fontId="1" fillId="0" borderId="0"/>
    <xf numFmtId="0" fontId="9" fillId="0" borderId="74" applyNumberFormat="0" applyFill="0" applyAlignment="0" applyProtection="0"/>
    <xf numFmtId="0" fontId="9" fillId="0" borderId="82" applyNumberFormat="0" applyFill="0" applyAlignment="0" applyProtection="0"/>
    <xf numFmtId="0" fontId="9" fillId="0" borderId="80" applyNumberFormat="0" applyFill="0" applyAlignment="0" applyProtection="0"/>
    <xf numFmtId="0" fontId="9" fillId="0" borderId="83" applyNumberFormat="0" applyFill="0" applyAlignment="0" applyProtection="0"/>
    <xf numFmtId="0" fontId="9" fillId="0" borderId="85" applyNumberFormat="0" applyFill="0" applyAlignment="0" applyProtection="0"/>
    <xf numFmtId="0" fontId="9" fillId="0" borderId="84" applyNumberFormat="0" applyFill="0" applyAlignment="0" applyProtection="0"/>
    <xf numFmtId="0" fontId="9" fillId="0" borderId="86" applyNumberFormat="0" applyFill="0" applyAlignment="0" applyProtection="0"/>
    <xf numFmtId="0" fontId="9" fillId="0" borderId="77" applyNumberFormat="0" applyFill="0" applyAlignment="0" applyProtection="0"/>
    <xf numFmtId="0" fontId="9" fillId="0" borderId="87" applyNumberFormat="0" applyFill="0" applyAlignment="0" applyProtection="0"/>
    <xf numFmtId="43" fontId="4" fillId="0" borderId="0" applyFont="0" applyFill="0" applyBorder="0" applyAlignment="0" applyProtection="0"/>
    <xf numFmtId="0" fontId="27" fillId="0" borderId="76">
      <alignment horizontal="left" vertical="center"/>
    </xf>
    <xf numFmtId="0" fontId="1" fillId="0" borderId="0"/>
    <xf numFmtId="0" fontId="1" fillId="0" borderId="0"/>
    <xf numFmtId="0" fontId="1" fillId="0" borderId="0"/>
    <xf numFmtId="0" fontId="1" fillId="0" borderId="0"/>
    <xf numFmtId="43" fontId="4" fillId="0" borderId="0" applyFont="0" applyFill="0" applyBorder="0" applyAlignment="0" applyProtection="0"/>
    <xf numFmtId="0" fontId="1" fillId="0" borderId="0"/>
    <xf numFmtId="0" fontId="1" fillId="0" borderId="0"/>
  </cellStyleXfs>
  <cellXfs count="392">
    <xf numFmtId="0" fontId="0" fillId="0" borderId="0" xfId="0"/>
    <xf numFmtId="166" fontId="6" fillId="0" borderId="2" xfId="1" applyNumberFormat="1" applyFont="1" applyBorder="1" applyAlignment="1">
      <alignment horizontal="right" vertical="center" wrapText="1"/>
    </xf>
    <xf numFmtId="166" fontId="6" fillId="0" borderId="2" xfId="1" applyNumberFormat="1" applyFont="1" applyBorder="1" applyAlignment="1">
      <alignment horizontal="right" vertical="center"/>
    </xf>
    <xf numFmtId="166" fontId="6" fillId="0" borderId="0" xfId="1" applyNumberFormat="1" applyFont="1" applyAlignment="1">
      <alignment horizontal="right" vertical="center"/>
    </xf>
    <xf numFmtId="0" fontId="7" fillId="7" borderId="0" xfId="0" applyFont="1" applyFill="1" applyAlignment="1">
      <alignment horizontal="center" vertical="center" wrapText="1"/>
    </xf>
    <xf numFmtId="49" fontId="7" fillId="7" borderId="0" xfId="0" applyNumberFormat="1" applyFont="1" applyFill="1" applyAlignment="1">
      <alignment horizontal="center" vertical="center" wrapText="1"/>
    </xf>
    <xf numFmtId="4" fontId="7" fillId="7" borderId="0" xfId="0" applyNumberFormat="1" applyFont="1" applyFill="1" applyAlignment="1">
      <alignment horizontal="center" vertical="center" wrapText="1"/>
    </xf>
    <xf numFmtId="1" fontId="7" fillId="7" borderId="0" xfId="0" applyNumberFormat="1" applyFont="1" applyFill="1" applyAlignment="1">
      <alignment horizontal="center" vertical="center" wrapText="1"/>
    </xf>
    <xf numFmtId="0" fontId="0" fillId="7" borderId="0" xfId="0" applyFill="1"/>
    <xf numFmtId="166" fontId="6" fillId="0" borderId="3" xfId="1" applyNumberFormat="1" applyFont="1" applyBorder="1" applyAlignment="1">
      <alignment horizontal="right" vertical="center" wrapText="1"/>
    </xf>
    <xf numFmtId="166" fontId="6" fillId="8" borderId="2" xfId="1" applyNumberFormat="1" applyFont="1" applyFill="1" applyBorder="1" applyAlignment="1">
      <alignment horizontal="right" vertical="center" wrapText="1"/>
    </xf>
    <xf numFmtId="0" fontId="22" fillId="3" borderId="0" xfId="0" applyFont="1" applyFill="1" applyAlignment="1">
      <alignment vertical="center"/>
    </xf>
    <xf numFmtId="0" fontId="22" fillId="3" borderId="0" xfId="0" applyFont="1" applyFill="1" applyAlignment="1">
      <alignment horizontal="left" vertical="center"/>
    </xf>
    <xf numFmtId="0" fontId="29" fillId="3" borderId="0" xfId="0" applyFont="1" applyFill="1" applyAlignment="1">
      <alignment vertical="center"/>
    </xf>
    <xf numFmtId="0" fontId="22" fillId="0" borderId="0" xfId="0" applyFont="1" applyAlignment="1">
      <alignment vertical="center"/>
    </xf>
    <xf numFmtId="0" fontId="27" fillId="3" borderId="0" xfId="0" applyFont="1" applyFill="1" applyAlignment="1">
      <alignment horizontal="left" vertical="center" wrapText="1"/>
    </xf>
    <xf numFmtId="0" fontId="27" fillId="3" borderId="0" xfId="0" applyFont="1" applyFill="1" applyAlignment="1">
      <alignment vertical="center" wrapText="1"/>
    </xf>
    <xf numFmtId="0" fontId="6" fillId="3" borderId="0" xfId="0" applyFont="1" applyFill="1" applyAlignment="1">
      <alignment vertical="center"/>
    </xf>
    <xf numFmtId="0" fontId="21" fillId="3" borderId="0" xfId="0" applyFont="1" applyFill="1" applyAlignment="1">
      <alignment vertical="top" wrapText="1"/>
    </xf>
    <xf numFmtId="0" fontId="7" fillId="5" borderId="2" xfId="0" applyFont="1" applyFill="1" applyBorder="1" applyAlignment="1">
      <alignment horizontal="center" vertical="center" wrapText="1"/>
    </xf>
    <xf numFmtId="0" fontId="11" fillId="0" borderId="0" xfId="9" applyFont="1"/>
    <xf numFmtId="0" fontId="12" fillId="7" borderId="0" xfId="9" applyFont="1" applyFill="1" applyAlignment="1">
      <alignment horizontal="right" vertical="center"/>
    </xf>
    <xf numFmtId="167" fontId="7" fillId="7" borderId="0" xfId="1" applyNumberFormat="1" applyFont="1" applyFill="1" applyAlignment="1">
      <alignment horizontal="right" vertical="center" wrapText="1"/>
    </xf>
    <xf numFmtId="0" fontId="11" fillId="7" borderId="0" xfId="9" applyFont="1" applyFill="1"/>
    <xf numFmtId="167" fontId="7" fillId="8" borderId="2" xfId="1" applyNumberFormat="1" applyFont="1" applyFill="1" applyBorder="1" applyAlignment="1">
      <alignment horizontal="right" vertical="center" wrapText="1"/>
    </xf>
    <xf numFmtId="167" fontId="6" fillId="9" borderId="2" xfId="1" applyNumberFormat="1" applyFont="1" applyFill="1" applyBorder="1" applyAlignment="1">
      <alignment horizontal="right" vertical="center" wrapText="1"/>
    </xf>
    <xf numFmtId="167" fontId="6" fillId="0" borderId="0" xfId="1" applyNumberFormat="1" applyFont="1" applyAlignment="1">
      <alignment horizontal="right" vertical="center"/>
    </xf>
    <xf numFmtId="168" fontId="11" fillId="0" borderId="0" xfId="3" applyNumberFormat="1" applyFont="1"/>
    <xf numFmtId="0" fontId="13" fillId="0" borderId="0" xfId="9" applyFont="1"/>
    <xf numFmtId="167" fontId="6" fillId="0" borderId="2" xfId="1" applyNumberFormat="1" applyFont="1" applyBorder="1" applyAlignment="1" applyProtection="1">
      <alignment horizontal="left" vertical="center" wrapText="1"/>
      <protection locked="0"/>
    </xf>
    <xf numFmtId="167" fontId="6" fillId="0" borderId="2" xfId="1" applyNumberFormat="1" applyFont="1" applyBorder="1" applyAlignment="1" applyProtection="1">
      <alignment horizontal="right" vertical="center" wrapText="1"/>
      <protection locked="0"/>
    </xf>
    <xf numFmtId="0" fontId="22" fillId="3" borderId="0" xfId="0" applyFont="1" applyFill="1" applyAlignment="1">
      <alignment vertical="center" wrapText="1"/>
    </xf>
    <xf numFmtId="0" fontId="22" fillId="3" borderId="0" xfId="0" applyFont="1" applyFill="1" applyAlignment="1">
      <alignment horizontal="left" vertical="center" wrapText="1"/>
    </xf>
    <xf numFmtId="0" fontId="16" fillId="3" borderId="0" xfId="0" applyFont="1" applyFill="1" applyAlignment="1">
      <alignment vertical="center"/>
    </xf>
    <xf numFmtId="0" fontId="24" fillId="3" borderId="0" xfId="0" applyFont="1" applyFill="1" applyAlignment="1">
      <alignment horizontal="left" vertical="center" wrapText="1"/>
    </xf>
    <xf numFmtId="0" fontId="6" fillId="3" borderId="0" xfId="0" applyFont="1" applyFill="1" applyAlignment="1">
      <alignment horizontal="left" vertical="center" wrapText="1"/>
    </xf>
    <xf numFmtId="0" fontId="22" fillId="3" borderId="0" xfId="0" applyFont="1" applyFill="1" applyAlignment="1">
      <alignment horizontal="justify" vertical="justify" wrapText="1"/>
    </xf>
    <xf numFmtId="0" fontId="16" fillId="3" borderId="0" xfId="0" applyFont="1" applyFill="1" applyAlignment="1">
      <alignment horizontal="left" vertical="center"/>
    </xf>
    <xf numFmtId="0" fontId="7" fillId="5" borderId="4" xfId="0" applyFont="1" applyFill="1" applyBorder="1" applyAlignment="1">
      <alignment horizontal="center" vertical="center" wrapText="1"/>
    </xf>
    <xf numFmtId="167" fontId="11" fillId="0" borderId="0" xfId="9" applyNumberFormat="1" applyFont="1"/>
    <xf numFmtId="169" fontId="7" fillId="8" borderId="2" xfId="10" applyNumberFormat="1" applyFont="1" applyFill="1" applyBorder="1" applyAlignment="1">
      <alignment horizontal="right" vertical="center" wrapText="1"/>
    </xf>
    <xf numFmtId="169" fontId="6" fillId="9" borderId="2" xfId="10" applyNumberFormat="1" applyFont="1" applyFill="1" applyBorder="1" applyAlignment="1">
      <alignment horizontal="right" vertical="center" wrapText="1"/>
    </xf>
    <xf numFmtId="0" fontId="7" fillId="5" borderId="5" xfId="0" applyFont="1" applyFill="1" applyBorder="1" applyAlignment="1">
      <alignment horizontal="center" vertical="center" wrapText="1"/>
    </xf>
    <xf numFmtId="49" fontId="7" fillId="5" borderId="5" xfId="0" applyNumberFormat="1" applyFont="1" applyFill="1" applyBorder="1" applyAlignment="1">
      <alignment horizontal="center" vertical="center" wrapText="1"/>
    </xf>
    <xf numFmtId="49" fontId="7" fillId="5" borderId="6" xfId="0" applyNumberFormat="1" applyFont="1" applyFill="1" applyBorder="1" applyAlignment="1">
      <alignment horizontal="center" vertical="center" wrapText="1"/>
    </xf>
    <xf numFmtId="4" fontId="7" fillId="5" borderId="5" xfId="0" applyNumberFormat="1" applyFont="1" applyFill="1" applyBorder="1" applyAlignment="1">
      <alignment horizontal="center" vertical="center" wrapText="1"/>
    </xf>
    <xf numFmtId="1" fontId="7" fillId="5" borderId="5" xfId="0" applyNumberFormat="1" applyFont="1" applyFill="1" applyBorder="1" applyAlignment="1">
      <alignment horizontal="center" vertical="center" wrapText="1"/>
    </xf>
    <xf numFmtId="0" fontId="7" fillId="10" borderId="5" xfId="0" applyFont="1" applyFill="1" applyBorder="1" applyAlignment="1">
      <alignment horizontal="center" vertical="center" wrapText="1"/>
    </xf>
    <xf numFmtId="0" fontId="6" fillId="0" borderId="7" xfId="0" applyFont="1" applyBorder="1"/>
    <xf numFmtId="0" fontId="16" fillId="0" borderId="0" xfId="0" applyFont="1" applyAlignment="1">
      <alignment vertical="center"/>
    </xf>
    <xf numFmtId="167" fontId="4" fillId="0" borderId="2" xfId="1" applyNumberFormat="1" applyBorder="1" applyAlignment="1" applyProtection="1">
      <alignment horizontal="left" vertical="center" wrapText="1"/>
      <protection locked="0"/>
    </xf>
    <xf numFmtId="167" fontId="0" fillId="0" borderId="2" xfId="1" applyNumberFormat="1" applyFont="1" applyBorder="1" applyAlignment="1" applyProtection="1">
      <alignment horizontal="left" vertical="center" wrapText="1"/>
      <protection locked="0"/>
    </xf>
    <xf numFmtId="167" fontId="0" fillId="0" borderId="2" xfId="1" applyNumberFormat="1" applyFont="1" applyBorder="1" applyAlignment="1" applyProtection="1">
      <alignment horizontal="center" vertical="center" wrapText="1"/>
      <protection locked="0"/>
    </xf>
    <xf numFmtId="0" fontId="11" fillId="0" borderId="0" xfId="9" applyFont="1" applyAlignment="1">
      <alignment vertical="center"/>
    </xf>
    <xf numFmtId="168" fontId="11" fillId="0" borderId="0" xfId="3" applyNumberFormat="1" applyFont="1" applyAlignment="1">
      <alignment vertical="center"/>
    </xf>
    <xf numFmtId="0" fontId="13" fillId="0" borderId="0" xfId="9" applyFont="1" applyAlignment="1">
      <alignment vertical="center"/>
    </xf>
    <xf numFmtId="0" fontId="12" fillId="0" borderId="0" xfId="9" applyFont="1" applyAlignment="1">
      <alignment vertical="center"/>
    </xf>
    <xf numFmtId="0" fontId="12" fillId="0" borderId="0" xfId="9" applyFont="1" applyAlignment="1">
      <alignment horizontal="center" vertical="center"/>
    </xf>
    <xf numFmtId="0" fontId="11" fillId="0" borderId="0" xfId="9" applyFont="1" applyAlignment="1">
      <alignment horizontal="right" vertical="center"/>
    </xf>
    <xf numFmtId="167" fontId="12" fillId="9" borderId="5" xfId="1" applyNumberFormat="1" applyFont="1" applyFill="1" applyBorder="1" applyAlignment="1">
      <alignment horizontal="right" vertical="center" wrapText="1"/>
    </xf>
    <xf numFmtId="0" fontId="33" fillId="0" borderId="0" xfId="0" applyFont="1" applyAlignment="1">
      <alignment horizontal="center" vertical="center"/>
    </xf>
    <xf numFmtId="0" fontId="16" fillId="3" borderId="0" xfId="918" applyFont="1" applyFill="1" applyAlignment="1">
      <alignment vertical="center"/>
    </xf>
    <xf numFmtId="0" fontId="16" fillId="3" borderId="0" xfId="918" applyFont="1" applyFill="1" applyAlignment="1">
      <alignment vertical="center" wrapText="1"/>
    </xf>
    <xf numFmtId="0" fontId="17" fillId="3" borderId="0" xfId="918" applyFont="1" applyFill="1" applyAlignment="1">
      <alignment vertical="center"/>
    </xf>
    <xf numFmtId="0" fontId="29" fillId="3" borderId="0" xfId="918" applyFont="1" applyFill="1" applyAlignment="1">
      <alignment vertical="center"/>
    </xf>
    <xf numFmtId="0" fontId="16" fillId="0" borderId="0" xfId="918" applyFont="1" applyAlignment="1">
      <alignment vertical="center"/>
    </xf>
    <xf numFmtId="0" fontId="33" fillId="0" borderId="0" xfId="918" applyFont="1" applyAlignment="1">
      <alignment vertical="center"/>
    </xf>
    <xf numFmtId="0" fontId="33" fillId="0" borderId="0" xfId="918" applyFont="1" applyAlignment="1">
      <alignment vertical="top"/>
    </xf>
    <xf numFmtId="0" fontId="18" fillId="3" borderId="0" xfId="918" applyFont="1" applyFill="1" applyAlignment="1">
      <alignment vertical="center" wrapText="1"/>
    </xf>
    <xf numFmtId="0" fontId="47" fillId="0" borderId="0" xfId="918" applyFont="1" applyAlignment="1">
      <alignment vertical="center" wrapText="1"/>
    </xf>
    <xf numFmtId="0" fontId="20" fillId="3" borderId="0" xfId="918" applyFont="1" applyFill="1" applyAlignment="1">
      <alignment vertical="center" wrapText="1"/>
    </xf>
    <xf numFmtId="0" fontId="21" fillId="3" borderId="0" xfId="918" applyFont="1" applyFill="1"/>
    <xf numFmtId="0" fontId="4" fillId="3" borderId="0" xfId="918" applyFill="1" applyAlignment="1">
      <alignment vertical="center"/>
    </xf>
    <xf numFmtId="0" fontId="21" fillId="3" borderId="0" xfId="918" applyFont="1" applyFill="1" applyAlignment="1">
      <alignment horizontal="justify" vertical="top" wrapText="1"/>
    </xf>
    <xf numFmtId="0" fontId="16" fillId="3" borderId="0" xfId="918" applyFont="1" applyFill="1" applyAlignment="1">
      <alignment horizontal="left" vertical="center"/>
    </xf>
    <xf numFmtId="0" fontId="46" fillId="0" borderId="0" xfId="918" applyFont="1" applyAlignment="1">
      <alignment horizontal="left" vertical="center" wrapText="1"/>
    </xf>
    <xf numFmtId="0" fontId="51" fillId="0" borderId="0" xfId="918" applyFont="1" applyAlignment="1">
      <alignment wrapText="1"/>
    </xf>
    <xf numFmtId="0" fontId="50" fillId="0" borderId="0" xfId="919" applyFont="1" applyAlignment="1">
      <alignment horizontal="center" vertical="center" wrapText="1"/>
    </xf>
    <xf numFmtId="0" fontId="21" fillId="0" borderId="0" xfId="919" applyFont="1" applyAlignment="1">
      <alignment horizontal="left" vertical="center" wrapText="1"/>
    </xf>
    <xf numFmtId="0" fontId="31" fillId="0" borderId="0" xfId="918" applyFont="1" applyAlignment="1">
      <alignment wrapText="1"/>
    </xf>
    <xf numFmtId="0" fontId="4" fillId="0" borderId="0" xfId="918" applyAlignment="1">
      <alignment horizontal="justify" vertical="top" wrapText="1"/>
    </xf>
    <xf numFmtId="0" fontId="3" fillId="0" borderId="0" xfId="929"/>
    <xf numFmtId="0" fontId="53" fillId="0" borderId="0" xfId="929" applyFont="1" applyAlignment="1">
      <alignment vertical="center"/>
    </xf>
    <xf numFmtId="0" fontId="54" fillId="0" borderId="0" xfId="929" applyFont="1" applyAlignment="1">
      <alignment horizontal="center" vertical="center"/>
    </xf>
    <xf numFmtId="0" fontId="55" fillId="0" borderId="0" xfId="929" applyFont="1" applyAlignment="1">
      <alignment horizontal="right" vertical="center"/>
    </xf>
    <xf numFmtId="0" fontId="56" fillId="0" borderId="0" xfId="929" applyFont="1" applyAlignment="1">
      <alignment horizontal="left" vertical="center"/>
    </xf>
    <xf numFmtId="0" fontId="57" fillId="0" borderId="0" xfId="929" applyFont="1" applyAlignment="1">
      <alignment horizontal="right" vertical="center"/>
    </xf>
    <xf numFmtId="0" fontId="57" fillId="0" borderId="0" xfId="929" applyFont="1" applyAlignment="1">
      <alignment horizontal="right" vertical="center" wrapText="1"/>
    </xf>
    <xf numFmtId="170" fontId="56" fillId="0" borderId="0" xfId="929" applyNumberFormat="1" applyFont="1" applyAlignment="1">
      <alignment horizontal="left" vertical="center"/>
    </xf>
    <xf numFmtId="0" fontId="59" fillId="7" borderId="44" xfId="929" applyFont="1" applyFill="1" applyBorder="1" applyAlignment="1">
      <alignment vertical="center" wrapText="1"/>
    </xf>
    <xf numFmtId="0" fontId="59" fillId="7" borderId="46" xfId="929" applyFont="1" applyFill="1" applyBorder="1" applyAlignment="1">
      <alignment vertical="center" wrapText="1"/>
    </xf>
    <xf numFmtId="0" fontId="59" fillId="7" borderId="44" xfId="929" applyFont="1" applyFill="1" applyBorder="1" applyAlignment="1">
      <alignment horizontal="left" vertical="center" wrapText="1"/>
    </xf>
    <xf numFmtId="0" fontId="59" fillId="7" borderId="46" xfId="929" applyFont="1" applyFill="1" applyBorder="1" applyAlignment="1">
      <alignment horizontal="left" vertical="center" wrapText="1"/>
    </xf>
    <xf numFmtId="0" fontId="61" fillId="0" borderId="0" xfId="929" applyFont="1"/>
    <xf numFmtId="0" fontId="47" fillId="0" borderId="0" xfId="0" applyFont="1" applyAlignment="1">
      <alignment horizontal="center" vertical="center" wrapText="1"/>
    </xf>
    <xf numFmtId="0" fontId="62" fillId="0" borderId="0" xfId="0" applyFont="1"/>
    <xf numFmtId="0" fontId="4" fillId="0" borderId="0" xfId="0" applyFont="1" applyAlignment="1">
      <alignment vertical="center"/>
    </xf>
    <xf numFmtId="0" fontId="63" fillId="0" borderId="17" xfId="0" applyFont="1" applyBorder="1" applyAlignment="1">
      <alignment vertical="center"/>
    </xf>
    <xf numFmtId="0" fontId="51" fillId="0" borderId="0" xfId="0" applyFont="1"/>
    <xf numFmtId="0" fontId="33" fillId="0" borderId="23" xfId="0" applyFont="1" applyBorder="1" applyAlignment="1">
      <alignment horizontal="center" vertical="center"/>
    </xf>
    <xf numFmtId="0" fontId="51" fillId="0" borderId="0" xfId="0" applyFont="1" applyAlignment="1">
      <alignment vertical="center"/>
    </xf>
    <xf numFmtId="0" fontId="64" fillId="0" borderId="0" xfId="0" applyFont="1" applyAlignment="1">
      <alignment horizontal="center" vertical="center" wrapText="1"/>
    </xf>
    <xf numFmtId="0" fontId="51" fillId="0" borderId="0" xfId="0" applyFont="1" applyAlignment="1">
      <alignment horizontal="left" vertical="center"/>
    </xf>
    <xf numFmtId="0" fontId="65" fillId="0" borderId="0" xfId="0" applyFont="1"/>
    <xf numFmtId="0" fontId="66" fillId="0" borderId="0" xfId="0" applyFont="1" applyAlignment="1">
      <alignment horizontal="left"/>
    </xf>
    <xf numFmtId="0" fontId="65" fillId="0" borderId="0" xfId="0" applyFont="1" applyAlignment="1">
      <alignment horizontal="center" vertical="center"/>
    </xf>
    <xf numFmtId="0" fontId="27" fillId="3" borderId="0" xfId="918" applyFont="1" applyFill="1" applyAlignment="1">
      <alignment vertical="center" wrapText="1"/>
    </xf>
    <xf numFmtId="0" fontId="21" fillId="3" borderId="0" xfId="918" applyFont="1" applyFill="1" applyAlignment="1">
      <alignment vertical="top" wrapText="1"/>
    </xf>
    <xf numFmtId="0" fontId="30" fillId="3" borderId="0" xfId="918" applyFont="1" applyFill="1" applyAlignment="1">
      <alignment vertical="top" wrapText="1"/>
    </xf>
    <xf numFmtId="0" fontId="11" fillId="0" borderId="42" xfId="9" applyFont="1" applyBorder="1" applyProtection="1">
      <protection locked="0"/>
    </xf>
    <xf numFmtId="168" fontId="11" fillId="0" borderId="42" xfId="3" applyNumberFormat="1" applyFont="1" applyBorder="1" applyProtection="1">
      <protection locked="0"/>
    </xf>
    <xf numFmtId="0" fontId="11" fillId="0" borderId="0" xfId="9" applyFont="1" applyProtection="1">
      <protection locked="0"/>
    </xf>
    <xf numFmtId="0" fontId="44" fillId="0" borderId="5" xfId="0" applyFont="1" applyBorder="1" applyAlignment="1">
      <alignment vertical="top" wrapText="1"/>
    </xf>
    <xf numFmtId="0" fontId="22" fillId="7" borderId="0" xfId="0" applyFont="1" applyFill="1" applyAlignment="1">
      <alignment vertical="center"/>
    </xf>
    <xf numFmtId="167" fontId="6" fillId="7" borderId="0" xfId="1" applyNumberFormat="1" applyFont="1" applyFill="1" applyAlignment="1">
      <alignment horizontal="right" vertical="center"/>
    </xf>
    <xf numFmtId="0" fontId="21" fillId="3" borderId="0" xfId="918" applyFont="1" applyFill="1" applyAlignment="1">
      <alignment horizontal="left" vertical="top" wrapText="1"/>
    </xf>
    <xf numFmtId="0" fontId="2" fillId="0" borderId="0" xfId="936"/>
    <xf numFmtId="0" fontId="54" fillId="0" borderId="0" xfId="936" applyFont="1" applyAlignment="1">
      <alignment vertical="center"/>
    </xf>
    <xf numFmtId="0" fontId="21" fillId="3" borderId="0" xfId="918" applyFont="1" applyFill="1" applyAlignment="1">
      <alignment vertical="center" wrapText="1"/>
    </xf>
    <xf numFmtId="0" fontId="27" fillId="3" borderId="0" xfId="918" applyFont="1" applyFill="1" applyAlignment="1">
      <alignment horizontal="left" vertical="center" wrapText="1"/>
    </xf>
    <xf numFmtId="0" fontId="70" fillId="0" borderId="0" xfId="929" applyFont="1"/>
    <xf numFmtId="0" fontId="35" fillId="0" borderId="0" xfId="918" applyFont="1" applyAlignment="1">
      <alignment horizontal="right" vertical="center" wrapText="1"/>
    </xf>
    <xf numFmtId="0" fontId="34" fillId="3" borderId="0" xfId="918" applyFont="1" applyFill="1" applyAlignment="1">
      <alignment horizontal="left" vertical="center" wrapText="1"/>
    </xf>
    <xf numFmtId="0" fontId="30" fillId="3" borderId="0" xfId="918" applyFont="1" applyFill="1" applyAlignment="1">
      <alignment vertical="center" wrapText="1"/>
    </xf>
    <xf numFmtId="0" fontId="11" fillId="0" borderId="0" xfId="937" applyFont="1" applyAlignment="1" applyProtection="1">
      <alignment vertical="center"/>
      <protection locked="0"/>
    </xf>
    <xf numFmtId="0" fontId="4" fillId="0" borderId="0" xfId="918"/>
    <xf numFmtId="0" fontId="11" fillId="0" borderId="0" xfId="937" applyFont="1" applyAlignment="1">
      <alignment vertical="center"/>
    </xf>
    <xf numFmtId="0" fontId="4" fillId="0" borderId="0" xfId="918" applyAlignment="1">
      <alignment horizontal="center"/>
    </xf>
    <xf numFmtId="0" fontId="4" fillId="0" borderId="0" xfId="918" applyAlignment="1">
      <alignment horizontal="left"/>
    </xf>
    <xf numFmtId="3" fontId="4" fillId="0" borderId="0" xfId="918" applyNumberFormat="1"/>
    <xf numFmtId="0" fontId="4" fillId="0" borderId="0" xfId="918" applyAlignment="1">
      <alignment horizontal="left" indent="1"/>
    </xf>
    <xf numFmtId="168" fontId="11" fillId="0" borderId="0" xfId="938" applyNumberFormat="1" applyFont="1" applyAlignment="1">
      <alignment vertical="center"/>
    </xf>
    <xf numFmtId="0" fontId="13" fillId="0" borderId="0" xfId="937" applyFont="1" applyAlignment="1">
      <alignment vertical="center"/>
    </xf>
    <xf numFmtId="0" fontId="29" fillId="0" borderId="0" xfId="918" applyFont="1" applyAlignment="1">
      <alignment vertical="center"/>
    </xf>
    <xf numFmtId="0" fontId="71" fillId="9" borderId="42" xfId="918" applyFont="1" applyFill="1" applyBorder="1" applyAlignment="1">
      <alignment horizontal="center" vertical="center" wrapText="1"/>
    </xf>
    <xf numFmtId="3" fontId="12" fillId="0" borderId="42" xfId="918" applyNumberFormat="1" applyFont="1" applyBorder="1" applyAlignment="1">
      <alignment vertical="center"/>
    </xf>
    <xf numFmtId="0" fontId="12" fillId="9" borderId="42" xfId="918" applyFont="1" applyFill="1" applyBorder="1" applyAlignment="1">
      <alignment horizontal="center" vertical="center" wrapText="1"/>
    </xf>
    <xf numFmtId="9" fontId="12" fillId="0" borderId="42" xfId="918" applyNumberFormat="1" applyFont="1" applyBorder="1" applyAlignment="1">
      <alignment horizontal="center" vertical="center"/>
    </xf>
    <xf numFmtId="0" fontId="12" fillId="9" borderId="42" xfId="9" applyFont="1" applyFill="1" applyBorder="1" applyAlignment="1">
      <alignment horizontal="center" vertical="center"/>
    </xf>
    <xf numFmtId="167" fontId="7" fillId="9" borderId="42" xfId="1" applyNumberFormat="1" applyFont="1" applyFill="1" applyBorder="1" applyAlignment="1">
      <alignment horizontal="right" vertical="center" wrapText="1"/>
    </xf>
    <xf numFmtId="167" fontId="7" fillId="9" borderId="41" xfId="1" applyNumberFormat="1" applyFont="1" applyFill="1" applyBorder="1" applyAlignment="1">
      <alignment horizontal="right" vertical="center" wrapText="1"/>
    </xf>
    <xf numFmtId="0" fontId="12" fillId="7" borderId="27" xfId="9" applyFont="1" applyFill="1" applyBorder="1" applyAlignment="1">
      <alignment horizontal="right" vertical="center"/>
    </xf>
    <xf numFmtId="167" fontId="7" fillId="7" borderId="28" xfId="1" applyNumberFormat="1" applyFont="1" applyFill="1" applyBorder="1" applyAlignment="1">
      <alignment horizontal="right" vertical="center" wrapText="1"/>
    </xf>
    <xf numFmtId="167" fontId="7" fillId="7" borderId="27" xfId="1" applyNumberFormat="1" applyFont="1" applyFill="1" applyBorder="1" applyAlignment="1">
      <alignment horizontal="right" vertical="center" wrapText="1"/>
    </xf>
    <xf numFmtId="0" fontId="43" fillId="0" borderId="0" xfId="918" applyFont="1" applyAlignment="1">
      <alignment vertical="center"/>
    </xf>
    <xf numFmtId="0" fontId="10" fillId="10" borderId="42" xfId="9" applyFont="1" applyFill="1" applyBorder="1" applyAlignment="1">
      <alignment horizontal="center" vertical="center" wrapText="1"/>
    </xf>
    <xf numFmtId="0" fontId="72" fillId="10" borderId="42" xfId="9" applyFont="1" applyFill="1" applyBorder="1" applyAlignment="1">
      <alignment horizontal="center" vertical="center" wrapText="1"/>
    </xf>
    <xf numFmtId="0" fontId="12" fillId="9" borderId="16" xfId="918" applyFont="1" applyFill="1" applyBorder="1" applyAlignment="1">
      <alignment horizontal="center" vertical="center" wrapText="1"/>
    </xf>
    <xf numFmtId="0" fontId="12" fillId="9" borderId="21" xfId="918" applyFont="1" applyFill="1" applyBorder="1" applyAlignment="1">
      <alignment horizontal="center" vertical="center" wrapText="1"/>
    </xf>
    <xf numFmtId="0" fontId="12" fillId="9" borderId="65" xfId="918" applyFont="1" applyFill="1" applyBorder="1" applyAlignment="1">
      <alignment horizontal="center" vertical="center" wrapText="1"/>
    </xf>
    <xf numFmtId="0" fontId="12" fillId="9" borderId="23" xfId="9" applyFont="1" applyFill="1" applyBorder="1" applyAlignment="1">
      <alignment horizontal="center" vertical="center" wrapText="1"/>
    </xf>
    <xf numFmtId="0" fontId="12" fillId="9" borderId="66" xfId="918" applyFont="1" applyFill="1" applyBorder="1" applyAlignment="1">
      <alignment horizontal="center" vertical="center" wrapText="1"/>
    </xf>
    <xf numFmtId="0" fontId="12" fillId="9" borderId="67" xfId="9" applyFont="1" applyFill="1" applyBorder="1" applyAlignment="1">
      <alignment horizontal="center" vertical="center" wrapText="1"/>
    </xf>
    <xf numFmtId="0" fontId="44" fillId="0" borderId="5" xfId="918" applyFont="1" applyBorder="1" applyAlignment="1">
      <alignment vertical="top" wrapText="1"/>
    </xf>
    <xf numFmtId="0" fontId="44" fillId="0" borderId="42" xfId="918" applyFont="1" applyBorder="1" applyAlignment="1">
      <alignment vertical="top" wrapText="1"/>
    </xf>
    <xf numFmtId="0" fontId="44" fillId="0" borderId="46" xfId="918" applyFont="1" applyBorder="1" applyAlignment="1">
      <alignment vertical="top" wrapText="1"/>
    </xf>
    <xf numFmtId="0" fontId="44" fillId="0" borderId="68" xfId="918" applyFont="1" applyBorder="1" applyAlignment="1">
      <alignment vertical="top" wrapText="1"/>
    </xf>
    <xf numFmtId="0" fontId="44" fillId="0" borderId="41" xfId="918" applyFont="1" applyBorder="1" applyAlignment="1">
      <alignment vertical="top" wrapText="1"/>
    </xf>
    <xf numFmtId="0" fontId="44" fillId="0" borderId="66" xfId="918" applyFont="1" applyBorder="1" applyAlignment="1">
      <alignment vertical="top" wrapText="1"/>
    </xf>
    <xf numFmtId="0" fontId="44" fillId="0" borderId="69" xfId="918" applyFont="1" applyBorder="1" applyAlignment="1">
      <alignment vertical="top" wrapText="1"/>
    </xf>
    <xf numFmtId="0" fontId="12" fillId="9" borderId="70" xfId="918" applyFont="1" applyFill="1" applyBorder="1" applyAlignment="1">
      <alignment horizontal="center" vertical="center" wrapText="1"/>
    </xf>
    <xf numFmtId="0" fontId="12" fillId="9" borderId="23" xfId="918" applyFont="1" applyFill="1" applyBorder="1" applyAlignment="1">
      <alignment horizontal="center" vertical="center" wrapText="1"/>
    </xf>
    <xf numFmtId="0" fontId="42" fillId="0" borderId="42" xfId="918" applyFont="1" applyBorder="1" applyAlignment="1" applyProtection="1">
      <alignment horizontal="center" vertical="center"/>
      <protection locked="0"/>
    </xf>
    <xf numFmtId="0" fontId="41" fillId="0" borderId="42" xfId="918" applyFont="1" applyBorder="1" applyAlignment="1" applyProtection="1">
      <alignment vertical="center" wrapText="1"/>
      <protection locked="0"/>
    </xf>
    <xf numFmtId="167" fontId="11" fillId="0" borderId="42" xfId="1" applyNumberFormat="1" applyFont="1" applyBorder="1" applyAlignment="1" applyProtection="1">
      <alignment horizontal="center" vertical="center" wrapText="1"/>
      <protection locked="0"/>
    </xf>
    <xf numFmtId="3" fontId="11" fillId="0" borderId="42" xfId="1" applyNumberFormat="1" applyFont="1" applyBorder="1" applyAlignment="1" applyProtection="1">
      <alignment horizontal="right" vertical="center" wrapText="1"/>
      <protection locked="0"/>
    </xf>
    <xf numFmtId="167" fontId="11" fillId="9" borderId="42" xfId="1" applyNumberFormat="1" applyFont="1" applyFill="1" applyBorder="1" applyAlignment="1">
      <alignment horizontal="right" vertical="center" wrapText="1"/>
    </xf>
    <xf numFmtId="167" fontId="11" fillId="9" borderId="46" xfId="1" applyNumberFormat="1" applyFont="1" applyFill="1" applyBorder="1" applyAlignment="1">
      <alignment horizontal="right" vertical="center" wrapText="1"/>
    </xf>
    <xf numFmtId="164" fontId="11" fillId="9" borderId="46" xfId="1" applyNumberFormat="1" applyFont="1" applyFill="1" applyBorder="1" applyAlignment="1">
      <alignment horizontal="right" vertical="center" wrapText="1"/>
    </xf>
    <xf numFmtId="0" fontId="41" fillId="9" borderId="68" xfId="918" applyFont="1" applyFill="1" applyBorder="1" applyAlignment="1">
      <alignment horizontal="center" vertical="center" wrapText="1"/>
    </xf>
    <xf numFmtId="0" fontId="41" fillId="9" borderId="41" xfId="918" applyFont="1" applyFill="1" applyBorder="1" applyAlignment="1">
      <alignment horizontal="center" vertical="center" wrapText="1"/>
    </xf>
    <xf numFmtId="167" fontId="11" fillId="9" borderId="66" xfId="1" applyNumberFormat="1" applyFont="1" applyFill="1" applyBorder="1" applyAlignment="1">
      <alignment horizontal="right" vertical="center" wrapText="1"/>
    </xf>
    <xf numFmtId="168" fontId="11" fillId="0" borderId="69" xfId="1" applyNumberFormat="1" applyFont="1" applyBorder="1" applyAlignment="1" applyProtection="1">
      <alignment horizontal="right" vertical="center" wrapText="1"/>
      <protection locked="0"/>
    </xf>
    <xf numFmtId="0" fontId="41" fillId="9" borderId="42" xfId="918" applyFont="1" applyFill="1" applyBorder="1" applyAlignment="1">
      <alignment horizontal="center" vertical="center" wrapText="1"/>
    </xf>
    <xf numFmtId="168" fontId="11" fillId="9" borderId="42" xfId="1" applyNumberFormat="1" applyFont="1" applyFill="1" applyBorder="1" applyAlignment="1">
      <alignment horizontal="right" vertical="center" wrapText="1"/>
    </xf>
    <xf numFmtId="168" fontId="11" fillId="9" borderId="66" xfId="1" applyNumberFormat="1" applyFont="1" applyFill="1" applyBorder="1" applyAlignment="1">
      <alignment horizontal="right" vertical="center" wrapText="1"/>
    </xf>
    <xf numFmtId="0" fontId="36" fillId="0" borderId="0" xfId="918" applyFont="1" applyAlignment="1">
      <alignment horizontal="center" vertical="center" wrapText="1"/>
    </xf>
    <xf numFmtId="0" fontId="33" fillId="0" borderId="0" xfId="918" applyFont="1" applyAlignment="1">
      <alignment horizontal="center" vertical="center"/>
    </xf>
    <xf numFmtId="0" fontId="19" fillId="0" borderId="0" xfId="918" applyFont="1" applyAlignment="1">
      <alignment horizontal="center" vertical="center" wrapText="1"/>
    </xf>
    <xf numFmtId="9" fontId="12" fillId="0" borderId="42" xfId="918" applyNumberFormat="1" applyFont="1" applyBorder="1" applyAlignment="1">
      <alignment vertical="center"/>
    </xf>
    <xf numFmtId="0" fontId="12" fillId="9" borderId="42" xfId="9" applyFont="1" applyFill="1" applyBorder="1" applyAlignment="1">
      <alignment vertical="center"/>
    </xf>
    <xf numFmtId="167" fontId="12" fillId="9" borderId="42" xfId="1" applyNumberFormat="1" applyFont="1" applyFill="1" applyBorder="1" applyAlignment="1">
      <alignment horizontal="right" vertical="center" wrapText="1"/>
    </xf>
    <xf numFmtId="0" fontId="12" fillId="9" borderId="69" xfId="918" applyFont="1" applyFill="1" applyBorder="1" applyAlignment="1">
      <alignment horizontal="center" vertical="center" wrapText="1"/>
    </xf>
    <xf numFmtId="0" fontId="12" fillId="9" borderId="67" xfId="918" applyFont="1" applyFill="1" applyBorder="1" applyAlignment="1">
      <alignment horizontal="center" vertical="center" wrapText="1"/>
    </xf>
    <xf numFmtId="0" fontId="44" fillId="3" borderId="0" xfId="918" applyFont="1" applyFill="1" applyAlignment="1">
      <alignment vertical="top" wrapText="1"/>
    </xf>
    <xf numFmtId="0" fontId="45" fillId="3" borderId="0" xfId="918" applyFont="1" applyFill="1" applyAlignment="1">
      <alignment vertical="center"/>
    </xf>
    <xf numFmtId="0" fontId="11" fillId="0" borderId="0" xfId="918" applyFont="1" applyAlignment="1">
      <alignment vertical="center"/>
    </xf>
    <xf numFmtId="167" fontId="11" fillId="0" borderId="42" xfId="1" applyNumberFormat="1" applyFont="1" applyBorder="1" applyAlignment="1" applyProtection="1">
      <alignment horizontal="left" vertical="center" wrapText="1"/>
      <protection locked="0"/>
    </xf>
    <xf numFmtId="167" fontId="11" fillId="0" borderId="42" xfId="1" applyNumberFormat="1" applyFont="1" applyBorder="1" applyAlignment="1" applyProtection="1">
      <alignment horizontal="right" vertical="center" wrapText="1"/>
      <protection locked="0"/>
    </xf>
    <xf numFmtId="168" fontId="11" fillId="9" borderId="46" xfId="1" applyNumberFormat="1" applyFont="1" applyFill="1" applyBorder="1" applyAlignment="1">
      <alignment horizontal="right" vertical="center" wrapText="1"/>
    </xf>
    <xf numFmtId="0" fontId="41" fillId="9" borderId="46" xfId="918" applyFont="1" applyFill="1" applyBorder="1" applyAlignment="1">
      <alignment horizontal="center" vertical="center" wrapText="1"/>
    </xf>
    <xf numFmtId="0" fontId="41" fillId="9" borderId="69" xfId="918" applyFont="1" applyFill="1" applyBorder="1" applyAlignment="1">
      <alignment horizontal="center" vertical="center" wrapText="1"/>
    </xf>
    <xf numFmtId="3" fontId="11" fillId="9" borderId="66" xfId="1" applyNumberFormat="1" applyFont="1" applyFill="1" applyBorder="1" applyAlignment="1">
      <alignment horizontal="right" vertical="center" wrapText="1"/>
    </xf>
    <xf numFmtId="168" fontId="11" fillId="9" borderId="69" xfId="1" applyNumberFormat="1" applyFont="1" applyFill="1" applyBorder="1" applyAlignment="1">
      <alignment horizontal="right" vertical="center" wrapText="1"/>
    </xf>
    <xf numFmtId="0" fontId="79" fillId="3" borderId="0" xfId="0" applyFont="1" applyFill="1" applyAlignment="1">
      <alignment vertical="center"/>
    </xf>
    <xf numFmtId="0" fontId="10" fillId="14" borderId="42" xfId="9" applyFont="1" applyFill="1" applyBorder="1" applyAlignment="1">
      <alignment horizontal="center" vertical="center" wrapText="1"/>
    </xf>
    <xf numFmtId="0" fontId="72" fillId="14" borderId="42" xfId="9" applyFont="1" applyFill="1" applyBorder="1" applyAlignment="1">
      <alignment horizontal="center" vertical="center" wrapText="1"/>
    </xf>
    <xf numFmtId="0" fontId="76" fillId="0" borderId="0" xfId="918" applyFont="1" applyAlignment="1">
      <alignment horizontal="left" vertical="top" wrapText="1"/>
    </xf>
    <xf numFmtId="0" fontId="80" fillId="0" borderId="0" xfId="934" applyFont="1"/>
    <xf numFmtId="0" fontId="81" fillId="0" borderId="0" xfId="934" applyFont="1" applyAlignment="1">
      <alignment vertical="center"/>
    </xf>
    <xf numFmtId="167" fontId="6" fillId="0" borderId="2" xfId="1" applyNumberFormat="1" applyFont="1" applyBorder="1" applyAlignment="1" applyProtection="1">
      <alignment vertical="center" wrapText="1"/>
      <protection locked="0"/>
    </xf>
    <xf numFmtId="167" fontId="0" fillId="0" borderId="2" xfId="1" applyNumberFormat="1" applyFont="1" applyBorder="1" applyAlignment="1" applyProtection="1">
      <alignment vertical="center" wrapText="1"/>
      <protection locked="0"/>
    </xf>
    <xf numFmtId="167" fontId="6" fillId="0" borderId="0" xfId="1" applyNumberFormat="1" applyFont="1" applyAlignment="1">
      <alignment horizontal="left" vertical="center"/>
    </xf>
    <xf numFmtId="0" fontId="21" fillId="3" borderId="46" xfId="918" applyFont="1" applyFill="1" applyBorder="1" applyAlignment="1">
      <alignment horizontal="left" vertical="center" wrapText="1"/>
    </xf>
    <xf numFmtId="0" fontId="21" fillId="3" borderId="34" xfId="918" applyFont="1" applyFill="1" applyBorder="1" applyAlignment="1">
      <alignment horizontal="left" vertical="center" wrapText="1"/>
    </xf>
    <xf numFmtId="0" fontId="21" fillId="3" borderId="41" xfId="918" applyFont="1" applyFill="1" applyBorder="1" applyAlignment="1">
      <alignment horizontal="left" vertical="center" wrapText="1"/>
    </xf>
    <xf numFmtId="0" fontId="46" fillId="0" borderId="0" xfId="0" applyFont="1" applyAlignment="1">
      <alignment horizontal="left" vertical="center" wrapText="1"/>
    </xf>
    <xf numFmtId="0" fontId="69" fillId="0" borderId="0" xfId="918" applyFont="1" applyAlignment="1">
      <alignment horizontal="left" vertical="top" wrapText="1"/>
    </xf>
    <xf numFmtId="0" fontId="46" fillId="3" borderId="0" xfId="918" applyFont="1" applyFill="1" applyAlignment="1">
      <alignment horizontal="left" vertical="top" wrapText="1"/>
    </xf>
    <xf numFmtId="0" fontId="16" fillId="0" borderId="60" xfId="919" applyBorder="1" applyAlignment="1">
      <alignment horizontal="left" vertical="top" wrapText="1"/>
    </xf>
    <xf numFmtId="0" fontId="16" fillId="0" borderId="19" xfId="919" applyBorder="1" applyAlignment="1">
      <alignment horizontal="left" vertical="top" wrapText="1"/>
    </xf>
    <xf numFmtId="0" fontId="16" fillId="0" borderId="20" xfId="919" applyBorder="1" applyAlignment="1">
      <alignment horizontal="left" vertical="top" wrapText="1"/>
    </xf>
    <xf numFmtId="0" fontId="52" fillId="4" borderId="18" xfId="919" applyFont="1" applyFill="1" applyBorder="1" applyAlignment="1">
      <alignment horizontal="center" vertical="center" wrapText="1"/>
    </xf>
    <xf numFmtId="0" fontId="52" fillId="4" borderId="31" xfId="919" applyFont="1" applyFill="1" applyBorder="1" applyAlignment="1">
      <alignment horizontal="center" vertical="center" wrapText="1"/>
    </xf>
    <xf numFmtId="0" fontId="49" fillId="12" borderId="18" xfId="919" applyFont="1" applyFill="1" applyBorder="1" applyAlignment="1">
      <alignment horizontal="center" vertical="center" wrapText="1"/>
    </xf>
    <xf numFmtId="0" fontId="49" fillId="12" borderId="19" xfId="919" applyFont="1" applyFill="1" applyBorder="1" applyAlignment="1">
      <alignment horizontal="center" vertical="center" wrapText="1"/>
    </xf>
    <xf numFmtId="0" fontId="49" fillId="12" borderId="20" xfId="919" applyFont="1" applyFill="1" applyBorder="1" applyAlignment="1">
      <alignment horizontal="center" vertical="center" wrapText="1"/>
    </xf>
    <xf numFmtId="0" fontId="21" fillId="3" borderId="11" xfId="918" applyFont="1" applyFill="1" applyBorder="1" applyAlignment="1">
      <alignment horizontal="left" vertical="top" wrapText="1"/>
    </xf>
    <xf numFmtId="0" fontId="21" fillId="3" borderId="8" xfId="918" applyFont="1" applyFill="1" applyBorder="1" applyAlignment="1">
      <alignment horizontal="left" vertical="top" wrapText="1"/>
    </xf>
    <xf numFmtId="0" fontId="21" fillId="3" borderId="12" xfId="918" applyFont="1" applyFill="1" applyBorder="1" applyAlignment="1">
      <alignment horizontal="left" vertical="top" wrapText="1"/>
    </xf>
    <xf numFmtId="0" fontId="21" fillId="3" borderId="13" xfId="918" applyFont="1" applyFill="1" applyBorder="1" applyAlignment="1">
      <alignment horizontal="left" vertical="top" wrapText="1"/>
    </xf>
    <xf numFmtId="0" fontId="21" fillId="3" borderId="0" xfId="918" applyFont="1" applyFill="1" applyAlignment="1">
      <alignment horizontal="left" vertical="top" wrapText="1"/>
    </xf>
    <xf numFmtId="0" fontId="21" fillId="3" borderId="14" xfId="918" applyFont="1" applyFill="1" applyBorder="1" applyAlignment="1">
      <alignment horizontal="left" vertical="top" wrapText="1"/>
    </xf>
    <xf numFmtId="0" fontId="21" fillId="3" borderId="15" xfId="918" applyFont="1" applyFill="1" applyBorder="1" applyAlignment="1">
      <alignment horizontal="left" vertical="top" wrapText="1"/>
    </xf>
    <xf numFmtId="0" fontId="21" fillId="3" borderId="9" xfId="918" applyFont="1" applyFill="1" applyBorder="1" applyAlignment="1">
      <alignment horizontal="left" vertical="top" wrapText="1"/>
    </xf>
    <xf numFmtId="0" fontId="21" fillId="3" borderId="6" xfId="918" applyFont="1" applyFill="1" applyBorder="1" applyAlignment="1">
      <alignment horizontal="left" vertical="top" wrapText="1"/>
    </xf>
    <xf numFmtId="0" fontId="16" fillId="0" borderId="24" xfId="919" applyBorder="1" applyAlignment="1">
      <alignment horizontal="left" vertical="top" wrapText="1"/>
    </xf>
    <xf numFmtId="0" fontId="16" fillId="0" borderId="25" xfId="919" applyBorder="1" applyAlignment="1">
      <alignment horizontal="left" vertical="top" wrapText="1"/>
    </xf>
    <xf numFmtId="0" fontId="16" fillId="0" borderId="26" xfId="919" applyBorder="1" applyAlignment="1">
      <alignment horizontal="left" vertical="top" wrapText="1"/>
    </xf>
    <xf numFmtId="0" fontId="16" fillId="0" borderId="29" xfId="919" applyBorder="1" applyAlignment="1">
      <alignment horizontal="left" vertical="top" wrapText="1"/>
    </xf>
    <xf numFmtId="0" fontId="16" fillId="0" borderId="30" xfId="919" applyBorder="1" applyAlignment="1">
      <alignment horizontal="left" vertical="top" wrapText="1"/>
    </xf>
    <xf numFmtId="0" fontId="16" fillId="0" borderId="33" xfId="919" applyBorder="1" applyAlignment="1">
      <alignment horizontal="left" vertical="top" wrapText="1"/>
    </xf>
    <xf numFmtId="0" fontId="21" fillId="0" borderId="18" xfId="919" quotePrefix="1" applyFont="1" applyBorder="1" applyAlignment="1">
      <alignment horizontal="left" vertical="center" wrapText="1"/>
    </xf>
    <xf numFmtId="0" fontId="21" fillId="0" borderId="19" xfId="919" quotePrefix="1" applyFont="1" applyBorder="1" applyAlignment="1">
      <alignment horizontal="left" vertical="center" wrapText="1"/>
    </xf>
    <xf numFmtId="0" fontId="21" fillId="0" borderId="20" xfId="919" quotePrefix="1" applyFont="1" applyBorder="1" applyAlignment="1">
      <alignment horizontal="left" vertical="center" wrapText="1"/>
    </xf>
    <xf numFmtId="0" fontId="21" fillId="0" borderId="18" xfId="919" applyFont="1" applyBorder="1" applyAlignment="1">
      <alignment horizontal="left" vertical="center" wrapText="1"/>
    </xf>
    <xf numFmtId="0" fontId="50" fillId="4" borderId="24" xfId="919" applyFont="1" applyFill="1" applyBorder="1" applyAlignment="1">
      <alignment horizontal="center" vertical="center" wrapText="1"/>
    </xf>
    <xf numFmtId="0" fontId="50" fillId="4" borderId="26" xfId="919" applyFont="1" applyFill="1" applyBorder="1" applyAlignment="1">
      <alignment horizontal="center" vertical="center" wrapText="1"/>
    </xf>
    <xf numFmtId="0" fontId="50" fillId="4" borderId="27" xfId="919" applyFont="1" applyFill="1" applyBorder="1" applyAlignment="1">
      <alignment horizontal="center" vertical="center" wrapText="1"/>
    </xf>
    <xf numFmtId="0" fontId="50" fillId="4" borderId="28" xfId="919" applyFont="1" applyFill="1" applyBorder="1" applyAlignment="1">
      <alignment horizontal="center" vertical="center" wrapText="1"/>
    </xf>
    <xf numFmtId="0" fontId="50" fillId="4" borderId="29" xfId="919" applyFont="1" applyFill="1" applyBorder="1" applyAlignment="1">
      <alignment horizontal="center" vertical="center" wrapText="1"/>
    </xf>
    <xf numFmtId="0" fontId="50" fillId="4" borderId="33" xfId="919" applyFont="1" applyFill="1" applyBorder="1" applyAlignment="1">
      <alignment horizontal="center" vertical="center" wrapText="1"/>
    </xf>
    <xf numFmtId="0" fontId="46" fillId="0" borderId="32" xfId="919" applyFont="1" applyBorder="1" applyAlignment="1">
      <alignment horizontal="left" vertical="top" wrapText="1"/>
    </xf>
    <xf numFmtId="0" fontId="46" fillId="0" borderId="30" xfId="919" applyFont="1" applyBorder="1" applyAlignment="1">
      <alignment horizontal="left" vertical="top" wrapText="1"/>
    </xf>
    <xf numFmtId="0" fontId="46" fillId="0" borderId="33" xfId="919" applyFont="1" applyBorder="1" applyAlignment="1">
      <alignment horizontal="left" vertical="top" wrapText="1"/>
    </xf>
    <xf numFmtId="49" fontId="75" fillId="0" borderId="89" xfId="0" applyNumberFormat="1" applyFont="1" applyBorder="1" applyAlignment="1">
      <alignment horizontal="center" vertical="center"/>
    </xf>
    <xf numFmtId="49" fontId="75" fillId="0" borderId="90" xfId="0" applyNumberFormat="1" applyFont="1" applyBorder="1" applyAlignment="1">
      <alignment horizontal="left" vertical="center" wrapText="1"/>
    </xf>
    <xf numFmtId="49" fontId="75" fillId="0" borderId="76" xfId="0" applyNumberFormat="1" applyFont="1" applyBorder="1" applyAlignment="1">
      <alignment horizontal="left" vertical="center" wrapText="1"/>
    </xf>
    <xf numFmtId="49" fontId="75" fillId="0" borderId="88" xfId="0" applyNumberFormat="1" applyFont="1" applyBorder="1" applyAlignment="1">
      <alignment horizontal="left" vertical="center" wrapText="1"/>
    </xf>
    <xf numFmtId="14" fontId="75" fillId="0" borderId="89" xfId="0" applyNumberFormat="1" applyFont="1" applyBorder="1" applyAlignment="1">
      <alignment horizontal="center" vertical="center" wrapText="1"/>
    </xf>
    <xf numFmtId="0" fontId="75" fillId="0" borderId="89" xfId="0" applyFont="1" applyBorder="1" applyAlignment="1">
      <alignment horizontal="center" vertical="center" wrapText="1"/>
    </xf>
    <xf numFmtId="0" fontId="7" fillId="4" borderId="46" xfId="0" applyFont="1" applyFill="1" applyBorder="1" applyAlignment="1">
      <alignment horizontal="center" vertical="center" wrapText="1"/>
    </xf>
    <xf numFmtId="0" fontId="7" fillId="4" borderId="34" xfId="0" applyFont="1" applyFill="1" applyBorder="1" applyAlignment="1">
      <alignment horizontal="center" vertical="center" wrapText="1"/>
    </xf>
    <xf numFmtId="0" fontId="7" fillId="4" borderId="41" xfId="0" applyFont="1" applyFill="1" applyBorder="1" applyAlignment="1">
      <alignment horizontal="center" vertical="center" wrapText="1"/>
    </xf>
    <xf numFmtId="0" fontId="7" fillId="4" borderId="42" xfId="0" applyFont="1" applyFill="1" applyBorder="1" applyAlignment="1">
      <alignment horizontal="center" vertical="center" wrapText="1"/>
    </xf>
    <xf numFmtId="0" fontId="4" fillId="0" borderId="21" xfId="0" applyFont="1" applyBorder="1" applyAlignment="1">
      <alignment horizontal="center" vertical="center"/>
    </xf>
    <xf numFmtId="0" fontId="4" fillId="0" borderId="22" xfId="0" applyFont="1" applyBorder="1" applyAlignment="1">
      <alignment horizontal="center" vertical="center"/>
    </xf>
    <xf numFmtId="0" fontId="4" fillId="0" borderId="90" xfId="0" applyFont="1" applyBorder="1" applyAlignment="1">
      <alignment horizontal="left" vertical="center"/>
    </xf>
    <xf numFmtId="0" fontId="4" fillId="0" borderId="91" xfId="0" applyFont="1" applyBorder="1" applyAlignment="1">
      <alignment horizontal="left" vertical="center"/>
    </xf>
    <xf numFmtId="0" fontId="4" fillId="0" borderId="88" xfId="0" applyFont="1" applyBorder="1" applyAlignment="1">
      <alignment horizontal="left" vertical="center"/>
    </xf>
    <xf numFmtId="0" fontId="4" fillId="3" borderId="3" xfId="0" applyFont="1" applyFill="1" applyBorder="1" applyAlignment="1">
      <alignment horizontal="left" vertical="top" wrapText="1"/>
    </xf>
    <xf numFmtId="0" fontId="25" fillId="3" borderId="10" xfId="0" applyFont="1" applyFill="1" applyBorder="1" applyAlignment="1">
      <alignment horizontal="left" vertical="top" wrapText="1"/>
    </xf>
    <xf numFmtId="0" fontId="25" fillId="3" borderId="4" xfId="0" applyFont="1" applyFill="1" applyBorder="1" applyAlignment="1">
      <alignment horizontal="left" vertical="top" wrapText="1"/>
    </xf>
    <xf numFmtId="0" fontId="22" fillId="3" borderId="0" xfId="0" applyFont="1" applyFill="1" applyAlignment="1">
      <alignment horizontal="left" vertical="center" wrapText="1"/>
    </xf>
    <xf numFmtId="0" fontId="7" fillId="4" borderId="16" xfId="0" applyFont="1" applyFill="1" applyBorder="1" applyAlignment="1">
      <alignment horizontal="center" vertical="center" wrapText="1"/>
    </xf>
    <xf numFmtId="0" fontId="6" fillId="0" borderId="2" xfId="0" applyFont="1" applyBorder="1" applyAlignment="1">
      <alignment horizontal="left" vertical="top" wrapText="1"/>
    </xf>
    <xf numFmtId="0" fontId="4" fillId="0" borderId="2" xfId="0" applyFont="1" applyBorder="1" applyAlignment="1">
      <alignment horizontal="left" vertical="top" wrapText="1"/>
    </xf>
    <xf numFmtId="0" fontId="6" fillId="3" borderId="0" xfId="0" applyFont="1" applyFill="1" applyAlignment="1">
      <alignment horizontal="justify" vertical="justify" wrapText="1"/>
    </xf>
    <xf numFmtId="0" fontId="27" fillId="3" borderId="0" xfId="0" applyFont="1" applyFill="1" applyAlignment="1">
      <alignment horizontal="left" vertical="center" wrapText="1"/>
    </xf>
    <xf numFmtId="0" fontId="6" fillId="0" borderId="11" xfId="0" applyFont="1" applyBorder="1" applyAlignment="1">
      <alignment horizontal="left" vertical="top" wrapText="1"/>
    </xf>
    <xf numFmtId="0" fontId="6" fillId="0" borderId="8" xfId="0" applyFont="1" applyBorder="1" applyAlignment="1">
      <alignment horizontal="left" vertical="top" wrapText="1"/>
    </xf>
    <xf numFmtId="0" fontId="6" fillId="0" borderId="12" xfId="0" applyFont="1" applyBorder="1" applyAlignment="1">
      <alignment horizontal="left" vertical="top" wrapText="1"/>
    </xf>
    <xf numFmtId="0" fontId="6" fillId="0" borderId="13" xfId="0" applyFont="1" applyBorder="1" applyAlignment="1">
      <alignment horizontal="left" vertical="top" wrapText="1"/>
    </xf>
    <xf numFmtId="0" fontId="6" fillId="0" borderId="0" xfId="0" applyFont="1" applyAlignment="1">
      <alignment horizontal="left" vertical="top" wrapText="1"/>
    </xf>
    <xf numFmtId="0" fontId="6" fillId="0" borderId="14" xfId="0" applyFont="1" applyBorder="1" applyAlignment="1">
      <alignment horizontal="left" vertical="top" wrapText="1"/>
    </xf>
    <xf numFmtId="0" fontId="6" fillId="0" borderId="15" xfId="0" applyFont="1" applyBorder="1" applyAlignment="1">
      <alignment horizontal="left" vertical="top" wrapText="1"/>
    </xf>
    <xf numFmtId="0" fontId="6" fillId="0" borderId="9" xfId="0" applyFont="1" applyBorder="1" applyAlignment="1">
      <alignment horizontal="left" vertical="top" wrapText="1"/>
    </xf>
    <xf numFmtId="0" fontId="6" fillId="0" borderId="6" xfId="0" applyFont="1" applyBorder="1" applyAlignment="1">
      <alignment horizontal="left" vertical="top" wrapText="1"/>
    </xf>
    <xf numFmtId="0" fontId="6" fillId="3" borderId="0" xfId="0" applyFont="1" applyFill="1" applyAlignment="1">
      <alignment horizontal="left" vertical="center" wrapText="1"/>
    </xf>
    <xf numFmtId="0" fontId="6" fillId="0" borderId="3" xfId="0" applyFont="1" applyBorder="1" applyAlignment="1">
      <alignment horizontal="left" vertical="top" wrapText="1"/>
    </xf>
    <xf numFmtId="0" fontId="6" fillId="0" borderId="10" xfId="0" applyFont="1" applyBorder="1" applyAlignment="1">
      <alignment horizontal="left" vertical="top" wrapText="1"/>
    </xf>
    <xf numFmtId="0" fontId="6" fillId="0" borderId="4" xfId="0" applyFont="1" applyBorder="1" applyAlignment="1">
      <alignment horizontal="left" vertical="top" wrapText="1"/>
    </xf>
    <xf numFmtId="0" fontId="7" fillId="4" borderId="2" xfId="0" applyFont="1" applyFill="1" applyBorder="1" applyAlignment="1">
      <alignment horizontal="center" vertical="center" wrapText="1"/>
    </xf>
    <xf numFmtId="0" fontId="10" fillId="6" borderId="59" xfId="9" applyFont="1" applyFill="1" applyBorder="1" applyAlignment="1">
      <alignment horizontal="center" vertical="center" wrapText="1"/>
    </xf>
    <xf numFmtId="0" fontId="27" fillId="3" borderId="0" xfId="918" applyFont="1" applyFill="1" applyAlignment="1">
      <alignment horizontal="left" vertical="center" wrapText="1"/>
    </xf>
    <xf numFmtId="0" fontId="12" fillId="0" borderId="0" xfId="937" applyFont="1" applyAlignment="1" applyProtection="1">
      <alignment horizontal="left" vertical="center"/>
      <protection locked="0"/>
    </xf>
    <xf numFmtId="0" fontId="24" fillId="9" borderId="61" xfId="918" applyFont="1" applyFill="1" applyBorder="1" applyAlignment="1">
      <alignment horizontal="center" vertical="center"/>
    </xf>
    <xf numFmtId="0" fontId="24" fillId="9" borderId="62" xfId="918" applyFont="1" applyFill="1" applyBorder="1" applyAlignment="1">
      <alignment horizontal="center" vertical="center"/>
    </xf>
    <xf numFmtId="0" fontId="24" fillId="9" borderId="63" xfId="918" applyFont="1" applyFill="1" applyBorder="1" applyAlignment="1">
      <alignment horizontal="center" vertical="center"/>
    </xf>
    <xf numFmtId="0" fontId="24" fillId="9" borderId="64" xfId="918" applyFont="1" applyFill="1" applyBorder="1" applyAlignment="1">
      <alignment horizontal="center" vertical="center"/>
    </xf>
    <xf numFmtId="0" fontId="66" fillId="0" borderId="0" xfId="918" applyFont="1" applyAlignment="1">
      <alignment horizontal="left" vertical="top" wrapText="1"/>
    </xf>
    <xf numFmtId="0" fontId="12" fillId="9" borderId="61" xfId="918" applyFont="1" applyFill="1" applyBorder="1" applyAlignment="1">
      <alignment horizontal="center" vertical="center" wrapText="1"/>
    </xf>
    <xf numFmtId="0" fontId="12" fillId="9" borderId="62" xfId="918" applyFont="1" applyFill="1" applyBorder="1" applyAlignment="1">
      <alignment horizontal="center" vertical="center" wrapText="1"/>
    </xf>
    <xf numFmtId="0" fontId="12" fillId="9" borderId="63" xfId="918" applyFont="1" applyFill="1" applyBorder="1" applyAlignment="1">
      <alignment horizontal="center" vertical="center" wrapText="1"/>
    </xf>
    <xf numFmtId="0" fontId="12" fillId="9" borderId="71" xfId="918" applyFont="1" applyFill="1" applyBorder="1" applyAlignment="1">
      <alignment horizontal="center" vertical="center" wrapText="1"/>
    </xf>
    <xf numFmtId="0" fontId="12" fillId="9" borderId="72" xfId="918" applyFont="1" applyFill="1" applyBorder="1" applyAlignment="1">
      <alignment horizontal="center" vertical="center" wrapText="1"/>
    </xf>
    <xf numFmtId="0" fontId="12" fillId="9" borderId="73" xfId="918" applyFont="1" applyFill="1" applyBorder="1" applyAlignment="1">
      <alignment horizontal="center" vertical="center" wrapText="1"/>
    </xf>
    <xf numFmtId="0" fontId="12" fillId="0" borderId="0" xfId="9" applyFont="1" applyAlignment="1">
      <alignment horizontal="right" vertical="center"/>
    </xf>
    <xf numFmtId="0" fontId="10" fillId="6" borderId="11" xfId="9" applyFont="1" applyFill="1" applyBorder="1" applyAlignment="1">
      <alignment horizontal="center" vertical="center" wrapText="1"/>
    </xf>
    <xf numFmtId="0" fontId="10" fillId="6" borderId="13" xfId="9" applyFont="1" applyFill="1" applyBorder="1" applyAlignment="1">
      <alignment horizontal="center" vertical="center" wrapText="1"/>
    </xf>
    <xf numFmtId="0" fontId="10" fillId="6" borderId="15" xfId="9" applyFont="1" applyFill="1" applyBorder="1" applyAlignment="1">
      <alignment horizontal="center" vertical="center" wrapText="1"/>
    </xf>
    <xf numFmtId="0" fontId="10" fillId="6" borderId="8" xfId="9" applyFont="1" applyFill="1" applyBorder="1" applyAlignment="1">
      <alignment horizontal="center" vertical="center" wrapText="1"/>
    </xf>
    <xf numFmtId="0" fontId="10" fillId="6" borderId="0" xfId="9" applyFont="1" applyFill="1" applyAlignment="1">
      <alignment horizontal="center" vertical="center" wrapText="1"/>
    </xf>
    <xf numFmtId="0" fontId="10" fillId="6" borderId="9" xfId="9" applyFont="1" applyFill="1" applyBorder="1" applyAlignment="1">
      <alignment horizontal="center" vertical="center" wrapText="1"/>
    </xf>
    <xf numFmtId="0" fontId="27" fillId="3" borderId="3" xfId="0" applyFont="1" applyFill="1" applyBorder="1" applyAlignment="1" applyProtection="1">
      <alignment horizontal="left" vertical="center" wrapText="1"/>
      <protection locked="0"/>
    </xf>
    <xf numFmtId="0" fontId="27" fillId="3" borderId="10" xfId="0" applyFont="1" applyFill="1" applyBorder="1" applyAlignment="1" applyProtection="1">
      <alignment horizontal="left" vertical="center" wrapText="1"/>
      <protection locked="0"/>
    </xf>
    <xf numFmtId="0" fontId="27" fillId="3" borderId="4" xfId="0" applyFont="1" applyFill="1" applyBorder="1" applyAlignment="1" applyProtection="1">
      <alignment horizontal="left" vertical="center" wrapText="1"/>
      <protection locked="0"/>
    </xf>
    <xf numFmtId="0" fontId="7" fillId="5" borderId="16" xfId="0" applyFont="1" applyFill="1" applyBorder="1" applyAlignment="1">
      <alignment horizontal="center" vertical="center" wrapText="1"/>
    </xf>
    <xf numFmtId="0" fontId="7" fillId="5" borderId="17" xfId="0" applyFont="1" applyFill="1" applyBorder="1" applyAlignment="1">
      <alignment horizontal="center" vertical="center" wrapText="1"/>
    </xf>
    <xf numFmtId="0" fontId="7" fillId="5" borderId="5" xfId="0" applyFont="1" applyFill="1" applyBorder="1" applyAlignment="1">
      <alignment horizontal="center" vertical="center" wrapText="1"/>
    </xf>
    <xf numFmtId="0" fontId="7" fillId="5" borderId="3" xfId="0" applyFont="1" applyFill="1" applyBorder="1" applyAlignment="1">
      <alignment horizontal="center" vertical="center" wrapText="1"/>
    </xf>
    <xf numFmtId="0" fontId="7" fillId="5" borderId="10" xfId="0" applyFont="1" applyFill="1" applyBorder="1" applyAlignment="1">
      <alignment horizontal="center" vertical="center" wrapText="1"/>
    </xf>
    <xf numFmtId="0" fontId="7" fillId="5" borderId="4" xfId="0" applyFont="1" applyFill="1" applyBorder="1" applyAlignment="1">
      <alignment horizontal="center" vertical="center" wrapText="1"/>
    </xf>
    <xf numFmtId="0" fontId="10" fillId="6" borderId="23" xfId="9" applyFont="1" applyFill="1" applyBorder="1" applyAlignment="1">
      <alignment horizontal="center" vertical="center" wrapText="1"/>
    </xf>
    <xf numFmtId="0" fontId="10" fillId="6" borderId="14" xfId="9" applyFont="1" applyFill="1" applyBorder="1" applyAlignment="1">
      <alignment horizontal="center" vertical="center" wrapText="1"/>
    </xf>
    <xf numFmtId="0" fontId="10" fillId="6" borderId="6" xfId="9" applyFont="1" applyFill="1" applyBorder="1" applyAlignment="1">
      <alignment horizontal="center" vertical="center" wrapText="1"/>
    </xf>
    <xf numFmtId="0" fontId="7" fillId="5" borderId="46" xfId="0" applyFont="1" applyFill="1" applyBorder="1" applyAlignment="1">
      <alignment horizontal="center" vertical="center" wrapText="1"/>
    </xf>
    <xf numFmtId="0" fontId="7" fillId="5" borderId="34" xfId="0" applyFont="1" applyFill="1" applyBorder="1" applyAlignment="1">
      <alignment horizontal="center" vertical="center" wrapText="1"/>
    </xf>
    <xf numFmtId="0" fontId="7" fillId="5" borderId="41" xfId="0" applyFont="1" applyFill="1" applyBorder="1" applyAlignment="1">
      <alignment horizontal="center" vertical="center" wrapText="1"/>
    </xf>
    <xf numFmtId="0" fontId="12" fillId="0" borderId="14" xfId="9" applyFont="1" applyBorder="1" applyAlignment="1">
      <alignment horizontal="right" vertical="center"/>
    </xf>
    <xf numFmtId="0" fontId="10" fillId="6" borderId="21" xfId="9" applyFont="1" applyFill="1" applyBorder="1" applyAlignment="1">
      <alignment horizontal="center" vertical="center" wrapText="1"/>
    </xf>
    <xf numFmtId="0" fontId="10" fillId="6" borderId="22" xfId="9" applyFont="1" applyFill="1" applyBorder="1" applyAlignment="1">
      <alignment horizontal="center" vertical="center" wrapText="1"/>
    </xf>
    <xf numFmtId="170" fontId="60" fillId="7" borderId="45" xfId="929" applyNumberFormat="1" applyFont="1" applyFill="1" applyBorder="1" applyAlignment="1">
      <alignment horizontal="left" vertical="center" wrapText="1"/>
    </xf>
    <xf numFmtId="0" fontId="60" fillId="7" borderId="41" xfId="929" applyFont="1" applyFill="1" applyBorder="1" applyAlignment="1">
      <alignment horizontal="left" vertical="center" wrapText="1"/>
    </xf>
    <xf numFmtId="16" fontId="60" fillId="7" borderId="52" xfId="929" applyNumberFormat="1" applyFont="1" applyFill="1" applyBorder="1" applyAlignment="1">
      <alignment horizontal="left" vertical="center" wrapText="1"/>
    </xf>
    <xf numFmtId="0" fontId="60" fillId="7" borderId="53" xfId="929" applyFont="1" applyFill="1" applyBorder="1" applyAlignment="1">
      <alignment horizontal="left" vertical="center" wrapText="1"/>
    </xf>
    <xf numFmtId="0" fontId="59" fillId="0" borderId="54" xfId="929" applyFont="1" applyBorder="1" applyAlignment="1">
      <alignment horizontal="left" vertical="top" wrapText="1"/>
    </xf>
    <xf numFmtId="0" fontId="59" fillId="0" borderId="55" xfId="929" applyFont="1" applyBorder="1" applyAlignment="1">
      <alignment horizontal="left" vertical="top" wrapText="1"/>
    </xf>
    <xf numFmtId="0" fontId="59" fillId="0" borderId="56" xfId="929" applyFont="1" applyBorder="1" applyAlignment="1">
      <alignment horizontal="left" vertical="top" wrapText="1"/>
    </xf>
    <xf numFmtId="0" fontId="59" fillId="0" borderId="57" xfId="929" applyFont="1" applyBorder="1" applyAlignment="1">
      <alignment horizontal="left" vertical="top" wrapText="1"/>
    </xf>
    <xf numFmtId="0" fontId="59" fillId="0" borderId="58" xfId="929" applyFont="1" applyBorder="1" applyAlignment="1">
      <alignment horizontal="left" vertical="top" wrapText="1"/>
    </xf>
    <xf numFmtId="0" fontId="55" fillId="11" borderId="40" xfId="929" applyFont="1" applyFill="1" applyBorder="1" applyAlignment="1">
      <alignment horizontal="center" vertical="center" wrapText="1"/>
    </xf>
    <xf numFmtId="0" fontId="55" fillId="11" borderId="41" xfId="929" applyFont="1" applyFill="1" applyBorder="1" applyAlignment="1">
      <alignment horizontal="center" vertical="center" wrapText="1"/>
    </xf>
    <xf numFmtId="0" fontId="55" fillId="11" borderId="42" xfId="929" applyFont="1" applyFill="1" applyBorder="1" applyAlignment="1">
      <alignment horizontal="center" vertical="center" wrapText="1"/>
    </xf>
    <xf numFmtId="0" fontId="55" fillId="11" borderId="46" xfId="929" applyFont="1" applyFill="1" applyBorder="1" applyAlignment="1">
      <alignment horizontal="center" vertical="center" wrapText="1"/>
    </xf>
    <xf numFmtId="0" fontId="55" fillId="11" borderId="43" xfId="929" applyFont="1" applyFill="1" applyBorder="1" applyAlignment="1">
      <alignment horizontal="center" vertical="center" wrapText="1"/>
    </xf>
    <xf numFmtId="0" fontId="60" fillId="7" borderId="48" xfId="955" applyFont="1" applyFill="1" applyBorder="1" applyAlignment="1">
      <alignment horizontal="left" vertical="center" wrapText="1"/>
    </xf>
    <xf numFmtId="0" fontId="60" fillId="7" borderId="49" xfId="955" applyFont="1" applyFill="1" applyBorder="1" applyAlignment="1">
      <alignment horizontal="left" vertical="center" wrapText="1"/>
    </xf>
    <xf numFmtId="0" fontId="60" fillId="7" borderId="50" xfId="955" applyFont="1" applyFill="1" applyBorder="1" applyAlignment="1">
      <alignment horizontal="left" vertical="center" wrapText="1"/>
    </xf>
    <xf numFmtId="0" fontId="60" fillId="7" borderId="51" xfId="955" applyFont="1" applyFill="1" applyBorder="1" applyAlignment="1">
      <alignment horizontal="left" vertical="center" wrapText="1"/>
    </xf>
    <xf numFmtId="0" fontId="60" fillId="7" borderId="81" xfId="955" applyFont="1" applyFill="1" applyBorder="1" applyAlignment="1">
      <alignment horizontal="left" vertical="center" wrapText="1"/>
    </xf>
    <xf numFmtId="0" fontId="60" fillId="7" borderId="75" xfId="955" applyFont="1" applyFill="1" applyBorder="1" applyAlignment="1">
      <alignment horizontal="left" vertical="center" wrapText="1"/>
    </xf>
    <xf numFmtId="170" fontId="60" fillId="7" borderId="41" xfId="929" applyNumberFormat="1" applyFont="1" applyFill="1" applyBorder="1" applyAlignment="1">
      <alignment horizontal="left" vertical="center" wrapText="1"/>
    </xf>
    <xf numFmtId="170" fontId="60" fillId="7" borderId="47" xfId="929" applyNumberFormat="1" applyFont="1" applyFill="1" applyBorder="1" applyAlignment="1">
      <alignment horizontal="left" vertical="center" wrapText="1"/>
    </xf>
    <xf numFmtId="0" fontId="59" fillId="0" borderId="44" xfId="929" applyFont="1" applyBorder="1" applyAlignment="1">
      <alignment horizontal="left" vertical="top" wrapText="1"/>
    </xf>
    <xf numFmtId="0" fontId="59" fillId="0" borderId="34" xfId="929" applyFont="1" applyBorder="1" applyAlignment="1">
      <alignment horizontal="left" vertical="top" wrapText="1"/>
    </xf>
    <xf numFmtId="0" fontId="59" fillId="0" borderId="41" xfId="929" applyFont="1" applyBorder="1" applyAlignment="1">
      <alignment horizontal="left" vertical="top" wrapText="1"/>
    </xf>
    <xf numFmtId="0" fontId="59" fillId="0" borderId="46" xfId="929" applyFont="1" applyBorder="1" applyAlignment="1">
      <alignment horizontal="left" vertical="top" wrapText="1"/>
    </xf>
    <xf numFmtId="0" fontId="59" fillId="0" borderId="47" xfId="929" applyFont="1" applyBorder="1" applyAlignment="1">
      <alignment horizontal="left" vertical="top" wrapText="1"/>
    </xf>
    <xf numFmtId="0" fontId="60" fillId="7" borderId="45" xfId="955" applyFont="1" applyFill="1" applyBorder="1" applyAlignment="1">
      <alignment horizontal="left" vertical="center" wrapText="1"/>
    </xf>
    <xf numFmtId="0" fontId="60" fillId="7" borderId="78" xfId="955" applyFont="1" applyFill="1" applyBorder="1" applyAlignment="1">
      <alignment horizontal="left" vertical="center" wrapText="1"/>
    </xf>
    <xf numFmtId="0" fontId="60" fillId="7" borderId="79" xfId="955" applyFont="1" applyFill="1" applyBorder="1" applyAlignment="1">
      <alignment horizontal="left" vertical="center" wrapText="1"/>
    </xf>
    <xf numFmtId="0" fontId="55" fillId="13" borderId="35" xfId="929" applyFont="1" applyFill="1" applyBorder="1" applyAlignment="1">
      <alignment horizontal="center" vertical="center" wrapText="1"/>
    </xf>
    <xf numFmtId="0" fontId="55" fillId="13" borderId="36" xfId="929" applyFont="1" applyFill="1" applyBorder="1" applyAlignment="1">
      <alignment horizontal="center" vertical="center" wrapText="1"/>
    </xf>
    <xf numFmtId="0" fontId="55" fillId="13" borderId="37" xfId="929" applyFont="1" applyFill="1" applyBorder="1" applyAlignment="1">
      <alignment horizontal="center" vertical="center" wrapText="1"/>
    </xf>
    <xf numFmtId="0" fontId="58" fillId="13" borderId="38" xfId="929" applyFont="1" applyFill="1" applyBorder="1" applyAlignment="1">
      <alignment horizontal="center" vertical="center" wrapText="1"/>
    </xf>
    <xf numFmtId="0" fontId="58" fillId="13" borderId="0" xfId="929" applyFont="1" applyFill="1" applyAlignment="1">
      <alignment horizontal="center" vertical="center" wrapText="1"/>
    </xf>
    <xf numFmtId="0" fontId="58" fillId="13" borderId="39" xfId="929" applyFont="1" applyFill="1" applyBorder="1" applyAlignment="1">
      <alignment horizontal="center" vertical="center" wrapText="1"/>
    </xf>
    <xf numFmtId="0" fontId="19" fillId="0" borderId="11" xfId="919" applyFont="1" applyBorder="1" applyAlignment="1">
      <alignment horizontal="center" vertical="center" wrapText="1"/>
    </xf>
    <xf numFmtId="0" fontId="68" fillId="0" borderId="8" xfId="919" applyFont="1" applyBorder="1" applyAlignment="1">
      <alignment horizontal="center" vertical="center" wrapText="1"/>
    </xf>
    <xf numFmtId="0" fontId="68" fillId="0" borderId="12" xfId="919" applyFont="1" applyBorder="1" applyAlignment="1">
      <alignment horizontal="center" vertical="center" wrapText="1"/>
    </xf>
    <xf numFmtId="0" fontId="68" fillId="0" borderId="15" xfId="919" applyFont="1" applyBorder="1" applyAlignment="1">
      <alignment horizontal="center" vertical="center" wrapText="1"/>
    </xf>
    <xf numFmtId="0" fontId="68" fillId="0" borderId="9" xfId="919" applyFont="1" applyBorder="1" applyAlignment="1">
      <alignment horizontal="center" vertical="center" wrapText="1"/>
    </xf>
    <xf numFmtId="0" fontId="68" fillId="0" borderId="6" xfId="919" applyFont="1" applyBorder="1" applyAlignment="1">
      <alignment horizontal="center" vertical="center" wrapText="1"/>
    </xf>
    <xf numFmtId="0" fontId="20" fillId="0" borderId="8" xfId="919" applyFont="1" applyBorder="1" applyAlignment="1">
      <alignment horizontal="center" vertical="center" wrapText="1"/>
    </xf>
    <xf numFmtId="0" fontId="19" fillId="0" borderId="8" xfId="919" applyFont="1" applyBorder="1" applyAlignment="1">
      <alignment horizontal="center" vertical="center" wrapText="1"/>
    </xf>
    <xf numFmtId="0" fontId="19" fillId="0" borderId="9" xfId="919" applyFont="1" applyBorder="1" applyAlignment="1">
      <alignment horizontal="center" vertical="center" wrapText="1"/>
    </xf>
    <xf numFmtId="0" fontId="19" fillId="0" borderId="13" xfId="919" applyFont="1" applyBorder="1" applyAlignment="1">
      <alignment horizontal="center" vertical="center" wrapText="1"/>
    </xf>
    <xf numFmtId="0" fontId="19" fillId="0" borderId="0" xfId="919" applyFont="1" applyAlignment="1">
      <alignment horizontal="center" vertical="center" wrapText="1"/>
    </xf>
    <xf numFmtId="0" fontId="19" fillId="0" borderId="14" xfId="919" applyFont="1" applyBorder="1" applyAlignment="1">
      <alignment horizontal="center" vertical="center" wrapText="1"/>
    </xf>
    <xf numFmtId="0" fontId="19" fillId="0" borderId="15" xfId="919" applyFont="1" applyBorder="1" applyAlignment="1">
      <alignment horizontal="center" vertical="center" wrapText="1"/>
    </xf>
    <xf numFmtId="0" fontId="19" fillId="0" borderId="6" xfId="919" applyFont="1" applyBorder="1" applyAlignment="1">
      <alignment horizontal="center" vertical="center" wrapText="1"/>
    </xf>
    <xf numFmtId="0" fontId="16" fillId="0" borderId="42" xfId="919" applyBorder="1" applyAlignment="1">
      <alignment horizontal="center" wrapText="1"/>
    </xf>
    <xf numFmtId="0" fontId="19" fillId="0" borderId="12" xfId="919" applyFont="1" applyBorder="1" applyAlignment="1">
      <alignment horizontal="center" vertical="center" wrapText="1"/>
    </xf>
    <xf numFmtId="0" fontId="16" fillId="0" borderId="11" xfId="919" applyBorder="1" applyAlignment="1">
      <alignment horizontal="center" wrapText="1"/>
    </xf>
    <xf numFmtId="0" fontId="16" fillId="0" borderId="8" xfId="919" applyBorder="1" applyAlignment="1">
      <alignment horizontal="center" wrapText="1"/>
    </xf>
    <xf numFmtId="0" fontId="16" fillId="0" borderId="12" xfId="919" applyBorder="1" applyAlignment="1">
      <alignment horizontal="center" wrapText="1"/>
    </xf>
    <xf numFmtId="0" fontId="16" fillId="0" borderId="13" xfId="919" applyBorder="1" applyAlignment="1">
      <alignment horizontal="center" wrapText="1"/>
    </xf>
    <xf numFmtId="0" fontId="16" fillId="0" borderId="0" xfId="919" applyAlignment="1">
      <alignment horizontal="center" wrapText="1"/>
    </xf>
    <xf numFmtId="0" fontId="16" fillId="0" borderId="14" xfId="919" applyBorder="1" applyAlignment="1">
      <alignment horizontal="center" wrapText="1"/>
    </xf>
    <xf numFmtId="0" fontId="16" fillId="0" borderId="15" xfId="919" applyBorder="1" applyAlignment="1">
      <alignment horizontal="center" wrapText="1"/>
    </xf>
    <xf numFmtId="0" fontId="16" fillId="0" borderId="9" xfId="919" applyBorder="1" applyAlignment="1">
      <alignment horizontal="center" wrapText="1"/>
    </xf>
    <xf numFmtId="0" fontId="16" fillId="0" borderId="6" xfId="919" applyBorder="1" applyAlignment="1">
      <alignment horizontal="center" wrapText="1"/>
    </xf>
    <xf numFmtId="0" fontId="67" fillId="0" borderId="13" xfId="919" applyFont="1" applyBorder="1" applyAlignment="1">
      <alignment horizontal="center" vertical="center" wrapText="1"/>
    </xf>
    <xf numFmtId="0" fontId="67" fillId="0" borderId="0" xfId="919" applyFont="1" applyAlignment="1">
      <alignment horizontal="center" vertical="center" wrapText="1"/>
    </xf>
    <xf numFmtId="0" fontId="67" fillId="0" borderId="15" xfId="919" applyFont="1" applyBorder="1" applyAlignment="1">
      <alignment horizontal="center" vertical="center" wrapText="1"/>
    </xf>
    <xf numFmtId="0" fontId="67" fillId="0" borderId="9" xfId="919" applyFont="1" applyBorder="1" applyAlignment="1">
      <alignment horizontal="center" vertical="center" wrapText="1"/>
    </xf>
    <xf numFmtId="0" fontId="18" fillId="0" borderId="8" xfId="919" applyFont="1" applyBorder="1" applyAlignment="1">
      <alignment horizontal="center" vertical="center" wrapText="1"/>
    </xf>
    <xf numFmtId="0" fontId="18" fillId="0" borderId="9" xfId="919" applyFont="1" applyBorder="1" applyAlignment="1">
      <alignment horizontal="center" vertical="center" wrapText="1"/>
    </xf>
    <xf numFmtId="0" fontId="7" fillId="0" borderId="18" xfId="0" applyFont="1" applyBorder="1" applyAlignment="1">
      <alignment horizontal="left"/>
    </xf>
    <xf numFmtId="0" fontId="7" fillId="0" borderId="19" xfId="0" applyFont="1" applyBorder="1" applyAlignment="1">
      <alignment horizontal="left"/>
    </xf>
    <xf numFmtId="0" fontId="7" fillId="0" borderId="20" xfId="0" applyFont="1" applyBorder="1" applyAlignment="1">
      <alignment horizontal="left"/>
    </xf>
  </cellXfs>
  <cellStyles count="959">
    <cellStyle name=" 1" xfId="920" xr:uid="{00000000-0005-0000-0000-000000000000}"/>
    <cellStyle name="Comma" xfId="1" builtinId="3"/>
    <cellStyle name="Comma 2" xfId="921" xr:uid="{00000000-0005-0000-0000-000001000000}"/>
    <cellStyle name="Comma 2 2" xfId="950" xr:uid="{A1B5663D-AFBA-44F1-8164-3141EA5B6FC1}"/>
    <cellStyle name="Excel Built-in Normal" xfId="922" xr:uid="{00000000-0005-0000-0000-000002000000}"/>
    <cellStyle name="Followed Hyperlink" xfId="13" builtinId="9" hidden="1"/>
    <cellStyle name="Followed Hyperlink" xfId="15" builtinId="9" hidden="1"/>
    <cellStyle name="Followed Hyperlink" xfId="17" builtinId="9" hidden="1"/>
    <cellStyle name="Followed Hyperlink" xfId="19" builtinId="9" hidden="1"/>
    <cellStyle name="Followed Hyperlink" xfId="21" builtinId="9" hidden="1"/>
    <cellStyle name="Followed Hyperlink" xfId="23" builtinId="9" hidden="1"/>
    <cellStyle name="Followed Hyperlink" xfId="25" builtinId="9" hidden="1"/>
    <cellStyle name="Followed Hyperlink" xfId="27" builtinId="9" hidden="1"/>
    <cellStyle name="Followed Hyperlink" xfId="29" builtinId="9" hidden="1"/>
    <cellStyle name="Followed Hyperlink" xfId="31" builtinId="9" hidden="1"/>
    <cellStyle name="Followed Hyperlink" xfId="33" builtinId="9" hidden="1"/>
    <cellStyle name="Followed Hyperlink" xfId="35" builtinId="9" hidden="1"/>
    <cellStyle name="Followed Hyperlink" xfId="37" builtinId="9" hidden="1"/>
    <cellStyle name="Followed Hyperlink" xfId="39" builtinId="9" hidden="1"/>
    <cellStyle name="Followed Hyperlink" xfId="41" builtinId="9" hidden="1"/>
    <cellStyle name="Followed Hyperlink" xfId="43" builtinId="9" hidden="1"/>
    <cellStyle name="Followed Hyperlink" xfId="45" builtinId="9" hidden="1"/>
    <cellStyle name="Followed Hyperlink" xfId="47" builtinId="9" hidden="1"/>
    <cellStyle name="Followed Hyperlink" xfId="49" builtinId="9" hidden="1"/>
    <cellStyle name="Followed Hyperlink" xfId="51" builtinId="9" hidden="1"/>
    <cellStyle name="Followed Hyperlink" xfId="53" builtinId="9" hidden="1"/>
    <cellStyle name="Followed Hyperlink" xfId="55" builtinId="9" hidden="1"/>
    <cellStyle name="Followed Hyperlink" xfId="57" builtinId="9" hidden="1"/>
    <cellStyle name="Followed Hyperlink" xfId="59" builtinId="9" hidden="1"/>
    <cellStyle name="Followed Hyperlink" xfId="61" builtinId="9" hidden="1"/>
    <cellStyle name="Followed Hyperlink" xfId="63" builtinId="9" hidden="1"/>
    <cellStyle name="Followed Hyperlink" xfId="65" builtinId="9" hidden="1"/>
    <cellStyle name="Followed Hyperlink" xfId="67" builtinId="9" hidden="1"/>
    <cellStyle name="Followed Hyperlink" xfId="69" builtinId="9" hidden="1"/>
    <cellStyle name="Followed Hyperlink" xfId="71" builtinId="9" hidden="1"/>
    <cellStyle name="Followed Hyperlink" xfId="73" builtinId="9" hidden="1"/>
    <cellStyle name="Followed Hyperlink" xfId="75" builtinId="9" hidden="1"/>
    <cellStyle name="Followed Hyperlink" xfId="77" builtinId="9" hidden="1"/>
    <cellStyle name="Followed Hyperlink" xfId="79" builtinId="9" hidden="1"/>
    <cellStyle name="Followed Hyperlink" xfId="81" builtinId="9" hidden="1"/>
    <cellStyle name="Followed Hyperlink" xfId="83" builtinId="9" hidden="1"/>
    <cellStyle name="Followed Hyperlink" xfId="85" builtinId="9" hidden="1"/>
    <cellStyle name="Followed Hyperlink" xfId="87" builtinId="9" hidden="1"/>
    <cellStyle name="Followed Hyperlink" xfId="89" builtinId="9" hidden="1"/>
    <cellStyle name="Followed Hyperlink" xfId="91" builtinId="9" hidden="1"/>
    <cellStyle name="Followed Hyperlink" xfId="93" builtinId="9" hidden="1"/>
    <cellStyle name="Followed Hyperlink" xfId="95" builtinId="9" hidden="1"/>
    <cellStyle name="Followed Hyperlink" xfId="97" builtinId="9" hidden="1"/>
    <cellStyle name="Followed Hyperlink" xfId="99" builtinId="9" hidden="1"/>
    <cellStyle name="Followed Hyperlink" xfId="101" builtinId="9" hidden="1"/>
    <cellStyle name="Followed Hyperlink" xfId="103" builtinId="9" hidden="1"/>
    <cellStyle name="Followed Hyperlink" xfId="105" builtinId="9" hidden="1"/>
    <cellStyle name="Followed Hyperlink" xfId="107" builtinId="9" hidden="1"/>
    <cellStyle name="Followed Hyperlink" xfId="109" builtinId="9" hidden="1"/>
    <cellStyle name="Followed Hyperlink" xfId="111" builtinId="9" hidden="1"/>
    <cellStyle name="Followed Hyperlink" xfId="113" builtinId="9" hidden="1"/>
    <cellStyle name="Followed Hyperlink" xfId="115" builtinId="9" hidden="1"/>
    <cellStyle name="Followed Hyperlink" xfId="117" builtinId="9" hidden="1"/>
    <cellStyle name="Followed Hyperlink" xfId="119" builtinId="9" hidden="1"/>
    <cellStyle name="Followed Hyperlink" xfId="121" builtinId="9" hidden="1"/>
    <cellStyle name="Followed Hyperlink" xfId="123" builtinId="9" hidden="1"/>
    <cellStyle name="Followed Hyperlink" xfId="125" builtinId="9" hidden="1"/>
    <cellStyle name="Followed Hyperlink" xfId="127" builtinId="9" hidden="1"/>
    <cellStyle name="Followed Hyperlink" xfId="129" builtinId="9" hidden="1"/>
    <cellStyle name="Followed Hyperlink" xfId="131" builtinId="9" hidden="1"/>
    <cellStyle name="Followed Hyperlink" xfId="133" builtinId="9" hidden="1"/>
    <cellStyle name="Followed Hyperlink" xfId="135" builtinId="9" hidden="1"/>
    <cellStyle name="Followed Hyperlink" xfId="137" builtinId="9" hidden="1"/>
    <cellStyle name="Followed Hyperlink" xfId="139" builtinId="9" hidden="1"/>
    <cellStyle name="Followed Hyperlink" xfId="141" builtinId="9" hidden="1"/>
    <cellStyle name="Followed Hyperlink" xfId="143" builtinId="9" hidden="1"/>
    <cellStyle name="Followed Hyperlink" xfId="145" builtinId="9" hidden="1"/>
    <cellStyle name="Followed Hyperlink" xfId="147" builtinId="9" hidden="1"/>
    <cellStyle name="Followed Hyperlink" xfId="149" builtinId="9" hidden="1"/>
    <cellStyle name="Followed Hyperlink" xfId="151" builtinId="9" hidden="1"/>
    <cellStyle name="Followed Hyperlink" xfId="153" builtinId="9" hidden="1"/>
    <cellStyle name="Followed Hyperlink" xfId="155" builtinId="9" hidden="1"/>
    <cellStyle name="Followed Hyperlink" xfId="157" builtinId="9" hidden="1"/>
    <cellStyle name="Followed Hyperlink" xfId="159" builtinId="9" hidden="1"/>
    <cellStyle name="Followed Hyperlink" xfId="161" builtinId="9" hidden="1"/>
    <cellStyle name="Followed Hyperlink" xfId="163" builtinId="9" hidden="1"/>
    <cellStyle name="Followed Hyperlink" xfId="165" builtinId="9" hidden="1"/>
    <cellStyle name="Followed Hyperlink" xfId="167" builtinId="9" hidden="1"/>
    <cellStyle name="Followed Hyperlink" xfId="169" builtinId="9" hidden="1"/>
    <cellStyle name="Followed Hyperlink" xfId="171" builtinId="9" hidden="1"/>
    <cellStyle name="Followed Hyperlink" xfId="173" builtinId="9" hidden="1"/>
    <cellStyle name="Followed Hyperlink" xfId="175" builtinId="9" hidden="1"/>
    <cellStyle name="Followed Hyperlink" xfId="177" builtinId="9" hidden="1"/>
    <cellStyle name="Followed Hyperlink" xfId="179" builtinId="9" hidden="1"/>
    <cellStyle name="Followed Hyperlink" xfId="181" builtinId="9" hidden="1"/>
    <cellStyle name="Followed Hyperlink" xfId="183" builtinId="9" hidden="1"/>
    <cellStyle name="Followed Hyperlink" xfId="185" builtinId="9" hidden="1"/>
    <cellStyle name="Followed Hyperlink" xfId="187" builtinId="9" hidden="1"/>
    <cellStyle name="Followed Hyperlink" xfId="189" builtinId="9" hidden="1"/>
    <cellStyle name="Followed Hyperlink" xfId="191" builtinId="9" hidden="1"/>
    <cellStyle name="Followed Hyperlink" xfId="193" builtinId="9" hidden="1"/>
    <cellStyle name="Followed Hyperlink" xfId="195" builtinId="9" hidden="1"/>
    <cellStyle name="Followed Hyperlink" xfId="197" builtinId="9" hidden="1"/>
    <cellStyle name="Followed Hyperlink" xfId="199" builtinId="9" hidden="1"/>
    <cellStyle name="Followed Hyperlink" xfId="201" builtinId="9" hidden="1"/>
    <cellStyle name="Followed Hyperlink" xfId="203" builtinId="9" hidden="1"/>
    <cellStyle name="Followed Hyperlink" xfId="205" builtinId="9" hidden="1"/>
    <cellStyle name="Followed Hyperlink" xfId="207" builtinId="9" hidden="1"/>
    <cellStyle name="Followed Hyperlink" xfId="209" builtinId="9" hidden="1"/>
    <cellStyle name="Followed Hyperlink" xfId="211" builtinId="9" hidden="1"/>
    <cellStyle name="Followed Hyperlink" xfId="213" builtinId="9" hidden="1"/>
    <cellStyle name="Followed Hyperlink" xfId="215" builtinId="9" hidden="1"/>
    <cellStyle name="Followed Hyperlink" xfId="217" builtinId="9" hidden="1"/>
    <cellStyle name="Followed Hyperlink" xfId="219" builtinId="9" hidden="1"/>
    <cellStyle name="Followed Hyperlink" xfId="221" builtinId="9" hidden="1"/>
    <cellStyle name="Followed Hyperlink" xfId="223" builtinId="9" hidden="1"/>
    <cellStyle name="Followed Hyperlink" xfId="225" builtinId="9" hidden="1"/>
    <cellStyle name="Followed Hyperlink" xfId="227" builtinId="9" hidden="1"/>
    <cellStyle name="Followed Hyperlink" xfId="229" builtinId="9" hidden="1"/>
    <cellStyle name="Followed Hyperlink" xfId="231" builtinId="9" hidden="1"/>
    <cellStyle name="Followed Hyperlink" xfId="233" builtinId="9" hidden="1"/>
    <cellStyle name="Followed Hyperlink" xfId="235" builtinId="9" hidden="1"/>
    <cellStyle name="Followed Hyperlink" xfId="237" builtinId="9" hidden="1"/>
    <cellStyle name="Followed Hyperlink" xfId="239" builtinId="9" hidden="1"/>
    <cellStyle name="Followed Hyperlink" xfId="241" builtinId="9" hidden="1"/>
    <cellStyle name="Followed Hyperlink" xfId="243" builtinId="9" hidden="1"/>
    <cellStyle name="Followed Hyperlink" xfId="245" builtinId="9" hidden="1"/>
    <cellStyle name="Followed Hyperlink" xfId="247" builtinId="9" hidden="1"/>
    <cellStyle name="Followed Hyperlink" xfId="249" builtinId="9" hidden="1"/>
    <cellStyle name="Followed Hyperlink" xfId="251" builtinId="9" hidden="1"/>
    <cellStyle name="Followed Hyperlink" xfId="253" builtinId="9" hidden="1"/>
    <cellStyle name="Followed Hyperlink" xfId="255" builtinId="9" hidden="1"/>
    <cellStyle name="Followed Hyperlink" xfId="257" builtinId="9" hidden="1"/>
    <cellStyle name="Followed Hyperlink" xfId="259" builtinId="9" hidden="1"/>
    <cellStyle name="Followed Hyperlink" xfId="261" builtinId="9" hidden="1"/>
    <cellStyle name="Followed Hyperlink" xfId="263" builtinId="9" hidden="1"/>
    <cellStyle name="Followed Hyperlink" xfId="265" builtinId="9" hidden="1"/>
    <cellStyle name="Followed Hyperlink" xfId="267" builtinId="9" hidden="1"/>
    <cellStyle name="Followed Hyperlink" xfId="269" builtinId="9" hidden="1"/>
    <cellStyle name="Followed Hyperlink" xfId="271" builtinId="9" hidden="1"/>
    <cellStyle name="Followed Hyperlink" xfId="273" builtinId="9" hidden="1"/>
    <cellStyle name="Followed Hyperlink" xfId="275" builtinId="9" hidden="1"/>
    <cellStyle name="Followed Hyperlink" xfId="277" builtinId="9" hidden="1"/>
    <cellStyle name="Followed Hyperlink" xfId="279" builtinId="9" hidden="1"/>
    <cellStyle name="Followed Hyperlink" xfId="281" builtinId="9" hidden="1"/>
    <cellStyle name="Followed Hyperlink" xfId="283" builtinId="9" hidden="1"/>
    <cellStyle name="Followed Hyperlink" xfId="285" builtinId="9" hidden="1"/>
    <cellStyle name="Followed Hyperlink" xfId="287" builtinId="9" hidden="1"/>
    <cellStyle name="Followed Hyperlink" xfId="289" builtinId="9" hidden="1"/>
    <cellStyle name="Followed Hyperlink" xfId="291" builtinId="9" hidden="1"/>
    <cellStyle name="Followed Hyperlink" xfId="293" builtinId="9" hidden="1"/>
    <cellStyle name="Followed Hyperlink" xfId="295" builtinId="9" hidden="1"/>
    <cellStyle name="Followed Hyperlink" xfId="297" builtinId="9" hidden="1"/>
    <cellStyle name="Followed Hyperlink" xfId="299" builtinId="9" hidden="1"/>
    <cellStyle name="Followed Hyperlink" xfId="301" builtinId="9" hidden="1"/>
    <cellStyle name="Followed Hyperlink" xfId="303" builtinId="9" hidden="1"/>
    <cellStyle name="Followed Hyperlink" xfId="305" builtinId="9" hidden="1"/>
    <cellStyle name="Followed Hyperlink" xfId="307" builtinId="9" hidden="1"/>
    <cellStyle name="Followed Hyperlink" xfId="309" builtinId="9" hidden="1"/>
    <cellStyle name="Followed Hyperlink" xfId="311" builtinId="9" hidden="1"/>
    <cellStyle name="Followed Hyperlink" xfId="313" builtinId="9" hidden="1"/>
    <cellStyle name="Followed Hyperlink" xfId="315" builtinId="9" hidden="1"/>
    <cellStyle name="Followed Hyperlink" xfId="317" builtinId="9" hidden="1"/>
    <cellStyle name="Followed Hyperlink" xfId="319" builtinId="9" hidden="1"/>
    <cellStyle name="Followed Hyperlink" xfId="321" builtinId="9" hidden="1"/>
    <cellStyle name="Followed Hyperlink" xfId="323" builtinId="9" hidden="1"/>
    <cellStyle name="Followed Hyperlink" xfId="325" builtinId="9" hidden="1"/>
    <cellStyle name="Followed Hyperlink" xfId="327" builtinId="9" hidden="1"/>
    <cellStyle name="Followed Hyperlink" xfId="329" builtinId="9" hidden="1"/>
    <cellStyle name="Followed Hyperlink" xfId="331" builtinId="9" hidden="1"/>
    <cellStyle name="Followed Hyperlink" xfId="333" builtinId="9" hidden="1"/>
    <cellStyle name="Followed Hyperlink" xfId="335" builtinId="9" hidden="1"/>
    <cellStyle name="Followed Hyperlink" xfId="337" builtinId="9" hidden="1"/>
    <cellStyle name="Followed Hyperlink" xfId="339" builtinId="9" hidden="1"/>
    <cellStyle name="Followed Hyperlink" xfId="341" builtinId="9" hidden="1"/>
    <cellStyle name="Followed Hyperlink" xfId="343" builtinId="9" hidden="1"/>
    <cellStyle name="Followed Hyperlink" xfId="345" builtinId="9" hidden="1"/>
    <cellStyle name="Followed Hyperlink" xfId="347" builtinId="9" hidden="1"/>
    <cellStyle name="Followed Hyperlink" xfId="349" builtinId="9" hidden="1"/>
    <cellStyle name="Followed Hyperlink" xfId="351" builtinId="9" hidden="1"/>
    <cellStyle name="Followed Hyperlink" xfId="353" builtinId="9" hidden="1"/>
    <cellStyle name="Followed Hyperlink" xfId="355" builtinId="9" hidden="1"/>
    <cellStyle name="Followed Hyperlink" xfId="357" builtinId="9" hidden="1"/>
    <cellStyle name="Followed Hyperlink" xfId="359" builtinId="9" hidden="1"/>
    <cellStyle name="Followed Hyperlink" xfId="361" builtinId="9" hidden="1"/>
    <cellStyle name="Followed Hyperlink" xfId="363" builtinId="9" hidden="1"/>
    <cellStyle name="Followed Hyperlink" xfId="365" builtinId="9" hidden="1"/>
    <cellStyle name="Followed Hyperlink" xfId="367" builtinId="9" hidden="1"/>
    <cellStyle name="Followed Hyperlink" xfId="369" builtinId="9" hidden="1"/>
    <cellStyle name="Followed Hyperlink" xfId="371" builtinId="9" hidden="1"/>
    <cellStyle name="Followed Hyperlink" xfId="373" builtinId="9" hidden="1"/>
    <cellStyle name="Followed Hyperlink" xfId="375" builtinId="9" hidden="1"/>
    <cellStyle name="Followed Hyperlink" xfId="377" builtinId="9" hidden="1"/>
    <cellStyle name="Followed Hyperlink" xfId="379" builtinId="9" hidden="1"/>
    <cellStyle name="Followed Hyperlink" xfId="381" builtinId="9" hidden="1"/>
    <cellStyle name="Followed Hyperlink" xfId="383" builtinId="9" hidden="1"/>
    <cellStyle name="Followed Hyperlink" xfId="385" builtinId="9" hidden="1"/>
    <cellStyle name="Followed Hyperlink" xfId="387" builtinId="9" hidden="1"/>
    <cellStyle name="Followed Hyperlink" xfId="389" builtinId="9" hidden="1"/>
    <cellStyle name="Followed Hyperlink" xfId="391" builtinId="9" hidden="1"/>
    <cellStyle name="Followed Hyperlink" xfId="393" builtinId="9" hidden="1"/>
    <cellStyle name="Followed Hyperlink" xfId="395" builtinId="9" hidden="1"/>
    <cellStyle name="Followed Hyperlink" xfId="397" builtinId="9" hidden="1"/>
    <cellStyle name="Followed Hyperlink" xfId="399" builtinId="9" hidden="1"/>
    <cellStyle name="Followed Hyperlink" xfId="401" builtinId="9" hidden="1"/>
    <cellStyle name="Followed Hyperlink" xfId="403" builtinId="9" hidden="1"/>
    <cellStyle name="Followed Hyperlink" xfId="405" builtinId="9" hidden="1"/>
    <cellStyle name="Followed Hyperlink" xfId="407" builtinId="9" hidden="1"/>
    <cellStyle name="Followed Hyperlink" xfId="409" builtinId="9" hidden="1"/>
    <cellStyle name="Followed Hyperlink" xfId="411" builtinId="9" hidden="1"/>
    <cellStyle name="Followed Hyperlink" xfId="413" builtinId="9" hidden="1"/>
    <cellStyle name="Followed Hyperlink" xfId="415" builtinId="9" hidden="1"/>
    <cellStyle name="Followed Hyperlink" xfId="417" builtinId="9" hidden="1"/>
    <cellStyle name="Followed Hyperlink" xfId="419" builtinId="9" hidden="1"/>
    <cellStyle name="Followed Hyperlink" xfId="421" builtinId="9" hidden="1"/>
    <cellStyle name="Followed Hyperlink" xfId="423" builtinId="9" hidden="1"/>
    <cellStyle name="Followed Hyperlink" xfId="425" builtinId="9" hidden="1"/>
    <cellStyle name="Followed Hyperlink" xfId="427" builtinId="9" hidden="1"/>
    <cellStyle name="Followed Hyperlink" xfId="429" builtinId="9" hidden="1"/>
    <cellStyle name="Followed Hyperlink" xfId="431" builtinId="9" hidden="1"/>
    <cellStyle name="Followed Hyperlink" xfId="433" builtinId="9" hidden="1"/>
    <cellStyle name="Followed Hyperlink" xfId="435" builtinId="9" hidden="1"/>
    <cellStyle name="Followed Hyperlink" xfId="437" builtinId="9" hidden="1"/>
    <cellStyle name="Followed Hyperlink" xfId="439" builtinId="9" hidden="1"/>
    <cellStyle name="Followed Hyperlink" xfId="441" builtinId="9" hidden="1"/>
    <cellStyle name="Followed Hyperlink" xfId="443" builtinId="9" hidden="1"/>
    <cellStyle name="Followed Hyperlink" xfId="445" builtinId="9" hidden="1"/>
    <cellStyle name="Followed Hyperlink" xfId="447" builtinId="9" hidden="1"/>
    <cellStyle name="Followed Hyperlink" xfId="449" builtinId="9" hidden="1"/>
    <cellStyle name="Followed Hyperlink" xfId="451" builtinId="9" hidden="1"/>
    <cellStyle name="Followed Hyperlink" xfId="453" builtinId="9" hidden="1"/>
    <cellStyle name="Followed Hyperlink" xfId="455" builtinId="9" hidden="1"/>
    <cellStyle name="Followed Hyperlink" xfId="457" builtinId="9" hidden="1"/>
    <cellStyle name="Followed Hyperlink" xfId="459" builtinId="9" hidden="1"/>
    <cellStyle name="Followed Hyperlink" xfId="461" builtinId="9" hidden="1"/>
    <cellStyle name="Followed Hyperlink" xfId="463" builtinId="9" hidden="1"/>
    <cellStyle name="Followed Hyperlink" xfId="465" builtinId="9" hidden="1"/>
    <cellStyle name="Followed Hyperlink" xfId="467" builtinId="9" hidden="1"/>
    <cellStyle name="Followed Hyperlink" xfId="469" builtinId="9" hidden="1"/>
    <cellStyle name="Followed Hyperlink" xfId="471" builtinId="9" hidden="1"/>
    <cellStyle name="Followed Hyperlink" xfId="473" builtinId="9" hidden="1"/>
    <cellStyle name="Followed Hyperlink" xfId="475" builtinId="9" hidden="1"/>
    <cellStyle name="Followed Hyperlink" xfId="477" builtinId="9" hidden="1"/>
    <cellStyle name="Followed Hyperlink" xfId="479" builtinId="9" hidden="1"/>
    <cellStyle name="Followed Hyperlink" xfId="481" builtinId="9" hidden="1"/>
    <cellStyle name="Followed Hyperlink" xfId="483" builtinId="9" hidden="1"/>
    <cellStyle name="Followed Hyperlink" xfId="485" builtinId="9" hidden="1"/>
    <cellStyle name="Followed Hyperlink" xfId="487" builtinId="9" hidden="1"/>
    <cellStyle name="Followed Hyperlink" xfId="489" builtinId="9" hidden="1"/>
    <cellStyle name="Followed Hyperlink" xfId="491" builtinId="9" hidden="1"/>
    <cellStyle name="Followed Hyperlink" xfId="493" builtinId="9" hidden="1"/>
    <cellStyle name="Followed Hyperlink" xfId="495" builtinId="9" hidden="1"/>
    <cellStyle name="Followed Hyperlink" xfId="497" builtinId="9" hidden="1"/>
    <cellStyle name="Followed Hyperlink" xfId="499" builtinId="9" hidden="1"/>
    <cellStyle name="Followed Hyperlink" xfId="501" builtinId="9" hidden="1"/>
    <cellStyle name="Followed Hyperlink" xfId="503" builtinId="9" hidden="1"/>
    <cellStyle name="Followed Hyperlink" xfId="505" builtinId="9" hidden="1"/>
    <cellStyle name="Followed Hyperlink" xfId="507" builtinId="9" hidden="1"/>
    <cellStyle name="Followed Hyperlink" xfId="509" builtinId="9" hidden="1"/>
    <cellStyle name="Followed Hyperlink" xfId="511" builtinId="9" hidden="1"/>
    <cellStyle name="Followed Hyperlink" xfId="513" builtinId="9" hidden="1"/>
    <cellStyle name="Followed Hyperlink" xfId="515" builtinId="9" hidden="1"/>
    <cellStyle name="Followed Hyperlink" xfId="517" builtinId="9" hidden="1"/>
    <cellStyle name="Followed Hyperlink" xfId="519" builtinId="9" hidden="1"/>
    <cellStyle name="Followed Hyperlink" xfId="521" builtinId="9" hidden="1"/>
    <cellStyle name="Followed Hyperlink" xfId="523" builtinId="9" hidden="1"/>
    <cellStyle name="Followed Hyperlink" xfId="525" builtinId="9" hidden="1"/>
    <cellStyle name="Followed Hyperlink" xfId="527" builtinId="9" hidden="1"/>
    <cellStyle name="Followed Hyperlink" xfId="529" builtinId="9" hidden="1"/>
    <cellStyle name="Followed Hyperlink" xfId="531" builtinId="9" hidden="1"/>
    <cellStyle name="Followed Hyperlink" xfId="533" builtinId="9" hidden="1"/>
    <cellStyle name="Followed Hyperlink" xfId="535" builtinId="9" hidden="1"/>
    <cellStyle name="Followed Hyperlink" xfId="537" builtinId="9" hidden="1"/>
    <cellStyle name="Followed Hyperlink" xfId="539" builtinId="9" hidden="1"/>
    <cellStyle name="Followed Hyperlink" xfId="541" builtinId="9" hidden="1"/>
    <cellStyle name="Followed Hyperlink" xfId="543" builtinId="9" hidden="1"/>
    <cellStyle name="Followed Hyperlink" xfId="545" builtinId="9" hidden="1"/>
    <cellStyle name="Followed Hyperlink" xfId="547" builtinId="9" hidden="1"/>
    <cellStyle name="Followed Hyperlink" xfId="549" builtinId="9" hidden="1"/>
    <cellStyle name="Followed Hyperlink" xfId="551" builtinId="9" hidden="1"/>
    <cellStyle name="Followed Hyperlink" xfId="553" builtinId="9" hidden="1"/>
    <cellStyle name="Followed Hyperlink" xfId="555" builtinId="9" hidden="1"/>
    <cellStyle name="Followed Hyperlink" xfId="557" builtinId="9" hidden="1"/>
    <cellStyle name="Followed Hyperlink" xfId="559" builtinId="9" hidden="1"/>
    <cellStyle name="Followed Hyperlink" xfId="561" builtinId="9" hidden="1"/>
    <cellStyle name="Followed Hyperlink" xfId="563" builtinId="9" hidden="1"/>
    <cellStyle name="Followed Hyperlink" xfId="565" builtinId="9" hidden="1"/>
    <cellStyle name="Followed Hyperlink" xfId="567" builtinId="9" hidden="1"/>
    <cellStyle name="Followed Hyperlink" xfId="569" builtinId="9" hidden="1"/>
    <cellStyle name="Followed Hyperlink" xfId="571" builtinId="9" hidden="1"/>
    <cellStyle name="Followed Hyperlink" xfId="573" builtinId="9" hidden="1"/>
    <cellStyle name="Followed Hyperlink" xfId="575" builtinId="9" hidden="1"/>
    <cellStyle name="Followed Hyperlink" xfId="577" builtinId="9" hidden="1"/>
    <cellStyle name="Followed Hyperlink" xfId="579" builtinId="9" hidden="1"/>
    <cellStyle name="Followed Hyperlink" xfId="581" builtinId="9" hidden="1"/>
    <cellStyle name="Followed Hyperlink" xfId="583" builtinId="9" hidden="1"/>
    <cellStyle name="Followed Hyperlink" xfId="585" builtinId="9" hidden="1"/>
    <cellStyle name="Followed Hyperlink" xfId="587" builtinId="9" hidden="1"/>
    <cellStyle name="Followed Hyperlink" xfId="589" builtinId="9" hidden="1"/>
    <cellStyle name="Followed Hyperlink" xfId="591" builtinId="9" hidden="1"/>
    <cellStyle name="Followed Hyperlink" xfId="593" builtinId="9" hidden="1"/>
    <cellStyle name="Followed Hyperlink" xfId="595" builtinId="9" hidden="1"/>
    <cellStyle name="Followed Hyperlink" xfId="597" builtinId="9" hidden="1"/>
    <cellStyle name="Followed Hyperlink" xfId="599" builtinId="9" hidden="1"/>
    <cellStyle name="Followed Hyperlink" xfId="601" builtinId="9" hidden="1"/>
    <cellStyle name="Followed Hyperlink" xfId="603" builtinId="9" hidden="1"/>
    <cellStyle name="Followed Hyperlink" xfId="605" builtinId="9" hidden="1"/>
    <cellStyle name="Followed Hyperlink" xfId="607" builtinId="9" hidden="1"/>
    <cellStyle name="Followed Hyperlink" xfId="609" builtinId="9" hidden="1"/>
    <cellStyle name="Followed Hyperlink" xfId="611" builtinId="9" hidden="1"/>
    <cellStyle name="Followed Hyperlink" xfId="613" builtinId="9" hidden="1"/>
    <cellStyle name="Followed Hyperlink" xfId="615" builtinId="9" hidden="1"/>
    <cellStyle name="Followed Hyperlink" xfId="617" builtinId="9" hidden="1"/>
    <cellStyle name="Followed Hyperlink" xfId="619" builtinId="9" hidden="1"/>
    <cellStyle name="Followed Hyperlink" xfId="621" builtinId="9" hidden="1"/>
    <cellStyle name="Followed Hyperlink" xfId="623" builtinId="9" hidden="1"/>
    <cellStyle name="Followed Hyperlink" xfId="625" builtinId="9" hidden="1"/>
    <cellStyle name="Followed Hyperlink" xfId="627" builtinId="9" hidden="1"/>
    <cellStyle name="Followed Hyperlink" xfId="629" builtinId="9" hidden="1"/>
    <cellStyle name="Followed Hyperlink" xfId="631" builtinId="9" hidden="1"/>
    <cellStyle name="Followed Hyperlink" xfId="633" builtinId="9" hidden="1"/>
    <cellStyle name="Followed Hyperlink" xfId="635" builtinId="9" hidden="1"/>
    <cellStyle name="Followed Hyperlink" xfId="637" builtinId="9" hidden="1"/>
    <cellStyle name="Followed Hyperlink" xfId="639" builtinId="9" hidden="1"/>
    <cellStyle name="Followed Hyperlink" xfId="641" builtinId="9" hidden="1"/>
    <cellStyle name="Followed Hyperlink" xfId="643" builtinId="9" hidden="1"/>
    <cellStyle name="Followed Hyperlink" xfId="645" builtinId="9" hidden="1"/>
    <cellStyle name="Followed Hyperlink" xfId="647" builtinId="9" hidden="1"/>
    <cellStyle name="Followed Hyperlink" xfId="649" builtinId="9" hidden="1"/>
    <cellStyle name="Followed Hyperlink" xfId="651" builtinId="9" hidden="1"/>
    <cellStyle name="Followed Hyperlink" xfId="653" builtinId="9" hidden="1"/>
    <cellStyle name="Followed Hyperlink" xfId="655" builtinId="9" hidden="1"/>
    <cellStyle name="Followed Hyperlink" xfId="657" builtinId="9" hidden="1"/>
    <cellStyle name="Followed Hyperlink" xfId="659" builtinId="9" hidden="1"/>
    <cellStyle name="Followed Hyperlink" xfId="661" builtinId="9" hidden="1"/>
    <cellStyle name="Followed Hyperlink" xfId="663" builtinId="9" hidden="1"/>
    <cellStyle name="Followed Hyperlink" xfId="665" builtinId="9" hidden="1"/>
    <cellStyle name="Followed Hyperlink" xfId="667" builtinId="9" hidden="1"/>
    <cellStyle name="Followed Hyperlink" xfId="669" builtinId="9" hidden="1"/>
    <cellStyle name="Followed Hyperlink" xfId="671" builtinId="9" hidden="1"/>
    <cellStyle name="Followed Hyperlink" xfId="673" builtinId="9" hidden="1"/>
    <cellStyle name="Followed Hyperlink" xfId="675" builtinId="9" hidden="1"/>
    <cellStyle name="Followed Hyperlink" xfId="677" builtinId="9" hidden="1"/>
    <cellStyle name="Followed Hyperlink" xfId="679" builtinId="9" hidden="1"/>
    <cellStyle name="Followed Hyperlink" xfId="681" builtinId="9" hidden="1"/>
    <cellStyle name="Followed Hyperlink" xfId="683" builtinId="9" hidden="1"/>
    <cellStyle name="Followed Hyperlink" xfId="685" builtinId="9" hidden="1"/>
    <cellStyle name="Followed Hyperlink" xfId="687" builtinId="9" hidden="1"/>
    <cellStyle name="Followed Hyperlink" xfId="689" builtinId="9" hidden="1"/>
    <cellStyle name="Followed Hyperlink" xfId="691" builtinId="9" hidden="1"/>
    <cellStyle name="Followed Hyperlink" xfId="693" builtinId="9" hidden="1"/>
    <cellStyle name="Followed Hyperlink" xfId="695" builtinId="9" hidden="1"/>
    <cellStyle name="Followed Hyperlink" xfId="697" builtinId="9" hidden="1"/>
    <cellStyle name="Followed Hyperlink" xfId="699" builtinId="9" hidden="1"/>
    <cellStyle name="Followed Hyperlink" xfId="701" builtinId="9" hidden="1"/>
    <cellStyle name="Followed Hyperlink" xfId="703" builtinId="9" hidden="1"/>
    <cellStyle name="Followed Hyperlink" xfId="705" builtinId="9" hidden="1"/>
    <cellStyle name="Followed Hyperlink" xfId="707" builtinId="9" hidden="1"/>
    <cellStyle name="Followed Hyperlink" xfId="709" builtinId="9" hidden="1"/>
    <cellStyle name="Followed Hyperlink" xfId="711" builtinId="9" hidden="1"/>
    <cellStyle name="Followed Hyperlink" xfId="713" builtinId="9" hidden="1"/>
    <cellStyle name="Followed Hyperlink" xfId="715" builtinId="9" hidden="1"/>
    <cellStyle name="Followed Hyperlink" xfId="717" builtinId="9" hidden="1"/>
    <cellStyle name="Followed Hyperlink" xfId="719" builtinId="9" hidden="1"/>
    <cellStyle name="Followed Hyperlink" xfId="721" builtinId="9" hidden="1"/>
    <cellStyle name="Followed Hyperlink" xfId="723" builtinId="9" hidden="1"/>
    <cellStyle name="Followed Hyperlink" xfId="725" builtinId="9" hidden="1"/>
    <cellStyle name="Followed Hyperlink" xfId="727" builtinId="9" hidden="1"/>
    <cellStyle name="Followed Hyperlink" xfId="729" builtinId="9" hidden="1"/>
    <cellStyle name="Followed Hyperlink" xfId="731" builtinId="9" hidden="1"/>
    <cellStyle name="Followed Hyperlink" xfId="733" builtinId="9" hidden="1"/>
    <cellStyle name="Followed Hyperlink" xfId="735" builtinId="9" hidden="1"/>
    <cellStyle name="Followed Hyperlink" xfId="737" builtinId="9" hidden="1"/>
    <cellStyle name="Followed Hyperlink" xfId="739" builtinId="9" hidden="1"/>
    <cellStyle name="Followed Hyperlink" xfId="741" builtinId="9" hidden="1"/>
    <cellStyle name="Followed Hyperlink" xfId="743" builtinId="9" hidden="1"/>
    <cellStyle name="Followed Hyperlink" xfId="745" builtinId="9" hidden="1"/>
    <cellStyle name="Followed Hyperlink" xfId="747" builtinId="9" hidden="1"/>
    <cellStyle name="Followed Hyperlink" xfId="749" builtinId="9" hidden="1"/>
    <cellStyle name="Followed Hyperlink" xfId="751" builtinId="9" hidden="1"/>
    <cellStyle name="Followed Hyperlink" xfId="753" builtinId="9" hidden="1"/>
    <cellStyle name="Followed Hyperlink" xfId="755" builtinId="9" hidden="1"/>
    <cellStyle name="Followed Hyperlink" xfId="757" builtinId="9" hidden="1"/>
    <cellStyle name="Followed Hyperlink" xfId="759" builtinId="9" hidden="1"/>
    <cellStyle name="Followed Hyperlink" xfId="761" builtinId="9" hidden="1"/>
    <cellStyle name="Followed Hyperlink" xfId="763" builtinId="9" hidden="1"/>
    <cellStyle name="Followed Hyperlink" xfId="765" builtinId="9" hidden="1"/>
    <cellStyle name="Followed Hyperlink" xfId="767" builtinId="9" hidden="1"/>
    <cellStyle name="Followed Hyperlink" xfId="769" builtinId="9" hidden="1"/>
    <cellStyle name="Followed Hyperlink" xfId="771" builtinId="9" hidden="1"/>
    <cellStyle name="Followed Hyperlink" xfId="773" builtinId="9" hidden="1"/>
    <cellStyle name="Followed Hyperlink" xfId="775" builtinId="9" hidden="1"/>
    <cellStyle name="Followed Hyperlink" xfId="777" builtinId="9" hidden="1"/>
    <cellStyle name="Followed Hyperlink" xfId="779" builtinId="9" hidden="1"/>
    <cellStyle name="Followed Hyperlink" xfId="781" builtinId="9" hidden="1"/>
    <cellStyle name="Followed Hyperlink" xfId="783" builtinId="9" hidden="1"/>
    <cellStyle name="Followed Hyperlink" xfId="785" builtinId="9" hidden="1"/>
    <cellStyle name="Followed Hyperlink" xfId="787" builtinId="9" hidden="1"/>
    <cellStyle name="Followed Hyperlink" xfId="789" builtinId="9" hidden="1"/>
    <cellStyle name="Followed Hyperlink" xfId="791" builtinId="9" hidden="1"/>
    <cellStyle name="Followed Hyperlink" xfId="793" builtinId="9" hidden="1"/>
    <cellStyle name="Followed Hyperlink" xfId="795" builtinId="9" hidden="1"/>
    <cellStyle name="Followed Hyperlink" xfId="797" builtinId="9" hidden="1"/>
    <cellStyle name="Followed Hyperlink" xfId="799" builtinId="9" hidden="1"/>
    <cellStyle name="Followed Hyperlink" xfId="801" builtinId="9" hidden="1"/>
    <cellStyle name="Followed Hyperlink" xfId="803" builtinId="9" hidden="1"/>
    <cellStyle name="Followed Hyperlink" xfId="805" builtinId="9" hidden="1"/>
    <cellStyle name="Followed Hyperlink" xfId="807"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Header1" xfId="923" xr:uid="{00000000-0005-0000-0000-000003000000}"/>
    <cellStyle name="Header2" xfId="924" xr:uid="{00000000-0005-0000-0000-000004000000}"/>
    <cellStyle name="Header2 2" xfId="951" xr:uid="{E9D16FB7-146E-4F12-B5CA-21FD25A54514}"/>
    <cellStyle name="Hyperlink" xfId="12" builtinId="8" hidden="1"/>
    <cellStyle name="Hyperlink" xfId="14" builtinId="8" hidden="1"/>
    <cellStyle name="Hyperlink" xfId="16" builtinId="8" hidden="1"/>
    <cellStyle name="Hyperlink" xfId="18" builtinId="8" hidden="1"/>
    <cellStyle name="Hyperlink" xfId="20" builtinId="8" hidden="1"/>
    <cellStyle name="Hyperlink" xfId="22" builtinId="8" hidden="1"/>
    <cellStyle name="Hyperlink" xfId="24" builtinId="8" hidden="1"/>
    <cellStyle name="Hyperlink" xfId="26" builtinId="8" hidden="1"/>
    <cellStyle name="Hyperlink" xfId="28" builtinId="8" hidden="1"/>
    <cellStyle name="Hyperlink" xfId="30" builtinId="8" hidden="1"/>
    <cellStyle name="Hyperlink" xfId="32" builtinId="8" hidden="1"/>
    <cellStyle name="Hyperlink" xfId="34" builtinId="8" hidden="1"/>
    <cellStyle name="Hyperlink" xfId="36" builtinId="8" hidden="1"/>
    <cellStyle name="Hyperlink" xfId="38" builtinId="8" hidden="1"/>
    <cellStyle name="Hyperlink" xfId="40" builtinId="8" hidden="1"/>
    <cellStyle name="Hyperlink" xfId="42" builtinId="8" hidden="1"/>
    <cellStyle name="Hyperlink" xfId="44" builtinId="8" hidden="1"/>
    <cellStyle name="Hyperlink" xfId="46" builtinId="8" hidden="1"/>
    <cellStyle name="Hyperlink" xfId="48" builtinId="8" hidden="1"/>
    <cellStyle name="Hyperlink" xfId="50" builtinId="8" hidden="1"/>
    <cellStyle name="Hyperlink" xfId="52" builtinId="8" hidden="1"/>
    <cellStyle name="Hyperlink" xfId="54" builtinId="8" hidden="1"/>
    <cellStyle name="Hyperlink" xfId="56" builtinId="8" hidden="1"/>
    <cellStyle name="Hyperlink" xfId="58" builtinId="8" hidden="1"/>
    <cellStyle name="Hyperlink" xfId="60" builtinId="8" hidden="1"/>
    <cellStyle name="Hyperlink" xfId="62" builtinId="8" hidden="1"/>
    <cellStyle name="Hyperlink" xfId="64" builtinId="8" hidden="1"/>
    <cellStyle name="Hyperlink" xfId="66" builtinId="8" hidden="1"/>
    <cellStyle name="Hyperlink" xfId="68" builtinId="8" hidden="1"/>
    <cellStyle name="Hyperlink" xfId="70" builtinId="8" hidden="1"/>
    <cellStyle name="Hyperlink" xfId="72" builtinId="8" hidden="1"/>
    <cellStyle name="Hyperlink" xfId="74" builtinId="8" hidden="1"/>
    <cellStyle name="Hyperlink" xfId="76" builtinId="8" hidden="1"/>
    <cellStyle name="Hyperlink" xfId="78" builtinId="8" hidden="1"/>
    <cellStyle name="Hyperlink" xfId="80" builtinId="8" hidden="1"/>
    <cellStyle name="Hyperlink" xfId="82" builtinId="8" hidden="1"/>
    <cellStyle name="Hyperlink" xfId="84" builtinId="8" hidden="1"/>
    <cellStyle name="Hyperlink" xfId="86" builtinId="8" hidden="1"/>
    <cellStyle name="Hyperlink" xfId="88" builtinId="8" hidden="1"/>
    <cellStyle name="Hyperlink" xfId="90" builtinId="8" hidden="1"/>
    <cellStyle name="Hyperlink" xfId="92" builtinId="8" hidden="1"/>
    <cellStyle name="Hyperlink" xfId="94" builtinId="8" hidden="1"/>
    <cellStyle name="Hyperlink" xfId="96" builtinId="8" hidden="1"/>
    <cellStyle name="Hyperlink" xfId="98" builtinId="8" hidden="1"/>
    <cellStyle name="Hyperlink" xfId="100" builtinId="8" hidden="1"/>
    <cellStyle name="Hyperlink" xfId="102" builtinId="8" hidden="1"/>
    <cellStyle name="Hyperlink" xfId="104" builtinId="8" hidden="1"/>
    <cellStyle name="Hyperlink" xfId="106" builtinId="8" hidden="1"/>
    <cellStyle name="Hyperlink" xfId="108" builtinId="8" hidden="1"/>
    <cellStyle name="Hyperlink" xfId="110" builtinId="8" hidden="1"/>
    <cellStyle name="Hyperlink" xfId="112" builtinId="8" hidden="1"/>
    <cellStyle name="Hyperlink" xfId="114" builtinId="8" hidden="1"/>
    <cellStyle name="Hyperlink" xfId="116" builtinId="8" hidden="1"/>
    <cellStyle name="Hyperlink" xfId="118" builtinId="8" hidden="1"/>
    <cellStyle name="Hyperlink" xfId="120" builtinId="8" hidden="1"/>
    <cellStyle name="Hyperlink" xfId="122" builtinId="8" hidden="1"/>
    <cellStyle name="Hyperlink" xfId="124" builtinId="8" hidden="1"/>
    <cellStyle name="Hyperlink" xfId="126" builtinId="8" hidden="1"/>
    <cellStyle name="Hyperlink" xfId="128" builtinId="8" hidden="1"/>
    <cellStyle name="Hyperlink" xfId="130" builtinId="8" hidden="1"/>
    <cellStyle name="Hyperlink" xfId="132" builtinId="8" hidden="1"/>
    <cellStyle name="Hyperlink" xfId="134" builtinId="8" hidden="1"/>
    <cellStyle name="Hyperlink" xfId="136" builtinId="8" hidden="1"/>
    <cellStyle name="Hyperlink" xfId="138" builtinId="8" hidden="1"/>
    <cellStyle name="Hyperlink" xfId="140" builtinId="8" hidden="1"/>
    <cellStyle name="Hyperlink" xfId="142" builtinId="8" hidden="1"/>
    <cellStyle name="Hyperlink" xfId="144" builtinId="8" hidden="1"/>
    <cellStyle name="Hyperlink" xfId="146" builtinId="8" hidden="1"/>
    <cellStyle name="Hyperlink" xfId="148" builtinId="8" hidden="1"/>
    <cellStyle name="Hyperlink" xfId="150" builtinId="8" hidden="1"/>
    <cellStyle name="Hyperlink" xfId="152" builtinId="8" hidden="1"/>
    <cellStyle name="Hyperlink" xfId="154" builtinId="8" hidden="1"/>
    <cellStyle name="Hyperlink" xfId="156" builtinId="8" hidden="1"/>
    <cellStyle name="Hyperlink" xfId="158" builtinId="8" hidden="1"/>
    <cellStyle name="Hyperlink" xfId="160" builtinId="8" hidden="1"/>
    <cellStyle name="Hyperlink" xfId="162" builtinId="8" hidden="1"/>
    <cellStyle name="Hyperlink" xfId="164" builtinId="8" hidden="1"/>
    <cellStyle name="Hyperlink" xfId="166" builtinId="8" hidden="1"/>
    <cellStyle name="Hyperlink" xfId="168" builtinId="8" hidden="1"/>
    <cellStyle name="Hyperlink" xfId="170" builtinId="8" hidden="1"/>
    <cellStyle name="Hyperlink" xfId="172" builtinId="8" hidden="1"/>
    <cellStyle name="Hyperlink" xfId="174" builtinId="8" hidden="1"/>
    <cellStyle name="Hyperlink" xfId="176" builtinId="8" hidden="1"/>
    <cellStyle name="Hyperlink" xfId="178" builtinId="8" hidden="1"/>
    <cellStyle name="Hyperlink" xfId="180" builtinId="8" hidden="1"/>
    <cellStyle name="Hyperlink" xfId="182" builtinId="8" hidden="1"/>
    <cellStyle name="Hyperlink" xfId="184" builtinId="8" hidden="1"/>
    <cellStyle name="Hyperlink" xfId="186" builtinId="8" hidden="1"/>
    <cellStyle name="Hyperlink" xfId="188" builtinId="8" hidden="1"/>
    <cellStyle name="Hyperlink" xfId="190" builtinId="8" hidden="1"/>
    <cellStyle name="Hyperlink" xfId="192" builtinId="8" hidden="1"/>
    <cellStyle name="Hyperlink" xfId="194" builtinId="8" hidden="1"/>
    <cellStyle name="Hyperlink" xfId="196" builtinId="8" hidden="1"/>
    <cellStyle name="Hyperlink" xfId="198" builtinId="8" hidden="1"/>
    <cellStyle name="Hyperlink" xfId="200" builtinId="8" hidden="1"/>
    <cellStyle name="Hyperlink" xfId="202" builtinId="8" hidden="1"/>
    <cellStyle name="Hyperlink" xfId="204" builtinId="8" hidden="1"/>
    <cellStyle name="Hyperlink" xfId="206" builtinId="8" hidden="1"/>
    <cellStyle name="Hyperlink" xfId="208" builtinId="8" hidden="1"/>
    <cellStyle name="Hyperlink" xfId="210" builtinId="8" hidden="1"/>
    <cellStyle name="Hyperlink" xfId="212" builtinId="8" hidden="1"/>
    <cellStyle name="Hyperlink" xfId="214" builtinId="8" hidden="1"/>
    <cellStyle name="Hyperlink" xfId="216" builtinId="8" hidden="1"/>
    <cellStyle name="Hyperlink" xfId="218" builtinId="8" hidden="1"/>
    <cellStyle name="Hyperlink" xfId="220" builtinId="8" hidden="1"/>
    <cellStyle name="Hyperlink" xfId="222" builtinId="8" hidden="1"/>
    <cellStyle name="Hyperlink" xfId="224" builtinId="8" hidden="1"/>
    <cellStyle name="Hyperlink" xfId="226" builtinId="8" hidden="1"/>
    <cellStyle name="Hyperlink" xfId="228" builtinId="8" hidden="1"/>
    <cellStyle name="Hyperlink" xfId="230" builtinId="8" hidden="1"/>
    <cellStyle name="Hyperlink" xfId="232" builtinId="8" hidden="1"/>
    <cellStyle name="Hyperlink" xfId="234" builtinId="8" hidden="1"/>
    <cellStyle name="Hyperlink" xfId="236" builtinId="8" hidden="1"/>
    <cellStyle name="Hyperlink" xfId="238" builtinId="8" hidden="1"/>
    <cellStyle name="Hyperlink" xfId="240" builtinId="8" hidden="1"/>
    <cellStyle name="Hyperlink" xfId="242" builtinId="8" hidden="1"/>
    <cellStyle name="Hyperlink" xfId="244" builtinId="8" hidden="1"/>
    <cellStyle name="Hyperlink" xfId="246" builtinId="8" hidden="1"/>
    <cellStyle name="Hyperlink" xfId="248" builtinId="8" hidden="1"/>
    <cellStyle name="Hyperlink" xfId="250" builtinId="8" hidden="1"/>
    <cellStyle name="Hyperlink" xfId="252" builtinId="8" hidden="1"/>
    <cellStyle name="Hyperlink" xfId="254" builtinId="8" hidden="1"/>
    <cellStyle name="Hyperlink" xfId="256" builtinId="8" hidden="1"/>
    <cellStyle name="Hyperlink" xfId="258" builtinId="8" hidden="1"/>
    <cellStyle name="Hyperlink" xfId="260" builtinId="8" hidden="1"/>
    <cellStyle name="Hyperlink" xfId="262" builtinId="8" hidden="1"/>
    <cellStyle name="Hyperlink" xfId="264" builtinId="8" hidden="1"/>
    <cellStyle name="Hyperlink" xfId="266" builtinId="8" hidden="1"/>
    <cellStyle name="Hyperlink" xfId="268" builtinId="8" hidden="1"/>
    <cellStyle name="Hyperlink" xfId="270" builtinId="8" hidden="1"/>
    <cellStyle name="Hyperlink" xfId="272" builtinId="8" hidden="1"/>
    <cellStyle name="Hyperlink" xfId="274" builtinId="8" hidden="1"/>
    <cellStyle name="Hyperlink" xfId="276" builtinId="8" hidden="1"/>
    <cellStyle name="Hyperlink" xfId="278" builtinId="8" hidden="1"/>
    <cellStyle name="Hyperlink" xfId="280" builtinId="8" hidden="1"/>
    <cellStyle name="Hyperlink" xfId="282" builtinId="8" hidden="1"/>
    <cellStyle name="Hyperlink" xfId="284" builtinId="8" hidden="1"/>
    <cellStyle name="Hyperlink" xfId="286" builtinId="8" hidden="1"/>
    <cellStyle name="Hyperlink" xfId="288" builtinId="8" hidden="1"/>
    <cellStyle name="Hyperlink" xfId="290" builtinId="8" hidden="1"/>
    <cellStyle name="Hyperlink" xfId="292" builtinId="8" hidden="1"/>
    <cellStyle name="Hyperlink" xfId="294" builtinId="8" hidden="1"/>
    <cellStyle name="Hyperlink" xfId="296" builtinId="8" hidden="1"/>
    <cellStyle name="Hyperlink" xfId="298" builtinId="8" hidden="1"/>
    <cellStyle name="Hyperlink" xfId="300" builtinId="8" hidden="1"/>
    <cellStyle name="Hyperlink" xfId="302" builtinId="8" hidden="1"/>
    <cellStyle name="Hyperlink" xfId="304" builtinId="8" hidden="1"/>
    <cellStyle name="Hyperlink" xfId="306" builtinId="8" hidden="1"/>
    <cellStyle name="Hyperlink" xfId="308" builtinId="8" hidden="1"/>
    <cellStyle name="Hyperlink" xfId="310" builtinId="8" hidden="1"/>
    <cellStyle name="Hyperlink" xfId="312" builtinId="8" hidden="1"/>
    <cellStyle name="Hyperlink" xfId="314" builtinId="8" hidden="1"/>
    <cellStyle name="Hyperlink" xfId="316" builtinId="8" hidden="1"/>
    <cellStyle name="Hyperlink" xfId="318" builtinId="8" hidden="1"/>
    <cellStyle name="Hyperlink" xfId="320" builtinId="8" hidden="1"/>
    <cellStyle name="Hyperlink" xfId="322" builtinId="8" hidden="1"/>
    <cellStyle name="Hyperlink" xfId="324" builtinId="8" hidden="1"/>
    <cellStyle name="Hyperlink" xfId="326" builtinId="8" hidden="1"/>
    <cellStyle name="Hyperlink" xfId="328" builtinId="8" hidden="1"/>
    <cellStyle name="Hyperlink" xfId="330" builtinId="8" hidden="1"/>
    <cellStyle name="Hyperlink" xfId="332" builtinId="8" hidden="1"/>
    <cellStyle name="Hyperlink" xfId="334" builtinId="8" hidden="1"/>
    <cellStyle name="Hyperlink" xfId="336" builtinId="8" hidden="1"/>
    <cellStyle name="Hyperlink" xfId="338" builtinId="8" hidden="1"/>
    <cellStyle name="Hyperlink" xfId="340" builtinId="8" hidden="1"/>
    <cellStyle name="Hyperlink" xfId="342" builtinId="8" hidden="1"/>
    <cellStyle name="Hyperlink" xfId="344" builtinId="8" hidden="1"/>
    <cellStyle name="Hyperlink" xfId="346" builtinId="8" hidden="1"/>
    <cellStyle name="Hyperlink" xfId="348" builtinId="8" hidden="1"/>
    <cellStyle name="Hyperlink" xfId="350" builtinId="8" hidden="1"/>
    <cellStyle name="Hyperlink" xfId="352" builtinId="8" hidden="1"/>
    <cellStyle name="Hyperlink" xfId="354" builtinId="8" hidden="1"/>
    <cellStyle name="Hyperlink" xfId="356" builtinId="8" hidden="1"/>
    <cellStyle name="Hyperlink" xfId="358" builtinId="8" hidden="1"/>
    <cellStyle name="Hyperlink" xfId="360" builtinId="8" hidden="1"/>
    <cellStyle name="Hyperlink" xfId="362" builtinId="8" hidden="1"/>
    <cellStyle name="Hyperlink" xfId="364" builtinId="8" hidden="1"/>
    <cellStyle name="Hyperlink" xfId="366" builtinId="8" hidden="1"/>
    <cellStyle name="Hyperlink" xfId="368" builtinId="8" hidden="1"/>
    <cellStyle name="Hyperlink" xfId="370" builtinId="8" hidden="1"/>
    <cellStyle name="Hyperlink" xfId="372" builtinId="8" hidden="1"/>
    <cellStyle name="Hyperlink" xfId="374" builtinId="8" hidden="1"/>
    <cellStyle name="Hyperlink" xfId="376" builtinId="8" hidden="1"/>
    <cellStyle name="Hyperlink" xfId="378" builtinId="8" hidden="1"/>
    <cellStyle name="Hyperlink" xfId="380" builtinId="8" hidden="1"/>
    <cellStyle name="Hyperlink" xfId="382" builtinId="8" hidden="1"/>
    <cellStyle name="Hyperlink" xfId="384" builtinId="8" hidden="1"/>
    <cellStyle name="Hyperlink" xfId="386" builtinId="8" hidden="1"/>
    <cellStyle name="Hyperlink" xfId="388" builtinId="8" hidden="1"/>
    <cellStyle name="Hyperlink" xfId="390" builtinId="8" hidden="1"/>
    <cellStyle name="Hyperlink" xfId="392" builtinId="8" hidden="1"/>
    <cellStyle name="Hyperlink" xfId="394" builtinId="8" hidden="1"/>
    <cellStyle name="Hyperlink" xfId="396" builtinId="8" hidden="1"/>
    <cellStyle name="Hyperlink" xfId="398" builtinId="8" hidden="1"/>
    <cellStyle name="Hyperlink" xfId="400" builtinId="8" hidden="1"/>
    <cellStyle name="Hyperlink" xfId="402" builtinId="8" hidden="1"/>
    <cellStyle name="Hyperlink" xfId="404" builtinId="8" hidden="1"/>
    <cellStyle name="Hyperlink" xfId="406" builtinId="8" hidden="1"/>
    <cellStyle name="Hyperlink" xfId="408" builtinId="8" hidden="1"/>
    <cellStyle name="Hyperlink" xfId="410" builtinId="8" hidden="1"/>
    <cellStyle name="Hyperlink" xfId="412" builtinId="8" hidden="1"/>
    <cellStyle name="Hyperlink" xfId="414" builtinId="8" hidden="1"/>
    <cellStyle name="Hyperlink" xfId="416" builtinId="8" hidden="1"/>
    <cellStyle name="Hyperlink" xfId="418" builtinId="8" hidden="1"/>
    <cellStyle name="Hyperlink" xfId="420" builtinId="8" hidden="1"/>
    <cellStyle name="Hyperlink" xfId="422" builtinId="8" hidden="1"/>
    <cellStyle name="Hyperlink" xfId="424" builtinId="8" hidden="1"/>
    <cellStyle name="Hyperlink" xfId="426" builtinId="8" hidden="1"/>
    <cellStyle name="Hyperlink" xfId="428" builtinId="8" hidden="1"/>
    <cellStyle name="Hyperlink" xfId="430" builtinId="8" hidden="1"/>
    <cellStyle name="Hyperlink" xfId="432" builtinId="8" hidden="1"/>
    <cellStyle name="Hyperlink" xfId="434" builtinId="8" hidden="1"/>
    <cellStyle name="Hyperlink" xfId="436" builtinId="8" hidden="1"/>
    <cellStyle name="Hyperlink" xfId="438" builtinId="8" hidden="1"/>
    <cellStyle name="Hyperlink" xfId="440" builtinId="8" hidden="1"/>
    <cellStyle name="Hyperlink" xfId="442" builtinId="8" hidden="1"/>
    <cellStyle name="Hyperlink" xfId="444" builtinId="8" hidden="1"/>
    <cellStyle name="Hyperlink" xfId="446" builtinId="8" hidden="1"/>
    <cellStyle name="Hyperlink" xfId="448" builtinId="8" hidden="1"/>
    <cellStyle name="Hyperlink" xfId="450" builtinId="8" hidden="1"/>
    <cellStyle name="Hyperlink" xfId="452" builtinId="8" hidden="1"/>
    <cellStyle name="Hyperlink" xfId="454" builtinId="8" hidden="1"/>
    <cellStyle name="Hyperlink" xfId="456" builtinId="8" hidden="1"/>
    <cellStyle name="Hyperlink" xfId="458" builtinId="8" hidden="1"/>
    <cellStyle name="Hyperlink" xfId="460" builtinId="8" hidden="1"/>
    <cellStyle name="Hyperlink" xfId="462" builtinId="8" hidden="1"/>
    <cellStyle name="Hyperlink" xfId="464" builtinId="8" hidden="1"/>
    <cellStyle name="Hyperlink" xfId="466" builtinId="8" hidden="1"/>
    <cellStyle name="Hyperlink" xfId="468" builtinId="8" hidden="1"/>
    <cellStyle name="Hyperlink" xfId="470" builtinId="8" hidden="1"/>
    <cellStyle name="Hyperlink" xfId="472" builtinId="8" hidden="1"/>
    <cellStyle name="Hyperlink" xfId="474" builtinId="8" hidden="1"/>
    <cellStyle name="Hyperlink" xfId="476" builtinId="8" hidden="1"/>
    <cellStyle name="Hyperlink" xfId="478" builtinId="8" hidden="1"/>
    <cellStyle name="Hyperlink" xfId="480" builtinId="8" hidden="1"/>
    <cellStyle name="Hyperlink" xfId="482" builtinId="8" hidden="1"/>
    <cellStyle name="Hyperlink" xfId="484" builtinId="8" hidden="1"/>
    <cellStyle name="Hyperlink" xfId="486" builtinId="8" hidden="1"/>
    <cellStyle name="Hyperlink" xfId="488" builtinId="8" hidden="1"/>
    <cellStyle name="Hyperlink" xfId="490" builtinId="8" hidden="1"/>
    <cellStyle name="Hyperlink" xfId="492" builtinId="8" hidden="1"/>
    <cellStyle name="Hyperlink" xfId="494" builtinId="8" hidden="1"/>
    <cellStyle name="Hyperlink" xfId="496" builtinId="8" hidden="1"/>
    <cellStyle name="Hyperlink" xfId="498" builtinId="8" hidden="1"/>
    <cellStyle name="Hyperlink" xfId="500" builtinId="8" hidden="1"/>
    <cellStyle name="Hyperlink" xfId="502" builtinId="8" hidden="1"/>
    <cellStyle name="Hyperlink" xfId="504" builtinId="8" hidden="1"/>
    <cellStyle name="Hyperlink" xfId="506" builtinId="8" hidden="1"/>
    <cellStyle name="Hyperlink" xfId="508" builtinId="8" hidden="1"/>
    <cellStyle name="Hyperlink" xfId="510" builtinId="8" hidden="1"/>
    <cellStyle name="Hyperlink" xfId="512" builtinId="8" hidden="1"/>
    <cellStyle name="Hyperlink" xfId="514" builtinId="8" hidden="1"/>
    <cellStyle name="Hyperlink" xfId="516" builtinId="8" hidden="1"/>
    <cellStyle name="Hyperlink" xfId="518" builtinId="8" hidden="1"/>
    <cellStyle name="Hyperlink" xfId="520" builtinId="8" hidden="1"/>
    <cellStyle name="Hyperlink" xfId="522" builtinId="8" hidden="1"/>
    <cellStyle name="Hyperlink" xfId="524" builtinId="8" hidden="1"/>
    <cellStyle name="Hyperlink" xfId="526" builtinId="8" hidden="1"/>
    <cellStyle name="Hyperlink" xfId="528" builtinId="8" hidden="1"/>
    <cellStyle name="Hyperlink" xfId="530" builtinId="8" hidden="1"/>
    <cellStyle name="Hyperlink" xfId="532" builtinId="8" hidden="1"/>
    <cellStyle name="Hyperlink" xfId="534" builtinId="8" hidden="1"/>
    <cellStyle name="Hyperlink" xfId="536" builtinId="8" hidden="1"/>
    <cellStyle name="Hyperlink" xfId="538" builtinId="8" hidden="1"/>
    <cellStyle name="Hyperlink" xfId="540" builtinId="8" hidden="1"/>
    <cellStyle name="Hyperlink" xfId="542" builtinId="8" hidden="1"/>
    <cellStyle name="Hyperlink" xfId="544" builtinId="8" hidden="1"/>
    <cellStyle name="Hyperlink" xfId="546" builtinId="8" hidden="1"/>
    <cellStyle name="Hyperlink" xfId="548" builtinId="8" hidden="1"/>
    <cellStyle name="Hyperlink" xfId="550" builtinId="8" hidden="1"/>
    <cellStyle name="Hyperlink" xfId="552" builtinId="8" hidden="1"/>
    <cellStyle name="Hyperlink" xfId="554" builtinId="8" hidden="1"/>
    <cellStyle name="Hyperlink" xfId="556" builtinId="8" hidden="1"/>
    <cellStyle name="Hyperlink" xfId="558" builtinId="8" hidden="1"/>
    <cellStyle name="Hyperlink" xfId="560" builtinId="8" hidden="1"/>
    <cellStyle name="Hyperlink" xfId="562" builtinId="8" hidden="1"/>
    <cellStyle name="Hyperlink" xfId="564" builtinId="8" hidden="1"/>
    <cellStyle name="Hyperlink" xfId="566" builtinId="8" hidden="1"/>
    <cellStyle name="Hyperlink" xfId="568" builtinId="8" hidden="1"/>
    <cellStyle name="Hyperlink" xfId="570" builtinId="8" hidden="1"/>
    <cellStyle name="Hyperlink" xfId="572" builtinId="8" hidden="1"/>
    <cellStyle name="Hyperlink" xfId="574" builtinId="8" hidden="1"/>
    <cellStyle name="Hyperlink" xfId="576" builtinId="8" hidden="1"/>
    <cellStyle name="Hyperlink" xfId="578" builtinId="8" hidden="1"/>
    <cellStyle name="Hyperlink" xfId="580" builtinId="8" hidden="1"/>
    <cellStyle name="Hyperlink" xfId="582" builtinId="8" hidden="1"/>
    <cellStyle name="Hyperlink" xfId="584" builtinId="8" hidden="1"/>
    <cellStyle name="Hyperlink" xfId="586" builtinId="8" hidden="1"/>
    <cellStyle name="Hyperlink" xfId="588" builtinId="8" hidden="1"/>
    <cellStyle name="Hyperlink" xfId="590" builtinId="8" hidden="1"/>
    <cellStyle name="Hyperlink" xfId="592" builtinId="8" hidden="1"/>
    <cellStyle name="Hyperlink" xfId="594" builtinId="8" hidden="1"/>
    <cellStyle name="Hyperlink" xfId="596" builtinId="8" hidden="1"/>
    <cellStyle name="Hyperlink" xfId="598" builtinId="8" hidden="1"/>
    <cellStyle name="Hyperlink" xfId="600" builtinId="8" hidden="1"/>
    <cellStyle name="Hyperlink" xfId="602" builtinId="8" hidden="1"/>
    <cellStyle name="Hyperlink" xfId="604" builtinId="8" hidden="1"/>
    <cellStyle name="Hyperlink" xfId="606" builtinId="8" hidden="1"/>
    <cellStyle name="Hyperlink" xfId="608" builtinId="8" hidden="1"/>
    <cellStyle name="Hyperlink" xfId="610" builtinId="8" hidden="1"/>
    <cellStyle name="Hyperlink" xfId="612" builtinId="8" hidden="1"/>
    <cellStyle name="Hyperlink" xfId="614" builtinId="8" hidden="1"/>
    <cellStyle name="Hyperlink" xfId="616" builtinId="8" hidden="1"/>
    <cellStyle name="Hyperlink" xfId="618" builtinId="8" hidden="1"/>
    <cellStyle name="Hyperlink" xfId="620" builtinId="8" hidden="1"/>
    <cellStyle name="Hyperlink" xfId="622" builtinId="8" hidden="1"/>
    <cellStyle name="Hyperlink" xfId="624" builtinId="8" hidden="1"/>
    <cellStyle name="Hyperlink" xfId="626" builtinId="8" hidden="1"/>
    <cellStyle name="Hyperlink" xfId="628" builtinId="8" hidden="1"/>
    <cellStyle name="Hyperlink" xfId="630" builtinId="8" hidden="1"/>
    <cellStyle name="Hyperlink" xfId="632" builtinId="8" hidden="1"/>
    <cellStyle name="Hyperlink" xfId="634" builtinId="8" hidden="1"/>
    <cellStyle name="Hyperlink" xfId="636" builtinId="8" hidden="1"/>
    <cellStyle name="Hyperlink" xfId="638" builtinId="8" hidden="1"/>
    <cellStyle name="Hyperlink" xfId="640" builtinId="8" hidden="1"/>
    <cellStyle name="Hyperlink" xfId="642" builtinId="8" hidden="1"/>
    <cellStyle name="Hyperlink" xfId="644" builtinId="8" hidden="1"/>
    <cellStyle name="Hyperlink" xfId="646" builtinId="8" hidden="1"/>
    <cellStyle name="Hyperlink" xfId="648" builtinId="8" hidden="1"/>
    <cellStyle name="Hyperlink" xfId="650" builtinId="8" hidden="1"/>
    <cellStyle name="Hyperlink" xfId="652" builtinId="8" hidden="1"/>
    <cellStyle name="Hyperlink" xfId="654" builtinId="8" hidden="1"/>
    <cellStyle name="Hyperlink" xfId="656" builtinId="8" hidden="1"/>
    <cellStyle name="Hyperlink" xfId="658" builtinId="8" hidden="1"/>
    <cellStyle name="Hyperlink" xfId="660" builtinId="8" hidden="1"/>
    <cellStyle name="Hyperlink" xfId="662" builtinId="8" hidden="1"/>
    <cellStyle name="Hyperlink" xfId="664" builtinId="8" hidden="1"/>
    <cellStyle name="Hyperlink" xfId="666" builtinId="8" hidden="1"/>
    <cellStyle name="Hyperlink" xfId="668" builtinId="8" hidden="1"/>
    <cellStyle name="Hyperlink" xfId="670" builtinId="8" hidden="1"/>
    <cellStyle name="Hyperlink" xfId="672" builtinId="8" hidden="1"/>
    <cellStyle name="Hyperlink" xfId="674" builtinId="8" hidden="1"/>
    <cellStyle name="Hyperlink" xfId="676" builtinId="8" hidden="1"/>
    <cellStyle name="Hyperlink" xfId="678" builtinId="8" hidden="1"/>
    <cellStyle name="Hyperlink" xfId="680" builtinId="8" hidden="1"/>
    <cellStyle name="Hyperlink" xfId="682" builtinId="8" hidden="1"/>
    <cellStyle name="Hyperlink" xfId="684" builtinId="8" hidden="1"/>
    <cellStyle name="Hyperlink" xfId="686" builtinId="8" hidden="1"/>
    <cellStyle name="Hyperlink" xfId="688" builtinId="8" hidden="1"/>
    <cellStyle name="Hyperlink" xfId="690" builtinId="8" hidden="1"/>
    <cellStyle name="Hyperlink" xfId="692" builtinId="8" hidden="1"/>
    <cellStyle name="Hyperlink" xfId="694" builtinId="8" hidden="1"/>
    <cellStyle name="Hyperlink" xfId="696" builtinId="8" hidden="1"/>
    <cellStyle name="Hyperlink" xfId="698" builtinId="8" hidden="1"/>
    <cellStyle name="Hyperlink" xfId="700" builtinId="8" hidden="1"/>
    <cellStyle name="Hyperlink" xfId="702" builtinId="8" hidden="1"/>
    <cellStyle name="Hyperlink" xfId="704" builtinId="8" hidden="1"/>
    <cellStyle name="Hyperlink" xfId="706" builtinId="8" hidden="1"/>
    <cellStyle name="Hyperlink" xfId="708" builtinId="8" hidden="1"/>
    <cellStyle name="Hyperlink" xfId="710" builtinId="8" hidden="1"/>
    <cellStyle name="Hyperlink" xfId="712" builtinId="8" hidden="1"/>
    <cellStyle name="Hyperlink" xfId="714" builtinId="8" hidden="1"/>
    <cellStyle name="Hyperlink" xfId="716" builtinId="8" hidden="1"/>
    <cellStyle name="Hyperlink" xfId="718" builtinId="8" hidden="1"/>
    <cellStyle name="Hyperlink" xfId="720" builtinId="8" hidden="1"/>
    <cellStyle name="Hyperlink" xfId="722" builtinId="8" hidden="1"/>
    <cellStyle name="Hyperlink" xfId="724" builtinId="8" hidden="1"/>
    <cellStyle name="Hyperlink" xfId="726" builtinId="8" hidden="1"/>
    <cellStyle name="Hyperlink" xfId="728" builtinId="8" hidden="1"/>
    <cellStyle name="Hyperlink" xfId="730" builtinId="8" hidden="1"/>
    <cellStyle name="Hyperlink" xfId="732" builtinId="8" hidden="1"/>
    <cellStyle name="Hyperlink" xfId="734" builtinId="8" hidden="1"/>
    <cellStyle name="Hyperlink" xfId="736" builtinId="8" hidden="1"/>
    <cellStyle name="Hyperlink" xfId="738" builtinId="8" hidden="1"/>
    <cellStyle name="Hyperlink" xfId="740" builtinId="8" hidden="1"/>
    <cellStyle name="Hyperlink" xfId="742" builtinId="8" hidden="1"/>
    <cellStyle name="Hyperlink" xfId="744" builtinId="8" hidden="1"/>
    <cellStyle name="Hyperlink" xfId="746" builtinId="8" hidden="1"/>
    <cellStyle name="Hyperlink" xfId="748" builtinId="8" hidden="1"/>
    <cellStyle name="Hyperlink" xfId="750" builtinId="8" hidden="1"/>
    <cellStyle name="Hyperlink" xfId="752" builtinId="8" hidden="1"/>
    <cellStyle name="Hyperlink" xfId="754" builtinId="8" hidden="1"/>
    <cellStyle name="Hyperlink" xfId="756" builtinId="8" hidden="1"/>
    <cellStyle name="Hyperlink" xfId="758" builtinId="8" hidden="1"/>
    <cellStyle name="Hyperlink" xfId="760" builtinId="8" hidden="1"/>
    <cellStyle name="Hyperlink" xfId="762" builtinId="8" hidden="1"/>
    <cellStyle name="Hyperlink" xfId="764" builtinId="8" hidden="1"/>
    <cellStyle name="Hyperlink" xfId="766" builtinId="8" hidden="1"/>
    <cellStyle name="Hyperlink" xfId="768" builtinId="8" hidden="1"/>
    <cellStyle name="Hyperlink" xfId="770" builtinId="8" hidden="1"/>
    <cellStyle name="Hyperlink" xfId="772" builtinId="8" hidden="1"/>
    <cellStyle name="Hyperlink" xfId="774" builtinId="8" hidden="1"/>
    <cellStyle name="Hyperlink" xfId="776" builtinId="8" hidden="1"/>
    <cellStyle name="Hyperlink" xfId="778" builtinId="8" hidden="1"/>
    <cellStyle name="Hyperlink" xfId="780" builtinId="8" hidden="1"/>
    <cellStyle name="Hyperlink" xfId="782" builtinId="8" hidden="1"/>
    <cellStyle name="Hyperlink" xfId="784" builtinId="8" hidden="1"/>
    <cellStyle name="Hyperlink" xfId="786" builtinId="8" hidden="1"/>
    <cellStyle name="Hyperlink" xfId="788" builtinId="8" hidden="1"/>
    <cellStyle name="Hyperlink" xfId="790" builtinId="8" hidden="1"/>
    <cellStyle name="Hyperlink" xfId="792" builtinId="8" hidden="1"/>
    <cellStyle name="Hyperlink" xfId="794" builtinId="8" hidden="1"/>
    <cellStyle name="Hyperlink" xfId="796" builtinId="8" hidden="1"/>
    <cellStyle name="Hyperlink" xfId="798" builtinId="8" hidden="1"/>
    <cellStyle name="Hyperlink" xfId="800" builtinId="8" hidden="1"/>
    <cellStyle name="Hyperlink" xfId="802" builtinId="8" hidden="1"/>
    <cellStyle name="Hyperlink" xfId="804" builtinId="8" hidden="1"/>
    <cellStyle name="Hyperlink" xfId="806" builtinId="8" hidden="1"/>
    <cellStyle name="Hyperlink" xfId="808"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Millares 2" xfId="2" xr:uid="{00000000-0005-0000-0000-000090030000}"/>
    <cellStyle name="Millares 2 2" xfId="932" xr:uid="{00000000-0005-0000-0000-000091030000}"/>
    <cellStyle name="Millares 2 2 2" xfId="956" xr:uid="{CF99093F-308C-4CC1-8FBE-2A2D67C4E1C3}"/>
    <cellStyle name="Millares 2 3" xfId="939" xr:uid="{091E3CAF-1EE9-4552-85BB-A13A2238FFD9}"/>
    <cellStyle name="Millares_Calculo de Volumetria Informix" xfId="3" xr:uid="{00000000-0005-0000-0000-000092030000}"/>
    <cellStyle name="Millares_Calculo de Volumetria Informix 2" xfId="938" xr:uid="{00000000-0005-0000-0000-000093030000}"/>
    <cellStyle name="Neutral" xfId="4" builtinId="28" customBuiltin="1"/>
    <cellStyle name="Normal" xfId="0" builtinId="0"/>
    <cellStyle name="Normal 10" xfId="925" xr:uid="{00000000-0005-0000-0000-000096030000}"/>
    <cellStyle name="Normal 10 2" xfId="952" xr:uid="{431C5531-21F7-4498-9384-6A05305171E9}"/>
    <cellStyle name="Normal 12" xfId="926" xr:uid="{00000000-0005-0000-0000-000097030000}"/>
    <cellStyle name="Normal 12 2" xfId="953" xr:uid="{2BDA43FA-A93D-4565-9177-503A3C89ADD2}"/>
    <cellStyle name="Normal 2" xfId="5" xr:uid="{00000000-0005-0000-0000-000098030000}"/>
    <cellStyle name="Normal 2 2" xfId="918" xr:uid="{00000000-0005-0000-0000-000099030000}"/>
    <cellStyle name="Normal 2 3" xfId="936" xr:uid="{00000000-0005-0000-0000-00009A030000}"/>
    <cellStyle name="Normal 2 3 2" xfId="958" xr:uid="{839E9F24-7ACD-40CD-B496-5B1A3B1B3687}"/>
    <cellStyle name="Normal 3" xfId="6" xr:uid="{00000000-0005-0000-0000-00009B030000}"/>
    <cellStyle name="Normal 3 2" xfId="919" xr:uid="{00000000-0005-0000-0000-00009C030000}"/>
    <cellStyle name="Normal 3 3" xfId="927" xr:uid="{00000000-0005-0000-0000-00009D030000}"/>
    <cellStyle name="Normal 3 4" xfId="933" xr:uid="{00000000-0005-0000-0000-00009E030000}"/>
    <cellStyle name="Normal 4" xfId="7" xr:uid="{00000000-0005-0000-0000-00009F030000}"/>
    <cellStyle name="Normal 4 2" xfId="934" xr:uid="{00000000-0005-0000-0000-0000A0030000}"/>
    <cellStyle name="Normal 5" xfId="928" xr:uid="{00000000-0005-0000-0000-0000A1030000}"/>
    <cellStyle name="Normal 5 2" xfId="954" xr:uid="{4E3698BC-BCEB-4A87-A11A-F8753F8CDD1D}"/>
    <cellStyle name="Normal 5 4" xfId="8" xr:uid="{00000000-0005-0000-0000-0000A2030000}"/>
    <cellStyle name="Normal 5 4 2" xfId="935" xr:uid="{00000000-0005-0000-0000-0000A3030000}"/>
    <cellStyle name="Normal 5 4 2 2" xfId="957" xr:uid="{CD8FA98B-665C-4AB0-A71B-AF8E6DD9FF0E}"/>
    <cellStyle name="Normal 5 4 3" xfId="940" xr:uid="{FA3B67D1-B5F2-4980-B7B1-029B5655DED1}"/>
    <cellStyle name="Normal 6" xfId="929" xr:uid="{00000000-0005-0000-0000-0000A4030000}"/>
    <cellStyle name="Normal 6 2" xfId="955" xr:uid="{A1C69417-310E-4017-A6FA-231765BFBA5C}"/>
    <cellStyle name="Normal_Calculo de Volumetria Informix" xfId="9" xr:uid="{00000000-0005-0000-0000-0000A5030000}"/>
    <cellStyle name="Normal_Calculo de Volumetria Informix 2" xfId="937" xr:uid="{00000000-0005-0000-0000-0000A6030000}"/>
    <cellStyle name="Percent" xfId="10" builtinId="5"/>
    <cellStyle name="Percent 2" xfId="930" xr:uid="{00000000-0005-0000-0000-0000A7030000}"/>
    <cellStyle name="Porcentual 2" xfId="931" xr:uid="{00000000-0005-0000-0000-0000A9030000}"/>
    <cellStyle name="Total" xfId="11" builtinId="25" customBuiltin="1"/>
    <cellStyle name="Total 10" xfId="949" xr:uid="{5DF599F8-E470-403A-BA85-CA576BDAA16A}"/>
    <cellStyle name="Total 2" xfId="941" xr:uid="{C884691E-A258-4008-83CF-CC779E0B1E73}"/>
    <cellStyle name="Total 3" xfId="948" xr:uid="{177D3C55-0AC4-4D24-8ABA-2B701BE40205}"/>
    <cellStyle name="Total 4" xfId="943" xr:uid="{0F978851-D287-4C5D-9FD8-B41DDB7724DE}"/>
    <cellStyle name="Total 5" xfId="942" xr:uid="{88099DCF-4F80-4982-9B39-0BF807F28DB1}"/>
    <cellStyle name="Total 6" xfId="944" xr:uid="{EAF8E2AB-CF3D-4077-B21F-F83D8381E4C9}"/>
    <cellStyle name="Total 7" xfId="946" xr:uid="{3BA18BC4-0222-42C3-A2AB-80109DE5A42F}"/>
    <cellStyle name="Total 8" xfId="945" xr:uid="{0B4C7B62-B909-4639-9736-E774EADEE2A9}"/>
    <cellStyle name="Total 9" xfId="947" xr:uid="{72414403-B239-412D-B655-EE40DE715C51}"/>
  </cellStyles>
  <dxfs count="13">
    <dxf>
      <font>
        <b/>
        <i val="0"/>
      </font>
      <fill>
        <patternFill>
          <bgColor theme="4" tint="0.79998168889431442"/>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alignment horizontal="center" readingOrder="0"/>
    </dxf>
    <dxf>
      <numFmt numFmtId="3" formatCode="#,##0"/>
    </dxf>
    <dxf>
      <numFmt numFmtId="3" formatCode="#,##0"/>
    </dxf>
    <dxf>
      <numFmt numFmtId="3" formatCode="#,##0"/>
    </dxf>
    <dxf>
      <numFmt numFmtId="3" formatCode="#,##0"/>
    </dxf>
  </dxfs>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2.png"/></Relationships>
</file>

<file path=xl/drawings/_rels/drawing8.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2.png"/></Relationships>
</file>

<file path=xl/drawings/_rels/drawing9.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2.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142875</xdr:colOff>
      <xdr:row>0</xdr:row>
      <xdr:rowOff>76200</xdr:rowOff>
    </xdr:from>
    <xdr:to>
      <xdr:col>27</xdr:col>
      <xdr:colOff>171450</xdr:colOff>
      <xdr:row>11</xdr:row>
      <xdr:rowOff>57150</xdr:rowOff>
    </xdr:to>
    <xdr:sp macro="" textlink="">
      <xdr:nvSpPr>
        <xdr:cNvPr id="36" name="AutoShape 1">
          <a:extLst>
            <a:ext uri="{FF2B5EF4-FFF2-40B4-BE49-F238E27FC236}">
              <a16:creationId xmlns:a16="http://schemas.microsoft.com/office/drawing/2014/main" id="{00000000-0008-0000-0000-000024000000}"/>
            </a:ext>
          </a:extLst>
        </xdr:cNvPr>
        <xdr:cNvSpPr>
          <a:spLocks noChangeAspect="1" noChangeArrowheads="1"/>
        </xdr:cNvSpPr>
      </xdr:nvSpPr>
      <xdr:spPr bwMode="auto">
        <a:xfrm>
          <a:off x="142875" y="76200"/>
          <a:ext cx="9915525" cy="18097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397381</xdr:colOff>
      <xdr:row>0</xdr:row>
      <xdr:rowOff>123825</xdr:rowOff>
    </xdr:from>
    <xdr:to>
      <xdr:col>24</xdr:col>
      <xdr:colOff>259844</xdr:colOff>
      <xdr:row>11</xdr:row>
      <xdr:rowOff>122410</xdr:rowOff>
    </xdr:to>
    <xdr:pic>
      <xdr:nvPicPr>
        <xdr:cNvPr id="5" name="Imagen 4">
          <a:extLst>
            <a:ext uri="{FF2B5EF4-FFF2-40B4-BE49-F238E27FC236}">
              <a16:creationId xmlns:a16="http://schemas.microsoft.com/office/drawing/2014/main" id="{00000000-0008-0000-0000-000005000000}"/>
            </a:ext>
          </a:extLst>
        </xdr:cNvPr>
        <xdr:cNvPicPr>
          <a:picLocks noChangeAspect="1" noChangeArrowheads="1"/>
        </xdr:cNvPicPr>
      </xdr:nvPicPr>
      <xdr:blipFill>
        <a:blip xmlns:r="http://schemas.openxmlformats.org/officeDocument/2006/relationships" r:embed="rId1"/>
        <a:stretch>
          <a:fillRect/>
        </a:stretch>
      </xdr:blipFill>
      <xdr:spPr bwMode="auto">
        <a:xfrm>
          <a:off x="616456" y="123825"/>
          <a:ext cx="8549263" cy="18273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142875</xdr:colOff>
      <xdr:row>0</xdr:row>
      <xdr:rowOff>76200</xdr:rowOff>
    </xdr:from>
    <xdr:to>
      <xdr:col>27</xdr:col>
      <xdr:colOff>171450</xdr:colOff>
      <xdr:row>11</xdr:row>
      <xdr:rowOff>47625</xdr:rowOff>
    </xdr:to>
    <xdr:sp macro="" textlink="">
      <xdr:nvSpPr>
        <xdr:cNvPr id="108" name="AutoShape 1">
          <a:extLst>
            <a:ext uri="{FF2B5EF4-FFF2-40B4-BE49-F238E27FC236}">
              <a16:creationId xmlns:a16="http://schemas.microsoft.com/office/drawing/2014/main" id="{00000000-0008-0000-0100-00006C000000}"/>
            </a:ext>
          </a:extLst>
        </xdr:cNvPr>
        <xdr:cNvSpPr>
          <a:spLocks noChangeAspect="1" noChangeArrowheads="1"/>
        </xdr:cNvSpPr>
      </xdr:nvSpPr>
      <xdr:spPr bwMode="auto">
        <a:xfrm>
          <a:off x="142875" y="76200"/>
          <a:ext cx="9915525" cy="18097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244981</xdr:colOff>
      <xdr:row>0</xdr:row>
      <xdr:rowOff>123825</xdr:rowOff>
    </xdr:from>
    <xdr:to>
      <xdr:col>29</xdr:col>
      <xdr:colOff>212219</xdr:colOff>
      <xdr:row>11</xdr:row>
      <xdr:rowOff>112885</xdr:rowOff>
    </xdr:to>
    <xdr:pic>
      <xdr:nvPicPr>
        <xdr:cNvPr id="4" name="Imagen 3">
          <a:extLst>
            <a:ext uri="{FF2B5EF4-FFF2-40B4-BE49-F238E27FC236}">
              <a16:creationId xmlns:a16="http://schemas.microsoft.com/office/drawing/2014/main" id="{00000000-0008-0000-0100-000004000000}"/>
            </a:ext>
          </a:extLst>
        </xdr:cNvPr>
        <xdr:cNvPicPr>
          <a:picLocks noChangeAspect="1" noChangeArrowheads="1"/>
        </xdr:cNvPicPr>
      </xdr:nvPicPr>
      <xdr:blipFill>
        <a:blip xmlns:r="http://schemas.openxmlformats.org/officeDocument/2006/relationships" r:embed="rId1"/>
        <a:stretch>
          <a:fillRect/>
        </a:stretch>
      </xdr:blipFill>
      <xdr:spPr bwMode="auto">
        <a:xfrm>
          <a:off x="797431" y="123825"/>
          <a:ext cx="8549263" cy="18273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6</xdr:col>
      <xdr:colOff>0</xdr:colOff>
      <xdr:row>21</xdr:row>
      <xdr:rowOff>19050</xdr:rowOff>
    </xdr:from>
    <xdr:to>
      <xdr:col>6</xdr:col>
      <xdr:colOff>0</xdr:colOff>
      <xdr:row>21</xdr:row>
      <xdr:rowOff>19050</xdr:rowOff>
    </xdr:to>
    <xdr:sp macro="" textlink="">
      <xdr:nvSpPr>
        <xdr:cNvPr id="2" name="Text Box 3">
          <a:extLst>
            <a:ext uri="{FF2B5EF4-FFF2-40B4-BE49-F238E27FC236}">
              <a16:creationId xmlns:a16="http://schemas.microsoft.com/office/drawing/2014/main" id="{00000000-0008-0000-0200-000002000000}"/>
            </a:ext>
          </a:extLst>
        </xdr:cNvPr>
        <xdr:cNvSpPr txBox="1">
          <a:spLocks noChangeArrowheads="1"/>
        </xdr:cNvSpPr>
      </xdr:nvSpPr>
      <xdr:spPr bwMode="auto">
        <a:xfrm>
          <a:off x="7886700" y="3000375"/>
          <a:ext cx="0" cy="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s-MX" sz="1000" b="0" i="0" u="none" strike="noStrike" baseline="0">
              <a:solidFill>
                <a:srgbClr val="000000"/>
              </a:solidFill>
              <a:latin typeface="Arial"/>
              <a:cs typeface="Arial"/>
            </a:rPr>
            <a:t>EQUIPO: 4 NODOS, CHICHIMEQUILLAS</a:t>
          </a:r>
        </a:p>
      </xdr:txBody>
    </xdr:sp>
    <xdr:clientData/>
  </xdr:twoCellAnchor>
  <xdr:twoCellAnchor>
    <xdr:from>
      <xdr:col>6</xdr:col>
      <xdr:colOff>0</xdr:colOff>
      <xdr:row>21</xdr:row>
      <xdr:rowOff>19050</xdr:rowOff>
    </xdr:from>
    <xdr:to>
      <xdr:col>6</xdr:col>
      <xdr:colOff>0</xdr:colOff>
      <xdr:row>21</xdr:row>
      <xdr:rowOff>19050</xdr:rowOff>
    </xdr:to>
    <xdr:sp macro="" textlink="">
      <xdr:nvSpPr>
        <xdr:cNvPr id="3" name="Text Box 5">
          <a:extLst>
            <a:ext uri="{FF2B5EF4-FFF2-40B4-BE49-F238E27FC236}">
              <a16:creationId xmlns:a16="http://schemas.microsoft.com/office/drawing/2014/main" id="{00000000-0008-0000-0200-000003000000}"/>
            </a:ext>
          </a:extLst>
        </xdr:cNvPr>
        <xdr:cNvSpPr txBox="1">
          <a:spLocks noChangeArrowheads="1"/>
        </xdr:cNvSpPr>
      </xdr:nvSpPr>
      <xdr:spPr bwMode="auto">
        <a:xfrm>
          <a:off x="7886700" y="3000375"/>
          <a:ext cx="0" cy="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s-MX" sz="1000" b="0" i="0" u="none" strike="noStrike" baseline="0">
              <a:solidFill>
                <a:srgbClr val="000000"/>
              </a:solidFill>
              <a:latin typeface="Arial"/>
              <a:cs typeface="Arial"/>
            </a:rPr>
            <a:t>FECHA: 02 DE JUNIO DE 2003</a:t>
          </a:r>
        </a:p>
      </xdr:txBody>
    </xdr:sp>
    <xdr:clientData/>
  </xdr:twoCellAnchor>
  <xdr:twoCellAnchor>
    <xdr:from>
      <xdr:col>1</xdr:col>
      <xdr:colOff>47625</xdr:colOff>
      <xdr:row>19</xdr:row>
      <xdr:rowOff>19050</xdr:rowOff>
    </xdr:from>
    <xdr:to>
      <xdr:col>2</xdr:col>
      <xdr:colOff>0</xdr:colOff>
      <xdr:row>19</xdr:row>
      <xdr:rowOff>19050</xdr:rowOff>
    </xdr:to>
    <xdr:pic>
      <xdr:nvPicPr>
        <xdr:cNvPr id="4" name="Picture 6" descr="Logo SAT2">
          <a:extLst>
            <a:ext uri="{FF2B5EF4-FFF2-40B4-BE49-F238E27FC236}">
              <a16:creationId xmlns:a16="http://schemas.microsoft.com/office/drawing/2014/main" id="{00000000-0008-0000-0200-000004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266700" y="2524125"/>
          <a:ext cx="1743075" cy="0"/>
        </a:xfrm>
        <a:prstGeom prst="rect">
          <a:avLst/>
        </a:prstGeom>
        <a:noFill/>
        <a:ln w="9525">
          <a:noFill/>
          <a:miter lim="800000"/>
          <a:headEnd/>
          <a:tailEnd/>
        </a:ln>
      </xdr:spPr>
    </xdr:pic>
    <xdr:clientData/>
  </xdr:twoCellAnchor>
  <xdr:twoCellAnchor editAs="oneCell">
    <xdr:from>
      <xdr:col>1</xdr:col>
      <xdr:colOff>624363</xdr:colOff>
      <xdr:row>0</xdr:row>
      <xdr:rowOff>87474</xdr:rowOff>
    </xdr:from>
    <xdr:to>
      <xdr:col>7</xdr:col>
      <xdr:colOff>923265</xdr:colOff>
      <xdr:row>12</xdr:row>
      <xdr:rowOff>58316</xdr:rowOff>
    </xdr:to>
    <xdr:pic>
      <xdr:nvPicPr>
        <xdr:cNvPr id="6" name="Imagen 5">
          <a:extLst>
            <a:ext uri="{FF2B5EF4-FFF2-40B4-BE49-F238E27FC236}">
              <a16:creationId xmlns:a16="http://schemas.microsoft.com/office/drawing/2014/main" id="{00000000-0008-0000-0200-000006000000}"/>
            </a:ext>
          </a:extLst>
        </xdr:cNvPr>
        <xdr:cNvPicPr>
          <a:picLocks noChangeAspect="1" noChangeArrowheads="1"/>
        </xdr:cNvPicPr>
      </xdr:nvPicPr>
      <xdr:blipFill>
        <a:blip xmlns:r="http://schemas.openxmlformats.org/officeDocument/2006/relationships" r:embed="rId2"/>
        <a:stretch>
          <a:fillRect/>
        </a:stretch>
      </xdr:blipFill>
      <xdr:spPr bwMode="auto">
        <a:xfrm>
          <a:off x="847909" y="87474"/>
          <a:ext cx="9367091" cy="20021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540256</xdr:colOff>
      <xdr:row>0</xdr:row>
      <xdr:rowOff>104775</xdr:rowOff>
    </xdr:from>
    <xdr:to>
      <xdr:col>9</xdr:col>
      <xdr:colOff>878969</xdr:colOff>
      <xdr:row>12</xdr:row>
      <xdr:rowOff>103360</xdr:rowOff>
    </xdr:to>
    <xdr:pic>
      <xdr:nvPicPr>
        <xdr:cNvPr id="3" name="Imagen 2">
          <a:extLst>
            <a:ext uri="{FF2B5EF4-FFF2-40B4-BE49-F238E27FC236}">
              <a16:creationId xmlns:a16="http://schemas.microsoft.com/office/drawing/2014/main" id="{00000000-0008-0000-0300-000003000000}"/>
            </a:ext>
          </a:extLst>
        </xdr:cNvPr>
        <xdr:cNvPicPr>
          <a:picLocks noChangeAspect="1" noChangeArrowheads="1"/>
        </xdr:cNvPicPr>
      </xdr:nvPicPr>
      <xdr:blipFill>
        <a:blip xmlns:r="http://schemas.openxmlformats.org/officeDocument/2006/relationships" r:embed="rId1"/>
        <a:stretch>
          <a:fillRect/>
        </a:stretch>
      </xdr:blipFill>
      <xdr:spPr bwMode="auto">
        <a:xfrm>
          <a:off x="759331" y="104775"/>
          <a:ext cx="8549263" cy="18273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50800</xdr:colOff>
      <xdr:row>21</xdr:row>
      <xdr:rowOff>25400</xdr:rowOff>
    </xdr:from>
    <xdr:to>
      <xdr:col>2</xdr:col>
      <xdr:colOff>0</xdr:colOff>
      <xdr:row>21</xdr:row>
      <xdr:rowOff>25400</xdr:rowOff>
    </xdr:to>
    <xdr:pic>
      <xdr:nvPicPr>
        <xdr:cNvPr id="2" name="Picture 6" descr="Logo SAT2">
          <a:extLst>
            <a:ext uri="{FF2B5EF4-FFF2-40B4-BE49-F238E27FC236}">
              <a16:creationId xmlns:a16="http://schemas.microsoft.com/office/drawing/2014/main" id="{00000000-0008-0000-04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6075" y="3644900"/>
          <a:ext cx="10255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50800</xdr:colOff>
      <xdr:row>23</xdr:row>
      <xdr:rowOff>25400</xdr:rowOff>
    </xdr:from>
    <xdr:to>
      <xdr:col>2</xdr:col>
      <xdr:colOff>0</xdr:colOff>
      <xdr:row>23</xdr:row>
      <xdr:rowOff>25400</xdr:rowOff>
    </xdr:to>
    <xdr:pic>
      <xdr:nvPicPr>
        <xdr:cNvPr id="5" name="Picture 6" descr="Logo SAT2">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6075" y="6905625"/>
          <a:ext cx="10255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50800</xdr:colOff>
      <xdr:row>23</xdr:row>
      <xdr:rowOff>25400</xdr:rowOff>
    </xdr:from>
    <xdr:to>
      <xdr:col>2</xdr:col>
      <xdr:colOff>0</xdr:colOff>
      <xdr:row>23</xdr:row>
      <xdr:rowOff>25400</xdr:rowOff>
    </xdr:to>
    <xdr:pic>
      <xdr:nvPicPr>
        <xdr:cNvPr id="6" name="Picture 6" descr="Logo SAT2">
          <a:extLst>
            <a:ext uri="{FF2B5EF4-FFF2-40B4-BE49-F238E27FC236}">
              <a16:creationId xmlns:a16="http://schemas.microsoft.com/office/drawing/2014/main" id="{00000000-0008-0000-04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6075" y="6905625"/>
          <a:ext cx="10255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604938</xdr:colOff>
      <xdr:row>0</xdr:row>
      <xdr:rowOff>103909</xdr:rowOff>
    </xdr:from>
    <xdr:to>
      <xdr:col>26</xdr:col>
      <xdr:colOff>113764</xdr:colOff>
      <xdr:row>12</xdr:row>
      <xdr:rowOff>73812</xdr:rowOff>
    </xdr:to>
    <xdr:pic>
      <xdr:nvPicPr>
        <xdr:cNvPr id="11" name="Imagen 10">
          <a:extLst>
            <a:ext uri="{FF2B5EF4-FFF2-40B4-BE49-F238E27FC236}">
              <a16:creationId xmlns:a16="http://schemas.microsoft.com/office/drawing/2014/main" id="{00000000-0008-0000-0400-00000B000000}"/>
            </a:ext>
          </a:extLst>
        </xdr:cNvPr>
        <xdr:cNvPicPr>
          <a:picLocks noChangeAspect="1" noChangeArrowheads="1"/>
        </xdr:cNvPicPr>
      </xdr:nvPicPr>
      <xdr:blipFill>
        <a:blip xmlns:r="http://schemas.openxmlformats.org/officeDocument/2006/relationships" r:embed="rId2"/>
        <a:stretch>
          <a:fillRect/>
        </a:stretch>
      </xdr:blipFill>
      <xdr:spPr bwMode="auto">
        <a:xfrm>
          <a:off x="13541620" y="103909"/>
          <a:ext cx="8609530" cy="18402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645032</xdr:colOff>
      <xdr:row>0</xdr:row>
      <xdr:rowOff>95250</xdr:rowOff>
    </xdr:from>
    <xdr:to>
      <xdr:col>10</xdr:col>
      <xdr:colOff>128227</xdr:colOff>
      <xdr:row>12</xdr:row>
      <xdr:rowOff>52271</xdr:rowOff>
    </xdr:to>
    <xdr:pic>
      <xdr:nvPicPr>
        <xdr:cNvPr id="7" name="Imagen 6">
          <a:extLst>
            <a:ext uri="{FF2B5EF4-FFF2-40B4-BE49-F238E27FC236}">
              <a16:creationId xmlns:a16="http://schemas.microsoft.com/office/drawing/2014/main" id="{00000000-0008-0000-0400-000007000000}"/>
            </a:ext>
          </a:extLst>
        </xdr:cNvPr>
        <xdr:cNvPicPr>
          <a:picLocks noChangeAspect="1" noChangeArrowheads="1"/>
        </xdr:cNvPicPr>
      </xdr:nvPicPr>
      <xdr:blipFill>
        <a:blip xmlns:r="http://schemas.openxmlformats.org/officeDocument/2006/relationships" r:embed="rId2"/>
        <a:stretch>
          <a:fillRect/>
        </a:stretch>
      </xdr:blipFill>
      <xdr:spPr bwMode="auto">
        <a:xfrm>
          <a:off x="939441" y="95250"/>
          <a:ext cx="8549263" cy="18273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1</xdr:col>
      <xdr:colOff>50800</xdr:colOff>
      <xdr:row>19</xdr:row>
      <xdr:rowOff>25400</xdr:rowOff>
    </xdr:from>
    <xdr:to>
      <xdr:col>2</xdr:col>
      <xdr:colOff>0</xdr:colOff>
      <xdr:row>19</xdr:row>
      <xdr:rowOff>25400</xdr:rowOff>
    </xdr:to>
    <xdr:pic>
      <xdr:nvPicPr>
        <xdr:cNvPr id="2" name="Picture 6" descr="Logo SAT2">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36550" y="2397125"/>
          <a:ext cx="939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50800</xdr:colOff>
      <xdr:row>19</xdr:row>
      <xdr:rowOff>25400</xdr:rowOff>
    </xdr:from>
    <xdr:to>
      <xdr:col>2</xdr:col>
      <xdr:colOff>0</xdr:colOff>
      <xdr:row>19</xdr:row>
      <xdr:rowOff>25400</xdr:rowOff>
    </xdr:to>
    <xdr:pic>
      <xdr:nvPicPr>
        <xdr:cNvPr id="4" name="Picture 6" descr="Logo SAT2">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36550" y="2397125"/>
          <a:ext cx="939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50800</xdr:colOff>
      <xdr:row>21</xdr:row>
      <xdr:rowOff>25400</xdr:rowOff>
    </xdr:from>
    <xdr:to>
      <xdr:col>2</xdr:col>
      <xdr:colOff>0</xdr:colOff>
      <xdr:row>21</xdr:row>
      <xdr:rowOff>25400</xdr:rowOff>
    </xdr:to>
    <xdr:pic>
      <xdr:nvPicPr>
        <xdr:cNvPr id="6" name="Picture 6" descr="Logo SAT2">
          <a:extLst>
            <a:ext uri="{FF2B5EF4-FFF2-40B4-BE49-F238E27FC236}">
              <a16:creationId xmlns:a16="http://schemas.microsoft.com/office/drawing/2014/main" id="{00000000-0008-0000-05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36550" y="5457825"/>
          <a:ext cx="939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50800</xdr:colOff>
      <xdr:row>21</xdr:row>
      <xdr:rowOff>25400</xdr:rowOff>
    </xdr:from>
    <xdr:to>
      <xdr:col>2</xdr:col>
      <xdr:colOff>0</xdr:colOff>
      <xdr:row>21</xdr:row>
      <xdr:rowOff>25400</xdr:rowOff>
    </xdr:to>
    <xdr:pic>
      <xdr:nvPicPr>
        <xdr:cNvPr id="7" name="Picture 6" descr="Logo SAT2">
          <a:extLst>
            <a:ext uri="{FF2B5EF4-FFF2-40B4-BE49-F238E27FC236}">
              <a16:creationId xmlns:a16="http://schemas.microsoft.com/office/drawing/2014/main" id="{00000000-0008-0000-0500-00000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36550" y="5457825"/>
          <a:ext cx="939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50800</xdr:colOff>
      <xdr:row>21</xdr:row>
      <xdr:rowOff>25400</xdr:rowOff>
    </xdr:from>
    <xdr:to>
      <xdr:col>2</xdr:col>
      <xdr:colOff>0</xdr:colOff>
      <xdr:row>21</xdr:row>
      <xdr:rowOff>25400</xdr:rowOff>
    </xdr:to>
    <xdr:pic>
      <xdr:nvPicPr>
        <xdr:cNvPr id="8" name="Picture 6" descr="Logo SAT2">
          <a:extLst>
            <a:ext uri="{FF2B5EF4-FFF2-40B4-BE49-F238E27FC236}">
              <a16:creationId xmlns:a16="http://schemas.microsoft.com/office/drawing/2014/main" id="{00000000-0008-0000-0500-00000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36550" y="5457825"/>
          <a:ext cx="939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50800</xdr:colOff>
      <xdr:row>21</xdr:row>
      <xdr:rowOff>25400</xdr:rowOff>
    </xdr:from>
    <xdr:to>
      <xdr:col>2</xdr:col>
      <xdr:colOff>0</xdr:colOff>
      <xdr:row>21</xdr:row>
      <xdr:rowOff>25400</xdr:rowOff>
    </xdr:to>
    <xdr:pic>
      <xdr:nvPicPr>
        <xdr:cNvPr id="9" name="Picture 6" descr="Logo SAT2">
          <a:extLst>
            <a:ext uri="{FF2B5EF4-FFF2-40B4-BE49-F238E27FC236}">
              <a16:creationId xmlns:a16="http://schemas.microsoft.com/office/drawing/2014/main" id="{00000000-0008-0000-0500-00000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36550" y="5457825"/>
          <a:ext cx="939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502156</xdr:colOff>
      <xdr:row>0</xdr:row>
      <xdr:rowOff>123825</xdr:rowOff>
    </xdr:from>
    <xdr:to>
      <xdr:col>10</xdr:col>
      <xdr:colOff>536069</xdr:colOff>
      <xdr:row>12</xdr:row>
      <xdr:rowOff>112885</xdr:rowOff>
    </xdr:to>
    <xdr:pic>
      <xdr:nvPicPr>
        <xdr:cNvPr id="10" name="Imagen 9">
          <a:extLst>
            <a:ext uri="{FF2B5EF4-FFF2-40B4-BE49-F238E27FC236}">
              <a16:creationId xmlns:a16="http://schemas.microsoft.com/office/drawing/2014/main" id="{00000000-0008-0000-0500-00000A000000}"/>
            </a:ext>
          </a:extLst>
        </xdr:cNvPr>
        <xdr:cNvPicPr>
          <a:picLocks noChangeAspect="1" noChangeArrowheads="1"/>
        </xdr:cNvPicPr>
      </xdr:nvPicPr>
      <xdr:blipFill>
        <a:blip xmlns:r="http://schemas.openxmlformats.org/officeDocument/2006/relationships" r:embed="rId2"/>
        <a:stretch>
          <a:fillRect/>
        </a:stretch>
      </xdr:blipFill>
      <xdr:spPr bwMode="auto">
        <a:xfrm>
          <a:off x="787906" y="123825"/>
          <a:ext cx="8549263" cy="18273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6</xdr:col>
      <xdr:colOff>0</xdr:colOff>
      <xdr:row>21</xdr:row>
      <xdr:rowOff>19050</xdr:rowOff>
    </xdr:from>
    <xdr:to>
      <xdr:col>6</xdr:col>
      <xdr:colOff>0</xdr:colOff>
      <xdr:row>21</xdr:row>
      <xdr:rowOff>19050</xdr:rowOff>
    </xdr:to>
    <xdr:sp macro="" textlink="">
      <xdr:nvSpPr>
        <xdr:cNvPr id="2" name="Text Box 3">
          <a:extLst>
            <a:ext uri="{FF2B5EF4-FFF2-40B4-BE49-F238E27FC236}">
              <a16:creationId xmlns:a16="http://schemas.microsoft.com/office/drawing/2014/main" id="{00000000-0008-0000-0600-000002000000}"/>
            </a:ext>
          </a:extLst>
        </xdr:cNvPr>
        <xdr:cNvSpPr txBox="1">
          <a:spLocks noChangeArrowheads="1"/>
        </xdr:cNvSpPr>
      </xdr:nvSpPr>
      <xdr:spPr bwMode="auto">
        <a:xfrm>
          <a:off x="6896100" y="2514600"/>
          <a:ext cx="0" cy="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s-MX" sz="1000" b="0" i="0" u="none" strike="noStrike" baseline="0">
              <a:solidFill>
                <a:srgbClr val="000000"/>
              </a:solidFill>
              <a:latin typeface="Arial"/>
              <a:cs typeface="Arial"/>
            </a:rPr>
            <a:t>EQUIPO: 4 NODOS, CHICHIMEQUILLAS</a:t>
          </a:r>
        </a:p>
      </xdr:txBody>
    </xdr:sp>
    <xdr:clientData/>
  </xdr:twoCellAnchor>
  <xdr:twoCellAnchor>
    <xdr:from>
      <xdr:col>6</xdr:col>
      <xdr:colOff>0</xdr:colOff>
      <xdr:row>21</xdr:row>
      <xdr:rowOff>19050</xdr:rowOff>
    </xdr:from>
    <xdr:to>
      <xdr:col>6</xdr:col>
      <xdr:colOff>0</xdr:colOff>
      <xdr:row>21</xdr:row>
      <xdr:rowOff>19050</xdr:rowOff>
    </xdr:to>
    <xdr:sp macro="" textlink="">
      <xdr:nvSpPr>
        <xdr:cNvPr id="3" name="Text Box 5">
          <a:extLst>
            <a:ext uri="{FF2B5EF4-FFF2-40B4-BE49-F238E27FC236}">
              <a16:creationId xmlns:a16="http://schemas.microsoft.com/office/drawing/2014/main" id="{00000000-0008-0000-0600-000003000000}"/>
            </a:ext>
          </a:extLst>
        </xdr:cNvPr>
        <xdr:cNvSpPr txBox="1">
          <a:spLocks noChangeArrowheads="1"/>
        </xdr:cNvSpPr>
      </xdr:nvSpPr>
      <xdr:spPr bwMode="auto">
        <a:xfrm>
          <a:off x="6896100" y="2514600"/>
          <a:ext cx="0" cy="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s-MX" sz="1000" b="0" i="0" u="none" strike="noStrike" baseline="0">
              <a:solidFill>
                <a:srgbClr val="000000"/>
              </a:solidFill>
              <a:latin typeface="Arial"/>
              <a:cs typeface="Arial"/>
            </a:rPr>
            <a:t>FECHA: 02 DE JUNIO DE 2003</a:t>
          </a:r>
        </a:p>
      </xdr:txBody>
    </xdr:sp>
    <xdr:clientData/>
  </xdr:twoCellAnchor>
  <xdr:twoCellAnchor>
    <xdr:from>
      <xdr:col>1</xdr:col>
      <xdr:colOff>50800</xdr:colOff>
      <xdr:row>19</xdr:row>
      <xdr:rowOff>25400</xdr:rowOff>
    </xdr:from>
    <xdr:to>
      <xdr:col>2</xdr:col>
      <xdr:colOff>0</xdr:colOff>
      <xdr:row>19</xdr:row>
      <xdr:rowOff>25400</xdr:rowOff>
    </xdr:to>
    <xdr:pic>
      <xdr:nvPicPr>
        <xdr:cNvPr id="4" name="Picture 6" descr="Logo SAT2">
          <a:extLst>
            <a:ext uri="{FF2B5EF4-FFF2-40B4-BE49-F238E27FC236}">
              <a16:creationId xmlns:a16="http://schemas.microsoft.com/office/drawing/2014/main" id="{00000000-0008-0000-06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69875" y="2044700"/>
          <a:ext cx="16446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597406</xdr:colOff>
      <xdr:row>0</xdr:row>
      <xdr:rowOff>95250</xdr:rowOff>
    </xdr:from>
    <xdr:to>
      <xdr:col>9</xdr:col>
      <xdr:colOff>574169</xdr:colOff>
      <xdr:row>12</xdr:row>
      <xdr:rowOff>93835</xdr:rowOff>
    </xdr:to>
    <xdr:pic>
      <xdr:nvPicPr>
        <xdr:cNvPr id="6" name="Imagen 5">
          <a:extLst>
            <a:ext uri="{FF2B5EF4-FFF2-40B4-BE49-F238E27FC236}">
              <a16:creationId xmlns:a16="http://schemas.microsoft.com/office/drawing/2014/main" id="{00000000-0008-0000-0600-000006000000}"/>
            </a:ext>
          </a:extLst>
        </xdr:cNvPr>
        <xdr:cNvPicPr>
          <a:picLocks noChangeAspect="1" noChangeArrowheads="1"/>
        </xdr:cNvPicPr>
      </xdr:nvPicPr>
      <xdr:blipFill>
        <a:blip xmlns:r="http://schemas.openxmlformats.org/officeDocument/2006/relationships" r:embed="rId2"/>
        <a:stretch>
          <a:fillRect/>
        </a:stretch>
      </xdr:blipFill>
      <xdr:spPr bwMode="auto">
        <a:xfrm>
          <a:off x="816481" y="95250"/>
          <a:ext cx="8549263" cy="18273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6</xdr:col>
      <xdr:colOff>0</xdr:colOff>
      <xdr:row>20</xdr:row>
      <xdr:rowOff>19050</xdr:rowOff>
    </xdr:from>
    <xdr:to>
      <xdr:col>6</xdr:col>
      <xdr:colOff>0</xdr:colOff>
      <xdr:row>20</xdr:row>
      <xdr:rowOff>19050</xdr:rowOff>
    </xdr:to>
    <xdr:sp macro="" textlink="">
      <xdr:nvSpPr>
        <xdr:cNvPr id="2" name="Text Box 3">
          <a:extLst>
            <a:ext uri="{FF2B5EF4-FFF2-40B4-BE49-F238E27FC236}">
              <a16:creationId xmlns:a16="http://schemas.microsoft.com/office/drawing/2014/main" id="{00000000-0008-0000-0700-000002000000}"/>
            </a:ext>
          </a:extLst>
        </xdr:cNvPr>
        <xdr:cNvSpPr txBox="1">
          <a:spLocks noChangeArrowheads="1"/>
        </xdr:cNvSpPr>
      </xdr:nvSpPr>
      <xdr:spPr bwMode="auto">
        <a:xfrm>
          <a:off x="6905625" y="2676525"/>
          <a:ext cx="0" cy="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s-MX" sz="1000" b="0" i="0" u="none" strike="noStrike" baseline="0">
              <a:solidFill>
                <a:srgbClr val="000000"/>
              </a:solidFill>
              <a:latin typeface="Arial"/>
              <a:cs typeface="Arial"/>
            </a:rPr>
            <a:t>EQUIPO: 4 NODOS, CHICHIMEQUILLAS</a:t>
          </a:r>
        </a:p>
      </xdr:txBody>
    </xdr:sp>
    <xdr:clientData/>
  </xdr:twoCellAnchor>
  <xdr:twoCellAnchor>
    <xdr:from>
      <xdr:col>6</xdr:col>
      <xdr:colOff>0</xdr:colOff>
      <xdr:row>20</xdr:row>
      <xdr:rowOff>19050</xdr:rowOff>
    </xdr:from>
    <xdr:to>
      <xdr:col>6</xdr:col>
      <xdr:colOff>0</xdr:colOff>
      <xdr:row>20</xdr:row>
      <xdr:rowOff>19050</xdr:rowOff>
    </xdr:to>
    <xdr:sp macro="" textlink="">
      <xdr:nvSpPr>
        <xdr:cNvPr id="3" name="Text Box 5">
          <a:extLst>
            <a:ext uri="{FF2B5EF4-FFF2-40B4-BE49-F238E27FC236}">
              <a16:creationId xmlns:a16="http://schemas.microsoft.com/office/drawing/2014/main" id="{00000000-0008-0000-0700-000003000000}"/>
            </a:ext>
          </a:extLst>
        </xdr:cNvPr>
        <xdr:cNvSpPr txBox="1">
          <a:spLocks noChangeArrowheads="1"/>
        </xdr:cNvSpPr>
      </xdr:nvSpPr>
      <xdr:spPr bwMode="auto">
        <a:xfrm>
          <a:off x="6905625" y="2676525"/>
          <a:ext cx="0" cy="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s-MX" sz="1000" b="0" i="0" u="none" strike="noStrike" baseline="0">
              <a:solidFill>
                <a:srgbClr val="000000"/>
              </a:solidFill>
              <a:latin typeface="Arial"/>
              <a:cs typeface="Arial"/>
            </a:rPr>
            <a:t>FECHA: 02 DE JUNIO DE 2003</a:t>
          </a:r>
        </a:p>
      </xdr:txBody>
    </xdr:sp>
    <xdr:clientData/>
  </xdr:twoCellAnchor>
  <xdr:twoCellAnchor>
    <xdr:from>
      <xdr:col>1</xdr:col>
      <xdr:colOff>50800</xdr:colOff>
      <xdr:row>18</xdr:row>
      <xdr:rowOff>25400</xdr:rowOff>
    </xdr:from>
    <xdr:to>
      <xdr:col>2</xdr:col>
      <xdr:colOff>0</xdr:colOff>
      <xdr:row>18</xdr:row>
      <xdr:rowOff>25400</xdr:rowOff>
    </xdr:to>
    <xdr:pic>
      <xdr:nvPicPr>
        <xdr:cNvPr id="11267" name="Picture 6" descr="Logo SAT2">
          <a:extLst>
            <a:ext uri="{FF2B5EF4-FFF2-40B4-BE49-F238E27FC236}">
              <a16:creationId xmlns:a16="http://schemas.microsoft.com/office/drawing/2014/main" id="{00000000-0008-0000-0700-0000032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4800" y="2032000"/>
          <a:ext cx="18923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540256</xdr:colOff>
      <xdr:row>0</xdr:row>
      <xdr:rowOff>85725</xdr:rowOff>
    </xdr:from>
    <xdr:to>
      <xdr:col>9</xdr:col>
      <xdr:colOff>517019</xdr:colOff>
      <xdr:row>11</xdr:row>
      <xdr:rowOff>131935</xdr:rowOff>
    </xdr:to>
    <xdr:pic>
      <xdr:nvPicPr>
        <xdr:cNvPr id="8" name="Imagen 7">
          <a:extLst>
            <a:ext uri="{FF2B5EF4-FFF2-40B4-BE49-F238E27FC236}">
              <a16:creationId xmlns:a16="http://schemas.microsoft.com/office/drawing/2014/main" id="{00000000-0008-0000-0700-000008000000}"/>
            </a:ext>
          </a:extLst>
        </xdr:cNvPr>
        <xdr:cNvPicPr>
          <a:picLocks noChangeAspect="1" noChangeArrowheads="1"/>
        </xdr:cNvPicPr>
      </xdr:nvPicPr>
      <xdr:blipFill>
        <a:blip xmlns:r="http://schemas.openxmlformats.org/officeDocument/2006/relationships" r:embed="rId2"/>
        <a:stretch>
          <a:fillRect/>
        </a:stretch>
      </xdr:blipFill>
      <xdr:spPr bwMode="auto">
        <a:xfrm>
          <a:off x="759331" y="85725"/>
          <a:ext cx="8549263" cy="18273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6</xdr:col>
      <xdr:colOff>0</xdr:colOff>
      <xdr:row>20</xdr:row>
      <xdr:rowOff>19050</xdr:rowOff>
    </xdr:from>
    <xdr:to>
      <xdr:col>6</xdr:col>
      <xdr:colOff>0</xdr:colOff>
      <xdr:row>20</xdr:row>
      <xdr:rowOff>19050</xdr:rowOff>
    </xdr:to>
    <xdr:sp macro="" textlink="">
      <xdr:nvSpPr>
        <xdr:cNvPr id="2" name="Text Box 3">
          <a:extLst>
            <a:ext uri="{FF2B5EF4-FFF2-40B4-BE49-F238E27FC236}">
              <a16:creationId xmlns:a16="http://schemas.microsoft.com/office/drawing/2014/main" id="{00000000-0008-0000-0800-000002000000}"/>
            </a:ext>
          </a:extLst>
        </xdr:cNvPr>
        <xdr:cNvSpPr txBox="1">
          <a:spLocks noChangeArrowheads="1"/>
        </xdr:cNvSpPr>
      </xdr:nvSpPr>
      <xdr:spPr bwMode="auto">
        <a:xfrm>
          <a:off x="6905625" y="2676525"/>
          <a:ext cx="0" cy="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s-MX" sz="1000" b="0" i="0" u="none" strike="noStrike" baseline="0">
              <a:solidFill>
                <a:srgbClr val="000000"/>
              </a:solidFill>
              <a:latin typeface="Arial"/>
              <a:cs typeface="Arial"/>
            </a:rPr>
            <a:t>EQUIPO: 4 NODOS, CHICHIMEQUILLAS</a:t>
          </a:r>
        </a:p>
      </xdr:txBody>
    </xdr:sp>
    <xdr:clientData/>
  </xdr:twoCellAnchor>
  <xdr:twoCellAnchor>
    <xdr:from>
      <xdr:col>6</xdr:col>
      <xdr:colOff>0</xdr:colOff>
      <xdr:row>20</xdr:row>
      <xdr:rowOff>19050</xdr:rowOff>
    </xdr:from>
    <xdr:to>
      <xdr:col>6</xdr:col>
      <xdr:colOff>0</xdr:colOff>
      <xdr:row>20</xdr:row>
      <xdr:rowOff>19050</xdr:rowOff>
    </xdr:to>
    <xdr:sp macro="" textlink="">
      <xdr:nvSpPr>
        <xdr:cNvPr id="3" name="Text Box 5">
          <a:extLst>
            <a:ext uri="{FF2B5EF4-FFF2-40B4-BE49-F238E27FC236}">
              <a16:creationId xmlns:a16="http://schemas.microsoft.com/office/drawing/2014/main" id="{00000000-0008-0000-0800-000003000000}"/>
            </a:ext>
          </a:extLst>
        </xdr:cNvPr>
        <xdr:cNvSpPr txBox="1">
          <a:spLocks noChangeArrowheads="1"/>
        </xdr:cNvSpPr>
      </xdr:nvSpPr>
      <xdr:spPr bwMode="auto">
        <a:xfrm>
          <a:off x="6905625" y="2676525"/>
          <a:ext cx="0" cy="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s-MX" sz="1000" b="0" i="0" u="none" strike="noStrike" baseline="0">
              <a:solidFill>
                <a:srgbClr val="000000"/>
              </a:solidFill>
              <a:latin typeface="Arial"/>
              <a:cs typeface="Arial"/>
            </a:rPr>
            <a:t>FECHA: 02 DE JUNIO DE 2003</a:t>
          </a:r>
        </a:p>
      </xdr:txBody>
    </xdr:sp>
    <xdr:clientData/>
  </xdr:twoCellAnchor>
  <xdr:twoCellAnchor>
    <xdr:from>
      <xdr:col>1</xdr:col>
      <xdr:colOff>50800</xdr:colOff>
      <xdr:row>18</xdr:row>
      <xdr:rowOff>25400</xdr:rowOff>
    </xdr:from>
    <xdr:to>
      <xdr:col>2</xdr:col>
      <xdr:colOff>0</xdr:colOff>
      <xdr:row>18</xdr:row>
      <xdr:rowOff>25400</xdr:rowOff>
    </xdr:to>
    <xdr:pic>
      <xdr:nvPicPr>
        <xdr:cNvPr id="12291" name="Picture 6" descr="Logo SAT2">
          <a:extLst>
            <a:ext uri="{FF2B5EF4-FFF2-40B4-BE49-F238E27FC236}">
              <a16:creationId xmlns:a16="http://schemas.microsoft.com/office/drawing/2014/main" id="{00000000-0008-0000-0800-0000033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4800" y="2032000"/>
          <a:ext cx="18923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530731</xdr:colOff>
      <xdr:row>0</xdr:row>
      <xdr:rowOff>95250</xdr:rowOff>
    </xdr:from>
    <xdr:to>
      <xdr:col>10</xdr:col>
      <xdr:colOff>31244</xdr:colOff>
      <xdr:row>11</xdr:row>
      <xdr:rowOff>141460</xdr:rowOff>
    </xdr:to>
    <xdr:pic>
      <xdr:nvPicPr>
        <xdr:cNvPr id="7" name="Imagen 6">
          <a:extLst>
            <a:ext uri="{FF2B5EF4-FFF2-40B4-BE49-F238E27FC236}">
              <a16:creationId xmlns:a16="http://schemas.microsoft.com/office/drawing/2014/main" id="{00000000-0008-0000-0800-000007000000}"/>
            </a:ext>
          </a:extLst>
        </xdr:cNvPr>
        <xdr:cNvPicPr>
          <a:picLocks noChangeAspect="1" noChangeArrowheads="1"/>
        </xdr:cNvPicPr>
      </xdr:nvPicPr>
      <xdr:blipFill>
        <a:blip xmlns:r="http://schemas.openxmlformats.org/officeDocument/2006/relationships" r:embed="rId2"/>
        <a:stretch>
          <a:fillRect/>
        </a:stretch>
      </xdr:blipFill>
      <xdr:spPr bwMode="auto">
        <a:xfrm>
          <a:off x="749806" y="95250"/>
          <a:ext cx="8549263" cy="18273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540256</xdr:colOff>
      <xdr:row>0</xdr:row>
      <xdr:rowOff>95250</xdr:rowOff>
    </xdr:from>
    <xdr:to>
      <xdr:col>9</xdr:col>
      <xdr:colOff>517019</xdr:colOff>
      <xdr:row>9</xdr:row>
      <xdr:rowOff>36685</xdr:rowOff>
    </xdr:to>
    <xdr:pic>
      <xdr:nvPicPr>
        <xdr:cNvPr id="4" name="Imagen 3">
          <a:extLst>
            <a:ext uri="{FF2B5EF4-FFF2-40B4-BE49-F238E27FC236}">
              <a16:creationId xmlns:a16="http://schemas.microsoft.com/office/drawing/2014/main" id="{00000000-0008-0000-0900-000004000000}"/>
            </a:ext>
          </a:extLst>
        </xdr:cNvPr>
        <xdr:cNvPicPr>
          <a:picLocks noChangeAspect="1" noChangeArrowheads="1"/>
        </xdr:cNvPicPr>
      </xdr:nvPicPr>
      <xdr:blipFill>
        <a:blip xmlns:r="http://schemas.openxmlformats.org/officeDocument/2006/relationships" r:embed="rId1"/>
        <a:stretch>
          <a:fillRect/>
        </a:stretch>
      </xdr:blipFill>
      <xdr:spPr bwMode="auto">
        <a:xfrm>
          <a:off x="759331" y="95250"/>
          <a:ext cx="8549263" cy="18273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12</xdr:col>
      <xdr:colOff>95250</xdr:colOff>
      <xdr:row>3</xdr:row>
      <xdr:rowOff>142875</xdr:rowOff>
    </xdr:from>
    <xdr:to>
      <xdr:col>14</xdr:col>
      <xdr:colOff>581025</xdr:colOff>
      <xdr:row>7</xdr:row>
      <xdr:rowOff>19050</xdr:rowOff>
    </xdr:to>
    <xdr:pic>
      <xdr:nvPicPr>
        <xdr:cNvPr id="2" name="Picture 2">
          <a:extLst>
            <a:ext uri="{FF2B5EF4-FFF2-40B4-BE49-F238E27FC236}">
              <a16:creationId xmlns:a16="http://schemas.microsoft.com/office/drawing/2014/main" id="{00000000-0008-0000-0B00-000002000000}"/>
            </a:ext>
          </a:extLst>
        </xdr:cNvPr>
        <xdr:cNvPicPr preferRelativeResize="0">
          <a:picLocks noChangeAspect="1" noChangeArrowheads="1"/>
        </xdr:cNvPicPr>
      </xdr:nvPicPr>
      <xdr:blipFill>
        <a:blip xmlns:r="http://schemas.openxmlformats.org/officeDocument/2006/relationships" r:embed="rId1" cstate="print"/>
        <a:srcRect/>
        <a:stretch>
          <a:fillRect/>
        </a:stretch>
      </xdr:blipFill>
      <xdr:spPr bwMode="auto">
        <a:xfrm>
          <a:off x="8867775" y="7286625"/>
          <a:ext cx="2162175" cy="609600"/>
        </a:xfrm>
        <a:prstGeom prst="rect">
          <a:avLst/>
        </a:prstGeom>
        <a:noFill/>
        <a:ln w="9525">
          <a:noFill/>
          <a:miter lim="800000"/>
          <a:headEnd/>
          <a:tailEnd/>
        </a:ln>
      </xdr:spPr>
    </xdr:pic>
    <xdr:clientData/>
  </xdr:twoCellAnchor>
  <xdr:twoCellAnchor editAs="oneCell">
    <xdr:from>
      <xdr:col>2</xdr:col>
      <xdr:colOff>123825</xdr:colOff>
      <xdr:row>3</xdr:row>
      <xdr:rowOff>57150</xdr:rowOff>
    </xdr:from>
    <xdr:to>
      <xdr:col>4</xdr:col>
      <xdr:colOff>628650</xdr:colOff>
      <xdr:row>7</xdr:row>
      <xdr:rowOff>104775</xdr:rowOff>
    </xdr:to>
    <xdr:pic>
      <xdr:nvPicPr>
        <xdr:cNvPr id="3" name="2 Imagen" descr="C:\Users\GAGC692D\Pictures\SHCP_horizontal_color.jpg">
          <a:extLst>
            <a:ext uri="{FF2B5EF4-FFF2-40B4-BE49-F238E27FC236}">
              <a16:creationId xmlns:a16="http://schemas.microsoft.com/office/drawing/2014/main" id="{00000000-0008-0000-0B00-000003000000}"/>
            </a:ext>
          </a:extLst>
        </xdr:cNvPr>
        <xdr:cNvPicPr/>
      </xdr:nvPicPr>
      <xdr:blipFill>
        <a:blip xmlns:r="http://schemas.openxmlformats.org/officeDocument/2006/relationships" r:embed="rId2" cstate="print"/>
        <a:srcRect t="12162" b="13514"/>
        <a:stretch>
          <a:fillRect/>
        </a:stretch>
      </xdr:blipFill>
      <xdr:spPr bwMode="auto">
        <a:xfrm>
          <a:off x="514350" y="7200900"/>
          <a:ext cx="2028825" cy="781050"/>
        </a:xfrm>
        <a:prstGeom prst="rect">
          <a:avLst/>
        </a:prstGeom>
        <a:noFill/>
        <a:ln w="9525">
          <a:noFill/>
          <a:miter lim="800000"/>
          <a:headEnd/>
          <a:tailEnd/>
        </a:ln>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DE15_ZZZZZZZZ-Checklist_Calculo_Volumetria_Crecimiento.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GAGC692D/AppData/Local/Microsoft/Windows/Temporary%20Internet%20Files/Content.Outlook/11F63BSL/VBD_C&#225;lculo%20de%20Volumetr&#237;a%20y%20Crecimiento%20de%20la%20Base%20de%20Datos_V6%2001.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99.90.204.59\Compartida\_Softtek\_Templates\CheckList\En%20desarrollo\Revis\DE_ZZZZZZZZ-Checklist_Lineamientos%20de%20Reporte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os Generales"/>
      <sheetName val="Convenciones"/>
      <sheetName val="Checklist Contenido"/>
      <sheetName val="Checklis Llenado"/>
      <sheetName val="TamañoPiecesize"/>
    </sheetNames>
    <sheetDataSet>
      <sheetData sheetId="0" refreshError="1"/>
      <sheetData sheetId="1" refreshError="1"/>
      <sheetData sheetId="2"/>
      <sheetData sheetId="3" refreshError="1"/>
      <sheetData sheetId="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ciones"/>
      <sheetName val="Datos Generales"/>
      <sheetName val="Resumen Almacenamiento"/>
      <sheetName val="Resumen Almacenamiento DB2"/>
      <sheetName val="DB2"/>
      <sheetName val="DB2_Indices"/>
      <sheetName val="INFORMIX"/>
      <sheetName val="ORACLE"/>
      <sheetName val="SQL SERVER"/>
      <sheetName val="FILE SYSTEM"/>
      <sheetName val="Firmas Conformidad_Imagen"/>
      <sheetName val="TamañoPiecesize"/>
      <sheetName val="Cálculos"/>
    </sheetNames>
    <sheetDataSet>
      <sheetData sheetId="0">
        <row r="10">
          <cell r="H10" t="str">
            <v>XX_VBD_CALCVOLYCRECIMIENTOBD.xlsx</v>
          </cell>
        </row>
      </sheetData>
      <sheetData sheetId="1" refreshError="1"/>
      <sheetData sheetId="2" refreshError="1"/>
      <sheetData sheetId="3"/>
      <sheetData sheetId="4">
        <row r="19">
          <cell r="K19">
            <v>0</v>
          </cell>
          <cell r="L19">
            <v>0</v>
          </cell>
          <cell r="M19">
            <v>0</v>
          </cell>
          <cell r="N19">
            <v>0</v>
          </cell>
          <cell r="O19">
            <v>0</v>
          </cell>
          <cell r="P19">
            <v>0</v>
          </cell>
          <cell r="Q19"/>
          <cell r="R19"/>
          <cell r="S19">
            <v>0</v>
          </cell>
          <cell r="T19">
            <v>0</v>
          </cell>
          <cell r="V19"/>
          <cell r="W19">
            <v>0</v>
          </cell>
          <cell r="X19">
            <v>0</v>
          </cell>
          <cell r="Z19"/>
          <cell r="AA19">
            <v>0</v>
          </cell>
          <cell r="AB19">
            <v>0</v>
          </cell>
        </row>
        <row r="20">
          <cell r="K20">
            <v>0</v>
          </cell>
          <cell r="L20">
            <v>0</v>
          </cell>
          <cell r="M20">
            <v>0</v>
          </cell>
          <cell r="N20">
            <v>0</v>
          </cell>
          <cell r="O20">
            <v>0</v>
          </cell>
          <cell r="P20">
            <v>0</v>
          </cell>
          <cell r="Q20"/>
          <cell r="R20"/>
          <cell r="S20">
            <v>0</v>
          </cell>
          <cell r="T20">
            <v>0</v>
          </cell>
          <cell r="V20"/>
          <cell r="W20">
            <v>0</v>
          </cell>
          <cell r="X20">
            <v>0</v>
          </cell>
          <cell r="Z20"/>
          <cell r="AA20">
            <v>0</v>
          </cell>
          <cell r="AB20">
            <v>0</v>
          </cell>
        </row>
        <row r="21">
          <cell r="K21">
            <v>0</v>
          </cell>
          <cell r="L21">
            <v>0</v>
          </cell>
          <cell r="M21">
            <v>0</v>
          </cell>
          <cell r="N21">
            <v>0</v>
          </cell>
          <cell r="O21">
            <v>0</v>
          </cell>
          <cell r="P21">
            <v>0</v>
          </cell>
          <cell r="Q21"/>
          <cell r="R21"/>
          <cell r="S21">
            <v>0</v>
          </cell>
          <cell r="T21">
            <v>0</v>
          </cell>
          <cell r="V21"/>
          <cell r="W21">
            <v>0</v>
          </cell>
          <cell r="X21">
            <v>0</v>
          </cell>
          <cell r="Z21"/>
          <cell r="AA21">
            <v>0</v>
          </cell>
          <cell r="AB21">
            <v>0</v>
          </cell>
        </row>
        <row r="22">
          <cell r="K22">
            <v>0</v>
          </cell>
          <cell r="L22">
            <v>0</v>
          </cell>
          <cell r="M22">
            <v>0</v>
          </cell>
          <cell r="N22">
            <v>0</v>
          </cell>
          <cell r="O22">
            <v>0</v>
          </cell>
          <cell r="P22">
            <v>0</v>
          </cell>
          <cell r="Q22"/>
          <cell r="R22"/>
          <cell r="S22">
            <v>0</v>
          </cell>
          <cell r="T22">
            <v>0</v>
          </cell>
          <cell r="V22"/>
          <cell r="W22">
            <v>0</v>
          </cell>
          <cell r="X22">
            <v>0</v>
          </cell>
          <cell r="Z22"/>
          <cell r="AA22">
            <v>0</v>
          </cell>
          <cell r="AB22">
            <v>0</v>
          </cell>
        </row>
        <row r="23">
          <cell r="K23">
            <v>0</v>
          </cell>
          <cell r="L23">
            <v>0</v>
          </cell>
          <cell r="M23">
            <v>0</v>
          </cell>
          <cell r="N23">
            <v>0</v>
          </cell>
          <cell r="O23">
            <v>0</v>
          </cell>
          <cell r="P23">
            <v>0</v>
          </cell>
          <cell r="Q23"/>
          <cell r="R23"/>
          <cell r="S23">
            <v>0</v>
          </cell>
          <cell r="T23">
            <v>0</v>
          </cell>
          <cell r="V23"/>
          <cell r="W23">
            <v>0</v>
          </cell>
          <cell r="X23">
            <v>0</v>
          </cell>
          <cell r="Z23"/>
          <cell r="AA23">
            <v>0</v>
          </cell>
          <cell r="AB23">
            <v>0</v>
          </cell>
        </row>
        <row r="24">
          <cell r="K24">
            <v>0</v>
          </cell>
          <cell r="L24">
            <v>0</v>
          </cell>
          <cell r="M24">
            <v>0</v>
          </cell>
          <cell r="N24">
            <v>0</v>
          </cell>
          <cell r="O24">
            <v>0</v>
          </cell>
          <cell r="P24">
            <v>0</v>
          </cell>
          <cell r="Q24"/>
          <cell r="R24"/>
          <cell r="S24">
            <v>0</v>
          </cell>
          <cell r="T24">
            <v>0</v>
          </cell>
          <cell r="V24"/>
          <cell r="W24">
            <v>0</v>
          </cell>
          <cell r="X24">
            <v>0</v>
          </cell>
          <cell r="Z24"/>
          <cell r="AA24">
            <v>0</v>
          </cell>
          <cell r="AB24">
            <v>0</v>
          </cell>
        </row>
        <row r="25">
          <cell r="K25">
            <v>0</v>
          </cell>
          <cell r="L25">
            <v>0</v>
          </cell>
          <cell r="M25">
            <v>0</v>
          </cell>
          <cell r="N25">
            <v>0</v>
          </cell>
          <cell r="O25">
            <v>0</v>
          </cell>
          <cell r="P25">
            <v>0</v>
          </cell>
          <cell r="Q25"/>
          <cell r="R25"/>
          <cell r="S25">
            <v>0</v>
          </cell>
          <cell r="T25">
            <v>0</v>
          </cell>
          <cell r="V25"/>
          <cell r="W25">
            <v>0</v>
          </cell>
          <cell r="X25">
            <v>0</v>
          </cell>
          <cell r="Z25"/>
          <cell r="AA25">
            <v>0</v>
          </cell>
          <cell r="AB25">
            <v>0</v>
          </cell>
        </row>
        <row r="26">
          <cell r="K26">
            <v>0</v>
          </cell>
          <cell r="L26">
            <v>0</v>
          </cell>
          <cell r="M26">
            <v>0</v>
          </cell>
          <cell r="N26">
            <v>0</v>
          </cell>
          <cell r="O26">
            <v>0</v>
          </cell>
          <cell r="P26">
            <v>0</v>
          </cell>
          <cell r="Q26"/>
          <cell r="R26"/>
          <cell r="S26">
            <v>0</v>
          </cell>
          <cell r="T26">
            <v>0</v>
          </cell>
          <cell r="V26"/>
          <cell r="W26">
            <v>0</v>
          </cell>
          <cell r="X26">
            <v>0</v>
          </cell>
          <cell r="Z26"/>
          <cell r="AA26">
            <v>0</v>
          </cell>
          <cell r="AB26">
            <v>0</v>
          </cell>
        </row>
        <row r="27">
          <cell r="K27">
            <v>0</v>
          </cell>
          <cell r="L27">
            <v>0</v>
          </cell>
          <cell r="M27">
            <v>0</v>
          </cell>
          <cell r="N27">
            <v>0</v>
          </cell>
          <cell r="O27">
            <v>0</v>
          </cell>
          <cell r="P27">
            <v>0</v>
          </cell>
          <cell r="Q27"/>
          <cell r="R27"/>
          <cell r="S27">
            <v>0</v>
          </cell>
          <cell r="T27">
            <v>0</v>
          </cell>
          <cell r="V27"/>
          <cell r="W27">
            <v>0</v>
          </cell>
          <cell r="X27">
            <v>0</v>
          </cell>
          <cell r="Z27"/>
          <cell r="AA27">
            <v>0</v>
          </cell>
          <cell r="AB27">
            <v>0</v>
          </cell>
        </row>
        <row r="28">
          <cell r="K28">
            <v>0</v>
          </cell>
          <cell r="L28">
            <v>0</v>
          </cell>
          <cell r="M28">
            <v>0</v>
          </cell>
          <cell r="N28">
            <v>0</v>
          </cell>
          <cell r="O28">
            <v>0</v>
          </cell>
          <cell r="P28">
            <v>0</v>
          </cell>
          <cell r="Q28"/>
          <cell r="R28"/>
          <cell r="S28">
            <v>0</v>
          </cell>
          <cell r="T28">
            <v>0</v>
          </cell>
          <cell r="V28"/>
          <cell r="W28">
            <v>0</v>
          </cell>
          <cell r="X28">
            <v>0</v>
          </cell>
          <cell r="Z28"/>
          <cell r="AA28">
            <v>0</v>
          </cell>
          <cell r="AB28">
            <v>0</v>
          </cell>
        </row>
        <row r="29">
          <cell r="K29">
            <v>0</v>
          </cell>
          <cell r="L29">
            <v>0</v>
          </cell>
          <cell r="M29">
            <v>0</v>
          </cell>
          <cell r="N29">
            <v>0</v>
          </cell>
          <cell r="O29">
            <v>0</v>
          </cell>
          <cell r="P29">
            <v>0</v>
          </cell>
          <cell r="Q29"/>
          <cell r="R29"/>
          <cell r="S29">
            <v>0</v>
          </cell>
          <cell r="T29">
            <v>0</v>
          </cell>
          <cell r="V29"/>
          <cell r="W29">
            <v>0</v>
          </cell>
          <cell r="X29">
            <v>0</v>
          </cell>
          <cell r="Z29"/>
          <cell r="AA29">
            <v>0</v>
          </cell>
          <cell r="AB29">
            <v>0</v>
          </cell>
        </row>
        <row r="30">
          <cell r="K30">
            <v>0</v>
          </cell>
          <cell r="L30">
            <v>0</v>
          </cell>
          <cell r="M30">
            <v>0</v>
          </cell>
          <cell r="N30">
            <v>0</v>
          </cell>
          <cell r="O30">
            <v>0</v>
          </cell>
          <cell r="P30">
            <v>0</v>
          </cell>
          <cell r="Q30"/>
          <cell r="R30"/>
          <cell r="S30">
            <v>0</v>
          </cell>
          <cell r="T30">
            <v>0</v>
          </cell>
          <cell r="V30"/>
          <cell r="W30">
            <v>0</v>
          </cell>
          <cell r="X30">
            <v>0</v>
          </cell>
          <cell r="Z30"/>
          <cell r="AA30">
            <v>0</v>
          </cell>
          <cell r="AB30">
            <v>0</v>
          </cell>
        </row>
        <row r="31">
          <cell r="K31">
            <v>0</v>
          </cell>
          <cell r="L31">
            <v>0</v>
          </cell>
          <cell r="M31">
            <v>0</v>
          </cell>
          <cell r="N31">
            <v>0</v>
          </cell>
          <cell r="O31">
            <v>0</v>
          </cell>
          <cell r="P31">
            <v>0</v>
          </cell>
          <cell r="Q31"/>
          <cell r="R31"/>
          <cell r="S31">
            <v>0</v>
          </cell>
          <cell r="T31">
            <v>0</v>
          </cell>
          <cell r="V31"/>
          <cell r="W31">
            <v>0</v>
          </cell>
          <cell r="X31">
            <v>0</v>
          </cell>
          <cell r="Z31"/>
          <cell r="AA31">
            <v>0</v>
          </cell>
          <cell r="AB31">
            <v>0</v>
          </cell>
        </row>
        <row r="32">
          <cell r="K32">
            <v>0</v>
          </cell>
          <cell r="L32">
            <v>0</v>
          </cell>
          <cell r="M32">
            <v>0</v>
          </cell>
          <cell r="N32">
            <v>0</v>
          </cell>
          <cell r="O32">
            <v>0</v>
          </cell>
          <cell r="P32">
            <v>0</v>
          </cell>
          <cell r="Q32"/>
          <cell r="R32"/>
          <cell r="S32">
            <v>0</v>
          </cell>
          <cell r="T32">
            <v>0</v>
          </cell>
          <cell r="V32"/>
          <cell r="W32">
            <v>0</v>
          </cell>
          <cell r="X32">
            <v>0</v>
          </cell>
          <cell r="Z32"/>
          <cell r="AA32">
            <v>0</v>
          </cell>
          <cell r="AB32">
            <v>0</v>
          </cell>
        </row>
        <row r="33">
          <cell r="K33">
            <v>0</v>
          </cell>
          <cell r="L33">
            <v>0</v>
          </cell>
          <cell r="M33">
            <v>0</v>
          </cell>
          <cell r="N33">
            <v>0</v>
          </cell>
          <cell r="O33">
            <v>0</v>
          </cell>
          <cell r="P33">
            <v>0</v>
          </cell>
          <cell r="Q33"/>
          <cell r="R33"/>
          <cell r="S33">
            <v>0</v>
          </cell>
          <cell r="T33">
            <v>0</v>
          </cell>
          <cell r="V33"/>
          <cell r="W33">
            <v>0</v>
          </cell>
          <cell r="X33">
            <v>0</v>
          </cell>
          <cell r="Z33"/>
          <cell r="AA33">
            <v>0</v>
          </cell>
          <cell r="AB33">
            <v>0</v>
          </cell>
        </row>
        <row r="34">
          <cell r="K34">
            <v>0</v>
          </cell>
          <cell r="L34">
            <v>0</v>
          </cell>
          <cell r="M34">
            <v>0</v>
          </cell>
          <cell r="N34">
            <v>0</v>
          </cell>
          <cell r="O34">
            <v>0</v>
          </cell>
          <cell r="P34">
            <v>0</v>
          </cell>
          <cell r="Q34"/>
          <cell r="R34"/>
          <cell r="S34">
            <v>0</v>
          </cell>
          <cell r="T34">
            <v>0</v>
          </cell>
          <cell r="V34"/>
          <cell r="W34">
            <v>0</v>
          </cell>
          <cell r="X34">
            <v>0</v>
          </cell>
          <cell r="Z34"/>
          <cell r="AA34">
            <v>0</v>
          </cell>
          <cell r="AB34">
            <v>0</v>
          </cell>
        </row>
        <row r="35">
          <cell r="K35">
            <v>0</v>
          </cell>
          <cell r="L35">
            <v>0</v>
          </cell>
          <cell r="M35">
            <v>0</v>
          </cell>
          <cell r="N35">
            <v>0</v>
          </cell>
          <cell r="O35">
            <v>0</v>
          </cell>
          <cell r="P35">
            <v>0</v>
          </cell>
          <cell r="Q35"/>
          <cell r="R35"/>
          <cell r="S35">
            <v>0</v>
          </cell>
          <cell r="T35">
            <v>0</v>
          </cell>
          <cell r="V35"/>
          <cell r="W35">
            <v>0</v>
          </cell>
          <cell r="X35">
            <v>0</v>
          </cell>
          <cell r="Z35"/>
          <cell r="AA35">
            <v>0</v>
          </cell>
          <cell r="AB35">
            <v>0</v>
          </cell>
        </row>
        <row r="36">
          <cell r="K36">
            <v>0</v>
          </cell>
          <cell r="L36">
            <v>0</v>
          </cell>
          <cell r="M36">
            <v>0</v>
          </cell>
          <cell r="N36">
            <v>0</v>
          </cell>
          <cell r="O36">
            <v>0</v>
          </cell>
          <cell r="P36">
            <v>0</v>
          </cell>
          <cell r="Q36"/>
          <cell r="R36"/>
          <cell r="S36">
            <v>0</v>
          </cell>
          <cell r="T36">
            <v>0</v>
          </cell>
          <cell r="V36"/>
          <cell r="W36">
            <v>0</v>
          </cell>
          <cell r="X36">
            <v>0</v>
          </cell>
          <cell r="Z36"/>
          <cell r="AA36">
            <v>0</v>
          </cell>
          <cell r="AB36">
            <v>0</v>
          </cell>
        </row>
        <row r="37">
          <cell r="K37">
            <v>0</v>
          </cell>
          <cell r="L37">
            <v>0</v>
          </cell>
          <cell r="M37">
            <v>0</v>
          </cell>
          <cell r="N37">
            <v>0</v>
          </cell>
          <cell r="O37">
            <v>0</v>
          </cell>
          <cell r="P37">
            <v>0</v>
          </cell>
          <cell r="Q37"/>
          <cell r="R37"/>
          <cell r="S37">
            <v>0</v>
          </cell>
          <cell r="T37">
            <v>0</v>
          </cell>
          <cell r="V37"/>
          <cell r="W37">
            <v>0</v>
          </cell>
          <cell r="X37">
            <v>0</v>
          </cell>
          <cell r="Z37"/>
          <cell r="AA37">
            <v>0</v>
          </cell>
          <cell r="AB37">
            <v>0</v>
          </cell>
        </row>
        <row r="38">
          <cell r="K38">
            <v>0</v>
          </cell>
          <cell r="L38">
            <v>0</v>
          </cell>
          <cell r="M38">
            <v>0</v>
          </cell>
          <cell r="N38">
            <v>0</v>
          </cell>
          <cell r="O38">
            <v>0</v>
          </cell>
          <cell r="P38">
            <v>0</v>
          </cell>
          <cell r="Q38"/>
          <cell r="R38"/>
          <cell r="S38">
            <v>0</v>
          </cell>
          <cell r="T38">
            <v>0</v>
          </cell>
          <cell r="V38"/>
          <cell r="W38">
            <v>0</v>
          </cell>
          <cell r="X38">
            <v>0</v>
          </cell>
          <cell r="Z38"/>
          <cell r="AA38">
            <v>0</v>
          </cell>
          <cell r="AB38">
            <v>0</v>
          </cell>
        </row>
        <row r="39">
          <cell r="K39">
            <v>0</v>
          </cell>
          <cell r="L39">
            <v>0</v>
          </cell>
          <cell r="M39">
            <v>0</v>
          </cell>
          <cell r="N39">
            <v>0</v>
          </cell>
          <cell r="O39">
            <v>0</v>
          </cell>
          <cell r="P39">
            <v>0</v>
          </cell>
          <cell r="Q39"/>
          <cell r="R39"/>
          <cell r="S39">
            <v>0</v>
          </cell>
          <cell r="T39">
            <v>0</v>
          </cell>
          <cell r="V39"/>
          <cell r="W39">
            <v>0</v>
          </cell>
          <cell r="X39">
            <v>0</v>
          </cell>
          <cell r="Z39"/>
          <cell r="AA39">
            <v>0</v>
          </cell>
          <cell r="AB39">
            <v>0</v>
          </cell>
        </row>
        <row r="40">
          <cell r="K40">
            <v>0</v>
          </cell>
          <cell r="L40">
            <v>0</v>
          </cell>
          <cell r="M40">
            <v>0</v>
          </cell>
          <cell r="N40">
            <v>0</v>
          </cell>
          <cell r="O40">
            <v>0</v>
          </cell>
          <cell r="P40">
            <v>0</v>
          </cell>
          <cell r="Q40"/>
          <cell r="R40"/>
          <cell r="S40">
            <v>0</v>
          </cell>
          <cell r="T40">
            <v>0</v>
          </cell>
          <cell r="V40"/>
          <cell r="W40">
            <v>0</v>
          </cell>
          <cell r="X40">
            <v>0</v>
          </cell>
          <cell r="Z40"/>
          <cell r="AA40">
            <v>0</v>
          </cell>
          <cell r="AB40">
            <v>0</v>
          </cell>
        </row>
        <row r="41">
          <cell r="K41">
            <v>0</v>
          </cell>
          <cell r="L41">
            <v>0</v>
          </cell>
          <cell r="M41">
            <v>0</v>
          </cell>
          <cell r="N41">
            <v>0</v>
          </cell>
          <cell r="O41">
            <v>0</v>
          </cell>
          <cell r="P41">
            <v>0</v>
          </cell>
          <cell r="Q41"/>
          <cell r="R41"/>
          <cell r="S41">
            <v>0</v>
          </cell>
          <cell r="T41">
            <v>0</v>
          </cell>
          <cell r="V41"/>
          <cell r="W41">
            <v>0</v>
          </cell>
          <cell r="X41">
            <v>0</v>
          </cell>
          <cell r="Z41"/>
          <cell r="AA41">
            <v>0</v>
          </cell>
          <cell r="AB41">
            <v>0</v>
          </cell>
        </row>
        <row r="42">
          <cell r="K42">
            <v>0</v>
          </cell>
          <cell r="L42">
            <v>0</v>
          </cell>
          <cell r="M42">
            <v>0</v>
          </cell>
          <cell r="N42">
            <v>0</v>
          </cell>
          <cell r="O42">
            <v>0</v>
          </cell>
          <cell r="P42">
            <v>0</v>
          </cell>
          <cell r="Q42"/>
          <cell r="R42"/>
          <cell r="S42">
            <v>0</v>
          </cell>
          <cell r="T42">
            <v>0</v>
          </cell>
          <cell r="V42"/>
          <cell r="W42">
            <v>0</v>
          </cell>
          <cell r="X42">
            <v>0</v>
          </cell>
          <cell r="Z42"/>
          <cell r="AA42">
            <v>0</v>
          </cell>
          <cell r="AB42">
            <v>0</v>
          </cell>
        </row>
        <row r="43">
          <cell r="K43">
            <v>0</v>
          </cell>
          <cell r="L43">
            <v>0</v>
          </cell>
          <cell r="M43">
            <v>0</v>
          </cell>
          <cell r="N43">
            <v>0</v>
          </cell>
          <cell r="O43">
            <v>0</v>
          </cell>
          <cell r="P43">
            <v>0</v>
          </cell>
          <cell r="Q43"/>
          <cell r="R43"/>
          <cell r="S43">
            <v>0</v>
          </cell>
          <cell r="T43">
            <v>0</v>
          </cell>
          <cell r="V43"/>
          <cell r="W43">
            <v>0</v>
          </cell>
          <cell r="X43">
            <v>0</v>
          </cell>
          <cell r="Z43"/>
          <cell r="AA43">
            <v>0</v>
          </cell>
          <cell r="AB43">
            <v>0</v>
          </cell>
        </row>
        <row r="44">
          <cell r="K44">
            <v>0</v>
          </cell>
          <cell r="L44">
            <v>0</v>
          </cell>
          <cell r="M44">
            <v>0</v>
          </cell>
          <cell r="N44">
            <v>0</v>
          </cell>
          <cell r="O44">
            <v>0</v>
          </cell>
          <cell r="P44">
            <v>0</v>
          </cell>
          <cell r="Q44"/>
          <cell r="R44"/>
          <cell r="S44">
            <v>0</v>
          </cell>
          <cell r="T44">
            <v>0</v>
          </cell>
          <cell r="V44"/>
          <cell r="W44">
            <v>0</v>
          </cell>
          <cell r="X44">
            <v>0</v>
          </cell>
          <cell r="Z44"/>
          <cell r="AA44">
            <v>0</v>
          </cell>
          <cell r="AB44">
            <v>0</v>
          </cell>
        </row>
        <row r="45">
          <cell r="K45">
            <v>0</v>
          </cell>
          <cell r="L45">
            <v>0</v>
          </cell>
          <cell r="M45">
            <v>0</v>
          </cell>
          <cell r="N45">
            <v>0</v>
          </cell>
          <cell r="O45">
            <v>0</v>
          </cell>
          <cell r="P45">
            <v>0</v>
          </cell>
          <cell r="Q45"/>
          <cell r="R45"/>
          <cell r="S45">
            <v>0</v>
          </cell>
          <cell r="T45">
            <v>0</v>
          </cell>
          <cell r="V45"/>
          <cell r="W45">
            <v>0</v>
          </cell>
          <cell r="X45">
            <v>0</v>
          </cell>
          <cell r="Z45"/>
          <cell r="AA45">
            <v>0</v>
          </cell>
          <cell r="AB45">
            <v>0</v>
          </cell>
        </row>
        <row r="46">
          <cell r="K46">
            <v>0</v>
          </cell>
          <cell r="L46">
            <v>0</v>
          </cell>
          <cell r="M46">
            <v>0</v>
          </cell>
          <cell r="N46">
            <v>0</v>
          </cell>
          <cell r="O46">
            <v>0</v>
          </cell>
          <cell r="P46">
            <v>0</v>
          </cell>
          <cell r="Q46"/>
          <cell r="R46"/>
          <cell r="S46">
            <v>0</v>
          </cell>
          <cell r="T46">
            <v>0</v>
          </cell>
          <cell r="V46"/>
          <cell r="W46">
            <v>0</v>
          </cell>
          <cell r="X46">
            <v>0</v>
          </cell>
          <cell r="Z46"/>
          <cell r="AA46">
            <v>0</v>
          </cell>
          <cell r="AB46">
            <v>0</v>
          </cell>
        </row>
        <row r="47">
          <cell r="K47">
            <v>0</v>
          </cell>
          <cell r="L47">
            <v>0</v>
          </cell>
          <cell r="M47">
            <v>0</v>
          </cell>
          <cell r="N47">
            <v>0</v>
          </cell>
          <cell r="O47">
            <v>0</v>
          </cell>
          <cell r="P47">
            <v>0</v>
          </cell>
          <cell r="Q47"/>
          <cell r="R47"/>
          <cell r="S47">
            <v>0</v>
          </cell>
          <cell r="T47">
            <v>0</v>
          </cell>
          <cell r="V47"/>
          <cell r="W47">
            <v>0</v>
          </cell>
          <cell r="X47">
            <v>0</v>
          </cell>
          <cell r="Z47"/>
          <cell r="AA47">
            <v>0</v>
          </cell>
          <cell r="AB47">
            <v>0</v>
          </cell>
        </row>
        <row r="48">
          <cell r="K48">
            <v>0</v>
          </cell>
          <cell r="L48">
            <v>0</v>
          </cell>
          <cell r="M48">
            <v>0</v>
          </cell>
          <cell r="N48">
            <v>0</v>
          </cell>
          <cell r="O48">
            <v>0</v>
          </cell>
          <cell r="P48">
            <v>0</v>
          </cell>
          <cell r="Q48"/>
          <cell r="R48"/>
          <cell r="S48">
            <v>0</v>
          </cell>
          <cell r="T48">
            <v>0</v>
          </cell>
          <cell r="V48"/>
          <cell r="W48">
            <v>0</v>
          </cell>
          <cell r="X48">
            <v>0</v>
          </cell>
          <cell r="Z48"/>
          <cell r="AA48">
            <v>0</v>
          </cell>
          <cell r="AB48">
            <v>0</v>
          </cell>
        </row>
        <row r="49">
          <cell r="K49">
            <v>0</v>
          </cell>
          <cell r="L49">
            <v>0</v>
          </cell>
          <cell r="M49">
            <v>0</v>
          </cell>
          <cell r="N49">
            <v>0</v>
          </cell>
          <cell r="O49">
            <v>0</v>
          </cell>
          <cell r="P49">
            <v>0</v>
          </cell>
          <cell r="Q49"/>
          <cell r="R49"/>
          <cell r="S49">
            <v>0</v>
          </cell>
          <cell r="T49">
            <v>0</v>
          </cell>
          <cell r="V49"/>
          <cell r="W49">
            <v>0</v>
          </cell>
          <cell r="X49">
            <v>0</v>
          </cell>
          <cell r="Z49"/>
          <cell r="AA49">
            <v>0</v>
          </cell>
          <cell r="AB49">
            <v>0</v>
          </cell>
        </row>
        <row r="50">
          <cell r="K50">
            <v>0</v>
          </cell>
          <cell r="L50">
            <v>0</v>
          </cell>
          <cell r="M50">
            <v>0</v>
          </cell>
          <cell r="N50">
            <v>0</v>
          </cell>
          <cell r="O50">
            <v>0</v>
          </cell>
          <cell r="P50">
            <v>0</v>
          </cell>
          <cell r="Q50"/>
          <cell r="R50"/>
          <cell r="S50">
            <v>0</v>
          </cell>
          <cell r="T50">
            <v>0</v>
          </cell>
          <cell r="V50"/>
          <cell r="W50">
            <v>0</v>
          </cell>
          <cell r="X50">
            <v>0</v>
          </cell>
          <cell r="Z50"/>
          <cell r="AA50">
            <v>0</v>
          </cell>
          <cell r="AB50">
            <v>0</v>
          </cell>
        </row>
        <row r="51">
          <cell r="K51">
            <v>0</v>
          </cell>
          <cell r="L51">
            <v>0</v>
          </cell>
          <cell r="M51">
            <v>0</v>
          </cell>
          <cell r="N51">
            <v>0</v>
          </cell>
          <cell r="O51">
            <v>0</v>
          </cell>
          <cell r="P51">
            <v>0</v>
          </cell>
          <cell r="Q51"/>
          <cell r="R51"/>
          <cell r="S51">
            <v>0</v>
          </cell>
          <cell r="T51">
            <v>0</v>
          </cell>
          <cell r="V51"/>
          <cell r="W51">
            <v>0</v>
          </cell>
          <cell r="X51">
            <v>0</v>
          </cell>
          <cell r="Z51"/>
          <cell r="AA51">
            <v>0</v>
          </cell>
          <cell r="AB51">
            <v>0</v>
          </cell>
        </row>
        <row r="52">
          <cell r="K52">
            <v>0</v>
          </cell>
          <cell r="L52">
            <v>0</v>
          </cell>
          <cell r="M52">
            <v>0</v>
          </cell>
          <cell r="N52">
            <v>0</v>
          </cell>
          <cell r="O52">
            <v>0</v>
          </cell>
          <cell r="P52">
            <v>0</v>
          </cell>
          <cell r="Q52"/>
          <cell r="R52"/>
          <cell r="S52">
            <v>0</v>
          </cell>
          <cell r="T52">
            <v>0</v>
          </cell>
          <cell r="V52"/>
          <cell r="W52">
            <v>0</v>
          </cell>
          <cell r="X52">
            <v>0</v>
          </cell>
          <cell r="Z52"/>
          <cell r="AA52">
            <v>0</v>
          </cell>
          <cell r="AB52">
            <v>0</v>
          </cell>
        </row>
        <row r="53">
          <cell r="K53">
            <v>0</v>
          </cell>
          <cell r="L53">
            <v>0</v>
          </cell>
          <cell r="M53">
            <v>0</v>
          </cell>
          <cell r="N53">
            <v>0</v>
          </cell>
          <cell r="O53">
            <v>0</v>
          </cell>
          <cell r="P53">
            <v>0</v>
          </cell>
          <cell r="Q53"/>
          <cell r="R53"/>
          <cell r="S53">
            <v>0</v>
          </cell>
          <cell r="T53">
            <v>0</v>
          </cell>
          <cell r="V53"/>
          <cell r="W53">
            <v>0</v>
          </cell>
          <cell r="X53">
            <v>0</v>
          </cell>
          <cell r="Z53"/>
          <cell r="AA53">
            <v>0</v>
          </cell>
          <cell r="AB53">
            <v>0</v>
          </cell>
        </row>
      </sheetData>
      <sheetData sheetId="5" refreshError="1"/>
      <sheetData sheetId="6" refreshError="1"/>
      <sheetData sheetId="7" refreshError="1"/>
      <sheetData sheetId="8" refreshError="1"/>
      <sheetData sheetId="9" refreshError="1"/>
      <sheetData sheetId="10" refreshError="1"/>
      <sheetData sheetId="11">
        <row r="3">
          <cell r="N3" t="str">
            <v>EsquemaTipo</v>
          </cell>
          <cell r="O3" t="str">
            <v>Esquema</v>
          </cell>
          <cell r="P3" t="str">
            <v>Contenedor</v>
          </cell>
          <cell r="Q3" t="str">
            <v>Prefijo</v>
          </cell>
          <cell r="R3" t="str">
            <v>Macrotema</v>
          </cell>
          <cell r="S3" t="str">
            <v>Siglas</v>
          </cell>
          <cell r="T3" t="str">
            <v>Base de datos</v>
          </cell>
          <cell r="U3" t="str">
            <v>Tipo</v>
          </cell>
          <cell r="V3" t="str">
            <v>Storage group (DES)</v>
          </cell>
          <cell r="W3" t="str">
            <v>Storage group (AVL)</v>
          </cell>
          <cell r="X3" t="str">
            <v>Storage group (PROD)</v>
          </cell>
        </row>
        <row r="4">
          <cell r="D4">
            <v>256</v>
          </cell>
          <cell r="E4" t="str">
            <v>256K</v>
          </cell>
          <cell r="N4" t="str">
            <v>OD_IMPINDATOS</v>
          </cell>
          <cell r="O4" t="str">
            <v>OD_IMPIN</v>
          </cell>
          <cell r="P4">
            <v>1</v>
          </cell>
          <cell r="Q4" t="str">
            <v>OD_</v>
          </cell>
          <cell r="R4" t="str">
            <v>Impuestos Internos</v>
          </cell>
          <cell r="S4" t="str">
            <v>IMPIN</v>
          </cell>
          <cell r="T4" t="str">
            <v>DBIMPIN1</v>
          </cell>
          <cell r="U4" t="str">
            <v>DATOS</v>
          </cell>
          <cell r="V4" t="str">
            <v>SG1DGRL0</v>
          </cell>
          <cell r="W4" t="str">
            <v>SG2DGRL0</v>
          </cell>
          <cell r="X4" t="str">
            <v>SG3DII0</v>
          </cell>
          <cell r="Z4" t="str">
            <v>OD_IMPIN</v>
          </cell>
        </row>
        <row r="5">
          <cell r="D5">
            <v>512</v>
          </cell>
          <cell r="E5" t="str">
            <v>512K</v>
          </cell>
          <cell r="N5" t="str">
            <v>OD_IMPININDICES</v>
          </cell>
          <cell r="O5" t="str">
            <v>OD_IMPIN</v>
          </cell>
          <cell r="P5">
            <v>1</v>
          </cell>
          <cell r="Q5" t="str">
            <v>OD_</v>
          </cell>
          <cell r="R5" t="str">
            <v>Impuestos Internos</v>
          </cell>
          <cell r="S5" t="str">
            <v>IMPIN</v>
          </cell>
          <cell r="T5" t="str">
            <v>DBIMPIN1</v>
          </cell>
          <cell r="U5" t="str">
            <v>INDICES</v>
          </cell>
          <cell r="V5" t="str">
            <v>SG1IGRL0</v>
          </cell>
          <cell r="W5" t="str">
            <v>SG2IGRL0</v>
          </cell>
          <cell r="X5" t="str">
            <v>SG3III0</v>
          </cell>
          <cell r="Z5" t="str">
            <v>DM_IMPIN</v>
          </cell>
        </row>
        <row r="6">
          <cell r="D6">
            <v>1024</v>
          </cell>
          <cell r="E6" t="str">
            <v>1M</v>
          </cell>
          <cell r="N6" t="str">
            <v>DM_IMPINDATOS</v>
          </cell>
          <cell r="O6" t="str">
            <v>DM_IMPIN</v>
          </cell>
          <cell r="P6">
            <v>2</v>
          </cell>
          <cell r="Q6" t="str">
            <v>DM_</v>
          </cell>
          <cell r="R6" t="str">
            <v>Impuestos Internos</v>
          </cell>
          <cell r="S6" t="str">
            <v>IMPIN</v>
          </cell>
          <cell r="T6" t="str">
            <v>DBIMPIN2</v>
          </cell>
          <cell r="U6" t="str">
            <v>DATOS</v>
          </cell>
          <cell r="V6" t="str">
            <v>SG1DGRL0</v>
          </cell>
          <cell r="W6" t="str">
            <v>SG2DGRL0</v>
          </cell>
          <cell r="X6" t="str">
            <v>SG3DIMI0</v>
          </cell>
          <cell r="Z6" t="str">
            <v>ET_IMPIN</v>
          </cell>
        </row>
        <row r="7">
          <cell r="D7">
            <v>2048</v>
          </cell>
          <cell r="E7" t="str">
            <v>2M</v>
          </cell>
          <cell r="N7" t="str">
            <v>DM_IMPININDICES</v>
          </cell>
          <cell r="O7" t="str">
            <v>DM_IMPIN</v>
          </cell>
          <cell r="P7">
            <v>2</v>
          </cell>
          <cell r="Q7" t="str">
            <v>DM_</v>
          </cell>
          <cell r="R7" t="str">
            <v>Impuestos Internos</v>
          </cell>
          <cell r="S7" t="str">
            <v>IMPIN</v>
          </cell>
          <cell r="T7" t="str">
            <v>DBIMPIN2</v>
          </cell>
          <cell r="U7" t="str">
            <v>INDICES</v>
          </cell>
          <cell r="V7" t="str">
            <v>SG1IGRL0</v>
          </cell>
          <cell r="W7" t="str">
            <v>SG2IGRL0</v>
          </cell>
          <cell r="X7" t="str">
            <v>SG3IIMI0</v>
          </cell>
          <cell r="Z7" t="str">
            <v>ST_IMPIN</v>
          </cell>
        </row>
        <row r="8">
          <cell r="D8">
            <v>4096</v>
          </cell>
          <cell r="E8" t="str">
            <v>4M</v>
          </cell>
          <cell r="N8" t="str">
            <v>ET_IMPINDATOS</v>
          </cell>
          <cell r="O8" t="str">
            <v>ET_IMPIN</v>
          </cell>
          <cell r="P8">
            <v>3</v>
          </cell>
          <cell r="Q8" t="str">
            <v>ET_</v>
          </cell>
          <cell r="R8" t="str">
            <v>Impuestos Internos</v>
          </cell>
          <cell r="S8" t="str">
            <v>IMPIN</v>
          </cell>
          <cell r="T8" t="str">
            <v>DBIMPIN3</v>
          </cell>
          <cell r="U8" t="str">
            <v>DATOS</v>
          </cell>
          <cell r="V8" t="str">
            <v>SG1DGRL0</v>
          </cell>
          <cell r="W8" t="str">
            <v>SG2DGRL0</v>
          </cell>
          <cell r="X8" t="str">
            <v>SG3DIMI0</v>
          </cell>
          <cell r="Z8" t="str">
            <v>OL_IMPIN</v>
          </cell>
        </row>
        <row r="9">
          <cell r="D9">
            <v>8192</v>
          </cell>
          <cell r="E9" t="str">
            <v>8M</v>
          </cell>
          <cell r="N9" t="str">
            <v>ET_IMPININDICES</v>
          </cell>
          <cell r="O9" t="str">
            <v>ET_IMPIN</v>
          </cell>
          <cell r="P9">
            <v>3</v>
          </cell>
          <cell r="Q9" t="str">
            <v>ET_</v>
          </cell>
          <cell r="R9" t="str">
            <v>Impuestos Internos</v>
          </cell>
          <cell r="S9" t="str">
            <v>IMPIN</v>
          </cell>
          <cell r="T9" t="str">
            <v>DBIMPIN3</v>
          </cell>
          <cell r="U9" t="str">
            <v>INDICES</v>
          </cell>
          <cell r="V9" t="str">
            <v>SG1IGRL0</v>
          </cell>
          <cell r="W9" t="str">
            <v>SG2IGRL0</v>
          </cell>
          <cell r="X9" t="str">
            <v>SG3IIMI0</v>
          </cell>
          <cell r="Z9" t="str">
            <v>FE_IMPIN</v>
          </cell>
        </row>
        <row r="10">
          <cell r="D10">
            <v>16384</v>
          </cell>
          <cell r="E10" t="str">
            <v>16M</v>
          </cell>
          <cell r="N10" t="str">
            <v>ST_IMPINDATOS</v>
          </cell>
          <cell r="O10" t="str">
            <v>ST_IMPIN</v>
          </cell>
          <cell r="P10">
            <v>4</v>
          </cell>
          <cell r="Q10" t="str">
            <v>ST_</v>
          </cell>
          <cell r="R10" t="str">
            <v>Impuestos Internos</v>
          </cell>
          <cell r="S10" t="str">
            <v>IMPIN</v>
          </cell>
          <cell r="T10" t="str">
            <v>DBIMPIN4</v>
          </cell>
          <cell r="U10" t="str">
            <v>DATOS</v>
          </cell>
          <cell r="V10" t="str">
            <v>SG1DGRL0</v>
          </cell>
          <cell r="W10" t="str">
            <v>SG2DGRL0</v>
          </cell>
          <cell r="X10" t="str">
            <v>SG3DIMI0</v>
          </cell>
          <cell r="Z10" t="str">
            <v>XM_IMPIN</v>
          </cell>
        </row>
        <row r="11">
          <cell r="D11">
            <v>32768</v>
          </cell>
          <cell r="E11" t="str">
            <v>32M</v>
          </cell>
          <cell r="N11" t="str">
            <v>ST_IMPININDICES</v>
          </cell>
          <cell r="O11" t="str">
            <v>ST_IMPIN</v>
          </cell>
          <cell r="P11">
            <v>4</v>
          </cell>
          <cell r="Q11" t="str">
            <v>ST_</v>
          </cell>
          <cell r="R11" t="str">
            <v>Impuestos Internos</v>
          </cell>
          <cell r="S11" t="str">
            <v>IMPIN</v>
          </cell>
          <cell r="T11" t="str">
            <v>DBIMPIN4</v>
          </cell>
          <cell r="U11" t="str">
            <v>INDICES</v>
          </cell>
          <cell r="V11" t="str">
            <v>SG1IGRL0</v>
          </cell>
          <cell r="W11" t="str">
            <v>SG2IGRL0</v>
          </cell>
          <cell r="X11" t="str">
            <v>SG3IIMI0</v>
          </cell>
          <cell r="Z11" t="str">
            <v>MD_IMPIN</v>
          </cell>
        </row>
        <row r="12">
          <cell r="D12">
            <v>65536</v>
          </cell>
          <cell r="E12" t="str">
            <v>64M</v>
          </cell>
          <cell r="N12" t="str">
            <v>OL_IMPINDATOS</v>
          </cell>
          <cell r="O12" t="str">
            <v>OL_IMPIN</v>
          </cell>
          <cell r="P12">
            <v>5</v>
          </cell>
          <cell r="Q12" t="str">
            <v>OL_</v>
          </cell>
          <cell r="R12" t="str">
            <v>Impuestos Internos</v>
          </cell>
          <cell r="S12" t="str">
            <v>IMPIN</v>
          </cell>
          <cell r="T12" t="str">
            <v>DBIMPIN5</v>
          </cell>
          <cell r="U12" t="str">
            <v>DATOS</v>
          </cell>
          <cell r="V12" t="str">
            <v>SG1DGRL0</v>
          </cell>
          <cell r="W12" t="str">
            <v>SG2DGRL0</v>
          </cell>
          <cell r="X12" t="str">
            <v>SG3DIMI0</v>
          </cell>
          <cell r="Z12" t="str">
            <v>OD_COMEX</v>
          </cell>
        </row>
        <row r="13">
          <cell r="D13">
            <v>131072</v>
          </cell>
          <cell r="E13" t="str">
            <v>128M</v>
          </cell>
          <cell r="N13" t="str">
            <v>OL_IMPININDICES</v>
          </cell>
          <cell r="O13" t="str">
            <v>OL_IMPIN</v>
          </cell>
          <cell r="P13">
            <v>5</v>
          </cell>
          <cell r="Q13" t="str">
            <v>OL_</v>
          </cell>
          <cell r="R13" t="str">
            <v>Impuestos Internos</v>
          </cell>
          <cell r="S13" t="str">
            <v>IMPIN</v>
          </cell>
          <cell r="T13" t="str">
            <v>DBIMPIN5</v>
          </cell>
          <cell r="U13" t="str">
            <v>INDICES</v>
          </cell>
          <cell r="V13" t="str">
            <v>SG1IGRL0</v>
          </cell>
          <cell r="W13" t="str">
            <v>SG2IGRL0</v>
          </cell>
          <cell r="X13" t="str">
            <v>SG3IIMI0</v>
          </cell>
          <cell r="Z13" t="str">
            <v>DM_COMEX</v>
          </cell>
        </row>
        <row r="14">
          <cell r="D14">
            <v>262144</v>
          </cell>
          <cell r="E14" t="str">
            <v>256M</v>
          </cell>
          <cell r="N14" t="str">
            <v>FE_IMPINDATOS</v>
          </cell>
          <cell r="O14" t="str">
            <v>FE_IMPIN</v>
          </cell>
          <cell r="P14">
            <v>6</v>
          </cell>
          <cell r="Q14" t="str">
            <v>FE_</v>
          </cell>
          <cell r="R14" t="str">
            <v>Impuestos Internos</v>
          </cell>
          <cell r="S14" t="str">
            <v>IMPIN</v>
          </cell>
          <cell r="T14" t="str">
            <v>DBIMPIN6</v>
          </cell>
          <cell r="U14" t="str">
            <v>DATOS</v>
          </cell>
          <cell r="V14" t="str">
            <v>SG1DGRL0</v>
          </cell>
          <cell r="W14" t="str">
            <v>SG2DGRL0</v>
          </cell>
          <cell r="X14" t="str">
            <v>SG3DIMI0</v>
          </cell>
          <cell r="Z14" t="str">
            <v>ET_COMEX</v>
          </cell>
        </row>
        <row r="15">
          <cell r="D15">
            <v>524288</v>
          </cell>
          <cell r="E15" t="str">
            <v>512M</v>
          </cell>
          <cell r="N15" t="str">
            <v>FE_IMPININDICES</v>
          </cell>
          <cell r="O15" t="str">
            <v>FE_IMPIN</v>
          </cell>
          <cell r="P15">
            <v>6</v>
          </cell>
          <cell r="Q15" t="str">
            <v>FE_</v>
          </cell>
          <cell r="R15" t="str">
            <v>Impuestos Internos</v>
          </cell>
          <cell r="S15" t="str">
            <v>IMPIN</v>
          </cell>
          <cell r="T15" t="str">
            <v>DBIMPIN6</v>
          </cell>
          <cell r="U15" t="str">
            <v>INDICES</v>
          </cell>
          <cell r="V15" t="str">
            <v>SG1IGRL0</v>
          </cell>
          <cell r="W15" t="str">
            <v>SG2IGRL0</v>
          </cell>
          <cell r="X15" t="str">
            <v>SG3IIMI0</v>
          </cell>
          <cell r="Z15" t="str">
            <v>ST_COMEX</v>
          </cell>
        </row>
        <row r="16">
          <cell r="D16">
            <v>1048576</v>
          </cell>
          <cell r="E16" t="str">
            <v>1G</v>
          </cell>
          <cell r="N16" t="str">
            <v>XM_IMPINDATOS</v>
          </cell>
          <cell r="O16" t="str">
            <v>XM_IMPIN</v>
          </cell>
          <cell r="P16">
            <v>7</v>
          </cell>
          <cell r="Q16" t="str">
            <v>XM_</v>
          </cell>
          <cell r="R16" t="str">
            <v>Impuestos Internos</v>
          </cell>
          <cell r="S16" t="str">
            <v>IMPIN</v>
          </cell>
          <cell r="T16" t="str">
            <v>DBIMPIN7</v>
          </cell>
          <cell r="U16" t="str">
            <v>DATOS</v>
          </cell>
          <cell r="V16" t="str">
            <v>SG1DGRL0</v>
          </cell>
          <cell r="W16" t="str">
            <v>SG2DGRL0</v>
          </cell>
          <cell r="X16" t="str">
            <v>SG3DIMI0</v>
          </cell>
          <cell r="Z16" t="str">
            <v>OL_COMEX</v>
          </cell>
        </row>
        <row r="17">
          <cell r="D17">
            <v>2097152</v>
          </cell>
          <cell r="E17" t="str">
            <v>2G</v>
          </cell>
          <cell r="N17" t="str">
            <v>XM_IMPININDICES</v>
          </cell>
          <cell r="O17" t="str">
            <v>XM_IMPIN</v>
          </cell>
          <cell r="P17">
            <v>7</v>
          </cell>
          <cell r="Q17" t="str">
            <v>XM_</v>
          </cell>
          <cell r="R17" t="str">
            <v>Impuestos Internos</v>
          </cell>
          <cell r="S17" t="str">
            <v>IMPIN</v>
          </cell>
          <cell r="T17" t="str">
            <v>DBIMPIN7</v>
          </cell>
          <cell r="U17" t="str">
            <v>INDICES</v>
          </cell>
          <cell r="V17" t="str">
            <v>SG1IGRL0</v>
          </cell>
          <cell r="W17" t="str">
            <v>SG2IGRL0</v>
          </cell>
          <cell r="X17" t="str">
            <v>SG3IIMI0</v>
          </cell>
          <cell r="Z17" t="str">
            <v>FE_COMEX</v>
          </cell>
        </row>
        <row r="18">
          <cell r="D18">
            <v>4194304</v>
          </cell>
          <cell r="E18" t="str">
            <v>4G</v>
          </cell>
          <cell r="N18" t="str">
            <v>MD_IMPINDATOS</v>
          </cell>
          <cell r="O18" t="str">
            <v>MD_IMPIN</v>
          </cell>
          <cell r="P18">
            <v>8</v>
          </cell>
          <cell r="Q18" t="str">
            <v>MD_</v>
          </cell>
          <cell r="R18" t="str">
            <v>Impuestos Internos</v>
          </cell>
          <cell r="S18" t="str">
            <v>IMPIN</v>
          </cell>
          <cell r="T18" t="str">
            <v>DBIMPIN8</v>
          </cell>
          <cell r="U18" t="str">
            <v>DATOS</v>
          </cell>
          <cell r="V18" t="str">
            <v>SG1DGRL0</v>
          </cell>
          <cell r="W18" t="str">
            <v>SG2DGRL0</v>
          </cell>
          <cell r="X18" t="str">
            <v>SG3DIMI0</v>
          </cell>
          <cell r="Z18" t="str">
            <v>XM_COMEX</v>
          </cell>
        </row>
        <row r="19">
          <cell r="D19">
            <v>8388608</v>
          </cell>
          <cell r="E19" t="str">
            <v>8G</v>
          </cell>
          <cell r="N19" t="str">
            <v>MD_IMPININDICES</v>
          </cell>
          <cell r="O19" t="str">
            <v>MD_IMPIN</v>
          </cell>
          <cell r="P19">
            <v>8</v>
          </cell>
          <cell r="Q19" t="str">
            <v>MD_</v>
          </cell>
          <cell r="R19" t="str">
            <v>Impuestos Internos</v>
          </cell>
          <cell r="S19" t="str">
            <v>IMPIN</v>
          </cell>
          <cell r="T19" t="str">
            <v>DBIMPIN8</v>
          </cell>
          <cell r="U19" t="str">
            <v>INDICES</v>
          </cell>
          <cell r="V19" t="str">
            <v>SG1IGRL0</v>
          </cell>
          <cell r="W19" t="str">
            <v>SG2IGRL0</v>
          </cell>
          <cell r="X19" t="str">
            <v>SG3IIMI0</v>
          </cell>
          <cell r="Z19" t="str">
            <v>MD_COMEX</v>
          </cell>
        </row>
        <row r="20">
          <cell r="D20">
            <v>16777216</v>
          </cell>
          <cell r="E20" t="str">
            <v>16G</v>
          </cell>
          <cell r="N20" t="str">
            <v>OD_COMEXDATOS</v>
          </cell>
          <cell r="O20" t="str">
            <v>OD_COMEX</v>
          </cell>
          <cell r="P20">
            <v>1</v>
          </cell>
          <cell r="Q20" t="str">
            <v>OD_</v>
          </cell>
          <cell r="R20" t="str">
            <v>Comercio Exterior</v>
          </cell>
          <cell r="S20" t="str">
            <v>COMEX</v>
          </cell>
          <cell r="T20" t="str">
            <v>DBCOMEX1</v>
          </cell>
          <cell r="U20" t="str">
            <v>DATOS</v>
          </cell>
          <cell r="V20" t="str">
            <v>SG1DGRL0</v>
          </cell>
          <cell r="W20" t="str">
            <v>SG2DGRL0</v>
          </cell>
          <cell r="X20" t="str">
            <v>SG3DCM80</v>
          </cell>
          <cell r="Z20" t="str">
            <v>OD_FIS</v>
          </cell>
        </row>
        <row r="21">
          <cell r="D21">
            <v>33554432</v>
          </cell>
          <cell r="E21" t="str">
            <v>32G</v>
          </cell>
          <cell r="N21" t="str">
            <v>OD_COMEXINDICES</v>
          </cell>
          <cell r="O21" t="str">
            <v>OD_COMEX</v>
          </cell>
          <cell r="P21">
            <v>1</v>
          </cell>
          <cell r="Q21" t="str">
            <v>OD_</v>
          </cell>
          <cell r="R21" t="str">
            <v>Comercio Exterior</v>
          </cell>
          <cell r="S21" t="str">
            <v>COMEX</v>
          </cell>
          <cell r="T21" t="str">
            <v>DBCOMEX1</v>
          </cell>
          <cell r="U21" t="str">
            <v>INDICES</v>
          </cell>
          <cell r="V21" t="str">
            <v>SG1IGRL0</v>
          </cell>
          <cell r="W21" t="str">
            <v>SG2IGRL0</v>
          </cell>
          <cell r="X21" t="str">
            <v>SG3ICM80</v>
          </cell>
          <cell r="Z21" t="str">
            <v>DM_FIS</v>
          </cell>
        </row>
        <row r="22">
          <cell r="D22">
            <v>67108864</v>
          </cell>
          <cell r="E22" t="str">
            <v>64G</v>
          </cell>
          <cell r="N22" t="str">
            <v>DM_COMEXDATOS</v>
          </cell>
          <cell r="O22" t="str">
            <v>DM_COMEX</v>
          </cell>
          <cell r="P22">
            <v>2</v>
          </cell>
          <cell r="Q22" t="str">
            <v>DM_</v>
          </cell>
          <cell r="R22" t="str">
            <v>Comercio Exterior</v>
          </cell>
          <cell r="S22" t="str">
            <v>COMEX</v>
          </cell>
          <cell r="T22" t="str">
            <v>DBCOMEX2</v>
          </cell>
          <cell r="U22" t="str">
            <v>DATOS</v>
          </cell>
          <cell r="V22" t="str">
            <v>SG1DGRL0</v>
          </cell>
          <cell r="W22" t="str">
            <v>SG2DGRL0</v>
          </cell>
          <cell r="X22" t="str">
            <v>SG3DCM80</v>
          </cell>
          <cell r="Z22" t="str">
            <v>ET_FIS</v>
          </cell>
        </row>
        <row r="23">
          <cell r="D23">
            <v>134217728</v>
          </cell>
          <cell r="E23" t="str">
            <v>128G</v>
          </cell>
          <cell r="N23" t="str">
            <v>DM_COMEXINDICES</v>
          </cell>
          <cell r="O23" t="str">
            <v>DM_COMEX</v>
          </cell>
          <cell r="P23">
            <v>2</v>
          </cell>
          <cell r="Q23" t="str">
            <v>DM_</v>
          </cell>
          <cell r="R23" t="str">
            <v>Comercio Exterior</v>
          </cell>
          <cell r="S23" t="str">
            <v>COMEX</v>
          </cell>
          <cell r="T23" t="str">
            <v>DBCOMEX2</v>
          </cell>
          <cell r="U23" t="str">
            <v>INDICES</v>
          </cell>
          <cell r="V23" t="str">
            <v>SG1IGRL0</v>
          </cell>
          <cell r="W23" t="str">
            <v>SG2IGRL0</v>
          </cell>
          <cell r="X23" t="str">
            <v>SG3ICM80</v>
          </cell>
          <cell r="Z23" t="str">
            <v>ST_FIS</v>
          </cell>
        </row>
        <row r="24">
          <cell r="D24">
            <v>268435456</v>
          </cell>
          <cell r="E24" t="str">
            <v>256G</v>
          </cell>
          <cell r="N24" t="str">
            <v>ET_COMEXDATOS</v>
          </cell>
          <cell r="O24" t="str">
            <v>ET_COMEX</v>
          </cell>
          <cell r="P24">
            <v>3</v>
          </cell>
          <cell r="Q24" t="str">
            <v>ET_</v>
          </cell>
          <cell r="R24" t="str">
            <v>Comercio Exterior</v>
          </cell>
          <cell r="S24" t="str">
            <v>COMEX</v>
          </cell>
          <cell r="T24" t="str">
            <v>DBCOMEX3</v>
          </cell>
          <cell r="U24" t="str">
            <v>DATOS</v>
          </cell>
          <cell r="V24" t="str">
            <v>SG1DGRL0</v>
          </cell>
          <cell r="W24" t="str">
            <v>SG2DGRL0</v>
          </cell>
          <cell r="X24" t="str">
            <v>SG3DCM80</v>
          </cell>
          <cell r="Z24" t="str">
            <v>OL_FIS</v>
          </cell>
        </row>
        <row r="25">
          <cell r="N25" t="str">
            <v>ET_COMEXINDICES</v>
          </cell>
          <cell r="O25" t="str">
            <v>ET_COMEX</v>
          </cell>
          <cell r="P25">
            <v>3</v>
          </cell>
          <cell r="Q25" t="str">
            <v>ET_</v>
          </cell>
          <cell r="R25" t="str">
            <v>Comercio Exterior</v>
          </cell>
          <cell r="S25" t="str">
            <v>COMEX</v>
          </cell>
          <cell r="T25" t="str">
            <v>DBCOMEX3</v>
          </cell>
          <cell r="U25" t="str">
            <v>INDICES</v>
          </cell>
          <cell r="V25" t="str">
            <v>SG1IGRL0</v>
          </cell>
          <cell r="W25" t="str">
            <v>SG2IGRL0</v>
          </cell>
          <cell r="X25" t="str">
            <v>SG3ICM80</v>
          </cell>
          <cell r="Z25" t="str">
            <v>FE_FIS</v>
          </cell>
        </row>
        <row r="26">
          <cell r="N26" t="str">
            <v>ST_COMEXDATOS</v>
          </cell>
          <cell r="O26" t="str">
            <v>ST_COMEX</v>
          </cell>
          <cell r="P26">
            <v>4</v>
          </cell>
          <cell r="Q26" t="str">
            <v>ST_</v>
          </cell>
          <cell r="R26" t="str">
            <v>Comercio Exterior</v>
          </cell>
          <cell r="S26" t="str">
            <v>COMEX</v>
          </cell>
          <cell r="T26" t="str">
            <v>DBCOMEX4</v>
          </cell>
          <cell r="U26" t="str">
            <v>DATOS</v>
          </cell>
          <cell r="V26" t="str">
            <v>SG1DGRL0</v>
          </cell>
          <cell r="W26" t="str">
            <v>SG2DGRL0</v>
          </cell>
          <cell r="X26" t="str">
            <v>SG3DCM80</v>
          </cell>
          <cell r="Z26" t="str">
            <v>XM_FIS</v>
          </cell>
        </row>
        <row r="27">
          <cell r="N27" t="str">
            <v>ST_COMEXINDICES</v>
          </cell>
          <cell r="O27" t="str">
            <v>ST_COMEX</v>
          </cell>
          <cell r="P27">
            <v>4</v>
          </cell>
          <cell r="Q27" t="str">
            <v>ST_</v>
          </cell>
          <cell r="R27" t="str">
            <v>Comercio Exterior</v>
          </cell>
          <cell r="S27" t="str">
            <v>COMEX</v>
          </cell>
          <cell r="T27" t="str">
            <v>DBCOMEX4</v>
          </cell>
          <cell r="U27" t="str">
            <v>INDICES</v>
          </cell>
          <cell r="V27" t="str">
            <v>SG1IGRL0</v>
          </cell>
          <cell r="W27" t="str">
            <v>SG2IGRL0</v>
          </cell>
          <cell r="X27" t="str">
            <v>SG3ICM80</v>
          </cell>
          <cell r="Z27" t="str">
            <v>MD_FIS</v>
          </cell>
        </row>
        <row r="28">
          <cell r="N28" t="str">
            <v>OL_COMEXDATOS</v>
          </cell>
          <cell r="O28" t="str">
            <v>OL_COMEX</v>
          </cell>
          <cell r="P28">
            <v>5</v>
          </cell>
          <cell r="Q28" t="str">
            <v>OL_</v>
          </cell>
          <cell r="R28" t="str">
            <v>Comercio Exterior</v>
          </cell>
          <cell r="S28" t="str">
            <v>COMEX</v>
          </cell>
          <cell r="T28" t="str">
            <v>DBCOMEX5</v>
          </cell>
          <cell r="U28" t="str">
            <v>DATOS</v>
          </cell>
          <cell r="V28" t="str">
            <v>SG1DGRL0</v>
          </cell>
          <cell r="W28" t="str">
            <v>SG2DGRL0</v>
          </cell>
          <cell r="X28" t="str">
            <v>SG3DCM80</v>
          </cell>
          <cell r="Z28" t="str">
            <v>XM_FACE1</v>
          </cell>
        </row>
        <row r="29">
          <cell r="N29" t="str">
            <v>OL_COMEXINDICES</v>
          </cell>
          <cell r="O29" t="str">
            <v>OL_COMEX</v>
          </cell>
          <cell r="P29">
            <v>5</v>
          </cell>
          <cell r="Q29" t="str">
            <v>OL_</v>
          </cell>
          <cell r="R29" t="str">
            <v>Comercio Exterior</v>
          </cell>
          <cell r="S29" t="str">
            <v>COMEX</v>
          </cell>
          <cell r="T29" t="str">
            <v>DBCOMEX5</v>
          </cell>
          <cell r="U29" t="str">
            <v>INDICES</v>
          </cell>
          <cell r="V29" t="str">
            <v>SG1IGRL0</v>
          </cell>
          <cell r="W29" t="str">
            <v>SG2IGRL0</v>
          </cell>
          <cell r="X29" t="str">
            <v>SG3ICM80</v>
          </cell>
          <cell r="Z29" t="str">
            <v>XM_NOMINA</v>
          </cell>
        </row>
        <row r="30">
          <cell r="N30" t="str">
            <v>FE_COMEXDATOS</v>
          </cell>
          <cell r="O30" t="str">
            <v>FE_COMEX</v>
          </cell>
          <cell r="P30">
            <v>6</v>
          </cell>
          <cell r="Q30" t="str">
            <v>FE_</v>
          </cell>
          <cell r="R30" t="str">
            <v>Comercio Exterior</v>
          </cell>
          <cell r="S30" t="str">
            <v>COMEX</v>
          </cell>
          <cell r="T30" t="str">
            <v>DBCOMEX6</v>
          </cell>
          <cell r="U30" t="str">
            <v>DATOS</v>
          </cell>
          <cell r="V30" t="str">
            <v>SG1DGRL0</v>
          </cell>
          <cell r="W30" t="str">
            <v>SG2DGRL0</v>
          </cell>
          <cell r="X30" t="str">
            <v>SG3DCM80</v>
          </cell>
          <cell r="Z30" t="str">
            <v>OD_JUR</v>
          </cell>
        </row>
        <row r="31">
          <cell r="N31" t="str">
            <v>FE_COMEXINDICES</v>
          </cell>
          <cell r="O31" t="str">
            <v>FE_COMEX</v>
          </cell>
          <cell r="P31">
            <v>6</v>
          </cell>
          <cell r="Q31" t="str">
            <v>FE_</v>
          </cell>
          <cell r="R31" t="str">
            <v>Comercio Exterior</v>
          </cell>
          <cell r="S31" t="str">
            <v>COMEX</v>
          </cell>
          <cell r="T31" t="str">
            <v>DBCOMEX6</v>
          </cell>
          <cell r="U31" t="str">
            <v>INDICES</v>
          </cell>
          <cell r="V31" t="str">
            <v>SG1IGRL0</v>
          </cell>
          <cell r="W31" t="str">
            <v>SG2IGRL0</v>
          </cell>
          <cell r="X31" t="str">
            <v>SG3ICM80</v>
          </cell>
          <cell r="Z31" t="str">
            <v>DM_JUR</v>
          </cell>
        </row>
        <row r="32">
          <cell r="N32" t="str">
            <v>XM_COMEXDATOS</v>
          </cell>
          <cell r="O32" t="str">
            <v>XM_COMEX</v>
          </cell>
          <cell r="P32">
            <v>7</v>
          </cell>
          <cell r="Q32" t="str">
            <v>XM_</v>
          </cell>
          <cell r="R32" t="str">
            <v>Comercio Exterior</v>
          </cell>
          <cell r="S32" t="str">
            <v>COMEX</v>
          </cell>
          <cell r="T32" t="str">
            <v>DBCOMEX7</v>
          </cell>
          <cell r="U32" t="str">
            <v>DATOS</v>
          </cell>
          <cell r="V32" t="str">
            <v>SG1DGRL0</v>
          </cell>
          <cell r="W32" t="str">
            <v>SG2DGRL0</v>
          </cell>
          <cell r="X32" t="str">
            <v>SG3DCM80</v>
          </cell>
          <cell r="Z32" t="str">
            <v>ET_JUR</v>
          </cell>
        </row>
        <row r="33">
          <cell r="N33" t="str">
            <v>XM_COMEXINDICES</v>
          </cell>
          <cell r="O33" t="str">
            <v>XM_COMEX</v>
          </cell>
          <cell r="P33">
            <v>7</v>
          </cell>
          <cell r="Q33" t="str">
            <v>XM_</v>
          </cell>
          <cell r="R33" t="str">
            <v>Comercio Exterior</v>
          </cell>
          <cell r="S33" t="str">
            <v>COMEX</v>
          </cell>
          <cell r="T33" t="str">
            <v>DBCOMEX7</v>
          </cell>
          <cell r="U33" t="str">
            <v>INDICES</v>
          </cell>
          <cell r="V33" t="str">
            <v>SG1IGRL0</v>
          </cell>
          <cell r="W33" t="str">
            <v>SG2IGRL0</v>
          </cell>
          <cell r="X33" t="str">
            <v>SG3ICM80</v>
          </cell>
          <cell r="Z33" t="str">
            <v>ST_JUR</v>
          </cell>
        </row>
        <row r="34">
          <cell r="N34" t="str">
            <v>MD_COMEXDATOS</v>
          </cell>
          <cell r="O34" t="str">
            <v>MD_COMEX</v>
          </cell>
          <cell r="P34">
            <v>8</v>
          </cell>
          <cell r="Q34" t="str">
            <v>MD_</v>
          </cell>
          <cell r="R34" t="str">
            <v>Comercio Exterior</v>
          </cell>
          <cell r="S34" t="str">
            <v>COMEX</v>
          </cell>
          <cell r="T34" t="str">
            <v>DBCOMEX8</v>
          </cell>
          <cell r="U34" t="str">
            <v>DATOS</v>
          </cell>
          <cell r="V34" t="str">
            <v>SG1DGRL0</v>
          </cell>
          <cell r="W34" t="str">
            <v>SG2DGRL0</v>
          </cell>
          <cell r="X34" t="str">
            <v>SG3DCM80</v>
          </cell>
          <cell r="Z34" t="str">
            <v>OL_JUR</v>
          </cell>
        </row>
        <row r="35">
          <cell r="B35" t="str">
            <v>SIZE</v>
          </cell>
          <cell r="N35" t="str">
            <v>MD_COMEXINDICES</v>
          </cell>
          <cell r="O35" t="str">
            <v>MD_COMEX</v>
          </cell>
          <cell r="P35">
            <v>8</v>
          </cell>
          <cell r="Q35" t="str">
            <v>MD_</v>
          </cell>
          <cell r="R35" t="str">
            <v>Comercio Exterior</v>
          </cell>
          <cell r="S35" t="str">
            <v>COMEX</v>
          </cell>
          <cell r="T35" t="str">
            <v>DBCOMEX8</v>
          </cell>
          <cell r="U35" t="str">
            <v>INDICES</v>
          </cell>
          <cell r="V35" t="str">
            <v>SG1IGRL0</v>
          </cell>
          <cell r="W35" t="str">
            <v>SG2IGRL0</v>
          </cell>
          <cell r="X35" t="str">
            <v>SG3ICM80</v>
          </cell>
          <cell r="Z35" t="str">
            <v>FE_JUR</v>
          </cell>
        </row>
        <row r="36">
          <cell r="B36" t="str">
            <v>RANGE</v>
          </cell>
          <cell r="N36" t="str">
            <v>OD_FISDATOS</v>
          </cell>
          <cell r="O36" t="str">
            <v>OD_FIS</v>
          </cell>
          <cell r="P36">
            <v>1</v>
          </cell>
          <cell r="Q36" t="str">
            <v>OD_</v>
          </cell>
          <cell r="R36" t="str">
            <v>Fiscalización</v>
          </cell>
          <cell r="S36" t="str">
            <v>FIS</v>
          </cell>
          <cell r="T36" t="str">
            <v>DBFIS1</v>
          </cell>
          <cell r="U36" t="str">
            <v>DATOS</v>
          </cell>
          <cell r="V36" t="str">
            <v>SG1DGRL0</v>
          </cell>
          <cell r="W36" t="str">
            <v>SG2DGRL0</v>
          </cell>
          <cell r="X36" t="str">
            <v>SG3DFIS0</v>
          </cell>
          <cell r="Z36" t="str">
            <v>XM_JUR</v>
          </cell>
        </row>
        <row r="37">
          <cell r="N37" t="str">
            <v>OD_FISINDICES</v>
          </cell>
          <cell r="O37" t="str">
            <v>OD_FIS</v>
          </cell>
          <cell r="P37">
            <v>1</v>
          </cell>
          <cell r="Q37" t="str">
            <v>OD_</v>
          </cell>
          <cell r="R37" t="str">
            <v>Fiscalización</v>
          </cell>
          <cell r="S37" t="str">
            <v>FIS</v>
          </cell>
          <cell r="T37" t="str">
            <v>DBFIS1</v>
          </cell>
          <cell r="U37" t="str">
            <v>INDICES</v>
          </cell>
          <cell r="V37" t="str">
            <v>SG1IGRL0</v>
          </cell>
          <cell r="W37" t="str">
            <v>SG2IGRL0</v>
          </cell>
          <cell r="X37" t="str">
            <v>SG3IFIS0</v>
          </cell>
          <cell r="Z37" t="str">
            <v>MD_JUR</v>
          </cell>
        </row>
        <row r="38">
          <cell r="B38" t="str">
            <v>ORIGEN</v>
          </cell>
          <cell r="N38" t="str">
            <v>DM_FISDATOS</v>
          </cell>
          <cell r="O38" t="str">
            <v>DM_FIS</v>
          </cell>
          <cell r="P38">
            <v>2</v>
          </cell>
          <cell r="Q38" t="str">
            <v>DM_</v>
          </cell>
          <cell r="R38" t="str">
            <v>Fiscalización</v>
          </cell>
          <cell r="S38" t="str">
            <v>FIS</v>
          </cell>
          <cell r="T38" t="str">
            <v>DBFIS2</v>
          </cell>
          <cell r="U38" t="str">
            <v>DATOS</v>
          </cell>
          <cell r="V38" t="str">
            <v>SG1DGRL0</v>
          </cell>
          <cell r="W38" t="str">
            <v>SG2DGRL0</v>
          </cell>
          <cell r="X38" t="str">
            <v>SG3DFIS0</v>
          </cell>
          <cell r="Z38" t="str">
            <v>OD_RECSE</v>
          </cell>
        </row>
        <row r="39">
          <cell r="B39" t="str">
            <v>ORIGEN/DESTINO</v>
          </cell>
          <cell r="N39" t="str">
            <v>DM_FISINDICES</v>
          </cell>
          <cell r="O39" t="str">
            <v>DM_FIS</v>
          </cell>
          <cell r="P39">
            <v>2</v>
          </cell>
          <cell r="Q39" t="str">
            <v>DM_</v>
          </cell>
          <cell r="R39" t="str">
            <v>Fiscalización</v>
          </cell>
          <cell r="S39" t="str">
            <v>FIS</v>
          </cell>
          <cell r="T39" t="str">
            <v>DBFIS2</v>
          </cell>
          <cell r="U39" t="str">
            <v>INDICES</v>
          </cell>
          <cell r="V39" t="str">
            <v>SG1IGRL0</v>
          </cell>
          <cell r="W39" t="str">
            <v>SG2IGRL0</v>
          </cell>
          <cell r="X39" t="str">
            <v>SG3IFIS0</v>
          </cell>
          <cell r="Z39" t="str">
            <v>DM_RECSE</v>
          </cell>
        </row>
        <row r="40">
          <cell r="B40" t="str">
            <v>DESTINO</v>
          </cell>
          <cell r="N40" t="str">
            <v>ET_FISDATOS</v>
          </cell>
          <cell r="O40" t="str">
            <v>ET_FIS</v>
          </cell>
          <cell r="P40">
            <v>3</v>
          </cell>
          <cell r="Q40" t="str">
            <v>ET_</v>
          </cell>
          <cell r="R40" t="str">
            <v>Fiscalización</v>
          </cell>
          <cell r="S40" t="str">
            <v>FIS</v>
          </cell>
          <cell r="T40" t="str">
            <v>DBFIS3</v>
          </cell>
          <cell r="U40" t="str">
            <v>DATOS</v>
          </cell>
          <cell r="V40" t="str">
            <v>SG1DGRL0</v>
          </cell>
          <cell r="W40" t="str">
            <v>SG2DGRL0</v>
          </cell>
          <cell r="X40" t="str">
            <v>SG3DFIS0</v>
          </cell>
          <cell r="Z40" t="str">
            <v>ET_RECSE</v>
          </cell>
        </row>
        <row r="41">
          <cell r="B41" t="str">
            <v>CONTROL</v>
          </cell>
          <cell r="N41" t="str">
            <v>ET_FISINDICES</v>
          </cell>
          <cell r="O41" t="str">
            <v>ET_FIS</v>
          </cell>
          <cell r="P41">
            <v>3</v>
          </cell>
          <cell r="Q41" t="str">
            <v>ET_</v>
          </cell>
          <cell r="R41" t="str">
            <v>Fiscalización</v>
          </cell>
          <cell r="S41" t="str">
            <v>FIS</v>
          </cell>
          <cell r="T41" t="str">
            <v>DBFIS3</v>
          </cell>
          <cell r="U41" t="str">
            <v>INDICES</v>
          </cell>
          <cell r="V41" t="str">
            <v>SG1IGRL0</v>
          </cell>
          <cell r="W41" t="str">
            <v>SG2IGRL0</v>
          </cell>
          <cell r="X41" t="str">
            <v>SG3IFIS0</v>
          </cell>
          <cell r="Z41" t="str">
            <v>ST_RECSE</v>
          </cell>
        </row>
        <row r="42">
          <cell r="B42" t="str">
            <v>TEMPORAL</v>
          </cell>
          <cell r="N42" t="str">
            <v>ST_FISDATOS</v>
          </cell>
          <cell r="O42" t="str">
            <v>ST_FIS</v>
          </cell>
          <cell r="P42">
            <v>4</v>
          </cell>
          <cell r="Q42" t="str">
            <v>ST_</v>
          </cell>
          <cell r="R42" t="str">
            <v>Fiscalización</v>
          </cell>
          <cell r="S42" t="str">
            <v>FIS</v>
          </cell>
          <cell r="T42" t="str">
            <v>DBFIS4</v>
          </cell>
          <cell r="U42" t="str">
            <v>DATOS</v>
          </cell>
          <cell r="V42" t="str">
            <v>SG1DGRL0</v>
          </cell>
          <cell r="W42" t="str">
            <v>SG2DGRL0</v>
          </cell>
          <cell r="X42" t="str">
            <v>SG3DFIS0</v>
          </cell>
          <cell r="Z42" t="str">
            <v>OL_RECSE</v>
          </cell>
        </row>
        <row r="43">
          <cell r="N43" t="str">
            <v>ST_FISINDICES</v>
          </cell>
          <cell r="O43" t="str">
            <v>ST_FIS</v>
          </cell>
          <cell r="P43">
            <v>4</v>
          </cell>
          <cell r="Q43" t="str">
            <v>ST_</v>
          </cell>
          <cell r="R43" t="str">
            <v>Fiscalización</v>
          </cell>
          <cell r="S43" t="str">
            <v>FIS</v>
          </cell>
          <cell r="T43" t="str">
            <v>DBFIS4</v>
          </cell>
          <cell r="U43" t="str">
            <v>INDICES</v>
          </cell>
          <cell r="V43" t="str">
            <v>SG1IGRL0</v>
          </cell>
          <cell r="W43" t="str">
            <v>SG2IGRL0</v>
          </cell>
          <cell r="X43" t="str">
            <v>SG3IFIS0</v>
          </cell>
          <cell r="Z43" t="str">
            <v>FE_RECSE</v>
          </cell>
        </row>
        <row r="44">
          <cell r="N44" t="str">
            <v>OL_FISDATOS</v>
          </cell>
          <cell r="O44" t="str">
            <v>OL_FIS</v>
          </cell>
          <cell r="P44">
            <v>5</v>
          </cell>
          <cell r="Q44" t="str">
            <v>OL_</v>
          </cell>
          <cell r="R44" t="str">
            <v>Fiscalización</v>
          </cell>
          <cell r="S44" t="str">
            <v>FIS</v>
          </cell>
          <cell r="T44" t="str">
            <v>DBFIS5</v>
          </cell>
          <cell r="U44" t="str">
            <v>DATOS</v>
          </cell>
          <cell r="V44" t="str">
            <v>SG1DGRL0</v>
          </cell>
          <cell r="W44" t="str">
            <v>SG2DGRL0</v>
          </cell>
          <cell r="X44" t="str">
            <v>SG3DFIS0</v>
          </cell>
          <cell r="Z44" t="str">
            <v>XM_RECSE</v>
          </cell>
        </row>
        <row r="45">
          <cell r="N45" t="str">
            <v>OL_FISINDICES</v>
          </cell>
          <cell r="O45" t="str">
            <v>OL_FIS</v>
          </cell>
          <cell r="P45">
            <v>5</v>
          </cell>
          <cell r="Q45" t="str">
            <v>OL_</v>
          </cell>
          <cell r="R45" t="str">
            <v>Fiscalización</v>
          </cell>
          <cell r="S45" t="str">
            <v>FIS</v>
          </cell>
          <cell r="T45" t="str">
            <v>DBFIS5</v>
          </cell>
          <cell r="U45" t="str">
            <v>INDICES</v>
          </cell>
          <cell r="V45" t="str">
            <v>SG1IGRL0</v>
          </cell>
          <cell r="W45" t="str">
            <v>SG2IGRL0</v>
          </cell>
          <cell r="X45" t="str">
            <v>SG3IFIS0</v>
          </cell>
          <cell r="Z45" t="str">
            <v>MD_RECSE</v>
          </cell>
        </row>
        <row r="46">
          <cell r="N46" t="str">
            <v>FE_FISDATOS</v>
          </cell>
          <cell r="O46" t="str">
            <v>FE_FIS</v>
          </cell>
          <cell r="P46">
            <v>6</v>
          </cell>
          <cell r="Q46" t="str">
            <v>FE_</v>
          </cell>
          <cell r="R46" t="str">
            <v>Fiscalización</v>
          </cell>
          <cell r="S46" t="str">
            <v>FIS</v>
          </cell>
          <cell r="T46" t="str">
            <v>DBFIS6</v>
          </cell>
          <cell r="U46" t="str">
            <v>DATOS</v>
          </cell>
          <cell r="V46" t="str">
            <v>SG1DGRL0</v>
          </cell>
          <cell r="W46" t="str">
            <v>SG2DGRL0</v>
          </cell>
          <cell r="X46" t="str">
            <v>SG3DFIS0</v>
          </cell>
          <cell r="Z46" t="str">
            <v>OD_SAC</v>
          </cell>
        </row>
        <row r="47">
          <cell r="N47" t="str">
            <v>FE_FISINDICES</v>
          </cell>
          <cell r="O47" t="str">
            <v>FE_FIS</v>
          </cell>
          <cell r="P47">
            <v>6</v>
          </cell>
          <cell r="Q47" t="str">
            <v>FE_</v>
          </cell>
          <cell r="R47" t="str">
            <v>Fiscalización</v>
          </cell>
          <cell r="S47" t="str">
            <v>FIS</v>
          </cell>
          <cell r="T47" t="str">
            <v>DBFIS6</v>
          </cell>
          <cell r="U47" t="str">
            <v>INDICES</v>
          </cell>
          <cell r="V47" t="str">
            <v>SG1IGRL0</v>
          </cell>
          <cell r="W47" t="str">
            <v>SG2IGRL0</v>
          </cell>
          <cell r="X47" t="str">
            <v>SG3IFIS0</v>
          </cell>
          <cell r="Z47" t="str">
            <v>DM_SAC</v>
          </cell>
        </row>
        <row r="48">
          <cell r="N48" t="str">
            <v>XM_FISDATOS</v>
          </cell>
          <cell r="O48" t="str">
            <v>XM_FIS</v>
          </cell>
          <cell r="P48">
            <v>7</v>
          </cell>
          <cell r="Q48" t="str">
            <v>XM_</v>
          </cell>
          <cell r="R48" t="str">
            <v>Fiscalización</v>
          </cell>
          <cell r="S48" t="str">
            <v>FIS</v>
          </cell>
          <cell r="T48" t="str">
            <v>DBFIS7</v>
          </cell>
          <cell r="U48" t="str">
            <v>DATOS</v>
          </cell>
          <cell r="V48" t="str">
            <v>SG1DGRL0</v>
          </cell>
          <cell r="W48" t="str">
            <v>SG2DGRL0</v>
          </cell>
          <cell r="X48" t="str">
            <v>SG3DFIS0</v>
          </cell>
          <cell r="Z48" t="str">
            <v>ET_SAC</v>
          </cell>
        </row>
        <row r="49">
          <cell r="N49" t="str">
            <v>XM_FISINDICES</v>
          </cell>
          <cell r="O49" t="str">
            <v>XM_FIS</v>
          </cell>
          <cell r="P49">
            <v>7</v>
          </cell>
          <cell r="Q49" t="str">
            <v>XM_</v>
          </cell>
          <cell r="R49" t="str">
            <v>Fiscalización</v>
          </cell>
          <cell r="S49" t="str">
            <v>FIS</v>
          </cell>
          <cell r="T49" t="str">
            <v>DBFIS7</v>
          </cell>
          <cell r="U49" t="str">
            <v>INDICES</v>
          </cell>
          <cell r="V49" t="str">
            <v>SG1IGRL0</v>
          </cell>
          <cell r="W49" t="str">
            <v>SG2IGRL0</v>
          </cell>
          <cell r="X49" t="str">
            <v>SG3IFIS0</v>
          </cell>
          <cell r="Z49" t="str">
            <v>ST_SAC</v>
          </cell>
        </row>
        <row r="50">
          <cell r="N50" t="str">
            <v>MD_FISDATOS</v>
          </cell>
          <cell r="O50" t="str">
            <v>MD_FIS</v>
          </cell>
          <cell r="P50">
            <v>8</v>
          </cell>
          <cell r="Q50" t="str">
            <v>MD_</v>
          </cell>
          <cell r="R50" t="str">
            <v>Fiscalización</v>
          </cell>
          <cell r="S50" t="str">
            <v>FIS</v>
          </cell>
          <cell r="T50" t="str">
            <v>DBFIS8</v>
          </cell>
          <cell r="U50" t="str">
            <v>DATOS</v>
          </cell>
          <cell r="V50" t="str">
            <v>SG1DGRL0</v>
          </cell>
          <cell r="W50" t="str">
            <v>SG2DGRL0</v>
          </cell>
          <cell r="X50" t="str">
            <v>SG3DFIS0</v>
          </cell>
          <cell r="Z50" t="str">
            <v>OL_SAC</v>
          </cell>
        </row>
        <row r="51">
          <cell r="N51" t="str">
            <v>MD_FISINDICES</v>
          </cell>
          <cell r="O51" t="str">
            <v>MD_FIS</v>
          </cell>
          <cell r="P51">
            <v>8</v>
          </cell>
          <cell r="Q51" t="str">
            <v>MD_</v>
          </cell>
          <cell r="R51" t="str">
            <v>Fiscalización</v>
          </cell>
          <cell r="S51" t="str">
            <v>FIS</v>
          </cell>
          <cell r="T51" t="str">
            <v>DBFIS8</v>
          </cell>
          <cell r="U51" t="str">
            <v>INDICES</v>
          </cell>
          <cell r="V51" t="str">
            <v>SG1IGRL0</v>
          </cell>
          <cell r="W51" t="str">
            <v>SG2IGRL0</v>
          </cell>
          <cell r="X51" t="str">
            <v>SG3IFIS0</v>
          </cell>
          <cell r="Z51" t="str">
            <v>FE_SAC</v>
          </cell>
        </row>
        <row r="52">
          <cell r="N52" t="str">
            <v>XM_FACE1DATOS</v>
          </cell>
          <cell r="O52" t="str">
            <v>XM_FACE1</v>
          </cell>
          <cell r="P52">
            <v>9</v>
          </cell>
          <cell r="Q52" t="str">
            <v>XM_</v>
          </cell>
          <cell r="R52" t="str">
            <v>Fiscalización</v>
          </cell>
          <cell r="S52" t="str">
            <v>FACE1</v>
          </cell>
          <cell r="T52" t="str">
            <v>DBFACE19</v>
          </cell>
          <cell r="U52" t="str">
            <v>DATOS</v>
          </cell>
          <cell r="V52" t="str">
            <v>SG1DGRL0</v>
          </cell>
          <cell r="W52" t="str">
            <v>SG2DGRL0</v>
          </cell>
          <cell r="X52"/>
          <cell r="Z52" t="str">
            <v>XM_SAC</v>
          </cell>
        </row>
        <row r="53">
          <cell r="N53" t="str">
            <v>XM_FACE1INDICES</v>
          </cell>
          <cell r="O53" t="str">
            <v>XM_FACE1</v>
          </cell>
          <cell r="P53">
            <v>9</v>
          </cell>
          <cell r="Q53" t="str">
            <v>XM_</v>
          </cell>
          <cell r="R53" t="str">
            <v>Fiscalización</v>
          </cell>
          <cell r="S53" t="str">
            <v>FACE1</v>
          </cell>
          <cell r="T53" t="str">
            <v>DBFACE19</v>
          </cell>
          <cell r="U53" t="str">
            <v>INDICES</v>
          </cell>
          <cell r="V53" t="str">
            <v>SG1IGRL0</v>
          </cell>
          <cell r="W53" t="str">
            <v>SG2IGRL0</v>
          </cell>
          <cell r="X53"/>
          <cell r="Z53" t="str">
            <v>MD_SAC</v>
          </cell>
        </row>
        <row r="54">
          <cell r="N54" t="str">
            <v>XM_NOMINADATOS</v>
          </cell>
          <cell r="O54" t="str">
            <v>XM_NOMINA</v>
          </cell>
          <cell r="P54">
            <v>10</v>
          </cell>
          <cell r="Q54" t="str">
            <v>XM_</v>
          </cell>
          <cell r="R54" t="str">
            <v>Fiscalización</v>
          </cell>
          <cell r="S54" t="str">
            <v>NOMINA</v>
          </cell>
          <cell r="T54" t="str">
            <v>DBNOMINA10</v>
          </cell>
          <cell r="U54" t="str">
            <v>DATOS</v>
          </cell>
          <cell r="V54" t="str">
            <v>SG1DGRL0</v>
          </cell>
          <cell r="W54" t="str">
            <v>SG2DGRL0</v>
          </cell>
          <cell r="X54"/>
          <cell r="Z54" t="str">
            <v>OD_GC</v>
          </cell>
        </row>
        <row r="55">
          <cell r="N55" t="str">
            <v>XM_NOMINAINDICES</v>
          </cell>
          <cell r="O55" t="str">
            <v>XM_NOMINA</v>
          </cell>
          <cell r="P55">
            <v>10</v>
          </cell>
          <cell r="Q55" t="str">
            <v>XM_</v>
          </cell>
          <cell r="R55" t="str">
            <v>Fiscalización</v>
          </cell>
          <cell r="S55" t="str">
            <v>NOMINA</v>
          </cell>
          <cell r="T55" t="str">
            <v>DBNOMINA10</v>
          </cell>
          <cell r="U55" t="str">
            <v>INDICES</v>
          </cell>
          <cell r="V55" t="str">
            <v>SG1IGRL0</v>
          </cell>
          <cell r="W55" t="str">
            <v>SG2IGRL0</v>
          </cell>
          <cell r="X55"/>
          <cell r="Z55" t="str">
            <v>DM_GC</v>
          </cell>
        </row>
        <row r="56">
          <cell r="N56" t="str">
            <v>OD_JURDATOS</v>
          </cell>
          <cell r="O56" t="str">
            <v>OD_JUR</v>
          </cell>
          <cell r="P56">
            <v>1</v>
          </cell>
          <cell r="Q56" t="str">
            <v>OD_</v>
          </cell>
          <cell r="R56" t="str">
            <v>Jurídica</v>
          </cell>
          <cell r="S56" t="str">
            <v>JUR</v>
          </cell>
          <cell r="T56" t="str">
            <v>DBJUR1</v>
          </cell>
          <cell r="U56" t="str">
            <v>DATOS</v>
          </cell>
          <cell r="V56" t="str">
            <v>SG1DGRL0</v>
          </cell>
          <cell r="W56" t="str">
            <v>SG2DGRL0</v>
          </cell>
          <cell r="X56" t="str">
            <v>SG3DJUR0</v>
          </cell>
          <cell r="Z56" t="str">
            <v>ET_GC</v>
          </cell>
        </row>
        <row r="57">
          <cell r="N57" t="str">
            <v>OD_JURINDICES</v>
          </cell>
          <cell r="O57" t="str">
            <v>OD_JUR</v>
          </cell>
          <cell r="P57">
            <v>1</v>
          </cell>
          <cell r="Q57" t="str">
            <v>OD_</v>
          </cell>
          <cell r="R57" t="str">
            <v>Jurídica</v>
          </cell>
          <cell r="S57" t="str">
            <v>JUR</v>
          </cell>
          <cell r="T57" t="str">
            <v>DBJUR1</v>
          </cell>
          <cell r="U57" t="str">
            <v>INDICES</v>
          </cell>
          <cell r="V57" t="str">
            <v>SG1IGRL0</v>
          </cell>
          <cell r="W57" t="str">
            <v>SG2IGRL0</v>
          </cell>
          <cell r="X57" t="str">
            <v>SG3IJUR0</v>
          </cell>
          <cell r="Z57" t="str">
            <v>ST_GC</v>
          </cell>
        </row>
        <row r="58">
          <cell r="N58" t="str">
            <v>DM_JURDATOS</v>
          </cell>
          <cell r="O58" t="str">
            <v>DM_JUR</v>
          </cell>
          <cell r="P58">
            <v>2</v>
          </cell>
          <cell r="Q58" t="str">
            <v>DM_</v>
          </cell>
          <cell r="R58" t="str">
            <v>Jurídica</v>
          </cell>
          <cell r="S58" t="str">
            <v>JUR</v>
          </cell>
          <cell r="T58" t="str">
            <v>DBJUR2</v>
          </cell>
          <cell r="U58" t="str">
            <v>DATOS</v>
          </cell>
          <cell r="V58" t="str">
            <v>SG1DGRL0</v>
          </cell>
          <cell r="W58" t="str">
            <v>SG2DGRL0</v>
          </cell>
          <cell r="X58" t="str">
            <v>SG3DJUR0</v>
          </cell>
          <cell r="Z58" t="str">
            <v>OL_GC</v>
          </cell>
        </row>
        <row r="59">
          <cell r="N59" t="str">
            <v>DM_JURINDICES</v>
          </cell>
          <cell r="O59" t="str">
            <v>DM_JUR</v>
          </cell>
          <cell r="P59">
            <v>2</v>
          </cell>
          <cell r="Q59" t="str">
            <v>DM_</v>
          </cell>
          <cell r="R59" t="str">
            <v>Jurídica</v>
          </cell>
          <cell r="S59" t="str">
            <v>JUR</v>
          </cell>
          <cell r="T59" t="str">
            <v>DBJUR2</v>
          </cell>
          <cell r="U59" t="str">
            <v>INDICES</v>
          </cell>
          <cell r="V59" t="str">
            <v>SG1IGRL0</v>
          </cell>
          <cell r="W59" t="str">
            <v>SG2IGRL0</v>
          </cell>
          <cell r="X59" t="str">
            <v>SG3IJUR0</v>
          </cell>
          <cell r="Z59" t="str">
            <v>FE_GC</v>
          </cell>
        </row>
        <row r="60">
          <cell r="N60" t="str">
            <v>ET_JURDATOS</v>
          </cell>
          <cell r="O60" t="str">
            <v>ET_JUR</v>
          </cell>
          <cell r="P60">
            <v>3</v>
          </cell>
          <cell r="Q60" t="str">
            <v>ET_</v>
          </cell>
          <cell r="R60" t="str">
            <v>Jurídica</v>
          </cell>
          <cell r="S60" t="str">
            <v>JUR</v>
          </cell>
          <cell r="T60" t="str">
            <v>DBJUR3</v>
          </cell>
          <cell r="U60" t="str">
            <v>DATOS</v>
          </cell>
          <cell r="V60" t="str">
            <v>SG1DGRL0</v>
          </cell>
          <cell r="W60" t="str">
            <v>SG2DGRL0</v>
          </cell>
          <cell r="X60" t="str">
            <v>SG3DJUR0</v>
          </cell>
          <cell r="Z60" t="str">
            <v>XM_GC</v>
          </cell>
        </row>
        <row r="61">
          <cell r="N61" t="str">
            <v>ET_JURINDICES</v>
          </cell>
          <cell r="O61" t="str">
            <v>ET_JUR</v>
          </cell>
          <cell r="P61">
            <v>3</v>
          </cell>
          <cell r="Q61" t="str">
            <v>ET_</v>
          </cell>
          <cell r="R61" t="str">
            <v>Jurídica</v>
          </cell>
          <cell r="S61" t="str">
            <v>JUR</v>
          </cell>
          <cell r="T61" t="str">
            <v>DBJUR3</v>
          </cell>
          <cell r="U61" t="str">
            <v>INDICES</v>
          </cell>
          <cell r="V61" t="str">
            <v>SG1IGRL0</v>
          </cell>
          <cell r="W61" t="str">
            <v>SG2IGRL0</v>
          </cell>
          <cell r="X61" t="str">
            <v>SG3IJUR0</v>
          </cell>
          <cell r="Z61" t="str">
            <v>MD_GC</v>
          </cell>
        </row>
        <row r="62">
          <cell r="N62" t="str">
            <v>ST_JURDATOS</v>
          </cell>
          <cell r="O62" t="str">
            <v>ST_JUR</v>
          </cell>
          <cell r="P62">
            <v>4</v>
          </cell>
          <cell r="Q62" t="str">
            <v>ST_</v>
          </cell>
          <cell r="R62" t="str">
            <v>Jurídica</v>
          </cell>
          <cell r="S62" t="str">
            <v>JUR</v>
          </cell>
          <cell r="T62" t="str">
            <v>DBJUR4</v>
          </cell>
          <cell r="U62" t="str">
            <v>DATOS</v>
          </cell>
          <cell r="V62" t="str">
            <v>SG1DGRL0</v>
          </cell>
          <cell r="W62" t="str">
            <v>SG2DGRL0</v>
          </cell>
          <cell r="X62" t="str">
            <v>SG3DJUR0</v>
          </cell>
          <cell r="Z62" t="str">
            <v>OD_EVAL</v>
          </cell>
        </row>
        <row r="63">
          <cell r="N63" t="str">
            <v>ST_JURINDICES</v>
          </cell>
          <cell r="O63" t="str">
            <v>ST_JUR</v>
          </cell>
          <cell r="P63">
            <v>4</v>
          </cell>
          <cell r="Q63" t="str">
            <v>ST_</v>
          </cell>
          <cell r="R63" t="str">
            <v>Jurídica</v>
          </cell>
          <cell r="S63" t="str">
            <v>JUR</v>
          </cell>
          <cell r="T63" t="str">
            <v>DBJUR4</v>
          </cell>
          <cell r="U63" t="str">
            <v>INDICES</v>
          </cell>
          <cell r="V63" t="str">
            <v>SG1IGRL0</v>
          </cell>
          <cell r="W63" t="str">
            <v>SG2IGRL0</v>
          </cell>
          <cell r="X63" t="str">
            <v>SG3IJUR0</v>
          </cell>
          <cell r="Z63" t="str">
            <v>DM_EVAL</v>
          </cell>
        </row>
        <row r="64">
          <cell r="N64" t="str">
            <v>OL_JURDATOS</v>
          </cell>
          <cell r="O64" t="str">
            <v>OL_JUR</v>
          </cell>
          <cell r="P64">
            <v>5</v>
          </cell>
          <cell r="Q64" t="str">
            <v>OL_</v>
          </cell>
          <cell r="R64" t="str">
            <v>Jurídica</v>
          </cell>
          <cell r="S64" t="str">
            <v>JUR</v>
          </cell>
          <cell r="T64" t="str">
            <v>DBJUR5</v>
          </cell>
          <cell r="U64" t="str">
            <v>DATOS</v>
          </cell>
          <cell r="V64" t="str">
            <v>SG1DGRL0</v>
          </cell>
          <cell r="W64" t="str">
            <v>SG2DGRL0</v>
          </cell>
          <cell r="X64" t="str">
            <v>SG3DJUR0</v>
          </cell>
          <cell r="Z64" t="str">
            <v>ET_EVAL</v>
          </cell>
        </row>
        <row r="65">
          <cell r="N65" t="str">
            <v>OL_JURINDICES</v>
          </cell>
          <cell r="O65" t="str">
            <v>OL_JUR</v>
          </cell>
          <cell r="P65">
            <v>5</v>
          </cell>
          <cell r="Q65" t="str">
            <v>OL_</v>
          </cell>
          <cell r="R65" t="str">
            <v>Jurídica</v>
          </cell>
          <cell r="S65" t="str">
            <v>JUR</v>
          </cell>
          <cell r="T65" t="str">
            <v>DBJUR5</v>
          </cell>
          <cell r="U65" t="str">
            <v>INDICES</v>
          </cell>
          <cell r="V65" t="str">
            <v>SG1IGRL0</v>
          </cell>
          <cell r="W65" t="str">
            <v>SG2IGRL0</v>
          </cell>
          <cell r="X65" t="str">
            <v>SG3IJUR0</v>
          </cell>
          <cell r="Z65" t="str">
            <v>ST_EVAL</v>
          </cell>
        </row>
        <row r="66">
          <cell r="N66" t="str">
            <v>FE_JURDATOS</v>
          </cell>
          <cell r="O66" t="str">
            <v>FE_JUR</v>
          </cell>
          <cell r="P66">
            <v>6</v>
          </cell>
          <cell r="Q66" t="str">
            <v>FE_</v>
          </cell>
          <cell r="R66" t="str">
            <v>Jurídica</v>
          </cell>
          <cell r="S66" t="str">
            <v>JUR</v>
          </cell>
          <cell r="T66" t="str">
            <v>DBJUR6</v>
          </cell>
          <cell r="U66" t="str">
            <v>DATOS</v>
          </cell>
          <cell r="V66" t="str">
            <v>SG1DGRL0</v>
          </cell>
          <cell r="W66" t="str">
            <v>SG2DGRL0</v>
          </cell>
          <cell r="X66" t="str">
            <v>SG3DJUR0</v>
          </cell>
          <cell r="Z66" t="str">
            <v>OL_EVAL</v>
          </cell>
        </row>
        <row r="67">
          <cell r="N67" t="str">
            <v>FE_JURINDICES</v>
          </cell>
          <cell r="O67" t="str">
            <v>FE_JUR</v>
          </cell>
          <cell r="P67">
            <v>6</v>
          </cell>
          <cell r="Q67" t="str">
            <v>FE_</v>
          </cell>
          <cell r="R67" t="str">
            <v>Jurídica</v>
          </cell>
          <cell r="S67" t="str">
            <v>JUR</v>
          </cell>
          <cell r="T67" t="str">
            <v>DBJUR6</v>
          </cell>
          <cell r="U67" t="str">
            <v>INDICES</v>
          </cell>
          <cell r="V67" t="str">
            <v>SG1IGRL0</v>
          </cell>
          <cell r="W67" t="str">
            <v>SG2IGRL0</v>
          </cell>
          <cell r="X67" t="str">
            <v>SG3IJUR0</v>
          </cell>
          <cell r="Z67" t="str">
            <v>FE_EVAL</v>
          </cell>
        </row>
        <row r="68">
          <cell r="N68" t="str">
            <v>XM_JURDATOS</v>
          </cell>
          <cell r="O68" t="str">
            <v>XM_JUR</v>
          </cell>
          <cell r="P68">
            <v>7</v>
          </cell>
          <cell r="Q68" t="str">
            <v>XM_</v>
          </cell>
          <cell r="R68" t="str">
            <v>Jurídica</v>
          </cell>
          <cell r="S68" t="str">
            <v>JUR</v>
          </cell>
          <cell r="T68" t="str">
            <v>DBJUR7</v>
          </cell>
          <cell r="U68" t="str">
            <v>DATOS</v>
          </cell>
          <cell r="V68" t="str">
            <v>SG1DGRL0</v>
          </cell>
          <cell r="W68" t="str">
            <v>SG2DGRL0</v>
          </cell>
          <cell r="X68" t="str">
            <v>SG3DJUR0</v>
          </cell>
          <cell r="Z68" t="str">
            <v>XM_EVAL</v>
          </cell>
        </row>
        <row r="69">
          <cell r="N69" t="str">
            <v>XM_JURINDICES</v>
          </cell>
          <cell r="O69" t="str">
            <v>XM_JUR</v>
          </cell>
          <cell r="P69">
            <v>7</v>
          </cell>
          <cell r="Q69" t="str">
            <v>XM_</v>
          </cell>
          <cell r="R69" t="str">
            <v>Jurídica</v>
          </cell>
          <cell r="S69" t="str">
            <v>JUR</v>
          </cell>
          <cell r="T69" t="str">
            <v>DBJUR7</v>
          </cell>
          <cell r="U69" t="str">
            <v>INDICES</v>
          </cell>
          <cell r="V69" t="str">
            <v>SG1IGRL0</v>
          </cell>
          <cell r="W69" t="str">
            <v>SG2IGRL0</v>
          </cell>
          <cell r="X69" t="str">
            <v>SG3IJUR0</v>
          </cell>
          <cell r="Z69" t="str">
            <v>MD_EVAL</v>
          </cell>
        </row>
        <row r="70">
          <cell r="N70" t="str">
            <v>MD_JURDATOS</v>
          </cell>
          <cell r="O70" t="str">
            <v>MD_JUR</v>
          </cell>
          <cell r="P70">
            <v>8</v>
          </cell>
          <cell r="Q70" t="str">
            <v>MD_</v>
          </cell>
          <cell r="R70" t="str">
            <v>Jurídica</v>
          </cell>
          <cell r="S70" t="str">
            <v>JUR</v>
          </cell>
          <cell r="T70" t="str">
            <v>DBJUR8</v>
          </cell>
          <cell r="U70" t="str">
            <v>DATOS</v>
          </cell>
          <cell r="V70" t="str">
            <v>SG1DGRL0</v>
          </cell>
          <cell r="W70" t="str">
            <v>SG2DGRL0</v>
          </cell>
          <cell r="X70" t="str">
            <v>SG3DJUR0</v>
          </cell>
          <cell r="Z70" t="str">
            <v>OD_TEC</v>
          </cell>
        </row>
        <row r="71">
          <cell r="N71" t="str">
            <v>MD_JURINDICES</v>
          </cell>
          <cell r="O71" t="str">
            <v>MD_JUR</v>
          </cell>
          <cell r="P71">
            <v>8</v>
          </cell>
          <cell r="Q71" t="str">
            <v>MD_</v>
          </cell>
          <cell r="R71" t="str">
            <v>Jurídica</v>
          </cell>
          <cell r="S71" t="str">
            <v>JUR</v>
          </cell>
          <cell r="T71" t="str">
            <v>DBJUR8</v>
          </cell>
          <cell r="U71" t="str">
            <v>INDICES</v>
          </cell>
          <cell r="V71" t="str">
            <v>SG1IGRL0</v>
          </cell>
          <cell r="W71" t="str">
            <v>SG2IGRL0</v>
          </cell>
          <cell r="X71" t="str">
            <v>SG3IJUR0</v>
          </cell>
          <cell r="Z71" t="str">
            <v>DM_TEC</v>
          </cell>
        </row>
        <row r="72">
          <cell r="N72" t="str">
            <v>OD_RECSEDATOS</v>
          </cell>
          <cell r="O72" t="str">
            <v>OD_RECSE</v>
          </cell>
          <cell r="P72">
            <v>1</v>
          </cell>
          <cell r="Q72" t="str">
            <v>OD_</v>
          </cell>
          <cell r="R72" t="str">
            <v>Recursos y Servicios</v>
          </cell>
          <cell r="S72" t="str">
            <v>RECSE</v>
          </cell>
          <cell r="T72" t="str">
            <v>DBRECSE1</v>
          </cell>
          <cell r="U72" t="str">
            <v>DATOS</v>
          </cell>
          <cell r="V72" t="str">
            <v>SG1DGRL0</v>
          </cell>
          <cell r="W72" t="str">
            <v>SG2DGRL0</v>
          </cell>
          <cell r="X72" t="str">
            <v>SG3DRSE0</v>
          </cell>
          <cell r="Z72" t="str">
            <v>ET_TEC</v>
          </cell>
        </row>
        <row r="73">
          <cell r="N73" t="str">
            <v>OD_RECSEINDICES</v>
          </cell>
          <cell r="O73" t="str">
            <v>OD_RECSE</v>
          </cell>
          <cell r="P73">
            <v>1</v>
          </cell>
          <cell r="Q73" t="str">
            <v>OD_</v>
          </cell>
          <cell r="R73" t="str">
            <v>Recursos y Servicios</v>
          </cell>
          <cell r="S73" t="str">
            <v>RECSE</v>
          </cell>
          <cell r="T73" t="str">
            <v>DBRECSE1</v>
          </cell>
          <cell r="U73" t="str">
            <v>INDICES</v>
          </cell>
          <cell r="V73" t="str">
            <v>SG1IGRL0</v>
          </cell>
          <cell r="W73" t="str">
            <v>SG2IGRL0</v>
          </cell>
          <cell r="X73" t="str">
            <v>SG3IRSE0</v>
          </cell>
          <cell r="Z73" t="str">
            <v>ST_TEC</v>
          </cell>
        </row>
        <row r="74">
          <cell r="N74" t="str">
            <v>DM_RECSEDATOS</v>
          </cell>
          <cell r="O74" t="str">
            <v>DM_RECSE</v>
          </cell>
          <cell r="P74">
            <v>2</v>
          </cell>
          <cell r="Q74" t="str">
            <v>DM_</v>
          </cell>
          <cell r="R74" t="str">
            <v>Recursos y Servicios</v>
          </cell>
          <cell r="S74" t="str">
            <v>RECSE</v>
          </cell>
          <cell r="T74" t="str">
            <v>DBRECSE2</v>
          </cell>
          <cell r="U74" t="str">
            <v>DATOS</v>
          </cell>
          <cell r="V74" t="str">
            <v>SG1DGRL0</v>
          </cell>
          <cell r="W74" t="str">
            <v>SG2DGRL0</v>
          </cell>
          <cell r="X74" t="str">
            <v>SG3DRSE0</v>
          </cell>
          <cell r="Z74" t="str">
            <v>OL_TEC</v>
          </cell>
        </row>
        <row r="75">
          <cell r="N75" t="str">
            <v>DM_RECSEINDICES</v>
          </cell>
          <cell r="O75" t="str">
            <v>DM_RECSE</v>
          </cell>
          <cell r="P75">
            <v>2</v>
          </cell>
          <cell r="Q75" t="str">
            <v>DM_</v>
          </cell>
          <cell r="R75" t="str">
            <v>Recursos y Servicios</v>
          </cell>
          <cell r="S75" t="str">
            <v>RECSE</v>
          </cell>
          <cell r="T75" t="str">
            <v>DBRECSE2</v>
          </cell>
          <cell r="U75" t="str">
            <v>INDICES</v>
          </cell>
          <cell r="V75" t="str">
            <v>SG1IGRL0</v>
          </cell>
          <cell r="W75" t="str">
            <v>SG2IGRL0</v>
          </cell>
          <cell r="X75" t="str">
            <v>SG3IRSE0</v>
          </cell>
          <cell r="Z75" t="str">
            <v>FE_TEC</v>
          </cell>
        </row>
        <row r="76">
          <cell r="N76" t="str">
            <v>ET_RECSEDATOS</v>
          </cell>
          <cell r="O76" t="str">
            <v>ET_RECSE</v>
          </cell>
          <cell r="P76">
            <v>3</v>
          </cell>
          <cell r="Q76" t="str">
            <v>ET_</v>
          </cell>
          <cell r="R76" t="str">
            <v>Recursos y Servicios</v>
          </cell>
          <cell r="S76" t="str">
            <v>RECSE</v>
          </cell>
          <cell r="T76" t="str">
            <v>DBRECSE3</v>
          </cell>
          <cell r="U76" t="str">
            <v>DATOS</v>
          </cell>
          <cell r="V76" t="str">
            <v>SG1DGRL0</v>
          </cell>
          <cell r="W76" t="str">
            <v>SG2DGRL0</v>
          </cell>
          <cell r="X76" t="str">
            <v>SG3DRSE0</v>
          </cell>
          <cell r="Z76" t="str">
            <v>XM_TEC</v>
          </cell>
        </row>
        <row r="77">
          <cell r="N77" t="str">
            <v>ET_RECSEINDICES</v>
          </cell>
          <cell r="O77" t="str">
            <v>ET_RECSE</v>
          </cell>
          <cell r="P77">
            <v>3</v>
          </cell>
          <cell r="Q77" t="str">
            <v>ET_</v>
          </cell>
          <cell r="R77" t="str">
            <v>Recursos y Servicios</v>
          </cell>
          <cell r="S77" t="str">
            <v>RECSE</v>
          </cell>
          <cell r="T77" t="str">
            <v>DBRECSE3</v>
          </cell>
          <cell r="U77" t="str">
            <v>INDICES</v>
          </cell>
          <cell r="V77" t="str">
            <v>SG1IGRL0</v>
          </cell>
          <cell r="W77" t="str">
            <v>SG2IGRL0</v>
          </cell>
          <cell r="X77" t="str">
            <v>SG3IRSE0</v>
          </cell>
          <cell r="Z77" t="str">
            <v>MD_TEC</v>
          </cell>
        </row>
        <row r="78">
          <cell r="N78" t="str">
            <v>ST_RECSEDATOS</v>
          </cell>
          <cell r="O78" t="str">
            <v>ST_RECSE</v>
          </cell>
          <cell r="P78">
            <v>4</v>
          </cell>
          <cell r="Q78" t="str">
            <v>ST_</v>
          </cell>
          <cell r="R78" t="str">
            <v>Recursos y Servicios</v>
          </cell>
          <cell r="S78" t="str">
            <v>RECSE</v>
          </cell>
          <cell r="T78" t="str">
            <v>DBRECSE4</v>
          </cell>
          <cell r="U78" t="str">
            <v>DATOS</v>
          </cell>
          <cell r="V78" t="str">
            <v>SG1DGRL0</v>
          </cell>
          <cell r="W78" t="str">
            <v>SG2DGRL0</v>
          </cell>
          <cell r="X78" t="str">
            <v>SG3DRSE0</v>
          </cell>
          <cell r="Z78" t="str">
            <v>OD_SDI</v>
          </cell>
        </row>
        <row r="79">
          <cell r="N79" t="str">
            <v>ST_RECSEINDICES</v>
          </cell>
          <cell r="O79" t="str">
            <v>ST_RECSE</v>
          </cell>
          <cell r="P79">
            <v>4</v>
          </cell>
          <cell r="Q79" t="str">
            <v>ST_</v>
          </cell>
          <cell r="R79" t="str">
            <v>Recursos y Servicios</v>
          </cell>
          <cell r="S79" t="str">
            <v>RECSE</v>
          </cell>
          <cell r="T79" t="str">
            <v>DBRECSE4</v>
          </cell>
          <cell r="U79" t="str">
            <v>INDICES</v>
          </cell>
          <cell r="V79" t="str">
            <v>SG1IGRL0</v>
          </cell>
          <cell r="W79" t="str">
            <v>SG2IGRL0</v>
          </cell>
          <cell r="X79" t="str">
            <v>SG3IRSE0</v>
          </cell>
          <cell r="Z79" t="str">
            <v>DM_SDI</v>
          </cell>
        </row>
        <row r="80">
          <cell r="N80" t="str">
            <v>OL_RECSEDATOS</v>
          </cell>
          <cell r="O80" t="str">
            <v>OL_RECSE</v>
          </cell>
          <cell r="P80">
            <v>5</v>
          </cell>
          <cell r="Q80" t="str">
            <v>OL_</v>
          </cell>
          <cell r="R80" t="str">
            <v>Recursos y Servicios</v>
          </cell>
          <cell r="S80" t="str">
            <v>RECSE</v>
          </cell>
          <cell r="T80" t="str">
            <v>DBRECSE5</v>
          </cell>
          <cell r="U80" t="str">
            <v>DATOS</v>
          </cell>
          <cell r="V80" t="str">
            <v>SG1DGRL0</v>
          </cell>
          <cell r="W80" t="str">
            <v>SG2DGRL0</v>
          </cell>
          <cell r="X80" t="str">
            <v>SG3DRSE0</v>
          </cell>
          <cell r="Z80" t="str">
            <v>ET_SDI</v>
          </cell>
        </row>
        <row r="81">
          <cell r="N81" t="str">
            <v>OL_RECSEINDICES</v>
          </cell>
          <cell r="O81" t="str">
            <v>OL_RECSE</v>
          </cell>
          <cell r="P81">
            <v>5</v>
          </cell>
          <cell r="Q81" t="str">
            <v>OL_</v>
          </cell>
          <cell r="R81" t="str">
            <v>Recursos y Servicios</v>
          </cell>
          <cell r="S81" t="str">
            <v>RECSE</v>
          </cell>
          <cell r="T81" t="str">
            <v>DBRECSE5</v>
          </cell>
          <cell r="U81" t="str">
            <v>INDICES</v>
          </cell>
          <cell r="V81" t="str">
            <v>SG1IGRL0</v>
          </cell>
          <cell r="W81" t="str">
            <v>SG2IGRL0</v>
          </cell>
          <cell r="X81" t="str">
            <v>SG3IRSE0</v>
          </cell>
          <cell r="Z81" t="str">
            <v>ST_SDI</v>
          </cell>
        </row>
        <row r="82">
          <cell r="N82" t="str">
            <v>FE_RECSEDATOS</v>
          </cell>
          <cell r="O82" t="str">
            <v>FE_RECSE</v>
          </cell>
          <cell r="P82">
            <v>6</v>
          </cell>
          <cell r="Q82" t="str">
            <v>FE_</v>
          </cell>
          <cell r="R82" t="str">
            <v>Recursos y Servicios</v>
          </cell>
          <cell r="S82" t="str">
            <v>RECSE</v>
          </cell>
          <cell r="T82" t="str">
            <v>DBRECSE6</v>
          </cell>
          <cell r="U82" t="str">
            <v>DATOS</v>
          </cell>
          <cell r="V82" t="str">
            <v>SG1DGRL0</v>
          </cell>
          <cell r="W82" t="str">
            <v>SG2DGRL0</v>
          </cell>
          <cell r="X82" t="str">
            <v>SG3DRSE0</v>
          </cell>
          <cell r="Z82" t="str">
            <v>OL_SDI</v>
          </cell>
        </row>
        <row r="83">
          <cell r="N83" t="str">
            <v>FE_RECSEINDICES</v>
          </cell>
          <cell r="O83" t="str">
            <v>FE_RECSE</v>
          </cell>
          <cell r="P83">
            <v>6</v>
          </cell>
          <cell r="Q83" t="str">
            <v>FE_</v>
          </cell>
          <cell r="R83" t="str">
            <v>Recursos y Servicios</v>
          </cell>
          <cell r="S83" t="str">
            <v>RECSE</v>
          </cell>
          <cell r="T83" t="str">
            <v>DBRECSE6</v>
          </cell>
          <cell r="U83" t="str">
            <v>INDICES</v>
          </cell>
          <cell r="V83" t="str">
            <v>SG1IGRL0</v>
          </cell>
          <cell r="W83" t="str">
            <v>SG2IGRL0</v>
          </cell>
          <cell r="X83" t="str">
            <v>SG3IRSE0</v>
          </cell>
          <cell r="Z83" t="str">
            <v>FE_SDI</v>
          </cell>
        </row>
        <row r="84">
          <cell r="N84" t="str">
            <v>XM_RECSEDATOS</v>
          </cell>
          <cell r="O84" t="str">
            <v>XM_RECSE</v>
          </cell>
          <cell r="P84">
            <v>7</v>
          </cell>
          <cell r="Q84" t="str">
            <v>XM_</v>
          </cell>
          <cell r="R84" t="str">
            <v>Recursos y Servicios</v>
          </cell>
          <cell r="S84" t="str">
            <v>RECSE</v>
          </cell>
          <cell r="T84" t="str">
            <v>DBRECSE7</v>
          </cell>
          <cell r="U84" t="str">
            <v>DATOS</v>
          </cell>
          <cell r="V84" t="str">
            <v>SG1DGRL0</v>
          </cell>
          <cell r="W84" t="str">
            <v>SG2DGRL0</v>
          </cell>
          <cell r="X84" t="str">
            <v>SG3DRSE0</v>
          </cell>
          <cell r="Z84" t="str">
            <v>XM_SDI</v>
          </cell>
        </row>
        <row r="85">
          <cell r="N85" t="str">
            <v>XM_RECSEINDICES</v>
          </cell>
          <cell r="O85" t="str">
            <v>XM_RECSE</v>
          </cell>
          <cell r="P85">
            <v>7</v>
          </cell>
          <cell r="Q85" t="str">
            <v>XM_</v>
          </cell>
          <cell r="R85" t="str">
            <v>Recursos y Servicios</v>
          </cell>
          <cell r="S85" t="str">
            <v>RECSE</v>
          </cell>
          <cell r="T85" t="str">
            <v>DBRECSE7</v>
          </cell>
          <cell r="U85" t="str">
            <v>INDICES</v>
          </cell>
          <cell r="V85" t="str">
            <v>SG1IGRL0</v>
          </cell>
          <cell r="W85" t="str">
            <v>SG2IGRL0</v>
          </cell>
          <cell r="X85" t="str">
            <v>SG3IRSE0</v>
          </cell>
          <cell r="Z85" t="str">
            <v>MD_SDI</v>
          </cell>
        </row>
        <row r="86">
          <cell r="N86" t="str">
            <v>MD_RECSEDATOS</v>
          </cell>
          <cell r="O86" t="str">
            <v>MD_RECSE</v>
          </cell>
          <cell r="P86">
            <v>8</v>
          </cell>
          <cell r="Q86" t="str">
            <v>MD_</v>
          </cell>
          <cell r="R86" t="str">
            <v>Recursos y Servicios</v>
          </cell>
          <cell r="S86" t="str">
            <v>RECSE</v>
          </cell>
          <cell r="T86" t="str">
            <v>DBRECSE8</v>
          </cell>
          <cell r="U86" t="str">
            <v>DATOS</v>
          </cell>
          <cell r="V86" t="str">
            <v>SG1DGRL0</v>
          </cell>
          <cell r="W86" t="str">
            <v>SG2DGRL0</v>
          </cell>
          <cell r="X86" t="str">
            <v>SG3DRSE0</v>
          </cell>
          <cell r="Z86" t="str">
            <v>OD_EXES</v>
          </cell>
        </row>
        <row r="87">
          <cell r="N87" t="str">
            <v>MD_RECSEINDICES</v>
          </cell>
          <cell r="O87" t="str">
            <v>MD_RECSE</v>
          </cell>
          <cell r="P87">
            <v>8</v>
          </cell>
          <cell r="Q87" t="str">
            <v>MD_</v>
          </cell>
          <cell r="R87" t="str">
            <v>Recursos y Servicios</v>
          </cell>
          <cell r="S87" t="str">
            <v>RECSE</v>
          </cell>
          <cell r="T87" t="str">
            <v>DBRECSE8</v>
          </cell>
          <cell r="U87" t="str">
            <v>INDICES</v>
          </cell>
          <cell r="V87" t="str">
            <v>SG1IGRL0</v>
          </cell>
          <cell r="W87" t="str">
            <v>SG2IGRL0</v>
          </cell>
          <cell r="X87" t="str">
            <v>SG3IRSE0</v>
          </cell>
          <cell r="Z87" t="str">
            <v>DM_EXES</v>
          </cell>
        </row>
        <row r="88">
          <cell r="N88" t="str">
            <v>OD_SACDATOS</v>
          </cell>
          <cell r="O88" t="str">
            <v>OD_SAC</v>
          </cell>
          <cell r="P88">
            <v>1</v>
          </cell>
          <cell r="Q88" t="str">
            <v>OD_</v>
          </cell>
          <cell r="R88" t="str">
            <v>Servicios al Contribuyente</v>
          </cell>
          <cell r="S88" t="str">
            <v>SAC</v>
          </cell>
          <cell r="T88" t="str">
            <v>DBSAC1</v>
          </cell>
          <cell r="U88" t="str">
            <v>DATOS</v>
          </cell>
          <cell r="V88" t="str">
            <v>SG1DGRL0</v>
          </cell>
          <cell r="W88" t="str">
            <v>SG2DGRL0</v>
          </cell>
          <cell r="X88" t="str">
            <v>SG3DSAC0</v>
          </cell>
          <cell r="Z88" t="str">
            <v>ET_EXES</v>
          </cell>
        </row>
        <row r="89">
          <cell r="N89" t="str">
            <v>OD_SACINDICES</v>
          </cell>
          <cell r="O89" t="str">
            <v>OD_SAC</v>
          </cell>
          <cell r="P89">
            <v>1</v>
          </cell>
          <cell r="Q89" t="str">
            <v>OD_</v>
          </cell>
          <cell r="R89" t="str">
            <v>Servicios al Contribuyente</v>
          </cell>
          <cell r="S89" t="str">
            <v>SAC</v>
          </cell>
          <cell r="T89" t="str">
            <v>DBSAC1</v>
          </cell>
          <cell r="U89" t="str">
            <v>INDICES</v>
          </cell>
          <cell r="V89" t="str">
            <v>SG1IGRL0</v>
          </cell>
          <cell r="W89" t="str">
            <v>SG2IGRL0</v>
          </cell>
          <cell r="X89" t="str">
            <v>SG3ISAC0</v>
          </cell>
          <cell r="Z89" t="str">
            <v>ST_EXES</v>
          </cell>
        </row>
        <row r="90">
          <cell r="N90" t="str">
            <v>DM_SACDATOS</v>
          </cell>
          <cell r="O90" t="str">
            <v>DM_SAC</v>
          </cell>
          <cell r="P90">
            <v>2</v>
          </cell>
          <cell r="Q90" t="str">
            <v>DM_</v>
          </cell>
          <cell r="R90" t="str">
            <v>Servicios al Contribuyente</v>
          </cell>
          <cell r="S90" t="str">
            <v>SAC</v>
          </cell>
          <cell r="T90" t="str">
            <v>DBSAC2</v>
          </cell>
          <cell r="U90" t="str">
            <v>DATOS</v>
          </cell>
          <cell r="V90" t="str">
            <v>SG1DGRL0</v>
          </cell>
          <cell r="W90" t="str">
            <v>SG2DGRL0</v>
          </cell>
          <cell r="X90" t="str">
            <v>SG3DSAC0</v>
          </cell>
          <cell r="Z90" t="str">
            <v>OL_EXES</v>
          </cell>
        </row>
        <row r="91">
          <cell r="N91" t="str">
            <v>DM_SACINDICES</v>
          </cell>
          <cell r="O91" t="str">
            <v>DM_SAC</v>
          </cell>
          <cell r="P91">
            <v>2</v>
          </cell>
          <cell r="Q91" t="str">
            <v>DM_</v>
          </cell>
          <cell r="R91" t="str">
            <v>Servicios al Contribuyente</v>
          </cell>
          <cell r="S91" t="str">
            <v>SAC</v>
          </cell>
          <cell r="T91" t="str">
            <v>DBSAC2</v>
          </cell>
          <cell r="U91" t="str">
            <v>INDICES</v>
          </cell>
          <cell r="V91" t="str">
            <v>SG1IGRL0</v>
          </cell>
          <cell r="W91" t="str">
            <v>SG2IGRL0</v>
          </cell>
          <cell r="X91" t="str">
            <v>SG3ISAC0</v>
          </cell>
          <cell r="Z91" t="str">
            <v>FE_EXES</v>
          </cell>
        </row>
        <row r="92">
          <cell r="N92" t="str">
            <v>ET_SACDATOS</v>
          </cell>
          <cell r="O92" t="str">
            <v>ET_SAC</v>
          </cell>
          <cell r="P92">
            <v>3</v>
          </cell>
          <cell r="Q92" t="str">
            <v>ET_</v>
          </cell>
          <cell r="R92" t="str">
            <v>Servicios al Contribuyente</v>
          </cell>
          <cell r="S92" t="str">
            <v>SAC</v>
          </cell>
          <cell r="T92" t="str">
            <v>DBSAC3</v>
          </cell>
          <cell r="U92" t="str">
            <v>DATOS</v>
          </cell>
          <cell r="V92" t="str">
            <v>SG1DGRL0</v>
          </cell>
          <cell r="W92" t="str">
            <v>SG2DGRL0</v>
          </cell>
          <cell r="X92" t="str">
            <v>SG3DSAC0</v>
          </cell>
          <cell r="Z92" t="str">
            <v>XM_EXES</v>
          </cell>
        </row>
        <row r="93">
          <cell r="N93" t="str">
            <v>ET_SACINDICES</v>
          </cell>
          <cell r="O93" t="str">
            <v>ET_SAC</v>
          </cell>
          <cell r="P93">
            <v>3</v>
          </cell>
          <cell r="Q93" t="str">
            <v>ET_</v>
          </cell>
          <cell r="R93" t="str">
            <v>Servicios al Contribuyente</v>
          </cell>
          <cell r="S93" t="str">
            <v>SAC</v>
          </cell>
          <cell r="T93" t="str">
            <v>DBSAC3</v>
          </cell>
          <cell r="U93" t="str">
            <v>INDICES</v>
          </cell>
          <cell r="V93" t="str">
            <v>SG1IGRL0</v>
          </cell>
          <cell r="W93" t="str">
            <v>SG2IGRL0</v>
          </cell>
          <cell r="X93" t="str">
            <v>SG3ISAC0</v>
          </cell>
          <cell r="Z93" t="str">
            <v>MD_EXES</v>
          </cell>
        </row>
        <row r="94">
          <cell r="N94" t="str">
            <v>ST_SACDATOS</v>
          </cell>
          <cell r="O94" t="str">
            <v>ST_SAC</v>
          </cell>
          <cell r="P94">
            <v>4</v>
          </cell>
          <cell r="Q94" t="str">
            <v>ST_</v>
          </cell>
          <cell r="R94" t="str">
            <v>Servicios al Contribuyente</v>
          </cell>
          <cell r="S94" t="str">
            <v>SAC</v>
          </cell>
          <cell r="T94" t="str">
            <v>DBSAC4</v>
          </cell>
          <cell r="U94" t="str">
            <v>DATOS</v>
          </cell>
          <cell r="V94" t="str">
            <v>SG1DGRL0</v>
          </cell>
          <cell r="W94" t="str">
            <v>SG2DGRL0</v>
          </cell>
          <cell r="X94" t="str">
            <v>SG3DSAC0</v>
          </cell>
          <cell r="Z94" t="str">
            <v>APP</v>
          </cell>
        </row>
        <row r="95">
          <cell r="N95" t="str">
            <v>ST_SACINDICES</v>
          </cell>
          <cell r="O95" t="str">
            <v>ST_SAC</v>
          </cell>
          <cell r="P95">
            <v>4</v>
          </cell>
          <cell r="Q95" t="str">
            <v>ST_</v>
          </cell>
          <cell r="R95" t="str">
            <v>Servicios al Contribuyente</v>
          </cell>
          <cell r="S95" t="str">
            <v>SAC</v>
          </cell>
          <cell r="T95" t="str">
            <v>DBSAC4</v>
          </cell>
          <cell r="U95" t="str">
            <v>INDICES</v>
          </cell>
          <cell r="V95" t="str">
            <v>SG1IGRL0</v>
          </cell>
          <cell r="W95" t="str">
            <v>SG2IGRL0</v>
          </cell>
          <cell r="X95" t="str">
            <v>SG3ISAC0</v>
          </cell>
          <cell r="Z95" t="str">
            <v>OD_DIM</v>
          </cell>
        </row>
        <row r="96">
          <cell r="N96" t="str">
            <v>OL_SACDATOS</v>
          </cell>
          <cell r="O96" t="str">
            <v>OL_SAC</v>
          </cell>
          <cell r="P96">
            <v>5</v>
          </cell>
          <cell r="Q96" t="str">
            <v>OL_</v>
          </cell>
          <cell r="R96" t="str">
            <v>Servicios al Contribuyente</v>
          </cell>
          <cell r="S96" t="str">
            <v>SAC</v>
          </cell>
          <cell r="T96" t="str">
            <v>DBSAC5</v>
          </cell>
          <cell r="U96" t="str">
            <v>DATOS</v>
          </cell>
          <cell r="V96" t="str">
            <v>SG1DGRL0</v>
          </cell>
          <cell r="W96" t="str">
            <v>SG2DGRL0</v>
          </cell>
          <cell r="X96" t="str">
            <v>SG3DSAC0</v>
          </cell>
          <cell r="Z96" t="str">
            <v>DM_DIM</v>
          </cell>
        </row>
        <row r="97">
          <cell r="N97" t="str">
            <v>OL_SACINDICES</v>
          </cell>
          <cell r="O97" t="str">
            <v>OL_SAC</v>
          </cell>
          <cell r="P97">
            <v>5</v>
          </cell>
          <cell r="Q97" t="str">
            <v>OL_</v>
          </cell>
          <cell r="R97" t="str">
            <v>Servicios al Contribuyente</v>
          </cell>
          <cell r="S97" t="str">
            <v>SAC</v>
          </cell>
          <cell r="T97" t="str">
            <v>DBSAC5</v>
          </cell>
          <cell r="U97" t="str">
            <v>INDICES</v>
          </cell>
          <cell r="V97" t="str">
            <v>SG1IGRL0</v>
          </cell>
          <cell r="W97" t="str">
            <v>SG2IGRL0</v>
          </cell>
          <cell r="X97" t="str">
            <v>SG3ISAC0</v>
          </cell>
          <cell r="Z97" t="str">
            <v>ASINF</v>
          </cell>
        </row>
        <row r="98">
          <cell r="N98" t="str">
            <v>FE_SACDATOS</v>
          </cell>
          <cell r="O98" t="str">
            <v>FE_SAC</v>
          </cell>
          <cell r="P98">
            <v>6</v>
          </cell>
          <cell r="Q98" t="str">
            <v>FE_</v>
          </cell>
          <cell r="R98" t="str">
            <v>Servicios al Contribuyente</v>
          </cell>
          <cell r="S98" t="str">
            <v>SAC</v>
          </cell>
          <cell r="T98" t="str">
            <v>DBSAC6</v>
          </cell>
          <cell r="U98" t="str">
            <v>DATOS</v>
          </cell>
          <cell r="V98" t="str">
            <v>SG1DGRL0</v>
          </cell>
          <cell r="W98" t="str">
            <v>SG2DGRL0</v>
          </cell>
          <cell r="X98" t="str">
            <v>SG3DSAC0</v>
          </cell>
        </row>
        <row r="99">
          <cell r="N99" t="str">
            <v>FE_SACINDICES</v>
          </cell>
          <cell r="O99" t="str">
            <v>FE_SAC</v>
          </cell>
          <cell r="P99">
            <v>6</v>
          </cell>
          <cell r="Q99" t="str">
            <v>FE_</v>
          </cell>
          <cell r="R99" t="str">
            <v>Servicios al Contribuyente</v>
          </cell>
          <cell r="S99" t="str">
            <v>SAC</v>
          </cell>
          <cell r="T99" t="str">
            <v>DBSAC6</v>
          </cell>
          <cell r="U99" t="str">
            <v>INDICES</v>
          </cell>
          <cell r="V99" t="str">
            <v>SG1IGRL0</v>
          </cell>
          <cell r="W99" t="str">
            <v>SG2IGRL0</v>
          </cell>
          <cell r="X99" t="str">
            <v>SG3ISAC0</v>
          </cell>
        </row>
        <row r="100">
          <cell r="N100" t="str">
            <v>XM_SACDATOS</v>
          </cell>
          <cell r="O100" t="str">
            <v>XM_SAC</v>
          </cell>
          <cell r="P100">
            <v>7</v>
          </cell>
          <cell r="Q100" t="str">
            <v>XM_</v>
          </cell>
          <cell r="R100" t="str">
            <v>Servicios al Contribuyente</v>
          </cell>
          <cell r="S100" t="str">
            <v>SAC</v>
          </cell>
          <cell r="T100" t="str">
            <v>DBSAC7</v>
          </cell>
          <cell r="U100" t="str">
            <v>DATOS</v>
          </cell>
          <cell r="V100" t="str">
            <v>SG1DGRL0</v>
          </cell>
          <cell r="W100" t="str">
            <v>SG2DGRL0</v>
          </cell>
          <cell r="X100" t="str">
            <v>SG3DSAC0</v>
          </cell>
        </row>
        <row r="101">
          <cell r="N101" t="str">
            <v>XM_SACINDICES</v>
          </cell>
          <cell r="O101" t="str">
            <v>XM_SAC</v>
          </cell>
          <cell r="P101">
            <v>7</v>
          </cell>
          <cell r="Q101" t="str">
            <v>XM_</v>
          </cell>
          <cell r="R101" t="str">
            <v>Servicios al Contribuyente</v>
          </cell>
          <cell r="S101" t="str">
            <v>SAC</v>
          </cell>
          <cell r="T101" t="str">
            <v>DBSAC7</v>
          </cell>
          <cell r="U101" t="str">
            <v>INDICES</v>
          </cell>
          <cell r="V101" t="str">
            <v>SG1IGRL0</v>
          </cell>
          <cell r="W101" t="str">
            <v>SG2IGRL0</v>
          </cell>
          <cell r="X101" t="str">
            <v>SG3ISAC0</v>
          </cell>
        </row>
        <row r="102">
          <cell r="N102" t="str">
            <v>MD_SACDATOS</v>
          </cell>
          <cell r="O102" t="str">
            <v>MD_SAC</v>
          </cell>
          <cell r="P102">
            <v>8</v>
          </cell>
          <cell r="Q102" t="str">
            <v>MD_</v>
          </cell>
          <cell r="R102" t="str">
            <v>Servicios al Contribuyente</v>
          </cell>
          <cell r="S102" t="str">
            <v>SAC</v>
          </cell>
          <cell r="T102" t="str">
            <v>DBSAC8</v>
          </cell>
          <cell r="U102" t="str">
            <v>DATOS</v>
          </cell>
          <cell r="V102" t="str">
            <v>SG1DGRL0</v>
          </cell>
          <cell r="W102" t="str">
            <v>SG2DGRL0</v>
          </cell>
          <cell r="X102" t="str">
            <v>SG3DSAC0</v>
          </cell>
        </row>
        <row r="103">
          <cell r="N103" t="str">
            <v>MD_SACINDICES</v>
          </cell>
          <cell r="O103" t="str">
            <v>MD_SAC</v>
          </cell>
          <cell r="P103">
            <v>8</v>
          </cell>
          <cell r="Q103" t="str">
            <v>MD_</v>
          </cell>
          <cell r="R103" t="str">
            <v>Servicios al Contribuyente</v>
          </cell>
          <cell r="S103" t="str">
            <v>SAC</v>
          </cell>
          <cell r="T103" t="str">
            <v>DBSAC8</v>
          </cell>
          <cell r="U103" t="str">
            <v>INDICES</v>
          </cell>
          <cell r="V103" t="str">
            <v>SG1IGRL0</v>
          </cell>
          <cell r="W103" t="str">
            <v>SG2IGRL0</v>
          </cell>
          <cell r="X103" t="str">
            <v>SG3ISAC0</v>
          </cell>
        </row>
        <row r="104">
          <cell r="N104" t="str">
            <v>OD_GCDATOS</v>
          </cell>
          <cell r="O104" t="str">
            <v>OD_GC</v>
          </cell>
          <cell r="P104">
            <v>1</v>
          </cell>
          <cell r="Q104" t="str">
            <v>OD_</v>
          </cell>
          <cell r="R104" t="str">
            <v>Grandes Contribuyentes</v>
          </cell>
          <cell r="S104" t="str">
            <v>GC</v>
          </cell>
          <cell r="T104" t="str">
            <v>DBGC1</v>
          </cell>
          <cell r="U104" t="str">
            <v>DATOS</v>
          </cell>
          <cell r="V104" t="str">
            <v>SG1DGRL0</v>
          </cell>
          <cell r="W104" t="str">
            <v>SG2DGRL0</v>
          </cell>
          <cell r="X104" t="str">
            <v>SG3DGCO0</v>
          </cell>
        </row>
        <row r="105">
          <cell r="N105" t="str">
            <v>OD_GCINDICES</v>
          </cell>
          <cell r="O105" t="str">
            <v>OD_GC</v>
          </cell>
          <cell r="P105">
            <v>1</v>
          </cell>
          <cell r="Q105" t="str">
            <v>OD_</v>
          </cell>
          <cell r="R105" t="str">
            <v>Grandes Contribuyentes</v>
          </cell>
          <cell r="S105" t="str">
            <v>GC</v>
          </cell>
          <cell r="T105" t="str">
            <v>DBGC1</v>
          </cell>
          <cell r="U105" t="str">
            <v>INDICES</v>
          </cell>
          <cell r="V105" t="str">
            <v>SG1IGRL0</v>
          </cell>
          <cell r="W105" t="str">
            <v>SG2IGRL0</v>
          </cell>
          <cell r="X105" t="str">
            <v>SG3IGCO0</v>
          </cell>
        </row>
        <row r="106">
          <cell r="N106" t="str">
            <v>DM_GCDATOS</v>
          </cell>
          <cell r="O106" t="str">
            <v>DM_GC</v>
          </cell>
          <cell r="P106">
            <v>2</v>
          </cell>
          <cell r="Q106" t="str">
            <v>DM_</v>
          </cell>
          <cell r="R106" t="str">
            <v>Grandes Contribuyentes</v>
          </cell>
          <cell r="S106" t="str">
            <v>GC</v>
          </cell>
          <cell r="T106" t="str">
            <v>DBGC2</v>
          </cell>
          <cell r="U106" t="str">
            <v>DATOS</v>
          </cell>
          <cell r="V106" t="str">
            <v>SG1DGRL0</v>
          </cell>
          <cell r="W106" t="str">
            <v>SG2DGRL0</v>
          </cell>
          <cell r="X106" t="str">
            <v>SG3DGCO0</v>
          </cell>
        </row>
        <row r="107">
          <cell r="N107" t="str">
            <v>DM_GCINDICES</v>
          </cell>
          <cell r="O107" t="str">
            <v>DM_GC</v>
          </cell>
          <cell r="P107">
            <v>2</v>
          </cell>
          <cell r="Q107" t="str">
            <v>DM_</v>
          </cell>
          <cell r="R107" t="str">
            <v>Grandes Contribuyentes</v>
          </cell>
          <cell r="S107" t="str">
            <v>GC</v>
          </cell>
          <cell r="T107" t="str">
            <v>DBGC2</v>
          </cell>
          <cell r="U107" t="str">
            <v>INDICES</v>
          </cell>
          <cell r="V107" t="str">
            <v>SG1IGRL0</v>
          </cell>
          <cell r="W107" t="str">
            <v>SG2IGRL0</v>
          </cell>
          <cell r="X107" t="str">
            <v>SG3IGCO0</v>
          </cell>
        </row>
        <row r="108">
          <cell r="N108" t="str">
            <v>ET_GCDATOS</v>
          </cell>
          <cell r="O108" t="str">
            <v>ET_GC</v>
          </cell>
          <cell r="P108">
            <v>3</v>
          </cell>
          <cell r="Q108" t="str">
            <v>ET_</v>
          </cell>
          <cell r="R108" t="str">
            <v>Grandes Contribuyentes</v>
          </cell>
          <cell r="S108" t="str">
            <v>GC</v>
          </cell>
          <cell r="T108" t="str">
            <v>DBGC3</v>
          </cell>
          <cell r="U108" t="str">
            <v>DATOS</v>
          </cell>
          <cell r="V108" t="str">
            <v>SG1DGRL0</v>
          </cell>
          <cell r="W108" t="str">
            <v>SG2DGRL0</v>
          </cell>
          <cell r="X108" t="str">
            <v>SG3DGCO0</v>
          </cell>
        </row>
        <row r="109">
          <cell r="N109" t="str">
            <v>ET_GCINDICES</v>
          </cell>
          <cell r="O109" t="str">
            <v>ET_GC</v>
          </cell>
          <cell r="P109">
            <v>3</v>
          </cell>
          <cell r="Q109" t="str">
            <v>ET_</v>
          </cell>
          <cell r="R109" t="str">
            <v>Grandes Contribuyentes</v>
          </cell>
          <cell r="S109" t="str">
            <v>GC</v>
          </cell>
          <cell r="T109" t="str">
            <v>DBGC3</v>
          </cell>
          <cell r="U109" t="str">
            <v>INDICES</v>
          </cell>
          <cell r="V109" t="str">
            <v>SG1IGRL0</v>
          </cell>
          <cell r="W109" t="str">
            <v>SG2IGRL0</v>
          </cell>
          <cell r="X109" t="str">
            <v>SG3IGCO0</v>
          </cell>
        </row>
        <row r="110">
          <cell r="N110" t="str">
            <v>ST_GCDATOS</v>
          </cell>
          <cell r="O110" t="str">
            <v>ST_GC</v>
          </cell>
          <cell r="P110">
            <v>4</v>
          </cell>
          <cell r="Q110" t="str">
            <v>ST_</v>
          </cell>
          <cell r="R110" t="str">
            <v>Grandes Contribuyentes</v>
          </cell>
          <cell r="S110" t="str">
            <v>GC</v>
          </cell>
          <cell r="T110" t="str">
            <v>DBGC4</v>
          </cell>
          <cell r="U110" t="str">
            <v>DATOS</v>
          </cell>
          <cell r="V110" t="str">
            <v>SG1DGRL0</v>
          </cell>
          <cell r="W110" t="str">
            <v>SG2DGRL0</v>
          </cell>
          <cell r="X110" t="str">
            <v>SG3DGCO0</v>
          </cell>
        </row>
        <row r="111">
          <cell r="N111" t="str">
            <v>ST_GCINDICES</v>
          </cell>
          <cell r="O111" t="str">
            <v>ST_GC</v>
          </cell>
          <cell r="P111">
            <v>4</v>
          </cell>
          <cell r="Q111" t="str">
            <v>ST_</v>
          </cell>
          <cell r="R111" t="str">
            <v>Grandes Contribuyentes</v>
          </cell>
          <cell r="S111" t="str">
            <v>GC</v>
          </cell>
          <cell r="T111" t="str">
            <v>DBGC4</v>
          </cell>
          <cell r="U111" t="str">
            <v>INDICES</v>
          </cell>
          <cell r="V111" t="str">
            <v>SG1IGRL0</v>
          </cell>
          <cell r="W111" t="str">
            <v>SG2IGRL0</v>
          </cell>
          <cell r="X111" t="str">
            <v>SG3IGCO0</v>
          </cell>
        </row>
        <row r="112">
          <cell r="N112" t="str">
            <v>OL_GCDATOS</v>
          </cell>
          <cell r="O112" t="str">
            <v>OL_GC</v>
          </cell>
          <cell r="P112">
            <v>5</v>
          </cell>
          <cell r="Q112" t="str">
            <v>OL_</v>
          </cell>
          <cell r="R112" t="str">
            <v>Grandes Contribuyentes</v>
          </cell>
          <cell r="S112" t="str">
            <v>GC</v>
          </cell>
          <cell r="T112" t="str">
            <v>DBGC5</v>
          </cell>
          <cell r="U112" t="str">
            <v>DATOS</v>
          </cell>
          <cell r="V112" t="str">
            <v>SG1DGRL0</v>
          </cell>
          <cell r="W112" t="str">
            <v>SG2DGRL0</v>
          </cell>
          <cell r="X112" t="str">
            <v>SG3DGCO0</v>
          </cell>
        </row>
        <row r="113">
          <cell r="N113" t="str">
            <v>OL_GCINDICES</v>
          </cell>
          <cell r="O113" t="str">
            <v>OL_GC</v>
          </cell>
          <cell r="P113">
            <v>5</v>
          </cell>
          <cell r="Q113" t="str">
            <v>OL_</v>
          </cell>
          <cell r="R113" t="str">
            <v>Grandes Contribuyentes</v>
          </cell>
          <cell r="S113" t="str">
            <v>GC</v>
          </cell>
          <cell r="T113" t="str">
            <v>DBGC5</v>
          </cell>
          <cell r="U113" t="str">
            <v>INDICES</v>
          </cell>
          <cell r="V113" t="str">
            <v>SG1IGRL0</v>
          </cell>
          <cell r="W113" t="str">
            <v>SG2IGRL0</v>
          </cell>
          <cell r="X113" t="str">
            <v>SG3IGCO0</v>
          </cell>
        </row>
        <row r="114">
          <cell r="N114" t="str">
            <v>FE_GCDATOS</v>
          </cell>
          <cell r="O114" t="str">
            <v>FE_GC</v>
          </cell>
          <cell r="P114">
            <v>6</v>
          </cell>
          <cell r="Q114" t="str">
            <v>FE_</v>
          </cell>
          <cell r="R114" t="str">
            <v>Grandes Contribuyentes</v>
          </cell>
          <cell r="S114" t="str">
            <v>GC</v>
          </cell>
          <cell r="T114" t="str">
            <v>DBGC6</v>
          </cell>
          <cell r="U114" t="str">
            <v>DATOS</v>
          </cell>
          <cell r="V114" t="str">
            <v>SG1DGRL0</v>
          </cell>
          <cell r="W114" t="str">
            <v>SG2DGRL0</v>
          </cell>
          <cell r="X114" t="str">
            <v>SG3DGCO0</v>
          </cell>
        </row>
        <row r="115">
          <cell r="N115" t="str">
            <v>FE_GCINDICES</v>
          </cell>
          <cell r="O115" t="str">
            <v>FE_GC</v>
          </cell>
          <cell r="P115">
            <v>6</v>
          </cell>
          <cell r="Q115" t="str">
            <v>FE_</v>
          </cell>
          <cell r="R115" t="str">
            <v>Grandes Contribuyentes</v>
          </cell>
          <cell r="S115" t="str">
            <v>GC</v>
          </cell>
          <cell r="T115" t="str">
            <v>DBGC6</v>
          </cell>
          <cell r="U115" t="str">
            <v>INDICES</v>
          </cell>
          <cell r="V115" t="str">
            <v>SG1IGRL0</v>
          </cell>
          <cell r="W115" t="str">
            <v>SG2IGRL0</v>
          </cell>
          <cell r="X115" t="str">
            <v>SG3IGCO0</v>
          </cell>
        </row>
        <row r="116">
          <cell r="N116" t="str">
            <v>XM_GCDATOS</v>
          </cell>
          <cell r="O116" t="str">
            <v>XM_GC</v>
          </cell>
          <cell r="P116">
            <v>7</v>
          </cell>
          <cell r="Q116" t="str">
            <v>XM_</v>
          </cell>
          <cell r="R116" t="str">
            <v>Grandes Contribuyentes</v>
          </cell>
          <cell r="S116" t="str">
            <v>GC</v>
          </cell>
          <cell r="T116" t="str">
            <v>DBGC7</v>
          </cell>
          <cell r="U116" t="str">
            <v>DATOS</v>
          </cell>
          <cell r="V116" t="str">
            <v>SG1DGRL0</v>
          </cell>
          <cell r="W116" t="str">
            <v>SG2DGRL0</v>
          </cell>
          <cell r="X116" t="str">
            <v>SG3DGCO0</v>
          </cell>
        </row>
        <row r="117">
          <cell r="N117" t="str">
            <v>XM_GCINDICES</v>
          </cell>
          <cell r="O117" t="str">
            <v>XM_GC</v>
          </cell>
          <cell r="P117">
            <v>7</v>
          </cell>
          <cell r="Q117" t="str">
            <v>XM_</v>
          </cell>
          <cell r="R117" t="str">
            <v>Grandes Contribuyentes</v>
          </cell>
          <cell r="S117" t="str">
            <v>GC</v>
          </cell>
          <cell r="T117" t="str">
            <v>DBGC7</v>
          </cell>
          <cell r="U117" t="str">
            <v>INDICES</v>
          </cell>
          <cell r="V117" t="str">
            <v>SG1IGRL0</v>
          </cell>
          <cell r="W117" t="str">
            <v>SG2IGRL0</v>
          </cell>
          <cell r="X117" t="str">
            <v>SG3IGCO0</v>
          </cell>
        </row>
        <row r="118">
          <cell r="N118" t="str">
            <v>MD_GCDATOS</v>
          </cell>
          <cell r="O118" t="str">
            <v>MD_GC</v>
          </cell>
          <cell r="P118">
            <v>8</v>
          </cell>
          <cell r="Q118" t="str">
            <v>MD_</v>
          </cell>
          <cell r="R118" t="str">
            <v>Grandes Contribuyentes</v>
          </cell>
          <cell r="S118" t="str">
            <v>GC</v>
          </cell>
          <cell r="T118" t="str">
            <v>DBGC8</v>
          </cell>
          <cell r="U118" t="str">
            <v>DATOS</v>
          </cell>
          <cell r="V118" t="str">
            <v>SG1DGRL0</v>
          </cell>
          <cell r="W118" t="str">
            <v>SG2DGRL0</v>
          </cell>
          <cell r="X118" t="str">
            <v>SG3DGCO0</v>
          </cell>
        </row>
        <row r="119">
          <cell r="N119" t="str">
            <v>MD_GCINDICES</v>
          </cell>
          <cell r="O119" t="str">
            <v>MD_GC</v>
          </cell>
          <cell r="P119">
            <v>8</v>
          </cell>
          <cell r="Q119" t="str">
            <v>MD_</v>
          </cell>
          <cell r="R119" t="str">
            <v>Grandes Contribuyentes</v>
          </cell>
          <cell r="S119" t="str">
            <v>GC</v>
          </cell>
          <cell r="T119" t="str">
            <v>DBGC8</v>
          </cell>
          <cell r="U119" t="str">
            <v>INDICES</v>
          </cell>
          <cell r="V119" t="str">
            <v>SG1IGRL0</v>
          </cell>
          <cell r="W119" t="str">
            <v>SG2IGRL0</v>
          </cell>
          <cell r="X119" t="str">
            <v>SG3IGCO0</v>
          </cell>
        </row>
        <row r="120">
          <cell r="N120" t="str">
            <v>OD_EVALDATOS</v>
          </cell>
          <cell r="O120" t="str">
            <v>OD_EVAL</v>
          </cell>
          <cell r="P120">
            <v>1</v>
          </cell>
          <cell r="Q120" t="str">
            <v>OD_</v>
          </cell>
          <cell r="R120" t="str">
            <v>Evaluación</v>
          </cell>
          <cell r="S120" t="str">
            <v>EVAL</v>
          </cell>
          <cell r="T120" t="str">
            <v>DBEVAL1</v>
          </cell>
          <cell r="U120" t="str">
            <v>DATOS</v>
          </cell>
          <cell r="V120" t="str">
            <v>SG1DGRL0</v>
          </cell>
          <cell r="W120" t="str">
            <v>SG2DGRL0</v>
          </cell>
          <cell r="X120" t="str">
            <v>SG3DEVA0</v>
          </cell>
        </row>
        <row r="121">
          <cell r="N121" t="str">
            <v>OD_EVALINDICES</v>
          </cell>
          <cell r="O121" t="str">
            <v>OD_EVAL</v>
          </cell>
          <cell r="P121">
            <v>1</v>
          </cell>
          <cell r="Q121" t="str">
            <v>OD_</v>
          </cell>
          <cell r="R121" t="str">
            <v>Evaluación</v>
          </cell>
          <cell r="S121" t="str">
            <v>EVAL</v>
          </cell>
          <cell r="T121" t="str">
            <v>DBEVAL1</v>
          </cell>
          <cell r="U121" t="str">
            <v>INDICES</v>
          </cell>
          <cell r="V121" t="str">
            <v>SG1IGRL0</v>
          </cell>
          <cell r="W121" t="str">
            <v>SG2IGRL0</v>
          </cell>
          <cell r="X121" t="str">
            <v>SG3IEVA0</v>
          </cell>
        </row>
        <row r="122">
          <cell r="N122" t="str">
            <v>DM_EVALDATOS</v>
          </cell>
          <cell r="O122" t="str">
            <v>DM_EVAL</v>
          </cell>
          <cell r="P122">
            <v>2</v>
          </cell>
          <cell r="Q122" t="str">
            <v>DM_</v>
          </cell>
          <cell r="R122" t="str">
            <v>Evaluación</v>
          </cell>
          <cell r="S122" t="str">
            <v>EVAL</v>
          </cell>
          <cell r="T122" t="str">
            <v>DBEVAL2</v>
          </cell>
          <cell r="U122" t="str">
            <v>DATOS</v>
          </cell>
          <cell r="V122" t="str">
            <v>SG1DGRL0</v>
          </cell>
          <cell r="W122" t="str">
            <v>SG2DGRL0</v>
          </cell>
          <cell r="X122" t="str">
            <v>SG3DEVA0</v>
          </cell>
        </row>
        <row r="123">
          <cell r="N123" t="str">
            <v>DM_EVALINDICES</v>
          </cell>
          <cell r="O123" t="str">
            <v>DM_EVAL</v>
          </cell>
          <cell r="P123">
            <v>2</v>
          </cell>
          <cell r="Q123" t="str">
            <v>DM_</v>
          </cell>
          <cell r="R123" t="str">
            <v>Evaluación</v>
          </cell>
          <cell r="S123" t="str">
            <v>EVAL</v>
          </cell>
          <cell r="T123" t="str">
            <v>DBEVAL2</v>
          </cell>
          <cell r="U123" t="str">
            <v>INDICES</v>
          </cell>
          <cell r="V123" t="str">
            <v>SG1IGRL0</v>
          </cell>
          <cell r="W123" t="str">
            <v>SG2IGRL0</v>
          </cell>
          <cell r="X123" t="str">
            <v>SG3IEVA0</v>
          </cell>
        </row>
        <row r="124">
          <cell r="N124" t="str">
            <v>ET_EVALDATOS</v>
          </cell>
          <cell r="O124" t="str">
            <v>ET_EVAL</v>
          </cell>
          <cell r="P124">
            <v>3</v>
          </cell>
          <cell r="Q124" t="str">
            <v>ET_</v>
          </cell>
          <cell r="R124" t="str">
            <v>Evaluación</v>
          </cell>
          <cell r="S124" t="str">
            <v>EVAL</v>
          </cell>
          <cell r="T124" t="str">
            <v>DBEVAL3</v>
          </cell>
          <cell r="U124" t="str">
            <v>DATOS</v>
          </cell>
          <cell r="V124" t="str">
            <v>SG1DGRL0</v>
          </cell>
          <cell r="W124" t="str">
            <v>SG2DGRL0</v>
          </cell>
          <cell r="X124" t="str">
            <v>SG3DEVA0</v>
          </cell>
        </row>
        <row r="125">
          <cell r="N125" t="str">
            <v>ET_EVALINDICES</v>
          </cell>
          <cell r="O125" t="str">
            <v>ET_EVAL</v>
          </cell>
          <cell r="P125">
            <v>3</v>
          </cell>
          <cell r="Q125" t="str">
            <v>ET_</v>
          </cell>
          <cell r="R125" t="str">
            <v>Evaluación</v>
          </cell>
          <cell r="S125" t="str">
            <v>EVAL</v>
          </cell>
          <cell r="T125" t="str">
            <v>DBEVAL3</v>
          </cell>
          <cell r="U125" t="str">
            <v>INDICES</v>
          </cell>
          <cell r="V125" t="str">
            <v>SG1IGRL0</v>
          </cell>
          <cell r="W125" t="str">
            <v>SG2IGRL0</v>
          </cell>
          <cell r="X125" t="str">
            <v>SG3IEVA0</v>
          </cell>
        </row>
        <row r="126">
          <cell r="N126" t="str">
            <v>ST_EVALDATOS</v>
          </cell>
          <cell r="O126" t="str">
            <v>ST_EVAL</v>
          </cell>
          <cell r="P126">
            <v>4</v>
          </cell>
          <cell r="Q126" t="str">
            <v>ST_</v>
          </cell>
          <cell r="R126" t="str">
            <v>Evaluación</v>
          </cell>
          <cell r="S126" t="str">
            <v>EVAL</v>
          </cell>
          <cell r="T126" t="str">
            <v>DBEVAL4</v>
          </cell>
          <cell r="U126" t="str">
            <v>DATOS</v>
          </cell>
          <cell r="V126" t="str">
            <v>SG1DGRL0</v>
          </cell>
          <cell r="W126" t="str">
            <v>SG2DGRL0</v>
          </cell>
          <cell r="X126" t="str">
            <v>SG3DEVA0</v>
          </cell>
        </row>
        <row r="127">
          <cell r="N127" t="str">
            <v>ST_EVALINDICES</v>
          </cell>
          <cell r="O127" t="str">
            <v>ST_EVAL</v>
          </cell>
          <cell r="P127">
            <v>4</v>
          </cell>
          <cell r="Q127" t="str">
            <v>ST_</v>
          </cell>
          <cell r="R127" t="str">
            <v>Evaluación</v>
          </cell>
          <cell r="S127" t="str">
            <v>EVAL</v>
          </cell>
          <cell r="T127" t="str">
            <v>DBEVAL4</v>
          </cell>
          <cell r="U127" t="str">
            <v>INDICES</v>
          </cell>
          <cell r="V127" t="str">
            <v>SG1IGRL0</v>
          </cell>
          <cell r="W127" t="str">
            <v>SG2IGRL0</v>
          </cell>
          <cell r="X127" t="str">
            <v>SG3IEVA0</v>
          </cell>
        </row>
        <row r="128">
          <cell r="N128" t="str">
            <v>OL_EVALDATOS</v>
          </cell>
          <cell r="O128" t="str">
            <v>OL_EVAL</v>
          </cell>
          <cell r="P128">
            <v>5</v>
          </cell>
          <cell r="Q128" t="str">
            <v>OL_</v>
          </cell>
          <cell r="R128" t="str">
            <v>Evaluación</v>
          </cell>
          <cell r="S128" t="str">
            <v>EVAL</v>
          </cell>
          <cell r="T128" t="str">
            <v>DBEVAL5</v>
          </cell>
          <cell r="U128" t="str">
            <v>DATOS</v>
          </cell>
          <cell r="V128" t="str">
            <v>SG1DGRL0</v>
          </cell>
          <cell r="W128" t="str">
            <v>SG2DGRL0</v>
          </cell>
          <cell r="X128" t="str">
            <v>SG3DEVA0</v>
          </cell>
        </row>
        <row r="129">
          <cell r="N129" t="str">
            <v>OL_EVALINDICES</v>
          </cell>
          <cell r="O129" t="str">
            <v>OL_EVAL</v>
          </cell>
          <cell r="P129">
            <v>5</v>
          </cell>
          <cell r="Q129" t="str">
            <v>OL_</v>
          </cell>
          <cell r="R129" t="str">
            <v>Evaluación</v>
          </cell>
          <cell r="S129" t="str">
            <v>EVAL</v>
          </cell>
          <cell r="T129" t="str">
            <v>DBEVAL5</v>
          </cell>
          <cell r="U129" t="str">
            <v>INDICES</v>
          </cell>
          <cell r="V129" t="str">
            <v>SG1IGRL0</v>
          </cell>
          <cell r="W129" t="str">
            <v>SG2IGRL0</v>
          </cell>
          <cell r="X129" t="str">
            <v>SG3IEVA0</v>
          </cell>
        </row>
        <row r="130">
          <cell r="N130" t="str">
            <v>FE_EVALDATOS</v>
          </cell>
          <cell r="O130" t="str">
            <v>FE_EVAL</v>
          </cell>
          <cell r="P130">
            <v>6</v>
          </cell>
          <cell r="Q130" t="str">
            <v>FE_</v>
          </cell>
          <cell r="R130" t="str">
            <v>Evaluación</v>
          </cell>
          <cell r="S130" t="str">
            <v>EVAL</v>
          </cell>
          <cell r="T130" t="str">
            <v>DBEVAL6</v>
          </cell>
          <cell r="U130" t="str">
            <v>DATOS</v>
          </cell>
          <cell r="V130" t="str">
            <v>SG1DGRL0</v>
          </cell>
          <cell r="W130" t="str">
            <v>SG2DGRL0</v>
          </cell>
          <cell r="X130" t="str">
            <v>SG3DEVA0</v>
          </cell>
        </row>
        <row r="131">
          <cell r="N131" t="str">
            <v>FE_EVALINDICES</v>
          </cell>
          <cell r="O131" t="str">
            <v>FE_EVAL</v>
          </cell>
          <cell r="P131">
            <v>6</v>
          </cell>
          <cell r="Q131" t="str">
            <v>FE_</v>
          </cell>
          <cell r="R131" t="str">
            <v>Evaluación</v>
          </cell>
          <cell r="S131" t="str">
            <v>EVAL</v>
          </cell>
          <cell r="T131" t="str">
            <v>DBEVAL6</v>
          </cell>
          <cell r="U131" t="str">
            <v>INDICES</v>
          </cell>
          <cell r="V131" t="str">
            <v>SG1IGRL0</v>
          </cell>
          <cell r="W131" t="str">
            <v>SG2IGRL0</v>
          </cell>
          <cell r="X131" t="str">
            <v>SG3IEVA0</v>
          </cell>
        </row>
        <row r="132">
          <cell r="N132" t="str">
            <v>XM_EVALDATOS</v>
          </cell>
          <cell r="O132" t="str">
            <v>XM_EVAL</v>
          </cell>
          <cell r="P132">
            <v>7</v>
          </cell>
          <cell r="Q132" t="str">
            <v>XM_</v>
          </cell>
          <cell r="R132" t="str">
            <v>Evaluación</v>
          </cell>
          <cell r="S132" t="str">
            <v>EVAL</v>
          </cell>
          <cell r="T132" t="str">
            <v>DBEVAL7</v>
          </cell>
          <cell r="U132" t="str">
            <v>DATOS</v>
          </cell>
          <cell r="V132" t="str">
            <v>SG1DGRL0</v>
          </cell>
          <cell r="W132" t="str">
            <v>SG2DGRL0</v>
          </cell>
          <cell r="X132" t="str">
            <v>SG3DEVA0</v>
          </cell>
        </row>
        <row r="133">
          <cell r="N133" t="str">
            <v>XM_EVALINDICES</v>
          </cell>
          <cell r="O133" t="str">
            <v>XM_EVAL</v>
          </cell>
          <cell r="P133">
            <v>7</v>
          </cell>
          <cell r="Q133" t="str">
            <v>XM_</v>
          </cell>
          <cell r="R133" t="str">
            <v>Evaluación</v>
          </cell>
          <cell r="S133" t="str">
            <v>EVAL</v>
          </cell>
          <cell r="T133" t="str">
            <v>DBEVAL7</v>
          </cell>
          <cell r="U133" t="str">
            <v>INDICES</v>
          </cell>
          <cell r="V133" t="str">
            <v>SG1IGRL0</v>
          </cell>
          <cell r="W133" t="str">
            <v>SG2IGRL0</v>
          </cell>
          <cell r="X133" t="str">
            <v>SG3IEVA0</v>
          </cell>
        </row>
        <row r="134">
          <cell r="N134" t="str">
            <v>MD_EVALDATOS</v>
          </cell>
          <cell r="O134" t="str">
            <v>MD_EVAL</v>
          </cell>
          <cell r="P134">
            <v>8</v>
          </cell>
          <cell r="Q134" t="str">
            <v>MD_</v>
          </cell>
          <cell r="R134" t="str">
            <v>Evaluación</v>
          </cell>
          <cell r="S134" t="str">
            <v>EVAL</v>
          </cell>
          <cell r="T134" t="str">
            <v>DBEVAL8</v>
          </cell>
          <cell r="U134" t="str">
            <v>DATOS</v>
          </cell>
          <cell r="V134" t="str">
            <v>SG1DGRL0</v>
          </cell>
          <cell r="W134" t="str">
            <v>SG2DGRL0</v>
          </cell>
          <cell r="X134" t="str">
            <v>SG3DEVA0</v>
          </cell>
        </row>
        <row r="135">
          <cell r="N135" t="str">
            <v>MD_EVALINDICES</v>
          </cell>
          <cell r="O135" t="str">
            <v>MD_EVAL</v>
          </cell>
          <cell r="P135">
            <v>8</v>
          </cell>
          <cell r="Q135" t="str">
            <v>MD_</v>
          </cell>
          <cell r="R135" t="str">
            <v>Evaluación</v>
          </cell>
          <cell r="S135" t="str">
            <v>EVAL</v>
          </cell>
          <cell r="T135" t="str">
            <v>DBEVAL8</v>
          </cell>
          <cell r="U135" t="str">
            <v>INDICES</v>
          </cell>
          <cell r="V135" t="str">
            <v>SG1IGRL0</v>
          </cell>
          <cell r="W135" t="str">
            <v>SG2IGRL0</v>
          </cell>
          <cell r="X135" t="str">
            <v>SG3IEVA0</v>
          </cell>
        </row>
        <row r="136">
          <cell r="N136" t="str">
            <v>OD_TECDATOS</v>
          </cell>
          <cell r="O136" t="str">
            <v>OD_TEC</v>
          </cell>
          <cell r="P136">
            <v>1</v>
          </cell>
          <cell r="Q136" t="str">
            <v>OD_</v>
          </cell>
          <cell r="R136" t="str">
            <v>Tecnología</v>
          </cell>
          <cell r="S136" t="str">
            <v>TEC</v>
          </cell>
          <cell r="T136" t="str">
            <v>DBTEC1</v>
          </cell>
          <cell r="U136" t="str">
            <v>DATOS</v>
          </cell>
          <cell r="V136" t="str">
            <v>SG1DGRL0</v>
          </cell>
          <cell r="W136" t="str">
            <v>SG2DGRL0</v>
          </cell>
          <cell r="X136" t="str">
            <v>SG3DTEC0</v>
          </cell>
        </row>
        <row r="137">
          <cell r="N137" t="str">
            <v>OD_TECINDICES</v>
          </cell>
          <cell r="O137" t="str">
            <v>OD_TEC</v>
          </cell>
          <cell r="P137">
            <v>1</v>
          </cell>
          <cell r="Q137" t="str">
            <v>OD_</v>
          </cell>
          <cell r="R137" t="str">
            <v>Tecnología</v>
          </cell>
          <cell r="S137" t="str">
            <v>TEC</v>
          </cell>
          <cell r="T137" t="str">
            <v>DBTEC1</v>
          </cell>
          <cell r="U137" t="str">
            <v>INDICES</v>
          </cell>
          <cell r="V137" t="str">
            <v>SG1IGRL0</v>
          </cell>
          <cell r="W137" t="str">
            <v>SG2IGRL0</v>
          </cell>
          <cell r="X137" t="str">
            <v>SG3ITEC0</v>
          </cell>
        </row>
        <row r="138">
          <cell r="N138" t="str">
            <v>DM_TECDATOS</v>
          </cell>
          <cell r="O138" t="str">
            <v>DM_TEC</v>
          </cell>
          <cell r="P138">
            <v>2</v>
          </cell>
          <cell r="Q138" t="str">
            <v>DM_</v>
          </cell>
          <cell r="R138" t="str">
            <v>Tecnología</v>
          </cell>
          <cell r="S138" t="str">
            <v>TEC</v>
          </cell>
          <cell r="T138" t="str">
            <v>DBTEC2</v>
          </cell>
          <cell r="U138" t="str">
            <v>DATOS</v>
          </cell>
          <cell r="V138" t="str">
            <v>SG1DGRL0</v>
          </cell>
          <cell r="W138" t="str">
            <v>SG2DGRL0</v>
          </cell>
          <cell r="X138" t="str">
            <v>SG3DTEC0</v>
          </cell>
        </row>
        <row r="139">
          <cell r="N139" t="str">
            <v>DM_TECINDICES</v>
          </cell>
          <cell r="O139" t="str">
            <v>DM_TEC</v>
          </cell>
          <cell r="P139">
            <v>2</v>
          </cell>
          <cell r="Q139" t="str">
            <v>DM_</v>
          </cell>
          <cell r="R139" t="str">
            <v>Tecnología</v>
          </cell>
          <cell r="S139" t="str">
            <v>TEC</v>
          </cell>
          <cell r="T139" t="str">
            <v>DBTEC2</v>
          </cell>
          <cell r="U139" t="str">
            <v>INDICES</v>
          </cell>
          <cell r="V139" t="str">
            <v>SG1IGRL0</v>
          </cell>
          <cell r="W139" t="str">
            <v>SG2IGRL0</v>
          </cell>
          <cell r="X139" t="str">
            <v>SG3ITEC0</v>
          </cell>
        </row>
        <row r="140">
          <cell r="N140" t="str">
            <v>ET_TECDATOS</v>
          </cell>
          <cell r="O140" t="str">
            <v>ET_TEC</v>
          </cell>
          <cell r="P140">
            <v>3</v>
          </cell>
          <cell r="Q140" t="str">
            <v>ET_</v>
          </cell>
          <cell r="R140" t="str">
            <v>Tecnología</v>
          </cell>
          <cell r="S140" t="str">
            <v>TEC</v>
          </cell>
          <cell r="T140" t="str">
            <v>DBTEC3</v>
          </cell>
          <cell r="U140" t="str">
            <v>DATOS</v>
          </cell>
          <cell r="V140" t="str">
            <v>SG1DGRL0</v>
          </cell>
          <cell r="W140" t="str">
            <v>SG2DGRL0</v>
          </cell>
          <cell r="X140" t="str">
            <v>SG3DTEC0</v>
          </cell>
        </row>
        <row r="141">
          <cell r="N141" t="str">
            <v>ET_TECINDICES</v>
          </cell>
          <cell r="O141" t="str">
            <v>ET_TEC</v>
          </cell>
          <cell r="P141">
            <v>3</v>
          </cell>
          <cell r="Q141" t="str">
            <v>ET_</v>
          </cell>
          <cell r="R141" t="str">
            <v>Tecnología</v>
          </cell>
          <cell r="S141" t="str">
            <v>TEC</v>
          </cell>
          <cell r="T141" t="str">
            <v>DBTEC3</v>
          </cell>
          <cell r="U141" t="str">
            <v>INDICES</v>
          </cell>
          <cell r="V141" t="str">
            <v>SG1IGRL0</v>
          </cell>
          <cell r="W141" t="str">
            <v>SG2IGRL0</v>
          </cell>
          <cell r="X141" t="str">
            <v>SG3ITEC0</v>
          </cell>
        </row>
        <row r="142">
          <cell r="N142" t="str">
            <v>ST_TECDATOS</v>
          </cell>
          <cell r="O142" t="str">
            <v>ST_TEC</v>
          </cell>
          <cell r="P142">
            <v>4</v>
          </cell>
          <cell r="Q142" t="str">
            <v>ST_</v>
          </cell>
          <cell r="R142" t="str">
            <v>Tecnología</v>
          </cell>
          <cell r="S142" t="str">
            <v>TEC</v>
          </cell>
          <cell r="T142" t="str">
            <v>DBTEC4</v>
          </cell>
          <cell r="U142" t="str">
            <v>DATOS</v>
          </cell>
          <cell r="V142" t="str">
            <v>SG1DGRL0</v>
          </cell>
          <cell r="W142" t="str">
            <v>SG2DGRL0</v>
          </cell>
          <cell r="X142" t="str">
            <v>SG3DTEC0</v>
          </cell>
        </row>
        <row r="143">
          <cell r="N143" t="str">
            <v>ST_TECINDICES</v>
          </cell>
          <cell r="O143" t="str">
            <v>ST_TEC</v>
          </cell>
          <cell r="P143">
            <v>4</v>
          </cell>
          <cell r="Q143" t="str">
            <v>ST_</v>
          </cell>
          <cell r="R143" t="str">
            <v>Tecnología</v>
          </cell>
          <cell r="S143" t="str">
            <v>TEC</v>
          </cell>
          <cell r="T143" t="str">
            <v>DBTEC4</v>
          </cell>
          <cell r="U143" t="str">
            <v>INDICES</v>
          </cell>
          <cell r="V143" t="str">
            <v>SG1IGRL0</v>
          </cell>
          <cell r="W143" t="str">
            <v>SG2IGRL0</v>
          </cell>
          <cell r="X143" t="str">
            <v>SG3ITEC0</v>
          </cell>
        </row>
        <row r="144">
          <cell r="N144" t="str">
            <v>OL_TECDATOS</v>
          </cell>
          <cell r="O144" t="str">
            <v>OL_TEC</v>
          </cell>
          <cell r="P144">
            <v>5</v>
          </cell>
          <cell r="Q144" t="str">
            <v>OL_</v>
          </cell>
          <cell r="R144" t="str">
            <v>Tecnología</v>
          </cell>
          <cell r="S144" t="str">
            <v>TEC</v>
          </cell>
          <cell r="T144" t="str">
            <v>DBTEC5</v>
          </cell>
          <cell r="U144" t="str">
            <v>DATOS</v>
          </cell>
          <cell r="V144" t="str">
            <v>SG1DGRL0</v>
          </cell>
          <cell r="W144" t="str">
            <v>SG2DGRL0</v>
          </cell>
          <cell r="X144" t="str">
            <v>SG3DTEC0</v>
          </cell>
        </row>
        <row r="145">
          <cell r="N145" t="str">
            <v>OL_TECINDICES</v>
          </cell>
          <cell r="O145" t="str">
            <v>OL_TEC</v>
          </cell>
          <cell r="P145">
            <v>5</v>
          </cell>
          <cell r="Q145" t="str">
            <v>OL_</v>
          </cell>
          <cell r="R145" t="str">
            <v>Tecnología</v>
          </cell>
          <cell r="S145" t="str">
            <v>TEC</v>
          </cell>
          <cell r="T145" t="str">
            <v>DBTEC5</v>
          </cell>
          <cell r="U145" t="str">
            <v>INDICES</v>
          </cell>
          <cell r="V145" t="str">
            <v>SG1IGRL0</v>
          </cell>
          <cell r="W145" t="str">
            <v>SG2IGRL0</v>
          </cell>
          <cell r="X145" t="str">
            <v>SG3ITEC0</v>
          </cell>
        </row>
        <row r="146">
          <cell r="N146" t="str">
            <v>FE_TECDATOS</v>
          </cell>
          <cell r="O146" t="str">
            <v>FE_TEC</v>
          </cell>
          <cell r="P146">
            <v>6</v>
          </cell>
          <cell r="Q146" t="str">
            <v>FE_</v>
          </cell>
          <cell r="R146" t="str">
            <v>Tecnología</v>
          </cell>
          <cell r="S146" t="str">
            <v>TEC</v>
          </cell>
          <cell r="T146" t="str">
            <v>DBTEC6</v>
          </cell>
          <cell r="U146" t="str">
            <v>DATOS</v>
          </cell>
          <cell r="V146" t="str">
            <v>SG1DGRL0</v>
          </cell>
          <cell r="W146" t="str">
            <v>SG2DGRL0</v>
          </cell>
          <cell r="X146" t="str">
            <v>SG3DTEC0</v>
          </cell>
        </row>
        <row r="147">
          <cell r="N147" t="str">
            <v>FE_TECINDICES</v>
          </cell>
          <cell r="O147" t="str">
            <v>FE_TEC</v>
          </cell>
          <cell r="P147">
            <v>6</v>
          </cell>
          <cell r="Q147" t="str">
            <v>FE_</v>
          </cell>
          <cell r="R147" t="str">
            <v>Tecnología</v>
          </cell>
          <cell r="S147" t="str">
            <v>TEC</v>
          </cell>
          <cell r="T147" t="str">
            <v>DBTEC6</v>
          </cell>
          <cell r="U147" t="str">
            <v>INDICES</v>
          </cell>
          <cell r="V147" t="str">
            <v>SG1IGRL0</v>
          </cell>
          <cell r="W147" t="str">
            <v>SG2IGRL0</v>
          </cell>
          <cell r="X147" t="str">
            <v>SG3ITEC0</v>
          </cell>
        </row>
        <row r="148">
          <cell r="N148" t="str">
            <v>XM_TECDATOS</v>
          </cell>
          <cell r="O148" t="str">
            <v>XM_TEC</v>
          </cell>
          <cell r="P148">
            <v>7</v>
          </cell>
          <cell r="Q148" t="str">
            <v>XM_</v>
          </cell>
          <cell r="R148" t="str">
            <v>Tecnología</v>
          </cell>
          <cell r="S148" t="str">
            <v>TEC</v>
          </cell>
          <cell r="T148" t="str">
            <v>DBTEC7</v>
          </cell>
          <cell r="U148" t="str">
            <v>DATOS</v>
          </cell>
          <cell r="V148" t="str">
            <v>SG1DGRL0</v>
          </cell>
          <cell r="W148" t="str">
            <v>SG2DGRL0</v>
          </cell>
          <cell r="X148" t="str">
            <v>SG3DTEC0</v>
          </cell>
        </row>
        <row r="149">
          <cell r="N149" t="str">
            <v>XM_TECINDICES</v>
          </cell>
          <cell r="O149" t="str">
            <v>XM_TEC</v>
          </cell>
          <cell r="P149">
            <v>7</v>
          </cell>
          <cell r="Q149" t="str">
            <v>XM_</v>
          </cell>
          <cell r="R149" t="str">
            <v>Tecnología</v>
          </cell>
          <cell r="S149" t="str">
            <v>TEC</v>
          </cell>
          <cell r="T149" t="str">
            <v>DBTEC7</v>
          </cell>
          <cell r="U149" t="str">
            <v>INDICES</v>
          </cell>
          <cell r="V149" t="str">
            <v>SG1IGRL0</v>
          </cell>
          <cell r="W149" t="str">
            <v>SG2IGRL0</v>
          </cell>
          <cell r="X149" t="str">
            <v>SG3ITEC0</v>
          </cell>
        </row>
        <row r="150">
          <cell r="N150" t="str">
            <v>MD_TECDATOS</v>
          </cell>
          <cell r="O150" t="str">
            <v>MD_TEC</v>
          </cell>
          <cell r="P150">
            <v>8</v>
          </cell>
          <cell r="Q150" t="str">
            <v>MD_</v>
          </cell>
          <cell r="R150" t="str">
            <v>Tecnología</v>
          </cell>
          <cell r="S150" t="str">
            <v>TEC</v>
          </cell>
          <cell r="T150" t="str">
            <v>DBTEC8</v>
          </cell>
          <cell r="U150" t="str">
            <v>DATOS</v>
          </cell>
          <cell r="V150" t="str">
            <v>SG1DGRL0</v>
          </cell>
          <cell r="W150" t="str">
            <v>SG2DGRL0</v>
          </cell>
          <cell r="X150" t="str">
            <v>SG3DMRI0</v>
          </cell>
        </row>
        <row r="151">
          <cell r="N151" t="str">
            <v>MD_TECINDICES</v>
          </cell>
          <cell r="O151" t="str">
            <v>MD_TEC</v>
          </cell>
          <cell r="P151">
            <v>8</v>
          </cell>
          <cell r="Q151" t="str">
            <v>MD_</v>
          </cell>
          <cell r="R151" t="str">
            <v>Tecnología</v>
          </cell>
          <cell r="S151" t="str">
            <v>TEC</v>
          </cell>
          <cell r="T151" t="str">
            <v>DBTEC8</v>
          </cell>
          <cell r="U151" t="str">
            <v>INDICES</v>
          </cell>
          <cell r="V151" t="str">
            <v>SG1IGRL0</v>
          </cell>
          <cell r="W151" t="str">
            <v>SG2IGRL0</v>
          </cell>
          <cell r="X151" t="str">
            <v>SG3IMRI0</v>
          </cell>
        </row>
        <row r="152">
          <cell r="N152" t="str">
            <v>OD_SDIDATOS</v>
          </cell>
          <cell r="O152" t="str">
            <v>OD_SDI</v>
          </cell>
          <cell r="P152">
            <v>1</v>
          </cell>
          <cell r="Q152" t="str">
            <v>OD_</v>
          </cell>
          <cell r="R152" t="str">
            <v>Seguridad de Información</v>
          </cell>
          <cell r="S152" t="str">
            <v>SDI</v>
          </cell>
          <cell r="T152" t="str">
            <v>DBSDI1</v>
          </cell>
          <cell r="U152" t="str">
            <v>DATOS</v>
          </cell>
          <cell r="V152" t="str">
            <v>SG1DGRL0</v>
          </cell>
          <cell r="W152" t="str">
            <v>SG2DGRL0</v>
          </cell>
          <cell r="X152" t="str">
            <v>SG3DSEG0</v>
          </cell>
        </row>
        <row r="153">
          <cell r="N153" t="str">
            <v>OD_SDIINDICES</v>
          </cell>
          <cell r="O153" t="str">
            <v>OD_SDI</v>
          </cell>
          <cell r="P153">
            <v>1</v>
          </cell>
          <cell r="Q153" t="str">
            <v>OD_</v>
          </cell>
          <cell r="R153" t="str">
            <v>Seguridad de Información</v>
          </cell>
          <cell r="S153" t="str">
            <v>SDI</v>
          </cell>
          <cell r="T153" t="str">
            <v>DBSDI1</v>
          </cell>
          <cell r="U153" t="str">
            <v>INDICES</v>
          </cell>
          <cell r="V153" t="str">
            <v>SG1IGRL0</v>
          </cell>
          <cell r="W153" t="str">
            <v>SG2IGRL0</v>
          </cell>
          <cell r="X153" t="str">
            <v>SG3ISEG0</v>
          </cell>
        </row>
        <row r="154">
          <cell r="N154" t="str">
            <v>DM_SDIDATOS</v>
          </cell>
          <cell r="O154" t="str">
            <v>DM_SDI</v>
          </cell>
          <cell r="P154">
            <v>2</v>
          </cell>
          <cell r="Q154" t="str">
            <v>DM_</v>
          </cell>
          <cell r="R154" t="str">
            <v>Seguridad de Información</v>
          </cell>
          <cell r="S154" t="str">
            <v>SDI</v>
          </cell>
          <cell r="T154" t="str">
            <v>DBSDI2</v>
          </cell>
          <cell r="U154" t="str">
            <v>DATOS</v>
          </cell>
          <cell r="V154" t="str">
            <v>SG1DGRL0</v>
          </cell>
          <cell r="W154" t="str">
            <v>SG2DGRL0</v>
          </cell>
          <cell r="X154" t="str">
            <v>SG3DSEG0</v>
          </cell>
        </row>
        <row r="155">
          <cell r="N155" t="str">
            <v>DM_SDIINDICES</v>
          </cell>
          <cell r="O155" t="str">
            <v>DM_SDI</v>
          </cell>
          <cell r="P155">
            <v>2</v>
          </cell>
          <cell r="Q155" t="str">
            <v>DM_</v>
          </cell>
          <cell r="R155" t="str">
            <v>Seguridad de Información</v>
          </cell>
          <cell r="S155" t="str">
            <v>SDI</v>
          </cell>
          <cell r="T155" t="str">
            <v>DBSDI2</v>
          </cell>
          <cell r="U155" t="str">
            <v>INDICES</v>
          </cell>
          <cell r="V155" t="str">
            <v>SG1IGRL0</v>
          </cell>
          <cell r="W155" t="str">
            <v>SG2IGRL0</v>
          </cell>
          <cell r="X155" t="str">
            <v>SG3ISEG0</v>
          </cell>
        </row>
        <row r="156">
          <cell r="N156" t="str">
            <v>ET_SDIDATOS</v>
          </cell>
          <cell r="O156" t="str">
            <v>ET_SDI</v>
          </cell>
          <cell r="P156">
            <v>3</v>
          </cell>
          <cell r="Q156" t="str">
            <v>ET_</v>
          </cell>
          <cell r="R156" t="str">
            <v>Seguridad de Información</v>
          </cell>
          <cell r="S156" t="str">
            <v>SDI</v>
          </cell>
          <cell r="T156" t="str">
            <v>DBSDI3</v>
          </cell>
          <cell r="U156" t="str">
            <v>DATOS</v>
          </cell>
          <cell r="V156" t="str">
            <v>SG1DGRL0</v>
          </cell>
          <cell r="W156" t="str">
            <v>SG2DGRL0</v>
          </cell>
          <cell r="X156" t="str">
            <v>SG3DSEG0</v>
          </cell>
        </row>
        <row r="157">
          <cell r="N157" t="str">
            <v>ET_SDIINDICES</v>
          </cell>
          <cell r="O157" t="str">
            <v>ET_SDI</v>
          </cell>
          <cell r="P157">
            <v>3</v>
          </cell>
          <cell r="Q157" t="str">
            <v>ET_</v>
          </cell>
          <cell r="R157" t="str">
            <v>Seguridad de Información</v>
          </cell>
          <cell r="S157" t="str">
            <v>SDI</v>
          </cell>
          <cell r="T157" t="str">
            <v>DBSDI3</v>
          </cell>
          <cell r="U157" t="str">
            <v>INDICES</v>
          </cell>
          <cell r="V157" t="str">
            <v>SG1IGRL0</v>
          </cell>
          <cell r="W157" t="str">
            <v>SG2IGRL0</v>
          </cell>
          <cell r="X157" t="str">
            <v>SG3ISEG0</v>
          </cell>
        </row>
        <row r="158">
          <cell r="N158" t="str">
            <v>ST_SDIDATOS</v>
          </cell>
          <cell r="O158" t="str">
            <v>ST_SDI</v>
          </cell>
          <cell r="P158">
            <v>4</v>
          </cell>
          <cell r="Q158" t="str">
            <v>ST_</v>
          </cell>
          <cell r="R158" t="str">
            <v>Seguridad de Información</v>
          </cell>
          <cell r="S158" t="str">
            <v>SDI</v>
          </cell>
          <cell r="T158" t="str">
            <v>DBSDI4</v>
          </cell>
          <cell r="U158" t="str">
            <v>DATOS</v>
          </cell>
          <cell r="V158" t="str">
            <v>SG1DGRL0</v>
          </cell>
          <cell r="W158" t="str">
            <v>SG2DGRL0</v>
          </cell>
          <cell r="X158" t="str">
            <v>SG3DSEG0</v>
          </cell>
        </row>
        <row r="159">
          <cell r="N159" t="str">
            <v>ST_SDIINDICES</v>
          </cell>
          <cell r="O159" t="str">
            <v>ST_SDI</v>
          </cell>
          <cell r="P159">
            <v>4</v>
          </cell>
          <cell r="Q159" t="str">
            <v>ST_</v>
          </cell>
          <cell r="R159" t="str">
            <v>Seguridad de Información</v>
          </cell>
          <cell r="S159" t="str">
            <v>SDI</v>
          </cell>
          <cell r="T159" t="str">
            <v>DBSDI4</v>
          </cell>
          <cell r="U159" t="str">
            <v>INDICES</v>
          </cell>
          <cell r="V159" t="str">
            <v>SG1IGRL0</v>
          </cell>
          <cell r="W159" t="str">
            <v>SG2IGRL0</v>
          </cell>
          <cell r="X159" t="str">
            <v>SG3ISEG0</v>
          </cell>
        </row>
        <row r="160">
          <cell r="N160" t="str">
            <v>OL_SDIDATOS</v>
          </cell>
          <cell r="O160" t="str">
            <v>OL_SDI</v>
          </cell>
          <cell r="P160">
            <v>5</v>
          </cell>
          <cell r="Q160" t="str">
            <v>OL_</v>
          </cell>
          <cell r="R160" t="str">
            <v>Seguridad de Información</v>
          </cell>
          <cell r="S160" t="str">
            <v>SDI</v>
          </cell>
          <cell r="T160" t="str">
            <v>DBSDI5</v>
          </cell>
          <cell r="U160" t="str">
            <v>DATOS</v>
          </cell>
          <cell r="V160" t="str">
            <v>SG1DGRL0</v>
          </cell>
          <cell r="W160" t="str">
            <v>SG2DGRL0</v>
          </cell>
          <cell r="X160" t="str">
            <v>SG3DSEG0</v>
          </cell>
        </row>
        <row r="161">
          <cell r="N161" t="str">
            <v>OL_SDIINDICES</v>
          </cell>
          <cell r="O161" t="str">
            <v>OL_SDI</v>
          </cell>
          <cell r="P161">
            <v>5</v>
          </cell>
          <cell r="Q161" t="str">
            <v>OL_</v>
          </cell>
          <cell r="R161" t="str">
            <v>Seguridad de Información</v>
          </cell>
          <cell r="S161" t="str">
            <v>SDI</v>
          </cell>
          <cell r="T161" t="str">
            <v>DBSDI5</v>
          </cell>
          <cell r="U161" t="str">
            <v>INDICES</v>
          </cell>
          <cell r="V161" t="str">
            <v>SG1IGRL0</v>
          </cell>
          <cell r="W161" t="str">
            <v>SG2IGRL0</v>
          </cell>
          <cell r="X161" t="str">
            <v>SG3ISEG0</v>
          </cell>
        </row>
        <row r="162">
          <cell r="N162" t="str">
            <v>FE_SDIDATOS</v>
          </cell>
          <cell r="O162" t="str">
            <v>FE_SDI</v>
          </cell>
          <cell r="P162">
            <v>6</v>
          </cell>
          <cell r="Q162" t="str">
            <v>FE_</v>
          </cell>
          <cell r="R162" t="str">
            <v>Seguridad de Información</v>
          </cell>
          <cell r="S162" t="str">
            <v>SDI</v>
          </cell>
          <cell r="T162" t="str">
            <v>DBSDI6</v>
          </cell>
          <cell r="U162" t="str">
            <v>DATOS</v>
          </cell>
          <cell r="V162" t="str">
            <v>SG1DGRL0</v>
          </cell>
          <cell r="W162" t="str">
            <v>SG2DGRL0</v>
          </cell>
          <cell r="X162" t="str">
            <v>SG3DSEG0</v>
          </cell>
        </row>
        <row r="163">
          <cell r="N163" t="str">
            <v>FE_SDIINDICES</v>
          </cell>
          <cell r="O163" t="str">
            <v>FE_SDI</v>
          </cell>
          <cell r="P163">
            <v>6</v>
          </cell>
          <cell r="Q163" t="str">
            <v>FE_</v>
          </cell>
          <cell r="R163" t="str">
            <v>Seguridad de Información</v>
          </cell>
          <cell r="S163" t="str">
            <v>SDI</v>
          </cell>
          <cell r="T163" t="str">
            <v>DBSDI6</v>
          </cell>
          <cell r="U163" t="str">
            <v>INDICES</v>
          </cell>
          <cell r="V163" t="str">
            <v>SG1IGRL0</v>
          </cell>
          <cell r="W163" t="str">
            <v>SG2IGRL0</v>
          </cell>
          <cell r="X163" t="str">
            <v>SG3ISEG0</v>
          </cell>
        </row>
        <row r="164">
          <cell r="N164" t="str">
            <v>XM_SDIDATOS</v>
          </cell>
          <cell r="O164" t="str">
            <v>XM_SDI</v>
          </cell>
          <cell r="P164">
            <v>7</v>
          </cell>
          <cell r="Q164" t="str">
            <v>XM_</v>
          </cell>
          <cell r="R164" t="str">
            <v>Seguridad de Información</v>
          </cell>
          <cell r="S164" t="str">
            <v>SDI</v>
          </cell>
          <cell r="T164" t="str">
            <v>DBSDI7</v>
          </cell>
          <cell r="U164" t="str">
            <v>DATOS</v>
          </cell>
          <cell r="V164" t="str">
            <v>SG1DGRL0</v>
          </cell>
          <cell r="W164" t="str">
            <v>SG2DGRL0</v>
          </cell>
          <cell r="X164" t="str">
            <v>SG3DSEG0</v>
          </cell>
        </row>
        <row r="165">
          <cell r="N165" t="str">
            <v>XM_SDIINDICES</v>
          </cell>
          <cell r="O165" t="str">
            <v>XM_SDI</v>
          </cell>
          <cell r="P165">
            <v>7</v>
          </cell>
          <cell r="Q165" t="str">
            <v>XM_</v>
          </cell>
          <cell r="R165" t="str">
            <v>Seguridad de Información</v>
          </cell>
          <cell r="S165" t="str">
            <v>SDI</v>
          </cell>
          <cell r="T165" t="str">
            <v>DBSDI7</v>
          </cell>
          <cell r="U165" t="str">
            <v>INDICES</v>
          </cell>
          <cell r="V165" t="str">
            <v>SG1IGRL0</v>
          </cell>
          <cell r="W165" t="str">
            <v>SG2IGRL0</v>
          </cell>
          <cell r="X165" t="str">
            <v>SG3ISEG0</v>
          </cell>
        </row>
        <row r="166">
          <cell r="N166" t="str">
            <v>MD_SDIDATOS</v>
          </cell>
          <cell r="O166" t="str">
            <v>MD_SDI</v>
          </cell>
          <cell r="P166">
            <v>8</v>
          </cell>
          <cell r="Q166" t="str">
            <v>MD_</v>
          </cell>
          <cell r="R166" t="str">
            <v>Seguridad de Información</v>
          </cell>
          <cell r="S166" t="str">
            <v>SDI</v>
          </cell>
          <cell r="T166" t="str">
            <v>DBSDI8</v>
          </cell>
          <cell r="U166" t="str">
            <v>DATOS</v>
          </cell>
          <cell r="V166" t="str">
            <v>SG1DGRL0</v>
          </cell>
          <cell r="W166" t="str">
            <v>SG2DGRL0</v>
          </cell>
          <cell r="X166" t="str">
            <v>SG3DSEG0</v>
          </cell>
        </row>
        <row r="167">
          <cell r="N167" t="str">
            <v>MD_SDIINDICES</v>
          </cell>
          <cell r="O167" t="str">
            <v>MD_SDI</v>
          </cell>
          <cell r="P167">
            <v>8</v>
          </cell>
          <cell r="Q167" t="str">
            <v>MD_</v>
          </cell>
          <cell r="R167" t="str">
            <v>Seguridad de Información</v>
          </cell>
          <cell r="S167" t="str">
            <v>SDI</v>
          </cell>
          <cell r="T167" t="str">
            <v>DBSDI8</v>
          </cell>
          <cell r="U167" t="str">
            <v>INDICES</v>
          </cell>
          <cell r="V167" t="str">
            <v>SG1IGRL0</v>
          </cell>
          <cell r="W167" t="str">
            <v>SG2IGRL0</v>
          </cell>
          <cell r="X167" t="str">
            <v>SG3ISEG0</v>
          </cell>
        </row>
        <row r="168">
          <cell r="N168" t="str">
            <v>OD_EXESDATOS</v>
          </cell>
          <cell r="O168" t="str">
            <v>OD_EXES</v>
          </cell>
          <cell r="P168">
            <v>1</v>
          </cell>
          <cell r="Q168" t="str">
            <v>OD_</v>
          </cell>
          <cell r="R168" t="str">
            <v>Explotaciones Especiales</v>
          </cell>
          <cell r="S168" t="str">
            <v>EXES</v>
          </cell>
          <cell r="T168" t="str">
            <v>DBEXES1</v>
          </cell>
          <cell r="U168" t="str">
            <v>DATOS</v>
          </cell>
          <cell r="V168" t="str">
            <v>SG1DGRL0</v>
          </cell>
          <cell r="W168" t="str">
            <v>SG2DGRL0</v>
          </cell>
          <cell r="X168" t="str">
            <v>SG3DEEX0</v>
          </cell>
        </row>
        <row r="169">
          <cell r="N169" t="str">
            <v>OD_EXESINDICES</v>
          </cell>
          <cell r="O169" t="str">
            <v>OD_EXES</v>
          </cell>
          <cell r="P169">
            <v>1</v>
          </cell>
          <cell r="Q169" t="str">
            <v>OD_</v>
          </cell>
          <cell r="R169" t="str">
            <v>Explotaciones Especiales</v>
          </cell>
          <cell r="S169" t="str">
            <v>EXES</v>
          </cell>
          <cell r="T169" t="str">
            <v>DBEXES1</v>
          </cell>
          <cell r="U169" t="str">
            <v>INDICES</v>
          </cell>
          <cell r="V169" t="str">
            <v>SG1IGRL0</v>
          </cell>
          <cell r="W169" t="str">
            <v>SG2IGRL0</v>
          </cell>
          <cell r="X169" t="str">
            <v>SG3IEEX0</v>
          </cell>
        </row>
        <row r="170">
          <cell r="N170" t="str">
            <v>DM_EXESDATOS</v>
          </cell>
          <cell r="O170" t="str">
            <v>DM_EXES</v>
          </cell>
          <cell r="P170">
            <v>2</v>
          </cell>
          <cell r="Q170" t="str">
            <v>DM_</v>
          </cell>
          <cell r="R170" t="str">
            <v>Explotaciones Especiales</v>
          </cell>
          <cell r="S170" t="str">
            <v>EXES</v>
          </cell>
          <cell r="T170" t="str">
            <v>DBEXES2</v>
          </cell>
          <cell r="U170" t="str">
            <v>DATOS</v>
          </cell>
          <cell r="V170" t="str">
            <v>SG1DGRL0</v>
          </cell>
          <cell r="W170" t="str">
            <v>SG2DGRL0</v>
          </cell>
          <cell r="X170" t="str">
            <v>SG3DEEX0</v>
          </cell>
        </row>
        <row r="171">
          <cell r="N171" t="str">
            <v>DM_EXESINDICES</v>
          </cell>
          <cell r="O171" t="str">
            <v>DM_EXES</v>
          </cell>
          <cell r="P171">
            <v>2</v>
          </cell>
          <cell r="Q171" t="str">
            <v>DM_</v>
          </cell>
          <cell r="R171" t="str">
            <v>Explotaciones Especiales</v>
          </cell>
          <cell r="S171" t="str">
            <v>EXES</v>
          </cell>
          <cell r="T171" t="str">
            <v>DBEXES2</v>
          </cell>
          <cell r="U171" t="str">
            <v>INDICES</v>
          </cell>
          <cell r="V171" t="str">
            <v>SG1IGRL0</v>
          </cell>
          <cell r="W171" t="str">
            <v>SG2IGRL0</v>
          </cell>
          <cell r="X171" t="str">
            <v>SG3IEEX0</v>
          </cell>
        </row>
        <row r="172">
          <cell r="N172" t="str">
            <v>ET_EXESDATOS</v>
          </cell>
          <cell r="O172" t="str">
            <v>ET_EXES</v>
          </cell>
          <cell r="P172">
            <v>3</v>
          </cell>
          <cell r="Q172" t="str">
            <v>ET_</v>
          </cell>
          <cell r="R172" t="str">
            <v>Explotaciones Especiales</v>
          </cell>
          <cell r="S172" t="str">
            <v>EXES</v>
          </cell>
          <cell r="T172" t="str">
            <v>DBEXES3</v>
          </cell>
          <cell r="U172" t="str">
            <v>DATOS</v>
          </cell>
          <cell r="V172" t="str">
            <v>SG1DGRL0</v>
          </cell>
          <cell r="W172" t="str">
            <v>SG2DGRL0</v>
          </cell>
          <cell r="X172" t="str">
            <v>SG3DEEX0</v>
          </cell>
        </row>
        <row r="173">
          <cell r="N173" t="str">
            <v>ET_EXESINDICES</v>
          </cell>
          <cell r="O173" t="str">
            <v>ET_EXES</v>
          </cell>
          <cell r="P173">
            <v>3</v>
          </cell>
          <cell r="Q173" t="str">
            <v>ET_</v>
          </cell>
          <cell r="R173" t="str">
            <v>Explotaciones Especiales</v>
          </cell>
          <cell r="S173" t="str">
            <v>EXES</v>
          </cell>
          <cell r="T173" t="str">
            <v>DBEXES3</v>
          </cell>
          <cell r="U173" t="str">
            <v>INDICES</v>
          </cell>
          <cell r="V173" t="str">
            <v>SG1IGRL0</v>
          </cell>
          <cell r="W173" t="str">
            <v>SG2IGRL0</v>
          </cell>
          <cell r="X173" t="str">
            <v>SG3IEEX0</v>
          </cell>
        </row>
        <row r="174">
          <cell r="N174" t="str">
            <v>ST_EXESDATOS</v>
          </cell>
          <cell r="O174" t="str">
            <v>ST_EXES</v>
          </cell>
          <cell r="P174">
            <v>4</v>
          </cell>
          <cell r="Q174" t="str">
            <v>ST_</v>
          </cell>
          <cell r="R174" t="str">
            <v>Explotaciones Especiales</v>
          </cell>
          <cell r="S174" t="str">
            <v>EXES</v>
          </cell>
          <cell r="T174" t="str">
            <v>DBEXES4</v>
          </cell>
          <cell r="U174" t="str">
            <v>DATOS</v>
          </cell>
          <cell r="V174" t="str">
            <v>SG1DGRL0</v>
          </cell>
          <cell r="W174" t="str">
            <v>SG2DGRL0</v>
          </cell>
          <cell r="X174" t="str">
            <v>SG3DEEX0</v>
          </cell>
        </row>
        <row r="175">
          <cell r="N175" t="str">
            <v>ST_EXESINDICES</v>
          </cell>
          <cell r="O175" t="str">
            <v>ST_EXES</v>
          </cell>
          <cell r="P175">
            <v>4</v>
          </cell>
          <cell r="Q175" t="str">
            <v>ST_</v>
          </cell>
          <cell r="R175" t="str">
            <v>Explotaciones Especiales</v>
          </cell>
          <cell r="S175" t="str">
            <v>EXES</v>
          </cell>
          <cell r="T175" t="str">
            <v>DBEXES4</v>
          </cell>
          <cell r="U175" t="str">
            <v>INDICES</v>
          </cell>
          <cell r="V175" t="str">
            <v>SG1IGRL0</v>
          </cell>
          <cell r="W175" t="str">
            <v>SG2IGRL0</v>
          </cell>
          <cell r="X175" t="str">
            <v>SG3IEEX0</v>
          </cell>
        </row>
        <row r="176">
          <cell r="N176" t="str">
            <v>OL_EXESDATOS</v>
          </cell>
          <cell r="O176" t="str">
            <v>OL_EXES</v>
          </cell>
          <cell r="P176">
            <v>5</v>
          </cell>
          <cell r="Q176" t="str">
            <v>OL_</v>
          </cell>
          <cell r="R176" t="str">
            <v>Explotaciones Especiales</v>
          </cell>
          <cell r="S176" t="str">
            <v>EXES</v>
          </cell>
          <cell r="T176" t="str">
            <v>DBEXES5</v>
          </cell>
          <cell r="U176" t="str">
            <v>DATOS</v>
          </cell>
          <cell r="V176" t="str">
            <v>SG1DGRL0</v>
          </cell>
          <cell r="W176" t="str">
            <v>SG2DGRL0</v>
          </cell>
          <cell r="X176" t="str">
            <v>SG3DEEX0</v>
          </cell>
        </row>
        <row r="177">
          <cell r="N177" t="str">
            <v>OL_EXESINDICES</v>
          </cell>
          <cell r="O177" t="str">
            <v>OL_EXES</v>
          </cell>
          <cell r="P177">
            <v>5</v>
          </cell>
          <cell r="Q177" t="str">
            <v>OL_</v>
          </cell>
          <cell r="R177" t="str">
            <v>Explotaciones Especiales</v>
          </cell>
          <cell r="S177" t="str">
            <v>EXES</v>
          </cell>
          <cell r="T177" t="str">
            <v>DBEXES5</v>
          </cell>
          <cell r="U177" t="str">
            <v>INDICES</v>
          </cell>
          <cell r="V177" t="str">
            <v>SG1IGRL0</v>
          </cell>
          <cell r="W177" t="str">
            <v>SG2IGRL0</v>
          </cell>
          <cell r="X177" t="str">
            <v>SG3IEEX0</v>
          </cell>
        </row>
        <row r="178">
          <cell r="N178" t="str">
            <v>FE_EXESDATOS</v>
          </cell>
          <cell r="O178" t="str">
            <v>FE_EXES</v>
          </cell>
          <cell r="P178">
            <v>6</v>
          </cell>
          <cell r="Q178" t="str">
            <v>FE_</v>
          </cell>
          <cell r="R178" t="str">
            <v>Explotaciones Especiales</v>
          </cell>
          <cell r="S178" t="str">
            <v>EXES</v>
          </cell>
          <cell r="T178" t="str">
            <v>DBEXES6</v>
          </cell>
          <cell r="U178" t="str">
            <v>DATOS</v>
          </cell>
          <cell r="V178" t="str">
            <v>SG1DGRL0</v>
          </cell>
          <cell r="W178" t="str">
            <v>SG2DGRL0</v>
          </cell>
          <cell r="X178" t="str">
            <v>SG3DEEX0</v>
          </cell>
        </row>
        <row r="179">
          <cell r="N179" t="str">
            <v>FE_EXESINDICES</v>
          </cell>
          <cell r="O179" t="str">
            <v>FE_EXES</v>
          </cell>
          <cell r="P179">
            <v>6</v>
          </cell>
          <cell r="Q179" t="str">
            <v>FE_</v>
          </cell>
          <cell r="R179" t="str">
            <v>Explotaciones Especiales</v>
          </cell>
          <cell r="S179" t="str">
            <v>EXES</v>
          </cell>
          <cell r="T179" t="str">
            <v>DBEXES6</v>
          </cell>
          <cell r="U179" t="str">
            <v>INDICES</v>
          </cell>
          <cell r="V179" t="str">
            <v>SG1IGRL0</v>
          </cell>
          <cell r="W179" t="str">
            <v>SG2IGRL0</v>
          </cell>
          <cell r="X179" t="str">
            <v>SG3IEEX0</v>
          </cell>
        </row>
        <row r="180">
          <cell r="N180" t="str">
            <v>XM_EXESDATOS</v>
          </cell>
          <cell r="O180" t="str">
            <v>XM_EXES</v>
          </cell>
          <cell r="P180">
            <v>7</v>
          </cell>
          <cell r="Q180" t="str">
            <v>XM_</v>
          </cell>
          <cell r="R180" t="str">
            <v>Explotaciones Especiales</v>
          </cell>
          <cell r="S180" t="str">
            <v>EXES</v>
          </cell>
          <cell r="T180" t="str">
            <v>DBEXES7</v>
          </cell>
          <cell r="U180" t="str">
            <v>DATOS</v>
          </cell>
          <cell r="V180" t="str">
            <v>SG1DGRL0</v>
          </cell>
          <cell r="W180" t="str">
            <v>SG2DGRL0</v>
          </cell>
          <cell r="X180" t="str">
            <v>SG3DEEX0</v>
          </cell>
        </row>
        <row r="181">
          <cell r="N181" t="str">
            <v>XM_EXESINDICES</v>
          </cell>
          <cell r="O181" t="str">
            <v>XM_EXES</v>
          </cell>
          <cell r="P181">
            <v>7</v>
          </cell>
          <cell r="Q181" t="str">
            <v>XM_</v>
          </cell>
          <cell r="R181" t="str">
            <v>Explotaciones Especiales</v>
          </cell>
          <cell r="S181" t="str">
            <v>EXES</v>
          </cell>
          <cell r="T181" t="str">
            <v>DBEXES7</v>
          </cell>
          <cell r="U181" t="str">
            <v>INDICES</v>
          </cell>
          <cell r="V181" t="str">
            <v>SG1IGRL0</v>
          </cell>
          <cell r="W181" t="str">
            <v>SG2IGRL0</v>
          </cell>
          <cell r="X181" t="str">
            <v>SG3IEEX0</v>
          </cell>
        </row>
        <row r="182">
          <cell r="N182" t="str">
            <v>MD_EXESDATOS</v>
          </cell>
          <cell r="O182" t="str">
            <v>MD_EXES</v>
          </cell>
          <cell r="P182">
            <v>8</v>
          </cell>
          <cell r="Q182" t="str">
            <v>MD_</v>
          </cell>
          <cell r="R182" t="str">
            <v>Explotaciones Especiales</v>
          </cell>
          <cell r="S182" t="str">
            <v>EXES</v>
          </cell>
          <cell r="T182" t="str">
            <v>DBEXES8</v>
          </cell>
          <cell r="U182" t="str">
            <v>DATOS</v>
          </cell>
          <cell r="V182" t="str">
            <v>SG1DGRL0</v>
          </cell>
          <cell r="W182" t="str">
            <v>SG2DGRL0</v>
          </cell>
          <cell r="X182" t="str">
            <v>SG3DEEX0</v>
          </cell>
        </row>
        <row r="183">
          <cell r="N183" t="str">
            <v>MD_EXESINDICES</v>
          </cell>
          <cell r="O183" t="str">
            <v>MD_EXES</v>
          </cell>
          <cell r="P183">
            <v>8</v>
          </cell>
          <cell r="Q183" t="str">
            <v>MD_</v>
          </cell>
          <cell r="R183" t="str">
            <v>Explotaciones Especiales</v>
          </cell>
          <cell r="S183" t="str">
            <v>EXES</v>
          </cell>
          <cell r="T183" t="str">
            <v>DBEXES8</v>
          </cell>
          <cell r="U183" t="str">
            <v>INDICES</v>
          </cell>
          <cell r="V183" t="str">
            <v>SG1IGRL0</v>
          </cell>
          <cell r="W183" t="str">
            <v>SG2IGRL0</v>
          </cell>
          <cell r="X183" t="str">
            <v>SG3IEEX0</v>
          </cell>
        </row>
        <row r="184">
          <cell r="N184" t="str">
            <v>APPDATOS</v>
          </cell>
          <cell r="O184" t="str">
            <v>APP</v>
          </cell>
          <cell r="P184">
            <v>1</v>
          </cell>
          <cell r="Q184"/>
          <cell r="R184" t="str">
            <v>Aplicaciones</v>
          </cell>
          <cell r="S184" t="str">
            <v>APP</v>
          </cell>
          <cell r="T184" t="str">
            <v>DBAPP1</v>
          </cell>
          <cell r="U184" t="str">
            <v>DATOS</v>
          </cell>
          <cell r="V184" t="str">
            <v>SG1DGRL0</v>
          </cell>
          <cell r="W184" t="str">
            <v>SG2DGRL0</v>
          </cell>
          <cell r="X184" t="str">
            <v>SG3DAPP0</v>
          </cell>
        </row>
        <row r="185">
          <cell r="N185" t="str">
            <v>APPINDICES</v>
          </cell>
          <cell r="O185" t="str">
            <v>APP</v>
          </cell>
          <cell r="P185">
            <v>1</v>
          </cell>
          <cell r="Q185"/>
          <cell r="R185" t="str">
            <v>Aplicaciones</v>
          </cell>
          <cell r="S185" t="str">
            <v>APP</v>
          </cell>
          <cell r="T185" t="str">
            <v>DBAPP1</v>
          </cell>
          <cell r="U185" t="str">
            <v>INDICES</v>
          </cell>
          <cell r="V185" t="str">
            <v>SG1IGRL0</v>
          </cell>
          <cell r="W185" t="str">
            <v>SG2IGRL0</v>
          </cell>
          <cell r="X185" t="str">
            <v>SG3IAPP0</v>
          </cell>
        </row>
        <row r="186">
          <cell r="N186" t="str">
            <v>OD_DIMDATOS</v>
          </cell>
          <cell r="O186" t="str">
            <v>OD_DIM</v>
          </cell>
          <cell r="P186">
            <v>1</v>
          </cell>
          <cell r="Q186" t="str">
            <v>OD_</v>
          </cell>
          <cell r="R186" t="str">
            <v>Dimensiones</v>
          </cell>
          <cell r="S186" t="str">
            <v>DIM</v>
          </cell>
          <cell r="T186" t="str">
            <v>DBDIM1</v>
          </cell>
          <cell r="U186" t="str">
            <v>DATOS</v>
          </cell>
          <cell r="V186" t="str">
            <v>SG1DGRL0</v>
          </cell>
          <cell r="W186" t="str">
            <v>SG2DGRL0</v>
          </cell>
          <cell r="X186" t="str">
            <v>SG3DDIM0</v>
          </cell>
        </row>
        <row r="187">
          <cell r="N187" t="str">
            <v>OD_DIMINDICES</v>
          </cell>
          <cell r="O187" t="str">
            <v>OD_DIM</v>
          </cell>
          <cell r="P187">
            <v>1</v>
          </cell>
          <cell r="Q187" t="str">
            <v>OD_</v>
          </cell>
          <cell r="R187" t="str">
            <v>Dimensiones</v>
          </cell>
          <cell r="S187" t="str">
            <v>DIM</v>
          </cell>
          <cell r="T187" t="str">
            <v>DBDIM1</v>
          </cell>
          <cell r="U187" t="str">
            <v>INDICES</v>
          </cell>
          <cell r="V187" t="str">
            <v>SG1IGRL0</v>
          </cell>
          <cell r="W187" t="str">
            <v>SG2IGRL0</v>
          </cell>
          <cell r="X187" t="str">
            <v>SG3IDIM0</v>
          </cell>
        </row>
        <row r="188">
          <cell r="N188" t="str">
            <v>DM_DIMDATOS</v>
          </cell>
          <cell r="O188" t="str">
            <v>DM_DIM</v>
          </cell>
          <cell r="P188">
            <v>2</v>
          </cell>
          <cell r="Q188" t="str">
            <v>&lt;</v>
          </cell>
          <cell r="R188" t="str">
            <v>Dimensiones</v>
          </cell>
          <cell r="S188" t="str">
            <v>DIM</v>
          </cell>
          <cell r="T188" t="str">
            <v>DBDIM2</v>
          </cell>
          <cell r="U188" t="str">
            <v>DATOS</v>
          </cell>
          <cell r="V188" t="str">
            <v>SG1DGRL0</v>
          </cell>
          <cell r="W188" t="str">
            <v>SG2DGRL0</v>
          </cell>
          <cell r="X188" t="str">
            <v>SG3DDIM0</v>
          </cell>
        </row>
        <row r="189">
          <cell r="N189" t="str">
            <v>DM_DIMINDICES</v>
          </cell>
          <cell r="O189" t="str">
            <v>DM_DIM</v>
          </cell>
          <cell r="P189">
            <v>2</v>
          </cell>
          <cell r="Q189" t="str">
            <v>DM_</v>
          </cell>
          <cell r="R189" t="str">
            <v>Dimensiones</v>
          </cell>
          <cell r="S189" t="str">
            <v>DIM</v>
          </cell>
          <cell r="T189" t="str">
            <v>DBDIM2</v>
          </cell>
          <cell r="U189" t="str">
            <v>INDICES</v>
          </cell>
          <cell r="V189" t="str">
            <v>SG1IGRL0</v>
          </cell>
          <cell r="W189" t="str">
            <v>SG2IGRL0</v>
          </cell>
          <cell r="X189" t="str">
            <v>SG3IDIM0</v>
          </cell>
        </row>
        <row r="190">
          <cell r="N190" t="str">
            <v>ASINFDATOS</v>
          </cell>
          <cell r="O190" t="str">
            <v>ASINF</v>
          </cell>
          <cell r="P190">
            <v>1</v>
          </cell>
          <cell r="Q190"/>
          <cell r="R190" t="str">
            <v>Administración de Servicios de Información 1</v>
          </cell>
          <cell r="S190" t="str">
            <v>ASINF</v>
          </cell>
          <cell r="T190" t="str">
            <v>DBASINF1</v>
          </cell>
          <cell r="U190" t="str">
            <v>DATOS</v>
          </cell>
          <cell r="V190" t="str">
            <v>SG1DGRL0</v>
          </cell>
          <cell r="W190" t="str">
            <v>SG2DGRL0</v>
          </cell>
          <cell r="X190" t="str">
            <v>SG3DSI10</v>
          </cell>
        </row>
        <row r="191">
          <cell r="N191" t="str">
            <v>ASINFINDICES</v>
          </cell>
          <cell r="O191" t="str">
            <v>ASINF</v>
          </cell>
          <cell r="P191">
            <v>1</v>
          </cell>
          <cell r="Q191"/>
          <cell r="R191" t="str">
            <v>Administración de Servicios de Información 1</v>
          </cell>
          <cell r="S191" t="str">
            <v>ASINF</v>
          </cell>
          <cell r="T191" t="str">
            <v>DBASINF1</v>
          </cell>
          <cell r="U191" t="str">
            <v>INDICES</v>
          </cell>
          <cell r="V191" t="str">
            <v>SG1IGRL0</v>
          </cell>
          <cell r="W191" t="str">
            <v>SG2IGRL0</v>
          </cell>
          <cell r="X191" t="str">
            <v>SG3ISI10</v>
          </cell>
        </row>
      </sheetData>
      <sheetData sheetId="1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rtada"/>
      <sheetName val="Convenciones"/>
      <sheetName val="Checklist"/>
    </sheetNames>
    <sheetDataSet>
      <sheetData sheetId="0" refreshError="1"/>
      <sheetData sheetId="1" refreshError="1"/>
      <sheetData sheetId="2">
        <row r="42">
          <cell r="AC42" t="str">
            <v>Claridad</v>
          </cell>
        </row>
        <row r="43">
          <cell r="AC43" t="str">
            <v>Completo</v>
          </cell>
        </row>
        <row r="44">
          <cell r="AC44" t="str">
            <v>Cumplimiento</v>
          </cell>
        </row>
        <row r="45">
          <cell r="AC45" t="str">
            <v>Consistencia</v>
          </cell>
        </row>
        <row r="46">
          <cell r="AC46" t="str">
            <v>Correcto</v>
          </cell>
        </row>
        <row r="47">
          <cell r="AC47" t="str">
            <v>Mantenibilidad</v>
          </cell>
        </row>
        <row r="48">
          <cell r="AC48" t="str">
            <v>Confiabilidad</v>
          </cell>
        </row>
        <row r="49">
          <cell r="AC49" t="str">
            <v>Desempeño</v>
          </cell>
        </row>
        <row r="50">
          <cell r="AC50" t="str">
            <v>Testabilidad</v>
          </cell>
        </row>
        <row r="51">
          <cell r="AC51" t="str">
            <v>Usabilidad</v>
          </cell>
        </row>
        <row r="52">
          <cell r="AC52" t="str">
            <v>Funcionabilidad</v>
          </cell>
        </row>
      </sheetData>
    </sheetDataSet>
  </externalBook>
</externalLink>
</file>

<file path=xl/pivotCache/_rels/pivotCacheDefinition1.xml.rels><?xml version="1.0" encoding="UTF-8" standalone="yes"?>
<Relationships xmlns="http://schemas.openxmlformats.org/package/2006/relationships"><Relationship Id="rId2" Type="http://schemas.openxmlformats.org/officeDocument/2006/relationships/externalLinkPath" Target="/Users/GAGC692D/AppData/Local/Microsoft/Windows/Temporary%20Internet%20Files/Content.Outlook/11F63BSL/VBD_C&#225;lculo%20de%20Volumetr&#237;a%20y%20Crecimiento%20de%20la%20Base%20de%20Datos_V6%2001.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Users/GAGC692D/AppData/Local/Microsoft/Windows/Temporary%20Internet%20Files/Content.Outlook/11F63BSL/VBD_C&#225;lculo%20de%20Volumetr&#237;a%20y%20Crecimiento%20de%20la%20Base%20de%20Datos_V6%2001.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BM" refreshedDate="42128.595182060184" createdVersion="5" refreshedVersion="3" minRefreshableVersion="3" recordCount="35" xr:uid="{00000000-000A-0000-FFFF-FFFF0D000000}">
  <cacheSource type="worksheet">
    <worksheetSource ref="B18:AB53" sheet="DB2" r:id="rId2"/>
  </cacheSource>
  <cacheFields count="27">
    <cacheField name="Esquema" numFmtId="0">
      <sharedItems containsNonDate="0" containsString="0" containsBlank="1"/>
    </cacheField>
    <cacheField name="Tabla" numFmtId="0">
      <sharedItems containsNonDate="0" containsString="0" containsBlank="1"/>
    </cacheField>
    <cacheField name="¿Es tabla origen, destino, temporal, o de control?" numFmtId="167">
      <sharedItems containsNonDate="0" containsBlank="1" count="2">
        <m/>
        <s v="ORIGEN/DESTINO" u="1"/>
      </sharedItems>
    </cacheField>
    <cacheField name="¿Se requiere especificar un criterio de particionamiento de la tabla?" numFmtId="167">
      <sharedItems containsNonDate="0" containsString="0" containsBlank="1"/>
    </cacheField>
    <cacheField name="Criterio de particionamiento" numFmtId="167">
      <sharedItems containsNonDate="0" containsString="0" containsBlank="1"/>
    </cacheField>
    <cacheField name="Nombre del Tablespace" numFmtId="167">
      <sharedItems containsNonDate="0" containsString="0" containsBlank="1"/>
    </cacheField>
    <cacheField name="Tamaño de Registro (Bytes)" numFmtId="3">
      <sharedItems containsNonDate="0" containsString="0" containsBlank="1"/>
    </cacheField>
    <cacheField name="Registros iniciales" numFmtId="3">
      <sharedItems containsNonDate="0" containsString="0" containsBlank="1"/>
    </cacheField>
    <cacheField name="Incremento Anual de Registros" numFmtId="3">
      <sharedItems containsNonDate="0" containsString="0" containsBlank="1"/>
    </cacheField>
    <cacheField name="Volumen Inicial con compresión (KB)" numFmtId="167">
      <sharedItems containsSemiMixedTypes="0" containsString="0" containsNumber="1" containsInteger="1" minValue="0" maxValue="0"/>
    </cacheField>
    <cacheField name="Volumen anual requerido con compresión (KB)" numFmtId="167">
      <sharedItems containsSemiMixedTypes="0" containsString="0" containsNumber="1" containsInteger="1" minValue="0" maxValue="0"/>
    </cacheField>
    <cacheField name="Volumen total estimado (KB)" numFmtId="167">
      <sharedItems containsSemiMixedTypes="0" containsString="0" containsNumber="1" containsInteger="1" minValue="0" maxValue="0"/>
    </cacheField>
    <cacheField name="Cantidad de particiones requeridas" numFmtId="167">
      <sharedItems containsSemiMixedTypes="0" containsString="0" containsNumber="1" containsInteger="1" minValue="0" maxValue="0"/>
    </cacheField>
    <cacheField name="Tamaño requerido por partición" numFmtId="167">
      <sharedItems containsSemiMixedTypes="0" containsString="0" containsNumber="1" containsInteger="1" minValue="0" maxValue="0"/>
    </cacheField>
    <cacheField name="Cantidad de segmentos necesarios por partición" numFmtId="164">
      <sharedItems containsSemiMixedTypes="0" containsString="0" containsNumber="1" containsInteger="1" minValue="0" maxValue="0"/>
    </cacheField>
    <cacheField name="Base de datos" numFmtId="0">
      <sharedItems count="4">
        <s v=""/>
        <s v="DBIMPIN1" u="1"/>
        <s v="DBCOMEX1" u="1"/>
        <s v="DBCOMEX3" u="1"/>
      </sharedItems>
    </cacheField>
    <cacheField name="Storage Group asignado" numFmtId="0">
      <sharedItems count="3">
        <s v=""/>
        <s v="SG3DCM80" u="1"/>
        <s v="SG3DII0" u="1"/>
      </sharedItems>
    </cacheField>
    <cacheField name="PRIQTY" numFmtId="167">
      <sharedItems containsSemiMixedTypes="0" containsString="0" containsNumber="1" containsInteger="1" minValue="0" maxValue="0"/>
    </cacheField>
    <cacheField name="SECQTY" numFmtId="167">
      <sharedItems containsSemiMixedTypes="0" containsString="0" containsNumber="1" containsInteger="1" minValue="0" maxValue="0"/>
    </cacheField>
    <cacheField name="Cantidad de registros en la muestra" numFmtId="168">
      <sharedItems containsNonDate="0" containsString="0" containsBlank="1"/>
    </cacheField>
    <cacheField name="Storage Group" numFmtId="0">
      <sharedItems/>
    </cacheField>
    <cacheField name="PRIQTY2" numFmtId="168">
      <sharedItems containsSemiMixedTypes="0" containsString="0" containsNumber="1" containsInteger="1" minValue="0" maxValue="0"/>
    </cacheField>
    <cacheField name="SECQTY2" numFmtId="168">
      <sharedItems containsSemiMixedTypes="0" containsString="0" containsNumber="1" containsInteger="1" minValue="0" maxValue="0"/>
    </cacheField>
    <cacheField name="Cantidad de registros en la muestra2" numFmtId="168">
      <sharedItems containsNonDate="0" containsString="0" containsBlank="1"/>
    </cacheField>
    <cacheField name="Storage Group2" numFmtId="0">
      <sharedItems/>
    </cacheField>
    <cacheField name="PRIQTY3" numFmtId="168">
      <sharedItems containsSemiMixedTypes="0" containsString="0" containsNumber="1" containsInteger="1" minValue="0" maxValue="0"/>
    </cacheField>
    <cacheField name="SECQTY3" numFmtId="168">
      <sharedItems containsSemiMixedTypes="0" containsString="0" containsNumber="1" containsInteger="1" minValue="0" maxValue="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BM" refreshedDate="42128.595220717594" createdVersion="5" refreshedVersion="3" minRefreshableVersion="3" recordCount="35" xr:uid="{00000000-000A-0000-FFFF-FFFF0E000000}">
  <cacheSource type="worksheet">
    <worksheetSource ref="B16:Y51" sheet="DB2_Indices" r:id="rId2"/>
  </cacheSource>
  <cacheFields count="24">
    <cacheField name="Esquema" numFmtId="0">
      <sharedItems containsNonDate="0" containsString="0" containsBlank="1"/>
    </cacheField>
    <cacheField name="Tabla" numFmtId="0">
      <sharedItems containsNonDate="0" containsString="0" containsBlank="1"/>
    </cacheField>
    <cacheField name="Índice" numFmtId="167">
      <sharedItems containsNonDate="0" containsString="0" containsBlank="1"/>
    </cacheField>
    <cacheField name="Campos del índice" numFmtId="167">
      <sharedItems containsNonDate="0" containsString="0" containsBlank="1"/>
    </cacheField>
    <cacheField name="Tamaño de Índice (Bytes)" numFmtId="167">
      <sharedItems containsNonDate="0" containsString="0" containsBlank="1"/>
    </cacheField>
    <cacheField name="Registros iniciales" numFmtId="167">
      <sharedItems containsSemiMixedTypes="0" containsString="0" containsNumber="1" containsInteger="1" minValue="0" maxValue="0"/>
    </cacheField>
    <cacheField name="Incremento Anual de Registros" numFmtId="167">
      <sharedItems containsSemiMixedTypes="0" containsString="0" containsNumber="1" containsInteger="1" minValue="0" maxValue="0"/>
    </cacheField>
    <cacheField name="Volumen Inicial con compresión (KB)" numFmtId="168">
      <sharedItems containsSemiMixedTypes="0" containsString="0" containsNumber="1" containsInteger="1" minValue="0" maxValue="0"/>
    </cacheField>
    <cacheField name="Volumen anual requerido con compresión (KB)" numFmtId="168">
      <sharedItems containsSemiMixedTypes="0" containsString="0" containsNumber="1" containsInteger="1" minValue="0" maxValue="0"/>
    </cacheField>
    <cacheField name="Volumen total estimado (KB)" numFmtId="168">
      <sharedItems containsSemiMixedTypes="0" containsString="0" containsNumber="1" containsInteger="1" minValue="0" maxValue="0"/>
    </cacheField>
    <cacheField name="Base de datos" numFmtId="0">
      <sharedItems count="4">
        <s v=""/>
        <s v="DBIMPIN1" u="1"/>
        <s v="DBCOMEX1" u="1"/>
        <s v="DBCOMEX3" u="1"/>
      </sharedItems>
    </cacheField>
    <cacheField name="Storage Group" numFmtId="0">
      <sharedItems count="2">
        <s v=""/>
        <s v="SG3III0" u="1"/>
      </sharedItems>
    </cacheField>
    <cacheField name="PRYQTY" numFmtId="168">
      <sharedItems containsSemiMixedTypes="0" containsString="0" containsNumber="1" containsInteger="1" minValue="0" maxValue="0"/>
    </cacheField>
    <cacheField name="SECQTY" numFmtId="168">
      <sharedItems containsSemiMixedTypes="0" containsString="0" containsNumber="1" containsInteger="1" minValue="0" maxValue="0"/>
    </cacheField>
    <cacheField name="Tamaño máximo" numFmtId="168">
      <sharedItems containsSemiMixedTypes="0" containsString="0" containsNumber="1" containsInteger="1" minValue="0" maxValue="0"/>
    </cacheField>
    <cacheField name="PIECESIZE" numFmtId="3">
      <sharedItems/>
    </cacheField>
    <cacheField name="Cantidad de registros en la muestra" numFmtId="168">
      <sharedItems containsSemiMixedTypes="0" containsString="0" containsNumber="1" containsInteger="1" minValue="0" maxValue="0"/>
    </cacheField>
    <cacheField name="Storage Group2" numFmtId="168">
      <sharedItems/>
    </cacheField>
    <cacheField name="PRYQTY2" numFmtId="168">
      <sharedItems containsSemiMixedTypes="0" containsString="0" containsNumber="1" containsInteger="1" minValue="0" maxValue="0"/>
    </cacheField>
    <cacheField name="SECQTY2" numFmtId="168">
      <sharedItems containsSemiMixedTypes="0" containsString="0" containsNumber="1" containsInteger="1" minValue="0" maxValue="0"/>
    </cacheField>
    <cacheField name="Cantidad de registros en la muestra2" numFmtId="168">
      <sharedItems containsSemiMixedTypes="0" containsString="0" containsNumber="1" containsInteger="1" minValue="0" maxValue="0"/>
    </cacheField>
    <cacheField name="Storage Group3" numFmtId="168">
      <sharedItems/>
    </cacheField>
    <cacheField name="PRYQTY3" numFmtId="168">
      <sharedItems containsSemiMixedTypes="0" containsString="0" containsNumber="1" containsInteger="1" minValue="0" maxValue="0"/>
    </cacheField>
    <cacheField name="SECQTY3" numFmtId="168">
      <sharedItems containsSemiMixedTypes="0" containsString="0" containsNumber="1" containsInteger="1" minValue="0" maxValue="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35">
  <r>
    <m/>
    <m/>
    <x v="0"/>
    <m/>
    <m/>
    <m/>
    <m/>
    <m/>
    <m/>
    <n v="0"/>
    <n v="0"/>
    <n v="0"/>
    <n v="0"/>
    <n v="0"/>
    <n v="0"/>
    <x v="0"/>
    <x v="0"/>
    <n v="0"/>
    <n v="0"/>
    <m/>
    <s v=""/>
    <n v="0"/>
    <n v="0"/>
    <m/>
    <s v=""/>
    <n v="0"/>
    <n v="0"/>
  </r>
  <r>
    <m/>
    <m/>
    <x v="0"/>
    <m/>
    <m/>
    <m/>
    <m/>
    <m/>
    <m/>
    <n v="0"/>
    <n v="0"/>
    <n v="0"/>
    <n v="0"/>
    <n v="0"/>
    <n v="0"/>
    <x v="0"/>
    <x v="0"/>
    <n v="0"/>
    <n v="0"/>
    <m/>
    <s v=""/>
    <n v="0"/>
    <n v="0"/>
    <m/>
    <s v=""/>
    <n v="0"/>
    <n v="0"/>
  </r>
  <r>
    <m/>
    <m/>
    <x v="0"/>
    <m/>
    <m/>
    <m/>
    <m/>
    <m/>
    <m/>
    <n v="0"/>
    <n v="0"/>
    <n v="0"/>
    <n v="0"/>
    <n v="0"/>
    <n v="0"/>
    <x v="0"/>
    <x v="0"/>
    <n v="0"/>
    <n v="0"/>
    <m/>
    <s v=""/>
    <n v="0"/>
    <n v="0"/>
    <m/>
    <s v=""/>
    <n v="0"/>
    <n v="0"/>
  </r>
  <r>
    <m/>
    <m/>
    <x v="0"/>
    <m/>
    <m/>
    <m/>
    <m/>
    <m/>
    <m/>
    <n v="0"/>
    <n v="0"/>
    <n v="0"/>
    <n v="0"/>
    <n v="0"/>
    <n v="0"/>
    <x v="0"/>
    <x v="0"/>
    <n v="0"/>
    <n v="0"/>
    <m/>
    <s v=""/>
    <n v="0"/>
    <n v="0"/>
    <m/>
    <s v=""/>
    <n v="0"/>
    <n v="0"/>
  </r>
  <r>
    <m/>
    <m/>
    <x v="0"/>
    <m/>
    <m/>
    <m/>
    <m/>
    <m/>
    <m/>
    <n v="0"/>
    <n v="0"/>
    <n v="0"/>
    <n v="0"/>
    <n v="0"/>
    <n v="0"/>
    <x v="0"/>
    <x v="0"/>
    <n v="0"/>
    <n v="0"/>
    <m/>
    <s v=""/>
    <n v="0"/>
    <n v="0"/>
    <m/>
    <s v=""/>
    <n v="0"/>
    <n v="0"/>
  </r>
  <r>
    <m/>
    <m/>
    <x v="0"/>
    <m/>
    <m/>
    <m/>
    <m/>
    <m/>
    <m/>
    <n v="0"/>
    <n v="0"/>
    <n v="0"/>
    <n v="0"/>
    <n v="0"/>
    <n v="0"/>
    <x v="0"/>
    <x v="0"/>
    <n v="0"/>
    <n v="0"/>
    <m/>
    <s v=""/>
    <n v="0"/>
    <n v="0"/>
    <m/>
    <s v=""/>
    <n v="0"/>
    <n v="0"/>
  </r>
  <r>
    <m/>
    <m/>
    <x v="0"/>
    <m/>
    <m/>
    <m/>
    <m/>
    <m/>
    <m/>
    <n v="0"/>
    <n v="0"/>
    <n v="0"/>
    <n v="0"/>
    <n v="0"/>
    <n v="0"/>
    <x v="0"/>
    <x v="0"/>
    <n v="0"/>
    <n v="0"/>
    <m/>
    <s v=""/>
    <n v="0"/>
    <n v="0"/>
    <m/>
    <s v=""/>
    <n v="0"/>
    <n v="0"/>
  </r>
  <r>
    <m/>
    <m/>
    <x v="0"/>
    <m/>
    <m/>
    <m/>
    <m/>
    <m/>
    <m/>
    <n v="0"/>
    <n v="0"/>
    <n v="0"/>
    <n v="0"/>
    <n v="0"/>
    <n v="0"/>
    <x v="0"/>
    <x v="0"/>
    <n v="0"/>
    <n v="0"/>
    <m/>
    <s v=""/>
    <n v="0"/>
    <n v="0"/>
    <m/>
    <s v=""/>
    <n v="0"/>
    <n v="0"/>
  </r>
  <r>
    <m/>
    <m/>
    <x v="0"/>
    <m/>
    <m/>
    <m/>
    <m/>
    <m/>
    <m/>
    <n v="0"/>
    <n v="0"/>
    <n v="0"/>
    <n v="0"/>
    <n v="0"/>
    <n v="0"/>
    <x v="0"/>
    <x v="0"/>
    <n v="0"/>
    <n v="0"/>
    <m/>
    <s v=""/>
    <n v="0"/>
    <n v="0"/>
    <m/>
    <s v=""/>
    <n v="0"/>
    <n v="0"/>
  </r>
  <r>
    <m/>
    <m/>
    <x v="0"/>
    <m/>
    <m/>
    <m/>
    <m/>
    <m/>
    <m/>
    <n v="0"/>
    <n v="0"/>
    <n v="0"/>
    <n v="0"/>
    <n v="0"/>
    <n v="0"/>
    <x v="0"/>
    <x v="0"/>
    <n v="0"/>
    <n v="0"/>
    <m/>
    <s v=""/>
    <n v="0"/>
    <n v="0"/>
    <m/>
    <s v=""/>
    <n v="0"/>
    <n v="0"/>
  </r>
  <r>
    <m/>
    <m/>
    <x v="0"/>
    <m/>
    <m/>
    <m/>
    <m/>
    <m/>
    <m/>
    <n v="0"/>
    <n v="0"/>
    <n v="0"/>
    <n v="0"/>
    <n v="0"/>
    <n v="0"/>
    <x v="0"/>
    <x v="0"/>
    <n v="0"/>
    <n v="0"/>
    <m/>
    <s v=""/>
    <n v="0"/>
    <n v="0"/>
    <m/>
    <s v=""/>
    <n v="0"/>
    <n v="0"/>
  </r>
  <r>
    <m/>
    <m/>
    <x v="0"/>
    <m/>
    <m/>
    <m/>
    <m/>
    <m/>
    <m/>
    <n v="0"/>
    <n v="0"/>
    <n v="0"/>
    <n v="0"/>
    <n v="0"/>
    <n v="0"/>
    <x v="0"/>
    <x v="0"/>
    <n v="0"/>
    <n v="0"/>
    <m/>
    <s v=""/>
    <n v="0"/>
    <n v="0"/>
    <m/>
    <s v=""/>
    <n v="0"/>
    <n v="0"/>
  </r>
  <r>
    <m/>
    <m/>
    <x v="0"/>
    <m/>
    <m/>
    <m/>
    <m/>
    <m/>
    <m/>
    <n v="0"/>
    <n v="0"/>
    <n v="0"/>
    <n v="0"/>
    <n v="0"/>
    <n v="0"/>
    <x v="0"/>
    <x v="0"/>
    <n v="0"/>
    <n v="0"/>
    <m/>
    <s v=""/>
    <n v="0"/>
    <n v="0"/>
    <m/>
    <s v=""/>
    <n v="0"/>
    <n v="0"/>
  </r>
  <r>
    <m/>
    <m/>
    <x v="0"/>
    <m/>
    <m/>
    <m/>
    <m/>
    <m/>
    <m/>
    <n v="0"/>
    <n v="0"/>
    <n v="0"/>
    <n v="0"/>
    <n v="0"/>
    <n v="0"/>
    <x v="0"/>
    <x v="0"/>
    <n v="0"/>
    <n v="0"/>
    <m/>
    <s v=""/>
    <n v="0"/>
    <n v="0"/>
    <m/>
    <s v=""/>
    <n v="0"/>
    <n v="0"/>
  </r>
  <r>
    <m/>
    <m/>
    <x v="0"/>
    <m/>
    <m/>
    <m/>
    <m/>
    <m/>
    <m/>
    <n v="0"/>
    <n v="0"/>
    <n v="0"/>
    <n v="0"/>
    <n v="0"/>
    <n v="0"/>
    <x v="0"/>
    <x v="0"/>
    <n v="0"/>
    <n v="0"/>
    <m/>
    <s v=""/>
    <n v="0"/>
    <n v="0"/>
    <m/>
    <s v=""/>
    <n v="0"/>
    <n v="0"/>
  </r>
  <r>
    <m/>
    <m/>
    <x v="0"/>
    <m/>
    <m/>
    <m/>
    <m/>
    <m/>
    <m/>
    <n v="0"/>
    <n v="0"/>
    <n v="0"/>
    <n v="0"/>
    <n v="0"/>
    <n v="0"/>
    <x v="0"/>
    <x v="0"/>
    <n v="0"/>
    <n v="0"/>
    <m/>
    <s v=""/>
    <n v="0"/>
    <n v="0"/>
    <m/>
    <s v=""/>
    <n v="0"/>
    <n v="0"/>
  </r>
  <r>
    <m/>
    <m/>
    <x v="0"/>
    <m/>
    <m/>
    <m/>
    <m/>
    <m/>
    <m/>
    <n v="0"/>
    <n v="0"/>
    <n v="0"/>
    <n v="0"/>
    <n v="0"/>
    <n v="0"/>
    <x v="0"/>
    <x v="0"/>
    <n v="0"/>
    <n v="0"/>
    <m/>
    <s v=""/>
    <n v="0"/>
    <n v="0"/>
    <m/>
    <s v=""/>
    <n v="0"/>
    <n v="0"/>
  </r>
  <r>
    <m/>
    <m/>
    <x v="0"/>
    <m/>
    <m/>
    <m/>
    <m/>
    <m/>
    <m/>
    <n v="0"/>
    <n v="0"/>
    <n v="0"/>
    <n v="0"/>
    <n v="0"/>
    <n v="0"/>
    <x v="0"/>
    <x v="0"/>
    <n v="0"/>
    <n v="0"/>
    <m/>
    <s v=""/>
    <n v="0"/>
    <n v="0"/>
    <m/>
    <s v=""/>
    <n v="0"/>
    <n v="0"/>
  </r>
  <r>
    <m/>
    <m/>
    <x v="0"/>
    <m/>
    <m/>
    <m/>
    <m/>
    <m/>
    <m/>
    <n v="0"/>
    <n v="0"/>
    <n v="0"/>
    <n v="0"/>
    <n v="0"/>
    <n v="0"/>
    <x v="0"/>
    <x v="0"/>
    <n v="0"/>
    <n v="0"/>
    <m/>
    <s v=""/>
    <n v="0"/>
    <n v="0"/>
    <m/>
    <s v=""/>
    <n v="0"/>
    <n v="0"/>
  </r>
  <r>
    <m/>
    <m/>
    <x v="0"/>
    <m/>
    <m/>
    <m/>
    <m/>
    <m/>
    <m/>
    <n v="0"/>
    <n v="0"/>
    <n v="0"/>
    <n v="0"/>
    <n v="0"/>
    <n v="0"/>
    <x v="0"/>
    <x v="0"/>
    <n v="0"/>
    <n v="0"/>
    <m/>
    <s v=""/>
    <n v="0"/>
    <n v="0"/>
    <m/>
    <s v=""/>
    <n v="0"/>
    <n v="0"/>
  </r>
  <r>
    <m/>
    <m/>
    <x v="0"/>
    <m/>
    <m/>
    <m/>
    <m/>
    <m/>
    <m/>
    <n v="0"/>
    <n v="0"/>
    <n v="0"/>
    <n v="0"/>
    <n v="0"/>
    <n v="0"/>
    <x v="0"/>
    <x v="0"/>
    <n v="0"/>
    <n v="0"/>
    <m/>
    <s v=""/>
    <n v="0"/>
    <n v="0"/>
    <m/>
    <s v=""/>
    <n v="0"/>
    <n v="0"/>
  </r>
  <r>
    <m/>
    <m/>
    <x v="0"/>
    <m/>
    <m/>
    <m/>
    <m/>
    <m/>
    <m/>
    <n v="0"/>
    <n v="0"/>
    <n v="0"/>
    <n v="0"/>
    <n v="0"/>
    <n v="0"/>
    <x v="0"/>
    <x v="0"/>
    <n v="0"/>
    <n v="0"/>
    <m/>
    <s v=""/>
    <n v="0"/>
    <n v="0"/>
    <m/>
    <s v=""/>
    <n v="0"/>
    <n v="0"/>
  </r>
  <r>
    <m/>
    <m/>
    <x v="0"/>
    <m/>
    <m/>
    <m/>
    <m/>
    <m/>
    <m/>
    <n v="0"/>
    <n v="0"/>
    <n v="0"/>
    <n v="0"/>
    <n v="0"/>
    <n v="0"/>
    <x v="0"/>
    <x v="0"/>
    <n v="0"/>
    <n v="0"/>
    <m/>
    <s v=""/>
    <n v="0"/>
    <n v="0"/>
    <m/>
    <s v=""/>
    <n v="0"/>
    <n v="0"/>
  </r>
  <r>
    <m/>
    <m/>
    <x v="0"/>
    <m/>
    <m/>
    <m/>
    <m/>
    <m/>
    <m/>
    <n v="0"/>
    <n v="0"/>
    <n v="0"/>
    <n v="0"/>
    <n v="0"/>
    <n v="0"/>
    <x v="0"/>
    <x v="0"/>
    <n v="0"/>
    <n v="0"/>
    <m/>
    <s v=""/>
    <n v="0"/>
    <n v="0"/>
    <m/>
    <s v=""/>
    <n v="0"/>
    <n v="0"/>
  </r>
  <r>
    <m/>
    <m/>
    <x v="0"/>
    <m/>
    <m/>
    <m/>
    <m/>
    <m/>
    <m/>
    <n v="0"/>
    <n v="0"/>
    <n v="0"/>
    <n v="0"/>
    <n v="0"/>
    <n v="0"/>
    <x v="0"/>
    <x v="0"/>
    <n v="0"/>
    <n v="0"/>
    <m/>
    <s v=""/>
    <n v="0"/>
    <n v="0"/>
    <m/>
    <s v=""/>
    <n v="0"/>
    <n v="0"/>
  </r>
  <r>
    <m/>
    <m/>
    <x v="0"/>
    <m/>
    <m/>
    <m/>
    <m/>
    <m/>
    <m/>
    <n v="0"/>
    <n v="0"/>
    <n v="0"/>
    <n v="0"/>
    <n v="0"/>
    <n v="0"/>
    <x v="0"/>
    <x v="0"/>
    <n v="0"/>
    <n v="0"/>
    <m/>
    <s v=""/>
    <n v="0"/>
    <n v="0"/>
    <m/>
    <s v=""/>
    <n v="0"/>
    <n v="0"/>
  </r>
  <r>
    <m/>
    <m/>
    <x v="0"/>
    <m/>
    <m/>
    <m/>
    <m/>
    <m/>
    <m/>
    <n v="0"/>
    <n v="0"/>
    <n v="0"/>
    <n v="0"/>
    <n v="0"/>
    <n v="0"/>
    <x v="0"/>
    <x v="0"/>
    <n v="0"/>
    <n v="0"/>
    <m/>
    <s v=""/>
    <n v="0"/>
    <n v="0"/>
    <m/>
    <s v=""/>
    <n v="0"/>
    <n v="0"/>
  </r>
  <r>
    <m/>
    <m/>
    <x v="0"/>
    <m/>
    <m/>
    <m/>
    <m/>
    <m/>
    <m/>
    <n v="0"/>
    <n v="0"/>
    <n v="0"/>
    <n v="0"/>
    <n v="0"/>
    <n v="0"/>
    <x v="0"/>
    <x v="0"/>
    <n v="0"/>
    <n v="0"/>
    <m/>
    <s v=""/>
    <n v="0"/>
    <n v="0"/>
    <m/>
    <s v=""/>
    <n v="0"/>
    <n v="0"/>
  </r>
  <r>
    <m/>
    <m/>
    <x v="0"/>
    <m/>
    <m/>
    <m/>
    <m/>
    <m/>
    <m/>
    <n v="0"/>
    <n v="0"/>
    <n v="0"/>
    <n v="0"/>
    <n v="0"/>
    <n v="0"/>
    <x v="0"/>
    <x v="0"/>
    <n v="0"/>
    <n v="0"/>
    <m/>
    <s v=""/>
    <n v="0"/>
    <n v="0"/>
    <m/>
    <s v=""/>
    <n v="0"/>
    <n v="0"/>
  </r>
  <r>
    <m/>
    <m/>
    <x v="0"/>
    <m/>
    <m/>
    <m/>
    <m/>
    <m/>
    <m/>
    <n v="0"/>
    <n v="0"/>
    <n v="0"/>
    <n v="0"/>
    <n v="0"/>
    <n v="0"/>
    <x v="0"/>
    <x v="0"/>
    <n v="0"/>
    <n v="0"/>
    <m/>
    <s v=""/>
    <n v="0"/>
    <n v="0"/>
    <m/>
    <s v=""/>
    <n v="0"/>
    <n v="0"/>
  </r>
  <r>
    <m/>
    <m/>
    <x v="0"/>
    <m/>
    <m/>
    <m/>
    <m/>
    <m/>
    <m/>
    <n v="0"/>
    <n v="0"/>
    <n v="0"/>
    <n v="0"/>
    <n v="0"/>
    <n v="0"/>
    <x v="0"/>
    <x v="0"/>
    <n v="0"/>
    <n v="0"/>
    <m/>
    <s v=""/>
    <n v="0"/>
    <n v="0"/>
    <m/>
    <s v=""/>
    <n v="0"/>
    <n v="0"/>
  </r>
  <r>
    <m/>
    <m/>
    <x v="0"/>
    <m/>
    <m/>
    <m/>
    <m/>
    <m/>
    <m/>
    <n v="0"/>
    <n v="0"/>
    <n v="0"/>
    <n v="0"/>
    <n v="0"/>
    <n v="0"/>
    <x v="0"/>
    <x v="0"/>
    <n v="0"/>
    <n v="0"/>
    <m/>
    <s v=""/>
    <n v="0"/>
    <n v="0"/>
    <m/>
    <s v=""/>
    <n v="0"/>
    <n v="0"/>
  </r>
  <r>
    <m/>
    <m/>
    <x v="0"/>
    <m/>
    <m/>
    <m/>
    <m/>
    <m/>
    <m/>
    <n v="0"/>
    <n v="0"/>
    <n v="0"/>
    <n v="0"/>
    <n v="0"/>
    <n v="0"/>
    <x v="0"/>
    <x v="0"/>
    <n v="0"/>
    <n v="0"/>
    <m/>
    <s v=""/>
    <n v="0"/>
    <n v="0"/>
    <m/>
    <s v=""/>
    <n v="0"/>
    <n v="0"/>
  </r>
  <r>
    <m/>
    <m/>
    <x v="0"/>
    <m/>
    <m/>
    <m/>
    <m/>
    <m/>
    <m/>
    <n v="0"/>
    <n v="0"/>
    <n v="0"/>
    <n v="0"/>
    <n v="0"/>
    <n v="0"/>
    <x v="0"/>
    <x v="0"/>
    <n v="0"/>
    <n v="0"/>
    <m/>
    <s v=""/>
    <n v="0"/>
    <n v="0"/>
    <m/>
    <s v=""/>
    <n v="0"/>
    <n v="0"/>
  </r>
  <r>
    <m/>
    <m/>
    <x v="0"/>
    <m/>
    <m/>
    <m/>
    <m/>
    <m/>
    <m/>
    <n v="0"/>
    <n v="0"/>
    <n v="0"/>
    <n v="0"/>
    <n v="0"/>
    <n v="0"/>
    <x v="0"/>
    <x v="0"/>
    <n v="0"/>
    <n v="0"/>
    <m/>
    <s v=""/>
    <n v="0"/>
    <n v="0"/>
    <m/>
    <s v=""/>
    <n v="0"/>
    <n v="0"/>
  </r>
</pivotCacheRecords>
</file>

<file path=xl/pivotCache/pivotCacheRecords2.xml><?xml version="1.0" encoding="utf-8"?>
<pivotCacheRecords xmlns="http://schemas.openxmlformats.org/spreadsheetml/2006/main" xmlns:r="http://schemas.openxmlformats.org/officeDocument/2006/relationships" count="35">
  <r>
    <m/>
    <m/>
    <m/>
    <m/>
    <m/>
    <n v="0"/>
    <n v="0"/>
    <n v="0"/>
    <n v="0"/>
    <n v="0"/>
    <x v="0"/>
    <x v="0"/>
    <n v="0"/>
    <n v="0"/>
    <n v="0"/>
    <s v=""/>
    <n v="0"/>
    <s v=""/>
    <n v="0"/>
    <n v="0"/>
    <n v="0"/>
    <s v=""/>
    <n v="0"/>
    <n v="0"/>
  </r>
  <r>
    <m/>
    <m/>
    <m/>
    <m/>
    <m/>
    <n v="0"/>
    <n v="0"/>
    <n v="0"/>
    <n v="0"/>
    <n v="0"/>
    <x v="0"/>
    <x v="0"/>
    <n v="0"/>
    <n v="0"/>
    <n v="0"/>
    <s v=""/>
    <n v="0"/>
    <s v=""/>
    <n v="0"/>
    <n v="0"/>
    <n v="0"/>
    <s v=""/>
    <n v="0"/>
    <n v="0"/>
  </r>
  <r>
    <m/>
    <m/>
    <m/>
    <m/>
    <m/>
    <n v="0"/>
    <n v="0"/>
    <n v="0"/>
    <n v="0"/>
    <n v="0"/>
    <x v="0"/>
    <x v="0"/>
    <n v="0"/>
    <n v="0"/>
    <n v="0"/>
    <s v=""/>
    <n v="0"/>
    <s v=""/>
    <n v="0"/>
    <n v="0"/>
    <n v="0"/>
    <s v=""/>
    <n v="0"/>
    <n v="0"/>
  </r>
  <r>
    <m/>
    <m/>
    <m/>
    <m/>
    <m/>
    <n v="0"/>
    <n v="0"/>
    <n v="0"/>
    <n v="0"/>
    <n v="0"/>
    <x v="0"/>
    <x v="0"/>
    <n v="0"/>
    <n v="0"/>
    <n v="0"/>
    <s v=""/>
    <n v="0"/>
    <s v=""/>
    <n v="0"/>
    <n v="0"/>
    <n v="0"/>
    <s v=""/>
    <n v="0"/>
    <n v="0"/>
  </r>
  <r>
    <m/>
    <m/>
    <m/>
    <m/>
    <m/>
    <n v="0"/>
    <n v="0"/>
    <n v="0"/>
    <n v="0"/>
    <n v="0"/>
    <x v="0"/>
    <x v="0"/>
    <n v="0"/>
    <n v="0"/>
    <n v="0"/>
    <s v=""/>
    <n v="0"/>
    <s v=""/>
    <n v="0"/>
    <n v="0"/>
    <n v="0"/>
    <s v=""/>
    <n v="0"/>
    <n v="0"/>
  </r>
  <r>
    <m/>
    <m/>
    <m/>
    <m/>
    <m/>
    <n v="0"/>
    <n v="0"/>
    <n v="0"/>
    <n v="0"/>
    <n v="0"/>
    <x v="0"/>
    <x v="0"/>
    <n v="0"/>
    <n v="0"/>
    <n v="0"/>
    <s v=""/>
    <n v="0"/>
    <s v=""/>
    <n v="0"/>
    <n v="0"/>
    <n v="0"/>
    <s v=""/>
    <n v="0"/>
    <n v="0"/>
  </r>
  <r>
    <m/>
    <m/>
    <m/>
    <m/>
    <m/>
    <n v="0"/>
    <n v="0"/>
    <n v="0"/>
    <n v="0"/>
    <n v="0"/>
    <x v="0"/>
    <x v="0"/>
    <n v="0"/>
    <n v="0"/>
    <n v="0"/>
    <s v=""/>
    <n v="0"/>
    <s v=""/>
    <n v="0"/>
    <n v="0"/>
    <n v="0"/>
    <s v=""/>
    <n v="0"/>
    <n v="0"/>
  </r>
  <r>
    <m/>
    <m/>
    <m/>
    <m/>
    <m/>
    <n v="0"/>
    <n v="0"/>
    <n v="0"/>
    <n v="0"/>
    <n v="0"/>
    <x v="0"/>
    <x v="0"/>
    <n v="0"/>
    <n v="0"/>
    <n v="0"/>
    <s v=""/>
    <n v="0"/>
    <s v=""/>
    <n v="0"/>
    <n v="0"/>
    <n v="0"/>
    <s v=""/>
    <n v="0"/>
    <n v="0"/>
  </r>
  <r>
    <m/>
    <m/>
    <m/>
    <m/>
    <m/>
    <n v="0"/>
    <n v="0"/>
    <n v="0"/>
    <n v="0"/>
    <n v="0"/>
    <x v="0"/>
    <x v="0"/>
    <n v="0"/>
    <n v="0"/>
    <n v="0"/>
    <s v=""/>
    <n v="0"/>
    <s v=""/>
    <n v="0"/>
    <n v="0"/>
    <n v="0"/>
    <s v=""/>
    <n v="0"/>
    <n v="0"/>
  </r>
  <r>
    <m/>
    <m/>
    <m/>
    <m/>
    <m/>
    <n v="0"/>
    <n v="0"/>
    <n v="0"/>
    <n v="0"/>
    <n v="0"/>
    <x v="0"/>
    <x v="0"/>
    <n v="0"/>
    <n v="0"/>
    <n v="0"/>
    <s v=""/>
    <n v="0"/>
    <s v=""/>
    <n v="0"/>
    <n v="0"/>
    <n v="0"/>
    <s v=""/>
    <n v="0"/>
    <n v="0"/>
  </r>
  <r>
    <m/>
    <m/>
    <m/>
    <m/>
    <m/>
    <n v="0"/>
    <n v="0"/>
    <n v="0"/>
    <n v="0"/>
    <n v="0"/>
    <x v="0"/>
    <x v="0"/>
    <n v="0"/>
    <n v="0"/>
    <n v="0"/>
    <s v=""/>
    <n v="0"/>
    <s v=""/>
    <n v="0"/>
    <n v="0"/>
    <n v="0"/>
    <s v=""/>
    <n v="0"/>
    <n v="0"/>
  </r>
  <r>
    <m/>
    <m/>
    <m/>
    <m/>
    <m/>
    <n v="0"/>
    <n v="0"/>
    <n v="0"/>
    <n v="0"/>
    <n v="0"/>
    <x v="0"/>
    <x v="0"/>
    <n v="0"/>
    <n v="0"/>
    <n v="0"/>
    <s v=""/>
    <n v="0"/>
    <s v=""/>
    <n v="0"/>
    <n v="0"/>
    <n v="0"/>
    <s v=""/>
    <n v="0"/>
    <n v="0"/>
  </r>
  <r>
    <m/>
    <m/>
    <m/>
    <m/>
    <m/>
    <n v="0"/>
    <n v="0"/>
    <n v="0"/>
    <n v="0"/>
    <n v="0"/>
    <x v="0"/>
    <x v="0"/>
    <n v="0"/>
    <n v="0"/>
    <n v="0"/>
    <s v=""/>
    <n v="0"/>
    <s v=""/>
    <n v="0"/>
    <n v="0"/>
    <n v="0"/>
    <s v=""/>
    <n v="0"/>
    <n v="0"/>
  </r>
  <r>
    <m/>
    <m/>
    <m/>
    <m/>
    <m/>
    <n v="0"/>
    <n v="0"/>
    <n v="0"/>
    <n v="0"/>
    <n v="0"/>
    <x v="0"/>
    <x v="0"/>
    <n v="0"/>
    <n v="0"/>
    <n v="0"/>
    <s v=""/>
    <n v="0"/>
    <s v=""/>
    <n v="0"/>
    <n v="0"/>
    <n v="0"/>
    <s v=""/>
    <n v="0"/>
    <n v="0"/>
  </r>
  <r>
    <m/>
    <m/>
    <m/>
    <m/>
    <m/>
    <n v="0"/>
    <n v="0"/>
    <n v="0"/>
    <n v="0"/>
    <n v="0"/>
    <x v="0"/>
    <x v="0"/>
    <n v="0"/>
    <n v="0"/>
    <n v="0"/>
    <s v=""/>
    <n v="0"/>
    <s v=""/>
    <n v="0"/>
    <n v="0"/>
    <n v="0"/>
    <s v=""/>
    <n v="0"/>
    <n v="0"/>
  </r>
  <r>
    <m/>
    <m/>
    <m/>
    <m/>
    <m/>
    <n v="0"/>
    <n v="0"/>
    <n v="0"/>
    <n v="0"/>
    <n v="0"/>
    <x v="0"/>
    <x v="0"/>
    <n v="0"/>
    <n v="0"/>
    <n v="0"/>
    <s v=""/>
    <n v="0"/>
    <s v=""/>
    <n v="0"/>
    <n v="0"/>
    <n v="0"/>
    <s v=""/>
    <n v="0"/>
    <n v="0"/>
  </r>
  <r>
    <m/>
    <m/>
    <m/>
    <m/>
    <m/>
    <n v="0"/>
    <n v="0"/>
    <n v="0"/>
    <n v="0"/>
    <n v="0"/>
    <x v="0"/>
    <x v="0"/>
    <n v="0"/>
    <n v="0"/>
    <n v="0"/>
    <s v=""/>
    <n v="0"/>
    <s v=""/>
    <n v="0"/>
    <n v="0"/>
    <n v="0"/>
    <s v=""/>
    <n v="0"/>
    <n v="0"/>
  </r>
  <r>
    <m/>
    <m/>
    <m/>
    <m/>
    <m/>
    <n v="0"/>
    <n v="0"/>
    <n v="0"/>
    <n v="0"/>
    <n v="0"/>
    <x v="0"/>
    <x v="0"/>
    <n v="0"/>
    <n v="0"/>
    <n v="0"/>
    <s v=""/>
    <n v="0"/>
    <s v=""/>
    <n v="0"/>
    <n v="0"/>
    <n v="0"/>
    <s v=""/>
    <n v="0"/>
    <n v="0"/>
  </r>
  <r>
    <m/>
    <m/>
    <m/>
    <m/>
    <m/>
    <n v="0"/>
    <n v="0"/>
    <n v="0"/>
    <n v="0"/>
    <n v="0"/>
    <x v="0"/>
    <x v="0"/>
    <n v="0"/>
    <n v="0"/>
    <n v="0"/>
    <s v=""/>
    <n v="0"/>
    <s v=""/>
    <n v="0"/>
    <n v="0"/>
    <n v="0"/>
    <s v=""/>
    <n v="0"/>
    <n v="0"/>
  </r>
  <r>
    <m/>
    <m/>
    <m/>
    <m/>
    <m/>
    <n v="0"/>
    <n v="0"/>
    <n v="0"/>
    <n v="0"/>
    <n v="0"/>
    <x v="0"/>
    <x v="0"/>
    <n v="0"/>
    <n v="0"/>
    <n v="0"/>
    <s v=""/>
    <n v="0"/>
    <s v=""/>
    <n v="0"/>
    <n v="0"/>
    <n v="0"/>
    <s v=""/>
    <n v="0"/>
    <n v="0"/>
  </r>
  <r>
    <m/>
    <m/>
    <m/>
    <m/>
    <m/>
    <n v="0"/>
    <n v="0"/>
    <n v="0"/>
    <n v="0"/>
    <n v="0"/>
    <x v="0"/>
    <x v="0"/>
    <n v="0"/>
    <n v="0"/>
    <n v="0"/>
    <s v=""/>
    <n v="0"/>
    <s v=""/>
    <n v="0"/>
    <n v="0"/>
    <n v="0"/>
    <s v=""/>
    <n v="0"/>
    <n v="0"/>
  </r>
  <r>
    <m/>
    <m/>
    <m/>
    <m/>
    <m/>
    <n v="0"/>
    <n v="0"/>
    <n v="0"/>
    <n v="0"/>
    <n v="0"/>
    <x v="0"/>
    <x v="0"/>
    <n v="0"/>
    <n v="0"/>
    <n v="0"/>
    <s v=""/>
    <n v="0"/>
    <s v=""/>
    <n v="0"/>
    <n v="0"/>
    <n v="0"/>
    <s v=""/>
    <n v="0"/>
    <n v="0"/>
  </r>
  <r>
    <m/>
    <m/>
    <m/>
    <m/>
    <m/>
    <n v="0"/>
    <n v="0"/>
    <n v="0"/>
    <n v="0"/>
    <n v="0"/>
    <x v="0"/>
    <x v="0"/>
    <n v="0"/>
    <n v="0"/>
    <n v="0"/>
    <s v=""/>
    <n v="0"/>
    <s v=""/>
    <n v="0"/>
    <n v="0"/>
    <n v="0"/>
    <s v=""/>
    <n v="0"/>
    <n v="0"/>
  </r>
  <r>
    <m/>
    <m/>
    <m/>
    <m/>
    <m/>
    <n v="0"/>
    <n v="0"/>
    <n v="0"/>
    <n v="0"/>
    <n v="0"/>
    <x v="0"/>
    <x v="0"/>
    <n v="0"/>
    <n v="0"/>
    <n v="0"/>
    <s v=""/>
    <n v="0"/>
    <s v=""/>
    <n v="0"/>
    <n v="0"/>
    <n v="0"/>
    <s v=""/>
    <n v="0"/>
    <n v="0"/>
  </r>
  <r>
    <m/>
    <m/>
    <m/>
    <m/>
    <m/>
    <n v="0"/>
    <n v="0"/>
    <n v="0"/>
    <n v="0"/>
    <n v="0"/>
    <x v="0"/>
    <x v="0"/>
    <n v="0"/>
    <n v="0"/>
    <n v="0"/>
    <s v=""/>
    <n v="0"/>
    <s v=""/>
    <n v="0"/>
    <n v="0"/>
    <n v="0"/>
    <s v=""/>
    <n v="0"/>
    <n v="0"/>
  </r>
  <r>
    <m/>
    <m/>
    <m/>
    <m/>
    <m/>
    <n v="0"/>
    <n v="0"/>
    <n v="0"/>
    <n v="0"/>
    <n v="0"/>
    <x v="0"/>
    <x v="0"/>
    <n v="0"/>
    <n v="0"/>
    <n v="0"/>
    <s v=""/>
    <n v="0"/>
    <s v=""/>
    <n v="0"/>
    <n v="0"/>
    <n v="0"/>
    <s v=""/>
    <n v="0"/>
    <n v="0"/>
  </r>
  <r>
    <m/>
    <m/>
    <m/>
    <m/>
    <m/>
    <n v="0"/>
    <n v="0"/>
    <n v="0"/>
    <n v="0"/>
    <n v="0"/>
    <x v="0"/>
    <x v="0"/>
    <n v="0"/>
    <n v="0"/>
    <n v="0"/>
    <s v=""/>
    <n v="0"/>
    <s v=""/>
    <n v="0"/>
    <n v="0"/>
    <n v="0"/>
    <s v=""/>
    <n v="0"/>
    <n v="0"/>
  </r>
  <r>
    <m/>
    <m/>
    <m/>
    <m/>
    <m/>
    <n v="0"/>
    <n v="0"/>
    <n v="0"/>
    <n v="0"/>
    <n v="0"/>
    <x v="0"/>
    <x v="0"/>
    <n v="0"/>
    <n v="0"/>
    <n v="0"/>
    <s v=""/>
    <n v="0"/>
    <s v=""/>
    <n v="0"/>
    <n v="0"/>
    <n v="0"/>
    <s v=""/>
    <n v="0"/>
    <n v="0"/>
  </r>
  <r>
    <m/>
    <m/>
    <m/>
    <m/>
    <m/>
    <n v="0"/>
    <n v="0"/>
    <n v="0"/>
    <n v="0"/>
    <n v="0"/>
    <x v="0"/>
    <x v="0"/>
    <n v="0"/>
    <n v="0"/>
    <n v="0"/>
    <s v=""/>
    <n v="0"/>
    <s v=""/>
    <n v="0"/>
    <n v="0"/>
    <n v="0"/>
    <s v=""/>
    <n v="0"/>
    <n v="0"/>
  </r>
  <r>
    <m/>
    <m/>
    <m/>
    <m/>
    <m/>
    <n v="0"/>
    <n v="0"/>
    <n v="0"/>
    <n v="0"/>
    <n v="0"/>
    <x v="0"/>
    <x v="0"/>
    <n v="0"/>
    <n v="0"/>
    <n v="0"/>
    <s v=""/>
    <n v="0"/>
    <s v=""/>
    <n v="0"/>
    <n v="0"/>
    <n v="0"/>
    <s v=""/>
    <n v="0"/>
    <n v="0"/>
  </r>
  <r>
    <m/>
    <m/>
    <m/>
    <m/>
    <m/>
    <n v="0"/>
    <n v="0"/>
    <n v="0"/>
    <n v="0"/>
    <n v="0"/>
    <x v="0"/>
    <x v="0"/>
    <n v="0"/>
    <n v="0"/>
    <n v="0"/>
    <s v=""/>
    <n v="0"/>
    <s v=""/>
    <n v="0"/>
    <n v="0"/>
    <n v="0"/>
    <s v=""/>
    <n v="0"/>
    <n v="0"/>
  </r>
  <r>
    <m/>
    <m/>
    <m/>
    <m/>
    <m/>
    <n v="0"/>
    <n v="0"/>
    <n v="0"/>
    <n v="0"/>
    <n v="0"/>
    <x v="0"/>
    <x v="0"/>
    <n v="0"/>
    <n v="0"/>
    <n v="0"/>
    <s v=""/>
    <n v="0"/>
    <s v=""/>
    <n v="0"/>
    <n v="0"/>
    <n v="0"/>
    <s v=""/>
    <n v="0"/>
    <n v="0"/>
  </r>
  <r>
    <m/>
    <m/>
    <m/>
    <m/>
    <m/>
    <n v="0"/>
    <n v="0"/>
    <n v="0"/>
    <n v="0"/>
    <n v="0"/>
    <x v="0"/>
    <x v="0"/>
    <n v="0"/>
    <n v="0"/>
    <n v="0"/>
    <s v=""/>
    <n v="0"/>
    <s v=""/>
    <n v="0"/>
    <n v="0"/>
    <n v="0"/>
    <s v=""/>
    <n v="0"/>
    <n v="0"/>
  </r>
  <r>
    <m/>
    <m/>
    <m/>
    <m/>
    <m/>
    <n v="0"/>
    <n v="0"/>
    <n v="0"/>
    <n v="0"/>
    <n v="0"/>
    <x v="0"/>
    <x v="0"/>
    <n v="0"/>
    <n v="0"/>
    <n v="0"/>
    <s v=""/>
    <n v="0"/>
    <s v=""/>
    <n v="0"/>
    <n v="0"/>
    <n v="0"/>
    <s v=""/>
    <n v="0"/>
    <n v="0"/>
  </r>
  <r>
    <m/>
    <m/>
    <m/>
    <m/>
    <m/>
    <n v="0"/>
    <n v="0"/>
    <n v="0"/>
    <n v="0"/>
    <n v="0"/>
    <x v="0"/>
    <x v="0"/>
    <n v="0"/>
    <n v="0"/>
    <n v="0"/>
    <s v=""/>
    <n v="0"/>
    <s v=""/>
    <n v="0"/>
    <n v="0"/>
    <n v="0"/>
    <s v=""/>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1" cacheId="0" applyNumberFormats="0" applyBorderFormats="0" applyFontFormats="0" applyPatternFormats="0" applyAlignmentFormats="0" applyWidthHeightFormats="1" dataCaption="Values" updatedVersion="4" minRefreshableVersion="3" useAutoFormatting="1" itemPrintTitles="1" createdVersion="4" indent="0" outline="1" outlineData="1" gridDropZones="1" multipleFieldFilters="0">
  <location ref="E23:H27" firstHeaderRow="1" firstDataRow="2" firstDataCol="1" rowPageCount="1" colPageCount="1"/>
  <pivotFields count="27">
    <pivotField showAll="0"/>
    <pivotField showAll="0"/>
    <pivotField axis="axisPage" showAll="0" defaultSubtotal="0">
      <items count="2">
        <item m="1" x="1"/>
        <item x="0"/>
      </items>
    </pivotField>
    <pivotField showAll="0" defaultSubtotal="0"/>
    <pivotField showAll="0"/>
    <pivotField showAll="0"/>
    <pivotField showAll="0"/>
    <pivotField showAll="0"/>
    <pivotField showAll="0"/>
    <pivotField numFmtId="167" showAll="0"/>
    <pivotField numFmtId="167" showAll="0"/>
    <pivotField dataField="1" numFmtId="167" showAll="0" defaultSubtotal="0"/>
    <pivotField numFmtId="167" showAll="0"/>
    <pivotField numFmtId="167" showAll="0"/>
    <pivotField numFmtId="167" showAll="0"/>
    <pivotField axis="axisRow" showAll="0">
      <items count="5">
        <item x="0"/>
        <item m="1" x="2"/>
        <item m="1" x="3"/>
        <item m="1" x="1"/>
        <item t="default"/>
      </items>
    </pivotField>
    <pivotField axis="axisRow" showAll="0">
      <items count="4">
        <item x="0"/>
        <item m="1" x="1"/>
        <item m="1" x="2"/>
        <item t="default"/>
      </items>
    </pivotField>
    <pivotField showAll="0" defaultSubtotal="0"/>
    <pivotField numFmtId="3" showAll="0"/>
    <pivotField numFmtId="168" showAll="0"/>
    <pivotField showAll="0" defaultSubtotal="0"/>
    <pivotField dataField="1" showAll="0" defaultSubtotal="0"/>
    <pivotField numFmtId="168" showAll="0"/>
    <pivotField numFmtId="168" showAll="0"/>
    <pivotField showAll="0" defaultSubtotal="0"/>
    <pivotField dataField="1" showAll="0" defaultSubtotal="0"/>
    <pivotField numFmtId="168" showAll="0"/>
  </pivotFields>
  <rowFields count="2">
    <field x="16"/>
    <field x="15"/>
  </rowFields>
  <rowItems count="3">
    <i>
      <x/>
    </i>
    <i r="1">
      <x/>
    </i>
    <i t="grand">
      <x/>
    </i>
  </rowItems>
  <colFields count="1">
    <field x="-2"/>
  </colFields>
  <colItems count="3">
    <i>
      <x/>
    </i>
    <i i="1">
      <x v="1"/>
    </i>
    <i i="2">
      <x v="2"/>
    </i>
  </colItems>
  <pageFields count="1">
    <pageField fld="2" hier="-1"/>
  </pageFields>
  <dataFields count="3">
    <dataField name="Producción" fld="11" baseField="15" baseItem="3"/>
    <dataField name="Desarrollo" fld="21" baseField="1" baseItem="0"/>
    <dataField name="Laboratorio" fld="25" baseField="1" baseItem="0"/>
  </dataFields>
  <formats count="2">
    <format dxfId="9">
      <pivotArea outline="0" collapsedLevelsAreSubtotals="1" fieldPosition="0"/>
    </format>
    <format dxfId="8">
      <pivotArea field="-2" type="button" dataOnly="0" labelOnly="1" outline="0" axis="axisCol" fieldPosition="0"/>
    </format>
  </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300-000001000000}" name="PivotTable2" cacheId="1" applyNumberFormats="0" applyBorderFormats="0" applyFontFormats="0" applyPatternFormats="0" applyAlignmentFormats="0" applyWidthHeightFormats="1" dataCaption="Values" updatedVersion="4" minRefreshableVersion="3" useAutoFormatting="1" itemPrintTitles="1" createdVersion="4" indent="0" outline="1" outlineData="1" gridDropZones="1" multipleFieldFilters="0">
  <location ref="J23:M27" firstHeaderRow="1" firstDataRow="2" firstDataCol="1"/>
  <pivotFields count="24">
    <pivotField showAll="0"/>
    <pivotField showAll="0"/>
    <pivotField showAll="0"/>
    <pivotField showAll="0"/>
    <pivotField showAll="0"/>
    <pivotField numFmtId="167" showAll="0"/>
    <pivotField numFmtId="167" showAll="0"/>
    <pivotField numFmtId="168" showAll="0"/>
    <pivotField numFmtId="168" showAll="0" defaultSubtotal="0"/>
    <pivotField dataField="1" numFmtId="168" showAll="0" defaultSubtotal="0"/>
    <pivotField axis="axisRow" showAll="0">
      <items count="5">
        <item x="0"/>
        <item m="1" x="2"/>
        <item m="1" x="3"/>
        <item m="1" x="1"/>
        <item t="default"/>
      </items>
    </pivotField>
    <pivotField axis="axisRow" showAll="0" defaultSubtotal="0">
      <items count="2">
        <item x="0"/>
        <item m="1" x="1"/>
      </items>
    </pivotField>
    <pivotField numFmtId="168" showAll="0"/>
    <pivotField numFmtId="168" showAll="0"/>
    <pivotField numFmtId="168" showAll="0"/>
    <pivotField showAll="0"/>
    <pivotField numFmtId="168" showAll="0"/>
    <pivotField showAll="0" defaultSubtotal="0"/>
    <pivotField dataField="1" numFmtId="168" showAll="0"/>
    <pivotField numFmtId="168" showAll="0"/>
    <pivotField numFmtId="168" showAll="0"/>
    <pivotField showAll="0" defaultSubtotal="0"/>
    <pivotField dataField="1" numFmtId="168" showAll="0"/>
    <pivotField numFmtId="168" showAll="0"/>
  </pivotFields>
  <rowFields count="2">
    <field x="11"/>
    <field x="10"/>
  </rowFields>
  <rowItems count="3">
    <i>
      <x/>
    </i>
    <i r="1">
      <x/>
    </i>
    <i t="grand">
      <x/>
    </i>
  </rowItems>
  <colFields count="1">
    <field x="-2"/>
  </colFields>
  <colItems count="3">
    <i>
      <x/>
    </i>
    <i i="1">
      <x v="1"/>
    </i>
    <i i="2">
      <x v="2"/>
    </i>
  </colItems>
  <dataFields count="3">
    <dataField name="Producción" fld="9" baseField="10" baseItem="1" numFmtId="3"/>
    <dataField name="Desarrollo" fld="18" baseField="0" baseItem="0" numFmtId="3"/>
    <dataField name="Laboratorio" fld="22" baseField="0" baseItem="0" numFmtId="3"/>
  </dataFields>
  <formats count="3">
    <format dxfId="12">
      <pivotArea outline="0" fieldPosition="0">
        <references count="1">
          <reference field="4294967294" count="1">
            <x v="1"/>
          </reference>
        </references>
      </pivotArea>
    </format>
    <format dxfId="11">
      <pivotArea outline="0" fieldPosition="0">
        <references count="1">
          <reference field="4294967294" count="1">
            <x v="2"/>
          </reference>
        </references>
      </pivotArea>
    </format>
    <format dxfId="10">
      <pivotArea outline="0" fieldPosition="0">
        <references count="1">
          <reference field="4294967294" count="1">
            <x v="0"/>
          </reference>
        </references>
      </pivotArea>
    </format>
  </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2.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6.xml"/><Relationship Id="rId1" Type="http://schemas.openxmlformats.org/officeDocument/2006/relationships/printerSettings" Target="../printerSettings/printerSettings6.bin"/><Relationship Id="rId4" Type="http://schemas.openxmlformats.org/officeDocument/2006/relationships/comments" Target="../comments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BU82"/>
  <sheetViews>
    <sheetView showGridLines="0" topLeftCell="A19" zoomScaleNormal="100" workbookViewId="0">
      <selection activeCell="B15" sqref="B15:Z18"/>
    </sheetView>
  </sheetViews>
  <sheetFormatPr defaultColWidth="10.28515625" defaultRowHeight="12.75" x14ac:dyDescent="0.2"/>
  <cols>
    <col min="1" max="1" width="3.28515625" style="61" customWidth="1"/>
    <col min="2" max="3" width="8.7109375" style="61" customWidth="1"/>
    <col min="4" max="6" width="4.140625" style="61" customWidth="1"/>
    <col min="7" max="7" width="5.140625" style="61" customWidth="1"/>
    <col min="8" max="13" width="4.140625" style="61" customWidth="1"/>
    <col min="14" max="14" width="12.42578125" style="61" customWidth="1"/>
    <col min="15" max="16" width="4.140625" style="61" customWidth="1"/>
    <col min="17" max="17" width="17.140625" style="61" customWidth="1"/>
    <col min="18" max="19" width="4.140625" style="61" customWidth="1"/>
    <col min="20" max="20" width="7.7109375" style="61" customWidth="1"/>
    <col min="21" max="24" width="4.140625" style="61" customWidth="1"/>
    <col min="25" max="25" width="6.42578125" style="61" customWidth="1"/>
    <col min="26" max="29" width="4.140625" style="61" customWidth="1"/>
    <col min="30" max="16384" width="10.28515625" style="61"/>
  </cols>
  <sheetData>
    <row r="2" spans="2:73" s="65" customFormat="1" ht="12.75" customHeight="1" x14ac:dyDescent="0.2">
      <c r="B2" s="61"/>
      <c r="C2" s="61"/>
      <c r="D2" s="61"/>
      <c r="E2" s="61"/>
      <c r="F2" s="61"/>
      <c r="G2" s="61"/>
      <c r="H2" s="62"/>
      <c r="I2" s="62"/>
      <c r="J2" s="62"/>
      <c r="K2" s="62"/>
      <c r="L2" s="62"/>
      <c r="M2" s="62"/>
      <c r="N2" s="62"/>
      <c r="O2" s="62"/>
      <c r="P2" s="62"/>
      <c r="Q2" s="62"/>
      <c r="R2" s="62"/>
      <c r="S2" s="62"/>
      <c r="T2" s="62"/>
      <c r="U2" s="63"/>
      <c r="V2" s="63"/>
      <c r="W2" s="63"/>
      <c r="X2" s="63"/>
      <c r="Y2" s="63"/>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row>
    <row r="3" spans="2:73" s="65" customFormat="1" ht="12.75" customHeight="1" x14ac:dyDescent="0.2">
      <c r="B3" s="61"/>
      <c r="C3" s="61"/>
      <c r="D3" s="61"/>
      <c r="E3" s="61"/>
      <c r="F3" s="61"/>
      <c r="G3" s="61"/>
      <c r="H3" s="62"/>
      <c r="I3" s="62"/>
      <c r="J3" s="62"/>
      <c r="K3" s="62"/>
      <c r="L3" s="62"/>
      <c r="M3" s="62"/>
      <c r="N3" s="62"/>
      <c r="O3" s="62"/>
      <c r="P3" s="62"/>
      <c r="Q3" s="62"/>
      <c r="R3" s="62"/>
      <c r="S3" s="62"/>
      <c r="T3" s="62"/>
      <c r="U3" s="63"/>
      <c r="V3" s="63"/>
      <c r="W3" s="63"/>
      <c r="X3" s="63"/>
      <c r="Y3" s="63"/>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row>
    <row r="4" spans="2:73" s="65" customFormat="1" ht="12" customHeight="1" x14ac:dyDescent="0.2">
      <c r="B4" s="61"/>
      <c r="C4" s="61"/>
      <c r="D4" s="61"/>
      <c r="E4" s="61"/>
      <c r="F4" s="61"/>
      <c r="G4" s="61"/>
      <c r="H4" s="66"/>
      <c r="I4" s="66"/>
      <c r="J4" s="66"/>
      <c r="K4" s="66"/>
      <c r="L4" s="66"/>
      <c r="M4" s="66"/>
      <c r="N4" s="66"/>
      <c r="O4" s="66"/>
      <c r="P4" s="66"/>
      <c r="Q4" s="66"/>
      <c r="R4" s="66"/>
      <c r="S4" s="66"/>
      <c r="T4" s="66"/>
      <c r="U4" s="63"/>
      <c r="V4" s="63"/>
      <c r="W4" s="63"/>
      <c r="X4" s="63"/>
      <c r="Y4" s="63"/>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row>
    <row r="5" spans="2:73" s="65" customFormat="1" ht="12" customHeight="1" x14ac:dyDescent="0.2">
      <c r="B5" s="61"/>
      <c r="C5" s="61"/>
      <c r="D5" s="61"/>
      <c r="E5" s="61"/>
      <c r="F5" s="61"/>
      <c r="G5" s="61"/>
      <c r="H5" s="66"/>
      <c r="I5" s="66"/>
      <c r="J5" s="66"/>
      <c r="K5" s="66"/>
      <c r="L5" s="66"/>
      <c r="M5" s="66"/>
      <c r="N5" s="66"/>
      <c r="O5" s="66"/>
      <c r="P5" s="66"/>
      <c r="Q5" s="66"/>
      <c r="R5" s="66"/>
      <c r="S5" s="66"/>
      <c r="T5" s="66"/>
      <c r="U5" s="63"/>
      <c r="V5" s="63"/>
      <c r="W5" s="63"/>
      <c r="X5" s="63"/>
      <c r="Y5" s="63"/>
      <c r="Z5" s="64"/>
      <c r="AA5" s="64"/>
      <c r="AB5" s="64"/>
      <c r="AC5" s="64"/>
      <c r="AD5" s="64"/>
      <c r="AE5" s="64"/>
      <c r="AF5" s="64"/>
      <c r="AG5" s="64"/>
      <c r="AH5" s="64"/>
      <c r="AI5" s="64"/>
      <c r="AJ5" s="64"/>
      <c r="AK5" s="64"/>
      <c r="AL5" s="64"/>
      <c r="AM5" s="64"/>
      <c r="AN5" s="64"/>
      <c r="AO5" s="64"/>
      <c r="AP5" s="64"/>
      <c r="AQ5" s="64"/>
      <c r="AR5" s="64"/>
      <c r="AS5" s="64"/>
      <c r="AT5" s="64"/>
      <c r="AU5" s="64"/>
      <c r="AV5" s="64"/>
      <c r="AW5" s="64"/>
      <c r="AX5" s="64"/>
      <c r="AY5" s="64"/>
      <c r="AZ5" s="64"/>
      <c r="BA5" s="64"/>
      <c r="BB5" s="64"/>
      <c r="BC5" s="64"/>
      <c r="BD5" s="64"/>
      <c r="BE5" s="64"/>
      <c r="BF5" s="64"/>
      <c r="BG5" s="64"/>
      <c r="BH5" s="64"/>
      <c r="BI5" s="64"/>
      <c r="BJ5" s="64"/>
      <c r="BK5" s="64"/>
      <c r="BL5" s="64"/>
      <c r="BM5" s="64"/>
      <c r="BN5" s="64"/>
      <c r="BO5" s="64"/>
      <c r="BP5" s="64"/>
      <c r="BQ5" s="64"/>
      <c r="BR5" s="64"/>
      <c r="BS5" s="64"/>
      <c r="BT5" s="64"/>
      <c r="BU5" s="64"/>
    </row>
    <row r="6" spans="2:73" s="65" customFormat="1" ht="12" customHeight="1" x14ac:dyDescent="0.2">
      <c r="B6" s="61"/>
      <c r="C6" s="61"/>
      <c r="D6" s="61"/>
      <c r="E6" s="61"/>
      <c r="F6" s="61"/>
      <c r="G6" s="61"/>
      <c r="H6" s="66"/>
      <c r="I6" s="66"/>
      <c r="J6" s="66"/>
      <c r="K6" s="66"/>
      <c r="L6" s="66"/>
      <c r="M6" s="66"/>
      <c r="N6" s="66"/>
      <c r="O6" s="66"/>
      <c r="P6" s="66"/>
      <c r="Q6" s="66"/>
      <c r="R6" s="66"/>
      <c r="S6" s="66"/>
      <c r="T6" s="66"/>
      <c r="U6" s="63"/>
      <c r="V6" s="63"/>
      <c r="W6" s="63"/>
      <c r="X6" s="63"/>
      <c r="Y6" s="63"/>
      <c r="Z6" s="64"/>
      <c r="AA6" s="64"/>
      <c r="AB6" s="64"/>
      <c r="AC6" s="64"/>
      <c r="AD6" s="64"/>
      <c r="AE6" s="64"/>
      <c r="AF6" s="64"/>
      <c r="AG6" s="64"/>
      <c r="AH6" s="64"/>
      <c r="AI6" s="64"/>
      <c r="AJ6" s="64"/>
      <c r="AK6" s="64"/>
      <c r="AL6" s="64"/>
      <c r="AM6" s="64"/>
      <c r="AN6" s="64"/>
      <c r="AO6" s="64"/>
      <c r="AP6" s="64"/>
      <c r="AQ6" s="64"/>
      <c r="AR6" s="64"/>
      <c r="AS6" s="64"/>
      <c r="AT6" s="64"/>
      <c r="AU6" s="64"/>
      <c r="AV6" s="64"/>
      <c r="AW6" s="64"/>
      <c r="AX6" s="64"/>
      <c r="AY6" s="64"/>
      <c r="AZ6" s="64"/>
      <c r="BA6" s="64"/>
      <c r="BB6" s="64"/>
      <c r="BC6" s="64"/>
      <c r="BD6" s="64"/>
      <c r="BE6" s="64"/>
      <c r="BF6" s="64"/>
      <c r="BG6" s="64"/>
      <c r="BH6" s="64"/>
      <c r="BI6" s="64"/>
      <c r="BJ6" s="64"/>
      <c r="BK6" s="64"/>
      <c r="BL6" s="64"/>
      <c r="BM6" s="64"/>
      <c r="BN6" s="64"/>
      <c r="BO6" s="64"/>
      <c r="BP6" s="64"/>
      <c r="BQ6" s="64"/>
      <c r="BR6" s="64"/>
      <c r="BS6" s="64"/>
      <c r="BT6" s="64"/>
      <c r="BU6" s="64"/>
    </row>
    <row r="7" spans="2:73" s="65" customFormat="1" ht="17.100000000000001" customHeight="1" x14ac:dyDescent="0.2">
      <c r="B7" s="61"/>
      <c r="C7" s="61"/>
      <c r="D7" s="61"/>
      <c r="E7" s="61"/>
      <c r="F7" s="61"/>
      <c r="G7" s="61"/>
      <c r="H7" s="68"/>
      <c r="I7" s="68"/>
      <c r="J7" s="68"/>
      <c r="K7" s="68"/>
      <c r="L7" s="68"/>
      <c r="M7" s="68"/>
      <c r="N7" s="68"/>
      <c r="O7" s="68"/>
      <c r="P7" s="68"/>
      <c r="Q7" s="68"/>
      <c r="R7" s="68"/>
      <c r="S7" s="68"/>
      <c r="T7" s="68"/>
      <c r="U7" s="63"/>
      <c r="V7" s="63"/>
      <c r="W7" s="63"/>
      <c r="X7" s="63"/>
      <c r="Y7" s="63"/>
      <c r="Z7" s="64"/>
      <c r="AA7" s="64"/>
      <c r="AB7" s="64"/>
      <c r="AC7" s="64"/>
      <c r="AD7" s="64"/>
      <c r="AE7" s="64"/>
      <c r="AF7" s="64"/>
      <c r="AG7" s="64"/>
      <c r="AH7" s="64"/>
      <c r="AI7" s="64"/>
      <c r="AJ7" s="64"/>
      <c r="AK7" s="64"/>
      <c r="AL7" s="64"/>
      <c r="AM7" s="64"/>
      <c r="AN7" s="64"/>
      <c r="AO7" s="64"/>
      <c r="AP7" s="64"/>
      <c r="AQ7" s="64"/>
      <c r="AR7" s="64"/>
      <c r="AS7" s="64"/>
      <c r="AT7" s="64"/>
      <c r="AU7" s="64"/>
      <c r="AV7" s="64"/>
      <c r="AW7" s="64"/>
      <c r="AX7" s="64"/>
      <c r="AY7" s="64"/>
      <c r="AZ7" s="64"/>
      <c r="BA7" s="64"/>
      <c r="BB7" s="64"/>
      <c r="BC7" s="64"/>
      <c r="BD7" s="64"/>
      <c r="BE7" s="64"/>
      <c r="BF7" s="64"/>
      <c r="BG7" s="64"/>
      <c r="BH7" s="64"/>
      <c r="BI7" s="64"/>
      <c r="BJ7" s="64"/>
      <c r="BK7" s="64"/>
      <c r="BL7" s="64"/>
      <c r="BM7" s="64"/>
    </row>
    <row r="8" spans="2:73" s="65" customFormat="1" ht="12" customHeight="1" x14ac:dyDescent="0.2">
      <c r="B8" s="69"/>
      <c r="C8" s="69"/>
      <c r="D8" s="69"/>
      <c r="E8" s="69"/>
      <c r="F8" s="69"/>
      <c r="G8" s="69"/>
      <c r="H8" s="67"/>
      <c r="I8" s="67"/>
      <c r="J8" s="67"/>
      <c r="K8" s="67"/>
      <c r="L8" s="67"/>
      <c r="M8" s="67"/>
      <c r="N8" s="67"/>
      <c r="O8" s="67"/>
      <c r="P8" s="67"/>
      <c r="Q8" s="67"/>
      <c r="R8" s="67"/>
      <c r="S8" s="67"/>
      <c r="T8" s="67"/>
      <c r="U8" s="69"/>
      <c r="V8" s="69"/>
      <c r="W8" s="69"/>
      <c r="X8" s="69"/>
      <c r="Y8" s="69"/>
      <c r="Z8" s="64"/>
      <c r="AA8" s="64"/>
      <c r="AB8" s="64"/>
      <c r="AC8" s="64"/>
      <c r="AD8" s="64"/>
      <c r="AE8" s="64"/>
      <c r="AF8" s="64"/>
      <c r="AG8" s="64"/>
      <c r="AH8" s="64"/>
      <c r="AI8" s="64"/>
      <c r="AJ8" s="64"/>
      <c r="AK8" s="64"/>
      <c r="AL8" s="64"/>
      <c r="AM8" s="64"/>
      <c r="AN8" s="64"/>
      <c r="AO8" s="64"/>
      <c r="AP8" s="64"/>
      <c r="AQ8" s="64"/>
      <c r="AR8" s="64"/>
      <c r="AS8" s="64"/>
      <c r="AT8" s="64"/>
      <c r="AU8" s="64"/>
      <c r="AV8" s="64"/>
      <c r="AW8" s="64"/>
      <c r="AX8" s="64"/>
      <c r="AY8" s="64"/>
      <c r="AZ8" s="64"/>
      <c r="BA8" s="64"/>
      <c r="BB8" s="64"/>
      <c r="BC8" s="64"/>
      <c r="BD8" s="64"/>
      <c r="BE8" s="64"/>
      <c r="BF8" s="64"/>
      <c r="BG8" s="64"/>
      <c r="BH8" s="64"/>
      <c r="BI8" s="64"/>
      <c r="BJ8" s="64"/>
      <c r="BK8" s="64"/>
      <c r="BL8" s="64"/>
      <c r="BM8" s="64"/>
    </row>
    <row r="9" spans="2:73" s="65" customFormat="1" ht="17.100000000000001" customHeight="1" x14ac:dyDescent="0.2">
      <c r="B9" s="69"/>
      <c r="C9" s="69"/>
      <c r="D9" s="69"/>
      <c r="E9" s="69"/>
      <c r="F9" s="69"/>
      <c r="G9" s="69"/>
      <c r="H9" s="70"/>
      <c r="I9" s="70"/>
      <c r="J9" s="70"/>
      <c r="K9" s="70"/>
      <c r="L9" s="70"/>
      <c r="M9" s="70"/>
      <c r="N9" s="70"/>
      <c r="O9" s="70"/>
      <c r="P9" s="70"/>
      <c r="Q9" s="70"/>
      <c r="R9" s="70"/>
      <c r="S9" s="70"/>
      <c r="T9" s="70"/>
      <c r="U9" s="69"/>
      <c r="V9" s="69"/>
      <c r="W9" s="69"/>
      <c r="X9" s="69"/>
      <c r="Y9" s="69"/>
      <c r="Z9" s="64"/>
      <c r="AA9" s="64"/>
      <c r="AB9" s="64"/>
      <c r="AC9" s="64"/>
      <c r="AD9" s="64"/>
      <c r="AE9" s="64"/>
      <c r="AF9" s="64"/>
      <c r="AG9" s="64"/>
      <c r="AH9" s="64"/>
      <c r="AI9" s="64"/>
      <c r="AJ9" s="64"/>
      <c r="AK9" s="64"/>
      <c r="AL9" s="64"/>
      <c r="AM9" s="64"/>
      <c r="AN9" s="64"/>
      <c r="AO9" s="64"/>
      <c r="AP9" s="64"/>
      <c r="AQ9" s="64"/>
      <c r="AR9" s="64"/>
      <c r="AS9" s="64"/>
      <c r="AT9" s="64"/>
      <c r="AU9" s="64"/>
      <c r="AV9" s="64"/>
      <c r="AW9" s="64"/>
      <c r="AX9" s="64"/>
      <c r="AY9" s="64"/>
      <c r="AZ9" s="64"/>
      <c r="BA9" s="64"/>
      <c r="BB9" s="64"/>
      <c r="BC9" s="64"/>
      <c r="BD9" s="64"/>
      <c r="BE9" s="64"/>
      <c r="BF9" s="64"/>
      <c r="BG9" s="64"/>
      <c r="BH9" s="64"/>
      <c r="BI9" s="64"/>
      <c r="BJ9" s="64"/>
      <c r="BK9" s="64"/>
      <c r="BL9" s="64"/>
      <c r="BM9" s="64"/>
    </row>
    <row r="10" spans="2:73" s="65" customFormat="1" ht="12" customHeight="1" x14ac:dyDescent="0.2">
      <c r="B10" s="69"/>
      <c r="C10" s="69"/>
      <c r="D10" s="69"/>
      <c r="E10" s="69"/>
      <c r="F10" s="69"/>
      <c r="G10" s="69"/>
      <c r="H10" s="66"/>
      <c r="I10" s="66"/>
      <c r="J10" s="66"/>
      <c r="K10" s="66"/>
      <c r="L10" s="66"/>
      <c r="M10" s="66"/>
      <c r="N10" s="66"/>
      <c r="O10" s="66"/>
      <c r="P10" s="66"/>
      <c r="Q10" s="66"/>
      <c r="R10" s="66"/>
      <c r="S10" s="66"/>
      <c r="T10" s="66"/>
      <c r="U10" s="69"/>
      <c r="V10" s="69"/>
      <c r="W10" s="69"/>
      <c r="X10" s="69"/>
      <c r="Y10" s="69"/>
      <c r="Z10" s="64"/>
      <c r="AA10" s="64"/>
      <c r="AB10" s="64"/>
      <c r="AC10" s="64"/>
      <c r="AD10" s="64"/>
      <c r="AE10" s="64"/>
      <c r="AF10" s="64"/>
      <c r="AG10" s="64"/>
      <c r="AH10" s="64"/>
      <c r="AI10" s="64"/>
      <c r="AJ10" s="64"/>
      <c r="AK10" s="64"/>
      <c r="AL10" s="64"/>
      <c r="AM10" s="64"/>
      <c r="AN10" s="64"/>
      <c r="AO10" s="64"/>
      <c r="AP10" s="64"/>
      <c r="AQ10" s="64"/>
      <c r="AR10" s="64"/>
      <c r="AS10" s="64"/>
      <c r="AT10" s="64"/>
      <c r="AU10" s="64"/>
      <c r="AV10" s="64"/>
      <c r="AW10" s="64"/>
      <c r="AX10" s="64"/>
      <c r="AY10" s="64"/>
      <c r="AZ10" s="64"/>
      <c r="BA10" s="64"/>
      <c r="BB10" s="64"/>
      <c r="BC10" s="64"/>
      <c r="BD10" s="64"/>
      <c r="BE10" s="64"/>
      <c r="BF10" s="64"/>
      <c r="BG10" s="64"/>
      <c r="BH10" s="64"/>
      <c r="BI10" s="64"/>
      <c r="BJ10" s="64"/>
      <c r="BK10" s="64"/>
      <c r="BL10" s="64"/>
      <c r="BM10" s="64"/>
    </row>
    <row r="12" spans="2:73" ht="24" customHeight="1" x14ac:dyDescent="0.2"/>
    <row r="13" spans="2:73" ht="41.25" customHeight="1" x14ac:dyDescent="0.2">
      <c r="B13" s="203" t="s">
        <v>140</v>
      </c>
      <c r="C13" s="204"/>
      <c r="D13" s="204"/>
      <c r="E13" s="204"/>
      <c r="F13" s="204"/>
      <c r="G13" s="204"/>
      <c r="H13" s="204"/>
      <c r="I13" s="204"/>
      <c r="J13" s="204"/>
      <c r="K13" s="204"/>
      <c r="L13" s="204"/>
      <c r="M13" s="204"/>
      <c r="N13" s="204"/>
      <c r="O13" s="204"/>
      <c r="P13" s="204"/>
      <c r="Q13" s="204"/>
      <c r="R13" s="204"/>
      <c r="S13" s="204"/>
      <c r="T13" s="204"/>
      <c r="U13" s="204"/>
      <c r="V13" s="204"/>
      <c r="W13" s="204"/>
      <c r="X13" s="204"/>
      <c r="Y13" s="204"/>
      <c r="Z13" s="205"/>
      <c r="AA13" s="118"/>
      <c r="AB13" s="118"/>
      <c r="AC13" s="118"/>
    </row>
    <row r="14" spans="2:73" x14ac:dyDescent="0.2">
      <c r="B14" s="71"/>
    </row>
    <row r="15" spans="2:73" ht="36" customHeight="1" x14ac:dyDescent="0.2">
      <c r="B15" s="217" t="s">
        <v>169</v>
      </c>
      <c r="C15" s="218"/>
      <c r="D15" s="218"/>
      <c r="E15" s="218"/>
      <c r="F15" s="218"/>
      <c r="G15" s="218"/>
      <c r="H15" s="218"/>
      <c r="I15" s="218"/>
      <c r="J15" s="218"/>
      <c r="K15" s="218"/>
      <c r="L15" s="218"/>
      <c r="M15" s="218"/>
      <c r="N15" s="218"/>
      <c r="O15" s="218"/>
      <c r="P15" s="218"/>
      <c r="Q15" s="218"/>
      <c r="R15" s="218"/>
      <c r="S15" s="218"/>
      <c r="T15" s="218"/>
      <c r="U15" s="218"/>
      <c r="V15" s="218"/>
      <c r="W15" s="218"/>
      <c r="X15" s="218"/>
      <c r="Y15" s="218"/>
      <c r="Z15" s="219"/>
      <c r="AA15" s="74"/>
      <c r="AB15" s="74"/>
    </row>
    <row r="16" spans="2:73" ht="36" customHeight="1" x14ac:dyDescent="0.2">
      <c r="B16" s="220"/>
      <c r="C16" s="221"/>
      <c r="D16" s="221"/>
      <c r="E16" s="221"/>
      <c r="F16" s="221"/>
      <c r="G16" s="221"/>
      <c r="H16" s="221"/>
      <c r="I16" s="221"/>
      <c r="J16" s="221"/>
      <c r="K16" s="221"/>
      <c r="L16" s="221"/>
      <c r="M16" s="221"/>
      <c r="N16" s="221"/>
      <c r="O16" s="221"/>
      <c r="P16" s="221"/>
      <c r="Q16" s="221"/>
      <c r="R16" s="221"/>
      <c r="S16" s="221"/>
      <c r="T16" s="221"/>
      <c r="U16" s="221"/>
      <c r="V16" s="221"/>
      <c r="W16" s="221"/>
      <c r="X16" s="221"/>
      <c r="Y16" s="221"/>
      <c r="Z16" s="222"/>
      <c r="AA16" s="74"/>
      <c r="AB16" s="74"/>
    </row>
    <row r="17" spans="1:30" ht="36" customHeight="1" x14ac:dyDescent="0.2">
      <c r="B17" s="220"/>
      <c r="C17" s="221"/>
      <c r="D17" s="221"/>
      <c r="E17" s="221"/>
      <c r="F17" s="221"/>
      <c r="G17" s="221"/>
      <c r="H17" s="221"/>
      <c r="I17" s="221"/>
      <c r="J17" s="221"/>
      <c r="K17" s="221"/>
      <c r="L17" s="221"/>
      <c r="M17" s="221"/>
      <c r="N17" s="221"/>
      <c r="O17" s="221"/>
      <c r="P17" s="221"/>
      <c r="Q17" s="221"/>
      <c r="R17" s="221"/>
      <c r="S17" s="221"/>
      <c r="T17" s="221"/>
      <c r="U17" s="221"/>
      <c r="V17" s="221"/>
      <c r="W17" s="221"/>
      <c r="X17" s="221"/>
      <c r="Y17" s="221"/>
      <c r="Z17" s="222"/>
      <c r="AA17" s="74"/>
      <c r="AB17" s="74"/>
    </row>
    <row r="18" spans="1:30" ht="237.75" customHeight="1" x14ac:dyDescent="0.2">
      <c r="B18" s="223"/>
      <c r="C18" s="224"/>
      <c r="D18" s="224"/>
      <c r="E18" s="224"/>
      <c r="F18" s="224"/>
      <c r="G18" s="224"/>
      <c r="H18" s="224"/>
      <c r="I18" s="224"/>
      <c r="J18" s="224"/>
      <c r="K18" s="224"/>
      <c r="L18" s="224"/>
      <c r="M18" s="224"/>
      <c r="N18" s="224"/>
      <c r="O18" s="224"/>
      <c r="P18" s="224"/>
      <c r="Q18" s="224"/>
      <c r="R18" s="224"/>
      <c r="S18" s="224"/>
      <c r="T18" s="224"/>
      <c r="U18" s="224"/>
      <c r="V18" s="224"/>
      <c r="W18" s="224"/>
      <c r="X18" s="224"/>
      <c r="Y18" s="224"/>
      <c r="Z18" s="225"/>
      <c r="AA18" s="74"/>
      <c r="AB18" s="74"/>
    </row>
    <row r="19" spans="1:30" ht="17.25" customHeight="1" x14ac:dyDescent="0.2">
      <c r="B19" s="115"/>
      <c r="C19" s="115"/>
      <c r="D19" s="115"/>
      <c r="E19" s="115"/>
      <c r="F19" s="115"/>
      <c r="G19" s="115"/>
      <c r="H19" s="115"/>
      <c r="I19" s="115"/>
      <c r="J19" s="115"/>
      <c r="K19" s="115"/>
      <c r="L19" s="115"/>
      <c r="M19" s="115"/>
      <c r="N19" s="115"/>
      <c r="O19" s="115"/>
      <c r="P19" s="115"/>
      <c r="Q19" s="115"/>
      <c r="R19" s="115"/>
      <c r="S19" s="115"/>
      <c r="T19" s="115"/>
      <c r="U19" s="115"/>
      <c r="V19" s="115"/>
      <c r="W19" s="115"/>
      <c r="X19" s="115"/>
      <c r="Y19" s="115"/>
      <c r="Z19" s="115"/>
      <c r="AA19" s="74"/>
      <c r="AB19" s="74"/>
    </row>
    <row r="20" spans="1:30" ht="16.5" customHeight="1" x14ac:dyDescent="0.2">
      <c r="B20" s="207" t="s">
        <v>121</v>
      </c>
      <c r="C20" s="207"/>
      <c r="D20" s="207"/>
      <c r="E20" s="207"/>
      <c r="F20" s="207"/>
      <c r="G20" s="207"/>
      <c r="H20" s="207"/>
      <c r="I20" s="207"/>
      <c r="J20" s="207"/>
      <c r="K20" s="207"/>
      <c r="L20" s="207"/>
      <c r="M20" s="207"/>
      <c r="N20" s="115"/>
      <c r="O20" s="115"/>
      <c r="P20" s="115"/>
      <c r="Q20" s="115"/>
      <c r="R20" s="115"/>
      <c r="S20" s="115"/>
      <c r="T20" s="115"/>
      <c r="U20" s="115"/>
      <c r="V20" s="115"/>
      <c r="W20" s="115"/>
      <c r="X20" s="115"/>
      <c r="Y20" s="115"/>
      <c r="Z20" s="115"/>
      <c r="AA20" s="74"/>
      <c r="AB20" s="74"/>
    </row>
    <row r="21" spans="1:30" ht="32.25" customHeight="1" x14ac:dyDescent="0.2">
      <c r="B21" s="206" t="s">
        <v>143</v>
      </c>
      <c r="C21" s="206"/>
      <c r="D21" s="206"/>
      <c r="E21" s="206"/>
      <c r="F21" s="206"/>
      <c r="G21" s="206"/>
      <c r="H21" s="206"/>
      <c r="I21" s="206"/>
      <c r="J21" s="206"/>
      <c r="K21" s="206"/>
      <c r="L21" s="206"/>
      <c r="M21" s="206"/>
      <c r="N21" s="206"/>
      <c r="O21" s="206"/>
      <c r="P21" s="206"/>
      <c r="Q21" s="206"/>
      <c r="R21" s="206"/>
      <c r="S21" s="206"/>
      <c r="T21" s="206"/>
      <c r="U21" s="206"/>
      <c r="V21" s="206"/>
      <c r="W21" s="206"/>
      <c r="X21" s="206"/>
      <c r="Y21" s="206"/>
      <c r="Z21" s="206"/>
      <c r="AA21" s="74"/>
      <c r="AB21" s="74"/>
    </row>
    <row r="22" spans="1:30" ht="91.5" customHeight="1" thickBot="1" x14ac:dyDescent="0.25">
      <c r="B22" s="208" t="s">
        <v>144</v>
      </c>
      <c r="C22" s="208"/>
      <c r="D22" s="208"/>
      <c r="E22" s="208"/>
      <c r="F22" s="208"/>
      <c r="G22" s="208"/>
      <c r="H22" s="208"/>
      <c r="I22" s="208"/>
      <c r="J22" s="208"/>
      <c r="K22" s="208"/>
      <c r="L22" s="208"/>
      <c r="M22" s="208"/>
      <c r="N22" s="208"/>
      <c r="O22" s="208"/>
      <c r="P22" s="208"/>
      <c r="Q22" s="208"/>
      <c r="R22" s="208"/>
      <c r="S22" s="208"/>
      <c r="T22" s="208"/>
      <c r="U22" s="208"/>
      <c r="V22" s="208"/>
      <c r="W22" s="208"/>
      <c r="X22" s="208"/>
      <c r="Y22" s="208"/>
      <c r="Z22" s="208"/>
      <c r="AA22" s="74"/>
      <c r="AB22" s="74"/>
    </row>
    <row r="23" spans="1:30" s="76" customFormat="1" ht="27" customHeight="1" thickBot="1" x14ac:dyDescent="0.25">
      <c r="A23" s="75"/>
      <c r="B23" s="214" t="s">
        <v>105</v>
      </c>
      <c r="C23" s="216"/>
      <c r="D23" s="214" t="s">
        <v>31</v>
      </c>
      <c r="E23" s="215"/>
      <c r="F23" s="215"/>
      <c r="G23" s="215"/>
      <c r="H23" s="215"/>
      <c r="I23" s="215"/>
      <c r="J23" s="215"/>
      <c r="K23" s="215"/>
      <c r="L23" s="215"/>
      <c r="M23" s="215"/>
      <c r="N23" s="215"/>
      <c r="O23" s="215"/>
      <c r="P23" s="215"/>
      <c r="Q23" s="215"/>
      <c r="R23" s="215"/>
      <c r="S23" s="215"/>
      <c r="T23" s="215"/>
      <c r="U23" s="215"/>
      <c r="V23" s="215"/>
      <c r="W23" s="215"/>
      <c r="X23" s="215"/>
      <c r="Y23" s="215"/>
      <c r="Z23" s="216"/>
      <c r="AA23" s="75"/>
      <c r="AB23" s="75"/>
      <c r="AC23" s="75"/>
      <c r="AD23" s="75"/>
    </row>
    <row r="24" spans="1:30" s="76" customFormat="1" ht="111" customHeight="1" thickBot="1" x14ac:dyDescent="0.25">
      <c r="A24" s="75"/>
      <c r="B24" s="212" t="s">
        <v>106</v>
      </c>
      <c r="C24" s="213"/>
      <c r="D24" s="209" t="s">
        <v>137</v>
      </c>
      <c r="E24" s="210"/>
      <c r="F24" s="210"/>
      <c r="G24" s="210"/>
      <c r="H24" s="210"/>
      <c r="I24" s="210"/>
      <c r="J24" s="210"/>
      <c r="K24" s="210"/>
      <c r="L24" s="210"/>
      <c r="M24" s="210"/>
      <c r="N24" s="210"/>
      <c r="O24" s="210"/>
      <c r="P24" s="210"/>
      <c r="Q24" s="210"/>
      <c r="R24" s="210"/>
      <c r="S24" s="210"/>
      <c r="T24" s="210"/>
      <c r="U24" s="210"/>
      <c r="V24" s="210"/>
      <c r="W24" s="210"/>
      <c r="X24" s="210"/>
      <c r="Y24" s="210"/>
      <c r="Z24" s="211"/>
      <c r="AA24" s="75"/>
      <c r="AB24" s="75"/>
      <c r="AC24" s="75"/>
      <c r="AD24" s="75"/>
    </row>
    <row r="25" spans="1:30" ht="26.25" customHeight="1" thickBot="1" x14ac:dyDescent="0.25">
      <c r="B25" s="72"/>
      <c r="C25" s="73"/>
      <c r="D25" s="73"/>
      <c r="E25" s="73"/>
      <c r="F25" s="73"/>
      <c r="G25" s="73"/>
      <c r="H25" s="73"/>
      <c r="I25" s="73"/>
      <c r="J25" s="73"/>
      <c r="K25" s="73"/>
      <c r="L25" s="73"/>
      <c r="M25" s="73"/>
      <c r="N25" s="73"/>
      <c r="O25" s="73"/>
      <c r="P25" s="73"/>
      <c r="Q25" s="73"/>
      <c r="R25" s="73"/>
      <c r="S25" s="73"/>
      <c r="T25" s="73"/>
      <c r="U25" s="73"/>
      <c r="V25" s="73"/>
      <c r="W25" s="73"/>
      <c r="X25" s="73"/>
      <c r="Y25" s="73"/>
      <c r="Z25" s="73"/>
      <c r="AA25" s="74"/>
      <c r="AB25" s="74"/>
    </row>
    <row r="26" spans="1:30" s="76" customFormat="1" ht="27" customHeight="1" thickBot="1" x14ac:dyDescent="0.25">
      <c r="A26" s="75"/>
      <c r="B26" s="214" t="s">
        <v>105</v>
      </c>
      <c r="C26" s="216"/>
      <c r="D26" s="214" t="s">
        <v>31</v>
      </c>
      <c r="E26" s="215"/>
      <c r="F26" s="215"/>
      <c r="G26" s="215"/>
      <c r="H26" s="215"/>
      <c r="I26" s="215"/>
      <c r="J26" s="215"/>
      <c r="K26" s="215"/>
      <c r="L26" s="215"/>
      <c r="M26" s="215"/>
      <c r="N26" s="215"/>
      <c r="O26" s="215"/>
      <c r="P26" s="215"/>
      <c r="Q26" s="215"/>
      <c r="R26" s="215"/>
      <c r="S26" s="215"/>
      <c r="T26" s="215"/>
      <c r="U26" s="215"/>
      <c r="V26" s="215"/>
      <c r="W26" s="215"/>
      <c r="X26" s="215"/>
      <c r="Y26" s="215"/>
      <c r="Z26" s="216"/>
      <c r="AA26" s="75"/>
      <c r="AB26" s="75"/>
      <c r="AC26" s="75"/>
      <c r="AD26" s="75"/>
    </row>
    <row r="27" spans="1:30" s="76" customFormat="1" ht="27" customHeight="1" x14ac:dyDescent="0.2">
      <c r="A27" s="75"/>
      <c r="B27" s="236" t="s">
        <v>123</v>
      </c>
      <c r="C27" s="237"/>
      <c r="D27" s="226" t="s">
        <v>126</v>
      </c>
      <c r="E27" s="227"/>
      <c r="F27" s="227"/>
      <c r="G27" s="227"/>
      <c r="H27" s="227"/>
      <c r="I27" s="227"/>
      <c r="J27" s="227"/>
      <c r="K27" s="227"/>
      <c r="L27" s="227"/>
      <c r="M27" s="227"/>
      <c r="N27" s="227"/>
      <c r="O27" s="227"/>
      <c r="P27" s="227"/>
      <c r="Q27" s="227"/>
      <c r="R27" s="227"/>
      <c r="S27" s="227"/>
      <c r="T27" s="227"/>
      <c r="U27" s="227"/>
      <c r="V27" s="227"/>
      <c r="W27" s="227"/>
      <c r="X27" s="227"/>
      <c r="Y27" s="227"/>
      <c r="Z27" s="228"/>
      <c r="AA27" s="75"/>
      <c r="AB27" s="75"/>
      <c r="AC27" s="75"/>
      <c r="AD27" s="75"/>
    </row>
    <row r="28" spans="1:30" s="76" customFormat="1" ht="27" customHeight="1" thickBot="1" x14ac:dyDescent="0.25">
      <c r="A28" s="75"/>
      <c r="B28" s="238"/>
      <c r="C28" s="239"/>
      <c r="D28" s="229"/>
      <c r="E28" s="230"/>
      <c r="F28" s="230"/>
      <c r="G28" s="230"/>
      <c r="H28" s="230"/>
      <c r="I28" s="230"/>
      <c r="J28" s="230"/>
      <c r="K28" s="230"/>
      <c r="L28" s="230"/>
      <c r="M28" s="230"/>
      <c r="N28" s="230"/>
      <c r="O28" s="230"/>
      <c r="P28" s="230"/>
      <c r="Q28" s="230"/>
      <c r="R28" s="230"/>
      <c r="S28" s="230"/>
      <c r="T28" s="230"/>
      <c r="U28" s="230"/>
      <c r="V28" s="230"/>
      <c r="W28" s="230"/>
      <c r="X28" s="230"/>
      <c r="Y28" s="230"/>
      <c r="Z28" s="231"/>
      <c r="AA28" s="75"/>
      <c r="AB28" s="75"/>
      <c r="AC28" s="75"/>
      <c r="AD28" s="75"/>
    </row>
    <row r="29" spans="1:30" s="76" customFormat="1" ht="27" customHeight="1" thickBot="1" x14ac:dyDescent="0.25">
      <c r="A29" s="75"/>
      <c r="B29" s="238"/>
      <c r="C29" s="239"/>
      <c r="D29" s="214" t="s">
        <v>107</v>
      </c>
      <c r="E29" s="215"/>
      <c r="F29" s="215"/>
      <c r="G29" s="215"/>
      <c r="H29" s="215"/>
      <c r="I29" s="215"/>
      <c r="J29" s="215"/>
      <c r="K29" s="215"/>
      <c r="L29" s="215"/>
      <c r="M29" s="215"/>
      <c r="N29" s="215"/>
      <c r="O29" s="215"/>
      <c r="P29" s="215"/>
      <c r="Q29" s="215"/>
      <c r="R29" s="215"/>
      <c r="S29" s="215"/>
      <c r="T29" s="215"/>
      <c r="U29" s="215"/>
      <c r="V29" s="215"/>
      <c r="W29" s="215"/>
      <c r="X29" s="215"/>
      <c r="Y29" s="215"/>
      <c r="Z29" s="216"/>
      <c r="AA29" s="75"/>
      <c r="AB29" s="75"/>
      <c r="AC29" s="75"/>
      <c r="AD29" s="75"/>
    </row>
    <row r="30" spans="1:30" s="76" customFormat="1" ht="75" customHeight="1" thickBot="1" x14ac:dyDescent="0.25">
      <c r="A30" s="75"/>
      <c r="B30" s="240"/>
      <c r="C30" s="241"/>
      <c r="D30" s="232" t="s">
        <v>160</v>
      </c>
      <c r="E30" s="233"/>
      <c r="F30" s="233"/>
      <c r="G30" s="233"/>
      <c r="H30" s="233"/>
      <c r="I30" s="233"/>
      <c r="J30" s="233"/>
      <c r="K30" s="233"/>
      <c r="L30" s="233"/>
      <c r="M30" s="233"/>
      <c r="N30" s="233"/>
      <c r="O30" s="233"/>
      <c r="P30" s="233"/>
      <c r="Q30" s="233"/>
      <c r="R30" s="233"/>
      <c r="S30" s="233"/>
      <c r="T30" s="233"/>
      <c r="U30" s="233"/>
      <c r="V30" s="233"/>
      <c r="W30" s="233"/>
      <c r="X30" s="233"/>
      <c r="Y30" s="233"/>
      <c r="Z30" s="234"/>
      <c r="AA30" s="75"/>
      <c r="AB30" s="75"/>
      <c r="AC30" s="75"/>
      <c r="AD30" s="75"/>
    </row>
    <row r="31" spans="1:30" ht="26.25" customHeight="1" thickBot="1" x14ac:dyDescent="0.25">
      <c r="B31" s="72"/>
      <c r="C31" s="73"/>
      <c r="D31" s="73"/>
      <c r="E31" s="73"/>
      <c r="F31" s="73"/>
      <c r="G31" s="73"/>
      <c r="H31" s="73"/>
      <c r="I31" s="73"/>
      <c r="J31" s="73"/>
      <c r="K31" s="73"/>
      <c r="L31" s="73"/>
      <c r="M31" s="73"/>
      <c r="N31" s="73"/>
      <c r="O31" s="73"/>
      <c r="P31" s="73"/>
      <c r="Q31" s="73"/>
      <c r="R31" s="73"/>
      <c r="S31" s="73"/>
      <c r="T31" s="73"/>
      <c r="U31" s="73"/>
      <c r="V31" s="73"/>
      <c r="W31" s="73"/>
      <c r="X31" s="73"/>
      <c r="Y31" s="73"/>
      <c r="Z31" s="73"/>
      <c r="AA31" s="74"/>
      <c r="AB31" s="74"/>
    </row>
    <row r="32" spans="1:30" s="76" customFormat="1" ht="27" customHeight="1" thickBot="1" x14ac:dyDescent="0.25">
      <c r="A32" s="75"/>
      <c r="B32" s="214" t="s">
        <v>105</v>
      </c>
      <c r="C32" s="216"/>
      <c r="D32" s="214" t="s">
        <v>31</v>
      </c>
      <c r="E32" s="215"/>
      <c r="F32" s="215"/>
      <c r="G32" s="215"/>
      <c r="H32" s="215"/>
      <c r="I32" s="215"/>
      <c r="J32" s="215"/>
      <c r="K32" s="215"/>
      <c r="L32" s="215"/>
      <c r="M32" s="215"/>
      <c r="N32" s="215"/>
      <c r="O32" s="215"/>
      <c r="P32" s="215"/>
      <c r="Q32" s="215"/>
      <c r="R32" s="215"/>
      <c r="S32" s="215"/>
      <c r="T32" s="215"/>
      <c r="U32" s="215"/>
      <c r="V32" s="215"/>
      <c r="W32" s="215"/>
      <c r="X32" s="215"/>
      <c r="Y32" s="215"/>
      <c r="Z32" s="216"/>
      <c r="AA32" s="75"/>
      <c r="AB32" s="75"/>
      <c r="AC32" s="75"/>
      <c r="AD32" s="75"/>
    </row>
    <row r="33" spans="1:30" s="76" customFormat="1" ht="27" customHeight="1" x14ac:dyDescent="0.2">
      <c r="A33" s="75"/>
      <c r="B33" s="236" t="s">
        <v>124</v>
      </c>
      <c r="C33" s="237"/>
      <c r="D33" s="226" t="s">
        <v>127</v>
      </c>
      <c r="E33" s="227"/>
      <c r="F33" s="227"/>
      <c r="G33" s="227"/>
      <c r="H33" s="227"/>
      <c r="I33" s="227"/>
      <c r="J33" s="227"/>
      <c r="K33" s="227"/>
      <c r="L33" s="227"/>
      <c r="M33" s="227"/>
      <c r="N33" s="227"/>
      <c r="O33" s="227"/>
      <c r="P33" s="227"/>
      <c r="Q33" s="227"/>
      <c r="R33" s="227"/>
      <c r="S33" s="227"/>
      <c r="T33" s="227"/>
      <c r="U33" s="227"/>
      <c r="V33" s="227"/>
      <c r="W33" s="227"/>
      <c r="X33" s="227"/>
      <c r="Y33" s="227"/>
      <c r="Z33" s="228"/>
      <c r="AA33" s="75"/>
      <c r="AB33" s="75"/>
      <c r="AC33" s="75"/>
      <c r="AD33" s="75"/>
    </row>
    <row r="34" spans="1:30" s="76" customFormat="1" ht="27" customHeight="1" thickBot="1" x14ac:dyDescent="0.25">
      <c r="A34" s="75"/>
      <c r="B34" s="238"/>
      <c r="C34" s="239"/>
      <c r="D34" s="229"/>
      <c r="E34" s="230"/>
      <c r="F34" s="230"/>
      <c r="G34" s="230"/>
      <c r="H34" s="230"/>
      <c r="I34" s="230"/>
      <c r="J34" s="230"/>
      <c r="K34" s="230"/>
      <c r="L34" s="230"/>
      <c r="M34" s="230"/>
      <c r="N34" s="230"/>
      <c r="O34" s="230"/>
      <c r="P34" s="230"/>
      <c r="Q34" s="230"/>
      <c r="R34" s="230"/>
      <c r="S34" s="230"/>
      <c r="T34" s="230"/>
      <c r="U34" s="230"/>
      <c r="V34" s="230"/>
      <c r="W34" s="230"/>
      <c r="X34" s="230"/>
      <c r="Y34" s="230"/>
      <c r="Z34" s="231"/>
      <c r="AA34" s="75"/>
      <c r="AB34" s="75"/>
      <c r="AC34" s="75"/>
      <c r="AD34" s="75"/>
    </row>
    <row r="35" spans="1:30" s="76" customFormat="1" ht="27" customHeight="1" thickBot="1" x14ac:dyDescent="0.25">
      <c r="A35" s="75"/>
      <c r="B35" s="238"/>
      <c r="C35" s="239"/>
      <c r="D35" s="214" t="s">
        <v>107</v>
      </c>
      <c r="E35" s="215"/>
      <c r="F35" s="215"/>
      <c r="G35" s="215"/>
      <c r="H35" s="215"/>
      <c r="I35" s="215"/>
      <c r="J35" s="215"/>
      <c r="K35" s="215"/>
      <c r="L35" s="215"/>
      <c r="M35" s="215"/>
      <c r="N35" s="215"/>
      <c r="O35" s="215"/>
      <c r="P35" s="215"/>
      <c r="Q35" s="215"/>
      <c r="R35" s="215"/>
      <c r="S35" s="215"/>
      <c r="T35" s="215"/>
      <c r="U35" s="215"/>
      <c r="V35" s="215"/>
      <c r="W35" s="215"/>
      <c r="X35" s="215"/>
      <c r="Y35" s="215"/>
      <c r="Z35" s="216"/>
      <c r="AA35" s="75"/>
      <c r="AB35" s="75"/>
      <c r="AC35" s="75"/>
      <c r="AD35" s="75"/>
    </row>
    <row r="36" spans="1:30" s="76" customFormat="1" ht="67.5" customHeight="1" thickBot="1" x14ac:dyDescent="0.25">
      <c r="A36" s="75"/>
      <c r="B36" s="240"/>
      <c r="C36" s="241"/>
      <c r="D36" s="235" t="s">
        <v>161</v>
      </c>
      <c r="E36" s="233"/>
      <c r="F36" s="233"/>
      <c r="G36" s="233"/>
      <c r="H36" s="233"/>
      <c r="I36" s="233"/>
      <c r="J36" s="233"/>
      <c r="K36" s="233"/>
      <c r="L36" s="233"/>
      <c r="M36" s="233"/>
      <c r="N36" s="233"/>
      <c r="O36" s="233"/>
      <c r="P36" s="233"/>
      <c r="Q36" s="233"/>
      <c r="R36" s="233"/>
      <c r="S36" s="233"/>
      <c r="T36" s="233"/>
      <c r="U36" s="233"/>
      <c r="V36" s="233"/>
      <c r="W36" s="233"/>
      <c r="X36" s="233"/>
      <c r="Y36" s="233"/>
      <c r="Z36" s="234"/>
      <c r="AA36" s="75"/>
      <c r="AB36" s="75"/>
      <c r="AC36" s="75"/>
      <c r="AD36" s="75"/>
    </row>
    <row r="37" spans="1:30" ht="26.25" customHeight="1" thickBot="1" x14ac:dyDescent="0.25">
      <c r="B37" s="72"/>
      <c r="C37" s="73"/>
      <c r="D37" s="73"/>
      <c r="E37" s="73"/>
      <c r="F37" s="73"/>
      <c r="G37" s="73"/>
      <c r="H37" s="73"/>
      <c r="I37" s="73"/>
      <c r="J37" s="73"/>
      <c r="K37" s="73"/>
      <c r="L37" s="73"/>
      <c r="M37" s="73"/>
      <c r="N37" s="73"/>
      <c r="O37" s="73"/>
      <c r="P37" s="73"/>
      <c r="Q37" s="73"/>
      <c r="R37" s="73"/>
      <c r="S37" s="73"/>
      <c r="T37" s="73"/>
      <c r="U37" s="73"/>
      <c r="V37" s="73"/>
      <c r="W37" s="73"/>
      <c r="X37" s="73"/>
      <c r="Y37" s="73"/>
      <c r="Z37" s="73"/>
      <c r="AA37" s="74"/>
      <c r="AB37" s="74"/>
    </row>
    <row r="38" spans="1:30" s="76" customFormat="1" ht="27" customHeight="1" thickBot="1" x14ac:dyDescent="0.25">
      <c r="A38" s="75"/>
      <c r="B38" s="214" t="s">
        <v>105</v>
      </c>
      <c r="C38" s="216"/>
      <c r="D38" s="214" t="s">
        <v>31</v>
      </c>
      <c r="E38" s="215"/>
      <c r="F38" s="215"/>
      <c r="G38" s="215"/>
      <c r="H38" s="215"/>
      <c r="I38" s="215"/>
      <c r="J38" s="215"/>
      <c r="K38" s="215"/>
      <c r="L38" s="215"/>
      <c r="M38" s="215"/>
      <c r="N38" s="215"/>
      <c r="O38" s="215"/>
      <c r="P38" s="215"/>
      <c r="Q38" s="215"/>
      <c r="R38" s="215"/>
      <c r="S38" s="215"/>
      <c r="T38" s="215"/>
      <c r="U38" s="215"/>
      <c r="V38" s="215"/>
      <c r="W38" s="215"/>
      <c r="X38" s="215"/>
      <c r="Y38" s="215"/>
      <c r="Z38" s="216"/>
      <c r="AA38" s="75"/>
      <c r="AB38" s="75"/>
      <c r="AC38" s="75"/>
      <c r="AD38" s="75"/>
    </row>
    <row r="39" spans="1:30" s="76" customFormat="1" ht="27" customHeight="1" x14ac:dyDescent="0.2">
      <c r="A39" s="75"/>
      <c r="B39" s="236" t="s">
        <v>62</v>
      </c>
      <c r="C39" s="237"/>
      <c r="D39" s="226" t="s">
        <v>128</v>
      </c>
      <c r="E39" s="227"/>
      <c r="F39" s="227"/>
      <c r="G39" s="227"/>
      <c r="H39" s="227"/>
      <c r="I39" s="227"/>
      <c r="J39" s="227"/>
      <c r="K39" s="227"/>
      <c r="L39" s="227"/>
      <c r="M39" s="227"/>
      <c r="N39" s="227"/>
      <c r="O39" s="227"/>
      <c r="P39" s="227"/>
      <c r="Q39" s="227"/>
      <c r="R39" s="227"/>
      <c r="S39" s="227"/>
      <c r="T39" s="227"/>
      <c r="U39" s="227"/>
      <c r="V39" s="227"/>
      <c r="W39" s="227"/>
      <c r="X39" s="227"/>
      <c r="Y39" s="227"/>
      <c r="Z39" s="228"/>
      <c r="AA39" s="75"/>
      <c r="AB39" s="75"/>
      <c r="AC39" s="75"/>
      <c r="AD39" s="75"/>
    </row>
    <row r="40" spans="1:30" s="76" customFormat="1" ht="27" customHeight="1" thickBot="1" x14ac:dyDescent="0.25">
      <c r="A40" s="75"/>
      <c r="B40" s="238"/>
      <c r="C40" s="239"/>
      <c r="D40" s="229"/>
      <c r="E40" s="230"/>
      <c r="F40" s="230"/>
      <c r="G40" s="230"/>
      <c r="H40" s="230"/>
      <c r="I40" s="230"/>
      <c r="J40" s="230"/>
      <c r="K40" s="230"/>
      <c r="L40" s="230"/>
      <c r="M40" s="230"/>
      <c r="N40" s="230"/>
      <c r="O40" s="230"/>
      <c r="P40" s="230"/>
      <c r="Q40" s="230"/>
      <c r="R40" s="230"/>
      <c r="S40" s="230"/>
      <c r="T40" s="230"/>
      <c r="U40" s="230"/>
      <c r="V40" s="230"/>
      <c r="W40" s="230"/>
      <c r="X40" s="230"/>
      <c r="Y40" s="230"/>
      <c r="Z40" s="231"/>
      <c r="AA40" s="75"/>
      <c r="AB40" s="75"/>
      <c r="AC40" s="75"/>
      <c r="AD40" s="75"/>
    </row>
    <row r="41" spans="1:30" s="76" customFormat="1" ht="27" customHeight="1" thickBot="1" x14ac:dyDescent="0.25">
      <c r="A41" s="75"/>
      <c r="B41" s="238"/>
      <c r="C41" s="239"/>
      <c r="D41" s="214" t="s">
        <v>107</v>
      </c>
      <c r="E41" s="215"/>
      <c r="F41" s="215"/>
      <c r="G41" s="215"/>
      <c r="H41" s="215"/>
      <c r="I41" s="215"/>
      <c r="J41" s="215"/>
      <c r="K41" s="215"/>
      <c r="L41" s="215"/>
      <c r="M41" s="215"/>
      <c r="N41" s="215"/>
      <c r="O41" s="215"/>
      <c r="P41" s="215"/>
      <c r="Q41" s="215"/>
      <c r="R41" s="215"/>
      <c r="S41" s="215"/>
      <c r="T41" s="215"/>
      <c r="U41" s="215"/>
      <c r="V41" s="215"/>
      <c r="W41" s="215"/>
      <c r="X41" s="215"/>
      <c r="Y41" s="215"/>
      <c r="Z41" s="216"/>
      <c r="AA41" s="75"/>
      <c r="AB41" s="75"/>
      <c r="AC41" s="75"/>
      <c r="AD41" s="75"/>
    </row>
    <row r="42" spans="1:30" s="76" customFormat="1" ht="67.5" customHeight="1" thickBot="1" x14ac:dyDescent="0.25">
      <c r="A42" s="75"/>
      <c r="B42" s="240"/>
      <c r="C42" s="241"/>
      <c r="D42" s="232" t="s">
        <v>162</v>
      </c>
      <c r="E42" s="233"/>
      <c r="F42" s="233"/>
      <c r="G42" s="233"/>
      <c r="H42" s="233"/>
      <c r="I42" s="233"/>
      <c r="J42" s="233"/>
      <c r="K42" s="233"/>
      <c r="L42" s="233"/>
      <c r="M42" s="233"/>
      <c r="N42" s="233"/>
      <c r="O42" s="233"/>
      <c r="P42" s="233"/>
      <c r="Q42" s="233"/>
      <c r="R42" s="233"/>
      <c r="S42" s="233"/>
      <c r="T42" s="233"/>
      <c r="U42" s="233"/>
      <c r="V42" s="233"/>
      <c r="W42" s="233"/>
      <c r="X42" s="233"/>
      <c r="Y42" s="233"/>
      <c r="Z42" s="234"/>
      <c r="AA42" s="75"/>
      <c r="AB42" s="75"/>
      <c r="AC42" s="75"/>
      <c r="AD42" s="75"/>
    </row>
    <row r="43" spans="1:30" ht="26.25" customHeight="1" thickBot="1" x14ac:dyDescent="0.25">
      <c r="B43" s="72"/>
      <c r="C43" s="73"/>
      <c r="D43" s="73"/>
      <c r="E43" s="73"/>
      <c r="F43" s="73"/>
      <c r="G43" s="73"/>
      <c r="H43" s="73"/>
      <c r="I43" s="73"/>
      <c r="J43" s="73"/>
      <c r="K43" s="73"/>
      <c r="L43" s="73"/>
      <c r="M43" s="73"/>
      <c r="N43" s="73"/>
      <c r="O43" s="73"/>
      <c r="P43" s="73"/>
      <c r="Q43" s="73"/>
      <c r="R43" s="73"/>
      <c r="S43" s="73"/>
      <c r="T43" s="73"/>
      <c r="U43" s="73"/>
      <c r="V43" s="73"/>
      <c r="W43" s="73"/>
      <c r="X43" s="73"/>
      <c r="Y43" s="73"/>
      <c r="Z43" s="73"/>
      <c r="AA43" s="74"/>
      <c r="AB43" s="74"/>
    </row>
    <row r="44" spans="1:30" s="76" customFormat="1" ht="27" customHeight="1" thickBot="1" x14ac:dyDescent="0.25">
      <c r="A44" s="75"/>
      <c r="B44" s="214" t="s">
        <v>105</v>
      </c>
      <c r="C44" s="216"/>
      <c r="D44" s="214" t="s">
        <v>31</v>
      </c>
      <c r="E44" s="215"/>
      <c r="F44" s="215"/>
      <c r="G44" s="215"/>
      <c r="H44" s="215"/>
      <c r="I44" s="215"/>
      <c r="J44" s="215"/>
      <c r="K44" s="215"/>
      <c r="L44" s="215"/>
      <c r="M44" s="215"/>
      <c r="N44" s="215"/>
      <c r="O44" s="215"/>
      <c r="P44" s="215"/>
      <c r="Q44" s="215"/>
      <c r="R44" s="215"/>
      <c r="S44" s="215"/>
      <c r="T44" s="215"/>
      <c r="U44" s="215"/>
      <c r="V44" s="215"/>
      <c r="W44" s="215"/>
      <c r="X44" s="215"/>
      <c r="Y44" s="215"/>
      <c r="Z44" s="216"/>
      <c r="AA44" s="75"/>
      <c r="AB44" s="75"/>
      <c r="AC44" s="75"/>
      <c r="AD44" s="75"/>
    </row>
    <row r="45" spans="1:30" s="76" customFormat="1" ht="27" customHeight="1" x14ac:dyDescent="0.2">
      <c r="A45" s="75"/>
      <c r="B45" s="236" t="s">
        <v>63</v>
      </c>
      <c r="C45" s="237"/>
      <c r="D45" s="226" t="s">
        <v>129</v>
      </c>
      <c r="E45" s="227"/>
      <c r="F45" s="227"/>
      <c r="G45" s="227"/>
      <c r="H45" s="227"/>
      <c r="I45" s="227"/>
      <c r="J45" s="227"/>
      <c r="K45" s="227"/>
      <c r="L45" s="227"/>
      <c r="M45" s="227"/>
      <c r="N45" s="227"/>
      <c r="O45" s="227"/>
      <c r="P45" s="227"/>
      <c r="Q45" s="227"/>
      <c r="R45" s="227"/>
      <c r="S45" s="227"/>
      <c r="T45" s="227"/>
      <c r="U45" s="227"/>
      <c r="V45" s="227"/>
      <c r="W45" s="227"/>
      <c r="X45" s="227"/>
      <c r="Y45" s="227"/>
      <c r="Z45" s="228"/>
      <c r="AA45" s="75"/>
      <c r="AB45" s="75"/>
      <c r="AC45" s="75"/>
      <c r="AD45" s="75"/>
    </row>
    <row r="46" spans="1:30" s="76" customFormat="1" ht="27" customHeight="1" thickBot="1" x14ac:dyDescent="0.25">
      <c r="A46" s="75"/>
      <c r="B46" s="238"/>
      <c r="C46" s="239"/>
      <c r="D46" s="229"/>
      <c r="E46" s="230"/>
      <c r="F46" s="230"/>
      <c r="G46" s="230"/>
      <c r="H46" s="230"/>
      <c r="I46" s="230"/>
      <c r="J46" s="230"/>
      <c r="K46" s="230"/>
      <c r="L46" s="230"/>
      <c r="M46" s="230"/>
      <c r="N46" s="230"/>
      <c r="O46" s="230"/>
      <c r="P46" s="230"/>
      <c r="Q46" s="230"/>
      <c r="R46" s="230"/>
      <c r="S46" s="230"/>
      <c r="T46" s="230"/>
      <c r="U46" s="230"/>
      <c r="V46" s="230"/>
      <c r="W46" s="230"/>
      <c r="X46" s="230"/>
      <c r="Y46" s="230"/>
      <c r="Z46" s="231"/>
      <c r="AA46" s="75"/>
      <c r="AB46" s="75"/>
      <c r="AC46" s="75"/>
      <c r="AD46" s="75"/>
    </row>
    <row r="47" spans="1:30" s="76" customFormat="1" ht="27" customHeight="1" thickBot="1" x14ac:dyDescent="0.25">
      <c r="A47" s="75"/>
      <c r="B47" s="238"/>
      <c r="C47" s="239"/>
      <c r="D47" s="214" t="s">
        <v>107</v>
      </c>
      <c r="E47" s="215"/>
      <c r="F47" s="215"/>
      <c r="G47" s="215"/>
      <c r="H47" s="215"/>
      <c r="I47" s="215"/>
      <c r="J47" s="215"/>
      <c r="K47" s="215"/>
      <c r="L47" s="215"/>
      <c r="M47" s="215"/>
      <c r="N47" s="215"/>
      <c r="O47" s="215"/>
      <c r="P47" s="215"/>
      <c r="Q47" s="215"/>
      <c r="R47" s="215"/>
      <c r="S47" s="215"/>
      <c r="T47" s="215"/>
      <c r="U47" s="215"/>
      <c r="V47" s="215"/>
      <c r="W47" s="215"/>
      <c r="X47" s="215"/>
      <c r="Y47" s="215"/>
      <c r="Z47" s="216"/>
      <c r="AA47" s="75"/>
      <c r="AB47" s="75"/>
      <c r="AC47" s="75"/>
      <c r="AD47" s="75"/>
    </row>
    <row r="48" spans="1:30" s="76" customFormat="1" ht="67.5" customHeight="1" thickBot="1" x14ac:dyDescent="0.25">
      <c r="A48" s="75"/>
      <c r="B48" s="240"/>
      <c r="C48" s="241"/>
      <c r="D48" s="232" t="s">
        <v>163</v>
      </c>
      <c r="E48" s="233"/>
      <c r="F48" s="233"/>
      <c r="G48" s="233"/>
      <c r="H48" s="233"/>
      <c r="I48" s="233"/>
      <c r="J48" s="233"/>
      <c r="K48" s="233"/>
      <c r="L48" s="233"/>
      <c r="M48" s="233"/>
      <c r="N48" s="233"/>
      <c r="O48" s="233"/>
      <c r="P48" s="233"/>
      <c r="Q48" s="233"/>
      <c r="R48" s="233"/>
      <c r="S48" s="233"/>
      <c r="T48" s="233"/>
      <c r="U48" s="233"/>
      <c r="V48" s="233"/>
      <c r="W48" s="233"/>
      <c r="X48" s="233"/>
      <c r="Y48" s="233"/>
      <c r="Z48" s="234"/>
      <c r="AA48" s="75"/>
      <c r="AB48" s="75"/>
      <c r="AC48" s="75"/>
      <c r="AD48" s="75"/>
    </row>
    <row r="49" spans="1:30" ht="26.25" customHeight="1" thickBot="1" x14ac:dyDescent="0.25">
      <c r="B49" s="72"/>
      <c r="C49" s="73"/>
      <c r="D49" s="73"/>
      <c r="E49" s="73"/>
      <c r="F49" s="73"/>
      <c r="G49" s="73"/>
      <c r="H49" s="73"/>
      <c r="I49" s="73"/>
      <c r="J49" s="73"/>
      <c r="K49" s="73"/>
      <c r="L49" s="73"/>
      <c r="M49" s="73"/>
      <c r="N49" s="73"/>
      <c r="O49" s="73"/>
      <c r="P49" s="73"/>
      <c r="Q49" s="73"/>
      <c r="R49" s="73"/>
      <c r="S49" s="73"/>
      <c r="T49" s="73"/>
      <c r="U49" s="73"/>
      <c r="V49" s="73"/>
      <c r="W49" s="73"/>
      <c r="X49" s="73"/>
      <c r="Y49" s="73"/>
      <c r="Z49" s="73"/>
      <c r="AA49" s="74"/>
      <c r="AB49" s="74"/>
    </row>
    <row r="50" spans="1:30" s="76" customFormat="1" ht="27" customHeight="1" thickBot="1" x14ac:dyDescent="0.25">
      <c r="A50" s="75"/>
      <c r="B50" s="214" t="s">
        <v>105</v>
      </c>
      <c r="C50" s="216"/>
      <c r="D50" s="214" t="s">
        <v>31</v>
      </c>
      <c r="E50" s="215"/>
      <c r="F50" s="215"/>
      <c r="G50" s="215"/>
      <c r="H50" s="215"/>
      <c r="I50" s="215"/>
      <c r="J50" s="215"/>
      <c r="K50" s="215"/>
      <c r="L50" s="215"/>
      <c r="M50" s="215"/>
      <c r="N50" s="215"/>
      <c r="O50" s="215"/>
      <c r="P50" s="215"/>
      <c r="Q50" s="215"/>
      <c r="R50" s="215"/>
      <c r="S50" s="215"/>
      <c r="T50" s="215"/>
      <c r="U50" s="215"/>
      <c r="V50" s="215"/>
      <c r="W50" s="215"/>
      <c r="X50" s="215"/>
      <c r="Y50" s="215"/>
      <c r="Z50" s="216"/>
      <c r="AA50" s="75"/>
      <c r="AB50" s="75"/>
      <c r="AC50" s="75"/>
      <c r="AD50" s="75"/>
    </row>
    <row r="51" spans="1:30" s="76" customFormat="1" ht="27" customHeight="1" x14ac:dyDescent="0.2">
      <c r="A51" s="75"/>
      <c r="B51" s="236" t="s">
        <v>64</v>
      </c>
      <c r="C51" s="237"/>
      <c r="D51" s="226" t="s">
        <v>130</v>
      </c>
      <c r="E51" s="227"/>
      <c r="F51" s="227"/>
      <c r="G51" s="227"/>
      <c r="H51" s="227"/>
      <c r="I51" s="227"/>
      <c r="J51" s="227"/>
      <c r="K51" s="227"/>
      <c r="L51" s="227"/>
      <c r="M51" s="227"/>
      <c r="N51" s="227"/>
      <c r="O51" s="227"/>
      <c r="P51" s="227"/>
      <c r="Q51" s="227"/>
      <c r="R51" s="227"/>
      <c r="S51" s="227"/>
      <c r="T51" s="227"/>
      <c r="U51" s="227"/>
      <c r="V51" s="227"/>
      <c r="W51" s="227"/>
      <c r="X51" s="227"/>
      <c r="Y51" s="227"/>
      <c r="Z51" s="228"/>
      <c r="AA51" s="75"/>
      <c r="AB51" s="75"/>
      <c r="AC51" s="75"/>
      <c r="AD51" s="75"/>
    </row>
    <row r="52" spans="1:30" s="76" customFormat="1" ht="27" customHeight="1" thickBot="1" x14ac:dyDescent="0.25">
      <c r="A52" s="75"/>
      <c r="B52" s="238"/>
      <c r="C52" s="239"/>
      <c r="D52" s="229"/>
      <c r="E52" s="230"/>
      <c r="F52" s="230"/>
      <c r="G52" s="230"/>
      <c r="H52" s="230"/>
      <c r="I52" s="230"/>
      <c r="J52" s="230"/>
      <c r="K52" s="230"/>
      <c r="L52" s="230"/>
      <c r="M52" s="230"/>
      <c r="N52" s="230"/>
      <c r="O52" s="230"/>
      <c r="P52" s="230"/>
      <c r="Q52" s="230"/>
      <c r="R52" s="230"/>
      <c r="S52" s="230"/>
      <c r="T52" s="230"/>
      <c r="U52" s="230"/>
      <c r="V52" s="230"/>
      <c r="W52" s="230"/>
      <c r="X52" s="230"/>
      <c r="Y52" s="230"/>
      <c r="Z52" s="231"/>
      <c r="AA52" s="75"/>
      <c r="AB52" s="75"/>
      <c r="AC52" s="75"/>
      <c r="AD52" s="75"/>
    </row>
    <row r="53" spans="1:30" s="76" customFormat="1" ht="27" customHeight="1" thickBot="1" x14ac:dyDescent="0.25">
      <c r="A53" s="75"/>
      <c r="B53" s="238"/>
      <c r="C53" s="239"/>
      <c r="D53" s="214" t="s">
        <v>107</v>
      </c>
      <c r="E53" s="215"/>
      <c r="F53" s="215"/>
      <c r="G53" s="215"/>
      <c r="H53" s="215"/>
      <c r="I53" s="215"/>
      <c r="J53" s="215"/>
      <c r="K53" s="215"/>
      <c r="L53" s="215"/>
      <c r="M53" s="215"/>
      <c r="N53" s="215"/>
      <c r="O53" s="215"/>
      <c r="P53" s="215"/>
      <c r="Q53" s="215"/>
      <c r="R53" s="215"/>
      <c r="S53" s="215"/>
      <c r="T53" s="215"/>
      <c r="U53" s="215"/>
      <c r="V53" s="215"/>
      <c r="W53" s="215"/>
      <c r="X53" s="215"/>
      <c r="Y53" s="215"/>
      <c r="Z53" s="216"/>
      <c r="AA53" s="75"/>
      <c r="AB53" s="75"/>
      <c r="AC53" s="75"/>
      <c r="AD53" s="75"/>
    </row>
    <row r="54" spans="1:30" s="76" customFormat="1" ht="67.5" customHeight="1" thickBot="1" x14ac:dyDescent="0.25">
      <c r="A54" s="75"/>
      <c r="B54" s="240"/>
      <c r="C54" s="241"/>
      <c r="D54" s="232" t="s">
        <v>164</v>
      </c>
      <c r="E54" s="233"/>
      <c r="F54" s="233"/>
      <c r="G54" s="233"/>
      <c r="H54" s="233"/>
      <c r="I54" s="233"/>
      <c r="J54" s="233"/>
      <c r="K54" s="233"/>
      <c r="L54" s="233"/>
      <c r="M54" s="233"/>
      <c r="N54" s="233"/>
      <c r="O54" s="233"/>
      <c r="P54" s="233"/>
      <c r="Q54" s="233"/>
      <c r="R54" s="233"/>
      <c r="S54" s="233"/>
      <c r="T54" s="233"/>
      <c r="U54" s="233"/>
      <c r="V54" s="233"/>
      <c r="W54" s="233"/>
      <c r="X54" s="233"/>
      <c r="Y54" s="233"/>
      <c r="Z54" s="234"/>
      <c r="AA54" s="75"/>
      <c r="AB54" s="75"/>
      <c r="AC54" s="75"/>
      <c r="AD54" s="75"/>
    </row>
    <row r="55" spans="1:30" ht="26.25" customHeight="1" thickBot="1" x14ac:dyDescent="0.25">
      <c r="B55" s="72"/>
      <c r="C55" s="73"/>
      <c r="D55" s="73"/>
      <c r="E55" s="73"/>
      <c r="F55" s="73"/>
      <c r="G55" s="73"/>
      <c r="H55" s="73"/>
      <c r="I55" s="73"/>
      <c r="J55" s="73"/>
      <c r="K55" s="73"/>
      <c r="L55" s="73"/>
      <c r="M55" s="73"/>
      <c r="N55" s="73"/>
      <c r="O55" s="73"/>
      <c r="P55" s="73"/>
      <c r="Q55" s="73"/>
      <c r="R55" s="73"/>
      <c r="S55" s="73"/>
      <c r="T55" s="73"/>
      <c r="U55" s="73"/>
      <c r="V55" s="73"/>
      <c r="W55" s="73"/>
      <c r="X55" s="73"/>
      <c r="Y55" s="73"/>
      <c r="Z55" s="73"/>
      <c r="AA55" s="74"/>
      <c r="AB55" s="74"/>
    </row>
    <row r="56" spans="1:30" s="76" customFormat="1" ht="27" customHeight="1" thickBot="1" x14ac:dyDescent="0.25">
      <c r="A56" s="75"/>
      <c r="B56" s="214" t="s">
        <v>105</v>
      </c>
      <c r="C56" s="216"/>
      <c r="D56" s="214" t="s">
        <v>31</v>
      </c>
      <c r="E56" s="215"/>
      <c r="F56" s="215"/>
      <c r="G56" s="215"/>
      <c r="H56" s="215"/>
      <c r="I56" s="215"/>
      <c r="J56" s="215"/>
      <c r="K56" s="215"/>
      <c r="L56" s="215"/>
      <c r="M56" s="215"/>
      <c r="N56" s="215"/>
      <c r="O56" s="215"/>
      <c r="P56" s="215"/>
      <c r="Q56" s="215"/>
      <c r="R56" s="215"/>
      <c r="S56" s="215"/>
      <c r="T56" s="215"/>
      <c r="U56" s="215"/>
      <c r="V56" s="215"/>
      <c r="W56" s="215"/>
      <c r="X56" s="215"/>
      <c r="Y56" s="215"/>
      <c r="Z56" s="216"/>
      <c r="AA56" s="75"/>
      <c r="AB56" s="75"/>
      <c r="AC56" s="75"/>
      <c r="AD56" s="75"/>
    </row>
    <row r="57" spans="1:30" s="76" customFormat="1" ht="27" customHeight="1" x14ac:dyDescent="0.2">
      <c r="A57" s="75"/>
      <c r="B57" s="236" t="s">
        <v>125</v>
      </c>
      <c r="C57" s="237"/>
      <c r="D57" s="226" t="s">
        <v>131</v>
      </c>
      <c r="E57" s="227"/>
      <c r="F57" s="227"/>
      <c r="G57" s="227"/>
      <c r="H57" s="227"/>
      <c r="I57" s="227"/>
      <c r="J57" s="227"/>
      <c r="K57" s="227"/>
      <c r="L57" s="227"/>
      <c r="M57" s="227"/>
      <c r="N57" s="227"/>
      <c r="O57" s="227"/>
      <c r="P57" s="227"/>
      <c r="Q57" s="227"/>
      <c r="R57" s="227"/>
      <c r="S57" s="227"/>
      <c r="T57" s="227"/>
      <c r="U57" s="227"/>
      <c r="V57" s="227"/>
      <c r="W57" s="227"/>
      <c r="X57" s="227"/>
      <c r="Y57" s="227"/>
      <c r="Z57" s="228"/>
      <c r="AA57" s="75"/>
      <c r="AB57" s="75"/>
      <c r="AC57" s="75"/>
      <c r="AD57" s="75"/>
    </row>
    <row r="58" spans="1:30" s="76" customFormat="1" ht="27" customHeight="1" thickBot="1" x14ac:dyDescent="0.25">
      <c r="A58" s="75"/>
      <c r="B58" s="238"/>
      <c r="C58" s="239"/>
      <c r="D58" s="229"/>
      <c r="E58" s="230"/>
      <c r="F58" s="230"/>
      <c r="G58" s="230"/>
      <c r="H58" s="230"/>
      <c r="I58" s="230"/>
      <c r="J58" s="230"/>
      <c r="K58" s="230"/>
      <c r="L58" s="230"/>
      <c r="M58" s="230"/>
      <c r="N58" s="230"/>
      <c r="O58" s="230"/>
      <c r="P58" s="230"/>
      <c r="Q58" s="230"/>
      <c r="R58" s="230"/>
      <c r="S58" s="230"/>
      <c r="T58" s="230"/>
      <c r="U58" s="230"/>
      <c r="V58" s="230"/>
      <c r="W58" s="230"/>
      <c r="X58" s="230"/>
      <c r="Y58" s="230"/>
      <c r="Z58" s="231"/>
      <c r="AA58" s="75"/>
      <c r="AB58" s="75"/>
      <c r="AC58" s="75"/>
      <c r="AD58" s="75"/>
    </row>
    <row r="59" spans="1:30" s="76" customFormat="1" ht="27" customHeight="1" thickBot="1" x14ac:dyDescent="0.25">
      <c r="A59" s="75"/>
      <c r="B59" s="238"/>
      <c r="C59" s="239"/>
      <c r="D59" s="214" t="s">
        <v>107</v>
      </c>
      <c r="E59" s="215"/>
      <c r="F59" s="215"/>
      <c r="G59" s="215"/>
      <c r="H59" s="215"/>
      <c r="I59" s="215"/>
      <c r="J59" s="215"/>
      <c r="K59" s="215"/>
      <c r="L59" s="215"/>
      <c r="M59" s="215"/>
      <c r="N59" s="215"/>
      <c r="O59" s="215"/>
      <c r="P59" s="215"/>
      <c r="Q59" s="215"/>
      <c r="R59" s="215"/>
      <c r="S59" s="215"/>
      <c r="T59" s="215"/>
      <c r="U59" s="215"/>
      <c r="V59" s="215"/>
      <c r="W59" s="215"/>
      <c r="X59" s="215"/>
      <c r="Y59" s="215"/>
      <c r="Z59" s="216"/>
      <c r="AA59" s="75"/>
      <c r="AB59" s="75"/>
      <c r="AC59" s="75"/>
      <c r="AD59" s="75"/>
    </row>
    <row r="60" spans="1:30" s="76" customFormat="1" ht="67.5" customHeight="1" thickBot="1" x14ac:dyDescent="0.25">
      <c r="A60" s="75"/>
      <c r="B60" s="240"/>
      <c r="C60" s="241"/>
      <c r="D60" s="232" t="s">
        <v>165</v>
      </c>
      <c r="E60" s="233"/>
      <c r="F60" s="233"/>
      <c r="G60" s="233"/>
      <c r="H60" s="233"/>
      <c r="I60" s="233"/>
      <c r="J60" s="233"/>
      <c r="K60" s="233"/>
      <c r="L60" s="233"/>
      <c r="M60" s="233"/>
      <c r="N60" s="233"/>
      <c r="O60" s="233"/>
      <c r="P60" s="233"/>
      <c r="Q60" s="233"/>
      <c r="R60" s="233"/>
      <c r="S60" s="233"/>
      <c r="T60" s="233"/>
      <c r="U60" s="233"/>
      <c r="V60" s="233"/>
      <c r="W60" s="233"/>
      <c r="X60" s="233"/>
      <c r="Y60" s="233"/>
      <c r="Z60" s="234"/>
      <c r="AA60" s="75"/>
      <c r="AB60" s="75"/>
      <c r="AC60" s="75"/>
      <c r="AD60" s="75"/>
    </row>
    <row r="61" spans="1:30" s="76" customFormat="1" ht="27" customHeight="1" thickBot="1" x14ac:dyDescent="0.25">
      <c r="A61" s="75"/>
      <c r="B61" s="77"/>
      <c r="C61" s="77"/>
      <c r="D61" s="78"/>
      <c r="E61" s="78"/>
      <c r="F61" s="78"/>
      <c r="G61" s="78"/>
      <c r="H61" s="78"/>
      <c r="I61" s="78"/>
      <c r="J61" s="78"/>
      <c r="K61" s="78"/>
      <c r="L61" s="78"/>
      <c r="M61" s="78"/>
      <c r="N61" s="78"/>
      <c r="O61" s="75"/>
      <c r="P61" s="75"/>
      <c r="Q61" s="75"/>
      <c r="R61" s="75"/>
      <c r="S61" s="75"/>
      <c r="T61" s="75"/>
      <c r="U61" s="75"/>
      <c r="V61" s="75"/>
      <c r="W61" s="75"/>
      <c r="X61" s="75"/>
      <c r="Y61" s="75"/>
      <c r="Z61" s="75"/>
      <c r="AA61" s="75"/>
      <c r="AB61" s="75"/>
      <c r="AC61" s="75"/>
      <c r="AD61" s="75"/>
    </row>
    <row r="62" spans="1:30" s="76" customFormat="1" ht="27" customHeight="1" thickBot="1" x14ac:dyDescent="0.25">
      <c r="A62" s="75"/>
      <c r="B62" s="214" t="s">
        <v>105</v>
      </c>
      <c r="C62" s="215"/>
      <c r="D62" s="214" t="s">
        <v>31</v>
      </c>
      <c r="E62" s="215"/>
      <c r="F62" s="215"/>
      <c r="G62" s="215"/>
      <c r="H62" s="215"/>
      <c r="I62" s="215"/>
      <c r="J62" s="215"/>
      <c r="K62" s="215"/>
      <c r="L62" s="215"/>
      <c r="M62" s="215"/>
      <c r="N62" s="215"/>
      <c r="O62" s="215"/>
      <c r="P62" s="215"/>
      <c r="Q62" s="215"/>
      <c r="R62" s="215"/>
      <c r="S62" s="215"/>
      <c r="T62" s="215"/>
      <c r="U62" s="215"/>
      <c r="V62" s="215"/>
      <c r="W62" s="215"/>
      <c r="X62" s="215"/>
      <c r="Y62" s="215"/>
      <c r="Z62" s="216"/>
      <c r="AA62" s="75"/>
      <c r="AB62" s="75"/>
      <c r="AC62" s="75"/>
      <c r="AD62" s="75"/>
    </row>
    <row r="63" spans="1:30" s="76" customFormat="1" ht="111" customHeight="1" thickBot="1" x14ac:dyDescent="0.25">
      <c r="A63" s="75"/>
      <c r="B63" s="212" t="s">
        <v>108</v>
      </c>
      <c r="C63" s="213"/>
      <c r="D63" s="242" t="s">
        <v>166</v>
      </c>
      <c r="E63" s="243"/>
      <c r="F63" s="243"/>
      <c r="G63" s="243"/>
      <c r="H63" s="243"/>
      <c r="I63" s="243"/>
      <c r="J63" s="243"/>
      <c r="K63" s="243"/>
      <c r="L63" s="243"/>
      <c r="M63" s="243"/>
      <c r="N63" s="243"/>
      <c r="O63" s="243"/>
      <c r="P63" s="243"/>
      <c r="Q63" s="243"/>
      <c r="R63" s="243"/>
      <c r="S63" s="243"/>
      <c r="T63" s="243"/>
      <c r="U63" s="243"/>
      <c r="V63" s="243"/>
      <c r="W63" s="243"/>
      <c r="X63" s="243"/>
      <c r="Y63" s="243"/>
      <c r="Z63" s="244"/>
      <c r="AA63" s="75"/>
      <c r="AB63" s="75"/>
      <c r="AC63" s="75"/>
      <c r="AD63" s="75"/>
    </row>
    <row r="64" spans="1:30" s="76" customFormat="1" ht="27" customHeight="1" x14ac:dyDescent="0.2">
      <c r="A64" s="75"/>
      <c r="B64" s="75"/>
      <c r="C64" s="75"/>
      <c r="D64" s="75"/>
      <c r="E64" s="75"/>
      <c r="F64" s="75"/>
      <c r="G64" s="75"/>
      <c r="H64" s="75"/>
      <c r="I64" s="75"/>
      <c r="J64" s="75"/>
      <c r="K64" s="75"/>
      <c r="L64" s="75"/>
      <c r="M64" s="75"/>
      <c r="N64" s="75"/>
      <c r="O64" s="75"/>
      <c r="P64" s="75"/>
      <c r="Q64" s="75"/>
      <c r="R64" s="75"/>
      <c r="S64" s="75"/>
      <c r="T64" s="75"/>
      <c r="U64" s="75"/>
      <c r="V64" s="75"/>
      <c r="W64" s="75"/>
      <c r="X64" s="75"/>
      <c r="Y64" s="75"/>
      <c r="Z64" s="75"/>
      <c r="AA64" s="75"/>
      <c r="AB64" s="75"/>
      <c r="AC64" s="75"/>
      <c r="AD64" s="75"/>
    </row>
    <row r="65" spans="1:30" s="76" customFormat="1" ht="27" customHeight="1" x14ac:dyDescent="0.2">
      <c r="A65" s="75"/>
      <c r="B65" s="75"/>
      <c r="C65" s="75"/>
      <c r="D65" s="75"/>
      <c r="E65" s="75"/>
      <c r="F65" s="75"/>
      <c r="G65" s="75"/>
      <c r="H65" s="75"/>
      <c r="I65" s="75"/>
      <c r="J65" s="75"/>
      <c r="K65" s="75"/>
      <c r="L65" s="75"/>
      <c r="M65" s="75"/>
      <c r="N65" s="75"/>
      <c r="O65" s="75"/>
      <c r="P65" s="75"/>
      <c r="Q65" s="75"/>
      <c r="R65" s="75"/>
      <c r="S65" s="75"/>
      <c r="T65" s="75"/>
      <c r="U65" s="75"/>
      <c r="V65" s="75"/>
      <c r="W65" s="75"/>
      <c r="X65" s="75"/>
      <c r="Y65" s="75"/>
      <c r="Z65" s="75"/>
      <c r="AA65" s="75"/>
      <c r="AB65" s="75"/>
      <c r="AC65" s="75"/>
      <c r="AD65" s="75"/>
    </row>
    <row r="66" spans="1:30" s="76" customFormat="1" ht="27" customHeight="1" x14ac:dyDescent="0.2">
      <c r="A66" s="75"/>
      <c r="B66" s="75"/>
      <c r="C66" s="75"/>
      <c r="D66" s="75"/>
      <c r="E66" s="75"/>
      <c r="F66" s="75"/>
      <c r="G66" s="75"/>
      <c r="H66" s="75"/>
      <c r="I66" s="75"/>
      <c r="J66" s="75"/>
      <c r="K66" s="75"/>
      <c r="L66" s="75"/>
      <c r="M66" s="75"/>
      <c r="N66" s="75"/>
      <c r="O66" s="75"/>
      <c r="P66" s="75"/>
      <c r="Q66" s="75"/>
      <c r="R66" s="75"/>
      <c r="S66" s="75"/>
      <c r="T66" s="75"/>
      <c r="U66" s="75"/>
      <c r="V66" s="75"/>
      <c r="W66" s="75"/>
      <c r="X66" s="75"/>
      <c r="Y66" s="75"/>
      <c r="Z66" s="75"/>
      <c r="AA66" s="75"/>
      <c r="AB66" s="75"/>
      <c r="AC66" s="75"/>
      <c r="AD66" s="75"/>
    </row>
    <row r="67" spans="1:30" s="76" customFormat="1" ht="27" customHeight="1" x14ac:dyDescent="0.2">
      <c r="A67" s="75"/>
      <c r="B67" s="75"/>
      <c r="C67" s="75"/>
      <c r="D67" s="75"/>
      <c r="E67" s="75"/>
      <c r="F67" s="75"/>
      <c r="G67" s="75"/>
      <c r="H67" s="75"/>
      <c r="I67" s="75"/>
      <c r="J67" s="75"/>
      <c r="K67" s="75"/>
      <c r="L67" s="75"/>
      <c r="M67" s="75"/>
      <c r="N67" s="75"/>
      <c r="O67" s="75"/>
      <c r="P67" s="75"/>
      <c r="Q67" s="75"/>
      <c r="R67" s="75"/>
      <c r="S67" s="75"/>
      <c r="T67" s="75"/>
      <c r="U67" s="75"/>
      <c r="V67" s="75"/>
      <c r="W67" s="75"/>
      <c r="X67" s="75"/>
      <c r="Y67" s="75"/>
      <c r="Z67" s="75"/>
      <c r="AA67" s="75"/>
      <c r="AB67" s="75"/>
      <c r="AC67" s="75"/>
      <c r="AD67" s="75"/>
    </row>
    <row r="68" spans="1:30" s="76" customFormat="1" ht="27" customHeight="1" x14ac:dyDescent="0.2">
      <c r="A68" s="75"/>
      <c r="B68" s="75"/>
      <c r="C68" s="75"/>
      <c r="D68" s="75"/>
      <c r="E68" s="75"/>
      <c r="F68" s="75"/>
      <c r="G68" s="75"/>
      <c r="H68" s="75"/>
      <c r="I68" s="75"/>
      <c r="J68" s="75"/>
      <c r="K68" s="75"/>
      <c r="L68" s="75"/>
      <c r="M68" s="75"/>
      <c r="N68" s="75"/>
      <c r="O68" s="75"/>
      <c r="P68" s="75"/>
      <c r="Q68" s="75"/>
      <c r="R68" s="75"/>
      <c r="S68" s="75"/>
      <c r="T68" s="75"/>
      <c r="U68" s="75"/>
      <c r="V68" s="75"/>
      <c r="W68" s="75"/>
      <c r="X68" s="75"/>
      <c r="Y68" s="75"/>
      <c r="Z68" s="75"/>
      <c r="AA68" s="75"/>
      <c r="AB68" s="75"/>
      <c r="AC68" s="75"/>
      <c r="AD68" s="75"/>
    </row>
    <row r="70" spans="1:30" ht="12.75" customHeight="1" x14ac:dyDescent="0.25">
      <c r="B70" s="79"/>
      <c r="C70" s="79"/>
      <c r="D70" s="79"/>
      <c r="E70" s="79"/>
      <c r="F70" s="79"/>
      <c r="G70" s="79"/>
      <c r="H70" s="79"/>
      <c r="I70" s="79"/>
      <c r="J70" s="79"/>
      <c r="K70" s="79"/>
      <c r="L70" s="79"/>
      <c r="M70" s="79"/>
      <c r="N70" s="79"/>
      <c r="O70" s="79"/>
      <c r="P70" s="79"/>
      <c r="Q70" s="79"/>
    </row>
    <row r="71" spans="1:30" ht="29.25" customHeight="1" x14ac:dyDescent="0.25">
      <c r="B71" s="79"/>
      <c r="C71" s="79"/>
      <c r="D71" s="79"/>
      <c r="E71" s="79"/>
      <c r="F71" s="79"/>
      <c r="G71" s="79"/>
      <c r="H71" s="79"/>
      <c r="I71" s="79"/>
      <c r="J71" s="79"/>
      <c r="K71" s="79"/>
      <c r="L71" s="79"/>
      <c r="M71" s="79"/>
      <c r="N71" s="79"/>
      <c r="O71" s="79"/>
      <c r="P71" s="79"/>
      <c r="Q71" s="79"/>
    </row>
    <row r="72" spans="1:30" ht="12.75" customHeight="1" x14ac:dyDescent="0.25">
      <c r="B72" s="79"/>
      <c r="C72" s="79"/>
      <c r="D72" s="79"/>
      <c r="E72" s="79"/>
      <c r="F72" s="79"/>
      <c r="G72" s="79"/>
      <c r="H72" s="79"/>
      <c r="I72" s="79"/>
      <c r="J72" s="79"/>
      <c r="K72" s="79"/>
      <c r="L72" s="79"/>
      <c r="M72" s="79"/>
      <c r="N72" s="79"/>
      <c r="O72" s="79"/>
      <c r="P72" s="79"/>
      <c r="Q72" s="79"/>
    </row>
    <row r="73" spans="1:30" ht="12.75" customHeight="1" x14ac:dyDescent="0.25">
      <c r="B73" s="79"/>
      <c r="C73" s="79"/>
      <c r="D73" s="79"/>
      <c r="E73" s="79"/>
      <c r="F73" s="79"/>
      <c r="G73" s="79"/>
      <c r="H73" s="79"/>
      <c r="I73" s="79"/>
      <c r="J73" s="79"/>
      <c r="K73" s="79"/>
      <c r="L73" s="79"/>
      <c r="M73" s="79"/>
      <c r="N73" s="79"/>
      <c r="O73" s="79"/>
      <c r="P73" s="79"/>
      <c r="Q73" s="79"/>
    </row>
    <row r="74" spans="1:30" ht="12.75" customHeight="1" x14ac:dyDescent="0.25">
      <c r="B74" s="79"/>
      <c r="C74" s="79"/>
      <c r="D74" s="79"/>
      <c r="E74" s="79"/>
      <c r="F74" s="79"/>
      <c r="G74" s="79"/>
      <c r="H74" s="79"/>
      <c r="I74" s="79"/>
      <c r="J74" s="79"/>
      <c r="K74" s="79"/>
      <c r="L74" s="79"/>
      <c r="M74" s="79"/>
      <c r="N74" s="79"/>
      <c r="O74" s="79"/>
      <c r="P74" s="79"/>
      <c r="Q74" s="79"/>
    </row>
    <row r="75" spans="1:30" ht="12.75" customHeight="1" x14ac:dyDescent="0.25">
      <c r="B75" s="79"/>
      <c r="C75" s="79"/>
      <c r="D75" s="79"/>
      <c r="E75" s="79"/>
      <c r="F75" s="79"/>
      <c r="G75" s="79"/>
      <c r="H75" s="79"/>
      <c r="I75" s="79"/>
      <c r="J75" s="79"/>
      <c r="K75" s="79"/>
      <c r="L75" s="79"/>
      <c r="M75" s="79"/>
      <c r="N75" s="79"/>
      <c r="O75" s="79"/>
      <c r="P75" s="79"/>
      <c r="Q75" s="79"/>
    </row>
    <row r="76" spans="1:30" ht="69.95" customHeight="1" x14ac:dyDescent="0.25">
      <c r="B76" s="79"/>
      <c r="C76" s="79"/>
      <c r="D76" s="79"/>
      <c r="E76" s="79"/>
      <c r="F76" s="79"/>
      <c r="G76" s="79"/>
      <c r="H76" s="79"/>
      <c r="I76" s="79"/>
      <c r="J76" s="79"/>
      <c r="K76" s="79"/>
      <c r="L76" s="79"/>
      <c r="M76" s="79"/>
      <c r="N76" s="79"/>
      <c r="O76" s="79"/>
      <c r="P76" s="79"/>
      <c r="Q76" s="79"/>
    </row>
    <row r="77" spans="1:30" ht="12.75" customHeight="1" x14ac:dyDescent="0.25">
      <c r="B77" s="79"/>
      <c r="C77" s="79"/>
      <c r="D77" s="79"/>
      <c r="E77" s="79"/>
      <c r="F77" s="79"/>
      <c r="G77" s="79"/>
      <c r="H77" s="79"/>
      <c r="I77" s="79"/>
      <c r="J77" s="79"/>
      <c r="K77" s="79"/>
      <c r="L77" s="79"/>
      <c r="M77" s="79"/>
      <c r="N77" s="79"/>
      <c r="O77" s="79"/>
      <c r="P77" s="79"/>
      <c r="Q77" s="79"/>
    </row>
    <row r="78" spans="1:30" ht="12.75" customHeight="1" x14ac:dyDescent="0.25">
      <c r="B78" s="79"/>
      <c r="C78" s="79"/>
      <c r="D78" s="79"/>
      <c r="E78" s="79"/>
      <c r="F78" s="79"/>
      <c r="G78" s="79"/>
      <c r="H78" s="79"/>
      <c r="I78" s="79"/>
      <c r="J78" s="79"/>
      <c r="K78" s="79"/>
      <c r="L78" s="79"/>
      <c r="M78" s="79"/>
      <c r="N78" s="79"/>
      <c r="O78" s="79"/>
      <c r="P78" s="79"/>
      <c r="Q78" s="79"/>
    </row>
    <row r="79" spans="1:30" ht="12.75" customHeight="1" x14ac:dyDescent="0.25">
      <c r="B79" s="79"/>
      <c r="C79" s="79"/>
      <c r="D79" s="79"/>
      <c r="E79" s="79"/>
      <c r="F79" s="79"/>
      <c r="G79" s="79"/>
      <c r="H79" s="79"/>
      <c r="I79" s="79"/>
      <c r="J79" s="79"/>
      <c r="K79" s="79"/>
      <c r="L79" s="79"/>
      <c r="M79" s="79"/>
      <c r="N79" s="79"/>
      <c r="O79" s="79"/>
      <c r="P79" s="79"/>
      <c r="Q79" s="79"/>
    </row>
    <row r="80" spans="1:30" ht="12.75" customHeight="1" x14ac:dyDescent="0.25">
      <c r="B80" s="79"/>
      <c r="C80" s="79"/>
      <c r="D80" s="79"/>
      <c r="E80" s="79"/>
      <c r="F80" s="79"/>
      <c r="G80" s="79"/>
      <c r="H80" s="79"/>
      <c r="I80" s="79"/>
      <c r="J80" s="79"/>
      <c r="K80" s="79"/>
      <c r="L80" s="79"/>
      <c r="M80" s="79"/>
      <c r="N80" s="79"/>
      <c r="O80" s="79"/>
      <c r="P80" s="79"/>
      <c r="Q80" s="79"/>
    </row>
    <row r="81" spans="2:17" ht="69.95" customHeight="1" x14ac:dyDescent="0.25">
      <c r="B81" s="79"/>
      <c r="C81" s="79"/>
      <c r="D81" s="79"/>
      <c r="E81" s="79"/>
      <c r="F81" s="79"/>
      <c r="G81" s="79"/>
      <c r="H81" s="79"/>
      <c r="I81" s="79"/>
      <c r="J81" s="79"/>
      <c r="K81" s="79"/>
      <c r="L81" s="79"/>
      <c r="M81" s="79"/>
      <c r="N81" s="79"/>
      <c r="O81" s="79"/>
      <c r="P81" s="79"/>
      <c r="Q81" s="79"/>
    </row>
    <row r="82" spans="2:17" x14ac:dyDescent="0.2">
      <c r="B82" s="80"/>
      <c r="M82" s="80"/>
    </row>
  </sheetData>
  <sheetProtection formatColumns="0" formatRows="0" insertRows="0" deleteRows="0"/>
  <mergeCells count="49">
    <mergeCell ref="B63:C63"/>
    <mergeCell ref="D63:Z63"/>
    <mergeCell ref="D56:Z56"/>
    <mergeCell ref="B56:C56"/>
    <mergeCell ref="B26:C26"/>
    <mergeCell ref="D26:Z26"/>
    <mergeCell ref="B27:C30"/>
    <mergeCell ref="B57:C60"/>
    <mergeCell ref="D59:Z59"/>
    <mergeCell ref="D60:Z60"/>
    <mergeCell ref="B62:C62"/>
    <mergeCell ref="D62:Z62"/>
    <mergeCell ref="B32:C32"/>
    <mergeCell ref="D32:Z32"/>
    <mergeCell ref="B33:C36"/>
    <mergeCell ref="B38:C38"/>
    <mergeCell ref="B39:C42"/>
    <mergeCell ref="D41:Z41"/>
    <mergeCell ref="D42:Z42"/>
    <mergeCell ref="B44:C44"/>
    <mergeCell ref="D44:Z44"/>
    <mergeCell ref="B45:C48"/>
    <mergeCell ref="D47:Z47"/>
    <mergeCell ref="D48:Z48"/>
    <mergeCell ref="D57:Z58"/>
    <mergeCell ref="B50:C50"/>
    <mergeCell ref="D50:Z50"/>
    <mergeCell ref="B51:C54"/>
    <mergeCell ref="D53:Z53"/>
    <mergeCell ref="D54:Z54"/>
    <mergeCell ref="D27:Z28"/>
    <mergeCell ref="D33:Z34"/>
    <mergeCell ref="D39:Z40"/>
    <mergeCell ref="D45:Z46"/>
    <mergeCell ref="D51:Z52"/>
    <mergeCell ref="D29:Z29"/>
    <mergeCell ref="D30:Z30"/>
    <mergeCell ref="D35:Z35"/>
    <mergeCell ref="D36:Z36"/>
    <mergeCell ref="D38:Z38"/>
    <mergeCell ref="B13:Z13"/>
    <mergeCell ref="B21:Z21"/>
    <mergeCell ref="B20:M20"/>
    <mergeCell ref="B22:Z22"/>
    <mergeCell ref="D24:Z24"/>
    <mergeCell ref="B24:C24"/>
    <mergeCell ref="D23:Z23"/>
    <mergeCell ref="B23:C23"/>
    <mergeCell ref="B15:Z18"/>
  </mergeCells>
  <pageMargins left="0.70866141732283472" right="0.70866141732283472" top="0.74803149606299213" bottom="0.74803149606299213" header="0.31496062992125984" footer="0.31496062992125984"/>
  <pageSetup scale="65" orientation="landscape" r:id="rId1"/>
  <headerFooter>
    <oddFooter>&amp;CSAT-AGCTI&amp;RPágina &amp;P de &amp;N</oddFooter>
  </headerFooter>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2">
    <pageSetUpPr fitToPage="1"/>
  </sheetPr>
  <dimension ref="B1:BU48"/>
  <sheetViews>
    <sheetView showGridLines="0" topLeftCell="A13" zoomScaleNormal="100" workbookViewId="0">
      <selection activeCell="V26" sqref="V26"/>
    </sheetView>
  </sheetViews>
  <sheetFormatPr defaultColWidth="10.28515625" defaultRowHeight="12.75" x14ac:dyDescent="0.2"/>
  <cols>
    <col min="1" max="6" width="4.140625" style="33" customWidth="1"/>
    <col min="7" max="7" width="4.85546875" style="33" customWidth="1"/>
    <col min="8" max="12" width="4.140625" style="33" customWidth="1"/>
    <col min="13" max="13" width="20" style="33" customWidth="1"/>
    <col min="14" max="19" width="4.140625" style="33" customWidth="1"/>
    <col min="20" max="20" width="2.42578125" style="33" customWidth="1"/>
    <col min="21" max="21" width="6.140625" style="33" customWidth="1"/>
    <col min="22" max="29" width="4.140625" style="33" customWidth="1"/>
    <col min="30" max="16384" width="10.28515625" style="33"/>
  </cols>
  <sheetData>
    <row r="1" spans="2:73" s="61" customFormat="1" x14ac:dyDescent="0.2"/>
    <row r="2" spans="2:73" s="65" customFormat="1" ht="12.75" customHeight="1" x14ac:dyDescent="0.2">
      <c r="B2" s="61"/>
      <c r="C2" s="61"/>
      <c r="D2" s="61"/>
      <c r="E2" s="61"/>
      <c r="F2" s="61"/>
      <c r="G2" s="61"/>
      <c r="H2" s="62"/>
      <c r="I2" s="62"/>
      <c r="J2" s="62"/>
      <c r="K2" s="62"/>
      <c r="L2" s="62"/>
      <c r="M2" s="62"/>
      <c r="N2" s="62"/>
      <c r="O2" s="62"/>
      <c r="P2" s="62"/>
      <c r="Q2" s="62"/>
      <c r="R2" s="62"/>
      <c r="S2" s="62"/>
      <c r="T2" s="62"/>
      <c r="U2" s="63"/>
      <c r="V2" s="63"/>
      <c r="W2" s="63"/>
      <c r="X2" s="63"/>
      <c r="Y2" s="63"/>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row>
    <row r="3" spans="2:73" s="65" customFormat="1" ht="12.75" customHeight="1" x14ac:dyDescent="0.2">
      <c r="B3" s="61"/>
      <c r="C3" s="61"/>
      <c r="D3" s="61"/>
      <c r="E3" s="61"/>
      <c r="F3" s="61"/>
      <c r="G3" s="61"/>
      <c r="H3" s="62"/>
      <c r="I3" s="62"/>
      <c r="J3" s="62"/>
      <c r="K3" s="62"/>
      <c r="L3" s="62"/>
      <c r="M3" s="62"/>
      <c r="N3" s="62"/>
      <c r="O3" s="62"/>
      <c r="P3" s="62"/>
      <c r="Q3" s="62"/>
      <c r="R3" s="62"/>
      <c r="S3" s="62"/>
      <c r="T3" s="62"/>
      <c r="U3" s="63"/>
      <c r="V3" s="63"/>
      <c r="W3" s="63"/>
      <c r="X3" s="63"/>
      <c r="Y3" s="63"/>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row>
    <row r="4" spans="2:73" s="65" customFormat="1" ht="12" customHeight="1" x14ac:dyDescent="0.2">
      <c r="B4" s="61"/>
      <c r="C4" s="61"/>
      <c r="D4" s="61"/>
      <c r="E4" s="61"/>
      <c r="F4" s="61"/>
      <c r="G4" s="61"/>
      <c r="H4" s="66"/>
      <c r="I4" s="66"/>
      <c r="J4" s="66"/>
      <c r="K4" s="66"/>
      <c r="L4" s="66"/>
      <c r="M4" s="66"/>
      <c r="N4" s="66"/>
      <c r="O4" s="66"/>
      <c r="P4" s="66"/>
      <c r="Q4" s="66"/>
      <c r="R4" s="66"/>
      <c r="S4" s="66"/>
      <c r="T4" s="66"/>
      <c r="U4" s="63"/>
      <c r="V4" s="63"/>
      <c r="W4" s="63"/>
      <c r="X4" s="63"/>
      <c r="Y4" s="63"/>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row>
    <row r="5" spans="2:73" s="65" customFormat="1" ht="12" customHeight="1" x14ac:dyDescent="0.2">
      <c r="B5" s="61"/>
      <c r="C5" s="61"/>
      <c r="D5" s="61"/>
      <c r="E5" s="61"/>
      <c r="F5" s="61"/>
      <c r="G5" s="61"/>
      <c r="H5" s="66"/>
      <c r="I5" s="66"/>
      <c r="J5" s="66"/>
      <c r="K5" s="66"/>
      <c r="L5" s="66"/>
      <c r="M5" s="66"/>
      <c r="N5" s="66"/>
      <c r="O5" s="66"/>
      <c r="P5" s="66"/>
      <c r="Q5" s="66"/>
      <c r="R5" s="66"/>
      <c r="S5" s="66"/>
      <c r="T5" s="66"/>
      <c r="U5" s="63"/>
      <c r="V5" s="63"/>
      <c r="W5" s="63"/>
      <c r="X5" s="63"/>
      <c r="Y5" s="63"/>
      <c r="Z5" s="64"/>
      <c r="AA5" s="64"/>
      <c r="AB5" s="64"/>
      <c r="AC5" s="64"/>
      <c r="AD5" s="64"/>
      <c r="AE5" s="64"/>
      <c r="AF5" s="64"/>
      <c r="AG5" s="64"/>
      <c r="AH5" s="64"/>
      <c r="AI5" s="64"/>
      <c r="AJ5" s="64"/>
      <c r="AK5" s="64"/>
      <c r="AL5" s="64"/>
      <c r="AM5" s="64"/>
      <c r="AN5" s="64"/>
      <c r="AO5" s="64"/>
      <c r="AP5" s="64"/>
      <c r="AQ5" s="64"/>
      <c r="AR5" s="64"/>
      <c r="AS5" s="64"/>
      <c r="AT5" s="64"/>
      <c r="AU5" s="64"/>
      <c r="AV5" s="64"/>
      <c r="AW5" s="64"/>
      <c r="AX5" s="64"/>
      <c r="AY5" s="64"/>
      <c r="AZ5" s="64"/>
      <c r="BA5" s="64"/>
      <c r="BB5" s="64"/>
      <c r="BC5" s="64"/>
      <c r="BD5" s="64"/>
      <c r="BE5" s="64"/>
      <c r="BF5" s="64"/>
      <c r="BG5" s="64"/>
      <c r="BH5" s="64"/>
      <c r="BI5" s="64"/>
      <c r="BJ5" s="64"/>
      <c r="BK5" s="64"/>
      <c r="BL5" s="64"/>
      <c r="BM5" s="64"/>
      <c r="BN5" s="64"/>
      <c r="BO5" s="64"/>
      <c r="BP5" s="64"/>
      <c r="BQ5" s="64"/>
      <c r="BR5" s="64"/>
      <c r="BS5" s="64"/>
      <c r="BT5" s="64"/>
      <c r="BU5" s="64"/>
    </row>
    <row r="6" spans="2:73" s="65" customFormat="1" ht="17.100000000000001" customHeight="1" x14ac:dyDescent="0.2">
      <c r="B6" s="61"/>
      <c r="C6" s="61"/>
      <c r="D6" s="61"/>
      <c r="E6" s="61"/>
      <c r="F6" s="61"/>
      <c r="G6" s="61"/>
      <c r="H6" s="68"/>
      <c r="I6" s="68"/>
      <c r="J6" s="68"/>
      <c r="K6" s="68"/>
      <c r="L6" s="68"/>
      <c r="M6" s="68"/>
      <c r="N6" s="68"/>
      <c r="O6" s="68"/>
      <c r="P6" s="68"/>
      <c r="Q6" s="68"/>
      <c r="R6" s="68"/>
      <c r="S6" s="68"/>
      <c r="T6" s="68"/>
      <c r="U6" s="63"/>
      <c r="V6" s="63"/>
      <c r="W6" s="63"/>
      <c r="X6" s="63"/>
      <c r="Y6" s="63"/>
      <c r="Z6" s="64"/>
      <c r="AA6" s="64"/>
      <c r="AB6" s="64"/>
      <c r="AC6" s="64"/>
      <c r="AD6" s="64"/>
      <c r="AE6" s="64"/>
      <c r="AF6" s="64"/>
      <c r="AG6" s="64"/>
      <c r="AH6" s="64"/>
      <c r="AI6" s="64"/>
      <c r="AJ6" s="64"/>
      <c r="AK6" s="64"/>
      <c r="AL6" s="64"/>
      <c r="AM6" s="64"/>
      <c r="AN6" s="64"/>
      <c r="AO6" s="64"/>
      <c r="AP6" s="64"/>
      <c r="AQ6" s="64"/>
      <c r="AR6" s="64"/>
      <c r="AS6" s="64"/>
      <c r="AT6" s="64"/>
      <c r="AU6" s="64"/>
      <c r="AV6" s="64"/>
      <c r="AW6" s="64"/>
      <c r="AX6" s="64"/>
      <c r="AY6" s="64"/>
      <c r="AZ6" s="64"/>
      <c r="BA6" s="64"/>
      <c r="BB6" s="64"/>
      <c r="BC6" s="64"/>
      <c r="BD6" s="64"/>
      <c r="BE6" s="64"/>
      <c r="BF6" s="64"/>
      <c r="BG6" s="64"/>
      <c r="BH6" s="64"/>
      <c r="BI6" s="64"/>
      <c r="BJ6" s="64"/>
      <c r="BK6" s="64"/>
      <c r="BL6" s="64"/>
      <c r="BM6" s="64"/>
    </row>
    <row r="7" spans="2:73" s="65" customFormat="1" ht="12" customHeight="1" x14ac:dyDescent="0.2">
      <c r="B7" s="69"/>
      <c r="C7" s="69"/>
      <c r="D7" s="69"/>
      <c r="E7" s="69"/>
      <c r="F7" s="69"/>
      <c r="G7" s="69"/>
      <c r="H7" s="67"/>
      <c r="I7" s="67"/>
      <c r="J7" s="67"/>
      <c r="K7" s="67"/>
      <c r="L7" s="67"/>
      <c r="M7" s="67"/>
      <c r="N7" s="67"/>
      <c r="O7" s="67"/>
      <c r="P7" s="67"/>
      <c r="Q7" s="67"/>
      <c r="R7" s="67"/>
      <c r="S7" s="67"/>
      <c r="T7" s="67"/>
      <c r="U7" s="69"/>
      <c r="V7" s="69"/>
      <c r="W7" s="69"/>
      <c r="X7" s="69"/>
      <c r="Y7" s="69"/>
      <c r="Z7" s="64"/>
      <c r="AA7" s="64"/>
      <c r="AB7" s="64"/>
      <c r="AC7" s="64"/>
      <c r="AD7" s="64"/>
      <c r="AE7" s="64"/>
      <c r="AF7" s="64"/>
      <c r="AG7" s="64"/>
      <c r="AH7" s="64"/>
      <c r="AI7" s="64"/>
      <c r="AJ7" s="64"/>
      <c r="AK7" s="64"/>
      <c r="AL7" s="64"/>
      <c r="AM7" s="64"/>
      <c r="AN7" s="64"/>
      <c r="AO7" s="64"/>
      <c r="AP7" s="64"/>
      <c r="AQ7" s="64"/>
      <c r="AR7" s="64"/>
      <c r="AS7" s="64"/>
      <c r="AT7" s="64"/>
      <c r="AU7" s="64"/>
      <c r="AV7" s="64"/>
      <c r="AW7" s="64"/>
      <c r="AX7" s="64"/>
      <c r="AY7" s="64"/>
      <c r="AZ7" s="64"/>
      <c r="BA7" s="64"/>
      <c r="BB7" s="64"/>
      <c r="BC7" s="64"/>
      <c r="BD7" s="64"/>
      <c r="BE7" s="64"/>
      <c r="BF7" s="64"/>
      <c r="BG7" s="64"/>
      <c r="BH7" s="64"/>
      <c r="BI7" s="64"/>
      <c r="BJ7" s="64"/>
      <c r="BK7" s="64"/>
      <c r="BL7" s="64"/>
      <c r="BM7" s="64"/>
    </row>
    <row r="8" spans="2:73" s="65" customFormat="1" ht="17.100000000000001" customHeight="1" x14ac:dyDescent="0.2">
      <c r="B8" s="69"/>
      <c r="C8" s="69"/>
      <c r="D8" s="69"/>
      <c r="E8" s="69"/>
      <c r="F8" s="69"/>
      <c r="G8" s="69"/>
      <c r="H8" s="70"/>
      <c r="I8" s="70"/>
      <c r="J8" s="70"/>
      <c r="K8" s="70"/>
      <c r="L8" s="70"/>
      <c r="M8" s="70"/>
      <c r="N8" s="70"/>
      <c r="O8" s="70"/>
      <c r="P8" s="70"/>
      <c r="Q8" s="70"/>
      <c r="R8" s="70"/>
      <c r="S8" s="70"/>
      <c r="T8" s="70"/>
      <c r="U8" s="69"/>
      <c r="V8" s="69"/>
      <c r="W8" s="69"/>
      <c r="X8" s="69"/>
      <c r="Y8" s="69"/>
      <c r="Z8" s="64"/>
      <c r="AA8" s="64"/>
      <c r="AB8" s="64"/>
      <c r="AC8" s="64"/>
      <c r="AD8" s="64"/>
      <c r="AE8" s="64"/>
      <c r="AF8" s="64"/>
      <c r="AG8" s="64"/>
      <c r="AH8" s="64"/>
      <c r="AI8" s="64"/>
      <c r="AJ8" s="64"/>
      <c r="AK8" s="64"/>
      <c r="AL8" s="64"/>
      <c r="AM8" s="64"/>
      <c r="AN8" s="64"/>
      <c r="AO8" s="64"/>
      <c r="AP8" s="64"/>
      <c r="AQ8" s="64"/>
      <c r="AR8" s="64"/>
      <c r="AS8" s="64"/>
      <c r="AT8" s="64"/>
      <c r="AU8" s="64"/>
      <c r="AV8" s="64"/>
      <c r="AW8" s="64"/>
      <c r="AX8" s="64"/>
      <c r="AY8" s="64"/>
      <c r="AZ8" s="64"/>
      <c r="BA8" s="64"/>
      <c r="BB8" s="64"/>
      <c r="BC8" s="64"/>
      <c r="BD8" s="64"/>
      <c r="BE8" s="64"/>
      <c r="BF8" s="64"/>
      <c r="BG8" s="64"/>
      <c r="BH8" s="64"/>
      <c r="BI8" s="64"/>
      <c r="BJ8" s="64"/>
      <c r="BK8" s="64"/>
      <c r="BL8" s="64"/>
      <c r="BM8" s="64"/>
    </row>
    <row r="9" spans="2:73" s="65" customFormat="1" ht="12" customHeight="1" x14ac:dyDescent="0.2">
      <c r="B9" s="69"/>
      <c r="C9" s="69"/>
      <c r="D9" s="69"/>
      <c r="E9" s="69"/>
      <c r="F9" s="69"/>
      <c r="G9" s="69"/>
      <c r="H9" s="66"/>
      <c r="I9" s="66"/>
      <c r="J9" s="66"/>
      <c r="K9" s="66"/>
      <c r="L9" s="66"/>
      <c r="M9" s="66"/>
      <c r="N9" s="66"/>
      <c r="O9" s="66"/>
      <c r="P9" s="66"/>
      <c r="Q9" s="66"/>
      <c r="R9" s="66"/>
      <c r="S9" s="66"/>
      <c r="T9" s="66"/>
      <c r="U9" s="69"/>
      <c r="V9" s="69"/>
      <c r="W9" s="69"/>
      <c r="X9" s="69"/>
      <c r="Y9" s="69"/>
      <c r="Z9" s="64"/>
      <c r="AA9" s="64"/>
      <c r="AB9" s="64"/>
      <c r="AC9" s="64"/>
      <c r="AD9" s="64"/>
      <c r="AE9" s="64"/>
      <c r="AF9" s="64"/>
      <c r="AG9" s="64"/>
      <c r="AH9" s="64"/>
      <c r="AI9" s="64"/>
      <c r="AJ9" s="64"/>
      <c r="AK9" s="64"/>
      <c r="AL9" s="64"/>
      <c r="AM9" s="64"/>
      <c r="AN9" s="64"/>
      <c r="AO9" s="64"/>
      <c r="AP9" s="64"/>
      <c r="AQ9" s="64"/>
      <c r="AR9" s="64"/>
      <c r="AS9" s="64"/>
      <c r="AT9" s="64"/>
      <c r="AU9" s="64"/>
      <c r="AV9" s="64"/>
      <c r="AW9" s="64"/>
      <c r="AX9" s="64"/>
      <c r="AY9" s="64"/>
      <c r="AZ9" s="64"/>
      <c r="BA9" s="64"/>
      <c r="BB9" s="64"/>
      <c r="BC9" s="64"/>
      <c r="BD9" s="64"/>
      <c r="BE9" s="64"/>
      <c r="BF9" s="64"/>
      <c r="BG9" s="64"/>
      <c r="BH9" s="64"/>
      <c r="BI9" s="64"/>
      <c r="BJ9" s="64"/>
      <c r="BK9" s="64"/>
      <c r="BL9" s="64"/>
      <c r="BM9" s="64"/>
    </row>
    <row r="10" spans="2:73" s="61" customFormat="1" x14ac:dyDescent="0.2"/>
    <row r="11" spans="2:73" s="61" customFormat="1" x14ac:dyDescent="0.2"/>
    <row r="12" spans="2:73" s="61" customFormat="1" x14ac:dyDescent="0.2"/>
    <row r="13" spans="2:73" s="49" customFormat="1" ht="12" customHeight="1" x14ac:dyDescent="0.2">
      <c r="B13" s="94"/>
      <c r="C13" s="94"/>
      <c r="D13" s="94"/>
      <c r="E13" s="94"/>
      <c r="F13" s="94"/>
      <c r="G13" s="94"/>
      <c r="H13" s="60"/>
      <c r="I13" s="60"/>
      <c r="J13" s="60"/>
      <c r="K13" s="60"/>
      <c r="L13" s="60"/>
      <c r="M13" s="60"/>
      <c r="N13" s="60"/>
      <c r="O13" s="60"/>
      <c r="P13" s="60"/>
      <c r="Q13" s="60"/>
      <c r="R13" s="60"/>
      <c r="S13" s="60"/>
      <c r="T13" s="60"/>
      <c r="U13" s="94"/>
      <c r="V13" s="94"/>
      <c r="W13" s="94"/>
      <c r="X13" s="94"/>
      <c r="Y13" s="94"/>
      <c r="Z13" s="13"/>
      <c r="AA13" s="13"/>
      <c r="AB13" s="13"/>
      <c r="AC13" s="13"/>
      <c r="AD13" s="13"/>
      <c r="AE13" s="13"/>
      <c r="AF13" s="13"/>
      <c r="AG13" s="13"/>
      <c r="AH13" s="13"/>
      <c r="AI13" s="13"/>
      <c r="AJ13" s="13"/>
      <c r="AK13" s="13"/>
      <c r="AL13" s="13"/>
      <c r="AM13" s="13"/>
      <c r="AN13" s="13"/>
      <c r="AO13" s="13"/>
      <c r="AP13" s="13"/>
      <c r="AQ13" s="13"/>
      <c r="AR13" s="13"/>
      <c r="AS13" s="13"/>
      <c r="AT13" s="13"/>
      <c r="AU13" s="13"/>
      <c r="AV13" s="13"/>
      <c r="AW13" s="13"/>
      <c r="AX13" s="13"/>
      <c r="AY13" s="13"/>
      <c r="AZ13" s="13"/>
      <c r="BA13" s="13"/>
      <c r="BB13" s="13"/>
      <c r="BC13" s="13"/>
      <c r="BD13" s="13"/>
      <c r="BE13" s="13"/>
      <c r="BF13" s="13"/>
      <c r="BG13" s="13"/>
      <c r="BH13" s="13"/>
      <c r="BI13" s="13"/>
      <c r="BJ13" s="13"/>
      <c r="BK13" s="13"/>
      <c r="BL13" s="13"/>
      <c r="BM13" s="13"/>
    </row>
    <row r="14" spans="2:73" s="49" customFormat="1" ht="12" customHeight="1" x14ac:dyDescent="0.2">
      <c r="B14" s="94"/>
      <c r="C14" s="194"/>
      <c r="D14" s="96"/>
      <c r="E14" s="100"/>
      <c r="F14" s="100"/>
      <c r="G14" s="100"/>
      <c r="H14" s="100"/>
      <c r="I14" s="60"/>
      <c r="J14" s="60"/>
      <c r="K14" s="60"/>
      <c r="L14" s="60"/>
      <c r="M14" s="60"/>
      <c r="N14" s="60"/>
      <c r="O14" s="60"/>
      <c r="P14" s="60"/>
      <c r="Q14" s="60"/>
      <c r="R14" s="60"/>
      <c r="S14" s="60"/>
      <c r="T14" s="60"/>
      <c r="U14" s="94"/>
      <c r="V14" s="94"/>
      <c r="W14" s="94"/>
      <c r="X14" s="94"/>
      <c r="Y14" s="94"/>
      <c r="Z14" s="13"/>
      <c r="AA14" s="13"/>
      <c r="AB14" s="13"/>
      <c r="AC14" s="13"/>
      <c r="AD14" s="13"/>
      <c r="AE14" s="13"/>
      <c r="AF14" s="13"/>
      <c r="AG14" s="13"/>
      <c r="AH14" s="13"/>
      <c r="AI14" s="13"/>
      <c r="AJ14" s="13"/>
      <c r="AK14" s="13"/>
      <c r="AL14" s="13"/>
      <c r="AM14" s="13"/>
      <c r="AN14" s="13"/>
      <c r="AO14" s="13"/>
      <c r="AP14" s="13"/>
      <c r="AQ14" s="13"/>
      <c r="AR14" s="13"/>
      <c r="AS14" s="13"/>
      <c r="AT14" s="13"/>
      <c r="AU14" s="13"/>
      <c r="AV14" s="13"/>
      <c r="AW14" s="13"/>
      <c r="AX14" s="13"/>
      <c r="AY14" s="13"/>
      <c r="AZ14" s="13"/>
      <c r="BA14" s="13"/>
      <c r="BB14" s="13"/>
      <c r="BC14" s="13"/>
      <c r="BD14" s="13"/>
      <c r="BE14" s="13"/>
      <c r="BF14" s="13"/>
      <c r="BG14" s="13"/>
      <c r="BH14" s="13"/>
      <c r="BI14" s="13"/>
      <c r="BJ14" s="13"/>
      <c r="BK14" s="13"/>
      <c r="BL14" s="13"/>
      <c r="BM14" s="13"/>
    </row>
    <row r="15" spans="2:73" s="49" customFormat="1" ht="12" customHeight="1" x14ac:dyDescent="0.2">
      <c r="B15" s="94"/>
      <c r="C15" s="194"/>
      <c r="D15" s="96"/>
      <c r="E15" s="100"/>
      <c r="F15" s="100"/>
      <c r="G15" s="100"/>
      <c r="H15" s="100"/>
      <c r="I15" s="60"/>
      <c r="J15" s="60"/>
      <c r="K15" s="60"/>
      <c r="L15" s="60"/>
      <c r="M15" s="60"/>
      <c r="N15" s="60"/>
      <c r="O15" s="60"/>
      <c r="P15" s="60"/>
      <c r="Q15" s="60"/>
      <c r="R15" s="60"/>
      <c r="S15" s="60"/>
      <c r="T15" s="60"/>
      <c r="U15" s="94"/>
      <c r="V15" s="94"/>
      <c r="W15" s="94"/>
      <c r="X15" s="94"/>
      <c r="Y15" s="94"/>
      <c r="Z15" s="13"/>
      <c r="AA15" s="13"/>
      <c r="AB15" s="13"/>
      <c r="AC15" s="13"/>
      <c r="AD15" s="13"/>
      <c r="AE15" s="13"/>
      <c r="AF15" s="13"/>
      <c r="AG15" s="13"/>
      <c r="AH15" s="13"/>
      <c r="AI15" s="13"/>
      <c r="AJ15" s="13"/>
      <c r="AK15" s="13"/>
      <c r="AL15" s="13"/>
      <c r="AM15" s="13"/>
      <c r="AN15" s="13"/>
      <c r="AO15" s="13"/>
      <c r="AP15" s="13"/>
      <c r="AQ15" s="13"/>
      <c r="AR15" s="13"/>
      <c r="AS15" s="13"/>
      <c r="AT15" s="13"/>
      <c r="AU15" s="13"/>
      <c r="AV15" s="13"/>
      <c r="AW15" s="13"/>
      <c r="AX15" s="13"/>
      <c r="AY15" s="13"/>
      <c r="AZ15" s="13"/>
      <c r="BA15" s="13"/>
      <c r="BB15" s="13"/>
      <c r="BC15" s="13"/>
      <c r="BD15" s="13"/>
      <c r="BE15" s="13"/>
      <c r="BF15" s="13"/>
      <c r="BG15" s="13"/>
      <c r="BH15" s="13"/>
      <c r="BI15" s="13"/>
      <c r="BJ15" s="13"/>
      <c r="BK15" s="13"/>
      <c r="BL15" s="13"/>
      <c r="BM15" s="13"/>
    </row>
    <row r="16" spans="2:73" s="49" customFormat="1" ht="12" customHeight="1" x14ac:dyDescent="0.25">
      <c r="B16" s="94"/>
      <c r="C16" s="95" t="s">
        <v>119</v>
      </c>
      <c r="D16" s="96"/>
      <c r="E16" s="97"/>
      <c r="F16" s="98"/>
      <c r="G16" s="98"/>
      <c r="H16" s="98"/>
      <c r="I16" s="60"/>
      <c r="J16" s="60"/>
      <c r="K16" s="255">
        <v>363</v>
      </c>
      <c r="L16" s="256"/>
      <c r="M16" s="99"/>
      <c r="N16" s="60"/>
      <c r="O16" s="60"/>
      <c r="P16" s="60"/>
      <c r="Q16" s="60"/>
      <c r="R16" s="60"/>
      <c r="S16" s="60"/>
      <c r="T16" s="60"/>
      <c r="U16" s="94"/>
      <c r="V16" s="94"/>
      <c r="W16" s="94"/>
      <c r="X16" s="94"/>
      <c r="Y16" s="94"/>
      <c r="Z16" s="13"/>
      <c r="AA16" s="13"/>
      <c r="AB16" s="13"/>
      <c r="AC16" s="13"/>
      <c r="AD16" s="13"/>
      <c r="AE16" s="13"/>
      <c r="AF16" s="13"/>
      <c r="AG16" s="13"/>
      <c r="AH16" s="13"/>
      <c r="AI16" s="13"/>
      <c r="AJ16" s="13"/>
      <c r="AK16" s="13"/>
      <c r="AL16" s="13"/>
      <c r="AM16" s="13"/>
      <c r="AN16" s="13"/>
      <c r="AO16" s="13"/>
      <c r="AP16" s="13"/>
      <c r="AQ16" s="13"/>
      <c r="AR16" s="13"/>
      <c r="AS16" s="13"/>
      <c r="AT16" s="13"/>
      <c r="AU16" s="13"/>
      <c r="AV16" s="13"/>
      <c r="AW16" s="13"/>
      <c r="AX16" s="13"/>
      <c r="AY16" s="13"/>
      <c r="AZ16" s="13"/>
      <c r="BA16" s="13"/>
      <c r="BB16" s="13"/>
      <c r="BC16" s="13"/>
      <c r="BD16" s="13"/>
      <c r="BE16" s="13"/>
      <c r="BF16" s="13"/>
      <c r="BG16" s="13"/>
      <c r="BH16" s="13"/>
      <c r="BI16" s="13"/>
      <c r="BJ16" s="13"/>
      <c r="BK16" s="13"/>
      <c r="BL16" s="13"/>
      <c r="BM16" s="13"/>
    </row>
    <row r="17" spans="2:65" s="49" customFormat="1" ht="12" customHeight="1" x14ac:dyDescent="0.25">
      <c r="B17" s="94"/>
      <c r="C17" s="95" t="s">
        <v>120</v>
      </c>
      <c r="D17" s="96"/>
      <c r="E17" s="100"/>
      <c r="F17" s="100"/>
      <c r="G17" s="100"/>
      <c r="H17" s="100"/>
      <c r="I17" s="60"/>
      <c r="J17" s="60"/>
      <c r="K17" s="257" t="s">
        <v>185</v>
      </c>
      <c r="L17" s="258"/>
      <c r="M17" s="258"/>
      <c r="N17" s="258"/>
      <c r="O17" s="258"/>
      <c r="P17" s="258"/>
      <c r="Q17" s="258"/>
      <c r="R17" s="258"/>
      <c r="S17" s="258"/>
      <c r="T17" s="258"/>
      <c r="U17" s="258"/>
      <c r="V17" s="258"/>
      <c r="W17" s="259"/>
      <c r="X17" s="94"/>
      <c r="Y17" s="94"/>
      <c r="Z17" s="13"/>
      <c r="AA17" s="13"/>
      <c r="AB17" s="13"/>
      <c r="AC17" s="13"/>
      <c r="AD17" s="13"/>
      <c r="AE17" s="13"/>
      <c r="AF17" s="13"/>
      <c r="AG17" s="13"/>
      <c r="AH17" s="13"/>
      <c r="AI17" s="13"/>
      <c r="AJ17" s="13"/>
      <c r="AK17" s="13"/>
      <c r="AL17" s="13"/>
      <c r="AM17" s="13"/>
      <c r="AN17" s="13"/>
      <c r="AO17" s="13"/>
      <c r="AP17" s="13"/>
      <c r="AQ17" s="13"/>
      <c r="AR17" s="13"/>
      <c r="AS17" s="13"/>
      <c r="AT17" s="13"/>
      <c r="AU17" s="13"/>
      <c r="AV17" s="13"/>
      <c r="AW17" s="13"/>
      <c r="AX17" s="13"/>
      <c r="AY17" s="13"/>
      <c r="AZ17" s="13"/>
      <c r="BA17" s="13"/>
      <c r="BB17" s="13"/>
      <c r="BC17" s="13"/>
      <c r="BD17" s="13"/>
      <c r="BE17" s="13"/>
      <c r="BF17" s="13"/>
      <c r="BG17" s="13"/>
      <c r="BH17" s="13"/>
      <c r="BI17" s="13"/>
      <c r="BJ17" s="13"/>
      <c r="BK17" s="13"/>
      <c r="BL17" s="13"/>
      <c r="BM17" s="13"/>
    </row>
    <row r="18" spans="2:65" s="49" customFormat="1" ht="12" customHeight="1" x14ac:dyDescent="0.25">
      <c r="B18" s="94"/>
      <c r="C18" s="95"/>
      <c r="D18" s="96"/>
      <c r="E18" s="100"/>
      <c r="F18" s="100"/>
      <c r="G18" s="100"/>
      <c r="H18" s="100"/>
      <c r="I18" s="60"/>
      <c r="J18" s="60"/>
      <c r="K18" s="60"/>
      <c r="L18" s="60"/>
      <c r="M18" s="60"/>
      <c r="N18" s="60"/>
      <c r="O18" s="60"/>
      <c r="P18" s="60"/>
      <c r="Q18" s="60"/>
      <c r="R18" s="60"/>
      <c r="S18" s="60"/>
      <c r="T18" s="60"/>
      <c r="U18" s="94"/>
      <c r="V18" s="94"/>
      <c r="W18" s="94"/>
      <c r="X18" s="94"/>
      <c r="Y18" s="94"/>
      <c r="Z18" s="13"/>
      <c r="AA18" s="13"/>
      <c r="AB18" s="13"/>
      <c r="AC18" s="13"/>
      <c r="AD18" s="13"/>
      <c r="AE18" s="13"/>
      <c r="AF18" s="13"/>
      <c r="AG18" s="13"/>
      <c r="AH18" s="13"/>
      <c r="AI18" s="13"/>
      <c r="AJ18" s="13"/>
      <c r="AK18" s="13"/>
      <c r="AL18" s="13"/>
      <c r="AM18" s="13"/>
      <c r="AN18" s="13"/>
      <c r="AO18" s="13"/>
      <c r="AP18" s="13"/>
      <c r="AQ18" s="13"/>
      <c r="AR18" s="13"/>
      <c r="AS18" s="13"/>
      <c r="AT18" s="13"/>
      <c r="AU18" s="13"/>
      <c r="AV18" s="13"/>
      <c r="AW18" s="13"/>
      <c r="AX18" s="13"/>
      <c r="AY18" s="13"/>
      <c r="AZ18" s="13"/>
      <c r="BA18" s="13"/>
      <c r="BB18" s="13"/>
      <c r="BC18" s="13"/>
      <c r="BD18" s="13"/>
      <c r="BE18" s="13"/>
      <c r="BF18" s="13"/>
      <c r="BG18" s="13"/>
      <c r="BH18" s="13"/>
      <c r="BI18" s="13"/>
      <c r="BJ18" s="13"/>
      <c r="BK18" s="13"/>
      <c r="BL18" s="13"/>
      <c r="BM18" s="13"/>
    </row>
    <row r="19" spans="2:65" s="49" customFormat="1" ht="12" customHeight="1" x14ac:dyDescent="0.25">
      <c r="B19" s="94"/>
      <c r="C19" s="95"/>
      <c r="D19" s="96"/>
      <c r="E19" s="100"/>
      <c r="F19" s="100"/>
      <c r="G19" s="100"/>
      <c r="H19" s="100"/>
      <c r="I19" s="60"/>
      <c r="J19" s="60"/>
      <c r="K19" s="60"/>
      <c r="L19" s="60"/>
      <c r="M19" s="60"/>
      <c r="N19" s="60"/>
      <c r="O19" s="60"/>
      <c r="P19" s="60"/>
      <c r="Q19" s="60"/>
      <c r="R19" s="60"/>
      <c r="S19" s="60"/>
      <c r="T19" s="60"/>
      <c r="U19" s="94"/>
      <c r="V19" s="94"/>
      <c r="W19" s="94"/>
      <c r="X19" s="94"/>
      <c r="Y19" s="94"/>
      <c r="Z19" s="13"/>
      <c r="AA19" s="13"/>
      <c r="AB19" s="13"/>
      <c r="AC19" s="13"/>
      <c r="AD19" s="13"/>
      <c r="AE19" s="13"/>
      <c r="AF19" s="13"/>
      <c r="AG19" s="13"/>
      <c r="AH19" s="13"/>
      <c r="AI19" s="13"/>
      <c r="AJ19" s="13"/>
      <c r="AK19" s="13"/>
      <c r="AL19" s="13"/>
      <c r="AM19" s="13"/>
      <c r="AN19" s="13"/>
      <c r="AO19" s="13"/>
      <c r="AP19" s="13"/>
      <c r="AQ19" s="13"/>
      <c r="AR19" s="13"/>
      <c r="AS19" s="13"/>
      <c r="AT19" s="13"/>
      <c r="AU19" s="13"/>
      <c r="AV19" s="13"/>
      <c r="AW19" s="13"/>
      <c r="AX19" s="13"/>
      <c r="AY19" s="13"/>
      <c r="AZ19" s="13"/>
      <c r="BA19" s="13"/>
      <c r="BB19" s="13"/>
      <c r="BC19" s="13"/>
      <c r="BD19" s="13"/>
      <c r="BE19" s="13"/>
      <c r="BF19" s="13"/>
      <c r="BG19" s="13"/>
      <c r="BH19" s="13"/>
      <c r="BI19" s="13"/>
      <c r="BJ19" s="13"/>
      <c r="BK19" s="13"/>
      <c r="BL19" s="13"/>
      <c r="BM19" s="13"/>
    </row>
    <row r="20" spans="2:65" s="49" customFormat="1" ht="12" customHeight="1" x14ac:dyDescent="0.2">
      <c r="B20" s="94"/>
      <c r="C20" s="101"/>
      <c r="D20" s="103"/>
      <c r="E20" s="102"/>
      <c r="F20" s="102"/>
      <c r="G20" s="102"/>
      <c r="H20" s="102"/>
      <c r="I20" s="60"/>
      <c r="J20" s="60"/>
      <c r="K20" s="60"/>
      <c r="L20" s="60"/>
      <c r="M20" s="60"/>
      <c r="N20" s="60"/>
      <c r="O20" s="60"/>
      <c r="P20" s="60"/>
      <c r="Q20" s="60"/>
      <c r="R20" s="60"/>
      <c r="S20" s="60"/>
      <c r="T20" s="60"/>
      <c r="U20" s="94"/>
      <c r="V20" s="94"/>
      <c r="W20" s="94"/>
      <c r="X20" s="94"/>
      <c r="Y20" s="94"/>
      <c r="Z20" s="13"/>
      <c r="AA20" s="13"/>
      <c r="AB20" s="13"/>
      <c r="AC20" s="13"/>
      <c r="AD20" s="13"/>
      <c r="AE20" s="13"/>
      <c r="AF20" s="13"/>
      <c r="AG20" s="13"/>
      <c r="AH20" s="13"/>
      <c r="AI20" s="13"/>
      <c r="AJ20" s="13"/>
      <c r="AK20" s="13"/>
      <c r="AL20" s="13"/>
      <c r="AM20" s="13"/>
      <c r="AN20" s="13"/>
      <c r="AO20" s="13"/>
      <c r="AP20" s="13"/>
      <c r="AQ20" s="13"/>
      <c r="AR20" s="13"/>
      <c r="AS20" s="13"/>
      <c r="AT20" s="13"/>
      <c r="AU20" s="13"/>
      <c r="AV20" s="13"/>
      <c r="AW20" s="13"/>
      <c r="AX20" s="13"/>
      <c r="AY20" s="13"/>
      <c r="AZ20" s="13"/>
      <c r="BA20" s="13"/>
      <c r="BB20" s="13"/>
      <c r="BC20" s="13"/>
      <c r="BD20" s="13"/>
      <c r="BE20" s="13"/>
      <c r="BF20" s="13"/>
      <c r="BG20" s="13"/>
      <c r="BH20" s="13"/>
      <c r="BI20" s="13"/>
      <c r="BJ20" s="13"/>
      <c r="BK20" s="13"/>
      <c r="BL20" s="13"/>
      <c r="BM20" s="13"/>
    </row>
    <row r="21" spans="2:65" s="49" customFormat="1" ht="12" customHeight="1" x14ac:dyDescent="0.25">
      <c r="B21" s="94"/>
      <c r="C21" s="95" t="s">
        <v>121</v>
      </c>
      <c r="D21" s="96"/>
      <c r="E21" s="102"/>
      <c r="F21" s="102"/>
      <c r="G21" s="102"/>
      <c r="H21" s="102"/>
      <c r="I21" s="60"/>
      <c r="J21" s="60"/>
      <c r="K21" s="60"/>
      <c r="L21" s="60"/>
      <c r="M21" s="60"/>
      <c r="N21" s="60"/>
      <c r="O21" s="60"/>
      <c r="P21" s="60"/>
      <c r="Q21" s="60"/>
      <c r="R21" s="60"/>
      <c r="S21" s="60"/>
      <c r="T21" s="60"/>
      <c r="U21" s="94"/>
      <c r="V21" s="94"/>
      <c r="W21" s="94"/>
      <c r="X21" s="94"/>
      <c r="Y21" s="94"/>
      <c r="Z21" s="13"/>
      <c r="AA21" s="13"/>
      <c r="AB21" s="13"/>
      <c r="AC21" s="13"/>
      <c r="AD21" s="13"/>
      <c r="AE21" s="13"/>
      <c r="AF21" s="13"/>
      <c r="AG21" s="13"/>
      <c r="AH21" s="13"/>
      <c r="AI21" s="13"/>
      <c r="AJ21" s="13"/>
      <c r="AK21" s="13"/>
      <c r="AL21" s="13"/>
      <c r="AM21" s="13"/>
      <c r="AN21" s="13"/>
      <c r="AO21" s="13"/>
      <c r="AP21" s="13"/>
      <c r="AQ21" s="13"/>
      <c r="AR21" s="13"/>
      <c r="AS21" s="13"/>
      <c r="AT21" s="13"/>
      <c r="AU21" s="13"/>
      <c r="AV21" s="13"/>
      <c r="AW21" s="13"/>
      <c r="AX21" s="13"/>
      <c r="AY21" s="13"/>
      <c r="AZ21" s="13"/>
      <c r="BA21" s="13"/>
      <c r="BB21" s="13"/>
      <c r="BC21" s="13"/>
      <c r="BD21" s="13"/>
      <c r="BE21" s="13"/>
      <c r="BF21" s="13"/>
      <c r="BG21" s="13"/>
      <c r="BH21" s="13"/>
      <c r="BI21" s="13"/>
      <c r="BJ21" s="13"/>
      <c r="BK21" s="13"/>
      <c r="BL21" s="13"/>
      <c r="BM21" s="13"/>
    </row>
    <row r="22" spans="2:65" s="49" customFormat="1" ht="12" customHeight="1" x14ac:dyDescent="0.2">
      <c r="B22" s="94"/>
      <c r="C22" s="104"/>
      <c r="D22" s="104"/>
      <c r="E22" s="104"/>
      <c r="F22" s="104"/>
      <c r="G22" s="104"/>
      <c r="H22" s="60"/>
      <c r="I22" s="60"/>
      <c r="J22" s="60"/>
      <c r="K22" s="60"/>
      <c r="L22" s="60"/>
      <c r="M22" s="60"/>
      <c r="N22" s="60"/>
      <c r="O22" s="60"/>
      <c r="P22" s="60"/>
      <c r="Q22" s="105"/>
      <c r="R22" s="105"/>
      <c r="S22" s="105"/>
      <c r="T22" s="105"/>
      <c r="U22" s="94"/>
      <c r="V22" s="94"/>
      <c r="W22" s="94"/>
      <c r="X22" s="94"/>
      <c r="Y22" s="13"/>
      <c r="Z22" s="13"/>
      <c r="AA22" s="13"/>
      <c r="AB22" s="13"/>
      <c r="AC22" s="13"/>
      <c r="AD22" s="13"/>
      <c r="AE22" s="13"/>
      <c r="AF22" s="13"/>
      <c r="AG22" s="13"/>
      <c r="AH22" s="13"/>
      <c r="AI22" s="13"/>
      <c r="AJ22" s="13"/>
      <c r="AK22" s="13"/>
      <c r="AL22" s="13"/>
      <c r="AM22" s="13"/>
      <c r="AN22" s="13"/>
      <c r="AO22" s="13"/>
      <c r="AP22" s="13"/>
      <c r="AQ22" s="13"/>
      <c r="AR22" s="13"/>
      <c r="AS22" s="13"/>
      <c r="AT22" s="13"/>
      <c r="AU22" s="13"/>
      <c r="AV22" s="13"/>
      <c r="AW22" s="13"/>
      <c r="AX22" s="13"/>
      <c r="AY22" s="13"/>
      <c r="AZ22" s="13"/>
      <c r="BA22" s="13"/>
      <c r="BB22" s="13"/>
      <c r="BC22" s="13"/>
      <c r="BD22" s="13"/>
      <c r="BE22" s="13"/>
      <c r="BF22" s="13"/>
      <c r="BG22" s="13"/>
      <c r="BH22" s="13"/>
      <c r="BI22" s="13"/>
      <c r="BJ22" s="13"/>
      <c r="BK22" s="13"/>
      <c r="BL22" s="13"/>
    </row>
    <row r="23" spans="2:65" s="49" customFormat="1" ht="19.5" customHeight="1" x14ac:dyDescent="0.2">
      <c r="B23" s="94"/>
      <c r="C23" s="251" t="s">
        <v>102</v>
      </c>
      <c r="D23" s="252"/>
      <c r="E23" s="252"/>
      <c r="F23" s="252"/>
      <c r="G23" s="252"/>
      <c r="H23" s="252"/>
      <c r="I23" s="252"/>
      <c r="J23" s="253"/>
      <c r="K23" s="254" t="s">
        <v>103</v>
      </c>
      <c r="L23" s="254"/>
      <c r="M23" s="254"/>
      <c r="N23" s="254"/>
      <c r="O23" s="254"/>
      <c r="P23" s="254"/>
      <c r="Q23" s="254" t="s">
        <v>104</v>
      </c>
      <c r="R23" s="254"/>
      <c r="S23" s="254"/>
      <c r="T23" s="254"/>
      <c r="U23" s="254"/>
      <c r="V23" s="254"/>
      <c r="W23" s="254"/>
      <c r="X23" s="254"/>
      <c r="Y23" s="254" t="s">
        <v>122</v>
      </c>
      <c r="Z23" s="254"/>
      <c r="AA23" s="254"/>
      <c r="AB23" s="254"/>
      <c r="AC23" s="13"/>
      <c r="AD23" s="13"/>
      <c r="AE23" s="13"/>
      <c r="AF23" s="13"/>
      <c r="AG23" s="13"/>
      <c r="AH23" s="13"/>
      <c r="AI23" s="13"/>
      <c r="AJ23" s="13"/>
      <c r="AK23" s="13"/>
      <c r="AL23" s="13"/>
      <c r="AM23" s="13"/>
      <c r="AN23" s="13"/>
      <c r="AO23" s="13"/>
      <c r="AP23" s="13"/>
      <c r="AQ23" s="13"/>
      <c r="AR23" s="13"/>
      <c r="AS23" s="13"/>
      <c r="AT23" s="13"/>
      <c r="AU23" s="13"/>
      <c r="AV23" s="13"/>
      <c r="AW23" s="13"/>
      <c r="AX23" s="13"/>
      <c r="AY23" s="13"/>
      <c r="AZ23" s="13"/>
      <c r="BA23" s="13"/>
      <c r="BB23" s="13"/>
      <c r="BC23" s="13"/>
      <c r="BD23" s="13"/>
      <c r="BE23" s="13"/>
      <c r="BF23" s="13"/>
      <c r="BG23" s="13"/>
      <c r="BH23" s="13"/>
      <c r="BI23" s="13"/>
      <c r="BJ23" s="13"/>
      <c r="BK23" s="13"/>
      <c r="BL23" s="13"/>
      <c r="BM23" s="13"/>
    </row>
    <row r="24" spans="2:65" s="49" customFormat="1" ht="25.5" customHeight="1" x14ac:dyDescent="0.2">
      <c r="B24" s="94"/>
      <c r="C24" s="245" t="s">
        <v>141</v>
      </c>
      <c r="D24" s="245"/>
      <c r="E24" s="245"/>
      <c r="F24" s="245"/>
      <c r="G24" s="245"/>
      <c r="H24" s="245"/>
      <c r="I24" s="245"/>
      <c r="J24" s="245"/>
      <c r="K24" s="246" t="s">
        <v>183</v>
      </c>
      <c r="L24" s="247"/>
      <c r="M24" s="247"/>
      <c r="N24" s="247"/>
      <c r="O24" s="247"/>
      <c r="P24" s="248"/>
      <c r="Q24" s="246" t="s">
        <v>184</v>
      </c>
      <c r="R24" s="247"/>
      <c r="S24" s="247"/>
      <c r="T24" s="247"/>
      <c r="U24" s="247"/>
      <c r="V24" s="247"/>
      <c r="W24" s="247"/>
      <c r="X24" s="248"/>
      <c r="Y24" s="249">
        <v>43474</v>
      </c>
      <c r="Z24" s="250"/>
      <c r="AA24" s="250"/>
      <c r="AB24" s="250"/>
      <c r="AC24" s="13"/>
      <c r="AD24" s="13"/>
      <c r="AE24" s="13"/>
      <c r="AF24" s="13"/>
      <c r="AG24" s="13"/>
      <c r="AH24" s="13"/>
      <c r="AI24" s="13"/>
      <c r="AJ24" s="13"/>
      <c r="AK24" s="13"/>
      <c r="AL24" s="13"/>
      <c r="AM24" s="13"/>
      <c r="AN24" s="13"/>
      <c r="AO24" s="13"/>
      <c r="AP24" s="13"/>
      <c r="AQ24" s="13"/>
      <c r="AR24" s="13"/>
      <c r="AS24" s="13"/>
      <c r="AT24" s="13"/>
      <c r="AU24" s="13"/>
      <c r="AV24" s="13"/>
      <c r="AW24" s="13"/>
      <c r="AX24" s="13"/>
      <c r="AY24" s="13"/>
      <c r="AZ24" s="13"/>
      <c r="BA24" s="13"/>
      <c r="BB24" s="13"/>
      <c r="BC24" s="13"/>
      <c r="BD24" s="13"/>
      <c r="BE24" s="13"/>
      <c r="BF24" s="13"/>
      <c r="BG24" s="13"/>
      <c r="BH24" s="13"/>
      <c r="BI24" s="13"/>
      <c r="BJ24" s="13"/>
      <c r="BK24" s="13"/>
      <c r="BL24" s="13"/>
      <c r="BM24" s="13"/>
    </row>
    <row r="25" spans="2:65" s="49" customFormat="1" ht="27.75" customHeight="1" x14ac:dyDescent="0.2">
      <c r="B25" s="94"/>
      <c r="C25" s="245" t="s">
        <v>142</v>
      </c>
      <c r="D25" s="245"/>
      <c r="E25" s="245"/>
      <c r="F25" s="245"/>
      <c r="G25" s="245"/>
      <c r="H25" s="245"/>
      <c r="I25" s="245"/>
      <c r="J25" s="245"/>
      <c r="K25" s="246" t="s">
        <v>158</v>
      </c>
      <c r="L25" s="247"/>
      <c r="M25" s="247"/>
      <c r="N25" s="247"/>
      <c r="O25" s="247"/>
      <c r="P25" s="248"/>
      <c r="Q25" s="246" t="s">
        <v>181</v>
      </c>
      <c r="R25" s="247"/>
      <c r="S25" s="247"/>
      <c r="T25" s="247"/>
      <c r="U25" s="247"/>
      <c r="V25" s="247"/>
      <c r="W25" s="247"/>
      <c r="X25" s="248"/>
      <c r="Y25" s="249">
        <v>43537</v>
      </c>
      <c r="Z25" s="250"/>
      <c r="AA25" s="250"/>
      <c r="AB25" s="250"/>
      <c r="AC25" s="13"/>
      <c r="AD25" s="13"/>
      <c r="AE25" s="13"/>
      <c r="AF25" s="13"/>
      <c r="AG25" s="13"/>
      <c r="AH25" s="13"/>
      <c r="AI25" s="13"/>
      <c r="AJ25" s="13"/>
      <c r="AK25" s="13"/>
      <c r="AL25" s="13"/>
      <c r="AM25" s="13"/>
      <c r="AN25" s="13"/>
      <c r="AO25" s="13"/>
      <c r="AP25" s="13"/>
      <c r="AQ25" s="13"/>
      <c r="AR25" s="13"/>
      <c r="AS25" s="13"/>
      <c r="AT25" s="13"/>
      <c r="AU25" s="13"/>
      <c r="AV25" s="13"/>
      <c r="AW25" s="13"/>
      <c r="AX25" s="13"/>
      <c r="AY25" s="13"/>
      <c r="AZ25" s="13"/>
      <c r="BA25" s="13"/>
      <c r="BB25" s="13"/>
      <c r="BC25" s="13"/>
      <c r="BD25" s="13"/>
      <c r="BE25" s="13"/>
      <c r="BF25" s="13"/>
      <c r="BG25" s="13"/>
      <c r="BH25" s="13"/>
      <c r="BI25" s="13"/>
      <c r="BJ25" s="13"/>
      <c r="BK25" s="13"/>
      <c r="BL25" s="13"/>
      <c r="BM25" s="13"/>
    </row>
    <row r="28" spans="2:65" ht="12.75" customHeight="1" x14ac:dyDescent="0.2">
      <c r="B28" s="278" t="s">
        <v>25</v>
      </c>
      <c r="C28" s="278"/>
      <c r="D28" s="278"/>
      <c r="E28" s="278"/>
      <c r="F28" s="278"/>
      <c r="G28" s="278"/>
      <c r="H28" s="278"/>
      <c r="I28" s="278"/>
      <c r="J28" s="278"/>
      <c r="K28" s="278"/>
      <c r="L28" s="278"/>
      <c r="M28" s="278"/>
      <c r="N28" s="278"/>
      <c r="O28" s="278"/>
      <c r="P28" s="278"/>
      <c r="Q28" s="278"/>
      <c r="R28" s="278"/>
      <c r="S28" s="278"/>
      <c r="T28" s="278"/>
      <c r="U28" s="278"/>
      <c r="V28" s="278"/>
      <c r="W28" s="278"/>
      <c r="X28" s="278"/>
      <c r="Y28" s="278"/>
      <c r="Z28" s="278"/>
      <c r="AA28" s="12"/>
      <c r="AB28" s="12"/>
    </row>
    <row r="29" spans="2:65" ht="12.75" customHeight="1" x14ac:dyDescent="0.2">
      <c r="B29" s="35"/>
      <c r="C29" s="35"/>
      <c r="D29" s="35"/>
      <c r="E29" s="35"/>
      <c r="F29" s="35"/>
      <c r="G29" s="35"/>
      <c r="H29" s="35"/>
      <c r="I29" s="35"/>
      <c r="J29" s="35"/>
      <c r="K29" s="35"/>
      <c r="L29" s="35"/>
      <c r="M29" s="35"/>
      <c r="N29" s="35"/>
      <c r="O29" s="35"/>
      <c r="P29" s="35"/>
      <c r="Q29" s="35"/>
      <c r="R29" s="35"/>
      <c r="S29" s="35"/>
      <c r="T29" s="35"/>
      <c r="U29" s="35"/>
      <c r="V29" s="35"/>
      <c r="W29" s="35"/>
      <c r="X29" s="35"/>
      <c r="Y29" s="35"/>
      <c r="Z29" s="35"/>
      <c r="AA29" s="12"/>
      <c r="AB29" s="12"/>
    </row>
    <row r="30" spans="2:65" s="11" customFormat="1" ht="12.75" customHeight="1" x14ac:dyDescent="0.2">
      <c r="B30" s="31"/>
      <c r="C30" s="264" t="s">
        <v>26</v>
      </c>
      <c r="D30" s="264"/>
      <c r="E30" s="264"/>
      <c r="F30" s="264"/>
      <c r="G30" s="264"/>
      <c r="H30" s="264"/>
      <c r="I30" s="264"/>
      <c r="J30" s="264" t="s">
        <v>27</v>
      </c>
      <c r="K30" s="264"/>
      <c r="L30" s="264"/>
      <c r="M30" s="264"/>
      <c r="N30" s="264"/>
      <c r="O30" s="264"/>
      <c r="P30" s="264"/>
      <c r="Q30" s="264"/>
      <c r="R30" s="264"/>
      <c r="S30" s="264"/>
      <c r="T30" s="264"/>
      <c r="U30" s="264"/>
      <c r="V30" s="264"/>
      <c r="W30" s="264"/>
      <c r="X30" s="264"/>
      <c r="Y30" s="264"/>
      <c r="Z30" s="32"/>
      <c r="AA30" s="12"/>
      <c r="AB30" s="12"/>
    </row>
    <row r="31" spans="2:65" s="11" customFormat="1" ht="27.75" customHeight="1" x14ac:dyDescent="0.2">
      <c r="B31" s="32"/>
      <c r="C31" s="266" t="s">
        <v>50</v>
      </c>
      <c r="D31" s="265"/>
      <c r="E31" s="265"/>
      <c r="F31" s="265"/>
      <c r="G31" s="265"/>
      <c r="H31" s="265"/>
      <c r="I31" s="265"/>
      <c r="J31" s="279" t="s">
        <v>46</v>
      </c>
      <c r="K31" s="280"/>
      <c r="L31" s="280"/>
      <c r="M31" s="280"/>
      <c r="N31" s="280"/>
      <c r="O31" s="280"/>
      <c r="P31" s="280"/>
      <c r="Q31" s="280"/>
      <c r="R31" s="280"/>
      <c r="S31" s="280"/>
      <c r="T31" s="280"/>
      <c r="U31" s="280"/>
      <c r="V31" s="280"/>
      <c r="W31" s="280"/>
      <c r="X31" s="280"/>
      <c r="Y31" s="281"/>
      <c r="Z31" s="32"/>
      <c r="AA31" s="12"/>
      <c r="AB31" s="12"/>
    </row>
    <row r="32" spans="2:65" s="11" customFormat="1" x14ac:dyDescent="0.2">
      <c r="B32" s="32"/>
      <c r="C32" s="265" t="s">
        <v>51</v>
      </c>
      <c r="D32" s="265"/>
      <c r="E32" s="265"/>
      <c r="F32" s="265"/>
      <c r="G32" s="265"/>
      <c r="H32" s="265"/>
      <c r="I32" s="265"/>
      <c r="J32" s="265" t="s">
        <v>52</v>
      </c>
      <c r="K32" s="265"/>
      <c r="L32" s="265" t="s">
        <v>47</v>
      </c>
      <c r="M32" s="265"/>
      <c r="N32" s="265" t="s">
        <v>47</v>
      </c>
      <c r="O32" s="265"/>
      <c r="P32" s="265" t="s">
        <v>47</v>
      </c>
      <c r="Q32" s="265"/>
      <c r="R32" s="265" t="s">
        <v>47</v>
      </c>
      <c r="S32" s="265"/>
      <c r="T32" s="265" t="s">
        <v>47</v>
      </c>
      <c r="U32" s="265"/>
      <c r="V32" s="265" t="s">
        <v>47</v>
      </c>
      <c r="W32" s="265"/>
      <c r="X32" s="265" t="s">
        <v>47</v>
      </c>
      <c r="Y32" s="265"/>
      <c r="Z32" s="32"/>
      <c r="AA32" s="12"/>
      <c r="AB32" s="12"/>
    </row>
    <row r="33" spans="2:55" s="11" customFormat="1" ht="12.75" customHeight="1" x14ac:dyDescent="0.2">
      <c r="B33" s="32"/>
      <c r="C33" s="266" t="s">
        <v>98</v>
      </c>
      <c r="D33" s="265"/>
      <c r="E33" s="265"/>
      <c r="F33" s="265"/>
      <c r="G33" s="265"/>
      <c r="H33" s="265"/>
      <c r="I33" s="265"/>
      <c r="J33" s="269" t="s">
        <v>53</v>
      </c>
      <c r="K33" s="270"/>
      <c r="L33" s="270"/>
      <c r="M33" s="270"/>
      <c r="N33" s="270"/>
      <c r="O33" s="270"/>
      <c r="P33" s="270"/>
      <c r="Q33" s="270"/>
      <c r="R33" s="270"/>
      <c r="S33" s="270"/>
      <c r="T33" s="270"/>
      <c r="U33" s="270"/>
      <c r="V33" s="270"/>
      <c r="W33" s="270"/>
      <c r="X33" s="270"/>
      <c r="Y33" s="271"/>
      <c r="Z33" s="32"/>
      <c r="AA33" s="12"/>
      <c r="AB33" s="12"/>
    </row>
    <row r="34" spans="2:55" s="11" customFormat="1" ht="12.75" customHeight="1" x14ac:dyDescent="0.2">
      <c r="B34" s="32"/>
      <c r="C34" s="266" t="s">
        <v>99</v>
      </c>
      <c r="D34" s="265"/>
      <c r="E34" s="265"/>
      <c r="F34" s="265"/>
      <c r="G34" s="265"/>
      <c r="H34" s="265"/>
      <c r="I34" s="265"/>
      <c r="J34" s="272"/>
      <c r="K34" s="273"/>
      <c r="L34" s="273"/>
      <c r="M34" s="273"/>
      <c r="N34" s="273"/>
      <c r="O34" s="273"/>
      <c r="P34" s="273"/>
      <c r="Q34" s="273"/>
      <c r="R34" s="273"/>
      <c r="S34" s="273"/>
      <c r="T34" s="273"/>
      <c r="U34" s="273"/>
      <c r="V34" s="273"/>
      <c r="W34" s="273"/>
      <c r="X34" s="273"/>
      <c r="Y34" s="274"/>
      <c r="Z34" s="32"/>
      <c r="AA34" s="12"/>
      <c r="AB34" s="12"/>
    </row>
    <row r="35" spans="2:55" s="11" customFormat="1" ht="12.75" customHeight="1" x14ac:dyDescent="0.2">
      <c r="B35" s="32"/>
      <c r="C35" s="265" t="s">
        <v>48</v>
      </c>
      <c r="D35" s="265"/>
      <c r="E35" s="265"/>
      <c r="F35" s="265"/>
      <c r="G35" s="265"/>
      <c r="H35" s="265"/>
      <c r="I35" s="265"/>
      <c r="J35" s="272"/>
      <c r="K35" s="273"/>
      <c r="L35" s="273"/>
      <c r="M35" s="273"/>
      <c r="N35" s="273"/>
      <c r="O35" s="273"/>
      <c r="P35" s="273"/>
      <c r="Q35" s="273"/>
      <c r="R35" s="273"/>
      <c r="S35" s="273"/>
      <c r="T35" s="273"/>
      <c r="U35" s="273"/>
      <c r="V35" s="273"/>
      <c r="W35" s="273"/>
      <c r="X35" s="273"/>
      <c r="Y35" s="274"/>
      <c r="Z35" s="32"/>
      <c r="AA35" s="12"/>
      <c r="AB35" s="12"/>
    </row>
    <row r="36" spans="2:55" s="11" customFormat="1" ht="12.75" customHeight="1" x14ac:dyDescent="0.2">
      <c r="B36" s="32"/>
      <c r="C36" s="265" t="s">
        <v>49</v>
      </c>
      <c r="D36" s="265"/>
      <c r="E36" s="265"/>
      <c r="F36" s="265"/>
      <c r="G36" s="265"/>
      <c r="H36" s="265"/>
      <c r="I36" s="265"/>
      <c r="J36" s="275"/>
      <c r="K36" s="276"/>
      <c r="L36" s="276"/>
      <c r="M36" s="276"/>
      <c r="N36" s="276"/>
      <c r="O36" s="276"/>
      <c r="P36" s="276"/>
      <c r="Q36" s="276"/>
      <c r="R36" s="276"/>
      <c r="S36" s="276"/>
      <c r="T36" s="276"/>
      <c r="U36" s="276"/>
      <c r="V36" s="276"/>
      <c r="W36" s="276"/>
      <c r="X36" s="276"/>
      <c r="Y36" s="277"/>
      <c r="Z36" s="32"/>
      <c r="AA36" s="12"/>
      <c r="AB36" s="12"/>
    </row>
    <row r="37" spans="2:55" ht="12.75" customHeight="1" x14ac:dyDescent="0.2">
      <c r="B37" s="32"/>
      <c r="C37" s="32"/>
      <c r="D37" s="32"/>
      <c r="E37" s="32"/>
      <c r="F37" s="32"/>
      <c r="G37" s="32"/>
      <c r="H37" s="32"/>
      <c r="I37" s="32"/>
      <c r="J37" s="32"/>
      <c r="K37" s="32"/>
      <c r="L37" s="32"/>
      <c r="M37" s="32"/>
      <c r="N37" s="32"/>
      <c r="O37" s="32"/>
      <c r="P37" s="32"/>
      <c r="Q37" s="32"/>
      <c r="R37" s="32"/>
      <c r="S37" s="32"/>
      <c r="T37" s="32"/>
      <c r="U37" s="32"/>
      <c r="V37" s="32"/>
      <c r="W37" s="32"/>
      <c r="X37" s="32"/>
      <c r="Y37" s="32"/>
      <c r="Z37" s="32"/>
      <c r="AA37" s="12"/>
      <c r="AB37" s="12"/>
    </row>
    <row r="38" spans="2:55" ht="12.75" customHeight="1" x14ac:dyDescent="0.2">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12"/>
      <c r="AB38" s="12"/>
    </row>
    <row r="39" spans="2:55" ht="20.25" customHeight="1" x14ac:dyDescent="0.2">
      <c r="B39" s="268" t="s">
        <v>28</v>
      </c>
      <c r="C39" s="268"/>
      <c r="D39" s="268"/>
      <c r="E39" s="268"/>
      <c r="F39" s="268"/>
      <c r="G39" s="268"/>
      <c r="H39" s="268"/>
      <c r="I39" s="268"/>
      <c r="J39" s="268"/>
      <c r="K39" s="268"/>
      <c r="L39" s="268"/>
      <c r="M39" s="268"/>
      <c r="N39" s="268"/>
      <c r="O39" s="34"/>
      <c r="P39" s="34"/>
      <c r="Q39" s="34"/>
      <c r="R39" s="34"/>
      <c r="S39" s="34"/>
      <c r="T39" s="34"/>
      <c r="U39" s="34"/>
      <c r="V39" s="34"/>
      <c r="W39" s="34"/>
      <c r="X39" s="34"/>
      <c r="Y39" s="34"/>
      <c r="Z39" s="34"/>
      <c r="AA39" s="34"/>
      <c r="AB39" s="34"/>
    </row>
    <row r="40" spans="2:55" ht="12.75" customHeight="1" x14ac:dyDescent="0.2">
      <c r="B40" s="15"/>
      <c r="C40" s="15"/>
      <c r="D40" s="15"/>
      <c r="E40" s="15"/>
      <c r="F40" s="15"/>
      <c r="G40" s="15"/>
      <c r="H40" s="15"/>
      <c r="I40" s="15"/>
      <c r="J40" s="15"/>
      <c r="K40" s="15"/>
      <c r="L40" s="15"/>
      <c r="M40" s="15"/>
      <c r="N40" s="15"/>
      <c r="O40" s="34"/>
      <c r="P40" s="34"/>
      <c r="Q40" s="34"/>
      <c r="R40" s="34"/>
      <c r="S40" s="34"/>
      <c r="T40" s="34"/>
      <c r="U40" s="34"/>
      <c r="V40" s="34"/>
      <c r="W40" s="34"/>
      <c r="X40" s="34"/>
      <c r="Y40" s="34"/>
      <c r="Z40" s="34"/>
      <c r="AA40" s="34"/>
      <c r="AB40" s="34"/>
    </row>
    <row r="41" spans="2:55" x14ac:dyDescent="0.2">
      <c r="B41" s="267" t="s">
        <v>29</v>
      </c>
      <c r="C41" s="267"/>
      <c r="D41" s="267"/>
      <c r="E41" s="267"/>
      <c r="F41" s="267"/>
      <c r="G41" s="267"/>
      <c r="H41" s="267"/>
      <c r="I41" s="267"/>
      <c r="J41" s="267"/>
      <c r="K41" s="267"/>
      <c r="L41" s="267"/>
      <c r="M41" s="267"/>
      <c r="N41" s="267"/>
      <c r="O41" s="267"/>
      <c r="P41" s="267"/>
      <c r="Q41" s="267"/>
      <c r="R41" s="267"/>
      <c r="S41" s="267"/>
      <c r="T41" s="267"/>
      <c r="U41" s="267"/>
      <c r="V41" s="267"/>
      <c r="W41" s="267"/>
      <c r="X41" s="267"/>
      <c r="Y41" s="267"/>
      <c r="Z41" s="267"/>
      <c r="AA41" s="34"/>
      <c r="AB41" s="34"/>
    </row>
    <row r="42" spans="2:55" x14ac:dyDescent="0.2">
      <c r="B42" s="36"/>
      <c r="C42" s="36"/>
      <c r="D42" s="36"/>
      <c r="E42" s="36"/>
      <c r="F42" s="36"/>
      <c r="G42" s="36"/>
      <c r="H42" s="36"/>
      <c r="I42" s="36"/>
      <c r="J42" s="36"/>
      <c r="K42" s="36"/>
      <c r="L42" s="36"/>
      <c r="M42" s="36"/>
      <c r="N42" s="36"/>
      <c r="O42" s="36"/>
      <c r="P42" s="36"/>
      <c r="Q42" s="36"/>
      <c r="R42" s="36"/>
      <c r="S42" s="36"/>
      <c r="T42" s="36"/>
      <c r="U42" s="36"/>
      <c r="V42" s="36"/>
      <c r="W42" s="36"/>
      <c r="X42" s="36"/>
      <c r="Y42" s="36"/>
      <c r="Z42" s="36"/>
      <c r="AA42" s="34"/>
      <c r="AB42" s="34"/>
    </row>
    <row r="43" spans="2:55" x14ac:dyDescent="0.2">
      <c r="B43" s="31"/>
      <c r="C43" s="282" t="s">
        <v>30</v>
      </c>
      <c r="D43" s="282"/>
      <c r="E43" s="282"/>
      <c r="F43" s="282"/>
      <c r="G43" s="282"/>
      <c r="H43" s="282"/>
      <c r="I43" s="282"/>
      <c r="J43" s="282" t="s">
        <v>31</v>
      </c>
      <c r="K43" s="282"/>
      <c r="L43" s="282"/>
      <c r="M43" s="282"/>
      <c r="N43" s="282"/>
      <c r="O43" s="282"/>
      <c r="P43" s="282"/>
      <c r="Q43" s="282"/>
      <c r="R43" s="282"/>
      <c r="S43" s="282"/>
      <c r="T43" s="282"/>
      <c r="U43" s="282"/>
      <c r="V43" s="282"/>
      <c r="W43" s="282"/>
      <c r="X43" s="282"/>
      <c r="Y43" s="282"/>
      <c r="Z43" s="31"/>
      <c r="AA43" s="32"/>
      <c r="AB43" s="32"/>
    </row>
    <row r="44" spans="2:55" ht="12.75" customHeight="1" x14ac:dyDescent="0.2">
      <c r="B44" s="31"/>
      <c r="C44" s="260" t="s">
        <v>100</v>
      </c>
      <c r="D44" s="261"/>
      <c r="E44" s="261"/>
      <c r="F44" s="261"/>
      <c r="G44" s="261"/>
      <c r="H44" s="261"/>
      <c r="I44" s="262"/>
      <c r="J44" s="260" t="s">
        <v>101</v>
      </c>
      <c r="K44" s="261"/>
      <c r="L44" s="261"/>
      <c r="M44" s="261"/>
      <c r="N44" s="261"/>
      <c r="O44" s="261"/>
      <c r="P44" s="261"/>
      <c r="Q44" s="261"/>
      <c r="R44" s="261"/>
      <c r="S44" s="261"/>
      <c r="T44" s="261"/>
      <c r="U44" s="261"/>
      <c r="V44" s="261"/>
      <c r="W44" s="261"/>
      <c r="X44" s="261"/>
      <c r="Y44" s="262"/>
      <c r="Z44" s="31"/>
      <c r="AA44" s="32"/>
      <c r="AB44" s="32"/>
      <c r="AC44" s="263"/>
      <c r="AD44" s="263"/>
      <c r="AE44" s="263"/>
      <c r="AF44" s="263"/>
      <c r="AG44" s="263"/>
      <c r="AH44" s="263"/>
      <c r="AI44" s="263"/>
      <c r="AJ44" s="263"/>
      <c r="AK44" s="263"/>
      <c r="AL44" s="263"/>
      <c r="AM44" s="263"/>
      <c r="AN44" s="263"/>
      <c r="AO44" s="263"/>
      <c r="AP44" s="263"/>
      <c r="AQ44" s="263"/>
      <c r="AR44" s="263"/>
      <c r="AS44" s="263"/>
      <c r="AT44" s="263"/>
      <c r="AU44" s="263"/>
      <c r="AV44" s="263"/>
      <c r="AW44" s="263"/>
      <c r="AX44" s="263"/>
      <c r="AY44" s="263"/>
      <c r="AZ44" s="263"/>
      <c r="BA44" s="263"/>
      <c r="BB44" s="263"/>
      <c r="BC44" s="263"/>
    </row>
    <row r="45" spans="2:55" x14ac:dyDescent="0.2">
      <c r="B45" s="37"/>
      <c r="C45" s="37"/>
      <c r="D45" s="37"/>
      <c r="E45" s="37"/>
      <c r="F45" s="37"/>
      <c r="G45" s="37"/>
      <c r="H45" s="37"/>
      <c r="I45" s="37"/>
      <c r="J45" s="37"/>
      <c r="K45" s="37"/>
      <c r="L45" s="37"/>
      <c r="M45" s="37"/>
      <c r="N45" s="37"/>
      <c r="O45" s="37"/>
      <c r="P45" s="37"/>
      <c r="Q45" s="37"/>
      <c r="R45" s="37"/>
      <c r="S45" s="37"/>
      <c r="T45" s="37"/>
      <c r="U45" s="37"/>
      <c r="V45" s="37"/>
      <c r="W45" s="37"/>
      <c r="X45" s="37"/>
      <c r="Y45" s="37"/>
      <c r="Z45" s="37"/>
      <c r="AA45" s="37"/>
      <c r="AB45" s="37"/>
    </row>
    <row r="46" spans="2:55" x14ac:dyDescent="0.2">
      <c r="B46" s="17"/>
      <c r="C46" s="17"/>
      <c r="D46" s="17"/>
      <c r="E46" s="17"/>
      <c r="F46" s="17"/>
      <c r="G46" s="17"/>
      <c r="H46" s="17"/>
      <c r="I46" s="17"/>
      <c r="J46" s="17"/>
      <c r="K46" s="17"/>
      <c r="L46" s="17"/>
      <c r="M46" s="17"/>
      <c r="N46" s="17"/>
      <c r="O46" s="17"/>
      <c r="P46" s="17"/>
      <c r="Q46" s="17"/>
      <c r="R46" s="17"/>
      <c r="S46" s="17"/>
      <c r="T46" s="17"/>
      <c r="U46" s="17"/>
      <c r="V46" s="17"/>
      <c r="W46" s="17"/>
      <c r="X46" s="17"/>
      <c r="Y46" s="17"/>
      <c r="Z46" s="17"/>
    </row>
    <row r="47" spans="2:55" x14ac:dyDescent="0.2">
      <c r="B47" s="17"/>
      <c r="C47" s="17"/>
      <c r="D47" s="17"/>
      <c r="E47" s="17"/>
      <c r="F47" s="17"/>
      <c r="G47" s="17"/>
      <c r="H47" s="17"/>
      <c r="I47" s="17"/>
      <c r="J47" s="17"/>
      <c r="K47" s="17"/>
      <c r="L47" s="17"/>
      <c r="M47" s="17"/>
      <c r="N47" s="17"/>
      <c r="O47" s="17"/>
      <c r="P47" s="17"/>
      <c r="Q47" s="17"/>
      <c r="R47" s="17"/>
      <c r="S47" s="17"/>
      <c r="T47" s="17"/>
      <c r="U47" s="17"/>
      <c r="V47" s="17"/>
      <c r="W47" s="17"/>
      <c r="X47" s="17"/>
      <c r="Y47" s="17"/>
      <c r="Z47" s="17"/>
    </row>
    <row r="48" spans="2:55" x14ac:dyDescent="0.2">
      <c r="B48" s="17"/>
      <c r="C48" s="17"/>
      <c r="D48" s="17"/>
      <c r="E48" s="17"/>
      <c r="F48" s="17"/>
      <c r="G48" s="17"/>
      <c r="H48" s="17"/>
      <c r="I48" s="17"/>
      <c r="J48" s="17"/>
      <c r="K48" s="17"/>
      <c r="L48" s="17"/>
      <c r="M48" s="17"/>
      <c r="N48" s="17"/>
      <c r="O48" s="17"/>
      <c r="P48" s="17"/>
      <c r="Q48" s="17"/>
      <c r="R48" s="17"/>
      <c r="S48" s="17"/>
      <c r="T48" s="17"/>
      <c r="U48" s="17"/>
      <c r="V48" s="17"/>
      <c r="W48" s="17"/>
      <c r="X48" s="17"/>
      <c r="Y48" s="17"/>
      <c r="Z48" s="17"/>
    </row>
  </sheetData>
  <sheetProtection formatColumns="0" formatRows="0" insertRows="0" deleteRows="0"/>
  <mergeCells count="33">
    <mergeCell ref="B28:Z28"/>
    <mergeCell ref="C31:I31"/>
    <mergeCell ref="J31:Y31"/>
    <mergeCell ref="C43:I43"/>
    <mergeCell ref="J43:Y43"/>
    <mergeCell ref="C44:I44"/>
    <mergeCell ref="J44:Y44"/>
    <mergeCell ref="AC44:BC44"/>
    <mergeCell ref="C30:I30"/>
    <mergeCell ref="J30:Y30"/>
    <mergeCell ref="C35:I35"/>
    <mergeCell ref="C36:I36"/>
    <mergeCell ref="C33:I33"/>
    <mergeCell ref="J32:Y32"/>
    <mergeCell ref="C34:I34"/>
    <mergeCell ref="C32:I32"/>
    <mergeCell ref="B41:Z41"/>
    <mergeCell ref="B39:N39"/>
    <mergeCell ref="J33:Y36"/>
    <mergeCell ref="C23:J23"/>
    <mergeCell ref="K23:P23"/>
    <mergeCell ref="Q23:X23"/>
    <mergeCell ref="Y23:AB23"/>
    <mergeCell ref="K16:L16"/>
    <mergeCell ref="K17:W17"/>
    <mergeCell ref="C24:J24"/>
    <mergeCell ref="K24:P24"/>
    <mergeCell ref="Q24:X24"/>
    <mergeCell ref="Y24:AB24"/>
    <mergeCell ref="C25:J25"/>
    <mergeCell ref="K25:P25"/>
    <mergeCell ref="Q25:X25"/>
    <mergeCell ref="Y25:AB25"/>
  </mergeCells>
  <phoneticPr fontId="5" type="noConversion"/>
  <printOptions horizontalCentered="1"/>
  <pageMargins left="0.70866141732283472" right="0.70866141732283472" top="0.74803149606299213" bottom="0.74803149606299213" header="0.31496062992125984" footer="0.31496062992125984"/>
  <pageSetup orientation="landscape" r:id="rId1"/>
  <headerFooter>
    <oddFooter>&amp;CSAT-AGCTI&amp;R&amp;P de &amp;N</oddFooter>
  </headerFooter>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BU57"/>
  <sheetViews>
    <sheetView showGridLines="0" topLeftCell="A7" zoomScale="98" zoomScaleNormal="98" workbookViewId="0">
      <selection activeCell="E28" sqref="E28"/>
    </sheetView>
  </sheetViews>
  <sheetFormatPr defaultColWidth="13" defaultRowHeight="12" x14ac:dyDescent="0.2"/>
  <cols>
    <col min="1" max="1" width="3.28515625" style="20" customWidth="1"/>
    <col min="2" max="2" width="26.85546875" style="20" customWidth="1"/>
    <col min="3" max="3" width="28.42578125" style="20" customWidth="1"/>
    <col min="4" max="4" width="22.28515625" style="27" customWidth="1"/>
    <col min="5" max="5" width="17.28515625" style="27" bestFit="1" customWidth="1"/>
    <col min="6" max="6" width="20.140625" style="28" customWidth="1"/>
    <col min="7" max="7" width="21" style="28" customWidth="1"/>
    <col min="8" max="8" width="26.42578125" style="28" customWidth="1"/>
    <col min="9" max="9" width="10.28515625" style="20" customWidth="1"/>
    <col min="10" max="10" width="10.5703125" style="20" customWidth="1"/>
    <col min="11" max="16384" width="13" style="20"/>
  </cols>
  <sheetData>
    <row r="1" spans="2:73" s="61" customFormat="1" ht="12.75" x14ac:dyDescent="0.2"/>
    <row r="2" spans="2:73" s="65" customFormat="1" ht="12.75" customHeight="1" x14ac:dyDescent="0.2">
      <c r="B2" s="61"/>
      <c r="C2" s="61"/>
      <c r="D2" s="61"/>
      <c r="E2" s="61"/>
      <c r="F2" s="61"/>
      <c r="G2" s="61"/>
      <c r="H2" s="62"/>
      <c r="I2" s="62"/>
      <c r="J2" s="62"/>
      <c r="K2" s="62"/>
      <c r="L2" s="62"/>
      <c r="M2" s="62"/>
      <c r="N2" s="62"/>
      <c r="O2" s="62"/>
      <c r="P2" s="62"/>
      <c r="Q2" s="62"/>
      <c r="R2" s="62"/>
      <c r="S2" s="62"/>
      <c r="T2" s="62"/>
      <c r="U2" s="63"/>
      <c r="V2" s="63"/>
      <c r="W2" s="63"/>
      <c r="X2" s="63"/>
      <c r="Y2" s="63"/>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row>
    <row r="3" spans="2:73" s="65" customFormat="1" ht="12.75" customHeight="1" x14ac:dyDescent="0.2">
      <c r="B3" s="61"/>
      <c r="C3" s="61"/>
      <c r="D3" s="61"/>
      <c r="E3" s="61"/>
      <c r="F3" s="61"/>
      <c r="G3" s="61"/>
      <c r="H3" s="62"/>
      <c r="I3" s="62"/>
      <c r="J3" s="62"/>
      <c r="K3" s="62"/>
      <c r="L3" s="62"/>
      <c r="M3" s="62"/>
      <c r="N3" s="62"/>
      <c r="O3" s="62"/>
      <c r="P3" s="62"/>
      <c r="Q3" s="62"/>
      <c r="R3" s="62"/>
      <c r="S3" s="62"/>
      <c r="T3" s="62"/>
      <c r="U3" s="63"/>
      <c r="V3" s="63"/>
      <c r="W3" s="63"/>
      <c r="X3" s="63"/>
      <c r="Y3" s="63"/>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row>
    <row r="4" spans="2:73" s="65" customFormat="1" ht="12" customHeight="1" x14ac:dyDescent="0.2">
      <c r="B4" s="61"/>
      <c r="C4" s="61"/>
      <c r="D4" s="61"/>
      <c r="E4" s="61"/>
      <c r="F4" s="61"/>
      <c r="G4" s="61"/>
      <c r="H4" s="66"/>
      <c r="I4" s="66"/>
      <c r="J4" s="66"/>
      <c r="K4" s="66"/>
      <c r="L4" s="66"/>
      <c r="M4" s="66"/>
      <c r="N4" s="66"/>
      <c r="O4" s="66"/>
      <c r="P4" s="66"/>
      <c r="Q4" s="66"/>
      <c r="R4" s="66"/>
      <c r="S4" s="66"/>
      <c r="T4" s="66"/>
      <c r="U4" s="63"/>
      <c r="V4" s="63"/>
      <c r="W4" s="63"/>
      <c r="X4" s="63"/>
      <c r="Y4" s="63"/>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row>
    <row r="5" spans="2:73" s="65" customFormat="1" ht="12" customHeight="1" x14ac:dyDescent="0.2">
      <c r="B5" s="61"/>
      <c r="C5" s="61"/>
      <c r="D5" s="61"/>
      <c r="E5" s="61"/>
      <c r="F5" s="61"/>
      <c r="G5" s="61"/>
      <c r="H5" s="66"/>
      <c r="I5" s="66"/>
      <c r="J5" s="66"/>
      <c r="K5" s="66"/>
      <c r="L5" s="66"/>
      <c r="M5" s="66"/>
      <c r="N5" s="66"/>
      <c r="O5" s="66"/>
      <c r="P5" s="66"/>
      <c r="Q5" s="66"/>
      <c r="R5" s="66"/>
      <c r="S5" s="66"/>
      <c r="T5" s="66"/>
      <c r="U5" s="63"/>
      <c r="V5" s="63"/>
      <c r="W5" s="63"/>
      <c r="X5" s="63"/>
      <c r="Y5" s="63"/>
      <c r="Z5" s="64"/>
      <c r="AA5" s="64"/>
      <c r="AB5" s="64"/>
      <c r="AC5" s="64"/>
      <c r="AD5" s="64"/>
      <c r="AE5" s="64"/>
      <c r="AF5" s="64"/>
      <c r="AG5" s="64"/>
      <c r="AH5" s="64"/>
      <c r="AI5" s="64"/>
      <c r="AJ5" s="64"/>
      <c r="AK5" s="64"/>
      <c r="AL5" s="64"/>
      <c r="AM5" s="64"/>
      <c r="AN5" s="64"/>
      <c r="AO5" s="64"/>
      <c r="AP5" s="64"/>
      <c r="AQ5" s="64"/>
      <c r="AR5" s="64"/>
      <c r="AS5" s="64"/>
      <c r="AT5" s="64"/>
      <c r="AU5" s="64"/>
      <c r="AV5" s="64"/>
      <c r="AW5" s="64"/>
      <c r="AX5" s="64"/>
      <c r="AY5" s="64"/>
      <c r="AZ5" s="64"/>
      <c r="BA5" s="64"/>
      <c r="BB5" s="64"/>
      <c r="BC5" s="64"/>
      <c r="BD5" s="64"/>
      <c r="BE5" s="64"/>
      <c r="BF5" s="64"/>
      <c r="BG5" s="64"/>
      <c r="BH5" s="64"/>
      <c r="BI5" s="64"/>
      <c r="BJ5" s="64"/>
      <c r="BK5" s="64"/>
      <c r="BL5" s="64"/>
      <c r="BM5" s="64"/>
      <c r="BN5" s="64"/>
      <c r="BO5" s="64"/>
      <c r="BP5" s="64"/>
      <c r="BQ5" s="64"/>
      <c r="BR5" s="64"/>
      <c r="BS5" s="64"/>
      <c r="BT5" s="64"/>
      <c r="BU5" s="64"/>
    </row>
    <row r="6" spans="2:73" s="65" customFormat="1" ht="12" customHeight="1" x14ac:dyDescent="0.2">
      <c r="B6" s="61"/>
      <c r="C6" s="61"/>
      <c r="D6" s="61"/>
      <c r="E6" s="61"/>
      <c r="F6" s="61"/>
      <c r="G6" s="61"/>
      <c r="H6" s="67"/>
      <c r="I6" s="67"/>
      <c r="J6" s="67"/>
      <c r="K6" s="67"/>
      <c r="L6" s="67"/>
      <c r="M6" s="67"/>
      <c r="N6" s="67"/>
      <c r="O6" s="67"/>
      <c r="P6" s="67"/>
      <c r="Q6" s="67"/>
      <c r="R6" s="67"/>
      <c r="S6" s="67"/>
      <c r="T6" s="67"/>
      <c r="U6" s="63"/>
      <c r="V6" s="63"/>
      <c r="W6" s="63"/>
      <c r="X6" s="63"/>
      <c r="Y6" s="63"/>
    </row>
    <row r="7" spans="2:73" s="65" customFormat="1" ht="17.100000000000001" customHeight="1" x14ac:dyDescent="0.2">
      <c r="B7" s="61"/>
      <c r="C7" s="61"/>
      <c r="D7" s="61"/>
      <c r="E7" s="61"/>
      <c r="F7" s="61"/>
      <c r="G7" s="61"/>
      <c r="H7" s="68"/>
      <c r="I7" s="68"/>
      <c r="J7" s="68"/>
      <c r="K7" s="68"/>
      <c r="L7" s="68"/>
      <c r="M7" s="68"/>
      <c r="N7" s="68"/>
      <c r="O7" s="68"/>
      <c r="P7" s="68"/>
      <c r="Q7" s="68"/>
      <c r="R7" s="68"/>
      <c r="S7" s="68"/>
      <c r="T7" s="68"/>
      <c r="U7" s="63"/>
      <c r="V7" s="63"/>
      <c r="W7" s="63"/>
      <c r="X7" s="63"/>
      <c r="Y7" s="63"/>
      <c r="Z7" s="64"/>
      <c r="AA7" s="64"/>
      <c r="AB7" s="64"/>
      <c r="AC7" s="64"/>
      <c r="AD7" s="64"/>
      <c r="AE7" s="64"/>
      <c r="AF7" s="64"/>
      <c r="AG7" s="64"/>
      <c r="AH7" s="64"/>
      <c r="AI7" s="64"/>
      <c r="AJ7" s="64"/>
      <c r="AK7" s="64"/>
      <c r="AL7" s="64"/>
      <c r="AM7" s="64"/>
      <c r="AN7" s="64"/>
      <c r="AO7" s="64"/>
      <c r="AP7" s="64"/>
      <c r="AQ7" s="64"/>
      <c r="AR7" s="64"/>
      <c r="AS7" s="64"/>
      <c r="AT7" s="64"/>
      <c r="AU7" s="64"/>
      <c r="AV7" s="64"/>
      <c r="AW7" s="64"/>
      <c r="AX7" s="64"/>
      <c r="AY7" s="64"/>
      <c r="AZ7" s="64"/>
      <c r="BA7" s="64"/>
      <c r="BB7" s="64"/>
      <c r="BC7" s="64"/>
      <c r="BD7" s="64"/>
      <c r="BE7" s="64"/>
      <c r="BF7" s="64"/>
      <c r="BG7" s="64"/>
      <c r="BH7" s="64"/>
      <c r="BI7" s="64"/>
      <c r="BJ7" s="64"/>
      <c r="BK7" s="64"/>
      <c r="BL7" s="64"/>
      <c r="BM7" s="64"/>
    </row>
    <row r="8" spans="2:73" s="65" customFormat="1" ht="12" customHeight="1" x14ac:dyDescent="0.2">
      <c r="B8" s="69"/>
      <c r="C8" s="69"/>
      <c r="D8" s="69"/>
      <c r="E8" s="69"/>
      <c r="F8" s="69"/>
      <c r="G8" s="69"/>
      <c r="H8" s="67"/>
      <c r="I8" s="67"/>
      <c r="J8" s="67"/>
      <c r="K8" s="67"/>
      <c r="L8" s="67"/>
      <c r="M8" s="67"/>
      <c r="N8" s="67"/>
      <c r="O8" s="67"/>
      <c r="P8" s="67"/>
      <c r="Q8" s="67"/>
      <c r="R8" s="67"/>
      <c r="S8" s="67"/>
      <c r="T8" s="67"/>
      <c r="U8" s="69"/>
      <c r="V8" s="69"/>
      <c r="W8" s="69"/>
      <c r="X8" s="69"/>
      <c r="Y8" s="69"/>
      <c r="Z8" s="64"/>
      <c r="AA8" s="64"/>
      <c r="AB8" s="64"/>
      <c r="AC8" s="64"/>
      <c r="AD8" s="64"/>
      <c r="AE8" s="64"/>
      <c r="AF8" s="64"/>
      <c r="AG8" s="64"/>
      <c r="AH8" s="64"/>
      <c r="AI8" s="64"/>
      <c r="AJ8" s="64"/>
      <c r="AK8" s="64"/>
      <c r="AL8" s="64"/>
      <c r="AM8" s="64"/>
      <c r="AN8" s="64"/>
      <c r="AO8" s="64"/>
      <c r="AP8" s="64"/>
      <c r="AQ8" s="64"/>
      <c r="AR8" s="64"/>
      <c r="AS8" s="64"/>
      <c r="AT8" s="64"/>
      <c r="AU8" s="64"/>
      <c r="AV8" s="64"/>
      <c r="AW8" s="64"/>
      <c r="AX8" s="64"/>
      <c r="AY8" s="64"/>
      <c r="AZ8" s="64"/>
      <c r="BA8" s="64"/>
      <c r="BB8" s="64"/>
      <c r="BC8" s="64"/>
      <c r="BD8" s="64"/>
      <c r="BE8" s="64"/>
      <c r="BF8" s="64"/>
      <c r="BG8" s="64"/>
      <c r="BH8" s="64"/>
      <c r="BI8" s="64"/>
      <c r="BJ8" s="64"/>
      <c r="BK8" s="64"/>
      <c r="BL8" s="64"/>
      <c r="BM8" s="64"/>
    </row>
    <row r="9" spans="2:73" s="65" customFormat="1" ht="17.100000000000001" customHeight="1" x14ac:dyDescent="0.2">
      <c r="B9" s="69"/>
      <c r="C9" s="69"/>
      <c r="D9" s="69"/>
      <c r="E9" s="69"/>
      <c r="F9" s="69"/>
      <c r="G9" s="69"/>
      <c r="H9" s="70"/>
      <c r="I9" s="70"/>
      <c r="J9" s="70"/>
      <c r="K9" s="70"/>
      <c r="L9" s="70"/>
      <c r="M9" s="70"/>
      <c r="N9" s="70"/>
      <c r="O9" s="70"/>
      <c r="P9" s="70"/>
      <c r="Q9" s="70"/>
      <c r="R9" s="70"/>
      <c r="S9" s="70"/>
      <c r="T9" s="70"/>
      <c r="U9" s="69"/>
      <c r="V9" s="69"/>
      <c r="W9" s="69"/>
      <c r="X9" s="69"/>
      <c r="Y9" s="69"/>
      <c r="Z9" s="64"/>
      <c r="AA9" s="64"/>
      <c r="AB9" s="64"/>
      <c r="AC9" s="64"/>
      <c r="AD9" s="64"/>
      <c r="AE9" s="64"/>
      <c r="AF9" s="64"/>
      <c r="AG9" s="64"/>
      <c r="AH9" s="64"/>
      <c r="AI9" s="64"/>
      <c r="AJ9" s="64"/>
      <c r="AK9" s="64"/>
      <c r="AL9" s="64"/>
      <c r="AM9" s="64"/>
      <c r="AN9" s="64"/>
      <c r="AO9" s="64"/>
      <c r="AP9" s="64"/>
      <c r="AQ9" s="64"/>
      <c r="AR9" s="64"/>
      <c r="AS9" s="64"/>
      <c r="AT9" s="64"/>
      <c r="AU9" s="64"/>
      <c r="AV9" s="64"/>
      <c r="AW9" s="64"/>
      <c r="AX9" s="64"/>
      <c r="AY9" s="64"/>
      <c r="AZ9" s="64"/>
      <c r="BA9" s="64"/>
      <c r="BB9" s="64"/>
      <c r="BC9" s="64"/>
      <c r="BD9" s="64"/>
      <c r="BE9" s="64"/>
      <c r="BF9" s="64"/>
      <c r="BG9" s="64"/>
      <c r="BH9" s="64"/>
      <c r="BI9" s="64"/>
      <c r="BJ9" s="64"/>
      <c r="BK9" s="64"/>
      <c r="BL9" s="64"/>
      <c r="BM9" s="64"/>
    </row>
    <row r="10" spans="2:73" s="65" customFormat="1" ht="12" customHeight="1" x14ac:dyDescent="0.2">
      <c r="B10" s="69"/>
      <c r="C10" s="69"/>
      <c r="D10" s="69"/>
      <c r="E10" s="69"/>
      <c r="F10" s="69"/>
      <c r="G10" s="69"/>
      <c r="H10" s="66"/>
      <c r="I10" s="66"/>
      <c r="J10" s="66"/>
      <c r="K10" s="66"/>
      <c r="L10" s="66"/>
      <c r="M10" s="66"/>
      <c r="N10" s="66"/>
      <c r="O10" s="66"/>
      <c r="P10" s="66"/>
      <c r="Q10" s="66"/>
      <c r="R10" s="66"/>
      <c r="S10" s="66"/>
      <c r="T10" s="66"/>
      <c r="U10" s="69"/>
      <c r="V10" s="69"/>
      <c r="W10" s="69"/>
      <c r="X10" s="69"/>
      <c r="Y10" s="69"/>
      <c r="Z10" s="64"/>
      <c r="AA10" s="64"/>
      <c r="AB10" s="64"/>
      <c r="AC10" s="64"/>
      <c r="AD10" s="64"/>
      <c r="AE10" s="64"/>
      <c r="AF10" s="64"/>
      <c r="AG10" s="64"/>
      <c r="AH10" s="64"/>
      <c r="AI10" s="64"/>
      <c r="AJ10" s="64"/>
      <c r="AK10" s="64"/>
      <c r="AL10" s="64"/>
      <c r="AM10" s="64"/>
      <c r="AN10" s="64"/>
      <c r="AO10" s="64"/>
      <c r="AP10" s="64"/>
      <c r="AQ10" s="64"/>
      <c r="AR10" s="64"/>
      <c r="AS10" s="64"/>
      <c r="AT10" s="64"/>
      <c r="AU10" s="64"/>
      <c r="AV10" s="64"/>
      <c r="AW10" s="64"/>
      <c r="AX10" s="64"/>
      <c r="AY10" s="64"/>
      <c r="AZ10" s="64"/>
      <c r="BA10" s="64"/>
      <c r="BB10" s="64"/>
      <c r="BC10" s="64"/>
      <c r="BD10" s="64"/>
      <c r="BE10" s="64"/>
      <c r="BF10" s="64"/>
      <c r="BG10" s="64"/>
      <c r="BH10" s="64"/>
      <c r="BI10" s="64"/>
      <c r="BJ10" s="64"/>
      <c r="BK10" s="64"/>
      <c r="BL10" s="64"/>
      <c r="BM10" s="64"/>
    </row>
    <row r="11" spans="2:73" s="61" customFormat="1" ht="12.75" x14ac:dyDescent="0.2"/>
    <row r="12" spans="2:73" s="61" customFormat="1" ht="12.75" x14ac:dyDescent="0.2"/>
    <row r="13" spans="2:73" s="65" customFormat="1" ht="12.75" x14ac:dyDescent="0.2">
      <c r="B13" s="61"/>
      <c r="C13" s="61"/>
      <c r="D13" s="61"/>
      <c r="E13" s="61"/>
      <c r="F13" s="61"/>
      <c r="G13" s="61"/>
      <c r="H13" s="61"/>
      <c r="I13" s="61"/>
      <c r="J13" s="61"/>
      <c r="K13" s="61"/>
      <c r="L13" s="61"/>
      <c r="M13" s="61"/>
      <c r="N13" s="61"/>
      <c r="O13" s="64"/>
      <c r="P13" s="64"/>
      <c r="Q13" s="64"/>
      <c r="R13" s="64"/>
      <c r="S13" s="64"/>
      <c r="T13" s="64"/>
      <c r="U13" s="64"/>
      <c r="V13" s="64"/>
      <c r="W13" s="64"/>
      <c r="X13" s="64"/>
      <c r="Y13" s="64"/>
      <c r="Z13" s="64"/>
      <c r="AA13" s="64"/>
      <c r="AB13" s="64"/>
      <c r="AC13" s="64"/>
      <c r="AD13" s="64"/>
      <c r="AE13" s="64"/>
      <c r="AF13" s="64"/>
      <c r="AG13" s="64"/>
      <c r="AH13" s="64"/>
      <c r="AI13" s="64"/>
      <c r="AJ13" s="64"/>
      <c r="AK13" s="64"/>
      <c r="AL13" s="64"/>
      <c r="AM13" s="64"/>
      <c r="AN13" s="64"/>
      <c r="AO13" s="64"/>
      <c r="AP13" s="64"/>
      <c r="AQ13" s="64"/>
      <c r="AR13" s="64"/>
      <c r="AS13" s="64"/>
      <c r="AT13" s="64"/>
      <c r="AU13" s="64"/>
      <c r="AV13" s="64"/>
      <c r="AW13" s="64"/>
      <c r="AX13" s="64"/>
      <c r="AY13" s="64"/>
      <c r="AZ13" s="64"/>
      <c r="BA13" s="64"/>
      <c r="BB13" s="64"/>
      <c r="BC13" s="64"/>
      <c r="BD13" s="64"/>
      <c r="BE13" s="64"/>
      <c r="BF13" s="64"/>
      <c r="BG13" s="64"/>
      <c r="BH13" s="64"/>
      <c r="BI13" s="64"/>
      <c r="BJ13" s="64"/>
      <c r="BK13" s="64"/>
      <c r="BL13" s="64"/>
      <c r="BM13" s="64"/>
      <c r="BN13" s="64"/>
      <c r="BO13" s="64"/>
    </row>
    <row r="14" spans="2:73" s="65" customFormat="1" ht="12.75" x14ac:dyDescent="0.2">
      <c r="B14" s="61"/>
      <c r="C14" s="61"/>
      <c r="D14" s="61"/>
      <c r="E14" s="61"/>
      <c r="F14" s="61"/>
      <c r="G14" s="61"/>
      <c r="H14" s="61"/>
      <c r="I14" s="61"/>
      <c r="J14" s="61"/>
      <c r="K14" s="61"/>
      <c r="L14" s="61"/>
      <c r="M14" s="61"/>
      <c r="N14" s="61"/>
      <c r="O14" s="64"/>
      <c r="P14" s="64"/>
      <c r="Q14" s="64"/>
      <c r="R14" s="64"/>
      <c r="S14" s="64"/>
      <c r="T14" s="64"/>
      <c r="U14" s="64"/>
      <c r="V14" s="64"/>
      <c r="W14" s="64"/>
      <c r="X14" s="64"/>
      <c r="Y14" s="64"/>
      <c r="Z14" s="64"/>
      <c r="AA14" s="64"/>
      <c r="AB14" s="64"/>
      <c r="AC14" s="64"/>
      <c r="AD14" s="64"/>
      <c r="AE14" s="64"/>
      <c r="AF14" s="64"/>
      <c r="AG14" s="64"/>
      <c r="AH14" s="64"/>
      <c r="AI14" s="64"/>
      <c r="AJ14" s="64"/>
      <c r="AK14" s="64"/>
      <c r="AL14" s="64"/>
      <c r="AM14" s="64"/>
      <c r="AN14" s="64"/>
      <c r="AO14" s="64"/>
      <c r="AP14" s="64"/>
      <c r="AQ14" s="64"/>
      <c r="AR14" s="64"/>
      <c r="AS14" s="64"/>
      <c r="AT14" s="64"/>
      <c r="AU14" s="64"/>
      <c r="AV14" s="64"/>
      <c r="AW14" s="64"/>
      <c r="AX14" s="64"/>
      <c r="AY14" s="64"/>
      <c r="AZ14" s="64"/>
      <c r="BA14" s="64"/>
      <c r="BB14" s="64"/>
      <c r="BC14" s="64"/>
      <c r="BD14" s="64"/>
      <c r="BE14" s="64"/>
      <c r="BF14" s="64"/>
      <c r="BG14" s="64"/>
      <c r="BH14" s="64"/>
      <c r="BI14" s="64"/>
      <c r="BJ14" s="64"/>
      <c r="BK14" s="64"/>
      <c r="BL14" s="64"/>
      <c r="BM14" s="64"/>
      <c r="BN14" s="64"/>
      <c r="BO14" s="64"/>
    </row>
    <row r="15" spans="2:73" s="65" customFormat="1" ht="14.25" x14ac:dyDescent="0.2">
      <c r="B15" s="194" t="s">
        <v>167</v>
      </c>
      <c r="C15" s="61"/>
      <c r="D15" s="61"/>
      <c r="E15" s="61"/>
      <c r="F15" s="61"/>
      <c r="G15" s="61"/>
      <c r="H15" s="61"/>
      <c r="I15" s="61"/>
      <c r="J15" s="61"/>
      <c r="K15" s="61"/>
      <c r="L15" s="61"/>
      <c r="M15" s="61"/>
      <c r="N15" s="61"/>
      <c r="O15" s="64"/>
      <c r="P15" s="64"/>
      <c r="Q15" s="64"/>
      <c r="R15" s="64"/>
      <c r="S15" s="64"/>
      <c r="T15" s="64"/>
      <c r="U15" s="64"/>
      <c r="V15" s="64"/>
      <c r="W15" s="64"/>
      <c r="X15" s="64"/>
      <c r="Y15" s="64"/>
      <c r="Z15" s="64"/>
      <c r="AA15" s="64"/>
      <c r="AB15" s="64"/>
      <c r="AC15" s="64"/>
      <c r="AD15" s="64"/>
      <c r="AE15" s="64"/>
      <c r="AF15" s="64"/>
      <c r="AG15" s="64"/>
      <c r="AH15" s="64"/>
      <c r="AI15" s="64"/>
      <c r="AJ15" s="64"/>
      <c r="AK15" s="64"/>
      <c r="AL15" s="64"/>
      <c r="AM15" s="64"/>
      <c r="AN15" s="64"/>
      <c r="AO15" s="64"/>
      <c r="AP15" s="64"/>
      <c r="AQ15" s="64"/>
      <c r="AR15" s="64"/>
      <c r="AS15" s="64"/>
      <c r="AT15" s="64"/>
      <c r="AU15" s="64"/>
      <c r="AV15" s="64"/>
      <c r="AW15" s="64"/>
      <c r="AX15" s="64"/>
      <c r="AY15" s="64"/>
      <c r="AZ15" s="64"/>
      <c r="BA15" s="64"/>
      <c r="BB15" s="64"/>
      <c r="BC15" s="64"/>
      <c r="BD15" s="64"/>
      <c r="BE15" s="64"/>
      <c r="BF15" s="64"/>
      <c r="BG15" s="64"/>
      <c r="BH15" s="64"/>
      <c r="BI15" s="64"/>
      <c r="BJ15" s="64"/>
      <c r="BK15" s="64"/>
      <c r="BL15" s="64"/>
      <c r="BM15" s="64"/>
      <c r="BN15" s="64"/>
      <c r="BO15" s="64"/>
    </row>
    <row r="16" spans="2:73" s="65" customFormat="1" ht="14.25" x14ac:dyDescent="0.2">
      <c r="B16" s="194" t="s">
        <v>168</v>
      </c>
      <c r="C16" s="61"/>
      <c r="D16" s="61"/>
      <c r="E16" s="61"/>
      <c r="F16" s="61"/>
      <c r="G16" s="61"/>
      <c r="H16" s="61"/>
      <c r="I16" s="61"/>
      <c r="J16" s="61"/>
      <c r="K16" s="61"/>
      <c r="L16" s="61"/>
      <c r="M16" s="61"/>
      <c r="N16" s="61"/>
      <c r="O16" s="64"/>
      <c r="P16" s="64"/>
      <c r="Q16" s="64"/>
      <c r="R16" s="64"/>
      <c r="S16" s="64"/>
      <c r="T16" s="64"/>
      <c r="U16" s="64"/>
      <c r="V16" s="64"/>
      <c r="W16" s="64"/>
      <c r="X16" s="64"/>
      <c r="Y16" s="64"/>
      <c r="Z16" s="64"/>
      <c r="AA16" s="64"/>
      <c r="AB16" s="64"/>
      <c r="AC16" s="64"/>
      <c r="AD16" s="64"/>
      <c r="AE16" s="64"/>
      <c r="AF16" s="64"/>
      <c r="AG16" s="64"/>
      <c r="AH16" s="64"/>
      <c r="AI16" s="64"/>
      <c r="AJ16" s="64"/>
      <c r="AK16" s="64"/>
      <c r="AL16" s="64"/>
      <c r="AM16" s="64"/>
      <c r="AN16" s="64"/>
      <c r="AO16" s="64"/>
      <c r="AP16" s="64"/>
      <c r="AQ16" s="64"/>
      <c r="AR16" s="64"/>
      <c r="AS16" s="64"/>
      <c r="AT16" s="64"/>
      <c r="AU16" s="64"/>
      <c r="AV16" s="64"/>
      <c r="AW16" s="64"/>
      <c r="AX16" s="64"/>
      <c r="AY16" s="64"/>
      <c r="AZ16" s="64"/>
      <c r="BA16" s="64"/>
      <c r="BB16" s="64"/>
      <c r="BC16" s="64"/>
      <c r="BD16" s="64"/>
      <c r="BE16" s="64"/>
      <c r="BF16" s="64"/>
      <c r="BG16" s="64"/>
      <c r="BH16" s="64"/>
      <c r="BI16" s="64"/>
      <c r="BJ16" s="64"/>
      <c r="BK16" s="64"/>
      <c r="BL16" s="64"/>
      <c r="BM16" s="64"/>
      <c r="BN16" s="64"/>
      <c r="BO16" s="64"/>
    </row>
    <row r="17" spans="2:67" s="65" customFormat="1" ht="12.75" x14ac:dyDescent="0.2">
      <c r="B17" s="33" t="s">
        <v>182</v>
      </c>
      <c r="C17" s="61"/>
      <c r="D17" s="61"/>
      <c r="E17" s="61"/>
      <c r="F17" s="61"/>
      <c r="G17" s="61"/>
      <c r="H17" s="61"/>
      <c r="I17" s="61"/>
      <c r="J17" s="61"/>
      <c r="K17" s="61"/>
      <c r="L17" s="61"/>
      <c r="M17" s="61"/>
      <c r="N17" s="61"/>
      <c r="O17" s="64"/>
      <c r="P17" s="64"/>
      <c r="Q17" s="64"/>
      <c r="R17" s="64"/>
      <c r="S17" s="64"/>
      <c r="T17" s="64"/>
      <c r="U17" s="64"/>
      <c r="V17" s="64"/>
      <c r="W17" s="64"/>
      <c r="X17" s="64"/>
      <c r="Y17" s="64"/>
      <c r="Z17" s="64"/>
      <c r="AA17" s="64"/>
      <c r="AB17" s="64"/>
      <c r="AC17" s="64"/>
      <c r="AD17" s="64"/>
      <c r="AE17" s="64"/>
      <c r="AF17" s="64"/>
      <c r="AG17" s="64"/>
      <c r="AH17" s="64"/>
      <c r="AI17" s="64"/>
      <c r="AJ17" s="64"/>
      <c r="AK17" s="64"/>
      <c r="AL17" s="64"/>
      <c r="AM17" s="64"/>
      <c r="AN17" s="64"/>
      <c r="AO17" s="64"/>
      <c r="AP17" s="64"/>
      <c r="AQ17" s="64"/>
      <c r="AR17" s="64"/>
      <c r="AS17" s="64"/>
      <c r="AT17" s="64"/>
      <c r="AU17" s="64"/>
      <c r="AV17" s="64"/>
      <c r="AW17" s="64"/>
      <c r="AX17" s="64"/>
      <c r="AY17" s="64"/>
      <c r="AZ17" s="64"/>
      <c r="BA17" s="64"/>
      <c r="BB17" s="64"/>
      <c r="BC17" s="64"/>
      <c r="BD17" s="64"/>
      <c r="BE17" s="64"/>
      <c r="BF17" s="64"/>
      <c r="BG17" s="64"/>
      <c r="BH17" s="64"/>
      <c r="BI17" s="64"/>
      <c r="BJ17" s="64"/>
      <c r="BK17" s="64"/>
      <c r="BL17" s="64"/>
      <c r="BM17" s="64"/>
      <c r="BN17" s="64"/>
      <c r="BO17" s="64"/>
    </row>
    <row r="18" spans="2:67" s="65" customFormat="1" ht="15.75" customHeight="1" x14ac:dyDescent="0.2">
      <c r="B18" s="284" t="s">
        <v>70</v>
      </c>
      <c r="C18" s="284"/>
      <c r="D18" s="106"/>
      <c r="E18" s="106"/>
      <c r="F18" s="106"/>
      <c r="G18" s="106"/>
      <c r="H18" s="106"/>
      <c r="I18" s="72"/>
      <c r="J18" s="72"/>
      <c r="K18" s="72"/>
      <c r="L18" s="72"/>
      <c r="M18" s="72"/>
      <c r="N18" s="72"/>
      <c r="O18" s="64"/>
      <c r="P18" s="64"/>
      <c r="Q18" s="64"/>
      <c r="R18" s="64"/>
      <c r="S18" s="64"/>
      <c r="T18" s="64"/>
      <c r="U18" s="64"/>
      <c r="V18" s="64"/>
      <c r="W18" s="64"/>
      <c r="X18" s="64"/>
      <c r="Y18" s="64"/>
      <c r="Z18" s="64"/>
      <c r="AA18" s="64"/>
      <c r="AB18" s="64"/>
      <c r="AC18" s="64"/>
      <c r="AD18" s="64"/>
      <c r="AE18" s="64"/>
      <c r="AF18" s="64"/>
      <c r="AG18" s="64"/>
      <c r="AH18" s="64"/>
      <c r="AI18" s="64"/>
      <c r="AJ18" s="64"/>
      <c r="AK18" s="64"/>
      <c r="AL18" s="64"/>
      <c r="AM18" s="64"/>
      <c r="AN18" s="64"/>
      <c r="AO18" s="64"/>
      <c r="AP18" s="64"/>
      <c r="AQ18" s="64"/>
      <c r="AR18" s="64"/>
      <c r="AS18" s="64"/>
      <c r="AT18" s="64"/>
      <c r="AU18" s="64"/>
      <c r="AV18" s="64"/>
      <c r="AW18" s="64"/>
      <c r="AX18" s="64"/>
      <c r="AY18" s="64"/>
      <c r="AZ18" s="64"/>
      <c r="BA18" s="64"/>
      <c r="BB18" s="64"/>
      <c r="BC18" s="64"/>
      <c r="BD18" s="64"/>
      <c r="BE18" s="64"/>
      <c r="BF18" s="64"/>
      <c r="BG18" s="64"/>
      <c r="BH18" s="64"/>
      <c r="BI18" s="64"/>
      <c r="BJ18" s="64"/>
      <c r="BK18" s="64"/>
      <c r="BL18" s="64"/>
      <c r="BM18" s="64"/>
      <c r="BN18" s="64"/>
      <c r="BO18" s="64"/>
    </row>
    <row r="19" spans="2:67" s="65" customFormat="1" ht="12" customHeight="1" x14ac:dyDescent="0.2">
      <c r="B19" s="61"/>
      <c r="C19" s="61"/>
      <c r="D19" s="61"/>
      <c r="E19" s="61"/>
      <c r="F19" s="61"/>
      <c r="G19" s="61"/>
      <c r="H19" s="107"/>
      <c r="I19" s="107"/>
      <c r="J19" s="108"/>
      <c r="K19" s="108"/>
      <c r="L19" s="107"/>
      <c r="M19" s="107"/>
      <c r="N19" s="107"/>
      <c r="O19" s="64"/>
      <c r="P19" s="64"/>
      <c r="Q19" s="64"/>
      <c r="R19" s="64"/>
      <c r="S19" s="64"/>
      <c r="T19" s="64"/>
      <c r="U19" s="64"/>
      <c r="V19" s="64"/>
      <c r="W19" s="64"/>
      <c r="X19" s="64"/>
      <c r="Y19" s="64"/>
      <c r="Z19" s="64"/>
      <c r="AA19" s="64"/>
      <c r="AB19" s="64"/>
      <c r="AC19" s="64"/>
      <c r="AD19" s="64"/>
      <c r="AE19" s="64"/>
      <c r="AF19" s="64"/>
      <c r="AG19" s="64"/>
      <c r="AH19" s="64"/>
      <c r="AI19" s="64"/>
      <c r="AJ19" s="64"/>
      <c r="AK19" s="64"/>
      <c r="AL19" s="64"/>
      <c r="AM19" s="64"/>
      <c r="AN19" s="64"/>
      <c r="AO19" s="64"/>
      <c r="AP19" s="64"/>
      <c r="AQ19" s="64"/>
      <c r="AR19" s="64"/>
      <c r="AS19" s="64"/>
      <c r="AT19" s="64"/>
      <c r="AU19" s="64"/>
      <c r="AV19" s="64"/>
      <c r="AW19" s="64"/>
      <c r="AX19" s="64"/>
      <c r="AY19" s="64"/>
      <c r="AZ19" s="64"/>
      <c r="BA19" s="64"/>
      <c r="BB19" s="64"/>
      <c r="BC19" s="64"/>
      <c r="BD19" s="64"/>
      <c r="BE19" s="64"/>
      <c r="BF19" s="64"/>
      <c r="BG19" s="64"/>
      <c r="BH19" s="64"/>
      <c r="BI19" s="64"/>
      <c r="BJ19" s="64"/>
      <c r="BK19" s="64"/>
      <c r="BL19" s="64"/>
      <c r="BM19" s="64"/>
      <c r="BN19" s="64"/>
      <c r="BO19" s="64"/>
    </row>
    <row r="20" spans="2:67" s="65" customFormat="1" ht="18.95" customHeight="1" x14ac:dyDescent="0.2">
      <c r="B20" s="283" t="s">
        <v>132</v>
      </c>
      <c r="C20" s="283" t="s">
        <v>133</v>
      </c>
      <c r="D20" s="283" t="s">
        <v>138</v>
      </c>
      <c r="E20" s="283" t="s">
        <v>68</v>
      </c>
      <c r="F20" s="283" t="s">
        <v>134</v>
      </c>
      <c r="G20" s="283" t="s">
        <v>135</v>
      </c>
      <c r="H20" s="283" t="s">
        <v>69</v>
      </c>
      <c r="I20" s="107"/>
      <c r="J20" s="108"/>
      <c r="K20" s="108"/>
      <c r="L20" s="107"/>
      <c r="M20" s="107"/>
      <c r="N20" s="107"/>
      <c r="O20" s="64"/>
      <c r="P20" s="64"/>
      <c r="Q20" s="64"/>
      <c r="R20" s="64"/>
      <c r="S20" s="64"/>
      <c r="T20" s="64"/>
      <c r="U20" s="64"/>
      <c r="V20" s="64"/>
      <c r="W20" s="64"/>
      <c r="X20" s="64"/>
      <c r="Y20" s="64"/>
      <c r="Z20" s="64"/>
      <c r="AA20" s="64"/>
      <c r="AB20" s="64"/>
      <c r="AC20" s="64"/>
      <c r="AD20" s="64"/>
      <c r="AE20" s="64"/>
      <c r="AF20" s="64"/>
      <c r="AG20" s="64"/>
      <c r="AH20" s="64"/>
      <c r="AI20" s="64"/>
      <c r="AJ20" s="64"/>
      <c r="AK20" s="64"/>
      <c r="AL20" s="64"/>
      <c r="AM20" s="64"/>
      <c r="AN20" s="64"/>
      <c r="AO20" s="64"/>
      <c r="AP20" s="64"/>
      <c r="AQ20" s="64"/>
      <c r="AR20" s="64"/>
      <c r="AS20" s="64"/>
      <c r="AT20" s="64"/>
      <c r="AU20" s="64"/>
      <c r="AV20" s="64"/>
      <c r="AW20" s="64"/>
      <c r="AX20" s="64"/>
      <c r="AY20" s="64"/>
      <c r="AZ20" s="64"/>
      <c r="BA20" s="64"/>
      <c r="BB20" s="64"/>
      <c r="BC20" s="64"/>
      <c r="BD20" s="64"/>
      <c r="BE20" s="64"/>
      <c r="BF20" s="64"/>
      <c r="BG20" s="64"/>
      <c r="BH20" s="64"/>
      <c r="BI20" s="64"/>
      <c r="BJ20" s="64"/>
      <c r="BK20" s="64"/>
      <c r="BL20" s="64"/>
      <c r="BM20" s="64"/>
      <c r="BN20" s="64"/>
      <c r="BO20" s="64"/>
    </row>
    <row r="21" spans="2:67" s="65" customFormat="1" ht="18.95" customHeight="1" x14ac:dyDescent="0.2">
      <c r="B21" s="283"/>
      <c r="C21" s="283"/>
      <c r="D21" s="283"/>
      <c r="E21" s="283"/>
      <c r="F21" s="283"/>
      <c r="G21" s="283"/>
      <c r="H21" s="283"/>
      <c r="I21" s="107"/>
      <c r="J21" s="108"/>
      <c r="K21" s="108"/>
      <c r="L21" s="107"/>
      <c r="M21" s="107"/>
      <c r="N21" s="107"/>
      <c r="O21" s="64"/>
      <c r="P21" s="64"/>
      <c r="Q21" s="64"/>
      <c r="R21" s="64"/>
      <c r="S21" s="64"/>
      <c r="T21" s="64"/>
      <c r="U21" s="64"/>
      <c r="V21" s="64"/>
      <c r="W21" s="64"/>
      <c r="X21" s="64"/>
      <c r="Y21" s="64"/>
      <c r="Z21" s="64"/>
      <c r="AA21" s="64"/>
      <c r="AB21" s="64"/>
      <c r="AC21" s="64"/>
      <c r="AD21" s="64"/>
      <c r="AE21" s="64"/>
      <c r="AF21" s="64"/>
      <c r="AG21" s="64"/>
      <c r="AH21" s="64"/>
      <c r="AI21" s="64"/>
      <c r="AJ21" s="64"/>
      <c r="AK21" s="64"/>
      <c r="AL21" s="64"/>
      <c r="AM21" s="64"/>
      <c r="AN21" s="64"/>
      <c r="AO21" s="64"/>
      <c r="AP21" s="64"/>
      <c r="AQ21" s="64"/>
      <c r="AR21" s="64"/>
      <c r="AS21" s="64"/>
      <c r="AT21" s="64"/>
      <c r="AU21" s="64"/>
      <c r="AV21" s="64"/>
      <c r="AW21" s="64"/>
      <c r="AX21" s="64"/>
      <c r="AY21" s="64"/>
      <c r="AZ21" s="64"/>
      <c r="BA21" s="64"/>
      <c r="BB21" s="64"/>
      <c r="BC21" s="64"/>
      <c r="BD21" s="64"/>
      <c r="BE21" s="64"/>
      <c r="BF21" s="64"/>
      <c r="BG21" s="64"/>
      <c r="BH21" s="64"/>
      <c r="BI21" s="64"/>
      <c r="BJ21" s="64"/>
      <c r="BK21" s="64"/>
      <c r="BL21" s="64"/>
      <c r="BM21" s="64"/>
      <c r="BN21" s="64"/>
      <c r="BO21" s="64"/>
    </row>
    <row r="22" spans="2:67" x14ac:dyDescent="0.2">
      <c r="B22" s="283"/>
      <c r="C22" s="283"/>
      <c r="D22" s="283"/>
      <c r="E22" s="283"/>
      <c r="F22" s="283"/>
      <c r="G22" s="283"/>
      <c r="H22" s="283"/>
    </row>
    <row r="23" spans="2:67" s="111" customFormat="1" x14ac:dyDescent="0.2">
      <c r="B23" s="112"/>
      <c r="C23" s="112"/>
      <c r="D23" s="112"/>
      <c r="E23" s="112"/>
      <c r="F23" s="112"/>
      <c r="G23" s="112"/>
      <c r="H23" s="112"/>
    </row>
    <row r="24" spans="2:67" ht="12.75" x14ac:dyDescent="0.2">
      <c r="B24" s="21"/>
      <c r="C24" s="21"/>
      <c r="D24" s="22"/>
      <c r="E24" s="22"/>
      <c r="F24" s="22"/>
      <c r="G24" s="22"/>
      <c r="H24" s="22"/>
    </row>
    <row r="25" spans="2:67" s="111" customFormat="1" x14ac:dyDescent="0.2">
      <c r="B25" s="109"/>
      <c r="C25" s="109"/>
      <c r="D25" s="110"/>
      <c r="E25" s="110"/>
      <c r="F25" s="109"/>
      <c r="G25" s="109"/>
      <c r="H25" s="109"/>
    </row>
    <row r="26" spans="2:67" s="111" customFormat="1" x14ac:dyDescent="0.2">
      <c r="B26" s="109"/>
      <c r="C26" s="109"/>
      <c r="D26" s="110"/>
      <c r="E26" s="110"/>
      <c r="F26" s="109"/>
      <c r="G26" s="109"/>
      <c r="H26" s="109"/>
    </row>
    <row r="27" spans="2:67" s="111" customFormat="1" x14ac:dyDescent="0.2">
      <c r="B27" s="109"/>
      <c r="C27" s="109"/>
      <c r="D27" s="110"/>
      <c r="E27" s="110"/>
      <c r="F27" s="109"/>
      <c r="G27" s="109"/>
      <c r="H27" s="109"/>
    </row>
    <row r="28" spans="2:67" s="111" customFormat="1" x14ac:dyDescent="0.2">
      <c r="B28" s="109"/>
      <c r="C28" s="109"/>
      <c r="D28" s="110"/>
      <c r="E28" s="110"/>
      <c r="F28" s="109"/>
      <c r="G28" s="109"/>
      <c r="H28" s="109"/>
    </row>
    <row r="29" spans="2:67" s="111" customFormat="1" x14ac:dyDescent="0.2">
      <c r="B29" s="109"/>
      <c r="C29" s="109"/>
      <c r="D29" s="110"/>
      <c r="E29" s="110"/>
      <c r="F29" s="109"/>
      <c r="G29" s="109"/>
      <c r="H29" s="109"/>
    </row>
    <row r="30" spans="2:67" s="111" customFormat="1" x14ac:dyDescent="0.2">
      <c r="B30" s="109"/>
      <c r="C30" s="109"/>
      <c r="D30" s="110"/>
      <c r="E30" s="110"/>
      <c r="F30" s="109"/>
      <c r="G30" s="109"/>
      <c r="H30" s="109"/>
    </row>
    <row r="31" spans="2:67" s="111" customFormat="1" x14ac:dyDescent="0.2">
      <c r="B31" s="109"/>
      <c r="C31" s="109"/>
      <c r="D31" s="110"/>
      <c r="E31" s="110"/>
      <c r="F31" s="109"/>
      <c r="G31" s="109"/>
      <c r="H31" s="109"/>
    </row>
    <row r="32" spans="2:67" s="111" customFormat="1" x14ac:dyDescent="0.2">
      <c r="B32" s="109"/>
      <c r="C32" s="109"/>
      <c r="D32" s="110"/>
      <c r="E32" s="110"/>
      <c r="F32" s="109"/>
      <c r="G32" s="109"/>
      <c r="H32" s="109"/>
    </row>
    <row r="33" spans="2:8" s="111" customFormat="1" x14ac:dyDescent="0.2">
      <c r="B33" s="109"/>
      <c r="C33" s="109"/>
      <c r="D33" s="110"/>
      <c r="E33" s="110"/>
      <c r="F33" s="109"/>
      <c r="G33" s="109"/>
      <c r="H33" s="109"/>
    </row>
    <row r="34" spans="2:8" s="111" customFormat="1" x14ac:dyDescent="0.2">
      <c r="B34" s="109"/>
      <c r="C34" s="109"/>
      <c r="D34" s="110"/>
      <c r="E34" s="110"/>
      <c r="F34" s="109"/>
      <c r="G34" s="109"/>
      <c r="H34" s="109"/>
    </row>
    <row r="35" spans="2:8" s="111" customFormat="1" x14ac:dyDescent="0.2">
      <c r="B35" s="109"/>
      <c r="C35" s="109"/>
      <c r="D35" s="110"/>
      <c r="E35" s="110"/>
      <c r="F35" s="109"/>
      <c r="G35" s="109"/>
      <c r="H35" s="109"/>
    </row>
    <row r="36" spans="2:8" s="111" customFormat="1" x14ac:dyDescent="0.2">
      <c r="B36" s="109"/>
      <c r="C36" s="109"/>
      <c r="D36" s="110"/>
      <c r="E36" s="110"/>
      <c r="F36" s="109"/>
      <c r="G36" s="109"/>
      <c r="H36" s="109"/>
    </row>
    <row r="37" spans="2:8" s="111" customFormat="1" x14ac:dyDescent="0.2">
      <c r="B37" s="109"/>
      <c r="C37" s="109"/>
      <c r="D37" s="110"/>
      <c r="E37" s="110"/>
      <c r="F37" s="109"/>
      <c r="G37" s="109"/>
      <c r="H37" s="109"/>
    </row>
    <row r="38" spans="2:8" s="111" customFormat="1" x14ac:dyDescent="0.2">
      <c r="B38" s="109"/>
      <c r="C38" s="109"/>
      <c r="D38" s="110"/>
      <c r="E38" s="110"/>
      <c r="F38" s="109"/>
      <c r="G38" s="109"/>
      <c r="H38" s="109"/>
    </row>
    <row r="39" spans="2:8" s="111" customFormat="1" x14ac:dyDescent="0.2">
      <c r="B39" s="109"/>
      <c r="C39" s="109"/>
      <c r="D39" s="110"/>
      <c r="E39" s="110"/>
      <c r="F39" s="109"/>
      <c r="G39" s="109"/>
      <c r="H39" s="109"/>
    </row>
    <row r="40" spans="2:8" s="111" customFormat="1" x14ac:dyDescent="0.2">
      <c r="B40" s="109"/>
      <c r="C40" s="109"/>
      <c r="D40" s="110"/>
      <c r="E40" s="110"/>
      <c r="F40" s="109"/>
      <c r="G40" s="109"/>
      <c r="H40" s="109"/>
    </row>
    <row r="41" spans="2:8" s="111" customFormat="1" x14ac:dyDescent="0.2">
      <c r="B41" s="109"/>
      <c r="C41" s="109"/>
      <c r="D41" s="110"/>
      <c r="E41" s="110"/>
      <c r="F41" s="109"/>
      <c r="G41" s="109"/>
      <c r="H41" s="109"/>
    </row>
    <row r="42" spans="2:8" s="111" customFormat="1" x14ac:dyDescent="0.2">
      <c r="B42" s="109"/>
      <c r="C42" s="109"/>
      <c r="D42" s="110"/>
      <c r="E42" s="110"/>
      <c r="F42" s="109"/>
      <c r="G42" s="109"/>
      <c r="H42" s="109"/>
    </row>
    <row r="43" spans="2:8" s="111" customFormat="1" x14ac:dyDescent="0.2">
      <c r="B43" s="109"/>
      <c r="C43" s="109"/>
      <c r="D43" s="110"/>
      <c r="E43" s="110"/>
      <c r="F43" s="109"/>
      <c r="G43" s="109"/>
      <c r="H43" s="109"/>
    </row>
    <row r="44" spans="2:8" s="111" customFormat="1" x14ac:dyDescent="0.2">
      <c r="B44" s="109"/>
      <c r="C44" s="109"/>
      <c r="D44" s="110"/>
      <c r="E44" s="110"/>
      <c r="F44" s="109"/>
      <c r="G44" s="109"/>
      <c r="H44" s="109"/>
    </row>
    <row r="45" spans="2:8" s="111" customFormat="1" x14ac:dyDescent="0.2">
      <c r="B45" s="109"/>
      <c r="C45" s="109"/>
      <c r="D45" s="110"/>
      <c r="E45" s="110"/>
      <c r="F45" s="109"/>
      <c r="G45" s="109"/>
      <c r="H45" s="109"/>
    </row>
    <row r="46" spans="2:8" s="111" customFormat="1" x14ac:dyDescent="0.2">
      <c r="B46" s="109"/>
      <c r="C46" s="109"/>
      <c r="D46" s="110"/>
      <c r="E46" s="110"/>
      <c r="F46" s="109"/>
      <c r="G46" s="109"/>
      <c r="H46" s="109"/>
    </row>
    <row r="47" spans="2:8" s="111" customFormat="1" x14ac:dyDescent="0.2">
      <c r="B47" s="109"/>
      <c r="C47" s="109"/>
      <c r="D47" s="110"/>
      <c r="E47" s="110"/>
      <c r="F47" s="109"/>
      <c r="G47" s="109"/>
      <c r="H47" s="109"/>
    </row>
    <row r="48" spans="2:8" s="111" customFormat="1" x14ac:dyDescent="0.2">
      <c r="B48" s="109"/>
      <c r="C48" s="109"/>
      <c r="D48" s="110"/>
      <c r="E48" s="110"/>
      <c r="F48" s="109"/>
      <c r="G48" s="109"/>
      <c r="H48" s="109"/>
    </row>
    <row r="49" spans="2:8" s="111" customFormat="1" x14ac:dyDescent="0.2">
      <c r="B49" s="109"/>
      <c r="C49" s="109"/>
      <c r="D49" s="110"/>
      <c r="E49" s="110"/>
      <c r="F49" s="109"/>
      <c r="G49" s="109"/>
      <c r="H49" s="109"/>
    </row>
    <row r="50" spans="2:8" s="111" customFormat="1" x14ac:dyDescent="0.2">
      <c r="B50" s="109"/>
      <c r="C50" s="109"/>
      <c r="D50" s="110"/>
      <c r="E50" s="110"/>
      <c r="F50" s="109"/>
      <c r="G50" s="109"/>
      <c r="H50" s="109"/>
    </row>
    <row r="51" spans="2:8" s="111" customFormat="1" x14ac:dyDescent="0.2">
      <c r="B51" s="109"/>
      <c r="C51" s="109"/>
      <c r="D51" s="110"/>
      <c r="E51" s="110"/>
      <c r="F51" s="109"/>
      <c r="G51" s="109"/>
      <c r="H51" s="109"/>
    </row>
    <row r="52" spans="2:8" s="111" customFormat="1" x14ac:dyDescent="0.2">
      <c r="B52" s="109"/>
      <c r="C52" s="109"/>
      <c r="D52" s="110"/>
      <c r="E52" s="110"/>
      <c r="F52" s="109"/>
      <c r="G52" s="109"/>
      <c r="H52" s="109"/>
    </row>
    <row r="53" spans="2:8" s="111" customFormat="1" x14ac:dyDescent="0.2">
      <c r="B53" s="109"/>
      <c r="C53" s="109"/>
      <c r="D53" s="110"/>
      <c r="E53" s="110"/>
      <c r="F53" s="109"/>
      <c r="G53" s="109"/>
      <c r="H53" s="109"/>
    </row>
    <row r="54" spans="2:8" s="111" customFormat="1" x14ac:dyDescent="0.2">
      <c r="B54" s="109"/>
      <c r="C54" s="109"/>
      <c r="D54" s="110"/>
      <c r="E54" s="110"/>
      <c r="F54" s="109"/>
      <c r="G54" s="109"/>
      <c r="H54" s="109"/>
    </row>
    <row r="55" spans="2:8" s="111" customFormat="1" x14ac:dyDescent="0.2">
      <c r="B55" s="109"/>
      <c r="C55" s="109"/>
      <c r="D55" s="110"/>
      <c r="E55" s="110"/>
      <c r="F55" s="109"/>
      <c r="G55" s="109"/>
      <c r="H55" s="109"/>
    </row>
    <row r="56" spans="2:8" s="111" customFormat="1" x14ac:dyDescent="0.2">
      <c r="B56" s="109"/>
      <c r="C56" s="109"/>
      <c r="D56" s="110"/>
      <c r="E56" s="110"/>
      <c r="F56" s="109"/>
      <c r="G56" s="109"/>
      <c r="H56" s="109"/>
    </row>
    <row r="57" spans="2:8" s="111" customFormat="1" x14ac:dyDescent="0.2">
      <c r="B57" s="109"/>
      <c r="C57" s="109"/>
      <c r="D57" s="110"/>
      <c r="E57" s="110"/>
      <c r="F57" s="109"/>
      <c r="G57" s="109"/>
      <c r="H57" s="109"/>
    </row>
  </sheetData>
  <sheetProtection formatColumns="0" formatRows="0" insertRows="0" deleteRows="0"/>
  <mergeCells count="8">
    <mergeCell ref="G20:G22"/>
    <mergeCell ref="H20:H22"/>
    <mergeCell ref="B18:C18"/>
    <mergeCell ref="B20:B22"/>
    <mergeCell ref="C20:C22"/>
    <mergeCell ref="D20:D22"/>
    <mergeCell ref="E20:E22"/>
    <mergeCell ref="F20:F22"/>
  </mergeCells>
  <printOptions gridLines="1"/>
  <pageMargins left="0.23622047244094491" right="0.27559055118110237" top="0.39370078740157483" bottom="0.35433070866141736" header="0" footer="0"/>
  <pageSetup scale="75" orientation="landscape" r:id="rId1"/>
  <headerFooter alignWithMargins="0">
    <oddFooter>&amp;CSAT-AGCTI&amp;RPágina &amp;P de &amp;N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B15:AU53"/>
  <sheetViews>
    <sheetView showGridLines="0" topLeftCell="A25" workbookViewId="0">
      <selection activeCell="B17" sqref="B17"/>
    </sheetView>
  </sheetViews>
  <sheetFormatPr defaultColWidth="13" defaultRowHeight="12" x14ac:dyDescent="0.2"/>
  <cols>
    <col min="1" max="1" width="3.28515625" style="126" customWidth="1"/>
    <col min="2" max="4" width="10.85546875" style="126" customWidth="1"/>
    <col min="5" max="5" width="43" style="131" customWidth="1"/>
    <col min="6" max="6" width="11.28515625" style="131" customWidth="1"/>
    <col min="7" max="7" width="10.28515625" style="132" customWidth="1"/>
    <col min="8" max="8" width="11.5703125" style="132" customWidth="1"/>
    <col min="9" max="9" width="14.42578125" style="126" customWidth="1"/>
    <col min="10" max="10" width="13.85546875" style="126" customWidth="1"/>
    <col min="11" max="11" width="11.28515625" style="126" customWidth="1"/>
    <col min="12" max="12" width="10.28515625" style="126" customWidth="1"/>
    <col min="13" max="13" width="11.5703125" style="126" customWidth="1"/>
    <col min="14" max="14" width="11.42578125" style="126" customWidth="1"/>
    <col min="15" max="16" width="10.85546875" style="126" customWidth="1"/>
    <col min="17" max="17" width="3.140625" style="126" customWidth="1"/>
    <col min="18" max="16384" width="13" style="126"/>
  </cols>
  <sheetData>
    <row r="15" spans="2:2" ht="14.25" x14ac:dyDescent="0.2">
      <c r="B15" s="194" t="s">
        <v>167</v>
      </c>
    </row>
    <row r="16" spans="2:2" ht="14.25" x14ac:dyDescent="0.2">
      <c r="B16" s="194" t="s">
        <v>168</v>
      </c>
    </row>
    <row r="17" spans="2:47" ht="12.75" x14ac:dyDescent="0.2">
      <c r="B17" s="33" t="s">
        <v>182</v>
      </c>
    </row>
    <row r="18" spans="2:47" s="65" customFormat="1" ht="11.25" customHeight="1" x14ac:dyDescent="0.2">
      <c r="B18" s="121"/>
      <c r="C18" s="121"/>
      <c r="D18" s="121"/>
      <c r="E18" s="122"/>
      <c r="F18" s="122"/>
      <c r="G18" s="122"/>
      <c r="H18" s="122"/>
      <c r="I18" s="119"/>
      <c r="J18" s="119"/>
      <c r="K18" s="61"/>
      <c r="L18" s="61"/>
      <c r="N18" s="61"/>
      <c r="O18" s="61"/>
      <c r="P18" s="61"/>
      <c r="Q18" s="61"/>
      <c r="R18" s="64"/>
      <c r="S18" s="64"/>
      <c r="T18" s="64"/>
      <c r="U18" s="64"/>
      <c r="V18" s="64"/>
      <c r="W18" s="64"/>
      <c r="X18" s="64"/>
      <c r="Y18" s="64"/>
      <c r="Z18" s="64"/>
      <c r="AA18" s="64"/>
      <c r="AB18" s="64"/>
      <c r="AC18" s="64"/>
      <c r="AD18" s="64"/>
      <c r="AE18" s="64"/>
      <c r="AF18" s="64"/>
      <c r="AG18" s="64"/>
      <c r="AH18" s="64"/>
      <c r="AI18" s="64"/>
      <c r="AJ18" s="64"/>
      <c r="AK18" s="64"/>
      <c r="AL18" s="64"/>
      <c r="AM18" s="64"/>
      <c r="AN18" s="64"/>
      <c r="AO18" s="64"/>
      <c r="AP18" s="64"/>
      <c r="AQ18" s="64"/>
      <c r="AR18" s="64"/>
      <c r="AS18" s="64"/>
      <c r="AT18" s="64"/>
      <c r="AU18" s="64"/>
    </row>
    <row r="19" spans="2:47" s="65" customFormat="1" ht="15.75" customHeight="1" x14ac:dyDescent="0.2">
      <c r="B19" s="284" t="s">
        <v>70</v>
      </c>
      <c r="C19" s="284"/>
      <c r="D19" s="284"/>
      <c r="E19" s="284"/>
      <c r="F19" s="284"/>
      <c r="G19" s="284"/>
      <c r="H19" s="284"/>
      <c r="I19" s="284"/>
      <c r="J19" s="284"/>
      <c r="K19" s="284"/>
      <c r="L19" s="284"/>
      <c r="M19" s="284"/>
      <c r="N19" s="64"/>
      <c r="O19" s="64"/>
      <c r="P19" s="64"/>
      <c r="Q19" s="64"/>
      <c r="R19" s="64"/>
      <c r="S19" s="64"/>
      <c r="T19" s="64"/>
      <c r="U19" s="64"/>
      <c r="V19" s="64"/>
      <c r="W19" s="64"/>
      <c r="X19" s="64"/>
      <c r="Y19" s="64"/>
      <c r="Z19" s="64"/>
      <c r="AA19" s="64"/>
      <c r="AB19" s="64"/>
      <c r="AC19" s="64"/>
    </row>
    <row r="20" spans="2:47" s="65" customFormat="1" ht="12.75" x14ac:dyDescent="0.2">
      <c r="B20" s="61"/>
      <c r="C20" s="61"/>
      <c r="D20" s="61"/>
      <c r="I20" s="118"/>
      <c r="J20" s="123"/>
      <c r="K20" s="123"/>
      <c r="L20" s="118"/>
      <c r="M20" s="118"/>
      <c r="N20" s="64"/>
      <c r="O20" s="64"/>
      <c r="P20" s="64"/>
      <c r="Q20" s="64"/>
      <c r="R20" s="64"/>
      <c r="S20" s="64"/>
      <c r="T20" s="64"/>
      <c r="U20" s="64"/>
      <c r="V20" s="64"/>
      <c r="W20" s="64"/>
      <c r="X20" s="64"/>
      <c r="Y20" s="64"/>
      <c r="Z20" s="64"/>
      <c r="AA20" s="64"/>
      <c r="AB20" s="64"/>
      <c r="AC20" s="64"/>
    </row>
    <row r="21" spans="2:47" s="124" customFormat="1" ht="15.75" x14ac:dyDescent="0.2">
      <c r="D21" s="106"/>
      <c r="E21" s="125" t="s">
        <v>145</v>
      </c>
      <c r="F21" s="125" t="s">
        <v>146</v>
      </c>
      <c r="G21" s="61"/>
      <c r="H21" s="61"/>
    </row>
    <row r="22" spans="2:47" s="124" customFormat="1" x14ac:dyDescent="0.2">
      <c r="E22" s="285" t="s">
        <v>147</v>
      </c>
      <c r="F22" s="285"/>
      <c r="G22" s="285"/>
      <c r="H22" s="285"/>
      <c r="J22" s="285" t="s">
        <v>148</v>
      </c>
      <c r="K22" s="285"/>
      <c r="L22" s="285"/>
      <c r="M22" s="285"/>
    </row>
    <row r="23" spans="2:47" ht="12.75" x14ac:dyDescent="0.2">
      <c r="B23" s="124"/>
      <c r="C23" s="124"/>
      <c r="D23" s="125"/>
      <c r="E23" s="125"/>
      <c r="F23" s="127" t="s">
        <v>149</v>
      </c>
      <c r="G23" s="125"/>
      <c r="H23" s="125"/>
      <c r="I23" s="125"/>
      <c r="J23" s="125"/>
      <c r="K23" s="125" t="s">
        <v>149</v>
      </c>
      <c r="L23" s="125"/>
      <c r="M23" s="125"/>
      <c r="N23" s="125"/>
    </row>
    <row r="24" spans="2:47" ht="12.75" x14ac:dyDescent="0.2">
      <c r="B24" s="124"/>
      <c r="C24" s="124"/>
      <c r="E24" s="125" t="s">
        <v>150</v>
      </c>
      <c r="F24" s="125" t="s">
        <v>80</v>
      </c>
      <c r="G24" s="125" t="s">
        <v>81</v>
      </c>
      <c r="H24" s="125" t="s">
        <v>82</v>
      </c>
      <c r="I24" s="125"/>
      <c r="J24" s="125" t="s">
        <v>150</v>
      </c>
      <c r="K24" s="125" t="s">
        <v>80</v>
      </c>
      <c r="L24" s="125" t="s">
        <v>81</v>
      </c>
      <c r="M24" s="125" t="s">
        <v>82</v>
      </c>
      <c r="N24" s="125"/>
    </row>
    <row r="25" spans="2:47" ht="12.75" x14ac:dyDescent="0.2">
      <c r="E25" s="128" t="s">
        <v>151</v>
      </c>
      <c r="F25" s="129">
        <v>0</v>
      </c>
      <c r="G25" s="129">
        <v>0</v>
      </c>
      <c r="H25" s="129">
        <v>0</v>
      </c>
      <c r="I25" s="125"/>
      <c r="J25" s="128" t="s">
        <v>151</v>
      </c>
      <c r="K25" s="129"/>
      <c r="L25" s="129"/>
      <c r="M25" s="129"/>
      <c r="N25" s="125"/>
      <c r="O25" s="125"/>
      <c r="P25" s="125"/>
      <c r="Q25" s="125"/>
    </row>
    <row r="26" spans="2:47" ht="12.75" x14ac:dyDescent="0.2">
      <c r="E26" s="130"/>
      <c r="F26" s="129">
        <v>0</v>
      </c>
      <c r="G26" s="129">
        <v>0</v>
      </c>
      <c r="H26" s="129">
        <v>0</v>
      </c>
      <c r="I26" s="125"/>
      <c r="J26" s="130"/>
      <c r="K26" s="129">
        <v>0</v>
      </c>
      <c r="L26" s="129">
        <v>0</v>
      </c>
      <c r="M26" s="129">
        <v>0</v>
      </c>
      <c r="N26" s="125"/>
      <c r="O26" s="125"/>
      <c r="P26" s="125"/>
      <c r="Q26" s="125"/>
    </row>
    <row r="27" spans="2:47" ht="12.75" x14ac:dyDescent="0.2">
      <c r="E27" s="128" t="s">
        <v>152</v>
      </c>
      <c r="F27" s="129">
        <v>0</v>
      </c>
      <c r="G27" s="129">
        <v>0</v>
      </c>
      <c r="H27" s="129">
        <v>0</v>
      </c>
      <c r="I27" s="125"/>
      <c r="J27" s="128" t="s">
        <v>152</v>
      </c>
      <c r="K27" s="129">
        <v>0</v>
      </c>
      <c r="L27" s="129">
        <v>0</v>
      </c>
      <c r="M27" s="129">
        <v>0</v>
      </c>
      <c r="N27" s="125"/>
      <c r="O27" s="125"/>
      <c r="P27" s="125"/>
      <c r="Q27" s="125"/>
    </row>
    <row r="28" spans="2:47" ht="12.75" x14ac:dyDescent="0.2">
      <c r="E28" s="125"/>
      <c r="F28" s="125"/>
      <c r="G28" s="125"/>
      <c r="H28" s="125"/>
      <c r="I28" s="125"/>
      <c r="J28" s="125"/>
      <c r="K28" s="125"/>
      <c r="L28" s="125"/>
      <c r="M28" s="125"/>
      <c r="N28" s="125"/>
      <c r="O28" s="125"/>
      <c r="P28" s="125"/>
      <c r="Q28" s="125"/>
    </row>
    <row r="29" spans="2:47" ht="12.75" x14ac:dyDescent="0.2">
      <c r="E29" s="125"/>
      <c r="F29" s="125"/>
      <c r="G29" s="125"/>
      <c r="H29" s="125"/>
      <c r="I29" s="125"/>
      <c r="J29" s="125"/>
      <c r="K29" s="125"/>
      <c r="L29" s="125"/>
      <c r="M29" s="125"/>
      <c r="N29" s="125"/>
      <c r="O29" s="125"/>
      <c r="P29" s="125"/>
      <c r="Q29" s="125"/>
    </row>
    <row r="30" spans="2:47" ht="12.75" x14ac:dyDescent="0.2">
      <c r="E30" s="125"/>
      <c r="F30" s="125"/>
      <c r="G30" s="125"/>
      <c r="H30" s="125"/>
      <c r="I30" s="125"/>
      <c r="J30" s="125"/>
      <c r="K30" s="125"/>
      <c r="L30" s="125"/>
      <c r="M30" s="125"/>
      <c r="N30" s="125"/>
      <c r="O30" s="125"/>
      <c r="P30" s="125"/>
      <c r="Q30" s="125"/>
    </row>
    <row r="31" spans="2:47" ht="12.75" x14ac:dyDescent="0.2">
      <c r="E31" s="125"/>
      <c r="F31" s="125"/>
      <c r="G31" s="125"/>
      <c r="H31" s="125"/>
      <c r="I31" s="125"/>
      <c r="N31" s="125"/>
      <c r="O31" s="125"/>
      <c r="P31" s="125"/>
      <c r="Q31" s="125"/>
    </row>
    <row r="32" spans="2:47" ht="12.75" x14ac:dyDescent="0.2">
      <c r="F32" s="125"/>
      <c r="G32" s="125"/>
      <c r="H32" s="125"/>
    </row>
    <row r="35" spans="4:8" ht="12.75" x14ac:dyDescent="0.2">
      <c r="D35" s="125"/>
    </row>
    <row r="36" spans="4:8" ht="12.75" x14ac:dyDescent="0.2">
      <c r="D36" s="125"/>
    </row>
    <row r="37" spans="4:8" ht="12.75" x14ac:dyDescent="0.2">
      <c r="D37" s="125"/>
    </row>
    <row r="38" spans="4:8" ht="12.75" x14ac:dyDescent="0.2">
      <c r="D38" s="125"/>
    </row>
    <row r="42" spans="4:8" ht="12.75" x14ac:dyDescent="0.2">
      <c r="H42" s="125"/>
    </row>
    <row r="43" spans="4:8" ht="12.75" x14ac:dyDescent="0.2">
      <c r="H43" s="125"/>
    </row>
    <row r="44" spans="4:8" ht="12.75" x14ac:dyDescent="0.2">
      <c r="H44" s="125"/>
    </row>
    <row r="45" spans="4:8" ht="12.75" x14ac:dyDescent="0.2">
      <c r="H45" s="125"/>
    </row>
    <row r="46" spans="4:8" ht="12.75" x14ac:dyDescent="0.2">
      <c r="D46" s="125"/>
      <c r="E46" s="125"/>
      <c r="F46" s="125"/>
      <c r="G46" s="125"/>
      <c r="H46" s="125"/>
    </row>
    <row r="47" spans="4:8" ht="12.75" x14ac:dyDescent="0.2">
      <c r="D47" s="125"/>
      <c r="E47" s="125"/>
      <c r="F47" s="125"/>
      <c r="G47" s="125"/>
      <c r="H47" s="125"/>
    </row>
    <row r="48" spans="4:8" ht="12.75" x14ac:dyDescent="0.2">
      <c r="D48" s="125"/>
      <c r="E48" s="125"/>
      <c r="F48" s="125"/>
      <c r="G48" s="125"/>
      <c r="H48" s="125"/>
    </row>
    <row r="49" spans="4:8" ht="12.75" x14ac:dyDescent="0.2">
      <c r="D49" s="125"/>
      <c r="E49" s="125"/>
      <c r="F49" s="125"/>
      <c r="G49" s="125"/>
      <c r="H49" s="125"/>
    </row>
    <row r="50" spans="4:8" ht="12.75" x14ac:dyDescent="0.2">
      <c r="D50" s="125"/>
      <c r="E50" s="125"/>
      <c r="F50" s="125"/>
      <c r="G50" s="125"/>
      <c r="H50" s="125"/>
    </row>
    <row r="51" spans="4:8" ht="12.75" x14ac:dyDescent="0.2">
      <c r="D51" s="125"/>
      <c r="E51" s="125"/>
      <c r="F51" s="125"/>
      <c r="G51" s="125"/>
      <c r="H51" s="125"/>
    </row>
    <row r="52" spans="4:8" ht="12.75" x14ac:dyDescent="0.2">
      <c r="D52" s="125"/>
      <c r="E52" s="125"/>
      <c r="F52" s="125"/>
      <c r="G52" s="125"/>
      <c r="H52" s="125"/>
    </row>
    <row r="53" spans="4:8" ht="12.75" x14ac:dyDescent="0.2">
      <c r="D53" s="125"/>
      <c r="E53" s="125"/>
      <c r="F53" s="125"/>
      <c r="G53" s="125"/>
      <c r="H53" s="125"/>
    </row>
  </sheetData>
  <sheetProtection formatColumns="0" formatRows="0" insertRows="0" deleteRows="0"/>
  <mergeCells count="3">
    <mergeCell ref="E22:H22"/>
    <mergeCell ref="J22:M22"/>
    <mergeCell ref="B19:M19"/>
  </mergeCells>
  <printOptions horizontalCentered="1"/>
  <pageMargins left="0.23622047244094491" right="0.23622047244094491" top="0.74803149606299213" bottom="0.74803149606299213" header="0.31496062992125984" footer="0.31496062992125984"/>
  <pageSetup scale="65" fitToHeight="0" orientation="landscape" r:id="rId3"/>
  <headerFooter>
    <oddFooter>&amp;CSAT-AGCTI&amp;R&amp;P de &amp;N</oddFooter>
  </headerFooter>
  <drawing r:id="rId4"/>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5:CJ59"/>
  <sheetViews>
    <sheetView showGridLines="0" topLeftCell="A21" zoomScale="110" zoomScaleNormal="110" zoomScalePageLayoutView="110" workbookViewId="0">
      <selection activeCell="A23" sqref="A23"/>
    </sheetView>
  </sheetViews>
  <sheetFormatPr defaultColWidth="13" defaultRowHeight="12" x14ac:dyDescent="0.2"/>
  <cols>
    <col min="1" max="1" width="4.42578125" style="53" customWidth="1"/>
    <col min="2" max="2" width="16.140625" style="53" customWidth="1"/>
    <col min="3" max="3" width="15.28515625" style="53" bestFit="1" customWidth="1"/>
    <col min="4" max="4" width="16.7109375" style="53" customWidth="1"/>
    <col min="5" max="5" width="19" style="53" customWidth="1"/>
    <col min="6" max="6" width="15.140625" style="53" customWidth="1"/>
    <col min="7" max="7" width="14.85546875" style="53" customWidth="1"/>
    <col min="8" max="8" width="15.140625" style="53" customWidth="1"/>
    <col min="9" max="9" width="12.28515625" style="53" bestFit="1" customWidth="1"/>
    <col min="10" max="10" width="11.28515625" style="53" bestFit="1" customWidth="1"/>
    <col min="11" max="11" width="12.42578125" style="54" customWidth="1"/>
    <col min="12" max="12" width="13.42578125" style="55" customWidth="1"/>
    <col min="13" max="13" width="13" style="55" customWidth="1"/>
    <col min="14" max="14" width="14.85546875" style="55" customWidth="1"/>
    <col min="15" max="15" width="13.140625" style="55" customWidth="1"/>
    <col min="16" max="16" width="11.85546875" style="55" customWidth="1"/>
    <col min="17" max="17" width="13.85546875" style="55" customWidth="1"/>
    <col min="18" max="18" width="12.42578125" style="55" bestFit="1" customWidth="1"/>
    <col min="19" max="20" width="10.85546875" style="55" customWidth="1"/>
    <col min="21" max="22" width="10.85546875" style="53" customWidth="1"/>
    <col min="23" max="24" width="9.85546875" style="53" customWidth="1"/>
    <col min="25" max="26" width="10.85546875" style="55" customWidth="1"/>
    <col min="27" max="28" width="9.85546875" style="53" customWidth="1"/>
    <col min="29" max="29" width="3.85546875" style="53" customWidth="1"/>
    <col min="30" max="30" width="13.140625" style="55" customWidth="1"/>
    <col min="31" max="32" width="9.85546875" style="53" customWidth="1"/>
    <col min="33" max="33" width="4.140625" style="53" customWidth="1"/>
    <col min="34" max="16384" width="13" style="53"/>
  </cols>
  <sheetData>
    <row r="15" spans="2:88" s="65" customFormat="1" ht="93" customHeight="1" x14ac:dyDescent="0.2">
      <c r="B15" s="290" t="s">
        <v>153</v>
      </c>
      <c r="C15" s="290"/>
      <c r="D15" s="290"/>
      <c r="E15" s="290"/>
      <c r="F15" s="290"/>
      <c r="G15" s="290"/>
      <c r="H15" s="290"/>
      <c r="I15" s="290"/>
      <c r="J15" s="290"/>
      <c r="K15" s="290"/>
      <c r="L15" s="290"/>
      <c r="M15" s="290"/>
      <c r="S15" s="61"/>
      <c r="T15" s="61"/>
      <c r="U15" s="61"/>
      <c r="V15" s="61"/>
      <c r="W15" s="61"/>
      <c r="X15" s="61"/>
      <c r="Y15" s="61"/>
      <c r="Z15" s="61"/>
      <c r="AA15" s="61"/>
      <c r="AB15" s="61"/>
      <c r="AC15" s="61"/>
      <c r="AD15" s="61"/>
      <c r="AE15" s="61"/>
      <c r="AF15" s="61"/>
      <c r="AG15" s="61"/>
      <c r="AH15" s="61"/>
      <c r="AI15" s="61"/>
      <c r="AJ15" s="64"/>
      <c r="AK15" s="64"/>
      <c r="AL15" s="64"/>
      <c r="AM15" s="64"/>
      <c r="AN15" s="64"/>
      <c r="AO15" s="64"/>
      <c r="AP15" s="64"/>
      <c r="AQ15" s="64"/>
      <c r="AR15" s="64"/>
      <c r="AS15" s="64"/>
      <c r="AT15" s="64"/>
      <c r="AU15" s="64"/>
      <c r="AV15" s="64"/>
      <c r="AW15" s="64"/>
      <c r="AX15" s="64"/>
      <c r="AY15" s="64"/>
      <c r="AZ15" s="64"/>
      <c r="BA15" s="64"/>
      <c r="BB15" s="64"/>
      <c r="BC15" s="64"/>
      <c r="BD15" s="64"/>
      <c r="BE15" s="64"/>
      <c r="BF15" s="64"/>
      <c r="BG15" s="64"/>
      <c r="BH15" s="64"/>
      <c r="BI15" s="64"/>
      <c r="BJ15" s="64"/>
      <c r="BK15" s="64"/>
      <c r="BL15" s="64"/>
      <c r="BM15" s="64"/>
      <c r="BN15" s="64"/>
      <c r="BO15" s="64"/>
      <c r="BP15" s="64"/>
      <c r="BQ15" s="64"/>
      <c r="BR15" s="64"/>
      <c r="BS15" s="64"/>
      <c r="BT15" s="64"/>
      <c r="BU15" s="64"/>
      <c r="BV15" s="64"/>
      <c r="BW15" s="64"/>
      <c r="BX15" s="64"/>
      <c r="BY15" s="64"/>
      <c r="BZ15" s="64"/>
      <c r="CA15" s="64"/>
      <c r="CB15" s="64"/>
      <c r="CC15" s="64"/>
      <c r="CD15" s="64"/>
      <c r="CE15" s="64"/>
      <c r="CF15" s="64"/>
      <c r="CG15" s="64"/>
      <c r="CH15" s="64"/>
      <c r="CI15" s="64"/>
      <c r="CJ15" s="64"/>
    </row>
    <row r="16" spans="2:88" s="65" customFormat="1" ht="17.25" customHeight="1" x14ac:dyDescent="0.2">
      <c r="B16" s="194" t="s">
        <v>167</v>
      </c>
      <c r="C16" s="197"/>
      <c r="D16" s="197"/>
      <c r="E16" s="197"/>
      <c r="F16" s="197"/>
      <c r="G16" s="197"/>
      <c r="H16" s="197"/>
      <c r="I16" s="197"/>
      <c r="J16" s="197"/>
      <c r="K16" s="197"/>
      <c r="L16" s="197"/>
      <c r="M16" s="197"/>
      <c r="S16" s="61"/>
      <c r="T16" s="61"/>
      <c r="U16" s="61"/>
      <c r="V16" s="61"/>
      <c r="W16" s="61"/>
      <c r="X16" s="61"/>
      <c r="Y16" s="61"/>
      <c r="Z16" s="61"/>
      <c r="AA16" s="61"/>
      <c r="AB16" s="61"/>
      <c r="AC16" s="61"/>
      <c r="AD16" s="61"/>
      <c r="AE16" s="61"/>
      <c r="AF16" s="61"/>
      <c r="AG16" s="61"/>
      <c r="AH16" s="61"/>
      <c r="AI16" s="61"/>
      <c r="AJ16" s="64"/>
      <c r="AK16" s="64"/>
      <c r="AL16" s="64"/>
      <c r="AM16" s="64"/>
      <c r="AN16" s="64"/>
      <c r="AO16" s="64"/>
      <c r="AP16" s="64"/>
      <c r="AQ16" s="64"/>
      <c r="AR16" s="64"/>
      <c r="AS16" s="64"/>
      <c r="AT16" s="64"/>
      <c r="AU16" s="64"/>
      <c r="AV16" s="64"/>
      <c r="AW16" s="64"/>
      <c r="AX16" s="64"/>
      <c r="AY16" s="64"/>
      <c r="AZ16" s="64"/>
      <c r="BA16" s="64"/>
      <c r="BB16" s="64"/>
      <c r="BC16" s="64"/>
      <c r="BD16" s="64"/>
      <c r="BE16" s="64"/>
      <c r="BF16" s="64"/>
      <c r="BG16" s="64"/>
      <c r="BH16" s="64"/>
      <c r="BI16" s="64"/>
      <c r="BJ16" s="64"/>
      <c r="BK16" s="64"/>
      <c r="BL16" s="64"/>
      <c r="BM16" s="64"/>
      <c r="BN16" s="64"/>
      <c r="BO16" s="64"/>
      <c r="BP16" s="64"/>
      <c r="BQ16" s="64"/>
      <c r="BR16" s="64"/>
      <c r="BS16" s="64"/>
      <c r="BT16" s="64"/>
      <c r="BU16" s="64"/>
      <c r="BV16" s="64"/>
      <c r="BW16" s="64"/>
      <c r="BX16" s="64"/>
      <c r="BY16" s="64"/>
      <c r="BZ16" s="64"/>
      <c r="CA16" s="64"/>
      <c r="CB16" s="64"/>
      <c r="CC16" s="64"/>
      <c r="CD16" s="64"/>
      <c r="CE16" s="64"/>
      <c r="CF16" s="64"/>
      <c r="CG16" s="64"/>
      <c r="CH16" s="64"/>
      <c r="CI16" s="64"/>
      <c r="CJ16" s="64"/>
    </row>
    <row r="17" spans="1:88" s="65" customFormat="1" ht="17.25" customHeight="1" x14ac:dyDescent="0.2">
      <c r="B17" s="194" t="s">
        <v>168</v>
      </c>
      <c r="C17" s="197"/>
      <c r="D17" s="197"/>
      <c r="E17" s="197"/>
      <c r="F17" s="197"/>
      <c r="G17" s="197"/>
      <c r="H17" s="197"/>
      <c r="I17" s="197"/>
      <c r="J17" s="197"/>
      <c r="K17" s="197"/>
      <c r="L17" s="197"/>
      <c r="M17" s="197"/>
      <c r="S17" s="61"/>
      <c r="T17" s="61"/>
      <c r="U17" s="61"/>
      <c r="V17" s="61"/>
      <c r="W17" s="61"/>
      <c r="X17" s="61"/>
      <c r="Y17" s="61"/>
      <c r="Z17" s="61"/>
      <c r="AA17" s="61"/>
      <c r="AB17" s="61"/>
      <c r="AC17" s="61"/>
      <c r="AD17" s="61"/>
      <c r="AE17" s="61"/>
      <c r="AF17" s="61"/>
      <c r="AG17" s="61"/>
      <c r="AH17" s="61"/>
      <c r="AI17" s="61"/>
      <c r="AJ17" s="64"/>
      <c r="AK17" s="64"/>
      <c r="AL17" s="64"/>
      <c r="AM17" s="64"/>
      <c r="AN17" s="64"/>
      <c r="AO17" s="64"/>
      <c r="AP17" s="64"/>
      <c r="AQ17" s="64"/>
      <c r="AR17" s="64"/>
      <c r="AS17" s="64"/>
      <c r="AT17" s="64"/>
      <c r="AU17" s="64"/>
      <c r="AV17" s="64"/>
      <c r="AW17" s="64"/>
      <c r="AX17" s="64"/>
      <c r="AY17" s="64"/>
      <c r="AZ17" s="64"/>
      <c r="BA17" s="64"/>
      <c r="BB17" s="64"/>
      <c r="BC17" s="64"/>
      <c r="BD17" s="64"/>
      <c r="BE17" s="64"/>
      <c r="BF17" s="64"/>
      <c r="BG17" s="64"/>
      <c r="BH17" s="64"/>
      <c r="BI17" s="64"/>
      <c r="BJ17" s="64"/>
      <c r="BK17" s="64"/>
      <c r="BL17" s="64"/>
      <c r="BM17" s="64"/>
      <c r="BN17" s="64"/>
      <c r="BO17" s="64"/>
      <c r="BP17" s="64"/>
      <c r="BQ17" s="64"/>
      <c r="BR17" s="64"/>
      <c r="BS17" s="64"/>
      <c r="BT17" s="64"/>
      <c r="BU17" s="64"/>
      <c r="BV17" s="64"/>
      <c r="BW17" s="64"/>
      <c r="BX17" s="64"/>
      <c r="BY17" s="64"/>
      <c r="BZ17" s="64"/>
      <c r="CA17" s="64"/>
      <c r="CB17" s="64"/>
      <c r="CC17" s="64"/>
      <c r="CD17" s="64"/>
      <c r="CE17" s="64"/>
      <c r="CF17" s="64"/>
      <c r="CG17" s="64"/>
      <c r="CH17" s="64"/>
      <c r="CI17" s="64"/>
      <c r="CJ17" s="64"/>
    </row>
    <row r="18" spans="1:88" s="65" customFormat="1" ht="15.75" customHeight="1" thickBot="1" x14ac:dyDescent="0.25">
      <c r="B18" s="33" t="s">
        <v>182</v>
      </c>
      <c r="C18" s="197"/>
      <c r="D18" s="197"/>
      <c r="E18" s="197"/>
      <c r="F18" s="197"/>
      <c r="G18" s="197"/>
      <c r="H18" s="197"/>
      <c r="I18" s="197"/>
      <c r="J18" s="197"/>
      <c r="K18" s="197"/>
      <c r="L18" s="197"/>
      <c r="M18" s="197"/>
      <c r="S18" s="61"/>
      <c r="T18" s="61"/>
      <c r="U18" s="61"/>
      <c r="V18" s="61"/>
      <c r="W18" s="61"/>
      <c r="X18" s="61"/>
      <c r="Y18" s="61"/>
      <c r="Z18" s="61"/>
      <c r="AA18" s="61"/>
      <c r="AB18" s="61"/>
      <c r="AC18" s="61"/>
      <c r="AD18" s="61"/>
      <c r="AE18" s="61"/>
      <c r="AF18" s="61"/>
      <c r="AG18" s="61"/>
      <c r="AH18" s="61"/>
      <c r="AI18" s="61"/>
      <c r="AJ18" s="64"/>
      <c r="AK18" s="64"/>
      <c r="AL18" s="64"/>
      <c r="AM18" s="64"/>
      <c r="AN18" s="64"/>
      <c r="AO18" s="64"/>
      <c r="AP18" s="64"/>
      <c r="AQ18" s="64"/>
      <c r="AR18" s="64"/>
      <c r="AS18" s="64"/>
      <c r="AT18" s="64"/>
      <c r="AU18" s="64"/>
      <c r="AV18" s="64"/>
      <c r="AW18" s="64"/>
      <c r="AX18" s="64"/>
      <c r="AY18" s="64"/>
      <c r="AZ18" s="64"/>
      <c r="BA18" s="64"/>
      <c r="BB18" s="64"/>
      <c r="BC18" s="64"/>
      <c r="BD18" s="64"/>
      <c r="BE18" s="64"/>
      <c r="BF18" s="64"/>
      <c r="BG18" s="64"/>
      <c r="BH18" s="64"/>
      <c r="BI18" s="64"/>
      <c r="BJ18" s="64"/>
      <c r="BK18" s="64"/>
      <c r="BL18" s="64"/>
      <c r="BM18" s="64"/>
      <c r="BN18" s="64"/>
      <c r="BO18" s="64"/>
      <c r="BP18" s="64"/>
      <c r="BQ18" s="64"/>
      <c r="BR18" s="64"/>
      <c r="BS18" s="64"/>
      <c r="BT18" s="64"/>
      <c r="BU18" s="64"/>
      <c r="BV18" s="64"/>
      <c r="BW18" s="64"/>
      <c r="BX18" s="64"/>
      <c r="BY18" s="64"/>
      <c r="BZ18" s="64"/>
      <c r="CA18" s="64"/>
      <c r="CB18" s="64"/>
      <c r="CC18" s="64"/>
      <c r="CD18" s="64"/>
      <c r="CE18" s="64"/>
      <c r="CF18" s="64"/>
      <c r="CG18" s="64"/>
      <c r="CH18" s="64"/>
      <c r="CI18" s="64"/>
      <c r="CJ18" s="64"/>
    </row>
    <row r="19" spans="1:88" s="65" customFormat="1" ht="21" customHeight="1" x14ac:dyDescent="0.2">
      <c r="B19" s="284" t="s">
        <v>72</v>
      </c>
      <c r="C19" s="284"/>
      <c r="D19" s="284"/>
      <c r="E19" s="284"/>
      <c r="F19" s="284"/>
      <c r="G19" s="284"/>
      <c r="H19" s="284"/>
      <c r="I19" s="284"/>
      <c r="J19" s="284"/>
      <c r="R19" s="286" t="s">
        <v>80</v>
      </c>
      <c r="S19" s="287"/>
      <c r="T19" s="288"/>
      <c r="U19" s="286" t="s">
        <v>81</v>
      </c>
      <c r="V19" s="289"/>
      <c r="W19" s="287"/>
      <c r="X19" s="288"/>
      <c r="Y19" s="286" t="s">
        <v>82</v>
      </c>
      <c r="Z19" s="289"/>
      <c r="AA19" s="287"/>
      <c r="AB19" s="288"/>
      <c r="AD19" s="118"/>
      <c r="AE19" s="118"/>
      <c r="AF19" s="118"/>
      <c r="AG19" s="118"/>
      <c r="AJ19" s="133"/>
      <c r="AK19" s="133"/>
      <c r="AL19" s="133"/>
      <c r="AM19" s="133"/>
      <c r="AN19" s="133"/>
      <c r="AO19" s="133"/>
      <c r="AP19" s="133"/>
      <c r="AQ19" s="133"/>
      <c r="AR19" s="133"/>
      <c r="AS19" s="133"/>
      <c r="AT19" s="133"/>
      <c r="AU19" s="133"/>
      <c r="AV19" s="133"/>
      <c r="AW19" s="133"/>
      <c r="AX19" s="133"/>
      <c r="AY19" s="133"/>
      <c r="AZ19" s="133"/>
      <c r="BA19" s="133"/>
      <c r="BB19" s="133"/>
      <c r="BC19" s="133"/>
      <c r="BD19" s="133"/>
      <c r="BE19" s="133"/>
      <c r="BF19" s="133"/>
      <c r="BG19" s="133"/>
      <c r="BH19" s="133"/>
      <c r="BI19" s="133"/>
      <c r="BJ19" s="133"/>
      <c r="BK19" s="133"/>
      <c r="BL19" s="133"/>
      <c r="BM19" s="133"/>
      <c r="BN19" s="133"/>
      <c r="BO19" s="133"/>
      <c r="BP19" s="133"/>
      <c r="BQ19" s="133"/>
      <c r="BR19" s="133"/>
      <c r="BS19" s="133"/>
      <c r="BT19" s="133"/>
      <c r="BU19" s="133"/>
      <c r="BV19" s="133"/>
      <c r="BW19" s="133"/>
      <c r="BX19" s="133"/>
      <c r="BY19" s="133"/>
      <c r="BZ19" s="133"/>
      <c r="CA19" s="133"/>
      <c r="CB19" s="133"/>
      <c r="CC19" s="133"/>
      <c r="CD19" s="133"/>
      <c r="CE19" s="133"/>
      <c r="CF19" s="133"/>
      <c r="CG19" s="133"/>
      <c r="CH19" s="133"/>
      <c r="CI19" s="133"/>
      <c r="CJ19" s="133"/>
    </row>
    <row r="20" spans="1:88" ht="21.75" customHeight="1" x14ac:dyDescent="0.2">
      <c r="B20" s="134" t="s">
        <v>154</v>
      </c>
      <c r="C20" s="135">
        <f>2^21+48</f>
        <v>2097200</v>
      </c>
      <c r="D20" s="136" t="s">
        <v>79</v>
      </c>
      <c r="E20" s="137">
        <v>0.6</v>
      </c>
      <c r="F20" s="57"/>
      <c r="G20" s="138" t="s">
        <v>17</v>
      </c>
      <c r="H20" s="139">
        <f>SUM(H25:H59)</f>
        <v>0</v>
      </c>
      <c r="I20" s="139">
        <f t="shared" ref="I20:M20" si="0">SUM(I25:I59)</f>
        <v>0</v>
      </c>
      <c r="J20" s="139">
        <f t="shared" si="0"/>
        <v>0</v>
      </c>
      <c r="K20" s="139">
        <f t="shared" si="0"/>
        <v>0</v>
      </c>
      <c r="L20" s="139">
        <f t="shared" si="0"/>
        <v>0</v>
      </c>
      <c r="M20" s="139">
        <f t="shared" si="0"/>
        <v>0</v>
      </c>
      <c r="P20" s="56"/>
      <c r="Q20" s="56"/>
      <c r="R20" s="139"/>
      <c r="S20" s="139">
        <f t="shared" ref="S20:Y20" si="1">SUM(S25:S59)</f>
        <v>0</v>
      </c>
      <c r="T20" s="139">
        <f t="shared" si="1"/>
        <v>0</v>
      </c>
      <c r="U20" s="139">
        <f t="shared" si="1"/>
        <v>0</v>
      </c>
      <c r="V20" s="139"/>
      <c r="W20" s="139">
        <f t="shared" si="1"/>
        <v>0</v>
      </c>
      <c r="X20" s="139">
        <f t="shared" si="1"/>
        <v>0</v>
      </c>
      <c r="Y20" s="139">
        <f t="shared" si="1"/>
        <v>0</v>
      </c>
      <c r="Z20" s="140"/>
      <c r="AA20" s="139">
        <f t="shared" ref="AA20:AB20" si="2">SUM(AA25:AA59)</f>
        <v>0</v>
      </c>
      <c r="AB20" s="139">
        <f t="shared" si="2"/>
        <v>0</v>
      </c>
      <c r="AD20" s="53"/>
    </row>
    <row r="21" spans="1:88" ht="5.0999999999999996" customHeight="1" thickBot="1" x14ac:dyDescent="0.25">
      <c r="B21" s="21"/>
      <c r="C21" s="21"/>
      <c r="D21" s="21"/>
      <c r="E21" s="21"/>
      <c r="F21" s="21"/>
      <c r="G21" s="21"/>
      <c r="H21" s="21"/>
      <c r="I21" s="21"/>
      <c r="J21" s="22"/>
      <c r="K21" s="22"/>
      <c r="L21" s="22"/>
      <c r="M21" s="22"/>
      <c r="N21" s="22"/>
      <c r="O21" s="22"/>
      <c r="P21" s="21"/>
      <c r="Q21" s="21"/>
      <c r="R21" s="141"/>
      <c r="S21" s="22"/>
      <c r="T21" s="142"/>
      <c r="U21" s="143"/>
      <c r="V21" s="22"/>
      <c r="W21" s="22"/>
      <c r="X21" s="142"/>
      <c r="Y21" s="143"/>
      <c r="Z21" s="22"/>
      <c r="AA21" s="22"/>
      <c r="AB21" s="142"/>
      <c r="AD21" s="53"/>
    </row>
    <row r="22" spans="1:88" s="65" customFormat="1" ht="48" x14ac:dyDescent="0.2">
      <c r="A22" s="144"/>
      <c r="B22" s="195" t="s">
        <v>73</v>
      </c>
      <c r="C22" s="195" t="s">
        <v>32</v>
      </c>
      <c r="D22" s="196" t="s">
        <v>145</v>
      </c>
      <c r="E22" s="196" t="s">
        <v>155</v>
      </c>
      <c r="F22" s="195" t="s">
        <v>86</v>
      </c>
      <c r="G22" s="195" t="s">
        <v>74</v>
      </c>
      <c r="H22" s="195" t="s">
        <v>33</v>
      </c>
      <c r="I22" s="195" t="s">
        <v>2</v>
      </c>
      <c r="J22" s="195" t="s">
        <v>35</v>
      </c>
      <c r="K22" s="147" t="s">
        <v>87</v>
      </c>
      <c r="L22" s="147" t="s">
        <v>93</v>
      </c>
      <c r="M22" s="147" t="s">
        <v>156</v>
      </c>
      <c r="N22" s="147" t="s">
        <v>94</v>
      </c>
      <c r="O22" s="148" t="s">
        <v>91</v>
      </c>
      <c r="P22" s="148" t="s">
        <v>92</v>
      </c>
      <c r="Q22" s="149" t="s">
        <v>88</v>
      </c>
      <c r="R22" s="150" t="s">
        <v>157</v>
      </c>
      <c r="S22" s="136" t="s">
        <v>136</v>
      </c>
      <c r="T22" s="151" t="s">
        <v>77</v>
      </c>
      <c r="U22" s="152" t="s">
        <v>78</v>
      </c>
      <c r="V22" s="150" t="s">
        <v>157</v>
      </c>
      <c r="W22" s="136" t="s">
        <v>136</v>
      </c>
      <c r="X22" s="151" t="s">
        <v>77</v>
      </c>
      <c r="Y22" s="152" t="s">
        <v>78</v>
      </c>
      <c r="Z22" s="150" t="s">
        <v>157</v>
      </c>
      <c r="AA22" s="136" t="s">
        <v>136</v>
      </c>
      <c r="AB22" s="151" t="s">
        <v>77</v>
      </c>
      <c r="AC22" s="118"/>
      <c r="AD22" s="118"/>
      <c r="AE22" s="118"/>
      <c r="AF22" s="118"/>
      <c r="AG22" s="118"/>
      <c r="AH22" s="64"/>
      <c r="AI22" s="64"/>
      <c r="AJ22" s="64"/>
      <c r="AK22" s="64"/>
      <c r="AL22" s="64"/>
      <c r="AM22" s="64"/>
      <c r="AN22" s="64"/>
      <c r="AO22" s="64"/>
      <c r="AP22" s="64"/>
      <c r="AQ22" s="64"/>
      <c r="AR22" s="64"/>
      <c r="AS22" s="64"/>
      <c r="AT22" s="64"/>
      <c r="AU22" s="64"/>
      <c r="AV22" s="64"/>
      <c r="AW22" s="64"/>
      <c r="AX22" s="64"/>
      <c r="AY22" s="64"/>
      <c r="AZ22" s="64"/>
      <c r="BA22" s="64"/>
      <c r="BB22" s="64"/>
      <c r="BC22" s="64"/>
      <c r="BD22" s="64"/>
      <c r="BE22" s="64"/>
      <c r="BF22" s="64"/>
      <c r="BG22" s="64"/>
      <c r="BH22" s="64"/>
      <c r="BI22" s="64"/>
      <c r="BJ22" s="64"/>
      <c r="BK22" s="64"/>
      <c r="BL22" s="64"/>
      <c r="BM22" s="64"/>
      <c r="BN22" s="64"/>
      <c r="BO22" s="64"/>
      <c r="BP22" s="64"/>
      <c r="BQ22" s="64"/>
      <c r="BR22" s="64"/>
      <c r="BS22" s="64"/>
      <c r="BT22" s="64"/>
      <c r="BU22" s="64"/>
      <c r="BV22" s="64"/>
      <c r="BW22" s="64"/>
      <c r="BX22" s="64"/>
      <c r="BY22" s="64"/>
      <c r="BZ22" s="64"/>
      <c r="CA22" s="64"/>
      <c r="CB22" s="64"/>
      <c r="CC22" s="64"/>
      <c r="CD22" s="64"/>
      <c r="CE22" s="64"/>
      <c r="CF22" s="64"/>
    </row>
    <row r="23" spans="1:88" ht="210.75" customHeight="1" x14ac:dyDescent="0.2">
      <c r="B23" s="153"/>
      <c r="C23" s="154"/>
      <c r="D23" s="153"/>
      <c r="E23" s="153"/>
      <c r="F23" s="153"/>
      <c r="G23" s="153"/>
      <c r="H23" s="153"/>
      <c r="I23" s="153"/>
      <c r="J23" s="153"/>
      <c r="K23" s="154"/>
      <c r="L23" s="154"/>
      <c r="M23" s="154"/>
      <c r="N23" s="154"/>
      <c r="O23" s="155"/>
      <c r="P23" s="155"/>
      <c r="Q23" s="156"/>
      <c r="R23" s="157"/>
      <c r="S23" s="154"/>
      <c r="T23" s="158"/>
      <c r="U23" s="159"/>
      <c r="V23" s="157"/>
      <c r="W23" s="154"/>
      <c r="X23" s="158"/>
      <c r="Y23" s="159"/>
      <c r="Z23" s="157"/>
      <c r="AA23" s="154"/>
      <c r="AB23" s="158"/>
      <c r="AD23" s="53"/>
    </row>
    <row r="24" spans="1:88" s="65" customFormat="1" ht="48" hidden="1" x14ac:dyDescent="0.2">
      <c r="A24" s="144"/>
      <c r="B24" s="145" t="s">
        <v>73</v>
      </c>
      <c r="C24" s="145" t="s">
        <v>32</v>
      </c>
      <c r="D24" s="146" t="s">
        <v>145</v>
      </c>
      <c r="E24" s="146" t="s">
        <v>155</v>
      </c>
      <c r="F24" s="145" t="s">
        <v>86</v>
      </c>
      <c r="G24" s="145" t="s">
        <v>74</v>
      </c>
      <c r="H24" s="145" t="s">
        <v>33</v>
      </c>
      <c r="I24" s="145" t="s">
        <v>2</v>
      </c>
      <c r="J24" s="145" t="s">
        <v>35</v>
      </c>
      <c r="K24" s="147" t="s">
        <v>87</v>
      </c>
      <c r="L24" s="147" t="s">
        <v>93</v>
      </c>
      <c r="M24" s="147" t="s">
        <v>156</v>
      </c>
      <c r="N24" s="147" t="s">
        <v>94</v>
      </c>
      <c r="O24" s="148" t="s">
        <v>91</v>
      </c>
      <c r="P24" s="148" t="s">
        <v>92</v>
      </c>
      <c r="Q24" s="160" t="s">
        <v>88</v>
      </c>
      <c r="R24" s="161" t="s">
        <v>89</v>
      </c>
      <c r="S24" s="136" t="s">
        <v>136</v>
      </c>
      <c r="T24" s="151" t="s">
        <v>77</v>
      </c>
      <c r="U24" s="152" t="s">
        <v>78</v>
      </c>
      <c r="V24" s="150" t="s">
        <v>157</v>
      </c>
      <c r="W24" s="136" t="s">
        <v>136</v>
      </c>
      <c r="X24" s="151" t="s">
        <v>77</v>
      </c>
      <c r="Y24" s="152" t="s">
        <v>78</v>
      </c>
      <c r="Z24" s="150" t="s">
        <v>157</v>
      </c>
      <c r="AA24" s="136" t="s">
        <v>136</v>
      </c>
      <c r="AB24" s="151" t="s">
        <v>77</v>
      </c>
      <c r="AC24" s="118"/>
      <c r="AD24" s="118"/>
      <c r="AE24" s="118"/>
      <c r="AF24" s="118"/>
      <c r="AG24" s="118"/>
      <c r="AH24" s="64"/>
      <c r="AI24" s="64"/>
      <c r="AJ24" s="64"/>
      <c r="AK24" s="64"/>
      <c r="AL24" s="64"/>
      <c r="AM24" s="64"/>
      <c r="AN24" s="64"/>
      <c r="AO24" s="64"/>
      <c r="AP24" s="64"/>
      <c r="AQ24" s="64"/>
      <c r="AR24" s="64"/>
      <c r="AS24" s="64"/>
      <c r="AT24" s="64"/>
      <c r="AU24" s="64"/>
      <c r="AV24" s="64"/>
      <c r="AW24" s="64"/>
      <c r="AX24" s="64"/>
      <c r="AY24" s="64"/>
      <c r="AZ24" s="64"/>
      <c r="BA24" s="64"/>
      <c r="BB24" s="64"/>
      <c r="BC24" s="64"/>
      <c r="BD24" s="64"/>
      <c r="BE24" s="64"/>
      <c r="BF24" s="64"/>
      <c r="BG24" s="64"/>
      <c r="BH24" s="64"/>
      <c r="BI24" s="64"/>
      <c r="BJ24" s="64"/>
      <c r="BK24" s="64"/>
      <c r="BL24" s="64"/>
      <c r="BM24" s="64"/>
      <c r="BN24" s="64"/>
      <c r="BO24" s="64"/>
      <c r="BP24" s="64"/>
      <c r="BQ24" s="64"/>
      <c r="BR24" s="64"/>
      <c r="BS24" s="64"/>
      <c r="BT24" s="64"/>
      <c r="BU24" s="64"/>
      <c r="BV24" s="64"/>
      <c r="BW24" s="64"/>
      <c r="BX24" s="64"/>
      <c r="BY24" s="64"/>
      <c r="BZ24" s="64"/>
      <c r="CA24" s="64"/>
      <c r="CB24" s="64"/>
      <c r="CC24" s="64"/>
      <c r="CD24" s="64"/>
      <c r="CE24" s="64"/>
      <c r="CF24" s="64"/>
    </row>
    <row r="25" spans="1:88" x14ac:dyDescent="0.2">
      <c r="A25" s="53">
        <v>1</v>
      </c>
      <c r="B25" s="162"/>
      <c r="C25" s="163"/>
      <c r="D25" s="164"/>
      <c r="E25" s="164"/>
      <c r="F25" s="164"/>
      <c r="G25" s="164"/>
      <c r="H25" s="165"/>
      <c r="I25" s="165"/>
      <c r="J25" s="165"/>
      <c r="K25" s="166">
        <f t="shared" ref="K25:L40" si="3">CEILING($H25*I25*$E$20/1024/48,1)*48</f>
        <v>0</v>
      </c>
      <c r="L25" s="166">
        <f t="shared" si="3"/>
        <v>0</v>
      </c>
      <c r="M25" s="166">
        <f>K25+L25</f>
        <v>0</v>
      </c>
      <c r="N25" s="166">
        <f>CEILING(M25/15/$C$20,1)</f>
        <v>0</v>
      </c>
      <c r="O25" s="167">
        <f>IFERROR(M25/N25, 0)</f>
        <v>0</v>
      </c>
      <c r="P25" s="168">
        <f>IFERROR(CEILING(((K25+L25)-(S25*N25))/(T25*N25)+1,1),0)</f>
        <v>0</v>
      </c>
      <c r="Q25" s="169" t="str">
        <f t="shared" ref="Q25" si="4">IFERROR(VLOOKUP(B25&amp;"DATOS", InfoFisicaBD, 7, FALSE), "")</f>
        <v/>
      </c>
      <c r="R25" s="170" t="str">
        <f t="shared" ref="R25" si="5">IFERROR(VLOOKUP(B25&amp;"DATOS", InfoFisicaBD, 11, FALSE), "")</f>
        <v/>
      </c>
      <c r="S25" s="166">
        <f t="shared" ref="S25:S59" si="6">IF(MID(B25,1,2)&lt;&gt;"ET",IF(O25&lt;$C$20,CEILING(O25/48,1)*48,$C$20),1024)</f>
        <v>0</v>
      </c>
      <c r="T25" s="171">
        <f>IF(MID(B25,1,2)&lt;&gt;"ET",IF(MAX((M25-S25)/6,CEILING(J25*H25*$E$20/6/1024/48,1)*48)&gt;$C$20,$C$20,MAX((M25-S25)/6,CEILING(J25*H25*$E$20/6/1024/48,1)*48)),IF(K25&lt;=$C$20,CEILING(K25/48,1)*48,$C$20))</f>
        <v>0</v>
      </c>
      <c r="U25" s="172"/>
      <c r="V25" s="173" t="str">
        <f t="shared" ref="V25" si="7">IFERROR(VLOOKUP(B25&amp;"DATOS", InfoFisicaBD, 9, FALSE), "")</f>
        <v/>
      </c>
      <c r="W25" s="174">
        <f t="shared" ref="W25:W59" si="8">IF(CEILING(U25*$H25*$E$20/1024/48,1)*48&gt;$C$20, $C$20, CEILING(U25*$H25*$E$20/1024/48,1)*48)</f>
        <v>0</v>
      </c>
      <c r="X25" s="175">
        <f>IF(W25&gt;0,48, 0)</f>
        <v>0</v>
      </c>
      <c r="Y25" s="172"/>
      <c r="Z25" s="173" t="str">
        <f t="shared" ref="Z25" si="9">IFERROR(VLOOKUP(B25&amp;"DATOS", InfoFisicaBD, 10, FALSE), "")</f>
        <v/>
      </c>
      <c r="AA25" s="174">
        <f t="shared" ref="AA25:AA59" si="10">IF(CEILING(Y25*$H25*$E$20/1024/48,1)*48&gt;$C$20, $C$20, CEILING(Y25*$H25*$E$20/1024/48,1)*48)</f>
        <v>0</v>
      </c>
      <c r="AB25" s="175">
        <f>IF(AA25&gt;0,48, 0)</f>
        <v>0</v>
      </c>
      <c r="AD25" s="53"/>
    </row>
    <row r="26" spans="1:88" x14ac:dyDescent="0.2">
      <c r="A26" s="58">
        <f t="shared" ref="A26:A59" si="11">A25+1</f>
        <v>2</v>
      </c>
      <c r="B26" s="162"/>
      <c r="C26" s="163"/>
      <c r="D26" s="164"/>
      <c r="E26" s="164"/>
      <c r="F26" s="164"/>
      <c r="G26" s="164"/>
      <c r="H26" s="165"/>
      <c r="I26" s="165"/>
      <c r="J26" s="165"/>
      <c r="K26" s="166">
        <f t="shared" si="3"/>
        <v>0</v>
      </c>
      <c r="L26" s="166">
        <f t="shared" si="3"/>
        <v>0</v>
      </c>
      <c r="M26" s="166">
        <f t="shared" ref="M26:M59" si="12">K26+L26</f>
        <v>0</v>
      </c>
      <c r="N26" s="166">
        <f t="shared" ref="N26:N59" si="13">CEILING(M26/15/$C$20,1)</f>
        <v>0</v>
      </c>
      <c r="O26" s="167">
        <f t="shared" ref="O26:O59" si="14">IFERROR(M26/N26, 0)</f>
        <v>0</v>
      </c>
      <c r="P26" s="168">
        <f t="shared" ref="P26:P59" si="15">IFERROR(CEILING(((K26+L26)-(S26*N26))/(T26*N26)+1,1),0)</f>
        <v>0</v>
      </c>
      <c r="Q26" s="169" t="str">
        <f t="shared" ref="Q26:Q59" si="16">IFERROR(VLOOKUP(B26&amp;"DATOS", InfoFisicaBD, 7, FALSE), "")</f>
        <v/>
      </c>
      <c r="R26" s="170" t="str">
        <f t="shared" ref="R26:R59" si="17">IFERROR(VLOOKUP(B26&amp;"DATOS", InfoFisicaBD, 11, FALSE), "")</f>
        <v/>
      </c>
      <c r="S26" s="166">
        <f t="shared" si="6"/>
        <v>0</v>
      </c>
      <c r="T26" s="171">
        <f t="shared" ref="T26:T59" si="18">IF(MID(B26,1,2)&lt;&gt;"ET",IF(MAX((M26-S26)/6,CEILING(J26*H26*$E$20/6/1024/48,1)*48)&gt;$C$20,$C$20,MAX((M26-S26)/6,CEILING(J26*H26*$E$20/6/1024/48,1)*48)),IF(K26&lt;=$C$20,CEILING(K26/48,1)*48,$C$20))</f>
        <v>0</v>
      </c>
      <c r="U26" s="172"/>
      <c r="V26" s="173" t="str">
        <f t="shared" ref="V26:V59" si="19">IFERROR(VLOOKUP(B26&amp;"DATOS", InfoFisicaBD, 9, FALSE), "")</f>
        <v/>
      </c>
      <c r="W26" s="174">
        <f t="shared" si="8"/>
        <v>0</v>
      </c>
      <c r="X26" s="175">
        <f t="shared" ref="X26:X59" si="20">IF(W26&gt;0,48, 0)</f>
        <v>0</v>
      </c>
      <c r="Y26" s="172"/>
      <c r="Z26" s="173" t="str">
        <f t="shared" ref="Z26:Z59" si="21">IFERROR(VLOOKUP(B26&amp;"DATOS", InfoFisicaBD, 10, FALSE), "")</f>
        <v/>
      </c>
      <c r="AA26" s="174">
        <f t="shared" si="10"/>
        <v>0</v>
      </c>
      <c r="AB26" s="175">
        <f t="shared" ref="AB26:AB59" si="22">IF(AA26&gt;0,48, 0)</f>
        <v>0</v>
      </c>
      <c r="AD26" s="53"/>
    </row>
    <row r="27" spans="1:88" x14ac:dyDescent="0.2">
      <c r="A27" s="53">
        <f t="shared" si="11"/>
        <v>3</v>
      </c>
      <c r="B27" s="162"/>
      <c r="C27" s="163"/>
      <c r="D27" s="164"/>
      <c r="E27" s="164"/>
      <c r="F27" s="164"/>
      <c r="G27" s="164"/>
      <c r="H27" s="165"/>
      <c r="I27" s="165"/>
      <c r="J27" s="165"/>
      <c r="K27" s="166">
        <f t="shared" si="3"/>
        <v>0</v>
      </c>
      <c r="L27" s="166">
        <f t="shared" si="3"/>
        <v>0</v>
      </c>
      <c r="M27" s="166">
        <f t="shared" si="12"/>
        <v>0</v>
      </c>
      <c r="N27" s="166">
        <f t="shared" si="13"/>
        <v>0</v>
      </c>
      <c r="O27" s="167">
        <f t="shared" si="14"/>
        <v>0</v>
      </c>
      <c r="P27" s="168">
        <f t="shared" si="15"/>
        <v>0</v>
      </c>
      <c r="Q27" s="169" t="str">
        <f t="shared" si="16"/>
        <v/>
      </c>
      <c r="R27" s="170" t="str">
        <f t="shared" si="17"/>
        <v/>
      </c>
      <c r="S27" s="166">
        <f t="shared" si="6"/>
        <v>0</v>
      </c>
      <c r="T27" s="171">
        <f t="shared" si="18"/>
        <v>0</v>
      </c>
      <c r="U27" s="172"/>
      <c r="V27" s="173" t="str">
        <f t="shared" si="19"/>
        <v/>
      </c>
      <c r="W27" s="174">
        <f t="shared" si="8"/>
        <v>0</v>
      </c>
      <c r="X27" s="175">
        <f t="shared" si="20"/>
        <v>0</v>
      </c>
      <c r="Y27" s="172"/>
      <c r="Z27" s="173" t="str">
        <f t="shared" si="21"/>
        <v/>
      </c>
      <c r="AA27" s="174">
        <f t="shared" si="10"/>
        <v>0</v>
      </c>
      <c r="AB27" s="175">
        <f t="shared" si="22"/>
        <v>0</v>
      </c>
      <c r="AD27" s="53"/>
    </row>
    <row r="28" spans="1:88" x14ac:dyDescent="0.2">
      <c r="A28" s="53">
        <f t="shared" si="11"/>
        <v>4</v>
      </c>
      <c r="B28" s="162"/>
      <c r="C28" s="163"/>
      <c r="D28" s="164"/>
      <c r="E28" s="164"/>
      <c r="F28" s="164"/>
      <c r="G28" s="164"/>
      <c r="H28" s="165"/>
      <c r="I28" s="165"/>
      <c r="J28" s="165"/>
      <c r="K28" s="166">
        <f t="shared" si="3"/>
        <v>0</v>
      </c>
      <c r="L28" s="166">
        <f t="shared" si="3"/>
        <v>0</v>
      </c>
      <c r="M28" s="166">
        <f t="shared" si="12"/>
        <v>0</v>
      </c>
      <c r="N28" s="166">
        <f t="shared" si="13"/>
        <v>0</v>
      </c>
      <c r="O28" s="167">
        <f t="shared" si="14"/>
        <v>0</v>
      </c>
      <c r="P28" s="168">
        <f t="shared" si="15"/>
        <v>0</v>
      </c>
      <c r="Q28" s="169" t="str">
        <f t="shared" si="16"/>
        <v/>
      </c>
      <c r="R28" s="170" t="str">
        <f t="shared" si="17"/>
        <v/>
      </c>
      <c r="S28" s="166">
        <f t="shared" si="6"/>
        <v>0</v>
      </c>
      <c r="T28" s="171">
        <f t="shared" si="18"/>
        <v>0</v>
      </c>
      <c r="U28" s="172"/>
      <c r="V28" s="173" t="str">
        <f t="shared" si="19"/>
        <v/>
      </c>
      <c r="W28" s="174">
        <f t="shared" si="8"/>
        <v>0</v>
      </c>
      <c r="X28" s="175">
        <f t="shared" si="20"/>
        <v>0</v>
      </c>
      <c r="Y28" s="172"/>
      <c r="Z28" s="173" t="str">
        <f t="shared" si="21"/>
        <v/>
      </c>
      <c r="AA28" s="174">
        <f t="shared" si="10"/>
        <v>0</v>
      </c>
      <c r="AB28" s="175">
        <f t="shared" si="22"/>
        <v>0</v>
      </c>
      <c r="AD28" s="53"/>
    </row>
    <row r="29" spans="1:88" x14ac:dyDescent="0.2">
      <c r="A29" s="53">
        <f t="shared" si="11"/>
        <v>5</v>
      </c>
      <c r="B29" s="162"/>
      <c r="C29" s="163"/>
      <c r="D29" s="164"/>
      <c r="E29" s="164"/>
      <c r="F29" s="164"/>
      <c r="G29" s="164"/>
      <c r="H29" s="165"/>
      <c r="I29" s="165"/>
      <c r="J29" s="165"/>
      <c r="K29" s="166">
        <f t="shared" si="3"/>
        <v>0</v>
      </c>
      <c r="L29" s="166">
        <f t="shared" si="3"/>
        <v>0</v>
      </c>
      <c r="M29" s="166">
        <f t="shared" si="12"/>
        <v>0</v>
      </c>
      <c r="N29" s="166">
        <f t="shared" si="13"/>
        <v>0</v>
      </c>
      <c r="O29" s="167">
        <f t="shared" si="14"/>
        <v>0</v>
      </c>
      <c r="P29" s="168">
        <f t="shared" si="15"/>
        <v>0</v>
      </c>
      <c r="Q29" s="169" t="str">
        <f t="shared" si="16"/>
        <v/>
      </c>
      <c r="R29" s="170" t="str">
        <f t="shared" si="17"/>
        <v/>
      </c>
      <c r="S29" s="166">
        <f t="shared" si="6"/>
        <v>0</v>
      </c>
      <c r="T29" s="171">
        <f t="shared" si="18"/>
        <v>0</v>
      </c>
      <c r="U29" s="172"/>
      <c r="V29" s="173" t="str">
        <f t="shared" si="19"/>
        <v/>
      </c>
      <c r="W29" s="174">
        <f t="shared" si="8"/>
        <v>0</v>
      </c>
      <c r="X29" s="175">
        <f t="shared" si="20"/>
        <v>0</v>
      </c>
      <c r="Y29" s="172"/>
      <c r="Z29" s="173" t="str">
        <f t="shared" si="21"/>
        <v/>
      </c>
      <c r="AA29" s="174">
        <f t="shared" si="10"/>
        <v>0</v>
      </c>
      <c r="AB29" s="175">
        <f t="shared" si="22"/>
        <v>0</v>
      </c>
      <c r="AD29" s="53"/>
    </row>
    <row r="30" spans="1:88" x14ac:dyDescent="0.2">
      <c r="A30" s="53">
        <f t="shared" si="11"/>
        <v>6</v>
      </c>
      <c r="B30" s="162"/>
      <c r="C30" s="163"/>
      <c r="D30" s="164"/>
      <c r="E30" s="164"/>
      <c r="F30" s="164"/>
      <c r="G30" s="164"/>
      <c r="H30" s="165"/>
      <c r="I30" s="165"/>
      <c r="J30" s="165"/>
      <c r="K30" s="166">
        <f t="shared" si="3"/>
        <v>0</v>
      </c>
      <c r="L30" s="166">
        <f t="shared" si="3"/>
        <v>0</v>
      </c>
      <c r="M30" s="166">
        <f t="shared" si="12"/>
        <v>0</v>
      </c>
      <c r="N30" s="166">
        <f t="shared" si="13"/>
        <v>0</v>
      </c>
      <c r="O30" s="167">
        <f t="shared" si="14"/>
        <v>0</v>
      </c>
      <c r="P30" s="168">
        <f t="shared" si="15"/>
        <v>0</v>
      </c>
      <c r="Q30" s="169" t="str">
        <f t="shared" si="16"/>
        <v/>
      </c>
      <c r="R30" s="170" t="str">
        <f t="shared" si="17"/>
        <v/>
      </c>
      <c r="S30" s="166">
        <f t="shared" si="6"/>
        <v>0</v>
      </c>
      <c r="T30" s="171">
        <f t="shared" si="18"/>
        <v>0</v>
      </c>
      <c r="U30" s="172"/>
      <c r="V30" s="173" t="str">
        <f t="shared" si="19"/>
        <v/>
      </c>
      <c r="W30" s="174">
        <f t="shared" si="8"/>
        <v>0</v>
      </c>
      <c r="X30" s="175">
        <f t="shared" si="20"/>
        <v>0</v>
      </c>
      <c r="Y30" s="172"/>
      <c r="Z30" s="173" t="str">
        <f t="shared" si="21"/>
        <v/>
      </c>
      <c r="AA30" s="174">
        <f t="shared" si="10"/>
        <v>0</v>
      </c>
      <c r="AB30" s="175">
        <f t="shared" si="22"/>
        <v>0</v>
      </c>
      <c r="AD30" s="53"/>
    </row>
    <row r="31" spans="1:88" x14ac:dyDescent="0.2">
      <c r="A31" s="53">
        <f t="shared" si="11"/>
        <v>7</v>
      </c>
      <c r="B31" s="162"/>
      <c r="C31" s="163"/>
      <c r="D31" s="164"/>
      <c r="E31" s="164"/>
      <c r="F31" s="164"/>
      <c r="G31" s="164"/>
      <c r="H31" s="165"/>
      <c r="I31" s="165"/>
      <c r="J31" s="165"/>
      <c r="K31" s="166">
        <f t="shared" si="3"/>
        <v>0</v>
      </c>
      <c r="L31" s="166">
        <f t="shared" si="3"/>
        <v>0</v>
      </c>
      <c r="M31" s="166">
        <f t="shared" si="12"/>
        <v>0</v>
      </c>
      <c r="N31" s="166">
        <f t="shared" si="13"/>
        <v>0</v>
      </c>
      <c r="O31" s="167">
        <f t="shared" si="14"/>
        <v>0</v>
      </c>
      <c r="P31" s="168">
        <f t="shared" si="15"/>
        <v>0</v>
      </c>
      <c r="Q31" s="169" t="str">
        <f t="shared" si="16"/>
        <v/>
      </c>
      <c r="R31" s="170" t="str">
        <f t="shared" si="17"/>
        <v/>
      </c>
      <c r="S31" s="166">
        <f t="shared" si="6"/>
        <v>0</v>
      </c>
      <c r="T31" s="171">
        <f t="shared" si="18"/>
        <v>0</v>
      </c>
      <c r="U31" s="172"/>
      <c r="V31" s="173" t="str">
        <f t="shared" si="19"/>
        <v/>
      </c>
      <c r="W31" s="174">
        <f t="shared" si="8"/>
        <v>0</v>
      </c>
      <c r="X31" s="175">
        <f t="shared" si="20"/>
        <v>0</v>
      </c>
      <c r="Y31" s="172"/>
      <c r="Z31" s="173" t="str">
        <f t="shared" si="21"/>
        <v/>
      </c>
      <c r="AA31" s="174">
        <f t="shared" si="10"/>
        <v>0</v>
      </c>
      <c r="AB31" s="175">
        <f t="shared" si="22"/>
        <v>0</v>
      </c>
      <c r="AD31" s="53"/>
    </row>
    <row r="32" spans="1:88" x14ac:dyDescent="0.2">
      <c r="A32" s="53">
        <f t="shared" si="11"/>
        <v>8</v>
      </c>
      <c r="B32" s="162"/>
      <c r="C32" s="163"/>
      <c r="D32" s="164"/>
      <c r="E32" s="164"/>
      <c r="F32" s="164"/>
      <c r="G32" s="164"/>
      <c r="H32" s="165"/>
      <c r="I32" s="165"/>
      <c r="J32" s="165"/>
      <c r="K32" s="166">
        <f t="shared" si="3"/>
        <v>0</v>
      </c>
      <c r="L32" s="166">
        <f t="shared" si="3"/>
        <v>0</v>
      </c>
      <c r="M32" s="166">
        <f t="shared" si="12"/>
        <v>0</v>
      </c>
      <c r="N32" s="166">
        <f t="shared" si="13"/>
        <v>0</v>
      </c>
      <c r="O32" s="167">
        <f t="shared" si="14"/>
        <v>0</v>
      </c>
      <c r="P32" s="168">
        <f t="shared" si="15"/>
        <v>0</v>
      </c>
      <c r="Q32" s="169" t="str">
        <f t="shared" si="16"/>
        <v/>
      </c>
      <c r="R32" s="170" t="str">
        <f t="shared" si="17"/>
        <v/>
      </c>
      <c r="S32" s="166">
        <f t="shared" si="6"/>
        <v>0</v>
      </c>
      <c r="T32" s="171">
        <f t="shared" si="18"/>
        <v>0</v>
      </c>
      <c r="U32" s="172"/>
      <c r="V32" s="173" t="str">
        <f t="shared" si="19"/>
        <v/>
      </c>
      <c r="W32" s="174">
        <f t="shared" si="8"/>
        <v>0</v>
      </c>
      <c r="X32" s="175">
        <f t="shared" si="20"/>
        <v>0</v>
      </c>
      <c r="Y32" s="172"/>
      <c r="Z32" s="173" t="str">
        <f t="shared" si="21"/>
        <v/>
      </c>
      <c r="AA32" s="174">
        <f t="shared" si="10"/>
        <v>0</v>
      </c>
      <c r="AB32" s="175">
        <f t="shared" si="22"/>
        <v>0</v>
      </c>
      <c r="AD32" s="53"/>
    </row>
    <row r="33" spans="1:30" x14ac:dyDescent="0.2">
      <c r="A33" s="53">
        <f t="shared" si="11"/>
        <v>9</v>
      </c>
      <c r="B33" s="162"/>
      <c r="C33" s="163"/>
      <c r="D33" s="164"/>
      <c r="E33" s="164"/>
      <c r="F33" s="164"/>
      <c r="G33" s="164"/>
      <c r="H33" s="165"/>
      <c r="I33" s="165"/>
      <c r="J33" s="165"/>
      <c r="K33" s="166">
        <f t="shared" si="3"/>
        <v>0</v>
      </c>
      <c r="L33" s="166">
        <f t="shared" si="3"/>
        <v>0</v>
      </c>
      <c r="M33" s="166">
        <f t="shared" si="12"/>
        <v>0</v>
      </c>
      <c r="N33" s="166">
        <f t="shared" si="13"/>
        <v>0</v>
      </c>
      <c r="O33" s="167">
        <f t="shared" si="14"/>
        <v>0</v>
      </c>
      <c r="P33" s="168">
        <f t="shared" si="15"/>
        <v>0</v>
      </c>
      <c r="Q33" s="169" t="str">
        <f t="shared" si="16"/>
        <v/>
      </c>
      <c r="R33" s="170" t="str">
        <f t="shared" si="17"/>
        <v/>
      </c>
      <c r="S33" s="166">
        <f t="shared" si="6"/>
        <v>0</v>
      </c>
      <c r="T33" s="171">
        <f t="shared" si="18"/>
        <v>0</v>
      </c>
      <c r="U33" s="172"/>
      <c r="V33" s="173" t="str">
        <f t="shared" si="19"/>
        <v/>
      </c>
      <c r="W33" s="174">
        <f t="shared" si="8"/>
        <v>0</v>
      </c>
      <c r="X33" s="175">
        <f t="shared" si="20"/>
        <v>0</v>
      </c>
      <c r="Y33" s="172"/>
      <c r="Z33" s="173" t="str">
        <f t="shared" si="21"/>
        <v/>
      </c>
      <c r="AA33" s="174">
        <f t="shared" si="10"/>
        <v>0</v>
      </c>
      <c r="AB33" s="175">
        <f t="shared" si="22"/>
        <v>0</v>
      </c>
      <c r="AD33" s="53"/>
    </row>
    <row r="34" spans="1:30" x14ac:dyDescent="0.2">
      <c r="A34" s="53">
        <f t="shared" si="11"/>
        <v>10</v>
      </c>
      <c r="B34" s="162"/>
      <c r="C34" s="163"/>
      <c r="D34" s="164"/>
      <c r="E34" s="164"/>
      <c r="F34" s="164"/>
      <c r="G34" s="164"/>
      <c r="H34" s="165"/>
      <c r="I34" s="165"/>
      <c r="J34" s="165"/>
      <c r="K34" s="166">
        <f t="shared" si="3"/>
        <v>0</v>
      </c>
      <c r="L34" s="166">
        <f t="shared" si="3"/>
        <v>0</v>
      </c>
      <c r="M34" s="166">
        <f t="shared" si="12"/>
        <v>0</v>
      </c>
      <c r="N34" s="166">
        <f t="shared" si="13"/>
        <v>0</v>
      </c>
      <c r="O34" s="167">
        <f t="shared" si="14"/>
        <v>0</v>
      </c>
      <c r="P34" s="168">
        <f t="shared" si="15"/>
        <v>0</v>
      </c>
      <c r="Q34" s="169" t="str">
        <f t="shared" si="16"/>
        <v/>
      </c>
      <c r="R34" s="170" t="str">
        <f t="shared" si="17"/>
        <v/>
      </c>
      <c r="S34" s="166">
        <f t="shared" si="6"/>
        <v>0</v>
      </c>
      <c r="T34" s="171">
        <f t="shared" si="18"/>
        <v>0</v>
      </c>
      <c r="U34" s="172"/>
      <c r="V34" s="173" t="str">
        <f t="shared" si="19"/>
        <v/>
      </c>
      <c r="W34" s="174">
        <f t="shared" si="8"/>
        <v>0</v>
      </c>
      <c r="X34" s="175">
        <f t="shared" si="20"/>
        <v>0</v>
      </c>
      <c r="Y34" s="172"/>
      <c r="Z34" s="173" t="str">
        <f t="shared" si="21"/>
        <v/>
      </c>
      <c r="AA34" s="174">
        <f t="shared" si="10"/>
        <v>0</v>
      </c>
      <c r="AB34" s="175">
        <f t="shared" si="22"/>
        <v>0</v>
      </c>
      <c r="AD34" s="53"/>
    </row>
    <row r="35" spans="1:30" x14ac:dyDescent="0.2">
      <c r="A35" s="53">
        <f t="shared" si="11"/>
        <v>11</v>
      </c>
      <c r="B35" s="162"/>
      <c r="C35" s="163"/>
      <c r="D35" s="164"/>
      <c r="E35" s="164"/>
      <c r="F35" s="164"/>
      <c r="G35" s="164"/>
      <c r="H35" s="165"/>
      <c r="I35" s="165"/>
      <c r="J35" s="165"/>
      <c r="K35" s="166">
        <f t="shared" si="3"/>
        <v>0</v>
      </c>
      <c r="L35" s="166">
        <f t="shared" si="3"/>
        <v>0</v>
      </c>
      <c r="M35" s="166">
        <f t="shared" si="12"/>
        <v>0</v>
      </c>
      <c r="N35" s="166">
        <f t="shared" si="13"/>
        <v>0</v>
      </c>
      <c r="O35" s="167">
        <f t="shared" si="14"/>
        <v>0</v>
      </c>
      <c r="P35" s="168">
        <f t="shared" si="15"/>
        <v>0</v>
      </c>
      <c r="Q35" s="169" t="str">
        <f t="shared" si="16"/>
        <v/>
      </c>
      <c r="R35" s="170" t="str">
        <f t="shared" si="17"/>
        <v/>
      </c>
      <c r="S35" s="166">
        <f t="shared" si="6"/>
        <v>0</v>
      </c>
      <c r="T35" s="171">
        <f t="shared" si="18"/>
        <v>0</v>
      </c>
      <c r="U35" s="172"/>
      <c r="V35" s="173" t="str">
        <f t="shared" si="19"/>
        <v/>
      </c>
      <c r="W35" s="174">
        <f t="shared" si="8"/>
        <v>0</v>
      </c>
      <c r="X35" s="175">
        <f t="shared" si="20"/>
        <v>0</v>
      </c>
      <c r="Y35" s="172"/>
      <c r="Z35" s="173" t="str">
        <f t="shared" si="21"/>
        <v/>
      </c>
      <c r="AA35" s="174">
        <f t="shared" si="10"/>
        <v>0</v>
      </c>
      <c r="AB35" s="175">
        <f t="shared" si="22"/>
        <v>0</v>
      </c>
      <c r="AD35" s="53"/>
    </row>
    <row r="36" spans="1:30" x14ac:dyDescent="0.2">
      <c r="A36" s="53">
        <f t="shared" si="11"/>
        <v>12</v>
      </c>
      <c r="B36" s="162"/>
      <c r="C36" s="163"/>
      <c r="D36" s="164"/>
      <c r="E36" s="164"/>
      <c r="F36" s="164"/>
      <c r="G36" s="164"/>
      <c r="H36" s="165"/>
      <c r="I36" s="165"/>
      <c r="J36" s="165"/>
      <c r="K36" s="166">
        <f t="shared" si="3"/>
        <v>0</v>
      </c>
      <c r="L36" s="166">
        <f t="shared" si="3"/>
        <v>0</v>
      </c>
      <c r="M36" s="166">
        <f t="shared" si="12"/>
        <v>0</v>
      </c>
      <c r="N36" s="166">
        <f t="shared" si="13"/>
        <v>0</v>
      </c>
      <c r="O36" s="167">
        <f t="shared" si="14"/>
        <v>0</v>
      </c>
      <c r="P36" s="168">
        <f t="shared" si="15"/>
        <v>0</v>
      </c>
      <c r="Q36" s="169" t="str">
        <f t="shared" si="16"/>
        <v/>
      </c>
      <c r="R36" s="170" t="str">
        <f t="shared" si="17"/>
        <v/>
      </c>
      <c r="S36" s="166">
        <f t="shared" si="6"/>
        <v>0</v>
      </c>
      <c r="T36" s="171">
        <f t="shared" si="18"/>
        <v>0</v>
      </c>
      <c r="U36" s="172"/>
      <c r="V36" s="173" t="str">
        <f t="shared" si="19"/>
        <v/>
      </c>
      <c r="W36" s="174">
        <f t="shared" si="8"/>
        <v>0</v>
      </c>
      <c r="X36" s="175">
        <f t="shared" si="20"/>
        <v>0</v>
      </c>
      <c r="Y36" s="172"/>
      <c r="Z36" s="173" t="str">
        <f t="shared" si="21"/>
        <v/>
      </c>
      <c r="AA36" s="174">
        <f t="shared" si="10"/>
        <v>0</v>
      </c>
      <c r="AB36" s="175">
        <f t="shared" si="22"/>
        <v>0</v>
      </c>
      <c r="AD36" s="53"/>
    </row>
    <row r="37" spans="1:30" x14ac:dyDescent="0.2">
      <c r="A37" s="53">
        <f t="shared" si="11"/>
        <v>13</v>
      </c>
      <c r="B37" s="162"/>
      <c r="C37" s="163"/>
      <c r="D37" s="164"/>
      <c r="E37" s="164"/>
      <c r="F37" s="164"/>
      <c r="G37" s="164"/>
      <c r="H37" s="165"/>
      <c r="I37" s="165"/>
      <c r="J37" s="165"/>
      <c r="K37" s="166">
        <f t="shared" si="3"/>
        <v>0</v>
      </c>
      <c r="L37" s="166">
        <f t="shared" si="3"/>
        <v>0</v>
      </c>
      <c r="M37" s="166">
        <f t="shared" si="12"/>
        <v>0</v>
      </c>
      <c r="N37" s="166">
        <f t="shared" si="13"/>
        <v>0</v>
      </c>
      <c r="O37" s="167">
        <f t="shared" si="14"/>
        <v>0</v>
      </c>
      <c r="P37" s="168">
        <f t="shared" si="15"/>
        <v>0</v>
      </c>
      <c r="Q37" s="169" t="str">
        <f t="shared" si="16"/>
        <v/>
      </c>
      <c r="R37" s="170" t="str">
        <f t="shared" si="17"/>
        <v/>
      </c>
      <c r="S37" s="166">
        <f t="shared" si="6"/>
        <v>0</v>
      </c>
      <c r="T37" s="171">
        <f t="shared" si="18"/>
        <v>0</v>
      </c>
      <c r="U37" s="172"/>
      <c r="V37" s="173" t="str">
        <f t="shared" si="19"/>
        <v/>
      </c>
      <c r="W37" s="174">
        <f t="shared" si="8"/>
        <v>0</v>
      </c>
      <c r="X37" s="175">
        <f t="shared" si="20"/>
        <v>0</v>
      </c>
      <c r="Y37" s="172"/>
      <c r="Z37" s="173" t="str">
        <f t="shared" si="21"/>
        <v/>
      </c>
      <c r="AA37" s="174">
        <f t="shared" si="10"/>
        <v>0</v>
      </c>
      <c r="AB37" s="175">
        <f t="shared" si="22"/>
        <v>0</v>
      </c>
      <c r="AD37" s="53"/>
    </row>
    <row r="38" spans="1:30" x14ac:dyDescent="0.2">
      <c r="A38" s="53">
        <f t="shared" si="11"/>
        <v>14</v>
      </c>
      <c r="B38" s="162"/>
      <c r="C38" s="163"/>
      <c r="D38" s="164"/>
      <c r="E38" s="164"/>
      <c r="F38" s="164"/>
      <c r="G38" s="164"/>
      <c r="H38" s="165"/>
      <c r="I38" s="165"/>
      <c r="J38" s="165"/>
      <c r="K38" s="166">
        <f t="shared" si="3"/>
        <v>0</v>
      </c>
      <c r="L38" s="166">
        <f t="shared" si="3"/>
        <v>0</v>
      </c>
      <c r="M38" s="166">
        <f t="shared" si="12"/>
        <v>0</v>
      </c>
      <c r="N38" s="166">
        <f t="shared" si="13"/>
        <v>0</v>
      </c>
      <c r="O38" s="167">
        <f t="shared" si="14"/>
        <v>0</v>
      </c>
      <c r="P38" s="168">
        <f t="shared" si="15"/>
        <v>0</v>
      </c>
      <c r="Q38" s="169" t="str">
        <f t="shared" si="16"/>
        <v/>
      </c>
      <c r="R38" s="170" t="str">
        <f t="shared" si="17"/>
        <v/>
      </c>
      <c r="S38" s="166">
        <f t="shared" si="6"/>
        <v>0</v>
      </c>
      <c r="T38" s="171">
        <f t="shared" si="18"/>
        <v>0</v>
      </c>
      <c r="U38" s="172"/>
      <c r="V38" s="173" t="str">
        <f t="shared" si="19"/>
        <v/>
      </c>
      <c r="W38" s="174">
        <f t="shared" si="8"/>
        <v>0</v>
      </c>
      <c r="X38" s="175">
        <f t="shared" si="20"/>
        <v>0</v>
      </c>
      <c r="Y38" s="172"/>
      <c r="Z38" s="173" t="str">
        <f t="shared" si="21"/>
        <v/>
      </c>
      <c r="AA38" s="174">
        <f t="shared" si="10"/>
        <v>0</v>
      </c>
      <c r="AB38" s="175">
        <f t="shared" si="22"/>
        <v>0</v>
      </c>
      <c r="AD38" s="53"/>
    </row>
    <row r="39" spans="1:30" x14ac:dyDescent="0.2">
      <c r="A39" s="53">
        <f t="shared" si="11"/>
        <v>15</v>
      </c>
      <c r="B39" s="162"/>
      <c r="C39" s="163"/>
      <c r="D39" s="164"/>
      <c r="E39" s="164"/>
      <c r="F39" s="164"/>
      <c r="G39" s="164"/>
      <c r="H39" s="165"/>
      <c r="I39" s="165"/>
      <c r="J39" s="165"/>
      <c r="K39" s="166">
        <f t="shared" si="3"/>
        <v>0</v>
      </c>
      <c r="L39" s="166">
        <f t="shared" si="3"/>
        <v>0</v>
      </c>
      <c r="M39" s="166">
        <f t="shared" si="12"/>
        <v>0</v>
      </c>
      <c r="N39" s="166">
        <f t="shared" si="13"/>
        <v>0</v>
      </c>
      <c r="O39" s="167">
        <f t="shared" si="14"/>
        <v>0</v>
      </c>
      <c r="P39" s="168">
        <f t="shared" si="15"/>
        <v>0</v>
      </c>
      <c r="Q39" s="169" t="str">
        <f t="shared" si="16"/>
        <v/>
      </c>
      <c r="R39" s="170" t="str">
        <f t="shared" si="17"/>
        <v/>
      </c>
      <c r="S39" s="166">
        <f t="shared" si="6"/>
        <v>0</v>
      </c>
      <c r="T39" s="171">
        <f t="shared" si="18"/>
        <v>0</v>
      </c>
      <c r="U39" s="172"/>
      <c r="V39" s="173" t="str">
        <f t="shared" si="19"/>
        <v/>
      </c>
      <c r="W39" s="174">
        <f t="shared" si="8"/>
        <v>0</v>
      </c>
      <c r="X39" s="175">
        <f t="shared" si="20"/>
        <v>0</v>
      </c>
      <c r="Y39" s="172"/>
      <c r="Z39" s="173" t="str">
        <f t="shared" si="21"/>
        <v/>
      </c>
      <c r="AA39" s="174">
        <f t="shared" si="10"/>
        <v>0</v>
      </c>
      <c r="AB39" s="175">
        <f t="shared" si="22"/>
        <v>0</v>
      </c>
      <c r="AD39" s="53"/>
    </row>
    <row r="40" spans="1:30" x14ac:dyDescent="0.2">
      <c r="A40" s="53">
        <f t="shared" si="11"/>
        <v>16</v>
      </c>
      <c r="B40" s="162"/>
      <c r="C40" s="163"/>
      <c r="D40" s="164"/>
      <c r="E40" s="164"/>
      <c r="F40" s="164"/>
      <c r="G40" s="164"/>
      <c r="H40" s="165"/>
      <c r="I40" s="165"/>
      <c r="J40" s="165"/>
      <c r="K40" s="166">
        <f t="shared" si="3"/>
        <v>0</v>
      </c>
      <c r="L40" s="166">
        <f t="shared" si="3"/>
        <v>0</v>
      </c>
      <c r="M40" s="166">
        <f t="shared" si="12"/>
        <v>0</v>
      </c>
      <c r="N40" s="166">
        <f t="shared" si="13"/>
        <v>0</v>
      </c>
      <c r="O40" s="167">
        <f t="shared" si="14"/>
        <v>0</v>
      </c>
      <c r="P40" s="168">
        <f t="shared" si="15"/>
        <v>0</v>
      </c>
      <c r="Q40" s="169" t="str">
        <f t="shared" si="16"/>
        <v/>
      </c>
      <c r="R40" s="170" t="str">
        <f t="shared" si="17"/>
        <v/>
      </c>
      <c r="S40" s="166">
        <f t="shared" si="6"/>
        <v>0</v>
      </c>
      <c r="T40" s="171">
        <f t="shared" si="18"/>
        <v>0</v>
      </c>
      <c r="U40" s="172"/>
      <c r="V40" s="173" t="str">
        <f t="shared" si="19"/>
        <v/>
      </c>
      <c r="W40" s="174">
        <f t="shared" si="8"/>
        <v>0</v>
      </c>
      <c r="X40" s="175">
        <f t="shared" si="20"/>
        <v>0</v>
      </c>
      <c r="Y40" s="172"/>
      <c r="Z40" s="173" t="str">
        <f t="shared" si="21"/>
        <v/>
      </c>
      <c r="AA40" s="174">
        <f t="shared" si="10"/>
        <v>0</v>
      </c>
      <c r="AB40" s="175">
        <f t="shared" si="22"/>
        <v>0</v>
      </c>
      <c r="AD40" s="53"/>
    </row>
    <row r="41" spans="1:30" x14ac:dyDescent="0.2">
      <c r="A41" s="53">
        <f t="shared" si="11"/>
        <v>17</v>
      </c>
      <c r="B41" s="162"/>
      <c r="C41" s="163"/>
      <c r="D41" s="164"/>
      <c r="E41" s="164"/>
      <c r="F41" s="164"/>
      <c r="G41" s="164"/>
      <c r="H41" s="165"/>
      <c r="I41" s="165"/>
      <c r="J41" s="165"/>
      <c r="K41" s="166">
        <f t="shared" ref="K41:L59" si="23">CEILING($H41*I41*$E$20/1024/48,1)*48</f>
        <v>0</v>
      </c>
      <c r="L41" s="166">
        <f t="shared" si="23"/>
        <v>0</v>
      </c>
      <c r="M41" s="166">
        <f t="shared" si="12"/>
        <v>0</v>
      </c>
      <c r="N41" s="166">
        <f t="shared" si="13"/>
        <v>0</v>
      </c>
      <c r="O41" s="167">
        <f t="shared" si="14"/>
        <v>0</v>
      </c>
      <c r="P41" s="168">
        <f t="shared" si="15"/>
        <v>0</v>
      </c>
      <c r="Q41" s="169" t="str">
        <f t="shared" si="16"/>
        <v/>
      </c>
      <c r="R41" s="170" t="str">
        <f t="shared" si="17"/>
        <v/>
      </c>
      <c r="S41" s="166">
        <f t="shared" si="6"/>
        <v>0</v>
      </c>
      <c r="T41" s="171">
        <f t="shared" si="18"/>
        <v>0</v>
      </c>
      <c r="U41" s="172"/>
      <c r="V41" s="173" t="str">
        <f t="shared" si="19"/>
        <v/>
      </c>
      <c r="W41" s="174">
        <f t="shared" si="8"/>
        <v>0</v>
      </c>
      <c r="X41" s="175">
        <f t="shared" si="20"/>
        <v>0</v>
      </c>
      <c r="Y41" s="172"/>
      <c r="Z41" s="173" t="str">
        <f t="shared" si="21"/>
        <v/>
      </c>
      <c r="AA41" s="174">
        <f t="shared" si="10"/>
        <v>0</v>
      </c>
      <c r="AB41" s="175">
        <f t="shared" si="22"/>
        <v>0</v>
      </c>
      <c r="AD41" s="53"/>
    </row>
    <row r="42" spans="1:30" x14ac:dyDescent="0.2">
      <c r="A42" s="53">
        <f t="shared" si="11"/>
        <v>18</v>
      </c>
      <c r="B42" s="162"/>
      <c r="C42" s="163"/>
      <c r="D42" s="164"/>
      <c r="E42" s="164"/>
      <c r="F42" s="164"/>
      <c r="G42" s="164"/>
      <c r="H42" s="165"/>
      <c r="I42" s="165"/>
      <c r="J42" s="165"/>
      <c r="K42" s="166">
        <f t="shared" si="23"/>
        <v>0</v>
      </c>
      <c r="L42" s="166">
        <f t="shared" si="23"/>
        <v>0</v>
      </c>
      <c r="M42" s="166">
        <f t="shared" si="12"/>
        <v>0</v>
      </c>
      <c r="N42" s="166">
        <f t="shared" si="13"/>
        <v>0</v>
      </c>
      <c r="O42" s="167">
        <f t="shared" si="14"/>
        <v>0</v>
      </c>
      <c r="P42" s="168">
        <f t="shared" si="15"/>
        <v>0</v>
      </c>
      <c r="Q42" s="169" t="str">
        <f t="shared" si="16"/>
        <v/>
      </c>
      <c r="R42" s="170" t="str">
        <f t="shared" si="17"/>
        <v/>
      </c>
      <c r="S42" s="166">
        <f t="shared" si="6"/>
        <v>0</v>
      </c>
      <c r="T42" s="171">
        <f t="shared" si="18"/>
        <v>0</v>
      </c>
      <c r="U42" s="172"/>
      <c r="V42" s="173" t="str">
        <f t="shared" si="19"/>
        <v/>
      </c>
      <c r="W42" s="174">
        <f t="shared" si="8"/>
        <v>0</v>
      </c>
      <c r="X42" s="175">
        <f t="shared" si="20"/>
        <v>0</v>
      </c>
      <c r="Y42" s="172"/>
      <c r="Z42" s="173" t="str">
        <f t="shared" si="21"/>
        <v/>
      </c>
      <c r="AA42" s="174">
        <f t="shared" si="10"/>
        <v>0</v>
      </c>
      <c r="AB42" s="175">
        <f t="shared" si="22"/>
        <v>0</v>
      </c>
      <c r="AD42" s="53"/>
    </row>
    <row r="43" spans="1:30" x14ac:dyDescent="0.2">
      <c r="A43" s="53">
        <f t="shared" si="11"/>
        <v>19</v>
      </c>
      <c r="B43" s="162"/>
      <c r="C43" s="163"/>
      <c r="D43" s="164"/>
      <c r="E43" s="164"/>
      <c r="F43" s="164"/>
      <c r="G43" s="164"/>
      <c r="H43" s="165"/>
      <c r="I43" s="165"/>
      <c r="J43" s="165"/>
      <c r="K43" s="166">
        <f t="shared" si="23"/>
        <v>0</v>
      </c>
      <c r="L43" s="166">
        <f t="shared" si="23"/>
        <v>0</v>
      </c>
      <c r="M43" s="166">
        <f t="shared" si="12"/>
        <v>0</v>
      </c>
      <c r="N43" s="166">
        <f t="shared" si="13"/>
        <v>0</v>
      </c>
      <c r="O43" s="167">
        <f t="shared" si="14"/>
        <v>0</v>
      </c>
      <c r="P43" s="168">
        <f t="shared" si="15"/>
        <v>0</v>
      </c>
      <c r="Q43" s="169" t="str">
        <f t="shared" si="16"/>
        <v/>
      </c>
      <c r="R43" s="170" t="str">
        <f t="shared" si="17"/>
        <v/>
      </c>
      <c r="S43" s="166">
        <f t="shared" si="6"/>
        <v>0</v>
      </c>
      <c r="T43" s="171">
        <f t="shared" si="18"/>
        <v>0</v>
      </c>
      <c r="U43" s="172"/>
      <c r="V43" s="173" t="str">
        <f t="shared" si="19"/>
        <v/>
      </c>
      <c r="W43" s="174">
        <f t="shared" si="8"/>
        <v>0</v>
      </c>
      <c r="X43" s="175">
        <f t="shared" si="20"/>
        <v>0</v>
      </c>
      <c r="Y43" s="172"/>
      <c r="Z43" s="173" t="str">
        <f t="shared" si="21"/>
        <v/>
      </c>
      <c r="AA43" s="174">
        <f t="shared" si="10"/>
        <v>0</v>
      </c>
      <c r="AB43" s="175">
        <f t="shared" si="22"/>
        <v>0</v>
      </c>
      <c r="AD43" s="53"/>
    </row>
    <row r="44" spans="1:30" x14ac:dyDescent="0.2">
      <c r="A44" s="53">
        <f t="shared" si="11"/>
        <v>20</v>
      </c>
      <c r="B44" s="162"/>
      <c r="C44" s="163"/>
      <c r="D44" s="164"/>
      <c r="E44" s="164"/>
      <c r="F44" s="164"/>
      <c r="G44" s="164"/>
      <c r="H44" s="165"/>
      <c r="I44" s="165"/>
      <c r="J44" s="165"/>
      <c r="K44" s="166">
        <f t="shared" si="23"/>
        <v>0</v>
      </c>
      <c r="L44" s="166">
        <f t="shared" si="23"/>
        <v>0</v>
      </c>
      <c r="M44" s="166">
        <f t="shared" si="12"/>
        <v>0</v>
      </c>
      <c r="N44" s="166">
        <f t="shared" si="13"/>
        <v>0</v>
      </c>
      <c r="O44" s="167">
        <f t="shared" si="14"/>
        <v>0</v>
      </c>
      <c r="P44" s="168">
        <f t="shared" si="15"/>
        <v>0</v>
      </c>
      <c r="Q44" s="169" t="str">
        <f t="shared" si="16"/>
        <v/>
      </c>
      <c r="R44" s="170" t="str">
        <f t="shared" si="17"/>
        <v/>
      </c>
      <c r="S44" s="166">
        <f t="shared" si="6"/>
        <v>0</v>
      </c>
      <c r="T44" s="171">
        <f t="shared" si="18"/>
        <v>0</v>
      </c>
      <c r="U44" s="172"/>
      <c r="V44" s="173" t="str">
        <f t="shared" si="19"/>
        <v/>
      </c>
      <c r="W44" s="174">
        <f t="shared" si="8"/>
        <v>0</v>
      </c>
      <c r="X44" s="175">
        <f t="shared" si="20"/>
        <v>0</v>
      </c>
      <c r="Y44" s="172"/>
      <c r="Z44" s="173" t="str">
        <f t="shared" si="21"/>
        <v/>
      </c>
      <c r="AA44" s="174">
        <f t="shared" si="10"/>
        <v>0</v>
      </c>
      <c r="AB44" s="175">
        <f t="shared" si="22"/>
        <v>0</v>
      </c>
      <c r="AD44" s="53"/>
    </row>
    <row r="45" spans="1:30" x14ac:dyDescent="0.2">
      <c r="A45" s="53">
        <f t="shared" si="11"/>
        <v>21</v>
      </c>
      <c r="B45" s="162"/>
      <c r="C45" s="163"/>
      <c r="D45" s="164"/>
      <c r="E45" s="164"/>
      <c r="F45" s="164"/>
      <c r="G45" s="164"/>
      <c r="H45" s="165"/>
      <c r="I45" s="165"/>
      <c r="J45" s="165"/>
      <c r="K45" s="166">
        <f t="shared" si="23"/>
        <v>0</v>
      </c>
      <c r="L45" s="166">
        <f t="shared" si="23"/>
        <v>0</v>
      </c>
      <c r="M45" s="166">
        <f t="shared" si="12"/>
        <v>0</v>
      </c>
      <c r="N45" s="166">
        <f t="shared" si="13"/>
        <v>0</v>
      </c>
      <c r="O45" s="167">
        <f t="shared" si="14"/>
        <v>0</v>
      </c>
      <c r="P45" s="168">
        <f t="shared" si="15"/>
        <v>0</v>
      </c>
      <c r="Q45" s="169" t="str">
        <f t="shared" si="16"/>
        <v/>
      </c>
      <c r="R45" s="170" t="str">
        <f t="shared" si="17"/>
        <v/>
      </c>
      <c r="S45" s="166">
        <f t="shared" si="6"/>
        <v>0</v>
      </c>
      <c r="T45" s="171">
        <f t="shared" si="18"/>
        <v>0</v>
      </c>
      <c r="U45" s="172"/>
      <c r="V45" s="173" t="str">
        <f t="shared" si="19"/>
        <v/>
      </c>
      <c r="W45" s="174">
        <f t="shared" si="8"/>
        <v>0</v>
      </c>
      <c r="X45" s="175">
        <f t="shared" si="20"/>
        <v>0</v>
      </c>
      <c r="Y45" s="172"/>
      <c r="Z45" s="173" t="str">
        <f t="shared" si="21"/>
        <v/>
      </c>
      <c r="AA45" s="174">
        <f t="shared" si="10"/>
        <v>0</v>
      </c>
      <c r="AB45" s="175">
        <f t="shared" si="22"/>
        <v>0</v>
      </c>
      <c r="AD45" s="53"/>
    </row>
    <row r="46" spans="1:30" x14ac:dyDescent="0.2">
      <c r="A46" s="53">
        <f t="shared" si="11"/>
        <v>22</v>
      </c>
      <c r="B46" s="162"/>
      <c r="C46" s="163"/>
      <c r="D46" s="164"/>
      <c r="E46" s="164"/>
      <c r="F46" s="164"/>
      <c r="G46" s="164"/>
      <c r="H46" s="165"/>
      <c r="I46" s="165"/>
      <c r="J46" s="165"/>
      <c r="K46" s="166">
        <f t="shared" si="23"/>
        <v>0</v>
      </c>
      <c r="L46" s="166">
        <f t="shared" si="23"/>
        <v>0</v>
      </c>
      <c r="M46" s="166">
        <f t="shared" si="12"/>
        <v>0</v>
      </c>
      <c r="N46" s="166">
        <f t="shared" si="13"/>
        <v>0</v>
      </c>
      <c r="O46" s="167">
        <f t="shared" si="14"/>
        <v>0</v>
      </c>
      <c r="P46" s="168">
        <f t="shared" si="15"/>
        <v>0</v>
      </c>
      <c r="Q46" s="169" t="str">
        <f t="shared" si="16"/>
        <v/>
      </c>
      <c r="R46" s="170" t="str">
        <f t="shared" si="17"/>
        <v/>
      </c>
      <c r="S46" s="166">
        <f t="shared" si="6"/>
        <v>0</v>
      </c>
      <c r="T46" s="171">
        <f t="shared" si="18"/>
        <v>0</v>
      </c>
      <c r="U46" s="172"/>
      <c r="V46" s="173" t="str">
        <f t="shared" si="19"/>
        <v/>
      </c>
      <c r="W46" s="174">
        <f t="shared" si="8"/>
        <v>0</v>
      </c>
      <c r="X46" s="175">
        <f t="shared" si="20"/>
        <v>0</v>
      </c>
      <c r="Y46" s="172"/>
      <c r="Z46" s="173" t="str">
        <f t="shared" si="21"/>
        <v/>
      </c>
      <c r="AA46" s="174">
        <f t="shared" si="10"/>
        <v>0</v>
      </c>
      <c r="AB46" s="175">
        <f t="shared" si="22"/>
        <v>0</v>
      </c>
      <c r="AD46" s="53"/>
    </row>
    <row r="47" spans="1:30" x14ac:dyDescent="0.2">
      <c r="A47" s="53">
        <f t="shared" si="11"/>
        <v>23</v>
      </c>
      <c r="B47" s="162"/>
      <c r="C47" s="163"/>
      <c r="D47" s="164"/>
      <c r="E47" s="164"/>
      <c r="F47" s="164"/>
      <c r="G47" s="164"/>
      <c r="H47" s="165"/>
      <c r="I47" s="165"/>
      <c r="J47" s="165"/>
      <c r="K47" s="166">
        <f t="shared" si="23"/>
        <v>0</v>
      </c>
      <c r="L47" s="166">
        <f t="shared" si="23"/>
        <v>0</v>
      </c>
      <c r="M47" s="166">
        <f t="shared" si="12"/>
        <v>0</v>
      </c>
      <c r="N47" s="166">
        <f t="shared" si="13"/>
        <v>0</v>
      </c>
      <c r="O47" s="167">
        <f t="shared" si="14"/>
        <v>0</v>
      </c>
      <c r="P47" s="168">
        <f t="shared" si="15"/>
        <v>0</v>
      </c>
      <c r="Q47" s="169" t="str">
        <f t="shared" si="16"/>
        <v/>
      </c>
      <c r="R47" s="170" t="str">
        <f t="shared" si="17"/>
        <v/>
      </c>
      <c r="S47" s="166">
        <f t="shared" si="6"/>
        <v>0</v>
      </c>
      <c r="T47" s="171">
        <f t="shared" si="18"/>
        <v>0</v>
      </c>
      <c r="U47" s="172"/>
      <c r="V47" s="173" t="str">
        <f t="shared" si="19"/>
        <v/>
      </c>
      <c r="W47" s="174">
        <f t="shared" si="8"/>
        <v>0</v>
      </c>
      <c r="X47" s="175">
        <f t="shared" si="20"/>
        <v>0</v>
      </c>
      <c r="Y47" s="172"/>
      <c r="Z47" s="173" t="str">
        <f t="shared" si="21"/>
        <v/>
      </c>
      <c r="AA47" s="174">
        <f t="shared" si="10"/>
        <v>0</v>
      </c>
      <c r="AB47" s="175">
        <f t="shared" si="22"/>
        <v>0</v>
      </c>
      <c r="AD47" s="53"/>
    </row>
    <row r="48" spans="1:30" x14ac:dyDescent="0.2">
      <c r="A48" s="53">
        <f t="shared" si="11"/>
        <v>24</v>
      </c>
      <c r="B48" s="162"/>
      <c r="C48" s="163"/>
      <c r="D48" s="164"/>
      <c r="E48" s="164"/>
      <c r="F48" s="164"/>
      <c r="G48" s="164"/>
      <c r="H48" s="165"/>
      <c r="I48" s="165"/>
      <c r="J48" s="165"/>
      <c r="K48" s="166">
        <f t="shared" si="23"/>
        <v>0</v>
      </c>
      <c r="L48" s="166">
        <f t="shared" si="23"/>
        <v>0</v>
      </c>
      <c r="M48" s="166">
        <f t="shared" si="12"/>
        <v>0</v>
      </c>
      <c r="N48" s="166">
        <f t="shared" si="13"/>
        <v>0</v>
      </c>
      <c r="O48" s="167">
        <f t="shared" si="14"/>
        <v>0</v>
      </c>
      <c r="P48" s="168">
        <f t="shared" si="15"/>
        <v>0</v>
      </c>
      <c r="Q48" s="169" t="str">
        <f t="shared" si="16"/>
        <v/>
      </c>
      <c r="R48" s="170" t="str">
        <f t="shared" si="17"/>
        <v/>
      </c>
      <c r="S48" s="166">
        <f t="shared" si="6"/>
        <v>0</v>
      </c>
      <c r="T48" s="171">
        <f t="shared" si="18"/>
        <v>0</v>
      </c>
      <c r="U48" s="172"/>
      <c r="V48" s="173" t="str">
        <f t="shared" si="19"/>
        <v/>
      </c>
      <c r="W48" s="174">
        <f t="shared" si="8"/>
        <v>0</v>
      </c>
      <c r="X48" s="175">
        <f t="shared" si="20"/>
        <v>0</v>
      </c>
      <c r="Y48" s="172"/>
      <c r="Z48" s="173" t="str">
        <f t="shared" si="21"/>
        <v/>
      </c>
      <c r="AA48" s="174">
        <f t="shared" si="10"/>
        <v>0</v>
      </c>
      <c r="AB48" s="175">
        <f t="shared" si="22"/>
        <v>0</v>
      </c>
      <c r="AD48" s="53"/>
    </row>
    <row r="49" spans="1:30" x14ac:dyDescent="0.2">
      <c r="A49" s="53">
        <f t="shared" si="11"/>
        <v>25</v>
      </c>
      <c r="B49" s="162"/>
      <c r="C49" s="163"/>
      <c r="D49" s="164"/>
      <c r="E49" s="164"/>
      <c r="F49" s="164"/>
      <c r="G49" s="164"/>
      <c r="H49" s="165"/>
      <c r="I49" s="165"/>
      <c r="J49" s="165"/>
      <c r="K49" s="166">
        <f t="shared" si="23"/>
        <v>0</v>
      </c>
      <c r="L49" s="166">
        <f t="shared" si="23"/>
        <v>0</v>
      </c>
      <c r="M49" s="166">
        <f t="shared" si="12"/>
        <v>0</v>
      </c>
      <c r="N49" s="166">
        <f t="shared" si="13"/>
        <v>0</v>
      </c>
      <c r="O49" s="167">
        <f t="shared" si="14"/>
        <v>0</v>
      </c>
      <c r="P49" s="168">
        <f t="shared" si="15"/>
        <v>0</v>
      </c>
      <c r="Q49" s="169" t="str">
        <f t="shared" si="16"/>
        <v/>
      </c>
      <c r="R49" s="170" t="str">
        <f t="shared" si="17"/>
        <v/>
      </c>
      <c r="S49" s="166">
        <f t="shared" si="6"/>
        <v>0</v>
      </c>
      <c r="T49" s="171">
        <f t="shared" si="18"/>
        <v>0</v>
      </c>
      <c r="U49" s="172"/>
      <c r="V49" s="173" t="str">
        <f t="shared" si="19"/>
        <v/>
      </c>
      <c r="W49" s="174">
        <f t="shared" si="8"/>
        <v>0</v>
      </c>
      <c r="X49" s="175">
        <f t="shared" si="20"/>
        <v>0</v>
      </c>
      <c r="Y49" s="172"/>
      <c r="Z49" s="173" t="str">
        <f t="shared" si="21"/>
        <v/>
      </c>
      <c r="AA49" s="174">
        <f t="shared" si="10"/>
        <v>0</v>
      </c>
      <c r="AB49" s="175">
        <f t="shared" si="22"/>
        <v>0</v>
      </c>
      <c r="AD49" s="53"/>
    </row>
    <row r="50" spans="1:30" x14ac:dyDescent="0.2">
      <c r="A50" s="53">
        <f t="shared" si="11"/>
        <v>26</v>
      </c>
      <c r="B50" s="162"/>
      <c r="C50" s="163"/>
      <c r="D50" s="164"/>
      <c r="E50" s="164"/>
      <c r="F50" s="164"/>
      <c r="G50" s="164"/>
      <c r="H50" s="165"/>
      <c r="I50" s="165"/>
      <c r="J50" s="165"/>
      <c r="K50" s="166">
        <f t="shared" si="23"/>
        <v>0</v>
      </c>
      <c r="L50" s="166">
        <f t="shared" si="23"/>
        <v>0</v>
      </c>
      <c r="M50" s="166">
        <f t="shared" si="12"/>
        <v>0</v>
      </c>
      <c r="N50" s="166">
        <f t="shared" si="13"/>
        <v>0</v>
      </c>
      <c r="O50" s="167">
        <f t="shared" si="14"/>
        <v>0</v>
      </c>
      <c r="P50" s="168">
        <f t="shared" si="15"/>
        <v>0</v>
      </c>
      <c r="Q50" s="169" t="str">
        <f t="shared" si="16"/>
        <v/>
      </c>
      <c r="R50" s="170" t="str">
        <f t="shared" si="17"/>
        <v/>
      </c>
      <c r="S50" s="166">
        <f t="shared" si="6"/>
        <v>0</v>
      </c>
      <c r="T50" s="171">
        <f t="shared" si="18"/>
        <v>0</v>
      </c>
      <c r="U50" s="172"/>
      <c r="V50" s="173" t="str">
        <f t="shared" si="19"/>
        <v/>
      </c>
      <c r="W50" s="174">
        <f t="shared" si="8"/>
        <v>0</v>
      </c>
      <c r="X50" s="175">
        <f t="shared" si="20"/>
        <v>0</v>
      </c>
      <c r="Y50" s="172"/>
      <c r="Z50" s="173" t="str">
        <f t="shared" si="21"/>
        <v/>
      </c>
      <c r="AA50" s="174">
        <f t="shared" si="10"/>
        <v>0</v>
      </c>
      <c r="AB50" s="175">
        <f t="shared" si="22"/>
        <v>0</v>
      </c>
      <c r="AD50" s="53"/>
    </row>
    <row r="51" spans="1:30" x14ac:dyDescent="0.2">
      <c r="A51" s="53">
        <f t="shared" si="11"/>
        <v>27</v>
      </c>
      <c r="B51" s="162"/>
      <c r="C51" s="163"/>
      <c r="D51" s="164"/>
      <c r="E51" s="164"/>
      <c r="F51" s="164"/>
      <c r="G51" s="164"/>
      <c r="H51" s="165"/>
      <c r="I51" s="165"/>
      <c r="J51" s="165"/>
      <c r="K51" s="166">
        <f t="shared" si="23"/>
        <v>0</v>
      </c>
      <c r="L51" s="166">
        <f t="shared" si="23"/>
        <v>0</v>
      </c>
      <c r="M51" s="166">
        <f t="shared" si="12"/>
        <v>0</v>
      </c>
      <c r="N51" s="166">
        <f t="shared" si="13"/>
        <v>0</v>
      </c>
      <c r="O51" s="167">
        <f t="shared" si="14"/>
        <v>0</v>
      </c>
      <c r="P51" s="168">
        <f t="shared" si="15"/>
        <v>0</v>
      </c>
      <c r="Q51" s="169" t="str">
        <f t="shared" si="16"/>
        <v/>
      </c>
      <c r="R51" s="170" t="str">
        <f t="shared" si="17"/>
        <v/>
      </c>
      <c r="S51" s="166">
        <f t="shared" si="6"/>
        <v>0</v>
      </c>
      <c r="T51" s="171">
        <f t="shared" si="18"/>
        <v>0</v>
      </c>
      <c r="U51" s="172"/>
      <c r="V51" s="173" t="str">
        <f t="shared" si="19"/>
        <v/>
      </c>
      <c r="W51" s="174">
        <f t="shared" si="8"/>
        <v>0</v>
      </c>
      <c r="X51" s="175">
        <f t="shared" si="20"/>
        <v>0</v>
      </c>
      <c r="Y51" s="172"/>
      <c r="Z51" s="173" t="str">
        <f t="shared" si="21"/>
        <v/>
      </c>
      <c r="AA51" s="174">
        <f t="shared" si="10"/>
        <v>0</v>
      </c>
      <c r="AB51" s="175">
        <f t="shared" si="22"/>
        <v>0</v>
      </c>
      <c r="AD51" s="53"/>
    </row>
    <row r="52" spans="1:30" x14ac:dyDescent="0.2">
      <c r="A52" s="53">
        <f t="shared" si="11"/>
        <v>28</v>
      </c>
      <c r="B52" s="162"/>
      <c r="C52" s="163"/>
      <c r="D52" s="164"/>
      <c r="E52" s="164"/>
      <c r="F52" s="164"/>
      <c r="G52" s="164"/>
      <c r="H52" s="165"/>
      <c r="I52" s="165"/>
      <c r="J52" s="165"/>
      <c r="K52" s="166">
        <f t="shared" si="23"/>
        <v>0</v>
      </c>
      <c r="L52" s="166">
        <f t="shared" si="23"/>
        <v>0</v>
      </c>
      <c r="M52" s="166">
        <f t="shared" si="12"/>
        <v>0</v>
      </c>
      <c r="N52" s="166">
        <f t="shared" si="13"/>
        <v>0</v>
      </c>
      <c r="O52" s="167">
        <f t="shared" si="14"/>
        <v>0</v>
      </c>
      <c r="P52" s="168">
        <f t="shared" si="15"/>
        <v>0</v>
      </c>
      <c r="Q52" s="169" t="str">
        <f t="shared" si="16"/>
        <v/>
      </c>
      <c r="R52" s="170" t="str">
        <f t="shared" si="17"/>
        <v/>
      </c>
      <c r="S52" s="166">
        <f t="shared" si="6"/>
        <v>0</v>
      </c>
      <c r="T52" s="171">
        <f t="shared" si="18"/>
        <v>0</v>
      </c>
      <c r="U52" s="172"/>
      <c r="V52" s="173" t="str">
        <f t="shared" si="19"/>
        <v/>
      </c>
      <c r="W52" s="174">
        <f t="shared" si="8"/>
        <v>0</v>
      </c>
      <c r="X52" s="175">
        <f t="shared" si="20"/>
        <v>0</v>
      </c>
      <c r="Y52" s="172"/>
      <c r="Z52" s="173" t="str">
        <f t="shared" si="21"/>
        <v/>
      </c>
      <c r="AA52" s="174">
        <f t="shared" si="10"/>
        <v>0</v>
      </c>
      <c r="AB52" s="175">
        <f t="shared" si="22"/>
        <v>0</v>
      </c>
      <c r="AD52" s="53"/>
    </row>
    <row r="53" spans="1:30" x14ac:dyDescent="0.2">
      <c r="A53" s="53">
        <f t="shared" si="11"/>
        <v>29</v>
      </c>
      <c r="B53" s="162"/>
      <c r="C53" s="163"/>
      <c r="D53" s="164"/>
      <c r="E53" s="164"/>
      <c r="F53" s="164"/>
      <c r="G53" s="164"/>
      <c r="H53" s="165"/>
      <c r="I53" s="165"/>
      <c r="J53" s="165"/>
      <c r="K53" s="166">
        <f t="shared" si="23"/>
        <v>0</v>
      </c>
      <c r="L53" s="166">
        <f t="shared" si="23"/>
        <v>0</v>
      </c>
      <c r="M53" s="166">
        <f t="shared" si="12"/>
        <v>0</v>
      </c>
      <c r="N53" s="166">
        <f t="shared" si="13"/>
        <v>0</v>
      </c>
      <c r="O53" s="167">
        <f t="shared" si="14"/>
        <v>0</v>
      </c>
      <c r="P53" s="168">
        <f t="shared" si="15"/>
        <v>0</v>
      </c>
      <c r="Q53" s="169" t="str">
        <f t="shared" si="16"/>
        <v/>
      </c>
      <c r="R53" s="170" t="str">
        <f t="shared" si="17"/>
        <v/>
      </c>
      <c r="S53" s="166">
        <f t="shared" si="6"/>
        <v>0</v>
      </c>
      <c r="T53" s="171">
        <f t="shared" si="18"/>
        <v>0</v>
      </c>
      <c r="U53" s="172"/>
      <c r="V53" s="173" t="str">
        <f t="shared" si="19"/>
        <v/>
      </c>
      <c r="W53" s="174">
        <f t="shared" si="8"/>
        <v>0</v>
      </c>
      <c r="X53" s="175">
        <f t="shared" si="20"/>
        <v>0</v>
      </c>
      <c r="Y53" s="172"/>
      <c r="Z53" s="173" t="str">
        <f t="shared" si="21"/>
        <v/>
      </c>
      <c r="AA53" s="174">
        <f t="shared" si="10"/>
        <v>0</v>
      </c>
      <c r="AB53" s="175">
        <f t="shared" si="22"/>
        <v>0</v>
      </c>
      <c r="AD53" s="53"/>
    </row>
    <row r="54" spans="1:30" x14ac:dyDescent="0.2">
      <c r="A54" s="53">
        <f t="shared" si="11"/>
        <v>30</v>
      </c>
      <c r="B54" s="162"/>
      <c r="C54" s="163"/>
      <c r="D54" s="164"/>
      <c r="E54" s="164"/>
      <c r="F54" s="164"/>
      <c r="G54" s="164"/>
      <c r="H54" s="165"/>
      <c r="I54" s="165"/>
      <c r="J54" s="165"/>
      <c r="K54" s="166">
        <f t="shared" si="23"/>
        <v>0</v>
      </c>
      <c r="L54" s="166">
        <f t="shared" si="23"/>
        <v>0</v>
      </c>
      <c r="M54" s="166">
        <f t="shared" si="12"/>
        <v>0</v>
      </c>
      <c r="N54" s="166">
        <f t="shared" si="13"/>
        <v>0</v>
      </c>
      <c r="O54" s="167">
        <f t="shared" si="14"/>
        <v>0</v>
      </c>
      <c r="P54" s="168">
        <f t="shared" si="15"/>
        <v>0</v>
      </c>
      <c r="Q54" s="169" t="str">
        <f t="shared" si="16"/>
        <v/>
      </c>
      <c r="R54" s="170" t="str">
        <f t="shared" si="17"/>
        <v/>
      </c>
      <c r="S54" s="166">
        <f t="shared" si="6"/>
        <v>0</v>
      </c>
      <c r="T54" s="171">
        <f t="shared" si="18"/>
        <v>0</v>
      </c>
      <c r="U54" s="172"/>
      <c r="V54" s="173" t="str">
        <f t="shared" si="19"/>
        <v/>
      </c>
      <c r="W54" s="174">
        <f t="shared" si="8"/>
        <v>0</v>
      </c>
      <c r="X54" s="175">
        <f t="shared" si="20"/>
        <v>0</v>
      </c>
      <c r="Y54" s="172"/>
      <c r="Z54" s="173" t="str">
        <f t="shared" si="21"/>
        <v/>
      </c>
      <c r="AA54" s="174">
        <f t="shared" si="10"/>
        <v>0</v>
      </c>
      <c r="AB54" s="175">
        <f t="shared" si="22"/>
        <v>0</v>
      </c>
      <c r="AD54" s="53"/>
    </row>
    <row r="55" spans="1:30" x14ac:dyDescent="0.2">
      <c r="A55" s="53">
        <f t="shared" si="11"/>
        <v>31</v>
      </c>
      <c r="B55" s="162"/>
      <c r="C55" s="163"/>
      <c r="D55" s="164"/>
      <c r="E55" s="164"/>
      <c r="F55" s="164"/>
      <c r="G55" s="164"/>
      <c r="H55" s="165"/>
      <c r="I55" s="165"/>
      <c r="J55" s="165"/>
      <c r="K55" s="166">
        <f t="shared" si="23"/>
        <v>0</v>
      </c>
      <c r="L55" s="166">
        <f t="shared" si="23"/>
        <v>0</v>
      </c>
      <c r="M55" s="166">
        <f t="shared" si="12"/>
        <v>0</v>
      </c>
      <c r="N55" s="166">
        <f t="shared" si="13"/>
        <v>0</v>
      </c>
      <c r="O55" s="167">
        <f t="shared" si="14"/>
        <v>0</v>
      </c>
      <c r="P55" s="168">
        <f t="shared" si="15"/>
        <v>0</v>
      </c>
      <c r="Q55" s="169" t="str">
        <f t="shared" si="16"/>
        <v/>
      </c>
      <c r="R55" s="170" t="str">
        <f t="shared" si="17"/>
        <v/>
      </c>
      <c r="S55" s="166">
        <f t="shared" si="6"/>
        <v>0</v>
      </c>
      <c r="T55" s="171">
        <f t="shared" si="18"/>
        <v>0</v>
      </c>
      <c r="U55" s="172"/>
      <c r="V55" s="173" t="str">
        <f t="shared" si="19"/>
        <v/>
      </c>
      <c r="W55" s="174">
        <f t="shared" si="8"/>
        <v>0</v>
      </c>
      <c r="X55" s="175">
        <f t="shared" si="20"/>
        <v>0</v>
      </c>
      <c r="Y55" s="172"/>
      <c r="Z55" s="173" t="str">
        <f t="shared" si="21"/>
        <v/>
      </c>
      <c r="AA55" s="174">
        <f t="shared" si="10"/>
        <v>0</v>
      </c>
      <c r="AB55" s="175">
        <f t="shared" si="22"/>
        <v>0</v>
      </c>
      <c r="AD55" s="53"/>
    </row>
    <row r="56" spans="1:30" x14ac:dyDescent="0.2">
      <c r="A56" s="53">
        <f t="shared" si="11"/>
        <v>32</v>
      </c>
      <c r="B56" s="162"/>
      <c r="C56" s="163"/>
      <c r="D56" s="164"/>
      <c r="E56" s="164"/>
      <c r="F56" s="164"/>
      <c r="G56" s="164"/>
      <c r="H56" s="165"/>
      <c r="I56" s="165"/>
      <c r="J56" s="165"/>
      <c r="K56" s="166">
        <f t="shared" si="23"/>
        <v>0</v>
      </c>
      <c r="L56" s="166">
        <f t="shared" si="23"/>
        <v>0</v>
      </c>
      <c r="M56" s="166">
        <f t="shared" si="12"/>
        <v>0</v>
      </c>
      <c r="N56" s="166">
        <f t="shared" si="13"/>
        <v>0</v>
      </c>
      <c r="O56" s="167">
        <f t="shared" si="14"/>
        <v>0</v>
      </c>
      <c r="P56" s="168">
        <f t="shared" si="15"/>
        <v>0</v>
      </c>
      <c r="Q56" s="169" t="str">
        <f t="shared" si="16"/>
        <v/>
      </c>
      <c r="R56" s="170" t="str">
        <f t="shared" si="17"/>
        <v/>
      </c>
      <c r="S56" s="166">
        <f t="shared" si="6"/>
        <v>0</v>
      </c>
      <c r="T56" s="171">
        <f t="shared" si="18"/>
        <v>0</v>
      </c>
      <c r="U56" s="172"/>
      <c r="V56" s="173" t="str">
        <f t="shared" si="19"/>
        <v/>
      </c>
      <c r="W56" s="174">
        <f t="shared" si="8"/>
        <v>0</v>
      </c>
      <c r="X56" s="175">
        <f t="shared" si="20"/>
        <v>0</v>
      </c>
      <c r="Y56" s="172"/>
      <c r="Z56" s="173" t="str">
        <f t="shared" si="21"/>
        <v/>
      </c>
      <c r="AA56" s="174">
        <f t="shared" si="10"/>
        <v>0</v>
      </c>
      <c r="AB56" s="175">
        <f t="shared" si="22"/>
        <v>0</v>
      </c>
      <c r="AD56" s="53"/>
    </row>
    <row r="57" spans="1:30" x14ac:dyDescent="0.2">
      <c r="A57" s="53">
        <f t="shared" si="11"/>
        <v>33</v>
      </c>
      <c r="B57" s="162"/>
      <c r="C57" s="163"/>
      <c r="D57" s="164"/>
      <c r="E57" s="164"/>
      <c r="F57" s="164"/>
      <c r="G57" s="164"/>
      <c r="H57" s="165"/>
      <c r="I57" s="165"/>
      <c r="J57" s="165"/>
      <c r="K57" s="166">
        <f t="shared" si="23"/>
        <v>0</v>
      </c>
      <c r="L57" s="166">
        <f t="shared" si="23"/>
        <v>0</v>
      </c>
      <c r="M57" s="166">
        <f t="shared" si="12"/>
        <v>0</v>
      </c>
      <c r="N57" s="166">
        <f t="shared" si="13"/>
        <v>0</v>
      </c>
      <c r="O57" s="167">
        <f t="shared" si="14"/>
        <v>0</v>
      </c>
      <c r="P57" s="168">
        <f t="shared" si="15"/>
        <v>0</v>
      </c>
      <c r="Q57" s="169" t="str">
        <f t="shared" si="16"/>
        <v/>
      </c>
      <c r="R57" s="170" t="str">
        <f t="shared" si="17"/>
        <v/>
      </c>
      <c r="S57" s="166">
        <f t="shared" si="6"/>
        <v>0</v>
      </c>
      <c r="T57" s="171">
        <f t="shared" si="18"/>
        <v>0</v>
      </c>
      <c r="U57" s="172"/>
      <c r="V57" s="173" t="str">
        <f t="shared" si="19"/>
        <v/>
      </c>
      <c r="W57" s="174">
        <f t="shared" si="8"/>
        <v>0</v>
      </c>
      <c r="X57" s="175">
        <f t="shared" si="20"/>
        <v>0</v>
      </c>
      <c r="Y57" s="172"/>
      <c r="Z57" s="173" t="str">
        <f t="shared" si="21"/>
        <v/>
      </c>
      <c r="AA57" s="174">
        <f t="shared" si="10"/>
        <v>0</v>
      </c>
      <c r="AB57" s="175">
        <f t="shared" si="22"/>
        <v>0</v>
      </c>
      <c r="AD57" s="53"/>
    </row>
    <row r="58" spans="1:30" x14ac:dyDescent="0.2">
      <c r="A58" s="53">
        <f t="shared" si="11"/>
        <v>34</v>
      </c>
      <c r="B58" s="162"/>
      <c r="C58" s="163"/>
      <c r="D58" s="164"/>
      <c r="E58" s="164"/>
      <c r="F58" s="164"/>
      <c r="G58" s="164"/>
      <c r="H58" s="165"/>
      <c r="I58" s="165"/>
      <c r="J58" s="165"/>
      <c r="K58" s="166">
        <f t="shared" si="23"/>
        <v>0</v>
      </c>
      <c r="L58" s="166">
        <f t="shared" si="23"/>
        <v>0</v>
      </c>
      <c r="M58" s="166">
        <f t="shared" si="12"/>
        <v>0</v>
      </c>
      <c r="N58" s="166">
        <f t="shared" si="13"/>
        <v>0</v>
      </c>
      <c r="O58" s="167">
        <f t="shared" si="14"/>
        <v>0</v>
      </c>
      <c r="P58" s="168">
        <f t="shared" si="15"/>
        <v>0</v>
      </c>
      <c r="Q58" s="169" t="str">
        <f t="shared" si="16"/>
        <v/>
      </c>
      <c r="R58" s="170" t="str">
        <f t="shared" si="17"/>
        <v/>
      </c>
      <c r="S58" s="166">
        <f t="shared" si="6"/>
        <v>0</v>
      </c>
      <c r="T58" s="171">
        <f t="shared" si="18"/>
        <v>0</v>
      </c>
      <c r="U58" s="172"/>
      <c r="V58" s="173" t="str">
        <f t="shared" si="19"/>
        <v/>
      </c>
      <c r="W58" s="174">
        <f t="shared" si="8"/>
        <v>0</v>
      </c>
      <c r="X58" s="175">
        <f t="shared" si="20"/>
        <v>0</v>
      </c>
      <c r="Y58" s="172"/>
      <c r="Z58" s="173" t="str">
        <f t="shared" si="21"/>
        <v/>
      </c>
      <c r="AA58" s="174">
        <f t="shared" si="10"/>
        <v>0</v>
      </c>
      <c r="AB58" s="175">
        <f t="shared" si="22"/>
        <v>0</v>
      </c>
      <c r="AD58" s="53"/>
    </row>
    <row r="59" spans="1:30" x14ac:dyDescent="0.2">
      <c r="A59" s="53">
        <f t="shared" si="11"/>
        <v>35</v>
      </c>
      <c r="B59" s="162"/>
      <c r="C59" s="163"/>
      <c r="D59" s="164"/>
      <c r="E59" s="164"/>
      <c r="F59" s="164"/>
      <c r="G59" s="164"/>
      <c r="H59" s="165"/>
      <c r="I59" s="165"/>
      <c r="J59" s="165"/>
      <c r="K59" s="166">
        <f t="shared" si="23"/>
        <v>0</v>
      </c>
      <c r="L59" s="166">
        <f t="shared" si="23"/>
        <v>0</v>
      </c>
      <c r="M59" s="166">
        <f t="shared" si="12"/>
        <v>0</v>
      </c>
      <c r="N59" s="166">
        <f t="shared" si="13"/>
        <v>0</v>
      </c>
      <c r="O59" s="167">
        <f t="shared" si="14"/>
        <v>0</v>
      </c>
      <c r="P59" s="168">
        <f t="shared" si="15"/>
        <v>0</v>
      </c>
      <c r="Q59" s="169" t="str">
        <f t="shared" si="16"/>
        <v/>
      </c>
      <c r="R59" s="170" t="str">
        <f t="shared" si="17"/>
        <v/>
      </c>
      <c r="S59" s="166">
        <f t="shared" si="6"/>
        <v>0</v>
      </c>
      <c r="T59" s="171">
        <f t="shared" si="18"/>
        <v>0</v>
      </c>
      <c r="U59" s="172"/>
      <c r="V59" s="173" t="str">
        <f t="shared" si="19"/>
        <v/>
      </c>
      <c r="W59" s="174">
        <f t="shared" si="8"/>
        <v>0</v>
      </c>
      <c r="X59" s="175">
        <f t="shared" si="20"/>
        <v>0</v>
      </c>
      <c r="Y59" s="172"/>
      <c r="Z59" s="173" t="str">
        <f t="shared" si="21"/>
        <v/>
      </c>
      <c r="AA59" s="174">
        <f t="shared" si="10"/>
        <v>0</v>
      </c>
      <c r="AB59" s="175">
        <f t="shared" si="22"/>
        <v>0</v>
      </c>
      <c r="AD59" s="53"/>
    </row>
  </sheetData>
  <sheetProtection formatColumns="0" formatRows="0"/>
  <mergeCells count="5">
    <mergeCell ref="B19:J19"/>
    <mergeCell ref="R19:T19"/>
    <mergeCell ref="U19:X19"/>
    <mergeCell ref="Y19:AB19"/>
    <mergeCell ref="B15:M15"/>
  </mergeCells>
  <conditionalFormatting sqref="P26:P50 P53:P57 P59">
    <cfRule type="cellIs" dxfId="7" priority="7" operator="greaterThan">
      <formula>11</formula>
    </cfRule>
  </conditionalFormatting>
  <conditionalFormatting sqref="P51:P52">
    <cfRule type="cellIs" dxfId="6" priority="6" operator="greaterThan">
      <formula>11</formula>
    </cfRule>
  </conditionalFormatting>
  <conditionalFormatting sqref="N25:N59">
    <cfRule type="cellIs" dxfId="5" priority="5" operator="greaterThan">
      <formula>1</formula>
    </cfRule>
  </conditionalFormatting>
  <conditionalFormatting sqref="N25:N59">
    <cfRule type="cellIs" dxfId="4" priority="4" operator="greaterThan">
      <formula>1</formula>
    </cfRule>
  </conditionalFormatting>
  <conditionalFormatting sqref="P25:P59">
    <cfRule type="cellIs" dxfId="3" priority="3" operator="greaterThan">
      <formula>11</formula>
    </cfRule>
  </conditionalFormatting>
  <conditionalFormatting sqref="P58">
    <cfRule type="cellIs" dxfId="2" priority="2" operator="greaterThan">
      <formula>11</formula>
    </cfRule>
  </conditionalFormatting>
  <conditionalFormatting sqref="P58">
    <cfRule type="cellIs" dxfId="1" priority="1" operator="greaterThan">
      <formula>11</formula>
    </cfRule>
  </conditionalFormatting>
  <dataValidations count="4">
    <dataValidation type="custom" allowBlank="1" showInputMessage="1" showErrorMessage="1" errorTitle="Uso de Mayúsculas" error="Los nombres de tablas deben ser capturados siempre en mayúsculas_x000a_" sqref="C25:C59" xr:uid="{00000000-0002-0000-0400-000000000000}">
      <formula1>EXACT(C25,UPPER(C25))</formula1>
    </dataValidation>
    <dataValidation type="list" allowBlank="1" showInputMessage="1" showErrorMessage="1" sqref="E25:E59" xr:uid="{00000000-0002-0000-0400-000001000000}">
      <formula1>TipoParticion</formula1>
    </dataValidation>
    <dataValidation type="list" allowBlank="1" showInputMessage="1" showErrorMessage="1" sqref="D25:D59" xr:uid="{00000000-0002-0000-0400-000002000000}">
      <formula1>TipoTabla</formula1>
    </dataValidation>
    <dataValidation type="list" allowBlank="1" showInputMessage="1" showErrorMessage="1" sqref="B25:B59" xr:uid="{00000000-0002-0000-0400-000003000000}">
      <formula1>Contenedor</formula1>
    </dataValidation>
  </dataValidations>
  <printOptions horizontalCentered="1"/>
  <pageMargins left="0.23622047244094491" right="0.27559055118110237" top="0.39370078740157483" bottom="0.35433070866141736" header="0" footer="0"/>
  <pageSetup scale="38" fitToHeight="100" orientation="landscape" r:id="rId1"/>
  <headerFooter>
    <oddFooter>&amp;CSAT-AGCTI&amp;R&amp;P de &amp;N</oddFooter>
  </headerFooter>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2:CM65550"/>
  <sheetViews>
    <sheetView showGridLines="0" topLeftCell="L24" workbookViewId="0">
      <selection activeCell="W21" sqref="W21"/>
    </sheetView>
  </sheetViews>
  <sheetFormatPr defaultColWidth="13" defaultRowHeight="12" x14ac:dyDescent="0.2"/>
  <cols>
    <col min="1" max="1" width="4.28515625" style="20" customWidth="1"/>
    <col min="2" max="2" width="14.85546875" style="20" customWidth="1"/>
    <col min="3" max="3" width="14" style="20" customWidth="1"/>
    <col min="4" max="4" width="12" style="20" customWidth="1"/>
    <col min="5" max="5" width="15" style="20" bestFit="1" customWidth="1"/>
    <col min="6" max="6" width="18.28515625" style="20" bestFit="1" customWidth="1"/>
    <col min="7" max="7" width="13.28515625" style="20" customWidth="1"/>
    <col min="8" max="8" width="11.7109375" style="20" customWidth="1"/>
    <col min="9" max="10" width="14.28515625" style="20" customWidth="1"/>
    <col min="11" max="11" width="12" style="20" customWidth="1"/>
    <col min="12" max="12" width="10.7109375" style="27" bestFit="1" customWidth="1"/>
    <col min="13" max="13" width="11.42578125" style="28" customWidth="1"/>
    <col min="14" max="14" width="10.42578125" style="28" customWidth="1"/>
    <col min="15" max="15" width="11" style="28" customWidth="1"/>
    <col min="16" max="16" width="13.7109375" style="28" customWidth="1"/>
    <col min="17" max="17" width="11.42578125" style="28" customWidth="1"/>
    <col min="18" max="18" width="15.28515625" style="28" customWidth="1"/>
    <col min="19" max="19" width="13.85546875" style="28" customWidth="1"/>
    <col min="20" max="20" width="11.7109375" style="20" customWidth="1"/>
    <col min="21" max="21" width="14.28515625" style="20" customWidth="1"/>
    <col min="22" max="22" width="15.28515625" style="20" customWidth="1"/>
    <col min="23" max="23" width="13.85546875" style="20" customWidth="1"/>
    <col min="24" max="24" width="14.42578125" style="20" customWidth="1"/>
    <col min="25" max="25" width="11.28515625" style="20" customWidth="1"/>
    <col min="26" max="26" width="9.7109375" style="20" customWidth="1"/>
    <col min="27" max="16384" width="13" style="20"/>
  </cols>
  <sheetData>
    <row r="12" spans="2:91" s="65" customFormat="1" ht="12.75" x14ac:dyDescent="0.2">
      <c r="B12" s="61"/>
      <c r="C12" s="61"/>
      <c r="D12" s="61"/>
      <c r="E12" s="61"/>
      <c r="F12" s="61"/>
      <c r="G12" s="61"/>
      <c r="H12" s="61"/>
      <c r="I12" s="61"/>
      <c r="J12" s="61"/>
      <c r="K12" s="61"/>
      <c r="L12" s="61"/>
      <c r="M12" s="61"/>
      <c r="N12" s="61"/>
      <c r="O12" s="61"/>
      <c r="P12" s="61"/>
      <c r="Q12" s="61"/>
      <c r="R12" s="61"/>
      <c r="S12" s="61"/>
      <c r="T12" s="61"/>
      <c r="U12" s="61"/>
      <c r="V12" s="61"/>
      <c r="W12" s="61"/>
      <c r="X12" s="61"/>
      <c r="Y12" s="61"/>
      <c r="Z12" s="61"/>
      <c r="AA12" s="61"/>
      <c r="AB12" s="61"/>
      <c r="AC12" s="61"/>
      <c r="AD12" s="61"/>
      <c r="AE12" s="64"/>
      <c r="AF12" s="64"/>
      <c r="AG12" s="64"/>
      <c r="AH12" s="64"/>
      <c r="AI12" s="64"/>
      <c r="AJ12" s="64"/>
      <c r="AK12" s="64"/>
      <c r="AL12" s="64"/>
      <c r="AM12" s="64"/>
      <c r="AN12" s="64"/>
      <c r="AO12" s="64"/>
      <c r="AP12" s="64"/>
      <c r="AQ12" s="64"/>
      <c r="AR12" s="64"/>
      <c r="AS12" s="64"/>
      <c r="AT12" s="64"/>
      <c r="AU12" s="64"/>
      <c r="AV12" s="64"/>
      <c r="AW12" s="64"/>
      <c r="AX12" s="64"/>
      <c r="AY12" s="64"/>
      <c r="AZ12" s="64"/>
      <c r="BA12" s="64"/>
      <c r="BB12" s="64"/>
      <c r="BC12" s="64"/>
      <c r="BD12" s="64"/>
      <c r="BE12" s="64"/>
      <c r="BF12" s="64"/>
      <c r="BG12" s="64"/>
      <c r="BH12" s="64"/>
      <c r="BI12" s="64"/>
      <c r="BJ12" s="64"/>
      <c r="BK12" s="64"/>
      <c r="BL12" s="64"/>
      <c r="BM12" s="64"/>
      <c r="BN12" s="64"/>
      <c r="BO12" s="64"/>
      <c r="BP12" s="64"/>
      <c r="BQ12" s="64"/>
      <c r="BR12" s="64"/>
      <c r="BS12" s="64"/>
      <c r="BT12" s="64"/>
      <c r="BU12" s="64"/>
      <c r="BV12" s="64"/>
      <c r="BW12" s="64"/>
      <c r="BX12" s="64"/>
      <c r="BY12" s="64"/>
      <c r="BZ12" s="64"/>
      <c r="CA12" s="64"/>
      <c r="CB12" s="64"/>
      <c r="CC12" s="64"/>
      <c r="CD12" s="64"/>
      <c r="CE12" s="64"/>
      <c r="CF12" s="64"/>
      <c r="CG12" s="64"/>
      <c r="CH12" s="64"/>
      <c r="CI12" s="64"/>
      <c r="CJ12" s="64"/>
      <c r="CK12" s="64"/>
      <c r="CL12" s="64"/>
      <c r="CM12" s="64"/>
    </row>
    <row r="13" spans="2:91" s="65" customFormat="1" ht="12.75" x14ac:dyDescent="0.2">
      <c r="B13" s="61"/>
      <c r="C13" s="61"/>
      <c r="D13" s="61"/>
      <c r="E13" s="61"/>
      <c r="F13" s="61"/>
      <c r="G13" s="61"/>
      <c r="H13" s="61"/>
      <c r="I13" s="61"/>
      <c r="J13" s="61"/>
      <c r="K13" s="61"/>
      <c r="L13" s="61"/>
      <c r="M13" s="61"/>
      <c r="N13" s="61"/>
      <c r="O13" s="61"/>
      <c r="P13" s="61"/>
      <c r="Q13" s="61"/>
      <c r="R13" s="61"/>
      <c r="S13" s="61"/>
      <c r="T13" s="61"/>
      <c r="U13" s="61"/>
      <c r="V13" s="61"/>
      <c r="W13" s="61"/>
      <c r="X13" s="61"/>
      <c r="Y13" s="61"/>
      <c r="Z13" s="61"/>
      <c r="AA13" s="61"/>
      <c r="AB13" s="61"/>
      <c r="AC13" s="61"/>
      <c r="AD13" s="61"/>
      <c r="AE13" s="64"/>
      <c r="AF13" s="64"/>
      <c r="AG13" s="64"/>
      <c r="AH13" s="64"/>
      <c r="AI13" s="64"/>
      <c r="AJ13" s="64"/>
      <c r="AK13" s="64"/>
      <c r="AL13" s="64"/>
      <c r="AM13" s="64"/>
      <c r="AN13" s="64"/>
      <c r="AO13" s="64"/>
      <c r="AP13" s="64"/>
      <c r="AQ13" s="64"/>
      <c r="AR13" s="64"/>
      <c r="AS13" s="64"/>
      <c r="AT13" s="64"/>
      <c r="AU13" s="64"/>
      <c r="AV13" s="64"/>
      <c r="AW13" s="64"/>
      <c r="AX13" s="64"/>
      <c r="AY13" s="64"/>
      <c r="AZ13" s="64"/>
      <c r="BA13" s="64"/>
      <c r="BB13" s="64"/>
      <c r="BC13" s="64"/>
      <c r="BD13" s="64"/>
      <c r="BE13" s="64"/>
      <c r="BF13" s="64"/>
      <c r="BG13" s="64"/>
      <c r="BH13" s="64"/>
      <c r="BI13" s="64"/>
      <c r="BJ13" s="64"/>
      <c r="BK13" s="64"/>
      <c r="BL13" s="64"/>
      <c r="BM13" s="64"/>
      <c r="BN13" s="64"/>
      <c r="BO13" s="64"/>
      <c r="BP13" s="64"/>
      <c r="BQ13" s="64"/>
      <c r="BR13" s="64"/>
      <c r="BS13" s="64"/>
      <c r="BT13" s="64"/>
      <c r="BU13" s="64"/>
      <c r="BV13" s="64"/>
      <c r="BW13" s="64"/>
      <c r="BX13" s="64"/>
      <c r="BY13" s="64"/>
      <c r="BZ13" s="64"/>
      <c r="CA13" s="64"/>
      <c r="CB13" s="64"/>
      <c r="CC13" s="64"/>
      <c r="CD13" s="64"/>
      <c r="CE13" s="64"/>
      <c r="CF13" s="64"/>
      <c r="CG13" s="64"/>
      <c r="CH13" s="64"/>
      <c r="CI13" s="64"/>
      <c r="CJ13" s="64"/>
      <c r="CK13" s="64"/>
      <c r="CL13" s="64"/>
      <c r="CM13" s="64"/>
    </row>
    <row r="14" spans="2:91" s="65" customFormat="1" ht="12.75" x14ac:dyDescent="0.2">
      <c r="B14" s="61"/>
      <c r="C14" s="61"/>
      <c r="D14" s="61"/>
      <c r="E14" s="61"/>
      <c r="F14" s="61"/>
      <c r="G14" s="61"/>
      <c r="H14" s="61"/>
      <c r="I14" s="61"/>
      <c r="J14" s="61"/>
      <c r="K14" s="61"/>
      <c r="L14" s="61"/>
      <c r="M14" s="61"/>
      <c r="N14" s="61"/>
      <c r="O14" s="61"/>
      <c r="P14" s="61"/>
      <c r="Q14" s="61"/>
      <c r="R14" s="61"/>
      <c r="S14" s="61"/>
      <c r="T14" s="61"/>
      <c r="U14" s="61"/>
      <c r="V14" s="61"/>
      <c r="W14" s="61"/>
      <c r="X14" s="61"/>
      <c r="Y14" s="61"/>
      <c r="Z14" s="61"/>
      <c r="AA14" s="61"/>
      <c r="AB14" s="61"/>
      <c r="AC14" s="61"/>
      <c r="AD14" s="61"/>
      <c r="AE14" s="64"/>
      <c r="AF14" s="64"/>
      <c r="AG14" s="64"/>
      <c r="AH14" s="64"/>
      <c r="AI14" s="64"/>
      <c r="AJ14" s="64"/>
      <c r="AK14" s="64"/>
      <c r="AL14" s="64"/>
      <c r="AM14" s="64"/>
      <c r="AN14" s="64"/>
      <c r="AO14" s="64"/>
      <c r="AP14" s="64"/>
      <c r="AQ14" s="64"/>
      <c r="AR14" s="64"/>
      <c r="AS14" s="64"/>
      <c r="AT14" s="64"/>
      <c r="AU14" s="64"/>
      <c r="AV14" s="64"/>
      <c r="AW14" s="64"/>
      <c r="AX14" s="64"/>
      <c r="AY14" s="64"/>
      <c r="AZ14" s="64"/>
      <c r="BA14" s="64"/>
      <c r="BB14" s="64"/>
      <c r="BC14" s="64"/>
      <c r="BD14" s="64"/>
      <c r="BE14" s="64"/>
      <c r="BF14" s="64"/>
      <c r="BG14" s="64"/>
      <c r="BH14" s="64"/>
      <c r="BI14" s="64"/>
      <c r="BJ14" s="64"/>
      <c r="BK14" s="64"/>
      <c r="BL14" s="64"/>
      <c r="BM14" s="64"/>
      <c r="BN14" s="64"/>
      <c r="BO14" s="64"/>
      <c r="BP14" s="64"/>
      <c r="BQ14" s="64"/>
      <c r="BR14" s="64"/>
      <c r="BS14" s="64"/>
      <c r="BT14" s="64"/>
      <c r="BU14" s="64"/>
      <c r="BV14" s="64"/>
      <c r="BW14" s="64"/>
      <c r="BX14" s="64"/>
      <c r="BY14" s="64"/>
      <c r="BZ14" s="64"/>
      <c r="CA14" s="64"/>
      <c r="CB14" s="64"/>
      <c r="CC14" s="64"/>
      <c r="CD14" s="64"/>
      <c r="CE14" s="64"/>
      <c r="CF14" s="64"/>
      <c r="CG14" s="64"/>
      <c r="CH14" s="64"/>
      <c r="CI14" s="64"/>
      <c r="CJ14" s="64"/>
      <c r="CK14" s="64"/>
      <c r="CL14" s="64"/>
      <c r="CM14" s="64"/>
    </row>
    <row r="15" spans="2:91" s="65" customFormat="1" ht="14.25" x14ac:dyDescent="0.2">
      <c r="B15" s="194" t="s">
        <v>167</v>
      </c>
      <c r="C15" s="61"/>
      <c r="D15" s="61"/>
      <c r="E15" s="61"/>
      <c r="F15" s="61"/>
      <c r="G15" s="61"/>
      <c r="H15" s="61"/>
      <c r="I15" s="61"/>
      <c r="J15" s="61"/>
      <c r="K15" s="61"/>
      <c r="L15" s="61"/>
      <c r="M15" s="61"/>
      <c r="N15" s="61"/>
      <c r="O15" s="61"/>
      <c r="P15" s="61"/>
      <c r="Q15" s="61"/>
      <c r="R15" s="61"/>
      <c r="S15" s="61"/>
      <c r="T15" s="61"/>
      <c r="U15" s="61"/>
      <c r="V15" s="61"/>
      <c r="W15" s="61"/>
      <c r="X15" s="61"/>
      <c r="Y15" s="61"/>
      <c r="Z15" s="61"/>
      <c r="AA15" s="61"/>
      <c r="AB15" s="61"/>
      <c r="AC15" s="61"/>
      <c r="AD15" s="61"/>
      <c r="AE15" s="64"/>
      <c r="AF15" s="64"/>
      <c r="AG15" s="64"/>
      <c r="AH15" s="64"/>
      <c r="AI15" s="64"/>
      <c r="AJ15" s="64"/>
      <c r="AK15" s="64"/>
      <c r="AL15" s="64"/>
      <c r="AM15" s="64"/>
      <c r="AN15" s="64"/>
      <c r="AO15" s="64"/>
      <c r="AP15" s="64"/>
      <c r="AQ15" s="64"/>
      <c r="AR15" s="64"/>
      <c r="AS15" s="64"/>
      <c r="AT15" s="64"/>
      <c r="AU15" s="64"/>
      <c r="AV15" s="64"/>
      <c r="AW15" s="64"/>
      <c r="AX15" s="64"/>
      <c r="AY15" s="64"/>
      <c r="AZ15" s="64"/>
      <c r="BA15" s="64"/>
      <c r="BB15" s="64"/>
      <c r="BC15" s="64"/>
      <c r="BD15" s="64"/>
      <c r="BE15" s="64"/>
      <c r="BF15" s="64"/>
      <c r="BG15" s="64"/>
      <c r="BH15" s="64"/>
      <c r="BI15" s="64"/>
      <c r="BJ15" s="64"/>
      <c r="BK15" s="64"/>
      <c r="BL15" s="64"/>
      <c r="BM15" s="64"/>
      <c r="BN15" s="64"/>
      <c r="BO15" s="64"/>
      <c r="BP15" s="64"/>
      <c r="BQ15" s="64"/>
      <c r="BR15" s="64"/>
      <c r="BS15" s="64"/>
      <c r="BT15" s="64"/>
      <c r="BU15" s="64"/>
      <c r="BV15" s="64"/>
      <c r="BW15" s="64"/>
      <c r="BX15" s="64"/>
      <c r="BY15" s="64"/>
      <c r="BZ15" s="64"/>
      <c r="CA15" s="64"/>
      <c r="CB15" s="64"/>
      <c r="CC15" s="64"/>
      <c r="CD15" s="64"/>
      <c r="CE15" s="64"/>
      <c r="CF15" s="64"/>
      <c r="CG15" s="64"/>
      <c r="CH15" s="64"/>
      <c r="CI15" s="64"/>
      <c r="CJ15" s="64"/>
      <c r="CK15" s="64"/>
      <c r="CL15" s="64"/>
      <c r="CM15" s="64"/>
    </row>
    <row r="16" spans="2:91" s="65" customFormat="1" ht="14.25" x14ac:dyDescent="0.2">
      <c r="B16" s="194" t="s">
        <v>168</v>
      </c>
      <c r="C16" s="61"/>
      <c r="D16" s="61"/>
      <c r="E16" s="61"/>
      <c r="F16" s="61"/>
      <c r="G16" s="61"/>
      <c r="H16" s="61"/>
      <c r="I16" s="61"/>
      <c r="J16" s="61"/>
      <c r="K16" s="61"/>
      <c r="L16" s="61"/>
      <c r="M16" s="61"/>
      <c r="N16" s="61"/>
      <c r="O16" s="61"/>
      <c r="P16" s="61"/>
      <c r="Q16" s="61"/>
      <c r="R16" s="61"/>
      <c r="S16" s="61"/>
      <c r="T16" s="61"/>
      <c r="U16" s="61"/>
      <c r="V16" s="61"/>
      <c r="W16" s="61"/>
      <c r="X16" s="61"/>
      <c r="Y16" s="61"/>
      <c r="Z16" s="61"/>
      <c r="AA16" s="61"/>
      <c r="AB16" s="61"/>
      <c r="AC16" s="61"/>
      <c r="AD16" s="61"/>
      <c r="AE16" s="64"/>
      <c r="AF16" s="64"/>
      <c r="AG16" s="64"/>
      <c r="AH16" s="64"/>
      <c r="AI16" s="64"/>
      <c r="AJ16" s="64"/>
      <c r="AK16" s="64"/>
      <c r="AL16" s="64"/>
      <c r="AM16" s="64"/>
      <c r="AN16" s="64"/>
      <c r="AO16" s="64"/>
      <c r="AP16" s="64"/>
      <c r="AQ16" s="64"/>
      <c r="AR16" s="64"/>
      <c r="AS16" s="64"/>
      <c r="AT16" s="64"/>
      <c r="AU16" s="64"/>
      <c r="AV16" s="64"/>
      <c r="AW16" s="64"/>
      <c r="AX16" s="64"/>
      <c r="AY16" s="64"/>
      <c r="AZ16" s="64"/>
      <c r="BA16" s="64"/>
      <c r="BB16" s="64"/>
      <c r="BC16" s="64"/>
      <c r="BD16" s="64"/>
      <c r="BE16" s="64"/>
      <c r="BF16" s="64"/>
      <c r="BG16" s="64"/>
      <c r="BH16" s="64"/>
      <c r="BI16" s="64"/>
      <c r="BJ16" s="64"/>
      <c r="BK16" s="64"/>
      <c r="BL16" s="64"/>
      <c r="BM16" s="64"/>
      <c r="BN16" s="64"/>
      <c r="BO16" s="64"/>
      <c r="BP16" s="64"/>
      <c r="BQ16" s="64"/>
      <c r="BR16" s="64"/>
      <c r="BS16" s="64"/>
      <c r="BT16" s="64"/>
      <c r="BU16" s="64"/>
      <c r="BV16" s="64"/>
      <c r="BW16" s="64"/>
      <c r="BX16" s="64"/>
      <c r="BY16" s="64"/>
      <c r="BZ16" s="64"/>
      <c r="CA16" s="64"/>
      <c r="CB16" s="64"/>
      <c r="CC16" s="64"/>
      <c r="CD16" s="64"/>
      <c r="CE16" s="64"/>
      <c r="CF16" s="64"/>
      <c r="CG16" s="64"/>
      <c r="CH16" s="64"/>
      <c r="CI16" s="64"/>
      <c r="CJ16" s="64"/>
      <c r="CK16" s="64"/>
      <c r="CL16" s="64"/>
      <c r="CM16" s="64"/>
    </row>
    <row r="17" spans="1:83" s="65" customFormat="1" ht="13.5" thickBot="1" x14ac:dyDescent="0.25">
      <c r="B17" s="33" t="s">
        <v>182</v>
      </c>
      <c r="C17" s="176"/>
      <c r="D17" s="176"/>
      <c r="E17" s="177"/>
      <c r="F17" s="177"/>
      <c r="G17" s="177"/>
      <c r="H17" s="177"/>
      <c r="I17" s="177"/>
      <c r="J17" s="177"/>
      <c r="K17" s="177"/>
      <c r="L17" s="177"/>
      <c r="M17" s="177"/>
      <c r="N17" s="177"/>
      <c r="O17" s="66"/>
      <c r="P17" s="66"/>
      <c r="Q17" s="178"/>
      <c r="R17" s="178"/>
      <c r="S17" s="178"/>
      <c r="T17" s="178"/>
      <c r="U17" s="64"/>
      <c r="V17" s="64"/>
      <c r="W17" s="64"/>
      <c r="X17" s="64"/>
      <c r="Y17" s="64"/>
      <c r="Z17" s="64"/>
      <c r="AA17" s="64"/>
      <c r="AB17" s="64"/>
      <c r="AC17" s="64"/>
      <c r="AD17" s="64"/>
      <c r="AE17" s="64"/>
      <c r="AF17" s="64"/>
      <c r="AG17" s="64"/>
      <c r="AH17" s="64"/>
      <c r="AI17" s="64"/>
      <c r="AJ17" s="64"/>
      <c r="AK17" s="64"/>
      <c r="AL17" s="64"/>
      <c r="AM17" s="64"/>
      <c r="AN17" s="64"/>
      <c r="AO17" s="64"/>
      <c r="AP17" s="64"/>
      <c r="AQ17" s="64"/>
      <c r="AR17" s="64"/>
      <c r="AS17" s="64"/>
      <c r="AT17" s="64"/>
      <c r="AU17" s="64"/>
      <c r="AV17" s="64"/>
      <c r="AW17" s="64"/>
      <c r="AX17" s="64"/>
      <c r="AY17" s="64"/>
      <c r="AZ17" s="64"/>
      <c r="BA17" s="64"/>
      <c r="BB17" s="64"/>
      <c r="BC17" s="64"/>
      <c r="BD17" s="64"/>
      <c r="BE17" s="64"/>
      <c r="BF17" s="64"/>
      <c r="BG17" s="64"/>
      <c r="BH17" s="64"/>
      <c r="BI17" s="64"/>
      <c r="BJ17" s="64"/>
      <c r="BK17" s="64"/>
      <c r="BL17" s="64"/>
      <c r="BM17" s="64"/>
      <c r="BN17" s="64"/>
      <c r="BO17" s="64"/>
      <c r="BP17" s="64"/>
      <c r="BQ17" s="64"/>
      <c r="BR17" s="64"/>
      <c r="BS17" s="64"/>
      <c r="BT17" s="64"/>
      <c r="BU17" s="64"/>
      <c r="BV17" s="64"/>
      <c r="BW17" s="64"/>
      <c r="BX17" s="64"/>
    </row>
    <row r="18" spans="1:83" s="65" customFormat="1" ht="21.95" customHeight="1" x14ac:dyDescent="0.2">
      <c r="B18" s="284" t="s">
        <v>72</v>
      </c>
      <c r="C18" s="284"/>
      <c r="D18" s="284"/>
      <c r="E18" s="284"/>
      <c r="F18" s="284"/>
      <c r="G18" s="284"/>
      <c r="H18" s="284"/>
      <c r="I18" s="284"/>
      <c r="J18" s="119"/>
      <c r="K18" s="119"/>
      <c r="M18" s="291" t="s">
        <v>97</v>
      </c>
      <c r="N18" s="292"/>
      <c r="O18" s="292"/>
      <c r="P18" s="292"/>
      <c r="Q18" s="293"/>
      <c r="R18" s="294" t="s">
        <v>83</v>
      </c>
      <c r="S18" s="295"/>
      <c r="T18" s="295"/>
      <c r="U18" s="296"/>
      <c r="V18" s="294" t="s">
        <v>84</v>
      </c>
      <c r="W18" s="295"/>
      <c r="X18" s="295"/>
      <c r="Y18" s="296"/>
      <c r="AE18" s="133"/>
      <c r="AF18" s="133"/>
      <c r="AG18" s="133"/>
      <c r="AH18" s="133"/>
      <c r="AI18" s="133"/>
      <c r="AJ18" s="133"/>
      <c r="AK18" s="133"/>
      <c r="AL18" s="133"/>
      <c r="AM18" s="133"/>
      <c r="AN18" s="133"/>
      <c r="AO18" s="133"/>
      <c r="AP18" s="133"/>
      <c r="AQ18" s="133"/>
      <c r="AR18" s="133"/>
      <c r="AS18" s="133"/>
      <c r="AT18" s="133"/>
      <c r="AU18" s="133"/>
      <c r="AV18" s="133"/>
      <c r="AW18" s="133"/>
      <c r="AX18" s="133"/>
      <c r="AY18" s="133"/>
      <c r="AZ18" s="133"/>
      <c r="BA18" s="133"/>
      <c r="BB18" s="133"/>
      <c r="BC18" s="133"/>
      <c r="BD18" s="133"/>
      <c r="BE18" s="133"/>
      <c r="BF18" s="133"/>
      <c r="BG18" s="133"/>
      <c r="BH18" s="133"/>
      <c r="BI18" s="133"/>
      <c r="BJ18" s="133"/>
      <c r="BK18" s="133"/>
      <c r="BL18" s="133"/>
      <c r="BM18" s="133"/>
      <c r="BN18" s="133"/>
      <c r="BO18" s="133"/>
      <c r="BP18" s="133"/>
      <c r="BQ18" s="133"/>
      <c r="BR18" s="133"/>
      <c r="BS18" s="133"/>
      <c r="BT18" s="133"/>
      <c r="BU18" s="133"/>
      <c r="BV18" s="133"/>
      <c r="BW18" s="133"/>
      <c r="BX18" s="133"/>
      <c r="BY18" s="133"/>
      <c r="BZ18" s="133"/>
      <c r="CA18" s="133"/>
      <c r="CB18" s="133"/>
      <c r="CC18" s="133"/>
      <c r="CD18" s="133"/>
      <c r="CE18" s="133"/>
    </row>
    <row r="19" spans="1:83" ht="24" x14ac:dyDescent="0.2">
      <c r="B19" s="134" t="s">
        <v>154</v>
      </c>
      <c r="C19" s="135">
        <f>2^21+48</f>
        <v>2097200</v>
      </c>
      <c r="D19" s="136" t="s">
        <v>79</v>
      </c>
      <c r="E19" s="179">
        <v>0.6</v>
      </c>
      <c r="F19" s="180" t="s">
        <v>17</v>
      </c>
      <c r="G19" s="181">
        <f>SUM(G23:G57)</f>
        <v>0</v>
      </c>
      <c r="H19" s="181">
        <f>SUM(H23:H57)</f>
        <v>0</v>
      </c>
      <c r="I19" s="181">
        <f>SUM(I23:I57)</f>
        <v>0</v>
      </c>
      <c r="J19" s="181">
        <f>SUM(J23:J57)</f>
        <v>0</v>
      </c>
      <c r="K19" s="181">
        <f>SUM(K23:K57)</f>
        <v>0</v>
      </c>
      <c r="M19" s="182"/>
      <c r="N19" s="59">
        <f>SUM(N23:N57)</f>
        <v>0</v>
      </c>
      <c r="O19" s="59">
        <f>SUM(O23:O57)</f>
        <v>0</v>
      </c>
      <c r="P19" s="136"/>
      <c r="Q19" s="151"/>
      <c r="R19" s="182"/>
      <c r="S19" s="136"/>
      <c r="T19" s="136">
        <f>SUM(T23:T34)</f>
        <v>0</v>
      </c>
      <c r="U19" s="151">
        <f>SUM(U23:U34)</f>
        <v>0</v>
      </c>
      <c r="V19" s="182"/>
      <c r="W19" s="136"/>
      <c r="X19" s="136">
        <f>SUM(X23:X34)</f>
        <v>0</v>
      </c>
      <c r="Y19" s="151">
        <f>SUM(Y23:Y34)</f>
        <v>0</v>
      </c>
      <c r="Z19" s="39"/>
    </row>
    <row r="20" spans="1:83" s="186" customFormat="1" ht="48" x14ac:dyDescent="0.2">
      <c r="B20" s="145" t="s">
        <v>73</v>
      </c>
      <c r="C20" s="145" t="s">
        <v>32</v>
      </c>
      <c r="D20" s="145" t="s">
        <v>85</v>
      </c>
      <c r="E20" s="145" t="s">
        <v>95</v>
      </c>
      <c r="F20" s="145" t="s">
        <v>96</v>
      </c>
      <c r="G20" s="147" t="s">
        <v>2</v>
      </c>
      <c r="H20" s="147" t="s">
        <v>35</v>
      </c>
      <c r="I20" s="147" t="s">
        <v>87</v>
      </c>
      <c r="J20" s="147" t="s">
        <v>93</v>
      </c>
      <c r="K20" s="147" t="s">
        <v>156</v>
      </c>
      <c r="L20" s="148" t="s">
        <v>88</v>
      </c>
      <c r="M20" s="183" t="s">
        <v>157</v>
      </c>
      <c r="N20" s="136" t="s">
        <v>76</v>
      </c>
      <c r="O20" s="136" t="s">
        <v>77</v>
      </c>
      <c r="P20" s="136" t="s">
        <v>90</v>
      </c>
      <c r="Q20" s="151" t="s">
        <v>75</v>
      </c>
      <c r="R20" s="182" t="s">
        <v>78</v>
      </c>
      <c r="S20" s="147" t="s">
        <v>157</v>
      </c>
      <c r="T20" s="136" t="s">
        <v>76</v>
      </c>
      <c r="U20" s="151" t="s">
        <v>77</v>
      </c>
      <c r="V20" s="182" t="s">
        <v>78</v>
      </c>
      <c r="W20" s="147" t="s">
        <v>157</v>
      </c>
      <c r="X20" s="136" t="s">
        <v>76</v>
      </c>
      <c r="Y20" s="151" t="s">
        <v>77</v>
      </c>
      <c r="Z20" s="184"/>
      <c r="AA20" s="184"/>
      <c r="AB20" s="184"/>
      <c r="AC20" s="184"/>
      <c r="AD20" s="184"/>
      <c r="AE20" s="185"/>
      <c r="AF20" s="185"/>
      <c r="AG20" s="185"/>
      <c r="AH20" s="185"/>
      <c r="AI20" s="185"/>
      <c r="AJ20" s="185"/>
      <c r="AK20" s="185"/>
      <c r="AL20" s="185"/>
      <c r="AM20" s="185"/>
      <c r="AN20" s="185"/>
      <c r="AO20" s="185"/>
      <c r="AP20" s="185"/>
      <c r="AQ20" s="185"/>
      <c r="AR20" s="185"/>
      <c r="AS20" s="185"/>
      <c r="AT20" s="185"/>
      <c r="AU20" s="185"/>
      <c r="AV20" s="185"/>
      <c r="AW20" s="185"/>
      <c r="AX20" s="185"/>
      <c r="AY20" s="185"/>
      <c r="AZ20" s="185"/>
      <c r="BA20" s="185"/>
      <c r="BB20" s="185"/>
      <c r="BC20" s="185"/>
      <c r="BD20" s="185"/>
      <c r="BE20" s="185"/>
      <c r="BF20" s="185"/>
      <c r="BG20" s="185"/>
      <c r="BH20" s="185"/>
      <c r="BI20" s="185"/>
      <c r="BJ20" s="185"/>
      <c r="BK20" s="185"/>
      <c r="BL20" s="185"/>
      <c r="BM20" s="185"/>
      <c r="BN20" s="185"/>
      <c r="BO20" s="185"/>
      <c r="BP20" s="185"/>
      <c r="BQ20" s="185"/>
      <c r="BR20" s="185"/>
      <c r="BS20" s="185"/>
      <c r="BT20" s="185"/>
      <c r="BU20" s="185"/>
      <c r="BV20" s="185"/>
      <c r="BW20" s="185"/>
      <c r="BX20" s="185"/>
      <c r="BY20" s="185"/>
      <c r="BZ20" s="185"/>
      <c r="CA20" s="185"/>
      <c r="CB20" s="185"/>
      <c r="CC20" s="185"/>
      <c r="CD20" s="185"/>
      <c r="CE20" s="185"/>
    </row>
    <row r="21" spans="1:83" s="186" customFormat="1" ht="195" customHeight="1" x14ac:dyDescent="0.2">
      <c r="B21" s="153"/>
      <c r="C21" s="153"/>
      <c r="D21" s="153"/>
      <c r="E21" s="153"/>
      <c r="F21" s="153"/>
      <c r="G21" s="154"/>
      <c r="H21" s="154"/>
      <c r="I21" s="154"/>
      <c r="J21" s="154"/>
      <c r="K21" s="154"/>
      <c r="L21" s="155"/>
      <c r="M21" s="159"/>
      <c r="N21" s="154"/>
      <c r="O21" s="154"/>
      <c r="P21" s="154"/>
      <c r="Q21" s="158"/>
      <c r="R21" s="159"/>
      <c r="S21" s="154"/>
      <c r="T21" s="154"/>
      <c r="U21" s="158"/>
      <c r="V21" s="159"/>
      <c r="W21" s="154"/>
      <c r="X21" s="154"/>
      <c r="Y21" s="158"/>
      <c r="Z21" s="184"/>
      <c r="AA21" s="184"/>
      <c r="AB21" s="184"/>
      <c r="AC21" s="184"/>
      <c r="AD21" s="184"/>
      <c r="AE21" s="185"/>
      <c r="AF21" s="185"/>
      <c r="AG21" s="185"/>
      <c r="AH21" s="185"/>
      <c r="AI21" s="185"/>
      <c r="AJ21" s="185"/>
      <c r="AK21" s="185"/>
      <c r="AL21" s="185"/>
      <c r="AM21" s="185"/>
      <c r="AN21" s="185"/>
      <c r="AO21" s="185"/>
      <c r="AP21" s="185"/>
      <c r="AQ21" s="185"/>
      <c r="AR21" s="185"/>
      <c r="AS21" s="185"/>
      <c r="AT21" s="185"/>
      <c r="AU21" s="185"/>
      <c r="AV21" s="185"/>
      <c r="AW21" s="185"/>
      <c r="AX21" s="185"/>
      <c r="AY21" s="185"/>
      <c r="AZ21" s="185"/>
      <c r="BA21" s="185"/>
      <c r="BB21" s="185"/>
      <c r="BC21" s="185"/>
      <c r="BD21" s="185"/>
      <c r="BE21" s="185"/>
      <c r="BF21" s="185"/>
      <c r="BG21" s="185"/>
      <c r="BH21" s="185"/>
      <c r="BI21" s="185"/>
      <c r="BJ21" s="185"/>
      <c r="BK21" s="185"/>
      <c r="BL21" s="185"/>
      <c r="BM21" s="185"/>
      <c r="BN21" s="185"/>
      <c r="BO21" s="185"/>
      <c r="BP21" s="185"/>
      <c r="BQ21" s="185"/>
      <c r="BR21" s="185"/>
      <c r="BS21" s="185"/>
      <c r="BT21" s="185"/>
      <c r="BU21" s="185"/>
      <c r="BV21" s="185"/>
      <c r="BW21" s="185"/>
      <c r="BX21" s="185"/>
      <c r="BY21" s="185"/>
      <c r="BZ21" s="185"/>
      <c r="CA21" s="185"/>
      <c r="CB21" s="185"/>
      <c r="CC21" s="185"/>
      <c r="CD21" s="185"/>
      <c r="CE21" s="185"/>
    </row>
    <row r="22" spans="1:83" s="186" customFormat="1" ht="48" hidden="1" x14ac:dyDescent="0.2">
      <c r="B22" s="145" t="str">
        <f>B20</f>
        <v>Esquema</v>
      </c>
      <c r="C22" s="145" t="str">
        <f t="shared" ref="C22:Y22" si="0">C20</f>
        <v>Tabla</v>
      </c>
      <c r="D22" s="145" t="str">
        <f t="shared" si="0"/>
        <v>Índice</v>
      </c>
      <c r="E22" s="145" t="str">
        <f t="shared" si="0"/>
        <v>Campos del índice</v>
      </c>
      <c r="F22" s="145" t="str">
        <f t="shared" si="0"/>
        <v>Tamaño de Índice (Bytes)</v>
      </c>
      <c r="G22" s="147" t="str">
        <f t="shared" si="0"/>
        <v>Registros iniciales</v>
      </c>
      <c r="H22" s="147" t="str">
        <f t="shared" si="0"/>
        <v>Incremento Anual de Registros</v>
      </c>
      <c r="I22" s="147" t="str">
        <f t="shared" si="0"/>
        <v>Volumen Inicial con compresión (KB)</v>
      </c>
      <c r="J22" s="147" t="s">
        <v>93</v>
      </c>
      <c r="K22" s="148" t="str">
        <f t="shared" si="0"/>
        <v>Volumen total estimado (KB)</v>
      </c>
      <c r="L22" s="148" t="str">
        <f t="shared" si="0"/>
        <v>Base de datos</v>
      </c>
      <c r="M22" s="183" t="str">
        <f t="shared" si="0"/>
        <v>Storage Group</v>
      </c>
      <c r="N22" s="136" t="str">
        <f t="shared" si="0"/>
        <v>PRYQTY</v>
      </c>
      <c r="O22" s="136" t="str">
        <f t="shared" si="0"/>
        <v>SECQTY</v>
      </c>
      <c r="P22" s="136" t="str">
        <f t="shared" si="0"/>
        <v>Tamaño máximo</v>
      </c>
      <c r="Q22" s="151" t="str">
        <f t="shared" si="0"/>
        <v>PIECESIZE</v>
      </c>
      <c r="R22" s="182" t="str">
        <f t="shared" si="0"/>
        <v>Cantidad de registros en la muestra</v>
      </c>
      <c r="S22" s="147" t="str">
        <f t="shared" si="0"/>
        <v>Storage Group</v>
      </c>
      <c r="T22" s="136" t="str">
        <f t="shared" si="0"/>
        <v>PRYQTY</v>
      </c>
      <c r="U22" s="151" t="str">
        <f t="shared" si="0"/>
        <v>SECQTY</v>
      </c>
      <c r="V22" s="182" t="str">
        <f t="shared" si="0"/>
        <v>Cantidad de registros en la muestra</v>
      </c>
      <c r="W22" s="147" t="str">
        <f t="shared" si="0"/>
        <v>Storage Group</v>
      </c>
      <c r="X22" s="136" t="str">
        <f t="shared" si="0"/>
        <v>PRYQTY</v>
      </c>
      <c r="Y22" s="151" t="str">
        <f t="shared" si="0"/>
        <v>SECQTY</v>
      </c>
      <c r="Z22" s="184"/>
      <c r="AA22" s="184"/>
      <c r="AB22" s="184"/>
      <c r="AC22" s="184"/>
      <c r="AD22" s="184"/>
      <c r="AE22" s="185"/>
      <c r="AF22" s="185"/>
      <c r="AG22" s="185"/>
      <c r="AH22" s="185"/>
      <c r="AI22" s="185"/>
      <c r="AJ22" s="185"/>
      <c r="AK22" s="185"/>
      <c r="AL22" s="185"/>
      <c r="AM22" s="185"/>
      <c r="AN22" s="185"/>
      <c r="AO22" s="185"/>
      <c r="AP22" s="185"/>
      <c r="AQ22" s="185"/>
      <c r="AR22" s="185"/>
      <c r="AS22" s="185"/>
      <c r="AT22" s="185"/>
      <c r="AU22" s="185"/>
      <c r="AV22" s="185"/>
      <c r="AW22" s="185"/>
      <c r="AX22" s="185"/>
      <c r="AY22" s="185"/>
      <c r="AZ22" s="185"/>
      <c r="BA22" s="185"/>
      <c r="BB22" s="185"/>
      <c r="BC22" s="185"/>
      <c r="BD22" s="185"/>
      <c r="BE22" s="185"/>
      <c r="BF22" s="185"/>
      <c r="BG22" s="185"/>
      <c r="BH22" s="185"/>
      <c r="BI22" s="185"/>
      <c r="BJ22" s="185"/>
      <c r="BK22" s="185"/>
      <c r="BL22" s="185"/>
      <c r="BM22" s="185"/>
      <c r="BN22" s="185"/>
      <c r="BO22" s="185"/>
      <c r="BP22" s="185"/>
      <c r="BQ22" s="185"/>
      <c r="BR22" s="185"/>
      <c r="BS22" s="185"/>
      <c r="BT22" s="185"/>
      <c r="BU22" s="185"/>
      <c r="BV22" s="185"/>
      <c r="BW22" s="185"/>
      <c r="BX22" s="185"/>
      <c r="BY22" s="185"/>
      <c r="BZ22" s="185"/>
      <c r="CA22" s="185"/>
      <c r="CB22" s="185"/>
      <c r="CC22" s="185"/>
      <c r="CD22" s="185"/>
      <c r="CE22" s="185"/>
    </row>
    <row r="23" spans="1:83" x14ac:dyDescent="0.2">
      <c r="A23" s="20">
        <v>1</v>
      </c>
      <c r="B23" s="162"/>
      <c r="C23" s="163"/>
      <c r="D23" s="187"/>
      <c r="E23" s="187"/>
      <c r="F23" s="188"/>
      <c r="G23" s="166">
        <f t="shared" ref="G23:G57" si="1">IFERROR(VLOOKUP(C23, UniversoTablas, 7, FALSE),0)</f>
        <v>0</v>
      </c>
      <c r="H23" s="166">
        <f t="shared" ref="H23:H57" si="2">IFERROR(VLOOKUP(C23, UniversoTablas, 8, FALSE),0)</f>
        <v>0</v>
      </c>
      <c r="I23" s="174">
        <f t="shared" ref="I23:I57" si="3">CEILING((F23*G23/1024*$E$19)/48,1)*48</f>
        <v>0</v>
      </c>
      <c r="J23" s="174">
        <f>CEILING((F23*H23/1024*$E$19)/48,1)*48</f>
        <v>0</v>
      </c>
      <c r="K23" s="189">
        <f>I23+J23</f>
        <v>0</v>
      </c>
      <c r="L23" s="190" t="str">
        <f t="shared" ref="L23:L57" si="4">IFERROR(VLOOKUP(B23&amp;"INDICES", InfoFisicaBD, 7, FALSE), "")</f>
        <v/>
      </c>
      <c r="M23" s="191" t="str">
        <f t="shared" ref="M23:M57" si="5">IFERROR(VLOOKUP(B23&amp;"INDICES", InfoFisicaBD, 11, FALSE), "")</f>
        <v/>
      </c>
      <c r="N23" s="174">
        <f>IF(K23&lt;$C$19, CEILING((F23*G23*$E$19/1024)/48,1)*48, $C$19)</f>
        <v>0</v>
      </c>
      <c r="O23" s="174">
        <f>IF(MAX((K23-N23)/6,CEILING(H23*F23*$E$19/6/1024/48,1)*48)&gt;$C$19, $C$19, MAX((K23-N23)/6,CEILING(H23*F23*$E$19/6/1024/48,1)*48))</f>
        <v>0</v>
      </c>
      <c r="P23" s="174">
        <f t="shared" ref="P23:P57" si="6">I23+(O23*20)</f>
        <v>0</v>
      </c>
      <c r="Q23" s="192" t="str">
        <f t="shared" ref="Q23:Q57" si="7">IFERROR(VLOOKUP(2^(CEILING(LN(P23)/LN(2),1)),PieceSize, 2, FALSE),"")</f>
        <v/>
      </c>
      <c r="R23" s="193">
        <f t="shared" ref="R23:R57" si="8">IFERROR(VLOOKUP(C23, UniversoTablas, 19, FALSE),0)</f>
        <v>0</v>
      </c>
      <c r="S23" s="174" t="str">
        <f t="shared" ref="S23:S57" si="9">IFERROR(VLOOKUP(B23&amp;"INDICES", InfoFisicaBD, 9, FALSE), "")</f>
        <v/>
      </c>
      <c r="T23" s="174">
        <f t="shared" ref="T23:T57" si="10">CEILING(R23*F23*$E$19/1024/48,1)*48</f>
        <v>0</v>
      </c>
      <c r="U23" s="175">
        <f>IF(T23&gt;0, 48,0)</f>
        <v>0</v>
      </c>
      <c r="V23" s="193">
        <f t="shared" ref="V23:V57" si="11">IFERROR(VLOOKUP(C23, UniversoTablas, 23, FALSE),0)</f>
        <v>0</v>
      </c>
      <c r="W23" s="174" t="str">
        <f t="shared" ref="W23:W57" si="12">IFERROR(VLOOKUP(B23&amp;"INDICES", InfoFisicaBD, 10, FALSE), "")</f>
        <v/>
      </c>
      <c r="X23" s="174">
        <f t="shared" ref="X23:X57" si="13">CEILING(V23*F23*$E$19/1024/48,1)*48</f>
        <v>0</v>
      </c>
      <c r="Y23" s="175">
        <f t="shared" ref="Y23:Y57" si="14">IF(X23&gt;0, 48,0)</f>
        <v>0</v>
      </c>
    </row>
    <row r="24" spans="1:83" x14ac:dyDescent="0.2">
      <c r="A24" s="20">
        <f t="shared" ref="A24:A57" si="15">A23+1</f>
        <v>2</v>
      </c>
      <c r="B24" s="162"/>
      <c r="C24" s="163"/>
      <c r="D24" s="187"/>
      <c r="E24" s="187"/>
      <c r="F24" s="188"/>
      <c r="G24" s="166">
        <f t="shared" si="1"/>
        <v>0</v>
      </c>
      <c r="H24" s="166">
        <f t="shared" si="2"/>
        <v>0</v>
      </c>
      <c r="I24" s="174">
        <f t="shared" si="3"/>
        <v>0</v>
      </c>
      <c r="J24" s="174">
        <f t="shared" ref="J24:J57" si="16">CEILING((F24*H24/1024*$E$19)/48,1)*48</f>
        <v>0</v>
      </c>
      <c r="K24" s="189">
        <f t="shared" ref="K24:K57" si="17">I24+J24</f>
        <v>0</v>
      </c>
      <c r="L24" s="190" t="str">
        <f t="shared" si="4"/>
        <v/>
      </c>
      <c r="M24" s="191" t="str">
        <f t="shared" si="5"/>
        <v/>
      </c>
      <c r="N24" s="174">
        <f t="shared" ref="N24:N57" si="18">IF(K24&lt;$C$19, CEILING((F24*G24*$E$19/1024)/48,1)*48, $C$19)</f>
        <v>0</v>
      </c>
      <c r="O24" s="174">
        <f t="shared" ref="O24:O57" si="19">IF(MAX((K24-N24)/6,CEILING(H24*F24*$E$19/6/1024/48,1)*48)&gt;$C$19, $C$19, MAX((K24-N24)/6,CEILING(H24*F24*$E$19/6/1024/48,1)*48))</f>
        <v>0</v>
      </c>
      <c r="P24" s="174">
        <f t="shared" si="6"/>
        <v>0</v>
      </c>
      <c r="Q24" s="192" t="str">
        <f t="shared" si="7"/>
        <v/>
      </c>
      <c r="R24" s="193">
        <f t="shared" si="8"/>
        <v>0</v>
      </c>
      <c r="S24" s="174" t="str">
        <f t="shared" si="9"/>
        <v/>
      </c>
      <c r="T24" s="174">
        <f t="shared" si="10"/>
        <v>0</v>
      </c>
      <c r="U24" s="175">
        <f t="shared" ref="U24:U57" si="20">IF(T24&gt;0, 48,0)</f>
        <v>0</v>
      </c>
      <c r="V24" s="193">
        <f t="shared" si="11"/>
        <v>0</v>
      </c>
      <c r="W24" s="174" t="str">
        <f t="shared" si="12"/>
        <v/>
      </c>
      <c r="X24" s="174">
        <f t="shared" si="13"/>
        <v>0</v>
      </c>
      <c r="Y24" s="175">
        <f t="shared" si="14"/>
        <v>0</v>
      </c>
    </row>
    <row r="25" spans="1:83" x14ac:dyDescent="0.2">
      <c r="A25" s="20">
        <f t="shared" si="15"/>
        <v>3</v>
      </c>
      <c r="B25" s="162"/>
      <c r="C25" s="163"/>
      <c r="D25" s="187"/>
      <c r="E25" s="187"/>
      <c r="F25" s="188"/>
      <c r="G25" s="166">
        <f t="shared" si="1"/>
        <v>0</v>
      </c>
      <c r="H25" s="166">
        <f t="shared" si="2"/>
        <v>0</v>
      </c>
      <c r="I25" s="174">
        <f t="shared" si="3"/>
        <v>0</v>
      </c>
      <c r="J25" s="174">
        <f t="shared" si="16"/>
        <v>0</v>
      </c>
      <c r="K25" s="189">
        <f t="shared" si="17"/>
        <v>0</v>
      </c>
      <c r="L25" s="190" t="str">
        <f t="shared" si="4"/>
        <v/>
      </c>
      <c r="M25" s="191" t="str">
        <f t="shared" si="5"/>
        <v/>
      </c>
      <c r="N25" s="174">
        <f t="shared" si="18"/>
        <v>0</v>
      </c>
      <c r="O25" s="174">
        <f t="shared" si="19"/>
        <v>0</v>
      </c>
      <c r="P25" s="174">
        <f t="shared" si="6"/>
        <v>0</v>
      </c>
      <c r="Q25" s="192" t="str">
        <f t="shared" si="7"/>
        <v/>
      </c>
      <c r="R25" s="193">
        <f t="shared" si="8"/>
        <v>0</v>
      </c>
      <c r="S25" s="174" t="str">
        <f t="shared" si="9"/>
        <v/>
      </c>
      <c r="T25" s="174">
        <f t="shared" si="10"/>
        <v>0</v>
      </c>
      <c r="U25" s="175">
        <f t="shared" si="20"/>
        <v>0</v>
      </c>
      <c r="V25" s="193">
        <f t="shared" si="11"/>
        <v>0</v>
      </c>
      <c r="W25" s="174" t="str">
        <f t="shared" si="12"/>
        <v/>
      </c>
      <c r="X25" s="174">
        <f t="shared" si="13"/>
        <v>0</v>
      </c>
      <c r="Y25" s="175">
        <f t="shared" si="14"/>
        <v>0</v>
      </c>
    </row>
    <row r="26" spans="1:83" x14ac:dyDescent="0.2">
      <c r="A26" s="20">
        <f t="shared" si="15"/>
        <v>4</v>
      </c>
      <c r="B26" s="162"/>
      <c r="C26" s="163"/>
      <c r="D26" s="187"/>
      <c r="E26" s="187"/>
      <c r="F26" s="188"/>
      <c r="G26" s="166">
        <f t="shared" si="1"/>
        <v>0</v>
      </c>
      <c r="H26" s="166">
        <f t="shared" si="2"/>
        <v>0</v>
      </c>
      <c r="I26" s="174">
        <f t="shared" si="3"/>
        <v>0</v>
      </c>
      <c r="J26" s="174">
        <f t="shared" si="16"/>
        <v>0</v>
      </c>
      <c r="K26" s="189">
        <f t="shared" si="17"/>
        <v>0</v>
      </c>
      <c r="L26" s="190" t="str">
        <f t="shared" si="4"/>
        <v/>
      </c>
      <c r="M26" s="191" t="str">
        <f t="shared" si="5"/>
        <v/>
      </c>
      <c r="N26" s="174">
        <f t="shared" si="18"/>
        <v>0</v>
      </c>
      <c r="O26" s="174">
        <f t="shared" si="19"/>
        <v>0</v>
      </c>
      <c r="P26" s="174">
        <f t="shared" si="6"/>
        <v>0</v>
      </c>
      <c r="Q26" s="192" t="str">
        <f t="shared" si="7"/>
        <v/>
      </c>
      <c r="R26" s="193">
        <f t="shared" si="8"/>
        <v>0</v>
      </c>
      <c r="S26" s="174" t="str">
        <f t="shared" si="9"/>
        <v/>
      </c>
      <c r="T26" s="174">
        <f t="shared" si="10"/>
        <v>0</v>
      </c>
      <c r="U26" s="175">
        <f t="shared" si="20"/>
        <v>0</v>
      </c>
      <c r="V26" s="193">
        <f t="shared" si="11"/>
        <v>0</v>
      </c>
      <c r="W26" s="174" t="str">
        <f t="shared" si="12"/>
        <v/>
      </c>
      <c r="X26" s="174">
        <f t="shared" si="13"/>
        <v>0</v>
      </c>
      <c r="Y26" s="175">
        <f t="shared" si="14"/>
        <v>0</v>
      </c>
    </row>
    <row r="27" spans="1:83" x14ac:dyDescent="0.2">
      <c r="A27" s="20">
        <f t="shared" si="15"/>
        <v>5</v>
      </c>
      <c r="B27" s="162"/>
      <c r="C27" s="163"/>
      <c r="D27" s="187"/>
      <c r="E27" s="187"/>
      <c r="F27" s="188"/>
      <c r="G27" s="166">
        <f t="shared" si="1"/>
        <v>0</v>
      </c>
      <c r="H27" s="166">
        <f t="shared" si="2"/>
        <v>0</v>
      </c>
      <c r="I27" s="174">
        <f t="shared" si="3"/>
        <v>0</v>
      </c>
      <c r="J27" s="174">
        <f t="shared" si="16"/>
        <v>0</v>
      </c>
      <c r="K27" s="189">
        <f t="shared" si="17"/>
        <v>0</v>
      </c>
      <c r="L27" s="190" t="str">
        <f t="shared" si="4"/>
        <v/>
      </c>
      <c r="M27" s="191" t="str">
        <f t="shared" si="5"/>
        <v/>
      </c>
      <c r="N27" s="174">
        <f t="shared" si="18"/>
        <v>0</v>
      </c>
      <c r="O27" s="174">
        <f t="shared" si="19"/>
        <v>0</v>
      </c>
      <c r="P27" s="174">
        <f t="shared" si="6"/>
        <v>0</v>
      </c>
      <c r="Q27" s="192" t="str">
        <f t="shared" si="7"/>
        <v/>
      </c>
      <c r="R27" s="193">
        <f t="shared" si="8"/>
        <v>0</v>
      </c>
      <c r="S27" s="174" t="str">
        <f t="shared" si="9"/>
        <v/>
      </c>
      <c r="T27" s="174">
        <f t="shared" si="10"/>
        <v>0</v>
      </c>
      <c r="U27" s="175">
        <f t="shared" si="20"/>
        <v>0</v>
      </c>
      <c r="V27" s="193">
        <f t="shared" si="11"/>
        <v>0</v>
      </c>
      <c r="W27" s="174" t="str">
        <f t="shared" si="12"/>
        <v/>
      </c>
      <c r="X27" s="174">
        <f t="shared" si="13"/>
        <v>0</v>
      </c>
      <c r="Y27" s="175">
        <f t="shared" si="14"/>
        <v>0</v>
      </c>
    </row>
    <row r="28" spans="1:83" x14ac:dyDescent="0.2">
      <c r="A28" s="20">
        <f t="shared" si="15"/>
        <v>6</v>
      </c>
      <c r="B28" s="162"/>
      <c r="C28" s="163"/>
      <c r="D28" s="187"/>
      <c r="E28" s="187"/>
      <c r="F28" s="188"/>
      <c r="G28" s="166">
        <f t="shared" si="1"/>
        <v>0</v>
      </c>
      <c r="H28" s="166">
        <f t="shared" si="2"/>
        <v>0</v>
      </c>
      <c r="I28" s="174">
        <f t="shared" si="3"/>
        <v>0</v>
      </c>
      <c r="J28" s="174">
        <f t="shared" si="16"/>
        <v>0</v>
      </c>
      <c r="K28" s="189">
        <f t="shared" si="17"/>
        <v>0</v>
      </c>
      <c r="L28" s="190" t="str">
        <f t="shared" si="4"/>
        <v/>
      </c>
      <c r="M28" s="191" t="str">
        <f t="shared" si="5"/>
        <v/>
      </c>
      <c r="N28" s="174">
        <f t="shared" si="18"/>
        <v>0</v>
      </c>
      <c r="O28" s="174">
        <f t="shared" si="19"/>
        <v>0</v>
      </c>
      <c r="P28" s="174">
        <f t="shared" si="6"/>
        <v>0</v>
      </c>
      <c r="Q28" s="192" t="str">
        <f t="shared" si="7"/>
        <v/>
      </c>
      <c r="R28" s="193">
        <f t="shared" si="8"/>
        <v>0</v>
      </c>
      <c r="S28" s="174" t="str">
        <f t="shared" si="9"/>
        <v/>
      </c>
      <c r="T28" s="174">
        <f t="shared" si="10"/>
        <v>0</v>
      </c>
      <c r="U28" s="175">
        <f t="shared" si="20"/>
        <v>0</v>
      </c>
      <c r="V28" s="193">
        <f t="shared" si="11"/>
        <v>0</v>
      </c>
      <c r="W28" s="174" t="str">
        <f t="shared" si="12"/>
        <v/>
      </c>
      <c r="X28" s="174">
        <f t="shared" si="13"/>
        <v>0</v>
      </c>
      <c r="Y28" s="175">
        <f t="shared" si="14"/>
        <v>0</v>
      </c>
    </row>
    <row r="29" spans="1:83" x14ac:dyDescent="0.2">
      <c r="A29" s="20">
        <f t="shared" si="15"/>
        <v>7</v>
      </c>
      <c r="B29" s="162"/>
      <c r="C29" s="163"/>
      <c r="D29" s="187"/>
      <c r="E29" s="187"/>
      <c r="F29" s="188"/>
      <c r="G29" s="166">
        <f t="shared" si="1"/>
        <v>0</v>
      </c>
      <c r="H29" s="166">
        <f t="shared" si="2"/>
        <v>0</v>
      </c>
      <c r="I29" s="174">
        <f t="shared" si="3"/>
        <v>0</v>
      </c>
      <c r="J29" s="174">
        <f t="shared" si="16"/>
        <v>0</v>
      </c>
      <c r="K29" s="189">
        <f t="shared" si="17"/>
        <v>0</v>
      </c>
      <c r="L29" s="190" t="str">
        <f t="shared" si="4"/>
        <v/>
      </c>
      <c r="M29" s="191" t="str">
        <f t="shared" si="5"/>
        <v/>
      </c>
      <c r="N29" s="174">
        <f t="shared" si="18"/>
        <v>0</v>
      </c>
      <c r="O29" s="174">
        <f t="shared" si="19"/>
        <v>0</v>
      </c>
      <c r="P29" s="174">
        <f t="shared" si="6"/>
        <v>0</v>
      </c>
      <c r="Q29" s="192" t="str">
        <f t="shared" si="7"/>
        <v/>
      </c>
      <c r="R29" s="193">
        <f t="shared" si="8"/>
        <v>0</v>
      </c>
      <c r="S29" s="174" t="str">
        <f t="shared" si="9"/>
        <v/>
      </c>
      <c r="T29" s="174">
        <f t="shared" si="10"/>
        <v>0</v>
      </c>
      <c r="U29" s="175">
        <f t="shared" si="20"/>
        <v>0</v>
      </c>
      <c r="V29" s="193">
        <f t="shared" si="11"/>
        <v>0</v>
      </c>
      <c r="W29" s="174" t="str">
        <f t="shared" si="12"/>
        <v/>
      </c>
      <c r="X29" s="174">
        <f t="shared" si="13"/>
        <v>0</v>
      </c>
      <c r="Y29" s="175">
        <f t="shared" si="14"/>
        <v>0</v>
      </c>
    </row>
    <row r="30" spans="1:83" x14ac:dyDescent="0.2">
      <c r="A30" s="20">
        <f t="shared" si="15"/>
        <v>8</v>
      </c>
      <c r="B30" s="162"/>
      <c r="C30" s="163"/>
      <c r="D30" s="187"/>
      <c r="E30" s="187"/>
      <c r="F30" s="188"/>
      <c r="G30" s="166">
        <f t="shared" si="1"/>
        <v>0</v>
      </c>
      <c r="H30" s="166">
        <f t="shared" si="2"/>
        <v>0</v>
      </c>
      <c r="I30" s="174">
        <f t="shared" si="3"/>
        <v>0</v>
      </c>
      <c r="J30" s="174">
        <f t="shared" si="16"/>
        <v>0</v>
      </c>
      <c r="K30" s="189">
        <f t="shared" si="17"/>
        <v>0</v>
      </c>
      <c r="L30" s="190" t="str">
        <f t="shared" si="4"/>
        <v/>
      </c>
      <c r="M30" s="191" t="str">
        <f t="shared" si="5"/>
        <v/>
      </c>
      <c r="N30" s="174">
        <f t="shared" si="18"/>
        <v>0</v>
      </c>
      <c r="O30" s="174">
        <f t="shared" si="19"/>
        <v>0</v>
      </c>
      <c r="P30" s="174">
        <f t="shared" si="6"/>
        <v>0</v>
      </c>
      <c r="Q30" s="192" t="str">
        <f t="shared" si="7"/>
        <v/>
      </c>
      <c r="R30" s="193">
        <f t="shared" si="8"/>
        <v>0</v>
      </c>
      <c r="S30" s="174" t="str">
        <f t="shared" si="9"/>
        <v/>
      </c>
      <c r="T30" s="174">
        <f t="shared" si="10"/>
        <v>0</v>
      </c>
      <c r="U30" s="175">
        <f t="shared" si="20"/>
        <v>0</v>
      </c>
      <c r="V30" s="193">
        <f t="shared" si="11"/>
        <v>0</v>
      </c>
      <c r="W30" s="174" t="str">
        <f t="shared" si="12"/>
        <v/>
      </c>
      <c r="X30" s="174">
        <f t="shared" si="13"/>
        <v>0</v>
      </c>
      <c r="Y30" s="175">
        <f t="shared" si="14"/>
        <v>0</v>
      </c>
    </row>
    <row r="31" spans="1:83" x14ac:dyDescent="0.2">
      <c r="A31" s="20">
        <f t="shared" si="15"/>
        <v>9</v>
      </c>
      <c r="B31" s="162"/>
      <c r="C31" s="163"/>
      <c r="D31" s="187"/>
      <c r="E31" s="187"/>
      <c r="F31" s="188"/>
      <c r="G31" s="166">
        <f t="shared" si="1"/>
        <v>0</v>
      </c>
      <c r="H31" s="166">
        <f t="shared" si="2"/>
        <v>0</v>
      </c>
      <c r="I31" s="174">
        <f t="shared" si="3"/>
        <v>0</v>
      </c>
      <c r="J31" s="174">
        <f t="shared" si="16"/>
        <v>0</v>
      </c>
      <c r="K31" s="189">
        <f t="shared" si="17"/>
        <v>0</v>
      </c>
      <c r="L31" s="190" t="str">
        <f t="shared" si="4"/>
        <v/>
      </c>
      <c r="M31" s="191" t="str">
        <f t="shared" si="5"/>
        <v/>
      </c>
      <c r="N31" s="174">
        <f t="shared" si="18"/>
        <v>0</v>
      </c>
      <c r="O31" s="174">
        <f t="shared" si="19"/>
        <v>0</v>
      </c>
      <c r="P31" s="174">
        <f t="shared" si="6"/>
        <v>0</v>
      </c>
      <c r="Q31" s="192" t="str">
        <f t="shared" si="7"/>
        <v/>
      </c>
      <c r="R31" s="193">
        <f t="shared" si="8"/>
        <v>0</v>
      </c>
      <c r="S31" s="174" t="str">
        <f t="shared" si="9"/>
        <v/>
      </c>
      <c r="T31" s="174">
        <f t="shared" si="10"/>
        <v>0</v>
      </c>
      <c r="U31" s="175">
        <f t="shared" si="20"/>
        <v>0</v>
      </c>
      <c r="V31" s="193">
        <f t="shared" si="11"/>
        <v>0</v>
      </c>
      <c r="W31" s="174" t="str">
        <f t="shared" si="12"/>
        <v/>
      </c>
      <c r="X31" s="174">
        <f t="shared" si="13"/>
        <v>0</v>
      </c>
      <c r="Y31" s="175">
        <f t="shared" si="14"/>
        <v>0</v>
      </c>
    </row>
    <row r="32" spans="1:83" x14ac:dyDescent="0.2">
      <c r="A32" s="20">
        <f t="shared" si="15"/>
        <v>10</v>
      </c>
      <c r="B32" s="162"/>
      <c r="C32" s="163"/>
      <c r="D32" s="187"/>
      <c r="E32" s="187"/>
      <c r="F32" s="188"/>
      <c r="G32" s="166">
        <f t="shared" si="1"/>
        <v>0</v>
      </c>
      <c r="H32" s="166">
        <f t="shared" si="2"/>
        <v>0</v>
      </c>
      <c r="I32" s="174">
        <f t="shared" si="3"/>
        <v>0</v>
      </c>
      <c r="J32" s="174">
        <f t="shared" si="16"/>
        <v>0</v>
      </c>
      <c r="K32" s="189">
        <f t="shared" si="17"/>
        <v>0</v>
      </c>
      <c r="L32" s="190" t="str">
        <f t="shared" si="4"/>
        <v/>
      </c>
      <c r="M32" s="191" t="str">
        <f t="shared" si="5"/>
        <v/>
      </c>
      <c r="N32" s="174">
        <f t="shared" si="18"/>
        <v>0</v>
      </c>
      <c r="O32" s="174">
        <f t="shared" si="19"/>
        <v>0</v>
      </c>
      <c r="P32" s="174">
        <f t="shared" si="6"/>
        <v>0</v>
      </c>
      <c r="Q32" s="192" t="str">
        <f t="shared" si="7"/>
        <v/>
      </c>
      <c r="R32" s="193">
        <f t="shared" si="8"/>
        <v>0</v>
      </c>
      <c r="S32" s="174" t="str">
        <f t="shared" si="9"/>
        <v/>
      </c>
      <c r="T32" s="174">
        <f t="shared" si="10"/>
        <v>0</v>
      </c>
      <c r="U32" s="175">
        <f t="shared" si="20"/>
        <v>0</v>
      </c>
      <c r="V32" s="193">
        <f t="shared" si="11"/>
        <v>0</v>
      </c>
      <c r="W32" s="174" t="str">
        <f t="shared" si="12"/>
        <v/>
      </c>
      <c r="X32" s="174">
        <f t="shared" si="13"/>
        <v>0</v>
      </c>
      <c r="Y32" s="175">
        <f t="shared" si="14"/>
        <v>0</v>
      </c>
    </row>
    <row r="33" spans="1:25" x14ac:dyDescent="0.2">
      <c r="A33" s="20">
        <f t="shared" si="15"/>
        <v>11</v>
      </c>
      <c r="B33" s="162"/>
      <c r="C33" s="163"/>
      <c r="D33" s="187"/>
      <c r="E33" s="187"/>
      <c r="F33" s="188"/>
      <c r="G33" s="166">
        <f t="shared" si="1"/>
        <v>0</v>
      </c>
      <c r="H33" s="166">
        <f t="shared" si="2"/>
        <v>0</v>
      </c>
      <c r="I33" s="174">
        <f t="shared" si="3"/>
        <v>0</v>
      </c>
      <c r="J33" s="174">
        <f t="shared" si="16"/>
        <v>0</v>
      </c>
      <c r="K33" s="189">
        <f t="shared" si="17"/>
        <v>0</v>
      </c>
      <c r="L33" s="190" t="str">
        <f t="shared" si="4"/>
        <v/>
      </c>
      <c r="M33" s="191" t="str">
        <f t="shared" si="5"/>
        <v/>
      </c>
      <c r="N33" s="174">
        <f t="shared" si="18"/>
        <v>0</v>
      </c>
      <c r="O33" s="174">
        <f t="shared" si="19"/>
        <v>0</v>
      </c>
      <c r="P33" s="174">
        <f t="shared" si="6"/>
        <v>0</v>
      </c>
      <c r="Q33" s="192" t="str">
        <f t="shared" si="7"/>
        <v/>
      </c>
      <c r="R33" s="193">
        <f t="shared" si="8"/>
        <v>0</v>
      </c>
      <c r="S33" s="174" t="str">
        <f t="shared" si="9"/>
        <v/>
      </c>
      <c r="T33" s="174">
        <f t="shared" si="10"/>
        <v>0</v>
      </c>
      <c r="U33" s="175">
        <f t="shared" si="20"/>
        <v>0</v>
      </c>
      <c r="V33" s="193">
        <f t="shared" si="11"/>
        <v>0</v>
      </c>
      <c r="W33" s="174" t="str">
        <f t="shared" si="12"/>
        <v/>
      </c>
      <c r="X33" s="174">
        <f t="shared" si="13"/>
        <v>0</v>
      </c>
      <c r="Y33" s="175">
        <f t="shared" si="14"/>
        <v>0</v>
      </c>
    </row>
    <row r="34" spans="1:25" x14ac:dyDescent="0.2">
      <c r="A34" s="20">
        <f t="shared" si="15"/>
        <v>12</v>
      </c>
      <c r="B34" s="162"/>
      <c r="C34" s="163"/>
      <c r="D34" s="187"/>
      <c r="E34" s="187"/>
      <c r="F34" s="188"/>
      <c r="G34" s="166">
        <f t="shared" si="1"/>
        <v>0</v>
      </c>
      <c r="H34" s="166">
        <f t="shared" si="2"/>
        <v>0</v>
      </c>
      <c r="I34" s="174">
        <f t="shared" si="3"/>
        <v>0</v>
      </c>
      <c r="J34" s="174">
        <f t="shared" si="16"/>
        <v>0</v>
      </c>
      <c r="K34" s="189">
        <f t="shared" si="17"/>
        <v>0</v>
      </c>
      <c r="L34" s="190" t="str">
        <f t="shared" si="4"/>
        <v/>
      </c>
      <c r="M34" s="191" t="str">
        <f t="shared" si="5"/>
        <v/>
      </c>
      <c r="N34" s="174">
        <f t="shared" si="18"/>
        <v>0</v>
      </c>
      <c r="O34" s="174">
        <f t="shared" si="19"/>
        <v>0</v>
      </c>
      <c r="P34" s="174">
        <f t="shared" si="6"/>
        <v>0</v>
      </c>
      <c r="Q34" s="192" t="str">
        <f t="shared" si="7"/>
        <v/>
      </c>
      <c r="R34" s="193">
        <f t="shared" si="8"/>
        <v>0</v>
      </c>
      <c r="S34" s="174" t="str">
        <f t="shared" si="9"/>
        <v/>
      </c>
      <c r="T34" s="174">
        <f t="shared" si="10"/>
        <v>0</v>
      </c>
      <c r="U34" s="175">
        <f t="shared" si="20"/>
        <v>0</v>
      </c>
      <c r="V34" s="193">
        <f t="shared" si="11"/>
        <v>0</v>
      </c>
      <c r="W34" s="174" t="str">
        <f t="shared" si="12"/>
        <v/>
      </c>
      <c r="X34" s="174">
        <f t="shared" si="13"/>
        <v>0</v>
      </c>
      <c r="Y34" s="175">
        <f t="shared" si="14"/>
        <v>0</v>
      </c>
    </row>
    <row r="35" spans="1:25" x14ac:dyDescent="0.2">
      <c r="A35" s="20">
        <f t="shared" si="15"/>
        <v>13</v>
      </c>
      <c r="B35" s="162"/>
      <c r="C35" s="163"/>
      <c r="D35" s="187"/>
      <c r="E35" s="187"/>
      <c r="F35" s="188"/>
      <c r="G35" s="166">
        <f t="shared" si="1"/>
        <v>0</v>
      </c>
      <c r="H35" s="166">
        <f t="shared" si="2"/>
        <v>0</v>
      </c>
      <c r="I35" s="174">
        <f t="shared" si="3"/>
        <v>0</v>
      </c>
      <c r="J35" s="174">
        <f t="shared" si="16"/>
        <v>0</v>
      </c>
      <c r="K35" s="189">
        <f t="shared" si="17"/>
        <v>0</v>
      </c>
      <c r="L35" s="190" t="str">
        <f t="shared" si="4"/>
        <v/>
      </c>
      <c r="M35" s="191" t="str">
        <f t="shared" si="5"/>
        <v/>
      </c>
      <c r="N35" s="174">
        <f t="shared" si="18"/>
        <v>0</v>
      </c>
      <c r="O35" s="174">
        <f t="shared" si="19"/>
        <v>0</v>
      </c>
      <c r="P35" s="174">
        <f t="shared" si="6"/>
        <v>0</v>
      </c>
      <c r="Q35" s="192" t="str">
        <f t="shared" si="7"/>
        <v/>
      </c>
      <c r="R35" s="193">
        <f t="shared" si="8"/>
        <v>0</v>
      </c>
      <c r="S35" s="174" t="str">
        <f t="shared" si="9"/>
        <v/>
      </c>
      <c r="T35" s="174">
        <f t="shared" si="10"/>
        <v>0</v>
      </c>
      <c r="U35" s="175">
        <f t="shared" si="20"/>
        <v>0</v>
      </c>
      <c r="V35" s="193">
        <f t="shared" si="11"/>
        <v>0</v>
      </c>
      <c r="W35" s="174" t="str">
        <f t="shared" si="12"/>
        <v/>
      </c>
      <c r="X35" s="174">
        <f t="shared" si="13"/>
        <v>0</v>
      </c>
      <c r="Y35" s="175">
        <f t="shared" si="14"/>
        <v>0</v>
      </c>
    </row>
    <row r="36" spans="1:25" x14ac:dyDescent="0.2">
      <c r="A36" s="20">
        <f t="shared" si="15"/>
        <v>14</v>
      </c>
      <c r="B36" s="162"/>
      <c r="C36" s="163"/>
      <c r="D36" s="187"/>
      <c r="E36" s="187"/>
      <c r="F36" s="188"/>
      <c r="G36" s="166">
        <f t="shared" si="1"/>
        <v>0</v>
      </c>
      <c r="H36" s="166">
        <f t="shared" si="2"/>
        <v>0</v>
      </c>
      <c r="I36" s="174">
        <f t="shared" si="3"/>
        <v>0</v>
      </c>
      <c r="J36" s="174">
        <f t="shared" si="16"/>
        <v>0</v>
      </c>
      <c r="K36" s="189">
        <f t="shared" si="17"/>
        <v>0</v>
      </c>
      <c r="L36" s="190" t="str">
        <f t="shared" si="4"/>
        <v/>
      </c>
      <c r="M36" s="191" t="str">
        <f t="shared" si="5"/>
        <v/>
      </c>
      <c r="N36" s="174">
        <f t="shared" si="18"/>
        <v>0</v>
      </c>
      <c r="O36" s="174">
        <f t="shared" si="19"/>
        <v>0</v>
      </c>
      <c r="P36" s="174">
        <f t="shared" si="6"/>
        <v>0</v>
      </c>
      <c r="Q36" s="192" t="str">
        <f t="shared" si="7"/>
        <v/>
      </c>
      <c r="R36" s="193">
        <f t="shared" si="8"/>
        <v>0</v>
      </c>
      <c r="S36" s="174" t="str">
        <f t="shared" si="9"/>
        <v/>
      </c>
      <c r="T36" s="174">
        <f t="shared" si="10"/>
        <v>0</v>
      </c>
      <c r="U36" s="175">
        <f t="shared" si="20"/>
        <v>0</v>
      </c>
      <c r="V36" s="193">
        <f t="shared" si="11"/>
        <v>0</v>
      </c>
      <c r="W36" s="174" t="str">
        <f t="shared" si="12"/>
        <v/>
      </c>
      <c r="X36" s="174">
        <f t="shared" si="13"/>
        <v>0</v>
      </c>
      <c r="Y36" s="175">
        <f t="shared" si="14"/>
        <v>0</v>
      </c>
    </row>
    <row r="37" spans="1:25" x14ac:dyDescent="0.2">
      <c r="A37" s="20">
        <f t="shared" si="15"/>
        <v>15</v>
      </c>
      <c r="B37" s="162"/>
      <c r="C37" s="163"/>
      <c r="D37" s="187"/>
      <c r="E37" s="187"/>
      <c r="F37" s="188"/>
      <c r="G37" s="166">
        <f t="shared" si="1"/>
        <v>0</v>
      </c>
      <c r="H37" s="166">
        <f t="shared" si="2"/>
        <v>0</v>
      </c>
      <c r="I37" s="174">
        <f t="shared" si="3"/>
        <v>0</v>
      </c>
      <c r="J37" s="174">
        <f t="shared" si="16"/>
        <v>0</v>
      </c>
      <c r="K37" s="189">
        <f t="shared" si="17"/>
        <v>0</v>
      </c>
      <c r="L37" s="190" t="str">
        <f t="shared" si="4"/>
        <v/>
      </c>
      <c r="M37" s="191" t="str">
        <f t="shared" si="5"/>
        <v/>
      </c>
      <c r="N37" s="174">
        <f t="shared" si="18"/>
        <v>0</v>
      </c>
      <c r="O37" s="174">
        <f t="shared" si="19"/>
        <v>0</v>
      </c>
      <c r="P37" s="174">
        <f t="shared" si="6"/>
        <v>0</v>
      </c>
      <c r="Q37" s="192" t="str">
        <f t="shared" si="7"/>
        <v/>
      </c>
      <c r="R37" s="193">
        <f t="shared" si="8"/>
        <v>0</v>
      </c>
      <c r="S37" s="174" t="str">
        <f t="shared" si="9"/>
        <v/>
      </c>
      <c r="T37" s="174">
        <f t="shared" si="10"/>
        <v>0</v>
      </c>
      <c r="U37" s="175">
        <f t="shared" si="20"/>
        <v>0</v>
      </c>
      <c r="V37" s="193">
        <f t="shared" si="11"/>
        <v>0</v>
      </c>
      <c r="W37" s="174" t="str">
        <f t="shared" si="12"/>
        <v/>
      </c>
      <c r="X37" s="174">
        <f t="shared" si="13"/>
        <v>0</v>
      </c>
      <c r="Y37" s="175">
        <f t="shared" si="14"/>
        <v>0</v>
      </c>
    </row>
    <row r="38" spans="1:25" x14ac:dyDescent="0.2">
      <c r="A38" s="20">
        <f t="shared" si="15"/>
        <v>16</v>
      </c>
      <c r="B38" s="162"/>
      <c r="C38" s="163"/>
      <c r="D38" s="187"/>
      <c r="E38" s="187"/>
      <c r="F38" s="188"/>
      <c r="G38" s="166">
        <f t="shared" si="1"/>
        <v>0</v>
      </c>
      <c r="H38" s="166">
        <f t="shared" si="2"/>
        <v>0</v>
      </c>
      <c r="I38" s="174">
        <f t="shared" si="3"/>
        <v>0</v>
      </c>
      <c r="J38" s="174">
        <f t="shared" si="16"/>
        <v>0</v>
      </c>
      <c r="K38" s="189">
        <f t="shared" si="17"/>
        <v>0</v>
      </c>
      <c r="L38" s="190" t="str">
        <f t="shared" si="4"/>
        <v/>
      </c>
      <c r="M38" s="191" t="str">
        <f t="shared" si="5"/>
        <v/>
      </c>
      <c r="N38" s="174">
        <f t="shared" si="18"/>
        <v>0</v>
      </c>
      <c r="O38" s="174">
        <f t="shared" si="19"/>
        <v>0</v>
      </c>
      <c r="P38" s="174">
        <f t="shared" si="6"/>
        <v>0</v>
      </c>
      <c r="Q38" s="192" t="str">
        <f t="shared" si="7"/>
        <v/>
      </c>
      <c r="R38" s="193">
        <f t="shared" si="8"/>
        <v>0</v>
      </c>
      <c r="S38" s="174" t="str">
        <f t="shared" si="9"/>
        <v/>
      </c>
      <c r="T38" s="174">
        <f t="shared" si="10"/>
        <v>0</v>
      </c>
      <c r="U38" s="175">
        <f t="shared" si="20"/>
        <v>0</v>
      </c>
      <c r="V38" s="193">
        <f t="shared" si="11"/>
        <v>0</v>
      </c>
      <c r="W38" s="174" t="str">
        <f t="shared" si="12"/>
        <v/>
      </c>
      <c r="X38" s="174">
        <f t="shared" si="13"/>
        <v>0</v>
      </c>
      <c r="Y38" s="175">
        <f t="shared" si="14"/>
        <v>0</v>
      </c>
    </row>
    <row r="39" spans="1:25" x14ac:dyDescent="0.2">
      <c r="A39" s="20">
        <f t="shared" si="15"/>
        <v>17</v>
      </c>
      <c r="B39" s="162"/>
      <c r="C39" s="163"/>
      <c r="D39" s="187"/>
      <c r="E39" s="187"/>
      <c r="F39" s="188"/>
      <c r="G39" s="166">
        <f t="shared" si="1"/>
        <v>0</v>
      </c>
      <c r="H39" s="166">
        <f t="shared" si="2"/>
        <v>0</v>
      </c>
      <c r="I39" s="174">
        <f t="shared" si="3"/>
        <v>0</v>
      </c>
      <c r="J39" s="174">
        <f t="shared" si="16"/>
        <v>0</v>
      </c>
      <c r="K39" s="189">
        <f t="shared" si="17"/>
        <v>0</v>
      </c>
      <c r="L39" s="190" t="str">
        <f t="shared" si="4"/>
        <v/>
      </c>
      <c r="M39" s="191" t="str">
        <f t="shared" si="5"/>
        <v/>
      </c>
      <c r="N39" s="174">
        <f t="shared" si="18"/>
        <v>0</v>
      </c>
      <c r="O39" s="174">
        <f t="shared" si="19"/>
        <v>0</v>
      </c>
      <c r="P39" s="174">
        <f t="shared" si="6"/>
        <v>0</v>
      </c>
      <c r="Q39" s="192" t="str">
        <f t="shared" si="7"/>
        <v/>
      </c>
      <c r="R39" s="193">
        <f t="shared" si="8"/>
        <v>0</v>
      </c>
      <c r="S39" s="174" t="str">
        <f t="shared" si="9"/>
        <v/>
      </c>
      <c r="T39" s="174">
        <f t="shared" si="10"/>
        <v>0</v>
      </c>
      <c r="U39" s="175">
        <f t="shared" si="20"/>
        <v>0</v>
      </c>
      <c r="V39" s="193">
        <f t="shared" si="11"/>
        <v>0</v>
      </c>
      <c r="W39" s="174" t="str">
        <f t="shared" si="12"/>
        <v/>
      </c>
      <c r="X39" s="174">
        <f t="shared" si="13"/>
        <v>0</v>
      </c>
      <c r="Y39" s="175">
        <f t="shared" si="14"/>
        <v>0</v>
      </c>
    </row>
    <row r="40" spans="1:25" x14ac:dyDescent="0.2">
      <c r="A40" s="20">
        <f t="shared" si="15"/>
        <v>18</v>
      </c>
      <c r="B40" s="162"/>
      <c r="C40" s="163"/>
      <c r="D40" s="187"/>
      <c r="E40" s="187"/>
      <c r="F40" s="188"/>
      <c r="G40" s="166">
        <f t="shared" si="1"/>
        <v>0</v>
      </c>
      <c r="H40" s="166">
        <f t="shared" si="2"/>
        <v>0</v>
      </c>
      <c r="I40" s="174">
        <f t="shared" si="3"/>
        <v>0</v>
      </c>
      <c r="J40" s="174">
        <f t="shared" si="16"/>
        <v>0</v>
      </c>
      <c r="K40" s="189">
        <f t="shared" si="17"/>
        <v>0</v>
      </c>
      <c r="L40" s="190" t="str">
        <f t="shared" si="4"/>
        <v/>
      </c>
      <c r="M40" s="191" t="str">
        <f t="shared" si="5"/>
        <v/>
      </c>
      <c r="N40" s="174">
        <f t="shared" si="18"/>
        <v>0</v>
      </c>
      <c r="O40" s="174">
        <f t="shared" si="19"/>
        <v>0</v>
      </c>
      <c r="P40" s="174">
        <f t="shared" si="6"/>
        <v>0</v>
      </c>
      <c r="Q40" s="192" t="str">
        <f t="shared" si="7"/>
        <v/>
      </c>
      <c r="R40" s="193">
        <f t="shared" si="8"/>
        <v>0</v>
      </c>
      <c r="S40" s="174" t="str">
        <f t="shared" si="9"/>
        <v/>
      </c>
      <c r="T40" s="174">
        <f t="shared" si="10"/>
        <v>0</v>
      </c>
      <c r="U40" s="175">
        <f t="shared" si="20"/>
        <v>0</v>
      </c>
      <c r="V40" s="193">
        <f t="shared" si="11"/>
        <v>0</v>
      </c>
      <c r="W40" s="174" t="str">
        <f t="shared" si="12"/>
        <v/>
      </c>
      <c r="X40" s="174">
        <f t="shared" si="13"/>
        <v>0</v>
      </c>
      <c r="Y40" s="175">
        <f t="shared" si="14"/>
        <v>0</v>
      </c>
    </row>
    <row r="41" spans="1:25" x14ac:dyDescent="0.2">
      <c r="A41" s="20">
        <f t="shared" si="15"/>
        <v>19</v>
      </c>
      <c r="B41" s="162"/>
      <c r="C41" s="163"/>
      <c r="D41" s="187"/>
      <c r="E41" s="187"/>
      <c r="F41" s="188"/>
      <c r="G41" s="166">
        <f t="shared" si="1"/>
        <v>0</v>
      </c>
      <c r="H41" s="166">
        <f t="shared" si="2"/>
        <v>0</v>
      </c>
      <c r="I41" s="174">
        <f t="shared" si="3"/>
        <v>0</v>
      </c>
      <c r="J41" s="174">
        <f t="shared" si="16"/>
        <v>0</v>
      </c>
      <c r="K41" s="189">
        <f t="shared" si="17"/>
        <v>0</v>
      </c>
      <c r="L41" s="190" t="str">
        <f t="shared" si="4"/>
        <v/>
      </c>
      <c r="M41" s="191" t="str">
        <f t="shared" si="5"/>
        <v/>
      </c>
      <c r="N41" s="174">
        <f t="shared" si="18"/>
        <v>0</v>
      </c>
      <c r="O41" s="174">
        <f t="shared" si="19"/>
        <v>0</v>
      </c>
      <c r="P41" s="174">
        <f t="shared" si="6"/>
        <v>0</v>
      </c>
      <c r="Q41" s="192" t="str">
        <f t="shared" si="7"/>
        <v/>
      </c>
      <c r="R41" s="193">
        <f t="shared" si="8"/>
        <v>0</v>
      </c>
      <c r="S41" s="174" t="str">
        <f t="shared" si="9"/>
        <v/>
      </c>
      <c r="T41" s="174">
        <f t="shared" si="10"/>
        <v>0</v>
      </c>
      <c r="U41" s="175">
        <f t="shared" si="20"/>
        <v>0</v>
      </c>
      <c r="V41" s="193">
        <f t="shared" si="11"/>
        <v>0</v>
      </c>
      <c r="W41" s="174" t="str">
        <f t="shared" si="12"/>
        <v/>
      </c>
      <c r="X41" s="174">
        <f t="shared" si="13"/>
        <v>0</v>
      </c>
      <c r="Y41" s="175">
        <f t="shared" si="14"/>
        <v>0</v>
      </c>
    </row>
    <row r="42" spans="1:25" x14ac:dyDescent="0.2">
      <c r="A42" s="20">
        <f t="shared" si="15"/>
        <v>20</v>
      </c>
      <c r="B42" s="162"/>
      <c r="C42" s="163"/>
      <c r="D42" s="187"/>
      <c r="E42" s="187"/>
      <c r="F42" s="188"/>
      <c r="G42" s="166">
        <f t="shared" si="1"/>
        <v>0</v>
      </c>
      <c r="H42" s="166">
        <f t="shared" si="2"/>
        <v>0</v>
      </c>
      <c r="I42" s="174">
        <f t="shared" si="3"/>
        <v>0</v>
      </c>
      <c r="J42" s="174">
        <f t="shared" si="16"/>
        <v>0</v>
      </c>
      <c r="K42" s="189">
        <f t="shared" si="17"/>
        <v>0</v>
      </c>
      <c r="L42" s="190" t="str">
        <f t="shared" si="4"/>
        <v/>
      </c>
      <c r="M42" s="191" t="str">
        <f t="shared" si="5"/>
        <v/>
      </c>
      <c r="N42" s="174">
        <f t="shared" si="18"/>
        <v>0</v>
      </c>
      <c r="O42" s="174">
        <f t="shared" si="19"/>
        <v>0</v>
      </c>
      <c r="P42" s="174">
        <f t="shared" si="6"/>
        <v>0</v>
      </c>
      <c r="Q42" s="192" t="str">
        <f t="shared" si="7"/>
        <v/>
      </c>
      <c r="R42" s="193">
        <f t="shared" si="8"/>
        <v>0</v>
      </c>
      <c r="S42" s="174" t="str">
        <f t="shared" si="9"/>
        <v/>
      </c>
      <c r="T42" s="174">
        <f t="shared" si="10"/>
        <v>0</v>
      </c>
      <c r="U42" s="175">
        <f t="shared" si="20"/>
        <v>0</v>
      </c>
      <c r="V42" s="193">
        <f t="shared" si="11"/>
        <v>0</v>
      </c>
      <c r="W42" s="174" t="str">
        <f t="shared" si="12"/>
        <v/>
      </c>
      <c r="X42" s="174">
        <f t="shared" si="13"/>
        <v>0</v>
      </c>
      <c r="Y42" s="175">
        <f t="shared" si="14"/>
        <v>0</v>
      </c>
    </row>
    <row r="43" spans="1:25" x14ac:dyDescent="0.2">
      <c r="A43" s="20">
        <f t="shared" si="15"/>
        <v>21</v>
      </c>
      <c r="B43" s="162"/>
      <c r="C43" s="163"/>
      <c r="D43" s="187"/>
      <c r="E43" s="187"/>
      <c r="F43" s="188"/>
      <c r="G43" s="166">
        <f t="shared" si="1"/>
        <v>0</v>
      </c>
      <c r="H43" s="166">
        <f t="shared" si="2"/>
        <v>0</v>
      </c>
      <c r="I43" s="174">
        <f t="shared" si="3"/>
        <v>0</v>
      </c>
      <c r="J43" s="174">
        <f t="shared" si="16"/>
        <v>0</v>
      </c>
      <c r="K43" s="189">
        <f t="shared" si="17"/>
        <v>0</v>
      </c>
      <c r="L43" s="190" t="str">
        <f t="shared" si="4"/>
        <v/>
      </c>
      <c r="M43" s="191" t="str">
        <f t="shared" si="5"/>
        <v/>
      </c>
      <c r="N43" s="174">
        <f t="shared" si="18"/>
        <v>0</v>
      </c>
      <c r="O43" s="174">
        <f t="shared" si="19"/>
        <v>0</v>
      </c>
      <c r="P43" s="174">
        <f t="shared" si="6"/>
        <v>0</v>
      </c>
      <c r="Q43" s="192" t="str">
        <f t="shared" si="7"/>
        <v/>
      </c>
      <c r="R43" s="193">
        <f t="shared" si="8"/>
        <v>0</v>
      </c>
      <c r="S43" s="174" t="str">
        <f t="shared" si="9"/>
        <v/>
      </c>
      <c r="T43" s="174">
        <f t="shared" si="10"/>
        <v>0</v>
      </c>
      <c r="U43" s="175">
        <f t="shared" si="20"/>
        <v>0</v>
      </c>
      <c r="V43" s="193">
        <f t="shared" si="11"/>
        <v>0</v>
      </c>
      <c r="W43" s="174" t="str">
        <f t="shared" si="12"/>
        <v/>
      </c>
      <c r="X43" s="174">
        <f t="shared" si="13"/>
        <v>0</v>
      </c>
      <c r="Y43" s="175">
        <f t="shared" si="14"/>
        <v>0</v>
      </c>
    </row>
    <row r="44" spans="1:25" x14ac:dyDescent="0.2">
      <c r="A44" s="20">
        <f t="shared" si="15"/>
        <v>22</v>
      </c>
      <c r="B44" s="162"/>
      <c r="C44" s="163"/>
      <c r="D44" s="187"/>
      <c r="E44" s="187"/>
      <c r="F44" s="188"/>
      <c r="G44" s="166">
        <f t="shared" si="1"/>
        <v>0</v>
      </c>
      <c r="H44" s="166">
        <f t="shared" si="2"/>
        <v>0</v>
      </c>
      <c r="I44" s="174">
        <f t="shared" si="3"/>
        <v>0</v>
      </c>
      <c r="J44" s="174">
        <f t="shared" si="16"/>
        <v>0</v>
      </c>
      <c r="K44" s="189">
        <f t="shared" si="17"/>
        <v>0</v>
      </c>
      <c r="L44" s="190" t="str">
        <f t="shared" si="4"/>
        <v/>
      </c>
      <c r="M44" s="191" t="str">
        <f t="shared" si="5"/>
        <v/>
      </c>
      <c r="N44" s="174">
        <f t="shared" si="18"/>
        <v>0</v>
      </c>
      <c r="O44" s="174">
        <f t="shared" si="19"/>
        <v>0</v>
      </c>
      <c r="P44" s="174">
        <f t="shared" si="6"/>
        <v>0</v>
      </c>
      <c r="Q44" s="192" t="str">
        <f t="shared" si="7"/>
        <v/>
      </c>
      <c r="R44" s="193">
        <f t="shared" si="8"/>
        <v>0</v>
      </c>
      <c r="S44" s="174" t="str">
        <f t="shared" si="9"/>
        <v/>
      </c>
      <c r="T44" s="174">
        <f t="shared" si="10"/>
        <v>0</v>
      </c>
      <c r="U44" s="175">
        <f t="shared" si="20"/>
        <v>0</v>
      </c>
      <c r="V44" s="193">
        <f t="shared" si="11"/>
        <v>0</v>
      </c>
      <c r="W44" s="174" t="str">
        <f t="shared" si="12"/>
        <v/>
      </c>
      <c r="X44" s="174">
        <f t="shared" si="13"/>
        <v>0</v>
      </c>
      <c r="Y44" s="175">
        <f t="shared" si="14"/>
        <v>0</v>
      </c>
    </row>
    <row r="45" spans="1:25" x14ac:dyDescent="0.2">
      <c r="A45" s="20">
        <f t="shared" si="15"/>
        <v>23</v>
      </c>
      <c r="B45" s="162"/>
      <c r="C45" s="163"/>
      <c r="D45" s="187"/>
      <c r="E45" s="187"/>
      <c r="F45" s="188"/>
      <c r="G45" s="166">
        <f t="shared" si="1"/>
        <v>0</v>
      </c>
      <c r="H45" s="166">
        <f t="shared" si="2"/>
        <v>0</v>
      </c>
      <c r="I45" s="174">
        <f t="shared" si="3"/>
        <v>0</v>
      </c>
      <c r="J45" s="174">
        <f t="shared" si="16"/>
        <v>0</v>
      </c>
      <c r="K45" s="189">
        <f t="shared" si="17"/>
        <v>0</v>
      </c>
      <c r="L45" s="190" t="str">
        <f t="shared" si="4"/>
        <v/>
      </c>
      <c r="M45" s="191" t="str">
        <f t="shared" si="5"/>
        <v/>
      </c>
      <c r="N45" s="174">
        <f t="shared" si="18"/>
        <v>0</v>
      </c>
      <c r="O45" s="174">
        <f t="shared" si="19"/>
        <v>0</v>
      </c>
      <c r="P45" s="174">
        <f t="shared" si="6"/>
        <v>0</v>
      </c>
      <c r="Q45" s="192" t="str">
        <f t="shared" si="7"/>
        <v/>
      </c>
      <c r="R45" s="193">
        <f t="shared" si="8"/>
        <v>0</v>
      </c>
      <c r="S45" s="174" t="str">
        <f t="shared" si="9"/>
        <v/>
      </c>
      <c r="T45" s="174">
        <f t="shared" si="10"/>
        <v>0</v>
      </c>
      <c r="U45" s="175">
        <f t="shared" si="20"/>
        <v>0</v>
      </c>
      <c r="V45" s="193">
        <f t="shared" si="11"/>
        <v>0</v>
      </c>
      <c r="W45" s="174" t="str">
        <f t="shared" si="12"/>
        <v/>
      </c>
      <c r="X45" s="174">
        <f t="shared" si="13"/>
        <v>0</v>
      </c>
      <c r="Y45" s="175">
        <f t="shared" si="14"/>
        <v>0</v>
      </c>
    </row>
    <row r="46" spans="1:25" x14ac:dyDescent="0.2">
      <c r="A46" s="20">
        <f t="shared" si="15"/>
        <v>24</v>
      </c>
      <c r="B46" s="162"/>
      <c r="C46" s="163"/>
      <c r="D46" s="187"/>
      <c r="E46" s="187"/>
      <c r="F46" s="188"/>
      <c r="G46" s="166">
        <f t="shared" si="1"/>
        <v>0</v>
      </c>
      <c r="H46" s="166">
        <f t="shared" si="2"/>
        <v>0</v>
      </c>
      <c r="I46" s="174">
        <f t="shared" si="3"/>
        <v>0</v>
      </c>
      <c r="J46" s="174">
        <f t="shared" si="16"/>
        <v>0</v>
      </c>
      <c r="K46" s="189">
        <f t="shared" si="17"/>
        <v>0</v>
      </c>
      <c r="L46" s="190" t="str">
        <f t="shared" si="4"/>
        <v/>
      </c>
      <c r="M46" s="191" t="str">
        <f t="shared" si="5"/>
        <v/>
      </c>
      <c r="N46" s="174">
        <f t="shared" si="18"/>
        <v>0</v>
      </c>
      <c r="O46" s="174">
        <f t="shared" si="19"/>
        <v>0</v>
      </c>
      <c r="P46" s="174">
        <f t="shared" si="6"/>
        <v>0</v>
      </c>
      <c r="Q46" s="192" t="str">
        <f t="shared" si="7"/>
        <v/>
      </c>
      <c r="R46" s="193">
        <f t="shared" si="8"/>
        <v>0</v>
      </c>
      <c r="S46" s="174" t="str">
        <f t="shared" si="9"/>
        <v/>
      </c>
      <c r="T46" s="174">
        <f t="shared" si="10"/>
        <v>0</v>
      </c>
      <c r="U46" s="175">
        <f t="shared" si="20"/>
        <v>0</v>
      </c>
      <c r="V46" s="193">
        <f t="shared" si="11"/>
        <v>0</v>
      </c>
      <c r="W46" s="174" t="str">
        <f t="shared" si="12"/>
        <v/>
      </c>
      <c r="X46" s="174">
        <f t="shared" si="13"/>
        <v>0</v>
      </c>
      <c r="Y46" s="175">
        <f t="shared" si="14"/>
        <v>0</v>
      </c>
    </row>
    <row r="47" spans="1:25" x14ac:dyDescent="0.2">
      <c r="A47" s="20">
        <f t="shared" si="15"/>
        <v>25</v>
      </c>
      <c r="B47" s="162"/>
      <c r="C47" s="163"/>
      <c r="D47" s="187"/>
      <c r="E47" s="187"/>
      <c r="F47" s="188"/>
      <c r="G47" s="166">
        <f t="shared" si="1"/>
        <v>0</v>
      </c>
      <c r="H47" s="166">
        <f t="shared" si="2"/>
        <v>0</v>
      </c>
      <c r="I47" s="174">
        <f t="shared" si="3"/>
        <v>0</v>
      </c>
      <c r="J47" s="174">
        <f t="shared" si="16"/>
        <v>0</v>
      </c>
      <c r="K47" s="189">
        <f t="shared" si="17"/>
        <v>0</v>
      </c>
      <c r="L47" s="190" t="str">
        <f t="shared" si="4"/>
        <v/>
      </c>
      <c r="M47" s="191" t="str">
        <f t="shared" si="5"/>
        <v/>
      </c>
      <c r="N47" s="174">
        <f t="shared" si="18"/>
        <v>0</v>
      </c>
      <c r="O47" s="174">
        <f t="shared" si="19"/>
        <v>0</v>
      </c>
      <c r="P47" s="174">
        <f t="shared" si="6"/>
        <v>0</v>
      </c>
      <c r="Q47" s="192" t="str">
        <f t="shared" si="7"/>
        <v/>
      </c>
      <c r="R47" s="193">
        <f t="shared" si="8"/>
        <v>0</v>
      </c>
      <c r="S47" s="174" t="str">
        <f t="shared" si="9"/>
        <v/>
      </c>
      <c r="T47" s="174">
        <f t="shared" si="10"/>
        <v>0</v>
      </c>
      <c r="U47" s="175">
        <f t="shared" si="20"/>
        <v>0</v>
      </c>
      <c r="V47" s="193">
        <f t="shared" si="11"/>
        <v>0</v>
      </c>
      <c r="W47" s="174" t="str">
        <f t="shared" si="12"/>
        <v/>
      </c>
      <c r="X47" s="174">
        <f t="shared" si="13"/>
        <v>0</v>
      </c>
      <c r="Y47" s="175">
        <f t="shared" si="14"/>
        <v>0</v>
      </c>
    </row>
    <row r="48" spans="1:25" x14ac:dyDescent="0.2">
      <c r="A48" s="20">
        <f t="shared" si="15"/>
        <v>26</v>
      </c>
      <c r="B48" s="162"/>
      <c r="C48" s="163"/>
      <c r="D48" s="187"/>
      <c r="E48" s="187"/>
      <c r="F48" s="188"/>
      <c r="G48" s="166">
        <f t="shared" si="1"/>
        <v>0</v>
      </c>
      <c r="H48" s="166">
        <f t="shared" si="2"/>
        <v>0</v>
      </c>
      <c r="I48" s="174">
        <f t="shared" si="3"/>
        <v>0</v>
      </c>
      <c r="J48" s="174">
        <f t="shared" si="16"/>
        <v>0</v>
      </c>
      <c r="K48" s="189">
        <f t="shared" si="17"/>
        <v>0</v>
      </c>
      <c r="L48" s="190" t="str">
        <f t="shared" si="4"/>
        <v/>
      </c>
      <c r="M48" s="191" t="str">
        <f t="shared" si="5"/>
        <v/>
      </c>
      <c r="N48" s="174">
        <f t="shared" si="18"/>
        <v>0</v>
      </c>
      <c r="O48" s="174">
        <f t="shared" si="19"/>
        <v>0</v>
      </c>
      <c r="P48" s="174">
        <f t="shared" si="6"/>
        <v>0</v>
      </c>
      <c r="Q48" s="192" t="str">
        <f t="shared" si="7"/>
        <v/>
      </c>
      <c r="R48" s="193">
        <f t="shared" si="8"/>
        <v>0</v>
      </c>
      <c r="S48" s="174" t="str">
        <f t="shared" si="9"/>
        <v/>
      </c>
      <c r="T48" s="174">
        <f t="shared" si="10"/>
        <v>0</v>
      </c>
      <c r="U48" s="175">
        <f t="shared" si="20"/>
        <v>0</v>
      </c>
      <c r="V48" s="193">
        <f t="shared" si="11"/>
        <v>0</v>
      </c>
      <c r="W48" s="174" t="str">
        <f t="shared" si="12"/>
        <v/>
      </c>
      <c r="X48" s="174">
        <f t="shared" si="13"/>
        <v>0</v>
      </c>
      <c r="Y48" s="175">
        <f t="shared" si="14"/>
        <v>0</v>
      </c>
    </row>
    <row r="49" spans="1:25" x14ac:dyDescent="0.2">
      <c r="A49" s="20">
        <f t="shared" si="15"/>
        <v>27</v>
      </c>
      <c r="B49" s="162"/>
      <c r="C49" s="163"/>
      <c r="D49" s="187"/>
      <c r="E49" s="187"/>
      <c r="F49" s="188"/>
      <c r="G49" s="166">
        <f t="shared" si="1"/>
        <v>0</v>
      </c>
      <c r="H49" s="166">
        <f t="shared" si="2"/>
        <v>0</v>
      </c>
      <c r="I49" s="174">
        <f t="shared" si="3"/>
        <v>0</v>
      </c>
      <c r="J49" s="174">
        <f t="shared" si="16"/>
        <v>0</v>
      </c>
      <c r="K49" s="189">
        <f t="shared" si="17"/>
        <v>0</v>
      </c>
      <c r="L49" s="190" t="str">
        <f t="shared" si="4"/>
        <v/>
      </c>
      <c r="M49" s="191" t="str">
        <f t="shared" si="5"/>
        <v/>
      </c>
      <c r="N49" s="174">
        <f t="shared" si="18"/>
        <v>0</v>
      </c>
      <c r="O49" s="174">
        <f t="shared" si="19"/>
        <v>0</v>
      </c>
      <c r="P49" s="174">
        <f t="shared" si="6"/>
        <v>0</v>
      </c>
      <c r="Q49" s="192" t="str">
        <f t="shared" si="7"/>
        <v/>
      </c>
      <c r="R49" s="193">
        <f t="shared" si="8"/>
        <v>0</v>
      </c>
      <c r="S49" s="174" t="str">
        <f t="shared" si="9"/>
        <v/>
      </c>
      <c r="T49" s="174">
        <f t="shared" si="10"/>
        <v>0</v>
      </c>
      <c r="U49" s="175">
        <f t="shared" si="20"/>
        <v>0</v>
      </c>
      <c r="V49" s="193">
        <f t="shared" si="11"/>
        <v>0</v>
      </c>
      <c r="W49" s="174" t="str">
        <f t="shared" si="12"/>
        <v/>
      </c>
      <c r="X49" s="174">
        <f t="shared" si="13"/>
        <v>0</v>
      </c>
      <c r="Y49" s="175">
        <f t="shared" si="14"/>
        <v>0</v>
      </c>
    </row>
    <row r="50" spans="1:25" x14ac:dyDescent="0.2">
      <c r="A50" s="20">
        <f t="shared" si="15"/>
        <v>28</v>
      </c>
      <c r="B50" s="162"/>
      <c r="C50" s="163"/>
      <c r="D50" s="187"/>
      <c r="E50" s="187"/>
      <c r="F50" s="188"/>
      <c r="G50" s="166">
        <f t="shared" si="1"/>
        <v>0</v>
      </c>
      <c r="H50" s="166">
        <f t="shared" si="2"/>
        <v>0</v>
      </c>
      <c r="I50" s="174">
        <f t="shared" si="3"/>
        <v>0</v>
      </c>
      <c r="J50" s="174">
        <f t="shared" si="16"/>
        <v>0</v>
      </c>
      <c r="K50" s="189">
        <f t="shared" si="17"/>
        <v>0</v>
      </c>
      <c r="L50" s="190" t="str">
        <f t="shared" si="4"/>
        <v/>
      </c>
      <c r="M50" s="191" t="str">
        <f t="shared" si="5"/>
        <v/>
      </c>
      <c r="N50" s="174">
        <f t="shared" si="18"/>
        <v>0</v>
      </c>
      <c r="O50" s="174">
        <f t="shared" si="19"/>
        <v>0</v>
      </c>
      <c r="P50" s="174">
        <f t="shared" si="6"/>
        <v>0</v>
      </c>
      <c r="Q50" s="192" t="str">
        <f t="shared" si="7"/>
        <v/>
      </c>
      <c r="R50" s="193">
        <f t="shared" si="8"/>
        <v>0</v>
      </c>
      <c r="S50" s="174" t="str">
        <f t="shared" si="9"/>
        <v/>
      </c>
      <c r="T50" s="174">
        <f t="shared" si="10"/>
        <v>0</v>
      </c>
      <c r="U50" s="175">
        <f t="shared" si="20"/>
        <v>0</v>
      </c>
      <c r="V50" s="193">
        <f t="shared" si="11"/>
        <v>0</v>
      </c>
      <c r="W50" s="174" t="str">
        <f t="shared" si="12"/>
        <v/>
      </c>
      <c r="X50" s="174">
        <f t="shared" si="13"/>
        <v>0</v>
      </c>
      <c r="Y50" s="175">
        <f t="shared" si="14"/>
        <v>0</v>
      </c>
    </row>
    <row r="51" spans="1:25" x14ac:dyDescent="0.2">
      <c r="A51" s="20">
        <f t="shared" si="15"/>
        <v>29</v>
      </c>
      <c r="B51" s="162"/>
      <c r="C51" s="163"/>
      <c r="D51" s="187"/>
      <c r="E51" s="187"/>
      <c r="F51" s="188"/>
      <c r="G51" s="166">
        <f t="shared" si="1"/>
        <v>0</v>
      </c>
      <c r="H51" s="166">
        <f t="shared" si="2"/>
        <v>0</v>
      </c>
      <c r="I51" s="174">
        <f t="shared" si="3"/>
        <v>0</v>
      </c>
      <c r="J51" s="174">
        <f t="shared" si="16"/>
        <v>0</v>
      </c>
      <c r="K51" s="189">
        <f t="shared" si="17"/>
        <v>0</v>
      </c>
      <c r="L51" s="190" t="str">
        <f t="shared" si="4"/>
        <v/>
      </c>
      <c r="M51" s="191" t="str">
        <f t="shared" si="5"/>
        <v/>
      </c>
      <c r="N51" s="174">
        <f t="shared" si="18"/>
        <v>0</v>
      </c>
      <c r="O51" s="174">
        <f t="shared" si="19"/>
        <v>0</v>
      </c>
      <c r="P51" s="174">
        <f t="shared" si="6"/>
        <v>0</v>
      </c>
      <c r="Q51" s="192" t="str">
        <f t="shared" si="7"/>
        <v/>
      </c>
      <c r="R51" s="193">
        <f t="shared" si="8"/>
        <v>0</v>
      </c>
      <c r="S51" s="174" t="str">
        <f t="shared" si="9"/>
        <v/>
      </c>
      <c r="T51" s="174">
        <f t="shared" si="10"/>
        <v>0</v>
      </c>
      <c r="U51" s="175">
        <f t="shared" si="20"/>
        <v>0</v>
      </c>
      <c r="V51" s="193">
        <f t="shared" si="11"/>
        <v>0</v>
      </c>
      <c r="W51" s="174" t="str">
        <f t="shared" si="12"/>
        <v/>
      </c>
      <c r="X51" s="174">
        <f t="shared" si="13"/>
        <v>0</v>
      </c>
      <c r="Y51" s="175">
        <f t="shared" si="14"/>
        <v>0</v>
      </c>
    </row>
    <row r="52" spans="1:25" x14ac:dyDescent="0.2">
      <c r="A52" s="20">
        <f t="shared" si="15"/>
        <v>30</v>
      </c>
      <c r="B52" s="162"/>
      <c r="C52" s="163"/>
      <c r="D52" s="187"/>
      <c r="E52" s="187"/>
      <c r="F52" s="188"/>
      <c r="G52" s="166">
        <f t="shared" si="1"/>
        <v>0</v>
      </c>
      <c r="H52" s="166">
        <f t="shared" si="2"/>
        <v>0</v>
      </c>
      <c r="I52" s="174">
        <f t="shared" si="3"/>
        <v>0</v>
      </c>
      <c r="J52" s="174">
        <f t="shared" si="16"/>
        <v>0</v>
      </c>
      <c r="K52" s="189">
        <f t="shared" si="17"/>
        <v>0</v>
      </c>
      <c r="L52" s="190" t="str">
        <f t="shared" si="4"/>
        <v/>
      </c>
      <c r="M52" s="191" t="str">
        <f t="shared" si="5"/>
        <v/>
      </c>
      <c r="N52" s="174">
        <f t="shared" si="18"/>
        <v>0</v>
      </c>
      <c r="O52" s="174">
        <f t="shared" si="19"/>
        <v>0</v>
      </c>
      <c r="P52" s="174">
        <f t="shared" si="6"/>
        <v>0</v>
      </c>
      <c r="Q52" s="192" t="str">
        <f t="shared" si="7"/>
        <v/>
      </c>
      <c r="R52" s="193">
        <f t="shared" si="8"/>
        <v>0</v>
      </c>
      <c r="S52" s="174" t="str">
        <f t="shared" si="9"/>
        <v/>
      </c>
      <c r="T52" s="174">
        <f t="shared" si="10"/>
        <v>0</v>
      </c>
      <c r="U52" s="175">
        <f t="shared" si="20"/>
        <v>0</v>
      </c>
      <c r="V52" s="193">
        <f t="shared" si="11"/>
        <v>0</v>
      </c>
      <c r="W52" s="174" t="str">
        <f t="shared" si="12"/>
        <v/>
      </c>
      <c r="X52" s="174">
        <f t="shared" si="13"/>
        <v>0</v>
      </c>
      <c r="Y52" s="175">
        <f t="shared" si="14"/>
        <v>0</v>
      </c>
    </row>
    <row r="53" spans="1:25" x14ac:dyDescent="0.2">
      <c r="A53" s="20">
        <f t="shared" si="15"/>
        <v>31</v>
      </c>
      <c r="B53" s="162"/>
      <c r="C53" s="163"/>
      <c r="D53" s="187"/>
      <c r="E53" s="187"/>
      <c r="F53" s="188"/>
      <c r="G53" s="166">
        <f t="shared" si="1"/>
        <v>0</v>
      </c>
      <c r="H53" s="166">
        <f t="shared" si="2"/>
        <v>0</v>
      </c>
      <c r="I53" s="174">
        <f t="shared" si="3"/>
        <v>0</v>
      </c>
      <c r="J53" s="174">
        <f t="shared" si="16"/>
        <v>0</v>
      </c>
      <c r="K53" s="189">
        <f t="shared" si="17"/>
        <v>0</v>
      </c>
      <c r="L53" s="190" t="str">
        <f t="shared" si="4"/>
        <v/>
      </c>
      <c r="M53" s="191" t="str">
        <f t="shared" si="5"/>
        <v/>
      </c>
      <c r="N53" s="174">
        <f t="shared" si="18"/>
        <v>0</v>
      </c>
      <c r="O53" s="174">
        <f t="shared" si="19"/>
        <v>0</v>
      </c>
      <c r="P53" s="174">
        <f t="shared" si="6"/>
        <v>0</v>
      </c>
      <c r="Q53" s="192" t="str">
        <f t="shared" si="7"/>
        <v/>
      </c>
      <c r="R53" s="193">
        <f t="shared" si="8"/>
        <v>0</v>
      </c>
      <c r="S53" s="174" t="str">
        <f t="shared" si="9"/>
        <v/>
      </c>
      <c r="T53" s="174">
        <f t="shared" si="10"/>
        <v>0</v>
      </c>
      <c r="U53" s="175">
        <f t="shared" si="20"/>
        <v>0</v>
      </c>
      <c r="V53" s="193">
        <f t="shared" si="11"/>
        <v>0</v>
      </c>
      <c r="W53" s="174" t="str">
        <f t="shared" si="12"/>
        <v/>
      </c>
      <c r="X53" s="174">
        <f t="shared" si="13"/>
        <v>0</v>
      </c>
      <c r="Y53" s="175">
        <f t="shared" si="14"/>
        <v>0</v>
      </c>
    </row>
    <row r="54" spans="1:25" x14ac:dyDescent="0.2">
      <c r="A54" s="20">
        <f t="shared" si="15"/>
        <v>32</v>
      </c>
      <c r="B54" s="162"/>
      <c r="C54" s="163"/>
      <c r="D54" s="187"/>
      <c r="E54" s="187"/>
      <c r="F54" s="188"/>
      <c r="G54" s="166">
        <f t="shared" si="1"/>
        <v>0</v>
      </c>
      <c r="H54" s="166">
        <f t="shared" si="2"/>
        <v>0</v>
      </c>
      <c r="I54" s="174">
        <f t="shared" si="3"/>
        <v>0</v>
      </c>
      <c r="J54" s="174">
        <f t="shared" si="16"/>
        <v>0</v>
      </c>
      <c r="K54" s="189">
        <f t="shared" si="17"/>
        <v>0</v>
      </c>
      <c r="L54" s="190" t="str">
        <f t="shared" si="4"/>
        <v/>
      </c>
      <c r="M54" s="191" t="str">
        <f t="shared" si="5"/>
        <v/>
      </c>
      <c r="N54" s="174">
        <f t="shared" si="18"/>
        <v>0</v>
      </c>
      <c r="O54" s="174">
        <f t="shared" si="19"/>
        <v>0</v>
      </c>
      <c r="P54" s="174">
        <f t="shared" si="6"/>
        <v>0</v>
      </c>
      <c r="Q54" s="192" t="str">
        <f t="shared" si="7"/>
        <v/>
      </c>
      <c r="R54" s="193">
        <f t="shared" si="8"/>
        <v>0</v>
      </c>
      <c r="S54" s="174" t="str">
        <f t="shared" si="9"/>
        <v/>
      </c>
      <c r="T54" s="174">
        <f t="shared" si="10"/>
        <v>0</v>
      </c>
      <c r="U54" s="175">
        <f t="shared" si="20"/>
        <v>0</v>
      </c>
      <c r="V54" s="193">
        <f t="shared" si="11"/>
        <v>0</v>
      </c>
      <c r="W54" s="174" t="str">
        <f t="shared" si="12"/>
        <v/>
      </c>
      <c r="X54" s="174">
        <f t="shared" si="13"/>
        <v>0</v>
      </c>
      <c r="Y54" s="175">
        <f t="shared" si="14"/>
        <v>0</v>
      </c>
    </row>
    <row r="55" spans="1:25" x14ac:dyDescent="0.2">
      <c r="A55" s="20">
        <f t="shared" si="15"/>
        <v>33</v>
      </c>
      <c r="B55" s="162"/>
      <c r="C55" s="163"/>
      <c r="D55" s="187"/>
      <c r="E55" s="187"/>
      <c r="F55" s="188"/>
      <c r="G55" s="166">
        <f t="shared" si="1"/>
        <v>0</v>
      </c>
      <c r="H55" s="166">
        <f t="shared" si="2"/>
        <v>0</v>
      </c>
      <c r="I55" s="174">
        <f t="shared" si="3"/>
        <v>0</v>
      </c>
      <c r="J55" s="174">
        <f t="shared" si="16"/>
        <v>0</v>
      </c>
      <c r="K55" s="189">
        <f t="shared" si="17"/>
        <v>0</v>
      </c>
      <c r="L55" s="190" t="str">
        <f t="shared" si="4"/>
        <v/>
      </c>
      <c r="M55" s="191" t="str">
        <f t="shared" si="5"/>
        <v/>
      </c>
      <c r="N55" s="174">
        <f t="shared" si="18"/>
        <v>0</v>
      </c>
      <c r="O55" s="174">
        <f t="shared" si="19"/>
        <v>0</v>
      </c>
      <c r="P55" s="174">
        <f t="shared" si="6"/>
        <v>0</v>
      </c>
      <c r="Q55" s="192" t="str">
        <f t="shared" si="7"/>
        <v/>
      </c>
      <c r="R55" s="193">
        <f t="shared" si="8"/>
        <v>0</v>
      </c>
      <c r="S55" s="174" t="str">
        <f t="shared" si="9"/>
        <v/>
      </c>
      <c r="T55" s="174">
        <f t="shared" si="10"/>
        <v>0</v>
      </c>
      <c r="U55" s="175">
        <f t="shared" si="20"/>
        <v>0</v>
      </c>
      <c r="V55" s="193">
        <f t="shared" si="11"/>
        <v>0</v>
      </c>
      <c r="W55" s="174" t="str">
        <f t="shared" si="12"/>
        <v/>
      </c>
      <c r="X55" s="174">
        <f t="shared" si="13"/>
        <v>0</v>
      </c>
      <c r="Y55" s="175">
        <f t="shared" si="14"/>
        <v>0</v>
      </c>
    </row>
    <row r="56" spans="1:25" x14ac:dyDescent="0.2">
      <c r="A56" s="20">
        <f t="shared" si="15"/>
        <v>34</v>
      </c>
      <c r="B56" s="162"/>
      <c r="C56" s="163"/>
      <c r="D56" s="187"/>
      <c r="E56" s="187"/>
      <c r="F56" s="188"/>
      <c r="G56" s="166">
        <f t="shared" si="1"/>
        <v>0</v>
      </c>
      <c r="H56" s="166">
        <f t="shared" si="2"/>
        <v>0</v>
      </c>
      <c r="I56" s="174">
        <f t="shared" si="3"/>
        <v>0</v>
      </c>
      <c r="J56" s="174">
        <f t="shared" si="16"/>
        <v>0</v>
      </c>
      <c r="K56" s="189">
        <f t="shared" si="17"/>
        <v>0</v>
      </c>
      <c r="L56" s="190" t="str">
        <f t="shared" si="4"/>
        <v/>
      </c>
      <c r="M56" s="191" t="str">
        <f t="shared" si="5"/>
        <v/>
      </c>
      <c r="N56" s="174">
        <f t="shared" si="18"/>
        <v>0</v>
      </c>
      <c r="O56" s="174">
        <f t="shared" si="19"/>
        <v>0</v>
      </c>
      <c r="P56" s="174">
        <f t="shared" si="6"/>
        <v>0</v>
      </c>
      <c r="Q56" s="192" t="str">
        <f t="shared" si="7"/>
        <v/>
      </c>
      <c r="R56" s="193">
        <f t="shared" si="8"/>
        <v>0</v>
      </c>
      <c r="S56" s="174" t="str">
        <f t="shared" si="9"/>
        <v/>
      </c>
      <c r="T56" s="174">
        <f t="shared" si="10"/>
        <v>0</v>
      </c>
      <c r="U56" s="175">
        <f t="shared" si="20"/>
        <v>0</v>
      </c>
      <c r="V56" s="193">
        <f t="shared" si="11"/>
        <v>0</v>
      </c>
      <c r="W56" s="174" t="str">
        <f t="shared" si="12"/>
        <v/>
      </c>
      <c r="X56" s="174">
        <f t="shared" si="13"/>
        <v>0</v>
      </c>
      <c r="Y56" s="175">
        <f t="shared" si="14"/>
        <v>0</v>
      </c>
    </row>
    <row r="57" spans="1:25" x14ac:dyDescent="0.2">
      <c r="A57" s="20">
        <f t="shared" si="15"/>
        <v>35</v>
      </c>
      <c r="B57" s="162"/>
      <c r="C57" s="163"/>
      <c r="D57" s="187"/>
      <c r="E57" s="187"/>
      <c r="F57" s="188"/>
      <c r="G57" s="166">
        <f t="shared" si="1"/>
        <v>0</v>
      </c>
      <c r="H57" s="166">
        <f t="shared" si="2"/>
        <v>0</v>
      </c>
      <c r="I57" s="174">
        <f t="shared" si="3"/>
        <v>0</v>
      </c>
      <c r="J57" s="174">
        <f t="shared" si="16"/>
        <v>0</v>
      </c>
      <c r="K57" s="189">
        <f t="shared" si="17"/>
        <v>0</v>
      </c>
      <c r="L57" s="190" t="str">
        <f t="shared" si="4"/>
        <v/>
      </c>
      <c r="M57" s="191" t="str">
        <f t="shared" si="5"/>
        <v/>
      </c>
      <c r="N57" s="174">
        <f t="shared" si="18"/>
        <v>0</v>
      </c>
      <c r="O57" s="174">
        <f t="shared" si="19"/>
        <v>0</v>
      </c>
      <c r="P57" s="174">
        <f t="shared" si="6"/>
        <v>0</v>
      </c>
      <c r="Q57" s="192" t="str">
        <f t="shared" si="7"/>
        <v/>
      </c>
      <c r="R57" s="193">
        <f t="shared" si="8"/>
        <v>0</v>
      </c>
      <c r="S57" s="174" t="str">
        <f t="shared" si="9"/>
        <v/>
      </c>
      <c r="T57" s="174">
        <f t="shared" si="10"/>
        <v>0</v>
      </c>
      <c r="U57" s="175">
        <f t="shared" si="20"/>
        <v>0</v>
      </c>
      <c r="V57" s="193">
        <f t="shared" si="11"/>
        <v>0</v>
      </c>
      <c r="W57" s="174" t="str">
        <f t="shared" si="12"/>
        <v/>
      </c>
      <c r="X57" s="174">
        <f t="shared" si="13"/>
        <v>0</v>
      </c>
      <c r="Y57" s="175">
        <f t="shared" si="14"/>
        <v>0</v>
      </c>
    </row>
    <row r="58" spans="1:25" x14ac:dyDescent="0.2">
      <c r="G58" s="27"/>
      <c r="H58" s="27"/>
      <c r="I58" s="28"/>
      <c r="J58" s="28"/>
      <c r="K58" s="28"/>
      <c r="L58" s="28"/>
      <c r="Q58" s="20"/>
    </row>
    <row r="158" spans="21:25" x14ac:dyDescent="0.2">
      <c r="U158" s="55"/>
      <c r="V158" s="53"/>
      <c r="W158" s="53"/>
      <c r="X158" s="53"/>
      <c r="Y158" s="55"/>
    </row>
    <row r="159" spans="21:25" x14ac:dyDescent="0.2">
      <c r="U159" s="55"/>
      <c r="V159" s="53"/>
      <c r="W159" s="53"/>
      <c r="X159" s="53"/>
      <c r="Y159" s="55"/>
    </row>
    <row r="160" spans="21:25" x14ac:dyDescent="0.2">
      <c r="U160" s="55"/>
      <c r="V160" s="53"/>
      <c r="W160" s="53"/>
      <c r="X160" s="53"/>
      <c r="Y160" s="55"/>
    </row>
    <row r="161" spans="21:25" x14ac:dyDescent="0.2">
      <c r="U161" s="55"/>
      <c r="V161" s="53"/>
      <c r="W161" s="53"/>
      <c r="X161" s="53"/>
      <c r="Y161" s="55"/>
    </row>
    <row r="162" spans="21:25" x14ac:dyDescent="0.2">
      <c r="U162" s="55"/>
      <c r="V162" s="53"/>
      <c r="W162" s="53"/>
      <c r="X162" s="53"/>
      <c r="Y162" s="55"/>
    </row>
    <row r="163" spans="21:25" x14ac:dyDescent="0.2">
      <c r="U163" s="55"/>
      <c r="V163" s="53"/>
      <c r="W163" s="53"/>
      <c r="X163" s="53"/>
      <c r="Y163" s="55"/>
    </row>
    <row r="164" spans="21:25" x14ac:dyDescent="0.2">
      <c r="U164" s="55"/>
      <c r="V164" s="53"/>
      <c r="W164" s="53"/>
      <c r="X164" s="53"/>
      <c r="Y164" s="55"/>
    </row>
    <row r="165" spans="21:25" x14ac:dyDescent="0.2">
      <c r="U165" s="55"/>
      <c r="V165" s="53"/>
      <c r="W165" s="53"/>
      <c r="X165" s="53"/>
      <c r="Y165" s="55"/>
    </row>
    <row r="166" spans="21:25" x14ac:dyDescent="0.2">
      <c r="U166" s="55"/>
      <c r="V166" s="53"/>
      <c r="W166" s="53"/>
      <c r="X166" s="53"/>
      <c r="Y166" s="55"/>
    </row>
    <row r="167" spans="21:25" x14ac:dyDescent="0.2">
      <c r="U167" s="55"/>
      <c r="V167" s="53"/>
      <c r="W167" s="53"/>
      <c r="X167" s="53"/>
      <c r="Y167" s="55"/>
    </row>
    <row r="168" spans="21:25" x14ac:dyDescent="0.2">
      <c r="U168" s="55"/>
      <c r="V168" s="53"/>
      <c r="W168" s="53"/>
      <c r="X168" s="53"/>
      <c r="Y168" s="55"/>
    </row>
    <row r="169" spans="21:25" x14ac:dyDescent="0.2">
      <c r="U169" s="55"/>
      <c r="V169" s="53"/>
      <c r="W169" s="53"/>
      <c r="X169" s="53"/>
      <c r="Y169" s="55"/>
    </row>
    <row r="170" spans="21:25" x14ac:dyDescent="0.2">
      <c r="U170" s="55"/>
      <c r="V170" s="53"/>
      <c r="W170" s="53"/>
      <c r="X170" s="53"/>
      <c r="Y170" s="55"/>
    </row>
    <row r="171" spans="21:25" x14ac:dyDescent="0.2">
      <c r="U171" s="55"/>
      <c r="V171" s="53"/>
      <c r="W171" s="53"/>
      <c r="X171" s="53"/>
      <c r="Y171" s="55"/>
    </row>
    <row r="172" spans="21:25" x14ac:dyDescent="0.2">
      <c r="U172" s="55"/>
      <c r="V172" s="53"/>
      <c r="W172" s="53"/>
      <c r="X172" s="53"/>
      <c r="Y172" s="55"/>
    </row>
    <row r="173" spans="21:25" x14ac:dyDescent="0.2">
      <c r="U173" s="55"/>
      <c r="V173" s="53"/>
      <c r="W173" s="53"/>
      <c r="X173" s="53"/>
      <c r="Y173" s="55"/>
    </row>
    <row r="174" spans="21:25" x14ac:dyDescent="0.2">
      <c r="U174" s="55"/>
      <c r="V174" s="53"/>
      <c r="W174" s="53"/>
      <c r="X174" s="53"/>
      <c r="Y174" s="55"/>
    </row>
    <row r="175" spans="21:25" x14ac:dyDescent="0.2">
      <c r="U175" s="55"/>
      <c r="V175" s="53"/>
      <c r="W175" s="53"/>
      <c r="X175" s="53"/>
      <c r="Y175" s="55"/>
    </row>
    <row r="176" spans="21:25" x14ac:dyDescent="0.2">
      <c r="U176" s="55"/>
      <c r="V176" s="53"/>
      <c r="W176" s="53"/>
      <c r="X176" s="53"/>
      <c r="Y176" s="55"/>
    </row>
    <row r="177" spans="21:25" x14ac:dyDescent="0.2">
      <c r="U177" s="55"/>
      <c r="V177" s="53"/>
      <c r="W177" s="53"/>
      <c r="X177" s="53"/>
      <c r="Y177" s="55"/>
    </row>
    <row r="178" spans="21:25" x14ac:dyDescent="0.2">
      <c r="U178" s="55"/>
      <c r="V178" s="53"/>
      <c r="W178" s="53"/>
      <c r="X178" s="53"/>
      <c r="Y178" s="55"/>
    </row>
    <row r="179" spans="21:25" x14ac:dyDescent="0.2">
      <c r="U179" s="55"/>
      <c r="V179" s="53"/>
      <c r="W179" s="53"/>
      <c r="X179" s="53"/>
      <c r="Y179" s="55"/>
    </row>
    <row r="180" spans="21:25" x14ac:dyDescent="0.2">
      <c r="U180" s="55"/>
      <c r="V180" s="53"/>
      <c r="W180" s="53"/>
      <c r="X180" s="53"/>
      <c r="Y180" s="55"/>
    </row>
    <row r="181" spans="21:25" x14ac:dyDescent="0.2">
      <c r="U181" s="55"/>
      <c r="V181" s="53"/>
      <c r="W181" s="53"/>
      <c r="X181" s="53"/>
      <c r="Y181" s="55"/>
    </row>
    <row r="182" spans="21:25" x14ac:dyDescent="0.2">
      <c r="U182" s="55"/>
      <c r="V182" s="53"/>
      <c r="W182" s="53"/>
      <c r="X182" s="53"/>
      <c r="Y182" s="55"/>
    </row>
    <row r="183" spans="21:25" x14ac:dyDescent="0.2">
      <c r="U183" s="55"/>
      <c r="V183" s="53"/>
      <c r="W183" s="53"/>
      <c r="X183" s="53"/>
      <c r="Y183" s="55"/>
    </row>
    <row r="184" spans="21:25" x14ac:dyDescent="0.2">
      <c r="U184" s="55"/>
      <c r="V184" s="53"/>
      <c r="W184" s="53"/>
      <c r="X184" s="53"/>
      <c r="Y184" s="55"/>
    </row>
    <row r="185" spans="21:25" x14ac:dyDescent="0.2">
      <c r="U185" s="55"/>
      <c r="V185" s="53"/>
      <c r="W185" s="53"/>
      <c r="X185" s="53"/>
      <c r="Y185" s="55"/>
    </row>
    <row r="186" spans="21:25" x14ac:dyDescent="0.2">
      <c r="U186" s="55"/>
      <c r="V186" s="53"/>
      <c r="W186" s="53"/>
      <c r="X186" s="53"/>
      <c r="Y186" s="55"/>
    </row>
    <row r="187" spans="21:25" x14ac:dyDescent="0.2">
      <c r="U187" s="55"/>
      <c r="V187" s="53"/>
      <c r="W187" s="53"/>
      <c r="X187" s="53"/>
      <c r="Y187" s="55"/>
    </row>
    <row r="188" spans="21:25" x14ac:dyDescent="0.2">
      <c r="U188" s="55"/>
      <c r="V188" s="53"/>
      <c r="W188" s="53"/>
      <c r="X188" s="53"/>
      <c r="Y188" s="55"/>
    </row>
    <row r="189" spans="21:25" x14ac:dyDescent="0.2">
      <c r="U189" s="55"/>
      <c r="V189" s="53"/>
      <c r="W189" s="53"/>
      <c r="X189" s="53"/>
      <c r="Y189" s="55"/>
    </row>
    <row r="190" spans="21:25" x14ac:dyDescent="0.2">
      <c r="U190" s="55"/>
      <c r="V190" s="53"/>
      <c r="W190" s="53"/>
      <c r="X190" s="53"/>
      <c r="Y190" s="55"/>
    </row>
    <row r="191" spans="21:25" x14ac:dyDescent="0.2">
      <c r="U191" s="55"/>
      <c r="V191" s="53"/>
      <c r="W191" s="53"/>
      <c r="X191" s="53"/>
      <c r="Y191" s="55"/>
    </row>
    <row r="192" spans="21:25" x14ac:dyDescent="0.2">
      <c r="U192" s="55"/>
      <c r="V192" s="53"/>
      <c r="W192" s="53"/>
      <c r="X192" s="53"/>
      <c r="Y192" s="55"/>
    </row>
    <row r="193" spans="21:25" x14ac:dyDescent="0.2">
      <c r="U193" s="55"/>
      <c r="V193" s="53"/>
      <c r="W193" s="53"/>
      <c r="X193" s="53"/>
      <c r="Y193" s="55"/>
    </row>
    <row r="194" spans="21:25" x14ac:dyDescent="0.2">
      <c r="U194" s="55"/>
      <c r="V194" s="53"/>
      <c r="W194" s="53"/>
      <c r="X194" s="53"/>
      <c r="Y194" s="55"/>
    </row>
    <row r="195" spans="21:25" x14ac:dyDescent="0.2">
      <c r="U195" s="55"/>
      <c r="V195" s="53"/>
      <c r="W195" s="53"/>
      <c r="X195" s="53"/>
      <c r="Y195" s="55"/>
    </row>
    <row r="196" spans="21:25" x14ac:dyDescent="0.2">
      <c r="U196" s="55"/>
      <c r="V196" s="53"/>
      <c r="W196" s="53"/>
      <c r="X196" s="53"/>
      <c r="Y196" s="55"/>
    </row>
    <row r="197" spans="21:25" x14ac:dyDescent="0.2">
      <c r="U197" s="55"/>
      <c r="V197" s="53"/>
      <c r="W197" s="53"/>
      <c r="X197" s="53"/>
      <c r="Y197" s="55"/>
    </row>
    <row r="198" spans="21:25" x14ac:dyDescent="0.2">
      <c r="U198" s="55"/>
      <c r="V198" s="53"/>
      <c r="W198" s="53"/>
      <c r="X198" s="53"/>
      <c r="Y198" s="55"/>
    </row>
    <row r="199" spans="21:25" x14ac:dyDescent="0.2">
      <c r="U199" s="55"/>
      <c r="V199" s="53"/>
      <c r="W199" s="53"/>
      <c r="X199" s="53"/>
      <c r="Y199" s="55"/>
    </row>
    <row r="200" spans="21:25" x14ac:dyDescent="0.2">
      <c r="U200" s="55"/>
      <c r="V200" s="53"/>
      <c r="W200" s="53"/>
      <c r="X200" s="53"/>
      <c r="Y200" s="55"/>
    </row>
    <row r="201" spans="21:25" x14ac:dyDescent="0.2">
      <c r="U201" s="55"/>
      <c r="V201" s="53"/>
      <c r="W201" s="53"/>
      <c r="X201" s="53"/>
      <c r="Y201" s="55"/>
    </row>
    <row r="202" spans="21:25" x14ac:dyDescent="0.2">
      <c r="U202" s="55"/>
      <c r="V202" s="53"/>
      <c r="W202" s="53"/>
      <c r="X202" s="53"/>
      <c r="Y202" s="55"/>
    </row>
    <row r="203" spans="21:25" x14ac:dyDescent="0.2">
      <c r="U203" s="55"/>
      <c r="V203" s="53"/>
      <c r="W203" s="53"/>
      <c r="X203" s="53"/>
      <c r="Y203" s="55"/>
    </row>
    <row r="204" spans="21:25" x14ac:dyDescent="0.2">
      <c r="U204" s="55"/>
      <c r="V204" s="53"/>
      <c r="W204" s="53"/>
      <c r="X204" s="53"/>
      <c r="Y204" s="55"/>
    </row>
    <row r="205" spans="21:25" x14ac:dyDescent="0.2">
      <c r="U205" s="55"/>
      <c r="V205" s="53"/>
      <c r="W205" s="53"/>
      <c r="X205" s="53"/>
      <c r="Y205" s="55"/>
    </row>
    <row r="206" spans="21:25" x14ac:dyDescent="0.2">
      <c r="U206" s="55"/>
      <c r="V206" s="53"/>
      <c r="W206" s="53"/>
      <c r="X206" s="53"/>
      <c r="Y206" s="55"/>
    </row>
    <row r="207" spans="21:25" x14ac:dyDescent="0.2">
      <c r="U207" s="55"/>
      <c r="V207" s="53"/>
      <c r="W207" s="53"/>
      <c r="X207" s="53"/>
      <c r="Y207" s="55"/>
    </row>
    <row r="208" spans="21:25" x14ac:dyDescent="0.2">
      <c r="U208" s="55"/>
      <c r="V208" s="53"/>
      <c r="W208" s="53"/>
      <c r="X208" s="53"/>
      <c r="Y208" s="55"/>
    </row>
    <row r="209" spans="21:25" x14ac:dyDescent="0.2">
      <c r="U209" s="55"/>
      <c r="V209" s="53"/>
      <c r="W209" s="53"/>
      <c r="X209" s="53"/>
      <c r="Y209" s="55"/>
    </row>
    <row r="210" spans="21:25" x14ac:dyDescent="0.2">
      <c r="U210" s="55"/>
      <c r="V210" s="53"/>
      <c r="W210" s="53"/>
      <c r="X210" s="53"/>
      <c r="Y210" s="55"/>
    </row>
    <row r="211" spans="21:25" x14ac:dyDescent="0.2">
      <c r="U211" s="55"/>
      <c r="V211" s="53"/>
      <c r="W211" s="53"/>
      <c r="X211" s="53"/>
      <c r="Y211" s="55"/>
    </row>
    <row r="212" spans="21:25" x14ac:dyDescent="0.2">
      <c r="U212" s="55"/>
      <c r="V212" s="53"/>
      <c r="W212" s="53"/>
      <c r="X212" s="53"/>
      <c r="Y212" s="55"/>
    </row>
    <row r="213" spans="21:25" x14ac:dyDescent="0.2">
      <c r="U213" s="55"/>
      <c r="V213" s="53"/>
      <c r="W213" s="53"/>
      <c r="X213" s="53"/>
      <c r="Y213" s="55"/>
    </row>
    <row r="214" spans="21:25" x14ac:dyDescent="0.2">
      <c r="U214" s="55"/>
      <c r="V214" s="53"/>
      <c r="W214" s="53"/>
      <c r="X214" s="53"/>
      <c r="Y214" s="55"/>
    </row>
    <row r="215" spans="21:25" x14ac:dyDescent="0.2">
      <c r="U215" s="55"/>
      <c r="V215" s="53"/>
      <c r="W215" s="53"/>
      <c r="X215" s="53"/>
      <c r="Y215" s="55"/>
    </row>
    <row r="216" spans="21:25" x14ac:dyDescent="0.2">
      <c r="U216" s="55"/>
      <c r="V216" s="53"/>
      <c r="W216" s="53"/>
      <c r="X216" s="53"/>
      <c r="Y216" s="55"/>
    </row>
    <row r="217" spans="21:25" x14ac:dyDescent="0.2">
      <c r="U217" s="55"/>
      <c r="V217" s="53"/>
      <c r="W217" s="53"/>
      <c r="X217" s="53"/>
      <c r="Y217" s="55"/>
    </row>
    <row r="218" spans="21:25" x14ac:dyDescent="0.2">
      <c r="U218" s="55"/>
      <c r="V218" s="53"/>
      <c r="W218" s="53"/>
      <c r="X218" s="53"/>
      <c r="Y218" s="55"/>
    </row>
    <row r="219" spans="21:25" x14ac:dyDescent="0.2">
      <c r="U219" s="55"/>
      <c r="V219" s="53"/>
      <c r="W219" s="53"/>
      <c r="X219" s="53"/>
      <c r="Y219" s="55"/>
    </row>
    <row r="220" spans="21:25" x14ac:dyDescent="0.2">
      <c r="U220" s="55"/>
      <c r="V220" s="53"/>
      <c r="W220" s="53"/>
      <c r="X220" s="53"/>
      <c r="Y220" s="55"/>
    </row>
    <row r="221" spans="21:25" x14ac:dyDescent="0.2">
      <c r="U221" s="55"/>
      <c r="V221" s="53"/>
      <c r="W221" s="53"/>
      <c r="X221" s="53"/>
      <c r="Y221" s="55"/>
    </row>
    <row r="222" spans="21:25" x14ac:dyDescent="0.2">
      <c r="U222" s="55"/>
      <c r="V222" s="53"/>
      <c r="W222" s="53"/>
      <c r="X222" s="53"/>
      <c r="Y222" s="55"/>
    </row>
    <row r="223" spans="21:25" x14ac:dyDescent="0.2">
      <c r="U223" s="55"/>
      <c r="V223" s="53"/>
      <c r="W223" s="53"/>
      <c r="X223" s="53"/>
      <c r="Y223" s="55"/>
    </row>
    <row r="224" spans="21:25" x14ac:dyDescent="0.2">
      <c r="U224" s="55"/>
      <c r="V224" s="53"/>
      <c r="W224" s="53"/>
      <c r="X224" s="53"/>
      <c r="Y224" s="55"/>
    </row>
    <row r="225" spans="21:25" x14ac:dyDescent="0.2">
      <c r="U225" s="55"/>
      <c r="V225" s="53"/>
      <c r="W225" s="53"/>
      <c r="X225" s="53"/>
      <c r="Y225" s="55"/>
    </row>
    <row r="226" spans="21:25" x14ac:dyDescent="0.2">
      <c r="U226" s="55"/>
      <c r="V226" s="53"/>
      <c r="W226" s="53"/>
      <c r="X226" s="53"/>
      <c r="Y226" s="55"/>
    </row>
    <row r="227" spans="21:25" x14ac:dyDescent="0.2">
      <c r="U227" s="55"/>
      <c r="V227" s="53"/>
      <c r="W227" s="53"/>
      <c r="X227" s="53"/>
      <c r="Y227" s="55"/>
    </row>
    <row r="228" spans="21:25" x14ac:dyDescent="0.2">
      <c r="U228" s="55"/>
      <c r="V228" s="53"/>
      <c r="W228" s="53"/>
      <c r="X228" s="53"/>
      <c r="Y228" s="55"/>
    </row>
    <row r="229" spans="21:25" x14ac:dyDescent="0.2">
      <c r="U229" s="55"/>
      <c r="V229" s="53"/>
      <c r="W229" s="53"/>
      <c r="X229" s="53"/>
      <c r="Y229" s="55"/>
    </row>
    <row r="230" spans="21:25" x14ac:dyDescent="0.2">
      <c r="U230" s="55"/>
      <c r="V230" s="53"/>
      <c r="W230" s="53"/>
      <c r="X230" s="53"/>
      <c r="Y230" s="55"/>
    </row>
    <row r="231" spans="21:25" x14ac:dyDescent="0.2">
      <c r="U231" s="55"/>
      <c r="V231" s="53"/>
      <c r="W231" s="53"/>
      <c r="X231" s="53"/>
      <c r="Y231" s="55"/>
    </row>
    <row r="232" spans="21:25" x14ac:dyDescent="0.2">
      <c r="U232" s="55"/>
      <c r="V232" s="53"/>
      <c r="W232" s="53"/>
      <c r="X232" s="53"/>
      <c r="Y232" s="55"/>
    </row>
    <row r="233" spans="21:25" x14ac:dyDescent="0.2">
      <c r="U233" s="55"/>
      <c r="V233" s="53"/>
      <c r="W233" s="53"/>
      <c r="X233" s="53"/>
      <c r="Y233" s="55"/>
    </row>
    <row r="234" spans="21:25" x14ac:dyDescent="0.2">
      <c r="U234" s="55"/>
      <c r="V234" s="53"/>
      <c r="W234" s="53"/>
      <c r="X234" s="53"/>
      <c r="Y234" s="55"/>
    </row>
    <row r="235" spans="21:25" x14ac:dyDescent="0.2">
      <c r="U235" s="55"/>
      <c r="V235" s="53"/>
      <c r="W235" s="53"/>
      <c r="X235" s="53"/>
      <c r="Y235" s="55"/>
    </row>
    <row r="236" spans="21:25" x14ac:dyDescent="0.2">
      <c r="U236" s="55"/>
      <c r="V236" s="53"/>
      <c r="W236" s="53"/>
      <c r="X236" s="53"/>
      <c r="Y236" s="55"/>
    </row>
    <row r="237" spans="21:25" x14ac:dyDescent="0.2">
      <c r="U237" s="55"/>
      <c r="V237" s="53"/>
      <c r="W237" s="53"/>
      <c r="X237" s="53"/>
      <c r="Y237" s="55"/>
    </row>
    <row r="238" spans="21:25" x14ac:dyDescent="0.2">
      <c r="U238" s="55"/>
      <c r="V238" s="53"/>
      <c r="W238" s="53"/>
      <c r="X238" s="53"/>
      <c r="Y238" s="55"/>
    </row>
    <row r="239" spans="21:25" x14ac:dyDescent="0.2">
      <c r="U239" s="55"/>
      <c r="V239" s="53"/>
      <c r="W239" s="53"/>
      <c r="X239" s="53"/>
      <c r="Y239" s="55"/>
    </row>
    <row r="240" spans="21:25" x14ac:dyDescent="0.2">
      <c r="U240" s="55"/>
      <c r="V240" s="53"/>
      <c r="W240" s="53"/>
      <c r="X240" s="53"/>
      <c r="Y240" s="55"/>
    </row>
    <row r="241" spans="21:25" x14ac:dyDescent="0.2">
      <c r="U241" s="55"/>
      <c r="V241" s="53"/>
      <c r="W241" s="53"/>
      <c r="X241" s="53"/>
      <c r="Y241" s="55"/>
    </row>
    <row r="242" spans="21:25" x14ac:dyDescent="0.2">
      <c r="U242" s="55"/>
      <c r="V242" s="53"/>
      <c r="W242" s="53"/>
      <c r="X242" s="53"/>
      <c r="Y242" s="55"/>
    </row>
    <row r="243" spans="21:25" x14ac:dyDescent="0.2">
      <c r="U243" s="55"/>
      <c r="V243" s="53"/>
      <c r="W243" s="53"/>
      <c r="X243" s="53"/>
      <c r="Y243" s="55"/>
    </row>
    <row r="244" spans="21:25" x14ac:dyDescent="0.2">
      <c r="U244" s="55"/>
      <c r="V244" s="53"/>
      <c r="W244" s="53"/>
      <c r="X244" s="53"/>
      <c r="Y244" s="55"/>
    </row>
    <row r="245" spans="21:25" x14ac:dyDescent="0.2">
      <c r="U245" s="55"/>
      <c r="V245" s="53"/>
      <c r="W245" s="53"/>
      <c r="X245" s="53"/>
      <c r="Y245" s="55"/>
    </row>
    <row r="246" spans="21:25" x14ac:dyDescent="0.2">
      <c r="U246" s="55"/>
      <c r="V246" s="53"/>
      <c r="W246" s="53"/>
      <c r="X246" s="53"/>
      <c r="Y246" s="55"/>
    </row>
    <row r="247" spans="21:25" x14ac:dyDescent="0.2">
      <c r="U247" s="55"/>
      <c r="V247" s="53"/>
      <c r="W247" s="53"/>
      <c r="X247" s="53"/>
      <c r="Y247" s="55"/>
    </row>
    <row r="248" spans="21:25" x14ac:dyDescent="0.2">
      <c r="U248" s="55"/>
      <c r="V248" s="53"/>
      <c r="W248" s="53"/>
      <c r="X248" s="53"/>
      <c r="Y248" s="55"/>
    </row>
    <row r="249" spans="21:25" x14ac:dyDescent="0.2">
      <c r="U249" s="55"/>
      <c r="V249" s="53"/>
      <c r="W249" s="53"/>
      <c r="X249" s="53"/>
      <c r="Y249" s="55"/>
    </row>
    <row r="250" spans="21:25" x14ac:dyDescent="0.2">
      <c r="U250" s="55"/>
      <c r="V250" s="53"/>
      <c r="W250" s="53"/>
      <c r="X250" s="53"/>
      <c r="Y250" s="55"/>
    </row>
    <row r="251" spans="21:25" x14ac:dyDescent="0.2">
      <c r="U251" s="55"/>
      <c r="V251" s="53"/>
      <c r="W251" s="53"/>
      <c r="X251" s="53"/>
      <c r="Y251" s="55"/>
    </row>
    <row r="252" spans="21:25" x14ac:dyDescent="0.2">
      <c r="U252" s="55"/>
      <c r="V252" s="53"/>
      <c r="W252" s="53"/>
      <c r="X252" s="53"/>
      <c r="Y252" s="55"/>
    </row>
    <row r="253" spans="21:25" x14ac:dyDescent="0.2">
      <c r="U253" s="55"/>
      <c r="V253" s="53"/>
      <c r="W253" s="53"/>
      <c r="X253" s="53"/>
      <c r="Y253" s="55"/>
    </row>
    <row r="254" spans="21:25" x14ac:dyDescent="0.2">
      <c r="U254" s="55"/>
      <c r="V254" s="53"/>
      <c r="W254" s="53"/>
      <c r="X254" s="53"/>
      <c r="Y254" s="55"/>
    </row>
    <row r="255" spans="21:25" x14ac:dyDescent="0.2">
      <c r="U255" s="55"/>
      <c r="V255" s="53"/>
      <c r="W255" s="53"/>
      <c r="X255" s="53"/>
      <c r="Y255" s="55"/>
    </row>
    <row r="256" spans="21:25" x14ac:dyDescent="0.2">
      <c r="U256" s="55"/>
      <c r="V256" s="53"/>
      <c r="W256" s="53"/>
      <c r="X256" s="53"/>
      <c r="Y256" s="55"/>
    </row>
    <row r="257" spans="21:25" x14ac:dyDescent="0.2">
      <c r="U257" s="55"/>
      <c r="V257" s="53"/>
      <c r="W257" s="53"/>
      <c r="X257" s="53"/>
      <c r="Y257" s="55"/>
    </row>
    <row r="258" spans="21:25" x14ac:dyDescent="0.2">
      <c r="U258" s="55"/>
      <c r="V258" s="53"/>
      <c r="W258" s="53"/>
      <c r="X258" s="53"/>
      <c r="Y258" s="55"/>
    </row>
    <row r="259" spans="21:25" x14ac:dyDescent="0.2">
      <c r="U259" s="55"/>
      <c r="V259" s="53"/>
      <c r="W259" s="53"/>
      <c r="X259" s="53"/>
      <c r="Y259" s="55"/>
    </row>
    <row r="260" spans="21:25" x14ac:dyDescent="0.2">
      <c r="U260" s="55"/>
      <c r="V260" s="53"/>
      <c r="W260" s="53"/>
      <c r="X260" s="53"/>
      <c r="Y260" s="55"/>
    </row>
    <row r="261" spans="21:25" x14ac:dyDescent="0.2">
      <c r="U261" s="55"/>
      <c r="V261" s="53"/>
      <c r="W261" s="53"/>
      <c r="X261" s="53"/>
      <c r="Y261" s="55"/>
    </row>
    <row r="262" spans="21:25" x14ac:dyDescent="0.2">
      <c r="U262" s="55"/>
      <c r="V262" s="53"/>
      <c r="W262" s="53"/>
      <c r="X262" s="53"/>
      <c r="Y262" s="55"/>
    </row>
    <row r="263" spans="21:25" x14ac:dyDescent="0.2">
      <c r="U263" s="55"/>
      <c r="V263" s="53"/>
      <c r="W263" s="53"/>
      <c r="X263" s="53"/>
      <c r="Y263" s="55"/>
    </row>
    <row r="264" spans="21:25" x14ac:dyDescent="0.2">
      <c r="U264" s="55"/>
      <c r="V264" s="53"/>
      <c r="W264" s="53"/>
      <c r="X264" s="53"/>
      <c r="Y264" s="55"/>
    </row>
    <row r="265" spans="21:25" x14ac:dyDescent="0.2">
      <c r="U265" s="55"/>
      <c r="V265" s="53"/>
      <c r="W265" s="53"/>
      <c r="X265" s="53"/>
      <c r="Y265" s="55"/>
    </row>
    <row r="266" spans="21:25" x14ac:dyDescent="0.2">
      <c r="U266" s="55"/>
      <c r="V266" s="53"/>
      <c r="W266" s="53"/>
      <c r="X266" s="53"/>
      <c r="Y266" s="55"/>
    </row>
    <row r="267" spans="21:25" x14ac:dyDescent="0.2">
      <c r="U267" s="55"/>
      <c r="V267" s="53"/>
      <c r="W267" s="53"/>
      <c r="X267" s="53"/>
      <c r="Y267" s="55"/>
    </row>
    <row r="268" spans="21:25" x14ac:dyDescent="0.2">
      <c r="U268" s="55"/>
      <c r="V268" s="53"/>
      <c r="W268" s="53"/>
      <c r="X268" s="53"/>
      <c r="Y268" s="55"/>
    </row>
    <row r="269" spans="21:25" x14ac:dyDescent="0.2">
      <c r="U269" s="55"/>
      <c r="V269" s="53"/>
      <c r="W269" s="53"/>
      <c r="X269" s="53"/>
      <c r="Y269" s="55"/>
    </row>
    <row r="270" spans="21:25" x14ac:dyDescent="0.2">
      <c r="U270" s="55"/>
      <c r="V270" s="53"/>
      <c r="W270" s="53"/>
      <c r="X270" s="53"/>
      <c r="Y270" s="55"/>
    </row>
    <row r="271" spans="21:25" x14ac:dyDescent="0.2">
      <c r="U271" s="55"/>
      <c r="V271" s="53"/>
      <c r="W271" s="53"/>
      <c r="X271" s="53"/>
      <c r="Y271" s="55"/>
    </row>
    <row r="272" spans="21:25" x14ac:dyDescent="0.2">
      <c r="U272" s="55"/>
      <c r="V272" s="53"/>
      <c r="W272" s="53"/>
      <c r="X272" s="53"/>
      <c r="Y272" s="55"/>
    </row>
    <row r="273" spans="21:25" x14ac:dyDescent="0.2">
      <c r="U273" s="55"/>
      <c r="V273" s="53"/>
      <c r="W273" s="53"/>
      <c r="X273" s="53"/>
      <c r="Y273" s="55"/>
    </row>
    <row r="274" spans="21:25" x14ac:dyDescent="0.2">
      <c r="U274" s="55"/>
      <c r="V274" s="53"/>
      <c r="W274" s="53"/>
      <c r="X274" s="53"/>
      <c r="Y274" s="55"/>
    </row>
    <row r="275" spans="21:25" x14ac:dyDescent="0.2">
      <c r="U275" s="55"/>
      <c r="V275" s="53"/>
      <c r="W275" s="53"/>
      <c r="X275" s="53"/>
      <c r="Y275" s="55"/>
    </row>
    <row r="276" spans="21:25" x14ac:dyDescent="0.2">
      <c r="U276" s="55"/>
      <c r="V276" s="53"/>
      <c r="W276" s="53"/>
      <c r="X276" s="53"/>
      <c r="Y276" s="55"/>
    </row>
    <row r="277" spans="21:25" x14ac:dyDescent="0.2">
      <c r="U277" s="55"/>
      <c r="V277" s="53"/>
      <c r="W277" s="53"/>
      <c r="X277" s="53"/>
      <c r="Y277" s="55"/>
    </row>
    <row r="278" spans="21:25" x14ac:dyDescent="0.2">
      <c r="U278" s="55"/>
      <c r="V278" s="53"/>
      <c r="W278" s="53"/>
      <c r="X278" s="53"/>
      <c r="Y278" s="55"/>
    </row>
    <row r="279" spans="21:25" x14ac:dyDescent="0.2">
      <c r="U279" s="55"/>
      <c r="V279" s="53"/>
      <c r="W279" s="53"/>
      <c r="X279" s="53"/>
      <c r="Y279" s="55"/>
    </row>
    <row r="280" spans="21:25" x14ac:dyDescent="0.2">
      <c r="U280" s="55"/>
      <c r="V280" s="53"/>
      <c r="W280" s="53"/>
      <c r="X280" s="53"/>
      <c r="Y280" s="55"/>
    </row>
    <row r="281" spans="21:25" x14ac:dyDescent="0.2">
      <c r="U281" s="55"/>
      <c r="V281" s="53"/>
      <c r="W281" s="53"/>
      <c r="X281" s="53"/>
      <c r="Y281" s="55"/>
    </row>
    <row r="282" spans="21:25" x14ac:dyDescent="0.2">
      <c r="U282" s="55"/>
      <c r="V282" s="53"/>
      <c r="W282" s="53"/>
      <c r="X282" s="53"/>
      <c r="Y282" s="55"/>
    </row>
    <row r="283" spans="21:25" x14ac:dyDescent="0.2">
      <c r="U283" s="55"/>
      <c r="V283" s="53"/>
      <c r="W283" s="53"/>
      <c r="X283" s="53"/>
      <c r="Y283" s="55"/>
    </row>
    <row r="284" spans="21:25" x14ac:dyDescent="0.2">
      <c r="U284" s="55"/>
      <c r="V284" s="53"/>
      <c r="W284" s="53"/>
      <c r="X284" s="53"/>
      <c r="Y284" s="55"/>
    </row>
    <row r="285" spans="21:25" x14ac:dyDescent="0.2">
      <c r="U285" s="55"/>
      <c r="V285" s="53"/>
      <c r="W285" s="53"/>
      <c r="X285" s="53"/>
      <c r="Y285" s="55"/>
    </row>
    <row r="286" spans="21:25" x14ac:dyDescent="0.2">
      <c r="U286" s="55"/>
      <c r="V286" s="53"/>
      <c r="W286" s="53"/>
      <c r="X286" s="53"/>
      <c r="Y286" s="55"/>
    </row>
    <row r="287" spans="21:25" x14ac:dyDescent="0.2">
      <c r="U287" s="55"/>
      <c r="V287" s="53"/>
      <c r="W287" s="53"/>
      <c r="X287" s="53"/>
      <c r="Y287" s="55"/>
    </row>
    <row r="288" spans="21:25" x14ac:dyDescent="0.2">
      <c r="U288" s="55"/>
      <c r="V288" s="53"/>
      <c r="W288" s="53"/>
      <c r="X288" s="53"/>
      <c r="Y288" s="55"/>
    </row>
    <row r="289" spans="21:25" x14ac:dyDescent="0.2">
      <c r="U289" s="55"/>
      <c r="V289" s="53"/>
      <c r="W289" s="53"/>
      <c r="X289" s="53"/>
      <c r="Y289" s="55"/>
    </row>
    <row r="290" spans="21:25" x14ac:dyDescent="0.2">
      <c r="U290" s="55"/>
      <c r="V290" s="53"/>
      <c r="W290" s="53"/>
      <c r="X290" s="53"/>
      <c r="Y290" s="55"/>
    </row>
    <row r="291" spans="21:25" x14ac:dyDescent="0.2">
      <c r="U291" s="55"/>
      <c r="V291" s="53"/>
      <c r="W291" s="53"/>
      <c r="X291" s="53"/>
      <c r="Y291" s="55"/>
    </row>
    <row r="292" spans="21:25" x14ac:dyDescent="0.2">
      <c r="U292" s="55"/>
      <c r="V292" s="53"/>
      <c r="W292" s="53"/>
      <c r="X292" s="53"/>
      <c r="Y292" s="55"/>
    </row>
    <row r="293" spans="21:25" x14ac:dyDescent="0.2">
      <c r="U293" s="55"/>
      <c r="V293" s="53"/>
      <c r="W293" s="53"/>
      <c r="X293" s="53"/>
      <c r="Y293" s="55"/>
    </row>
    <row r="294" spans="21:25" x14ac:dyDescent="0.2">
      <c r="U294" s="55"/>
      <c r="V294" s="53"/>
      <c r="W294" s="53"/>
      <c r="X294" s="53"/>
      <c r="Y294" s="55"/>
    </row>
    <row r="295" spans="21:25" x14ac:dyDescent="0.2">
      <c r="U295" s="55"/>
      <c r="V295" s="53"/>
      <c r="W295" s="53"/>
      <c r="X295" s="53"/>
      <c r="Y295" s="55"/>
    </row>
    <row r="296" spans="21:25" x14ac:dyDescent="0.2">
      <c r="U296" s="55"/>
      <c r="V296" s="53"/>
      <c r="W296" s="53"/>
      <c r="X296" s="53"/>
      <c r="Y296" s="55"/>
    </row>
    <row r="297" spans="21:25" x14ac:dyDescent="0.2">
      <c r="U297" s="55"/>
      <c r="V297" s="53"/>
      <c r="W297" s="53"/>
      <c r="X297" s="53"/>
      <c r="Y297" s="55"/>
    </row>
    <row r="298" spans="21:25" x14ac:dyDescent="0.2">
      <c r="U298" s="55"/>
      <c r="V298" s="53"/>
      <c r="W298" s="53"/>
      <c r="X298" s="53"/>
      <c r="Y298" s="55"/>
    </row>
    <row r="299" spans="21:25" x14ac:dyDescent="0.2">
      <c r="U299" s="55"/>
      <c r="V299" s="53"/>
      <c r="W299" s="53"/>
      <c r="X299" s="53"/>
      <c r="Y299" s="55"/>
    </row>
    <row r="300" spans="21:25" x14ac:dyDescent="0.2">
      <c r="U300" s="55"/>
      <c r="V300" s="53"/>
      <c r="W300" s="53"/>
      <c r="X300" s="53"/>
      <c r="Y300" s="55"/>
    </row>
    <row r="301" spans="21:25" x14ac:dyDescent="0.2">
      <c r="U301" s="55"/>
      <c r="V301" s="53"/>
      <c r="W301" s="53"/>
      <c r="X301" s="53"/>
      <c r="Y301" s="55"/>
    </row>
    <row r="302" spans="21:25" x14ac:dyDescent="0.2">
      <c r="U302" s="55"/>
      <c r="V302" s="53"/>
      <c r="W302" s="53"/>
      <c r="X302" s="53"/>
      <c r="Y302" s="55"/>
    </row>
    <row r="303" spans="21:25" x14ac:dyDescent="0.2">
      <c r="U303" s="55"/>
      <c r="V303" s="53"/>
      <c r="W303" s="53"/>
      <c r="X303" s="53"/>
      <c r="Y303" s="55"/>
    </row>
    <row r="304" spans="21:25" x14ac:dyDescent="0.2">
      <c r="U304" s="55"/>
      <c r="V304" s="53"/>
      <c r="W304" s="53"/>
      <c r="X304" s="53"/>
      <c r="Y304" s="55"/>
    </row>
    <row r="305" spans="21:25" x14ac:dyDescent="0.2">
      <c r="U305" s="55"/>
      <c r="V305" s="53"/>
      <c r="W305" s="53"/>
      <c r="X305" s="53"/>
      <c r="Y305" s="55"/>
    </row>
    <row r="306" spans="21:25" x14ac:dyDescent="0.2">
      <c r="U306" s="55"/>
      <c r="V306" s="53"/>
      <c r="W306" s="53"/>
      <c r="X306" s="53"/>
      <c r="Y306" s="55"/>
    </row>
    <row r="307" spans="21:25" x14ac:dyDescent="0.2">
      <c r="U307" s="55"/>
      <c r="V307" s="53"/>
      <c r="W307" s="53"/>
      <c r="X307" s="53"/>
      <c r="Y307" s="55"/>
    </row>
    <row r="308" spans="21:25" x14ac:dyDescent="0.2">
      <c r="U308" s="55"/>
      <c r="V308" s="53"/>
      <c r="W308" s="53"/>
      <c r="X308" s="53"/>
      <c r="Y308" s="55"/>
    </row>
    <row r="309" spans="21:25" x14ac:dyDescent="0.2">
      <c r="U309" s="55"/>
      <c r="V309" s="53"/>
      <c r="W309" s="53"/>
      <c r="X309" s="53"/>
      <c r="Y309" s="55"/>
    </row>
    <row r="310" spans="21:25" x14ac:dyDescent="0.2">
      <c r="U310" s="55"/>
      <c r="V310" s="53"/>
      <c r="W310" s="53"/>
      <c r="X310" s="53"/>
      <c r="Y310" s="55"/>
    </row>
    <row r="311" spans="21:25" x14ac:dyDescent="0.2">
      <c r="U311" s="55"/>
      <c r="V311" s="53"/>
      <c r="W311" s="53"/>
      <c r="X311" s="53"/>
      <c r="Y311" s="55"/>
    </row>
    <row r="312" spans="21:25" x14ac:dyDescent="0.2">
      <c r="U312" s="55"/>
      <c r="V312" s="53"/>
      <c r="W312" s="53"/>
      <c r="X312" s="53"/>
      <c r="Y312" s="55"/>
    </row>
    <row r="313" spans="21:25" x14ac:dyDescent="0.2">
      <c r="U313" s="55"/>
      <c r="V313" s="53"/>
      <c r="W313" s="53"/>
      <c r="X313" s="53"/>
      <c r="Y313" s="55"/>
    </row>
    <row r="314" spans="21:25" x14ac:dyDescent="0.2">
      <c r="U314" s="55"/>
      <c r="V314" s="53"/>
      <c r="W314" s="53"/>
      <c r="X314" s="53"/>
      <c r="Y314" s="55"/>
    </row>
    <row r="315" spans="21:25" x14ac:dyDescent="0.2">
      <c r="U315" s="55"/>
      <c r="V315" s="53"/>
      <c r="W315" s="53"/>
      <c r="X315" s="53"/>
      <c r="Y315" s="55"/>
    </row>
    <row r="316" spans="21:25" x14ac:dyDescent="0.2">
      <c r="U316" s="55"/>
      <c r="V316" s="53"/>
      <c r="W316" s="53"/>
      <c r="X316" s="53"/>
      <c r="Y316" s="55"/>
    </row>
    <row r="317" spans="21:25" x14ac:dyDescent="0.2">
      <c r="U317" s="55"/>
      <c r="V317" s="53"/>
      <c r="W317" s="53"/>
      <c r="X317" s="53"/>
      <c r="Y317" s="55"/>
    </row>
    <row r="318" spans="21:25" x14ac:dyDescent="0.2">
      <c r="U318" s="55"/>
      <c r="V318" s="53"/>
      <c r="W318" s="53"/>
      <c r="X318" s="53"/>
      <c r="Y318" s="55"/>
    </row>
    <row r="319" spans="21:25" x14ac:dyDescent="0.2">
      <c r="U319" s="55"/>
      <c r="V319" s="53"/>
      <c r="W319" s="53"/>
      <c r="X319" s="53"/>
      <c r="Y319" s="55"/>
    </row>
    <row r="320" spans="21:25" x14ac:dyDescent="0.2">
      <c r="U320" s="55"/>
      <c r="V320" s="53"/>
      <c r="W320" s="53"/>
      <c r="X320" s="53"/>
      <c r="Y320" s="55"/>
    </row>
    <row r="321" spans="21:25" x14ac:dyDescent="0.2">
      <c r="U321" s="55"/>
      <c r="V321" s="53"/>
      <c r="W321" s="53"/>
      <c r="X321" s="53"/>
      <c r="Y321" s="55"/>
    </row>
    <row r="322" spans="21:25" x14ac:dyDescent="0.2">
      <c r="U322" s="55"/>
      <c r="V322" s="53"/>
      <c r="W322" s="53"/>
      <c r="X322" s="53"/>
      <c r="Y322" s="55"/>
    </row>
    <row r="323" spans="21:25" x14ac:dyDescent="0.2">
      <c r="U323" s="55"/>
      <c r="V323" s="53"/>
      <c r="W323" s="53"/>
      <c r="X323" s="53"/>
      <c r="Y323" s="55"/>
    </row>
    <row r="324" spans="21:25" x14ac:dyDescent="0.2">
      <c r="U324" s="55"/>
      <c r="V324" s="53"/>
      <c r="W324" s="53"/>
      <c r="X324" s="53"/>
      <c r="Y324" s="55"/>
    </row>
    <row r="325" spans="21:25" x14ac:dyDescent="0.2">
      <c r="U325" s="55"/>
      <c r="V325" s="53"/>
      <c r="W325" s="53"/>
      <c r="X325" s="53"/>
      <c r="Y325" s="55"/>
    </row>
    <row r="326" spans="21:25" x14ac:dyDescent="0.2">
      <c r="U326" s="55"/>
      <c r="V326" s="53"/>
      <c r="W326" s="53"/>
      <c r="X326" s="53"/>
      <c r="Y326" s="55"/>
    </row>
    <row r="327" spans="21:25" x14ac:dyDescent="0.2">
      <c r="U327" s="55"/>
      <c r="V327" s="53"/>
      <c r="W327" s="53"/>
      <c r="X327" s="53"/>
      <c r="Y327" s="55"/>
    </row>
    <row r="328" spans="21:25" x14ac:dyDescent="0.2">
      <c r="U328" s="55"/>
      <c r="V328" s="53"/>
      <c r="W328" s="53"/>
      <c r="X328" s="53"/>
      <c r="Y328" s="55"/>
    </row>
    <row r="329" spans="21:25" x14ac:dyDescent="0.2">
      <c r="U329" s="55"/>
      <c r="V329" s="53"/>
      <c r="W329" s="53"/>
      <c r="X329" s="53"/>
      <c r="Y329" s="55"/>
    </row>
    <row r="330" spans="21:25" x14ac:dyDescent="0.2">
      <c r="U330" s="55"/>
      <c r="V330" s="53"/>
      <c r="W330" s="53"/>
      <c r="X330" s="53"/>
      <c r="Y330" s="55"/>
    </row>
    <row r="331" spans="21:25" x14ac:dyDescent="0.2">
      <c r="U331" s="55"/>
      <c r="V331" s="53"/>
      <c r="W331" s="53"/>
      <c r="X331" s="53"/>
      <c r="Y331" s="55"/>
    </row>
    <row r="332" spans="21:25" x14ac:dyDescent="0.2">
      <c r="U332" s="55"/>
      <c r="V332" s="53"/>
      <c r="W332" s="53"/>
      <c r="X332" s="53"/>
      <c r="Y332" s="55"/>
    </row>
    <row r="333" spans="21:25" x14ac:dyDescent="0.2">
      <c r="U333" s="55"/>
      <c r="V333" s="53"/>
      <c r="W333" s="53"/>
      <c r="X333" s="53"/>
      <c r="Y333" s="55"/>
    </row>
    <row r="334" spans="21:25" x14ac:dyDescent="0.2">
      <c r="U334" s="55"/>
      <c r="V334" s="53"/>
      <c r="W334" s="53"/>
      <c r="X334" s="53"/>
      <c r="Y334" s="55"/>
    </row>
    <row r="335" spans="21:25" x14ac:dyDescent="0.2">
      <c r="U335" s="55"/>
      <c r="V335" s="53"/>
      <c r="W335" s="53"/>
      <c r="X335" s="53"/>
      <c r="Y335" s="55"/>
    </row>
    <row r="336" spans="21:25" x14ac:dyDescent="0.2">
      <c r="U336" s="55"/>
      <c r="V336" s="53"/>
      <c r="W336" s="53"/>
      <c r="X336" s="53"/>
      <c r="Y336" s="55"/>
    </row>
    <row r="337" spans="21:25" x14ac:dyDescent="0.2">
      <c r="U337" s="55"/>
      <c r="V337" s="53"/>
      <c r="W337" s="53"/>
      <c r="X337" s="53"/>
      <c r="Y337" s="55"/>
    </row>
    <row r="338" spans="21:25" x14ac:dyDescent="0.2">
      <c r="U338" s="55"/>
      <c r="V338" s="53"/>
      <c r="W338" s="53"/>
      <c r="X338" s="53"/>
      <c r="Y338" s="55"/>
    </row>
    <row r="339" spans="21:25" x14ac:dyDescent="0.2">
      <c r="U339" s="55"/>
      <c r="V339" s="53"/>
      <c r="W339" s="53"/>
      <c r="X339" s="53"/>
      <c r="Y339" s="55"/>
    </row>
    <row r="340" spans="21:25" x14ac:dyDescent="0.2">
      <c r="U340" s="55"/>
      <c r="V340" s="53"/>
      <c r="W340" s="53"/>
      <c r="X340" s="53"/>
      <c r="Y340" s="55"/>
    </row>
    <row r="341" spans="21:25" x14ac:dyDescent="0.2">
      <c r="U341" s="55"/>
      <c r="V341" s="53"/>
      <c r="W341" s="53"/>
      <c r="X341" s="53"/>
      <c r="Y341" s="55"/>
    </row>
    <row r="342" spans="21:25" x14ac:dyDescent="0.2">
      <c r="U342" s="55"/>
      <c r="V342" s="53"/>
      <c r="W342" s="53"/>
      <c r="X342" s="53"/>
      <c r="Y342" s="55"/>
    </row>
    <row r="343" spans="21:25" x14ac:dyDescent="0.2">
      <c r="U343" s="55"/>
      <c r="V343" s="53"/>
      <c r="W343" s="53"/>
      <c r="X343" s="53"/>
      <c r="Y343" s="55"/>
    </row>
    <row r="344" spans="21:25" x14ac:dyDescent="0.2">
      <c r="U344" s="55"/>
      <c r="V344" s="53"/>
      <c r="W344" s="53"/>
      <c r="X344" s="53"/>
      <c r="Y344" s="55"/>
    </row>
    <row r="345" spans="21:25" x14ac:dyDescent="0.2">
      <c r="U345" s="55"/>
      <c r="V345" s="53"/>
      <c r="W345" s="53"/>
      <c r="X345" s="53"/>
      <c r="Y345" s="55"/>
    </row>
    <row r="346" spans="21:25" x14ac:dyDescent="0.2">
      <c r="U346" s="55"/>
      <c r="V346" s="53"/>
      <c r="W346" s="53"/>
      <c r="X346" s="53"/>
      <c r="Y346" s="55"/>
    </row>
    <row r="347" spans="21:25" x14ac:dyDescent="0.2">
      <c r="U347" s="55"/>
      <c r="V347" s="53"/>
      <c r="W347" s="53"/>
      <c r="X347" s="53"/>
      <c r="Y347" s="55"/>
    </row>
    <row r="348" spans="21:25" x14ac:dyDescent="0.2">
      <c r="U348" s="55"/>
      <c r="V348" s="53"/>
      <c r="W348" s="53"/>
      <c r="X348" s="53"/>
      <c r="Y348" s="55"/>
    </row>
    <row r="349" spans="21:25" x14ac:dyDescent="0.2">
      <c r="U349" s="55"/>
      <c r="V349" s="53"/>
      <c r="W349" s="53"/>
      <c r="X349" s="53"/>
      <c r="Y349" s="55"/>
    </row>
    <row r="350" spans="21:25" x14ac:dyDescent="0.2">
      <c r="U350" s="55"/>
      <c r="V350" s="53"/>
      <c r="W350" s="53"/>
      <c r="X350" s="53"/>
      <c r="Y350" s="55"/>
    </row>
    <row r="351" spans="21:25" x14ac:dyDescent="0.2">
      <c r="U351" s="55"/>
      <c r="V351" s="53"/>
      <c r="W351" s="53"/>
      <c r="X351" s="53"/>
      <c r="Y351" s="55"/>
    </row>
    <row r="352" spans="21:25" x14ac:dyDescent="0.2">
      <c r="U352" s="55"/>
      <c r="V352" s="53"/>
      <c r="W352" s="53"/>
      <c r="X352" s="53"/>
      <c r="Y352" s="55"/>
    </row>
    <row r="353" spans="21:25" x14ac:dyDescent="0.2">
      <c r="U353" s="55"/>
      <c r="V353" s="53"/>
      <c r="W353" s="53"/>
      <c r="X353" s="53"/>
      <c r="Y353" s="55"/>
    </row>
    <row r="354" spans="21:25" x14ac:dyDescent="0.2">
      <c r="U354" s="55"/>
      <c r="V354" s="53"/>
      <c r="W354" s="53"/>
      <c r="X354" s="53"/>
      <c r="Y354" s="55"/>
    </row>
    <row r="355" spans="21:25" x14ac:dyDescent="0.2">
      <c r="U355" s="55"/>
      <c r="V355" s="53"/>
      <c r="W355" s="53"/>
      <c r="X355" s="53"/>
      <c r="Y355" s="55"/>
    </row>
    <row r="356" spans="21:25" x14ac:dyDescent="0.2">
      <c r="U356" s="55"/>
      <c r="V356" s="53"/>
      <c r="W356" s="53"/>
      <c r="X356" s="53"/>
      <c r="Y356" s="55"/>
    </row>
    <row r="357" spans="21:25" x14ac:dyDescent="0.2">
      <c r="U357" s="55"/>
      <c r="V357" s="53"/>
      <c r="W357" s="53"/>
      <c r="X357" s="53"/>
      <c r="Y357" s="55"/>
    </row>
    <row r="358" spans="21:25" x14ac:dyDescent="0.2">
      <c r="U358" s="55"/>
      <c r="V358" s="53"/>
      <c r="W358" s="53"/>
      <c r="X358" s="53"/>
      <c r="Y358" s="55"/>
    </row>
    <row r="359" spans="21:25" x14ac:dyDescent="0.2">
      <c r="U359" s="55"/>
      <c r="V359" s="53"/>
      <c r="W359" s="53"/>
      <c r="X359" s="53"/>
      <c r="Y359" s="55"/>
    </row>
    <row r="360" spans="21:25" x14ac:dyDescent="0.2">
      <c r="U360" s="55"/>
      <c r="V360" s="53"/>
      <c r="W360" s="53"/>
      <c r="X360" s="53"/>
      <c r="Y360" s="55"/>
    </row>
    <row r="361" spans="21:25" x14ac:dyDescent="0.2">
      <c r="U361" s="55"/>
      <c r="V361" s="53"/>
      <c r="W361" s="53"/>
      <c r="X361" s="53"/>
      <c r="Y361" s="55"/>
    </row>
    <row r="362" spans="21:25" x14ac:dyDescent="0.2">
      <c r="U362" s="55"/>
      <c r="V362" s="53"/>
      <c r="W362" s="53"/>
      <c r="X362" s="53"/>
      <c r="Y362" s="55"/>
    </row>
    <row r="363" spans="21:25" x14ac:dyDescent="0.2">
      <c r="U363" s="55"/>
      <c r="V363" s="53"/>
      <c r="W363" s="53"/>
      <c r="X363" s="53"/>
      <c r="Y363" s="55"/>
    </row>
    <row r="364" spans="21:25" x14ac:dyDescent="0.2">
      <c r="U364" s="55"/>
      <c r="V364" s="53"/>
      <c r="W364" s="53"/>
      <c r="X364" s="53"/>
      <c r="Y364" s="55"/>
    </row>
    <row r="365" spans="21:25" x14ac:dyDescent="0.2">
      <c r="U365" s="55"/>
      <c r="V365" s="53"/>
      <c r="W365" s="53"/>
      <c r="X365" s="53"/>
      <c r="Y365" s="55"/>
    </row>
    <row r="366" spans="21:25" x14ac:dyDescent="0.2">
      <c r="U366" s="55"/>
      <c r="V366" s="53"/>
      <c r="W366" s="53"/>
      <c r="X366" s="53"/>
      <c r="Y366" s="55"/>
    </row>
    <row r="367" spans="21:25" x14ac:dyDescent="0.2">
      <c r="U367" s="55"/>
      <c r="V367" s="53"/>
      <c r="W367" s="53"/>
      <c r="X367" s="53"/>
      <c r="Y367" s="55"/>
    </row>
    <row r="368" spans="21:25" x14ac:dyDescent="0.2">
      <c r="U368" s="55"/>
      <c r="V368" s="53"/>
      <c r="W368" s="53"/>
      <c r="X368" s="53"/>
      <c r="Y368" s="55"/>
    </row>
    <row r="369" spans="21:25" x14ac:dyDescent="0.2">
      <c r="U369" s="55"/>
      <c r="V369" s="53"/>
      <c r="W369" s="53"/>
      <c r="X369" s="53"/>
      <c r="Y369" s="55"/>
    </row>
    <row r="370" spans="21:25" x14ac:dyDescent="0.2">
      <c r="U370" s="55"/>
      <c r="V370" s="53"/>
      <c r="W370" s="53"/>
      <c r="X370" s="53"/>
      <c r="Y370" s="55"/>
    </row>
    <row r="371" spans="21:25" x14ac:dyDescent="0.2">
      <c r="U371" s="55"/>
      <c r="V371" s="53"/>
      <c r="W371" s="53"/>
      <c r="X371" s="53"/>
      <c r="Y371" s="55"/>
    </row>
    <row r="372" spans="21:25" x14ac:dyDescent="0.2">
      <c r="U372" s="55"/>
      <c r="V372" s="53"/>
      <c r="W372" s="53"/>
      <c r="X372" s="53"/>
      <c r="Y372" s="55"/>
    </row>
    <row r="373" spans="21:25" x14ac:dyDescent="0.2">
      <c r="U373" s="55"/>
      <c r="V373" s="53"/>
      <c r="W373" s="53"/>
      <c r="X373" s="53"/>
      <c r="Y373" s="55"/>
    </row>
    <row r="374" spans="21:25" x14ac:dyDescent="0.2">
      <c r="U374" s="55"/>
      <c r="V374" s="53"/>
      <c r="W374" s="53"/>
      <c r="X374" s="53"/>
      <c r="Y374" s="55"/>
    </row>
    <row r="375" spans="21:25" x14ac:dyDescent="0.2">
      <c r="U375" s="55"/>
      <c r="V375" s="53"/>
      <c r="W375" s="53"/>
      <c r="X375" s="53"/>
      <c r="Y375" s="55"/>
    </row>
    <row r="376" spans="21:25" x14ac:dyDescent="0.2">
      <c r="U376" s="55"/>
      <c r="V376" s="53"/>
      <c r="W376" s="53"/>
      <c r="X376" s="53"/>
      <c r="Y376" s="55"/>
    </row>
    <row r="377" spans="21:25" x14ac:dyDescent="0.2">
      <c r="U377" s="55"/>
      <c r="V377" s="53"/>
      <c r="W377" s="53"/>
      <c r="X377" s="53"/>
      <c r="Y377" s="55"/>
    </row>
    <row r="378" spans="21:25" x14ac:dyDescent="0.2">
      <c r="U378" s="55"/>
      <c r="V378" s="53"/>
      <c r="W378" s="53"/>
      <c r="X378" s="53"/>
      <c r="Y378" s="55"/>
    </row>
    <row r="379" spans="21:25" x14ac:dyDescent="0.2">
      <c r="U379" s="55"/>
      <c r="V379" s="53"/>
      <c r="W379" s="53"/>
      <c r="X379" s="53"/>
      <c r="Y379" s="55"/>
    </row>
    <row r="380" spans="21:25" x14ac:dyDescent="0.2">
      <c r="U380" s="55"/>
      <c r="V380" s="53"/>
      <c r="W380" s="53"/>
      <c r="X380" s="53"/>
      <c r="Y380" s="55"/>
    </row>
    <row r="381" spans="21:25" x14ac:dyDescent="0.2">
      <c r="U381" s="55"/>
      <c r="V381" s="53"/>
      <c r="W381" s="53"/>
      <c r="X381" s="53"/>
      <c r="Y381" s="55"/>
    </row>
    <row r="382" spans="21:25" x14ac:dyDescent="0.2">
      <c r="U382" s="55"/>
      <c r="V382" s="53"/>
      <c r="W382" s="53"/>
      <c r="X382" s="53"/>
      <c r="Y382" s="55"/>
    </row>
    <row r="383" spans="21:25" x14ac:dyDescent="0.2">
      <c r="U383" s="55"/>
      <c r="V383" s="53"/>
      <c r="W383" s="53"/>
      <c r="X383" s="53"/>
      <c r="Y383" s="55"/>
    </row>
    <row r="384" spans="21:25" x14ac:dyDescent="0.2">
      <c r="U384" s="55"/>
      <c r="V384" s="53"/>
      <c r="W384" s="53"/>
      <c r="X384" s="53"/>
      <c r="Y384" s="55"/>
    </row>
    <row r="385" spans="21:25" x14ac:dyDescent="0.2">
      <c r="U385" s="55"/>
      <c r="V385" s="53"/>
      <c r="W385" s="53"/>
      <c r="X385" s="53"/>
      <c r="Y385" s="55"/>
    </row>
    <row r="386" spans="21:25" x14ac:dyDescent="0.2">
      <c r="U386" s="55"/>
      <c r="V386" s="53"/>
      <c r="W386" s="53"/>
      <c r="X386" s="53"/>
      <c r="Y386" s="55"/>
    </row>
    <row r="387" spans="21:25" x14ac:dyDescent="0.2">
      <c r="U387" s="55"/>
      <c r="V387" s="53"/>
      <c r="W387" s="53"/>
      <c r="X387" s="53"/>
      <c r="Y387" s="55"/>
    </row>
    <row r="388" spans="21:25" x14ac:dyDescent="0.2">
      <c r="U388" s="55"/>
      <c r="V388" s="53"/>
      <c r="W388" s="53"/>
      <c r="X388" s="53"/>
      <c r="Y388" s="55"/>
    </row>
    <row r="389" spans="21:25" x14ac:dyDescent="0.2">
      <c r="U389" s="55"/>
      <c r="V389" s="53"/>
      <c r="W389" s="53"/>
      <c r="X389" s="53"/>
      <c r="Y389" s="55"/>
    </row>
    <row r="390" spans="21:25" x14ac:dyDescent="0.2">
      <c r="U390" s="55"/>
      <c r="V390" s="53"/>
      <c r="W390" s="53"/>
      <c r="X390" s="53"/>
      <c r="Y390" s="55"/>
    </row>
    <row r="391" spans="21:25" x14ac:dyDescent="0.2">
      <c r="U391" s="55"/>
      <c r="V391" s="53"/>
      <c r="W391" s="53"/>
      <c r="X391" s="53"/>
      <c r="Y391" s="55"/>
    </row>
    <row r="392" spans="21:25" x14ac:dyDescent="0.2">
      <c r="U392" s="55"/>
      <c r="V392" s="53"/>
      <c r="W392" s="53"/>
      <c r="X392" s="53"/>
      <c r="Y392" s="55"/>
    </row>
    <row r="393" spans="21:25" x14ac:dyDescent="0.2">
      <c r="U393" s="55"/>
      <c r="V393" s="53"/>
      <c r="W393" s="53"/>
      <c r="X393" s="53"/>
      <c r="Y393" s="55"/>
    </row>
    <row r="394" spans="21:25" x14ac:dyDescent="0.2">
      <c r="U394" s="55"/>
      <c r="V394" s="53"/>
      <c r="W394" s="53"/>
      <c r="X394" s="53"/>
      <c r="Y394" s="55"/>
    </row>
    <row r="395" spans="21:25" x14ac:dyDescent="0.2">
      <c r="U395" s="55"/>
      <c r="V395" s="53"/>
      <c r="W395" s="53"/>
      <c r="X395" s="53"/>
      <c r="Y395" s="55"/>
    </row>
    <row r="396" spans="21:25" x14ac:dyDescent="0.2">
      <c r="U396" s="55"/>
      <c r="V396" s="53"/>
      <c r="W396" s="53"/>
      <c r="X396" s="53"/>
      <c r="Y396" s="55"/>
    </row>
    <row r="397" spans="21:25" x14ac:dyDescent="0.2">
      <c r="U397" s="55"/>
      <c r="V397" s="53"/>
      <c r="W397" s="53"/>
      <c r="X397" s="53"/>
      <c r="Y397" s="55"/>
    </row>
    <row r="398" spans="21:25" x14ac:dyDescent="0.2">
      <c r="U398" s="55"/>
      <c r="V398" s="53"/>
      <c r="W398" s="53"/>
      <c r="X398" s="53"/>
      <c r="Y398" s="55"/>
    </row>
    <row r="399" spans="21:25" x14ac:dyDescent="0.2">
      <c r="U399" s="55"/>
      <c r="V399" s="53"/>
      <c r="W399" s="53"/>
      <c r="X399" s="53"/>
      <c r="Y399" s="55"/>
    </row>
    <row r="400" spans="21:25" x14ac:dyDescent="0.2">
      <c r="U400" s="55"/>
      <c r="V400" s="53"/>
      <c r="W400" s="53"/>
      <c r="X400" s="53"/>
      <c r="Y400" s="55"/>
    </row>
    <row r="401" spans="21:25" x14ac:dyDescent="0.2">
      <c r="U401" s="55"/>
      <c r="V401" s="53"/>
      <c r="W401" s="53"/>
      <c r="X401" s="53"/>
      <c r="Y401" s="55"/>
    </row>
    <row r="402" spans="21:25" x14ac:dyDescent="0.2">
      <c r="U402" s="55"/>
      <c r="V402" s="53"/>
      <c r="W402" s="53"/>
      <c r="X402" s="53"/>
      <c r="Y402" s="55"/>
    </row>
    <row r="403" spans="21:25" x14ac:dyDescent="0.2">
      <c r="U403" s="55"/>
      <c r="V403" s="53"/>
      <c r="W403" s="53"/>
      <c r="X403" s="53"/>
      <c r="Y403" s="55"/>
    </row>
    <row r="404" spans="21:25" x14ac:dyDescent="0.2">
      <c r="U404" s="55"/>
      <c r="V404" s="53"/>
      <c r="W404" s="53"/>
      <c r="X404" s="53"/>
      <c r="Y404" s="55"/>
    </row>
    <row r="405" spans="21:25" x14ac:dyDescent="0.2">
      <c r="U405" s="55"/>
      <c r="V405" s="53"/>
      <c r="W405" s="53"/>
      <c r="X405" s="53"/>
      <c r="Y405" s="55"/>
    </row>
    <row r="406" spans="21:25" x14ac:dyDescent="0.2">
      <c r="U406" s="55"/>
      <c r="V406" s="53"/>
      <c r="W406" s="53"/>
      <c r="X406" s="53"/>
      <c r="Y406" s="55"/>
    </row>
    <row r="407" spans="21:25" x14ac:dyDescent="0.2">
      <c r="U407" s="55"/>
      <c r="V407" s="53"/>
      <c r="W407" s="53"/>
      <c r="X407" s="53"/>
      <c r="Y407" s="55"/>
    </row>
    <row r="408" spans="21:25" x14ac:dyDescent="0.2">
      <c r="U408" s="55"/>
      <c r="V408" s="53"/>
      <c r="W408" s="53"/>
      <c r="X408" s="53"/>
      <c r="Y408" s="55"/>
    </row>
    <row r="409" spans="21:25" x14ac:dyDescent="0.2">
      <c r="U409" s="55"/>
      <c r="V409" s="53"/>
      <c r="W409" s="53"/>
      <c r="X409" s="53"/>
      <c r="Y409" s="55"/>
    </row>
    <row r="410" spans="21:25" x14ac:dyDescent="0.2">
      <c r="U410" s="55"/>
      <c r="V410" s="53"/>
      <c r="W410" s="53"/>
      <c r="X410" s="53"/>
      <c r="Y410" s="55"/>
    </row>
    <row r="411" spans="21:25" x14ac:dyDescent="0.2">
      <c r="U411" s="55"/>
      <c r="V411" s="53"/>
      <c r="W411" s="53"/>
      <c r="X411" s="53"/>
      <c r="Y411" s="55"/>
    </row>
    <row r="412" spans="21:25" x14ac:dyDescent="0.2">
      <c r="U412" s="55"/>
      <c r="V412" s="53"/>
      <c r="W412" s="53"/>
      <c r="X412" s="53"/>
      <c r="Y412" s="55"/>
    </row>
    <row r="413" spans="21:25" x14ac:dyDescent="0.2">
      <c r="U413" s="55"/>
      <c r="V413" s="53"/>
      <c r="W413" s="53"/>
      <c r="X413" s="53"/>
      <c r="Y413" s="55"/>
    </row>
    <row r="414" spans="21:25" x14ac:dyDescent="0.2">
      <c r="U414" s="55"/>
      <c r="V414" s="53"/>
      <c r="W414" s="53"/>
      <c r="X414" s="53"/>
      <c r="Y414" s="55"/>
    </row>
    <row r="415" spans="21:25" x14ac:dyDescent="0.2">
      <c r="U415" s="55"/>
      <c r="V415" s="53"/>
      <c r="W415" s="53"/>
      <c r="X415" s="53"/>
      <c r="Y415" s="55"/>
    </row>
    <row r="416" spans="21:25" x14ac:dyDescent="0.2">
      <c r="U416" s="55"/>
      <c r="V416" s="53"/>
      <c r="W416" s="53"/>
      <c r="X416" s="53"/>
      <c r="Y416" s="55"/>
    </row>
    <row r="417" spans="21:25" x14ac:dyDescent="0.2">
      <c r="U417" s="55"/>
      <c r="V417" s="53"/>
      <c r="W417" s="53"/>
      <c r="X417" s="53"/>
      <c r="Y417" s="55"/>
    </row>
    <row r="418" spans="21:25" x14ac:dyDescent="0.2">
      <c r="U418" s="55"/>
      <c r="V418" s="53"/>
      <c r="W418" s="53"/>
      <c r="X418" s="53"/>
      <c r="Y418" s="55"/>
    </row>
    <row r="419" spans="21:25" x14ac:dyDescent="0.2">
      <c r="U419" s="55"/>
      <c r="V419" s="53"/>
      <c r="W419" s="53"/>
      <c r="X419" s="53"/>
      <c r="Y419" s="55"/>
    </row>
    <row r="420" spans="21:25" x14ac:dyDescent="0.2">
      <c r="U420" s="55"/>
      <c r="V420" s="53"/>
      <c r="W420" s="53"/>
      <c r="X420" s="53"/>
      <c r="Y420" s="55"/>
    </row>
    <row r="421" spans="21:25" x14ac:dyDescent="0.2">
      <c r="U421" s="55"/>
      <c r="V421" s="53"/>
      <c r="W421" s="53"/>
      <c r="X421" s="53"/>
      <c r="Y421" s="55"/>
    </row>
    <row r="422" spans="21:25" x14ac:dyDescent="0.2">
      <c r="U422" s="55"/>
      <c r="V422" s="53"/>
      <c r="W422" s="53"/>
      <c r="X422" s="53"/>
      <c r="Y422" s="55"/>
    </row>
    <row r="423" spans="21:25" x14ac:dyDescent="0.2">
      <c r="U423" s="55"/>
      <c r="V423" s="53"/>
      <c r="W423" s="53"/>
      <c r="X423" s="53"/>
      <c r="Y423" s="55"/>
    </row>
    <row r="424" spans="21:25" x14ac:dyDescent="0.2">
      <c r="U424" s="55"/>
      <c r="V424" s="53"/>
      <c r="W424" s="53"/>
      <c r="X424" s="53"/>
      <c r="Y424" s="55"/>
    </row>
    <row r="425" spans="21:25" x14ac:dyDescent="0.2">
      <c r="U425" s="55"/>
      <c r="V425" s="53"/>
      <c r="W425" s="53"/>
      <c r="X425" s="53"/>
      <c r="Y425" s="55"/>
    </row>
    <row r="426" spans="21:25" x14ac:dyDescent="0.2">
      <c r="U426" s="55"/>
      <c r="V426" s="53"/>
      <c r="W426" s="53"/>
      <c r="X426" s="53"/>
      <c r="Y426" s="55"/>
    </row>
    <row r="427" spans="21:25" x14ac:dyDescent="0.2">
      <c r="U427" s="55"/>
      <c r="V427" s="53"/>
      <c r="W427" s="53"/>
      <c r="X427" s="53"/>
      <c r="Y427" s="55"/>
    </row>
    <row r="428" spans="21:25" x14ac:dyDescent="0.2">
      <c r="U428" s="55"/>
      <c r="V428" s="53"/>
      <c r="W428" s="53"/>
      <c r="X428" s="53"/>
      <c r="Y428" s="55"/>
    </row>
    <row r="429" spans="21:25" x14ac:dyDescent="0.2">
      <c r="U429" s="55"/>
      <c r="V429" s="53"/>
      <c r="W429" s="53"/>
      <c r="X429" s="53"/>
      <c r="Y429" s="55"/>
    </row>
    <row r="430" spans="21:25" x14ac:dyDescent="0.2">
      <c r="U430" s="55"/>
      <c r="V430" s="53"/>
      <c r="W430" s="53"/>
      <c r="X430" s="53"/>
      <c r="Y430" s="55"/>
    </row>
    <row r="431" spans="21:25" x14ac:dyDescent="0.2">
      <c r="U431" s="55"/>
      <c r="V431" s="53"/>
      <c r="W431" s="53"/>
      <c r="X431" s="53"/>
      <c r="Y431" s="55"/>
    </row>
    <row r="432" spans="21:25" x14ac:dyDescent="0.2">
      <c r="U432" s="55"/>
      <c r="V432" s="53"/>
      <c r="W432" s="53"/>
      <c r="X432" s="53"/>
      <c r="Y432" s="55"/>
    </row>
    <row r="433" spans="21:25" x14ac:dyDescent="0.2">
      <c r="U433" s="55"/>
      <c r="V433" s="53"/>
      <c r="W433" s="53"/>
      <c r="X433" s="53"/>
      <c r="Y433" s="55"/>
    </row>
    <row r="434" spans="21:25" x14ac:dyDescent="0.2">
      <c r="U434" s="55"/>
      <c r="V434" s="53"/>
      <c r="W434" s="53"/>
      <c r="X434" s="53"/>
      <c r="Y434" s="55"/>
    </row>
    <row r="435" spans="21:25" x14ac:dyDescent="0.2">
      <c r="U435" s="55"/>
      <c r="V435" s="53"/>
      <c r="W435" s="53"/>
      <c r="X435" s="53"/>
      <c r="Y435" s="55"/>
    </row>
    <row r="436" spans="21:25" x14ac:dyDescent="0.2">
      <c r="U436" s="55"/>
      <c r="V436" s="53"/>
      <c r="W436" s="53"/>
      <c r="X436" s="53"/>
      <c r="Y436" s="55"/>
    </row>
    <row r="437" spans="21:25" x14ac:dyDescent="0.2">
      <c r="U437" s="55"/>
      <c r="V437" s="53"/>
      <c r="W437" s="53"/>
      <c r="X437" s="53"/>
      <c r="Y437" s="55"/>
    </row>
    <row r="438" spans="21:25" x14ac:dyDescent="0.2">
      <c r="U438" s="55"/>
      <c r="V438" s="53"/>
      <c r="W438" s="53"/>
      <c r="X438" s="53"/>
      <c r="Y438" s="55"/>
    </row>
    <row r="439" spans="21:25" x14ac:dyDescent="0.2">
      <c r="U439" s="55"/>
      <c r="V439" s="53"/>
      <c r="W439" s="53"/>
      <c r="X439" s="53"/>
      <c r="Y439" s="55"/>
    </row>
    <row r="440" spans="21:25" x14ac:dyDescent="0.2">
      <c r="U440" s="55"/>
      <c r="V440" s="53"/>
      <c r="W440" s="53"/>
      <c r="X440" s="53"/>
      <c r="Y440" s="55"/>
    </row>
    <row r="441" spans="21:25" x14ac:dyDescent="0.2">
      <c r="U441" s="55"/>
      <c r="V441" s="53"/>
      <c r="W441" s="53"/>
      <c r="X441" s="53"/>
      <c r="Y441" s="55"/>
    </row>
    <row r="442" spans="21:25" x14ac:dyDescent="0.2">
      <c r="U442" s="55"/>
      <c r="V442" s="53"/>
      <c r="W442" s="53"/>
      <c r="X442" s="53"/>
      <c r="Y442" s="55"/>
    </row>
    <row r="443" spans="21:25" x14ac:dyDescent="0.2">
      <c r="U443" s="55"/>
      <c r="V443" s="53"/>
      <c r="W443" s="53"/>
      <c r="X443" s="53"/>
      <c r="Y443" s="55"/>
    </row>
    <row r="444" spans="21:25" x14ac:dyDescent="0.2">
      <c r="U444" s="55"/>
      <c r="V444" s="53"/>
      <c r="W444" s="53"/>
      <c r="X444" s="53"/>
      <c r="Y444" s="55"/>
    </row>
    <row r="445" spans="21:25" x14ac:dyDescent="0.2">
      <c r="U445" s="55"/>
      <c r="V445" s="53"/>
      <c r="W445" s="53"/>
      <c r="X445" s="53"/>
      <c r="Y445" s="55"/>
    </row>
    <row r="446" spans="21:25" x14ac:dyDescent="0.2">
      <c r="U446" s="55"/>
      <c r="V446" s="53"/>
      <c r="W446" s="53"/>
      <c r="X446" s="53"/>
      <c r="Y446" s="55"/>
    </row>
    <row r="447" spans="21:25" x14ac:dyDescent="0.2">
      <c r="U447" s="55"/>
      <c r="V447" s="53"/>
      <c r="W447" s="53"/>
      <c r="X447" s="53"/>
      <c r="Y447" s="55"/>
    </row>
    <row r="448" spans="21:25" x14ac:dyDescent="0.2">
      <c r="U448" s="55"/>
      <c r="V448" s="53"/>
      <c r="W448" s="53"/>
      <c r="X448" s="53"/>
      <c r="Y448" s="55"/>
    </row>
    <row r="449" spans="21:25" x14ac:dyDescent="0.2">
      <c r="U449" s="55"/>
      <c r="V449" s="53"/>
      <c r="W449" s="53"/>
      <c r="X449" s="53"/>
      <c r="Y449" s="55"/>
    </row>
    <row r="450" spans="21:25" x14ac:dyDescent="0.2">
      <c r="U450" s="55"/>
      <c r="V450" s="53"/>
      <c r="W450" s="53"/>
      <c r="X450" s="53"/>
      <c r="Y450" s="55"/>
    </row>
    <row r="451" spans="21:25" x14ac:dyDescent="0.2">
      <c r="U451" s="55"/>
      <c r="V451" s="53"/>
      <c r="W451" s="53"/>
      <c r="X451" s="53"/>
      <c r="Y451" s="55"/>
    </row>
    <row r="452" spans="21:25" x14ac:dyDescent="0.2">
      <c r="U452" s="55"/>
      <c r="V452" s="53"/>
      <c r="W452" s="53"/>
      <c r="X452" s="53"/>
      <c r="Y452" s="55"/>
    </row>
    <row r="453" spans="21:25" x14ac:dyDescent="0.2">
      <c r="U453" s="55"/>
      <c r="V453" s="53"/>
      <c r="W453" s="53"/>
      <c r="X453" s="53"/>
      <c r="Y453" s="55"/>
    </row>
    <row r="454" spans="21:25" x14ac:dyDescent="0.2">
      <c r="U454" s="55"/>
      <c r="V454" s="53"/>
      <c r="W454" s="53"/>
      <c r="X454" s="53"/>
      <c r="Y454" s="55"/>
    </row>
    <row r="455" spans="21:25" x14ac:dyDescent="0.2">
      <c r="U455" s="55"/>
      <c r="V455" s="53"/>
      <c r="W455" s="53"/>
      <c r="X455" s="53"/>
      <c r="Y455" s="55"/>
    </row>
    <row r="456" spans="21:25" x14ac:dyDescent="0.2">
      <c r="U456" s="55"/>
      <c r="V456" s="53"/>
      <c r="W456" s="53"/>
      <c r="X456" s="53"/>
      <c r="Y456" s="55"/>
    </row>
    <row r="457" spans="21:25" x14ac:dyDescent="0.2">
      <c r="U457" s="55"/>
      <c r="V457" s="53"/>
      <c r="W457" s="53"/>
      <c r="X457" s="53"/>
      <c r="Y457" s="55"/>
    </row>
    <row r="458" spans="21:25" x14ac:dyDescent="0.2">
      <c r="U458" s="55"/>
      <c r="V458" s="53"/>
      <c r="W458" s="53"/>
      <c r="X458" s="53"/>
      <c r="Y458" s="55"/>
    </row>
    <row r="459" spans="21:25" x14ac:dyDescent="0.2">
      <c r="U459" s="55"/>
      <c r="V459" s="53"/>
      <c r="W459" s="53"/>
      <c r="X459" s="53"/>
      <c r="Y459" s="55"/>
    </row>
    <row r="460" spans="21:25" x14ac:dyDescent="0.2">
      <c r="U460" s="55"/>
      <c r="V460" s="53"/>
      <c r="W460" s="53"/>
      <c r="X460" s="53"/>
      <c r="Y460" s="55"/>
    </row>
    <row r="461" spans="21:25" x14ac:dyDescent="0.2">
      <c r="U461" s="55"/>
      <c r="V461" s="53"/>
      <c r="W461" s="53"/>
      <c r="X461" s="53"/>
      <c r="Y461" s="55"/>
    </row>
    <row r="462" spans="21:25" x14ac:dyDescent="0.2">
      <c r="U462" s="55"/>
      <c r="V462" s="53"/>
      <c r="W462" s="53"/>
      <c r="X462" s="53"/>
      <c r="Y462" s="55"/>
    </row>
    <row r="463" spans="21:25" x14ac:dyDescent="0.2">
      <c r="U463" s="55"/>
      <c r="V463" s="53"/>
      <c r="W463" s="53"/>
      <c r="X463" s="53"/>
      <c r="Y463" s="55"/>
    </row>
    <row r="464" spans="21:25" x14ac:dyDescent="0.2">
      <c r="U464" s="55"/>
      <c r="V464" s="53"/>
      <c r="W464" s="53"/>
      <c r="X464" s="53"/>
      <c r="Y464" s="55"/>
    </row>
    <row r="465" spans="21:25" x14ac:dyDescent="0.2">
      <c r="U465" s="55"/>
      <c r="V465" s="53"/>
      <c r="W465" s="53"/>
      <c r="X465" s="53"/>
      <c r="Y465" s="55"/>
    </row>
    <row r="466" spans="21:25" x14ac:dyDescent="0.2">
      <c r="U466" s="55"/>
      <c r="V466" s="53"/>
      <c r="W466" s="53"/>
      <c r="X466" s="53"/>
      <c r="Y466" s="55"/>
    </row>
    <row r="467" spans="21:25" x14ac:dyDescent="0.2">
      <c r="U467" s="55"/>
      <c r="V467" s="53"/>
      <c r="W467" s="53"/>
      <c r="X467" s="53"/>
      <c r="Y467" s="55"/>
    </row>
    <row r="468" spans="21:25" x14ac:dyDescent="0.2">
      <c r="U468" s="55"/>
      <c r="V468" s="53"/>
      <c r="W468" s="53"/>
      <c r="X468" s="53"/>
      <c r="Y468" s="55"/>
    </row>
    <row r="469" spans="21:25" x14ac:dyDescent="0.2">
      <c r="U469" s="55"/>
      <c r="V469" s="53"/>
      <c r="W469" s="53"/>
      <c r="X469" s="53"/>
      <c r="Y469" s="55"/>
    </row>
    <row r="470" spans="21:25" x14ac:dyDescent="0.2">
      <c r="U470" s="55"/>
      <c r="V470" s="53"/>
      <c r="W470" s="53"/>
      <c r="X470" s="53"/>
      <c r="Y470" s="55"/>
    </row>
    <row r="471" spans="21:25" x14ac:dyDescent="0.2">
      <c r="U471" s="55"/>
      <c r="V471" s="53"/>
      <c r="W471" s="53"/>
      <c r="X471" s="53"/>
      <c r="Y471" s="55"/>
    </row>
    <row r="472" spans="21:25" x14ac:dyDescent="0.2">
      <c r="U472" s="55"/>
      <c r="V472" s="53"/>
      <c r="W472" s="53"/>
      <c r="X472" s="53"/>
      <c r="Y472" s="55"/>
    </row>
    <row r="473" spans="21:25" x14ac:dyDescent="0.2">
      <c r="U473" s="55"/>
      <c r="V473" s="53"/>
      <c r="W473" s="53"/>
      <c r="X473" s="53"/>
      <c r="Y473" s="55"/>
    </row>
    <row r="474" spans="21:25" x14ac:dyDescent="0.2">
      <c r="U474" s="55"/>
      <c r="V474" s="53"/>
      <c r="W474" s="53"/>
      <c r="X474" s="53"/>
      <c r="Y474" s="55"/>
    </row>
    <row r="475" spans="21:25" x14ac:dyDescent="0.2">
      <c r="U475" s="55"/>
      <c r="V475" s="53"/>
      <c r="W475" s="53"/>
      <c r="X475" s="53"/>
      <c r="Y475" s="55"/>
    </row>
    <row r="476" spans="21:25" x14ac:dyDescent="0.2">
      <c r="U476" s="55"/>
      <c r="V476" s="53"/>
      <c r="W476" s="53"/>
      <c r="X476" s="53"/>
      <c r="Y476" s="55"/>
    </row>
    <row r="477" spans="21:25" x14ac:dyDescent="0.2">
      <c r="U477" s="55"/>
      <c r="V477" s="53"/>
      <c r="W477" s="53"/>
      <c r="X477" s="53"/>
      <c r="Y477" s="55"/>
    </row>
    <row r="478" spans="21:25" x14ac:dyDescent="0.2">
      <c r="U478" s="55"/>
      <c r="V478" s="53"/>
      <c r="W478" s="53"/>
      <c r="X478" s="53"/>
      <c r="Y478" s="55"/>
    </row>
    <row r="479" spans="21:25" x14ac:dyDescent="0.2">
      <c r="U479" s="55"/>
      <c r="V479" s="53"/>
      <c r="W479" s="53"/>
      <c r="X479" s="53"/>
      <c r="Y479" s="55"/>
    </row>
    <row r="480" spans="21:25" x14ac:dyDescent="0.2">
      <c r="U480" s="55"/>
      <c r="V480" s="53"/>
      <c r="W480" s="53"/>
      <c r="X480" s="53"/>
      <c r="Y480" s="55"/>
    </row>
    <row r="481" spans="21:25" x14ac:dyDescent="0.2">
      <c r="U481" s="55"/>
      <c r="V481" s="53"/>
      <c r="W481" s="53"/>
      <c r="X481" s="53"/>
      <c r="Y481" s="55"/>
    </row>
    <row r="482" spans="21:25" x14ac:dyDescent="0.2">
      <c r="U482" s="55"/>
      <c r="V482" s="53"/>
      <c r="W482" s="53"/>
      <c r="X482" s="53"/>
      <c r="Y482" s="55"/>
    </row>
    <row r="483" spans="21:25" x14ac:dyDescent="0.2">
      <c r="U483" s="55"/>
      <c r="V483" s="53"/>
      <c r="W483" s="53"/>
      <c r="X483" s="53"/>
      <c r="Y483" s="55"/>
    </row>
    <row r="484" spans="21:25" x14ac:dyDescent="0.2">
      <c r="U484" s="55"/>
      <c r="V484" s="53"/>
      <c r="W484" s="53"/>
      <c r="X484" s="53"/>
      <c r="Y484" s="55"/>
    </row>
    <row r="485" spans="21:25" x14ac:dyDescent="0.2">
      <c r="U485" s="55"/>
      <c r="V485" s="53"/>
      <c r="W485" s="53"/>
      <c r="X485" s="53"/>
      <c r="Y485" s="55"/>
    </row>
    <row r="486" spans="21:25" x14ac:dyDescent="0.2">
      <c r="U486" s="55"/>
      <c r="V486" s="53"/>
      <c r="W486" s="53"/>
      <c r="X486" s="53"/>
      <c r="Y486" s="55"/>
    </row>
    <row r="487" spans="21:25" x14ac:dyDescent="0.2">
      <c r="U487" s="55"/>
      <c r="V487" s="53"/>
      <c r="W487" s="53"/>
      <c r="X487" s="53"/>
      <c r="Y487" s="55"/>
    </row>
    <row r="488" spans="21:25" x14ac:dyDescent="0.2">
      <c r="U488" s="55"/>
      <c r="V488" s="53"/>
      <c r="W488" s="53"/>
      <c r="X488" s="53"/>
      <c r="Y488" s="55"/>
    </row>
    <row r="489" spans="21:25" x14ac:dyDescent="0.2">
      <c r="U489" s="55"/>
      <c r="V489" s="53"/>
      <c r="W489" s="53"/>
      <c r="X489" s="53"/>
      <c r="Y489" s="55"/>
    </row>
    <row r="490" spans="21:25" x14ac:dyDescent="0.2">
      <c r="U490" s="55"/>
      <c r="V490" s="53"/>
      <c r="W490" s="53"/>
      <c r="X490" s="53"/>
      <c r="Y490" s="55"/>
    </row>
    <row r="491" spans="21:25" x14ac:dyDescent="0.2">
      <c r="U491" s="55"/>
      <c r="V491" s="53"/>
      <c r="W491" s="53"/>
      <c r="X491" s="53"/>
      <c r="Y491" s="55"/>
    </row>
    <row r="492" spans="21:25" x14ac:dyDescent="0.2">
      <c r="U492" s="55"/>
      <c r="V492" s="53"/>
      <c r="W492" s="53"/>
      <c r="X492" s="53"/>
      <c r="Y492" s="55"/>
    </row>
    <row r="493" spans="21:25" x14ac:dyDescent="0.2">
      <c r="U493" s="55"/>
      <c r="V493" s="53"/>
      <c r="W493" s="53"/>
      <c r="X493" s="53"/>
      <c r="Y493" s="55"/>
    </row>
    <row r="494" spans="21:25" x14ac:dyDescent="0.2">
      <c r="U494" s="55"/>
      <c r="V494" s="53"/>
      <c r="W494" s="53"/>
      <c r="X494" s="53"/>
      <c r="Y494" s="55"/>
    </row>
    <row r="495" spans="21:25" x14ac:dyDescent="0.2">
      <c r="U495" s="55"/>
      <c r="V495" s="53"/>
      <c r="W495" s="53"/>
      <c r="X495" s="53"/>
      <c r="Y495" s="55"/>
    </row>
    <row r="496" spans="21:25" x14ac:dyDescent="0.2">
      <c r="U496" s="55"/>
      <c r="V496" s="53"/>
      <c r="W496" s="53"/>
      <c r="X496" s="53"/>
      <c r="Y496" s="55"/>
    </row>
    <row r="497" spans="21:25" x14ac:dyDescent="0.2">
      <c r="U497" s="55"/>
      <c r="V497" s="53"/>
      <c r="W497" s="53"/>
      <c r="X497" s="53"/>
      <c r="Y497" s="55"/>
    </row>
    <row r="498" spans="21:25" x14ac:dyDescent="0.2">
      <c r="U498" s="55"/>
      <c r="V498" s="53"/>
      <c r="W498" s="53"/>
      <c r="X498" s="53"/>
      <c r="Y498" s="55"/>
    </row>
    <row r="499" spans="21:25" x14ac:dyDescent="0.2">
      <c r="U499" s="55"/>
      <c r="V499" s="53"/>
      <c r="W499" s="53"/>
      <c r="X499" s="53"/>
      <c r="Y499" s="55"/>
    </row>
    <row r="500" spans="21:25" x14ac:dyDescent="0.2">
      <c r="U500" s="55"/>
      <c r="V500" s="53"/>
      <c r="W500" s="53"/>
      <c r="X500" s="53"/>
      <c r="Y500" s="55"/>
    </row>
    <row r="501" spans="21:25" x14ac:dyDescent="0.2">
      <c r="U501" s="55"/>
      <c r="V501" s="53"/>
      <c r="W501" s="53"/>
      <c r="X501" s="53"/>
      <c r="Y501" s="55"/>
    </row>
    <row r="502" spans="21:25" x14ac:dyDescent="0.2">
      <c r="U502" s="55"/>
      <c r="V502" s="53"/>
      <c r="W502" s="53"/>
      <c r="X502" s="53"/>
      <c r="Y502" s="55"/>
    </row>
    <row r="503" spans="21:25" x14ac:dyDescent="0.2">
      <c r="U503" s="55"/>
      <c r="V503" s="53"/>
      <c r="W503" s="53"/>
      <c r="X503" s="53"/>
      <c r="Y503" s="55"/>
    </row>
    <row r="504" spans="21:25" x14ac:dyDescent="0.2">
      <c r="U504" s="55"/>
      <c r="V504" s="53"/>
      <c r="W504" s="53"/>
      <c r="X504" s="53"/>
      <c r="Y504" s="55"/>
    </row>
    <row r="505" spans="21:25" x14ac:dyDescent="0.2">
      <c r="U505" s="55"/>
      <c r="V505" s="53"/>
      <c r="W505" s="53"/>
      <c r="X505" s="53"/>
      <c r="Y505" s="55"/>
    </row>
    <row r="506" spans="21:25" x14ac:dyDescent="0.2">
      <c r="U506" s="55"/>
      <c r="V506" s="53"/>
      <c r="W506" s="53"/>
      <c r="X506" s="53"/>
      <c r="Y506" s="55"/>
    </row>
    <row r="507" spans="21:25" x14ac:dyDescent="0.2">
      <c r="U507" s="55"/>
      <c r="V507" s="53"/>
      <c r="W507" s="53"/>
      <c r="X507" s="53"/>
      <c r="Y507" s="55"/>
    </row>
    <row r="508" spans="21:25" x14ac:dyDescent="0.2">
      <c r="U508" s="55"/>
      <c r="V508" s="53"/>
      <c r="W508" s="53"/>
      <c r="X508" s="53"/>
      <c r="Y508" s="55"/>
    </row>
    <row r="509" spans="21:25" x14ac:dyDescent="0.2">
      <c r="U509" s="55"/>
      <c r="V509" s="53"/>
      <c r="W509" s="53"/>
      <c r="X509" s="53"/>
      <c r="Y509" s="55"/>
    </row>
    <row r="510" spans="21:25" x14ac:dyDescent="0.2">
      <c r="U510" s="55"/>
      <c r="V510" s="53"/>
      <c r="W510" s="53"/>
      <c r="X510" s="53"/>
      <c r="Y510" s="55"/>
    </row>
    <row r="511" spans="21:25" x14ac:dyDescent="0.2">
      <c r="U511" s="55"/>
      <c r="V511" s="53"/>
      <c r="W511" s="53"/>
      <c r="X511" s="53"/>
      <c r="Y511" s="55"/>
    </row>
    <row r="512" spans="21:25" x14ac:dyDescent="0.2">
      <c r="U512" s="55"/>
      <c r="V512" s="53"/>
      <c r="W512" s="53"/>
      <c r="X512" s="53"/>
      <c r="Y512" s="55"/>
    </row>
    <row r="513" spans="21:25" x14ac:dyDescent="0.2">
      <c r="U513" s="55"/>
      <c r="V513" s="53"/>
      <c r="W513" s="53"/>
      <c r="X513" s="53"/>
      <c r="Y513" s="55"/>
    </row>
    <row r="514" spans="21:25" x14ac:dyDescent="0.2">
      <c r="U514" s="55"/>
      <c r="V514" s="53"/>
      <c r="W514" s="53"/>
      <c r="X514" s="53"/>
      <c r="Y514" s="55"/>
    </row>
    <row r="515" spans="21:25" x14ac:dyDescent="0.2">
      <c r="U515" s="55"/>
      <c r="V515" s="53"/>
      <c r="W515" s="53"/>
      <c r="X515" s="53"/>
      <c r="Y515" s="55"/>
    </row>
    <row r="516" spans="21:25" x14ac:dyDescent="0.2">
      <c r="U516" s="55"/>
      <c r="V516" s="53"/>
      <c r="W516" s="53"/>
      <c r="X516" s="53"/>
      <c r="Y516" s="55"/>
    </row>
    <row r="517" spans="21:25" x14ac:dyDescent="0.2">
      <c r="U517" s="55"/>
      <c r="V517" s="53"/>
      <c r="W517" s="53"/>
      <c r="X517" s="53"/>
      <c r="Y517" s="55"/>
    </row>
    <row r="518" spans="21:25" x14ac:dyDescent="0.2">
      <c r="U518" s="55"/>
      <c r="V518" s="53"/>
      <c r="W518" s="53"/>
      <c r="X518" s="53"/>
      <c r="Y518" s="55"/>
    </row>
    <row r="519" spans="21:25" x14ac:dyDescent="0.2">
      <c r="U519" s="55"/>
      <c r="V519" s="53"/>
      <c r="W519" s="53"/>
      <c r="X519" s="53"/>
      <c r="Y519" s="55"/>
    </row>
    <row r="520" spans="21:25" x14ac:dyDescent="0.2">
      <c r="U520" s="55"/>
      <c r="V520" s="53"/>
      <c r="W520" s="53"/>
      <c r="X520" s="53"/>
      <c r="Y520" s="55"/>
    </row>
    <row r="521" spans="21:25" x14ac:dyDescent="0.2">
      <c r="U521" s="55"/>
      <c r="V521" s="53"/>
      <c r="W521" s="53"/>
      <c r="X521" s="53"/>
      <c r="Y521" s="55"/>
    </row>
    <row r="522" spans="21:25" x14ac:dyDescent="0.2">
      <c r="U522" s="55"/>
      <c r="V522" s="53"/>
      <c r="W522" s="53"/>
      <c r="X522" s="53"/>
      <c r="Y522" s="55"/>
    </row>
    <row r="523" spans="21:25" x14ac:dyDescent="0.2">
      <c r="U523" s="55"/>
      <c r="V523" s="53"/>
      <c r="W523" s="53"/>
      <c r="X523" s="53"/>
      <c r="Y523" s="55"/>
    </row>
    <row r="524" spans="21:25" x14ac:dyDescent="0.2">
      <c r="U524" s="55"/>
      <c r="V524" s="53"/>
      <c r="W524" s="53"/>
      <c r="X524" s="53"/>
      <c r="Y524" s="55"/>
    </row>
    <row r="525" spans="21:25" x14ac:dyDescent="0.2">
      <c r="U525" s="55"/>
      <c r="V525" s="53"/>
      <c r="W525" s="53"/>
      <c r="X525" s="53"/>
      <c r="Y525" s="55"/>
    </row>
    <row r="526" spans="21:25" x14ac:dyDescent="0.2">
      <c r="U526" s="55"/>
      <c r="V526" s="53"/>
      <c r="W526" s="53"/>
      <c r="X526" s="53"/>
      <c r="Y526" s="55"/>
    </row>
    <row r="527" spans="21:25" x14ac:dyDescent="0.2">
      <c r="U527" s="55"/>
      <c r="V527" s="53"/>
      <c r="W527" s="53"/>
      <c r="X527" s="53"/>
      <c r="Y527" s="55"/>
    </row>
    <row r="528" spans="21:25" x14ac:dyDescent="0.2">
      <c r="U528" s="55"/>
      <c r="V528" s="53"/>
      <c r="W528" s="53"/>
      <c r="X528" s="53"/>
      <c r="Y528" s="55"/>
    </row>
    <row r="529" spans="21:25" x14ac:dyDescent="0.2">
      <c r="U529" s="55"/>
      <c r="V529" s="53"/>
      <c r="W529" s="53"/>
      <c r="X529" s="53"/>
      <c r="Y529" s="55"/>
    </row>
    <row r="530" spans="21:25" x14ac:dyDescent="0.2">
      <c r="U530" s="55"/>
      <c r="V530" s="53"/>
      <c r="W530" s="53"/>
      <c r="X530" s="53"/>
      <c r="Y530" s="55"/>
    </row>
    <row r="531" spans="21:25" x14ac:dyDescent="0.2">
      <c r="U531" s="55"/>
      <c r="V531" s="53"/>
      <c r="W531" s="53"/>
      <c r="X531" s="53"/>
      <c r="Y531" s="55"/>
    </row>
    <row r="532" spans="21:25" x14ac:dyDescent="0.2">
      <c r="U532" s="55"/>
      <c r="V532" s="53"/>
      <c r="W532" s="53"/>
      <c r="X532" s="53"/>
      <c r="Y532" s="55"/>
    </row>
    <row r="533" spans="21:25" x14ac:dyDescent="0.2">
      <c r="U533" s="55"/>
      <c r="V533" s="53"/>
      <c r="W533" s="53"/>
      <c r="X533" s="53"/>
      <c r="Y533" s="55"/>
    </row>
    <row r="534" spans="21:25" x14ac:dyDescent="0.2">
      <c r="U534" s="55"/>
      <c r="V534" s="53"/>
      <c r="W534" s="53"/>
      <c r="X534" s="53"/>
      <c r="Y534" s="55"/>
    </row>
    <row r="535" spans="21:25" x14ac:dyDescent="0.2">
      <c r="U535" s="55"/>
      <c r="V535" s="53"/>
      <c r="W535" s="53"/>
      <c r="X535" s="53"/>
      <c r="Y535" s="55"/>
    </row>
    <row r="536" spans="21:25" x14ac:dyDescent="0.2">
      <c r="U536" s="55"/>
      <c r="V536" s="53"/>
      <c r="W536" s="53"/>
      <c r="X536" s="53"/>
      <c r="Y536" s="55"/>
    </row>
    <row r="537" spans="21:25" x14ac:dyDescent="0.2">
      <c r="U537" s="55"/>
      <c r="V537" s="53"/>
      <c r="W537" s="53"/>
      <c r="X537" s="53"/>
      <c r="Y537" s="55"/>
    </row>
    <row r="538" spans="21:25" x14ac:dyDescent="0.2">
      <c r="U538" s="55"/>
      <c r="V538" s="53"/>
      <c r="W538" s="53"/>
      <c r="X538" s="53"/>
      <c r="Y538" s="55"/>
    </row>
    <row r="539" spans="21:25" x14ac:dyDescent="0.2">
      <c r="U539" s="55"/>
      <c r="V539" s="53"/>
      <c r="W539" s="53"/>
      <c r="X539" s="53"/>
      <c r="Y539" s="55"/>
    </row>
    <row r="540" spans="21:25" x14ac:dyDescent="0.2">
      <c r="U540" s="55"/>
      <c r="V540" s="53"/>
      <c r="W540" s="53"/>
      <c r="X540" s="53"/>
      <c r="Y540" s="55"/>
    </row>
    <row r="541" spans="21:25" x14ac:dyDescent="0.2">
      <c r="U541" s="55"/>
      <c r="V541" s="53"/>
      <c r="W541" s="53"/>
      <c r="X541" s="53"/>
      <c r="Y541" s="55"/>
    </row>
    <row r="542" spans="21:25" x14ac:dyDescent="0.2">
      <c r="U542" s="55"/>
      <c r="V542" s="53"/>
      <c r="W542" s="53"/>
      <c r="X542" s="53"/>
      <c r="Y542" s="55"/>
    </row>
    <row r="543" spans="21:25" x14ac:dyDescent="0.2">
      <c r="U543" s="55"/>
      <c r="V543" s="53"/>
      <c r="W543" s="53"/>
      <c r="X543" s="53"/>
      <c r="Y543" s="55"/>
    </row>
    <row r="544" spans="21:25" x14ac:dyDescent="0.2">
      <c r="U544" s="55"/>
      <c r="V544" s="53"/>
      <c r="W544" s="53"/>
      <c r="X544" s="53"/>
      <c r="Y544" s="55"/>
    </row>
    <row r="545" spans="21:25" x14ac:dyDescent="0.2">
      <c r="U545" s="55"/>
      <c r="V545" s="53"/>
      <c r="W545" s="53"/>
      <c r="X545" s="53"/>
      <c r="Y545" s="55"/>
    </row>
    <row r="546" spans="21:25" x14ac:dyDescent="0.2">
      <c r="U546" s="55"/>
      <c r="V546" s="53"/>
      <c r="W546" s="53"/>
      <c r="X546" s="53"/>
      <c r="Y546" s="55"/>
    </row>
    <row r="547" spans="21:25" x14ac:dyDescent="0.2">
      <c r="U547" s="55"/>
      <c r="V547" s="53"/>
      <c r="W547" s="53"/>
      <c r="X547" s="53"/>
      <c r="Y547" s="55"/>
    </row>
    <row r="548" spans="21:25" x14ac:dyDescent="0.2">
      <c r="U548" s="55"/>
      <c r="V548" s="53"/>
      <c r="W548" s="53"/>
      <c r="X548" s="53"/>
      <c r="Y548" s="55"/>
    </row>
    <row r="549" spans="21:25" x14ac:dyDescent="0.2">
      <c r="U549" s="55"/>
      <c r="V549" s="53"/>
      <c r="W549" s="53"/>
      <c r="X549" s="53"/>
      <c r="Y549" s="55"/>
    </row>
    <row r="550" spans="21:25" x14ac:dyDescent="0.2">
      <c r="U550" s="55"/>
      <c r="V550" s="53"/>
      <c r="W550" s="53"/>
      <c r="X550" s="53"/>
      <c r="Y550" s="55"/>
    </row>
    <row r="551" spans="21:25" x14ac:dyDescent="0.2">
      <c r="U551" s="55"/>
      <c r="V551" s="53"/>
      <c r="W551" s="53"/>
      <c r="X551" s="53"/>
      <c r="Y551" s="55"/>
    </row>
    <row r="552" spans="21:25" x14ac:dyDescent="0.2">
      <c r="U552" s="55"/>
      <c r="V552" s="53"/>
      <c r="W552" s="53"/>
      <c r="X552" s="53"/>
      <c r="Y552" s="55"/>
    </row>
    <row r="553" spans="21:25" x14ac:dyDescent="0.2">
      <c r="U553" s="55"/>
      <c r="V553" s="53"/>
      <c r="W553" s="53"/>
      <c r="X553" s="53"/>
      <c r="Y553" s="55"/>
    </row>
    <row r="554" spans="21:25" x14ac:dyDescent="0.2">
      <c r="U554" s="55"/>
      <c r="V554" s="53"/>
      <c r="W554" s="53"/>
      <c r="X554" s="53"/>
      <c r="Y554" s="55"/>
    </row>
    <row r="555" spans="21:25" x14ac:dyDescent="0.2">
      <c r="U555" s="55"/>
      <c r="V555" s="53"/>
      <c r="W555" s="53"/>
      <c r="X555" s="53"/>
      <c r="Y555" s="55"/>
    </row>
    <row r="556" spans="21:25" x14ac:dyDescent="0.2">
      <c r="U556" s="55"/>
      <c r="V556" s="53"/>
      <c r="W556" s="53"/>
      <c r="X556" s="53"/>
      <c r="Y556" s="55"/>
    </row>
    <row r="557" spans="21:25" x14ac:dyDescent="0.2">
      <c r="U557" s="55"/>
      <c r="V557" s="53"/>
      <c r="W557" s="53"/>
      <c r="X557" s="53"/>
      <c r="Y557" s="55"/>
    </row>
    <row r="558" spans="21:25" x14ac:dyDescent="0.2">
      <c r="U558" s="55"/>
      <c r="V558" s="53"/>
      <c r="W558" s="53"/>
      <c r="X558" s="53"/>
      <c r="Y558" s="55"/>
    </row>
    <row r="559" spans="21:25" x14ac:dyDescent="0.2">
      <c r="U559" s="55"/>
      <c r="V559" s="53"/>
      <c r="W559" s="53"/>
      <c r="X559" s="53"/>
      <c r="Y559" s="55"/>
    </row>
    <row r="560" spans="21:25" x14ac:dyDescent="0.2">
      <c r="U560" s="55"/>
      <c r="V560" s="53"/>
      <c r="W560" s="53"/>
      <c r="X560" s="53"/>
      <c r="Y560" s="55"/>
    </row>
    <row r="561" spans="21:25" x14ac:dyDescent="0.2">
      <c r="U561" s="55"/>
      <c r="V561" s="53"/>
      <c r="W561" s="53"/>
      <c r="X561" s="53"/>
      <c r="Y561" s="55"/>
    </row>
    <row r="562" spans="21:25" x14ac:dyDescent="0.2">
      <c r="U562" s="55"/>
      <c r="V562" s="53"/>
      <c r="W562" s="53"/>
      <c r="X562" s="53"/>
      <c r="Y562" s="55"/>
    </row>
    <row r="563" spans="21:25" x14ac:dyDescent="0.2">
      <c r="U563" s="55"/>
      <c r="V563" s="53"/>
      <c r="W563" s="53"/>
      <c r="X563" s="53"/>
      <c r="Y563" s="55"/>
    </row>
    <row r="564" spans="21:25" x14ac:dyDescent="0.2">
      <c r="U564" s="55"/>
      <c r="V564" s="53"/>
      <c r="W564" s="53"/>
      <c r="X564" s="53"/>
      <c r="Y564" s="55"/>
    </row>
    <row r="565" spans="21:25" x14ac:dyDescent="0.2">
      <c r="U565" s="55"/>
      <c r="V565" s="53"/>
      <c r="W565" s="53"/>
      <c r="X565" s="53"/>
      <c r="Y565" s="55"/>
    </row>
    <row r="566" spans="21:25" x14ac:dyDescent="0.2">
      <c r="U566" s="55"/>
      <c r="V566" s="53"/>
      <c r="W566" s="53"/>
      <c r="X566" s="53"/>
      <c r="Y566" s="55"/>
    </row>
    <row r="567" spans="21:25" x14ac:dyDescent="0.2">
      <c r="U567" s="55"/>
      <c r="V567" s="53"/>
      <c r="W567" s="53"/>
      <c r="X567" s="53"/>
      <c r="Y567" s="55"/>
    </row>
    <row r="568" spans="21:25" x14ac:dyDescent="0.2">
      <c r="U568" s="55"/>
      <c r="V568" s="53"/>
      <c r="W568" s="53"/>
      <c r="X568" s="53"/>
      <c r="Y568" s="55"/>
    </row>
    <row r="569" spans="21:25" x14ac:dyDescent="0.2">
      <c r="U569" s="55"/>
      <c r="V569" s="53"/>
      <c r="W569" s="53"/>
      <c r="X569" s="53"/>
      <c r="Y569" s="55"/>
    </row>
    <row r="570" spans="21:25" x14ac:dyDescent="0.2">
      <c r="U570" s="55"/>
      <c r="V570" s="53"/>
      <c r="W570" s="53"/>
      <c r="X570" s="53"/>
      <c r="Y570" s="55"/>
    </row>
    <row r="571" spans="21:25" x14ac:dyDescent="0.2">
      <c r="U571" s="55"/>
      <c r="V571" s="53"/>
      <c r="W571" s="53"/>
      <c r="X571" s="53"/>
      <c r="Y571" s="55"/>
    </row>
    <row r="572" spans="21:25" x14ac:dyDescent="0.2">
      <c r="U572" s="55"/>
      <c r="V572" s="53"/>
      <c r="W572" s="53"/>
      <c r="X572" s="53"/>
      <c r="Y572" s="55"/>
    </row>
    <row r="573" spans="21:25" x14ac:dyDescent="0.2">
      <c r="U573" s="55"/>
      <c r="V573" s="53"/>
      <c r="W573" s="53"/>
      <c r="X573" s="53"/>
      <c r="Y573" s="55"/>
    </row>
    <row r="574" spans="21:25" x14ac:dyDescent="0.2">
      <c r="U574" s="55"/>
      <c r="V574" s="53"/>
      <c r="W574" s="53"/>
      <c r="X574" s="53"/>
      <c r="Y574" s="55"/>
    </row>
    <row r="575" spans="21:25" x14ac:dyDescent="0.2">
      <c r="U575" s="55"/>
      <c r="V575" s="53"/>
      <c r="W575" s="53"/>
      <c r="X575" s="53"/>
      <c r="Y575" s="55"/>
    </row>
    <row r="576" spans="21:25" x14ac:dyDescent="0.2">
      <c r="U576" s="55"/>
      <c r="V576" s="53"/>
      <c r="W576" s="53"/>
      <c r="X576" s="53"/>
      <c r="Y576" s="55"/>
    </row>
    <row r="577" spans="21:25" x14ac:dyDescent="0.2">
      <c r="U577" s="55"/>
      <c r="V577" s="53"/>
      <c r="W577" s="53"/>
      <c r="X577" s="53"/>
      <c r="Y577" s="55"/>
    </row>
    <row r="578" spans="21:25" x14ac:dyDescent="0.2">
      <c r="U578" s="55"/>
      <c r="V578" s="53"/>
      <c r="W578" s="53"/>
      <c r="X578" s="53"/>
      <c r="Y578" s="55"/>
    </row>
    <row r="579" spans="21:25" x14ac:dyDescent="0.2">
      <c r="U579" s="55"/>
      <c r="V579" s="53"/>
      <c r="W579" s="53"/>
      <c r="X579" s="53"/>
      <c r="Y579" s="55"/>
    </row>
    <row r="580" spans="21:25" x14ac:dyDescent="0.2">
      <c r="U580" s="55"/>
      <c r="V580" s="53"/>
      <c r="W580" s="53"/>
      <c r="X580" s="53"/>
      <c r="Y580" s="55"/>
    </row>
    <row r="581" spans="21:25" x14ac:dyDescent="0.2">
      <c r="U581" s="55"/>
      <c r="V581" s="53"/>
      <c r="W581" s="53"/>
      <c r="X581" s="53"/>
      <c r="Y581" s="55"/>
    </row>
    <row r="582" spans="21:25" x14ac:dyDescent="0.2">
      <c r="U582" s="55"/>
      <c r="V582" s="53"/>
      <c r="W582" s="53"/>
      <c r="X582" s="53"/>
      <c r="Y582" s="55"/>
    </row>
    <row r="583" spans="21:25" x14ac:dyDescent="0.2">
      <c r="U583" s="55"/>
      <c r="V583" s="53"/>
      <c r="W583" s="53"/>
      <c r="X583" s="53"/>
      <c r="Y583" s="55"/>
    </row>
    <row r="584" spans="21:25" x14ac:dyDescent="0.2">
      <c r="U584" s="55"/>
      <c r="V584" s="53"/>
      <c r="W584" s="53"/>
      <c r="X584" s="53"/>
      <c r="Y584" s="55"/>
    </row>
    <row r="585" spans="21:25" x14ac:dyDescent="0.2">
      <c r="U585" s="55"/>
      <c r="V585" s="53"/>
      <c r="W585" s="53"/>
      <c r="X585" s="53"/>
      <c r="Y585" s="55"/>
    </row>
    <row r="586" spans="21:25" x14ac:dyDescent="0.2">
      <c r="U586" s="55"/>
      <c r="V586" s="53"/>
      <c r="W586" s="53"/>
      <c r="X586" s="53"/>
      <c r="Y586" s="55"/>
    </row>
    <row r="587" spans="21:25" x14ac:dyDescent="0.2">
      <c r="U587" s="55"/>
      <c r="V587" s="53"/>
      <c r="W587" s="53"/>
      <c r="X587" s="53"/>
      <c r="Y587" s="55"/>
    </row>
    <row r="588" spans="21:25" x14ac:dyDescent="0.2">
      <c r="U588" s="55"/>
      <c r="V588" s="53"/>
      <c r="W588" s="53"/>
      <c r="X588" s="53"/>
      <c r="Y588" s="55"/>
    </row>
    <row r="589" spans="21:25" x14ac:dyDescent="0.2">
      <c r="U589" s="55"/>
      <c r="V589" s="53"/>
      <c r="W589" s="53"/>
      <c r="X589" s="53"/>
      <c r="Y589" s="55"/>
    </row>
    <row r="590" spans="21:25" x14ac:dyDescent="0.2">
      <c r="U590" s="55"/>
      <c r="V590" s="53"/>
      <c r="W590" s="53"/>
      <c r="X590" s="53"/>
      <c r="Y590" s="55"/>
    </row>
    <row r="591" spans="21:25" x14ac:dyDescent="0.2">
      <c r="U591" s="55"/>
      <c r="V591" s="53"/>
      <c r="W591" s="53"/>
      <c r="X591" s="53"/>
      <c r="Y591" s="55"/>
    </row>
    <row r="592" spans="21:25" x14ac:dyDescent="0.2">
      <c r="U592" s="55"/>
      <c r="V592" s="53"/>
      <c r="W592" s="53"/>
      <c r="X592" s="53"/>
      <c r="Y592" s="55"/>
    </row>
    <row r="593" spans="21:25" x14ac:dyDescent="0.2">
      <c r="U593" s="55"/>
      <c r="V593" s="53"/>
      <c r="W593" s="53"/>
      <c r="X593" s="53"/>
      <c r="Y593" s="55"/>
    </row>
    <row r="594" spans="21:25" x14ac:dyDescent="0.2">
      <c r="U594" s="55"/>
      <c r="V594" s="53"/>
      <c r="W594" s="53"/>
      <c r="X594" s="53"/>
      <c r="Y594" s="55"/>
    </row>
    <row r="595" spans="21:25" x14ac:dyDescent="0.2">
      <c r="U595" s="55"/>
      <c r="V595" s="53"/>
      <c r="W595" s="53"/>
      <c r="X595" s="53"/>
      <c r="Y595" s="55"/>
    </row>
    <row r="596" spans="21:25" x14ac:dyDescent="0.2">
      <c r="U596" s="55"/>
      <c r="V596" s="53"/>
      <c r="W596" s="53"/>
      <c r="X596" s="53"/>
      <c r="Y596" s="55"/>
    </row>
    <row r="597" spans="21:25" x14ac:dyDescent="0.2">
      <c r="U597" s="55"/>
      <c r="V597" s="53"/>
      <c r="W597" s="53"/>
      <c r="X597" s="53"/>
      <c r="Y597" s="55"/>
    </row>
    <row r="598" spans="21:25" x14ac:dyDescent="0.2">
      <c r="U598" s="55"/>
      <c r="V598" s="53"/>
      <c r="W598" s="53"/>
      <c r="X598" s="53"/>
      <c r="Y598" s="55"/>
    </row>
    <row r="599" spans="21:25" x14ac:dyDescent="0.2">
      <c r="U599" s="55"/>
      <c r="V599" s="53"/>
      <c r="W599" s="53"/>
      <c r="X599" s="53"/>
      <c r="Y599" s="55"/>
    </row>
    <row r="600" spans="21:25" x14ac:dyDescent="0.2">
      <c r="U600" s="55"/>
      <c r="V600" s="53"/>
      <c r="W600" s="53"/>
      <c r="X600" s="53"/>
      <c r="Y600" s="55"/>
    </row>
    <row r="601" spans="21:25" x14ac:dyDescent="0.2">
      <c r="U601" s="55"/>
      <c r="V601" s="53"/>
      <c r="W601" s="53"/>
      <c r="X601" s="53"/>
      <c r="Y601" s="55"/>
    </row>
    <row r="602" spans="21:25" x14ac:dyDescent="0.2">
      <c r="U602" s="55"/>
      <c r="V602" s="53"/>
      <c r="W602" s="53"/>
      <c r="X602" s="53"/>
      <c r="Y602" s="55"/>
    </row>
    <row r="603" spans="21:25" x14ac:dyDescent="0.2">
      <c r="U603" s="55"/>
      <c r="V603" s="53"/>
      <c r="W603" s="53"/>
      <c r="X603" s="53"/>
      <c r="Y603" s="55"/>
    </row>
    <row r="604" spans="21:25" x14ac:dyDescent="0.2">
      <c r="U604" s="55"/>
      <c r="V604" s="53"/>
      <c r="W604" s="53"/>
      <c r="X604" s="53"/>
      <c r="Y604" s="55"/>
    </row>
    <row r="605" spans="21:25" x14ac:dyDescent="0.2">
      <c r="U605" s="55"/>
      <c r="V605" s="53"/>
      <c r="W605" s="53"/>
      <c r="X605" s="53"/>
      <c r="Y605" s="55"/>
    </row>
    <row r="606" spans="21:25" x14ac:dyDescent="0.2">
      <c r="U606" s="55"/>
      <c r="V606" s="53"/>
      <c r="W606" s="53"/>
      <c r="X606" s="53"/>
      <c r="Y606" s="55"/>
    </row>
    <row r="607" spans="21:25" x14ac:dyDescent="0.2">
      <c r="U607" s="55"/>
      <c r="V607" s="53"/>
      <c r="W607" s="53"/>
      <c r="X607" s="53"/>
      <c r="Y607" s="55"/>
    </row>
    <row r="608" spans="21:25" x14ac:dyDescent="0.2">
      <c r="U608" s="55"/>
      <c r="V608" s="53"/>
      <c r="W608" s="53"/>
      <c r="X608" s="53"/>
      <c r="Y608" s="55"/>
    </row>
    <row r="609" spans="21:25" x14ac:dyDescent="0.2">
      <c r="U609" s="55"/>
      <c r="V609" s="53"/>
      <c r="W609" s="53"/>
      <c r="X609" s="53"/>
      <c r="Y609" s="55"/>
    </row>
    <row r="610" spans="21:25" x14ac:dyDescent="0.2">
      <c r="U610" s="55"/>
      <c r="V610" s="53"/>
      <c r="W610" s="53"/>
      <c r="X610" s="53"/>
      <c r="Y610" s="55"/>
    </row>
    <row r="611" spans="21:25" x14ac:dyDescent="0.2">
      <c r="U611" s="55"/>
      <c r="V611" s="53"/>
      <c r="W611" s="53"/>
      <c r="X611" s="53"/>
      <c r="Y611" s="55"/>
    </row>
    <row r="612" spans="21:25" x14ac:dyDescent="0.2">
      <c r="U612" s="55"/>
      <c r="V612" s="53"/>
      <c r="W612" s="53"/>
      <c r="X612" s="53"/>
      <c r="Y612" s="55"/>
    </row>
    <row r="613" spans="21:25" x14ac:dyDescent="0.2">
      <c r="U613" s="55"/>
      <c r="V613" s="53"/>
      <c r="W613" s="53"/>
      <c r="X613" s="53"/>
      <c r="Y613" s="55"/>
    </row>
    <row r="614" spans="21:25" x14ac:dyDescent="0.2">
      <c r="U614" s="55"/>
      <c r="V614" s="53"/>
      <c r="W614" s="53"/>
      <c r="X614" s="53"/>
      <c r="Y614" s="55"/>
    </row>
    <row r="615" spans="21:25" x14ac:dyDescent="0.2">
      <c r="U615" s="55"/>
      <c r="V615" s="53"/>
      <c r="W615" s="53"/>
      <c r="X615" s="53"/>
      <c r="Y615" s="55"/>
    </row>
    <row r="616" spans="21:25" x14ac:dyDescent="0.2">
      <c r="U616" s="55"/>
      <c r="V616" s="53"/>
      <c r="W616" s="53"/>
      <c r="X616" s="53"/>
      <c r="Y616" s="55"/>
    </row>
    <row r="617" spans="21:25" x14ac:dyDescent="0.2">
      <c r="U617" s="55"/>
      <c r="V617" s="53"/>
      <c r="W617" s="53"/>
      <c r="X617" s="53"/>
      <c r="Y617" s="55"/>
    </row>
    <row r="618" spans="21:25" x14ac:dyDescent="0.2">
      <c r="U618" s="55"/>
      <c r="V618" s="53"/>
      <c r="W618" s="53"/>
      <c r="X618" s="53"/>
      <c r="Y618" s="55"/>
    </row>
    <row r="619" spans="21:25" x14ac:dyDescent="0.2">
      <c r="U619" s="55"/>
      <c r="V619" s="53"/>
      <c r="W619" s="53"/>
      <c r="X619" s="53"/>
      <c r="Y619" s="55"/>
    </row>
    <row r="620" spans="21:25" x14ac:dyDescent="0.2">
      <c r="U620" s="55"/>
      <c r="V620" s="53"/>
      <c r="W620" s="53"/>
      <c r="X620" s="53"/>
      <c r="Y620" s="55"/>
    </row>
    <row r="621" spans="21:25" x14ac:dyDescent="0.2">
      <c r="U621" s="55"/>
      <c r="V621" s="53"/>
      <c r="W621" s="53"/>
      <c r="X621" s="53"/>
      <c r="Y621" s="55"/>
    </row>
    <row r="622" spans="21:25" x14ac:dyDescent="0.2">
      <c r="U622" s="55"/>
      <c r="V622" s="53"/>
      <c r="W622" s="53"/>
      <c r="X622" s="53"/>
      <c r="Y622" s="55"/>
    </row>
    <row r="623" spans="21:25" x14ac:dyDescent="0.2">
      <c r="U623" s="55"/>
      <c r="V623" s="53"/>
      <c r="W623" s="53"/>
      <c r="X623" s="53"/>
      <c r="Y623" s="55"/>
    </row>
    <row r="624" spans="21:25" x14ac:dyDescent="0.2">
      <c r="U624" s="55"/>
      <c r="V624" s="53"/>
      <c r="W624" s="53"/>
      <c r="X624" s="53"/>
      <c r="Y624" s="55"/>
    </row>
    <row r="625" spans="21:25" x14ac:dyDescent="0.2">
      <c r="U625" s="55"/>
      <c r="V625" s="53"/>
      <c r="W625" s="53"/>
      <c r="X625" s="53"/>
      <c r="Y625" s="55"/>
    </row>
    <row r="626" spans="21:25" x14ac:dyDescent="0.2">
      <c r="U626" s="55"/>
      <c r="V626" s="53"/>
      <c r="W626" s="53"/>
      <c r="X626" s="53"/>
      <c r="Y626" s="55"/>
    </row>
    <row r="627" spans="21:25" x14ac:dyDescent="0.2">
      <c r="U627" s="55"/>
      <c r="V627" s="53"/>
      <c r="W627" s="53"/>
      <c r="X627" s="53"/>
      <c r="Y627" s="55"/>
    </row>
    <row r="628" spans="21:25" x14ac:dyDescent="0.2">
      <c r="U628" s="55"/>
      <c r="V628" s="53"/>
      <c r="W628" s="53"/>
      <c r="X628" s="53"/>
      <c r="Y628" s="55"/>
    </row>
    <row r="629" spans="21:25" x14ac:dyDescent="0.2">
      <c r="U629" s="55"/>
      <c r="V629" s="53"/>
      <c r="W629" s="53"/>
      <c r="X629" s="53"/>
      <c r="Y629" s="55"/>
    </row>
    <row r="630" spans="21:25" x14ac:dyDescent="0.2">
      <c r="U630" s="55"/>
      <c r="V630" s="53"/>
      <c r="W630" s="53"/>
      <c r="X630" s="53"/>
      <c r="Y630" s="55"/>
    </row>
    <row r="631" spans="21:25" x14ac:dyDescent="0.2">
      <c r="U631" s="55"/>
      <c r="V631" s="53"/>
      <c r="W631" s="53"/>
      <c r="X631" s="53"/>
      <c r="Y631" s="55"/>
    </row>
    <row r="632" spans="21:25" x14ac:dyDescent="0.2">
      <c r="U632" s="55"/>
      <c r="V632" s="53"/>
      <c r="W632" s="53"/>
      <c r="X632" s="53"/>
      <c r="Y632" s="55"/>
    </row>
    <row r="633" spans="21:25" x14ac:dyDescent="0.2">
      <c r="U633" s="55"/>
      <c r="V633" s="53"/>
      <c r="W633" s="53"/>
      <c r="X633" s="53"/>
      <c r="Y633" s="55"/>
    </row>
    <row r="634" spans="21:25" x14ac:dyDescent="0.2">
      <c r="U634" s="55"/>
      <c r="V634" s="53"/>
      <c r="W634" s="53"/>
      <c r="X634" s="53"/>
      <c r="Y634" s="55"/>
    </row>
    <row r="635" spans="21:25" x14ac:dyDescent="0.2">
      <c r="U635" s="55"/>
      <c r="V635" s="53"/>
      <c r="W635" s="53"/>
      <c r="X635" s="53"/>
      <c r="Y635" s="55"/>
    </row>
    <row r="636" spans="21:25" x14ac:dyDescent="0.2">
      <c r="U636" s="55"/>
      <c r="V636" s="53"/>
      <c r="W636" s="53"/>
      <c r="X636" s="53"/>
      <c r="Y636" s="55"/>
    </row>
    <row r="637" spans="21:25" x14ac:dyDescent="0.2">
      <c r="U637" s="55"/>
      <c r="V637" s="53"/>
      <c r="W637" s="53"/>
      <c r="X637" s="53"/>
      <c r="Y637" s="55"/>
    </row>
    <row r="638" spans="21:25" x14ac:dyDescent="0.2">
      <c r="U638" s="55"/>
      <c r="V638" s="53"/>
      <c r="W638" s="53"/>
      <c r="X638" s="53"/>
      <c r="Y638" s="55"/>
    </row>
    <row r="639" spans="21:25" x14ac:dyDescent="0.2">
      <c r="U639" s="55"/>
      <c r="V639" s="53"/>
      <c r="W639" s="53"/>
      <c r="X639" s="53"/>
      <c r="Y639" s="55"/>
    </row>
    <row r="640" spans="21:25" x14ac:dyDescent="0.2">
      <c r="U640" s="55"/>
      <c r="V640" s="53"/>
      <c r="W640" s="53"/>
      <c r="X640" s="53"/>
      <c r="Y640" s="55"/>
    </row>
    <row r="641" spans="21:25" x14ac:dyDescent="0.2">
      <c r="U641" s="55"/>
      <c r="V641" s="53"/>
      <c r="W641" s="53"/>
      <c r="X641" s="53"/>
      <c r="Y641" s="55"/>
    </row>
    <row r="642" spans="21:25" x14ac:dyDescent="0.2">
      <c r="U642" s="55"/>
      <c r="V642" s="53"/>
      <c r="W642" s="53"/>
      <c r="X642" s="53"/>
      <c r="Y642" s="55"/>
    </row>
    <row r="643" spans="21:25" x14ac:dyDescent="0.2">
      <c r="U643" s="55"/>
      <c r="V643" s="53"/>
      <c r="W643" s="53"/>
      <c r="X643" s="53"/>
      <c r="Y643" s="55"/>
    </row>
    <row r="644" spans="21:25" x14ac:dyDescent="0.2">
      <c r="U644" s="55"/>
      <c r="V644" s="53"/>
      <c r="W644" s="53"/>
      <c r="X644" s="53"/>
      <c r="Y644" s="55"/>
    </row>
    <row r="645" spans="21:25" x14ac:dyDescent="0.2">
      <c r="U645" s="55"/>
      <c r="V645" s="53"/>
      <c r="W645" s="53"/>
      <c r="X645" s="53"/>
      <c r="Y645" s="55"/>
    </row>
    <row r="646" spans="21:25" x14ac:dyDescent="0.2">
      <c r="U646" s="55"/>
      <c r="V646" s="53"/>
      <c r="W646" s="53"/>
      <c r="X646" s="53"/>
      <c r="Y646" s="55"/>
    </row>
    <row r="647" spans="21:25" x14ac:dyDescent="0.2">
      <c r="U647" s="55"/>
      <c r="V647" s="53"/>
      <c r="W647" s="53"/>
      <c r="X647" s="53"/>
      <c r="Y647" s="55"/>
    </row>
    <row r="648" spans="21:25" x14ac:dyDescent="0.2">
      <c r="U648" s="55"/>
      <c r="V648" s="53"/>
      <c r="W648" s="53"/>
      <c r="X648" s="53"/>
      <c r="Y648" s="55"/>
    </row>
    <row r="649" spans="21:25" x14ac:dyDescent="0.2">
      <c r="U649" s="55"/>
      <c r="V649" s="53"/>
      <c r="W649" s="53"/>
      <c r="X649" s="53"/>
      <c r="Y649" s="55"/>
    </row>
    <row r="650" spans="21:25" x14ac:dyDescent="0.2">
      <c r="U650" s="55"/>
      <c r="V650" s="53"/>
      <c r="W650" s="53"/>
      <c r="X650" s="53"/>
      <c r="Y650" s="55"/>
    </row>
    <row r="651" spans="21:25" x14ac:dyDescent="0.2">
      <c r="U651" s="55"/>
      <c r="V651" s="53"/>
      <c r="W651" s="53"/>
      <c r="X651" s="53"/>
      <c r="Y651" s="55"/>
    </row>
    <row r="652" spans="21:25" x14ac:dyDescent="0.2">
      <c r="U652" s="55"/>
      <c r="V652" s="53"/>
      <c r="W652" s="53"/>
      <c r="X652" s="53"/>
      <c r="Y652" s="55"/>
    </row>
    <row r="653" spans="21:25" x14ac:dyDescent="0.2">
      <c r="U653" s="55"/>
      <c r="V653" s="53"/>
      <c r="W653" s="53"/>
      <c r="X653" s="53"/>
      <c r="Y653" s="55"/>
    </row>
    <row r="654" spans="21:25" x14ac:dyDescent="0.2">
      <c r="U654" s="55"/>
      <c r="V654" s="53"/>
      <c r="W654" s="53"/>
      <c r="X654" s="53"/>
      <c r="Y654" s="55"/>
    </row>
    <row r="655" spans="21:25" x14ac:dyDescent="0.2">
      <c r="U655" s="55"/>
      <c r="V655" s="53"/>
      <c r="W655" s="53"/>
      <c r="X655" s="53"/>
      <c r="Y655" s="55"/>
    </row>
    <row r="656" spans="21:25" x14ac:dyDescent="0.2">
      <c r="U656" s="55"/>
      <c r="V656" s="53"/>
      <c r="W656" s="53"/>
      <c r="X656" s="53"/>
      <c r="Y656" s="55"/>
    </row>
    <row r="657" spans="21:25" x14ac:dyDescent="0.2">
      <c r="U657" s="55"/>
      <c r="V657" s="53"/>
      <c r="W657" s="53"/>
      <c r="X657" s="53"/>
      <c r="Y657" s="55"/>
    </row>
    <row r="658" spans="21:25" x14ac:dyDescent="0.2">
      <c r="U658" s="55"/>
      <c r="V658" s="53"/>
      <c r="W658" s="53"/>
      <c r="X658" s="53"/>
      <c r="Y658" s="55"/>
    </row>
    <row r="659" spans="21:25" x14ac:dyDescent="0.2">
      <c r="U659" s="55"/>
      <c r="V659" s="53"/>
      <c r="W659" s="53"/>
      <c r="X659" s="53"/>
      <c r="Y659" s="55"/>
    </row>
    <row r="660" spans="21:25" x14ac:dyDescent="0.2">
      <c r="U660" s="55"/>
      <c r="V660" s="53"/>
      <c r="W660" s="53"/>
      <c r="X660" s="53"/>
      <c r="Y660" s="55"/>
    </row>
    <row r="661" spans="21:25" x14ac:dyDescent="0.2">
      <c r="U661" s="55"/>
      <c r="V661" s="53"/>
      <c r="W661" s="53"/>
      <c r="X661" s="53"/>
      <c r="Y661" s="55"/>
    </row>
    <row r="662" spans="21:25" x14ac:dyDescent="0.2">
      <c r="U662" s="55"/>
      <c r="V662" s="53"/>
      <c r="W662" s="53"/>
      <c r="X662" s="53"/>
      <c r="Y662" s="55"/>
    </row>
    <row r="663" spans="21:25" x14ac:dyDescent="0.2">
      <c r="U663" s="55"/>
      <c r="V663" s="53"/>
      <c r="W663" s="53"/>
      <c r="X663" s="53"/>
      <c r="Y663" s="55"/>
    </row>
    <row r="664" spans="21:25" x14ac:dyDescent="0.2">
      <c r="U664" s="55"/>
      <c r="V664" s="53"/>
      <c r="W664" s="53"/>
      <c r="X664" s="53"/>
      <c r="Y664" s="55"/>
    </row>
    <row r="665" spans="21:25" x14ac:dyDescent="0.2">
      <c r="U665" s="55"/>
      <c r="V665" s="53"/>
      <c r="W665" s="53"/>
      <c r="X665" s="53"/>
      <c r="Y665" s="55"/>
    </row>
    <row r="666" spans="21:25" x14ac:dyDescent="0.2">
      <c r="U666" s="55"/>
      <c r="V666" s="53"/>
      <c r="W666" s="53"/>
      <c r="X666" s="53"/>
      <c r="Y666" s="55"/>
    </row>
    <row r="667" spans="21:25" x14ac:dyDescent="0.2">
      <c r="U667" s="55"/>
      <c r="V667" s="53"/>
      <c r="W667" s="53"/>
      <c r="X667" s="53"/>
      <c r="Y667" s="55"/>
    </row>
    <row r="668" spans="21:25" x14ac:dyDescent="0.2">
      <c r="U668" s="55"/>
      <c r="V668" s="53"/>
      <c r="W668" s="53"/>
      <c r="X668" s="53"/>
      <c r="Y668" s="55"/>
    </row>
    <row r="669" spans="21:25" x14ac:dyDescent="0.2">
      <c r="U669" s="55"/>
      <c r="V669" s="53"/>
      <c r="W669" s="53"/>
      <c r="X669" s="53"/>
      <c r="Y669" s="55"/>
    </row>
    <row r="670" spans="21:25" x14ac:dyDescent="0.2">
      <c r="U670" s="55"/>
      <c r="V670" s="53"/>
      <c r="W670" s="53"/>
      <c r="X670" s="53"/>
      <c r="Y670" s="55"/>
    </row>
    <row r="671" spans="21:25" x14ac:dyDescent="0.2">
      <c r="U671" s="55"/>
      <c r="V671" s="53"/>
      <c r="W671" s="53"/>
      <c r="X671" s="53"/>
      <c r="Y671" s="55"/>
    </row>
    <row r="672" spans="21:25" x14ac:dyDescent="0.2">
      <c r="U672" s="55"/>
      <c r="V672" s="53"/>
      <c r="W672" s="53"/>
      <c r="X672" s="53"/>
      <c r="Y672" s="55"/>
    </row>
    <row r="673" spans="21:25" x14ac:dyDescent="0.2">
      <c r="U673" s="55"/>
      <c r="V673" s="53"/>
      <c r="W673" s="53"/>
      <c r="X673" s="53"/>
      <c r="Y673" s="55"/>
    </row>
    <row r="674" spans="21:25" x14ac:dyDescent="0.2">
      <c r="U674" s="55"/>
      <c r="V674" s="53"/>
      <c r="W674" s="53"/>
      <c r="X674" s="53"/>
      <c r="Y674" s="55"/>
    </row>
    <row r="675" spans="21:25" x14ac:dyDescent="0.2">
      <c r="U675" s="55"/>
      <c r="V675" s="53"/>
      <c r="W675" s="53"/>
      <c r="X675" s="53"/>
      <c r="Y675" s="55"/>
    </row>
    <row r="676" spans="21:25" x14ac:dyDescent="0.2">
      <c r="U676" s="55"/>
      <c r="V676" s="53"/>
      <c r="W676" s="53"/>
      <c r="X676" s="53"/>
      <c r="Y676" s="55"/>
    </row>
    <row r="677" spans="21:25" x14ac:dyDescent="0.2">
      <c r="U677" s="55"/>
      <c r="V677" s="53"/>
      <c r="W677" s="53"/>
      <c r="X677" s="53"/>
      <c r="Y677" s="55"/>
    </row>
    <row r="678" spans="21:25" x14ac:dyDescent="0.2">
      <c r="U678" s="55"/>
      <c r="V678" s="53"/>
      <c r="W678" s="53"/>
      <c r="X678" s="53"/>
      <c r="Y678" s="55"/>
    </row>
    <row r="679" spans="21:25" x14ac:dyDescent="0.2">
      <c r="U679" s="55"/>
      <c r="V679" s="53"/>
      <c r="W679" s="53"/>
      <c r="X679" s="53"/>
      <c r="Y679" s="55"/>
    </row>
    <row r="680" spans="21:25" x14ac:dyDescent="0.2">
      <c r="U680" s="55"/>
      <c r="V680" s="53"/>
      <c r="W680" s="53"/>
      <c r="X680" s="53"/>
      <c r="Y680" s="55"/>
    </row>
    <row r="681" spans="21:25" x14ac:dyDescent="0.2">
      <c r="U681" s="55"/>
      <c r="V681" s="53"/>
      <c r="W681" s="53"/>
      <c r="X681" s="53"/>
      <c r="Y681" s="55"/>
    </row>
    <row r="682" spans="21:25" x14ac:dyDescent="0.2">
      <c r="U682" s="55"/>
      <c r="V682" s="53"/>
      <c r="W682" s="53"/>
      <c r="X682" s="53"/>
      <c r="Y682" s="55"/>
    </row>
    <row r="683" spans="21:25" x14ac:dyDescent="0.2">
      <c r="U683" s="55"/>
      <c r="V683" s="53"/>
      <c r="W683" s="53"/>
      <c r="X683" s="53"/>
      <c r="Y683" s="55"/>
    </row>
    <row r="684" spans="21:25" x14ac:dyDescent="0.2">
      <c r="U684" s="55"/>
      <c r="V684" s="53"/>
      <c r="W684" s="53"/>
      <c r="X684" s="53"/>
      <c r="Y684" s="55"/>
    </row>
    <row r="685" spans="21:25" x14ac:dyDescent="0.2">
      <c r="U685" s="55"/>
      <c r="V685" s="53"/>
      <c r="W685" s="53"/>
      <c r="X685" s="53"/>
      <c r="Y685" s="55"/>
    </row>
    <row r="686" spans="21:25" x14ac:dyDescent="0.2">
      <c r="U686" s="55"/>
      <c r="V686" s="53"/>
      <c r="W686" s="53"/>
      <c r="X686" s="53"/>
      <c r="Y686" s="55"/>
    </row>
    <row r="687" spans="21:25" x14ac:dyDescent="0.2">
      <c r="U687" s="55"/>
      <c r="V687" s="53"/>
      <c r="W687" s="53"/>
      <c r="X687" s="53"/>
      <c r="Y687" s="55"/>
    </row>
    <row r="688" spans="21:25" x14ac:dyDescent="0.2">
      <c r="U688" s="55"/>
      <c r="V688" s="53"/>
      <c r="W688" s="53"/>
      <c r="X688" s="53"/>
      <c r="Y688" s="55"/>
    </row>
    <row r="689" spans="21:25" x14ac:dyDescent="0.2">
      <c r="U689" s="55"/>
      <c r="V689" s="53"/>
      <c r="W689" s="53"/>
      <c r="X689" s="53"/>
      <c r="Y689" s="55"/>
    </row>
    <row r="690" spans="21:25" x14ac:dyDescent="0.2">
      <c r="U690" s="55"/>
      <c r="V690" s="53"/>
      <c r="W690" s="53"/>
      <c r="X690" s="53"/>
      <c r="Y690" s="55"/>
    </row>
    <row r="691" spans="21:25" x14ac:dyDescent="0.2">
      <c r="U691" s="55"/>
      <c r="V691" s="53"/>
      <c r="W691" s="53"/>
      <c r="X691" s="53"/>
      <c r="Y691" s="55"/>
    </row>
    <row r="692" spans="21:25" x14ac:dyDescent="0.2">
      <c r="U692" s="55"/>
      <c r="V692" s="53"/>
      <c r="W692" s="53"/>
      <c r="X692" s="53"/>
      <c r="Y692" s="55"/>
    </row>
    <row r="693" spans="21:25" x14ac:dyDescent="0.2">
      <c r="U693" s="55"/>
      <c r="V693" s="53"/>
      <c r="W693" s="53"/>
      <c r="X693" s="53"/>
      <c r="Y693" s="55"/>
    </row>
    <row r="694" spans="21:25" x14ac:dyDescent="0.2">
      <c r="U694" s="55"/>
      <c r="V694" s="53"/>
      <c r="W694" s="53"/>
      <c r="X694" s="53"/>
      <c r="Y694" s="55"/>
    </row>
    <row r="695" spans="21:25" x14ac:dyDescent="0.2">
      <c r="U695" s="55"/>
      <c r="V695" s="53"/>
      <c r="W695" s="53"/>
      <c r="X695" s="53"/>
      <c r="Y695" s="55"/>
    </row>
    <row r="696" spans="21:25" x14ac:dyDescent="0.2">
      <c r="U696" s="55"/>
      <c r="V696" s="53"/>
      <c r="W696" s="53"/>
      <c r="X696" s="53"/>
      <c r="Y696" s="55"/>
    </row>
    <row r="697" spans="21:25" x14ac:dyDescent="0.2">
      <c r="U697" s="55"/>
      <c r="V697" s="53"/>
      <c r="W697" s="53"/>
      <c r="X697" s="53"/>
      <c r="Y697" s="55"/>
    </row>
    <row r="698" spans="21:25" x14ac:dyDescent="0.2">
      <c r="U698" s="55"/>
      <c r="V698" s="53"/>
      <c r="W698" s="53"/>
      <c r="X698" s="53"/>
      <c r="Y698" s="55"/>
    </row>
    <row r="699" spans="21:25" x14ac:dyDescent="0.2">
      <c r="U699" s="55"/>
      <c r="V699" s="53"/>
      <c r="W699" s="53"/>
      <c r="X699" s="53"/>
      <c r="Y699" s="55"/>
    </row>
    <row r="700" spans="21:25" x14ac:dyDescent="0.2">
      <c r="U700" s="55"/>
      <c r="V700" s="53"/>
      <c r="W700" s="53"/>
      <c r="X700" s="53"/>
      <c r="Y700" s="55"/>
    </row>
    <row r="701" spans="21:25" x14ac:dyDescent="0.2">
      <c r="U701" s="55"/>
      <c r="V701" s="53"/>
      <c r="W701" s="53"/>
      <c r="X701" s="53"/>
      <c r="Y701" s="55"/>
    </row>
    <row r="702" spans="21:25" x14ac:dyDescent="0.2">
      <c r="U702" s="55"/>
      <c r="V702" s="53"/>
      <c r="W702" s="53"/>
      <c r="X702" s="53"/>
      <c r="Y702" s="55"/>
    </row>
    <row r="703" spans="21:25" x14ac:dyDescent="0.2">
      <c r="U703" s="55"/>
      <c r="V703" s="53"/>
      <c r="W703" s="53"/>
      <c r="X703" s="53"/>
      <c r="Y703" s="55"/>
    </row>
    <row r="704" spans="21:25" x14ac:dyDescent="0.2">
      <c r="U704" s="55"/>
      <c r="V704" s="53"/>
      <c r="W704" s="53"/>
      <c r="X704" s="53"/>
      <c r="Y704" s="55"/>
    </row>
    <row r="705" spans="21:25" x14ac:dyDescent="0.2">
      <c r="U705" s="55"/>
      <c r="V705" s="53"/>
      <c r="W705" s="53"/>
      <c r="X705" s="53"/>
      <c r="Y705" s="55"/>
    </row>
    <row r="706" spans="21:25" x14ac:dyDescent="0.2">
      <c r="U706" s="55"/>
      <c r="V706" s="53"/>
      <c r="W706" s="53"/>
      <c r="X706" s="53"/>
      <c r="Y706" s="55"/>
    </row>
    <row r="707" spans="21:25" x14ac:dyDescent="0.2">
      <c r="U707" s="55"/>
      <c r="V707" s="53"/>
      <c r="W707" s="53"/>
      <c r="X707" s="53"/>
      <c r="Y707" s="55"/>
    </row>
    <row r="708" spans="21:25" x14ac:dyDescent="0.2">
      <c r="U708" s="55"/>
      <c r="V708" s="53"/>
      <c r="W708" s="53"/>
      <c r="X708" s="53"/>
      <c r="Y708" s="55"/>
    </row>
    <row r="709" spans="21:25" x14ac:dyDescent="0.2">
      <c r="U709" s="55"/>
      <c r="V709" s="53"/>
      <c r="W709" s="53"/>
      <c r="X709" s="53"/>
      <c r="Y709" s="55"/>
    </row>
    <row r="710" spans="21:25" x14ac:dyDescent="0.2">
      <c r="U710" s="55"/>
      <c r="V710" s="53"/>
      <c r="W710" s="53"/>
      <c r="X710" s="53"/>
      <c r="Y710" s="55"/>
    </row>
    <row r="711" spans="21:25" x14ac:dyDescent="0.2">
      <c r="U711" s="55"/>
      <c r="V711" s="53"/>
      <c r="W711" s="53"/>
      <c r="X711" s="53"/>
      <c r="Y711" s="55"/>
    </row>
    <row r="712" spans="21:25" x14ac:dyDescent="0.2">
      <c r="U712" s="55"/>
      <c r="V712" s="53"/>
      <c r="W712" s="53"/>
      <c r="X712" s="53"/>
      <c r="Y712" s="55"/>
    </row>
    <row r="713" spans="21:25" x14ac:dyDescent="0.2">
      <c r="U713" s="55"/>
      <c r="V713" s="53"/>
      <c r="W713" s="53"/>
      <c r="X713" s="53"/>
      <c r="Y713" s="55"/>
    </row>
    <row r="714" spans="21:25" x14ac:dyDescent="0.2">
      <c r="U714" s="55"/>
      <c r="V714" s="53"/>
      <c r="W714" s="53"/>
      <c r="X714" s="53"/>
      <c r="Y714" s="55"/>
    </row>
    <row r="715" spans="21:25" x14ac:dyDescent="0.2">
      <c r="U715" s="55"/>
      <c r="V715" s="53"/>
      <c r="W715" s="53"/>
      <c r="X715" s="53"/>
      <c r="Y715" s="55"/>
    </row>
    <row r="716" spans="21:25" x14ac:dyDescent="0.2">
      <c r="U716" s="55"/>
      <c r="V716" s="53"/>
      <c r="W716" s="53"/>
      <c r="X716" s="53"/>
      <c r="Y716" s="55"/>
    </row>
    <row r="717" spans="21:25" x14ac:dyDescent="0.2">
      <c r="U717" s="55"/>
      <c r="V717" s="53"/>
      <c r="W717" s="53"/>
      <c r="X717" s="53"/>
      <c r="Y717" s="55"/>
    </row>
    <row r="718" spans="21:25" x14ac:dyDescent="0.2">
      <c r="U718" s="55"/>
      <c r="V718" s="53"/>
      <c r="W718" s="53"/>
      <c r="X718" s="53"/>
      <c r="Y718" s="55"/>
    </row>
    <row r="719" spans="21:25" x14ac:dyDescent="0.2">
      <c r="U719" s="55"/>
      <c r="V719" s="53"/>
      <c r="W719" s="53"/>
      <c r="X719" s="53"/>
      <c r="Y719" s="55"/>
    </row>
    <row r="720" spans="21:25" x14ac:dyDescent="0.2">
      <c r="U720" s="55"/>
      <c r="V720" s="53"/>
      <c r="W720" s="53"/>
      <c r="X720" s="53"/>
      <c r="Y720" s="55"/>
    </row>
    <row r="721" spans="21:25" x14ac:dyDescent="0.2">
      <c r="U721" s="55"/>
      <c r="V721" s="53"/>
      <c r="W721" s="53"/>
      <c r="X721" s="53"/>
      <c r="Y721" s="55"/>
    </row>
    <row r="722" spans="21:25" x14ac:dyDescent="0.2">
      <c r="U722" s="55"/>
      <c r="V722" s="53"/>
      <c r="W722" s="53"/>
      <c r="X722" s="53"/>
      <c r="Y722" s="55"/>
    </row>
    <row r="723" spans="21:25" x14ac:dyDescent="0.2">
      <c r="U723" s="55"/>
      <c r="V723" s="53"/>
      <c r="W723" s="53"/>
      <c r="X723" s="53"/>
      <c r="Y723" s="55"/>
    </row>
    <row r="724" spans="21:25" x14ac:dyDescent="0.2">
      <c r="U724" s="55"/>
      <c r="V724" s="53"/>
      <c r="W724" s="53"/>
      <c r="X724" s="53"/>
      <c r="Y724" s="55"/>
    </row>
    <row r="725" spans="21:25" x14ac:dyDescent="0.2">
      <c r="U725" s="55"/>
      <c r="V725" s="53"/>
      <c r="W725" s="53"/>
      <c r="X725" s="53"/>
      <c r="Y725" s="55"/>
    </row>
    <row r="726" spans="21:25" x14ac:dyDescent="0.2">
      <c r="U726" s="55"/>
      <c r="V726" s="53"/>
      <c r="W726" s="53"/>
      <c r="X726" s="53"/>
      <c r="Y726" s="55"/>
    </row>
    <row r="727" spans="21:25" x14ac:dyDescent="0.2">
      <c r="U727" s="55"/>
      <c r="V727" s="53"/>
      <c r="W727" s="53"/>
      <c r="X727" s="53"/>
      <c r="Y727" s="55"/>
    </row>
    <row r="728" spans="21:25" x14ac:dyDescent="0.2">
      <c r="U728" s="55"/>
      <c r="V728" s="53"/>
      <c r="W728" s="53"/>
      <c r="X728" s="53"/>
      <c r="Y728" s="55"/>
    </row>
    <row r="729" spans="21:25" x14ac:dyDescent="0.2">
      <c r="U729" s="55"/>
      <c r="V729" s="53"/>
      <c r="W729" s="53"/>
      <c r="X729" s="53"/>
      <c r="Y729" s="55"/>
    </row>
    <row r="730" spans="21:25" x14ac:dyDescent="0.2">
      <c r="U730" s="55"/>
      <c r="V730" s="53"/>
      <c r="W730" s="53"/>
      <c r="X730" s="53"/>
      <c r="Y730" s="55"/>
    </row>
    <row r="731" spans="21:25" x14ac:dyDescent="0.2">
      <c r="U731" s="55"/>
      <c r="V731" s="53"/>
      <c r="W731" s="53"/>
      <c r="X731" s="53"/>
      <c r="Y731" s="55"/>
    </row>
    <row r="732" spans="21:25" x14ac:dyDescent="0.2">
      <c r="U732" s="55"/>
      <c r="V732" s="53"/>
      <c r="W732" s="53"/>
      <c r="X732" s="53"/>
      <c r="Y732" s="55"/>
    </row>
    <row r="733" spans="21:25" x14ac:dyDescent="0.2">
      <c r="U733" s="55"/>
      <c r="V733" s="53"/>
      <c r="W733" s="53"/>
      <c r="X733" s="53"/>
      <c r="Y733" s="55"/>
    </row>
    <row r="734" spans="21:25" x14ac:dyDescent="0.2">
      <c r="U734" s="55"/>
      <c r="V734" s="53"/>
      <c r="W734" s="53"/>
      <c r="X734" s="53"/>
      <c r="Y734" s="55"/>
    </row>
    <row r="735" spans="21:25" x14ac:dyDescent="0.2">
      <c r="U735" s="55"/>
      <c r="V735" s="53"/>
      <c r="W735" s="53"/>
      <c r="X735" s="53"/>
      <c r="Y735" s="55"/>
    </row>
    <row r="736" spans="21:25" x14ac:dyDescent="0.2">
      <c r="U736" s="55"/>
      <c r="V736" s="53"/>
      <c r="W736" s="53"/>
      <c r="X736" s="53"/>
      <c r="Y736" s="55"/>
    </row>
    <row r="737" spans="21:25" x14ac:dyDescent="0.2">
      <c r="U737" s="55"/>
      <c r="V737" s="53"/>
      <c r="W737" s="53"/>
      <c r="X737" s="53"/>
      <c r="Y737" s="55"/>
    </row>
    <row r="738" spans="21:25" x14ac:dyDescent="0.2">
      <c r="U738" s="55"/>
      <c r="V738" s="53"/>
      <c r="W738" s="53"/>
      <c r="X738" s="53"/>
      <c r="Y738" s="55"/>
    </row>
    <row r="739" spans="21:25" x14ac:dyDescent="0.2">
      <c r="U739" s="55"/>
      <c r="V739" s="53"/>
      <c r="W739" s="53"/>
      <c r="X739" s="53"/>
      <c r="Y739" s="55"/>
    </row>
    <row r="740" spans="21:25" x14ac:dyDescent="0.2">
      <c r="U740" s="55"/>
      <c r="V740" s="53"/>
      <c r="W740" s="53"/>
      <c r="X740" s="53"/>
      <c r="Y740" s="55"/>
    </row>
    <row r="741" spans="21:25" x14ac:dyDescent="0.2">
      <c r="U741" s="55"/>
      <c r="V741" s="53"/>
      <c r="W741" s="53"/>
      <c r="X741" s="53"/>
      <c r="Y741" s="55"/>
    </row>
    <row r="742" spans="21:25" x14ac:dyDescent="0.2">
      <c r="U742" s="55"/>
      <c r="V742" s="53"/>
      <c r="W742" s="53"/>
      <c r="X742" s="53"/>
      <c r="Y742" s="55"/>
    </row>
    <row r="743" spans="21:25" x14ac:dyDescent="0.2">
      <c r="U743" s="55"/>
      <c r="V743" s="53"/>
      <c r="W743" s="53"/>
      <c r="X743" s="53"/>
      <c r="Y743" s="55"/>
    </row>
    <row r="744" spans="21:25" x14ac:dyDescent="0.2">
      <c r="U744" s="55"/>
      <c r="V744" s="53"/>
      <c r="W744" s="53"/>
      <c r="X744" s="53"/>
      <c r="Y744" s="55"/>
    </row>
    <row r="745" spans="21:25" x14ac:dyDescent="0.2">
      <c r="U745" s="55"/>
      <c r="V745" s="53"/>
      <c r="W745" s="53"/>
      <c r="X745" s="53"/>
      <c r="Y745" s="55"/>
    </row>
    <row r="746" spans="21:25" x14ac:dyDescent="0.2">
      <c r="U746" s="55"/>
      <c r="V746" s="53"/>
      <c r="W746" s="53"/>
      <c r="X746" s="53"/>
      <c r="Y746" s="55"/>
    </row>
    <row r="747" spans="21:25" x14ac:dyDescent="0.2">
      <c r="U747" s="55"/>
      <c r="V747" s="53"/>
      <c r="W747" s="53"/>
      <c r="X747" s="53"/>
      <c r="Y747" s="55"/>
    </row>
    <row r="748" spans="21:25" x14ac:dyDescent="0.2">
      <c r="U748" s="55"/>
      <c r="V748" s="53"/>
      <c r="W748" s="53"/>
      <c r="X748" s="53"/>
      <c r="Y748" s="55"/>
    </row>
    <row r="749" spans="21:25" x14ac:dyDescent="0.2">
      <c r="U749" s="55"/>
      <c r="V749" s="53"/>
      <c r="W749" s="53"/>
      <c r="X749" s="53"/>
      <c r="Y749" s="55"/>
    </row>
    <row r="750" spans="21:25" x14ac:dyDescent="0.2">
      <c r="U750" s="55"/>
      <c r="V750" s="53"/>
      <c r="W750" s="53"/>
      <c r="X750" s="53"/>
      <c r="Y750" s="55"/>
    </row>
    <row r="751" spans="21:25" x14ac:dyDescent="0.2">
      <c r="U751" s="55"/>
      <c r="V751" s="53"/>
      <c r="W751" s="53"/>
      <c r="X751" s="53"/>
      <c r="Y751" s="55"/>
    </row>
    <row r="752" spans="21:25" x14ac:dyDescent="0.2">
      <c r="U752" s="55"/>
      <c r="V752" s="53"/>
      <c r="W752" s="53"/>
      <c r="X752" s="53"/>
      <c r="Y752" s="55"/>
    </row>
    <row r="753" spans="21:25" x14ac:dyDescent="0.2">
      <c r="U753" s="55"/>
      <c r="V753" s="53"/>
      <c r="W753" s="53"/>
      <c r="X753" s="53"/>
      <c r="Y753" s="55"/>
    </row>
    <row r="754" spans="21:25" x14ac:dyDescent="0.2">
      <c r="U754" s="55"/>
      <c r="V754" s="53"/>
      <c r="W754" s="53"/>
      <c r="X754" s="53"/>
      <c r="Y754" s="55"/>
    </row>
    <row r="755" spans="21:25" x14ac:dyDescent="0.2">
      <c r="U755" s="55"/>
      <c r="V755" s="53"/>
      <c r="W755" s="53"/>
      <c r="X755" s="53"/>
      <c r="Y755" s="55"/>
    </row>
    <row r="756" spans="21:25" x14ac:dyDescent="0.2">
      <c r="U756" s="55"/>
      <c r="V756" s="53"/>
      <c r="W756" s="53"/>
      <c r="X756" s="53"/>
      <c r="Y756" s="55"/>
    </row>
    <row r="757" spans="21:25" x14ac:dyDescent="0.2">
      <c r="U757" s="55"/>
      <c r="V757" s="53"/>
      <c r="W757" s="53"/>
      <c r="X757" s="53"/>
      <c r="Y757" s="55"/>
    </row>
    <row r="758" spans="21:25" x14ac:dyDescent="0.2">
      <c r="U758" s="55"/>
      <c r="V758" s="53"/>
      <c r="W758" s="53"/>
      <c r="X758" s="53"/>
      <c r="Y758" s="55"/>
    </row>
    <row r="759" spans="21:25" x14ac:dyDescent="0.2">
      <c r="U759" s="55"/>
      <c r="V759" s="53"/>
      <c r="W759" s="53"/>
      <c r="X759" s="53"/>
      <c r="Y759" s="55"/>
    </row>
    <row r="760" spans="21:25" x14ac:dyDescent="0.2">
      <c r="U760" s="55"/>
      <c r="V760" s="53"/>
      <c r="W760" s="53"/>
      <c r="X760" s="53"/>
      <c r="Y760" s="55"/>
    </row>
    <row r="761" spans="21:25" x14ac:dyDescent="0.2">
      <c r="U761" s="55"/>
      <c r="V761" s="53"/>
      <c r="W761" s="53"/>
      <c r="X761" s="53"/>
      <c r="Y761" s="55"/>
    </row>
    <row r="762" spans="21:25" x14ac:dyDescent="0.2">
      <c r="U762" s="55"/>
      <c r="V762" s="53"/>
      <c r="W762" s="53"/>
      <c r="X762" s="53"/>
      <c r="Y762" s="55"/>
    </row>
    <row r="763" spans="21:25" x14ac:dyDescent="0.2">
      <c r="U763" s="55"/>
      <c r="V763" s="53"/>
      <c r="W763" s="53"/>
      <c r="X763" s="53"/>
      <c r="Y763" s="55"/>
    </row>
    <row r="764" spans="21:25" x14ac:dyDescent="0.2">
      <c r="U764" s="55"/>
      <c r="V764" s="53"/>
      <c r="W764" s="53"/>
      <c r="X764" s="53"/>
      <c r="Y764" s="55"/>
    </row>
    <row r="765" spans="21:25" x14ac:dyDescent="0.2">
      <c r="U765" s="55"/>
      <c r="V765" s="53"/>
      <c r="W765" s="53"/>
      <c r="X765" s="53"/>
      <c r="Y765" s="55"/>
    </row>
    <row r="766" spans="21:25" x14ac:dyDescent="0.2">
      <c r="U766" s="55"/>
      <c r="V766" s="53"/>
      <c r="W766" s="53"/>
      <c r="X766" s="53"/>
      <c r="Y766" s="55"/>
    </row>
    <row r="767" spans="21:25" x14ac:dyDescent="0.2">
      <c r="U767" s="55"/>
      <c r="V767" s="53"/>
      <c r="W767" s="53"/>
      <c r="X767" s="53"/>
      <c r="Y767" s="55"/>
    </row>
    <row r="768" spans="21:25" x14ac:dyDescent="0.2">
      <c r="U768" s="55"/>
      <c r="V768" s="53"/>
      <c r="W768" s="53"/>
      <c r="X768" s="53"/>
      <c r="Y768" s="55"/>
    </row>
    <row r="769" spans="21:25" x14ac:dyDescent="0.2">
      <c r="U769" s="55"/>
      <c r="V769" s="53"/>
      <c r="W769" s="53"/>
      <c r="X769" s="53"/>
      <c r="Y769" s="55"/>
    </row>
    <row r="770" spans="21:25" x14ac:dyDescent="0.2">
      <c r="U770" s="55"/>
      <c r="V770" s="53"/>
      <c r="W770" s="53"/>
      <c r="X770" s="53"/>
      <c r="Y770" s="55"/>
    </row>
    <row r="771" spans="21:25" x14ac:dyDescent="0.2">
      <c r="U771" s="55"/>
      <c r="V771" s="53"/>
      <c r="W771" s="53"/>
      <c r="X771" s="53"/>
      <c r="Y771" s="55"/>
    </row>
    <row r="772" spans="21:25" x14ac:dyDescent="0.2">
      <c r="U772" s="55"/>
      <c r="V772" s="53"/>
      <c r="W772" s="53"/>
      <c r="X772" s="53"/>
      <c r="Y772" s="55"/>
    </row>
    <row r="773" spans="21:25" x14ac:dyDescent="0.2">
      <c r="U773" s="55"/>
      <c r="V773" s="53"/>
      <c r="W773" s="53"/>
      <c r="X773" s="53"/>
      <c r="Y773" s="55"/>
    </row>
    <row r="774" spans="21:25" x14ac:dyDescent="0.2">
      <c r="U774" s="55"/>
      <c r="V774" s="53"/>
      <c r="W774" s="53"/>
      <c r="X774" s="53"/>
      <c r="Y774" s="55"/>
    </row>
    <row r="775" spans="21:25" x14ac:dyDescent="0.2">
      <c r="U775" s="55"/>
      <c r="V775" s="53"/>
      <c r="W775" s="53"/>
      <c r="X775" s="53"/>
      <c r="Y775" s="55"/>
    </row>
    <row r="776" spans="21:25" x14ac:dyDescent="0.2">
      <c r="U776" s="55"/>
      <c r="V776" s="53"/>
      <c r="W776" s="53"/>
      <c r="X776" s="53"/>
      <c r="Y776" s="55"/>
    </row>
    <row r="777" spans="21:25" x14ac:dyDescent="0.2">
      <c r="U777" s="55"/>
      <c r="V777" s="53"/>
      <c r="W777" s="53"/>
      <c r="X777" s="53"/>
      <c r="Y777" s="55"/>
    </row>
    <row r="778" spans="21:25" x14ac:dyDescent="0.2">
      <c r="U778" s="55"/>
      <c r="V778" s="53"/>
      <c r="W778" s="53"/>
      <c r="X778" s="53"/>
      <c r="Y778" s="55"/>
    </row>
    <row r="779" spans="21:25" x14ac:dyDescent="0.2">
      <c r="U779" s="55"/>
      <c r="V779" s="53"/>
      <c r="W779" s="53"/>
      <c r="X779" s="53"/>
      <c r="Y779" s="55"/>
    </row>
    <row r="780" spans="21:25" x14ac:dyDescent="0.2">
      <c r="U780" s="55"/>
      <c r="V780" s="53"/>
      <c r="W780" s="53"/>
      <c r="X780" s="53"/>
      <c r="Y780" s="55"/>
    </row>
    <row r="781" spans="21:25" x14ac:dyDescent="0.2">
      <c r="U781" s="55"/>
      <c r="V781" s="53"/>
      <c r="W781" s="53"/>
      <c r="X781" s="53"/>
      <c r="Y781" s="55"/>
    </row>
    <row r="782" spans="21:25" x14ac:dyDescent="0.2">
      <c r="U782" s="55"/>
      <c r="V782" s="53"/>
      <c r="W782" s="53"/>
      <c r="X782" s="53"/>
      <c r="Y782" s="55"/>
    </row>
    <row r="783" spans="21:25" x14ac:dyDescent="0.2">
      <c r="U783" s="55"/>
      <c r="V783" s="53"/>
      <c r="W783" s="53"/>
      <c r="X783" s="53"/>
      <c r="Y783" s="55"/>
    </row>
    <row r="784" spans="21:25" x14ac:dyDescent="0.2">
      <c r="U784" s="55"/>
      <c r="V784" s="53"/>
      <c r="W784" s="53"/>
      <c r="X784" s="53"/>
      <c r="Y784" s="55"/>
    </row>
    <row r="785" spans="21:25" x14ac:dyDescent="0.2">
      <c r="U785" s="55"/>
      <c r="V785" s="53"/>
      <c r="W785" s="53"/>
      <c r="X785" s="53"/>
      <c r="Y785" s="55"/>
    </row>
    <row r="786" spans="21:25" x14ac:dyDescent="0.2">
      <c r="U786" s="55"/>
      <c r="V786" s="53"/>
      <c r="W786" s="53"/>
      <c r="X786" s="53"/>
      <c r="Y786" s="55"/>
    </row>
    <row r="787" spans="21:25" x14ac:dyDescent="0.2">
      <c r="U787" s="55"/>
      <c r="V787" s="53"/>
      <c r="W787" s="53"/>
      <c r="X787" s="53"/>
      <c r="Y787" s="55"/>
    </row>
    <row r="788" spans="21:25" x14ac:dyDescent="0.2">
      <c r="U788" s="55"/>
      <c r="V788" s="53"/>
      <c r="W788" s="53"/>
      <c r="X788" s="53"/>
      <c r="Y788" s="55"/>
    </row>
    <row r="789" spans="21:25" x14ac:dyDescent="0.2">
      <c r="U789" s="55"/>
      <c r="V789" s="53"/>
      <c r="W789" s="53"/>
      <c r="X789" s="53"/>
      <c r="Y789" s="55"/>
    </row>
    <row r="790" spans="21:25" x14ac:dyDescent="0.2">
      <c r="U790" s="55"/>
      <c r="V790" s="53"/>
      <c r="W790" s="53"/>
      <c r="X790" s="53"/>
      <c r="Y790" s="55"/>
    </row>
    <row r="791" spans="21:25" x14ac:dyDescent="0.2">
      <c r="U791" s="55"/>
      <c r="V791" s="53"/>
      <c r="W791" s="53"/>
      <c r="X791" s="53"/>
      <c r="Y791" s="55"/>
    </row>
    <row r="792" spans="21:25" x14ac:dyDescent="0.2">
      <c r="U792" s="55"/>
      <c r="V792" s="53"/>
      <c r="W792" s="53"/>
      <c r="X792" s="53"/>
      <c r="Y792" s="55"/>
    </row>
    <row r="793" spans="21:25" x14ac:dyDescent="0.2">
      <c r="U793" s="55"/>
      <c r="V793" s="53"/>
      <c r="W793" s="53"/>
      <c r="X793" s="53"/>
      <c r="Y793" s="55"/>
    </row>
    <row r="794" spans="21:25" x14ac:dyDescent="0.2">
      <c r="U794" s="55"/>
      <c r="V794" s="53"/>
      <c r="W794" s="53"/>
      <c r="X794" s="53"/>
      <c r="Y794" s="55"/>
    </row>
    <row r="795" spans="21:25" x14ac:dyDescent="0.2">
      <c r="U795" s="55"/>
      <c r="V795" s="53"/>
      <c r="W795" s="53"/>
      <c r="X795" s="53"/>
      <c r="Y795" s="55"/>
    </row>
    <row r="796" spans="21:25" x14ac:dyDescent="0.2">
      <c r="U796" s="55"/>
      <c r="V796" s="53"/>
      <c r="W796" s="53"/>
      <c r="X796" s="53"/>
      <c r="Y796" s="55"/>
    </row>
    <row r="797" spans="21:25" x14ac:dyDescent="0.2">
      <c r="U797" s="55"/>
      <c r="V797" s="53"/>
      <c r="W797" s="53"/>
      <c r="X797" s="53"/>
      <c r="Y797" s="55"/>
    </row>
    <row r="798" spans="21:25" x14ac:dyDescent="0.2">
      <c r="U798" s="55"/>
      <c r="V798" s="53"/>
      <c r="W798" s="53"/>
      <c r="X798" s="53"/>
      <c r="Y798" s="55"/>
    </row>
    <row r="799" spans="21:25" x14ac:dyDescent="0.2">
      <c r="U799" s="55"/>
      <c r="V799" s="53"/>
      <c r="W799" s="53"/>
      <c r="X799" s="53"/>
      <c r="Y799" s="55"/>
    </row>
    <row r="800" spans="21:25" x14ac:dyDescent="0.2">
      <c r="U800" s="55"/>
      <c r="V800" s="53"/>
      <c r="W800" s="53"/>
      <c r="X800" s="53"/>
      <c r="Y800" s="55"/>
    </row>
    <row r="801" spans="21:25" x14ac:dyDescent="0.2">
      <c r="U801" s="55"/>
      <c r="V801" s="53"/>
      <c r="W801" s="53"/>
      <c r="X801" s="53"/>
      <c r="Y801" s="55"/>
    </row>
    <row r="802" spans="21:25" x14ac:dyDescent="0.2">
      <c r="U802" s="55"/>
      <c r="V802" s="53"/>
      <c r="W802" s="53"/>
      <c r="X802" s="53"/>
      <c r="Y802" s="55"/>
    </row>
    <row r="803" spans="21:25" x14ac:dyDescent="0.2">
      <c r="U803" s="55"/>
      <c r="V803" s="53"/>
      <c r="W803" s="53"/>
      <c r="X803" s="53"/>
      <c r="Y803" s="55"/>
    </row>
    <row r="804" spans="21:25" x14ac:dyDescent="0.2">
      <c r="U804" s="55"/>
      <c r="V804" s="53"/>
      <c r="W804" s="53"/>
      <c r="X804" s="53"/>
      <c r="Y804" s="55"/>
    </row>
    <row r="805" spans="21:25" x14ac:dyDescent="0.2">
      <c r="U805" s="55"/>
      <c r="V805" s="53"/>
      <c r="W805" s="53"/>
      <c r="X805" s="53"/>
      <c r="Y805" s="55"/>
    </row>
    <row r="806" spans="21:25" x14ac:dyDescent="0.2">
      <c r="U806" s="55"/>
      <c r="V806" s="53"/>
      <c r="W806" s="53"/>
      <c r="X806" s="53"/>
      <c r="Y806" s="55"/>
    </row>
    <row r="807" spans="21:25" x14ac:dyDescent="0.2">
      <c r="U807" s="55"/>
      <c r="V807" s="53"/>
      <c r="W807" s="53"/>
      <c r="X807" s="53"/>
      <c r="Y807" s="55"/>
    </row>
    <row r="808" spans="21:25" x14ac:dyDescent="0.2">
      <c r="U808" s="55"/>
      <c r="V808" s="53"/>
      <c r="W808" s="53"/>
      <c r="X808" s="53"/>
      <c r="Y808" s="55"/>
    </row>
    <row r="809" spans="21:25" x14ac:dyDescent="0.2">
      <c r="U809" s="55"/>
      <c r="V809" s="53"/>
      <c r="W809" s="53"/>
      <c r="X809" s="53"/>
      <c r="Y809" s="55"/>
    </row>
    <row r="810" spans="21:25" x14ac:dyDescent="0.2">
      <c r="U810" s="55"/>
      <c r="V810" s="53"/>
      <c r="W810" s="53"/>
      <c r="X810" s="53"/>
      <c r="Y810" s="55"/>
    </row>
    <row r="811" spans="21:25" x14ac:dyDescent="0.2">
      <c r="U811" s="55"/>
      <c r="V811" s="53"/>
      <c r="W811" s="53"/>
      <c r="X811" s="53"/>
      <c r="Y811" s="55"/>
    </row>
    <row r="812" spans="21:25" x14ac:dyDescent="0.2">
      <c r="U812" s="55"/>
      <c r="V812" s="53"/>
      <c r="W812" s="53"/>
      <c r="X812" s="53"/>
      <c r="Y812" s="55"/>
    </row>
    <row r="813" spans="21:25" x14ac:dyDescent="0.2">
      <c r="U813" s="55"/>
      <c r="V813" s="53"/>
      <c r="W813" s="53"/>
      <c r="X813" s="53"/>
      <c r="Y813" s="55"/>
    </row>
    <row r="814" spans="21:25" x14ac:dyDescent="0.2">
      <c r="U814" s="55"/>
      <c r="V814" s="53"/>
      <c r="W814" s="53"/>
      <c r="X814" s="53"/>
      <c r="Y814" s="55"/>
    </row>
    <row r="815" spans="21:25" x14ac:dyDescent="0.2">
      <c r="U815" s="55"/>
      <c r="V815" s="53"/>
      <c r="W815" s="53"/>
      <c r="X815" s="53"/>
      <c r="Y815" s="55"/>
    </row>
    <row r="816" spans="21:25" x14ac:dyDescent="0.2">
      <c r="U816" s="55"/>
      <c r="V816" s="53"/>
      <c r="W816" s="53"/>
      <c r="X816" s="53"/>
      <c r="Y816" s="55"/>
    </row>
    <row r="817" spans="21:25" x14ac:dyDescent="0.2">
      <c r="U817" s="55"/>
      <c r="V817" s="53"/>
      <c r="W817" s="53"/>
      <c r="X817" s="53"/>
      <c r="Y817" s="55"/>
    </row>
    <row r="818" spans="21:25" x14ac:dyDescent="0.2">
      <c r="U818" s="55"/>
      <c r="V818" s="53"/>
      <c r="W818" s="53"/>
      <c r="X818" s="53"/>
      <c r="Y818" s="55"/>
    </row>
    <row r="819" spans="21:25" x14ac:dyDescent="0.2">
      <c r="U819" s="55"/>
      <c r="V819" s="53"/>
      <c r="W819" s="53"/>
      <c r="X819" s="53"/>
      <c r="Y819" s="55"/>
    </row>
    <row r="820" spans="21:25" x14ac:dyDescent="0.2">
      <c r="U820" s="55"/>
      <c r="V820" s="53"/>
      <c r="W820" s="53"/>
      <c r="X820" s="53"/>
      <c r="Y820" s="55"/>
    </row>
    <row r="821" spans="21:25" x14ac:dyDescent="0.2">
      <c r="U821" s="55"/>
      <c r="V821" s="53"/>
      <c r="W821" s="53"/>
      <c r="X821" s="53"/>
      <c r="Y821" s="55"/>
    </row>
    <row r="822" spans="21:25" x14ac:dyDescent="0.2">
      <c r="U822" s="55"/>
      <c r="V822" s="53"/>
      <c r="W822" s="53"/>
      <c r="X822" s="53"/>
      <c r="Y822" s="55"/>
    </row>
    <row r="823" spans="21:25" x14ac:dyDescent="0.2">
      <c r="U823" s="55"/>
      <c r="V823" s="53"/>
      <c r="W823" s="53"/>
      <c r="X823" s="53"/>
      <c r="Y823" s="55"/>
    </row>
    <row r="824" spans="21:25" x14ac:dyDescent="0.2">
      <c r="U824" s="55"/>
      <c r="V824" s="53"/>
      <c r="W824" s="53"/>
      <c r="X824" s="53"/>
      <c r="Y824" s="55"/>
    </row>
    <row r="825" spans="21:25" x14ac:dyDescent="0.2">
      <c r="U825" s="55"/>
      <c r="V825" s="53"/>
      <c r="W825" s="53"/>
      <c r="X825" s="53"/>
      <c r="Y825" s="55"/>
    </row>
    <row r="826" spans="21:25" x14ac:dyDescent="0.2">
      <c r="U826" s="55"/>
      <c r="V826" s="53"/>
      <c r="W826" s="53"/>
      <c r="X826" s="53"/>
      <c r="Y826" s="55"/>
    </row>
    <row r="827" spans="21:25" x14ac:dyDescent="0.2">
      <c r="U827" s="55"/>
      <c r="V827" s="53"/>
      <c r="W827" s="53"/>
      <c r="X827" s="53"/>
      <c r="Y827" s="55"/>
    </row>
    <row r="828" spans="21:25" x14ac:dyDescent="0.2">
      <c r="U828" s="55"/>
      <c r="V828" s="53"/>
      <c r="W828" s="53"/>
      <c r="X828" s="53"/>
      <c r="Y828" s="55"/>
    </row>
    <row r="829" spans="21:25" x14ac:dyDescent="0.2">
      <c r="U829" s="55"/>
      <c r="V829" s="53"/>
      <c r="W829" s="53"/>
      <c r="X829" s="53"/>
      <c r="Y829" s="55"/>
    </row>
    <row r="830" spans="21:25" x14ac:dyDescent="0.2">
      <c r="U830" s="55"/>
      <c r="V830" s="53"/>
      <c r="W830" s="53"/>
      <c r="X830" s="53"/>
      <c r="Y830" s="55"/>
    </row>
    <row r="831" spans="21:25" x14ac:dyDescent="0.2">
      <c r="U831" s="55"/>
      <c r="V831" s="53"/>
      <c r="W831" s="53"/>
      <c r="X831" s="53"/>
      <c r="Y831" s="55"/>
    </row>
    <row r="832" spans="21:25" x14ac:dyDescent="0.2">
      <c r="U832" s="55"/>
      <c r="V832" s="53"/>
      <c r="W832" s="53"/>
      <c r="X832" s="53"/>
      <c r="Y832" s="55"/>
    </row>
    <row r="833" spans="21:25" x14ac:dyDescent="0.2">
      <c r="U833" s="55"/>
      <c r="V833" s="53"/>
      <c r="W833" s="53"/>
      <c r="X833" s="53"/>
      <c r="Y833" s="55"/>
    </row>
    <row r="834" spans="21:25" x14ac:dyDescent="0.2">
      <c r="U834" s="55"/>
      <c r="V834" s="53"/>
      <c r="W834" s="53"/>
      <c r="X834" s="53"/>
      <c r="Y834" s="55"/>
    </row>
    <row r="835" spans="21:25" x14ac:dyDescent="0.2">
      <c r="U835" s="55"/>
      <c r="V835" s="53"/>
      <c r="W835" s="53"/>
      <c r="X835" s="53"/>
      <c r="Y835" s="55"/>
    </row>
    <row r="836" spans="21:25" x14ac:dyDescent="0.2">
      <c r="U836" s="55"/>
      <c r="V836" s="53"/>
      <c r="W836" s="53"/>
      <c r="X836" s="53"/>
      <c r="Y836" s="55"/>
    </row>
    <row r="837" spans="21:25" x14ac:dyDescent="0.2">
      <c r="U837" s="55"/>
      <c r="V837" s="53"/>
      <c r="W837" s="53"/>
      <c r="X837" s="53"/>
      <c r="Y837" s="55"/>
    </row>
    <row r="838" spans="21:25" x14ac:dyDescent="0.2">
      <c r="U838" s="55"/>
      <c r="V838" s="53"/>
      <c r="W838" s="53"/>
      <c r="X838" s="53"/>
      <c r="Y838" s="55"/>
    </row>
    <row r="839" spans="21:25" x14ac:dyDescent="0.2">
      <c r="U839" s="55"/>
      <c r="V839" s="53"/>
      <c r="W839" s="53"/>
      <c r="X839" s="53"/>
      <c r="Y839" s="55"/>
    </row>
    <row r="840" spans="21:25" x14ac:dyDescent="0.2">
      <c r="U840" s="55"/>
      <c r="V840" s="53"/>
      <c r="W840" s="53"/>
      <c r="X840" s="53"/>
      <c r="Y840" s="55"/>
    </row>
    <row r="841" spans="21:25" x14ac:dyDescent="0.2">
      <c r="U841" s="55"/>
      <c r="V841" s="53"/>
      <c r="W841" s="53"/>
      <c r="X841" s="53"/>
      <c r="Y841" s="55"/>
    </row>
    <row r="842" spans="21:25" x14ac:dyDescent="0.2">
      <c r="U842" s="55"/>
      <c r="V842" s="53"/>
      <c r="W842" s="53"/>
      <c r="X842" s="53"/>
      <c r="Y842" s="55"/>
    </row>
    <row r="843" spans="21:25" x14ac:dyDescent="0.2">
      <c r="U843" s="55"/>
      <c r="V843" s="53"/>
      <c r="W843" s="53"/>
      <c r="X843" s="53"/>
      <c r="Y843" s="55"/>
    </row>
    <row r="844" spans="21:25" x14ac:dyDescent="0.2">
      <c r="U844" s="55"/>
      <c r="V844" s="53"/>
      <c r="W844" s="53"/>
      <c r="X844" s="53"/>
      <c r="Y844" s="55"/>
    </row>
    <row r="845" spans="21:25" x14ac:dyDescent="0.2">
      <c r="U845" s="55"/>
      <c r="V845" s="53"/>
      <c r="W845" s="53"/>
      <c r="X845" s="53"/>
      <c r="Y845" s="55"/>
    </row>
    <row r="846" spans="21:25" x14ac:dyDescent="0.2">
      <c r="U846" s="55"/>
      <c r="V846" s="53"/>
      <c r="W846" s="53"/>
      <c r="X846" s="53"/>
      <c r="Y846" s="55"/>
    </row>
    <row r="847" spans="21:25" x14ac:dyDescent="0.2">
      <c r="U847" s="55"/>
      <c r="V847" s="53"/>
      <c r="W847" s="53"/>
      <c r="X847" s="53"/>
      <c r="Y847" s="55"/>
    </row>
    <row r="848" spans="21:25" x14ac:dyDescent="0.2">
      <c r="U848" s="55"/>
      <c r="V848" s="53"/>
      <c r="W848" s="53"/>
      <c r="X848" s="53"/>
      <c r="Y848" s="55"/>
    </row>
    <row r="849" spans="21:25" x14ac:dyDescent="0.2">
      <c r="U849" s="55"/>
      <c r="V849" s="53"/>
      <c r="W849" s="53"/>
      <c r="X849" s="53"/>
      <c r="Y849" s="55"/>
    </row>
    <row r="850" spans="21:25" x14ac:dyDescent="0.2">
      <c r="U850" s="55"/>
      <c r="V850" s="53"/>
      <c r="W850" s="53"/>
      <c r="X850" s="53"/>
      <c r="Y850" s="55"/>
    </row>
    <row r="851" spans="21:25" x14ac:dyDescent="0.2">
      <c r="U851" s="55"/>
      <c r="V851" s="53"/>
      <c r="W851" s="53"/>
      <c r="X851" s="53"/>
      <c r="Y851" s="55"/>
    </row>
    <row r="852" spans="21:25" x14ac:dyDescent="0.2">
      <c r="U852" s="55"/>
      <c r="V852" s="53"/>
      <c r="W852" s="53"/>
      <c r="X852" s="53"/>
      <c r="Y852" s="55"/>
    </row>
    <row r="853" spans="21:25" x14ac:dyDescent="0.2">
      <c r="U853" s="55"/>
      <c r="V853" s="53"/>
      <c r="W853" s="53"/>
      <c r="X853" s="53"/>
      <c r="Y853" s="55"/>
    </row>
    <row r="854" spans="21:25" x14ac:dyDescent="0.2">
      <c r="U854" s="55"/>
      <c r="V854" s="53"/>
      <c r="W854" s="53"/>
      <c r="X854" s="53"/>
      <c r="Y854" s="55"/>
    </row>
    <row r="855" spans="21:25" x14ac:dyDescent="0.2">
      <c r="U855" s="55"/>
      <c r="V855" s="53"/>
      <c r="W855" s="53"/>
      <c r="X855" s="53"/>
      <c r="Y855" s="55"/>
    </row>
    <row r="856" spans="21:25" x14ac:dyDescent="0.2">
      <c r="U856" s="55"/>
      <c r="V856" s="53"/>
      <c r="W856" s="53"/>
      <c r="X856" s="53"/>
      <c r="Y856" s="55"/>
    </row>
    <row r="857" spans="21:25" x14ac:dyDescent="0.2">
      <c r="U857" s="55"/>
      <c r="V857" s="53"/>
      <c r="W857" s="53"/>
      <c r="X857" s="53"/>
      <c r="Y857" s="55"/>
    </row>
    <row r="858" spans="21:25" x14ac:dyDescent="0.2">
      <c r="U858" s="55"/>
      <c r="V858" s="53"/>
      <c r="W858" s="53"/>
      <c r="X858" s="53"/>
      <c r="Y858" s="55"/>
    </row>
    <row r="859" spans="21:25" x14ac:dyDescent="0.2">
      <c r="U859" s="55"/>
      <c r="V859" s="53"/>
      <c r="W859" s="53"/>
      <c r="X859" s="53"/>
      <c r="Y859" s="55"/>
    </row>
    <row r="860" spans="21:25" x14ac:dyDescent="0.2">
      <c r="U860" s="55"/>
      <c r="V860" s="53"/>
      <c r="W860" s="53"/>
      <c r="X860" s="53"/>
      <c r="Y860" s="55"/>
    </row>
    <row r="861" spans="21:25" x14ac:dyDescent="0.2">
      <c r="U861" s="55"/>
      <c r="V861" s="53"/>
      <c r="W861" s="53"/>
      <c r="X861" s="53"/>
      <c r="Y861" s="55"/>
    </row>
    <row r="862" spans="21:25" x14ac:dyDescent="0.2">
      <c r="U862" s="55"/>
      <c r="V862" s="53"/>
      <c r="W862" s="53"/>
      <c r="X862" s="53"/>
      <c r="Y862" s="55"/>
    </row>
    <row r="863" spans="21:25" x14ac:dyDescent="0.2">
      <c r="U863" s="55"/>
      <c r="V863" s="53"/>
      <c r="W863" s="53"/>
      <c r="X863" s="53"/>
      <c r="Y863" s="55"/>
    </row>
    <row r="864" spans="21:25" x14ac:dyDescent="0.2">
      <c r="U864" s="55"/>
      <c r="V864" s="53"/>
      <c r="W864" s="53"/>
      <c r="X864" s="53"/>
      <c r="Y864" s="55"/>
    </row>
    <row r="865" spans="21:25" x14ac:dyDescent="0.2">
      <c r="U865" s="55"/>
      <c r="V865" s="53"/>
      <c r="W865" s="53"/>
      <c r="X865" s="53"/>
      <c r="Y865" s="55"/>
    </row>
    <row r="866" spans="21:25" x14ac:dyDescent="0.2">
      <c r="U866" s="55"/>
      <c r="V866" s="53"/>
      <c r="W866" s="53"/>
      <c r="X866" s="53"/>
      <c r="Y866" s="55"/>
    </row>
    <row r="867" spans="21:25" x14ac:dyDescent="0.2">
      <c r="U867" s="55"/>
      <c r="V867" s="53"/>
      <c r="W867" s="53"/>
      <c r="X867" s="53"/>
      <c r="Y867" s="55"/>
    </row>
    <row r="868" spans="21:25" x14ac:dyDescent="0.2">
      <c r="U868" s="55"/>
      <c r="V868" s="53"/>
      <c r="W868" s="53"/>
      <c r="X868" s="53"/>
      <c r="Y868" s="55"/>
    </row>
    <row r="869" spans="21:25" x14ac:dyDescent="0.2">
      <c r="U869" s="55"/>
      <c r="V869" s="53"/>
      <c r="W869" s="53"/>
      <c r="X869" s="53"/>
      <c r="Y869" s="55"/>
    </row>
    <row r="870" spans="21:25" x14ac:dyDescent="0.2">
      <c r="U870" s="55"/>
      <c r="V870" s="53"/>
      <c r="W870" s="53"/>
      <c r="X870" s="53"/>
      <c r="Y870" s="55"/>
    </row>
    <row r="871" spans="21:25" x14ac:dyDescent="0.2">
      <c r="U871" s="55"/>
      <c r="V871" s="53"/>
      <c r="W871" s="53"/>
      <c r="X871" s="53"/>
      <c r="Y871" s="55"/>
    </row>
    <row r="872" spans="21:25" x14ac:dyDescent="0.2">
      <c r="U872" s="55"/>
      <c r="V872" s="53"/>
      <c r="W872" s="53"/>
      <c r="X872" s="53"/>
      <c r="Y872" s="55"/>
    </row>
    <row r="873" spans="21:25" x14ac:dyDescent="0.2">
      <c r="U873" s="55"/>
      <c r="V873" s="53"/>
      <c r="W873" s="53"/>
      <c r="X873" s="53"/>
      <c r="Y873" s="55"/>
    </row>
    <row r="874" spans="21:25" x14ac:dyDescent="0.2">
      <c r="U874" s="55"/>
      <c r="V874" s="53"/>
      <c r="W874" s="53"/>
      <c r="X874" s="53"/>
      <c r="Y874" s="55"/>
    </row>
    <row r="875" spans="21:25" x14ac:dyDescent="0.2">
      <c r="U875" s="55"/>
      <c r="V875" s="53"/>
      <c r="W875" s="53"/>
      <c r="X875" s="53"/>
      <c r="Y875" s="55"/>
    </row>
    <row r="876" spans="21:25" x14ac:dyDescent="0.2">
      <c r="U876" s="55"/>
      <c r="V876" s="53"/>
      <c r="W876" s="53"/>
      <c r="X876" s="53"/>
      <c r="Y876" s="55"/>
    </row>
    <row r="877" spans="21:25" x14ac:dyDescent="0.2">
      <c r="U877" s="55"/>
      <c r="V877" s="53"/>
      <c r="W877" s="53"/>
      <c r="X877" s="53"/>
      <c r="Y877" s="55"/>
    </row>
    <row r="878" spans="21:25" x14ac:dyDescent="0.2">
      <c r="U878" s="55"/>
      <c r="V878" s="53"/>
      <c r="W878" s="53"/>
      <c r="X878" s="53"/>
      <c r="Y878" s="55"/>
    </row>
    <row r="879" spans="21:25" x14ac:dyDescent="0.2">
      <c r="U879" s="55"/>
      <c r="V879" s="53"/>
      <c r="W879" s="53"/>
      <c r="X879" s="53"/>
      <c r="Y879" s="55"/>
    </row>
    <row r="880" spans="21:25" x14ac:dyDescent="0.2">
      <c r="U880" s="55"/>
      <c r="V880" s="53"/>
      <c r="W880" s="53"/>
      <c r="X880" s="53"/>
      <c r="Y880" s="55"/>
    </row>
    <row r="881" spans="21:25" x14ac:dyDescent="0.2">
      <c r="U881" s="55"/>
      <c r="V881" s="53"/>
      <c r="W881" s="53"/>
      <c r="X881" s="53"/>
      <c r="Y881" s="55"/>
    </row>
    <row r="882" spans="21:25" x14ac:dyDescent="0.2">
      <c r="U882" s="55"/>
      <c r="V882" s="53"/>
      <c r="W882" s="53"/>
      <c r="X882" s="53"/>
      <c r="Y882" s="55"/>
    </row>
    <row r="883" spans="21:25" x14ac:dyDescent="0.2">
      <c r="U883" s="55"/>
      <c r="V883" s="53"/>
      <c r="W883" s="53"/>
      <c r="X883" s="53"/>
      <c r="Y883" s="55"/>
    </row>
    <row r="884" spans="21:25" x14ac:dyDescent="0.2">
      <c r="U884" s="55"/>
      <c r="V884" s="53"/>
      <c r="W884" s="53"/>
      <c r="X884" s="53"/>
      <c r="Y884" s="55"/>
    </row>
    <row r="885" spans="21:25" x14ac:dyDescent="0.2">
      <c r="U885" s="55"/>
      <c r="V885" s="53"/>
      <c r="W885" s="53"/>
      <c r="X885" s="53"/>
      <c r="Y885" s="55"/>
    </row>
    <row r="886" spans="21:25" x14ac:dyDescent="0.2">
      <c r="U886" s="55"/>
      <c r="V886" s="53"/>
      <c r="W886" s="53"/>
      <c r="X886" s="53"/>
      <c r="Y886" s="55"/>
    </row>
    <row r="887" spans="21:25" x14ac:dyDescent="0.2">
      <c r="U887" s="55"/>
      <c r="V887" s="53"/>
      <c r="W887" s="53"/>
      <c r="X887" s="53"/>
      <c r="Y887" s="55"/>
    </row>
    <row r="888" spans="21:25" x14ac:dyDescent="0.2">
      <c r="U888" s="55"/>
      <c r="V888" s="53"/>
      <c r="W888" s="53"/>
      <c r="X888" s="53"/>
      <c r="Y888" s="55"/>
    </row>
    <row r="889" spans="21:25" x14ac:dyDescent="0.2">
      <c r="U889" s="55"/>
      <c r="V889" s="53"/>
      <c r="W889" s="53"/>
      <c r="X889" s="53"/>
      <c r="Y889" s="55"/>
    </row>
    <row r="890" spans="21:25" x14ac:dyDescent="0.2">
      <c r="U890" s="55"/>
      <c r="V890" s="53"/>
      <c r="W890" s="53"/>
      <c r="X890" s="53"/>
      <c r="Y890" s="55"/>
    </row>
    <row r="891" spans="21:25" x14ac:dyDescent="0.2">
      <c r="U891" s="55"/>
      <c r="V891" s="53"/>
      <c r="W891" s="53"/>
      <c r="X891" s="53"/>
      <c r="Y891" s="55"/>
    </row>
    <row r="892" spans="21:25" x14ac:dyDescent="0.2">
      <c r="U892" s="55"/>
      <c r="V892" s="53"/>
      <c r="W892" s="53"/>
      <c r="X892" s="53"/>
      <c r="Y892" s="55"/>
    </row>
    <row r="893" spans="21:25" x14ac:dyDescent="0.2">
      <c r="U893" s="55"/>
      <c r="V893" s="53"/>
      <c r="W893" s="53"/>
      <c r="X893" s="53"/>
      <c r="Y893" s="55"/>
    </row>
    <row r="894" spans="21:25" x14ac:dyDescent="0.2">
      <c r="U894" s="55"/>
      <c r="V894" s="53"/>
      <c r="W894" s="53"/>
      <c r="X894" s="53"/>
      <c r="Y894" s="55"/>
    </row>
    <row r="895" spans="21:25" x14ac:dyDescent="0.2">
      <c r="U895" s="55"/>
      <c r="V895" s="53"/>
      <c r="W895" s="53"/>
      <c r="X895" s="53"/>
      <c r="Y895" s="55"/>
    </row>
    <row r="896" spans="21:25" x14ac:dyDescent="0.2">
      <c r="U896" s="55"/>
      <c r="V896" s="53"/>
      <c r="W896" s="53"/>
      <c r="X896" s="53"/>
      <c r="Y896" s="55"/>
    </row>
    <row r="897" spans="21:25" x14ac:dyDescent="0.2">
      <c r="U897" s="55"/>
      <c r="V897" s="53"/>
      <c r="W897" s="53"/>
      <c r="X897" s="53"/>
      <c r="Y897" s="55"/>
    </row>
    <row r="898" spans="21:25" x14ac:dyDescent="0.2">
      <c r="U898" s="55"/>
      <c r="V898" s="53"/>
      <c r="W898" s="53"/>
      <c r="X898" s="53"/>
      <c r="Y898" s="55"/>
    </row>
    <row r="899" spans="21:25" x14ac:dyDescent="0.2">
      <c r="U899" s="55"/>
      <c r="V899" s="53"/>
      <c r="W899" s="53"/>
      <c r="X899" s="53"/>
      <c r="Y899" s="55"/>
    </row>
    <row r="900" spans="21:25" x14ac:dyDescent="0.2">
      <c r="U900" s="55"/>
      <c r="V900" s="53"/>
      <c r="W900" s="53"/>
      <c r="X900" s="53"/>
      <c r="Y900" s="55"/>
    </row>
    <row r="901" spans="21:25" x14ac:dyDescent="0.2">
      <c r="U901" s="55"/>
      <c r="V901" s="53"/>
      <c r="W901" s="53"/>
      <c r="X901" s="53"/>
      <c r="Y901" s="55"/>
    </row>
    <row r="902" spans="21:25" x14ac:dyDescent="0.2">
      <c r="U902" s="55"/>
      <c r="V902" s="53"/>
      <c r="W902" s="53"/>
      <c r="X902" s="53"/>
      <c r="Y902" s="55"/>
    </row>
    <row r="903" spans="21:25" x14ac:dyDescent="0.2">
      <c r="U903" s="55"/>
      <c r="V903" s="53"/>
      <c r="W903" s="53"/>
      <c r="X903" s="53"/>
      <c r="Y903" s="55"/>
    </row>
    <row r="904" spans="21:25" x14ac:dyDescent="0.2">
      <c r="U904" s="55"/>
      <c r="V904" s="53"/>
      <c r="W904" s="53"/>
      <c r="X904" s="53"/>
      <c r="Y904" s="55"/>
    </row>
    <row r="905" spans="21:25" x14ac:dyDescent="0.2">
      <c r="U905" s="55"/>
      <c r="V905" s="53"/>
      <c r="W905" s="53"/>
      <c r="X905" s="53"/>
      <c r="Y905" s="55"/>
    </row>
    <row r="906" spans="21:25" x14ac:dyDescent="0.2">
      <c r="U906" s="55"/>
      <c r="V906" s="53"/>
      <c r="W906" s="53"/>
      <c r="X906" s="53"/>
      <c r="Y906" s="55"/>
    </row>
    <row r="907" spans="21:25" x14ac:dyDescent="0.2">
      <c r="U907" s="55"/>
      <c r="V907" s="53"/>
      <c r="W907" s="53"/>
      <c r="X907" s="53"/>
      <c r="Y907" s="55"/>
    </row>
    <row r="908" spans="21:25" x14ac:dyDescent="0.2">
      <c r="U908" s="55"/>
      <c r="V908" s="53"/>
      <c r="W908" s="53"/>
      <c r="X908" s="53"/>
      <c r="Y908" s="55"/>
    </row>
    <row r="909" spans="21:25" x14ac:dyDescent="0.2">
      <c r="U909" s="55"/>
      <c r="V909" s="53"/>
      <c r="W909" s="53"/>
      <c r="X909" s="53"/>
      <c r="Y909" s="55"/>
    </row>
    <row r="910" spans="21:25" x14ac:dyDescent="0.2">
      <c r="U910" s="55"/>
      <c r="V910" s="53"/>
      <c r="W910" s="53"/>
      <c r="X910" s="53"/>
      <c r="Y910" s="55"/>
    </row>
    <row r="911" spans="21:25" x14ac:dyDescent="0.2">
      <c r="U911" s="55"/>
      <c r="V911" s="53"/>
      <c r="W911" s="53"/>
      <c r="X911" s="53"/>
      <c r="Y911" s="55"/>
    </row>
    <row r="912" spans="21:25" x14ac:dyDescent="0.2">
      <c r="U912" s="55"/>
      <c r="V912" s="53"/>
      <c r="W912" s="53"/>
      <c r="X912" s="53"/>
      <c r="Y912" s="55"/>
    </row>
    <row r="913" spans="21:25" x14ac:dyDescent="0.2">
      <c r="U913" s="55"/>
      <c r="V913" s="53"/>
      <c r="W913" s="53"/>
      <c r="X913" s="53"/>
      <c r="Y913" s="55"/>
    </row>
    <row r="914" spans="21:25" x14ac:dyDescent="0.2">
      <c r="U914" s="55"/>
      <c r="V914" s="53"/>
      <c r="W914" s="53"/>
      <c r="X914" s="53"/>
      <c r="Y914" s="55"/>
    </row>
    <row r="915" spans="21:25" x14ac:dyDescent="0.2">
      <c r="U915" s="55"/>
      <c r="V915" s="53"/>
      <c r="W915" s="53"/>
      <c r="X915" s="53"/>
      <c r="Y915" s="55"/>
    </row>
    <row r="916" spans="21:25" x14ac:dyDescent="0.2">
      <c r="U916" s="55"/>
      <c r="V916" s="53"/>
      <c r="W916" s="53"/>
      <c r="X916" s="53"/>
      <c r="Y916" s="55"/>
    </row>
    <row r="917" spans="21:25" x14ac:dyDescent="0.2">
      <c r="U917" s="55"/>
      <c r="V917" s="53"/>
      <c r="W917" s="53"/>
      <c r="X917" s="53"/>
      <c r="Y917" s="55"/>
    </row>
    <row r="918" spans="21:25" x14ac:dyDescent="0.2">
      <c r="U918" s="55"/>
      <c r="V918" s="53"/>
      <c r="W918" s="53"/>
      <c r="X918" s="53"/>
      <c r="Y918" s="55"/>
    </row>
    <row r="919" spans="21:25" x14ac:dyDescent="0.2">
      <c r="U919" s="55"/>
      <c r="V919" s="53"/>
      <c r="W919" s="53"/>
      <c r="X919" s="53"/>
      <c r="Y919" s="55"/>
    </row>
    <row r="920" spans="21:25" x14ac:dyDescent="0.2">
      <c r="U920" s="55"/>
      <c r="V920" s="53"/>
      <c r="W920" s="53"/>
      <c r="X920" s="53"/>
      <c r="Y920" s="55"/>
    </row>
    <row r="921" spans="21:25" x14ac:dyDescent="0.2">
      <c r="U921" s="55"/>
      <c r="V921" s="53"/>
      <c r="W921" s="53"/>
      <c r="X921" s="53"/>
      <c r="Y921" s="55"/>
    </row>
    <row r="922" spans="21:25" x14ac:dyDescent="0.2">
      <c r="U922" s="55"/>
      <c r="V922" s="53"/>
      <c r="W922" s="53"/>
      <c r="X922" s="53"/>
      <c r="Y922" s="55"/>
    </row>
    <row r="923" spans="21:25" x14ac:dyDescent="0.2">
      <c r="U923" s="55"/>
      <c r="V923" s="53"/>
      <c r="W923" s="53"/>
      <c r="X923" s="53"/>
      <c r="Y923" s="55"/>
    </row>
    <row r="924" spans="21:25" x14ac:dyDescent="0.2">
      <c r="U924" s="55"/>
      <c r="V924" s="53"/>
      <c r="W924" s="53"/>
      <c r="X924" s="53"/>
      <c r="Y924" s="55"/>
    </row>
    <row r="925" spans="21:25" x14ac:dyDescent="0.2">
      <c r="U925" s="55"/>
      <c r="V925" s="53"/>
      <c r="W925" s="53"/>
      <c r="X925" s="53"/>
      <c r="Y925" s="55"/>
    </row>
    <row r="926" spans="21:25" x14ac:dyDescent="0.2">
      <c r="U926" s="55"/>
      <c r="V926" s="53"/>
      <c r="W926" s="53"/>
      <c r="X926" s="53"/>
      <c r="Y926" s="55"/>
    </row>
    <row r="927" spans="21:25" x14ac:dyDescent="0.2">
      <c r="U927" s="55"/>
      <c r="V927" s="53"/>
      <c r="W927" s="53"/>
      <c r="X927" s="53"/>
      <c r="Y927" s="55"/>
    </row>
    <row r="928" spans="21:25" x14ac:dyDescent="0.2">
      <c r="U928" s="55"/>
      <c r="V928" s="53"/>
      <c r="W928" s="53"/>
      <c r="X928" s="53"/>
      <c r="Y928" s="55"/>
    </row>
    <row r="929" spans="21:25" x14ac:dyDescent="0.2">
      <c r="U929" s="55"/>
      <c r="V929" s="53"/>
      <c r="W929" s="53"/>
      <c r="X929" s="53"/>
      <c r="Y929" s="55"/>
    </row>
    <row r="930" spans="21:25" x14ac:dyDescent="0.2">
      <c r="U930" s="55"/>
      <c r="V930" s="53"/>
      <c r="W930" s="53"/>
      <c r="X930" s="53"/>
      <c r="Y930" s="55"/>
    </row>
    <row r="931" spans="21:25" x14ac:dyDescent="0.2">
      <c r="U931" s="55"/>
      <c r="V931" s="53"/>
      <c r="W931" s="53"/>
      <c r="X931" s="53"/>
      <c r="Y931" s="55"/>
    </row>
    <row r="932" spans="21:25" x14ac:dyDescent="0.2">
      <c r="U932" s="55"/>
      <c r="V932" s="53"/>
      <c r="W932" s="53"/>
      <c r="X932" s="53"/>
      <c r="Y932" s="55"/>
    </row>
    <row r="933" spans="21:25" x14ac:dyDescent="0.2">
      <c r="U933" s="55"/>
      <c r="V933" s="53"/>
      <c r="W933" s="53"/>
      <c r="X933" s="53"/>
      <c r="Y933" s="55"/>
    </row>
    <row r="934" spans="21:25" x14ac:dyDescent="0.2">
      <c r="U934" s="55"/>
      <c r="V934" s="53"/>
      <c r="W934" s="53"/>
      <c r="X934" s="53"/>
      <c r="Y934" s="55"/>
    </row>
    <row r="935" spans="21:25" x14ac:dyDescent="0.2">
      <c r="U935" s="55"/>
      <c r="V935" s="53"/>
      <c r="W935" s="53"/>
      <c r="X935" s="53"/>
      <c r="Y935" s="55"/>
    </row>
    <row r="936" spans="21:25" x14ac:dyDescent="0.2">
      <c r="U936" s="55"/>
      <c r="V936" s="53"/>
      <c r="W936" s="53"/>
      <c r="X936" s="53"/>
      <c r="Y936" s="55"/>
    </row>
    <row r="937" spans="21:25" x14ac:dyDescent="0.2">
      <c r="U937" s="55"/>
      <c r="V937" s="53"/>
      <c r="W937" s="53"/>
      <c r="X937" s="53"/>
      <c r="Y937" s="55"/>
    </row>
    <row r="938" spans="21:25" x14ac:dyDescent="0.2">
      <c r="U938" s="55"/>
      <c r="V938" s="53"/>
      <c r="W938" s="53"/>
      <c r="X938" s="53"/>
      <c r="Y938" s="55"/>
    </row>
    <row r="939" spans="21:25" x14ac:dyDescent="0.2">
      <c r="U939" s="55"/>
      <c r="V939" s="53"/>
      <c r="W939" s="53"/>
      <c r="X939" s="53"/>
      <c r="Y939" s="55"/>
    </row>
    <row r="940" spans="21:25" x14ac:dyDescent="0.2">
      <c r="U940" s="55"/>
      <c r="V940" s="53"/>
      <c r="W940" s="53"/>
      <c r="X940" s="53"/>
      <c r="Y940" s="55"/>
    </row>
    <row r="941" spans="21:25" x14ac:dyDescent="0.2">
      <c r="U941" s="55"/>
      <c r="V941" s="53"/>
      <c r="W941" s="53"/>
      <c r="X941" s="53"/>
      <c r="Y941" s="55"/>
    </row>
    <row r="942" spans="21:25" x14ac:dyDescent="0.2">
      <c r="U942" s="55"/>
      <c r="V942" s="53"/>
      <c r="W942" s="53"/>
      <c r="X942" s="53"/>
      <c r="Y942" s="55"/>
    </row>
    <row r="943" spans="21:25" x14ac:dyDescent="0.2">
      <c r="U943" s="55"/>
      <c r="V943" s="53"/>
      <c r="W943" s="53"/>
      <c r="X943" s="53"/>
      <c r="Y943" s="55"/>
    </row>
    <row r="944" spans="21:25" x14ac:dyDescent="0.2">
      <c r="U944" s="55"/>
      <c r="V944" s="53"/>
      <c r="W944" s="53"/>
      <c r="X944" s="53"/>
      <c r="Y944" s="55"/>
    </row>
    <row r="945" spans="21:25" x14ac:dyDescent="0.2">
      <c r="U945" s="55"/>
      <c r="V945" s="53"/>
      <c r="W945" s="53"/>
      <c r="X945" s="53"/>
      <c r="Y945" s="55"/>
    </row>
    <row r="946" spans="21:25" x14ac:dyDescent="0.2">
      <c r="U946" s="55"/>
      <c r="V946" s="53"/>
      <c r="W946" s="53"/>
      <c r="X946" s="53"/>
      <c r="Y946" s="55"/>
    </row>
    <row r="947" spans="21:25" x14ac:dyDescent="0.2">
      <c r="U947" s="55"/>
      <c r="V947" s="53"/>
      <c r="W947" s="53"/>
      <c r="X947" s="53"/>
      <c r="Y947" s="55"/>
    </row>
    <row r="948" spans="21:25" x14ac:dyDescent="0.2">
      <c r="U948" s="55"/>
      <c r="V948" s="53"/>
      <c r="W948" s="53"/>
      <c r="X948" s="53"/>
      <c r="Y948" s="55"/>
    </row>
    <row r="949" spans="21:25" x14ac:dyDescent="0.2">
      <c r="U949" s="55"/>
      <c r="V949" s="53"/>
      <c r="W949" s="53"/>
      <c r="X949" s="53"/>
      <c r="Y949" s="55"/>
    </row>
    <row r="950" spans="21:25" x14ac:dyDescent="0.2">
      <c r="U950" s="55"/>
      <c r="V950" s="53"/>
      <c r="W950" s="53"/>
      <c r="X950" s="53"/>
      <c r="Y950" s="55"/>
    </row>
    <row r="951" spans="21:25" x14ac:dyDescent="0.2">
      <c r="U951" s="55"/>
      <c r="V951" s="53"/>
      <c r="W951" s="53"/>
      <c r="X951" s="53"/>
      <c r="Y951" s="55"/>
    </row>
    <row r="952" spans="21:25" x14ac:dyDescent="0.2">
      <c r="U952" s="55"/>
      <c r="V952" s="53"/>
      <c r="W952" s="53"/>
      <c r="X952" s="53"/>
      <c r="Y952" s="55"/>
    </row>
    <row r="953" spans="21:25" x14ac:dyDescent="0.2">
      <c r="U953" s="55"/>
      <c r="V953" s="53"/>
      <c r="W953" s="53"/>
      <c r="X953" s="53"/>
      <c r="Y953" s="55"/>
    </row>
    <row r="954" spans="21:25" x14ac:dyDescent="0.2">
      <c r="U954" s="55"/>
      <c r="V954" s="53"/>
      <c r="W954" s="53"/>
      <c r="X954" s="53"/>
      <c r="Y954" s="55"/>
    </row>
    <row r="955" spans="21:25" x14ac:dyDescent="0.2">
      <c r="U955" s="55"/>
      <c r="V955" s="53"/>
      <c r="W955" s="53"/>
      <c r="X955" s="53"/>
      <c r="Y955" s="55"/>
    </row>
    <row r="956" spans="21:25" x14ac:dyDescent="0.2">
      <c r="U956" s="55"/>
      <c r="V956" s="53"/>
      <c r="W956" s="53"/>
      <c r="X956" s="53"/>
      <c r="Y956" s="55"/>
    </row>
    <row r="957" spans="21:25" x14ac:dyDescent="0.2">
      <c r="U957" s="55"/>
      <c r="V957" s="53"/>
      <c r="W957" s="53"/>
      <c r="X957" s="53"/>
      <c r="Y957" s="55"/>
    </row>
    <row r="958" spans="21:25" x14ac:dyDescent="0.2">
      <c r="U958" s="55"/>
      <c r="V958" s="53"/>
      <c r="W958" s="53"/>
      <c r="X958" s="53"/>
      <c r="Y958" s="55"/>
    </row>
    <row r="959" spans="21:25" x14ac:dyDescent="0.2">
      <c r="U959" s="55"/>
      <c r="V959" s="53"/>
      <c r="W959" s="53"/>
      <c r="X959" s="53"/>
      <c r="Y959" s="55"/>
    </row>
    <row r="960" spans="21:25" x14ac:dyDescent="0.2">
      <c r="U960" s="55"/>
      <c r="V960" s="53"/>
      <c r="W960" s="53"/>
      <c r="X960" s="53"/>
      <c r="Y960" s="55"/>
    </row>
    <row r="961" spans="21:25" x14ac:dyDescent="0.2">
      <c r="U961" s="55"/>
      <c r="V961" s="53"/>
      <c r="W961" s="53"/>
      <c r="X961" s="53"/>
      <c r="Y961" s="55"/>
    </row>
    <row r="962" spans="21:25" x14ac:dyDescent="0.2">
      <c r="U962" s="55"/>
      <c r="V962" s="53"/>
      <c r="W962" s="53"/>
      <c r="X962" s="53"/>
      <c r="Y962" s="55"/>
    </row>
    <row r="963" spans="21:25" x14ac:dyDescent="0.2">
      <c r="U963" s="55"/>
      <c r="V963" s="53"/>
      <c r="W963" s="53"/>
      <c r="X963" s="53"/>
      <c r="Y963" s="55"/>
    </row>
    <row r="964" spans="21:25" x14ac:dyDescent="0.2">
      <c r="U964" s="55"/>
      <c r="V964" s="53"/>
      <c r="W964" s="53"/>
      <c r="X964" s="53"/>
      <c r="Y964" s="55"/>
    </row>
    <row r="965" spans="21:25" x14ac:dyDescent="0.2">
      <c r="U965" s="55"/>
      <c r="V965" s="53"/>
      <c r="W965" s="53"/>
      <c r="X965" s="53"/>
      <c r="Y965" s="55"/>
    </row>
    <row r="966" spans="21:25" x14ac:dyDescent="0.2">
      <c r="U966" s="55"/>
      <c r="V966" s="53"/>
      <c r="W966" s="53"/>
      <c r="X966" s="53"/>
      <c r="Y966" s="55"/>
    </row>
    <row r="967" spans="21:25" x14ac:dyDescent="0.2">
      <c r="U967" s="55"/>
      <c r="V967" s="53"/>
      <c r="W967" s="53"/>
      <c r="X967" s="53"/>
      <c r="Y967" s="55"/>
    </row>
    <row r="968" spans="21:25" x14ac:dyDescent="0.2">
      <c r="U968" s="55"/>
      <c r="V968" s="53"/>
      <c r="W968" s="53"/>
      <c r="X968" s="53"/>
      <c r="Y968" s="55"/>
    </row>
    <row r="969" spans="21:25" x14ac:dyDescent="0.2">
      <c r="U969" s="55"/>
      <c r="V969" s="53"/>
      <c r="W969" s="53"/>
      <c r="X969" s="53"/>
      <c r="Y969" s="55"/>
    </row>
    <row r="970" spans="21:25" x14ac:dyDescent="0.2">
      <c r="U970" s="55"/>
      <c r="V970" s="53"/>
      <c r="W970" s="53"/>
      <c r="X970" s="53"/>
      <c r="Y970" s="55"/>
    </row>
    <row r="971" spans="21:25" x14ac:dyDescent="0.2">
      <c r="U971" s="55"/>
      <c r="V971" s="53"/>
      <c r="W971" s="53"/>
      <c r="X971" s="53"/>
      <c r="Y971" s="55"/>
    </row>
    <row r="972" spans="21:25" x14ac:dyDescent="0.2">
      <c r="U972" s="55"/>
      <c r="V972" s="53"/>
      <c r="W972" s="53"/>
      <c r="X972" s="53"/>
      <c r="Y972" s="55"/>
    </row>
    <row r="973" spans="21:25" x14ac:dyDescent="0.2">
      <c r="U973" s="55"/>
      <c r="V973" s="53"/>
      <c r="W973" s="53"/>
      <c r="X973" s="53"/>
      <c r="Y973" s="55"/>
    </row>
    <row r="974" spans="21:25" x14ac:dyDescent="0.2">
      <c r="U974" s="55"/>
      <c r="V974" s="53"/>
      <c r="W974" s="53"/>
      <c r="X974" s="53"/>
      <c r="Y974" s="55"/>
    </row>
    <row r="975" spans="21:25" x14ac:dyDescent="0.2">
      <c r="U975" s="55"/>
      <c r="V975" s="53"/>
      <c r="W975" s="53"/>
      <c r="X975" s="53"/>
      <c r="Y975" s="55"/>
    </row>
    <row r="976" spans="21:25" x14ac:dyDescent="0.2">
      <c r="U976" s="55"/>
      <c r="V976" s="53"/>
      <c r="W976" s="53"/>
      <c r="X976" s="53"/>
      <c r="Y976" s="55"/>
    </row>
    <row r="977" spans="21:25" x14ac:dyDescent="0.2">
      <c r="U977" s="55"/>
      <c r="V977" s="53"/>
      <c r="W977" s="53"/>
      <c r="X977" s="53"/>
      <c r="Y977" s="55"/>
    </row>
    <row r="978" spans="21:25" x14ac:dyDescent="0.2">
      <c r="U978" s="55"/>
      <c r="V978" s="53"/>
      <c r="W978" s="53"/>
      <c r="X978" s="53"/>
      <c r="Y978" s="55"/>
    </row>
    <row r="979" spans="21:25" x14ac:dyDescent="0.2">
      <c r="U979" s="55"/>
      <c r="V979" s="53"/>
      <c r="W979" s="53"/>
      <c r="X979" s="53"/>
      <c r="Y979" s="55"/>
    </row>
    <row r="980" spans="21:25" x14ac:dyDescent="0.2">
      <c r="U980" s="55"/>
      <c r="V980" s="53"/>
      <c r="W980" s="53"/>
      <c r="X980" s="53"/>
      <c r="Y980" s="55"/>
    </row>
    <row r="981" spans="21:25" x14ac:dyDescent="0.2">
      <c r="U981" s="55"/>
      <c r="V981" s="53"/>
      <c r="W981" s="53"/>
      <c r="X981" s="53"/>
      <c r="Y981" s="55"/>
    </row>
    <row r="982" spans="21:25" x14ac:dyDescent="0.2">
      <c r="U982" s="55"/>
      <c r="V982" s="53"/>
      <c r="W982" s="53"/>
      <c r="X982" s="53"/>
      <c r="Y982" s="55"/>
    </row>
    <row r="983" spans="21:25" x14ac:dyDescent="0.2">
      <c r="U983" s="55"/>
      <c r="V983" s="53"/>
      <c r="W983" s="53"/>
      <c r="X983" s="53"/>
      <c r="Y983" s="55"/>
    </row>
    <row r="984" spans="21:25" x14ac:dyDescent="0.2">
      <c r="U984" s="55"/>
      <c r="V984" s="53"/>
      <c r="W984" s="53"/>
      <c r="X984" s="53"/>
      <c r="Y984" s="55"/>
    </row>
    <row r="985" spans="21:25" x14ac:dyDescent="0.2">
      <c r="U985" s="55"/>
      <c r="V985" s="53"/>
      <c r="W985" s="53"/>
      <c r="X985" s="53"/>
      <c r="Y985" s="55"/>
    </row>
    <row r="986" spans="21:25" x14ac:dyDescent="0.2">
      <c r="U986" s="55"/>
      <c r="V986" s="53"/>
      <c r="W986" s="53"/>
      <c r="X986" s="53"/>
      <c r="Y986" s="55"/>
    </row>
    <row r="987" spans="21:25" x14ac:dyDescent="0.2">
      <c r="U987" s="55"/>
      <c r="V987" s="53"/>
      <c r="W987" s="53"/>
      <c r="X987" s="53"/>
      <c r="Y987" s="55"/>
    </row>
    <row r="988" spans="21:25" x14ac:dyDescent="0.2">
      <c r="U988" s="55"/>
      <c r="V988" s="53"/>
      <c r="W988" s="53"/>
      <c r="X988" s="53"/>
      <c r="Y988" s="55"/>
    </row>
    <row r="989" spans="21:25" x14ac:dyDescent="0.2">
      <c r="U989" s="55"/>
      <c r="V989" s="53"/>
      <c r="W989" s="53"/>
      <c r="X989" s="53"/>
      <c r="Y989" s="55"/>
    </row>
    <row r="990" spans="21:25" x14ac:dyDescent="0.2">
      <c r="U990" s="55"/>
      <c r="V990" s="53"/>
      <c r="W990" s="53"/>
      <c r="X990" s="53"/>
      <c r="Y990" s="55"/>
    </row>
    <row r="991" spans="21:25" x14ac:dyDescent="0.2">
      <c r="U991" s="55"/>
      <c r="V991" s="53"/>
      <c r="W991" s="53"/>
      <c r="X991" s="53"/>
      <c r="Y991" s="55"/>
    </row>
    <row r="992" spans="21:25" x14ac:dyDescent="0.2">
      <c r="U992" s="55"/>
      <c r="V992" s="53"/>
      <c r="W992" s="53"/>
      <c r="X992" s="53"/>
      <c r="Y992" s="55"/>
    </row>
    <row r="993" spans="21:25" x14ac:dyDescent="0.2">
      <c r="U993" s="55"/>
      <c r="V993" s="53"/>
      <c r="W993" s="53"/>
      <c r="X993" s="53"/>
      <c r="Y993" s="55"/>
    </row>
    <row r="994" spans="21:25" x14ac:dyDescent="0.2">
      <c r="U994" s="55"/>
      <c r="V994" s="53"/>
      <c r="W994" s="53"/>
      <c r="X994" s="53"/>
      <c r="Y994" s="55"/>
    </row>
    <row r="995" spans="21:25" x14ac:dyDescent="0.2">
      <c r="U995" s="55"/>
      <c r="V995" s="53"/>
      <c r="W995" s="53"/>
      <c r="X995" s="53"/>
      <c r="Y995" s="55"/>
    </row>
    <row r="996" spans="21:25" x14ac:dyDescent="0.2">
      <c r="U996" s="55"/>
      <c r="V996" s="53"/>
      <c r="W996" s="53"/>
      <c r="X996" s="53"/>
      <c r="Y996" s="55"/>
    </row>
    <row r="997" spans="21:25" x14ac:dyDescent="0.2">
      <c r="U997" s="55"/>
      <c r="V997" s="53"/>
      <c r="W997" s="53"/>
      <c r="X997" s="53"/>
      <c r="Y997" s="55"/>
    </row>
    <row r="998" spans="21:25" x14ac:dyDescent="0.2">
      <c r="U998" s="55"/>
      <c r="V998" s="53"/>
      <c r="W998" s="53"/>
      <c r="X998" s="53"/>
      <c r="Y998" s="55"/>
    </row>
    <row r="999" spans="21:25" x14ac:dyDescent="0.2">
      <c r="U999" s="55"/>
      <c r="V999" s="53"/>
      <c r="W999" s="53"/>
      <c r="X999" s="53"/>
      <c r="Y999" s="55"/>
    </row>
    <row r="1000" spans="21:25" x14ac:dyDescent="0.2">
      <c r="U1000" s="55"/>
      <c r="V1000" s="53"/>
      <c r="W1000" s="53"/>
      <c r="X1000" s="53"/>
      <c r="Y1000" s="55"/>
    </row>
    <row r="1001" spans="21:25" x14ac:dyDescent="0.2">
      <c r="U1001" s="55"/>
      <c r="V1001" s="53"/>
      <c r="W1001" s="53"/>
      <c r="X1001" s="53"/>
      <c r="Y1001" s="55"/>
    </row>
    <row r="1002" spans="21:25" x14ac:dyDescent="0.2">
      <c r="U1002" s="55"/>
      <c r="V1002" s="53"/>
      <c r="W1002" s="53"/>
      <c r="X1002" s="53"/>
      <c r="Y1002" s="55"/>
    </row>
    <row r="1003" spans="21:25" x14ac:dyDescent="0.2">
      <c r="U1003" s="55"/>
      <c r="V1003" s="53"/>
      <c r="W1003" s="53"/>
      <c r="X1003" s="53"/>
      <c r="Y1003" s="55"/>
    </row>
    <row r="1004" spans="21:25" x14ac:dyDescent="0.2">
      <c r="U1004" s="55"/>
      <c r="V1004" s="53"/>
      <c r="W1004" s="53"/>
      <c r="X1004" s="53"/>
      <c r="Y1004" s="55"/>
    </row>
    <row r="1005" spans="21:25" x14ac:dyDescent="0.2">
      <c r="U1005" s="55"/>
      <c r="V1005" s="53"/>
      <c r="W1005" s="53"/>
      <c r="X1005" s="53"/>
      <c r="Y1005" s="55"/>
    </row>
    <row r="1006" spans="21:25" x14ac:dyDescent="0.2">
      <c r="U1006" s="55"/>
      <c r="V1006" s="53"/>
      <c r="W1006" s="53"/>
      <c r="X1006" s="53"/>
      <c r="Y1006" s="55"/>
    </row>
    <row r="1007" spans="21:25" x14ac:dyDescent="0.2">
      <c r="U1007" s="55"/>
      <c r="V1007" s="53"/>
      <c r="W1007" s="53"/>
      <c r="X1007" s="53"/>
      <c r="Y1007" s="55"/>
    </row>
    <row r="1008" spans="21:25" x14ac:dyDescent="0.2">
      <c r="U1008" s="55"/>
      <c r="V1008" s="53"/>
      <c r="W1008" s="53"/>
      <c r="X1008" s="53"/>
      <c r="Y1008" s="55"/>
    </row>
    <row r="1009" spans="21:25" x14ac:dyDescent="0.2">
      <c r="U1009" s="55"/>
      <c r="V1009" s="53"/>
      <c r="W1009" s="53"/>
      <c r="X1009" s="53"/>
      <c r="Y1009" s="55"/>
    </row>
    <row r="1010" spans="21:25" x14ac:dyDescent="0.2">
      <c r="U1010" s="55"/>
      <c r="V1010" s="53"/>
      <c r="W1010" s="53"/>
      <c r="X1010" s="53"/>
      <c r="Y1010" s="55"/>
    </row>
    <row r="1011" spans="21:25" x14ac:dyDescent="0.2">
      <c r="U1011" s="55"/>
      <c r="V1011" s="53"/>
      <c r="W1011" s="53"/>
      <c r="X1011" s="53"/>
      <c r="Y1011" s="55"/>
    </row>
    <row r="1012" spans="21:25" x14ac:dyDescent="0.2">
      <c r="U1012" s="55"/>
      <c r="V1012" s="53"/>
      <c r="W1012" s="53"/>
      <c r="X1012" s="53"/>
      <c r="Y1012" s="55"/>
    </row>
    <row r="1013" spans="21:25" x14ac:dyDescent="0.2">
      <c r="U1013" s="55"/>
      <c r="V1013" s="53"/>
      <c r="W1013" s="53"/>
      <c r="X1013" s="53"/>
      <c r="Y1013" s="55"/>
    </row>
    <row r="1014" spans="21:25" x14ac:dyDescent="0.2">
      <c r="U1014" s="55"/>
      <c r="V1014" s="53"/>
      <c r="W1014" s="53"/>
      <c r="X1014" s="53"/>
      <c r="Y1014" s="55"/>
    </row>
    <row r="1015" spans="21:25" x14ac:dyDescent="0.2">
      <c r="U1015" s="55"/>
      <c r="V1015" s="53"/>
      <c r="W1015" s="53"/>
      <c r="X1015" s="53"/>
      <c r="Y1015" s="55"/>
    </row>
    <row r="1016" spans="21:25" x14ac:dyDescent="0.2">
      <c r="U1016" s="55"/>
      <c r="V1016" s="53"/>
      <c r="W1016" s="53"/>
      <c r="X1016" s="53"/>
      <c r="Y1016" s="55"/>
    </row>
    <row r="1017" spans="21:25" x14ac:dyDescent="0.2">
      <c r="U1017" s="55"/>
      <c r="V1017" s="53"/>
      <c r="W1017" s="53"/>
      <c r="X1017" s="53"/>
      <c r="Y1017" s="55"/>
    </row>
    <row r="1018" spans="21:25" x14ac:dyDescent="0.2">
      <c r="U1018" s="55"/>
      <c r="V1018" s="53"/>
      <c r="W1018" s="53"/>
      <c r="X1018" s="53"/>
      <c r="Y1018" s="55"/>
    </row>
    <row r="1019" spans="21:25" x14ac:dyDescent="0.2">
      <c r="U1019" s="55"/>
      <c r="V1019" s="53"/>
      <c r="W1019" s="53"/>
      <c r="X1019" s="53"/>
      <c r="Y1019" s="55"/>
    </row>
    <row r="1020" spans="21:25" x14ac:dyDescent="0.2">
      <c r="U1020" s="55"/>
      <c r="V1020" s="53"/>
      <c r="W1020" s="53"/>
      <c r="X1020" s="53"/>
      <c r="Y1020" s="55"/>
    </row>
    <row r="1021" spans="21:25" x14ac:dyDescent="0.2">
      <c r="U1021" s="55"/>
      <c r="V1021" s="53"/>
      <c r="W1021" s="53"/>
      <c r="X1021" s="53"/>
      <c r="Y1021" s="55"/>
    </row>
    <row r="1022" spans="21:25" x14ac:dyDescent="0.2">
      <c r="U1022" s="55"/>
      <c r="V1022" s="53"/>
      <c r="W1022" s="53"/>
      <c r="X1022" s="53"/>
      <c r="Y1022" s="55"/>
    </row>
    <row r="1023" spans="21:25" x14ac:dyDescent="0.2">
      <c r="U1023" s="55"/>
      <c r="V1023" s="53"/>
      <c r="W1023" s="53"/>
      <c r="X1023" s="53"/>
      <c r="Y1023" s="55"/>
    </row>
    <row r="1024" spans="21:25" x14ac:dyDescent="0.2">
      <c r="U1024" s="55"/>
      <c r="V1024" s="53"/>
      <c r="W1024" s="53"/>
      <c r="X1024" s="53"/>
      <c r="Y1024" s="55"/>
    </row>
    <row r="1025" spans="21:25" x14ac:dyDescent="0.2">
      <c r="U1025" s="55"/>
      <c r="V1025" s="53"/>
      <c r="W1025" s="53"/>
      <c r="X1025" s="53"/>
      <c r="Y1025" s="55"/>
    </row>
    <row r="1026" spans="21:25" x14ac:dyDescent="0.2">
      <c r="U1026" s="55"/>
      <c r="V1026" s="53"/>
      <c r="W1026" s="53"/>
      <c r="X1026" s="53"/>
      <c r="Y1026" s="55"/>
    </row>
    <row r="1027" spans="21:25" x14ac:dyDescent="0.2">
      <c r="U1027" s="55"/>
      <c r="V1027" s="53"/>
      <c r="W1027" s="53"/>
      <c r="X1027" s="53"/>
      <c r="Y1027" s="55"/>
    </row>
    <row r="1028" spans="21:25" x14ac:dyDescent="0.2">
      <c r="U1028" s="55"/>
      <c r="V1028" s="53"/>
      <c r="W1028" s="53"/>
      <c r="X1028" s="53"/>
      <c r="Y1028" s="55"/>
    </row>
    <row r="1029" spans="21:25" x14ac:dyDescent="0.2">
      <c r="U1029" s="55"/>
      <c r="V1029" s="53"/>
      <c r="W1029" s="53"/>
      <c r="X1029" s="53"/>
      <c r="Y1029" s="55"/>
    </row>
    <row r="1030" spans="21:25" x14ac:dyDescent="0.2">
      <c r="U1030" s="55"/>
      <c r="V1030" s="53"/>
      <c r="W1030" s="53"/>
      <c r="X1030" s="53"/>
      <c r="Y1030" s="55"/>
    </row>
    <row r="1031" spans="21:25" x14ac:dyDescent="0.2">
      <c r="U1031" s="55"/>
      <c r="V1031" s="53"/>
      <c r="W1031" s="53"/>
      <c r="X1031" s="53"/>
      <c r="Y1031" s="55"/>
    </row>
    <row r="1032" spans="21:25" x14ac:dyDescent="0.2">
      <c r="U1032" s="55"/>
      <c r="V1032" s="53"/>
      <c r="W1032" s="53"/>
      <c r="X1032" s="53"/>
      <c r="Y1032" s="55"/>
    </row>
    <row r="1033" spans="21:25" x14ac:dyDescent="0.2">
      <c r="U1033" s="55"/>
      <c r="V1033" s="53"/>
      <c r="W1033" s="53"/>
      <c r="X1033" s="53"/>
      <c r="Y1033" s="55"/>
    </row>
    <row r="1034" spans="21:25" x14ac:dyDescent="0.2">
      <c r="U1034" s="55"/>
      <c r="V1034" s="53"/>
      <c r="W1034" s="53"/>
      <c r="X1034" s="53"/>
      <c r="Y1034" s="55"/>
    </row>
    <row r="1035" spans="21:25" x14ac:dyDescent="0.2">
      <c r="U1035" s="55"/>
      <c r="V1035" s="53"/>
      <c r="W1035" s="53"/>
      <c r="X1035" s="53"/>
      <c r="Y1035" s="55"/>
    </row>
    <row r="1036" spans="21:25" x14ac:dyDescent="0.2">
      <c r="U1036" s="55"/>
      <c r="V1036" s="53"/>
      <c r="W1036" s="53"/>
      <c r="X1036" s="53"/>
      <c r="Y1036" s="55"/>
    </row>
    <row r="1037" spans="21:25" x14ac:dyDescent="0.2">
      <c r="U1037" s="55"/>
      <c r="V1037" s="53"/>
      <c r="W1037" s="53"/>
      <c r="X1037" s="53"/>
      <c r="Y1037" s="55"/>
    </row>
    <row r="1038" spans="21:25" x14ac:dyDescent="0.2">
      <c r="U1038" s="55"/>
      <c r="V1038" s="53"/>
      <c r="W1038" s="53"/>
      <c r="X1038" s="53"/>
      <c r="Y1038" s="55"/>
    </row>
    <row r="1039" spans="21:25" x14ac:dyDescent="0.2">
      <c r="U1039" s="55"/>
      <c r="V1039" s="53"/>
      <c r="W1039" s="53"/>
      <c r="X1039" s="53"/>
      <c r="Y1039" s="55"/>
    </row>
    <row r="1040" spans="21:25" x14ac:dyDescent="0.2">
      <c r="U1040" s="55"/>
      <c r="V1040" s="53"/>
      <c r="W1040" s="53"/>
      <c r="X1040" s="53"/>
      <c r="Y1040" s="55"/>
    </row>
    <row r="1041" spans="21:25" x14ac:dyDescent="0.2">
      <c r="U1041" s="55"/>
      <c r="V1041" s="53"/>
      <c r="W1041" s="53"/>
      <c r="X1041" s="53"/>
      <c r="Y1041" s="55"/>
    </row>
    <row r="1042" spans="21:25" x14ac:dyDescent="0.2">
      <c r="U1042" s="55"/>
      <c r="V1042" s="53"/>
      <c r="W1042" s="53"/>
      <c r="X1042" s="53"/>
      <c r="Y1042" s="55"/>
    </row>
    <row r="1043" spans="21:25" x14ac:dyDescent="0.2">
      <c r="U1043" s="55"/>
      <c r="V1043" s="53"/>
      <c r="W1043" s="53"/>
      <c r="X1043" s="53"/>
      <c r="Y1043" s="55"/>
    </row>
    <row r="1044" spans="21:25" x14ac:dyDescent="0.2">
      <c r="U1044" s="55"/>
      <c r="V1044" s="53"/>
      <c r="W1044" s="53"/>
      <c r="X1044" s="53"/>
      <c r="Y1044" s="55"/>
    </row>
    <row r="1045" spans="21:25" x14ac:dyDescent="0.2">
      <c r="U1045" s="55"/>
      <c r="V1045" s="53"/>
      <c r="W1045" s="53"/>
      <c r="X1045" s="53"/>
      <c r="Y1045" s="55"/>
    </row>
    <row r="1046" spans="21:25" x14ac:dyDescent="0.2">
      <c r="U1046" s="55"/>
      <c r="V1046" s="53"/>
      <c r="W1046" s="53"/>
      <c r="X1046" s="53"/>
      <c r="Y1046" s="55"/>
    </row>
    <row r="1047" spans="21:25" x14ac:dyDescent="0.2">
      <c r="U1047" s="55"/>
      <c r="V1047" s="53"/>
      <c r="W1047" s="53"/>
      <c r="X1047" s="53"/>
      <c r="Y1047" s="55"/>
    </row>
    <row r="1048" spans="21:25" x14ac:dyDescent="0.2">
      <c r="U1048" s="55"/>
      <c r="V1048" s="53"/>
      <c r="W1048" s="53"/>
      <c r="X1048" s="53"/>
      <c r="Y1048" s="55"/>
    </row>
    <row r="1049" spans="21:25" x14ac:dyDescent="0.2">
      <c r="U1049" s="55"/>
      <c r="V1049" s="53"/>
      <c r="W1049" s="53"/>
      <c r="X1049" s="53"/>
      <c r="Y1049" s="55"/>
    </row>
    <row r="1050" spans="21:25" x14ac:dyDescent="0.2">
      <c r="U1050" s="55"/>
      <c r="V1050" s="53"/>
      <c r="W1050" s="53"/>
      <c r="X1050" s="53"/>
      <c r="Y1050" s="55"/>
    </row>
    <row r="1051" spans="21:25" x14ac:dyDescent="0.2">
      <c r="U1051" s="55"/>
      <c r="V1051" s="53"/>
      <c r="W1051" s="53"/>
      <c r="X1051" s="53"/>
      <c r="Y1051" s="55"/>
    </row>
    <row r="1052" spans="21:25" x14ac:dyDescent="0.2">
      <c r="U1052" s="55"/>
      <c r="V1052" s="53"/>
      <c r="W1052" s="53"/>
      <c r="X1052" s="53"/>
      <c r="Y1052" s="55"/>
    </row>
    <row r="1053" spans="21:25" x14ac:dyDescent="0.2">
      <c r="U1053" s="55"/>
      <c r="V1053" s="53"/>
      <c r="W1053" s="53"/>
      <c r="X1053" s="53"/>
      <c r="Y1053" s="55"/>
    </row>
    <row r="1054" spans="21:25" x14ac:dyDescent="0.2">
      <c r="U1054" s="55"/>
      <c r="V1054" s="53"/>
      <c r="W1054" s="53"/>
      <c r="X1054" s="53"/>
      <c r="Y1054" s="55"/>
    </row>
    <row r="1055" spans="21:25" x14ac:dyDescent="0.2">
      <c r="U1055" s="55"/>
      <c r="V1055" s="53"/>
      <c r="W1055" s="53"/>
      <c r="X1055" s="53"/>
      <c r="Y1055" s="55"/>
    </row>
    <row r="1056" spans="21:25" x14ac:dyDescent="0.2">
      <c r="U1056" s="55"/>
      <c r="V1056" s="53"/>
      <c r="W1056" s="53"/>
      <c r="X1056" s="53"/>
      <c r="Y1056" s="55"/>
    </row>
    <row r="1057" spans="21:25" x14ac:dyDescent="0.2">
      <c r="U1057" s="55"/>
      <c r="V1057" s="53"/>
      <c r="W1057" s="53"/>
      <c r="X1057" s="53"/>
      <c r="Y1057" s="55"/>
    </row>
    <row r="1058" spans="21:25" x14ac:dyDescent="0.2">
      <c r="U1058" s="55"/>
      <c r="V1058" s="53"/>
      <c r="W1058" s="53"/>
      <c r="X1058" s="53"/>
      <c r="Y1058" s="55"/>
    </row>
    <row r="1059" spans="21:25" x14ac:dyDescent="0.2">
      <c r="U1059" s="55"/>
      <c r="V1059" s="53"/>
      <c r="W1059" s="53"/>
      <c r="X1059" s="53"/>
      <c r="Y1059" s="55"/>
    </row>
    <row r="1060" spans="21:25" x14ac:dyDescent="0.2">
      <c r="U1060" s="55"/>
      <c r="V1060" s="53"/>
      <c r="W1060" s="53"/>
      <c r="X1060" s="53"/>
      <c r="Y1060" s="55"/>
    </row>
    <row r="1061" spans="21:25" x14ac:dyDescent="0.2">
      <c r="U1061" s="55"/>
      <c r="V1061" s="53"/>
      <c r="W1061" s="53"/>
      <c r="X1061" s="53"/>
      <c r="Y1061" s="55"/>
    </row>
    <row r="1062" spans="21:25" x14ac:dyDescent="0.2">
      <c r="U1062" s="55"/>
      <c r="V1062" s="53"/>
      <c r="W1062" s="53"/>
      <c r="X1062" s="53"/>
      <c r="Y1062" s="55"/>
    </row>
    <row r="1063" spans="21:25" x14ac:dyDescent="0.2">
      <c r="U1063" s="55"/>
      <c r="V1063" s="53"/>
      <c r="W1063" s="53"/>
      <c r="X1063" s="53"/>
      <c r="Y1063" s="55"/>
    </row>
    <row r="1064" spans="21:25" x14ac:dyDescent="0.2">
      <c r="U1064" s="55"/>
      <c r="V1064" s="53"/>
      <c r="W1064" s="53"/>
      <c r="X1064" s="53"/>
      <c r="Y1064" s="55"/>
    </row>
    <row r="1065" spans="21:25" x14ac:dyDescent="0.2">
      <c r="U1065" s="55"/>
      <c r="V1065" s="53"/>
      <c r="W1065" s="53"/>
      <c r="X1065" s="53"/>
      <c r="Y1065" s="55"/>
    </row>
    <row r="1066" spans="21:25" x14ac:dyDescent="0.2">
      <c r="U1066" s="55"/>
      <c r="V1066" s="53"/>
      <c r="W1066" s="53"/>
      <c r="X1066" s="53"/>
      <c r="Y1066" s="55"/>
    </row>
    <row r="1067" spans="21:25" x14ac:dyDescent="0.2">
      <c r="U1067" s="55"/>
      <c r="V1067" s="53"/>
      <c r="W1067" s="53"/>
      <c r="X1067" s="53"/>
      <c r="Y1067" s="55"/>
    </row>
    <row r="1068" spans="21:25" x14ac:dyDescent="0.2">
      <c r="U1068" s="55"/>
      <c r="V1068" s="53"/>
      <c r="W1068" s="53"/>
      <c r="X1068" s="53"/>
      <c r="Y1068" s="55"/>
    </row>
    <row r="1069" spans="21:25" x14ac:dyDescent="0.2">
      <c r="U1069" s="55"/>
      <c r="V1069" s="53"/>
      <c r="W1069" s="53"/>
      <c r="X1069" s="53"/>
      <c r="Y1069" s="55"/>
    </row>
    <row r="1070" spans="21:25" x14ac:dyDescent="0.2">
      <c r="U1070" s="55"/>
      <c r="V1070" s="53"/>
      <c r="W1070" s="53"/>
      <c r="X1070" s="53"/>
      <c r="Y1070" s="55"/>
    </row>
    <row r="1071" spans="21:25" x14ac:dyDescent="0.2">
      <c r="U1071" s="55"/>
      <c r="V1071" s="53"/>
      <c r="W1071" s="53"/>
      <c r="X1071" s="53"/>
      <c r="Y1071" s="55"/>
    </row>
    <row r="1072" spans="21:25" x14ac:dyDescent="0.2">
      <c r="U1072" s="55"/>
      <c r="V1072" s="53"/>
      <c r="W1072" s="53"/>
      <c r="X1072" s="53"/>
      <c r="Y1072" s="55"/>
    </row>
    <row r="1073" spans="21:25" x14ac:dyDescent="0.2">
      <c r="U1073" s="55"/>
      <c r="V1073" s="53"/>
      <c r="W1073" s="53"/>
      <c r="X1073" s="53"/>
      <c r="Y1073" s="55"/>
    </row>
    <row r="1074" spans="21:25" x14ac:dyDescent="0.2">
      <c r="U1074" s="55"/>
      <c r="V1074" s="53"/>
      <c r="W1074" s="53"/>
      <c r="X1074" s="53"/>
      <c r="Y1074" s="55"/>
    </row>
    <row r="1075" spans="21:25" x14ac:dyDescent="0.2">
      <c r="U1075" s="55"/>
      <c r="V1075" s="53"/>
      <c r="W1075" s="53"/>
      <c r="X1075" s="53"/>
      <c r="Y1075" s="55"/>
    </row>
    <row r="1076" spans="21:25" x14ac:dyDescent="0.2">
      <c r="U1076" s="55"/>
      <c r="V1076" s="53"/>
      <c r="W1076" s="53"/>
      <c r="X1076" s="53"/>
      <c r="Y1076" s="55"/>
    </row>
    <row r="1077" spans="21:25" x14ac:dyDescent="0.2">
      <c r="U1077" s="55"/>
      <c r="V1077" s="53"/>
      <c r="W1077" s="53"/>
      <c r="X1077" s="53"/>
      <c r="Y1077" s="55"/>
    </row>
    <row r="1078" spans="21:25" x14ac:dyDescent="0.2">
      <c r="U1078" s="55"/>
      <c r="V1078" s="53"/>
      <c r="W1078" s="53"/>
      <c r="X1078" s="53"/>
      <c r="Y1078" s="55"/>
    </row>
    <row r="1079" spans="21:25" x14ac:dyDescent="0.2">
      <c r="U1079" s="55"/>
      <c r="V1079" s="53"/>
      <c r="W1079" s="53"/>
      <c r="X1079" s="53"/>
      <c r="Y1079" s="55"/>
    </row>
    <row r="1080" spans="21:25" x14ac:dyDescent="0.2">
      <c r="U1080" s="55"/>
      <c r="V1080" s="53"/>
      <c r="W1080" s="53"/>
      <c r="X1080" s="53"/>
      <c r="Y1080" s="55"/>
    </row>
    <row r="1081" spans="21:25" x14ac:dyDescent="0.2">
      <c r="U1081" s="55"/>
      <c r="V1081" s="53"/>
      <c r="W1081" s="53"/>
      <c r="X1081" s="53"/>
      <c r="Y1081" s="55"/>
    </row>
    <row r="1082" spans="21:25" x14ac:dyDescent="0.2">
      <c r="U1082" s="55"/>
      <c r="V1082" s="53"/>
      <c r="W1082" s="53"/>
      <c r="X1082" s="53"/>
      <c r="Y1082" s="55"/>
    </row>
    <row r="1083" spans="21:25" x14ac:dyDescent="0.2">
      <c r="U1083" s="55"/>
      <c r="V1083" s="53"/>
      <c r="W1083" s="53"/>
      <c r="X1083" s="53"/>
      <c r="Y1083" s="55"/>
    </row>
    <row r="1084" spans="21:25" x14ac:dyDescent="0.2">
      <c r="U1084" s="55"/>
      <c r="V1084" s="53"/>
      <c r="W1084" s="53"/>
      <c r="X1084" s="53"/>
      <c r="Y1084" s="55"/>
    </row>
    <row r="1085" spans="21:25" x14ac:dyDescent="0.2">
      <c r="U1085" s="55"/>
      <c r="V1085" s="53"/>
      <c r="W1085" s="53"/>
      <c r="X1085" s="53"/>
      <c r="Y1085" s="55"/>
    </row>
    <row r="1086" spans="21:25" x14ac:dyDescent="0.2">
      <c r="U1086" s="55"/>
      <c r="V1086" s="53"/>
      <c r="W1086" s="53"/>
      <c r="X1086" s="53"/>
      <c r="Y1086" s="55"/>
    </row>
    <row r="1087" spans="21:25" x14ac:dyDescent="0.2">
      <c r="U1087" s="55"/>
      <c r="V1087" s="53"/>
      <c r="W1087" s="53"/>
      <c r="X1087" s="53"/>
      <c r="Y1087" s="55"/>
    </row>
    <row r="1088" spans="21:25" x14ac:dyDescent="0.2">
      <c r="U1088" s="55"/>
      <c r="V1088" s="53"/>
      <c r="W1088" s="53"/>
      <c r="X1088" s="53"/>
      <c r="Y1088" s="55"/>
    </row>
    <row r="1089" spans="21:25" x14ac:dyDescent="0.2">
      <c r="U1089" s="55"/>
      <c r="V1089" s="53"/>
      <c r="W1089" s="53"/>
      <c r="X1089" s="53"/>
      <c r="Y1089" s="55"/>
    </row>
    <row r="1090" spans="21:25" x14ac:dyDescent="0.2">
      <c r="U1090" s="55"/>
      <c r="V1090" s="53"/>
      <c r="W1090" s="53"/>
      <c r="X1090" s="53"/>
      <c r="Y1090" s="55"/>
    </row>
    <row r="1091" spans="21:25" x14ac:dyDescent="0.2">
      <c r="U1091" s="55"/>
      <c r="V1091" s="53"/>
      <c r="W1091" s="53"/>
      <c r="X1091" s="53"/>
      <c r="Y1091" s="55"/>
    </row>
    <row r="1092" spans="21:25" x14ac:dyDescent="0.2">
      <c r="U1092" s="55"/>
      <c r="V1092" s="53"/>
      <c r="W1092" s="53"/>
      <c r="X1092" s="53"/>
      <c r="Y1092" s="55"/>
    </row>
    <row r="1093" spans="21:25" x14ac:dyDescent="0.2">
      <c r="U1093" s="55"/>
      <c r="V1093" s="53"/>
      <c r="W1093" s="53"/>
      <c r="X1093" s="53"/>
      <c r="Y1093" s="55"/>
    </row>
    <row r="1094" spans="21:25" x14ac:dyDescent="0.2">
      <c r="U1094" s="55"/>
      <c r="V1094" s="53"/>
      <c r="W1094" s="53"/>
      <c r="X1094" s="53"/>
      <c r="Y1094" s="55"/>
    </row>
    <row r="1095" spans="21:25" x14ac:dyDescent="0.2">
      <c r="U1095" s="55"/>
      <c r="V1095" s="53"/>
      <c r="W1095" s="53"/>
      <c r="X1095" s="53"/>
      <c r="Y1095" s="55"/>
    </row>
    <row r="1096" spans="21:25" x14ac:dyDescent="0.2">
      <c r="U1096" s="55"/>
      <c r="V1096" s="53"/>
      <c r="W1096" s="53"/>
      <c r="X1096" s="53"/>
      <c r="Y1096" s="55"/>
    </row>
    <row r="1097" spans="21:25" x14ac:dyDescent="0.2">
      <c r="U1097" s="55"/>
      <c r="V1097" s="53"/>
      <c r="W1097" s="53"/>
      <c r="X1097" s="53"/>
      <c r="Y1097" s="55"/>
    </row>
    <row r="1098" spans="21:25" x14ac:dyDescent="0.2">
      <c r="U1098" s="55"/>
      <c r="V1098" s="53"/>
      <c r="W1098" s="53"/>
      <c r="X1098" s="53"/>
      <c r="Y1098" s="55"/>
    </row>
    <row r="1099" spans="21:25" x14ac:dyDescent="0.2">
      <c r="U1099" s="55"/>
      <c r="V1099" s="53"/>
      <c r="W1099" s="53"/>
      <c r="X1099" s="53"/>
      <c r="Y1099" s="55"/>
    </row>
    <row r="1100" spans="21:25" x14ac:dyDescent="0.2">
      <c r="U1100" s="55"/>
      <c r="V1100" s="53"/>
      <c r="W1100" s="53"/>
      <c r="X1100" s="53"/>
      <c r="Y1100" s="55"/>
    </row>
    <row r="1101" spans="21:25" x14ac:dyDescent="0.2">
      <c r="U1101" s="55"/>
      <c r="V1101" s="53"/>
      <c r="W1101" s="53"/>
      <c r="X1101" s="53"/>
      <c r="Y1101" s="55"/>
    </row>
    <row r="1102" spans="21:25" x14ac:dyDescent="0.2">
      <c r="U1102" s="55"/>
      <c r="V1102" s="53"/>
      <c r="W1102" s="53"/>
      <c r="X1102" s="53"/>
      <c r="Y1102" s="55"/>
    </row>
    <row r="1103" spans="21:25" x14ac:dyDescent="0.2">
      <c r="U1103" s="55"/>
      <c r="V1103" s="53"/>
      <c r="W1103" s="53"/>
      <c r="X1103" s="53"/>
      <c r="Y1103" s="55"/>
    </row>
    <row r="1104" spans="21:25" x14ac:dyDescent="0.2">
      <c r="U1104" s="55"/>
      <c r="V1104" s="53"/>
      <c r="W1104" s="53"/>
      <c r="X1104" s="53"/>
      <c r="Y1104" s="55"/>
    </row>
    <row r="1105" spans="21:25" x14ac:dyDescent="0.2">
      <c r="U1105" s="55"/>
      <c r="V1105" s="53"/>
      <c r="W1105" s="53"/>
      <c r="X1105" s="53"/>
      <c r="Y1105" s="55"/>
    </row>
    <row r="1106" spans="21:25" x14ac:dyDescent="0.2">
      <c r="U1106" s="55"/>
      <c r="V1106" s="53"/>
      <c r="W1106" s="53"/>
      <c r="X1106" s="53"/>
      <c r="Y1106" s="55"/>
    </row>
    <row r="1107" spans="21:25" x14ac:dyDescent="0.2">
      <c r="U1107" s="55"/>
      <c r="V1107" s="53"/>
      <c r="W1107" s="53"/>
      <c r="X1107" s="53"/>
      <c r="Y1107" s="55"/>
    </row>
    <row r="1108" spans="21:25" x14ac:dyDescent="0.2">
      <c r="U1108" s="55"/>
      <c r="V1108" s="53"/>
      <c r="W1108" s="53"/>
      <c r="X1108" s="53"/>
      <c r="Y1108" s="55"/>
    </row>
    <row r="1109" spans="21:25" x14ac:dyDescent="0.2">
      <c r="U1109" s="55"/>
      <c r="V1109" s="53"/>
      <c r="W1109" s="53"/>
      <c r="X1109" s="53"/>
      <c r="Y1109" s="55"/>
    </row>
    <row r="1110" spans="21:25" x14ac:dyDescent="0.2">
      <c r="U1110" s="55"/>
      <c r="V1110" s="53"/>
      <c r="W1110" s="53"/>
      <c r="X1110" s="53"/>
      <c r="Y1110" s="55"/>
    </row>
    <row r="1111" spans="21:25" x14ac:dyDescent="0.2">
      <c r="U1111" s="55"/>
      <c r="V1111" s="53"/>
      <c r="W1111" s="53"/>
      <c r="X1111" s="53"/>
      <c r="Y1111" s="55"/>
    </row>
    <row r="1112" spans="21:25" x14ac:dyDescent="0.2">
      <c r="U1112" s="55"/>
      <c r="V1112" s="53"/>
      <c r="W1112" s="53"/>
      <c r="X1112" s="53"/>
      <c r="Y1112" s="55"/>
    </row>
    <row r="1113" spans="21:25" x14ac:dyDescent="0.2">
      <c r="U1113" s="55"/>
      <c r="V1113" s="53"/>
      <c r="W1113" s="53"/>
      <c r="X1113" s="53"/>
      <c r="Y1113" s="55"/>
    </row>
    <row r="1114" spans="21:25" x14ac:dyDescent="0.2">
      <c r="U1114" s="55"/>
      <c r="V1114" s="53"/>
      <c r="W1114" s="53"/>
      <c r="X1114" s="53"/>
      <c r="Y1114" s="55"/>
    </row>
    <row r="1115" spans="21:25" x14ac:dyDescent="0.2">
      <c r="U1115" s="55"/>
      <c r="V1115" s="53"/>
      <c r="W1115" s="53"/>
      <c r="X1115" s="53"/>
      <c r="Y1115" s="55"/>
    </row>
    <row r="1116" spans="21:25" x14ac:dyDescent="0.2">
      <c r="U1116" s="55"/>
      <c r="V1116" s="53"/>
      <c r="W1116" s="53"/>
      <c r="X1116" s="53"/>
      <c r="Y1116" s="55"/>
    </row>
    <row r="1117" spans="21:25" x14ac:dyDescent="0.2">
      <c r="U1117" s="55"/>
      <c r="V1117" s="53"/>
      <c r="W1117" s="53"/>
      <c r="X1117" s="53"/>
      <c r="Y1117" s="55"/>
    </row>
    <row r="1118" spans="21:25" x14ac:dyDescent="0.2">
      <c r="U1118" s="55"/>
      <c r="V1118" s="53"/>
      <c r="W1118" s="53"/>
      <c r="X1118" s="53"/>
      <c r="Y1118" s="55"/>
    </row>
    <row r="1119" spans="21:25" x14ac:dyDescent="0.2">
      <c r="U1119" s="55"/>
      <c r="V1119" s="53"/>
      <c r="W1119" s="53"/>
      <c r="X1119" s="53"/>
      <c r="Y1119" s="55"/>
    </row>
    <row r="1120" spans="21:25" x14ac:dyDescent="0.2">
      <c r="U1120" s="55"/>
      <c r="V1120" s="53"/>
      <c r="W1120" s="53"/>
      <c r="X1120" s="53"/>
      <c r="Y1120" s="55"/>
    </row>
    <row r="1121" spans="21:25" x14ac:dyDescent="0.2">
      <c r="U1121" s="55"/>
      <c r="V1121" s="53"/>
      <c r="W1121" s="53"/>
      <c r="X1121" s="53"/>
      <c r="Y1121" s="55"/>
    </row>
    <row r="1122" spans="21:25" x14ac:dyDescent="0.2">
      <c r="U1122" s="55"/>
      <c r="V1122" s="53"/>
      <c r="W1122" s="53"/>
      <c r="X1122" s="53"/>
      <c r="Y1122" s="55"/>
    </row>
    <row r="1123" spans="21:25" x14ac:dyDescent="0.2">
      <c r="U1123" s="55"/>
      <c r="V1123" s="53"/>
      <c r="W1123" s="53"/>
      <c r="X1123" s="53"/>
      <c r="Y1123" s="55"/>
    </row>
    <row r="1124" spans="21:25" x14ac:dyDescent="0.2">
      <c r="U1124" s="55"/>
      <c r="V1124" s="53"/>
      <c r="W1124" s="53"/>
      <c r="X1124" s="53"/>
      <c r="Y1124" s="55"/>
    </row>
    <row r="1125" spans="21:25" x14ac:dyDescent="0.2">
      <c r="U1125" s="55"/>
      <c r="V1125" s="53"/>
      <c r="W1125" s="53"/>
      <c r="X1125" s="53"/>
      <c r="Y1125" s="55"/>
    </row>
    <row r="1126" spans="21:25" x14ac:dyDescent="0.2">
      <c r="U1126" s="55"/>
      <c r="V1126" s="53"/>
      <c r="W1126" s="53"/>
      <c r="X1126" s="53"/>
      <c r="Y1126" s="55"/>
    </row>
    <row r="1127" spans="21:25" x14ac:dyDescent="0.2">
      <c r="U1127" s="55"/>
      <c r="V1127" s="53"/>
      <c r="W1127" s="53"/>
      <c r="X1127" s="53"/>
      <c r="Y1127" s="55"/>
    </row>
    <row r="1128" spans="21:25" x14ac:dyDescent="0.2">
      <c r="U1128" s="55"/>
      <c r="V1128" s="53"/>
      <c r="W1128" s="53"/>
      <c r="X1128" s="53"/>
      <c r="Y1128" s="55"/>
    </row>
    <row r="1129" spans="21:25" x14ac:dyDescent="0.2">
      <c r="U1129" s="55"/>
      <c r="V1129" s="53"/>
      <c r="W1129" s="53"/>
      <c r="X1129" s="53"/>
      <c r="Y1129" s="55"/>
    </row>
    <row r="1130" spans="21:25" x14ac:dyDescent="0.2">
      <c r="U1130" s="55"/>
      <c r="V1130" s="53"/>
      <c r="W1130" s="53"/>
      <c r="X1130" s="53"/>
      <c r="Y1130" s="55"/>
    </row>
    <row r="1131" spans="21:25" x14ac:dyDescent="0.2">
      <c r="U1131" s="55"/>
      <c r="V1131" s="53"/>
      <c r="W1131" s="53"/>
      <c r="X1131" s="53"/>
      <c r="Y1131" s="55"/>
    </row>
    <row r="1132" spans="21:25" x14ac:dyDescent="0.2">
      <c r="U1132" s="55"/>
      <c r="V1132" s="53"/>
      <c r="W1132" s="53"/>
      <c r="X1132" s="53"/>
      <c r="Y1132" s="55"/>
    </row>
    <row r="1133" spans="21:25" x14ac:dyDescent="0.2">
      <c r="U1133" s="55"/>
      <c r="V1133" s="53"/>
      <c r="W1133" s="53"/>
      <c r="X1133" s="53"/>
      <c r="Y1133" s="55"/>
    </row>
    <row r="1134" spans="21:25" x14ac:dyDescent="0.2">
      <c r="U1134" s="55"/>
      <c r="V1134" s="53"/>
      <c r="W1134" s="53"/>
      <c r="X1134" s="53"/>
      <c r="Y1134" s="55"/>
    </row>
    <row r="1135" spans="21:25" x14ac:dyDescent="0.2">
      <c r="U1135" s="55"/>
      <c r="V1135" s="53"/>
      <c r="W1135" s="53"/>
      <c r="X1135" s="53"/>
      <c r="Y1135" s="55"/>
    </row>
    <row r="1136" spans="21:25" x14ac:dyDescent="0.2">
      <c r="U1136" s="55"/>
      <c r="V1136" s="53"/>
      <c r="W1136" s="53"/>
      <c r="X1136" s="53"/>
      <c r="Y1136" s="55"/>
    </row>
    <row r="1137" spans="21:25" x14ac:dyDescent="0.2">
      <c r="U1137" s="55"/>
      <c r="V1137" s="53"/>
      <c r="W1137" s="53"/>
      <c r="X1137" s="53"/>
      <c r="Y1137" s="55"/>
    </row>
    <row r="1138" spans="21:25" x14ac:dyDescent="0.2">
      <c r="U1138" s="55"/>
      <c r="V1138" s="53"/>
      <c r="W1138" s="53"/>
      <c r="X1138" s="53"/>
      <c r="Y1138" s="55"/>
    </row>
    <row r="1139" spans="21:25" x14ac:dyDescent="0.2">
      <c r="U1139" s="55"/>
      <c r="V1139" s="53"/>
      <c r="W1139" s="53"/>
      <c r="X1139" s="53"/>
      <c r="Y1139" s="55"/>
    </row>
    <row r="1140" spans="21:25" x14ac:dyDescent="0.2">
      <c r="U1140" s="55"/>
      <c r="V1140" s="53"/>
      <c r="W1140" s="53"/>
      <c r="X1140" s="53"/>
      <c r="Y1140" s="55"/>
    </row>
    <row r="1141" spans="21:25" x14ac:dyDescent="0.2">
      <c r="U1141" s="55"/>
      <c r="V1141" s="53"/>
      <c r="W1141" s="53"/>
      <c r="X1141" s="53"/>
      <c r="Y1141" s="55"/>
    </row>
    <row r="1142" spans="21:25" x14ac:dyDescent="0.2">
      <c r="U1142" s="55"/>
      <c r="V1142" s="53"/>
      <c r="W1142" s="53"/>
      <c r="X1142" s="53"/>
      <c r="Y1142" s="55"/>
    </row>
    <row r="1143" spans="21:25" x14ac:dyDescent="0.2">
      <c r="U1143" s="55"/>
      <c r="V1143" s="53"/>
      <c r="W1143" s="53"/>
      <c r="X1143" s="53"/>
      <c r="Y1143" s="55"/>
    </row>
    <row r="1144" spans="21:25" x14ac:dyDescent="0.2">
      <c r="U1144" s="55"/>
      <c r="V1144" s="53"/>
      <c r="W1144" s="53"/>
      <c r="X1144" s="53"/>
      <c r="Y1144" s="55"/>
    </row>
    <row r="1145" spans="21:25" x14ac:dyDescent="0.2">
      <c r="U1145" s="55"/>
      <c r="V1145" s="53"/>
      <c r="W1145" s="53"/>
      <c r="X1145" s="53"/>
      <c r="Y1145" s="55"/>
    </row>
    <row r="1146" spans="21:25" x14ac:dyDescent="0.2">
      <c r="U1146" s="55"/>
      <c r="V1146" s="53"/>
      <c r="W1146" s="53"/>
      <c r="X1146" s="53"/>
      <c r="Y1146" s="55"/>
    </row>
    <row r="1147" spans="21:25" x14ac:dyDescent="0.2">
      <c r="U1147" s="55"/>
      <c r="V1147" s="53"/>
      <c r="W1147" s="53"/>
      <c r="X1147" s="53"/>
      <c r="Y1147" s="55"/>
    </row>
    <row r="1148" spans="21:25" x14ac:dyDescent="0.2">
      <c r="U1148" s="55"/>
      <c r="V1148" s="53"/>
      <c r="W1148" s="53"/>
      <c r="X1148" s="53"/>
      <c r="Y1148" s="55"/>
    </row>
    <row r="1149" spans="21:25" x14ac:dyDescent="0.2">
      <c r="U1149" s="55"/>
      <c r="V1149" s="53"/>
      <c r="W1149" s="53"/>
      <c r="X1149" s="53"/>
      <c r="Y1149" s="55"/>
    </row>
    <row r="1150" spans="21:25" x14ac:dyDescent="0.2">
      <c r="U1150" s="55"/>
      <c r="V1150" s="53"/>
      <c r="W1150" s="53"/>
      <c r="X1150" s="53"/>
      <c r="Y1150" s="55"/>
    </row>
    <row r="1151" spans="21:25" x14ac:dyDescent="0.2">
      <c r="U1151" s="55"/>
      <c r="V1151" s="53"/>
      <c r="W1151" s="53"/>
      <c r="X1151" s="53"/>
      <c r="Y1151" s="55"/>
    </row>
    <row r="1152" spans="21:25" x14ac:dyDescent="0.2">
      <c r="U1152" s="55"/>
      <c r="V1152" s="53"/>
      <c r="W1152" s="53"/>
      <c r="X1152" s="53"/>
      <c r="Y1152" s="55"/>
    </row>
    <row r="1153" spans="21:25" x14ac:dyDescent="0.2">
      <c r="U1153" s="55"/>
      <c r="V1153" s="53"/>
      <c r="W1153" s="53"/>
      <c r="X1153" s="53"/>
      <c r="Y1153" s="55"/>
    </row>
    <row r="1154" spans="21:25" x14ac:dyDescent="0.2">
      <c r="U1154" s="55"/>
      <c r="V1154" s="53"/>
      <c r="W1154" s="53"/>
      <c r="X1154" s="53"/>
      <c r="Y1154" s="55"/>
    </row>
    <row r="1155" spans="21:25" x14ac:dyDescent="0.2">
      <c r="U1155" s="55"/>
      <c r="V1155" s="53"/>
      <c r="W1155" s="53"/>
      <c r="X1155" s="53"/>
      <c r="Y1155" s="55"/>
    </row>
    <row r="1156" spans="21:25" x14ac:dyDescent="0.2">
      <c r="U1156" s="55"/>
      <c r="V1156" s="53"/>
      <c r="W1156" s="53"/>
      <c r="X1156" s="53"/>
      <c r="Y1156" s="55"/>
    </row>
    <row r="1157" spans="21:25" x14ac:dyDescent="0.2">
      <c r="U1157" s="55"/>
      <c r="V1157" s="53"/>
      <c r="W1157" s="53"/>
      <c r="X1157" s="53"/>
      <c r="Y1157" s="55"/>
    </row>
    <row r="1158" spans="21:25" x14ac:dyDescent="0.2">
      <c r="U1158" s="55"/>
      <c r="V1158" s="53"/>
      <c r="W1158" s="53"/>
      <c r="X1158" s="53"/>
      <c r="Y1158" s="55"/>
    </row>
    <row r="1159" spans="21:25" x14ac:dyDescent="0.2">
      <c r="U1159" s="55"/>
      <c r="V1159" s="53"/>
      <c r="W1159" s="53"/>
      <c r="X1159" s="53"/>
      <c r="Y1159" s="55"/>
    </row>
    <row r="1160" spans="21:25" x14ac:dyDescent="0.2">
      <c r="U1160" s="55"/>
      <c r="V1160" s="53"/>
      <c r="W1160" s="53"/>
      <c r="X1160" s="53"/>
      <c r="Y1160" s="55"/>
    </row>
    <row r="1161" spans="21:25" x14ac:dyDescent="0.2">
      <c r="U1161" s="55"/>
      <c r="V1161" s="53"/>
      <c r="W1161" s="53"/>
      <c r="X1161" s="53"/>
      <c r="Y1161" s="55"/>
    </row>
    <row r="1162" spans="21:25" x14ac:dyDescent="0.2">
      <c r="U1162" s="55"/>
      <c r="V1162" s="53"/>
      <c r="W1162" s="53"/>
      <c r="X1162" s="53"/>
      <c r="Y1162" s="55"/>
    </row>
    <row r="1163" spans="21:25" x14ac:dyDescent="0.2">
      <c r="U1163" s="55"/>
      <c r="V1163" s="53"/>
      <c r="W1163" s="53"/>
      <c r="X1163" s="53"/>
      <c r="Y1163" s="55"/>
    </row>
    <row r="1164" spans="21:25" x14ac:dyDescent="0.2">
      <c r="U1164" s="55"/>
      <c r="V1164" s="53"/>
      <c r="W1164" s="53"/>
      <c r="X1164" s="53"/>
      <c r="Y1164" s="55"/>
    </row>
    <row r="1165" spans="21:25" x14ac:dyDescent="0.2">
      <c r="U1165" s="55"/>
      <c r="V1165" s="53"/>
      <c r="W1165" s="53"/>
      <c r="X1165" s="53"/>
      <c r="Y1165" s="55"/>
    </row>
    <row r="1166" spans="21:25" x14ac:dyDescent="0.2">
      <c r="U1166" s="55"/>
      <c r="V1166" s="53"/>
      <c r="W1166" s="53"/>
      <c r="X1166" s="53"/>
      <c r="Y1166" s="55"/>
    </row>
    <row r="1167" spans="21:25" x14ac:dyDescent="0.2">
      <c r="U1167" s="55"/>
      <c r="V1167" s="53"/>
      <c r="W1167" s="53"/>
      <c r="X1167" s="53"/>
      <c r="Y1167" s="55"/>
    </row>
    <row r="1168" spans="21:25" x14ac:dyDescent="0.2">
      <c r="U1168" s="55"/>
      <c r="V1168" s="53"/>
      <c r="W1168" s="53"/>
      <c r="X1168" s="53"/>
      <c r="Y1168" s="55"/>
    </row>
    <row r="1169" spans="21:25" x14ac:dyDescent="0.2">
      <c r="U1169" s="55"/>
      <c r="V1169" s="53"/>
      <c r="W1169" s="53"/>
      <c r="X1169" s="53"/>
      <c r="Y1169" s="55"/>
    </row>
    <row r="1170" spans="21:25" x14ac:dyDescent="0.2">
      <c r="U1170" s="55"/>
      <c r="V1170" s="53"/>
      <c r="W1170" s="53"/>
      <c r="X1170" s="53"/>
      <c r="Y1170" s="55"/>
    </row>
    <row r="1171" spans="21:25" x14ac:dyDescent="0.2">
      <c r="U1171" s="55"/>
      <c r="V1171" s="53"/>
      <c r="W1171" s="53"/>
      <c r="X1171" s="53"/>
      <c r="Y1171" s="55"/>
    </row>
    <row r="1172" spans="21:25" x14ac:dyDescent="0.2">
      <c r="U1172" s="55"/>
      <c r="V1172" s="53"/>
      <c r="W1172" s="53"/>
      <c r="X1172" s="53"/>
      <c r="Y1172" s="55"/>
    </row>
    <row r="1173" spans="21:25" x14ac:dyDescent="0.2">
      <c r="U1173" s="55"/>
      <c r="V1173" s="53"/>
      <c r="W1173" s="53"/>
      <c r="X1173" s="53"/>
      <c r="Y1173" s="55"/>
    </row>
    <row r="1174" spans="21:25" x14ac:dyDescent="0.2">
      <c r="U1174" s="55"/>
      <c r="V1174" s="53"/>
      <c r="W1174" s="53"/>
      <c r="X1174" s="53"/>
      <c r="Y1174" s="55"/>
    </row>
    <row r="1175" spans="21:25" x14ac:dyDescent="0.2">
      <c r="U1175" s="55"/>
      <c r="V1175" s="53"/>
      <c r="W1175" s="53"/>
      <c r="X1175" s="53"/>
      <c r="Y1175" s="55"/>
    </row>
    <row r="1176" spans="21:25" x14ac:dyDescent="0.2">
      <c r="U1176" s="55"/>
      <c r="V1176" s="53"/>
      <c r="W1176" s="53"/>
      <c r="X1176" s="53"/>
      <c r="Y1176" s="55"/>
    </row>
    <row r="1177" spans="21:25" x14ac:dyDescent="0.2">
      <c r="U1177" s="55"/>
      <c r="V1177" s="53"/>
      <c r="W1177" s="53"/>
      <c r="X1177" s="53"/>
      <c r="Y1177" s="55"/>
    </row>
    <row r="1178" spans="21:25" x14ac:dyDescent="0.2">
      <c r="U1178" s="55"/>
      <c r="V1178" s="53"/>
      <c r="W1178" s="53"/>
      <c r="X1178" s="53"/>
      <c r="Y1178" s="55"/>
    </row>
    <row r="1179" spans="21:25" x14ac:dyDescent="0.2">
      <c r="U1179" s="55"/>
      <c r="V1179" s="53"/>
      <c r="W1179" s="53"/>
      <c r="X1179" s="53"/>
      <c r="Y1179" s="55"/>
    </row>
    <row r="1180" spans="21:25" x14ac:dyDescent="0.2">
      <c r="U1180" s="55"/>
      <c r="V1180" s="53"/>
      <c r="W1180" s="53"/>
      <c r="X1180" s="53"/>
      <c r="Y1180" s="55"/>
    </row>
    <row r="1181" spans="21:25" x14ac:dyDescent="0.2">
      <c r="U1181" s="55"/>
      <c r="V1181" s="53"/>
      <c r="W1181" s="53"/>
      <c r="X1181" s="53"/>
      <c r="Y1181" s="55"/>
    </row>
    <row r="1182" spans="21:25" x14ac:dyDescent="0.2">
      <c r="U1182" s="55"/>
      <c r="V1182" s="53"/>
      <c r="W1182" s="53"/>
      <c r="X1182" s="53"/>
      <c r="Y1182" s="55"/>
    </row>
    <row r="1183" spans="21:25" x14ac:dyDescent="0.2">
      <c r="U1183" s="55"/>
      <c r="V1183" s="53"/>
      <c r="W1183" s="53"/>
      <c r="X1183" s="53"/>
      <c r="Y1183" s="55"/>
    </row>
    <row r="1184" spans="21:25" x14ac:dyDescent="0.2">
      <c r="U1184" s="55"/>
      <c r="V1184" s="53"/>
      <c r="W1184" s="53"/>
      <c r="X1184" s="53"/>
      <c r="Y1184" s="55"/>
    </row>
    <row r="1185" spans="21:25" x14ac:dyDescent="0.2">
      <c r="U1185" s="55"/>
      <c r="V1185" s="53"/>
      <c r="W1185" s="53"/>
      <c r="X1185" s="53"/>
      <c r="Y1185" s="55"/>
    </row>
    <row r="1186" spans="21:25" x14ac:dyDescent="0.2">
      <c r="U1186" s="55"/>
      <c r="V1186" s="53"/>
      <c r="W1186" s="53"/>
      <c r="X1186" s="53"/>
      <c r="Y1186" s="55"/>
    </row>
    <row r="1187" spans="21:25" x14ac:dyDescent="0.2">
      <c r="U1187" s="55"/>
      <c r="V1187" s="53"/>
      <c r="W1187" s="53"/>
      <c r="X1187" s="53"/>
      <c r="Y1187" s="55"/>
    </row>
    <row r="1188" spans="21:25" x14ac:dyDescent="0.2">
      <c r="U1188" s="55"/>
      <c r="V1188" s="53"/>
      <c r="W1188" s="53"/>
      <c r="X1188" s="53"/>
      <c r="Y1188" s="55"/>
    </row>
    <row r="1189" spans="21:25" x14ac:dyDescent="0.2">
      <c r="U1189" s="55"/>
      <c r="V1189" s="53"/>
      <c r="W1189" s="53"/>
      <c r="X1189" s="53"/>
      <c r="Y1189" s="55"/>
    </row>
    <row r="1190" spans="21:25" x14ac:dyDescent="0.2">
      <c r="U1190" s="55"/>
      <c r="V1190" s="53"/>
      <c r="W1190" s="53"/>
      <c r="X1190" s="53"/>
      <c r="Y1190" s="55"/>
    </row>
    <row r="1191" spans="21:25" x14ac:dyDescent="0.2">
      <c r="U1191" s="55"/>
      <c r="V1191" s="53"/>
      <c r="W1191" s="53"/>
      <c r="X1191" s="53"/>
      <c r="Y1191" s="55"/>
    </row>
    <row r="1192" spans="21:25" x14ac:dyDescent="0.2">
      <c r="U1192" s="55"/>
      <c r="V1192" s="53"/>
      <c r="W1192" s="53"/>
      <c r="X1192" s="53"/>
      <c r="Y1192" s="55"/>
    </row>
    <row r="1193" spans="21:25" x14ac:dyDescent="0.2">
      <c r="U1193" s="55"/>
      <c r="V1193" s="53"/>
      <c r="W1193" s="53"/>
      <c r="X1193" s="53"/>
      <c r="Y1193" s="55"/>
    </row>
    <row r="1194" spans="21:25" x14ac:dyDescent="0.2">
      <c r="U1194" s="55"/>
      <c r="V1194" s="53"/>
      <c r="W1194" s="53"/>
      <c r="X1194" s="53"/>
      <c r="Y1194" s="55"/>
    </row>
    <row r="1195" spans="21:25" x14ac:dyDescent="0.2">
      <c r="U1195" s="55"/>
      <c r="V1195" s="53"/>
      <c r="W1195" s="53"/>
      <c r="X1195" s="53"/>
      <c r="Y1195" s="55"/>
    </row>
    <row r="1196" spans="21:25" x14ac:dyDescent="0.2">
      <c r="U1196" s="55"/>
      <c r="V1196" s="53"/>
      <c r="W1196" s="53"/>
      <c r="X1196" s="53"/>
      <c r="Y1196" s="55"/>
    </row>
    <row r="1197" spans="21:25" x14ac:dyDescent="0.2">
      <c r="U1197" s="55"/>
      <c r="V1197" s="53"/>
      <c r="W1197" s="53"/>
      <c r="X1197" s="53"/>
      <c r="Y1197" s="55"/>
    </row>
    <row r="1198" spans="21:25" x14ac:dyDescent="0.2">
      <c r="U1198" s="55"/>
      <c r="V1198" s="53"/>
      <c r="W1198" s="53"/>
      <c r="X1198" s="53"/>
      <c r="Y1198" s="55"/>
    </row>
    <row r="1199" spans="21:25" x14ac:dyDescent="0.2">
      <c r="U1199" s="55"/>
      <c r="V1199" s="53"/>
      <c r="W1199" s="53"/>
      <c r="X1199" s="53"/>
      <c r="Y1199" s="55"/>
    </row>
    <row r="1200" spans="21:25" x14ac:dyDescent="0.2">
      <c r="U1200" s="55"/>
      <c r="V1200" s="53"/>
      <c r="W1200" s="53"/>
      <c r="X1200" s="53"/>
      <c r="Y1200" s="55"/>
    </row>
    <row r="1201" spans="21:25" x14ac:dyDescent="0.2">
      <c r="U1201" s="55"/>
      <c r="V1201" s="53"/>
      <c r="W1201" s="53"/>
      <c r="X1201" s="53"/>
      <c r="Y1201" s="55"/>
    </row>
    <row r="1202" spans="21:25" x14ac:dyDescent="0.2">
      <c r="U1202" s="55"/>
      <c r="V1202" s="53"/>
      <c r="W1202" s="53"/>
      <c r="X1202" s="53"/>
      <c r="Y1202" s="55"/>
    </row>
    <row r="1203" spans="21:25" x14ac:dyDescent="0.2">
      <c r="U1203" s="55"/>
      <c r="V1203" s="53"/>
      <c r="W1203" s="53"/>
      <c r="X1203" s="53"/>
      <c r="Y1203" s="55"/>
    </row>
    <row r="1204" spans="21:25" x14ac:dyDescent="0.2">
      <c r="U1204" s="55"/>
      <c r="V1204" s="53"/>
      <c r="W1204" s="53"/>
      <c r="X1204" s="53"/>
      <c r="Y1204" s="55"/>
    </row>
    <row r="1205" spans="21:25" x14ac:dyDescent="0.2">
      <c r="U1205" s="55"/>
      <c r="V1205" s="53"/>
      <c r="W1205" s="53"/>
      <c r="X1205" s="53"/>
      <c r="Y1205" s="55"/>
    </row>
    <row r="1206" spans="21:25" x14ac:dyDescent="0.2">
      <c r="U1206" s="55"/>
      <c r="V1206" s="53"/>
      <c r="W1206" s="53"/>
      <c r="X1206" s="53"/>
      <c r="Y1206" s="55"/>
    </row>
    <row r="1207" spans="21:25" x14ac:dyDescent="0.2">
      <c r="U1207" s="55"/>
      <c r="V1207" s="53"/>
      <c r="W1207" s="53"/>
      <c r="X1207" s="53"/>
      <c r="Y1207" s="55"/>
    </row>
    <row r="1208" spans="21:25" x14ac:dyDescent="0.2">
      <c r="U1208" s="55"/>
      <c r="V1208" s="53"/>
      <c r="W1208" s="53"/>
      <c r="X1208" s="53"/>
      <c r="Y1208" s="55"/>
    </row>
    <row r="1209" spans="21:25" x14ac:dyDescent="0.2">
      <c r="U1209" s="55"/>
      <c r="V1209" s="53"/>
      <c r="W1209" s="53"/>
      <c r="X1209" s="53"/>
      <c r="Y1209" s="55"/>
    </row>
    <row r="1210" spans="21:25" x14ac:dyDescent="0.2">
      <c r="U1210" s="55"/>
      <c r="V1210" s="53"/>
      <c r="W1210" s="53"/>
      <c r="X1210" s="53"/>
      <c r="Y1210" s="55"/>
    </row>
    <row r="1211" spans="21:25" x14ac:dyDescent="0.2">
      <c r="U1211" s="55"/>
      <c r="V1211" s="53"/>
      <c r="W1211" s="53"/>
      <c r="X1211" s="53"/>
      <c r="Y1211" s="55"/>
    </row>
    <row r="1212" spans="21:25" x14ac:dyDescent="0.2">
      <c r="U1212" s="55"/>
      <c r="V1212" s="53"/>
      <c r="W1212" s="53"/>
      <c r="X1212" s="53"/>
      <c r="Y1212" s="55"/>
    </row>
    <row r="1213" spans="21:25" x14ac:dyDescent="0.2">
      <c r="U1213" s="55"/>
      <c r="V1213" s="53"/>
      <c r="W1213" s="53"/>
      <c r="X1213" s="53"/>
      <c r="Y1213" s="55"/>
    </row>
    <row r="1214" spans="21:25" x14ac:dyDescent="0.2">
      <c r="U1214" s="55"/>
      <c r="V1214" s="53"/>
      <c r="W1214" s="53"/>
      <c r="X1214" s="53"/>
      <c r="Y1214" s="55"/>
    </row>
    <row r="1215" spans="21:25" x14ac:dyDescent="0.2">
      <c r="U1215" s="55"/>
      <c r="V1215" s="53"/>
      <c r="W1215" s="53"/>
      <c r="X1215" s="53"/>
      <c r="Y1215" s="55"/>
    </row>
    <row r="1216" spans="21:25" x14ac:dyDescent="0.2">
      <c r="U1216" s="55"/>
      <c r="V1216" s="53"/>
      <c r="W1216" s="53"/>
      <c r="X1216" s="53"/>
      <c r="Y1216" s="55"/>
    </row>
    <row r="1217" spans="21:25" x14ac:dyDescent="0.2">
      <c r="U1217" s="55"/>
      <c r="V1217" s="53"/>
      <c r="W1217" s="53"/>
      <c r="X1217" s="53"/>
      <c r="Y1217" s="55"/>
    </row>
    <row r="1218" spans="21:25" x14ac:dyDescent="0.2">
      <c r="U1218" s="55"/>
      <c r="V1218" s="53"/>
      <c r="W1218" s="53"/>
      <c r="X1218" s="53"/>
      <c r="Y1218" s="55"/>
    </row>
    <row r="1219" spans="21:25" x14ac:dyDescent="0.2">
      <c r="U1219" s="55"/>
      <c r="V1219" s="53"/>
      <c r="W1219" s="53"/>
      <c r="X1219" s="53"/>
      <c r="Y1219" s="55"/>
    </row>
    <row r="1220" spans="21:25" x14ac:dyDescent="0.2">
      <c r="U1220" s="55"/>
      <c r="V1220" s="53"/>
      <c r="W1220" s="53"/>
      <c r="X1220" s="53"/>
      <c r="Y1220" s="55"/>
    </row>
    <row r="1221" spans="21:25" x14ac:dyDescent="0.2">
      <c r="U1221" s="55"/>
      <c r="V1221" s="53"/>
      <c r="W1221" s="53"/>
      <c r="X1221" s="53"/>
      <c r="Y1221" s="55"/>
    </row>
    <row r="1222" spans="21:25" x14ac:dyDescent="0.2">
      <c r="U1222" s="55"/>
      <c r="V1222" s="53"/>
      <c r="W1222" s="53"/>
      <c r="X1222" s="53"/>
      <c r="Y1222" s="55"/>
    </row>
    <row r="1223" spans="21:25" x14ac:dyDescent="0.2">
      <c r="U1223" s="55"/>
      <c r="V1223" s="53"/>
      <c r="W1223" s="53"/>
      <c r="X1223" s="53"/>
      <c r="Y1223" s="55"/>
    </row>
    <row r="1224" spans="21:25" x14ac:dyDescent="0.2">
      <c r="U1224" s="55"/>
      <c r="V1224" s="53"/>
      <c r="W1224" s="53"/>
      <c r="X1224" s="53"/>
      <c r="Y1224" s="55"/>
    </row>
    <row r="1225" spans="21:25" x14ac:dyDescent="0.2">
      <c r="U1225" s="55"/>
      <c r="V1225" s="53"/>
      <c r="W1225" s="53"/>
      <c r="X1225" s="53"/>
      <c r="Y1225" s="55"/>
    </row>
    <row r="1226" spans="21:25" x14ac:dyDescent="0.2">
      <c r="U1226" s="55"/>
      <c r="V1226" s="53"/>
      <c r="W1226" s="53"/>
      <c r="X1226" s="53"/>
      <c r="Y1226" s="55"/>
    </row>
    <row r="1227" spans="21:25" x14ac:dyDescent="0.2">
      <c r="U1227" s="55"/>
      <c r="V1227" s="53"/>
      <c r="W1227" s="53"/>
      <c r="X1227" s="53"/>
      <c r="Y1227" s="55"/>
    </row>
    <row r="1228" spans="21:25" x14ac:dyDescent="0.2">
      <c r="U1228" s="55"/>
      <c r="V1228" s="53"/>
      <c r="W1228" s="53"/>
      <c r="X1228" s="53"/>
      <c r="Y1228" s="55"/>
    </row>
    <row r="1229" spans="21:25" x14ac:dyDescent="0.2">
      <c r="U1229" s="55"/>
      <c r="V1229" s="53"/>
      <c r="W1229" s="53"/>
      <c r="X1229" s="53"/>
      <c r="Y1229" s="55"/>
    </row>
    <row r="1230" spans="21:25" x14ac:dyDescent="0.2">
      <c r="U1230" s="55"/>
      <c r="V1230" s="53"/>
      <c r="W1230" s="53"/>
      <c r="X1230" s="53"/>
      <c r="Y1230" s="55"/>
    </row>
    <row r="1231" spans="21:25" x14ac:dyDescent="0.2">
      <c r="U1231" s="55"/>
      <c r="V1231" s="53"/>
      <c r="W1231" s="53"/>
      <c r="X1231" s="53"/>
      <c r="Y1231" s="55"/>
    </row>
    <row r="1232" spans="21:25" x14ac:dyDescent="0.2">
      <c r="U1232" s="55"/>
      <c r="V1232" s="53"/>
      <c r="W1232" s="53"/>
      <c r="X1232" s="53"/>
      <c r="Y1232" s="55"/>
    </row>
    <row r="1233" spans="21:25" x14ac:dyDescent="0.2">
      <c r="U1233" s="55"/>
      <c r="V1233" s="53"/>
      <c r="W1233" s="53"/>
      <c r="X1233" s="53"/>
      <c r="Y1233" s="55"/>
    </row>
    <row r="1234" spans="21:25" x14ac:dyDescent="0.2">
      <c r="U1234" s="55"/>
      <c r="V1234" s="53"/>
      <c r="W1234" s="53"/>
      <c r="X1234" s="53"/>
      <c r="Y1234" s="55"/>
    </row>
    <row r="1235" spans="21:25" x14ac:dyDescent="0.2">
      <c r="U1235" s="55"/>
      <c r="V1235" s="53"/>
      <c r="W1235" s="53"/>
      <c r="X1235" s="53"/>
      <c r="Y1235" s="55"/>
    </row>
    <row r="1236" spans="21:25" x14ac:dyDescent="0.2">
      <c r="U1236" s="55"/>
      <c r="V1236" s="53"/>
      <c r="W1236" s="53"/>
      <c r="X1236" s="53"/>
      <c r="Y1236" s="55"/>
    </row>
    <row r="1237" spans="21:25" x14ac:dyDescent="0.2">
      <c r="U1237" s="55"/>
      <c r="V1237" s="53"/>
      <c r="W1237" s="53"/>
      <c r="X1237" s="53"/>
      <c r="Y1237" s="55"/>
    </row>
    <row r="1238" spans="21:25" x14ac:dyDescent="0.2">
      <c r="U1238" s="55"/>
      <c r="V1238" s="53"/>
      <c r="W1238" s="53"/>
      <c r="X1238" s="53"/>
      <c r="Y1238" s="55"/>
    </row>
    <row r="1239" spans="21:25" x14ac:dyDescent="0.2">
      <c r="U1239" s="55"/>
      <c r="V1239" s="53"/>
      <c r="W1239" s="53"/>
      <c r="X1239" s="53"/>
      <c r="Y1239" s="55"/>
    </row>
    <row r="1240" spans="21:25" x14ac:dyDescent="0.2">
      <c r="U1240" s="55"/>
      <c r="V1240" s="53"/>
      <c r="W1240" s="53"/>
      <c r="X1240" s="53"/>
      <c r="Y1240" s="55"/>
    </row>
    <row r="1241" spans="21:25" x14ac:dyDescent="0.2">
      <c r="U1241" s="55"/>
      <c r="V1241" s="53"/>
      <c r="W1241" s="53"/>
      <c r="X1241" s="53"/>
      <c r="Y1241" s="55"/>
    </row>
    <row r="1242" spans="21:25" x14ac:dyDescent="0.2">
      <c r="U1242" s="55"/>
      <c r="V1242" s="53"/>
      <c r="W1242" s="53"/>
      <c r="X1242" s="53"/>
      <c r="Y1242" s="55"/>
    </row>
    <row r="1243" spans="21:25" x14ac:dyDescent="0.2">
      <c r="U1243" s="55"/>
      <c r="V1243" s="53"/>
      <c r="W1243" s="53"/>
      <c r="X1243" s="53"/>
      <c r="Y1243" s="55"/>
    </row>
    <row r="1244" spans="21:25" x14ac:dyDescent="0.2">
      <c r="U1244" s="55"/>
      <c r="V1244" s="53"/>
      <c r="W1244" s="53"/>
      <c r="X1244" s="53"/>
      <c r="Y1244" s="55"/>
    </row>
    <row r="1245" spans="21:25" x14ac:dyDescent="0.2">
      <c r="U1245" s="55"/>
      <c r="V1245" s="53"/>
      <c r="W1245" s="53"/>
      <c r="X1245" s="53"/>
      <c r="Y1245" s="55"/>
    </row>
    <row r="1246" spans="21:25" x14ac:dyDescent="0.2">
      <c r="U1246" s="55"/>
      <c r="V1246" s="53"/>
      <c r="W1246" s="53"/>
      <c r="X1246" s="53"/>
      <c r="Y1246" s="55"/>
    </row>
    <row r="1247" spans="21:25" x14ac:dyDescent="0.2">
      <c r="U1247" s="55"/>
      <c r="V1247" s="53"/>
      <c r="W1247" s="53"/>
      <c r="X1247" s="53"/>
      <c r="Y1247" s="55"/>
    </row>
    <row r="1248" spans="21:25" x14ac:dyDescent="0.2">
      <c r="U1248" s="55"/>
      <c r="V1248" s="53"/>
      <c r="W1248" s="53"/>
      <c r="X1248" s="53"/>
      <c r="Y1248" s="55"/>
    </row>
    <row r="1249" spans="21:25" x14ac:dyDescent="0.2">
      <c r="U1249" s="55"/>
      <c r="V1249" s="53"/>
      <c r="W1249" s="53"/>
      <c r="X1249" s="53"/>
      <c r="Y1249" s="55"/>
    </row>
    <row r="1250" spans="21:25" x14ac:dyDescent="0.2">
      <c r="U1250" s="55"/>
      <c r="V1250" s="53"/>
      <c r="W1250" s="53"/>
      <c r="X1250" s="53"/>
      <c r="Y1250" s="55"/>
    </row>
    <row r="1251" spans="21:25" x14ac:dyDescent="0.2">
      <c r="U1251" s="55"/>
      <c r="V1251" s="53"/>
      <c r="W1251" s="53"/>
      <c r="X1251" s="53"/>
      <c r="Y1251" s="55"/>
    </row>
    <row r="1252" spans="21:25" x14ac:dyDescent="0.2">
      <c r="U1252" s="55"/>
      <c r="V1252" s="53"/>
      <c r="W1252" s="53"/>
      <c r="X1252" s="53"/>
      <c r="Y1252" s="55"/>
    </row>
    <row r="1253" spans="21:25" x14ac:dyDescent="0.2">
      <c r="U1253" s="55"/>
      <c r="V1253" s="53"/>
      <c r="W1253" s="53"/>
      <c r="X1253" s="53"/>
      <c r="Y1253" s="55"/>
    </row>
    <row r="1254" spans="21:25" x14ac:dyDescent="0.2">
      <c r="U1254" s="55"/>
      <c r="V1254" s="53"/>
      <c r="W1254" s="53"/>
      <c r="X1254" s="53"/>
      <c r="Y1254" s="55"/>
    </row>
    <row r="1255" spans="21:25" x14ac:dyDescent="0.2">
      <c r="U1255" s="55"/>
      <c r="V1255" s="53"/>
      <c r="W1255" s="53"/>
      <c r="X1255" s="53"/>
      <c r="Y1255" s="55"/>
    </row>
    <row r="1256" spans="21:25" x14ac:dyDescent="0.2">
      <c r="U1256" s="55"/>
      <c r="V1256" s="53"/>
      <c r="W1256" s="53"/>
      <c r="X1256" s="53"/>
      <c r="Y1256" s="55"/>
    </row>
    <row r="1257" spans="21:25" x14ac:dyDescent="0.2">
      <c r="U1257" s="55"/>
      <c r="V1257" s="53"/>
      <c r="W1257" s="53"/>
      <c r="X1257" s="53"/>
      <c r="Y1257" s="55"/>
    </row>
    <row r="1258" spans="21:25" x14ac:dyDescent="0.2">
      <c r="U1258" s="55"/>
      <c r="V1258" s="53"/>
      <c r="W1258" s="53"/>
      <c r="X1258" s="53"/>
      <c r="Y1258" s="55"/>
    </row>
    <row r="1259" spans="21:25" x14ac:dyDescent="0.2">
      <c r="U1259" s="55"/>
      <c r="V1259" s="53"/>
      <c r="W1259" s="53"/>
      <c r="X1259" s="53"/>
      <c r="Y1259" s="55"/>
    </row>
    <row r="1260" spans="21:25" x14ac:dyDescent="0.2">
      <c r="U1260" s="55"/>
      <c r="V1260" s="53"/>
      <c r="W1260" s="53"/>
      <c r="X1260" s="53"/>
      <c r="Y1260" s="55"/>
    </row>
    <row r="1261" spans="21:25" x14ac:dyDescent="0.2">
      <c r="U1261" s="55"/>
      <c r="V1261" s="53"/>
      <c r="W1261" s="53"/>
      <c r="X1261" s="53"/>
      <c r="Y1261" s="55"/>
    </row>
    <row r="1262" spans="21:25" x14ac:dyDescent="0.2">
      <c r="U1262" s="55"/>
      <c r="V1262" s="53"/>
      <c r="W1262" s="53"/>
      <c r="X1262" s="53"/>
      <c r="Y1262" s="55"/>
    </row>
    <row r="1263" spans="21:25" x14ac:dyDescent="0.2">
      <c r="U1263" s="55"/>
      <c r="V1263" s="53"/>
      <c r="W1263" s="53"/>
      <c r="X1263" s="53"/>
      <c r="Y1263" s="55"/>
    </row>
    <row r="1264" spans="21:25" x14ac:dyDescent="0.2">
      <c r="U1264" s="55"/>
      <c r="V1264" s="53"/>
      <c r="W1264" s="53"/>
      <c r="X1264" s="53"/>
      <c r="Y1264" s="55"/>
    </row>
    <row r="1265" spans="21:25" x14ac:dyDescent="0.2">
      <c r="U1265" s="55"/>
      <c r="V1265" s="53"/>
      <c r="W1265" s="53"/>
      <c r="X1265" s="53"/>
      <c r="Y1265" s="55"/>
    </row>
    <row r="1266" spans="21:25" x14ac:dyDescent="0.2">
      <c r="U1266" s="55"/>
      <c r="V1266" s="53"/>
      <c r="W1266" s="53"/>
      <c r="X1266" s="53"/>
      <c r="Y1266" s="55"/>
    </row>
    <row r="1267" spans="21:25" x14ac:dyDescent="0.2">
      <c r="U1267" s="55"/>
      <c r="V1267" s="53"/>
      <c r="W1267" s="53"/>
      <c r="X1267" s="53"/>
      <c r="Y1267" s="55"/>
    </row>
    <row r="1268" spans="21:25" x14ac:dyDescent="0.2">
      <c r="U1268" s="55"/>
      <c r="V1268" s="53"/>
      <c r="W1268" s="53"/>
      <c r="X1268" s="53"/>
      <c r="Y1268" s="55"/>
    </row>
    <row r="1269" spans="21:25" x14ac:dyDescent="0.2">
      <c r="U1269" s="55"/>
      <c r="V1269" s="53"/>
      <c r="W1269" s="53"/>
      <c r="X1269" s="53"/>
      <c r="Y1269" s="55"/>
    </row>
    <row r="1270" spans="21:25" x14ac:dyDescent="0.2">
      <c r="U1270" s="55"/>
      <c r="V1270" s="53"/>
      <c r="W1270" s="53"/>
      <c r="X1270" s="53"/>
      <c r="Y1270" s="55"/>
    </row>
    <row r="1271" spans="21:25" x14ac:dyDescent="0.2">
      <c r="U1271" s="55"/>
      <c r="V1271" s="53"/>
      <c r="W1271" s="53"/>
      <c r="X1271" s="53"/>
      <c r="Y1271" s="55"/>
    </row>
    <row r="1272" spans="21:25" x14ac:dyDescent="0.2">
      <c r="U1272" s="55"/>
      <c r="V1272" s="53"/>
      <c r="W1272" s="53"/>
      <c r="X1272" s="53"/>
      <c r="Y1272" s="55"/>
    </row>
    <row r="1273" spans="21:25" x14ac:dyDescent="0.2">
      <c r="U1273" s="55"/>
      <c r="V1273" s="53"/>
      <c r="W1273" s="53"/>
      <c r="X1273" s="53"/>
      <c r="Y1273" s="55"/>
    </row>
    <row r="1274" spans="21:25" x14ac:dyDescent="0.2">
      <c r="U1274" s="55"/>
      <c r="V1274" s="53"/>
      <c r="W1274" s="53"/>
      <c r="X1274" s="53"/>
      <c r="Y1274" s="55"/>
    </row>
    <row r="1275" spans="21:25" x14ac:dyDescent="0.2">
      <c r="U1275" s="55"/>
      <c r="V1275" s="53"/>
      <c r="W1275" s="53"/>
      <c r="X1275" s="53"/>
      <c r="Y1275" s="55"/>
    </row>
    <row r="1276" spans="21:25" x14ac:dyDescent="0.2">
      <c r="U1276" s="55"/>
      <c r="V1276" s="53"/>
      <c r="W1276" s="53"/>
      <c r="X1276" s="53"/>
      <c r="Y1276" s="55"/>
    </row>
    <row r="1277" spans="21:25" x14ac:dyDescent="0.2">
      <c r="U1277" s="55"/>
      <c r="V1277" s="53"/>
      <c r="W1277" s="53"/>
      <c r="X1277" s="53"/>
      <c r="Y1277" s="55"/>
    </row>
    <row r="1278" spans="21:25" x14ac:dyDescent="0.2">
      <c r="U1278" s="55"/>
      <c r="V1278" s="53"/>
      <c r="W1278" s="53"/>
      <c r="X1278" s="53"/>
      <c r="Y1278" s="55"/>
    </row>
    <row r="1279" spans="21:25" x14ac:dyDescent="0.2">
      <c r="U1279" s="55"/>
      <c r="V1279" s="53"/>
      <c r="W1279" s="53"/>
      <c r="X1279" s="53"/>
      <c r="Y1279" s="55"/>
    </row>
    <row r="1280" spans="21:25" x14ac:dyDescent="0.2">
      <c r="U1280" s="55"/>
      <c r="V1280" s="53"/>
      <c r="W1280" s="53"/>
      <c r="X1280" s="53"/>
      <c r="Y1280" s="55"/>
    </row>
    <row r="1281" spans="21:25" x14ac:dyDescent="0.2">
      <c r="U1281" s="55"/>
      <c r="V1281" s="53"/>
      <c r="W1281" s="53"/>
      <c r="X1281" s="53"/>
      <c r="Y1281" s="55"/>
    </row>
    <row r="1282" spans="21:25" x14ac:dyDescent="0.2">
      <c r="U1282" s="55"/>
      <c r="V1282" s="53"/>
      <c r="W1282" s="53"/>
      <c r="X1282" s="53"/>
      <c r="Y1282" s="55"/>
    </row>
    <row r="1283" spans="21:25" x14ac:dyDescent="0.2">
      <c r="U1283" s="55"/>
      <c r="V1283" s="53"/>
      <c r="W1283" s="53"/>
      <c r="X1283" s="53"/>
      <c r="Y1283" s="55"/>
    </row>
    <row r="1284" spans="21:25" x14ac:dyDescent="0.2">
      <c r="U1284" s="55"/>
      <c r="V1284" s="53"/>
      <c r="W1284" s="53"/>
      <c r="X1284" s="53"/>
      <c r="Y1284" s="55"/>
    </row>
    <row r="1285" spans="21:25" x14ac:dyDescent="0.2">
      <c r="U1285" s="55"/>
      <c r="V1285" s="53"/>
      <c r="W1285" s="53"/>
      <c r="X1285" s="53"/>
      <c r="Y1285" s="55"/>
    </row>
    <row r="1286" spans="21:25" x14ac:dyDescent="0.2">
      <c r="U1286" s="55"/>
      <c r="V1286" s="53"/>
      <c r="W1286" s="53"/>
      <c r="X1286" s="53"/>
      <c r="Y1286" s="55"/>
    </row>
    <row r="1287" spans="21:25" x14ac:dyDescent="0.2">
      <c r="U1287" s="55"/>
      <c r="V1287" s="53"/>
      <c r="W1287" s="53"/>
      <c r="X1287" s="53"/>
      <c r="Y1287" s="55"/>
    </row>
    <row r="1288" spans="21:25" x14ac:dyDescent="0.2">
      <c r="U1288" s="55"/>
      <c r="V1288" s="53"/>
      <c r="W1288" s="53"/>
      <c r="X1288" s="53"/>
      <c r="Y1288" s="55"/>
    </row>
    <row r="1289" spans="21:25" x14ac:dyDescent="0.2">
      <c r="U1289" s="55"/>
      <c r="V1289" s="53"/>
      <c r="W1289" s="53"/>
      <c r="X1289" s="53"/>
      <c r="Y1289" s="55"/>
    </row>
    <row r="1290" spans="21:25" x14ac:dyDescent="0.2">
      <c r="U1290" s="55"/>
      <c r="V1290" s="53"/>
      <c r="W1290" s="53"/>
      <c r="X1290" s="53"/>
      <c r="Y1290" s="55"/>
    </row>
    <row r="1291" spans="21:25" x14ac:dyDescent="0.2">
      <c r="U1291" s="55"/>
      <c r="V1291" s="53"/>
      <c r="W1291" s="53"/>
      <c r="X1291" s="53"/>
      <c r="Y1291" s="55"/>
    </row>
    <row r="1292" spans="21:25" x14ac:dyDescent="0.2">
      <c r="U1292" s="55"/>
      <c r="V1292" s="53"/>
      <c r="W1292" s="53"/>
      <c r="X1292" s="53"/>
      <c r="Y1292" s="55"/>
    </row>
    <row r="1293" spans="21:25" x14ac:dyDescent="0.2">
      <c r="U1293" s="55"/>
      <c r="V1293" s="53"/>
      <c r="W1293" s="53"/>
      <c r="X1293" s="53"/>
      <c r="Y1293" s="55"/>
    </row>
    <row r="1294" spans="21:25" x14ac:dyDescent="0.2">
      <c r="U1294" s="55"/>
      <c r="V1294" s="53"/>
      <c r="W1294" s="53"/>
      <c r="X1294" s="53"/>
      <c r="Y1294" s="55"/>
    </row>
    <row r="1295" spans="21:25" x14ac:dyDescent="0.2">
      <c r="U1295" s="55"/>
      <c r="V1295" s="53"/>
      <c r="W1295" s="53"/>
      <c r="X1295" s="53"/>
      <c r="Y1295" s="55"/>
    </row>
    <row r="1296" spans="21:25" x14ac:dyDescent="0.2">
      <c r="U1296" s="55"/>
      <c r="V1296" s="53"/>
      <c r="W1296" s="53"/>
      <c r="X1296" s="53"/>
      <c r="Y1296" s="55"/>
    </row>
    <row r="1297" spans="21:25" x14ac:dyDescent="0.2">
      <c r="U1297" s="55"/>
      <c r="V1297" s="53"/>
      <c r="W1297" s="53"/>
      <c r="X1297" s="53"/>
      <c r="Y1297" s="55"/>
    </row>
    <row r="1298" spans="21:25" x14ac:dyDescent="0.2">
      <c r="U1298" s="55"/>
      <c r="V1298" s="53"/>
      <c r="W1298" s="53"/>
      <c r="X1298" s="53"/>
      <c r="Y1298" s="55"/>
    </row>
    <row r="1299" spans="21:25" x14ac:dyDescent="0.2">
      <c r="U1299" s="55"/>
      <c r="V1299" s="53"/>
      <c r="W1299" s="53"/>
      <c r="X1299" s="53"/>
      <c r="Y1299" s="55"/>
    </row>
    <row r="1300" spans="21:25" x14ac:dyDescent="0.2">
      <c r="U1300" s="55"/>
      <c r="V1300" s="53"/>
      <c r="W1300" s="53"/>
      <c r="X1300" s="53"/>
      <c r="Y1300" s="55"/>
    </row>
    <row r="1301" spans="21:25" x14ac:dyDescent="0.2">
      <c r="U1301" s="55"/>
      <c r="V1301" s="53"/>
      <c r="W1301" s="53"/>
      <c r="X1301" s="53"/>
      <c r="Y1301" s="55"/>
    </row>
    <row r="1302" spans="21:25" x14ac:dyDescent="0.2">
      <c r="U1302" s="55"/>
      <c r="V1302" s="53"/>
      <c r="W1302" s="53"/>
      <c r="X1302" s="53"/>
      <c r="Y1302" s="55"/>
    </row>
    <row r="1303" spans="21:25" x14ac:dyDescent="0.2">
      <c r="U1303" s="55"/>
      <c r="V1303" s="53"/>
      <c r="W1303" s="53"/>
      <c r="X1303" s="53"/>
      <c r="Y1303" s="55"/>
    </row>
    <row r="1304" spans="21:25" x14ac:dyDescent="0.2">
      <c r="U1304" s="55"/>
      <c r="V1304" s="53"/>
      <c r="W1304" s="53"/>
      <c r="X1304" s="53"/>
      <c r="Y1304" s="55"/>
    </row>
    <row r="1305" spans="21:25" x14ac:dyDescent="0.2">
      <c r="U1305" s="55"/>
      <c r="V1305" s="53"/>
      <c r="W1305" s="53"/>
      <c r="X1305" s="53"/>
      <c r="Y1305" s="55"/>
    </row>
    <row r="1306" spans="21:25" x14ac:dyDescent="0.2">
      <c r="U1306" s="55"/>
      <c r="V1306" s="53"/>
      <c r="W1306" s="53"/>
      <c r="X1306" s="53"/>
      <c r="Y1306" s="55"/>
    </row>
    <row r="1307" spans="21:25" x14ac:dyDescent="0.2">
      <c r="U1307" s="55"/>
      <c r="V1307" s="53"/>
      <c r="W1307" s="53"/>
      <c r="X1307" s="53"/>
      <c r="Y1307" s="55"/>
    </row>
    <row r="1308" spans="21:25" x14ac:dyDescent="0.2">
      <c r="U1308" s="55"/>
      <c r="V1308" s="53"/>
      <c r="W1308" s="53"/>
      <c r="X1308" s="53"/>
      <c r="Y1308" s="55"/>
    </row>
    <row r="1309" spans="21:25" x14ac:dyDescent="0.2">
      <c r="U1309" s="55"/>
      <c r="V1309" s="53"/>
      <c r="W1309" s="53"/>
      <c r="X1309" s="53"/>
      <c r="Y1309" s="55"/>
    </row>
    <row r="1310" spans="21:25" x14ac:dyDescent="0.2">
      <c r="U1310" s="55"/>
      <c r="V1310" s="53"/>
      <c r="W1310" s="53"/>
      <c r="X1310" s="53"/>
      <c r="Y1310" s="55"/>
    </row>
    <row r="1311" spans="21:25" x14ac:dyDescent="0.2">
      <c r="U1311" s="55"/>
      <c r="V1311" s="53"/>
      <c r="W1311" s="53"/>
      <c r="X1311" s="53"/>
      <c r="Y1311" s="55"/>
    </row>
    <row r="1312" spans="21:25" x14ac:dyDescent="0.2">
      <c r="U1312" s="55"/>
      <c r="V1312" s="53"/>
      <c r="W1312" s="53"/>
      <c r="X1312" s="53"/>
      <c r="Y1312" s="55"/>
    </row>
    <row r="1313" spans="21:25" x14ac:dyDescent="0.2">
      <c r="U1313" s="55"/>
      <c r="V1313" s="53"/>
      <c r="W1313" s="53"/>
      <c r="X1313" s="53"/>
      <c r="Y1313" s="55"/>
    </row>
    <row r="1314" spans="21:25" x14ac:dyDescent="0.2">
      <c r="U1314" s="55"/>
      <c r="V1314" s="53"/>
      <c r="W1314" s="53"/>
      <c r="X1314" s="53"/>
      <c r="Y1314" s="55"/>
    </row>
    <row r="1315" spans="21:25" x14ac:dyDescent="0.2">
      <c r="U1315" s="55"/>
      <c r="V1315" s="53"/>
      <c r="W1315" s="53"/>
      <c r="X1315" s="53"/>
      <c r="Y1315" s="55"/>
    </row>
    <row r="1316" spans="21:25" x14ac:dyDescent="0.2">
      <c r="U1316" s="55"/>
      <c r="V1316" s="53"/>
      <c r="W1316" s="53"/>
      <c r="X1316" s="53"/>
      <c r="Y1316" s="55"/>
    </row>
    <row r="1317" spans="21:25" x14ac:dyDescent="0.2">
      <c r="U1317" s="55"/>
      <c r="V1317" s="53"/>
      <c r="W1317" s="53"/>
      <c r="X1317" s="53"/>
      <c r="Y1317" s="55"/>
    </row>
    <row r="1318" spans="21:25" x14ac:dyDescent="0.2">
      <c r="U1318" s="55"/>
      <c r="V1318" s="53"/>
      <c r="W1318" s="53"/>
      <c r="X1318" s="53"/>
      <c r="Y1318" s="55"/>
    </row>
    <row r="1319" spans="21:25" x14ac:dyDescent="0.2">
      <c r="U1319" s="55"/>
      <c r="V1319" s="53"/>
      <c r="W1319" s="53"/>
      <c r="X1319" s="53"/>
      <c r="Y1319" s="55"/>
    </row>
    <row r="1320" spans="21:25" x14ac:dyDescent="0.2">
      <c r="U1320" s="55"/>
      <c r="V1320" s="53"/>
      <c r="W1320" s="53"/>
      <c r="X1320" s="53"/>
      <c r="Y1320" s="55"/>
    </row>
    <row r="1321" spans="21:25" x14ac:dyDescent="0.2">
      <c r="U1321" s="55"/>
      <c r="V1321" s="53"/>
      <c r="W1321" s="53"/>
      <c r="X1321" s="53"/>
      <c r="Y1321" s="55"/>
    </row>
    <row r="1322" spans="21:25" x14ac:dyDescent="0.2">
      <c r="U1322" s="55"/>
      <c r="V1322" s="53"/>
      <c r="W1322" s="53"/>
      <c r="X1322" s="53"/>
      <c r="Y1322" s="55"/>
    </row>
    <row r="1323" spans="21:25" x14ac:dyDescent="0.2">
      <c r="U1323" s="55"/>
      <c r="V1323" s="53"/>
      <c r="W1323" s="53"/>
      <c r="X1323" s="53"/>
      <c r="Y1323" s="55"/>
    </row>
    <row r="1324" spans="21:25" x14ac:dyDescent="0.2">
      <c r="U1324" s="55"/>
      <c r="V1324" s="53"/>
      <c r="W1324" s="53"/>
      <c r="X1324" s="53"/>
      <c r="Y1324" s="55"/>
    </row>
    <row r="1325" spans="21:25" x14ac:dyDescent="0.2">
      <c r="U1325" s="55"/>
      <c r="V1325" s="53"/>
      <c r="W1325" s="53"/>
      <c r="X1325" s="53"/>
      <c r="Y1325" s="55"/>
    </row>
    <row r="1326" spans="21:25" x14ac:dyDescent="0.2">
      <c r="U1326" s="55"/>
      <c r="V1326" s="53"/>
      <c r="W1326" s="53"/>
      <c r="X1326" s="53"/>
      <c r="Y1326" s="55"/>
    </row>
    <row r="1327" spans="21:25" x14ac:dyDescent="0.2">
      <c r="U1327" s="55"/>
      <c r="V1327" s="53"/>
      <c r="W1327" s="53"/>
      <c r="X1327" s="53"/>
      <c r="Y1327" s="55"/>
    </row>
    <row r="1328" spans="21:25" x14ac:dyDescent="0.2">
      <c r="U1328" s="55"/>
      <c r="V1328" s="53"/>
      <c r="W1328" s="53"/>
      <c r="X1328" s="53"/>
      <c r="Y1328" s="55"/>
    </row>
    <row r="1329" spans="21:25" x14ac:dyDescent="0.2">
      <c r="U1329" s="55"/>
      <c r="V1329" s="53"/>
      <c r="W1329" s="53"/>
      <c r="X1329" s="53"/>
      <c r="Y1329" s="55"/>
    </row>
    <row r="1330" spans="21:25" x14ac:dyDescent="0.2">
      <c r="U1330" s="55"/>
      <c r="V1330" s="53"/>
      <c r="W1330" s="53"/>
      <c r="X1330" s="53"/>
      <c r="Y1330" s="55"/>
    </row>
    <row r="1331" spans="21:25" x14ac:dyDescent="0.2">
      <c r="U1331" s="55"/>
      <c r="V1331" s="53"/>
      <c r="W1331" s="53"/>
      <c r="X1331" s="53"/>
      <c r="Y1331" s="55"/>
    </row>
    <row r="1332" spans="21:25" x14ac:dyDescent="0.2">
      <c r="U1332" s="55"/>
      <c r="V1332" s="53"/>
      <c r="W1332" s="53"/>
      <c r="X1332" s="53"/>
      <c r="Y1332" s="55"/>
    </row>
    <row r="1333" spans="21:25" x14ac:dyDescent="0.2">
      <c r="U1333" s="55"/>
      <c r="V1333" s="53"/>
      <c r="W1333" s="53"/>
      <c r="X1333" s="53"/>
      <c r="Y1333" s="55"/>
    </row>
    <row r="1334" spans="21:25" x14ac:dyDescent="0.2">
      <c r="U1334" s="55"/>
      <c r="V1334" s="53"/>
      <c r="W1334" s="53"/>
      <c r="X1334" s="53"/>
      <c r="Y1334" s="55"/>
    </row>
    <row r="1335" spans="21:25" x14ac:dyDescent="0.2">
      <c r="U1335" s="55"/>
      <c r="V1335" s="53"/>
      <c r="W1335" s="53"/>
      <c r="X1335" s="53"/>
      <c r="Y1335" s="55"/>
    </row>
    <row r="1336" spans="21:25" x14ac:dyDescent="0.2">
      <c r="U1336" s="55"/>
      <c r="V1336" s="53"/>
      <c r="W1336" s="53"/>
      <c r="X1336" s="53"/>
      <c r="Y1336" s="55"/>
    </row>
    <row r="1337" spans="21:25" x14ac:dyDescent="0.2">
      <c r="U1337" s="55"/>
      <c r="V1337" s="53"/>
      <c r="W1337" s="53"/>
      <c r="X1337" s="53"/>
      <c r="Y1337" s="55"/>
    </row>
    <row r="1338" spans="21:25" x14ac:dyDescent="0.2">
      <c r="U1338" s="55"/>
      <c r="V1338" s="53"/>
      <c r="W1338" s="53"/>
      <c r="X1338" s="53"/>
      <c r="Y1338" s="55"/>
    </row>
    <row r="1339" spans="21:25" x14ac:dyDescent="0.2">
      <c r="U1339" s="55"/>
      <c r="V1339" s="53"/>
      <c r="W1339" s="53"/>
      <c r="X1339" s="53"/>
      <c r="Y1339" s="55"/>
    </row>
    <row r="1340" spans="21:25" x14ac:dyDescent="0.2">
      <c r="U1340" s="55"/>
      <c r="V1340" s="53"/>
      <c r="W1340" s="53"/>
      <c r="X1340" s="53"/>
      <c r="Y1340" s="55"/>
    </row>
    <row r="1341" spans="21:25" x14ac:dyDescent="0.2">
      <c r="U1341" s="55"/>
      <c r="V1341" s="53"/>
      <c r="W1341" s="53"/>
      <c r="X1341" s="53"/>
      <c r="Y1341" s="55"/>
    </row>
    <row r="1342" spans="21:25" x14ac:dyDescent="0.2">
      <c r="U1342" s="55"/>
      <c r="V1342" s="53"/>
      <c r="W1342" s="53"/>
      <c r="X1342" s="53"/>
      <c r="Y1342" s="55"/>
    </row>
    <row r="1343" spans="21:25" x14ac:dyDescent="0.2">
      <c r="U1343" s="55"/>
      <c r="V1343" s="53"/>
      <c r="W1343" s="53"/>
      <c r="X1343" s="53"/>
      <c r="Y1343" s="55"/>
    </row>
    <row r="1344" spans="21:25" x14ac:dyDescent="0.2">
      <c r="U1344" s="55"/>
      <c r="V1344" s="53"/>
      <c r="W1344" s="53"/>
      <c r="X1344" s="53"/>
      <c r="Y1344" s="55"/>
    </row>
    <row r="1345" spans="21:25" x14ac:dyDescent="0.2">
      <c r="U1345" s="55"/>
      <c r="V1345" s="53"/>
      <c r="W1345" s="53"/>
      <c r="X1345" s="53"/>
      <c r="Y1345" s="55"/>
    </row>
    <row r="1346" spans="21:25" x14ac:dyDescent="0.2">
      <c r="U1346" s="55"/>
      <c r="V1346" s="53"/>
      <c r="W1346" s="53"/>
      <c r="X1346" s="53"/>
      <c r="Y1346" s="55"/>
    </row>
    <row r="1347" spans="21:25" x14ac:dyDescent="0.2">
      <c r="U1347" s="55"/>
      <c r="V1347" s="53"/>
      <c r="W1347" s="53"/>
      <c r="X1347" s="53"/>
      <c r="Y1347" s="55"/>
    </row>
    <row r="1348" spans="21:25" x14ac:dyDescent="0.2">
      <c r="U1348" s="55"/>
      <c r="V1348" s="53"/>
      <c r="W1348" s="53"/>
      <c r="X1348" s="53"/>
      <c r="Y1348" s="55"/>
    </row>
    <row r="1349" spans="21:25" x14ac:dyDescent="0.2">
      <c r="U1349" s="55"/>
      <c r="V1349" s="53"/>
      <c r="W1349" s="53"/>
      <c r="X1349" s="53"/>
      <c r="Y1349" s="55"/>
    </row>
    <row r="1350" spans="21:25" x14ac:dyDescent="0.2">
      <c r="U1350" s="55"/>
      <c r="V1350" s="53"/>
      <c r="W1350" s="53"/>
      <c r="X1350" s="53"/>
      <c r="Y1350" s="55"/>
    </row>
    <row r="1351" spans="21:25" x14ac:dyDescent="0.2">
      <c r="U1351" s="55"/>
      <c r="V1351" s="53"/>
      <c r="W1351" s="53"/>
      <c r="X1351" s="53"/>
      <c r="Y1351" s="55"/>
    </row>
    <row r="1352" spans="21:25" x14ac:dyDescent="0.2">
      <c r="U1352" s="55"/>
      <c r="V1352" s="53"/>
      <c r="W1352" s="53"/>
      <c r="X1352" s="53"/>
      <c r="Y1352" s="55"/>
    </row>
    <row r="1353" spans="21:25" x14ac:dyDescent="0.2">
      <c r="U1353" s="55"/>
      <c r="V1353" s="53"/>
      <c r="W1353" s="53"/>
      <c r="X1353" s="53"/>
      <c r="Y1353" s="55"/>
    </row>
    <row r="1354" spans="21:25" x14ac:dyDescent="0.2">
      <c r="U1354" s="55"/>
      <c r="V1354" s="53"/>
      <c r="W1354" s="53"/>
      <c r="X1354" s="53"/>
      <c r="Y1354" s="55"/>
    </row>
    <row r="1355" spans="21:25" x14ac:dyDescent="0.2">
      <c r="U1355" s="55"/>
      <c r="V1355" s="53"/>
      <c r="W1355" s="53"/>
      <c r="X1355" s="53"/>
      <c r="Y1355" s="55"/>
    </row>
    <row r="1356" spans="21:25" x14ac:dyDescent="0.2">
      <c r="U1356" s="55"/>
      <c r="V1356" s="53"/>
      <c r="W1356" s="53"/>
      <c r="X1356" s="53"/>
      <c r="Y1356" s="55"/>
    </row>
    <row r="1357" spans="21:25" x14ac:dyDescent="0.2">
      <c r="U1357" s="55"/>
      <c r="V1357" s="53"/>
      <c r="W1357" s="53"/>
      <c r="X1357" s="53"/>
      <c r="Y1357" s="55"/>
    </row>
    <row r="1358" spans="21:25" x14ac:dyDescent="0.2">
      <c r="U1358" s="55"/>
      <c r="V1358" s="53"/>
      <c r="W1358" s="53"/>
      <c r="X1358" s="53"/>
      <c r="Y1358" s="55"/>
    </row>
    <row r="1359" spans="21:25" x14ac:dyDescent="0.2">
      <c r="U1359" s="55"/>
      <c r="V1359" s="53"/>
      <c r="W1359" s="53"/>
      <c r="X1359" s="53"/>
      <c r="Y1359" s="55"/>
    </row>
    <row r="1360" spans="21:25" x14ac:dyDescent="0.2">
      <c r="U1360" s="55"/>
      <c r="V1360" s="53"/>
      <c r="W1360" s="53"/>
      <c r="X1360" s="53"/>
      <c r="Y1360" s="55"/>
    </row>
    <row r="1361" spans="21:25" x14ac:dyDescent="0.2">
      <c r="U1361" s="55"/>
      <c r="V1361" s="53"/>
      <c r="W1361" s="53"/>
      <c r="X1361" s="53"/>
      <c r="Y1361" s="55"/>
    </row>
    <row r="1362" spans="21:25" x14ac:dyDescent="0.2">
      <c r="U1362" s="55"/>
      <c r="V1362" s="53"/>
      <c r="W1362" s="53"/>
      <c r="X1362" s="53"/>
      <c r="Y1362" s="55"/>
    </row>
    <row r="1363" spans="21:25" x14ac:dyDescent="0.2">
      <c r="U1363" s="55"/>
      <c r="V1363" s="53"/>
      <c r="W1363" s="53"/>
      <c r="X1363" s="53"/>
      <c r="Y1363" s="55"/>
    </row>
    <row r="1364" spans="21:25" x14ac:dyDescent="0.2">
      <c r="U1364" s="55"/>
      <c r="V1364" s="53"/>
      <c r="W1364" s="53"/>
      <c r="X1364" s="53"/>
      <c r="Y1364" s="55"/>
    </row>
    <row r="1365" spans="21:25" x14ac:dyDescent="0.2">
      <c r="U1365" s="55"/>
      <c r="V1365" s="53"/>
      <c r="W1365" s="53"/>
      <c r="X1365" s="53"/>
      <c r="Y1365" s="55"/>
    </row>
    <row r="1366" spans="21:25" x14ac:dyDescent="0.2">
      <c r="U1366" s="55"/>
      <c r="V1366" s="53"/>
      <c r="W1366" s="53"/>
      <c r="X1366" s="53"/>
      <c r="Y1366" s="55"/>
    </row>
    <row r="1367" spans="21:25" x14ac:dyDescent="0.2">
      <c r="U1367" s="55"/>
      <c r="V1367" s="53"/>
      <c r="W1367" s="53"/>
      <c r="X1367" s="53"/>
      <c r="Y1367" s="55"/>
    </row>
    <row r="1368" spans="21:25" x14ac:dyDescent="0.2">
      <c r="U1368" s="55"/>
      <c r="V1368" s="53"/>
      <c r="W1368" s="53"/>
      <c r="X1368" s="53"/>
      <c r="Y1368" s="55"/>
    </row>
    <row r="1369" spans="21:25" x14ac:dyDescent="0.2">
      <c r="U1369" s="55"/>
      <c r="V1369" s="53"/>
      <c r="W1369" s="53"/>
      <c r="X1369" s="53"/>
      <c r="Y1369" s="55"/>
    </row>
    <row r="1370" spans="21:25" x14ac:dyDescent="0.2">
      <c r="U1370" s="55"/>
      <c r="V1370" s="53"/>
      <c r="W1370" s="53"/>
      <c r="X1370" s="53"/>
      <c r="Y1370" s="55"/>
    </row>
    <row r="1371" spans="21:25" x14ac:dyDescent="0.2">
      <c r="U1371" s="55"/>
      <c r="V1371" s="53"/>
      <c r="W1371" s="53"/>
      <c r="X1371" s="53"/>
      <c r="Y1371" s="55"/>
    </row>
    <row r="1372" spans="21:25" x14ac:dyDescent="0.2">
      <c r="U1372" s="55"/>
      <c r="V1372" s="53"/>
      <c r="W1372" s="53"/>
      <c r="X1372" s="53"/>
      <c r="Y1372" s="55"/>
    </row>
    <row r="1373" spans="21:25" x14ac:dyDescent="0.2">
      <c r="U1373" s="55"/>
      <c r="V1373" s="53"/>
      <c r="W1373" s="53"/>
      <c r="X1373" s="53"/>
      <c r="Y1373" s="55"/>
    </row>
    <row r="1374" spans="21:25" x14ac:dyDescent="0.2">
      <c r="U1374" s="55"/>
      <c r="V1374" s="53"/>
      <c r="W1374" s="53"/>
      <c r="X1374" s="53"/>
      <c r="Y1374" s="55"/>
    </row>
    <row r="1375" spans="21:25" x14ac:dyDescent="0.2">
      <c r="U1375" s="55"/>
      <c r="V1375" s="53"/>
      <c r="W1375" s="53"/>
      <c r="X1375" s="53"/>
      <c r="Y1375" s="55"/>
    </row>
    <row r="1376" spans="21:25" x14ac:dyDescent="0.2">
      <c r="U1376" s="55"/>
      <c r="V1376" s="53"/>
      <c r="W1376" s="53"/>
      <c r="X1376" s="53"/>
      <c r="Y1376" s="55"/>
    </row>
    <row r="1377" spans="21:25" x14ac:dyDescent="0.2">
      <c r="U1377" s="55"/>
      <c r="V1377" s="53"/>
      <c r="W1377" s="53"/>
      <c r="X1377" s="53"/>
      <c r="Y1377" s="55"/>
    </row>
    <row r="1378" spans="21:25" x14ac:dyDescent="0.2">
      <c r="U1378" s="55"/>
      <c r="V1378" s="53"/>
      <c r="W1378" s="53"/>
      <c r="X1378" s="53"/>
      <c r="Y1378" s="55"/>
    </row>
    <row r="1379" spans="21:25" x14ac:dyDescent="0.2">
      <c r="U1379" s="55"/>
      <c r="V1379" s="53"/>
      <c r="W1379" s="53"/>
      <c r="X1379" s="53"/>
      <c r="Y1379" s="55"/>
    </row>
    <row r="1380" spans="21:25" x14ac:dyDescent="0.2">
      <c r="U1380" s="55"/>
      <c r="V1380" s="53"/>
      <c r="W1380" s="53"/>
      <c r="X1380" s="53"/>
      <c r="Y1380" s="55"/>
    </row>
    <row r="1381" spans="21:25" x14ac:dyDescent="0.2">
      <c r="U1381" s="55"/>
      <c r="V1381" s="53"/>
      <c r="W1381" s="53"/>
      <c r="X1381" s="53"/>
      <c r="Y1381" s="55"/>
    </row>
    <row r="1382" spans="21:25" x14ac:dyDescent="0.2">
      <c r="U1382" s="55"/>
      <c r="V1382" s="53"/>
      <c r="W1382" s="53"/>
      <c r="X1382" s="53"/>
      <c r="Y1382" s="55"/>
    </row>
    <row r="1383" spans="21:25" x14ac:dyDescent="0.2">
      <c r="U1383" s="55"/>
      <c r="V1383" s="53"/>
      <c r="W1383" s="53"/>
      <c r="X1383" s="53"/>
      <c r="Y1383" s="55"/>
    </row>
    <row r="1384" spans="21:25" x14ac:dyDescent="0.2">
      <c r="U1384" s="55"/>
      <c r="V1384" s="53"/>
      <c r="W1384" s="53"/>
      <c r="X1384" s="53"/>
      <c r="Y1384" s="55"/>
    </row>
    <row r="1385" spans="21:25" x14ac:dyDescent="0.2">
      <c r="U1385" s="55"/>
      <c r="V1385" s="53"/>
      <c r="W1385" s="53"/>
      <c r="X1385" s="53"/>
      <c r="Y1385" s="55"/>
    </row>
    <row r="1386" spans="21:25" x14ac:dyDescent="0.2">
      <c r="U1386" s="55"/>
      <c r="V1386" s="53"/>
      <c r="W1386" s="53"/>
      <c r="X1386" s="53"/>
      <c r="Y1386" s="55"/>
    </row>
    <row r="1387" spans="21:25" x14ac:dyDescent="0.2">
      <c r="U1387" s="55"/>
      <c r="V1387" s="53"/>
      <c r="W1387" s="53"/>
      <c r="X1387" s="53"/>
      <c r="Y1387" s="55"/>
    </row>
    <row r="1388" spans="21:25" x14ac:dyDescent="0.2">
      <c r="U1388" s="55"/>
      <c r="V1388" s="53"/>
      <c r="W1388" s="53"/>
      <c r="X1388" s="53"/>
      <c r="Y1388" s="55"/>
    </row>
    <row r="1389" spans="21:25" x14ac:dyDescent="0.2">
      <c r="U1389" s="55"/>
      <c r="V1389" s="53"/>
      <c r="W1389" s="53"/>
      <c r="X1389" s="53"/>
      <c r="Y1389" s="55"/>
    </row>
    <row r="1390" spans="21:25" x14ac:dyDescent="0.2">
      <c r="U1390" s="55"/>
      <c r="V1390" s="53"/>
      <c r="W1390" s="53"/>
      <c r="X1390" s="53"/>
      <c r="Y1390" s="55"/>
    </row>
    <row r="1391" spans="21:25" x14ac:dyDescent="0.2">
      <c r="U1391" s="55"/>
      <c r="V1391" s="53"/>
      <c r="W1391" s="53"/>
      <c r="X1391" s="53"/>
      <c r="Y1391" s="55"/>
    </row>
    <row r="1392" spans="21:25" x14ac:dyDescent="0.2">
      <c r="U1392" s="55"/>
      <c r="V1392" s="53"/>
      <c r="W1392" s="53"/>
      <c r="X1392" s="53"/>
      <c r="Y1392" s="55"/>
    </row>
    <row r="1393" spans="21:25" x14ac:dyDescent="0.2">
      <c r="U1393" s="55"/>
      <c r="V1393" s="53"/>
      <c r="W1393" s="53"/>
      <c r="X1393" s="53"/>
      <c r="Y1393" s="55"/>
    </row>
    <row r="1394" spans="21:25" x14ac:dyDescent="0.2">
      <c r="U1394" s="55"/>
      <c r="V1394" s="53"/>
      <c r="W1394" s="53"/>
      <c r="X1394" s="53"/>
      <c r="Y1394" s="55"/>
    </row>
    <row r="1395" spans="21:25" x14ac:dyDescent="0.2">
      <c r="U1395" s="55"/>
      <c r="V1395" s="53"/>
      <c r="W1395" s="53"/>
      <c r="X1395" s="53"/>
      <c r="Y1395" s="55"/>
    </row>
    <row r="1396" spans="21:25" x14ac:dyDescent="0.2">
      <c r="U1396" s="55"/>
      <c r="V1396" s="53"/>
      <c r="W1396" s="53"/>
      <c r="X1396" s="53"/>
      <c r="Y1396" s="55"/>
    </row>
    <row r="1397" spans="21:25" x14ac:dyDescent="0.2">
      <c r="U1397" s="55"/>
      <c r="V1397" s="53"/>
      <c r="W1397" s="53"/>
      <c r="X1397" s="53"/>
      <c r="Y1397" s="55"/>
    </row>
    <row r="1398" spans="21:25" x14ac:dyDescent="0.2">
      <c r="U1398" s="55"/>
      <c r="V1398" s="53"/>
      <c r="W1398" s="53"/>
      <c r="X1398" s="53"/>
      <c r="Y1398" s="55"/>
    </row>
    <row r="1399" spans="21:25" x14ac:dyDescent="0.2">
      <c r="U1399" s="55"/>
      <c r="V1399" s="53"/>
      <c r="W1399" s="53"/>
      <c r="X1399" s="53"/>
      <c r="Y1399" s="55"/>
    </row>
    <row r="1400" spans="21:25" x14ac:dyDescent="0.2">
      <c r="U1400" s="55"/>
      <c r="V1400" s="53"/>
      <c r="W1400" s="53"/>
      <c r="X1400" s="53"/>
      <c r="Y1400" s="55"/>
    </row>
    <row r="1401" spans="21:25" x14ac:dyDescent="0.2">
      <c r="U1401" s="55"/>
      <c r="V1401" s="53"/>
      <c r="W1401" s="53"/>
      <c r="X1401" s="53"/>
      <c r="Y1401" s="55"/>
    </row>
    <row r="1402" spans="21:25" x14ac:dyDescent="0.2">
      <c r="U1402" s="55"/>
      <c r="V1402" s="53"/>
      <c r="W1402" s="53"/>
      <c r="X1402" s="53"/>
      <c r="Y1402" s="55"/>
    </row>
    <row r="1403" spans="21:25" x14ac:dyDescent="0.2">
      <c r="U1403" s="55"/>
      <c r="V1403" s="53"/>
      <c r="W1403" s="53"/>
      <c r="X1403" s="53"/>
      <c r="Y1403" s="55"/>
    </row>
    <row r="1404" spans="21:25" x14ac:dyDescent="0.2">
      <c r="U1404" s="55"/>
      <c r="V1404" s="53"/>
      <c r="W1404" s="53"/>
      <c r="X1404" s="53"/>
      <c r="Y1404" s="55"/>
    </row>
    <row r="1405" spans="21:25" x14ac:dyDescent="0.2">
      <c r="U1405" s="55"/>
      <c r="V1405" s="53"/>
      <c r="W1405" s="53"/>
      <c r="X1405" s="53"/>
      <c r="Y1405" s="55"/>
    </row>
    <row r="1406" spans="21:25" x14ac:dyDescent="0.2">
      <c r="U1406" s="55"/>
      <c r="V1406" s="53"/>
      <c r="W1406" s="53"/>
      <c r="X1406" s="53"/>
      <c r="Y1406" s="55"/>
    </row>
    <row r="1407" spans="21:25" x14ac:dyDescent="0.2">
      <c r="U1407" s="55"/>
      <c r="V1407" s="53"/>
      <c r="W1407" s="53"/>
      <c r="X1407" s="53"/>
      <c r="Y1407" s="55"/>
    </row>
    <row r="1408" spans="21:25" x14ac:dyDescent="0.2">
      <c r="U1408" s="55"/>
      <c r="V1408" s="53"/>
      <c r="W1408" s="53"/>
      <c r="X1408" s="53"/>
      <c r="Y1408" s="55"/>
    </row>
    <row r="1409" spans="21:25" x14ac:dyDescent="0.2">
      <c r="U1409" s="55"/>
      <c r="V1409" s="53"/>
      <c r="W1409" s="53"/>
      <c r="X1409" s="53"/>
      <c r="Y1409" s="55"/>
    </row>
    <row r="1410" spans="21:25" x14ac:dyDescent="0.2">
      <c r="U1410" s="55"/>
      <c r="V1410" s="53"/>
      <c r="W1410" s="53"/>
      <c r="X1410" s="53"/>
      <c r="Y1410" s="55"/>
    </row>
    <row r="1411" spans="21:25" x14ac:dyDescent="0.2">
      <c r="U1411" s="55"/>
      <c r="V1411" s="53"/>
      <c r="W1411" s="53"/>
      <c r="X1411" s="53"/>
      <c r="Y1411" s="55"/>
    </row>
    <row r="1412" spans="21:25" x14ac:dyDescent="0.2">
      <c r="U1412" s="55"/>
      <c r="V1412" s="53"/>
      <c r="W1412" s="53"/>
      <c r="X1412" s="53"/>
      <c r="Y1412" s="55"/>
    </row>
    <row r="1413" spans="21:25" x14ac:dyDescent="0.2">
      <c r="U1413" s="55"/>
      <c r="V1413" s="53"/>
      <c r="W1413" s="53"/>
      <c r="X1413" s="53"/>
      <c r="Y1413" s="55"/>
    </row>
    <row r="1414" spans="21:25" x14ac:dyDescent="0.2">
      <c r="U1414" s="55"/>
      <c r="V1414" s="53"/>
      <c r="W1414" s="53"/>
      <c r="X1414" s="53"/>
      <c r="Y1414" s="55"/>
    </row>
    <row r="1415" spans="21:25" x14ac:dyDescent="0.2">
      <c r="U1415" s="55"/>
      <c r="V1415" s="53"/>
      <c r="W1415" s="53"/>
      <c r="X1415" s="53"/>
      <c r="Y1415" s="55"/>
    </row>
    <row r="1416" spans="21:25" x14ac:dyDescent="0.2">
      <c r="U1416" s="55"/>
      <c r="V1416" s="53"/>
      <c r="W1416" s="53"/>
      <c r="X1416" s="53"/>
      <c r="Y1416" s="55"/>
    </row>
    <row r="1417" spans="21:25" x14ac:dyDescent="0.2">
      <c r="U1417" s="55"/>
      <c r="V1417" s="53"/>
      <c r="W1417" s="53"/>
      <c r="X1417" s="53"/>
      <c r="Y1417" s="55"/>
    </row>
    <row r="1418" spans="21:25" x14ac:dyDescent="0.2">
      <c r="U1418" s="55"/>
      <c r="V1418" s="53"/>
      <c r="W1418" s="53"/>
      <c r="X1418" s="53"/>
      <c r="Y1418" s="55"/>
    </row>
    <row r="1419" spans="21:25" x14ac:dyDescent="0.2">
      <c r="U1419" s="55"/>
      <c r="V1419" s="53"/>
      <c r="W1419" s="53"/>
      <c r="X1419" s="53"/>
      <c r="Y1419" s="55"/>
    </row>
    <row r="1420" spans="21:25" x14ac:dyDescent="0.2">
      <c r="U1420" s="55"/>
      <c r="V1420" s="53"/>
      <c r="W1420" s="53"/>
      <c r="X1420" s="53"/>
      <c r="Y1420" s="55"/>
    </row>
    <row r="1421" spans="21:25" x14ac:dyDescent="0.2">
      <c r="U1421" s="55"/>
      <c r="V1421" s="53"/>
      <c r="W1421" s="53"/>
      <c r="X1421" s="53"/>
      <c r="Y1421" s="55"/>
    </row>
    <row r="1422" spans="21:25" x14ac:dyDescent="0.2">
      <c r="U1422" s="55"/>
      <c r="V1422" s="53"/>
      <c r="W1422" s="53"/>
      <c r="X1422" s="53"/>
      <c r="Y1422" s="55"/>
    </row>
    <row r="1423" spans="21:25" x14ac:dyDescent="0.2">
      <c r="U1423" s="55"/>
      <c r="V1423" s="53"/>
      <c r="W1423" s="53"/>
      <c r="X1423" s="53"/>
      <c r="Y1423" s="55"/>
    </row>
    <row r="1424" spans="21:25" x14ac:dyDescent="0.2">
      <c r="U1424" s="55"/>
      <c r="V1424" s="53"/>
      <c r="W1424" s="53"/>
      <c r="X1424" s="53"/>
      <c r="Y1424" s="55"/>
    </row>
    <row r="1425" spans="21:25" x14ac:dyDescent="0.2">
      <c r="U1425" s="55"/>
      <c r="V1425" s="53"/>
      <c r="W1425" s="53"/>
      <c r="X1425" s="53"/>
      <c r="Y1425" s="55"/>
    </row>
    <row r="1426" spans="21:25" x14ac:dyDescent="0.2">
      <c r="U1426" s="55"/>
      <c r="V1426" s="53"/>
      <c r="W1426" s="53"/>
      <c r="X1426" s="53"/>
      <c r="Y1426" s="55"/>
    </row>
    <row r="1427" spans="21:25" x14ac:dyDescent="0.2">
      <c r="U1427" s="55"/>
      <c r="V1427" s="53"/>
      <c r="W1427" s="53"/>
      <c r="X1427" s="53"/>
      <c r="Y1427" s="55"/>
    </row>
    <row r="1428" spans="21:25" x14ac:dyDescent="0.2">
      <c r="U1428" s="55"/>
      <c r="V1428" s="53"/>
      <c r="W1428" s="53"/>
      <c r="X1428" s="53"/>
      <c r="Y1428" s="55"/>
    </row>
    <row r="1429" spans="21:25" x14ac:dyDescent="0.2">
      <c r="U1429" s="55"/>
      <c r="V1429" s="53"/>
      <c r="W1429" s="53"/>
      <c r="X1429" s="53"/>
      <c r="Y1429" s="55"/>
    </row>
    <row r="1430" spans="21:25" x14ac:dyDescent="0.2">
      <c r="U1430" s="55"/>
      <c r="V1430" s="53"/>
      <c r="W1430" s="53"/>
      <c r="X1430" s="53"/>
      <c r="Y1430" s="55"/>
    </row>
    <row r="1431" spans="21:25" x14ac:dyDescent="0.2">
      <c r="U1431" s="55"/>
      <c r="V1431" s="53"/>
      <c r="W1431" s="53"/>
      <c r="X1431" s="53"/>
      <c r="Y1431" s="55"/>
    </row>
    <row r="1432" spans="21:25" x14ac:dyDescent="0.2">
      <c r="U1432" s="55"/>
      <c r="V1432" s="53"/>
      <c r="W1432" s="53"/>
      <c r="X1432" s="53"/>
      <c r="Y1432" s="55"/>
    </row>
    <row r="1433" spans="21:25" x14ac:dyDescent="0.2">
      <c r="U1433" s="55"/>
      <c r="V1433" s="53"/>
      <c r="W1433" s="53"/>
      <c r="X1433" s="53"/>
      <c r="Y1433" s="55"/>
    </row>
    <row r="1434" spans="21:25" x14ac:dyDescent="0.2">
      <c r="U1434" s="55"/>
      <c r="V1434" s="53"/>
      <c r="W1434" s="53"/>
      <c r="X1434" s="53"/>
      <c r="Y1434" s="55"/>
    </row>
    <row r="1435" spans="21:25" x14ac:dyDescent="0.2">
      <c r="U1435" s="55"/>
      <c r="V1435" s="53"/>
      <c r="W1435" s="53"/>
      <c r="X1435" s="53"/>
      <c r="Y1435" s="55"/>
    </row>
    <row r="1436" spans="21:25" x14ac:dyDescent="0.2">
      <c r="U1436" s="55"/>
      <c r="V1436" s="53"/>
      <c r="W1436" s="53"/>
      <c r="X1436" s="53"/>
      <c r="Y1436" s="55"/>
    </row>
    <row r="1437" spans="21:25" x14ac:dyDescent="0.2">
      <c r="U1437" s="55"/>
      <c r="V1437" s="53"/>
      <c r="W1437" s="53"/>
      <c r="X1437" s="53"/>
      <c r="Y1437" s="55"/>
    </row>
    <row r="1438" spans="21:25" x14ac:dyDescent="0.2">
      <c r="U1438" s="55"/>
      <c r="V1438" s="53"/>
      <c r="W1438" s="53"/>
      <c r="X1438" s="53"/>
      <c r="Y1438" s="55"/>
    </row>
    <row r="1439" spans="21:25" x14ac:dyDescent="0.2">
      <c r="U1439" s="55"/>
      <c r="V1439" s="53"/>
      <c r="W1439" s="53"/>
      <c r="X1439" s="53"/>
      <c r="Y1439" s="55"/>
    </row>
    <row r="1440" spans="21:25" x14ac:dyDescent="0.2">
      <c r="U1440" s="55"/>
      <c r="V1440" s="53"/>
      <c r="W1440" s="53"/>
      <c r="X1440" s="53"/>
      <c r="Y1440" s="55"/>
    </row>
    <row r="1441" spans="21:25" x14ac:dyDescent="0.2">
      <c r="U1441" s="55"/>
      <c r="V1441" s="53"/>
      <c r="W1441" s="53"/>
      <c r="X1441" s="53"/>
      <c r="Y1441" s="55"/>
    </row>
    <row r="1442" spans="21:25" x14ac:dyDescent="0.2">
      <c r="U1442" s="55"/>
      <c r="V1442" s="53"/>
      <c r="W1442" s="53"/>
      <c r="X1442" s="53"/>
      <c r="Y1442" s="55"/>
    </row>
    <row r="1443" spans="21:25" x14ac:dyDescent="0.2">
      <c r="U1443" s="55"/>
      <c r="V1443" s="53"/>
      <c r="W1443" s="53"/>
      <c r="X1443" s="53"/>
      <c r="Y1443" s="55"/>
    </row>
    <row r="1444" spans="21:25" x14ac:dyDescent="0.2">
      <c r="U1444" s="55"/>
      <c r="V1444" s="53"/>
      <c r="W1444" s="53"/>
      <c r="X1444" s="53"/>
      <c r="Y1444" s="55"/>
    </row>
    <row r="1445" spans="21:25" x14ac:dyDescent="0.2">
      <c r="U1445" s="55"/>
      <c r="V1445" s="53"/>
      <c r="W1445" s="53"/>
      <c r="X1445" s="53"/>
      <c r="Y1445" s="55"/>
    </row>
    <row r="1446" spans="21:25" x14ac:dyDescent="0.2">
      <c r="U1446" s="55"/>
      <c r="V1446" s="53"/>
      <c r="W1446" s="53"/>
      <c r="X1446" s="53"/>
      <c r="Y1446" s="55"/>
    </row>
    <row r="1447" spans="21:25" x14ac:dyDescent="0.2">
      <c r="U1447" s="55"/>
      <c r="V1447" s="53"/>
      <c r="W1447" s="53"/>
      <c r="X1447" s="53"/>
      <c r="Y1447" s="55"/>
    </row>
    <row r="1448" spans="21:25" x14ac:dyDescent="0.2">
      <c r="U1448" s="55"/>
      <c r="V1448" s="53"/>
      <c r="W1448" s="53"/>
      <c r="X1448" s="53"/>
      <c r="Y1448" s="55"/>
    </row>
    <row r="1449" spans="21:25" x14ac:dyDescent="0.2">
      <c r="U1449" s="55"/>
      <c r="V1449" s="53"/>
      <c r="W1449" s="53"/>
      <c r="X1449" s="53"/>
      <c r="Y1449" s="55"/>
    </row>
    <row r="1450" spans="21:25" x14ac:dyDescent="0.2">
      <c r="U1450" s="55"/>
      <c r="V1450" s="53"/>
      <c r="W1450" s="53"/>
      <c r="X1450" s="53"/>
      <c r="Y1450" s="55"/>
    </row>
    <row r="1451" spans="21:25" x14ac:dyDescent="0.2">
      <c r="U1451" s="55"/>
      <c r="V1451" s="53"/>
      <c r="W1451" s="53"/>
      <c r="X1451" s="53"/>
      <c r="Y1451" s="55"/>
    </row>
    <row r="1452" spans="21:25" x14ac:dyDescent="0.2">
      <c r="U1452" s="55"/>
      <c r="V1452" s="53"/>
      <c r="W1452" s="53"/>
      <c r="X1452" s="53"/>
      <c r="Y1452" s="55"/>
    </row>
    <row r="1453" spans="21:25" x14ac:dyDescent="0.2">
      <c r="U1453" s="55"/>
      <c r="V1453" s="53"/>
      <c r="W1453" s="53"/>
      <c r="X1453" s="53"/>
      <c r="Y1453" s="55"/>
    </row>
    <row r="1454" spans="21:25" x14ac:dyDescent="0.2">
      <c r="U1454" s="55"/>
      <c r="V1454" s="53"/>
      <c r="W1454" s="53"/>
      <c r="X1454" s="53"/>
      <c r="Y1454" s="55"/>
    </row>
    <row r="1455" spans="21:25" x14ac:dyDescent="0.2">
      <c r="U1455" s="55"/>
      <c r="V1455" s="53"/>
      <c r="W1455" s="53"/>
      <c r="X1455" s="53"/>
      <c r="Y1455" s="55"/>
    </row>
    <row r="1456" spans="21:25" x14ac:dyDescent="0.2">
      <c r="U1456" s="55"/>
      <c r="V1456" s="53"/>
      <c r="W1456" s="53"/>
      <c r="X1456" s="53"/>
      <c r="Y1456" s="55"/>
    </row>
    <row r="1457" spans="21:25" x14ac:dyDescent="0.2">
      <c r="U1457" s="55"/>
      <c r="V1457" s="53"/>
      <c r="W1457" s="53"/>
      <c r="X1457" s="53"/>
      <c r="Y1457" s="55"/>
    </row>
    <row r="1458" spans="21:25" x14ac:dyDescent="0.2">
      <c r="U1458" s="55"/>
      <c r="V1458" s="53"/>
      <c r="W1458" s="53"/>
      <c r="X1458" s="53"/>
      <c r="Y1458" s="55"/>
    </row>
    <row r="1459" spans="21:25" x14ac:dyDescent="0.2">
      <c r="U1459" s="55"/>
      <c r="V1459" s="53"/>
      <c r="W1459" s="53"/>
      <c r="X1459" s="53"/>
      <c r="Y1459" s="55"/>
    </row>
    <row r="1460" spans="21:25" x14ac:dyDescent="0.2">
      <c r="U1460" s="55"/>
      <c r="V1460" s="53"/>
      <c r="W1460" s="53"/>
      <c r="X1460" s="53"/>
      <c r="Y1460" s="55"/>
    </row>
    <row r="1461" spans="21:25" x14ac:dyDescent="0.2">
      <c r="U1461" s="55"/>
      <c r="V1461" s="53"/>
      <c r="W1461" s="53"/>
      <c r="X1461" s="53"/>
      <c r="Y1461" s="55"/>
    </row>
    <row r="1462" spans="21:25" x14ac:dyDescent="0.2">
      <c r="U1462" s="55"/>
      <c r="V1462" s="53"/>
      <c r="W1462" s="53"/>
      <c r="X1462" s="53"/>
      <c r="Y1462" s="55"/>
    </row>
    <row r="1463" spans="21:25" x14ac:dyDescent="0.2">
      <c r="U1463" s="55"/>
      <c r="V1463" s="53"/>
      <c r="W1463" s="53"/>
      <c r="X1463" s="53"/>
      <c r="Y1463" s="55"/>
    </row>
    <row r="1464" spans="21:25" x14ac:dyDescent="0.2">
      <c r="U1464" s="55"/>
      <c r="V1464" s="53"/>
      <c r="W1464" s="53"/>
      <c r="X1464" s="53"/>
      <c r="Y1464" s="55"/>
    </row>
    <row r="1465" spans="21:25" x14ac:dyDescent="0.2">
      <c r="U1465" s="55"/>
      <c r="V1465" s="53"/>
      <c r="W1465" s="53"/>
      <c r="X1465" s="53"/>
      <c r="Y1465" s="55"/>
    </row>
    <row r="1466" spans="21:25" x14ac:dyDescent="0.2">
      <c r="U1466" s="55"/>
      <c r="V1466" s="53"/>
      <c r="W1466" s="53"/>
      <c r="X1466" s="53"/>
      <c r="Y1466" s="55"/>
    </row>
    <row r="1467" spans="21:25" x14ac:dyDescent="0.2">
      <c r="U1467" s="55"/>
      <c r="V1467" s="53"/>
      <c r="W1467" s="53"/>
      <c r="X1467" s="53"/>
      <c r="Y1467" s="55"/>
    </row>
    <row r="1468" spans="21:25" x14ac:dyDescent="0.2">
      <c r="U1468" s="55"/>
      <c r="V1468" s="53"/>
      <c r="W1468" s="53"/>
      <c r="X1468" s="53"/>
      <c r="Y1468" s="55"/>
    </row>
    <row r="1469" spans="21:25" x14ac:dyDescent="0.2">
      <c r="U1469" s="55"/>
      <c r="V1469" s="53"/>
      <c r="W1469" s="53"/>
      <c r="X1469" s="53"/>
      <c r="Y1469" s="55"/>
    </row>
    <row r="1470" spans="21:25" x14ac:dyDescent="0.2">
      <c r="U1470" s="55"/>
      <c r="V1470" s="53"/>
      <c r="W1470" s="53"/>
      <c r="X1470" s="53"/>
      <c r="Y1470" s="55"/>
    </row>
    <row r="1471" spans="21:25" x14ac:dyDescent="0.2">
      <c r="U1471" s="55"/>
      <c r="V1471" s="53"/>
      <c r="W1471" s="53"/>
      <c r="X1471" s="53"/>
      <c r="Y1471" s="55"/>
    </row>
    <row r="1472" spans="21:25" x14ac:dyDescent="0.2">
      <c r="U1472" s="55"/>
      <c r="V1472" s="53"/>
      <c r="W1472" s="53"/>
      <c r="X1472" s="53"/>
      <c r="Y1472" s="55"/>
    </row>
    <row r="1473" spans="21:25" x14ac:dyDescent="0.2">
      <c r="U1473" s="55"/>
      <c r="V1473" s="53"/>
      <c r="W1473" s="53"/>
      <c r="X1473" s="53"/>
      <c r="Y1473" s="55"/>
    </row>
    <row r="1474" spans="21:25" x14ac:dyDescent="0.2">
      <c r="U1474" s="55"/>
      <c r="V1474" s="53"/>
      <c r="W1474" s="53"/>
      <c r="X1474" s="53"/>
      <c r="Y1474" s="55"/>
    </row>
    <row r="1475" spans="21:25" x14ac:dyDescent="0.2">
      <c r="U1475" s="55"/>
      <c r="V1475" s="53"/>
      <c r="W1475" s="53"/>
      <c r="X1475" s="53"/>
      <c r="Y1475" s="55"/>
    </row>
    <row r="1476" spans="21:25" x14ac:dyDescent="0.2">
      <c r="U1476" s="55"/>
      <c r="V1476" s="53"/>
      <c r="W1476" s="53"/>
      <c r="X1476" s="53"/>
      <c r="Y1476" s="55"/>
    </row>
    <row r="1477" spans="21:25" x14ac:dyDescent="0.2">
      <c r="U1477" s="55"/>
      <c r="V1477" s="53"/>
      <c r="W1477" s="53"/>
      <c r="X1477" s="53"/>
      <c r="Y1477" s="55"/>
    </row>
    <row r="1478" spans="21:25" x14ac:dyDescent="0.2">
      <c r="U1478" s="55"/>
      <c r="V1478" s="53"/>
      <c r="W1478" s="53"/>
      <c r="X1478" s="53"/>
      <c r="Y1478" s="55"/>
    </row>
    <row r="1479" spans="21:25" x14ac:dyDescent="0.2">
      <c r="U1479" s="55"/>
      <c r="V1479" s="53"/>
      <c r="W1479" s="53"/>
      <c r="X1479" s="53"/>
      <c r="Y1479" s="55"/>
    </row>
    <row r="1480" spans="21:25" x14ac:dyDescent="0.2">
      <c r="U1480" s="55"/>
      <c r="V1480" s="53"/>
      <c r="W1480" s="53"/>
      <c r="X1480" s="53"/>
      <c r="Y1480" s="55"/>
    </row>
    <row r="1481" spans="21:25" x14ac:dyDescent="0.2">
      <c r="U1481" s="55"/>
      <c r="V1481" s="53"/>
      <c r="W1481" s="53"/>
      <c r="X1481" s="53"/>
      <c r="Y1481" s="55"/>
    </row>
    <row r="1482" spans="21:25" x14ac:dyDescent="0.2">
      <c r="U1482" s="55"/>
      <c r="V1482" s="53"/>
      <c r="W1482" s="53"/>
      <c r="X1482" s="53"/>
      <c r="Y1482" s="55"/>
    </row>
    <row r="1483" spans="21:25" x14ac:dyDescent="0.2">
      <c r="U1483" s="55"/>
      <c r="V1483" s="53"/>
      <c r="W1483" s="53"/>
      <c r="X1483" s="53"/>
      <c r="Y1483" s="55"/>
    </row>
    <row r="1484" spans="21:25" x14ac:dyDescent="0.2">
      <c r="U1484" s="55"/>
      <c r="V1484" s="53"/>
      <c r="W1484" s="53"/>
      <c r="X1484" s="53"/>
      <c r="Y1484" s="55"/>
    </row>
    <row r="1485" spans="21:25" x14ac:dyDescent="0.2">
      <c r="U1485" s="55"/>
      <c r="V1485" s="53"/>
      <c r="W1485" s="53"/>
      <c r="X1485" s="53"/>
      <c r="Y1485" s="55"/>
    </row>
    <row r="1486" spans="21:25" x14ac:dyDescent="0.2">
      <c r="U1486" s="55"/>
      <c r="V1486" s="53"/>
      <c r="W1486" s="53"/>
      <c r="X1486" s="53"/>
      <c r="Y1486" s="55"/>
    </row>
    <row r="1487" spans="21:25" x14ac:dyDescent="0.2">
      <c r="U1487" s="55"/>
      <c r="V1487" s="53"/>
      <c r="W1487" s="53"/>
      <c r="X1487" s="53"/>
      <c r="Y1487" s="55"/>
    </row>
    <row r="1488" spans="21:25" x14ac:dyDescent="0.2">
      <c r="U1488" s="55"/>
      <c r="V1488" s="53"/>
      <c r="W1488" s="53"/>
      <c r="X1488" s="53"/>
      <c r="Y1488" s="55"/>
    </row>
    <row r="1489" spans="21:25" x14ac:dyDescent="0.2">
      <c r="U1489" s="55"/>
      <c r="V1489" s="53"/>
      <c r="W1489" s="53"/>
      <c r="X1489" s="53"/>
      <c r="Y1489" s="55"/>
    </row>
    <row r="1490" spans="21:25" x14ac:dyDescent="0.2">
      <c r="U1490" s="55"/>
      <c r="V1490" s="53"/>
      <c r="W1490" s="53"/>
      <c r="X1490" s="53"/>
      <c r="Y1490" s="55"/>
    </row>
    <row r="1491" spans="21:25" x14ac:dyDescent="0.2">
      <c r="U1491" s="55"/>
      <c r="V1491" s="53"/>
      <c r="W1491" s="53"/>
      <c r="X1491" s="53"/>
      <c r="Y1491" s="55"/>
    </row>
    <row r="1492" spans="21:25" x14ac:dyDescent="0.2">
      <c r="U1492" s="55"/>
      <c r="V1492" s="53"/>
      <c r="W1492" s="53"/>
      <c r="X1492" s="53"/>
      <c r="Y1492" s="55"/>
    </row>
    <row r="1493" spans="21:25" x14ac:dyDescent="0.2">
      <c r="U1493" s="55"/>
      <c r="V1493" s="53"/>
      <c r="W1493" s="53"/>
      <c r="X1493" s="53"/>
      <c r="Y1493" s="55"/>
    </row>
    <row r="1494" spans="21:25" x14ac:dyDescent="0.2">
      <c r="U1494" s="55"/>
      <c r="V1494" s="53"/>
      <c r="W1494" s="53"/>
      <c r="X1494" s="53"/>
      <c r="Y1494" s="55"/>
    </row>
    <row r="1495" spans="21:25" x14ac:dyDescent="0.2">
      <c r="U1495" s="55"/>
      <c r="V1495" s="53"/>
      <c r="W1495" s="53"/>
      <c r="X1495" s="53"/>
      <c r="Y1495" s="55"/>
    </row>
    <row r="1496" spans="21:25" x14ac:dyDescent="0.2">
      <c r="U1496" s="55"/>
      <c r="V1496" s="53"/>
      <c r="W1496" s="53"/>
      <c r="X1496" s="53"/>
      <c r="Y1496" s="55"/>
    </row>
    <row r="1497" spans="21:25" x14ac:dyDescent="0.2">
      <c r="U1497" s="55"/>
      <c r="V1497" s="53"/>
      <c r="W1497" s="53"/>
      <c r="X1497" s="53"/>
      <c r="Y1497" s="55"/>
    </row>
    <row r="1498" spans="21:25" x14ac:dyDescent="0.2">
      <c r="U1498" s="55"/>
      <c r="V1498" s="53"/>
      <c r="W1498" s="53"/>
      <c r="X1498" s="53"/>
      <c r="Y1498" s="55"/>
    </row>
    <row r="1499" spans="21:25" x14ac:dyDescent="0.2">
      <c r="U1499" s="55"/>
      <c r="V1499" s="53"/>
      <c r="W1499" s="53"/>
      <c r="X1499" s="53"/>
      <c r="Y1499" s="55"/>
    </row>
    <row r="1500" spans="21:25" x14ac:dyDescent="0.2">
      <c r="U1500" s="55"/>
      <c r="V1500" s="53"/>
      <c r="W1500" s="53"/>
      <c r="X1500" s="53"/>
      <c r="Y1500" s="55"/>
    </row>
    <row r="1501" spans="21:25" x14ac:dyDescent="0.2">
      <c r="U1501" s="55"/>
      <c r="V1501" s="53"/>
      <c r="W1501" s="53"/>
      <c r="X1501" s="53"/>
      <c r="Y1501" s="55"/>
    </row>
    <row r="1502" spans="21:25" x14ac:dyDescent="0.2">
      <c r="U1502" s="55"/>
      <c r="V1502" s="53"/>
      <c r="W1502" s="53"/>
      <c r="X1502" s="53"/>
      <c r="Y1502" s="55"/>
    </row>
    <row r="1503" spans="21:25" x14ac:dyDescent="0.2">
      <c r="U1503" s="55"/>
      <c r="V1503" s="53"/>
      <c r="W1503" s="53"/>
      <c r="X1503" s="53"/>
      <c r="Y1503" s="55"/>
    </row>
    <row r="1504" spans="21:25" x14ac:dyDescent="0.2">
      <c r="U1504" s="55"/>
      <c r="V1504" s="53"/>
      <c r="W1504" s="53"/>
      <c r="X1504" s="53"/>
      <c r="Y1504" s="55"/>
    </row>
    <row r="1505" spans="21:25" x14ac:dyDescent="0.2">
      <c r="U1505" s="55"/>
      <c r="V1505" s="53"/>
      <c r="W1505" s="53"/>
      <c r="X1505" s="53"/>
      <c r="Y1505" s="55"/>
    </row>
    <row r="1506" spans="21:25" x14ac:dyDescent="0.2">
      <c r="U1506" s="55"/>
      <c r="V1506" s="53"/>
      <c r="W1506" s="53"/>
      <c r="X1506" s="53"/>
      <c r="Y1506" s="55"/>
    </row>
    <row r="1507" spans="21:25" x14ac:dyDescent="0.2">
      <c r="U1507" s="55"/>
      <c r="V1507" s="53"/>
      <c r="W1507" s="53"/>
      <c r="X1507" s="53"/>
      <c r="Y1507" s="55"/>
    </row>
    <row r="1508" spans="21:25" x14ac:dyDescent="0.2">
      <c r="U1508" s="55"/>
      <c r="V1508" s="53"/>
      <c r="W1508" s="53"/>
      <c r="X1508" s="53"/>
      <c r="Y1508" s="55"/>
    </row>
    <row r="1509" spans="21:25" x14ac:dyDescent="0.2">
      <c r="U1509" s="55"/>
      <c r="V1509" s="53"/>
      <c r="W1509" s="53"/>
      <c r="X1509" s="53"/>
      <c r="Y1509" s="55"/>
    </row>
    <row r="1510" spans="21:25" x14ac:dyDescent="0.2">
      <c r="U1510" s="55"/>
      <c r="V1510" s="53"/>
      <c r="W1510" s="53"/>
      <c r="X1510" s="53"/>
      <c r="Y1510" s="55"/>
    </row>
    <row r="1511" spans="21:25" x14ac:dyDescent="0.2">
      <c r="U1511" s="55"/>
      <c r="V1511" s="53"/>
      <c r="W1511" s="53"/>
      <c r="X1511" s="53"/>
      <c r="Y1511" s="55"/>
    </row>
    <row r="1512" spans="21:25" x14ac:dyDescent="0.2">
      <c r="U1512" s="55"/>
      <c r="V1512" s="53"/>
      <c r="W1512" s="53"/>
      <c r="X1512" s="53"/>
      <c r="Y1512" s="55"/>
    </row>
    <row r="1513" spans="21:25" x14ac:dyDescent="0.2">
      <c r="U1513" s="55"/>
      <c r="V1513" s="53"/>
      <c r="W1513" s="53"/>
      <c r="X1513" s="53"/>
      <c r="Y1513" s="55"/>
    </row>
    <row r="1514" spans="21:25" x14ac:dyDescent="0.2">
      <c r="U1514" s="55"/>
      <c r="V1514" s="53"/>
      <c r="W1514" s="53"/>
      <c r="X1514" s="53"/>
      <c r="Y1514" s="55"/>
    </row>
    <row r="1515" spans="21:25" x14ac:dyDescent="0.2">
      <c r="U1515" s="55"/>
      <c r="V1515" s="53"/>
      <c r="W1515" s="53"/>
      <c r="X1515" s="53"/>
      <c r="Y1515" s="55"/>
    </row>
    <row r="1516" spans="21:25" x14ac:dyDescent="0.2">
      <c r="U1516" s="55"/>
      <c r="V1516" s="53"/>
      <c r="W1516" s="53"/>
      <c r="X1516" s="53"/>
      <c r="Y1516" s="55"/>
    </row>
    <row r="1517" spans="21:25" x14ac:dyDescent="0.2">
      <c r="U1517" s="55"/>
      <c r="V1517" s="53"/>
      <c r="W1517" s="53"/>
      <c r="X1517" s="53"/>
      <c r="Y1517" s="55"/>
    </row>
    <row r="1518" spans="21:25" x14ac:dyDescent="0.2">
      <c r="U1518" s="55"/>
      <c r="V1518" s="53"/>
      <c r="W1518" s="53"/>
      <c r="X1518" s="53"/>
      <c r="Y1518" s="55"/>
    </row>
    <row r="1519" spans="21:25" x14ac:dyDescent="0.2">
      <c r="U1519" s="55"/>
      <c r="V1519" s="53"/>
      <c r="W1519" s="53"/>
      <c r="X1519" s="53"/>
      <c r="Y1519" s="55"/>
    </row>
    <row r="1520" spans="21:25" x14ac:dyDescent="0.2">
      <c r="U1520" s="55"/>
      <c r="V1520" s="53"/>
      <c r="W1520" s="53"/>
      <c r="X1520" s="53"/>
      <c r="Y1520" s="55"/>
    </row>
    <row r="1521" spans="21:25" x14ac:dyDescent="0.2">
      <c r="U1521" s="55"/>
      <c r="V1521" s="53"/>
      <c r="W1521" s="53"/>
      <c r="X1521" s="53"/>
      <c r="Y1521" s="55"/>
    </row>
    <row r="1522" spans="21:25" x14ac:dyDescent="0.2">
      <c r="U1522" s="55"/>
      <c r="V1522" s="53"/>
      <c r="W1522" s="53"/>
      <c r="X1522" s="53"/>
      <c r="Y1522" s="55"/>
    </row>
    <row r="1523" spans="21:25" x14ac:dyDescent="0.2">
      <c r="U1523" s="55"/>
      <c r="V1523" s="53"/>
      <c r="W1523" s="53"/>
      <c r="X1523" s="53"/>
      <c r="Y1523" s="55"/>
    </row>
    <row r="1524" spans="21:25" x14ac:dyDescent="0.2">
      <c r="U1524" s="55"/>
      <c r="V1524" s="53"/>
      <c r="W1524" s="53"/>
      <c r="X1524" s="53"/>
      <c r="Y1524" s="55"/>
    </row>
    <row r="1525" spans="21:25" x14ac:dyDescent="0.2">
      <c r="U1525" s="55"/>
      <c r="V1525" s="53"/>
      <c r="W1525" s="53"/>
      <c r="X1525" s="53"/>
      <c r="Y1525" s="55"/>
    </row>
    <row r="1526" spans="21:25" x14ac:dyDescent="0.2">
      <c r="U1526" s="55"/>
      <c r="V1526" s="53"/>
      <c r="W1526" s="53"/>
      <c r="X1526" s="53"/>
      <c r="Y1526" s="55"/>
    </row>
    <row r="1527" spans="21:25" x14ac:dyDescent="0.2">
      <c r="U1527" s="55"/>
      <c r="V1527" s="53"/>
      <c r="W1527" s="53"/>
      <c r="X1527" s="53"/>
      <c r="Y1527" s="55"/>
    </row>
    <row r="1528" spans="21:25" x14ac:dyDescent="0.2">
      <c r="U1528" s="55"/>
      <c r="V1528" s="53"/>
      <c r="W1528" s="53"/>
      <c r="X1528" s="53"/>
      <c r="Y1528" s="55"/>
    </row>
    <row r="1529" spans="21:25" x14ac:dyDescent="0.2">
      <c r="U1529" s="55"/>
      <c r="V1529" s="53"/>
      <c r="W1529" s="53"/>
      <c r="X1529" s="53"/>
      <c r="Y1529" s="55"/>
    </row>
    <row r="1530" spans="21:25" x14ac:dyDescent="0.2">
      <c r="U1530" s="55"/>
      <c r="V1530" s="53"/>
      <c r="W1530" s="53"/>
      <c r="X1530" s="53"/>
      <c r="Y1530" s="55"/>
    </row>
    <row r="1531" spans="21:25" x14ac:dyDescent="0.2">
      <c r="U1531" s="55"/>
      <c r="V1531" s="53"/>
      <c r="W1531" s="53"/>
      <c r="X1531" s="53"/>
      <c r="Y1531" s="55"/>
    </row>
    <row r="1532" spans="21:25" x14ac:dyDescent="0.2">
      <c r="U1532" s="55"/>
      <c r="V1532" s="53"/>
      <c r="W1532" s="53"/>
      <c r="X1532" s="53"/>
      <c r="Y1532" s="55"/>
    </row>
    <row r="1533" spans="21:25" x14ac:dyDescent="0.2">
      <c r="U1533" s="55"/>
      <c r="V1533" s="53"/>
      <c r="W1533" s="53"/>
      <c r="X1533" s="53"/>
      <c r="Y1533" s="55"/>
    </row>
    <row r="1534" spans="21:25" x14ac:dyDescent="0.2">
      <c r="U1534" s="55"/>
      <c r="V1534" s="53"/>
      <c r="W1534" s="53"/>
      <c r="X1534" s="53"/>
      <c r="Y1534" s="55"/>
    </row>
    <row r="1535" spans="21:25" x14ac:dyDescent="0.2">
      <c r="U1535" s="55"/>
      <c r="V1535" s="53"/>
      <c r="W1535" s="53"/>
      <c r="X1535" s="53"/>
      <c r="Y1535" s="55"/>
    </row>
    <row r="1536" spans="21:25" x14ac:dyDescent="0.2">
      <c r="U1536" s="55"/>
      <c r="V1536" s="53"/>
      <c r="W1536" s="53"/>
      <c r="X1536" s="53"/>
      <c r="Y1536" s="55"/>
    </row>
    <row r="1537" spans="21:25" x14ac:dyDescent="0.2">
      <c r="U1537" s="55"/>
      <c r="V1537" s="53"/>
      <c r="W1537" s="53"/>
      <c r="X1537" s="53"/>
      <c r="Y1537" s="55"/>
    </row>
    <row r="1538" spans="21:25" x14ac:dyDescent="0.2">
      <c r="U1538" s="55"/>
      <c r="V1538" s="53"/>
      <c r="W1538" s="53"/>
      <c r="X1538" s="53"/>
      <c r="Y1538" s="55"/>
    </row>
    <row r="1539" spans="21:25" x14ac:dyDescent="0.2">
      <c r="U1539" s="55"/>
      <c r="V1539" s="53"/>
      <c r="W1539" s="53"/>
      <c r="X1539" s="53"/>
      <c r="Y1539" s="55"/>
    </row>
    <row r="1540" spans="21:25" x14ac:dyDescent="0.2">
      <c r="U1540" s="55"/>
      <c r="V1540" s="53"/>
      <c r="W1540" s="53"/>
      <c r="X1540" s="53"/>
      <c r="Y1540" s="55"/>
    </row>
    <row r="1541" spans="21:25" x14ac:dyDescent="0.2">
      <c r="U1541" s="55"/>
      <c r="V1541" s="53"/>
      <c r="W1541" s="53"/>
      <c r="X1541" s="53"/>
      <c r="Y1541" s="55"/>
    </row>
    <row r="1542" spans="21:25" x14ac:dyDescent="0.2">
      <c r="U1542" s="55"/>
      <c r="V1542" s="53"/>
      <c r="W1542" s="53"/>
      <c r="X1542" s="53"/>
      <c r="Y1542" s="55"/>
    </row>
    <row r="1543" spans="21:25" x14ac:dyDescent="0.2">
      <c r="U1543" s="55"/>
      <c r="V1543" s="53"/>
      <c r="W1543" s="53"/>
      <c r="X1543" s="53"/>
      <c r="Y1543" s="55"/>
    </row>
    <row r="1544" spans="21:25" x14ac:dyDescent="0.2">
      <c r="U1544" s="55"/>
      <c r="V1544" s="53"/>
      <c r="W1544" s="53"/>
      <c r="X1544" s="53"/>
      <c r="Y1544" s="55"/>
    </row>
    <row r="1545" spans="21:25" x14ac:dyDescent="0.2">
      <c r="U1545" s="55"/>
      <c r="V1545" s="53"/>
      <c r="W1545" s="53"/>
      <c r="X1545" s="53"/>
      <c r="Y1545" s="55"/>
    </row>
    <row r="1546" spans="21:25" x14ac:dyDescent="0.2">
      <c r="U1546" s="55"/>
      <c r="V1546" s="53"/>
      <c r="W1546" s="53"/>
      <c r="X1546" s="53"/>
      <c r="Y1546" s="55"/>
    </row>
    <row r="1547" spans="21:25" x14ac:dyDescent="0.2">
      <c r="U1547" s="55"/>
      <c r="V1547" s="53"/>
      <c r="W1547" s="53"/>
      <c r="X1547" s="53"/>
      <c r="Y1547" s="55"/>
    </row>
    <row r="1548" spans="21:25" x14ac:dyDescent="0.2">
      <c r="U1548" s="55"/>
      <c r="V1548" s="53"/>
      <c r="W1548" s="53"/>
      <c r="X1548" s="53"/>
      <c r="Y1548" s="55"/>
    </row>
    <row r="1549" spans="21:25" x14ac:dyDescent="0.2">
      <c r="U1549" s="55"/>
      <c r="V1549" s="53"/>
      <c r="W1549" s="53"/>
      <c r="X1549" s="53"/>
      <c r="Y1549" s="55"/>
    </row>
    <row r="1550" spans="21:25" x14ac:dyDescent="0.2">
      <c r="U1550" s="55"/>
      <c r="V1550" s="53"/>
      <c r="W1550" s="53"/>
      <c r="X1550" s="53"/>
      <c r="Y1550" s="55"/>
    </row>
    <row r="1551" spans="21:25" x14ac:dyDescent="0.2">
      <c r="U1551" s="55"/>
      <c r="V1551" s="53"/>
      <c r="W1551" s="53"/>
      <c r="X1551" s="53"/>
      <c r="Y1551" s="55"/>
    </row>
    <row r="1552" spans="21:25" x14ac:dyDescent="0.2">
      <c r="U1552" s="55"/>
      <c r="V1552" s="53"/>
      <c r="W1552" s="53"/>
      <c r="X1552" s="53"/>
      <c r="Y1552" s="55"/>
    </row>
    <row r="1553" spans="21:25" x14ac:dyDescent="0.2">
      <c r="U1553" s="55"/>
      <c r="V1553" s="53"/>
      <c r="W1553" s="53"/>
      <c r="X1553" s="53"/>
      <c r="Y1553" s="55"/>
    </row>
    <row r="1554" spans="21:25" x14ac:dyDescent="0.2">
      <c r="U1554" s="55"/>
      <c r="V1554" s="53"/>
      <c r="W1554" s="53"/>
      <c r="X1554" s="53"/>
      <c r="Y1554" s="55"/>
    </row>
    <row r="1555" spans="21:25" x14ac:dyDescent="0.2">
      <c r="U1555" s="55"/>
      <c r="V1555" s="53"/>
      <c r="W1555" s="53"/>
      <c r="X1555" s="53"/>
      <c r="Y1555" s="55"/>
    </row>
    <row r="1556" spans="21:25" x14ac:dyDescent="0.2">
      <c r="U1556" s="55"/>
      <c r="V1556" s="53"/>
      <c r="W1556" s="53"/>
      <c r="X1556" s="53"/>
      <c r="Y1556" s="55"/>
    </row>
    <row r="1557" spans="21:25" x14ac:dyDescent="0.2">
      <c r="U1557" s="55"/>
      <c r="V1557" s="53"/>
      <c r="W1557" s="53"/>
      <c r="X1557" s="53"/>
      <c r="Y1557" s="55"/>
    </row>
    <row r="1558" spans="21:25" x14ac:dyDescent="0.2">
      <c r="U1558" s="55"/>
      <c r="V1558" s="53"/>
      <c r="W1558" s="53"/>
      <c r="X1558" s="53"/>
      <c r="Y1558" s="55"/>
    </row>
    <row r="1559" spans="21:25" x14ac:dyDescent="0.2">
      <c r="U1559" s="55"/>
      <c r="V1559" s="53"/>
      <c r="W1559" s="53"/>
      <c r="X1559" s="53"/>
      <c r="Y1559" s="55"/>
    </row>
    <row r="1560" spans="21:25" x14ac:dyDescent="0.2">
      <c r="U1560" s="55"/>
      <c r="V1560" s="53"/>
      <c r="W1560" s="53"/>
      <c r="X1560" s="53"/>
      <c r="Y1560" s="55"/>
    </row>
    <row r="1561" spans="21:25" x14ac:dyDescent="0.2">
      <c r="U1561" s="55"/>
      <c r="V1561" s="53"/>
      <c r="W1561" s="53"/>
      <c r="X1561" s="53"/>
      <c r="Y1561" s="55"/>
    </row>
    <row r="1562" spans="21:25" x14ac:dyDescent="0.2">
      <c r="U1562" s="55"/>
      <c r="V1562" s="53"/>
      <c r="W1562" s="53"/>
      <c r="X1562" s="53"/>
      <c r="Y1562" s="55"/>
    </row>
    <row r="1563" spans="21:25" x14ac:dyDescent="0.2">
      <c r="U1563" s="55"/>
      <c r="V1563" s="53"/>
      <c r="W1563" s="53"/>
      <c r="X1563" s="53"/>
      <c r="Y1563" s="55"/>
    </row>
    <row r="1564" spans="21:25" x14ac:dyDescent="0.2">
      <c r="U1564" s="55"/>
      <c r="V1564" s="53"/>
      <c r="W1564" s="53"/>
      <c r="X1564" s="53"/>
      <c r="Y1564" s="55"/>
    </row>
    <row r="1565" spans="21:25" x14ac:dyDescent="0.2">
      <c r="U1565" s="55"/>
      <c r="V1565" s="53"/>
      <c r="W1565" s="53"/>
      <c r="X1565" s="53"/>
      <c r="Y1565" s="55"/>
    </row>
    <row r="1566" spans="21:25" x14ac:dyDescent="0.2">
      <c r="U1566" s="55"/>
      <c r="V1566" s="53"/>
      <c r="W1566" s="53"/>
      <c r="X1566" s="53"/>
      <c r="Y1566" s="55"/>
    </row>
    <row r="1567" spans="21:25" x14ac:dyDescent="0.2">
      <c r="U1567" s="55"/>
      <c r="V1567" s="53"/>
      <c r="W1567" s="53"/>
      <c r="X1567" s="53"/>
      <c r="Y1567" s="55"/>
    </row>
    <row r="1568" spans="21:25" x14ac:dyDescent="0.2">
      <c r="U1568" s="55"/>
      <c r="V1568" s="53"/>
      <c r="W1568" s="53"/>
      <c r="X1568" s="53"/>
      <c r="Y1568" s="55"/>
    </row>
    <row r="1569" spans="21:25" x14ac:dyDescent="0.2">
      <c r="U1569" s="55"/>
      <c r="V1569" s="53"/>
      <c r="W1569" s="53"/>
      <c r="X1569" s="53"/>
      <c r="Y1569" s="55"/>
    </row>
    <row r="1570" spans="21:25" x14ac:dyDescent="0.2">
      <c r="U1570" s="55"/>
      <c r="V1570" s="53"/>
      <c r="W1570" s="53"/>
      <c r="X1570" s="53"/>
      <c r="Y1570" s="55"/>
    </row>
    <row r="1571" spans="21:25" x14ac:dyDescent="0.2">
      <c r="U1571" s="55"/>
      <c r="V1571" s="53"/>
      <c r="W1571" s="53"/>
      <c r="X1571" s="53"/>
      <c r="Y1571" s="55"/>
    </row>
    <row r="1572" spans="21:25" x14ac:dyDescent="0.2">
      <c r="U1572" s="55"/>
      <c r="V1572" s="53"/>
      <c r="W1572" s="53"/>
      <c r="X1572" s="53"/>
      <c r="Y1572" s="55"/>
    </row>
    <row r="1573" spans="21:25" x14ac:dyDescent="0.2">
      <c r="U1573" s="55"/>
      <c r="V1573" s="53"/>
      <c r="W1573" s="53"/>
      <c r="X1573" s="53"/>
      <c r="Y1573" s="55"/>
    </row>
    <row r="1574" spans="21:25" x14ac:dyDescent="0.2">
      <c r="U1574" s="55"/>
      <c r="V1574" s="53"/>
      <c r="W1574" s="53"/>
      <c r="X1574" s="53"/>
      <c r="Y1574" s="55"/>
    </row>
    <row r="1575" spans="21:25" x14ac:dyDescent="0.2">
      <c r="U1575" s="55"/>
      <c r="V1575" s="53"/>
      <c r="W1575" s="53"/>
      <c r="X1575" s="53"/>
      <c r="Y1575" s="55"/>
    </row>
    <row r="1576" spans="21:25" x14ac:dyDescent="0.2">
      <c r="U1576" s="55"/>
      <c r="V1576" s="53"/>
      <c r="W1576" s="53"/>
      <c r="X1576" s="53"/>
      <c r="Y1576" s="55"/>
    </row>
    <row r="1577" spans="21:25" x14ac:dyDescent="0.2">
      <c r="U1577" s="55"/>
      <c r="V1577" s="53"/>
      <c r="W1577" s="53"/>
      <c r="X1577" s="53"/>
      <c r="Y1577" s="55"/>
    </row>
    <row r="1578" spans="21:25" x14ac:dyDescent="0.2">
      <c r="U1578" s="55"/>
      <c r="V1578" s="53"/>
      <c r="W1578" s="53"/>
      <c r="X1578" s="53"/>
      <c r="Y1578" s="55"/>
    </row>
    <row r="1579" spans="21:25" x14ac:dyDescent="0.2">
      <c r="U1579" s="55"/>
      <c r="V1579" s="53"/>
      <c r="W1579" s="53"/>
      <c r="X1579" s="53"/>
      <c r="Y1579" s="55"/>
    </row>
    <row r="1580" spans="21:25" x14ac:dyDescent="0.2">
      <c r="U1580" s="55"/>
      <c r="V1580" s="53"/>
      <c r="W1580" s="53"/>
      <c r="X1580" s="53"/>
      <c r="Y1580" s="55"/>
    </row>
    <row r="1581" spans="21:25" x14ac:dyDescent="0.2">
      <c r="U1581" s="55"/>
      <c r="V1581" s="53"/>
      <c r="W1581" s="53"/>
      <c r="X1581" s="53"/>
      <c r="Y1581" s="55"/>
    </row>
    <row r="1582" spans="21:25" x14ac:dyDescent="0.2">
      <c r="U1582" s="55"/>
      <c r="V1582" s="53"/>
      <c r="W1582" s="53"/>
      <c r="X1582" s="53"/>
      <c r="Y1582" s="55"/>
    </row>
    <row r="1583" spans="21:25" x14ac:dyDescent="0.2">
      <c r="U1583" s="55"/>
      <c r="V1583" s="53"/>
      <c r="W1583" s="53"/>
      <c r="X1583" s="53"/>
      <c r="Y1583" s="55"/>
    </row>
    <row r="1584" spans="21:25" x14ac:dyDescent="0.2">
      <c r="U1584" s="55"/>
      <c r="V1584" s="53"/>
      <c r="W1584" s="53"/>
      <c r="X1584" s="53"/>
      <c r="Y1584" s="55"/>
    </row>
    <row r="1585" spans="21:25" x14ac:dyDescent="0.2">
      <c r="U1585" s="55"/>
      <c r="V1585" s="53"/>
      <c r="W1585" s="53"/>
      <c r="X1585" s="53"/>
      <c r="Y1585" s="55"/>
    </row>
    <row r="1586" spans="21:25" x14ac:dyDescent="0.2">
      <c r="U1586" s="55"/>
      <c r="V1586" s="53"/>
      <c r="W1586" s="53"/>
      <c r="X1586" s="53"/>
      <c r="Y1586" s="55"/>
    </row>
    <row r="1587" spans="21:25" x14ac:dyDescent="0.2">
      <c r="U1587" s="55"/>
      <c r="V1587" s="53"/>
      <c r="W1587" s="53"/>
      <c r="X1587" s="53"/>
      <c r="Y1587" s="55"/>
    </row>
    <row r="1588" spans="21:25" x14ac:dyDescent="0.2">
      <c r="U1588" s="55"/>
      <c r="V1588" s="53"/>
      <c r="W1588" s="53"/>
      <c r="X1588" s="53"/>
      <c r="Y1588" s="55"/>
    </row>
    <row r="1589" spans="21:25" x14ac:dyDescent="0.2">
      <c r="U1589" s="55"/>
      <c r="V1589" s="53"/>
      <c r="W1589" s="53"/>
      <c r="X1589" s="53"/>
      <c r="Y1589" s="55"/>
    </row>
    <row r="1590" spans="21:25" x14ac:dyDescent="0.2">
      <c r="U1590" s="55"/>
      <c r="V1590" s="53"/>
      <c r="W1590" s="53"/>
      <c r="X1590" s="53"/>
      <c r="Y1590" s="55"/>
    </row>
    <row r="1591" spans="21:25" x14ac:dyDescent="0.2">
      <c r="U1591" s="55"/>
      <c r="V1591" s="53"/>
      <c r="W1591" s="53"/>
      <c r="X1591" s="53"/>
      <c r="Y1591" s="55"/>
    </row>
    <row r="1592" spans="21:25" x14ac:dyDescent="0.2">
      <c r="U1592" s="55"/>
      <c r="V1592" s="53"/>
      <c r="W1592" s="53"/>
      <c r="X1592" s="53"/>
      <c r="Y1592" s="55"/>
    </row>
    <row r="1593" spans="21:25" x14ac:dyDescent="0.2">
      <c r="U1593" s="55"/>
      <c r="V1593" s="53"/>
      <c r="W1593" s="53"/>
      <c r="X1593" s="53"/>
      <c r="Y1593" s="55"/>
    </row>
    <row r="1594" spans="21:25" x14ac:dyDescent="0.2">
      <c r="U1594" s="55"/>
      <c r="V1594" s="53"/>
      <c r="W1594" s="53"/>
      <c r="X1594" s="53"/>
      <c r="Y1594" s="55"/>
    </row>
    <row r="1595" spans="21:25" x14ac:dyDescent="0.2">
      <c r="U1595" s="55"/>
      <c r="V1595" s="53"/>
      <c r="W1595" s="53"/>
      <c r="X1595" s="53"/>
      <c r="Y1595" s="55"/>
    </row>
    <row r="1596" spans="21:25" x14ac:dyDescent="0.2">
      <c r="U1596" s="55"/>
      <c r="V1596" s="53"/>
      <c r="W1596" s="53"/>
      <c r="X1596" s="53"/>
      <c r="Y1596" s="55"/>
    </row>
    <row r="1597" spans="21:25" x14ac:dyDescent="0.2">
      <c r="U1597" s="55"/>
      <c r="V1597" s="53"/>
      <c r="W1597" s="53"/>
      <c r="X1597" s="53"/>
      <c r="Y1597" s="55"/>
    </row>
    <row r="1598" spans="21:25" x14ac:dyDescent="0.2">
      <c r="U1598" s="55"/>
      <c r="V1598" s="53"/>
      <c r="W1598" s="53"/>
      <c r="X1598" s="53"/>
      <c r="Y1598" s="55"/>
    </row>
    <row r="1599" spans="21:25" x14ac:dyDescent="0.2">
      <c r="U1599" s="55"/>
      <c r="V1599" s="53"/>
      <c r="W1599" s="53"/>
      <c r="X1599" s="53"/>
      <c r="Y1599" s="55"/>
    </row>
    <row r="1600" spans="21:25" x14ac:dyDescent="0.2">
      <c r="U1600" s="55"/>
      <c r="V1600" s="53"/>
      <c r="W1600" s="53"/>
      <c r="X1600" s="53"/>
      <c r="Y1600" s="55"/>
    </row>
    <row r="1601" spans="21:25" x14ac:dyDescent="0.2">
      <c r="U1601" s="55"/>
      <c r="V1601" s="53"/>
      <c r="W1601" s="53"/>
      <c r="X1601" s="53"/>
      <c r="Y1601" s="55"/>
    </row>
    <row r="1602" spans="21:25" x14ac:dyDescent="0.2">
      <c r="U1602" s="55"/>
      <c r="V1602" s="53"/>
      <c r="W1602" s="53"/>
      <c r="X1602" s="53"/>
      <c r="Y1602" s="55"/>
    </row>
    <row r="1603" spans="21:25" x14ac:dyDescent="0.2">
      <c r="U1603" s="55"/>
      <c r="V1603" s="53"/>
      <c r="W1603" s="53"/>
      <c r="X1603" s="53"/>
      <c r="Y1603" s="55"/>
    </row>
    <row r="1604" spans="21:25" x14ac:dyDescent="0.2">
      <c r="U1604" s="55"/>
      <c r="V1604" s="53"/>
      <c r="W1604" s="53"/>
      <c r="X1604" s="53"/>
      <c r="Y1604" s="55"/>
    </row>
    <row r="1605" spans="21:25" x14ac:dyDescent="0.2">
      <c r="U1605" s="55"/>
      <c r="V1605" s="53"/>
      <c r="W1605" s="53"/>
      <c r="X1605" s="53"/>
      <c r="Y1605" s="55"/>
    </row>
    <row r="1606" spans="21:25" x14ac:dyDescent="0.2">
      <c r="U1606" s="55"/>
      <c r="V1606" s="53"/>
      <c r="W1606" s="53"/>
      <c r="X1606" s="53"/>
      <c r="Y1606" s="55"/>
    </row>
    <row r="1607" spans="21:25" x14ac:dyDescent="0.2">
      <c r="U1607" s="55"/>
      <c r="V1607" s="53"/>
      <c r="W1607" s="53"/>
      <c r="X1607" s="53"/>
      <c r="Y1607" s="55"/>
    </row>
    <row r="1608" spans="21:25" x14ac:dyDescent="0.2">
      <c r="U1608" s="55"/>
      <c r="V1608" s="53"/>
      <c r="W1608" s="53"/>
      <c r="X1608" s="53"/>
      <c r="Y1608" s="55"/>
    </row>
    <row r="1609" spans="21:25" x14ac:dyDescent="0.2">
      <c r="U1609" s="55"/>
      <c r="V1609" s="53"/>
      <c r="W1609" s="53"/>
      <c r="X1609" s="53"/>
      <c r="Y1609" s="55"/>
    </row>
    <row r="1610" spans="21:25" x14ac:dyDescent="0.2">
      <c r="U1610" s="55"/>
      <c r="V1610" s="53"/>
      <c r="W1610" s="53"/>
      <c r="X1610" s="53"/>
      <c r="Y1610" s="55"/>
    </row>
    <row r="1611" spans="21:25" x14ac:dyDescent="0.2">
      <c r="U1611" s="55"/>
      <c r="V1611" s="53"/>
      <c r="W1611" s="53"/>
      <c r="X1611" s="53"/>
      <c r="Y1611" s="55"/>
    </row>
    <row r="1612" spans="21:25" x14ac:dyDescent="0.2">
      <c r="U1612" s="55"/>
      <c r="V1612" s="53"/>
      <c r="W1612" s="53"/>
      <c r="X1612" s="53"/>
      <c r="Y1612" s="55"/>
    </row>
    <row r="1613" spans="21:25" x14ac:dyDescent="0.2">
      <c r="U1613" s="55"/>
      <c r="V1613" s="53"/>
      <c r="W1613" s="53"/>
      <c r="X1613" s="53"/>
      <c r="Y1613" s="55"/>
    </row>
    <row r="1614" spans="21:25" x14ac:dyDescent="0.2">
      <c r="U1614" s="55"/>
      <c r="V1614" s="53"/>
      <c r="W1614" s="53"/>
      <c r="X1614" s="53"/>
      <c r="Y1614" s="55"/>
    </row>
    <row r="1615" spans="21:25" x14ac:dyDescent="0.2">
      <c r="U1615" s="55"/>
      <c r="V1615" s="53"/>
      <c r="W1615" s="53"/>
      <c r="X1615" s="53"/>
      <c r="Y1615" s="55"/>
    </row>
    <row r="1616" spans="21:25" x14ac:dyDescent="0.2">
      <c r="U1616" s="55"/>
      <c r="V1616" s="53"/>
      <c r="W1616" s="53"/>
      <c r="X1616" s="53"/>
      <c r="Y1616" s="55"/>
    </row>
    <row r="1617" spans="21:25" x14ac:dyDescent="0.2">
      <c r="U1617" s="55"/>
      <c r="V1617" s="53"/>
      <c r="W1617" s="53"/>
      <c r="X1617" s="53"/>
      <c r="Y1617" s="55"/>
    </row>
    <row r="1618" spans="21:25" x14ac:dyDescent="0.2">
      <c r="U1618" s="55"/>
      <c r="V1618" s="53"/>
      <c r="W1618" s="53"/>
      <c r="X1618" s="53"/>
      <c r="Y1618" s="55"/>
    </row>
    <row r="1619" spans="21:25" x14ac:dyDescent="0.2">
      <c r="U1619" s="55"/>
      <c r="V1619" s="53"/>
      <c r="W1619" s="53"/>
      <c r="X1619" s="53"/>
      <c r="Y1619" s="55"/>
    </row>
    <row r="1620" spans="21:25" x14ac:dyDescent="0.2">
      <c r="U1620" s="55"/>
      <c r="V1620" s="53"/>
      <c r="W1620" s="53"/>
      <c r="X1620" s="53"/>
      <c r="Y1620" s="55"/>
    </row>
    <row r="1621" spans="21:25" x14ac:dyDescent="0.2">
      <c r="U1621" s="55"/>
      <c r="V1621" s="53"/>
      <c r="W1621" s="53"/>
      <c r="X1621" s="53"/>
      <c r="Y1621" s="55"/>
    </row>
    <row r="1622" spans="21:25" x14ac:dyDescent="0.2">
      <c r="U1622" s="55"/>
      <c r="V1622" s="53"/>
      <c r="W1622" s="53"/>
      <c r="X1622" s="53"/>
      <c r="Y1622" s="55"/>
    </row>
    <row r="1623" spans="21:25" x14ac:dyDescent="0.2">
      <c r="U1623" s="55"/>
      <c r="V1623" s="53"/>
      <c r="W1623" s="53"/>
      <c r="X1623" s="53"/>
      <c r="Y1623" s="55"/>
    </row>
    <row r="1624" spans="21:25" x14ac:dyDescent="0.2">
      <c r="U1624" s="55"/>
      <c r="V1624" s="53"/>
      <c r="W1624" s="53"/>
      <c r="X1624" s="53"/>
      <c r="Y1624" s="55"/>
    </row>
    <row r="1625" spans="21:25" x14ac:dyDescent="0.2">
      <c r="U1625" s="55"/>
      <c r="V1625" s="53"/>
      <c r="W1625" s="53"/>
      <c r="X1625" s="53"/>
      <c r="Y1625" s="55"/>
    </row>
    <row r="1626" spans="21:25" x14ac:dyDescent="0.2">
      <c r="U1626" s="55"/>
      <c r="V1626" s="53"/>
      <c r="W1626" s="53"/>
      <c r="X1626" s="53"/>
      <c r="Y1626" s="55"/>
    </row>
    <row r="1627" spans="21:25" x14ac:dyDescent="0.2">
      <c r="U1627" s="55"/>
      <c r="V1627" s="53"/>
      <c r="W1627" s="53"/>
      <c r="X1627" s="53"/>
      <c r="Y1627" s="55"/>
    </row>
    <row r="1628" spans="21:25" x14ac:dyDescent="0.2">
      <c r="U1628" s="55"/>
      <c r="V1628" s="53"/>
      <c r="W1628" s="53"/>
      <c r="X1628" s="53"/>
      <c r="Y1628" s="55"/>
    </row>
    <row r="1629" spans="21:25" x14ac:dyDescent="0.2">
      <c r="U1629" s="55"/>
      <c r="V1629" s="53"/>
      <c r="W1629" s="53"/>
      <c r="X1629" s="53"/>
      <c r="Y1629" s="55"/>
    </row>
    <row r="1630" spans="21:25" x14ac:dyDescent="0.2">
      <c r="U1630" s="55"/>
      <c r="V1630" s="53"/>
      <c r="W1630" s="53"/>
      <c r="X1630" s="53"/>
      <c r="Y1630" s="55"/>
    </row>
    <row r="1631" spans="21:25" x14ac:dyDescent="0.2">
      <c r="U1631" s="55"/>
      <c r="V1631" s="53"/>
      <c r="W1631" s="53"/>
      <c r="X1631" s="53"/>
      <c r="Y1631" s="55"/>
    </row>
    <row r="1632" spans="21:25" x14ac:dyDescent="0.2">
      <c r="U1632" s="55"/>
      <c r="V1632" s="53"/>
      <c r="W1632" s="53"/>
      <c r="X1632" s="53"/>
      <c r="Y1632" s="55"/>
    </row>
    <row r="1633" spans="21:25" x14ac:dyDescent="0.2">
      <c r="U1633" s="55"/>
      <c r="V1633" s="53"/>
      <c r="W1633" s="53"/>
      <c r="X1633" s="53"/>
      <c r="Y1633" s="55"/>
    </row>
    <row r="1634" spans="21:25" x14ac:dyDescent="0.2">
      <c r="U1634" s="55"/>
      <c r="V1634" s="53"/>
      <c r="W1634" s="53"/>
      <c r="X1634" s="53"/>
      <c r="Y1634" s="55"/>
    </row>
    <row r="1635" spans="21:25" x14ac:dyDescent="0.2">
      <c r="U1635" s="55"/>
      <c r="V1635" s="53"/>
      <c r="W1635" s="53"/>
      <c r="X1635" s="53"/>
      <c r="Y1635" s="55"/>
    </row>
    <row r="1636" spans="21:25" x14ac:dyDescent="0.2">
      <c r="U1636" s="55"/>
      <c r="V1636" s="53"/>
      <c r="W1636" s="53"/>
      <c r="X1636" s="53"/>
      <c r="Y1636" s="55"/>
    </row>
    <row r="1637" spans="21:25" x14ac:dyDescent="0.2">
      <c r="U1637" s="55"/>
      <c r="V1637" s="53"/>
      <c r="W1637" s="53"/>
      <c r="X1637" s="53"/>
      <c r="Y1637" s="55"/>
    </row>
    <row r="1638" spans="21:25" x14ac:dyDescent="0.2">
      <c r="U1638" s="55"/>
      <c r="V1638" s="53"/>
      <c r="W1638" s="53"/>
      <c r="X1638" s="53"/>
      <c r="Y1638" s="55"/>
    </row>
    <row r="1639" spans="21:25" x14ac:dyDescent="0.2">
      <c r="U1639" s="55"/>
      <c r="V1639" s="53"/>
      <c r="W1639" s="53"/>
      <c r="X1639" s="53"/>
      <c r="Y1639" s="55"/>
    </row>
    <row r="1640" spans="21:25" x14ac:dyDescent="0.2">
      <c r="U1640" s="55"/>
      <c r="V1640" s="53"/>
      <c r="W1640" s="53"/>
      <c r="X1640" s="53"/>
      <c r="Y1640" s="55"/>
    </row>
    <row r="1641" spans="21:25" x14ac:dyDescent="0.2">
      <c r="U1641" s="55"/>
      <c r="V1641" s="53"/>
      <c r="W1641" s="53"/>
      <c r="X1641" s="53"/>
      <c r="Y1641" s="55"/>
    </row>
    <row r="1642" spans="21:25" x14ac:dyDescent="0.2">
      <c r="U1642" s="55"/>
      <c r="V1642" s="53"/>
      <c r="W1642" s="53"/>
      <c r="X1642" s="53"/>
      <c r="Y1642" s="55"/>
    </row>
    <row r="1643" spans="21:25" x14ac:dyDescent="0.2">
      <c r="U1643" s="55"/>
      <c r="V1643" s="53"/>
      <c r="W1643" s="53"/>
      <c r="X1643" s="53"/>
      <c r="Y1643" s="55"/>
    </row>
    <row r="1644" spans="21:25" x14ac:dyDescent="0.2">
      <c r="U1644" s="55"/>
      <c r="V1644" s="53"/>
      <c r="W1644" s="53"/>
      <c r="X1644" s="53"/>
      <c r="Y1644" s="55"/>
    </row>
    <row r="1645" spans="21:25" x14ac:dyDescent="0.2">
      <c r="U1645" s="55"/>
      <c r="V1645" s="53"/>
      <c r="W1645" s="53"/>
      <c r="X1645" s="53"/>
      <c r="Y1645" s="55"/>
    </row>
    <row r="1646" spans="21:25" x14ac:dyDescent="0.2">
      <c r="U1646" s="55"/>
      <c r="V1646" s="53"/>
      <c r="W1646" s="53"/>
      <c r="X1646" s="53"/>
      <c r="Y1646" s="55"/>
    </row>
    <row r="1647" spans="21:25" x14ac:dyDescent="0.2">
      <c r="U1647" s="55"/>
      <c r="V1647" s="53"/>
      <c r="W1647" s="53"/>
      <c r="X1647" s="53"/>
      <c r="Y1647" s="55"/>
    </row>
    <row r="1648" spans="21:25" x14ac:dyDescent="0.2">
      <c r="U1648" s="55"/>
      <c r="V1648" s="53"/>
      <c r="W1648" s="53"/>
      <c r="X1648" s="53"/>
      <c r="Y1648" s="55"/>
    </row>
    <row r="1649" spans="21:25" x14ac:dyDescent="0.2">
      <c r="U1649" s="55"/>
      <c r="V1649" s="53"/>
      <c r="W1649" s="53"/>
      <c r="X1649" s="53"/>
      <c r="Y1649" s="55"/>
    </row>
    <row r="1650" spans="21:25" x14ac:dyDescent="0.2">
      <c r="U1650" s="55"/>
      <c r="V1650" s="53"/>
      <c r="W1650" s="53"/>
      <c r="X1650" s="53"/>
      <c r="Y1650" s="55"/>
    </row>
    <row r="1651" spans="21:25" x14ac:dyDescent="0.2">
      <c r="U1651" s="55"/>
      <c r="V1651" s="53"/>
      <c r="W1651" s="53"/>
      <c r="X1651" s="53"/>
      <c r="Y1651" s="55"/>
    </row>
    <row r="1652" spans="21:25" x14ac:dyDescent="0.2">
      <c r="U1652" s="55"/>
      <c r="V1652" s="53"/>
      <c r="W1652" s="53"/>
      <c r="X1652" s="53"/>
      <c r="Y1652" s="55"/>
    </row>
    <row r="1653" spans="21:25" x14ac:dyDescent="0.2">
      <c r="U1653" s="55"/>
      <c r="V1653" s="53"/>
      <c r="W1653" s="53"/>
      <c r="X1653" s="53"/>
      <c r="Y1653" s="55"/>
    </row>
    <row r="1654" spans="21:25" x14ac:dyDescent="0.2">
      <c r="U1654" s="55"/>
      <c r="V1654" s="53"/>
      <c r="W1654" s="53"/>
      <c r="X1654" s="53"/>
      <c r="Y1654" s="55"/>
    </row>
    <row r="1655" spans="21:25" x14ac:dyDescent="0.2">
      <c r="U1655" s="55"/>
      <c r="V1655" s="53"/>
      <c r="W1655" s="53"/>
      <c r="X1655" s="53"/>
      <c r="Y1655" s="55"/>
    </row>
    <row r="1656" spans="21:25" x14ac:dyDescent="0.2">
      <c r="U1656" s="55"/>
      <c r="V1656" s="53"/>
      <c r="W1656" s="53"/>
      <c r="X1656" s="53"/>
      <c r="Y1656" s="55"/>
    </row>
    <row r="1657" spans="21:25" x14ac:dyDescent="0.2">
      <c r="U1657" s="55"/>
      <c r="V1657" s="53"/>
      <c r="W1657" s="53"/>
      <c r="X1657" s="53"/>
      <c r="Y1657" s="55"/>
    </row>
    <row r="1658" spans="21:25" x14ac:dyDescent="0.2">
      <c r="U1658" s="55"/>
      <c r="V1658" s="53"/>
      <c r="W1658" s="53"/>
      <c r="X1658" s="53"/>
      <c r="Y1658" s="55"/>
    </row>
    <row r="1659" spans="21:25" x14ac:dyDescent="0.2">
      <c r="U1659" s="55"/>
      <c r="V1659" s="53"/>
      <c r="W1659" s="53"/>
      <c r="X1659" s="53"/>
      <c r="Y1659" s="55"/>
    </row>
    <row r="1660" spans="21:25" x14ac:dyDescent="0.2">
      <c r="U1660" s="55"/>
      <c r="V1660" s="53"/>
      <c r="W1660" s="53"/>
      <c r="X1660" s="53"/>
      <c r="Y1660" s="55"/>
    </row>
    <row r="1661" spans="21:25" x14ac:dyDescent="0.2">
      <c r="U1661" s="55"/>
      <c r="V1661" s="53"/>
      <c r="W1661" s="53"/>
      <c r="X1661" s="53"/>
      <c r="Y1661" s="55"/>
    </row>
    <row r="1662" spans="21:25" x14ac:dyDescent="0.2">
      <c r="U1662" s="55"/>
      <c r="V1662" s="53"/>
      <c r="W1662" s="53"/>
      <c r="X1662" s="53"/>
      <c r="Y1662" s="55"/>
    </row>
    <row r="1663" spans="21:25" x14ac:dyDescent="0.2">
      <c r="U1663" s="55"/>
      <c r="V1663" s="53"/>
      <c r="W1663" s="53"/>
      <c r="X1663" s="53"/>
      <c r="Y1663" s="55"/>
    </row>
    <row r="1664" spans="21:25" x14ac:dyDescent="0.2">
      <c r="U1664" s="55"/>
      <c r="V1664" s="53"/>
      <c r="W1664" s="53"/>
      <c r="X1664" s="53"/>
      <c r="Y1664" s="55"/>
    </row>
    <row r="1665" spans="21:25" x14ac:dyDescent="0.2">
      <c r="U1665" s="55"/>
      <c r="V1665" s="53"/>
      <c r="W1665" s="53"/>
      <c r="X1665" s="53"/>
      <c r="Y1665" s="55"/>
    </row>
    <row r="1666" spans="21:25" x14ac:dyDescent="0.2">
      <c r="U1666" s="55"/>
      <c r="V1666" s="53"/>
      <c r="W1666" s="53"/>
      <c r="X1666" s="53"/>
      <c r="Y1666" s="55"/>
    </row>
    <row r="1667" spans="21:25" x14ac:dyDescent="0.2">
      <c r="U1667" s="55"/>
      <c r="V1667" s="53"/>
      <c r="W1667" s="53"/>
      <c r="X1667" s="53"/>
      <c r="Y1667" s="55"/>
    </row>
    <row r="1668" spans="21:25" x14ac:dyDescent="0.2">
      <c r="U1668" s="55"/>
      <c r="V1668" s="53"/>
      <c r="W1668" s="53"/>
      <c r="X1668" s="53"/>
      <c r="Y1668" s="55"/>
    </row>
    <row r="1669" spans="21:25" x14ac:dyDescent="0.2">
      <c r="U1669" s="55"/>
      <c r="V1669" s="53"/>
      <c r="W1669" s="53"/>
      <c r="X1669" s="53"/>
      <c r="Y1669" s="55"/>
    </row>
    <row r="1670" spans="21:25" x14ac:dyDescent="0.2">
      <c r="U1670" s="55"/>
      <c r="V1670" s="53"/>
      <c r="W1670" s="53"/>
      <c r="X1670" s="53"/>
      <c r="Y1670" s="55"/>
    </row>
    <row r="1671" spans="21:25" x14ac:dyDescent="0.2">
      <c r="U1671" s="55"/>
      <c r="V1671" s="53"/>
      <c r="W1671" s="53"/>
      <c r="X1671" s="53"/>
      <c r="Y1671" s="55"/>
    </row>
    <row r="1672" spans="21:25" x14ac:dyDescent="0.2">
      <c r="U1672" s="55"/>
      <c r="V1672" s="53"/>
      <c r="W1672" s="53"/>
      <c r="X1672" s="53"/>
      <c r="Y1672" s="55"/>
    </row>
    <row r="1673" spans="21:25" x14ac:dyDescent="0.2">
      <c r="U1673" s="55"/>
      <c r="V1673" s="53"/>
      <c r="W1673" s="53"/>
      <c r="X1673" s="53"/>
      <c r="Y1673" s="55"/>
    </row>
    <row r="1674" spans="21:25" x14ac:dyDescent="0.2">
      <c r="U1674" s="55"/>
      <c r="V1674" s="53"/>
      <c r="W1674" s="53"/>
      <c r="X1674" s="53"/>
      <c r="Y1674" s="55"/>
    </row>
    <row r="1675" spans="21:25" x14ac:dyDescent="0.2">
      <c r="U1675" s="55"/>
      <c r="V1675" s="53"/>
      <c r="W1675" s="53"/>
      <c r="X1675" s="53"/>
      <c r="Y1675" s="55"/>
    </row>
    <row r="1676" spans="21:25" x14ac:dyDescent="0.2">
      <c r="U1676" s="55"/>
      <c r="V1676" s="53"/>
      <c r="W1676" s="53"/>
      <c r="X1676" s="53"/>
      <c r="Y1676" s="55"/>
    </row>
    <row r="1677" spans="21:25" x14ac:dyDescent="0.2">
      <c r="U1677" s="55"/>
      <c r="V1677" s="53"/>
      <c r="W1677" s="53"/>
      <c r="X1677" s="53"/>
      <c r="Y1677" s="55"/>
    </row>
    <row r="1678" spans="21:25" x14ac:dyDescent="0.2">
      <c r="U1678" s="55"/>
      <c r="V1678" s="53"/>
      <c r="W1678" s="53"/>
      <c r="X1678" s="53"/>
      <c r="Y1678" s="55"/>
    </row>
    <row r="1679" spans="21:25" x14ac:dyDescent="0.2">
      <c r="U1679" s="55"/>
      <c r="V1679" s="53"/>
      <c r="W1679" s="53"/>
      <c r="X1679" s="53"/>
      <c r="Y1679" s="55"/>
    </row>
    <row r="1680" spans="21:25" x14ac:dyDescent="0.2">
      <c r="U1680" s="55"/>
      <c r="V1680" s="53"/>
      <c r="W1680" s="53"/>
      <c r="X1680" s="53"/>
      <c r="Y1680" s="55"/>
    </row>
    <row r="1681" spans="21:25" x14ac:dyDescent="0.2">
      <c r="U1681" s="55"/>
      <c r="V1681" s="53"/>
      <c r="W1681" s="53"/>
      <c r="X1681" s="53"/>
      <c r="Y1681" s="55"/>
    </row>
    <row r="1682" spans="21:25" x14ac:dyDescent="0.2">
      <c r="U1682" s="55"/>
      <c r="V1682" s="53"/>
      <c r="W1682" s="53"/>
      <c r="X1682" s="53"/>
      <c r="Y1682" s="55"/>
    </row>
    <row r="1683" spans="21:25" x14ac:dyDescent="0.2">
      <c r="U1683" s="55"/>
      <c r="V1683" s="53"/>
      <c r="W1683" s="53"/>
      <c r="X1683" s="53"/>
      <c r="Y1683" s="55"/>
    </row>
    <row r="1684" spans="21:25" x14ac:dyDescent="0.2">
      <c r="U1684" s="55"/>
      <c r="V1684" s="53"/>
      <c r="W1684" s="53"/>
      <c r="X1684" s="53"/>
      <c r="Y1684" s="55"/>
    </row>
    <row r="1685" spans="21:25" x14ac:dyDescent="0.2">
      <c r="U1685" s="55"/>
      <c r="V1685" s="53"/>
      <c r="W1685" s="53"/>
      <c r="X1685" s="53"/>
      <c r="Y1685" s="55"/>
    </row>
    <row r="1686" spans="21:25" x14ac:dyDescent="0.2">
      <c r="U1686" s="55"/>
      <c r="V1686" s="53"/>
      <c r="W1686" s="53"/>
      <c r="X1686" s="53"/>
      <c r="Y1686" s="55"/>
    </row>
    <row r="1687" spans="21:25" x14ac:dyDescent="0.2">
      <c r="U1687" s="55"/>
      <c r="V1687" s="53"/>
      <c r="W1687" s="53"/>
      <c r="X1687" s="53"/>
      <c r="Y1687" s="55"/>
    </row>
    <row r="1688" spans="21:25" x14ac:dyDescent="0.2">
      <c r="U1688" s="55"/>
      <c r="V1688" s="53"/>
      <c r="W1688" s="53"/>
      <c r="X1688" s="53"/>
      <c r="Y1688" s="55"/>
    </row>
    <row r="1689" spans="21:25" x14ac:dyDescent="0.2">
      <c r="U1689" s="55"/>
      <c r="V1689" s="53"/>
      <c r="W1689" s="53"/>
      <c r="X1689" s="53"/>
      <c r="Y1689" s="55"/>
    </row>
    <row r="1690" spans="21:25" x14ac:dyDescent="0.2">
      <c r="U1690" s="55"/>
      <c r="V1690" s="53"/>
      <c r="W1690" s="53"/>
      <c r="X1690" s="53"/>
      <c r="Y1690" s="55"/>
    </row>
    <row r="1691" spans="21:25" x14ac:dyDescent="0.2">
      <c r="U1691" s="55"/>
      <c r="V1691" s="53"/>
      <c r="W1691" s="53"/>
      <c r="X1691" s="53"/>
      <c r="Y1691" s="55"/>
    </row>
    <row r="1692" spans="21:25" x14ac:dyDescent="0.2">
      <c r="U1692" s="55"/>
      <c r="V1692" s="53"/>
      <c r="W1692" s="53"/>
      <c r="X1692" s="53"/>
      <c r="Y1692" s="55"/>
    </row>
    <row r="1693" spans="21:25" x14ac:dyDescent="0.2">
      <c r="U1693" s="55"/>
      <c r="V1693" s="53"/>
      <c r="W1693" s="53"/>
      <c r="X1693" s="53"/>
      <c r="Y1693" s="55"/>
    </row>
    <row r="1694" spans="21:25" x14ac:dyDescent="0.2">
      <c r="U1694" s="55"/>
      <c r="V1694" s="53"/>
      <c r="W1694" s="53"/>
      <c r="X1694" s="53"/>
      <c r="Y1694" s="55"/>
    </row>
    <row r="1695" spans="21:25" x14ac:dyDescent="0.2">
      <c r="U1695" s="55"/>
      <c r="V1695" s="53"/>
      <c r="W1695" s="53"/>
      <c r="X1695" s="53"/>
      <c r="Y1695" s="55"/>
    </row>
    <row r="1696" spans="21:25" x14ac:dyDescent="0.2">
      <c r="U1696" s="55"/>
      <c r="V1696" s="53"/>
      <c r="W1696" s="53"/>
      <c r="X1696" s="53"/>
      <c r="Y1696" s="55"/>
    </row>
    <row r="1697" spans="21:25" x14ac:dyDescent="0.2">
      <c r="U1697" s="55"/>
      <c r="V1697" s="53"/>
      <c r="W1697" s="53"/>
      <c r="X1697" s="53"/>
      <c r="Y1697" s="55"/>
    </row>
    <row r="1698" spans="21:25" x14ac:dyDescent="0.2">
      <c r="U1698" s="55"/>
      <c r="V1698" s="53"/>
      <c r="W1698" s="53"/>
      <c r="X1698" s="53"/>
      <c r="Y1698" s="55"/>
    </row>
    <row r="1699" spans="21:25" x14ac:dyDescent="0.2">
      <c r="U1699" s="55"/>
      <c r="V1699" s="53"/>
      <c r="W1699" s="53"/>
      <c r="X1699" s="53"/>
      <c r="Y1699" s="55"/>
    </row>
    <row r="1700" spans="21:25" x14ac:dyDescent="0.2">
      <c r="U1700" s="55"/>
      <c r="V1700" s="53"/>
      <c r="W1700" s="53"/>
      <c r="X1700" s="53"/>
      <c r="Y1700" s="55"/>
    </row>
    <row r="1701" spans="21:25" x14ac:dyDescent="0.2">
      <c r="U1701" s="55"/>
      <c r="V1701" s="53"/>
      <c r="W1701" s="53"/>
      <c r="X1701" s="53"/>
      <c r="Y1701" s="55"/>
    </row>
    <row r="1702" spans="21:25" x14ac:dyDescent="0.2">
      <c r="U1702" s="55"/>
      <c r="V1702" s="53"/>
      <c r="W1702" s="53"/>
      <c r="X1702" s="53"/>
      <c r="Y1702" s="55"/>
    </row>
    <row r="1703" spans="21:25" x14ac:dyDescent="0.2">
      <c r="U1703" s="55"/>
      <c r="V1703" s="53"/>
      <c r="W1703" s="53"/>
      <c r="X1703" s="53"/>
      <c r="Y1703" s="55"/>
    </row>
    <row r="1704" spans="21:25" x14ac:dyDescent="0.2">
      <c r="U1704" s="55"/>
      <c r="V1704" s="53"/>
      <c r="W1704" s="53"/>
      <c r="X1704" s="53"/>
      <c r="Y1704" s="55"/>
    </row>
    <row r="1705" spans="21:25" x14ac:dyDescent="0.2">
      <c r="U1705" s="55"/>
      <c r="V1705" s="53"/>
      <c r="W1705" s="53"/>
      <c r="X1705" s="53"/>
      <c r="Y1705" s="55"/>
    </row>
    <row r="1706" spans="21:25" x14ac:dyDescent="0.2">
      <c r="U1706" s="55"/>
      <c r="V1706" s="53"/>
      <c r="W1706" s="53"/>
      <c r="X1706" s="53"/>
      <c r="Y1706" s="55"/>
    </row>
    <row r="1707" spans="21:25" x14ac:dyDescent="0.2">
      <c r="U1707" s="55"/>
      <c r="V1707" s="53"/>
      <c r="W1707" s="53"/>
      <c r="X1707" s="53"/>
      <c r="Y1707" s="55"/>
    </row>
    <row r="1708" spans="21:25" x14ac:dyDescent="0.2">
      <c r="U1708" s="55"/>
      <c r="V1708" s="53"/>
      <c r="W1708" s="53"/>
      <c r="X1708" s="53"/>
      <c r="Y1708" s="55"/>
    </row>
    <row r="1709" spans="21:25" x14ac:dyDescent="0.2">
      <c r="U1709" s="55"/>
      <c r="V1709" s="53"/>
      <c r="W1709" s="53"/>
      <c r="X1709" s="53"/>
      <c r="Y1709" s="55"/>
    </row>
    <row r="1710" spans="21:25" x14ac:dyDescent="0.2">
      <c r="U1710" s="55"/>
      <c r="V1710" s="53"/>
      <c r="W1710" s="53"/>
      <c r="X1710" s="53"/>
      <c r="Y1710" s="55"/>
    </row>
    <row r="1711" spans="21:25" x14ac:dyDescent="0.2">
      <c r="U1711" s="55"/>
      <c r="V1711" s="53"/>
      <c r="W1711" s="53"/>
      <c r="X1711" s="53"/>
      <c r="Y1711" s="55"/>
    </row>
    <row r="1712" spans="21:25" x14ac:dyDescent="0.2">
      <c r="U1712" s="55"/>
      <c r="V1712" s="53"/>
      <c r="W1712" s="53"/>
      <c r="X1712" s="53"/>
      <c r="Y1712" s="55"/>
    </row>
    <row r="1713" spans="21:25" x14ac:dyDescent="0.2">
      <c r="U1713" s="55"/>
      <c r="V1713" s="53"/>
      <c r="W1713" s="53"/>
      <c r="X1713" s="53"/>
      <c r="Y1713" s="55"/>
    </row>
    <row r="1714" spans="21:25" x14ac:dyDescent="0.2">
      <c r="U1714" s="55"/>
      <c r="V1714" s="53"/>
      <c r="W1714" s="53"/>
      <c r="X1714" s="53"/>
      <c r="Y1714" s="55"/>
    </row>
    <row r="1715" spans="21:25" x14ac:dyDescent="0.2">
      <c r="U1715" s="55"/>
      <c r="V1715" s="53"/>
      <c r="W1715" s="53"/>
      <c r="X1715" s="53"/>
      <c r="Y1715" s="55"/>
    </row>
    <row r="1716" spans="21:25" x14ac:dyDescent="0.2">
      <c r="U1716" s="55"/>
      <c r="V1716" s="53"/>
      <c r="W1716" s="53"/>
      <c r="X1716" s="53"/>
      <c r="Y1716" s="55"/>
    </row>
    <row r="1717" spans="21:25" x14ac:dyDescent="0.2">
      <c r="U1717" s="55"/>
      <c r="V1717" s="53"/>
      <c r="W1717" s="53"/>
      <c r="X1717" s="53"/>
      <c r="Y1717" s="55"/>
    </row>
    <row r="1718" spans="21:25" x14ac:dyDescent="0.2">
      <c r="U1718" s="55"/>
      <c r="V1718" s="53"/>
      <c r="W1718" s="53"/>
      <c r="X1718" s="53"/>
      <c r="Y1718" s="55"/>
    </row>
    <row r="1719" spans="21:25" x14ac:dyDescent="0.2">
      <c r="U1719" s="55"/>
      <c r="V1719" s="53"/>
      <c r="W1719" s="53"/>
      <c r="X1719" s="53"/>
      <c r="Y1719" s="55"/>
    </row>
    <row r="1720" spans="21:25" x14ac:dyDescent="0.2">
      <c r="U1720" s="55"/>
      <c r="V1720" s="53"/>
      <c r="W1720" s="53"/>
      <c r="X1720" s="53"/>
      <c r="Y1720" s="55"/>
    </row>
    <row r="1721" spans="21:25" x14ac:dyDescent="0.2">
      <c r="U1721" s="55"/>
      <c r="V1721" s="53"/>
      <c r="W1721" s="53"/>
      <c r="X1721" s="53"/>
      <c r="Y1721" s="55"/>
    </row>
    <row r="1722" spans="21:25" x14ac:dyDescent="0.2">
      <c r="U1722" s="55"/>
      <c r="V1722" s="53"/>
      <c r="W1722" s="53"/>
      <c r="X1722" s="53"/>
      <c r="Y1722" s="55"/>
    </row>
    <row r="1723" spans="21:25" x14ac:dyDescent="0.2">
      <c r="U1723" s="55"/>
      <c r="V1723" s="53"/>
      <c r="W1723" s="53"/>
      <c r="X1723" s="53"/>
      <c r="Y1723" s="55"/>
    </row>
    <row r="1724" spans="21:25" x14ac:dyDescent="0.2">
      <c r="U1724" s="55"/>
      <c r="V1724" s="53"/>
      <c r="W1724" s="53"/>
      <c r="X1724" s="53"/>
      <c r="Y1724" s="55"/>
    </row>
    <row r="1725" spans="21:25" x14ac:dyDescent="0.2">
      <c r="U1725" s="55"/>
      <c r="V1725" s="53"/>
      <c r="W1725" s="53"/>
      <c r="X1725" s="53"/>
      <c r="Y1725" s="55"/>
    </row>
    <row r="1726" spans="21:25" x14ac:dyDescent="0.2">
      <c r="U1726" s="55"/>
      <c r="V1726" s="53"/>
      <c r="W1726" s="53"/>
      <c r="X1726" s="53"/>
      <c r="Y1726" s="55"/>
    </row>
    <row r="1727" spans="21:25" x14ac:dyDescent="0.2">
      <c r="U1727" s="55"/>
      <c r="V1727" s="53"/>
      <c r="W1727" s="53"/>
      <c r="X1727" s="53"/>
      <c r="Y1727" s="55"/>
    </row>
    <row r="1728" spans="21:25" x14ac:dyDescent="0.2">
      <c r="U1728" s="55"/>
      <c r="V1728" s="53"/>
      <c r="W1728" s="53"/>
      <c r="X1728" s="53"/>
      <c r="Y1728" s="55"/>
    </row>
    <row r="1729" spans="21:25" x14ac:dyDescent="0.2">
      <c r="U1729" s="55"/>
      <c r="V1729" s="53"/>
      <c r="W1729" s="53"/>
      <c r="X1729" s="53"/>
      <c r="Y1729" s="55"/>
    </row>
    <row r="1730" spans="21:25" x14ac:dyDescent="0.2">
      <c r="U1730" s="55"/>
      <c r="V1730" s="53"/>
      <c r="W1730" s="53"/>
      <c r="X1730" s="53"/>
      <c r="Y1730" s="55"/>
    </row>
    <row r="1731" spans="21:25" x14ac:dyDescent="0.2">
      <c r="U1731" s="55"/>
      <c r="V1731" s="53"/>
      <c r="W1731" s="53"/>
      <c r="X1731" s="53"/>
      <c r="Y1731" s="55"/>
    </row>
    <row r="1732" spans="21:25" x14ac:dyDescent="0.2">
      <c r="U1732" s="55"/>
      <c r="V1732" s="53"/>
      <c r="W1732" s="53"/>
      <c r="X1732" s="53"/>
      <c r="Y1732" s="55"/>
    </row>
    <row r="1733" spans="21:25" x14ac:dyDescent="0.2">
      <c r="U1733" s="55"/>
      <c r="V1733" s="53"/>
      <c r="W1733" s="53"/>
      <c r="X1733" s="53"/>
      <c r="Y1733" s="55"/>
    </row>
    <row r="1734" spans="21:25" x14ac:dyDescent="0.2">
      <c r="U1734" s="55"/>
      <c r="V1734" s="53"/>
      <c r="W1734" s="53"/>
      <c r="X1734" s="53"/>
      <c r="Y1734" s="55"/>
    </row>
    <row r="1735" spans="21:25" x14ac:dyDescent="0.2">
      <c r="U1735" s="55"/>
      <c r="V1735" s="53"/>
      <c r="W1735" s="53"/>
      <c r="X1735" s="53"/>
      <c r="Y1735" s="55"/>
    </row>
    <row r="1736" spans="21:25" x14ac:dyDescent="0.2">
      <c r="U1736" s="55"/>
      <c r="V1736" s="53"/>
      <c r="W1736" s="53"/>
      <c r="X1736" s="53"/>
      <c r="Y1736" s="55"/>
    </row>
    <row r="1737" spans="21:25" x14ac:dyDescent="0.2">
      <c r="U1737" s="55"/>
      <c r="V1737" s="53"/>
      <c r="W1737" s="53"/>
      <c r="X1737" s="53"/>
      <c r="Y1737" s="55"/>
    </row>
    <row r="1738" spans="21:25" x14ac:dyDescent="0.2">
      <c r="U1738" s="55"/>
      <c r="V1738" s="53"/>
      <c r="W1738" s="53"/>
      <c r="X1738" s="53"/>
      <c r="Y1738" s="55"/>
    </row>
    <row r="1739" spans="21:25" x14ac:dyDescent="0.2">
      <c r="U1739" s="55"/>
      <c r="V1739" s="53"/>
      <c r="W1739" s="53"/>
      <c r="X1739" s="53"/>
      <c r="Y1739" s="55"/>
    </row>
    <row r="1740" spans="21:25" x14ac:dyDescent="0.2">
      <c r="U1740" s="55"/>
      <c r="V1740" s="53"/>
      <c r="W1740" s="53"/>
      <c r="X1740" s="53"/>
      <c r="Y1740" s="55"/>
    </row>
    <row r="1741" spans="21:25" x14ac:dyDescent="0.2">
      <c r="U1741" s="55"/>
      <c r="V1741" s="53"/>
      <c r="W1741" s="53"/>
      <c r="X1741" s="53"/>
      <c r="Y1741" s="55"/>
    </row>
    <row r="1742" spans="21:25" x14ac:dyDescent="0.2">
      <c r="U1742" s="55"/>
      <c r="V1742" s="53"/>
      <c r="W1742" s="53"/>
      <c r="X1742" s="53"/>
      <c r="Y1742" s="55"/>
    </row>
    <row r="1743" spans="21:25" x14ac:dyDescent="0.2">
      <c r="U1743" s="55"/>
      <c r="V1743" s="53"/>
      <c r="W1743" s="53"/>
      <c r="X1743" s="53"/>
      <c r="Y1743" s="55"/>
    </row>
    <row r="1744" spans="21:25" x14ac:dyDescent="0.2">
      <c r="U1744" s="55"/>
      <c r="V1744" s="53"/>
      <c r="W1744" s="53"/>
      <c r="X1744" s="53"/>
      <c r="Y1744" s="55"/>
    </row>
    <row r="1745" spans="21:25" x14ac:dyDescent="0.2">
      <c r="U1745" s="55"/>
      <c r="V1745" s="53"/>
      <c r="W1745" s="53"/>
      <c r="X1745" s="53"/>
      <c r="Y1745" s="55"/>
    </row>
    <row r="1746" spans="21:25" x14ac:dyDescent="0.2">
      <c r="U1746" s="55"/>
      <c r="V1746" s="53"/>
      <c r="W1746" s="53"/>
      <c r="X1746" s="53"/>
      <c r="Y1746" s="55"/>
    </row>
    <row r="1747" spans="21:25" x14ac:dyDescent="0.2">
      <c r="U1747" s="55"/>
      <c r="V1747" s="53"/>
      <c r="W1747" s="53"/>
      <c r="X1747" s="53"/>
      <c r="Y1747" s="55"/>
    </row>
    <row r="1748" spans="21:25" x14ac:dyDescent="0.2">
      <c r="U1748" s="55"/>
      <c r="V1748" s="53"/>
      <c r="W1748" s="53"/>
      <c r="X1748" s="53"/>
      <c r="Y1748" s="55"/>
    </row>
    <row r="1749" spans="21:25" x14ac:dyDescent="0.2">
      <c r="U1749" s="55"/>
      <c r="V1749" s="53"/>
      <c r="W1749" s="53"/>
      <c r="X1749" s="53"/>
      <c r="Y1749" s="55"/>
    </row>
    <row r="1750" spans="21:25" x14ac:dyDescent="0.2">
      <c r="U1750" s="55"/>
      <c r="V1750" s="53"/>
      <c r="W1750" s="53"/>
      <c r="X1750" s="53"/>
      <c r="Y1750" s="55"/>
    </row>
    <row r="1751" spans="21:25" x14ac:dyDescent="0.2">
      <c r="U1751" s="55"/>
      <c r="V1751" s="53"/>
      <c r="W1751" s="53"/>
      <c r="X1751" s="53"/>
      <c r="Y1751" s="55"/>
    </row>
    <row r="1752" spans="21:25" x14ac:dyDescent="0.2">
      <c r="U1752" s="55"/>
      <c r="V1752" s="53"/>
      <c r="W1752" s="53"/>
      <c r="X1752" s="53"/>
      <c r="Y1752" s="55"/>
    </row>
    <row r="1753" spans="21:25" x14ac:dyDescent="0.2">
      <c r="U1753" s="55"/>
      <c r="V1753" s="53"/>
      <c r="W1753" s="53"/>
      <c r="X1753" s="53"/>
      <c r="Y1753" s="55"/>
    </row>
    <row r="1754" spans="21:25" x14ac:dyDescent="0.2">
      <c r="U1754" s="55"/>
      <c r="V1754" s="53"/>
      <c r="W1754" s="53"/>
      <c r="X1754" s="53"/>
      <c r="Y1754" s="55"/>
    </row>
    <row r="1755" spans="21:25" x14ac:dyDescent="0.2">
      <c r="U1755" s="55"/>
      <c r="V1755" s="53"/>
      <c r="W1755" s="53"/>
      <c r="X1755" s="53"/>
      <c r="Y1755" s="55"/>
    </row>
    <row r="1756" spans="21:25" x14ac:dyDescent="0.2">
      <c r="U1756" s="55"/>
      <c r="V1756" s="53"/>
      <c r="W1756" s="53"/>
      <c r="X1756" s="53"/>
      <c r="Y1756" s="55"/>
    </row>
    <row r="1757" spans="21:25" x14ac:dyDescent="0.2">
      <c r="U1757" s="55"/>
      <c r="V1757" s="53"/>
      <c r="W1757" s="53"/>
      <c r="X1757" s="53"/>
      <c r="Y1757" s="55"/>
    </row>
    <row r="1758" spans="21:25" x14ac:dyDescent="0.2">
      <c r="U1758" s="55"/>
      <c r="V1758" s="53"/>
      <c r="W1758" s="53"/>
      <c r="X1758" s="53"/>
      <c r="Y1758" s="55"/>
    </row>
    <row r="1759" spans="21:25" x14ac:dyDescent="0.2">
      <c r="U1759" s="55"/>
      <c r="V1759" s="53"/>
      <c r="W1759" s="53"/>
      <c r="X1759" s="53"/>
      <c r="Y1759" s="55"/>
    </row>
    <row r="1760" spans="21:25" x14ac:dyDescent="0.2">
      <c r="U1760" s="55"/>
      <c r="V1760" s="53"/>
      <c r="W1760" s="53"/>
      <c r="X1760" s="53"/>
      <c r="Y1760" s="55"/>
    </row>
    <row r="1761" spans="21:25" x14ac:dyDescent="0.2">
      <c r="U1761" s="55"/>
      <c r="V1761" s="53"/>
      <c r="W1761" s="53"/>
      <c r="X1761" s="53"/>
      <c r="Y1761" s="55"/>
    </row>
    <row r="1762" spans="21:25" x14ac:dyDescent="0.2">
      <c r="U1762" s="55"/>
      <c r="V1762" s="53"/>
      <c r="W1762" s="53"/>
      <c r="X1762" s="53"/>
      <c r="Y1762" s="55"/>
    </row>
    <row r="1763" spans="21:25" x14ac:dyDescent="0.2">
      <c r="U1763" s="55"/>
      <c r="V1763" s="53"/>
      <c r="W1763" s="53"/>
      <c r="X1763" s="53"/>
      <c r="Y1763" s="55"/>
    </row>
    <row r="1764" spans="21:25" x14ac:dyDescent="0.2">
      <c r="U1764" s="55"/>
      <c r="V1764" s="53"/>
      <c r="W1764" s="53"/>
      <c r="X1764" s="53"/>
      <c r="Y1764" s="55"/>
    </row>
    <row r="1765" spans="21:25" x14ac:dyDescent="0.2">
      <c r="U1765" s="55"/>
      <c r="V1765" s="53"/>
      <c r="W1765" s="53"/>
      <c r="X1765" s="53"/>
      <c r="Y1765" s="55"/>
    </row>
    <row r="1766" spans="21:25" x14ac:dyDescent="0.2">
      <c r="U1766" s="55"/>
      <c r="V1766" s="53"/>
      <c r="W1766" s="53"/>
      <c r="X1766" s="53"/>
      <c r="Y1766" s="55"/>
    </row>
    <row r="1767" spans="21:25" x14ac:dyDescent="0.2">
      <c r="U1767" s="55"/>
      <c r="V1767" s="53"/>
      <c r="W1767" s="53"/>
      <c r="X1767" s="53"/>
      <c r="Y1767" s="55"/>
    </row>
    <row r="1768" spans="21:25" x14ac:dyDescent="0.2">
      <c r="U1768" s="55"/>
      <c r="V1768" s="53"/>
      <c r="W1768" s="53"/>
      <c r="X1768" s="53"/>
      <c r="Y1768" s="55"/>
    </row>
    <row r="1769" spans="21:25" x14ac:dyDescent="0.2">
      <c r="U1769" s="55"/>
      <c r="V1769" s="53"/>
      <c r="W1769" s="53"/>
      <c r="X1769" s="53"/>
      <c r="Y1769" s="55"/>
    </row>
    <row r="1770" spans="21:25" x14ac:dyDescent="0.2">
      <c r="U1770" s="55"/>
      <c r="V1770" s="53"/>
      <c r="W1770" s="53"/>
      <c r="X1770" s="53"/>
      <c r="Y1770" s="55"/>
    </row>
    <row r="1771" spans="21:25" x14ac:dyDescent="0.2">
      <c r="U1771" s="55"/>
      <c r="V1771" s="53"/>
      <c r="W1771" s="53"/>
      <c r="X1771" s="53"/>
      <c r="Y1771" s="55"/>
    </row>
    <row r="1772" spans="21:25" x14ac:dyDescent="0.2">
      <c r="U1772" s="55"/>
      <c r="V1772" s="53"/>
      <c r="W1772" s="53"/>
      <c r="X1772" s="53"/>
      <c r="Y1772" s="55"/>
    </row>
    <row r="1773" spans="21:25" x14ac:dyDescent="0.2">
      <c r="U1773" s="55"/>
      <c r="V1773" s="53"/>
      <c r="W1773" s="53"/>
      <c r="X1773" s="53"/>
      <c r="Y1773" s="55"/>
    </row>
    <row r="1774" spans="21:25" x14ac:dyDescent="0.2">
      <c r="U1774" s="55"/>
      <c r="V1774" s="53"/>
      <c r="W1774" s="53"/>
      <c r="X1774" s="53"/>
      <c r="Y1774" s="55"/>
    </row>
    <row r="1775" spans="21:25" x14ac:dyDescent="0.2">
      <c r="U1775" s="55"/>
      <c r="V1775" s="53"/>
      <c r="W1775" s="53"/>
      <c r="X1775" s="53"/>
      <c r="Y1775" s="55"/>
    </row>
    <row r="1776" spans="21:25" x14ac:dyDescent="0.2">
      <c r="U1776" s="55"/>
      <c r="V1776" s="53"/>
      <c r="W1776" s="53"/>
      <c r="X1776" s="53"/>
      <c r="Y1776" s="55"/>
    </row>
    <row r="1777" spans="21:25" x14ac:dyDescent="0.2">
      <c r="U1777" s="55"/>
      <c r="V1777" s="53"/>
      <c r="W1777" s="53"/>
      <c r="X1777" s="53"/>
      <c r="Y1777" s="55"/>
    </row>
    <row r="1778" spans="21:25" x14ac:dyDescent="0.2">
      <c r="U1778" s="55"/>
      <c r="V1778" s="53"/>
      <c r="W1778" s="53"/>
      <c r="X1778" s="53"/>
      <c r="Y1778" s="55"/>
    </row>
    <row r="1779" spans="21:25" x14ac:dyDescent="0.2">
      <c r="U1779" s="55"/>
      <c r="V1779" s="53"/>
      <c r="W1779" s="53"/>
      <c r="X1779" s="53"/>
      <c r="Y1779" s="55"/>
    </row>
    <row r="1780" spans="21:25" x14ac:dyDescent="0.2">
      <c r="U1780" s="55"/>
      <c r="V1780" s="53"/>
      <c r="W1780" s="53"/>
      <c r="X1780" s="53"/>
      <c r="Y1780" s="55"/>
    </row>
    <row r="1781" spans="21:25" x14ac:dyDescent="0.2">
      <c r="U1781" s="55"/>
      <c r="V1781" s="53"/>
      <c r="W1781" s="53"/>
      <c r="X1781" s="53"/>
      <c r="Y1781" s="55"/>
    </row>
    <row r="1782" spans="21:25" x14ac:dyDescent="0.2">
      <c r="U1782" s="55"/>
      <c r="V1782" s="53"/>
      <c r="W1782" s="53"/>
      <c r="X1782" s="53"/>
      <c r="Y1782" s="55"/>
    </row>
    <row r="1783" spans="21:25" x14ac:dyDescent="0.2">
      <c r="U1783" s="55"/>
      <c r="V1783" s="53"/>
      <c r="W1783" s="53"/>
      <c r="X1783" s="53"/>
      <c r="Y1783" s="55"/>
    </row>
    <row r="1784" spans="21:25" x14ac:dyDescent="0.2">
      <c r="U1784" s="55"/>
      <c r="V1784" s="53"/>
      <c r="W1784" s="53"/>
      <c r="X1784" s="53"/>
      <c r="Y1784" s="55"/>
    </row>
    <row r="1785" spans="21:25" x14ac:dyDescent="0.2">
      <c r="U1785" s="55"/>
      <c r="V1785" s="53"/>
      <c r="W1785" s="53"/>
      <c r="X1785" s="53"/>
      <c r="Y1785" s="55"/>
    </row>
    <row r="1786" spans="21:25" x14ac:dyDescent="0.2">
      <c r="U1786" s="55"/>
      <c r="V1786" s="53"/>
      <c r="W1786" s="53"/>
      <c r="X1786" s="53"/>
      <c r="Y1786" s="55"/>
    </row>
    <row r="1787" spans="21:25" x14ac:dyDescent="0.2">
      <c r="U1787" s="55"/>
      <c r="V1787" s="53"/>
      <c r="W1787" s="53"/>
      <c r="X1787" s="53"/>
      <c r="Y1787" s="55"/>
    </row>
    <row r="1788" spans="21:25" x14ac:dyDescent="0.2">
      <c r="U1788" s="55"/>
      <c r="V1788" s="53"/>
      <c r="W1788" s="53"/>
      <c r="X1788" s="53"/>
      <c r="Y1788" s="55"/>
    </row>
    <row r="1789" spans="21:25" x14ac:dyDescent="0.2">
      <c r="U1789" s="55"/>
      <c r="V1789" s="53"/>
      <c r="W1789" s="53"/>
      <c r="X1789" s="53"/>
      <c r="Y1789" s="55"/>
    </row>
    <row r="1790" spans="21:25" x14ac:dyDescent="0.2">
      <c r="U1790" s="55"/>
      <c r="V1790" s="53"/>
      <c r="W1790" s="53"/>
      <c r="X1790" s="53"/>
      <c r="Y1790" s="55"/>
    </row>
    <row r="1791" spans="21:25" x14ac:dyDescent="0.2">
      <c r="U1791" s="55"/>
      <c r="V1791" s="53"/>
      <c r="W1791" s="53"/>
      <c r="X1791" s="53"/>
      <c r="Y1791" s="55"/>
    </row>
    <row r="1792" spans="21:25" x14ac:dyDescent="0.2">
      <c r="U1792" s="55"/>
      <c r="V1792" s="53"/>
      <c r="W1792" s="53"/>
      <c r="X1792" s="53"/>
      <c r="Y1792" s="55"/>
    </row>
    <row r="1793" spans="21:25" x14ac:dyDescent="0.2">
      <c r="U1793" s="55"/>
      <c r="V1793" s="53"/>
      <c r="W1793" s="53"/>
      <c r="X1793" s="53"/>
      <c r="Y1793" s="55"/>
    </row>
    <row r="1794" spans="21:25" x14ac:dyDescent="0.2">
      <c r="U1794" s="55"/>
      <c r="V1794" s="53"/>
      <c r="W1794" s="53"/>
      <c r="X1794" s="53"/>
      <c r="Y1794" s="55"/>
    </row>
    <row r="1795" spans="21:25" x14ac:dyDescent="0.2">
      <c r="U1795" s="55"/>
      <c r="V1795" s="53"/>
      <c r="W1795" s="53"/>
      <c r="X1795" s="53"/>
      <c r="Y1795" s="55"/>
    </row>
    <row r="1796" spans="21:25" x14ac:dyDescent="0.2">
      <c r="U1796" s="55"/>
      <c r="V1796" s="53"/>
      <c r="W1796" s="53"/>
      <c r="X1796" s="53"/>
      <c r="Y1796" s="55"/>
    </row>
    <row r="1797" spans="21:25" x14ac:dyDescent="0.2">
      <c r="U1797" s="55"/>
      <c r="V1797" s="53"/>
      <c r="W1797" s="53"/>
      <c r="X1797" s="53"/>
      <c r="Y1797" s="55"/>
    </row>
    <row r="1798" spans="21:25" x14ac:dyDescent="0.2">
      <c r="U1798" s="55"/>
      <c r="V1798" s="53"/>
      <c r="W1798" s="53"/>
      <c r="X1798" s="53"/>
      <c r="Y1798" s="55"/>
    </row>
    <row r="1799" spans="21:25" x14ac:dyDescent="0.2">
      <c r="U1799" s="55"/>
      <c r="V1799" s="53"/>
      <c r="W1799" s="53"/>
      <c r="X1799" s="53"/>
      <c r="Y1799" s="55"/>
    </row>
    <row r="1800" spans="21:25" x14ac:dyDescent="0.2">
      <c r="U1800" s="55"/>
      <c r="V1800" s="53"/>
      <c r="W1800" s="53"/>
      <c r="X1800" s="53"/>
      <c r="Y1800" s="55"/>
    </row>
    <row r="1801" spans="21:25" x14ac:dyDescent="0.2">
      <c r="U1801" s="55"/>
      <c r="V1801" s="53"/>
      <c r="W1801" s="53"/>
      <c r="X1801" s="53"/>
      <c r="Y1801" s="55"/>
    </row>
    <row r="1802" spans="21:25" x14ac:dyDescent="0.2">
      <c r="U1802" s="55"/>
      <c r="V1802" s="53"/>
      <c r="W1802" s="53"/>
      <c r="X1802" s="53"/>
      <c r="Y1802" s="55"/>
    </row>
    <row r="1803" spans="21:25" x14ac:dyDescent="0.2">
      <c r="U1803" s="55"/>
      <c r="V1803" s="53"/>
      <c r="W1803" s="53"/>
      <c r="X1803" s="53"/>
      <c r="Y1803" s="55"/>
    </row>
    <row r="1804" spans="21:25" x14ac:dyDescent="0.2">
      <c r="U1804" s="55"/>
      <c r="V1804" s="53"/>
      <c r="W1804" s="53"/>
      <c r="X1804" s="53"/>
      <c r="Y1804" s="55"/>
    </row>
    <row r="1805" spans="21:25" x14ac:dyDescent="0.2">
      <c r="U1805" s="55"/>
      <c r="V1805" s="53"/>
      <c r="W1805" s="53"/>
      <c r="X1805" s="53"/>
      <c r="Y1805" s="55"/>
    </row>
    <row r="1806" spans="21:25" x14ac:dyDescent="0.2">
      <c r="U1806" s="55"/>
      <c r="V1806" s="53"/>
      <c r="W1806" s="53"/>
      <c r="X1806" s="53"/>
      <c r="Y1806" s="55"/>
    </row>
    <row r="1807" spans="21:25" x14ac:dyDescent="0.2">
      <c r="U1807" s="55"/>
      <c r="V1807" s="53"/>
      <c r="W1807" s="53"/>
      <c r="X1807" s="53"/>
      <c r="Y1807" s="55"/>
    </row>
    <row r="1808" spans="21:25" x14ac:dyDescent="0.2">
      <c r="U1808" s="55"/>
      <c r="V1808" s="53"/>
      <c r="W1808" s="53"/>
      <c r="X1808" s="53"/>
      <c r="Y1808" s="55"/>
    </row>
    <row r="1809" spans="21:25" x14ac:dyDescent="0.2">
      <c r="U1809" s="55"/>
      <c r="V1809" s="53"/>
      <c r="W1809" s="53"/>
      <c r="X1809" s="53"/>
      <c r="Y1809" s="55"/>
    </row>
    <row r="1810" spans="21:25" x14ac:dyDescent="0.2">
      <c r="U1810" s="55"/>
      <c r="V1810" s="53"/>
      <c r="W1810" s="53"/>
      <c r="X1810" s="53"/>
      <c r="Y1810" s="55"/>
    </row>
    <row r="1811" spans="21:25" x14ac:dyDescent="0.2">
      <c r="U1811" s="55"/>
      <c r="V1811" s="53"/>
      <c r="W1811" s="53"/>
      <c r="X1811" s="53"/>
      <c r="Y1811" s="55"/>
    </row>
    <row r="1812" spans="21:25" x14ac:dyDescent="0.2">
      <c r="U1812" s="55"/>
      <c r="V1812" s="53"/>
      <c r="W1812" s="53"/>
      <c r="X1812" s="53"/>
      <c r="Y1812" s="55"/>
    </row>
    <row r="1813" spans="21:25" x14ac:dyDescent="0.2">
      <c r="U1813" s="55"/>
      <c r="V1813" s="53"/>
      <c r="W1813" s="53"/>
      <c r="X1813" s="53"/>
      <c r="Y1813" s="55"/>
    </row>
    <row r="1814" spans="21:25" x14ac:dyDescent="0.2">
      <c r="U1814" s="55"/>
      <c r="V1814" s="53"/>
      <c r="W1814" s="53"/>
      <c r="X1814" s="53"/>
      <c r="Y1814" s="55"/>
    </row>
    <row r="1815" spans="21:25" x14ac:dyDescent="0.2">
      <c r="U1815" s="55"/>
      <c r="V1815" s="53"/>
      <c r="W1815" s="53"/>
      <c r="X1815" s="53"/>
      <c r="Y1815" s="55"/>
    </row>
    <row r="1816" spans="21:25" x14ac:dyDescent="0.2">
      <c r="U1816" s="55"/>
      <c r="V1816" s="53"/>
      <c r="W1816" s="53"/>
      <c r="X1816" s="53"/>
      <c r="Y1816" s="55"/>
    </row>
    <row r="1817" spans="21:25" x14ac:dyDescent="0.2">
      <c r="U1817" s="55"/>
      <c r="V1817" s="53"/>
      <c r="W1817" s="53"/>
      <c r="X1817" s="53"/>
      <c r="Y1817" s="55"/>
    </row>
    <row r="1818" spans="21:25" x14ac:dyDescent="0.2">
      <c r="U1818" s="55"/>
      <c r="V1818" s="53"/>
      <c r="W1818" s="53"/>
      <c r="X1818" s="53"/>
      <c r="Y1818" s="55"/>
    </row>
    <row r="1819" spans="21:25" x14ac:dyDescent="0.2">
      <c r="U1819" s="55"/>
      <c r="V1819" s="53"/>
      <c r="W1819" s="53"/>
      <c r="X1819" s="53"/>
      <c r="Y1819" s="55"/>
    </row>
    <row r="1820" spans="21:25" x14ac:dyDescent="0.2">
      <c r="U1820" s="55"/>
      <c r="V1820" s="53"/>
      <c r="W1820" s="53"/>
      <c r="X1820" s="53"/>
      <c r="Y1820" s="55"/>
    </row>
    <row r="1821" spans="21:25" x14ac:dyDescent="0.2">
      <c r="U1821" s="55"/>
      <c r="V1821" s="53"/>
      <c r="W1821" s="53"/>
      <c r="X1821" s="53"/>
      <c r="Y1821" s="55"/>
    </row>
    <row r="1822" spans="21:25" x14ac:dyDescent="0.2">
      <c r="U1822" s="55"/>
      <c r="V1822" s="53"/>
      <c r="W1822" s="53"/>
      <c r="X1822" s="53"/>
      <c r="Y1822" s="55"/>
    </row>
    <row r="1823" spans="21:25" x14ac:dyDescent="0.2">
      <c r="U1823" s="55"/>
      <c r="V1823" s="53"/>
      <c r="W1823" s="53"/>
      <c r="X1823" s="53"/>
      <c r="Y1823" s="55"/>
    </row>
    <row r="1824" spans="21:25" x14ac:dyDescent="0.2">
      <c r="U1824" s="55"/>
      <c r="V1824" s="53"/>
      <c r="W1824" s="53"/>
      <c r="X1824" s="53"/>
      <c r="Y1824" s="55"/>
    </row>
    <row r="1825" spans="21:25" x14ac:dyDescent="0.2">
      <c r="U1825" s="55"/>
      <c r="V1825" s="53"/>
      <c r="W1825" s="53"/>
      <c r="X1825" s="53"/>
      <c r="Y1825" s="55"/>
    </row>
    <row r="1826" spans="21:25" x14ac:dyDescent="0.2">
      <c r="U1826" s="55"/>
      <c r="V1826" s="53"/>
      <c r="W1826" s="53"/>
      <c r="X1826" s="53"/>
      <c r="Y1826" s="55"/>
    </row>
    <row r="1827" spans="21:25" x14ac:dyDescent="0.2">
      <c r="U1827" s="55"/>
      <c r="V1827" s="53"/>
      <c r="W1827" s="53"/>
      <c r="X1827" s="53"/>
      <c r="Y1827" s="55"/>
    </row>
    <row r="1828" spans="21:25" x14ac:dyDescent="0.2">
      <c r="U1828" s="55"/>
      <c r="V1828" s="53"/>
      <c r="W1828" s="53"/>
      <c r="X1828" s="53"/>
      <c r="Y1828" s="55"/>
    </row>
    <row r="1829" spans="21:25" x14ac:dyDescent="0.2">
      <c r="U1829" s="55"/>
      <c r="V1829" s="53"/>
      <c r="W1829" s="53"/>
      <c r="X1829" s="53"/>
      <c r="Y1829" s="55"/>
    </row>
    <row r="1830" spans="21:25" x14ac:dyDescent="0.2">
      <c r="U1830" s="55"/>
      <c r="V1830" s="53"/>
      <c r="W1830" s="53"/>
      <c r="X1830" s="53"/>
      <c r="Y1830" s="55"/>
    </row>
    <row r="1831" spans="21:25" x14ac:dyDescent="0.2">
      <c r="U1831" s="55"/>
      <c r="V1831" s="53"/>
      <c r="W1831" s="53"/>
      <c r="X1831" s="53"/>
      <c r="Y1831" s="55"/>
    </row>
    <row r="1832" spans="21:25" x14ac:dyDescent="0.2">
      <c r="U1832" s="55"/>
      <c r="V1832" s="53"/>
      <c r="W1832" s="53"/>
      <c r="X1832" s="53"/>
      <c r="Y1832" s="55"/>
    </row>
    <row r="1833" spans="21:25" x14ac:dyDescent="0.2">
      <c r="U1833" s="55"/>
      <c r="V1833" s="53"/>
      <c r="W1833" s="53"/>
      <c r="X1833" s="53"/>
      <c r="Y1833" s="55"/>
    </row>
    <row r="1834" spans="21:25" x14ac:dyDescent="0.2">
      <c r="U1834" s="55"/>
      <c r="V1834" s="53"/>
      <c r="W1834" s="53"/>
      <c r="X1834" s="53"/>
      <c r="Y1834" s="55"/>
    </row>
    <row r="1835" spans="21:25" x14ac:dyDescent="0.2">
      <c r="U1835" s="55"/>
      <c r="V1835" s="53"/>
      <c r="W1835" s="53"/>
      <c r="X1835" s="53"/>
      <c r="Y1835" s="55"/>
    </row>
    <row r="1836" spans="21:25" x14ac:dyDescent="0.2">
      <c r="U1836" s="55"/>
      <c r="V1836" s="53"/>
      <c r="W1836" s="53"/>
      <c r="X1836" s="53"/>
      <c r="Y1836" s="55"/>
    </row>
    <row r="1837" spans="21:25" x14ac:dyDescent="0.2">
      <c r="U1837" s="55"/>
      <c r="V1837" s="53"/>
      <c r="W1837" s="53"/>
      <c r="X1837" s="53"/>
      <c r="Y1837" s="55"/>
    </row>
    <row r="1838" spans="21:25" x14ac:dyDescent="0.2">
      <c r="U1838" s="55"/>
      <c r="V1838" s="53"/>
      <c r="W1838" s="53"/>
      <c r="X1838" s="53"/>
      <c r="Y1838" s="55"/>
    </row>
    <row r="1839" spans="21:25" x14ac:dyDescent="0.2">
      <c r="U1839" s="55"/>
      <c r="V1839" s="53"/>
      <c r="W1839" s="53"/>
      <c r="X1839" s="53"/>
      <c r="Y1839" s="55"/>
    </row>
    <row r="1840" spans="21:25" x14ac:dyDescent="0.2">
      <c r="U1840" s="55"/>
      <c r="V1840" s="53"/>
      <c r="W1840" s="53"/>
      <c r="X1840" s="53"/>
      <c r="Y1840" s="55"/>
    </row>
    <row r="1841" spans="21:25" x14ac:dyDescent="0.2">
      <c r="U1841" s="55"/>
      <c r="V1841" s="53"/>
      <c r="W1841" s="53"/>
      <c r="X1841" s="53"/>
      <c r="Y1841" s="55"/>
    </row>
    <row r="1842" spans="21:25" x14ac:dyDescent="0.2">
      <c r="U1842" s="55"/>
      <c r="V1842" s="53"/>
      <c r="W1842" s="53"/>
      <c r="X1842" s="53"/>
      <c r="Y1842" s="55"/>
    </row>
    <row r="1843" spans="21:25" x14ac:dyDescent="0.2">
      <c r="U1843" s="55"/>
      <c r="V1843" s="53"/>
      <c r="W1843" s="53"/>
      <c r="X1843" s="53"/>
      <c r="Y1843" s="55"/>
    </row>
    <row r="1844" spans="21:25" x14ac:dyDescent="0.2">
      <c r="U1844" s="55"/>
      <c r="V1844" s="53"/>
      <c r="W1844" s="53"/>
      <c r="X1844" s="53"/>
      <c r="Y1844" s="55"/>
    </row>
    <row r="1845" spans="21:25" x14ac:dyDescent="0.2">
      <c r="U1845" s="55"/>
      <c r="V1845" s="53"/>
      <c r="W1845" s="53"/>
      <c r="X1845" s="53"/>
      <c r="Y1845" s="55"/>
    </row>
    <row r="1846" spans="21:25" x14ac:dyDescent="0.2">
      <c r="U1846" s="55"/>
      <c r="V1846" s="53"/>
      <c r="W1846" s="53"/>
      <c r="X1846" s="53"/>
      <c r="Y1846" s="55"/>
    </row>
    <row r="1847" spans="21:25" x14ac:dyDescent="0.2">
      <c r="U1847" s="55"/>
      <c r="V1847" s="53"/>
      <c r="W1847" s="53"/>
      <c r="X1847" s="53"/>
      <c r="Y1847" s="55"/>
    </row>
    <row r="1848" spans="21:25" x14ac:dyDescent="0.2">
      <c r="U1848" s="55"/>
      <c r="V1848" s="53"/>
      <c r="W1848" s="53"/>
      <c r="X1848" s="53"/>
      <c r="Y1848" s="55"/>
    </row>
    <row r="1849" spans="21:25" x14ac:dyDescent="0.2">
      <c r="U1849" s="55"/>
      <c r="V1849" s="53"/>
      <c r="W1849" s="53"/>
      <c r="X1849" s="53"/>
      <c r="Y1849" s="55"/>
    </row>
    <row r="1850" spans="21:25" x14ac:dyDescent="0.2">
      <c r="U1850" s="55"/>
      <c r="V1850" s="53"/>
      <c r="W1850" s="53"/>
      <c r="X1850" s="53"/>
      <c r="Y1850" s="55"/>
    </row>
    <row r="1851" spans="21:25" x14ac:dyDescent="0.2">
      <c r="U1851" s="55"/>
      <c r="V1851" s="53"/>
      <c r="W1851" s="53"/>
      <c r="X1851" s="53"/>
      <c r="Y1851" s="55"/>
    </row>
    <row r="1852" spans="21:25" x14ac:dyDescent="0.2">
      <c r="U1852" s="55"/>
      <c r="V1852" s="53"/>
      <c r="W1852" s="53"/>
      <c r="X1852" s="53"/>
      <c r="Y1852" s="55"/>
    </row>
    <row r="1853" spans="21:25" x14ac:dyDescent="0.2">
      <c r="U1853" s="55"/>
      <c r="V1853" s="53"/>
      <c r="W1853" s="53"/>
      <c r="X1853" s="53"/>
      <c r="Y1853" s="55"/>
    </row>
    <row r="1854" spans="21:25" x14ac:dyDescent="0.2">
      <c r="U1854" s="55"/>
      <c r="V1854" s="53"/>
      <c r="W1854" s="53"/>
      <c r="X1854" s="53"/>
      <c r="Y1854" s="55"/>
    </row>
    <row r="1855" spans="21:25" x14ac:dyDescent="0.2">
      <c r="U1855" s="55"/>
      <c r="V1855" s="53"/>
      <c r="W1855" s="53"/>
      <c r="X1855" s="53"/>
      <c r="Y1855" s="55"/>
    </row>
    <row r="1856" spans="21:25" x14ac:dyDescent="0.2">
      <c r="U1856" s="55"/>
      <c r="V1856" s="53"/>
      <c r="W1856" s="53"/>
      <c r="X1856" s="53"/>
      <c r="Y1856" s="55"/>
    </row>
    <row r="1857" spans="21:25" x14ac:dyDescent="0.2">
      <c r="U1857" s="55"/>
      <c r="V1857" s="53"/>
      <c r="W1857" s="53"/>
      <c r="X1857" s="53"/>
      <c r="Y1857" s="55"/>
    </row>
    <row r="1858" spans="21:25" x14ac:dyDescent="0.2">
      <c r="U1858" s="55"/>
      <c r="V1858" s="53"/>
      <c r="W1858" s="53"/>
      <c r="X1858" s="53"/>
      <c r="Y1858" s="55"/>
    </row>
    <row r="1859" spans="21:25" x14ac:dyDescent="0.2">
      <c r="U1859" s="55"/>
      <c r="V1859" s="53"/>
      <c r="W1859" s="53"/>
      <c r="X1859" s="53"/>
      <c r="Y1859" s="55"/>
    </row>
    <row r="1860" spans="21:25" x14ac:dyDescent="0.2">
      <c r="U1860" s="55"/>
      <c r="V1860" s="53"/>
      <c r="W1860" s="53"/>
      <c r="X1860" s="53"/>
      <c r="Y1860" s="55"/>
    </row>
    <row r="1861" spans="21:25" x14ac:dyDescent="0.2">
      <c r="U1861" s="55"/>
      <c r="V1861" s="53"/>
      <c r="W1861" s="53"/>
      <c r="X1861" s="53"/>
      <c r="Y1861" s="55"/>
    </row>
    <row r="1862" spans="21:25" x14ac:dyDescent="0.2">
      <c r="U1862" s="55"/>
      <c r="V1862" s="53"/>
      <c r="W1862" s="53"/>
      <c r="X1862" s="53"/>
      <c r="Y1862" s="55"/>
    </row>
    <row r="1863" spans="21:25" x14ac:dyDescent="0.2">
      <c r="U1863" s="55"/>
      <c r="V1863" s="53"/>
      <c r="W1863" s="53"/>
      <c r="X1863" s="53"/>
      <c r="Y1863" s="55"/>
    </row>
    <row r="1864" spans="21:25" x14ac:dyDescent="0.2">
      <c r="U1864" s="55"/>
      <c r="V1864" s="53"/>
      <c r="W1864" s="53"/>
      <c r="X1864" s="53"/>
      <c r="Y1864" s="55"/>
    </row>
    <row r="1865" spans="21:25" x14ac:dyDescent="0.2">
      <c r="U1865" s="55"/>
      <c r="V1865" s="53"/>
      <c r="W1865" s="53"/>
      <c r="X1865" s="53"/>
      <c r="Y1865" s="55"/>
    </row>
    <row r="1866" spans="21:25" x14ac:dyDescent="0.2">
      <c r="U1866" s="55"/>
      <c r="V1866" s="53"/>
      <c r="W1866" s="53"/>
      <c r="X1866" s="53"/>
      <c r="Y1866" s="55"/>
    </row>
    <row r="1867" spans="21:25" x14ac:dyDescent="0.2">
      <c r="U1867" s="55"/>
      <c r="V1867" s="53"/>
      <c r="W1867" s="53"/>
      <c r="X1867" s="53"/>
      <c r="Y1867" s="55"/>
    </row>
    <row r="1868" spans="21:25" x14ac:dyDescent="0.2">
      <c r="U1868" s="55"/>
      <c r="V1868" s="53"/>
      <c r="W1868" s="53"/>
      <c r="X1868" s="53"/>
      <c r="Y1868" s="55"/>
    </row>
    <row r="1869" spans="21:25" x14ac:dyDescent="0.2">
      <c r="U1869" s="55"/>
      <c r="V1869" s="53"/>
      <c r="W1869" s="53"/>
      <c r="X1869" s="53"/>
      <c r="Y1869" s="55"/>
    </row>
    <row r="1870" spans="21:25" x14ac:dyDescent="0.2">
      <c r="U1870" s="55"/>
      <c r="V1870" s="53"/>
      <c r="W1870" s="53"/>
      <c r="X1870" s="53"/>
      <c r="Y1870" s="55"/>
    </row>
    <row r="1871" spans="21:25" x14ac:dyDescent="0.2">
      <c r="U1871" s="55"/>
      <c r="V1871" s="53"/>
      <c r="W1871" s="53"/>
      <c r="X1871" s="53"/>
      <c r="Y1871" s="55"/>
    </row>
    <row r="1872" spans="21:25" x14ac:dyDescent="0.2">
      <c r="U1872" s="55"/>
      <c r="V1872" s="53"/>
      <c r="W1872" s="53"/>
      <c r="X1872" s="53"/>
      <c r="Y1872" s="55"/>
    </row>
    <row r="1873" spans="21:25" x14ac:dyDescent="0.2">
      <c r="U1873" s="55"/>
      <c r="V1873" s="53"/>
      <c r="W1873" s="53"/>
      <c r="X1873" s="53"/>
      <c r="Y1873" s="55"/>
    </row>
    <row r="1874" spans="21:25" x14ac:dyDescent="0.2">
      <c r="U1874" s="55"/>
      <c r="V1874" s="53"/>
      <c r="W1874" s="53"/>
      <c r="X1874" s="53"/>
      <c r="Y1874" s="55"/>
    </row>
    <row r="1875" spans="21:25" x14ac:dyDescent="0.2">
      <c r="U1875" s="55"/>
      <c r="V1875" s="53"/>
      <c r="W1875" s="53"/>
      <c r="X1875" s="53"/>
      <c r="Y1875" s="55"/>
    </row>
    <row r="1876" spans="21:25" x14ac:dyDescent="0.2">
      <c r="U1876" s="55"/>
      <c r="V1876" s="53"/>
      <c r="W1876" s="53"/>
      <c r="X1876" s="53"/>
      <c r="Y1876" s="55"/>
    </row>
    <row r="1877" spans="21:25" x14ac:dyDescent="0.2">
      <c r="U1877" s="55"/>
      <c r="V1877" s="53"/>
      <c r="W1877" s="53"/>
      <c r="X1877" s="53"/>
      <c r="Y1877" s="55"/>
    </row>
    <row r="1878" spans="21:25" x14ac:dyDescent="0.2">
      <c r="U1878" s="55"/>
      <c r="V1878" s="53"/>
      <c r="W1878" s="53"/>
      <c r="X1878" s="53"/>
      <c r="Y1878" s="55"/>
    </row>
    <row r="1879" spans="21:25" x14ac:dyDescent="0.2">
      <c r="U1879" s="55"/>
      <c r="V1879" s="53"/>
      <c r="W1879" s="53"/>
      <c r="X1879" s="53"/>
      <c r="Y1879" s="55"/>
    </row>
    <row r="1880" spans="21:25" x14ac:dyDescent="0.2">
      <c r="U1880" s="55"/>
      <c r="V1880" s="53"/>
      <c r="W1880" s="53"/>
      <c r="X1880" s="53"/>
      <c r="Y1880" s="55"/>
    </row>
    <row r="1881" spans="21:25" x14ac:dyDescent="0.2">
      <c r="U1881" s="55"/>
      <c r="V1881" s="53"/>
      <c r="W1881" s="53"/>
      <c r="X1881" s="53"/>
      <c r="Y1881" s="55"/>
    </row>
    <row r="1882" spans="21:25" x14ac:dyDescent="0.2">
      <c r="U1882" s="55"/>
      <c r="V1882" s="53"/>
      <c r="W1882" s="53"/>
      <c r="X1882" s="53"/>
      <c r="Y1882" s="55"/>
    </row>
    <row r="1883" spans="21:25" x14ac:dyDescent="0.2">
      <c r="U1883" s="55"/>
      <c r="V1883" s="53"/>
      <c r="W1883" s="53"/>
      <c r="X1883" s="53"/>
      <c r="Y1883" s="55"/>
    </row>
    <row r="1884" spans="21:25" x14ac:dyDescent="0.2">
      <c r="U1884" s="55"/>
      <c r="V1884" s="53"/>
      <c r="W1884" s="53"/>
      <c r="X1884" s="53"/>
      <c r="Y1884" s="55"/>
    </row>
    <row r="1885" spans="21:25" x14ac:dyDescent="0.2">
      <c r="U1885" s="55"/>
      <c r="V1885" s="53"/>
      <c r="W1885" s="53"/>
      <c r="X1885" s="53"/>
      <c r="Y1885" s="55"/>
    </row>
    <row r="1886" spans="21:25" x14ac:dyDescent="0.2">
      <c r="U1886" s="55"/>
      <c r="V1886" s="53"/>
      <c r="W1886" s="53"/>
      <c r="X1886" s="53"/>
      <c r="Y1886" s="55"/>
    </row>
    <row r="1887" spans="21:25" x14ac:dyDescent="0.2">
      <c r="U1887" s="55"/>
      <c r="V1887" s="53"/>
      <c r="W1887" s="53"/>
      <c r="X1887" s="53"/>
      <c r="Y1887" s="55"/>
    </row>
    <row r="1888" spans="21:25" x14ac:dyDescent="0.2">
      <c r="U1888" s="55"/>
      <c r="V1888" s="53"/>
      <c r="W1888" s="53"/>
      <c r="X1888" s="53"/>
      <c r="Y1888" s="55"/>
    </row>
    <row r="1889" spans="21:25" x14ac:dyDescent="0.2">
      <c r="U1889" s="55"/>
      <c r="V1889" s="53"/>
      <c r="W1889" s="53"/>
      <c r="X1889" s="53"/>
      <c r="Y1889" s="55"/>
    </row>
    <row r="1890" spans="21:25" x14ac:dyDescent="0.2">
      <c r="U1890" s="55"/>
      <c r="V1890" s="53"/>
      <c r="W1890" s="53"/>
      <c r="X1890" s="53"/>
      <c r="Y1890" s="55"/>
    </row>
    <row r="1891" spans="21:25" x14ac:dyDescent="0.2">
      <c r="U1891" s="55"/>
      <c r="V1891" s="53"/>
      <c r="W1891" s="53"/>
      <c r="X1891" s="53"/>
      <c r="Y1891" s="55"/>
    </row>
    <row r="1892" spans="21:25" x14ac:dyDescent="0.2">
      <c r="U1892" s="55"/>
      <c r="V1892" s="53"/>
      <c r="W1892" s="53"/>
      <c r="X1892" s="53"/>
      <c r="Y1892" s="55"/>
    </row>
    <row r="1893" spans="21:25" x14ac:dyDescent="0.2">
      <c r="U1893" s="55"/>
      <c r="V1893" s="53"/>
      <c r="W1893" s="53"/>
      <c r="X1893" s="53"/>
      <c r="Y1893" s="55"/>
    </row>
    <row r="1894" spans="21:25" x14ac:dyDescent="0.2">
      <c r="U1894" s="55"/>
      <c r="V1894" s="53"/>
      <c r="W1894" s="53"/>
      <c r="X1894" s="53"/>
      <c r="Y1894" s="55"/>
    </row>
    <row r="1895" spans="21:25" x14ac:dyDescent="0.2">
      <c r="U1895" s="55"/>
      <c r="V1895" s="53"/>
      <c r="W1895" s="53"/>
      <c r="X1895" s="53"/>
      <c r="Y1895" s="55"/>
    </row>
    <row r="1896" spans="21:25" x14ac:dyDescent="0.2">
      <c r="U1896" s="55"/>
      <c r="V1896" s="53"/>
      <c r="W1896" s="53"/>
      <c r="X1896" s="53"/>
      <c r="Y1896" s="55"/>
    </row>
    <row r="1897" spans="21:25" x14ac:dyDescent="0.2">
      <c r="U1897" s="55"/>
      <c r="V1897" s="53"/>
      <c r="W1897" s="53"/>
      <c r="X1897" s="53"/>
      <c r="Y1897" s="55"/>
    </row>
    <row r="1898" spans="21:25" x14ac:dyDescent="0.2">
      <c r="U1898" s="55"/>
      <c r="V1898" s="53"/>
      <c r="W1898" s="53"/>
      <c r="X1898" s="53"/>
      <c r="Y1898" s="55"/>
    </row>
    <row r="1899" spans="21:25" x14ac:dyDescent="0.2">
      <c r="U1899" s="55"/>
      <c r="V1899" s="53"/>
      <c r="W1899" s="53"/>
      <c r="X1899" s="53"/>
      <c r="Y1899" s="55"/>
    </row>
    <row r="1900" spans="21:25" x14ac:dyDescent="0.2">
      <c r="U1900" s="55"/>
      <c r="V1900" s="53"/>
      <c r="W1900" s="53"/>
      <c r="X1900" s="53"/>
      <c r="Y1900" s="55"/>
    </row>
    <row r="1901" spans="21:25" x14ac:dyDescent="0.2">
      <c r="U1901" s="55"/>
      <c r="V1901" s="53"/>
      <c r="W1901" s="53"/>
      <c r="X1901" s="53"/>
      <c r="Y1901" s="55"/>
    </row>
    <row r="1902" spans="21:25" x14ac:dyDescent="0.2">
      <c r="U1902" s="55"/>
      <c r="V1902" s="53"/>
      <c r="W1902" s="53"/>
      <c r="X1902" s="53"/>
      <c r="Y1902" s="55"/>
    </row>
    <row r="1903" spans="21:25" x14ac:dyDescent="0.2">
      <c r="U1903" s="55"/>
      <c r="V1903" s="53"/>
      <c r="W1903" s="53"/>
      <c r="X1903" s="53"/>
      <c r="Y1903" s="55"/>
    </row>
    <row r="1904" spans="21:25" x14ac:dyDescent="0.2">
      <c r="U1904" s="55"/>
      <c r="V1904" s="53"/>
      <c r="W1904" s="53"/>
      <c r="X1904" s="53"/>
      <c r="Y1904" s="55"/>
    </row>
    <row r="1905" spans="21:25" x14ac:dyDescent="0.2">
      <c r="U1905" s="55"/>
      <c r="V1905" s="53"/>
      <c r="W1905" s="53"/>
      <c r="X1905" s="53"/>
      <c r="Y1905" s="55"/>
    </row>
    <row r="1906" spans="21:25" x14ac:dyDescent="0.2">
      <c r="U1906" s="55"/>
      <c r="V1906" s="53"/>
      <c r="W1906" s="53"/>
      <c r="X1906" s="53"/>
      <c r="Y1906" s="55"/>
    </row>
    <row r="1907" spans="21:25" x14ac:dyDescent="0.2">
      <c r="U1907" s="55"/>
      <c r="V1907" s="53"/>
      <c r="W1907" s="53"/>
      <c r="X1907" s="53"/>
      <c r="Y1907" s="55"/>
    </row>
    <row r="1908" spans="21:25" x14ac:dyDescent="0.2">
      <c r="U1908" s="55"/>
      <c r="V1908" s="53"/>
      <c r="W1908" s="53"/>
      <c r="X1908" s="53"/>
      <c r="Y1908" s="55"/>
    </row>
    <row r="1909" spans="21:25" x14ac:dyDescent="0.2">
      <c r="U1909" s="55"/>
      <c r="V1909" s="53"/>
      <c r="W1909" s="53"/>
      <c r="X1909" s="53"/>
      <c r="Y1909" s="55"/>
    </row>
    <row r="1910" spans="21:25" x14ac:dyDescent="0.2">
      <c r="U1910" s="55"/>
      <c r="V1910" s="53"/>
      <c r="W1910" s="53"/>
      <c r="X1910" s="53"/>
      <c r="Y1910" s="55"/>
    </row>
    <row r="1911" spans="21:25" x14ac:dyDescent="0.2">
      <c r="U1911" s="55"/>
      <c r="V1911" s="53"/>
      <c r="W1911" s="53"/>
      <c r="X1911" s="53"/>
      <c r="Y1911" s="55"/>
    </row>
    <row r="1912" spans="21:25" x14ac:dyDescent="0.2">
      <c r="U1912" s="55"/>
      <c r="V1912" s="53"/>
      <c r="W1912" s="53"/>
      <c r="X1912" s="53"/>
      <c r="Y1912" s="55"/>
    </row>
    <row r="1913" spans="21:25" x14ac:dyDescent="0.2">
      <c r="U1913" s="55"/>
      <c r="V1913" s="53"/>
      <c r="W1913" s="53"/>
      <c r="X1913" s="53"/>
      <c r="Y1913" s="55"/>
    </row>
    <row r="1914" spans="21:25" x14ac:dyDescent="0.2">
      <c r="U1914" s="55"/>
      <c r="V1914" s="53"/>
      <c r="W1914" s="53"/>
      <c r="X1914" s="53"/>
      <c r="Y1914" s="55"/>
    </row>
    <row r="1915" spans="21:25" x14ac:dyDescent="0.2">
      <c r="U1915" s="55"/>
      <c r="V1915" s="53"/>
      <c r="W1915" s="53"/>
      <c r="X1915" s="53"/>
      <c r="Y1915" s="55"/>
    </row>
    <row r="1916" spans="21:25" x14ac:dyDescent="0.2">
      <c r="U1916" s="55"/>
      <c r="V1916" s="53"/>
      <c r="W1916" s="53"/>
      <c r="X1916" s="53"/>
      <c r="Y1916" s="55"/>
    </row>
    <row r="1917" spans="21:25" x14ac:dyDescent="0.2">
      <c r="U1917" s="55"/>
      <c r="V1917" s="53"/>
      <c r="W1917" s="53"/>
      <c r="X1917" s="53"/>
      <c r="Y1917" s="55"/>
    </row>
    <row r="1918" spans="21:25" x14ac:dyDescent="0.2">
      <c r="U1918" s="55"/>
      <c r="V1918" s="53"/>
      <c r="W1918" s="53"/>
      <c r="X1918" s="53"/>
      <c r="Y1918" s="55"/>
    </row>
    <row r="1919" spans="21:25" x14ac:dyDescent="0.2">
      <c r="U1919" s="55"/>
      <c r="V1919" s="53"/>
      <c r="W1919" s="53"/>
      <c r="X1919" s="53"/>
      <c r="Y1919" s="55"/>
    </row>
    <row r="1920" spans="21:25" x14ac:dyDescent="0.2">
      <c r="U1920" s="55"/>
      <c r="V1920" s="53"/>
      <c r="W1920" s="53"/>
      <c r="X1920" s="53"/>
      <c r="Y1920" s="55"/>
    </row>
    <row r="1921" spans="21:25" x14ac:dyDescent="0.2">
      <c r="U1921" s="55"/>
      <c r="V1921" s="53"/>
      <c r="W1921" s="53"/>
      <c r="X1921" s="53"/>
      <c r="Y1921" s="55"/>
    </row>
    <row r="1922" spans="21:25" x14ac:dyDescent="0.2">
      <c r="U1922" s="55"/>
      <c r="V1922" s="53"/>
      <c r="W1922" s="53"/>
      <c r="X1922" s="53"/>
      <c r="Y1922" s="55"/>
    </row>
    <row r="1923" spans="21:25" x14ac:dyDescent="0.2">
      <c r="U1923" s="55"/>
      <c r="V1923" s="53"/>
      <c r="W1923" s="53"/>
      <c r="X1923" s="53"/>
      <c r="Y1923" s="55"/>
    </row>
    <row r="1924" spans="21:25" x14ac:dyDescent="0.2">
      <c r="U1924" s="55"/>
      <c r="V1924" s="53"/>
      <c r="W1924" s="53"/>
      <c r="X1924" s="53"/>
      <c r="Y1924" s="55"/>
    </row>
    <row r="1925" spans="21:25" x14ac:dyDescent="0.2">
      <c r="U1925" s="55"/>
      <c r="V1925" s="53"/>
      <c r="W1925" s="53"/>
      <c r="X1925" s="53"/>
      <c r="Y1925" s="55"/>
    </row>
    <row r="1926" spans="21:25" x14ac:dyDescent="0.2">
      <c r="U1926" s="55"/>
      <c r="V1926" s="53"/>
      <c r="W1926" s="53"/>
      <c r="X1926" s="53"/>
      <c r="Y1926" s="55"/>
    </row>
    <row r="1927" spans="21:25" x14ac:dyDescent="0.2">
      <c r="U1927" s="55"/>
      <c r="V1927" s="53"/>
      <c r="W1927" s="53"/>
      <c r="X1927" s="53"/>
      <c r="Y1927" s="55"/>
    </row>
    <row r="1928" spans="21:25" x14ac:dyDescent="0.2">
      <c r="U1928" s="55"/>
      <c r="V1928" s="53"/>
      <c r="W1928" s="53"/>
      <c r="X1928" s="53"/>
      <c r="Y1928" s="55"/>
    </row>
    <row r="1929" spans="21:25" x14ac:dyDescent="0.2">
      <c r="U1929" s="55"/>
      <c r="V1929" s="53"/>
      <c r="W1929" s="53"/>
      <c r="X1929" s="53"/>
      <c r="Y1929" s="55"/>
    </row>
    <row r="1930" spans="21:25" x14ac:dyDescent="0.2">
      <c r="U1930" s="55"/>
      <c r="V1930" s="53"/>
      <c r="W1930" s="53"/>
      <c r="X1930" s="53"/>
      <c r="Y1930" s="55"/>
    </row>
    <row r="1931" spans="21:25" x14ac:dyDescent="0.2">
      <c r="U1931" s="55"/>
      <c r="V1931" s="53"/>
      <c r="W1931" s="53"/>
      <c r="X1931" s="53"/>
      <c r="Y1931" s="55"/>
    </row>
    <row r="1932" spans="21:25" x14ac:dyDescent="0.2">
      <c r="U1932" s="55"/>
      <c r="V1932" s="53"/>
      <c r="W1932" s="53"/>
      <c r="X1932" s="53"/>
      <c r="Y1932" s="55"/>
    </row>
    <row r="1933" spans="21:25" x14ac:dyDescent="0.2">
      <c r="U1933" s="55"/>
      <c r="V1933" s="53"/>
      <c r="W1933" s="53"/>
      <c r="X1933" s="53"/>
      <c r="Y1933" s="55"/>
    </row>
    <row r="1934" spans="21:25" x14ac:dyDescent="0.2">
      <c r="U1934" s="55"/>
      <c r="V1934" s="53"/>
      <c r="W1934" s="53"/>
      <c r="X1934" s="53"/>
      <c r="Y1934" s="55"/>
    </row>
    <row r="1935" spans="21:25" x14ac:dyDescent="0.2">
      <c r="U1935" s="55"/>
      <c r="V1935" s="53"/>
      <c r="W1935" s="53"/>
      <c r="X1935" s="53"/>
      <c r="Y1935" s="55"/>
    </row>
    <row r="1936" spans="21:25" x14ac:dyDescent="0.2">
      <c r="U1936" s="55"/>
      <c r="V1936" s="53"/>
      <c r="W1936" s="53"/>
      <c r="X1936" s="53"/>
      <c r="Y1936" s="55"/>
    </row>
    <row r="1937" spans="21:25" x14ac:dyDescent="0.2">
      <c r="U1937" s="55"/>
      <c r="V1937" s="53"/>
      <c r="W1937" s="53"/>
      <c r="X1937" s="53"/>
      <c r="Y1937" s="55"/>
    </row>
    <row r="1938" spans="21:25" x14ac:dyDescent="0.2">
      <c r="U1938" s="55"/>
      <c r="V1938" s="53"/>
      <c r="W1938" s="53"/>
      <c r="X1938" s="53"/>
      <c r="Y1938" s="55"/>
    </row>
    <row r="1939" spans="21:25" x14ac:dyDescent="0.2">
      <c r="U1939" s="55"/>
      <c r="V1939" s="53"/>
      <c r="W1939" s="53"/>
      <c r="X1939" s="53"/>
      <c r="Y1939" s="55"/>
    </row>
    <row r="1940" spans="21:25" x14ac:dyDescent="0.2">
      <c r="U1940" s="55"/>
      <c r="V1940" s="53"/>
      <c r="W1940" s="53"/>
      <c r="X1940" s="53"/>
      <c r="Y1940" s="55"/>
    </row>
    <row r="1941" spans="21:25" x14ac:dyDescent="0.2">
      <c r="U1941" s="55"/>
      <c r="V1941" s="53"/>
      <c r="W1941" s="53"/>
      <c r="X1941" s="53"/>
      <c r="Y1941" s="55"/>
    </row>
    <row r="1942" spans="21:25" x14ac:dyDescent="0.2">
      <c r="U1942" s="55"/>
      <c r="V1942" s="53"/>
      <c r="W1942" s="53"/>
      <c r="X1942" s="53"/>
      <c r="Y1942" s="55"/>
    </row>
    <row r="1943" spans="21:25" x14ac:dyDescent="0.2">
      <c r="U1943" s="55"/>
      <c r="V1943" s="53"/>
      <c r="W1943" s="53"/>
      <c r="X1943" s="53"/>
      <c r="Y1943" s="55"/>
    </row>
    <row r="1944" spans="21:25" x14ac:dyDescent="0.2">
      <c r="U1944" s="55"/>
      <c r="V1944" s="53"/>
      <c r="W1944" s="53"/>
      <c r="X1944" s="53"/>
      <c r="Y1944" s="55"/>
    </row>
    <row r="1945" spans="21:25" x14ac:dyDescent="0.2">
      <c r="U1945" s="55"/>
      <c r="V1945" s="53"/>
      <c r="W1945" s="53"/>
      <c r="X1945" s="53"/>
      <c r="Y1945" s="55"/>
    </row>
    <row r="1946" spans="21:25" x14ac:dyDescent="0.2">
      <c r="U1946" s="55"/>
      <c r="V1946" s="53"/>
      <c r="W1946" s="53"/>
      <c r="X1946" s="53"/>
      <c r="Y1946" s="55"/>
    </row>
    <row r="1947" spans="21:25" x14ac:dyDescent="0.2">
      <c r="U1947" s="55"/>
      <c r="V1947" s="53"/>
      <c r="W1947" s="53"/>
      <c r="X1947" s="53"/>
      <c r="Y1947" s="55"/>
    </row>
    <row r="1948" spans="21:25" x14ac:dyDescent="0.2">
      <c r="U1948" s="55"/>
      <c r="V1948" s="53"/>
      <c r="W1948" s="53"/>
      <c r="X1948" s="53"/>
      <c r="Y1948" s="55"/>
    </row>
    <row r="1949" spans="21:25" x14ac:dyDescent="0.2">
      <c r="U1949" s="55"/>
      <c r="V1949" s="53"/>
      <c r="W1949" s="53"/>
      <c r="X1949" s="53"/>
      <c r="Y1949" s="55"/>
    </row>
    <row r="1950" spans="21:25" x14ac:dyDescent="0.2">
      <c r="U1950" s="55"/>
      <c r="V1950" s="53"/>
      <c r="W1950" s="53"/>
      <c r="X1950" s="53"/>
      <c r="Y1950" s="55"/>
    </row>
    <row r="1951" spans="21:25" x14ac:dyDescent="0.2">
      <c r="U1951" s="55"/>
      <c r="V1951" s="53"/>
      <c r="W1951" s="53"/>
      <c r="X1951" s="53"/>
      <c r="Y1951" s="55"/>
    </row>
    <row r="1952" spans="21:25" x14ac:dyDescent="0.2">
      <c r="U1952" s="55"/>
      <c r="V1952" s="53"/>
      <c r="W1952" s="53"/>
      <c r="X1952" s="53"/>
      <c r="Y1952" s="55"/>
    </row>
    <row r="1953" spans="21:25" x14ac:dyDescent="0.2">
      <c r="U1953" s="55"/>
      <c r="V1953" s="53"/>
      <c r="W1953" s="53"/>
      <c r="X1953" s="53"/>
      <c r="Y1953" s="55"/>
    </row>
    <row r="1954" spans="21:25" x14ac:dyDescent="0.2">
      <c r="U1954" s="55"/>
      <c r="V1954" s="53"/>
      <c r="W1954" s="53"/>
      <c r="X1954" s="53"/>
      <c r="Y1954" s="55"/>
    </row>
    <row r="1955" spans="21:25" x14ac:dyDescent="0.2">
      <c r="U1955" s="55"/>
      <c r="V1955" s="53"/>
      <c r="W1955" s="53"/>
      <c r="X1955" s="53"/>
      <c r="Y1955" s="55"/>
    </row>
    <row r="1956" spans="21:25" x14ac:dyDescent="0.2">
      <c r="U1956" s="55"/>
      <c r="V1956" s="53"/>
      <c r="W1956" s="53"/>
      <c r="X1956" s="53"/>
      <c r="Y1956" s="55"/>
    </row>
    <row r="1957" spans="21:25" x14ac:dyDescent="0.2">
      <c r="U1957" s="55"/>
      <c r="V1957" s="53"/>
      <c r="W1957" s="53"/>
      <c r="X1957" s="53"/>
      <c r="Y1957" s="55"/>
    </row>
    <row r="1958" spans="21:25" x14ac:dyDescent="0.2">
      <c r="U1958" s="55"/>
      <c r="V1958" s="53"/>
      <c r="W1958" s="53"/>
      <c r="X1958" s="53"/>
      <c r="Y1958" s="55"/>
    </row>
    <row r="1959" spans="21:25" x14ac:dyDescent="0.2">
      <c r="U1959" s="55"/>
      <c r="V1959" s="53"/>
      <c r="W1959" s="53"/>
      <c r="X1959" s="53"/>
      <c r="Y1959" s="55"/>
    </row>
    <row r="1960" spans="21:25" x14ac:dyDescent="0.2">
      <c r="U1960" s="55"/>
      <c r="V1960" s="53"/>
      <c r="W1960" s="53"/>
      <c r="X1960" s="53"/>
      <c r="Y1960" s="55"/>
    </row>
    <row r="1961" spans="21:25" x14ac:dyDescent="0.2">
      <c r="U1961" s="55"/>
      <c r="V1961" s="53"/>
      <c r="W1961" s="53"/>
      <c r="X1961" s="53"/>
      <c r="Y1961" s="55"/>
    </row>
    <row r="1962" spans="21:25" x14ac:dyDescent="0.2">
      <c r="U1962" s="55"/>
      <c r="V1962" s="53"/>
      <c r="W1962" s="53"/>
      <c r="X1962" s="53"/>
      <c r="Y1962" s="55"/>
    </row>
    <row r="1963" spans="21:25" x14ac:dyDescent="0.2">
      <c r="U1963" s="55"/>
      <c r="V1963" s="53"/>
      <c r="W1963" s="53"/>
      <c r="X1963" s="53"/>
      <c r="Y1963" s="55"/>
    </row>
    <row r="1964" spans="21:25" x14ac:dyDescent="0.2">
      <c r="U1964" s="55"/>
      <c r="V1964" s="53"/>
      <c r="W1964" s="53"/>
      <c r="X1964" s="53"/>
      <c r="Y1964" s="55"/>
    </row>
    <row r="1965" spans="21:25" x14ac:dyDescent="0.2">
      <c r="U1965" s="55"/>
      <c r="V1965" s="53"/>
      <c r="W1965" s="53"/>
      <c r="X1965" s="53"/>
      <c r="Y1965" s="55"/>
    </row>
    <row r="1966" spans="21:25" x14ac:dyDescent="0.2">
      <c r="U1966" s="55"/>
      <c r="V1966" s="53"/>
      <c r="W1966" s="53"/>
      <c r="X1966" s="53"/>
      <c r="Y1966" s="55"/>
    </row>
    <row r="1967" spans="21:25" x14ac:dyDescent="0.2">
      <c r="U1967" s="55"/>
      <c r="V1967" s="53"/>
      <c r="W1967" s="53"/>
      <c r="X1967" s="53"/>
      <c r="Y1967" s="55"/>
    </row>
    <row r="1968" spans="21:25" x14ac:dyDescent="0.2">
      <c r="U1968" s="55"/>
      <c r="V1968" s="53"/>
      <c r="W1968" s="53"/>
      <c r="X1968" s="53"/>
      <c r="Y1968" s="55"/>
    </row>
    <row r="1969" spans="21:25" x14ac:dyDescent="0.2">
      <c r="U1969" s="55"/>
      <c r="V1969" s="53"/>
      <c r="W1969" s="53"/>
      <c r="X1969" s="53"/>
      <c r="Y1969" s="55"/>
    </row>
    <row r="1970" spans="21:25" x14ac:dyDescent="0.2">
      <c r="U1970" s="55"/>
      <c r="V1970" s="53"/>
      <c r="W1970" s="53"/>
      <c r="X1970" s="53"/>
      <c r="Y1970" s="55"/>
    </row>
    <row r="1971" spans="21:25" x14ac:dyDescent="0.2">
      <c r="U1971" s="55"/>
      <c r="V1971" s="53"/>
      <c r="W1971" s="53"/>
      <c r="X1971" s="53"/>
      <c r="Y1971" s="55"/>
    </row>
    <row r="1972" spans="21:25" x14ac:dyDescent="0.2">
      <c r="U1972" s="55"/>
      <c r="V1972" s="53"/>
      <c r="W1972" s="53"/>
      <c r="X1972" s="53"/>
      <c r="Y1972" s="55"/>
    </row>
    <row r="1973" spans="21:25" x14ac:dyDescent="0.2">
      <c r="U1973" s="55"/>
      <c r="V1973" s="53"/>
      <c r="W1973" s="53"/>
      <c r="X1973" s="53"/>
      <c r="Y1973" s="55"/>
    </row>
    <row r="1974" spans="21:25" x14ac:dyDescent="0.2">
      <c r="U1974" s="55"/>
      <c r="V1974" s="53"/>
      <c r="W1974" s="53"/>
      <c r="X1974" s="53"/>
      <c r="Y1974" s="55"/>
    </row>
    <row r="1975" spans="21:25" x14ac:dyDescent="0.2">
      <c r="U1975" s="55"/>
      <c r="V1975" s="53"/>
      <c r="W1975" s="53"/>
      <c r="X1975" s="53"/>
      <c r="Y1975" s="55"/>
    </row>
    <row r="1976" spans="21:25" x14ac:dyDescent="0.2">
      <c r="U1976" s="55"/>
      <c r="V1976" s="53"/>
      <c r="W1976" s="53"/>
      <c r="X1976" s="53"/>
      <c r="Y1976" s="55"/>
    </row>
    <row r="1977" spans="21:25" x14ac:dyDescent="0.2">
      <c r="U1977" s="55"/>
      <c r="V1977" s="53"/>
      <c r="W1977" s="53"/>
      <c r="X1977" s="53"/>
      <c r="Y1977" s="55"/>
    </row>
    <row r="1978" spans="21:25" x14ac:dyDescent="0.2">
      <c r="U1978" s="55"/>
      <c r="V1978" s="53"/>
      <c r="W1978" s="53"/>
      <c r="X1978" s="53"/>
      <c r="Y1978" s="55"/>
    </row>
    <row r="1979" spans="21:25" x14ac:dyDescent="0.2">
      <c r="U1979" s="55"/>
      <c r="V1979" s="53"/>
      <c r="W1979" s="53"/>
      <c r="X1979" s="53"/>
      <c r="Y1979" s="55"/>
    </row>
    <row r="1980" spans="21:25" x14ac:dyDescent="0.2">
      <c r="U1980" s="55"/>
      <c r="V1980" s="53"/>
      <c r="W1980" s="53"/>
      <c r="X1980" s="53"/>
      <c r="Y1980" s="55"/>
    </row>
    <row r="1981" spans="21:25" x14ac:dyDescent="0.2">
      <c r="U1981" s="55"/>
      <c r="V1981" s="53"/>
      <c r="W1981" s="53"/>
      <c r="X1981" s="53"/>
      <c r="Y1981" s="55"/>
    </row>
    <row r="1982" spans="21:25" x14ac:dyDescent="0.2">
      <c r="U1982" s="55"/>
      <c r="V1982" s="53"/>
      <c r="W1982" s="53"/>
      <c r="X1982" s="53"/>
      <c r="Y1982" s="55"/>
    </row>
    <row r="1983" spans="21:25" x14ac:dyDescent="0.2">
      <c r="U1983" s="55"/>
      <c r="V1983" s="53"/>
      <c r="W1983" s="53"/>
      <c r="X1983" s="53"/>
      <c r="Y1983" s="55"/>
    </row>
    <row r="1984" spans="21:25" x14ac:dyDescent="0.2">
      <c r="U1984" s="55"/>
      <c r="V1984" s="53"/>
      <c r="W1984" s="53"/>
      <c r="X1984" s="53"/>
      <c r="Y1984" s="55"/>
    </row>
    <row r="1985" spans="21:25" x14ac:dyDescent="0.2">
      <c r="U1985" s="55"/>
      <c r="V1985" s="53"/>
      <c r="W1985" s="53"/>
      <c r="X1985" s="53"/>
      <c r="Y1985" s="55"/>
    </row>
    <row r="1986" spans="21:25" x14ac:dyDescent="0.2">
      <c r="U1986" s="55"/>
      <c r="V1986" s="53"/>
      <c r="W1986" s="53"/>
      <c r="X1986" s="53"/>
      <c r="Y1986" s="55"/>
    </row>
    <row r="1987" spans="21:25" x14ac:dyDescent="0.2">
      <c r="U1987" s="55"/>
      <c r="V1987" s="53"/>
      <c r="W1987" s="53"/>
      <c r="X1987" s="53"/>
      <c r="Y1987" s="55"/>
    </row>
    <row r="1988" spans="21:25" x14ac:dyDescent="0.2">
      <c r="U1988" s="55"/>
      <c r="V1988" s="53"/>
      <c r="W1988" s="53"/>
      <c r="X1988" s="53"/>
      <c r="Y1988" s="55"/>
    </row>
    <row r="1989" spans="21:25" x14ac:dyDescent="0.2">
      <c r="U1989" s="55"/>
      <c r="V1989" s="53"/>
      <c r="W1989" s="53"/>
      <c r="X1989" s="53"/>
      <c r="Y1989" s="55"/>
    </row>
    <row r="1990" spans="21:25" x14ac:dyDescent="0.2">
      <c r="U1990" s="55"/>
      <c r="V1990" s="53"/>
      <c r="W1990" s="53"/>
      <c r="X1990" s="53"/>
      <c r="Y1990" s="55"/>
    </row>
    <row r="1991" spans="21:25" x14ac:dyDescent="0.2">
      <c r="U1991" s="55"/>
      <c r="V1991" s="53"/>
      <c r="W1991" s="53"/>
      <c r="X1991" s="53"/>
      <c r="Y1991" s="55"/>
    </row>
    <row r="1992" spans="21:25" x14ac:dyDescent="0.2">
      <c r="U1992" s="55"/>
      <c r="V1992" s="53"/>
      <c r="W1992" s="53"/>
      <c r="X1992" s="53"/>
      <c r="Y1992" s="55"/>
    </row>
    <row r="1993" spans="21:25" x14ac:dyDescent="0.2">
      <c r="U1993" s="55"/>
      <c r="V1993" s="53"/>
      <c r="W1993" s="53"/>
      <c r="X1993" s="53"/>
      <c r="Y1993" s="55"/>
    </row>
    <row r="1994" spans="21:25" x14ac:dyDescent="0.2">
      <c r="U1994" s="55"/>
      <c r="V1994" s="53"/>
      <c r="W1994" s="53"/>
      <c r="X1994" s="53"/>
      <c r="Y1994" s="55"/>
    </row>
    <row r="1995" spans="21:25" x14ac:dyDescent="0.2">
      <c r="U1995" s="55"/>
      <c r="V1995" s="53"/>
      <c r="W1995" s="53"/>
      <c r="X1995" s="53"/>
      <c r="Y1995" s="55"/>
    </row>
    <row r="1996" spans="21:25" x14ac:dyDescent="0.2">
      <c r="U1996" s="55"/>
      <c r="V1996" s="53"/>
      <c r="W1996" s="53"/>
      <c r="X1996" s="53"/>
      <c r="Y1996" s="55"/>
    </row>
    <row r="1997" spans="21:25" x14ac:dyDescent="0.2">
      <c r="U1997" s="55"/>
      <c r="V1997" s="53"/>
      <c r="W1997" s="53"/>
      <c r="X1997" s="53"/>
      <c r="Y1997" s="55"/>
    </row>
    <row r="1998" spans="21:25" x14ac:dyDescent="0.2">
      <c r="U1998" s="55"/>
      <c r="V1998" s="53"/>
      <c r="W1998" s="53"/>
      <c r="X1998" s="53"/>
      <c r="Y1998" s="55"/>
    </row>
    <row r="1999" spans="21:25" x14ac:dyDescent="0.2">
      <c r="U1999" s="55"/>
      <c r="V1999" s="53"/>
      <c r="W1999" s="53"/>
      <c r="X1999" s="53"/>
      <c r="Y1999" s="55"/>
    </row>
    <row r="2000" spans="21:25" x14ac:dyDescent="0.2">
      <c r="U2000" s="55"/>
      <c r="V2000" s="53"/>
      <c r="W2000" s="53"/>
      <c r="X2000" s="53"/>
      <c r="Y2000" s="55"/>
    </row>
    <row r="2001" spans="21:25" x14ac:dyDescent="0.2">
      <c r="U2001" s="55"/>
      <c r="V2001" s="53"/>
      <c r="W2001" s="53"/>
      <c r="X2001" s="53"/>
      <c r="Y2001" s="55"/>
    </row>
    <row r="2002" spans="21:25" x14ac:dyDescent="0.2">
      <c r="U2002" s="55"/>
      <c r="V2002" s="53"/>
      <c r="W2002" s="53"/>
      <c r="X2002" s="53"/>
      <c r="Y2002" s="55"/>
    </row>
    <row r="2003" spans="21:25" x14ac:dyDescent="0.2">
      <c r="U2003" s="55"/>
      <c r="V2003" s="53"/>
      <c r="W2003" s="53"/>
      <c r="X2003" s="53"/>
      <c r="Y2003" s="55"/>
    </row>
    <row r="2004" spans="21:25" x14ac:dyDescent="0.2">
      <c r="U2004" s="55"/>
      <c r="V2004" s="53"/>
      <c r="W2004" s="53"/>
      <c r="X2004" s="53"/>
      <c r="Y2004" s="55"/>
    </row>
    <row r="2005" spans="21:25" x14ac:dyDescent="0.2">
      <c r="U2005" s="55"/>
      <c r="V2005" s="53"/>
      <c r="W2005" s="53"/>
      <c r="X2005" s="53"/>
      <c r="Y2005" s="55"/>
    </row>
    <row r="2006" spans="21:25" x14ac:dyDescent="0.2">
      <c r="U2006" s="55"/>
      <c r="V2006" s="53"/>
      <c r="W2006" s="53"/>
      <c r="X2006" s="53"/>
      <c r="Y2006" s="55"/>
    </row>
    <row r="2007" spans="21:25" x14ac:dyDescent="0.2">
      <c r="U2007" s="55"/>
      <c r="V2007" s="53"/>
      <c r="W2007" s="53"/>
      <c r="X2007" s="53"/>
      <c r="Y2007" s="55"/>
    </row>
    <row r="2008" spans="21:25" x14ac:dyDescent="0.2">
      <c r="U2008" s="55"/>
      <c r="V2008" s="53"/>
      <c r="W2008" s="53"/>
      <c r="X2008" s="53"/>
      <c r="Y2008" s="55"/>
    </row>
    <row r="2009" spans="21:25" x14ac:dyDescent="0.2">
      <c r="U2009" s="55"/>
      <c r="V2009" s="53"/>
      <c r="W2009" s="53"/>
      <c r="X2009" s="53"/>
      <c r="Y2009" s="55"/>
    </row>
    <row r="2010" spans="21:25" x14ac:dyDescent="0.2">
      <c r="U2010" s="55"/>
      <c r="V2010" s="53"/>
      <c r="W2010" s="53"/>
      <c r="X2010" s="53"/>
      <c r="Y2010" s="55"/>
    </row>
    <row r="2011" spans="21:25" x14ac:dyDescent="0.2">
      <c r="U2011" s="55"/>
      <c r="V2011" s="53"/>
      <c r="W2011" s="53"/>
      <c r="X2011" s="53"/>
      <c r="Y2011" s="55"/>
    </row>
    <row r="2012" spans="21:25" x14ac:dyDescent="0.2">
      <c r="U2012" s="55"/>
      <c r="V2012" s="53"/>
      <c r="W2012" s="53"/>
      <c r="X2012" s="53"/>
      <c r="Y2012" s="55"/>
    </row>
    <row r="2013" spans="21:25" x14ac:dyDescent="0.2">
      <c r="U2013" s="55"/>
      <c r="V2013" s="53"/>
      <c r="W2013" s="53"/>
      <c r="X2013" s="53"/>
      <c r="Y2013" s="55"/>
    </row>
    <row r="2014" spans="21:25" x14ac:dyDescent="0.2">
      <c r="U2014" s="55"/>
      <c r="V2014" s="53"/>
      <c r="W2014" s="53"/>
      <c r="X2014" s="53"/>
      <c r="Y2014" s="55"/>
    </row>
    <row r="2015" spans="21:25" x14ac:dyDescent="0.2">
      <c r="U2015" s="55"/>
      <c r="V2015" s="53"/>
      <c r="W2015" s="53"/>
      <c r="X2015" s="53"/>
      <c r="Y2015" s="55"/>
    </row>
    <row r="2016" spans="21:25" x14ac:dyDescent="0.2">
      <c r="U2016" s="55"/>
      <c r="V2016" s="53"/>
      <c r="W2016" s="53"/>
      <c r="X2016" s="53"/>
      <c r="Y2016" s="55"/>
    </row>
    <row r="2017" spans="21:25" x14ac:dyDescent="0.2">
      <c r="U2017" s="55"/>
      <c r="V2017" s="53"/>
      <c r="W2017" s="53"/>
      <c r="X2017" s="53"/>
      <c r="Y2017" s="55"/>
    </row>
    <row r="2018" spans="21:25" x14ac:dyDescent="0.2">
      <c r="U2018" s="55"/>
      <c r="V2018" s="53"/>
      <c r="W2018" s="53"/>
      <c r="X2018" s="53"/>
      <c r="Y2018" s="55"/>
    </row>
    <row r="2019" spans="21:25" x14ac:dyDescent="0.2">
      <c r="U2019" s="55"/>
      <c r="V2019" s="53"/>
      <c r="W2019" s="53"/>
      <c r="X2019" s="53"/>
      <c r="Y2019" s="55"/>
    </row>
    <row r="2020" spans="21:25" x14ac:dyDescent="0.2">
      <c r="U2020" s="55"/>
      <c r="V2020" s="53"/>
      <c r="W2020" s="53"/>
      <c r="X2020" s="53"/>
      <c r="Y2020" s="55"/>
    </row>
    <row r="2021" spans="21:25" x14ac:dyDescent="0.2">
      <c r="U2021" s="55"/>
      <c r="V2021" s="53"/>
      <c r="W2021" s="53"/>
      <c r="X2021" s="53"/>
      <c r="Y2021" s="55"/>
    </row>
    <row r="2022" spans="21:25" x14ac:dyDescent="0.2">
      <c r="U2022" s="55"/>
      <c r="V2022" s="53"/>
      <c r="W2022" s="53"/>
      <c r="X2022" s="53"/>
      <c r="Y2022" s="55"/>
    </row>
    <row r="2023" spans="21:25" x14ac:dyDescent="0.2">
      <c r="U2023" s="55"/>
      <c r="V2023" s="53"/>
      <c r="W2023" s="53"/>
      <c r="X2023" s="53"/>
      <c r="Y2023" s="55"/>
    </row>
    <row r="2024" spans="21:25" x14ac:dyDescent="0.2">
      <c r="U2024" s="55"/>
      <c r="V2024" s="53"/>
      <c r="W2024" s="53"/>
      <c r="X2024" s="53"/>
      <c r="Y2024" s="55"/>
    </row>
    <row r="2025" spans="21:25" x14ac:dyDescent="0.2">
      <c r="U2025" s="55"/>
      <c r="V2025" s="53"/>
      <c r="W2025" s="53"/>
      <c r="X2025" s="53"/>
      <c r="Y2025" s="55"/>
    </row>
    <row r="2026" spans="21:25" x14ac:dyDescent="0.2">
      <c r="U2026" s="55"/>
      <c r="V2026" s="53"/>
      <c r="W2026" s="53"/>
      <c r="X2026" s="53"/>
      <c r="Y2026" s="55"/>
    </row>
    <row r="2027" spans="21:25" x14ac:dyDescent="0.2">
      <c r="U2027" s="55"/>
      <c r="V2027" s="53"/>
      <c r="W2027" s="53"/>
      <c r="X2027" s="53"/>
      <c r="Y2027" s="55"/>
    </row>
    <row r="2028" spans="21:25" x14ac:dyDescent="0.2">
      <c r="U2028" s="55"/>
      <c r="V2028" s="53"/>
      <c r="W2028" s="53"/>
      <c r="X2028" s="53"/>
      <c r="Y2028" s="55"/>
    </row>
    <row r="2029" spans="21:25" x14ac:dyDescent="0.2">
      <c r="U2029" s="55"/>
      <c r="V2029" s="53"/>
      <c r="W2029" s="53"/>
      <c r="X2029" s="53"/>
      <c r="Y2029" s="55"/>
    </row>
    <row r="2030" spans="21:25" x14ac:dyDescent="0.2">
      <c r="U2030" s="55"/>
      <c r="V2030" s="53"/>
      <c r="W2030" s="53"/>
      <c r="X2030" s="53"/>
      <c r="Y2030" s="55"/>
    </row>
    <row r="2031" spans="21:25" x14ac:dyDescent="0.2">
      <c r="U2031" s="55"/>
      <c r="V2031" s="53"/>
      <c r="W2031" s="53"/>
      <c r="X2031" s="53"/>
      <c r="Y2031" s="55"/>
    </row>
    <row r="2032" spans="21:25" x14ac:dyDescent="0.2">
      <c r="U2032" s="55"/>
      <c r="V2032" s="53"/>
      <c r="W2032" s="53"/>
      <c r="X2032" s="53"/>
      <c r="Y2032" s="55"/>
    </row>
    <row r="2033" spans="21:25" x14ac:dyDescent="0.2">
      <c r="U2033" s="55"/>
      <c r="V2033" s="53"/>
      <c r="W2033" s="53"/>
      <c r="X2033" s="53"/>
      <c r="Y2033" s="55"/>
    </row>
    <row r="2034" spans="21:25" x14ac:dyDescent="0.2">
      <c r="U2034" s="55"/>
      <c r="V2034" s="53"/>
      <c r="W2034" s="53"/>
      <c r="X2034" s="53"/>
      <c r="Y2034" s="55"/>
    </row>
    <row r="2035" spans="21:25" x14ac:dyDescent="0.2">
      <c r="U2035" s="55"/>
      <c r="V2035" s="53"/>
      <c r="W2035" s="53"/>
      <c r="X2035" s="53"/>
      <c r="Y2035" s="55"/>
    </row>
    <row r="2036" spans="21:25" x14ac:dyDescent="0.2">
      <c r="U2036" s="55"/>
      <c r="V2036" s="53"/>
      <c r="W2036" s="53"/>
      <c r="X2036" s="53"/>
      <c r="Y2036" s="55"/>
    </row>
    <row r="2037" spans="21:25" x14ac:dyDescent="0.2">
      <c r="U2037" s="55"/>
      <c r="V2037" s="53"/>
      <c r="W2037" s="53"/>
      <c r="X2037" s="53"/>
      <c r="Y2037" s="55"/>
    </row>
    <row r="2038" spans="21:25" x14ac:dyDescent="0.2">
      <c r="U2038" s="55"/>
      <c r="V2038" s="53"/>
      <c r="W2038" s="53"/>
      <c r="X2038" s="53"/>
      <c r="Y2038" s="55"/>
    </row>
    <row r="2039" spans="21:25" x14ac:dyDescent="0.2">
      <c r="U2039" s="55"/>
      <c r="V2039" s="53"/>
      <c r="W2039" s="53"/>
      <c r="X2039" s="53"/>
      <c r="Y2039" s="55"/>
    </row>
    <row r="2040" spans="21:25" x14ac:dyDescent="0.2">
      <c r="U2040" s="55"/>
      <c r="V2040" s="53"/>
      <c r="W2040" s="53"/>
      <c r="X2040" s="53"/>
      <c r="Y2040" s="55"/>
    </row>
    <row r="2041" spans="21:25" x14ac:dyDescent="0.2">
      <c r="U2041" s="55"/>
      <c r="V2041" s="53"/>
      <c r="W2041" s="53"/>
      <c r="X2041" s="53"/>
      <c r="Y2041" s="55"/>
    </row>
    <row r="2042" spans="21:25" x14ac:dyDescent="0.2">
      <c r="U2042" s="55"/>
      <c r="V2042" s="53"/>
      <c r="W2042" s="53"/>
      <c r="X2042" s="53"/>
      <c r="Y2042" s="55"/>
    </row>
    <row r="2043" spans="21:25" x14ac:dyDescent="0.2">
      <c r="U2043" s="55"/>
      <c r="V2043" s="53"/>
      <c r="W2043" s="53"/>
      <c r="X2043" s="53"/>
      <c r="Y2043" s="55"/>
    </row>
    <row r="2044" spans="21:25" x14ac:dyDescent="0.2">
      <c r="U2044" s="55"/>
      <c r="V2044" s="53"/>
      <c r="W2044" s="53"/>
      <c r="X2044" s="53"/>
      <c r="Y2044" s="55"/>
    </row>
    <row r="2045" spans="21:25" x14ac:dyDescent="0.2">
      <c r="U2045" s="55"/>
      <c r="V2045" s="53"/>
      <c r="W2045" s="53"/>
      <c r="X2045" s="53"/>
      <c r="Y2045" s="55"/>
    </row>
    <row r="2046" spans="21:25" x14ac:dyDescent="0.2">
      <c r="U2046" s="55"/>
      <c r="V2046" s="53"/>
      <c r="W2046" s="53"/>
      <c r="X2046" s="53"/>
      <c r="Y2046" s="55"/>
    </row>
    <row r="2047" spans="21:25" x14ac:dyDescent="0.2">
      <c r="U2047" s="55"/>
      <c r="V2047" s="53"/>
      <c r="W2047" s="53"/>
      <c r="X2047" s="53"/>
      <c r="Y2047" s="55"/>
    </row>
    <row r="2048" spans="21:25" x14ac:dyDescent="0.2">
      <c r="U2048" s="55"/>
      <c r="V2048" s="53"/>
      <c r="W2048" s="53"/>
      <c r="X2048" s="53"/>
      <c r="Y2048" s="55"/>
    </row>
    <row r="2049" spans="21:25" x14ac:dyDescent="0.2">
      <c r="U2049" s="55"/>
      <c r="V2049" s="53"/>
      <c r="W2049" s="53"/>
      <c r="X2049" s="53"/>
      <c r="Y2049" s="55"/>
    </row>
    <row r="2050" spans="21:25" x14ac:dyDescent="0.2">
      <c r="U2050" s="55"/>
      <c r="V2050" s="53"/>
      <c r="W2050" s="53"/>
      <c r="X2050" s="53"/>
      <c r="Y2050" s="55"/>
    </row>
    <row r="2051" spans="21:25" x14ac:dyDescent="0.2">
      <c r="U2051" s="55"/>
      <c r="V2051" s="53"/>
      <c r="W2051" s="53"/>
      <c r="X2051" s="53"/>
      <c r="Y2051" s="55"/>
    </row>
    <row r="2052" spans="21:25" x14ac:dyDescent="0.2">
      <c r="U2052" s="55"/>
      <c r="V2052" s="53"/>
      <c r="W2052" s="53"/>
      <c r="X2052" s="53"/>
      <c r="Y2052" s="55"/>
    </row>
    <row r="2053" spans="21:25" x14ac:dyDescent="0.2">
      <c r="U2053" s="55"/>
      <c r="V2053" s="53"/>
      <c r="W2053" s="53"/>
      <c r="X2053" s="53"/>
      <c r="Y2053" s="55"/>
    </row>
    <row r="2054" spans="21:25" x14ac:dyDescent="0.2">
      <c r="U2054" s="55"/>
      <c r="V2054" s="53"/>
      <c r="W2054" s="53"/>
      <c r="X2054" s="53"/>
      <c r="Y2054" s="55"/>
    </row>
    <row r="2055" spans="21:25" x14ac:dyDescent="0.2">
      <c r="U2055" s="55"/>
      <c r="V2055" s="53"/>
      <c r="W2055" s="53"/>
      <c r="X2055" s="53"/>
      <c r="Y2055" s="55"/>
    </row>
    <row r="2056" spans="21:25" x14ac:dyDescent="0.2">
      <c r="U2056" s="55"/>
      <c r="V2056" s="53"/>
      <c r="W2056" s="53"/>
      <c r="X2056" s="53"/>
      <c r="Y2056" s="55"/>
    </row>
    <row r="2057" spans="21:25" x14ac:dyDescent="0.2">
      <c r="U2057" s="55"/>
      <c r="V2057" s="53"/>
      <c r="W2057" s="53"/>
      <c r="X2057" s="53"/>
      <c r="Y2057" s="55"/>
    </row>
    <row r="2058" spans="21:25" x14ac:dyDescent="0.2">
      <c r="U2058" s="55"/>
      <c r="V2058" s="53"/>
      <c r="W2058" s="53"/>
      <c r="X2058" s="53"/>
      <c r="Y2058" s="55"/>
    </row>
    <row r="2059" spans="21:25" x14ac:dyDescent="0.2">
      <c r="U2059" s="55"/>
      <c r="V2059" s="53"/>
      <c r="W2059" s="53"/>
      <c r="X2059" s="53"/>
      <c r="Y2059" s="55"/>
    </row>
    <row r="2060" spans="21:25" x14ac:dyDescent="0.2">
      <c r="U2060" s="55"/>
      <c r="V2060" s="53"/>
      <c r="W2060" s="53"/>
      <c r="X2060" s="53"/>
      <c r="Y2060" s="55"/>
    </row>
    <row r="2061" spans="21:25" x14ac:dyDescent="0.2">
      <c r="U2061" s="55"/>
      <c r="V2061" s="53"/>
      <c r="W2061" s="53"/>
      <c r="X2061" s="53"/>
      <c r="Y2061" s="55"/>
    </row>
    <row r="2062" spans="21:25" x14ac:dyDescent="0.2">
      <c r="U2062" s="55"/>
      <c r="V2062" s="53"/>
      <c r="W2062" s="53"/>
      <c r="X2062" s="53"/>
      <c r="Y2062" s="55"/>
    </row>
    <row r="2063" spans="21:25" x14ac:dyDescent="0.2">
      <c r="U2063" s="55"/>
      <c r="V2063" s="53"/>
      <c r="W2063" s="53"/>
      <c r="X2063" s="53"/>
      <c r="Y2063" s="55"/>
    </row>
    <row r="2064" spans="21:25" x14ac:dyDescent="0.2">
      <c r="U2064" s="55"/>
      <c r="V2064" s="53"/>
      <c r="W2064" s="53"/>
      <c r="X2064" s="53"/>
      <c r="Y2064" s="55"/>
    </row>
    <row r="2065" spans="21:25" x14ac:dyDescent="0.2">
      <c r="U2065" s="55"/>
      <c r="V2065" s="53"/>
      <c r="W2065" s="53"/>
      <c r="X2065" s="53"/>
      <c r="Y2065" s="55"/>
    </row>
    <row r="2066" spans="21:25" x14ac:dyDescent="0.2">
      <c r="U2066" s="55"/>
      <c r="V2066" s="53"/>
      <c r="W2066" s="53"/>
      <c r="X2066" s="53"/>
      <c r="Y2066" s="55"/>
    </row>
    <row r="2067" spans="21:25" x14ac:dyDescent="0.2">
      <c r="U2067" s="55"/>
      <c r="V2067" s="53"/>
      <c r="W2067" s="53"/>
      <c r="X2067" s="53"/>
      <c r="Y2067" s="55"/>
    </row>
    <row r="2068" spans="21:25" x14ac:dyDescent="0.2">
      <c r="U2068" s="55"/>
      <c r="V2068" s="53"/>
      <c r="W2068" s="53"/>
      <c r="X2068" s="53"/>
      <c r="Y2068" s="55"/>
    </row>
    <row r="2069" spans="21:25" x14ac:dyDescent="0.2">
      <c r="U2069" s="55"/>
      <c r="V2069" s="53"/>
      <c r="W2069" s="53"/>
      <c r="X2069" s="53"/>
      <c r="Y2069" s="55"/>
    </row>
    <row r="2070" spans="21:25" x14ac:dyDescent="0.2">
      <c r="U2070" s="55"/>
      <c r="V2070" s="53"/>
      <c r="W2070" s="53"/>
      <c r="X2070" s="53"/>
      <c r="Y2070" s="55"/>
    </row>
    <row r="2071" spans="21:25" x14ac:dyDescent="0.2">
      <c r="U2071" s="55"/>
      <c r="V2071" s="53"/>
      <c r="W2071" s="53"/>
      <c r="X2071" s="53"/>
      <c r="Y2071" s="55"/>
    </row>
    <row r="2072" spans="21:25" x14ac:dyDescent="0.2">
      <c r="U2072" s="55"/>
      <c r="V2072" s="53"/>
      <c r="W2072" s="53"/>
      <c r="X2072" s="53"/>
      <c r="Y2072" s="55"/>
    </row>
    <row r="2073" spans="21:25" x14ac:dyDescent="0.2">
      <c r="U2073" s="55"/>
      <c r="V2073" s="53"/>
      <c r="W2073" s="53"/>
      <c r="X2073" s="53"/>
      <c r="Y2073" s="55"/>
    </row>
    <row r="2074" spans="21:25" x14ac:dyDescent="0.2">
      <c r="U2074" s="55"/>
      <c r="V2074" s="53"/>
      <c r="W2074" s="53"/>
      <c r="X2074" s="53"/>
      <c r="Y2074" s="55"/>
    </row>
    <row r="2075" spans="21:25" x14ac:dyDescent="0.2">
      <c r="U2075" s="55"/>
      <c r="V2075" s="53"/>
      <c r="W2075" s="53"/>
      <c r="X2075" s="53"/>
      <c r="Y2075" s="55"/>
    </row>
    <row r="2076" spans="21:25" x14ac:dyDescent="0.2">
      <c r="U2076" s="55"/>
      <c r="V2076" s="53"/>
      <c r="W2076" s="53"/>
      <c r="X2076" s="53"/>
      <c r="Y2076" s="55"/>
    </row>
    <row r="2077" spans="21:25" x14ac:dyDescent="0.2">
      <c r="U2077" s="55"/>
      <c r="V2077" s="53"/>
      <c r="W2077" s="53"/>
      <c r="X2077" s="53"/>
      <c r="Y2077" s="55"/>
    </row>
    <row r="2078" spans="21:25" x14ac:dyDescent="0.2">
      <c r="U2078" s="55"/>
      <c r="V2078" s="53"/>
      <c r="W2078" s="53"/>
      <c r="X2078" s="53"/>
      <c r="Y2078" s="55"/>
    </row>
    <row r="2079" spans="21:25" x14ac:dyDescent="0.2">
      <c r="U2079" s="55"/>
      <c r="V2079" s="53"/>
      <c r="W2079" s="53"/>
      <c r="X2079" s="53"/>
      <c r="Y2079" s="55"/>
    </row>
    <row r="2080" spans="21:25" x14ac:dyDescent="0.2">
      <c r="U2080" s="55"/>
      <c r="V2080" s="53"/>
      <c r="W2080" s="53"/>
      <c r="X2080" s="53"/>
      <c r="Y2080" s="55"/>
    </row>
    <row r="2081" spans="21:25" x14ac:dyDescent="0.2">
      <c r="U2081" s="55"/>
      <c r="V2081" s="53"/>
      <c r="W2081" s="53"/>
      <c r="X2081" s="53"/>
      <c r="Y2081" s="55"/>
    </row>
    <row r="2082" spans="21:25" x14ac:dyDescent="0.2">
      <c r="U2082" s="55"/>
      <c r="V2082" s="53"/>
      <c r="W2082" s="53"/>
      <c r="X2082" s="53"/>
      <c r="Y2082" s="55"/>
    </row>
    <row r="2083" spans="21:25" x14ac:dyDescent="0.2">
      <c r="U2083" s="55"/>
      <c r="V2083" s="53"/>
      <c r="W2083" s="53"/>
      <c r="X2083" s="53"/>
      <c r="Y2083" s="55"/>
    </row>
    <row r="2084" spans="21:25" x14ac:dyDescent="0.2">
      <c r="U2084" s="55"/>
      <c r="V2084" s="53"/>
      <c r="W2084" s="53"/>
      <c r="X2084" s="53"/>
      <c r="Y2084" s="55"/>
    </row>
    <row r="2085" spans="21:25" x14ac:dyDescent="0.2">
      <c r="U2085" s="55"/>
      <c r="V2085" s="53"/>
      <c r="W2085" s="53"/>
      <c r="X2085" s="53"/>
      <c r="Y2085" s="55"/>
    </row>
    <row r="2086" spans="21:25" x14ac:dyDescent="0.2">
      <c r="U2086" s="55"/>
      <c r="V2086" s="53"/>
      <c r="W2086" s="53"/>
      <c r="X2086" s="53"/>
      <c r="Y2086" s="55"/>
    </row>
    <row r="2087" spans="21:25" x14ac:dyDescent="0.2">
      <c r="U2087" s="55"/>
      <c r="V2087" s="53"/>
      <c r="W2087" s="53"/>
      <c r="X2087" s="53"/>
      <c r="Y2087" s="55"/>
    </row>
    <row r="2088" spans="21:25" x14ac:dyDescent="0.2">
      <c r="U2088" s="55"/>
      <c r="V2088" s="53"/>
      <c r="W2088" s="53"/>
      <c r="X2088" s="53"/>
      <c r="Y2088" s="55"/>
    </row>
    <row r="2089" spans="21:25" x14ac:dyDescent="0.2">
      <c r="U2089" s="55"/>
      <c r="V2089" s="53"/>
      <c r="W2089" s="53"/>
      <c r="X2089" s="53"/>
      <c r="Y2089" s="55"/>
    </row>
    <row r="2090" spans="21:25" x14ac:dyDescent="0.2">
      <c r="U2090" s="55"/>
      <c r="V2090" s="53"/>
      <c r="W2090" s="53"/>
      <c r="X2090" s="53"/>
      <c r="Y2090" s="55"/>
    </row>
    <row r="2091" spans="21:25" x14ac:dyDescent="0.2">
      <c r="U2091" s="55"/>
      <c r="V2091" s="53"/>
      <c r="W2091" s="53"/>
      <c r="X2091" s="53"/>
      <c r="Y2091" s="55"/>
    </row>
    <row r="2092" spans="21:25" x14ac:dyDescent="0.2">
      <c r="U2092" s="55"/>
      <c r="V2092" s="53"/>
      <c r="W2092" s="53"/>
      <c r="X2092" s="53"/>
      <c r="Y2092" s="55"/>
    </row>
    <row r="2093" spans="21:25" x14ac:dyDescent="0.2">
      <c r="U2093" s="55"/>
      <c r="V2093" s="53"/>
      <c r="W2093" s="53"/>
      <c r="X2093" s="53"/>
      <c r="Y2093" s="55"/>
    </row>
    <row r="2094" spans="21:25" x14ac:dyDescent="0.2">
      <c r="U2094" s="55"/>
      <c r="V2094" s="53"/>
      <c r="W2094" s="53"/>
      <c r="X2094" s="53"/>
      <c r="Y2094" s="55"/>
    </row>
    <row r="2095" spans="21:25" x14ac:dyDescent="0.2">
      <c r="U2095" s="55"/>
      <c r="V2095" s="53"/>
      <c r="W2095" s="53"/>
      <c r="X2095" s="53"/>
      <c r="Y2095" s="55"/>
    </row>
    <row r="2096" spans="21:25" x14ac:dyDescent="0.2">
      <c r="U2096" s="55"/>
      <c r="V2096" s="53"/>
      <c r="W2096" s="53"/>
      <c r="X2096" s="53"/>
      <c r="Y2096" s="55"/>
    </row>
    <row r="2097" spans="21:25" x14ac:dyDescent="0.2">
      <c r="U2097" s="55"/>
      <c r="V2097" s="53"/>
      <c r="W2097" s="53"/>
      <c r="X2097" s="53"/>
      <c r="Y2097" s="55"/>
    </row>
    <row r="2098" spans="21:25" x14ac:dyDescent="0.2">
      <c r="U2098" s="55"/>
      <c r="V2098" s="53"/>
      <c r="W2098" s="53"/>
      <c r="X2098" s="53"/>
      <c r="Y2098" s="55"/>
    </row>
    <row r="2099" spans="21:25" x14ac:dyDescent="0.2">
      <c r="U2099" s="55"/>
      <c r="V2099" s="53"/>
      <c r="W2099" s="53"/>
      <c r="X2099" s="53"/>
      <c r="Y2099" s="55"/>
    </row>
    <row r="2100" spans="21:25" x14ac:dyDescent="0.2">
      <c r="U2100" s="55"/>
      <c r="V2100" s="53"/>
      <c r="W2100" s="53"/>
      <c r="X2100" s="53"/>
      <c r="Y2100" s="55"/>
    </row>
    <row r="2101" spans="21:25" x14ac:dyDescent="0.2">
      <c r="U2101" s="55"/>
      <c r="V2101" s="53"/>
      <c r="W2101" s="53"/>
      <c r="X2101" s="53"/>
      <c r="Y2101" s="55"/>
    </row>
    <row r="2102" spans="21:25" x14ac:dyDescent="0.2">
      <c r="U2102" s="55"/>
      <c r="V2102" s="53"/>
      <c r="W2102" s="53"/>
      <c r="X2102" s="53"/>
      <c r="Y2102" s="55"/>
    </row>
    <row r="2103" spans="21:25" x14ac:dyDescent="0.2">
      <c r="U2103" s="55"/>
      <c r="V2103" s="53"/>
      <c r="W2103" s="53"/>
      <c r="X2103" s="53"/>
      <c r="Y2103" s="55"/>
    </row>
    <row r="2104" spans="21:25" x14ac:dyDescent="0.2">
      <c r="U2104" s="55"/>
      <c r="V2104" s="53"/>
      <c r="W2104" s="53"/>
      <c r="X2104" s="53"/>
      <c r="Y2104" s="55"/>
    </row>
    <row r="2105" spans="21:25" x14ac:dyDescent="0.2">
      <c r="U2105" s="55"/>
      <c r="V2105" s="53"/>
      <c r="W2105" s="53"/>
      <c r="X2105" s="53"/>
      <c r="Y2105" s="55"/>
    </row>
    <row r="2106" spans="21:25" x14ac:dyDescent="0.2">
      <c r="U2106" s="55"/>
      <c r="V2106" s="53"/>
      <c r="W2106" s="53"/>
      <c r="X2106" s="53"/>
      <c r="Y2106" s="55"/>
    </row>
    <row r="2107" spans="21:25" x14ac:dyDescent="0.2">
      <c r="U2107" s="55"/>
      <c r="V2107" s="53"/>
      <c r="W2107" s="53"/>
      <c r="X2107" s="53"/>
      <c r="Y2107" s="55"/>
    </row>
    <row r="2108" spans="21:25" x14ac:dyDescent="0.2">
      <c r="U2108" s="55"/>
      <c r="V2108" s="53"/>
      <c r="W2108" s="53"/>
      <c r="X2108" s="53"/>
      <c r="Y2108" s="55"/>
    </row>
    <row r="2109" spans="21:25" x14ac:dyDescent="0.2">
      <c r="U2109" s="55"/>
      <c r="V2109" s="53"/>
      <c r="W2109" s="53"/>
      <c r="X2109" s="53"/>
      <c r="Y2109" s="55"/>
    </row>
    <row r="2110" spans="21:25" x14ac:dyDescent="0.2">
      <c r="U2110" s="55"/>
      <c r="V2110" s="53"/>
      <c r="W2110" s="53"/>
      <c r="X2110" s="53"/>
      <c r="Y2110" s="55"/>
    </row>
    <row r="2111" spans="21:25" x14ac:dyDescent="0.2">
      <c r="U2111" s="55"/>
      <c r="V2111" s="53"/>
      <c r="W2111" s="53"/>
      <c r="X2111" s="53"/>
      <c r="Y2111" s="55"/>
    </row>
    <row r="2112" spans="21:25" x14ac:dyDescent="0.2">
      <c r="U2112" s="55"/>
      <c r="V2112" s="53"/>
      <c r="W2112" s="53"/>
      <c r="X2112" s="53"/>
      <c r="Y2112" s="55"/>
    </row>
    <row r="2113" spans="21:25" x14ac:dyDescent="0.2">
      <c r="U2113" s="55"/>
      <c r="V2113" s="53"/>
      <c r="W2113" s="53"/>
      <c r="X2113" s="53"/>
      <c r="Y2113" s="55"/>
    </row>
    <row r="2114" spans="21:25" x14ac:dyDescent="0.2">
      <c r="U2114" s="55"/>
      <c r="V2114" s="53"/>
      <c r="W2114" s="53"/>
      <c r="X2114" s="53"/>
      <c r="Y2114" s="55"/>
    </row>
    <row r="2115" spans="21:25" x14ac:dyDescent="0.2">
      <c r="U2115" s="55"/>
      <c r="V2115" s="53"/>
      <c r="W2115" s="53"/>
      <c r="X2115" s="53"/>
      <c r="Y2115" s="55"/>
    </row>
    <row r="2116" spans="21:25" x14ac:dyDescent="0.2">
      <c r="U2116" s="55"/>
      <c r="V2116" s="53"/>
      <c r="W2116" s="53"/>
      <c r="X2116" s="53"/>
      <c r="Y2116" s="55"/>
    </row>
    <row r="2117" spans="21:25" x14ac:dyDescent="0.2">
      <c r="U2117" s="55"/>
      <c r="V2117" s="53"/>
      <c r="W2117" s="53"/>
      <c r="X2117" s="53"/>
      <c r="Y2117" s="55"/>
    </row>
    <row r="2118" spans="21:25" x14ac:dyDescent="0.2">
      <c r="U2118" s="55"/>
      <c r="V2118" s="53"/>
      <c r="W2118" s="53"/>
      <c r="X2118" s="53"/>
      <c r="Y2118" s="55"/>
    </row>
    <row r="2119" spans="21:25" x14ac:dyDescent="0.2">
      <c r="U2119" s="55"/>
      <c r="V2119" s="53"/>
      <c r="W2119" s="53"/>
      <c r="X2119" s="53"/>
      <c r="Y2119" s="55"/>
    </row>
    <row r="2120" spans="21:25" x14ac:dyDescent="0.2">
      <c r="U2120" s="55"/>
      <c r="V2120" s="53"/>
      <c r="W2120" s="53"/>
      <c r="X2120" s="53"/>
      <c r="Y2120" s="55"/>
    </row>
    <row r="2121" spans="21:25" x14ac:dyDescent="0.2">
      <c r="U2121" s="55"/>
      <c r="V2121" s="53"/>
      <c r="W2121" s="53"/>
      <c r="X2121" s="53"/>
      <c r="Y2121" s="55"/>
    </row>
    <row r="2122" spans="21:25" x14ac:dyDescent="0.2">
      <c r="U2122" s="55"/>
      <c r="V2122" s="53"/>
      <c r="W2122" s="53"/>
      <c r="X2122" s="53"/>
      <c r="Y2122" s="55"/>
    </row>
    <row r="2123" spans="21:25" x14ac:dyDescent="0.2">
      <c r="U2123" s="55"/>
      <c r="V2123" s="53"/>
      <c r="W2123" s="53"/>
      <c r="X2123" s="53"/>
      <c r="Y2123" s="55"/>
    </row>
    <row r="2124" spans="21:25" x14ac:dyDescent="0.2">
      <c r="U2124" s="55"/>
      <c r="V2124" s="53"/>
      <c r="W2124" s="53"/>
      <c r="X2124" s="53"/>
      <c r="Y2124" s="55"/>
    </row>
    <row r="2125" spans="21:25" x14ac:dyDescent="0.2">
      <c r="U2125" s="55"/>
      <c r="V2125" s="53"/>
      <c r="W2125" s="53"/>
      <c r="X2125" s="53"/>
      <c r="Y2125" s="55"/>
    </row>
    <row r="2126" spans="21:25" x14ac:dyDescent="0.2">
      <c r="U2126" s="55"/>
      <c r="V2126" s="53"/>
      <c r="W2126" s="53"/>
      <c r="X2126" s="53"/>
      <c r="Y2126" s="55"/>
    </row>
    <row r="2127" spans="21:25" x14ac:dyDescent="0.2">
      <c r="U2127" s="55"/>
      <c r="V2127" s="53"/>
      <c r="W2127" s="53"/>
      <c r="X2127" s="53"/>
      <c r="Y2127" s="55"/>
    </row>
    <row r="2128" spans="21:25" x14ac:dyDescent="0.2">
      <c r="U2128" s="55"/>
      <c r="V2128" s="53"/>
      <c r="W2128" s="53"/>
      <c r="X2128" s="53"/>
      <c r="Y2128" s="55"/>
    </row>
    <row r="2129" spans="21:25" x14ac:dyDescent="0.2">
      <c r="U2129" s="55"/>
      <c r="V2129" s="53"/>
      <c r="W2129" s="53"/>
      <c r="X2129" s="53"/>
      <c r="Y2129" s="55"/>
    </row>
    <row r="2130" spans="21:25" x14ac:dyDescent="0.2">
      <c r="U2130" s="55"/>
      <c r="V2130" s="53"/>
      <c r="W2130" s="53"/>
      <c r="X2130" s="53"/>
      <c r="Y2130" s="55"/>
    </row>
    <row r="2131" spans="21:25" x14ac:dyDescent="0.2">
      <c r="U2131" s="55"/>
      <c r="V2131" s="53"/>
      <c r="W2131" s="53"/>
      <c r="X2131" s="53"/>
      <c r="Y2131" s="55"/>
    </row>
    <row r="2132" spans="21:25" x14ac:dyDescent="0.2">
      <c r="U2132" s="55"/>
      <c r="V2132" s="53"/>
      <c r="W2132" s="53"/>
      <c r="X2132" s="53"/>
      <c r="Y2132" s="55"/>
    </row>
    <row r="2133" spans="21:25" x14ac:dyDescent="0.2">
      <c r="U2133" s="55"/>
      <c r="V2133" s="53"/>
      <c r="W2133" s="53"/>
      <c r="X2133" s="53"/>
      <c r="Y2133" s="55"/>
    </row>
    <row r="2134" spans="21:25" x14ac:dyDescent="0.2">
      <c r="U2134" s="55"/>
      <c r="V2134" s="53"/>
      <c r="W2134" s="53"/>
      <c r="X2134" s="53"/>
      <c r="Y2134" s="55"/>
    </row>
    <row r="2135" spans="21:25" x14ac:dyDescent="0.2">
      <c r="U2135" s="55"/>
      <c r="V2135" s="53"/>
      <c r="W2135" s="53"/>
      <c r="X2135" s="53"/>
      <c r="Y2135" s="55"/>
    </row>
    <row r="2136" spans="21:25" x14ac:dyDescent="0.2">
      <c r="U2136" s="55"/>
      <c r="V2136" s="53"/>
      <c r="W2136" s="53"/>
      <c r="X2136" s="53"/>
      <c r="Y2136" s="55"/>
    </row>
    <row r="2137" spans="21:25" x14ac:dyDescent="0.2">
      <c r="U2137" s="55"/>
      <c r="V2137" s="53"/>
      <c r="W2137" s="53"/>
      <c r="X2137" s="53"/>
      <c r="Y2137" s="55"/>
    </row>
    <row r="2138" spans="21:25" x14ac:dyDescent="0.2">
      <c r="U2138" s="55"/>
      <c r="V2138" s="53"/>
      <c r="W2138" s="53"/>
      <c r="X2138" s="53"/>
      <c r="Y2138" s="55"/>
    </row>
    <row r="2139" spans="21:25" x14ac:dyDescent="0.2">
      <c r="U2139" s="55"/>
      <c r="V2139" s="53"/>
      <c r="W2139" s="53"/>
      <c r="X2139" s="53"/>
      <c r="Y2139" s="55"/>
    </row>
    <row r="2140" spans="21:25" x14ac:dyDescent="0.2">
      <c r="U2140" s="55"/>
      <c r="V2140" s="53"/>
      <c r="W2140" s="53"/>
      <c r="X2140" s="53"/>
      <c r="Y2140" s="55"/>
    </row>
    <row r="2141" spans="21:25" x14ac:dyDescent="0.2">
      <c r="U2141" s="55"/>
      <c r="V2141" s="53"/>
      <c r="W2141" s="53"/>
      <c r="X2141" s="53"/>
      <c r="Y2141" s="55"/>
    </row>
    <row r="2142" spans="21:25" x14ac:dyDescent="0.2">
      <c r="U2142" s="55"/>
      <c r="V2142" s="53"/>
      <c r="W2142" s="53"/>
      <c r="X2142" s="53"/>
      <c r="Y2142" s="55"/>
    </row>
    <row r="2143" spans="21:25" x14ac:dyDescent="0.2">
      <c r="U2143" s="55"/>
      <c r="V2143" s="53"/>
      <c r="W2143" s="53"/>
      <c r="X2143" s="53"/>
      <c r="Y2143" s="55"/>
    </row>
    <row r="2144" spans="21:25" x14ac:dyDescent="0.2">
      <c r="U2144" s="55"/>
      <c r="V2144" s="53"/>
      <c r="W2144" s="53"/>
      <c r="X2144" s="53"/>
      <c r="Y2144" s="55"/>
    </row>
    <row r="2145" spans="21:25" x14ac:dyDescent="0.2">
      <c r="U2145" s="55"/>
      <c r="V2145" s="53"/>
      <c r="W2145" s="53"/>
      <c r="X2145" s="53"/>
      <c r="Y2145" s="55"/>
    </row>
    <row r="2146" spans="21:25" x14ac:dyDescent="0.2">
      <c r="U2146" s="55"/>
      <c r="V2146" s="53"/>
      <c r="W2146" s="53"/>
      <c r="X2146" s="53"/>
      <c r="Y2146" s="55"/>
    </row>
    <row r="2147" spans="21:25" x14ac:dyDescent="0.2">
      <c r="U2147" s="55"/>
      <c r="V2147" s="53"/>
      <c r="W2147" s="53"/>
      <c r="X2147" s="53"/>
      <c r="Y2147" s="55"/>
    </row>
    <row r="2148" spans="21:25" x14ac:dyDescent="0.2">
      <c r="U2148" s="55"/>
      <c r="V2148" s="53"/>
      <c r="W2148" s="53"/>
      <c r="X2148" s="53"/>
      <c r="Y2148" s="55"/>
    </row>
    <row r="2149" spans="21:25" x14ac:dyDescent="0.2">
      <c r="U2149" s="55"/>
      <c r="V2149" s="53"/>
      <c r="W2149" s="53"/>
      <c r="X2149" s="53"/>
      <c r="Y2149" s="55"/>
    </row>
    <row r="2150" spans="21:25" x14ac:dyDescent="0.2">
      <c r="U2150" s="55"/>
      <c r="V2150" s="53"/>
      <c r="W2150" s="53"/>
      <c r="X2150" s="53"/>
      <c r="Y2150" s="55"/>
    </row>
    <row r="2151" spans="21:25" x14ac:dyDescent="0.2">
      <c r="U2151" s="55"/>
      <c r="V2151" s="53"/>
      <c r="W2151" s="53"/>
      <c r="X2151" s="53"/>
      <c r="Y2151" s="55"/>
    </row>
    <row r="2152" spans="21:25" x14ac:dyDescent="0.2">
      <c r="U2152" s="55"/>
      <c r="V2152" s="53"/>
      <c r="W2152" s="53"/>
      <c r="X2152" s="53"/>
      <c r="Y2152" s="55"/>
    </row>
    <row r="2153" spans="21:25" x14ac:dyDescent="0.2">
      <c r="U2153" s="55"/>
      <c r="V2153" s="53"/>
      <c r="W2153" s="53"/>
      <c r="X2153" s="53"/>
      <c r="Y2153" s="55"/>
    </row>
    <row r="2154" spans="21:25" x14ac:dyDescent="0.2">
      <c r="U2154" s="55"/>
      <c r="V2154" s="53"/>
      <c r="W2154" s="53"/>
      <c r="X2154" s="53"/>
      <c r="Y2154" s="55"/>
    </row>
    <row r="2155" spans="21:25" x14ac:dyDescent="0.2">
      <c r="U2155" s="55"/>
      <c r="V2155" s="53"/>
      <c r="W2155" s="53"/>
      <c r="X2155" s="53"/>
      <c r="Y2155" s="55"/>
    </row>
    <row r="2156" spans="21:25" x14ac:dyDescent="0.2">
      <c r="U2156" s="55"/>
      <c r="V2156" s="53"/>
      <c r="W2156" s="53"/>
      <c r="X2156" s="53"/>
      <c r="Y2156" s="55"/>
    </row>
    <row r="2157" spans="21:25" x14ac:dyDescent="0.2">
      <c r="U2157" s="55"/>
      <c r="V2157" s="53"/>
      <c r="W2157" s="53"/>
      <c r="X2157" s="53"/>
      <c r="Y2157" s="55"/>
    </row>
    <row r="2158" spans="21:25" x14ac:dyDescent="0.2">
      <c r="U2158" s="55"/>
      <c r="V2158" s="53"/>
      <c r="W2158" s="53"/>
      <c r="X2158" s="53"/>
      <c r="Y2158" s="55"/>
    </row>
    <row r="2159" spans="21:25" x14ac:dyDescent="0.2">
      <c r="U2159" s="55"/>
      <c r="V2159" s="53"/>
      <c r="W2159" s="53"/>
      <c r="X2159" s="53"/>
      <c r="Y2159" s="55"/>
    </row>
    <row r="2160" spans="21:25" x14ac:dyDescent="0.2">
      <c r="U2160" s="55"/>
      <c r="V2160" s="53"/>
      <c r="W2160" s="53"/>
      <c r="X2160" s="53"/>
      <c r="Y2160" s="55"/>
    </row>
    <row r="2161" spans="21:25" x14ac:dyDescent="0.2">
      <c r="U2161" s="55"/>
      <c r="V2161" s="53"/>
      <c r="W2161" s="53"/>
      <c r="X2161" s="53"/>
      <c r="Y2161" s="55"/>
    </row>
    <row r="2162" spans="21:25" x14ac:dyDescent="0.2">
      <c r="U2162" s="55"/>
      <c r="V2162" s="53"/>
      <c r="W2162" s="53"/>
      <c r="X2162" s="53"/>
      <c r="Y2162" s="55"/>
    </row>
    <row r="2163" spans="21:25" x14ac:dyDescent="0.2">
      <c r="U2163" s="55"/>
      <c r="V2163" s="53"/>
      <c r="W2163" s="53"/>
      <c r="X2163" s="53"/>
      <c r="Y2163" s="55"/>
    </row>
    <row r="2164" spans="21:25" x14ac:dyDescent="0.2">
      <c r="U2164" s="55"/>
      <c r="V2164" s="53"/>
      <c r="W2164" s="53"/>
      <c r="X2164" s="53"/>
      <c r="Y2164" s="55"/>
    </row>
    <row r="2165" spans="21:25" x14ac:dyDescent="0.2">
      <c r="U2165" s="55"/>
      <c r="V2165" s="53"/>
      <c r="W2165" s="53"/>
      <c r="X2165" s="53"/>
      <c r="Y2165" s="55"/>
    </row>
    <row r="2166" spans="21:25" x14ac:dyDescent="0.2">
      <c r="U2166" s="55"/>
      <c r="V2166" s="53"/>
      <c r="W2166" s="53"/>
      <c r="X2166" s="53"/>
      <c r="Y2166" s="55"/>
    </row>
    <row r="2167" spans="21:25" x14ac:dyDescent="0.2">
      <c r="U2167" s="55"/>
      <c r="V2167" s="53"/>
      <c r="W2167" s="53"/>
      <c r="X2167" s="53"/>
      <c r="Y2167" s="55"/>
    </row>
    <row r="2168" spans="21:25" x14ac:dyDescent="0.2">
      <c r="U2168" s="55"/>
      <c r="V2168" s="53"/>
      <c r="W2168" s="53"/>
      <c r="X2168" s="53"/>
      <c r="Y2168" s="55"/>
    </row>
    <row r="2169" spans="21:25" x14ac:dyDescent="0.2">
      <c r="U2169" s="55"/>
      <c r="V2169" s="53"/>
      <c r="W2169" s="53"/>
      <c r="X2169" s="53"/>
      <c r="Y2169" s="55"/>
    </row>
    <row r="2170" spans="21:25" x14ac:dyDescent="0.2">
      <c r="U2170" s="55"/>
      <c r="V2170" s="53"/>
      <c r="W2170" s="53"/>
      <c r="X2170" s="53"/>
      <c r="Y2170" s="55"/>
    </row>
    <row r="2171" spans="21:25" x14ac:dyDescent="0.2">
      <c r="U2171" s="55"/>
      <c r="V2171" s="53"/>
      <c r="W2171" s="53"/>
      <c r="X2171" s="53"/>
      <c r="Y2171" s="55"/>
    </row>
    <row r="2172" spans="21:25" x14ac:dyDescent="0.2">
      <c r="U2172" s="55"/>
      <c r="V2172" s="53"/>
      <c r="W2172" s="53"/>
      <c r="X2172" s="53"/>
      <c r="Y2172" s="55"/>
    </row>
    <row r="2173" spans="21:25" x14ac:dyDescent="0.2">
      <c r="U2173" s="55"/>
      <c r="V2173" s="53"/>
      <c r="W2173" s="53"/>
      <c r="X2173" s="53"/>
      <c r="Y2173" s="55"/>
    </row>
    <row r="2174" spans="21:25" x14ac:dyDescent="0.2">
      <c r="U2174" s="55"/>
      <c r="V2174" s="53"/>
      <c r="W2174" s="53"/>
      <c r="X2174" s="53"/>
      <c r="Y2174" s="55"/>
    </row>
    <row r="2175" spans="21:25" x14ac:dyDescent="0.2">
      <c r="U2175" s="55"/>
      <c r="V2175" s="53"/>
      <c r="W2175" s="53"/>
      <c r="X2175" s="53"/>
      <c r="Y2175" s="55"/>
    </row>
    <row r="2176" spans="21:25" x14ac:dyDescent="0.2">
      <c r="U2176" s="55"/>
      <c r="V2176" s="53"/>
      <c r="W2176" s="53"/>
      <c r="X2176" s="53"/>
      <c r="Y2176" s="55"/>
    </row>
    <row r="2177" spans="21:25" x14ac:dyDescent="0.2">
      <c r="U2177" s="55"/>
      <c r="V2177" s="53"/>
      <c r="W2177" s="53"/>
      <c r="X2177" s="53"/>
      <c r="Y2177" s="55"/>
    </row>
    <row r="2178" spans="21:25" x14ac:dyDescent="0.2">
      <c r="U2178" s="55"/>
      <c r="V2178" s="53"/>
      <c r="W2178" s="53"/>
      <c r="X2178" s="53"/>
      <c r="Y2178" s="55"/>
    </row>
    <row r="2179" spans="21:25" x14ac:dyDescent="0.2">
      <c r="U2179" s="55"/>
      <c r="V2179" s="53"/>
      <c r="W2179" s="53"/>
      <c r="X2179" s="53"/>
      <c r="Y2179" s="55"/>
    </row>
    <row r="2180" spans="21:25" x14ac:dyDescent="0.2">
      <c r="U2180" s="55"/>
      <c r="V2180" s="53"/>
      <c r="W2180" s="53"/>
      <c r="X2180" s="53"/>
      <c r="Y2180" s="55"/>
    </row>
    <row r="2181" spans="21:25" x14ac:dyDescent="0.2">
      <c r="U2181" s="55"/>
      <c r="V2181" s="53"/>
      <c r="W2181" s="53"/>
      <c r="X2181" s="53"/>
      <c r="Y2181" s="55"/>
    </row>
    <row r="2182" spans="21:25" x14ac:dyDescent="0.2">
      <c r="U2182" s="55"/>
      <c r="V2182" s="53"/>
      <c r="W2182" s="53"/>
      <c r="X2182" s="53"/>
      <c r="Y2182" s="55"/>
    </row>
    <row r="2183" spans="21:25" x14ac:dyDescent="0.2">
      <c r="U2183" s="55"/>
      <c r="V2183" s="53"/>
      <c r="W2183" s="53"/>
      <c r="X2183" s="53"/>
      <c r="Y2183" s="55"/>
    </row>
    <row r="2184" spans="21:25" x14ac:dyDescent="0.2">
      <c r="U2184" s="55"/>
      <c r="V2184" s="53"/>
      <c r="W2184" s="53"/>
      <c r="X2184" s="53"/>
      <c r="Y2184" s="55"/>
    </row>
    <row r="2185" spans="21:25" x14ac:dyDescent="0.2">
      <c r="U2185" s="55"/>
      <c r="V2185" s="53"/>
      <c r="W2185" s="53"/>
      <c r="X2185" s="53"/>
      <c r="Y2185" s="55"/>
    </row>
    <row r="2186" spans="21:25" x14ac:dyDescent="0.2">
      <c r="U2186" s="55"/>
      <c r="V2186" s="53"/>
      <c r="W2186" s="53"/>
      <c r="X2186" s="53"/>
      <c r="Y2186" s="55"/>
    </row>
    <row r="2187" spans="21:25" x14ac:dyDescent="0.2">
      <c r="U2187" s="55"/>
      <c r="V2187" s="53"/>
      <c r="W2187" s="53"/>
      <c r="X2187" s="53"/>
      <c r="Y2187" s="55"/>
    </row>
    <row r="2188" spans="21:25" x14ac:dyDescent="0.2">
      <c r="U2188" s="55"/>
      <c r="V2188" s="53"/>
      <c r="W2188" s="53"/>
      <c r="X2188" s="53"/>
      <c r="Y2188" s="55"/>
    </row>
    <row r="2189" spans="21:25" x14ac:dyDescent="0.2">
      <c r="U2189" s="55"/>
      <c r="V2189" s="53"/>
      <c r="W2189" s="53"/>
      <c r="X2189" s="53"/>
      <c r="Y2189" s="55"/>
    </row>
    <row r="2190" spans="21:25" x14ac:dyDescent="0.2">
      <c r="U2190" s="55"/>
      <c r="V2190" s="53"/>
      <c r="W2190" s="53"/>
      <c r="X2190" s="53"/>
      <c r="Y2190" s="55"/>
    </row>
    <row r="2191" spans="21:25" x14ac:dyDescent="0.2">
      <c r="U2191" s="55"/>
      <c r="V2191" s="53"/>
      <c r="W2191" s="53"/>
      <c r="X2191" s="53"/>
      <c r="Y2191" s="55"/>
    </row>
    <row r="2192" spans="21:25" x14ac:dyDescent="0.2">
      <c r="U2192" s="55"/>
      <c r="V2192" s="53"/>
      <c r="W2192" s="53"/>
      <c r="X2192" s="53"/>
      <c r="Y2192" s="55"/>
    </row>
    <row r="2193" spans="21:25" x14ac:dyDescent="0.2">
      <c r="U2193" s="55"/>
      <c r="V2193" s="53"/>
      <c r="W2193" s="53"/>
      <c r="X2193" s="53"/>
      <c r="Y2193" s="55"/>
    </row>
    <row r="2194" spans="21:25" x14ac:dyDescent="0.2">
      <c r="U2194" s="55"/>
      <c r="V2194" s="53"/>
      <c r="W2194" s="53"/>
      <c r="X2194" s="53"/>
      <c r="Y2194" s="55"/>
    </row>
    <row r="2195" spans="21:25" x14ac:dyDescent="0.2">
      <c r="U2195" s="55"/>
      <c r="V2195" s="53"/>
      <c r="W2195" s="53"/>
      <c r="X2195" s="53"/>
      <c r="Y2195" s="55"/>
    </row>
    <row r="2196" spans="21:25" x14ac:dyDescent="0.2">
      <c r="U2196" s="55"/>
      <c r="V2196" s="53"/>
      <c r="W2196" s="53"/>
      <c r="X2196" s="53"/>
      <c r="Y2196" s="55"/>
    </row>
    <row r="2197" spans="21:25" x14ac:dyDescent="0.2">
      <c r="U2197" s="55"/>
      <c r="V2197" s="53"/>
      <c r="W2197" s="53"/>
      <c r="X2197" s="53"/>
      <c r="Y2197" s="55"/>
    </row>
    <row r="2198" spans="21:25" x14ac:dyDescent="0.2">
      <c r="U2198" s="55"/>
      <c r="V2198" s="53"/>
      <c r="W2198" s="53"/>
      <c r="X2198" s="53"/>
      <c r="Y2198" s="55"/>
    </row>
    <row r="2199" spans="21:25" x14ac:dyDescent="0.2">
      <c r="U2199" s="55"/>
      <c r="V2199" s="53"/>
      <c r="W2199" s="53"/>
      <c r="X2199" s="53"/>
      <c r="Y2199" s="55"/>
    </row>
    <row r="2200" spans="21:25" x14ac:dyDescent="0.2">
      <c r="U2200" s="55"/>
      <c r="V2200" s="53"/>
      <c r="W2200" s="53"/>
      <c r="X2200" s="53"/>
      <c r="Y2200" s="55"/>
    </row>
    <row r="2201" spans="21:25" x14ac:dyDescent="0.2">
      <c r="U2201" s="55"/>
      <c r="V2201" s="53"/>
      <c r="W2201" s="53"/>
      <c r="X2201" s="53"/>
      <c r="Y2201" s="55"/>
    </row>
    <row r="2202" spans="21:25" x14ac:dyDescent="0.2">
      <c r="U2202" s="55"/>
      <c r="V2202" s="53"/>
      <c r="W2202" s="53"/>
      <c r="X2202" s="53"/>
      <c r="Y2202" s="55"/>
    </row>
    <row r="2203" spans="21:25" x14ac:dyDescent="0.2">
      <c r="U2203" s="55"/>
      <c r="V2203" s="53"/>
      <c r="W2203" s="53"/>
      <c r="X2203" s="53"/>
      <c r="Y2203" s="55"/>
    </row>
    <row r="2204" spans="21:25" x14ac:dyDescent="0.2">
      <c r="U2204" s="55"/>
      <c r="V2204" s="53"/>
      <c r="W2204" s="53"/>
      <c r="X2204" s="53"/>
      <c r="Y2204" s="55"/>
    </row>
    <row r="2205" spans="21:25" x14ac:dyDescent="0.2">
      <c r="U2205" s="55"/>
      <c r="V2205" s="53"/>
      <c r="W2205" s="53"/>
      <c r="X2205" s="53"/>
      <c r="Y2205" s="55"/>
    </row>
    <row r="2206" spans="21:25" x14ac:dyDescent="0.2">
      <c r="U2206" s="55"/>
      <c r="V2206" s="53"/>
      <c r="W2206" s="53"/>
      <c r="X2206" s="53"/>
      <c r="Y2206" s="55"/>
    </row>
    <row r="2207" spans="21:25" x14ac:dyDescent="0.2">
      <c r="U2207" s="55"/>
      <c r="V2207" s="53"/>
      <c r="W2207" s="53"/>
      <c r="X2207" s="53"/>
      <c r="Y2207" s="55"/>
    </row>
    <row r="2208" spans="21:25" x14ac:dyDescent="0.2">
      <c r="U2208" s="55"/>
      <c r="V2208" s="53"/>
      <c r="W2208" s="53"/>
      <c r="X2208" s="53"/>
      <c r="Y2208" s="55"/>
    </row>
    <row r="2209" spans="21:25" x14ac:dyDescent="0.2">
      <c r="U2209" s="55"/>
      <c r="V2209" s="53"/>
      <c r="W2209" s="53"/>
      <c r="X2209" s="53"/>
      <c r="Y2209" s="55"/>
    </row>
    <row r="2210" spans="21:25" x14ac:dyDescent="0.2">
      <c r="U2210" s="55"/>
      <c r="V2210" s="53"/>
      <c r="W2210" s="53"/>
      <c r="X2210" s="53"/>
      <c r="Y2210" s="55"/>
    </row>
    <row r="2211" spans="21:25" x14ac:dyDescent="0.2">
      <c r="U2211" s="55"/>
      <c r="V2211" s="53"/>
      <c r="W2211" s="53"/>
      <c r="X2211" s="53"/>
      <c r="Y2211" s="55"/>
    </row>
    <row r="2212" spans="21:25" x14ac:dyDescent="0.2">
      <c r="U2212" s="55"/>
      <c r="V2212" s="53"/>
      <c r="W2212" s="53"/>
      <c r="X2212" s="53"/>
      <c r="Y2212" s="55"/>
    </row>
    <row r="2213" spans="21:25" x14ac:dyDescent="0.2">
      <c r="U2213" s="55"/>
      <c r="V2213" s="53"/>
      <c r="W2213" s="53"/>
      <c r="X2213" s="53"/>
      <c r="Y2213" s="55"/>
    </row>
    <row r="2214" spans="21:25" x14ac:dyDescent="0.2">
      <c r="U2214" s="55"/>
      <c r="V2214" s="53"/>
      <c r="W2214" s="53"/>
      <c r="X2214" s="53"/>
      <c r="Y2214" s="55"/>
    </row>
    <row r="2215" spans="21:25" x14ac:dyDescent="0.2">
      <c r="U2215" s="55"/>
      <c r="V2215" s="53"/>
      <c r="W2215" s="53"/>
      <c r="X2215" s="53"/>
      <c r="Y2215" s="55"/>
    </row>
    <row r="2216" spans="21:25" x14ac:dyDescent="0.2">
      <c r="U2216" s="55"/>
      <c r="V2216" s="53"/>
      <c r="W2216" s="53"/>
      <c r="X2216" s="53"/>
      <c r="Y2216" s="55"/>
    </row>
    <row r="2217" spans="21:25" x14ac:dyDescent="0.2">
      <c r="U2217" s="55"/>
      <c r="V2217" s="53"/>
      <c r="W2217" s="53"/>
      <c r="X2217" s="53"/>
      <c r="Y2217" s="55"/>
    </row>
    <row r="2218" spans="21:25" x14ac:dyDescent="0.2">
      <c r="U2218" s="55"/>
      <c r="V2218" s="53"/>
      <c r="W2218" s="53"/>
      <c r="X2218" s="53"/>
      <c r="Y2218" s="55"/>
    </row>
    <row r="2219" spans="21:25" x14ac:dyDescent="0.2">
      <c r="U2219" s="55"/>
      <c r="V2219" s="53"/>
      <c r="W2219" s="53"/>
      <c r="X2219" s="53"/>
      <c r="Y2219" s="55"/>
    </row>
    <row r="2220" spans="21:25" x14ac:dyDescent="0.2">
      <c r="U2220" s="55"/>
      <c r="V2220" s="53"/>
      <c r="W2220" s="53"/>
      <c r="X2220" s="53"/>
      <c r="Y2220" s="55"/>
    </row>
    <row r="2221" spans="21:25" x14ac:dyDescent="0.2">
      <c r="U2221" s="55"/>
      <c r="V2221" s="53"/>
      <c r="W2221" s="53"/>
      <c r="X2221" s="53"/>
      <c r="Y2221" s="55"/>
    </row>
    <row r="2222" spans="21:25" x14ac:dyDescent="0.2">
      <c r="U2222" s="55"/>
      <c r="V2222" s="53"/>
      <c r="W2222" s="53"/>
      <c r="X2222" s="53"/>
      <c r="Y2222" s="55"/>
    </row>
    <row r="2223" spans="21:25" x14ac:dyDescent="0.2">
      <c r="U2223" s="55"/>
      <c r="V2223" s="53"/>
      <c r="W2223" s="53"/>
      <c r="X2223" s="53"/>
      <c r="Y2223" s="55"/>
    </row>
    <row r="2224" spans="21:25" x14ac:dyDescent="0.2">
      <c r="U2224" s="55"/>
      <c r="V2224" s="53"/>
      <c r="W2224" s="53"/>
      <c r="X2224" s="53"/>
      <c r="Y2224" s="55"/>
    </row>
    <row r="2225" spans="21:25" x14ac:dyDescent="0.2">
      <c r="U2225" s="55"/>
      <c r="V2225" s="53"/>
      <c r="W2225" s="53"/>
      <c r="X2225" s="53"/>
      <c r="Y2225" s="55"/>
    </row>
    <row r="2226" spans="21:25" x14ac:dyDescent="0.2">
      <c r="U2226" s="55"/>
      <c r="V2226" s="53"/>
      <c r="W2226" s="53"/>
      <c r="X2226" s="53"/>
      <c r="Y2226" s="55"/>
    </row>
    <row r="2227" spans="21:25" x14ac:dyDescent="0.2">
      <c r="U2227" s="55"/>
      <c r="V2227" s="53"/>
      <c r="W2227" s="53"/>
      <c r="X2227" s="53"/>
      <c r="Y2227" s="55"/>
    </row>
    <row r="2228" spans="21:25" x14ac:dyDescent="0.2">
      <c r="U2228" s="55"/>
      <c r="V2228" s="53"/>
      <c r="W2228" s="53"/>
      <c r="X2228" s="53"/>
      <c r="Y2228" s="55"/>
    </row>
    <row r="2229" spans="21:25" x14ac:dyDescent="0.2">
      <c r="U2229" s="55"/>
      <c r="V2229" s="53"/>
      <c r="W2229" s="53"/>
      <c r="X2229" s="53"/>
      <c r="Y2229" s="55"/>
    </row>
    <row r="2230" spans="21:25" x14ac:dyDescent="0.2">
      <c r="U2230" s="55"/>
      <c r="V2230" s="53"/>
      <c r="W2230" s="53"/>
      <c r="X2230" s="53"/>
      <c r="Y2230" s="55"/>
    </row>
    <row r="2231" spans="21:25" x14ac:dyDescent="0.2">
      <c r="U2231" s="55"/>
      <c r="V2231" s="53"/>
      <c r="W2231" s="53"/>
      <c r="X2231" s="53"/>
      <c r="Y2231" s="55"/>
    </row>
    <row r="2232" spans="21:25" x14ac:dyDescent="0.2">
      <c r="U2232" s="55"/>
      <c r="V2232" s="53"/>
      <c r="W2232" s="53"/>
      <c r="X2232" s="53"/>
      <c r="Y2232" s="55"/>
    </row>
    <row r="2233" spans="21:25" x14ac:dyDescent="0.2">
      <c r="U2233" s="55"/>
      <c r="V2233" s="53"/>
      <c r="W2233" s="53"/>
      <c r="X2233" s="53"/>
      <c r="Y2233" s="55"/>
    </row>
    <row r="2234" spans="21:25" x14ac:dyDescent="0.2">
      <c r="U2234" s="55"/>
      <c r="V2234" s="53"/>
      <c r="W2234" s="53"/>
      <c r="X2234" s="53"/>
      <c r="Y2234" s="55"/>
    </row>
    <row r="2235" spans="21:25" x14ac:dyDescent="0.2">
      <c r="U2235" s="55"/>
      <c r="V2235" s="53"/>
      <c r="W2235" s="53"/>
      <c r="X2235" s="53"/>
      <c r="Y2235" s="55"/>
    </row>
    <row r="2236" spans="21:25" x14ac:dyDescent="0.2">
      <c r="U2236" s="55"/>
      <c r="V2236" s="53"/>
      <c r="W2236" s="53"/>
      <c r="X2236" s="53"/>
      <c r="Y2236" s="55"/>
    </row>
    <row r="2237" spans="21:25" x14ac:dyDescent="0.2">
      <c r="U2237" s="55"/>
      <c r="V2237" s="53"/>
      <c r="W2237" s="53"/>
      <c r="X2237" s="53"/>
      <c r="Y2237" s="55"/>
    </row>
    <row r="2238" spans="21:25" x14ac:dyDescent="0.2">
      <c r="U2238" s="55"/>
      <c r="V2238" s="53"/>
      <c r="W2238" s="53"/>
      <c r="X2238" s="53"/>
      <c r="Y2238" s="55"/>
    </row>
    <row r="2239" spans="21:25" x14ac:dyDescent="0.2">
      <c r="U2239" s="55"/>
      <c r="V2239" s="53"/>
      <c r="W2239" s="53"/>
      <c r="X2239" s="53"/>
      <c r="Y2239" s="55"/>
    </row>
    <row r="2240" spans="21:25" x14ac:dyDescent="0.2">
      <c r="U2240" s="55"/>
      <c r="V2240" s="53"/>
      <c r="W2240" s="53"/>
      <c r="X2240" s="53"/>
      <c r="Y2240" s="55"/>
    </row>
    <row r="2241" spans="21:25" x14ac:dyDescent="0.2">
      <c r="U2241" s="55"/>
      <c r="V2241" s="53"/>
      <c r="W2241" s="53"/>
      <c r="X2241" s="53"/>
      <c r="Y2241" s="55"/>
    </row>
    <row r="2242" spans="21:25" x14ac:dyDescent="0.2">
      <c r="U2242" s="55"/>
      <c r="V2242" s="53"/>
      <c r="W2242" s="53"/>
      <c r="X2242" s="53"/>
      <c r="Y2242" s="55"/>
    </row>
    <row r="2243" spans="21:25" x14ac:dyDescent="0.2">
      <c r="U2243" s="55"/>
      <c r="V2243" s="53"/>
      <c r="W2243" s="53"/>
      <c r="X2243" s="53"/>
      <c r="Y2243" s="55"/>
    </row>
    <row r="2244" spans="21:25" x14ac:dyDescent="0.2">
      <c r="U2244" s="55"/>
      <c r="V2244" s="53"/>
      <c r="W2244" s="53"/>
      <c r="X2244" s="53"/>
      <c r="Y2244" s="55"/>
    </row>
    <row r="2245" spans="21:25" x14ac:dyDescent="0.2">
      <c r="U2245" s="55"/>
      <c r="V2245" s="53"/>
      <c r="W2245" s="53"/>
      <c r="X2245" s="53"/>
      <c r="Y2245" s="55"/>
    </row>
    <row r="2246" spans="21:25" x14ac:dyDescent="0.2">
      <c r="U2246" s="55"/>
      <c r="V2246" s="53"/>
      <c r="W2246" s="53"/>
      <c r="X2246" s="53"/>
      <c r="Y2246" s="55"/>
    </row>
    <row r="2247" spans="21:25" x14ac:dyDescent="0.2">
      <c r="U2247" s="55"/>
      <c r="V2247" s="53"/>
      <c r="W2247" s="53"/>
      <c r="X2247" s="53"/>
      <c r="Y2247" s="55"/>
    </row>
    <row r="2248" spans="21:25" x14ac:dyDescent="0.2">
      <c r="U2248" s="55"/>
      <c r="V2248" s="53"/>
      <c r="W2248" s="53"/>
      <c r="X2248" s="53"/>
      <c r="Y2248" s="55"/>
    </row>
    <row r="2249" spans="21:25" x14ac:dyDescent="0.2">
      <c r="U2249" s="55"/>
      <c r="V2249" s="53"/>
      <c r="W2249" s="53"/>
      <c r="X2249" s="53"/>
      <c r="Y2249" s="55"/>
    </row>
    <row r="2250" spans="21:25" x14ac:dyDescent="0.2">
      <c r="U2250" s="55"/>
      <c r="V2250" s="53"/>
      <c r="W2250" s="53"/>
      <c r="X2250" s="53"/>
      <c r="Y2250" s="55"/>
    </row>
    <row r="2251" spans="21:25" x14ac:dyDescent="0.2">
      <c r="U2251" s="55"/>
      <c r="V2251" s="53"/>
      <c r="W2251" s="53"/>
      <c r="X2251" s="53"/>
      <c r="Y2251" s="55"/>
    </row>
    <row r="2252" spans="21:25" x14ac:dyDescent="0.2">
      <c r="U2252" s="55"/>
      <c r="V2252" s="53"/>
      <c r="W2252" s="53"/>
      <c r="X2252" s="53"/>
      <c r="Y2252" s="55"/>
    </row>
    <row r="2253" spans="21:25" x14ac:dyDescent="0.2">
      <c r="U2253" s="55"/>
      <c r="V2253" s="53"/>
      <c r="W2253" s="53"/>
      <c r="X2253" s="53"/>
      <c r="Y2253" s="55"/>
    </row>
    <row r="2254" spans="21:25" x14ac:dyDescent="0.2">
      <c r="U2254" s="55"/>
      <c r="V2254" s="53"/>
      <c r="W2254" s="53"/>
      <c r="X2254" s="53"/>
      <c r="Y2254" s="55"/>
    </row>
    <row r="2255" spans="21:25" x14ac:dyDescent="0.2">
      <c r="U2255" s="55"/>
      <c r="V2255" s="53"/>
      <c r="W2255" s="53"/>
      <c r="X2255" s="53"/>
      <c r="Y2255" s="55"/>
    </row>
    <row r="2256" spans="21:25" x14ac:dyDescent="0.2">
      <c r="U2256" s="55"/>
      <c r="V2256" s="53"/>
      <c r="W2256" s="53"/>
      <c r="X2256" s="53"/>
      <c r="Y2256" s="55"/>
    </row>
    <row r="2257" spans="21:25" x14ac:dyDescent="0.2">
      <c r="U2257" s="55"/>
      <c r="V2257" s="53"/>
      <c r="W2257" s="53"/>
      <c r="X2257" s="53"/>
      <c r="Y2257" s="55"/>
    </row>
    <row r="2258" spans="21:25" x14ac:dyDescent="0.2">
      <c r="U2258" s="55"/>
      <c r="V2258" s="53"/>
      <c r="W2258" s="53"/>
      <c r="X2258" s="53"/>
      <c r="Y2258" s="55"/>
    </row>
    <row r="2259" spans="21:25" x14ac:dyDescent="0.2">
      <c r="U2259" s="55"/>
      <c r="V2259" s="53"/>
      <c r="W2259" s="53"/>
      <c r="X2259" s="53"/>
      <c r="Y2259" s="55"/>
    </row>
    <row r="2260" spans="21:25" x14ac:dyDescent="0.2">
      <c r="U2260" s="55"/>
      <c r="V2260" s="53"/>
      <c r="W2260" s="53"/>
      <c r="X2260" s="53"/>
      <c r="Y2260" s="55"/>
    </row>
    <row r="2261" spans="21:25" x14ac:dyDescent="0.2">
      <c r="U2261" s="55"/>
      <c r="V2261" s="53"/>
      <c r="W2261" s="53"/>
      <c r="X2261" s="53"/>
      <c r="Y2261" s="55"/>
    </row>
    <row r="2262" spans="21:25" x14ac:dyDescent="0.2">
      <c r="U2262" s="55"/>
      <c r="V2262" s="53"/>
      <c r="W2262" s="53"/>
      <c r="X2262" s="53"/>
      <c r="Y2262" s="55"/>
    </row>
    <row r="2263" spans="21:25" x14ac:dyDescent="0.2">
      <c r="U2263" s="55"/>
      <c r="V2263" s="53"/>
      <c r="W2263" s="53"/>
      <c r="X2263" s="53"/>
      <c r="Y2263" s="55"/>
    </row>
    <row r="2264" spans="21:25" x14ac:dyDescent="0.2">
      <c r="U2264" s="55"/>
      <c r="V2264" s="53"/>
      <c r="W2264" s="53"/>
      <c r="X2264" s="53"/>
      <c r="Y2264" s="55"/>
    </row>
    <row r="2265" spans="21:25" x14ac:dyDescent="0.2">
      <c r="U2265" s="55"/>
      <c r="V2265" s="53"/>
      <c r="W2265" s="53"/>
      <c r="X2265" s="53"/>
      <c r="Y2265" s="55"/>
    </row>
    <row r="2266" spans="21:25" x14ac:dyDescent="0.2">
      <c r="U2266" s="55"/>
      <c r="V2266" s="53"/>
      <c r="W2266" s="53"/>
      <c r="X2266" s="53"/>
      <c r="Y2266" s="55"/>
    </row>
    <row r="2267" spans="21:25" x14ac:dyDescent="0.2">
      <c r="U2267" s="55"/>
      <c r="V2267" s="53"/>
      <c r="W2267" s="53"/>
      <c r="X2267" s="53"/>
      <c r="Y2267" s="55"/>
    </row>
    <row r="2268" spans="21:25" x14ac:dyDescent="0.2">
      <c r="U2268" s="55"/>
      <c r="V2268" s="53"/>
      <c r="W2268" s="53"/>
      <c r="X2268" s="53"/>
      <c r="Y2268" s="55"/>
    </row>
    <row r="2269" spans="21:25" x14ac:dyDescent="0.2">
      <c r="U2269" s="55"/>
      <c r="V2269" s="53"/>
      <c r="W2269" s="53"/>
      <c r="X2269" s="53"/>
      <c r="Y2269" s="55"/>
    </row>
    <row r="2270" spans="21:25" x14ac:dyDescent="0.2">
      <c r="U2270" s="55"/>
      <c r="V2270" s="53"/>
      <c r="W2270" s="53"/>
      <c r="X2270" s="53"/>
      <c r="Y2270" s="55"/>
    </row>
    <row r="2271" spans="21:25" x14ac:dyDescent="0.2">
      <c r="U2271" s="55"/>
      <c r="V2271" s="53"/>
      <c r="W2271" s="53"/>
      <c r="X2271" s="53"/>
      <c r="Y2271" s="55"/>
    </row>
    <row r="2272" spans="21:25" x14ac:dyDescent="0.2">
      <c r="U2272" s="55"/>
      <c r="V2272" s="53"/>
      <c r="W2272" s="53"/>
      <c r="X2272" s="53"/>
      <c r="Y2272" s="55"/>
    </row>
    <row r="2273" spans="21:25" x14ac:dyDescent="0.2">
      <c r="U2273" s="55"/>
      <c r="V2273" s="53"/>
      <c r="W2273" s="53"/>
      <c r="X2273" s="53"/>
      <c r="Y2273" s="55"/>
    </row>
    <row r="2274" spans="21:25" x14ac:dyDescent="0.2">
      <c r="U2274" s="55"/>
      <c r="V2274" s="53"/>
      <c r="W2274" s="53"/>
      <c r="X2274" s="53"/>
      <c r="Y2274" s="55"/>
    </row>
    <row r="2275" spans="21:25" x14ac:dyDescent="0.2">
      <c r="U2275" s="55"/>
      <c r="V2275" s="53"/>
      <c r="W2275" s="53"/>
      <c r="X2275" s="53"/>
      <c r="Y2275" s="55"/>
    </row>
    <row r="2276" spans="21:25" x14ac:dyDescent="0.2">
      <c r="U2276" s="55"/>
      <c r="V2276" s="53"/>
      <c r="W2276" s="53"/>
      <c r="X2276" s="53"/>
      <c r="Y2276" s="55"/>
    </row>
    <row r="2277" spans="21:25" x14ac:dyDescent="0.2">
      <c r="U2277" s="55"/>
      <c r="V2277" s="53"/>
      <c r="W2277" s="53"/>
      <c r="X2277" s="53"/>
      <c r="Y2277" s="55"/>
    </row>
    <row r="2278" spans="21:25" x14ac:dyDescent="0.2">
      <c r="U2278" s="55"/>
      <c r="V2278" s="53"/>
      <c r="W2278" s="53"/>
      <c r="X2278" s="53"/>
      <c r="Y2278" s="55"/>
    </row>
    <row r="2279" spans="21:25" x14ac:dyDescent="0.2">
      <c r="U2279" s="55"/>
      <c r="V2279" s="53"/>
      <c r="W2279" s="53"/>
      <c r="X2279" s="53"/>
      <c r="Y2279" s="55"/>
    </row>
    <row r="2280" spans="21:25" x14ac:dyDescent="0.2">
      <c r="U2280" s="55"/>
      <c r="V2280" s="53"/>
      <c r="W2280" s="53"/>
      <c r="X2280" s="53"/>
      <c r="Y2280" s="55"/>
    </row>
    <row r="2281" spans="21:25" x14ac:dyDescent="0.2">
      <c r="U2281" s="55"/>
      <c r="V2281" s="53"/>
      <c r="W2281" s="53"/>
      <c r="X2281" s="53"/>
      <c r="Y2281" s="55"/>
    </row>
    <row r="2282" spans="21:25" x14ac:dyDescent="0.2">
      <c r="U2282" s="55"/>
      <c r="V2282" s="53"/>
      <c r="W2282" s="53"/>
      <c r="X2282" s="53"/>
      <c r="Y2282" s="55"/>
    </row>
    <row r="2283" spans="21:25" x14ac:dyDescent="0.2">
      <c r="U2283" s="55"/>
      <c r="V2283" s="53"/>
      <c r="W2283" s="53"/>
      <c r="X2283" s="53"/>
      <c r="Y2283" s="55"/>
    </row>
    <row r="2284" spans="21:25" x14ac:dyDescent="0.2">
      <c r="U2284" s="55"/>
      <c r="V2284" s="53"/>
      <c r="W2284" s="53"/>
      <c r="X2284" s="53"/>
      <c r="Y2284" s="55"/>
    </row>
    <row r="2285" spans="21:25" x14ac:dyDescent="0.2">
      <c r="U2285" s="55"/>
      <c r="V2285" s="53"/>
      <c r="W2285" s="53"/>
      <c r="X2285" s="53"/>
      <c r="Y2285" s="55"/>
    </row>
    <row r="2286" spans="21:25" x14ac:dyDescent="0.2">
      <c r="U2286" s="55"/>
      <c r="V2286" s="53"/>
      <c r="W2286" s="53"/>
      <c r="X2286" s="53"/>
      <c r="Y2286" s="55"/>
    </row>
    <row r="2287" spans="21:25" x14ac:dyDescent="0.2">
      <c r="U2287" s="55"/>
      <c r="V2287" s="53"/>
      <c r="W2287" s="53"/>
      <c r="X2287" s="53"/>
      <c r="Y2287" s="55"/>
    </row>
    <row r="2288" spans="21:25" x14ac:dyDescent="0.2">
      <c r="U2288" s="55"/>
      <c r="V2288" s="53"/>
      <c r="W2288" s="53"/>
      <c r="X2288" s="53"/>
      <c r="Y2288" s="55"/>
    </row>
    <row r="2289" spans="21:25" x14ac:dyDescent="0.2">
      <c r="U2289" s="55"/>
      <c r="V2289" s="53"/>
      <c r="W2289" s="53"/>
      <c r="X2289" s="53"/>
      <c r="Y2289" s="55"/>
    </row>
    <row r="2290" spans="21:25" x14ac:dyDescent="0.2">
      <c r="U2290" s="55"/>
      <c r="V2290" s="53"/>
      <c r="W2290" s="53"/>
      <c r="X2290" s="53"/>
      <c r="Y2290" s="55"/>
    </row>
    <row r="2291" spans="21:25" x14ac:dyDescent="0.2">
      <c r="U2291" s="55"/>
      <c r="V2291" s="53"/>
      <c r="W2291" s="53"/>
      <c r="X2291" s="53"/>
      <c r="Y2291" s="55"/>
    </row>
    <row r="2292" spans="21:25" x14ac:dyDescent="0.2">
      <c r="U2292" s="55"/>
      <c r="V2292" s="53"/>
      <c r="W2292" s="53"/>
      <c r="X2292" s="53"/>
      <c r="Y2292" s="55"/>
    </row>
    <row r="2293" spans="21:25" x14ac:dyDescent="0.2">
      <c r="U2293" s="55"/>
      <c r="V2293" s="53"/>
      <c r="W2293" s="53"/>
      <c r="X2293" s="53"/>
      <c r="Y2293" s="55"/>
    </row>
    <row r="2294" spans="21:25" x14ac:dyDescent="0.2">
      <c r="U2294" s="55"/>
      <c r="V2294" s="53"/>
      <c r="W2294" s="53"/>
      <c r="X2294" s="53"/>
      <c r="Y2294" s="55"/>
    </row>
    <row r="2295" spans="21:25" x14ac:dyDescent="0.2">
      <c r="U2295" s="55"/>
      <c r="V2295" s="53"/>
      <c r="W2295" s="53"/>
      <c r="X2295" s="53"/>
      <c r="Y2295" s="55"/>
    </row>
    <row r="2296" spans="21:25" x14ac:dyDescent="0.2">
      <c r="U2296" s="55"/>
      <c r="V2296" s="53"/>
      <c r="W2296" s="53"/>
      <c r="X2296" s="53"/>
      <c r="Y2296" s="55"/>
    </row>
    <row r="2297" spans="21:25" x14ac:dyDescent="0.2">
      <c r="U2297" s="55"/>
      <c r="V2297" s="53"/>
      <c r="W2297" s="53"/>
      <c r="X2297" s="53"/>
      <c r="Y2297" s="55"/>
    </row>
    <row r="2298" spans="21:25" x14ac:dyDescent="0.2">
      <c r="U2298" s="55"/>
      <c r="V2298" s="53"/>
      <c r="W2298" s="53"/>
      <c r="X2298" s="53"/>
      <c r="Y2298" s="55"/>
    </row>
    <row r="2299" spans="21:25" x14ac:dyDescent="0.2">
      <c r="U2299" s="55"/>
      <c r="V2299" s="53"/>
      <c r="W2299" s="53"/>
      <c r="X2299" s="53"/>
      <c r="Y2299" s="55"/>
    </row>
    <row r="2300" spans="21:25" x14ac:dyDescent="0.2">
      <c r="U2300" s="55"/>
      <c r="V2300" s="53"/>
      <c r="W2300" s="53"/>
      <c r="X2300" s="53"/>
      <c r="Y2300" s="55"/>
    </row>
    <row r="2301" spans="21:25" x14ac:dyDescent="0.2">
      <c r="U2301" s="55"/>
      <c r="V2301" s="53"/>
      <c r="W2301" s="53"/>
      <c r="X2301" s="53"/>
      <c r="Y2301" s="55"/>
    </row>
    <row r="2302" spans="21:25" x14ac:dyDescent="0.2">
      <c r="U2302" s="55"/>
      <c r="V2302" s="53"/>
      <c r="W2302" s="53"/>
      <c r="X2302" s="53"/>
      <c r="Y2302" s="55"/>
    </row>
    <row r="2303" spans="21:25" x14ac:dyDescent="0.2">
      <c r="U2303" s="55"/>
      <c r="V2303" s="53"/>
      <c r="W2303" s="53"/>
      <c r="X2303" s="53"/>
      <c r="Y2303" s="55"/>
    </row>
    <row r="2304" spans="21:25" x14ac:dyDescent="0.2">
      <c r="U2304" s="55"/>
      <c r="V2304" s="53"/>
      <c r="W2304" s="53"/>
      <c r="X2304" s="53"/>
      <c r="Y2304" s="55"/>
    </row>
    <row r="2305" spans="21:25" x14ac:dyDescent="0.2">
      <c r="U2305" s="55"/>
      <c r="V2305" s="53"/>
      <c r="W2305" s="53"/>
      <c r="X2305" s="53"/>
      <c r="Y2305" s="55"/>
    </row>
    <row r="2306" spans="21:25" x14ac:dyDescent="0.2">
      <c r="U2306" s="55"/>
      <c r="V2306" s="53"/>
      <c r="W2306" s="53"/>
      <c r="X2306" s="53"/>
      <c r="Y2306" s="55"/>
    </row>
    <row r="2307" spans="21:25" x14ac:dyDescent="0.2">
      <c r="U2307" s="55"/>
      <c r="V2307" s="53"/>
      <c r="W2307" s="53"/>
      <c r="X2307" s="53"/>
      <c r="Y2307" s="55"/>
    </row>
    <row r="2308" spans="21:25" x14ac:dyDescent="0.2">
      <c r="U2308" s="55"/>
      <c r="V2308" s="53"/>
      <c r="W2308" s="53"/>
      <c r="X2308" s="53"/>
      <c r="Y2308" s="55"/>
    </row>
    <row r="2309" spans="21:25" x14ac:dyDescent="0.2">
      <c r="U2309" s="55"/>
      <c r="V2309" s="53"/>
      <c r="W2309" s="53"/>
      <c r="X2309" s="53"/>
      <c r="Y2309" s="55"/>
    </row>
    <row r="2310" spans="21:25" x14ac:dyDescent="0.2">
      <c r="U2310" s="55"/>
      <c r="V2310" s="53"/>
      <c r="W2310" s="53"/>
      <c r="X2310" s="53"/>
      <c r="Y2310" s="55"/>
    </row>
    <row r="2311" spans="21:25" x14ac:dyDescent="0.2">
      <c r="U2311" s="55"/>
      <c r="V2311" s="53"/>
      <c r="W2311" s="53"/>
      <c r="X2311" s="53"/>
      <c r="Y2311" s="55"/>
    </row>
    <row r="2312" spans="21:25" x14ac:dyDescent="0.2">
      <c r="U2312" s="55"/>
      <c r="V2312" s="53"/>
      <c r="W2312" s="53"/>
      <c r="X2312" s="53"/>
      <c r="Y2312" s="55"/>
    </row>
    <row r="2313" spans="21:25" x14ac:dyDescent="0.2">
      <c r="U2313" s="55"/>
      <c r="V2313" s="53"/>
      <c r="W2313" s="53"/>
      <c r="X2313" s="53"/>
      <c r="Y2313" s="55"/>
    </row>
    <row r="2314" spans="21:25" x14ac:dyDescent="0.2">
      <c r="U2314" s="55"/>
      <c r="V2314" s="53"/>
      <c r="W2314" s="53"/>
      <c r="X2314" s="53"/>
      <c r="Y2314" s="55"/>
    </row>
    <row r="2315" spans="21:25" x14ac:dyDescent="0.2">
      <c r="U2315" s="55"/>
      <c r="V2315" s="53"/>
      <c r="W2315" s="53"/>
      <c r="X2315" s="53"/>
      <c r="Y2315" s="55"/>
    </row>
    <row r="2316" spans="21:25" x14ac:dyDescent="0.2">
      <c r="U2316" s="55"/>
      <c r="V2316" s="53"/>
      <c r="W2316" s="53"/>
      <c r="X2316" s="53"/>
      <c r="Y2316" s="55"/>
    </row>
    <row r="2317" spans="21:25" x14ac:dyDescent="0.2">
      <c r="U2317" s="55"/>
      <c r="V2317" s="53"/>
      <c r="W2317" s="53"/>
      <c r="X2317" s="53"/>
      <c r="Y2317" s="55"/>
    </row>
    <row r="2318" spans="21:25" x14ac:dyDescent="0.2">
      <c r="U2318" s="55"/>
      <c r="V2318" s="53"/>
      <c r="W2318" s="53"/>
      <c r="X2318" s="53"/>
      <c r="Y2318" s="55"/>
    </row>
    <row r="2319" spans="21:25" x14ac:dyDescent="0.2">
      <c r="U2319" s="55"/>
      <c r="V2319" s="53"/>
      <c r="W2319" s="53"/>
      <c r="X2319" s="53"/>
      <c r="Y2319" s="55"/>
    </row>
    <row r="2320" spans="21:25" x14ac:dyDescent="0.2">
      <c r="U2320" s="55"/>
      <c r="V2320" s="53"/>
      <c r="W2320" s="53"/>
      <c r="X2320" s="53"/>
      <c r="Y2320" s="55"/>
    </row>
    <row r="2321" spans="21:25" x14ac:dyDescent="0.2">
      <c r="U2321" s="55"/>
      <c r="V2321" s="53"/>
      <c r="W2321" s="53"/>
      <c r="X2321" s="53"/>
      <c r="Y2321" s="55"/>
    </row>
    <row r="2322" spans="21:25" x14ac:dyDescent="0.2">
      <c r="U2322" s="55"/>
      <c r="V2322" s="53"/>
      <c r="W2322" s="53"/>
      <c r="X2322" s="53"/>
      <c r="Y2322" s="55"/>
    </row>
    <row r="2323" spans="21:25" x14ac:dyDescent="0.2">
      <c r="U2323" s="55"/>
      <c r="V2323" s="53"/>
      <c r="W2323" s="53"/>
      <c r="X2323" s="53"/>
      <c r="Y2323" s="55"/>
    </row>
    <row r="2324" spans="21:25" x14ac:dyDescent="0.2">
      <c r="U2324" s="55"/>
      <c r="V2324" s="53"/>
      <c r="W2324" s="53"/>
      <c r="X2324" s="53"/>
      <c r="Y2324" s="55"/>
    </row>
    <row r="2325" spans="21:25" x14ac:dyDescent="0.2">
      <c r="U2325" s="55"/>
      <c r="V2325" s="53"/>
      <c r="W2325" s="53"/>
      <c r="X2325" s="53"/>
      <c r="Y2325" s="55"/>
    </row>
    <row r="2326" spans="21:25" x14ac:dyDescent="0.2">
      <c r="U2326" s="55"/>
      <c r="V2326" s="53"/>
      <c r="W2326" s="53"/>
      <c r="X2326" s="53"/>
      <c r="Y2326" s="55"/>
    </row>
    <row r="2327" spans="21:25" x14ac:dyDescent="0.2">
      <c r="U2327" s="55"/>
      <c r="V2327" s="53"/>
      <c r="W2327" s="53"/>
      <c r="X2327" s="53"/>
      <c r="Y2327" s="55"/>
    </row>
    <row r="2328" spans="21:25" x14ac:dyDescent="0.2">
      <c r="U2328" s="55"/>
      <c r="V2328" s="53"/>
      <c r="W2328" s="53"/>
      <c r="X2328" s="53"/>
      <c r="Y2328" s="55"/>
    </row>
    <row r="2329" spans="21:25" x14ac:dyDescent="0.2">
      <c r="U2329" s="55"/>
      <c r="V2329" s="53"/>
      <c r="W2329" s="53"/>
      <c r="X2329" s="53"/>
      <c r="Y2329" s="55"/>
    </row>
    <row r="2330" spans="21:25" x14ac:dyDescent="0.2">
      <c r="U2330" s="55"/>
      <c r="V2330" s="53"/>
      <c r="W2330" s="53"/>
      <c r="X2330" s="53"/>
      <c r="Y2330" s="55"/>
    </row>
    <row r="2331" spans="21:25" x14ac:dyDescent="0.2">
      <c r="U2331" s="55"/>
      <c r="V2331" s="53"/>
      <c r="W2331" s="53"/>
      <c r="X2331" s="53"/>
      <c r="Y2331" s="55"/>
    </row>
    <row r="2332" spans="21:25" x14ac:dyDescent="0.2">
      <c r="U2332" s="55"/>
      <c r="V2332" s="53"/>
      <c r="W2332" s="53"/>
      <c r="X2332" s="53"/>
      <c r="Y2332" s="55"/>
    </row>
    <row r="2333" spans="21:25" x14ac:dyDescent="0.2">
      <c r="U2333" s="55"/>
      <c r="V2333" s="53"/>
      <c r="W2333" s="53"/>
      <c r="X2333" s="53"/>
      <c r="Y2333" s="55"/>
    </row>
    <row r="2334" spans="21:25" x14ac:dyDescent="0.2">
      <c r="U2334" s="55"/>
      <c r="V2334" s="53"/>
      <c r="W2334" s="53"/>
      <c r="X2334" s="53"/>
      <c r="Y2334" s="55"/>
    </row>
    <row r="2335" spans="21:25" x14ac:dyDescent="0.2">
      <c r="U2335" s="55"/>
      <c r="V2335" s="53"/>
      <c r="W2335" s="53"/>
      <c r="X2335" s="53"/>
      <c r="Y2335" s="55"/>
    </row>
    <row r="2336" spans="21:25" x14ac:dyDescent="0.2">
      <c r="U2336" s="55"/>
      <c r="V2336" s="53"/>
      <c r="W2336" s="53"/>
      <c r="X2336" s="53"/>
      <c r="Y2336" s="55"/>
    </row>
    <row r="2337" spans="21:25" x14ac:dyDescent="0.2">
      <c r="U2337" s="55"/>
      <c r="V2337" s="53"/>
      <c r="W2337" s="53"/>
      <c r="X2337" s="53"/>
      <c r="Y2337" s="55"/>
    </row>
    <row r="2338" spans="21:25" x14ac:dyDescent="0.2">
      <c r="U2338" s="55"/>
      <c r="V2338" s="53"/>
      <c r="W2338" s="53"/>
      <c r="X2338" s="53"/>
      <c r="Y2338" s="55"/>
    </row>
    <row r="2339" spans="21:25" x14ac:dyDescent="0.2">
      <c r="U2339" s="55"/>
      <c r="V2339" s="53"/>
      <c r="W2339" s="53"/>
      <c r="X2339" s="53"/>
      <c r="Y2339" s="55"/>
    </row>
    <row r="2340" spans="21:25" x14ac:dyDescent="0.2">
      <c r="U2340" s="55"/>
      <c r="V2340" s="53"/>
      <c r="W2340" s="53"/>
      <c r="X2340" s="53"/>
      <c r="Y2340" s="55"/>
    </row>
    <row r="2341" spans="21:25" x14ac:dyDescent="0.2">
      <c r="U2341" s="55"/>
      <c r="V2341" s="53"/>
      <c r="W2341" s="53"/>
      <c r="X2341" s="53"/>
      <c r="Y2341" s="55"/>
    </row>
    <row r="2342" spans="21:25" x14ac:dyDescent="0.2">
      <c r="U2342" s="55"/>
      <c r="V2342" s="53"/>
      <c r="W2342" s="53"/>
      <c r="X2342" s="53"/>
      <c r="Y2342" s="55"/>
    </row>
    <row r="2343" spans="21:25" x14ac:dyDescent="0.2">
      <c r="U2343" s="55"/>
      <c r="V2343" s="53"/>
      <c r="W2343" s="53"/>
      <c r="X2343" s="53"/>
      <c r="Y2343" s="55"/>
    </row>
    <row r="2344" spans="21:25" x14ac:dyDescent="0.2">
      <c r="U2344" s="55"/>
      <c r="V2344" s="53"/>
      <c r="W2344" s="53"/>
      <c r="X2344" s="53"/>
      <c r="Y2344" s="55"/>
    </row>
    <row r="2345" spans="21:25" x14ac:dyDescent="0.2">
      <c r="U2345" s="55"/>
      <c r="V2345" s="53"/>
      <c r="W2345" s="53"/>
      <c r="X2345" s="53"/>
      <c r="Y2345" s="55"/>
    </row>
    <row r="2346" spans="21:25" x14ac:dyDescent="0.2">
      <c r="U2346" s="55"/>
      <c r="V2346" s="53"/>
      <c r="W2346" s="53"/>
      <c r="X2346" s="53"/>
      <c r="Y2346" s="55"/>
    </row>
    <row r="2347" spans="21:25" x14ac:dyDescent="0.2">
      <c r="U2347" s="55"/>
      <c r="V2347" s="53"/>
      <c r="W2347" s="53"/>
      <c r="X2347" s="53"/>
      <c r="Y2347" s="55"/>
    </row>
    <row r="2348" spans="21:25" x14ac:dyDescent="0.2">
      <c r="U2348" s="55"/>
      <c r="V2348" s="53"/>
      <c r="W2348" s="53"/>
      <c r="X2348" s="53"/>
      <c r="Y2348" s="55"/>
    </row>
    <row r="2349" spans="21:25" x14ac:dyDescent="0.2">
      <c r="U2349" s="55"/>
      <c r="V2349" s="53"/>
      <c r="W2349" s="53"/>
      <c r="X2349" s="53"/>
      <c r="Y2349" s="55"/>
    </row>
    <row r="2350" spans="21:25" x14ac:dyDescent="0.2">
      <c r="U2350" s="55"/>
      <c r="V2350" s="53"/>
      <c r="W2350" s="53"/>
      <c r="X2350" s="53"/>
      <c r="Y2350" s="55"/>
    </row>
    <row r="2351" spans="21:25" x14ac:dyDescent="0.2">
      <c r="U2351" s="55"/>
      <c r="V2351" s="53"/>
      <c r="W2351" s="53"/>
      <c r="X2351" s="53"/>
      <c r="Y2351" s="55"/>
    </row>
    <row r="2352" spans="21:25" x14ac:dyDescent="0.2">
      <c r="U2352" s="55"/>
      <c r="V2352" s="53"/>
      <c r="W2352" s="53"/>
      <c r="X2352" s="53"/>
      <c r="Y2352" s="55"/>
    </row>
    <row r="2353" spans="21:25" x14ac:dyDescent="0.2">
      <c r="U2353" s="55"/>
      <c r="V2353" s="53"/>
      <c r="W2353" s="53"/>
      <c r="X2353" s="53"/>
      <c r="Y2353" s="55"/>
    </row>
    <row r="2354" spans="21:25" x14ac:dyDescent="0.2">
      <c r="U2354" s="55"/>
      <c r="V2354" s="53"/>
      <c r="W2354" s="53"/>
      <c r="X2354" s="53"/>
      <c r="Y2354" s="55"/>
    </row>
    <row r="2355" spans="21:25" x14ac:dyDescent="0.2">
      <c r="U2355" s="55"/>
      <c r="V2355" s="53"/>
      <c r="W2355" s="53"/>
      <c r="X2355" s="53"/>
      <c r="Y2355" s="55"/>
    </row>
    <row r="2356" spans="21:25" x14ac:dyDescent="0.2">
      <c r="U2356" s="55"/>
      <c r="V2356" s="53"/>
      <c r="W2356" s="53"/>
      <c r="X2356" s="53"/>
      <c r="Y2356" s="55"/>
    </row>
    <row r="2357" spans="21:25" x14ac:dyDescent="0.2">
      <c r="U2357" s="55"/>
      <c r="V2357" s="53"/>
      <c r="W2357" s="53"/>
      <c r="X2357" s="53"/>
      <c r="Y2357" s="55"/>
    </row>
    <row r="2358" spans="21:25" x14ac:dyDescent="0.2">
      <c r="U2358" s="55"/>
      <c r="V2358" s="53"/>
      <c r="W2358" s="53"/>
      <c r="X2358" s="53"/>
      <c r="Y2358" s="55"/>
    </row>
    <row r="2359" spans="21:25" x14ac:dyDescent="0.2">
      <c r="U2359" s="55"/>
      <c r="V2359" s="53"/>
      <c r="W2359" s="53"/>
      <c r="X2359" s="53"/>
      <c r="Y2359" s="55"/>
    </row>
    <row r="2360" spans="21:25" x14ac:dyDescent="0.2">
      <c r="U2360" s="55"/>
      <c r="V2360" s="53"/>
      <c r="W2360" s="53"/>
      <c r="X2360" s="53"/>
      <c r="Y2360" s="55"/>
    </row>
    <row r="2361" spans="21:25" x14ac:dyDescent="0.2">
      <c r="U2361" s="55"/>
      <c r="V2361" s="53"/>
      <c r="W2361" s="53"/>
      <c r="X2361" s="53"/>
      <c r="Y2361" s="55"/>
    </row>
    <row r="2362" spans="21:25" x14ac:dyDescent="0.2">
      <c r="U2362" s="55"/>
      <c r="V2362" s="53"/>
      <c r="W2362" s="53"/>
      <c r="X2362" s="53"/>
      <c r="Y2362" s="55"/>
    </row>
    <row r="2363" spans="21:25" x14ac:dyDescent="0.2">
      <c r="U2363" s="55"/>
      <c r="V2363" s="53"/>
      <c r="W2363" s="53"/>
      <c r="X2363" s="53"/>
      <c r="Y2363" s="55"/>
    </row>
    <row r="2364" spans="21:25" x14ac:dyDescent="0.2">
      <c r="U2364" s="55"/>
      <c r="V2364" s="53"/>
      <c r="W2364" s="53"/>
      <c r="X2364" s="53"/>
      <c r="Y2364" s="55"/>
    </row>
    <row r="2365" spans="21:25" x14ac:dyDescent="0.2">
      <c r="U2365" s="55"/>
      <c r="V2365" s="53"/>
      <c r="W2365" s="53"/>
      <c r="X2365" s="53"/>
      <c r="Y2365" s="55"/>
    </row>
    <row r="2366" spans="21:25" x14ac:dyDescent="0.2">
      <c r="U2366" s="55"/>
      <c r="V2366" s="53"/>
      <c r="W2366" s="53"/>
      <c r="X2366" s="53"/>
      <c r="Y2366" s="55"/>
    </row>
    <row r="2367" spans="21:25" x14ac:dyDescent="0.2">
      <c r="U2367" s="55"/>
      <c r="V2367" s="53"/>
      <c r="W2367" s="53"/>
      <c r="X2367" s="53"/>
      <c r="Y2367" s="55"/>
    </row>
    <row r="2368" spans="21:25" x14ac:dyDescent="0.2">
      <c r="U2368" s="55"/>
      <c r="V2368" s="53"/>
      <c r="W2368" s="53"/>
      <c r="X2368" s="53"/>
      <c r="Y2368" s="55"/>
    </row>
    <row r="2369" spans="21:25" x14ac:dyDescent="0.2">
      <c r="U2369" s="55"/>
      <c r="V2369" s="53"/>
      <c r="W2369" s="53"/>
      <c r="X2369" s="53"/>
      <c r="Y2369" s="55"/>
    </row>
    <row r="2370" spans="21:25" x14ac:dyDescent="0.2">
      <c r="U2370" s="55"/>
      <c r="V2370" s="53"/>
      <c r="W2370" s="53"/>
      <c r="X2370" s="53"/>
      <c r="Y2370" s="55"/>
    </row>
    <row r="2371" spans="21:25" x14ac:dyDescent="0.2">
      <c r="U2371" s="55"/>
      <c r="V2371" s="53"/>
      <c r="W2371" s="53"/>
      <c r="X2371" s="53"/>
      <c r="Y2371" s="55"/>
    </row>
    <row r="2372" spans="21:25" x14ac:dyDescent="0.2">
      <c r="U2372" s="55"/>
      <c r="V2372" s="53"/>
      <c r="W2372" s="53"/>
      <c r="X2372" s="53"/>
      <c r="Y2372" s="55"/>
    </row>
    <row r="2373" spans="21:25" x14ac:dyDescent="0.2">
      <c r="U2373" s="55"/>
      <c r="V2373" s="53"/>
      <c r="W2373" s="53"/>
      <c r="X2373" s="53"/>
      <c r="Y2373" s="55"/>
    </row>
    <row r="2374" spans="21:25" x14ac:dyDescent="0.2">
      <c r="U2374" s="55"/>
      <c r="V2374" s="53"/>
      <c r="W2374" s="53"/>
      <c r="X2374" s="53"/>
      <c r="Y2374" s="55"/>
    </row>
    <row r="2375" spans="21:25" x14ac:dyDescent="0.2">
      <c r="U2375" s="55"/>
      <c r="V2375" s="53"/>
      <c r="W2375" s="53"/>
      <c r="X2375" s="53"/>
      <c r="Y2375" s="55"/>
    </row>
    <row r="2376" spans="21:25" x14ac:dyDescent="0.2">
      <c r="U2376" s="55"/>
      <c r="V2376" s="53"/>
      <c r="W2376" s="53"/>
      <c r="X2376" s="53"/>
      <c r="Y2376" s="55"/>
    </row>
    <row r="2377" spans="21:25" x14ac:dyDescent="0.2">
      <c r="U2377" s="55"/>
      <c r="V2377" s="53"/>
      <c r="W2377" s="53"/>
      <c r="X2377" s="53"/>
      <c r="Y2377" s="55"/>
    </row>
    <row r="2378" spans="21:25" x14ac:dyDescent="0.2">
      <c r="U2378" s="55"/>
      <c r="V2378" s="53"/>
      <c r="W2378" s="53"/>
      <c r="X2378" s="53"/>
      <c r="Y2378" s="55"/>
    </row>
    <row r="2379" spans="21:25" x14ac:dyDescent="0.2">
      <c r="U2379" s="55"/>
      <c r="V2379" s="53"/>
      <c r="W2379" s="53"/>
      <c r="X2379" s="53"/>
      <c r="Y2379" s="55"/>
    </row>
    <row r="2380" spans="21:25" x14ac:dyDescent="0.2">
      <c r="U2380" s="55"/>
      <c r="V2380" s="53"/>
      <c r="W2380" s="53"/>
      <c r="X2380" s="53"/>
      <c r="Y2380" s="55"/>
    </row>
    <row r="2381" spans="21:25" x14ac:dyDescent="0.2">
      <c r="U2381" s="55"/>
      <c r="V2381" s="53"/>
      <c r="W2381" s="53"/>
      <c r="X2381" s="53"/>
      <c r="Y2381" s="55"/>
    </row>
    <row r="2382" spans="21:25" x14ac:dyDescent="0.2">
      <c r="U2382" s="55"/>
      <c r="V2382" s="53"/>
      <c r="W2382" s="53"/>
      <c r="X2382" s="53"/>
      <c r="Y2382" s="55"/>
    </row>
    <row r="2383" spans="21:25" x14ac:dyDescent="0.2">
      <c r="U2383" s="55"/>
      <c r="V2383" s="53"/>
      <c r="W2383" s="53"/>
      <c r="X2383" s="53"/>
      <c r="Y2383" s="55"/>
    </row>
    <row r="2384" spans="21:25" x14ac:dyDescent="0.2">
      <c r="U2384" s="55"/>
      <c r="V2384" s="53"/>
      <c r="W2384" s="53"/>
      <c r="X2384" s="53"/>
      <c r="Y2384" s="55"/>
    </row>
    <row r="2385" spans="21:25" x14ac:dyDescent="0.2">
      <c r="U2385" s="55"/>
      <c r="V2385" s="53"/>
      <c r="W2385" s="53"/>
      <c r="X2385" s="53"/>
      <c r="Y2385" s="55"/>
    </row>
    <row r="2386" spans="21:25" x14ac:dyDescent="0.2">
      <c r="U2386" s="55"/>
      <c r="V2386" s="53"/>
      <c r="W2386" s="53"/>
      <c r="X2386" s="53"/>
      <c r="Y2386" s="55"/>
    </row>
    <row r="2387" spans="21:25" x14ac:dyDescent="0.2">
      <c r="U2387" s="55"/>
      <c r="V2387" s="53"/>
      <c r="W2387" s="53"/>
      <c r="X2387" s="53"/>
      <c r="Y2387" s="55"/>
    </row>
    <row r="2388" spans="21:25" x14ac:dyDescent="0.2">
      <c r="U2388" s="55"/>
      <c r="V2388" s="53"/>
      <c r="W2388" s="53"/>
      <c r="X2388" s="53"/>
      <c r="Y2388" s="55"/>
    </row>
    <row r="2389" spans="21:25" x14ac:dyDescent="0.2">
      <c r="U2389" s="55"/>
      <c r="V2389" s="53"/>
      <c r="W2389" s="53"/>
      <c r="X2389" s="53"/>
      <c r="Y2389" s="55"/>
    </row>
    <row r="2390" spans="21:25" x14ac:dyDescent="0.2">
      <c r="U2390" s="55"/>
      <c r="V2390" s="53"/>
      <c r="W2390" s="53"/>
      <c r="X2390" s="53"/>
      <c r="Y2390" s="55"/>
    </row>
    <row r="2391" spans="21:25" x14ac:dyDescent="0.2">
      <c r="U2391" s="55"/>
      <c r="V2391" s="53"/>
      <c r="W2391" s="53"/>
      <c r="X2391" s="53"/>
      <c r="Y2391" s="55"/>
    </row>
    <row r="2392" spans="21:25" x14ac:dyDescent="0.2">
      <c r="U2392" s="55"/>
      <c r="V2392" s="53"/>
      <c r="W2392" s="53"/>
      <c r="X2392" s="53"/>
      <c r="Y2392" s="55"/>
    </row>
    <row r="2393" spans="21:25" x14ac:dyDescent="0.2">
      <c r="U2393" s="55"/>
      <c r="V2393" s="53"/>
      <c r="W2393" s="53"/>
      <c r="X2393" s="53"/>
      <c r="Y2393" s="55"/>
    </row>
    <row r="2394" spans="21:25" x14ac:dyDescent="0.2">
      <c r="U2394" s="55"/>
      <c r="V2394" s="53"/>
      <c r="W2394" s="53"/>
      <c r="X2394" s="53"/>
      <c r="Y2394" s="55"/>
    </row>
    <row r="2395" spans="21:25" x14ac:dyDescent="0.2">
      <c r="U2395" s="55"/>
      <c r="V2395" s="53"/>
      <c r="W2395" s="53"/>
      <c r="X2395" s="53"/>
      <c r="Y2395" s="55"/>
    </row>
    <row r="2396" spans="21:25" x14ac:dyDescent="0.2">
      <c r="U2396" s="55"/>
      <c r="V2396" s="53"/>
      <c r="W2396" s="53"/>
      <c r="X2396" s="53"/>
      <c r="Y2396" s="55"/>
    </row>
    <row r="2397" spans="21:25" x14ac:dyDescent="0.2">
      <c r="U2397" s="55"/>
      <c r="V2397" s="53"/>
      <c r="W2397" s="53"/>
      <c r="X2397" s="53"/>
      <c r="Y2397" s="55"/>
    </row>
    <row r="2398" spans="21:25" x14ac:dyDescent="0.2">
      <c r="U2398" s="55"/>
      <c r="V2398" s="53"/>
      <c r="W2398" s="53"/>
      <c r="X2398" s="53"/>
      <c r="Y2398" s="55"/>
    </row>
    <row r="2399" spans="21:25" x14ac:dyDescent="0.2">
      <c r="U2399" s="55"/>
      <c r="V2399" s="53"/>
      <c r="W2399" s="53"/>
      <c r="X2399" s="53"/>
      <c r="Y2399" s="55"/>
    </row>
    <row r="2400" spans="21:25" x14ac:dyDescent="0.2">
      <c r="U2400" s="55"/>
      <c r="V2400" s="53"/>
      <c r="W2400" s="53"/>
      <c r="X2400" s="53"/>
      <c r="Y2400" s="55"/>
    </row>
    <row r="2401" spans="21:25" x14ac:dyDescent="0.2">
      <c r="U2401" s="55"/>
      <c r="V2401" s="53"/>
      <c r="W2401" s="53"/>
      <c r="X2401" s="53"/>
      <c r="Y2401" s="55"/>
    </row>
    <row r="2402" spans="21:25" x14ac:dyDescent="0.2">
      <c r="U2402" s="55"/>
      <c r="V2402" s="53"/>
      <c r="W2402" s="53"/>
      <c r="X2402" s="53"/>
      <c r="Y2402" s="55"/>
    </row>
    <row r="2403" spans="21:25" x14ac:dyDescent="0.2">
      <c r="U2403" s="55"/>
      <c r="V2403" s="53"/>
      <c r="W2403" s="53"/>
      <c r="X2403" s="53"/>
      <c r="Y2403" s="55"/>
    </row>
    <row r="2404" spans="21:25" x14ac:dyDescent="0.2">
      <c r="U2404" s="55"/>
      <c r="V2404" s="53"/>
      <c r="W2404" s="53"/>
      <c r="X2404" s="53"/>
      <c r="Y2404" s="55"/>
    </row>
    <row r="2405" spans="21:25" x14ac:dyDescent="0.2">
      <c r="U2405" s="55"/>
      <c r="V2405" s="53"/>
      <c r="W2405" s="53"/>
      <c r="X2405" s="53"/>
      <c r="Y2405" s="55"/>
    </row>
    <row r="2406" spans="21:25" x14ac:dyDescent="0.2">
      <c r="U2406" s="55"/>
      <c r="V2406" s="53"/>
      <c r="W2406" s="53"/>
      <c r="X2406" s="53"/>
      <c r="Y2406" s="55"/>
    </row>
    <row r="2407" spans="21:25" x14ac:dyDescent="0.2">
      <c r="U2407" s="55"/>
      <c r="V2407" s="53"/>
      <c r="W2407" s="53"/>
      <c r="X2407" s="53"/>
      <c r="Y2407" s="55"/>
    </row>
    <row r="2408" spans="21:25" x14ac:dyDescent="0.2">
      <c r="U2408" s="55"/>
      <c r="V2408" s="53"/>
      <c r="W2408" s="53"/>
      <c r="X2408" s="53"/>
      <c r="Y2408" s="55"/>
    </row>
    <row r="2409" spans="21:25" x14ac:dyDescent="0.2">
      <c r="U2409" s="55"/>
      <c r="V2409" s="53"/>
      <c r="W2409" s="53"/>
      <c r="X2409" s="53"/>
      <c r="Y2409" s="55"/>
    </row>
    <row r="2410" spans="21:25" x14ac:dyDescent="0.2">
      <c r="U2410" s="55"/>
      <c r="V2410" s="53"/>
      <c r="W2410" s="53"/>
      <c r="X2410" s="53"/>
      <c r="Y2410" s="55"/>
    </row>
    <row r="2411" spans="21:25" x14ac:dyDescent="0.2">
      <c r="U2411" s="55"/>
      <c r="V2411" s="53"/>
      <c r="W2411" s="53"/>
      <c r="X2411" s="53"/>
      <c r="Y2411" s="55"/>
    </row>
    <row r="2412" spans="21:25" x14ac:dyDescent="0.2">
      <c r="U2412" s="55"/>
      <c r="V2412" s="53"/>
      <c r="W2412" s="53"/>
      <c r="X2412" s="53"/>
      <c r="Y2412" s="55"/>
    </row>
    <row r="2413" spans="21:25" x14ac:dyDescent="0.2">
      <c r="U2413" s="55"/>
      <c r="V2413" s="53"/>
      <c r="W2413" s="53"/>
      <c r="X2413" s="53"/>
      <c r="Y2413" s="55"/>
    </row>
    <row r="2414" spans="21:25" x14ac:dyDescent="0.2">
      <c r="U2414" s="55"/>
      <c r="V2414" s="53"/>
      <c r="W2414" s="53"/>
      <c r="X2414" s="53"/>
      <c r="Y2414" s="55"/>
    </row>
    <row r="2415" spans="21:25" x14ac:dyDescent="0.2">
      <c r="U2415" s="55"/>
      <c r="V2415" s="53"/>
      <c r="W2415" s="53"/>
      <c r="X2415" s="53"/>
      <c r="Y2415" s="55"/>
    </row>
    <row r="2416" spans="21:25" x14ac:dyDescent="0.2">
      <c r="U2416" s="55"/>
      <c r="V2416" s="53"/>
      <c r="W2416" s="53"/>
      <c r="X2416" s="53"/>
      <c r="Y2416" s="55"/>
    </row>
    <row r="2417" spans="21:25" x14ac:dyDescent="0.2">
      <c r="U2417" s="55"/>
      <c r="V2417" s="53"/>
      <c r="W2417" s="53"/>
      <c r="X2417" s="53"/>
      <c r="Y2417" s="55"/>
    </row>
    <row r="2418" spans="21:25" x14ac:dyDescent="0.2">
      <c r="U2418" s="55"/>
      <c r="V2418" s="53"/>
      <c r="W2418" s="53"/>
      <c r="X2418" s="53"/>
      <c r="Y2418" s="55"/>
    </row>
    <row r="2419" spans="21:25" x14ac:dyDescent="0.2">
      <c r="U2419" s="55"/>
      <c r="V2419" s="53"/>
      <c r="W2419" s="53"/>
      <c r="X2419" s="53"/>
      <c r="Y2419" s="55"/>
    </row>
    <row r="2420" spans="21:25" x14ac:dyDescent="0.2">
      <c r="U2420" s="55"/>
      <c r="V2420" s="53"/>
      <c r="W2420" s="53"/>
      <c r="X2420" s="53"/>
      <c r="Y2420" s="55"/>
    </row>
    <row r="2421" spans="21:25" x14ac:dyDescent="0.2">
      <c r="U2421" s="55"/>
      <c r="V2421" s="53"/>
      <c r="W2421" s="53"/>
      <c r="X2421" s="53"/>
      <c r="Y2421" s="55"/>
    </row>
    <row r="2422" spans="21:25" x14ac:dyDescent="0.2">
      <c r="U2422" s="55"/>
      <c r="V2422" s="53"/>
      <c r="W2422" s="53"/>
      <c r="X2422" s="53"/>
      <c r="Y2422" s="55"/>
    </row>
    <row r="2423" spans="21:25" x14ac:dyDescent="0.2">
      <c r="U2423" s="55"/>
      <c r="V2423" s="53"/>
      <c r="W2423" s="53"/>
      <c r="X2423" s="53"/>
      <c r="Y2423" s="55"/>
    </row>
    <row r="2424" spans="21:25" x14ac:dyDescent="0.2">
      <c r="U2424" s="55"/>
      <c r="V2424" s="53"/>
      <c r="W2424" s="53"/>
      <c r="X2424" s="53"/>
      <c r="Y2424" s="55"/>
    </row>
    <row r="2425" spans="21:25" x14ac:dyDescent="0.2">
      <c r="U2425" s="55"/>
      <c r="V2425" s="53"/>
      <c r="W2425" s="53"/>
      <c r="X2425" s="53"/>
      <c r="Y2425" s="55"/>
    </row>
    <row r="2426" spans="21:25" x14ac:dyDescent="0.2">
      <c r="U2426" s="55"/>
      <c r="V2426" s="53"/>
      <c r="W2426" s="53"/>
      <c r="X2426" s="53"/>
      <c r="Y2426" s="55"/>
    </row>
    <row r="2427" spans="21:25" x14ac:dyDescent="0.2">
      <c r="U2427" s="55"/>
      <c r="V2427" s="53"/>
      <c r="W2427" s="53"/>
      <c r="X2427" s="53"/>
      <c r="Y2427" s="55"/>
    </row>
    <row r="2428" spans="21:25" x14ac:dyDescent="0.2">
      <c r="U2428" s="55"/>
      <c r="V2428" s="53"/>
      <c r="W2428" s="53"/>
      <c r="X2428" s="53"/>
      <c r="Y2428" s="55"/>
    </row>
    <row r="2429" spans="21:25" x14ac:dyDescent="0.2">
      <c r="U2429" s="55"/>
      <c r="V2429" s="53"/>
      <c r="W2429" s="53"/>
      <c r="X2429" s="53"/>
      <c r="Y2429" s="55"/>
    </row>
    <row r="2430" spans="21:25" x14ac:dyDescent="0.2">
      <c r="U2430" s="55"/>
      <c r="V2430" s="53"/>
      <c r="W2430" s="53"/>
      <c r="X2430" s="53"/>
      <c r="Y2430" s="55"/>
    </row>
    <row r="2431" spans="21:25" x14ac:dyDescent="0.2">
      <c r="U2431" s="55"/>
      <c r="V2431" s="53"/>
      <c r="W2431" s="53"/>
      <c r="X2431" s="53"/>
      <c r="Y2431" s="55"/>
    </row>
    <row r="2432" spans="21:25" x14ac:dyDescent="0.2">
      <c r="U2432" s="55"/>
      <c r="V2432" s="53"/>
      <c r="W2432" s="53"/>
      <c r="X2432" s="53"/>
      <c r="Y2432" s="55"/>
    </row>
    <row r="2433" spans="21:25" x14ac:dyDescent="0.2">
      <c r="U2433" s="55"/>
      <c r="V2433" s="53"/>
      <c r="W2433" s="53"/>
      <c r="X2433" s="53"/>
      <c r="Y2433" s="55"/>
    </row>
    <row r="2434" spans="21:25" x14ac:dyDescent="0.2">
      <c r="U2434" s="55"/>
      <c r="V2434" s="53"/>
      <c r="W2434" s="53"/>
      <c r="X2434" s="53"/>
      <c r="Y2434" s="55"/>
    </row>
    <row r="2435" spans="21:25" x14ac:dyDescent="0.2">
      <c r="U2435" s="55"/>
      <c r="V2435" s="53"/>
      <c r="W2435" s="53"/>
      <c r="X2435" s="53"/>
      <c r="Y2435" s="55"/>
    </row>
    <row r="2436" spans="21:25" x14ac:dyDescent="0.2">
      <c r="U2436" s="55"/>
      <c r="V2436" s="53"/>
      <c r="W2436" s="53"/>
      <c r="X2436" s="53"/>
      <c r="Y2436" s="55"/>
    </row>
    <row r="2437" spans="21:25" x14ac:dyDescent="0.2">
      <c r="U2437" s="55"/>
      <c r="V2437" s="53"/>
      <c r="W2437" s="53"/>
      <c r="X2437" s="53"/>
      <c r="Y2437" s="55"/>
    </row>
    <row r="2438" spans="21:25" x14ac:dyDescent="0.2">
      <c r="U2438" s="55"/>
      <c r="V2438" s="53"/>
      <c r="W2438" s="53"/>
      <c r="X2438" s="53"/>
      <c r="Y2438" s="55"/>
    </row>
    <row r="2439" spans="21:25" x14ac:dyDescent="0.2">
      <c r="U2439" s="55"/>
      <c r="V2439" s="53"/>
      <c r="W2439" s="53"/>
      <c r="X2439" s="53"/>
      <c r="Y2439" s="55"/>
    </row>
    <row r="2440" spans="21:25" x14ac:dyDescent="0.2">
      <c r="U2440" s="55"/>
      <c r="V2440" s="53"/>
      <c r="W2440" s="53"/>
      <c r="X2440" s="53"/>
      <c r="Y2440" s="55"/>
    </row>
    <row r="2441" spans="21:25" x14ac:dyDescent="0.2">
      <c r="U2441" s="55"/>
      <c r="V2441" s="53"/>
      <c r="W2441" s="53"/>
      <c r="X2441" s="53"/>
      <c r="Y2441" s="55"/>
    </row>
    <row r="2442" spans="21:25" x14ac:dyDescent="0.2">
      <c r="U2442" s="55"/>
      <c r="V2442" s="53"/>
      <c r="W2442" s="53"/>
      <c r="X2442" s="53"/>
      <c r="Y2442" s="55"/>
    </row>
    <row r="2443" spans="21:25" x14ac:dyDescent="0.2">
      <c r="U2443" s="55"/>
      <c r="V2443" s="53"/>
      <c r="W2443" s="53"/>
      <c r="X2443" s="53"/>
      <c r="Y2443" s="55"/>
    </row>
    <row r="2444" spans="21:25" x14ac:dyDescent="0.2">
      <c r="U2444" s="55"/>
      <c r="V2444" s="53"/>
      <c r="W2444" s="53"/>
      <c r="X2444" s="53"/>
      <c r="Y2444" s="55"/>
    </row>
    <row r="2445" spans="21:25" x14ac:dyDescent="0.2">
      <c r="U2445" s="55"/>
      <c r="V2445" s="53"/>
      <c r="W2445" s="53"/>
      <c r="X2445" s="53"/>
      <c r="Y2445" s="55"/>
    </row>
    <row r="2446" spans="21:25" x14ac:dyDescent="0.2">
      <c r="U2446" s="55"/>
      <c r="V2446" s="53"/>
      <c r="W2446" s="53"/>
      <c r="X2446" s="53"/>
      <c r="Y2446" s="55"/>
    </row>
    <row r="2447" spans="21:25" x14ac:dyDescent="0.2">
      <c r="U2447" s="55"/>
      <c r="V2447" s="53"/>
      <c r="W2447" s="53"/>
      <c r="X2447" s="53"/>
      <c r="Y2447" s="55"/>
    </row>
    <row r="2448" spans="21:25" x14ac:dyDescent="0.2">
      <c r="U2448" s="55"/>
      <c r="V2448" s="53"/>
      <c r="W2448" s="53"/>
      <c r="X2448" s="53"/>
      <c r="Y2448" s="55"/>
    </row>
    <row r="2449" spans="21:25" x14ac:dyDescent="0.2">
      <c r="U2449" s="55"/>
      <c r="V2449" s="53"/>
      <c r="W2449" s="53"/>
      <c r="X2449" s="53"/>
      <c r="Y2449" s="55"/>
    </row>
    <row r="2450" spans="21:25" x14ac:dyDescent="0.2">
      <c r="U2450" s="55"/>
      <c r="V2450" s="53"/>
      <c r="W2450" s="53"/>
      <c r="X2450" s="53"/>
      <c r="Y2450" s="55"/>
    </row>
    <row r="2451" spans="21:25" x14ac:dyDescent="0.2">
      <c r="U2451" s="55"/>
      <c r="V2451" s="53"/>
      <c r="W2451" s="53"/>
      <c r="X2451" s="53"/>
      <c r="Y2451" s="55"/>
    </row>
    <row r="2452" spans="21:25" x14ac:dyDescent="0.2">
      <c r="U2452" s="55"/>
      <c r="V2452" s="53"/>
      <c r="W2452" s="53"/>
      <c r="X2452" s="53"/>
      <c r="Y2452" s="55"/>
    </row>
    <row r="2453" spans="21:25" x14ac:dyDescent="0.2">
      <c r="U2453" s="55"/>
      <c r="V2453" s="53"/>
      <c r="W2453" s="53"/>
      <c r="X2453" s="53"/>
      <c r="Y2453" s="55"/>
    </row>
    <row r="2454" spans="21:25" x14ac:dyDescent="0.2">
      <c r="U2454" s="55"/>
      <c r="V2454" s="53"/>
      <c r="W2454" s="53"/>
      <c r="X2454" s="53"/>
      <c r="Y2454" s="55"/>
    </row>
    <row r="2455" spans="21:25" x14ac:dyDescent="0.2">
      <c r="U2455" s="55"/>
      <c r="V2455" s="53"/>
      <c r="W2455" s="53"/>
      <c r="X2455" s="53"/>
      <c r="Y2455" s="55"/>
    </row>
    <row r="2456" spans="21:25" x14ac:dyDescent="0.2">
      <c r="U2456" s="55"/>
      <c r="V2456" s="53"/>
      <c r="W2456" s="53"/>
      <c r="X2456" s="53"/>
      <c r="Y2456" s="55"/>
    </row>
    <row r="2457" spans="21:25" x14ac:dyDescent="0.2">
      <c r="U2457" s="55"/>
      <c r="V2457" s="53"/>
      <c r="W2457" s="53"/>
      <c r="X2457" s="53"/>
      <c r="Y2457" s="55"/>
    </row>
    <row r="2458" spans="21:25" x14ac:dyDescent="0.2">
      <c r="U2458" s="55"/>
      <c r="V2458" s="53"/>
      <c r="W2458" s="53"/>
      <c r="X2458" s="53"/>
      <c r="Y2458" s="55"/>
    </row>
    <row r="2459" spans="21:25" x14ac:dyDescent="0.2">
      <c r="U2459" s="55"/>
      <c r="V2459" s="53"/>
      <c r="W2459" s="53"/>
      <c r="X2459" s="53"/>
      <c r="Y2459" s="55"/>
    </row>
    <row r="2460" spans="21:25" x14ac:dyDescent="0.2">
      <c r="U2460" s="55"/>
      <c r="V2460" s="53"/>
      <c r="W2460" s="53"/>
      <c r="X2460" s="53"/>
      <c r="Y2460" s="55"/>
    </row>
    <row r="2461" spans="21:25" x14ac:dyDescent="0.2">
      <c r="U2461" s="55"/>
      <c r="V2461" s="53"/>
      <c r="W2461" s="53"/>
      <c r="X2461" s="53"/>
      <c r="Y2461" s="55"/>
    </row>
    <row r="2462" spans="21:25" x14ac:dyDescent="0.2">
      <c r="U2462" s="55"/>
      <c r="V2462" s="53"/>
      <c r="W2462" s="53"/>
      <c r="X2462" s="53"/>
      <c r="Y2462" s="55"/>
    </row>
    <row r="2463" spans="21:25" x14ac:dyDescent="0.2">
      <c r="U2463" s="55"/>
      <c r="V2463" s="53"/>
      <c r="W2463" s="53"/>
      <c r="X2463" s="53"/>
      <c r="Y2463" s="55"/>
    </row>
    <row r="2464" spans="21:25" x14ac:dyDescent="0.2">
      <c r="U2464" s="55"/>
      <c r="V2464" s="53"/>
      <c r="W2464" s="53"/>
      <c r="X2464" s="53"/>
      <c r="Y2464" s="55"/>
    </row>
    <row r="2465" spans="21:25" x14ac:dyDescent="0.2">
      <c r="U2465" s="55"/>
      <c r="V2465" s="53"/>
      <c r="W2465" s="53"/>
      <c r="X2465" s="53"/>
      <c r="Y2465" s="55"/>
    </row>
    <row r="2466" spans="21:25" x14ac:dyDescent="0.2">
      <c r="U2466" s="55"/>
      <c r="V2466" s="53"/>
      <c r="W2466" s="53"/>
      <c r="X2466" s="53"/>
      <c r="Y2466" s="55"/>
    </row>
    <row r="2467" spans="21:25" x14ac:dyDescent="0.2">
      <c r="U2467" s="55"/>
      <c r="V2467" s="53"/>
      <c r="W2467" s="53"/>
      <c r="X2467" s="53"/>
      <c r="Y2467" s="55"/>
    </row>
    <row r="2468" spans="21:25" x14ac:dyDescent="0.2">
      <c r="U2468" s="55"/>
      <c r="V2468" s="53"/>
      <c r="W2468" s="53"/>
      <c r="X2468" s="53"/>
      <c r="Y2468" s="55"/>
    </row>
    <row r="2469" spans="21:25" x14ac:dyDescent="0.2">
      <c r="U2469" s="55"/>
      <c r="V2469" s="53"/>
      <c r="W2469" s="53"/>
      <c r="X2469" s="53"/>
      <c r="Y2469" s="55"/>
    </row>
    <row r="2470" spans="21:25" x14ac:dyDescent="0.2">
      <c r="U2470" s="55"/>
      <c r="V2470" s="53"/>
      <c r="W2470" s="53"/>
      <c r="X2470" s="53"/>
      <c r="Y2470" s="55"/>
    </row>
    <row r="2471" spans="21:25" x14ac:dyDescent="0.2">
      <c r="U2471" s="55"/>
      <c r="V2471" s="53"/>
      <c r="W2471" s="53"/>
      <c r="X2471" s="53"/>
      <c r="Y2471" s="55"/>
    </row>
    <row r="2472" spans="21:25" x14ac:dyDescent="0.2">
      <c r="U2472" s="55"/>
      <c r="V2472" s="53"/>
      <c r="W2472" s="53"/>
      <c r="X2472" s="53"/>
      <c r="Y2472" s="55"/>
    </row>
    <row r="2473" spans="21:25" x14ac:dyDescent="0.2">
      <c r="U2473" s="55"/>
      <c r="V2473" s="53"/>
      <c r="W2473" s="53"/>
      <c r="X2473" s="53"/>
      <c r="Y2473" s="55"/>
    </row>
    <row r="2474" spans="21:25" x14ac:dyDescent="0.2">
      <c r="U2474" s="55"/>
      <c r="V2474" s="53"/>
      <c r="W2474" s="53"/>
      <c r="X2474" s="53"/>
      <c r="Y2474" s="55"/>
    </row>
    <row r="2475" spans="21:25" x14ac:dyDescent="0.2">
      <c r="U2475" s="55"/>
      <c r="V2475" s="53"/>
      <c r="W2475" s="53"/>
      <c r="X2475" s="53"/>
      <c r="Y2475" s="55"/>
    </row>
    <row r="2476" spans="21:25" x14ac:dyDescent="0.2">
      <c r="U2476" s="55"/>
      <c r="V2476" s="53"/>
      <c r="W2476" s="53"/>
      <c r="X2476" s="53"/>
      <c r="Y2476" s="55"/>
    </row>
    <row r="2477" spans="21:25" x14ac:dyDescent="0.2">
      <c r="U2477" s="55"/>
      <c r="V2477" s="53"/>
      <c r="W2477" s="53"/>
      <c r="X2477" s="53"/>
      <c r="Y2477" s="55"/>
    </row>
    <row r="2478" spans="21:25" x14ac:dyDescent="0.2">
      <c r="U2478" s="55"/>
      <c r="V2478" s="53"/>
      <c r="W2478" s="53"/>
      <c r="X2478" s="53"/>
      <c r="Y2478" s="55"/>
    </row>
    <row r="2479" spans="21:25" x14ac:dyDescent="0.2">
      <c r="U2479" s="55"/>
      <c r="V2479" s="53"/>
      <c r="W2479" s="53"/>
      <c r="X2479" s="53"/>
      <c r="Y2479" s="55"/>
    </row>
    <row r="2480" spans="21:25" x14ac:dyDescent="0.2">
      <c r="U2480" s="55"/>
      <c r="V2480" s="53"/>
      <c r="W2480" s="53"/>
      <c r="X2480" s="53"/>
      <c r="Y2480" s="55"/>
    </row>
    <row r="2481" spans="21:25" x14ac:dyDescent="0.2">
      <c r="U2481" s="55"/>
      <c r="V2481" s="53"/>
      <c r="W2481" s="53"/>
      <c r="X2481" s="53"/>
      <c r="Y2481" s="55"/>
    </row>
    <row r="2482" spans="21:25" x14ac:dyDescent="0.2">
      <c r="U2482" s="55"/>
      <c r="V2482" s="53"/>
      <c r="W2482" s="53"/>
      <c r="X2482" s="53"/>
      <c r="Y2482" s="55"/>
    </row>
    <row r="2483" spans="21:25" x14ac:dyDescent="0.2">
      <c r="U2483" s="55"/>
      <c r="V2483" s="53"/>
      <c r="W2483" s="53"/>
      <c r="X2483" s="53"/>
      <c r="Y2483" s="55"/>
    </row>
    <row r="2484" spans="21:25" x14ac:dyDescent="0.2">
      <c r="U2484" s="55"/>
      <c r="V2484" s="53"/>
      <c r="W2484" s="53"/>
      <c r="X2484" s="53"/>
      <c r="Y2484" s="55"/>
    </row>
    <row r="2485" spans="21:25" x14ac:dyDescent="0.2">
      <c r="U2485" s="55"/>
      <c r="V2485" s="53"/>
      <c r="W2485" s="53"/>
      <c r="X2485" s="53"/>
      <c r="Y2485" s="55"/>
    </row>
    <row r="2486" spans="21:25" x14ac:dyDescent="0.2">
      <c r="U2486" s="55"/>
      <c r="V2486" s="53"/>
      <c r="W2486" s="53"/>
      <c r="X2486" s="53"/>
      <c r="Y2486" s="55"/>
    </row>
    <row r="2487" spans="21:25" x14ac:dyDescent="0.2">
      <c r="U2487" s="55"/>
      <c r="V2487" s="53"/>
      <c r="W2487" s="53"/>
      <c r="X2487" s="53"/>
      <c r="Y2487" s="55"/>
    </row>
    <row r="2488" spans="21:25" x14ac:dyDescent="0.2">
      <c r="U2488" s="55"/>
      <c r="V2488" s="53"/>
      <c r="W2488" s="53"/>
      <c r="X2488" s="53"/>
      <c r="Y2488" s="55"/>
    </row>
    <row r="2489" spans="21:25" x14ac:dyDescent="0.2">
      <c r="U2489" s="55"/>
      <c r="V2489" s="53"/>
      <c r="W2489" s="53"/>
      <c r="X2489" s="53"/>
      <c r="Y2489" s="55"/>
    </row>
    <row r="2490" spans="21:25" x14ac:dyDescent="0.2">
      <c r="U2490" s="55"/>
      <c r="V2490" s="53"/>
      <c r="W2490" s="53"/>
      <c r="X2490" s="53"/>
      <c r="Y2490" s="55"/>
    </row>
    <row r="2491" spans="21:25" x14ac:dyDescent="0.2">
      <c r="U2491" s="55"/>
      <c r="V2491" s="53"/>
      <c r="W2491" s="53"/>
      <c r="X2491" s="53"/>
      <c r="Y2491" s="55"/>
    </row>
    <row r="2492" spans="21:25" x14ac:dyDescent="0.2">
      <c r="U2492" s="55"/>
      <c r="V2492" s="53"/>
      <c r="W2492" s="53"/>
      <c r="X2492" s="53"/>
      <c r="Y2492" s="55"/>
    </row>
    <row r="2493" spans="21:25" x14ac:dyDescent="0.2">
      <c r="U2493" s="55"/>
      <c r="V2493" s="53"/>
      <c r="W2493" s="53"/>
      <c r="X2493" s="53"/>
      <c r="Y2493" s="55"/>
    </row>
    <row r="2494" spans="21:25" x14ac:dyDescent="0.2">
      <c r="U2494" s="55"/>
      <c r="V2494" s="53"/>
      <c r="W2494" s="53"/>
      <c r="X2494" s="53"/>
      <c r="Y2494" s="55"/>
    </row>
    <row r="2495" spans="21:25" x14ac:dyDescent="0.2">
      <c r="U2495" s="55"/>
      <c r="V2495" s="53"/>
      <c r="W2495" s="53"/>
      <c r="X2495" s="53"/>
      <c r="Y2495" s="55"/>
    </row>
    <row r="2496" spans="21:25" x14ac:dyDescent="0.2">
      <c r="U2496" s="55"/>
      <c r="V2496" s="53"/>
      <c r="W2496" s="53"/>
      <c r="X2496" s="53"/>
      <c r="Y2496" s="55"/>
    </row>
    <row r="2497" spans="21:25" x14ac:dyDescent="0.2">
      <c r="U2497" s="55"/>
      <c r="V2497" s="53"/>
      <c r="W2497" s="53"/>
      <c r="X2497" s="53"/>
      <c r="Y2497" s="55"/>
    </row>
    <row r="2498" spans="21:25" x14ac:dyDescent="0.2">
      <c r="U2498" s="55"/>
      <c r="V2498" s="53"/>
      <c r="W2498" s="53"/>
      <c r="X2498" s="53"/>
      <c r="Y2498" s="55"/>
    </row>
    <row r="2499" spans="21:25" x14ac:dyDescent="0.2">
      <c r="U2499" s="55"/>
      <c r="V2499" s="53"/>
      <c r="W2499" s="53"/>
      <c r="X2499" s="53"/>
      <c r="Y2499" s="55"/>
    </row>
    <row r="2500" spans="21:25" x14ac:dyDescent="0.2">
      <c r="U2500" s="55"/>
      <c r="V2500" s="53"/>
      <c r="W2500" s="53"/>
      <c r="X2500" s="53"/>
      <c r="Y2500" s="55"/>
    </row>
    <row r="2501" spans="21:25" x14ac:dyDescent="0.2">
      <c r="U2501" s="55"/>
      <c r="V2501" s="53"/>
      <c r="W2501" s="53"/>
      <c r="X2501" s="53"/>
      <c r="Y2501" s="55"/>
    </row>
    <row r="2502" spans="21:25" x14ac:dyDescent="0.2">
      <c r="U2502" s="55"/>
      <c r="V2502" s="53"/>
      <c r="W2502" s="53"/>
      <c r="X2502" s="53"/>
      <c r="Y2502" s="55"/>
    </row>
    <row r="2503" spans="21:25" x14ac:dyDescent="0.2">
      <c r="U2503" s="55"/>
      <c r="V2503" s="53"/>
      <c r="W2503" s="53"/>
      <c r="X2503" s="53"/>
      <c r="Y2503" s="55"/>
    </row>
    <row r="2504" spans="21:25" x14ac:dyDescent="0.2">
      <c r="U2504" s="55"/>
      <c r="V2504" s="53"/>
      <c r="W2504" s="53"/>
      <c r="X2504" s="53"/>
      <c r="Y2504" s="55"/>
    </row>
    <row r="2505" spans="21:25" x14ac:dyDescent="0.2">
      <c r="U2505" s="55"/>
      <c r="V2505" s="53"/>
      <c r="W2505" s="53"/>
      <c r="X2505" s="53"/>
      <c r="Y2505" s="55"/>
    </row>
    <row r="2506" spans="21:25" x14ac:dyDescent="0.2">
      <c r="U2506" s="55"/>
      <c r="V2506" s="53"/>
      <c r="W2506" s="53"/>
      <c r="X2506" s="53"/>
      <c r="Y2506" s="55"/>
    </row>
    <row r="2507" spans="21:25" x14ac:dyDescent="0.2">
      <c r="U2507" s="55"/>
      <c r="V2507" s="53"/>
      <c r="W2507" s="53"/>
      <c r="X2507" s="53"/>
      <c r="Y2507" s="55"/>
    </row>
    <row r="2508" spans="21:25" x14ac:dyDescent="0.2">
      <c r="U2508" s="55"/>
      <c r="V2508" s="53"/>
      <c r="W2508" s="53"/>
      <c r="X2508" s="53"/>
      <c r="Y2508" s="55"/>
    </row>
    <row r="2509" spans="21:25" x14ac:dyDescent="0.2">
      <c r="U2509" s="55"/>
      <c r="V2509" s="53"/>
      <c r="W2509" s="53"/>
      <c r="X2509" s="53"/>
      <c r="Y2509" s="55"/>
    </row>
    <row r="2510" spans="21:25" x14ac:dyDescent="0.2">
      <c r="U2510" s="55"/>
      <c r="V2510" s="53"/>
      <c r="W2510" s="53"/>
      <c r="X2510" s="53"/>
      <c r="Y2510" s="55"/>
    </row>
    <row r="2511" spans="21:25" x14ac:dyDescent="0.2">
      <c r="U2511" s="55"/>
      <c r="V2511" s="53"/>
      <c r="W2511" s="53"/>
      <c r="X2511" s="53"/>
      <c r="Y2511" s="55"/>
    </row>
    <row r="2512" spans="21:25" x14ac:dyDescent="0.2">
      <c r="U2512" s="55"/>
      <c r="V2512" s="53"/>
      <c r="W2512" s="53"/>
      <c r="X2512" s="53"/>
      <c r="Y2512" s="55"/>
    </row>
    <row r="2513" spans="21:25" x14ac:dyDescent="0.2">
      <c r="U2513" s="55"/>
      <c r="V2513" s="53"/>
      <c r="W2513" s="53"/>
      <c r="X2513" s="53"/>
      <c r="Y2513" s="55"/>
    </row>
    <row r="2514" spans="21:25" x14ac:dyDescent="0.2">
      <c r="U2514" s="55"/>
      <c r="V2514" s="53"/>
      <c r="W2514" s="53"/>
      <c r="X2514" s="53"/>
      <c r="Y2514" s="55"/>
    </row>
    <row r="2515" spans="21:25" x14ac:dyDescent="0.2">
      <c r="U2515" s="55"/>
      <c r="V2515" s="53"/>
      <c r="W2515" s="53"/>
      <c r="X2515" s="53"/>
      <c r="Y2515" s="55"/>
    </row>
    <row r="2516" spans="21:25" x14ac:dyDescent="0.2">
      <c r="U2516" s="55"/>
      <c r="V2516" s="53"/>
      <c r="W2516" s="53"/>
      <c r="X2516" s="53"/>
      <c r="Y2516" s="55"/>
    </row>
    <row r="2517" spans="21:25" x14ac:dyDescent="0.2">
      <c r="U2517" s="55"/>
      <c r="V2517" s="53"/>
      <c r="W2517" s="53"/>
      <c r="X2517" s="53"/>
      <c r="Y2517" s="55"/>
    </row>
    <row r="2518" spans="21:25" x14ac:dyDescent="0.2">
      <c r="U2518" s="55"/>
      <c r="V2518" s="53"/>
      <c r="W2518" s="53"/>
      <c r="X2518" s="53"/>
      <c r="Y2518" s="55"/>
    </row>
    <row r="2519" spans="21:25" x14ac:dyDescent="0.2">
      <c r="U2519" s="55"/>
      <c r="V2519" s="53"/>
      <c r="W2519" s="53"/>
      <c r="X2519" s="53"/>
      <c r="Y2519" s="55"/>
    </row>
    <row r="2520" spans="21:25" x14ac:dyDescent="0.2">
      <c r="U2520" s="55"/>
      <c r="V2520" s="53"/>
      <c r="W2520" s="53"/>
      <c r="X2520" s="53"/>
      <c r="Y2520" s="55"/>
    </row>
    <row r="2521" spans="21:25" x14ac:dyDescent="0.2">
      <c r="U2521" s="55"/>
      <c r="V2521" s="53"/>
      <c r="W2521" s="53"/>
      <c r="X2521" s="53"/>
      <c r="Y2521" s="55"/>
    </row>
    <row r="2522" spans="21:25" x14ac:dyDescent="0.2">
      <c r="U2522" s="55"/>
      <c r="V2522" s="53"/>
      <c r="W2522" s="53"/>
      <c r="X2522" s="53"/>
      <c r="Y2522" s="55"/>
    </row>
    <row r="2523" spans="21:25" x14ac:dyDescent="0.2">
      <c r="U2523" s="55"/>
      <c r="V2523" s="53"/>
      <c r="W2523" s="53"/>
      <c r="X2523" s="53"/>
      <c r="Y2523" s="55"/>
    </row>
    <row r="2524" spans="21:25" x14ac:dyDescent="0.2">
      <c r="U2524" s="55"/>
      <c r="V2524" s="53"/>
      <c r="W2524" s="53"/>
      <c r="X2524" s="53"/>
      <c r="Y2524" s="55"/>
    </row>
    <row r="2525" spans="21:25" x14ac:dyDescent="0.2">
      <c r="U2525" s="55"/>
      <c r="V2525" s="53"/>
      <c r="W2525" s="53"/>
      <c r="X2525" s="53"/>
      <c r="Y2525" s="55"/>
    </row>
    <row r="2526" spans="21:25" x14ac:dyDescent="0.2">
      <c r="U2526" s="55"/>
      <c r="V2526" s="53"/>
      <c r="W2526" s="53"/>
      <c r="X2526" s="53"/>
      <c r="Y2526" s="55"/>
    </row>
    <row r="2527" spans="21:25" x14ac:dyDescent="0.2">
      <c r="U2527" s="55"/>
      <c r="V2527" s="53"/>
      <c r="W2527" s="53"/>
      <c r="X2527" s="53"/>
      <c r="Y2527" s="55"/>
    </row>
    <row r="2528" spans="21:25" x14ac:dyDescent="0.2">
      <c r="U2528" s="55"/>
      <c r="V2528" s="53"/>
      <c r="W2528" s="53"/>
      <c r="X2528" s="53"/>
      <c r="Y2528" s="55"/>
    </row>
    <row r="2529" spans="21:25" x14ac:dyDescent="0.2">
      <c r="U2529" s="55"/>
      <c r="V2529" s="53"/>
      <c r="W2529" s="53"/>
      <c r="X2529" s="53"/>
      <c r="Y2529" s="55"/>
    </row>
    <row r="2530" spans="21:25" x14ac:dyDescent="0.2">
      <c r="U2530" s="55"/>
      <c r="V2530" s="53"/>
      <c r="W2530" s="53"/>
      <c r="X2530" s="53"/>
      <c r="Y2530" s="55"/>
    </row>
    <row r="2531" spans="21:25" x14ac:dyDescent="0.2">
      <c r="U2531" s="55"/>
      <c r="V2531" s="53"/>
      <c r="W2531" s="53"/>
      <c r="X2531" s="53"/>
      <c r="Y2531" s="55"/>
    </row>
    <row r="2532" spans="21:25" x14ac:dyDescent="0.2">
      <c r="U2532" s="55"/>
      <c r="V2532" s="53"/>
      <c r="W2532" s="53"/>
      <c r="X2532" s="53"/>
      <c r="Y2532" s="55"/>
    </row>
    <row r="2533" spans="21:25" x14ac:dyDescent="0.2">
      <c r="U2533" s="55"/>
      <c r="V2533" s="53"/>
      <c r="W2533" s="53"/>
      <c r="X2533" s="53"/>
      <c r="Y2533" s="55"/>
    </row>
    <row r="2534" spans="21:25" x14ac:dyDescent="0.2">
      <c r="U2534" s="55"/>
      <c r="V2534" s="53"/>
      <c r="W2534" s="53"/>
      <c r="X2534" s="53"/>
      <c r="Y2534" s="55"/>
    </row>
    <row r="2535" spans="21:25" x14ac:dyDescent="0.2">
      <c r="U2535" s="55"/>
      <c r="V2535" s="53"/>
      <c r="W2535" s="53"/>
      <c r="X2535" s="53"/>
      <c r="Y2535" s="55"/>
    </row>
    <row r="2536" spans="21:25" x14ac:dyDescent="0.2">
      <c r="U2536" s="55"/>
      <c r="V2536" s="53"/>
      <c r="W2536" s="53"/>
      <c r="X2536" s="53"/>
      <c r="Y2536" s="55"/>
    </row>
    <row r="2537" spans="21:25" x14ac:dyDescent="0.2">
      <c r="U2537" s="55"/>
      <c r="V2537" s="53"/>
      <c r="W2537" s="53"/>
      <c r="X2537" s="53"/>
      <c r="Y2537" s="55"/>
    </row>
    <row r="2538" spans="21:25" x14ac:dyDescent="0.2">
      <c r="U2538" s="55"/>
      <c r="V2538" s="53"/>
      <c r="W2538" s="53"/>
      <c r="X2538" s="53"/>
      <c r="Y2538" s="55"/>
    </row>
    <row r="2539" spans="21:25" x14ac:dyDescent="0.2">
      <c r="U2539" s="55"/>
      <c r="V2539" s="53"/>
      <c r="W2539" s="53"/>
      <c r="X2539" s="53"/>
      <c r="Y2539" s="55"/>
    </row>
    <row r="2540" spans="21:25" x14ac:dyDescent="0.2">
      <c r="U2540" s="55"/>
      <c r="V2540" s="53"/>
      <c r="W2540" s="53"/>
      <c r="X2540" s="53"/>
      <c r="Y2540" s="55"/>
    </row>
    <row r="2541" spans="21:25" x14ac:dyDescent="0.2">
      <c r="U2541" s="55"/>
      <c r="V2541" s="53"/>
      <c r="W2541" s="53"/>
      <c r="X2541" s="53"/>
      <c r="Y2541" s="55"/>
    </row>
    <row r="2542" spans="21:25" x14ac:dyDescent="0.2">
      <c r="U2542" s="55"/>
      <c r="V2542" s="53"/>
      <c r="W2542" s="53"/>
      <c r="X2542" s="53"/>
      <c r="Y2542" s="55"/>
    </row>
    <row r="2543" spans="21:25" x14ac:dyDescent="0.2">
      <c r="U2543" s="55"/>
      <c r="V2543" s="53"/>
      <c r="W2543" s="53"/>
      <c r="X2543" s="53"/>
      <c r="Y2543" s="55"/>
    </row>
    <row r="2544" spans="21:25" x14ac:dyDescent="0.2">
      <c r="U2544" s="55"/>
      <c r="V2544" s="53"/>
      <c r="W2544" s="53"/>
      <c r="X2544" s="53"/>
      <c r="Y2544" s="55"/>
    </row>
    <row r="2545" spans="21:25" x14ac:dyDescent="0.2">
      <c r="U2545" s="55"/>
      <c r="V2545" s="53"/>
      <c r="W2545" s="53"/>
      <c r="X2545" s="53"/>
      <c r="Y2545" s="55"/>
    </row>
    <row r="2546" spans="21:25" x14ac:dyDescent="0.2">
      <c r="U2546" s="55"/>
      <c r="V2546" s="53"/>
      <c r="W2546" s="53"/>
      <c r="X2546" s="53"/>
      <c r="Y2546" s="55"/>
    </row>
    <row r="2547" spans="21:25" x14ac:dyDescent="0.2">
      <c r="U2547" s="55"/>
      <c r="V2547" s="53"/>
      <c r="W2547" s="53"/>
      <c r="X2547" s="53"/>
      <c r="Y2547" s="55"/>
    </row>
    <row r="2548" spans="21:25" x14ac:dyDescent="0.2">
      <c r="U2548" s="55"/>
      <c r="V2548" s="53"/>
      <c r="W2548" s="53"/>
      <c r="X2548" s="53"/>
      <c r="Y2548" s="55"/>
    </row>
    <row r="2549" spans="21:25" x14ac:dyDescent="0.2">
      <c r="U2549" s="55"/>
      <c r="V2549" s="53"/>
      <c r="W2549" s="53"/>
      <c r="X2549" s="53"/>
      <c r="Y2549" s="55"/>
    </row>
    <row r="2550" spans="21:25" x14ac:dyDescent="0.2">
      <c r="U2550" s="55"/>
      <c r="V2550" s="53"/>
      <c r="W2550" s="53"/>
      <c r="X2550" s="53"/>
      <c r="Y2550" s="55"/>
    </row>
    <row r="2551" spans="21:25" x14ac:dyDescent="0.2">
      <c r="U2551" s="55"/>
      <c r="V2551" s="53"/>
      <c r="W2551" s="53"/>
      <c r="X2551" s="53"/>
      <c r="Y2551" s="55"/>
    </row>
    <row r="2552" spans="21:25" x14ac:dyDescent="0.2">
      <c r="U2552" s="55"/>
      <c r="V2552" s="53"/>
      <c r="W2552" s="53"/>
      <c r="X2552" s="53"/>
      <c r="Y2552" s="55"/>
    </row>
    <row r="2553" spans="21:25" x14ac:dyDescent="0.2">
      <c r="U2553" s="55"/>
      <c r="V2553" s="53"/>
      <c r="W2553" s="53"/>
      <c r="X2553" s="53"/>
      <c r="Y2553" s="55"/>
    </row>
    <row r="2554" spans="21:25" x14ac:dyDescent="0.2">
      <c r="U2554" s="55"/>
      <c r="V2554" s="53"/>
      <c r="W2554" s="53"/>
      <c r="X2554" s="53"/>
      <c r="Y2554" s="55"/>
    </row>
    <row r="2555" spans="21:25" x14ac:dyDescent="0.2">
      <c r="U2555" s="55"/>
      <c r="V2555" s="53"/>
      <c r="W2555" s="53"/>
      <c r="X2555" s="53"/>
      <c r="Y2555" s="55"/>
    </row>
    <row r="2556" spans="21:25" x14ac:dyDescent="0.2">
      <c r="U2556" s="55"/>
      <c r="V2556" s="53"/>
      <c r="W2556" s="53"/>
      <c r="X2556" s="53"/>
      <c r="Y2556" s="55"/>
    </row>
    <row r="2557" spans="21:25" x14ac:dyDescent="0.2">
      <c r="U2557" s="55"/>
      <c r="V2557" s="53"/>
      <c r="W2557" s="53"/>
      <c r="X2557" s="53"/>
      <c r="Y2557" s="55"/>
    </row>
    <row r="2558" spans="21:25" x14ac:dyDescent="0.2">
      <c r="U2558" s="55"/>
      <c r="V2558" s="53"/>
      <c r="W2558" s="53"/>
      <c r="X2558" s="53"/>
      <c r="Y2558" s="55"/>
    </row>
    <row r="2559" spans="21:25" x14ac:dyDescent="0.2">
      <c r="U2559" s="55"/>
      <c r="V2559" s="53"/>
      <c r="W2559" s="53"/>
      <c r="X2559" s="53"/>
      <c r="Y2559" s="55"/>
    </row>
    <row r="2560" spans="21:25" x14ac:dyDescent="0.2">
      <c r="U2560" s="55"/>
      <c r="V2560" s="53"/>
      <c r="W2560" s="53"/>
      <c r="X2560" s="53"/>
      <c r="Y2560" s="55"/>
    </row>
    <row r="2561" spans="21:25" x14ac:dyDescent="0.2">
      <c r="U2561" s="55"/>
      <c r="V2561" s="53"/>
      <c r="W2561" s="53"/>
      <c r="X2561" s="53"/>
      <c r="Y2561" s="55"/>
    </row>
    <row r="2562" spans="21:25" x14ac:dyDescent="0.2">
      <c r="U2562" s="55"/>
      <c r="V2562" s="53"/>
      <c r="W2562" s="53"/>
      <c r="X2562" s="53"/>
      <c r="Y2562" s="55"/>
    </row>
    <row r="2563" spans="21:25" x14ac:dyDescent="0.2">
      <c r="U2563" s="55"/>
      <c r="V2563" s="53"/>
      <c r="W2563" s="53"/>
      <c r="X2563" s="53"/>
      <c r="Y2563" s="55"/>
    </row>
    <row r="2564" spans="21:25" x14ac:dyDescent="0.2">
      <c r="U2564" s="55"/>
      <c r="V2564" s="53"/>
      <c r="W2564" s="53"/>
      <c r="X2564" s="53"/>
      <c r="Y2564" s="55"/>
    </row>
    <row r="2565" spans="21:25" x14ac:dyDescent="0.2">
      <c r="U2565" s="55"/>
      <c r="V2565" s="53"/>
      <c r="W2565" s="53"/>
      <c r="X2565" s="53"/>
      <c r="Y2565" s="55"/>
    </row>
    <row r="2566" spans="21:25" x14ac:dyDescent="0.2">
      <c r="U2566" s="55"/>
      <c r="V2566" s="53"/>
      <c r="W2566" s="53"/>
      <c r="X2566" s="53"/>
      <c r="Y2566" s="55"/>
    </row>
    <row r="2567" spans="21:25" x14ac:dyDescent="0.2">
      <c r="U2567" s="55"/>
      <c r="V2567" s="53"/>
      <c r="W2567" s="53"/>
      <c r="X2567" s="53"/>
      <c r="Y2567" s="55"/>
    </row>
    <row r="2568" spans="21:25" x14ac:dyDescent="0.2">
      <c r="U2568" s="55"/>
      <c r="V2568" s="53"/>
      <c r="W2568" s="53"/>
      <c r="X2568" s="53"/>
      <c r="Y2568" s="55"/>
    </row>
    <row r="2569" spans="21:25" x14ac:dyDescent="0.2">
      <c r="U2569" s="55"/>
      <c r="V2569" s="53"/>
      <c r="W2569" s="53"/>
      <c r="X2569" s="53"/>
      <c r="Y2569" s="55"/>
    </row>
    <row r="2570" spans="21:25" x14ac:dyDescent="0.2">
      <c r="U2570" s="55"/>
      <c r="V2570" s="53"/>
      <c r="W2570" s="53"/>
      <c r="X2570" s="53"/>
      <c r="Y2570" s="55"/>
    </row>
    <row r="2571" spans="21:25" x14ac:dyDescent="0.2">
      <c r="U2571" s="55"/>
      <c r="V2571" s="53"/>
      <c r="W2571" s="53"/>
      <c r="X2571" s="53"/>
      <c r="Y2571" s="55"/>
    </row>
    <row r="2572" spans="21:25" x14ac:dyDescent="0.2">
      <c r="U2572" s="55"/>
      <c r="V2572" s="53"/>
      <c r="W2572" s="53"/>
      <c r="X2572" s="53"/>
      <c r="Y2572" s="55"/>
    </row>
    <row r="2573" spans="21:25" x14ac:dyDescent="0.2">
      <c r="U2573" s="55"/>
      <c r="V2573" s="53"/>
      <c r="W2573" s="53"/>
      <c r="X2573" s="53"/>
      <c r="Y2573" s="55"/>
    </row>
    <row r="2574" spans="21:25" x14ac:dyDescent="0.2">
      <c r="U2574" s="55"/>
      <c r="V2574" s="53"/>
      <c r="W2574" s="53"/>
      <c r="X2574" s="53"/>
      <c r="Y2574" s="55"/>
    </row>
    <row r="2575" spans="21:25" x14ac:dyDescent="0.2">
      <c r="U2575" s="55"/>
      <c r="V2575" s="53"/>
      <c r="W2575" s="53"/>
      <c r="X2575" s="53"/>
      <c r="Y2575" s="55"/>
    </row>
    <row r="2576" spans="21:25" x14ac:dyDescent="0.2">
      <c r="U2576" s="55"/>
      <c r="V2576" s="53"/>
      <c r="W2576" s="53"/>
      <c r="X2576" s="53"/>
      <c r="Y2576" s="55"/>
    </row>
    <row r="2577" spans="21:25" x14ac:dyDescent="0.2">
      <c r="U2577" s="55"/>
      <c r="V2577" s="53"/>
      <c r="W2577" s="53"/>
      <c r="X2577" s="53"/>
      <c r="Y2577" s="55"/>
    </row>
    <row r="2578" spans="21:25" x14ac:dyDescent="0.2">
      <c r="U2578" s="55"/>
      <c r="V2578" s="53"/>
      <c r="W2578" s="53"/>
      <c r="X2578" s="53"/>
      <c r="Y2578" s="55"/>
    </row>
    <row r="2579" spans="21:25" x14ac:dyDescent="0.2">
      <c r="U2579" s="55"/>
      <c r="V2579" s="53"/>
      <c r="W2579" s="53"/>
      <c r="X2579" s="53"/>
      <c r="Y2579" s="55"/>
    </row>
    <row r="2580" spans="21:25" x14ac:dyDescent="0.2">
      <c r="U2580" s="55"/>
      <c r="V2580" s="53"/>
      <c r="W2580" s="53"/>
      <c r="X2580" s="53"/>
      <c r="Y2580" s="55"/>
    </row>
    <row r="2581" spans="21:25" x14ac:dyDescent="0.2">
      <c r="U2581" s="55"/>
      <c r="V2581" s="53"/>
      <c r="W2581" s="53"/>
      <c r="X2581" s="53"/>
      <c r="Y2581" s="55"/>
    </row>
    <row r="2582" spans="21:25" x14ac:dyDescent="0.2">
      <c r="U2582" s="55"/>
      <c r="V2582" s="53"/>
      <c r="W2582" s="53"/>
      <c r="X2582" s="53"/>
      <c r="Y2582" s="55"/>
    </row>
    <row r="2583" spans="21:25" x14ac:dyDescent="0.2">
      <c r="U2583" s="55"/>
      <c r="V2583" s="53"/>
      <c r="W2583" s="53"/>
      <c r="X2583" s="53"/>
      <c r="Y2583" s="55"/>
    </row>
    <row r="2584" spans="21:25" x14ac:dyDescent="0.2">
      <c r="U2584" s="55"/>
      <c r="V2584" s="53"/>
      <c r="W2584" s="53"/>
      <c r="X2584" s="53"/>
      <c r="Y2584" s="55"/>
    </row>
    <row r="2585" spans="21:25" x14ac:dyDescent="0.2">
      <c r="U2585" s="55"/>
      <c r="V2585" s="53"/>
      <c r="W2585" s="53"/>
      <c r="X2585" s="53"/>
      <c r="Y2585" s="55"/>
    </row>
    <row r="2586" spans="21:25" x14ac:dyDescent="0.2">
      <c r="U2586" s="55"/>
      <c r="V2586" s="53"/>
      <c r="W2586" s="53"/>
      <c r="X2586" s="53"/>
      <c r="Y2586" s="55"/>
    </row>
    <row r="2587" spans="21:25" x14ac:dyDescent="0.2">
      <c r="U2587" s="55"/>
      <c r="V2587" s="53"/>
      <c r="W2587" s="53"/>
      <c r="X2587" s="53"/>
      <c r="Y2587" s="55"/>
    </row>
    <row r="2588" spans="21:25" x14ac:dyDescent="0.2">
      <c r="U2588" s="55"/>
      <c r="V2588" s="53"/>
      <c r="W2588" s="53"/>
      <c r="X2588" s="53"/>
      <c r="Y2588" s="55"/>
    </row>
    <row r="2589" spans="21:25" x14ac:dyDescent="0.2">
      <c r="U2589" s="55"/>
      <c r="V2589" s="53"/>
      <c r="W2589" s="53"/>
      <c r="X2589" s="53"/>
      <c r="Y2589" s="55"/>
    </row>
    <row r="2590" spans="21:25" x14ac:dyDescent="0.2">
      <c r="U2590" s="55"/>
      <c r="V2590" s="53"/>
      <c r="W2590" s="53"/>
      <c r="X2590" s="53"/>
      <c r="Y2590" s="55"/>
    </row>
    <row r="2591" spans="21:25" x14ac:dyDescent="0.2">
      <c r="U2591" s="55"/>
      <c r="V2591" s="53"/>
      <c r="W2591" s="53"/>
      <c r="X2591" s="53"/>
      <c r="Y2591" s="55"/>
    </row>
    <row r="2592" spans="21:25" x14ac:dyDescent="0.2">
      <c r="U2592" s="55"/>
      <c r="V2592" s="53"/>
      <c r="W2592" s="53"/>
      <c r="X2592" s="53"/>
      <c r="Y2592" s="55"/>
    </row>
    <row r="2593" spans="21:25" x14ac:dyDescent="0.2">
      <c r="U2593" s="55"/>
      <c r="V2593" s="53"/>
      <c r="W2593" s="53"/>
      <c r="X2593" s="53"/>
      <c r="Y2593" s="55"/>
    </row>
    <row r="2594" spans="21:25" x14ac:dyDescent="0.2">
      <c r="U2594" s="55"/>
      <c r="V2594" s="53"/>
      <c r="W2594" s="53"/>
      <c r="X2594" s="53"/>
      <c r="Y2594" s="55"/>
    </row>
    <row r="2595" spans="21:25" x14ac:dyDescent="0.2">
      <c r="U2595" s="55"/>
      <c r="V2595" s="53"/>
      <c r="W2595" s="53"/>
      <c r="X2595" s="53"/>
      <c r="Y2595" s="55"/>
    </row>
    <row r="2596" spans="21:25" x14ac:dyDescent="0.2">
      <c r="U2596" s="55"/>
      <c r="V2596" s="53"/>
      <c r="W2596" s="53"/>
      <c r="X2596" s="53"/>
      <c r="Y2596" s="55"/>
    </row>
    <row r="2597" spans="21:25" x14ac:dyDescent="0.2">
      <c r="U2597" s="55"/>
      <c r="V2597" s="53"/>
      <c r="W2597" s="53"/>
      <c r="X2597" s="53"/>
      <c r="Y2597" s="55"/>
    </row>
    <row r="2598" spans="21:25" x14ac:dyDescent="0.2">
      <c r="U2598" s="55"/>
      <c r="V2598" s="53"/>
      <c r="W2598" s="53"/>
      <c r="X2598" s="53"/>
      <c r="Y2598" s="55"/>
    </row>
    <row r="2599" spans="21:25" x14ac:dyDescent="0.2">
      <c r="U2599" s="55"/>
      <c r="V2599" s="53"/>
      <c r="W2599" s="53"/>
      <c r="X2599" s="53"/>
      <c r="Y2599" s="55"/>
    </row>
    <row r="2600" spans="21:25" x14ac:dyDescent="0.2">
      <c r="U2600" s="55"/>
      <c r="V2600" s="53"/>
      <c r="W2600" s="53"/>
      <c r="X2600" s="53"/>
      <c r="Y2600" s="55"/>
    </row>
    <row r="2601" spans="21:25" x14ac:dyDescent="0.2">
      <c r="U2601" s="55"/>
      <c r="V2601" s="53"/>
      <c r="W2601" s="53"/>
      <c r="X2601" s="53"/>
      <c r="Y2601" s="55"/>
    </row>
    <row r="2602" spans="21:25" x14ac:dyDescent="0.2">
      <c r="U2602" s="55"/>
      <c r="V2602" s="53"/>
      <c r="W2602" s="53"/>
      <c r="X2602" s="53"/>
      <c r="Y2602" s="55"/>
    </row>
    <row r="2603" spans="21:25" x14ac:dyDescent="0.2">
      <c r="U2603" s="55"/>
      <c r="V2603" s="53"/>
      <c r="W2603" s="53"/>
      <c r="X2603" s="53"/>
      <c r="Y2603" s="55"/>
    </row>
    <row r="2604" spans="21:25" x14ac:dyDescent="0.2">
      <c r="U2604" s="55"/>
      <c r="V2604" s="53"/>
      <c r="W2604" s="53"/>
      <c r="X2604" s="53"/>
      <c r="Y2604" s="55"/>
    </row>
    <row r="2605" spans="21:25" x14ac:dyDescent="0.2">
      <c r="U2605" s="55"/>
      <c r="V2605" s="53"/>
      <c r="W2605" s="53"/>
      <c r="X2605" s="53"/>
      <c r="Y2605" s="55"/>
    </row>
    <row r="2606" spans="21:25" x14ac:dyDescent="0.2">
      <c r="U2606" s="55"/>
      <c r="V2606" s="53"/>
      <c r="W2606" s="53"/>
      <c r="X2606" s="53"/>
      <c r="Y2606" s="55"/>
    </row>
    <row r="2607" spans="21:25" x14ac:dyDescent="0.2">
      <c r="U2607" s="55"/>
      <c r="V2607" s="53"/>
      <c r="W2607" s="53"/>
      <c r="X2607" s="53"/>
      <c r="Y2607" s="55"/>
    </row>
    <row r="2608" spans="21:25" x14ac:dyDescent="0.2">
      <c r="U2608" s="55"/>
      <c r="V2608" s="53"/>
      <c r="W2608" s="53"/>
      <c r="X2608" s="53"/>
      <c r="Y2608" s="55"/>
    </row>
    <row r="2609" spans="21:25" x14ac:dyDescent="0.2">
      <c r="U2609" s="55"/>
      <c r="V2609" s="53"/>
      <c r="W2609" s="53"/>
      <c r="X2609" s="53"/>
      <c r="Y2609" s="55"/>
    </row>
    <row r="2610" spans="21:25" x14ac:dyDescent="0.2">
      <c r="U2610" s="55"/>
      <c r="V2610" s="53"/>
      <c r="W2610" s="53"/>
      <c r="X2610" s="53"/>
      <c r="Y2610" s="55"/>
    </row>
    <row r="2611" spans="21:25" x14ac:dyDescent="0.2">
      <c r="U2611" s="55"/>
      <c r="V2611" s="53"/>
      <c r="W2611" s="53"/>
      <c r="X2611" s="53"/>
      <c r="Y2611" s="55"/>
    </row>
    <row r="2612" spans="21:25" x14ac:dyDescent="0.2">
      <c r="U2612" s="55"/>
      <c r="V2612" s="53"/>
      <c r="W2612" s="53"/>
      <c r="X2612" s="53"/>
      <c r="Y2612" s="55"/>
    </row>
    <row r="2613" spans="21:25" x14ac:dyDescent="0.2">
      <c r="U2613" s="55"/>
      <c r="V2613" s="53"/>
      <c r="W2613" s="53"/>
      <c r="X2613" s="53"/>
      <c r="Y2613" s="55"/>
    </row>
    <row r="2614" spans="21:25" x14ac:dyDescent="0.2">
      <c r="U2614" s="55"/>
      <c r="V2614" s="53"/>
      <c r="W2614" s="53"/>
      <c r="X2614" s="53"/>
      <c r="Y2614" s="55"/>
    </row>
    <row r="2615" spans="21:25" x14ac:dyDescent="0.2">
      <c r="U2615" s="55"/>
      <c r="V2615" s="53"/>
      <c r="W2615" s="53"/>
      <c r="X2615" s="53"/>
      <c r="Y2615" s="55"/>
    </row>
    <row r="2616" spans="21:25" x14ac:dyDescent="0.2">
      <c r="U2616" s="55"/>
      <c r="V2616" s="53"/>
      <c r="W2616" s="53"/>
      <c r="X2616" s="53"/>
      <c r="Y2616" s="55"/>
    </row>
    <row r="2617" spans="21:25" x14ac:dyDescent="0.2">
      <c r="U2617" s="55"/>
      <c r="V2617" s="53"/>
      <c r="W2617" s="53"/>
      <c r="X2617" s="53"/>
      <c r="Y2617" s="55"/>
    </row>
    <row r="2618" spans="21:25" x14ac:dyDescent="0.2">
      <c r="U2618" s="55"/>
      <c r="V2618" s="53"/>
      <c r="W2618" s="53"/>
      <c r="X2618" s="53"/>
      <c r="Y2618" s="55"/>
    </row>
    <row r="2619" spans="21:25" x14ac:dyDescent="0.2">
      <c r="U2619" s="55"/>
      <c r="V2619" s="53"/>
      <c r="W2619" s="53"/>
      <c r="X2619" s="53"/>
      <c r="Y2619" s="55"/>
    </row>
    <row r="2620" spans="21:25" x14ac:dyDescent="0.2">
      <c r="U2620" s="55"/>
      <c r="V2620" s="53"/>
      <c r="W2620" s="53"/>
      <c r="X2620" s="53"/>
      <c r="Y2620" s="55"/>
    </row>
    <row r="2621" spans="21:25" x14ac:dyDescent="0.2">
      <c r="U2621" s="55"/>
      <c r="V2621" s="53"/>
      <c r="W2621" s="53"/>
      <c r="X2621" s="53"/>
      <c r="Y2621" s="55"/>
    </row>
    <row r="2622" spans="21:25" x14ac:dyDescent="0.2">
      <c r="U2622" s="55"/>
      <c r="V2622" s="53"/>
      <c r="W2622" s="53"/>
      <c r="X2622" s="53"/>
      <c r="Y2622" s="55"/>
    </row>
    <row r="2623" spans="21:25" x14ac:dyDescent="0.2">
      <c r="U2623" s="55"/>
      <c r="V2623" s="53"/>
      <c r="W2623" s="53"/>
      <c r="X2623" s="53"/>
      <c r="Y2623" s="55"/>
    </row>
    <row r="2624" spans="21:25" x14ac:dyDescent="0.2">
      <c r="U2624" s="55"/>
      <c r="V2624" s="53"/>
      <c r="W2624" s="53"/>
      <c r="X2624" s="53"/>
      <c r="Y2624" s="55"/>
    </row>
    <row r="2625" spans="21:25" x14ac:dyDescent="0.2">
      <c r="U2625" s="55"/>
      <c r="V2625" s="53"/>
      <c r="W2625" s="53"/>
      <c r="X2625" s="53"/>
      <c r="Y2625" s="55"/>
    </row>
    <row r="2626" spans="21:25" x14ac:dyDescent="0.2">
      <c r="U2626" s="55"/>
      <c r="V2626" s="53"/>
      <c r="W2626" s="53"/>
      <c r="X2626" s="53"/>
      <c r="Y2626" s="55"/>
    </row>
    <row r="2627" spans="21:25" x14ac:dyDescent="0.2">
      <c r="U2627" s="55"/>
      <c r="V2627" s="53"/>
      <c r="W2627" s="53"/>
      <c r="X2627" s="53"/>
      <c r="Y2627" s="55"/>
    </row>
    <row r="2628" spans="21:25" x14ac:dyDescent="0.2">
      <c r="U2628" s="55"/>
      <c r="V2628" s="53"/>
      <c r="W2628" s="53"/>
      <c r="X2628" s="53"/>
      <c r="Y2628" s="55"/>
    </row>
    <row r="2629" spans="21:25" x14ac:dyDescent="0.2">
      <c r="U2629" s="55"/>
      <c r="V2629" s="53"/>
      <c r="W2629" s="53"/>
      <c r="X2629" s="53"/>
      <c r="Y2629" s="55"/>
    </row>
    <row r="2630" spans="21:25" x14ac:dyDescent="0.2">
      <c r="U2630" s="55"/>
      <c r="V2630" s="53"/>
      <c r="W2630" s="53"/>
      <c r="X2630" s="53"/>
      <c r="Y2630" s="55"/>
    </row>
    <row r="2631" spans="21:25" x14ac:dyDescent="0.2">
      <c r="U2631" s="55"/>
      <c r="V2631" s="53"/>
      <c r="W2631" s="53"/>
      <c r="X2631" s="53"/>
      <c r="Y2631" s="55"/>
    </row>
    <row r="2632" spans="21:25" x14ac:dyDescent="0.2">
      <c r="U2632" s="55"/>
      <c r="V2632" s="53"/>
      <c r="W2632" s="53"/>
      <c r="X2632" s="53"/>
      <c r="Y2632" s="55"/>
    </row>
    <row r="2633" spans="21:25" x14ac:dyDescent="0.2">
      <c r="U2633" s="55"/>
      <c r="V2633" s="53"/>
      <c r="W2633" s="53"/>
      <c r="X2633" s="53"/>
      <c r="Y2633" s="55"/>
    </row>
    <row r="2634" spans="21:25" x14ac:dyDescent="0.2">
      <c r="U2634" s="55"/>
      <c r="V2634" s="53"/>
      <c r="W2634" s="53"/>
      <c r="X2634" s="53"/>
      <c r="Y2634" s="55"/>
    </row>
    <row r="2635" spans="21:25" x14ac:dyDescent="0.2">
      <c r="U2635" s="55"/>
      <c r="V2635" s="53"/>
      <c r="W2635" s="53"/>
      <c r="X2635" s="53"/>
      <c r="Y2635" s="55"/>
    </row>
    <row r="2636" spans="21:25" x14ac:dyDescent="0.2">
      <c r="U2636" s="55"/>
      <c r="V2636" s="53"/>
      <c r="W2636" s="53"/>
      <c r="X2636" s="53"/>
      <c r="Y2636" s="55"/>
    </row>
    <row r="2637" spans="21:25" x14ac:dyDescent="0.2">
      <c r="U2637" s="55"/>
      <c r="V2637" s="53"/>
      <c r="W2637" s="53"/>
      <c r="X2637" s="53"/>
      <c r="Y2637" s="55"/>
    </row>
    <row r="2638" spans="21:25" x14ac:dyDescent="0.2">
      <c r="U2638" s="55"/>
      <c r="V2638" s="53"/>
      <c r="W2638" s="53"/>
      <c r="X2638" s="53"/>
      <c r="Y2638" s="55"/>
    </row>
    <row r="2639" spans="21:25" x14ac:dyDescent="0.2">
      <c r="U2639" s="55"/>
      <c r="V2639" s="53"/>
      <c r="W2639" s="53"/>
      <c r="X2639" s="53"/>
      <c r="Y2639" s="55"/>
    </row>
    <row r="2640" spans="21:25" x14ac:dyDescent="0.2">
      <c r="U2640" s="55"/>
      <c r="V2640" s="53"/>
      <c r="W2640" s="53"/>
      <c r="X2640" s="53"/>
      <c r="Y2640" s="55"/>
    </row>
    <row r="2641" spans="21:25" x14ac:dyDescent="0.2">
      <c r="U2641" s="55"/>
      <c r="V2641" s="53"/>
      <c r="W2641" s="53"/>
      <c r="X2641" s="53"/>
      <c r="Y2641" s="55"/>
    </row>
    <row r="2642" spans="21:25" x14ac:dyDescent="0.2">
      <c r="U2642" s="55"/>
      <c r="V2642" s="53"/>
      <c r="W2642" s="53"/>
      <c r="X2642" s="53"/>
      <c r="Y2642" s="55"/>
    </row>
    <row r="2643" spans="21:25" x14ac:dyDescent="0.2">
      <c r="U2643" s="55"/>
      <c r="V2643" s="53"/>
      <c r="W2643" s="53"/>
      <c r="X2643" s="53"/>
      <c r="Y2643" s="55"/>
    </row>
    <row r="2644" spans="21:25" x14ac:dyDescent="0.2">
      <c r="U2644" s="55"/>
      <c r="V2644" s="53"/>
      <c r="W2644" s="53"/>
      <c r="X2644" s="53"/>
      <c r="Y2644" s="55"/>
    </row>
    <row r="2645" spans="21:25" x14ac:dyDescent="0.2">
      <c r="U2645" s="55"/>
      <c r="V2645" s="53"/>
      <c r="W2645" s="53"/>
      <c r="X2645" s="53"/>
      <c r="Y2645" s="55"/>
    </row>
    <row r="2646" spans="21:25" x14ac:dyDescent="0.2">
      <c r="U2646" s="55"/>
      <c r="V2646" s="53"/>
      <c r="W2646" s="53"/>
      <c r="X2646" s="53"/>
      <c r="Y2646" s="55"/>
    </row>
    <row r="2647" spans="21:25" x14ac:dyDescent="0.2">
      <c r="U2647" s="55"/>
      <c r="V2647" s="53"/>
      <c r="W2647" s="53"/>
      <c r="X2647" s="53"/>
      <c r="Y2647" s="55"/>
    </row>
    <row r="2648" spans="21:25" x14ac:dyDescent="0.2">
      <c r="U2648" s="55"/>
      <c r="V2648" s="53"/>
      <c r="W2648" s="53"/>
      <c r="X2648" s="53"/>
      <c r="Y2648" s="55"/>
    </row>
    <row r="2649" spans="21:25" x14ac:dyDescent="0.2">
      <c r="U2649" s="55"/>
      <c r="V2649" s="53"/>
      <c r="W2649" s="53"/>
      <c r="X2649" s="53"/>
      <c r="Y2649" s="55"/>
    </row>
    <row r="2650" spans="21:25" x14ac:dyDescent="0.2">
      <c r="U2650" s="55"/>
      <c r="V2650" s="53"/>
      <c r="W2650" s="53"/>
      <c r="X2650" s="53"/>
      <c r="Y2650" s="55"/>
    </row>
    <row r="2651" spans="21:25" x14ac:dyDescent="0.2">
      <c r="U2651" s="55"/>
      <c r="V2651" s="53"/>
      <c r="W2651" s="53"/>
      <c r="X2651" s="53"/>
      <c r="Y2651" s="55"/>
    </row>
    <row r="2652" spans="21:25" x14ac:dyDescent="0.2">
      <c r="U2652" s="55"/>
      <c r="V2652" s="53"/>
      <c r="W2652" s="53"/>
      <c r="X2652" s="53"/>
      <c r="Y2652" s="55"/>
    </row>
    <row r="2653" spans="21:25" x14ac:dyDescent="0.2">
      <c r="U2653" s="55"/>
      <c r="V2653" s="53"/>
      <c r="W2653" s="53"/>
      <c r="X2653" s="53"/>
      <c r="Y2653" s="55"/>
    </row>
    <row r="2654" spans="21:25" x14ac:dyDescent="0.2">
      <c r="U2654" s="55"/>
      <c r="V2654" s="53"/>
      <c r="W2654" s="53"/>
      <c r="X2654" s="53"/>
      <c r="Y2654" s="55"/>
    </row>
    <row r="2655" spans="21:25" x14ac:dyDescent="0.2">
      <c r="U2655" s="55"/>
      <c r="V2655" s="53"/>
      <c r="W2655" s="53"/>
      <c r="X2655" s="53"/>
      <c r="Y2655" s="55"/>
    </row>
    <row r="2656" spans="21:25" x14ac:dyDescent="0.2">
      <c r="U2656" s="55"/>
      <c r="V2656" s="53"/>
      <c r="W2656" s="53"/>
      <c r="X2656" s="53"/>
      <c r="Y2656" s="55"/>
    </row>
    <row r="2657" spans="21:25" x14ac:dyDescent="0.2">
      <c r="U2657" s="55"/>
      <c r="V2657" s="53"/>
      <c r="W2657" s="53"/>
      <c r="X2657" s="53"/>
      <c r="Y2657" s="55"/>
    </row>
    <row r="2658" spans="21:25" x14ac:dyDescent="0.2">
      <c r="U2658" s="55"/>
      <c r="V2658" s="53"/>
      <c r="W2658" s="53"/>
      <c r="X2658" s="53"/>
      <c r="Y2658" s="55"/>
    </row>
    <row r="2659" spans="21:25" x14ac:dyDescent="0.2">
      <c r="U2659" s="55"/>
      <c r="V2659" s="53"/>
      <c r="W2659" s="53"/>
      <c r="X2659" s="53"/>
      <c r="Y2659" s="55"/>
    </row>
    <row r="2660" spans="21:25" x14ac:dyDescent="0.2">
      <c r="U2660" s="55"/>
      <c r="V2660" s="53"/>
      <c r="W2660" s="53"/>
      <c r="X2660" s="53"/>
      <c r="Y2660" s="55"/>
    </row>
    <row r="2661" spans="21:25" x14ac:dyDescent="0.2">
      <c r="U2661" s="55"/>
      <c r="V2661" s="53"/>
      <c r="W2661" s="53"/>
      <c r="X2661" s="53"/>
      <c r="Y2661" s="55"/>
    </row>
    <row r="2662" spans="21:25" x14ac:dyDescent="0.2">
      <c r="U2662" s="55"/>
      <c r="V2662" s="53"/>
      <c r="W2662" s="53"/>
      <c r="X2662" s="53"/>
      <c r="Y2662" s="55"/>
    </row>
    <row r="2663" spans="21:25" x14ac:dyDescent="0.2">
      <c r="U2663" s="55"/>
      <c r="V2663" s="53"/>
      <c r="W2663" s="53"/>
      <c r="X2663" s="53"/>
      <c r="Y2663" s="55"/>
    </row>
    <row r="2664" spans="21:25" x14ac:dyDescent="0.2">
      <c r="U2664" s="55"/>
      <c r="V2664" s="53"/>
      <c r="W2664" s="53"/>
      <c r="X2664" s="53"/>
      <c r="Y2664" s="55"/>
    </row>
    <row r="2665" spans="21:25" x14ac:dyDescent="0.2">
      <c r="U2665" s="55"/>
      <c r="V2665" s="53"/>
      <c r="W2665" s="53"/>
      <c r="X2665" s="53"/>
      <c r="Y2665" s="55"/>
    </row>
    <row r="2666" spans="21:25" x14ac:dyDescent="0.2">
      <c r="U2666" s="55"/>
      <c r="V2666" s="53"/>
      <c r="W2666" s="53"/>
      <c r="X2666" s="53"/>
      <c r="Y2666" s="55"/>
    </row>
    <row r="2667" spans="21:25" x14ac:dyDescent="0.2">
      <c r="U2667" s="55"/>
      <c r="V2667" s="53"/>
      <c r="W2667" s="53"/>
      <c r="X2667" s="53"/>
      <c r="Y2667" s="55"/>
    </row>
    <row r="2668" spans="21:25" x14ac:dyDescent="0.2">
      <c r="U2668" s="55"/>
      <c r="V2668" s="53"/>
      <c r="W2668" s="53"/>
      <c r="X2668" s="53"/>
      <c r="Y2668" s="55"/>
    </row>
    <row r="2669" spans="21:25" x14ac:dyDescent="0.2">
      <c r="U2669" s="55"/>
      <c r="V2669" s="53"/>
      <c r="W2669" s="53"/>
      <c r="X2669" s="53"/>
      <c r="Y2669" s="55"/>
    </row>
    <row r="2670" spans="21:25" x14ac:dyDescent="0.2">
      <c r="U2670" s="55"/>
      <c r="V2670" s="53"/>
      <c r="W2670" s="53"/>
      <c r="X2670" s="53"/>
      <c r="Y2670" s="55"/>
    </row>
    <row r="2671" spans="21:25" x14ac:dyDescent="0.2">
      <c r="U2671" s="55"/>
      <c r="V2671" s="53"/>
      <c r="W2671" s="53"/>
      <c r="X2671" s="53"/>
      <c r="Y2671" s="55"/>
    </row>
    <row r="2672" spans="21:25" x14ac:dyDescent="0.2">
      <c r="U2672" s="55"/>
      <c r="V2672" s="53"/>
      <c r="W2672" s="53"/>
      <c r="X2672" s="53"/>
      <c r="Y2672" s="55"/>
    </row>
    <row r="2673" spans="21:25" x14ac:dyDescent="0.2">
      <c r="U2673" s="55"/>
      <c r="V2673" s="53"/>
      <c r="W2673" s="53"/>
      <c r="X2673" s="53"/>
      <c r="Y2673" s="55"/>
    </row>
    <row r="2674" spans="21:25" x14ac:dyDescent="0.2">
      <c r="U2674" s="55"/>
      <c r="V2674" s="53"/>
      <c r="W2674" s="53"/>
      <c r="X2674" s="53"/>
      <c r="Y2674" s="55"/>
    </row>
    <row r="2675" spans="21:25" x14ac:dyDescent="0.2">
      <c r="U2675" s="55"/>
      <c r="V2675" s="53"/>
      <c r="W2675" s="53"/>
      <c r="X2675" s="53"/>
      <c r="Y2675" s="55"/>
    </row>
    <row r="2676" spans="21:25" x14ac:dyDescent="0.2">
      <c r="U2676" s="55"/>
      <c r="V2676" s="53"/>
      <c r="W2676" s="53"/>
      <c r="X2676" s="53"/>
      <c r="Y2676" s="55"/>
    </row>
    <row r="2677" spans="21:25" x14ac:dyDescent="0.2">
      <c r="U2677" s="55"/>
      <c r="V2677" s="53"/>
      <c r="W2677" s="53"/>
      <c r="X2677" s="53"/>
      <c r="Y2677" s="55"/>
    </row>
    <row r="2678" spans="21:25" x14ac:dyDescent="0.2">
      <c r="U2678" s="55"/>
      <c r="V2678" s="53"/>
      <c r="W2678" s="53"/>
      <c r="X2678" s="53"/>
      <c r="Y2678" s="55"/>
    </row>
    <row r="2679" spans="21:25" x14ac:dyDescent="0.2">
      <c r="U2679" s="55"/>
      <c r="V2679" s="53"/>
      <c r="W2679" s="53"/>
      <c r="X2679" s="53"/>
      <c r="Y2679" s="55"/>
    </row>
    <row r="2680" spans="21:25" x14ac:dyDescent="0.2">
      <c r="U2680" s="55"/>
      <c r="V2680" s="53"/>
      <c r="W2680" s="53"/>
      <c r="X2680" s="53"/>
      <c r="Y2680" s="55"/>
    </row>
    <row r="2681" spans="21:25" x14ac:dyDescent="0.2">
      <c r="U2681" s="55"/>
      <c r="V2681" s="53"/>
      <c r="W2681" s="53"/>
      <c r="X2681" s="53"/>
      <c r="Y2681" s="55"/>
    </row>
    <row r="2682" spans="21:25" x14ac:dyDescent="0.2">
      <c r="U2682" s="55"/>
      <c r="V2682" s="53"/>
      <c r="W2682" s="53"/>
      <c r="X2682" s="53"/>
      <c r="Y2682" s="55"/>
    </row>
    <row r="2683" spans="21:25" x14ac:dyDescent="0.2">
      <c r="U2683" s="55"/>
      <c r="V2683" s="53"/>
      <c r="W2683" s="53"/>
      <c r="X2683" s="53"/>
      <c r="Y2683" s="55"/>
    </row>
    <row r="2684" spans="21:25" x14ac:dyDescent="0.2">
      <c r="U2684" s="55"/>
      <c r="V2684" s="53"/>
      <c r="W2684" s="53"/>
      <c r="X2684" s="53"/>
      <c r="Y2684" s="55"/>
    </row>
    <row r="2685" spans="21:25" x14ac:dyDescent="0.2">
      <c r="U2685" s="55"/>
      <c r="V2685" s="53"/>
      <c r="W2685" s="53"/>
      <c r="X2685" s="53"/>
      <c r="Y2685" s="55"/>
    </row>
    <row r="2686" spans="21:25" x14ac:dyDescent="0.2">
      <c r="U2686" s="55"/>
      <c r="V2686" s="53"/>
      <c r="W2686" s="53"/>
      <c r="X2686" s="53"/>
      <c r="Y2686" s="55"/>
    </row>
    <row r="2687" spans="21:25" x14ac:dyDescent="0.2">
      <c r="U2687" s="55"/>
      <c r="V2687" s="53"/>
      <c r="W2687" s="53"/>
      <c r="X2687" s="53"/>
      <c r="Y2687" s="55"/>
    </row>
    <row r="2688" spans="21:25" x14ac:dyDescent="0.2">
      <c r="U2688" s="55"/>
      <c r="V2688" s="53"/>
      <c r="W2688" s="53"/>
      <c r="X2688" s="53"/>
      <c r="Y2688" s="55"/>
    </row>
    <row r="2689" spans="21:25" x14ac:dyDescent="0.2">
      <c r="U2689" s="55"/>
      <c r="V2689" s="53"/>
      <c r="W2689" s="53"/>
      <c r="X2689" s="53"/>
      <c r="Y2689" s="55"/>
    </row>
    <row r="2690" spans="21:25" x14ac:dyDescent="0.2">
      <c r="U2690" s="55"/>
      <c r="V2690" s="53"/>
      <c r="W2690" s="53"/>
      <c r="X2690" s="53"/>
      <c r="Y2690" s="55"/>
    </row>
    <row r="2691" spans="21:25" x14ac:dyDescent="0.2">
      <c r="U2691" s="55"/>
      <c r="V2691" s="53"/>
      <c r="W2691" s="53"/>
      <c r="X2691" s="53"/>
      <c r="Y2691" s="55"/>
    </row>
    <row r="2692" spans="21:25" x14ac:dyDescent="0.2">
      <c r="U2692" s="55"/>
      <c r="V2692" s="53"/>
      <c r="W2692" s="53"/>
      <c r="X2692" s="53"/>
      <c r="Y2692" s="55"/>
    </row>
    <row r="2693" spans="21:25" x14ac:dyDescent="0.2">
      <c r="U2693" s="55"/>
      <c r="V2693" s="53"/>
      <c r="W2693" s="53"/>
      <c r="X2693" s="53"/>
      <c r="Y2693" s="55"/>
    </row>
    <row r="2694" spans="21:25" x14ac:dyDescent="0.2">
      <c r="U2694" s="55"/>
      <c r="V2694" s="53"/>
      <c r="W2694" s="53"/>
      <c r="X2694" s="53"/>
      <c r="Y2694" s="55"/>
    </row>
    <row r="2695" spans="21:25" x14ac:dyDescent="0.2">
      <c r="U2695" s="55"/>
      <c r="V2695" s="53"/>
      <c r="W2695" s="53"/>
      <c r="X2695" s="53"/>
      <c r="Y2695" s="55"/>
    </row>
    <row r="2696" spans="21:25" x14ac:dyDescent="0.2">
      <c r="U2696" s="55"/>
      <c r="V2696" s="53"/>
      <c r="W2696" s="53"/>
      <c r="X2696" s="53"/>
      <c r="Y2696" s="55"/>
    </row>
    <row r="2697" spans="21:25" x14ac:dyDescent="0.2">
      <c r="U2697" s="55"/>
      <c r="V2697" s="53"/>
      <c r="W2697" s="53"/>
      <c r="X2697" s="53"/>
      <c r="Y2697" s="55"/>
    </row>
    <row r="2698" spans="21:25" x14ac:dyDescent="0.2">
      <c r="U2698" s="55"/>
      <c r="V2698" s="53"/>
      <c r="W2698" s="53"/>
      <c r="X2698" s="53"/>
      <c r="Y2698" s="55"/>
    </row>
    <row r="2699" spans="21:25" x14ac:dyDescent="0.2">
      <c r="U2699" s="55"/>
      <c r="V2699" s="53"/>
      <c r="W2699" s="53"/>
      <c r="X2699" s="53"/>
      <c r="Y2699" s="55"/>
    </row>
    <row r="2700" spans="21:25" x14ac:dyDescent="0.2">
      <c r="U2700" s="55"/>
      <c r="V2700" s="53"/>
      <c r="W2700" s="53"/>
      <c r="X2700" s="53"/>
      <c r="Y2700" s="55"/>
    </row>
    <row r="2701" spans="21:25" x14ac:dyDescent="0.2">
      <c r="U2701" s="55"/>
      <c r="V2701" s="53"/>
      <c r="W2701" s="53"/>
      <c r="X2701" s="53"/>
      <c r="Y2701" s="55"/>
    </row>
    <row r="2702" spans="21:25" x14ac:dyDescent="0.2">
      <c r="U2702" s="55"/>
      <c r="V2702" s="53"/>
      <c r="W2702" s="53"/>
      <c r="X2702" s="53"/>
      <c r="Y2702" s="55"/>
    </row>
    <row r="2703" spans="21:25" x14ac:dyDescent="0.2">
      <c r="U2703" s="55"/>
      <c r="V2703" s="53"/>
      <c r="W2703" s="53"/>
      <c r="X2703" s="53"/>
      <c r="Y2703" s="55"/>
    </row>
    <row r="2704" spans="21:25" x14ac:dyDescent="0.2">
      <c r="U2704" s="55"/>
      <c r="V2704" s="53"/>
      <c r="W2704" s="53"/>
      <c r="X2704" s="53"/>
      <c r="Y2704" s="55"/>
    </row>
    <row r="2705" spans="21:25" x14ac:dyDescent="0.2">
      <c r="U2705" s="55"/>
      <c r="V2705" s="53"/>
      <c r="W2705" s="53"/>
      <c r="X2705" s="53"/>
      <c r="Y2705" s="55"/>
    </row>
    <row r="2706" spans="21:25" x14ac:dyDescent="0.2">
      <c r="U2706" s="55"/>
      <c r="V2706" s="53"/>
      <c r="W2706" s="53"/>
      <c r="X2706" s="53"/>
      <c r="Y2706" s="55"/>
    </row>
    <row r="2707" spans="21:25" x14ac:dyDescent="0.2">
      <c r="U2707" s="55"/>
      <c r="V2707" s="53"/>
      <c r="W2707" s="53"/>
      <c r="X2707" s="53"/>
      <c r="Y2707" s="55"/>
    </row>
    <row r="2708" spans="21:25" x14ac:dyDescent="0.2">
      <c r="U2708" s="55"/>
      <c r="V2708" s="53"/>
      <c r="W2708" s="53"/>
      <c r="X2708" s="53"/>
      <c r="Y2708" s="55"/>
    </row>
    <row r="2709" spans="21:25" x14ac:dyDescent="0.2">
      <c r="U2709" s="55"/>
      <c r="V2709" s="53"/>
      <c r="W2709" s="53"/>
      <c r="X2709" s="53"/>
      <c r="Y2709" s="55"/>
    </row>
    <row r="2710" spans="21:25" x14ac:dyDescent="0.2">
      <c r="U2710" s="55"/>
      <c r="V2710" s="53"/>
      <c r="W2710" s="53"/>
      <c r="X2710" s="53"/>
      <c r="Y2710" s="55"/>
    </row>
    <row r="2711" spans="21:25" x14ac:dyDescent="0.2">
      <c r="U2711" s="55"/>
      <c r="V2711" s="53"/>
      <c r="W2711" s="53"/>
      <c r="X2711" s="53"/>
      <c r="Y2711" s="55"/>
    </row>
    <row r="2712" spans="21:25" x14ac:dyDescent="0.2">
      <c r="U2712" s="55"/>
      <c r="V2712" s="53"/>
      <c r="W2712" s="53"/>
      <c r="X2712" s="53"/>
      <c r="Y2712" s="55"/>
    </row>
    <row r="2713" spans="21:25" x14ac:dyDescent="0.2">
      <c r="U2713" s="55"/>
      <c r="V2713" s="53"/>
      <c r="W2713" s="53"/>
      <c r="X2713" s="53"/>
      <c r="Y2713" s="55"/>
    </row>
    <row r="2714" spans="21:25" x14ac:dyDescent="0.2">
      <c r="U2714" s="55"/>
      <c r="V2714" s="53"/>
      <c r="W2714" s="53"/>
      <c r="X2714" s="53"/>
      <c r="Y2714" s="55"/>
    </row>
    <row r="2715" spans="21:25" x14ac:dyDescent="0.2">
      <c r="U2715" s="55"/>
      <c r="V2715" s="53"/>
      <c r="W2715" s="53"/>
      <c r="X2715" s="53"/>
      <c r="Y2715" s="55"/>
    </row>
    <row r="2716" spans="21:25" x14ac:dyDescent="0.2">
      <c r="U2716" s="55"/>
      <c r="V2716" s="53"/>
      <c r="W2716" s="53"/>
      <c r="X2716" s="53"/>
      <c r="Y2716" s="55"/>
    </row>
    <row r="2717" spans="21:25" x14ac:dyDescent="0.2">
      <c r="U2717" s="55"/>
      <c r="V2717" s="53"/>
      <c r="W2717" s="53"/>
      <c r="X2717" s="53"/>
      <c r="Y2717" s="55"/>
    </row>
    <row r="2718" spans="21:25" x14ac:dyDescent="0.2">
      <c r="U2718" s="55"/>
      <c r="V2718" s="53"/>
      <c r="W2718" s="53"/>
      <c r="X2718" s="53"/>
      <c r="Y2718" s="55"/>
    </row>
    <row r="2719" spans="21:25" x14ac:dyDescent="0.2">
      <c r="U2719" s="55"/>
      <c r="V2719" s="53"/>
      <c r="W2719" s="53"/>
      <c r="X2719" s="53"/>
      <c r="Y2719" s="55"/>
    </row>
    <row r="2720" spans="21:25" x14ac:dyDescent="0.2">
      <c r="U2720" s="55"/>
      <c r="V2720" s="53"/>
      <c r="W2720" s="53"/>
      <c r="X2720" s="53"/>
      <c r="Y2720" s="55"/>
    </row>
    <row r="2721" spans="21:25" x14ac:dyDescent="0.2">
      <c r="U2721" s="55"/>
      <c r="V2721" s="53"/>
      <c r="W2721" s="53"/>
      <c r="X2721" s="53"/>
      <c r="Y2721" s="55"/>
    </row>
    <row r="2722" spans="21:25" x14ac:dyDescent="0.2">
      <c r="U2722" s="55"/>
      <c r="V2722" s="53"/>
      <c r="W2722" s="53"/>
      <c r="X2722" s="53"/>
      <c r="Y2722" s="55"/>
    </row>
    <row r="2723" spans="21:25" x14ac:dyDescent="0.2">
      <c r="U2723" s="55"/>
      <c r="V2723" s="53"/>
      <c r="W2723" s="53"/>
      <c r="X2723" s="53"/>
      <c r="Y2723" s="55"/>
    </row>
    <row r="2724" spans="21:25" x14ac:dyDescent="0.2">
      <c r="U2724" s="55"/>
      <c r="V2724" s="53"/>
      <c r="W2724" s="53"/>
      <c r="X2724" s="53"/>
      <c r="Y2724" s="55"/>
    </row>
    <row r="2725" spans="21:25" x14ac:dyDescent="0.2">
      <c r="U2725" s="55"/>
      <c r="V2725" s="53"/>
      <c r="W2725" s="53"/>
      <c r="X2725" s="53"/>
      <c r="Y2725" s="55"/>
    </row>
    <row r="2726" spans="21:25" x14ac:dyDescent="0.2">
      <c r="U2726" s="55"/>
      <c r="V2726" s="53"/>
      <c r="W2726" s="53"/>
      <c r="X2726" s="53"/>
      <c r="Y2726" s="55"/>
    </row>
    <row r="2727" spans="21:25" x14ac:dyDescent="0.2">
      <c r="U2727" s="55"/>
      <c r="V2727" s="53"/>
      <c r="W2727" s="53"/>
      <c r="X2727" s="53"/>
      <c r="Y2727" s="55"/>
    </row>
    <row r="2728" spans="21:25" x14ac:dyDescent="0.2">
      <c r="U2728" s="55"/>
      <c r="V2728" s="53"/>
      <c r="W2728" s="53"/>
      <c r="X2728" s="53"/>
      <c r="Y2728" s="55"/>
    </row>
    <row r="2729" spans="21:25" x14ac:dyDescent="0.2">
      <c r="U2729" s="55"/>
      <c r="V2729" s="53"/>
      <c r="W2729" s="53"/>
      <c r="X2729" s="53"/>
      <c r="Y2729" s="55"/>
    </row>
    <row r="2730" spans="21:25" x14ac:dyDescent="0.2">
      <c r="U2730" s="55"/>
      <c r="V2730" s="53"/>
      <c r="W2730" s="53"/>
      <c r="X2730" s="53"/>
      <c r="Y2730" s="55"/>
    </row>
    <row r="2731" spans="21:25" x14ac:dyDescent="0.2">
      <c r="U2731" s="55"/>
      <c r="V2731" s="53"/>
      <c r="W2731" s="53"/>
      <c r="X2731" s="53"/>
      <c r="Y2731" s="55"/>
    </row>
    <row r="2732" spans="21:25" x14ac:dyDescent="0.2">
      <c r="U2732" s="55"/>
      <c r="V2732" s="53"/>
      <c r="W2732" s="53"/>
      <c r="X2732" s="53"/>
      <c r="Y2732" s="55"/>
    </row>
    <row r="2733" spans="21:25" x14ac:dyDescent="0.2">
      <c r="U2733" s="55"/>
      <c r="V2733" s="53"/>
      <c r="W2733" s="53"/>
      <c r="X2733" s="53"/>
      <c r="Y2733" s="55"/>
    </row>
    <row r="2734" spans="21:25" x14ac:dyDescent="0.2">
      <c r="U2734" s="55"/>
      <c r="V2734" s="53"/>
      <c r="W2734" s="53"/>
      <c r="X2734" s="53"/>
      <c r="Y2734" s="55"/>
    </row>
    <row r="2735" spans="21:25" x14ac:dyDescent="0.2">
      <c r="U2735" s="55"/>
      <c r="V2735" s="53"/>
      <c r="W2735" s="53"/>
      <c r="X2735" s="53"/>
      <c r="Y2735" s="55"/>
    </row>
    <row r="2736" spans="21:25" x14ac:dyDescent="0.2">
      <c r="U2736" s="55"/>
      <c r="V2736" s="53"/>
      <c r="W2736" s="53"/>
      <c r="X2736" s="53"/>
      <c r="Y2736" s="55"/>
    </row>
    <row r="2737" spans="21:25" x14ac:dyDescent="0.2">
      <c r="U2737" s="55"/>
      <c r="V2737" s="53"/>
      <c r="W2737" s="53"/>
      <c r="X2737" s="53"/>
      <c r="Y2737" s="55"/>
    </row>
    <row r="2738" spans="21:25" x14ac:dyDescent="0.2">
      <c r="U2738" s="55"/>
      <c r="V2738" s="53"/>
      <c r="W2738" s="53"/>
      <c r="X2738" s="53"/>
      <c r="Y2738" s="55"/>
    </row>
    <row r="2739" spans="21:25" x14ac:dyDescent="0.2">
      <c r="U2739" s="55"/>
      <c r="V2739" s="53"/>
      <c r="W2739" s="53"/>
      <c r="X2739" s="53"/>
      <c r="Y2739" s="55"/>
    </row>
    <row r="2740" spans="21:25" x14ac:dyDescent="0.2">
      <c r="U2740" s="55"/>
      <c r="V2740" s="53"/>
      <c r="W2740" s="53"/>
      <c r="X2740" s="53"/>
      <c r="Y2740" s="55"/>
    </row>
    <row r="2741" spans="21:25" x14ac:dyDescent="0.2">
      <c r="U2741" s="55"/>
      <c r="V2741" s="53"/>
      <c r="W2741" s="53"/>
      <c r="X2741" s="53"/>
      <c r="Y2741" s="55"/>
    </row>
    <row r="2742" spans="21:25" x14ac:dyDescent="0.2">
      <c r="U2742" s="55"/>
      <c r="V2742" s="53"/>
      <c r="W2742" s="53"/>
      <c r="X2742" s="53"/>
      <c r="Y2742" s="55"/>
    </row>
    <row r="2743" spans="21:25" x14ac:dyDescent="0.2">
      <c r="U2743" s="55"/>
      <c r="V2743" s="53"/>
      <c r="W2743" s="53"/>
      <c r="X2743" s="53"/>
      <c r="Y2743" s="55"/>
    </row>
    <row r="2744" spans="21:25" x14ac:dyDescent="0.2">
      <c r="U2744" s="55"/>
      <c r="V2744" s="53"/>
      <c r="W2744" s="53"/>
      <c r="X2744" s="53"/>
      <c r="Y2744" s="55"/>
    </row>
    <row r="2745" spans="21:25" x14ac:dyDescent="0.2">
      <c r="U2745" s="55"/>
      <c r="V2745" s="53"/>
      <c r="W2745" s="53"/>
      <c r="X2745" s="53"/>
      <c r="Y2745" s="55"/>
    </row>
    <row r="2746" spans="21:25" x14ac:dyDescent="0.2">
      <c r="U2746" s="55"/>
      <c r="V2746" s="53"/>
      <c r="W2746" s="53"/>
      <c r="X2746" s="53"/>
      <c r="Y2746" s="55"/>
    </row>
    <row r="2747" spans="21:25" x14ac:dyDescent="0.2">
      <c r="U2747" s="55"/>
      <c r="V2747" s="53"/>
      <c r="W2747" s="53"/>
      <c r="X2747" s="53"/>
      <c r="Y2747" s="55"/>
    </row>
    <row r="2748" spans="21:25" x14ac:dyDescent="0.2">
      <c r="U2748" s="55"/>
      <c r="V2748" s="53"/>
      <c r="W2748" s="53"/>
      <c r="X2748" s="53"/>
      <c r="Y2748" s="55"/>
    </row>
    <row r="2749" spans="21:25" x14ac:dyDescent="0.2">
      <c r="U2749" s="55"/>
      <c r="V2749" s="53"/>
      <c r="W2749" s="53"/>
      <c r="X2749" s="53"/>
      <c r="Y2749" s="55"/>
    </row>
    <row r="2750" spans="21:25" x14ac:dyDescent="0.2">
      <c r="U2750" s="55"/>
      <c r="V2750" s="53"/>
      <c r="W2750" s="53"/>
      <c r="X2750" s="53"/>
      <c r="Y2750" s="55"/>
    </row>
    <row r="2751" spans="21:25" x14ac:dyDescent="0.2">
      <c r="U2751" s="55"/>
      <c r="V2751" s="53"/>
      <c r="W2751" s="53"/>
      <c r="X2751" s="53"/>
      <c r="Y2751" s="55"/>
    </row>
    <row r="2752" spans="21:25" x14ac:dyDescent="0.2">
      <c r="U2752" s="55"/>
      <c r="V2752" s="53"/>
      <c r="W2752" s="53"/>
      <c r="X2752" s="53"/>
      <c r="Y2752" s="55"/>
    </row>
    <row r="2753" spans="21:25" x14ac:dyDescent="0.2">
      <c r="U2753" s="55"/>
      <c r="V2753" s="53"/>
      <c r="W2753" s="53"/>
      <c r="X2753" s="53"/>
      <c r="Y2753" s="55"/>
    </row>
    <row r="2754" spans="21:25" x14ac:dyDescent="0.2">
      <c r="U2754" s="55"/>
      <c r="V2754" s="53"/>
      <c r="W2754" s="53"/>
      <c r="X2754" s="53"/>
      <c r="Y2754" s="55"/>
    </row>
    <row r="2755" spans="21:25" x14ac:dyDescent="0.2">
      <c r="U2755" s="55"/>
      <c r="V2755" s="53"/>
      <c r="W2755" s="53"/>
      <c r="X2755" s="53"/>
      <c r="Y2755" s="55"/>
    </row>
    <row r="2756" spans="21:25" x14ac:dyDescent="0.2">
      <c r="U2756" s="55"/>
      <c r="V2756" s="53"/>
      <c r="W2756" s="53"/>
      <c r="X2756" s="53"/>
      <c r="Y2756" s="55"/>
    </row>
    <row r="2757" spans="21:25" x14ac:dyDescent="0.2">
      <c r="U2757" s="55"/>
      <c r="V2757" s="53"/>
      <c r="W2757" s="53"/>
      <c r="X2757" s="53"/>
      <c r="Y2757" s="55"/>
    </row>
    <row r="2758" spans="21:25" x14ac:dyDescent="0.2">
      <c r="U2758" s="55"/>
      <c r="V2758" s="53"/>
      <c r="W2758" s="53"/>
      <c r="X2758" s="53"/>
      <c r="Y2758" s="55"/>
    </row>
    <row r="2759" spans="21:25" x14ac:dyDescent="0.2">
      <c r="U2759" s="55"/>
      <c r="V2759" s="53"/>
      <c r="W2759" s="53"/>
      <c r="X2759" s="53"/>
      <c r="Y2759" s="55"/>
    </row>
    <row r="2760" spans="21:25" x14ac:dyDescent="0.2">
      <c r="U2760" s="55"/>
      <c r="V2760" s="53"/>
      <c r="W2760" s="53"/>
      <c r="X2760" s="53"/>
      <c r="Y2760" s="55"/>
    </row>
    <row r="2761" spans="21:25" x14ac:dyDescent="0.2">
      <c r="U2761" s="55"/>
      <c r="V2761" s="53"/>
      <c r="W2761" s="53"/>
      <c r="X2761" s="53"/>
      <c r="Y2761" s="55"/>
    </row>
    <row r="2762" spans="21:25" x14ac:dyDescent="0.2">
      <c r="U2762" s="55"/>
      <c r="V2762" s="53"/>
      <c r="W2762" s="53"/>
      <c r="X2762" s="53"/>
      <c r="Y2762" s="55"/>
    </row>
    <row r="2763" spans="21:25" x14ac:dyDescent="0.2">
      <c r="U2763" s="55"/>
      <c r="V2763" s="53"/>
      <c r="W2763" s="53"/>
      <c r="X2763" s="53"/>
      <c r="Y2763" s="55"/>
    </row>
    <row r="2764" spans="21:25" x14ac:dyDescent="0.2">
      <c r="U2764" s="55"/>
      <c r="V2764" s="53"/>
      <c r="W2764" s="53"/>
      <c r="X2764" s="53"/>
      <c r="Y2764" s="55"/>
    </row>
    <row r="2765" spans="21:25" x14ac:dyDescent="0.2">
      <c r="U2765" s="55"/>
      <c r="V2765" s="53"/>
      <c r="W2765" s="53"/>
      <c r="X2765" s="53"/>
      <c r="Y2765" s="55"/>
    </row>
    <row r="2766" spans="21:25" x14ac:dyDescent="0.2">
      <c r="U2766" s="55"/>
      <c r="V2766" s="53"/>
      <c r="W2766" s="53"/>
      <c r="X2766" s="53"/>
      <c r="Y2766" s="55"/>
    </row>
    <row r="2767" spans="21:25" x14ac:dyDescent="0.2">
      <c r="U2767" s="55"/>
      <c r="V2767" s="53"/>
      <c r="W2767" s="53"/>
      <c r="X2767" s="53"/>
      <c r="Y2767" s="55"/>
    </row>
    <row r="2768" spans="21:25" x14ac:dyDescent="0.2">
      <c r="U2768" s="55"/>
      <c r="V2768" s="53"/>
      <c r="W2768" s="53"/>
      <c r="X2768" s="53"/>
      <c r="Y2768" s="55"/>
    </row>
    <row r="2769" spans="21:25" x14ac:dyDescent="0.2">
      <c r="U2769" s="55"/>
      <c r="V2769" s="53"/>
      <c r="W2769" s="53"/>
      <c r="X2769" s="53"/>
      <c r="Y2769" s="55"/>
    </row>
    <row r="2770" spans="21:25" x14ac:dyDescent="0.2">
      <c r="U2770" s="55"/>
      <c r="V2770" s="53"/>
      <c r="W2770" s="53"/>
      <c r="X2770" s="53"/>
      <c r="Y2770" s="55"/>
    </row>
    <row r="2771" spans="21:25" x14ac:dyDescent="0.2">
      <c r="U2771" s="55"/>
      <c r="V2771" s="53"/>
      <c r="W2771" s="53"/>
      <c r="X2771" s="53"/>
      <c r="Y2771" s="55"/>
    </row>
    <row r="2772" spans="21:25" x14ac:dyDescent="0.2">
      <c r="U2772" s="55"/>
      <c r="V2772" s="53"/>
      <c r="W2772" s="53"/>
      <c r="X2772" s="53"/>
      <c r="Y2772" s="55"/>
    </row>
    <row r="2773" spans="21:25" x14ac:dyDescent="0.2">
      <c r="U2773" s="55"/>
      <c r="V2773" s="53"/>
      <c r="W2773" s="53"/>
      <c r="X2773" s="53"/>
      <c r="Y2773" s="55"/>
    </row>
    <row r="2774" spans="21:25" x14ac:dyDescent="0.2">
      <c r="U2774" s="55"/>
      <c r="V2774" s="53"/>
      <c r="W2774" s="53"/>
      <c r="X2774" s="53"/>
      <c r="Y2774" s="55"/>
    </row>
    <row r="2775" spans="21:25" x14ac:dyDescent="0.2">
      <c r="U2775" s="55"/>
      <c r="V2775" s="53"/>
      <c r="W2775" s="53"/>
      <c r="X2775" s="53"/>
      <c r="Y2775" s="55"/>
    </row>
    <row r="2776" spans="21:25" x14ac:dyDescent="0.2">
      <c r="U2776" s="55"/>
      <c r="V2776" s="53"/>
      <c r="W2776" s="53"/>
      <c r="X2776" s="53"/>
      <c r="Y2776" s="55"/>
    </row>
    <row r="2777" spans="21:25" x14ac:dyDescent="0.2">
      <c r="U2777" s="55"/>
      <c r="V2777" s="53"/>
      <c r="W2777" s="53"/>
      <c r="X2777" s="53"/>
      <c r="Y2777" s="55"/>
    </row>
    <row r="2778" spans="21:25" x14ac:dyDescent="0.2">
      <c r="U2778" s="55"/>
      <c r="V2778" s="53"/>
      <c r="W2778" s="53"/>
      <c r="X2778" s="53"/>
      <c r="Y2778" s="55"/>
    </row>
    <row r="2779" spans="21:25" x14ac:dyDescent="0.2">
      <c r="U2779" s="55"/>
      <c r="V2779" s="53"/>
      <c r="W2779" s="53"/>
      <c r="X2779" s="53"/>
      <c r="Y2779" s="55"/>
    </row>
    <row r="2780" spans="21:25" x14ac:dyDescent="0.2">
      <c r="U2780" s="55"/>
      <c r="V2780" s="53"/>
      <c r="W2780" s="53"/>
      <c r="X2780" s="53"/>
      <c r="Y2780" s="55"/>
    </row>
    <row r="2781" spans="21:25" x14ac:dyDescent="0.2">
      <c r="U2781" s="55"/>
      <c r="V2781" s="53"/>
      <c r="W2781" s="53"/>
      <c r="X2781" s="53"/>
      <c r="Y2781" s="55"/>
    </row>
    <row r="2782" spans="21:25" x14ac:dyDescent="0.2">
      <c r="U2782" s="55"/>
      <c r="V2782" s="53"/>
      <c r="W2782" s="53"/>
      <c r="X2782" s="53"/>
      <c r="Y2782" s="55"/>
    </row>
    <row r="2783" spans="21:25" x14ac:dyDescent="0.2">
      <c r="U2783" s="55"/>
      <c r="V2783" s="53"/>
      <c r="W2783" s="53"/>
      <c r="X2783" s="53"/>
      <c r="Y2783" s="55"/>
    </row>
    <row r="2784" spans="21:25" x14ac:dyDescent="0.2">
      <c r="U2784" s="55"/>
      <c r="V2784" s="53"/>
      <c r="W2784" s="53"/>
      <c r="X2784" s="53"/>
      <c r="Y2784" s="55"/>
    </row>
    <row r="2785" spans="21:25" x14ac:dyDescent="0.2">
      <c r="U2785" s="55"/>
      <c r="V2785" s="53"/>
      <c r="W2785" s="53"/>
      <c r="X2785" s="53"/>
      <c r="Y2785" s="55"/>
    </row>
    <row r="2786" spans="21:25" x14ac:dyDescent="0.2">
      <c r="U2786" s="55"/>
      <c r="V2786" s="53"/>
      <c r="W2786" s="53"/>
      <c r="X2786" s="53"/>
      <c r="Y2786" s="55"/>
    </row>
    <row r="2787" spans="21:25" x14ac:dyDescent="0.2">
      <c r="U2787" s="55"/>
      <c r="V2787" s="53"/>
      <c r="W2787" s="53"/>
      <c r="X2787" s="53"/>
      <c r="Y2787" s="55"/>
    </row>
    <row r="2788" spans="21:25" x14ac:dyDescent="0.2">
      <c r="U2788" s="55"/>
      <c r="V2788" s="53"/>
      <c r="W2788" s="53"/>
      <c r="X2788" s="53"/>
      <c r="Y2788" s="55"/>
    </row>
    <row r="2789" spans="21:25" x14ac:dyDescent="0.2">
      <c r="U2789" s="55"/>
      <c r="V2789" s="53"/>
      <c r="W2789" s="53"/>
      <c r="X2789" s="53"/>
      <c r="Y2789" s="55"/>
    </row>
    <row r="2790" spans="21:25" x14ac:dyDescent="0.2">
      <c r="U2790" s="55"/>
      <c r="V2790" s="53"/>
      <c r="W2790" s="53"/>
      <c r="X2790" s="53"/>
      <c r="Y2790" s="55"/>
    </row>
    <row r="2791" spans="21:25" x14ac:dyDescent="0.2">
      <c r="U2791" s="55"/>
      <c r="V2791" s="53"/>
      <c r="W2791" s="53"/>
      <c r="X2791" s="53"/>
      <c r="Y2791" s="55"/>
    </row>
    <row r="2792" spans="21:25" x14ac:dyDescent="0.2">
      <c r="U2792" s="55"/>
      <c r="V2792" s="53"/>
      <c r="W2792" s="53"/>
      <c r="X2792" s="53"/>
      <c r="Y2792" s="55"/>
    </row>
    <row r="2793" spans="21:25" x14ac:dyDescent="0.2">
      <c r="U2793" s="55"/>
      <c r="V2793" s="53"/>
      <c r="W2793" s="53"/>
      <c r="X2793" s="53"/>
      <c r="Y2793" s="55"/>
    </row>
    <row r="2794" spans="21:25" x14ac:dyDescent="0.2">
      <c r="U2794" s="55"/>
      <c r="V2794" s="53"/>
      <c r="W2794" s="53"/>
      <c r="X2794" s="53"/>
      <c r="Y2794" s="55"/>
    </row>
    <row r="2795" spans="21:25" x14ac:dyDescent="0.2">
      <c r="U2795" s="55"/>
      <c r="V2795" s="53"/>
      <c r="W2795" s="53"/>
      <c r="X2795" s="53"/>
      <c r="Y2795" s="55"/>
    </row>
    <row r="2796" spans="21:25" x14ac:dyDescent="0.2">
      <c r="U2796" s="55"/>
      <c r="V2796" s="53"/>
      <c r="W2796" s="53"/>
      <c r="X2796" s="53"/>
      <c r="Y2796" s="55"/>
    </row>
    <row r="2797" spans="21:25" x14ac:dyDescent="0.2">
      <c r="U2797" s="55"/>
      <c r="V2797" s="53"/>
      <c r="W2797" s="53"/>
      <c r="X2797" s="53"/>
      <c r="Y2797" s="55"/>
    </row>
    <row r="2798" spans="21:25" x14ac:dyDescent="0.2">
      <c r="U2798" s="55"/>
      <c r="V2798" s="53"/>
      <c r="W2798" s="53"/>
      <c r="X2798" s="53"/>
      <c r="Y2798" s="55"/>
    </row>
    <row r="2799" spans="21:25" x14ac:dyDescent="0.2">
      <c r="U2799" s="55"/>
      <c r="V2799" s="53"/>
      <c r="W2799" s="53"/>
      <c r="X2799" s="53"/>
      <c r="Y2799" s="55"/>
    </row>
    <row r="2800" spans="21:25" x14ac:dyDescent="0.2">
      <c r="U2800" s="55"/>
      <c r="V2800" s="53"/>
      <c r="W2800" s="53"/>
      <c r="X2800" s="53"/>
      <c r="Y2800" s="55"/>
    </row>
    <row r="2801" spans="21:25" x14ac:dyDescent="0.2">
      <c r="U2801" s="55"/>
      <c r="V2801" s="53"/>
      <c r="W2801" s="53"/>
      <c r="X2801" s="53"/>
      <c r="Y2801" s="55"/>
    </row>
    <row r="2802" spans="21:25" x14ac:dyDescent="0.2">
      <c r="U2802" s="55"/>
      <c r="V2802" s="53"/>
      <c r="W2802" s="53"/>
      <c r="X2802" s="53"/>
      <c r="Y2802" s="55"/>
    </row>
    <row r="2803" spans="21:25" x14ac:dyDescent="0.2">
      <c r="U2803" s="55"/>
      <c r="V2803" s="53"/>
      <c r="W2803" s="53"/>
      <c r="X2803" s="53"/>
      <c r="Y2803" s="55"/>
    </row>
    <row r="2804" spans="21:25" x14ac:dyDescent="0.2">
      <c r="U2804" s="55"/>
      <c r="V2804" s="53"/>
      <c r="W2804" s="53"/>
      <c r="X2804" s="53"/>
      <c r="Y2804" s="55"/>
    </row>
    <row r="2805" spans="21:25" x14ac:dyDescent="0.2">
      <c r="U2805" s="55"/>
      <c r="V2805" s="53"/>
      <c r="W2805" s="53"/>
      <c r="X2805" s="53"/>
      <c r="Y2805" s="55"/>
    </row>
    <row r="2806" spans="21:25" x14ac:dyDescent="0.2">
      <c r="U2806" s="55"/>
      <c r="V2806" s="53"/>
      <c r="W2806" s="53"/>
      <c r="X2806" s="53"/>
      <c r="Y2806" s="55"/>
    </row>
    <row r="2807" spans="21:25" x14ac:dyDescent="0.2">
      <c r="U2807" s="55"/>
      <c r="V2807" s="53"/>
      <c r="W2807" s="53"/>
      <c r="X2807" s="53"/>
      <c r="Y2807" s="55"/>
    </row>
    <row r="2808" spans="21:25" x14ac:dyDescent="0.2">
      <c r="U2808" s="55"/>
      <c r="V2808" s="53"/>
      <c r="W2808" s="53"/>
      <c r="X2808" s="53"/>
      <c r="Y2808" s="55"/>
    </row>
    <row r="2809" spans="21:25" x14ac:dyDescent="0.2">
      <c r="U2809" s="55"/>
      <c r="V2809" s="53"/>
      <c r="W2809" s="53"/>
      <c r="X2809" s="53"/>
      <c r="Y2809" s="55"/>
    </row>
    <row r="2810" spans="21:25" x14ac:dyDescent="0.2">
      <c r="U2810" s="55"/>
      <c r="V2810" s="53"/>
      <c r="W2810" s="53"/>
      <c r="X2810" s="53"/>
      <c r="Y2810" s="55"/>
    </row>
    <row r="2811" spans="21:25" x14ac:dyDescent="0.2">
      <c r="U2811" s="55"/>
      <c r="V2811" s="53"/>
      <c r="W2811" s="53"/>
      <c r="X2811" s="53"/>
      <c r="Y2811" s="55"/>
    </row>
    <row r="2812" spans="21:25" x14ac:dyDescent="0.2">
      <c r="U2812" s="55"/>
      <c r="V2812" s="53"/>
      <c r="W2812" s="53"/>
      <c r="X2812" s="53"/>
      <c r="Y2812" s="55"/>
    </row>
    <row r="2813" spans="21:25" x14ac:dyDescent="0.2">
      <c r="U2813" s="55"/>
      <c r="V2813" s="53"/>
      <c r="W2813" s="53"/>
      <c r="X2813" s="53"/>
      <c r="Y2813" s="55"/>
    </row>
    <row r="2814" spans="21:25" x14ac:dyDescent="0.2">
      <c r="U2814" s="55"/>
      <c r="V2814" s="53"/>
      <c r="W2814" s="53"/>
      <c r="X2814" s="53"/>
      <c r="Y2814" s="55"/>
    </row>
    <row r="2815" spans="21:25" x14ac:dyDescent="0.2">
      <c r="U2815" s="55"/>
      <c r="V2815" s="53"/>
      <c r="W2815" s="53"/>
      <c r="X2815" s="53"/>
      <c r="Y2815" s="55"/>
    </row>
    <row r="2816" spans="21:25" x14ac:dyDescent="0.2">
      <c r="U2816" s="55"/>
      <c r="V2816" s="53"/>
      <c r="W2816" s="53"/>
      <c r="X2816" s="53"/>
      <c r="Y2816" s="55"/>
    </row>
    <row r="2817" spans="21:25" x14ac:dyDescent="0.2">
      <c r="U2817" s="55"/>
      <c r="V2817" s="53"/>
      <c r="W2817" s="53"/>
      <c r="X2817" s="53"/>
      <c r="Y2817" s="55"/>
    </row>
    <row r="2818" spans="21:25" x14ac:dyDescent="0.2">
      <c r="U2818" s="55"/>
      <c r="V2818" s="53"/>
      <c r="W2818" s="53"/>
      <c r="X2818" s="53"/>
      <c r="Y2818" s="55"/>
    </row>
    <row r="2819" spans="21:25" x14ac:dyDescent="0.2">
      <c r="U2819" s="55"/>
      <c r="V2819" s="53"/>
      <c r="W2819" s="53"/>
      <c r="X2819" s="53"/>
      <c r="Y2819" s="55"/>
    </row>
    <row r="2820" spans="21:25" x14ac:dyDescent="0.2">
      <c r="U2820" s="55"/>
      <c r="V2820" s="53"/>
      <c r="W2820" s="53"/>
      <c r="X2820" s="53"/>
      <c r="Y2820" s="55"/>
    </row>
    <row r="2821" spans="21:25" x14ac:dyDescent="0.2">
      <c r="U2821" s="55"/>
      <c r="V2821" s="53"/>
      <c r="W2821" s="53"/>
      <c r="X2821" s="53"/>
      <c r="Y2821" s="55"/>
    </row>
    <row r="2822" spans="21:25" x14ac:dyDescent="0.2">
      <c r="U2822" s="55"/>
      <c r="V2822" s="53"/>
      <c r="W2822" s="53"/>
      <c r="X2822" s="53"/>
      <c r="Y2822" s="55"/>
    </row>
    <row r="2823" spans="21:25" x14ac:dyDescent="0.2">
      <c r="U2823" s="55"/>
      <c r="V2823" s="53"/>
      <c r="W2823" s="53"/>
      <c r="X2823" s="53"/>
      <c r="Y2823" s="55"/>
    </row>
    <row r="2824" spans="21:25" x14ac:dyDescent="0.2">
      <c r="U2824" s="55"/>
      <c r="V2824" s="53"/>
      <c r="W2824" s="53"/>
      <c r="X2824" s="53"/>
      <c r="Y2824" s="55"/>
    </row>
    <row r="2825" spans="21:25" x14ac:dyDescent="0.2">
      <c r="U2825" s="55"/>
      <c r="V2825" s="53"/>
      <c r="W2825" s="53"/>
      <c r="X2825" s="53"/>
      <c r="Y2825" s="55"/>
    </row>
    <row r="2826" spans="21:25" x14ac:dyDescent="0.2">
      <c r="U2826" s="55"/>
      <c r="V2826" s="53"/>
      <c r="W2826" s="53"/>
      <c r="X2826" s="53"/>
      <c r="Y2826" s="55"/>
    </row>
    <row r="2827" spans="21:25" x14ac:dyDescent="0.2">
      <c r="U2827" s="55"/>
      <c r="V2827" s="53"/>
      <c r="W2827" s="53"/>
      <c r="X2827" s="53"/>
      <c r="Y2827" s="55"/>
    </row>
    <row r="2828" spans="21:25" x14ac:dyDescent="0.2">
      <c r="U2828" s="55"/>
      <c r="V2828" s="53"/>
      <c r="W2828" s="53"/>
      <c r="X2828" s="53"/>
      <c r="Y2828" s="55"/>
    </row>
    <row r="2829" spans="21:25" x14ac:dyDescent="0.2">
      <c r="U2829" s="55"/>
      <c r="V2829" s="53"/>
      <c r="W2829" s="53"/>
      <c r="X2829" s="53"/>
      <c r="Y2829" s="55"/>
    </row>
    <row r="2830" spans="21:25" x14ac:dyDescent="0.2">
      <c r="U2830" s="55"/>
      <c r="V2830" s="53"/>
      <c r="W2830" s="53"/>
      <c r="X2830" s="53"/>
      <c r="Y2830" s="55"/>
    </row>
    <row r="2831" spans="21:25" x14ac:dyDescent="0.2">
      <c r="U2831" s="55"/>
      <c r="V2831" s="53"/>
      <c r="W2831" s="53"/>
      <c r="X2831" s="53"/>
      <c r="Y2831" s="55"/>
    </row>
    <row r="2832" spans="21:25" x14ac:dyDescent="0.2">
      <c r="U2832" s="55"/>
      <c r="V2832" s="53"/>
      <c r="W2832" s="53"/>
      <c r="X2832" s="53"/>
      <c r="Y2832" s="55"/>
    </row>
    <row r="2833" spans="21:25" x14ac:dyDescent="0.2">
      <c r="U2833" s="55"/>
      <c r="V2833" s="53"/>
      <c r="W2833" s="53"/>
      <c r="X2833" s="53"/>
      <c r="Y2833" s="55"/>
    </row>
    <row r="2834" spans="21:25" x14ac:dyDescent="0.2">
      <c r="U2834" s="55"/>
      <c r="V2834" s="53"/>
      <c r="W2834" s="53"/>
      <c r="X2834" s="53"/>
      <c r="Y2834" s="55"/>
    </row>
    <row r="2835" spans="21:25" x14ac:dyDescent="0.2">
      <c r="U2835" s="55"/>
      <c r="V2835" s="53"/>
      <c r="W2835" s="53"/>
      <c r="X2835" s="53"/>
      <c r="Y2835" s="55"/>
    </row>
    <row r="2836" spans="21:25" x14ac:dyDescent="0.2">
      <c r="U2836" s="55"/>
      <c r="V2836" s="53"/>
      <c r="W2836" s="53"/>
      <c r="X2836" s="53"/>
      <c r="Y2836" s="55"/>
    </row>
    <row r="2837" spans="21:25" x14ac:dyDescent="0.2">
      <c r="U2837" s="55"/>
      <c r="V2837" s="53"/>
      <c r="W2837" s="53"/>
      <c r="X2837" s="53"/>
      <c r="Y2837" s="55"/>
    </row>
    <row r="2838" spans="21:25" x14ac:dyDescent="0.2">
      <c r="U2838" s="55"/>
      <c r="V2838" s="53"/>
      <c r="W2838" s="53"/>
      <c r="X2838" s="53"/>
      <c r="Y2838" s="55"/>
    </row>
    <row r="2839" spans="21:25" x14ac:dyDescent="0.2">
      <c r="U2839" s="55"/>
      <c r="V2839" s="53"/>
      <c r="W2839" s="53"/>
      <c r="X2839" s="53"/>
      <c r="Y2839" s="55"/>
    </row>
    <row r="2840" spans="21:25" x14ac:dyDescent="0.2">
      <c r="U2840" s="55"/>
      <c r="V2840" s="53"/>
      <c r="W2840" s="53"/>
      <c r="X2840" s="53"/>
      <c r="Y2840" s="55"/>
    </row>
    <row r="2841" spans="21:25" x14ac:dyDescent="0.2">
      <c r="U2841" s="55"/>
      <c r="V2841" s="53"/>
      <c r="W2841" s="53"/>
      <c r="X2841" s="53"/>
      <c r="Y2841" s="55"/>
    </row>
    <row r="2842" spans="21:25" x14ac:dyDescent="0.2">
      <c r="U2842" s="55"/>
      <c r="V2842" s="53"/>
      <c r="W2842" s="53"/>
      <c r="X2842" s="53"/>
      <c r="Y2842" s="55"/>
    </row>
    <row r="2843" spans="21:25" x14ac:dyDescent="0.2">
      <c r="U2843" s="55"/>
      <c r="V2843" s="53"/>
      <c r="W2843" s="53"/>
      <c r="X2843" s="53"/>
      <c r="Y2843" s="55"/>
    </row>
    <row r="2844" spans="21:25" x14ac:dyDescent="0.2">
      <c r="U2844" s="55"/>
      <c r="V2844" s="53"/>
      <c r="W2844" s="53"/>
      <c r="X2844" s="53"/>
      <c r="Y2844" s="55"/>
    </row>
    <row r="2845" spans="21:25" x14ac:dyDescent="0.2">
      <c r="U2845" s="55"/>
      <c r="V2845" s="53"/>
      <c r="W2845" s="53"/>
      <c r="X2845" s="53"/>
      <c r="Y2845" s="55"/>
    </row>
    <row r="2846" spans="21:25" x14ac:dyDescent="0.2">
      <c r="U2846" s="55"/>
      <c r="V2846" s="53"/>
      <c r="W2846" s="53"/>
      <c r="X2846" s="53"/>
      <c r="Y2846" s="55"/>
    </row>
    <row r="2847" spans="21:25" x14ac:dyDescent="0.2">
      <c r="U2847" s="55"/>
      <c r="V2847" s="53"/>
      <c r="W2847" s="53"/>
      <c r="X2847" s="53"/>
      <c r="Y2847" s="55"/>
    </row>
    <row r="2848" spans="21:25" x14ac:dyDescent="0.2">
      <c r="U2848" s="55"/>
      <c r="V2848" s="53"/>
      <c r="W2848" s="53"/>
      <c r="X2848" s="53"/>
      <c r="Y2848" s="55"/>
    </row>
    <row r="2849" spans="21:25" x14ac:dyDescent="0.2">
      <c r="U2849" s="55"/>
      <c r="V2849" s="53"/>
      <c r="W2849" s="53"/>
      <c r="X2849" s="53"/>
      <c r="Y2849" s="55"/>
    </row>
    <row r="2850" spans="21:25" x14ac:dyDescent="0.2">
      <c r="U2850" s="55"/>
      <c r="V2850" s="53"/>
      <c r="W2850" s="53"/>
      <c r="X2850" s="53"/>
      <c r="Y2850" s="55"/>
    </row>
    <row r="2851" spans="21:25" x14ac:dyDescent="0.2">
      <c r="U2851" s="55"/>
      <c r="V2851" s="53"/>
      <c r="W2851" s="53"/>
      <c r="X2851" s="53"/>
      <c r="Y2851" s="55"/>
    </row>
    <row r="2852" spans="21:25" x14ac:dyDescent="0.2">
      <c r="U2852" s="55"/>
      <c r="V2852" s="53"/>
      <c r="W2852" s="53"/>
      <c r="X2852" s="53"/>
      <c r="Y2852" s="55"/>
    </row>
    <row r="2853" spans="21:25" x14ac:dyDescent="0.2">
      <c r="U2853" s="55"/>
      <c r="V2853" s="53"/>
      <c r="W2853" s="53"/>
      <c r="X2853" s="53"/>
      <c r="Y2853" s="55"/>
    </row>
    <row r="2854" spans="21:25" x14ac:dyDescent="0.2">
      <c r="U2854" s="55"/>
      <c r="V2854" s="53"/>
      <c r="W2854" s="53"/>
      <c r="X2854" s="53"/>
      <c r="Y2854" s="55"/>
    </row>
    <row r="2855" spans="21:25" x14ac:dyDescent="0.2">
      <c r="U2855" s="55"/>
      <c r="V2855" s="53"/>
      <c r="W2855" s="53"/>
      <c r="X2855" s="53"/>
      <c r="Y2855" s="55"/>
    </row>
    <row r="2856" spans="21:25" x14ac:dyDescent="0.2">
      <c r="U2856" s="55"/>
      <c r="V2856" s="53"/>
      <c r="W2856" s="53"/>
      <c r="X2856" s="53"/>
      <c r="Y2856" s="55"/>
    </row>
    <row r="2857" spans="21:25" x14ac:dyDescent="0.2">
      <c r="U2857" s="55"/>
      <c r="V2857" s="53"/>
      <c r="W2857" s="53"/>
      <c r="X2857" s="53"/>
      <c r="Y2857" s="55"/>
    </row>
    <row r="2858" spans="21:25" x14ac:dyDescent="0.2">
      <c r="U2858" s="55"/>
      <c r="V2858" s="53"/>
      <c r="W2858" s="53"/>
      <c r="X2858" s="53"/>
      <c r="Y2858" s="55"/>
    </row>
    <row r="2859" spans="21:25" x14ac:dyDescent="0.2">
      <c r="U2859" s="55"/>
      <c r="V2859" s="53"/>
      <c r="W2859" s="53"/>
      <c r="X2859" s="53"/>
      <c r="Y2859" s="55"/>
    </row>
    <row r="2860" spans="21:25" x14ac:dyDescent="0.2">
      <c r="U2860" s="55"/>
      <c r="V2860" s="53"/>
      <c r="W2860" s="53"/>
      <c r="X2860" s="53"/>
      <c r="Y2860" s="55"/>
    </row>
    <row r="2861" spans="21:25" x14ac:dyDescent="0.2">
      <c r="U2861" s="55"/>
      <c r="V2861" s="53"/>
      <c r="W2861" s="53"/>
      <c r="X2861" s="53"/>
      <c r="Y2861" s="55"/>
    </row>
    <row r="2862" spans="21:25" x14ac:dyDescent="0.2">
      <c r="U2862" s="55"/>
      <c r="V2862" s="53"/>
      <c r="W2862" s="53"/>
      <c r="X2862" s="53"/>
      <c r="Y2862" s="55"/>
    </row>
    <row r="2863" spans="21:25" x14ac:dyDescent="0.2">
      <c r="U2863" s="55"/>
      <c r="V2863" s="53"/>
      <c r="W2863" s="53"/>
      <c r="X2863" s="53"/>
      <c r="Y2863" s="55"/>
    </row>
    <row r="2864" spans="21:25" x14ac:dyDescent="0.2">
      <c r="U2864" s="55"/>
      <c r="V2864" s="53"/>
      <c r="W2864" s="53"/>
      <c r="X2864" s="53"/>
      <c r="Y2864" s="55"/>
    </row>
    <row r="2865" spans="21:25" x14ac:dyDescent="0.2">
      <c r="U2865" s="55"/>
      <c r="V2865" s="53"/>
      <c r="W2865" s="53"/>
      <c r="X2865" s="53"/>
      <c r="Y2865" s="55"/>
    </row>
    <row r="2866" spans="21:25" x14ac:dyDescent="0.2">
      <c r="U2866" s="55"/>
      <c r="V2866" s="53"/>
      <c r="W2866" s="53"/>
      <c r="X2866" s="53"/>
      <c r="Y2866" s="55"/>
    </row>
    <row r="2867" spans="21:25" x14ac:dyDescent="0.2">
      <c r="U2867" s="55"/>
      <c r="V2867" s="53"/>
      <c r="W2867" s="53"/>
      <c r="X2867" s="53"/>
      <c r="Y2867" s="55"/>
    </row>
    <row r="2868" spans="21:25" x14ac:dyDescent="0.2">
      <c r="U2868" s="55"/>
      <c r="V2868" s="53"/>
      <c r="W2868" s="53"/>
      <c r="X2868" s="53"/>
      <c r="Y2868" s="55"/>
    </row>
    <row r="2869" spans="21:25" x14ac:dyDescent="0.2">
      <c r="U2869" s="55"/>
      <c r="V2869" s="53"/>
      <c r="W2869" s="53"/>
      <c r="X2869" s="53"/>
      <c r="Y2869" s="55"/>
    </row>
    <row r="2870" spans="21:25" x14ac:dyDescent="0.2">
      <c r="U2870" s="55"/>
      <c r="V2870" s="53"/>
      <c r="W2870" s="53"/>
      <c r="X2870" s="53"/>
      <c r="Y2870" s="55"/>
    </row>
    <row r="2871" spans="21:25" x14ac:dyDescent="0.2">
      <c r="U2871" s="55"/>
      <c r="V2871" s="53"/>
      <c r="W2871" s="53"/>
      <c r="X2871" s="53"/>
      <c r="Y2871" s="55"/>
    </row>
    <row r="2872" spans="21:25" x14ac:dyDescent="0.2">
      <c r="U2872" s="55"/>
      <c r="V2872" s="53"/>
      <c r="W2872" s="53"/>
      <c r="X2872" s="53"/>
      <c r="Y2872" s="55"/>
    </row>
    <row r="2873" spans="21:25" x14ac:dyDescent="0.2">
      <c r="U2873" s="55"/>
      <c r="V2873" s="53"/>
      <c r="W2873" s="53"/>
      <c r="X2873" s="53"/>
      <c r="Y2873" s="55"/>
    </row>
    <row r="2874" spans="21:25" x14ac:dyDescent="0.2">
      <c r="U2874" s="55"/>
      <c r="V2874" s="53"/>
      <c r="W2874" s="53"/>
      <c r="X2874" s="53"/>
      <c r="Y2874" s="55"/>
    </row>
    <row r="2875" spans="21:25" x14ac:dyDescent="0.2">
      <c r="U2875" s="55"/>
      <c r="V2875" s="53"/>
      <c r="W2875" s="53"/>
      <c r="X2875" s="53"/>
      <c r="Y2875" s="55"/>
    </row>
    <row r="2876" spans="21:25" x14ac:dyDescent="0.2">
      <c r="U2876" s="55"/>
      <c r="V2876" s="53"/>
      <c r="W2876" s="53"/>
      <c r="X2876" s="53"/>
      <c r="Y2876" s="55"/>
    </row>
    <row r="2877" spans="21:25" x14ac:dyDescent="0.2">
      <c r="U2877" s="55"/>
      <c r="V2877" s="53"/>
      <c r="W2877" s="53"/>
      <c r="X2877" s="53"/>
      <c r="Y2877" s="55"/>
    </row>
    <row r="2878" spans="21:25" x14ac:dyDescent="0.2">
      <c r="U2878" s="55"/>
      <c r="V2878" s="53"/>
      <c r="W2878" s="53"/>
      <c r="X2878" s="53"/>
      <c r="Y2878" s="55"/>
    </row>
    <row r="2879" spans="21:25" x14ac:dyDescent="0.2">
      <c r="U2879" s="55"/>
      <c r="V2879" s="53"/>
      <c r="W2879" s="53"/>
      <c r="X2879" s="53"/>
      <c r="Y2879" s="55"/>
    </row>
    <row r="2880" spans="21:25" x14ac:dyDescent="0.2">
      <c r="U2880" s="55"/>
      <c r="V2880" s="53"/>
      <c r="W2880" s="53"/>
      <c r="X2880" s="53"/>
      <c r="Y2880" s="55"/>
    </row>
    <row r="2881" spans="21:25" x14ac:dyDescent="0.2">
      <c r="U2881" s="55"/>
      <c r="V2881" s="53"/>
      <c r="W2881" s="53"/>
      <c r="X2881" s="53"/>
      <c r="Y2881" s="55"/>
    </row>
    <row r="2882" spans="21:25" x14ac:dyDescent="0.2">
      <c r="U2882" s="55"/>
      <c r="V2882" s="53"/>
      <c r="W2882" s="53"/>
      <c r="X2882" s="53"/>
      <c r="Y2882" s="55"/>
    </row>
    <row r="2883" spans="21:25" x14ac:dyDescent="0.2">
      <c r="U2883" s="55"/>
      <c r="V2883" s="53"/>
      <c r="W2883" s="53"/>
      <c r="X2883" s="53"/>
      <c r="Y2883" s="55"/>
    </row>
    <row r="2884" spans="21:25" x14ac:dyDescent="0.2">
      <c r="U2884" s="55"/>
      <c r="V2884" s="53"/>
      <c r="W2884" s="53"/>
      <c r="X2884" s="53"/>
      <c r="Y2884" s="55"/>
    </row>
    <row r="2885" spans="21:25" x14ac:dyDescent="0.2">
      <c r="U2885" s="55"/>
      <c r="V2885" s="53"/>
      <c r="W2885" s="53"/>
      <c r="X2885" s="53"/>
      <c r="Y2885" s="55"/>
    </row>
    <row r="2886" spans="21:25" x14ac:dyDescent="0.2">
      <c r="U2886" s="55"/>
      <c r="V2886" s="53"/>
      <c r="W2886" s="53"/>
      <c r="X2886" s="53"/>
      <c r="Y2886" s="55"/>
    </row>
    <row r="2887" spans="21:25" x14ac:dyDescent="0.2">
      <c r="U2887" s="55"/>
      <c r="V2887" s="53"/>
      <c r="W2887" s="53"/>
      <c r="X2887" s="53"/>
      <c r="Y2887" s="55"/>
    </row>
    <row r="2888" spans="21:25" x14ac:dyDescent="0.2">
      <c r="U2888" s="55"/>
      <c r="V2888" s="53"/>
      <c r="W2888" s="53"/>
      <c r="X2888" s="53"/>
      <c r="Y2888" s="55"/>
    </row>
    <row r="2889" spans="21:25" x14ac:dyDescent="0.2">
      <c r="U2889" s="55"/>
      <c r="V2889" s="53"/>
      <c r="W2889" s="53"/>
      <c r="X2889" s="53"/>
      <c r="Y2889" s="55"/>
    </row>
    <row r="2890" spans="21:25" x14ac:dyDescent="0.2">
      <c r="U2890" s="55"/>
      <c r="V2890" s="53"/>
      <c r="W2890" s="53"/>
      <c r="X2890" s="53"/>
      <c r="Y2890" s="55"/>
    </row>
    <row r="2891" spans="21:25" x14ac:dyDescent="0.2">
      <c r="U2891" s="55"/>
      <c r="V2891" s="53"/>
      <c r="W2891" s="53"/>
      <c r="X2891" s="53"/>
      <c r="Y2891" s="55"/>
    </row>
    <row r="2892" spans="21:25" x14ac:dyDescent="0.2">
      <c r="U2892" s="55"/>
      <c r="V2892" s="53"/>
      <c r="W2892" s="53"/>
      <c r="X2892" s="53"/>
      <c r="Y2892" s="55"/>
    </row>
    <row r="2893" spans="21:25" x14ac:dyDescent="0.2">
      <c r="U2893" s="55"/>
      <c r="V2893" s="53"/>
      <c r="W2893" s="53"/>
      <c r="X2893" s="53"/>
      <c r="Y2893" s="55"/>
    </row>
    <row r="2894" spans="21:25" x14ac:dyDescent="0.2">
      <c r="U2894" s="55"/>
      <c r="V2894" s="53"/>
      <c r="W2894" s="53"/>
      <c r="X2894" s="53"/>
      <c r="Y2894" s="55"/>
    </row>
    <row r="2895" spans="21:25" x14ac:dyDescent="0.2">
      <c r="U2895" s="55"/>
      <c r="V2895" s="53"/>
      <c r="W2895" s="53"/>
      <c r="X2895" s="53"/>
      <c r="Y2895" s="55"/>
    </row>
    <row r="2896" spans="21:25" x14ac:dyDescent="0.2">
      <c r="U2896" s="55"/>
      <c r="V2896" s="53"/>
      <c r="W2896" s="53"/>
      <c r="X2896" s="53"/>
      <c r="Y2896" s="55"/>
    </row>
    <row r="2897" spans="21:25" x14ac:dyDescent="0.2">
      <c r="U2897" s="55"/>
      <c r="V2897" s="53"/>
      <c r="W2897" s="53"/>
      <c r="X2897" s="53"/>
      <c r="Y2897" s="55"/>
    </row>
    <row r="2898" spans="21:25" x14ac:dyDescent="0.2">
      <c r="U2898" s="55"/>
      <c r="V2898" s="53"/>
      <c r="W2898" s="53"/>
      <c r="X2898" s="53"/>
      <c r="Y2898" s="55"/>
    </row>
    <row r="2899" spans="21:25" x14ac:dyDescent="0.2">
      <c r="U2899" s="55"/>
      <c r="V2899" s="53"/>
      <c r="W2899" s="53"/>
      <c r="X2899" s="53"/>
      <c r="Y2899" s="55"/>
    </row>
    <row r="2900" spans="21:25" x14ac:dyDescent="0.2">
      <c r="U2900" s="55"/>
      <c r="V2900" s="53"/>
      <c r="W2900" s="53"/>
      <c r="X2900" s="53"/>
      <c r="Y2900" s="55"/>
    </row>
    <row r="2901" spans="21:25" x14ac:dyDescent="0.2">
      <c r="U2901" s="55"/>
      <c r="V2901" s="53"/>
      <c r="W2901" s="53"/>
      <c r="X2901" s="53"/>
      <c r="Y2901" s="55"/>
    </row>
    <row r="2902" spans="21:25" x14ac:dyDescent="0.2">
      <c r="U2902" s="55"/>
      <c r="V2902" s="53"/>
      <c r="W2902" s="53"/>
      <c r="X2902" s="53"/>
      <c r="Y2902" s="55"/>
    </row>
    <row r="2903" spans="21:25" x14ac:dyDescent="0.2">
      <c r="U2903" s="55"/>
      <c r="V2903" s="53"/>
      <c r="W2903" s="53"/>
      <c r="X2903" s="53"/>
      <c r="Y2903" s="55"/>
    </row>
    <row r="2904" spans="21:25" x14ac:dyDescent="0.2">
      <c r="U2904" s="55"/>
      <c r="V2904" s="53"/>
      <c r="W2904" s="53"/>
      <c r="X2904" s="53"/>
      <c r="Y2904" s="55"/>
    </row>
    <row r="2905" spans="21:25" x14ac:dyDescent="0.2">
      <c r="U2905" s="55"/>
      <c r="V2905" s="53"/>
      <c r="W2905" s="53"/>
      <c r="X2905" s="53"/>
      <c r="Y2905" s="55"/>
    </row>
    <row r="2906" spans="21:25" x14ac:dyDescent="0.2">
      <c r="U2906" s="55"/>
      <c r="V2906" s="53"/>
      <c r="W2906" s="53"/>
      <c r="X2906" s="53"/>
      <c r="Y2906" s="55"/>
    </row>
    <row r="2907" spans="21:25" x14ac:dyDescent="0.2">
      <c r="U2907" s="55"/>
      <c r="V2907" s="53"/>
      <c r="W2907" s="53"/>
      <c r="X2907" s="53"/>
      <c r="Y2907" s="55"/>
    </row>
    <row r="2908" spans="21:25" x14ac:dyDescent="0.2">
      <c r="U2908" s="55"/>
      <c r="V2908" s="53"/>
      <c r="W2908" s="53"/>
      <c r="X2908" s="53"/>
      <c r="Y2908" s="55"/>
    </row>
    <row r="2909" spans="21:25" x14ac:dyDescent="0.2">
      <c r="U2909" s="55"/>
      <c r="V2909" s="53"/>
      <c r="W2909" s="53"/>
      <c r="X2909" s="53"/>
      <c r="Y2909" s="55"/>
    </row>
    <row r="2910" spans="21:25" x14ac:dyDescent="0.2">
      <c r="U2910" s="55"/>
      <c r="V2910" s="53"/>
      <c r="W2910" s="53"/>
      <c r="X2910" s="53"/>
      <c r="Y2910" s="55"/>
    </row>
    <row r="2911" spans="21:25" x14ac:dyDescent="0.2">
      <c r="U2911" s="55"/>
      <c r="V2911" s="53"/>
      <c r="W2911" s="53"/>
      <c r="X2911" s="53"/>
      <c r="Y2911" s="55"/>
    </row>
    <row r="2912" spans="21:25" x14ac:dyDescent="0.2">
      <c r="U2912" s="55"/>
      <c r="V2912" s="53"/>
      <c r="W2912" s="53"/>
      <c r="X2912" s="53"/>
      <c r="Y2912" s="55"/>
    </row>
    <row r="2913" spans="21:25" x14ac:dyDescent="0.2">
      <c r="U2913" s="55"/>
      <c r="V2913" s="53"/>
      <c r="W2913" s="53"/>
      <c r="X2913" s="53"/>
      <c r="Y2913" s="55"/>
    </row>
    <row r="2914" spans="21:25" x14ac:dyDescent="0.2">
      <c r="U2914" s="55"/>
      <c r="V2914" s="53"/>
      <c r="W2914" s="53"/>
      <c r="X2914" s="53"/>
      <c r="Y2914" s="55"/>
    </row>
    <row r="2915" spans="21:25" x14ac:dyDescent="0.2">
      <c r="U2915" s="55"/>
      <c r="V2915" s="53"/>
      <c r="W2915" s="53"/>
      <c r="X2915" s="53"/>
      <c r="Y2915" s="55"/>
    </row>
    <row r="2916" spans="21:25" x14ac:dyDescent="0.2">
      <c r="U2916" s="55"/>
      <c r="V2916" s="53"/>
      <c r="W2916" s="53"/>
      <c r="X2916" s="53"/>
      <c r="Y2916" s="55"/>
    </row>
    <row r="2917" spans="21:25" x14ac:dyDescent="0.2">
      <c r="U2917" s="55"/>
      <c r="V2917" s="53"/>
      <c r="W2917" s="53"/>
      <c r="X2917" s="53"/>
      <c r="Y2917" s="55"/>
    </row>
    <row r="2918" spans="21:25" x14ac:dyDescent="0.2">
      <c r="U2918" s="55"/>
      <c r="V2918" s="53"/>
      <c r="W2918" s="53"/>
      <c r="X2918" s="53"/>
      <c r="Y2918" s="55"/>
    </row>
    <row r="2919" spans="21:25" x14ac:dyDescent="0.2">
      <c r="U2919" s="55"/>
      <c r="V2919" s="53"/>
      <c r="W2919" s="53"/>
      <c r="X2919" s="53"/>
      <c r="Y2919" s="55"/>
    </row>
    <row r="2920" spans="21:25" x14ac:dyDescent="0.2">
      <c r="U2920" s="55"/>
      <c r="V2920" s="53"/>
      <c r="W2920" s="53"/>
      <c r="X2920" s="53"/>
      <c r="Y2920" s="55"/>
    </row>
    <row r="2921" spans="21:25" x14ac:dyDescent="0.2">
      <c r="U2921" s="55"/>
      <c r="V2921" s="53"/>
      <c r="W2921" s="53"/>
      <c r="X2921" s="53"/>
      <c r="Y2921" s="55"/>
    </row>
    <row r="2922" spans="21:25" x14ac:dyDescent="0.2">
      <c r="U2922" s="55"/>
      <c r="V2922" s="53"/>
      <c r="W2922" s="53"/>
      <c r="X2922" s="53"/>
      <c r="Y2922" s="55"/>
    </row>
    <row r="2923" spans="21:25" x14ac:dyDescent="0.2">
      <c r="U2923" s="55"/>
      <c r="V2923" s="53"/>
      <c r="W2923" s="53"/>
      <c r="X2923" s="53"/>
      <c r="Y2923" s="55"/>
    </row>
    <row r="2924" spans="21:25" x14ac:dyDescent="0.2">
      <c r="U2924" s="55"/>
      <c r="V2924" s="53"/>
      <c r="W2924" s="53"/>
      <c r="X2924" s="53"/>
      <c r="Y2924" s="55"/>
    </row>
    <row r="2925" spans="21:25" x14ac:dyDescent="0.2">
      <c r="U2925" s="55"/>
      <c r="V2925" s="53"/>
      <c r="W2925" s="53"/>
      <c r="X2925" s="53"/>
      <c r="Y2925" s="55"/>
    </row>
    <row r="2926" spans="21:25" x14ac:dyDescent="0.2">
      <c r="U2926" s="55"/>
      <c r="V2926" s="53"/>
      <c r="W2926" s="53"/>
      <c r="X2926" s="53"/>
      <c r="Y2926" s="55"/>
    </row>
    <row r="2927" spans="21:25" x14ac:dyDescent="0.2">
      <c r="U2927" s="55"/>
      <c r="V2927" s="53"/>
      <c r="W2927" s="53"/>
      <c r="X2927" s="53"/>
      <c r="Y2927" s="55"/>
    </row>
    <row r="2928" spans="21:25" x14ac:dyDescent="0.2">
      <c r="U2928" s="55"/>
      <c r="V2928" s="53"/>
      <c r="W2928" s="53"/>
      <c r="X2928" s="53"/>
      <c r="Y2928" s="55"/>
    </row>
    <row r="2929" spans="21:25" x14ac:dyDescent="0.2">
      <c r="U2929" s="55"/>
      <c r="V2929" s="53"/>
      <c r="W2929" s="53"/>
      <c r="X2929" s="53"/>
      <c r="Y2929" s="55"/>
    </row>
    <row r="2930" spans="21:25" x14ac:dyDescent="0.2">
      <c r="U2930" s="55"/>
      <c r="V2930" s="53"/>
      <c r="W2930" s="53"/>
      <c r="X2930" s="53"/>
      <c r="Y2930" s="55"/>
    </row>
    <row r="2931" spans="21:25" x14ac:dyDescent="0.2">
      <c r="U2931" s="55"/>
      <c r="V2931" s="53"/>
      <c r="W2931" s="53"/>
      <c r="X2931" s="53"/>
      <c r="Y2931" s="55"/>
    </row>
    <row r="2932" spans="21:25" x14ac:dyDescent="0.2">
      <c r="U2932" s="55"/>
      <c r="V2932" s="53"/>
      <c r="W2932" s="53"/>
      <c r="X2932" s="53"/>
      <c r="Y2932" s="55"/>
    </row>
    <row r="2933" spans="21:25" x14ac:dyDescent="0.2">
      <c r="U2933" s="55"/>
      <c r="V2933" s="53"/>
      <c r="W2933" s="53"/>
      <c r="X2933" s="53"/>
      <c r="Y2933" s="55"/>
    </row>
    <row r="2934" spans="21:25" x14ac:dyDescent="0.2">
      <c r="U2934" s="55"/>
      <c r="V2934" s="53"/>
      <c r="W2934" s="53"/>
      <c r="X2934" s="53"/>
      <c r="Y2934" s="55"/>
    </row>
    <row r="2935" spans="21:25" x14ac:dyDescent="0.2">
      <c r="U2935" s="55"/>
      <c r="V2935" s="53"/>
      <c r="W2935" s="53"/>
      <c r="X2935" s="53"/>
      <c r="Y2935" s="55"/>
    </row>
    <row r="2936" spans="21:25" x14ac:dyDescent="0.2">
      <c r="U2936" s="55"/>
      <c r="V2936" s="53"/>
      <c r="W2936" s="53"/>
      <c r="X2936" s="53"/>
      <c r="Y2936" s="55"/>
    </row>
    <row r="2937" spans="21:25" x14ac:dyDescent="0.2">
      <c r="U2937" s="55"/>
      <c r="V2937" s="53"/>
      <c r="W2937" s="53"/>
      <c r="X2937" s="53"/>
      <c r="Y2937" s="55"/>
    </row>
    <row r="2938" spans="21:25" x14ac:dyDescent="0.2">
      <c r="U2938" s="55"/>
      <c r="V2938" s="53"/>
      <c r="W2938" s="53"/>
      <c r="X2938" s="53"/>
      <c r="Y2938" s="55"/>
    </row>
    <row r="2939" spans="21:25" x14ac:dyDescent="0.2">
      <c r="U2939" s="55"/>
      <c r="V2939" s="53"/>
      <c r="W2939" s="53"/>
      <c r="X2939" s="53"/>
      <c r="Y2939" s="55"/>
    </row>
    <row r="2940" spans="21:25" x14ac:dyDescent="0.2">
      <c r="U2940" s="55"/>
      <c r="V2940" s="53"/>
      <c r="W2940" s="53"/>
      <c r="X2940" s="53"/>
      <c r="Y2940" s="55"/>
    </row>
    <row r="2941" spans="21:25" x14ac:dyDescent="0.2">
      <c r="U2941" s="55"/>
      <c r="V2941" s="53"/>
      <c r="W2941" s="53"/>
      <c r="X2941" s="53"/>
      <c r="Y2941" s="55"/>
    </row>
    <row r="2942" spans="21:25" x14ac:dyDescent="0.2">
      <c r="U2942" s="55"/>
      <c r="V2942" s="53"/>
      <c r="W2942" s="53"/>
      <c r="X2942" s="53"/>
      <c r="Y2942" s="55"/>
    </row>
    <row r="2943" spans="21:25" x14ac:dyDescent="0.2">
      <c r="U2943" s="55"/>
      <c r="V2943" s="53"/>
      <c r="W2943" s="53"/>
      <c r="X2943" s="53"/>
      <c r="Y2943" s="55"/>
    </row>
    <row r="2944" spans="21:25" x14ac:dyDescent="0.2">
      <c r="U2944" s="55"/>
      <c r="V2944" s="53"/>
      <c r="W2944" s="53"/>
      <c r="X2944" s="53"/>
      <c r="Y2944" s="55"/>
    </row>
    <row r="2945" spans="21:25" x14ac:dyDescent="0.2">
      <c r="U2945" s="55"/>
      <c r="V2945" s="53"/>
      <c r="W2945" s="53"/>
      <c r="X2945" s="53"/>
      <c r="Y2945" s="55"/>
    </row>
    <row r="2946" spans="21:25" x14ac:dyDescent="0.2">
      <c r="U2946" s="55"/>
      <c r="V2946" s="53"/>
      <c r="W2946" s="53"/>
      <c r="X2946" s="53"/>
      <c r="Y2946" s="55"/>
    </row>
    <row r="2947" spans="21:25" x14ac:dyDescent="0.2">
      <c r="U2947" s="55"/>
      <c r="V2947" s="53"/>
      <c r="W2947" s="53"/>
      <c r="X2947" s="53"/>
      <c r="Y2947" s="55"/>
    </row>
    <row r="2948" spans="21:25" x14ac:dyDescent="0.2">
      <c r="U2948" s="55"/>
      <c r="V2948" s="53"/>
      <c r="W2948" s="53"/>
      <c r="X2948" s="53"/>
      <c r="Y2948" s="55"/>
    </row>
    <row r="2949" spans="21:25" x14ac:dyDescent="0.2">
      <c r="U2949" s="55"/>
      <c r="V2949" s="53"/>
      <c r="W2949" s="53"/>
      <c r="X2949" s="53"/>
      <c r="Y2949" s="55"/>
    </row>
    <row r="2950" spans="21:25" x14ac:dyDescent="0.2">
      <c r="U2950" s="55"/>
      <c r="V2950" s="53"/>
      <c r="W2950" s="53"/>
      <c r="X2950" s="53"/>
      <c r="Y2950" s="55"/>
    </row>
    <row r="2951" spans="21:25" x14ac:dyDescent="0.2">
      <c r="U2951" s="55"/>
      <c r="V2951" s="53"/>
      <c r="W2951" s="53"/>
      <c r="X2951" s="53"/>
      <c r="Y2951" s="55"/>
    </row>
    <row r="2952" spans="21:25" x14ac:dyDescent="0.2">
      <c r="U2952" s="55"/>
      <c r="V2952" s="53"/>
      <c r="W2952" s="53"/>
      <c r="X2952" s="53"/>
      <c r="Y2952" s="55"/>
    </row>
    <row r="2953" spans="21:25" x14ac:dyDescent="0.2">
      <c r="U2953" s="55"/>
      <c r="V2953" s="53"/>
      <c r="W2953" s="53"/>
      <c r="X2953" s="53"/>
      <c r="Y2953" s="55"/>
    </row>
    <row r="2954" spans="21:25" x14ac:dyDescent="0.2">
      <c r="U2954" s="55"/>
      <c r="V2954" s="53"/>
      <c r="W2954" s="53"/>
      <c r="X2954" s="53"/>
      <c r="Y2954" s="55"/>
    </row>
    <row r="2955" spans="21:25" x14ac:dyDescent="0.2">
      <c r="U2955" s="55"/>
      <c r="V2955" s="53"/>
      <c r="W2955" s="53"/>
      <c r="X2955" s="53"/>
      <c r="Y2955" s="55"/>
    </row>
    <row r="2956" spans="21:25" x14ac:dyDescent="0.2">
      <c r="U2956" s="55"/>
      <c r="V2956" s="53"/>
      <c r="W2956" s="53"/>
      <c r="X2956" s="53"/>
      <c r="Y2956" s="55"/>
    </row>
    <row r="2957" spans="21:25" x14ac:dyDescent="0.2">
      <c r="U2957" s="55"/>
      <c r="V2957" s="53"/>
      <c r="W2957" s="53"/>
      <c r="X2957" s="53"/>
      <c r="Y2957" s="55"/>
    </row>
    <row r="2958" spans="21:25" x14ac:dyDescent="0.2">
      <c r="U2958" s="55"/>
      <c r="V2958" s="53"/>
      <c r="W2958" s="53"/>
      <c r="X2958" s="53"/>
      <c r="Y2958" s="55"/>
    </row>
    <row r="2959" spans="21:25" x14ac:dyDescent="0.2">
      <c r="U2959" s="55"/>
      <c r="V2959" s="53"/>
      <c r="W2959" s="53"/>
      <c r="X2959" s="53"/>
      <c r="Y2959" s="55"/>
    </row>
    <row r="2960" spans="21:25" x14ac:dyDescent="0.2">
      <c r="U2960" s="55"/>
      <c r="V2960" s="53"/>
      <c r="W2960" s="53"/>
      <c r="X2960" s="53"/>
      <c r="Y2960" s="55"/>
    </row>
    <row r="2961" spans="21:25" x14ac:dyDescent="0.2">
      <c r="U2961" s="55"/>
      <c r="V2961" s="53"/>
      <c r="W2961" s="53"/>
      <c r="X2961" s="53"/>
      <c r="Y2961" s="55"/>
    </row>
    <row r="2962" spans="21:25" x14ac:dyDescent="0.2">
      <c r="U2962" s="55"/>
      <c r="V2962" s="53"/>
      <c r="W2962" s="53"/>
      <c r="X2962" s="53"/>
      <c r="Y2962" s="55"/>
    </row>
    <row r="2963" spans="21:25" x14ac:dyDescent="0.2">
      <c r="U2963" s="55"/>
      <c r="V2963" s="53"/>
      <c r="W2963" s="53"/>
      <c r="X2963" s="53"/>
      <c r="Y2963" s="55"/>
    </row>
    <row r="2964" spans="21:25" x14ac:dyDescent="0.2">
      <c r="U2964" s="55"/>
      <c r="V2964" s="53"/>
      <c r="W2964" s="53"/>
      <c r="X2964" s="53"/>
      <c r="Y2964" s="55"/>
    </row>
    <row r="2965" spans="21:25" x14ac:dyDescent="0.2">
      <c r="U2965" s="55"/>
      <c r="V2965" s="53"/>
      <c r="W2965" s="53"/>
      <c r="X2965" s="53"/>
      <c r="Y2965" s="55"/>
    </row>
    <row r="2966" spans="21:25" x14ac:dyDescent="0.2">
      <c r="U2966" s="55"/>
      <c r="V2966" s="53"/>
      <c r="W2966" s="53"/>
      <c r="X2966" s="53"/>
      <c r="Y2966" s="55"/>
    </row>
    <row r="2967" spans="21:25" x14ac:dyDescent="0.2">
      <c r="U2967" s="55"/>
      <c r="V2967" s="53"/>
      <c r="W2967" s="53"/>
      <c r="X2967" s="53"/>
      <c r="Y2967" s="55"/>
    </row>
    <row r="2968" spans="21:25" x14ac:dyDescent="0.2">
      <c r="U2968" s="55"/>
      <c r="V2968" s="53"/>
      <c r="W2968" s="53"/>
      <c r="X2968" s="53"/>
      <c r="Y2968" s="55"/>
    </row>
    <row r="2969" spans="21:25" x14ac:dyDescent="0.2">
      <c r="U2969" s="55"/>
      <c r="V2969" s="53"/>
      <c r="W2969" s="53"/>
      <c r="X2969" s="53"/>
      <c r="Y2969" s="55"/>
    </row>
    <row r="2970" spans="21:25" x14ac:dyDescent="0.2">
      <c r="U2970" s="55"/>
      <c r="V2970" s="53"/>
      <c r="W2970" s="53"/>
      <c r="X2970" s="53"/>
      <c r="Y2970" s="55"/>
    </row>
    <row r="2971" spans="21:25" x14ac:dyDescent="0.2">
      <c r="U2971" s="55"/>
      <c r="V2971" s="53"/>
      <c r="W2971" s="53"/>
      <c r="X2971" s="53"/>
      <c r="Y2971" s="55"/>
    </row>
    <row r="2972" spans="21:25" x14ac:dyDescent="0.2">
      <c r="U2972" s="55"/>
      <c r="V2972" s="53"/>
      <c r="W2972" s="53"/>
      <c r="X2972" s="53"/>
      <c r="Y2972" s="55"/>
    </row>
    <row r="2973" spans="21:25" x14ac:dyDescent="0.2">
      <c r="U2973" s="55"/>
      <c r="V2973" s="53"/>
      <c r="W2973" s="53"/>
      <c r="X2973" s="53"/>
      <c r="Y2973" s="55"/>
    </row>
    <row r="2974" spans="21:25" x14ac:dyDescent="0.2">
      <c r="U2974" s="55"/>
      <c r="V2974" s="53"/>
      <c r="W2974" s="53"/>
      <c r="X2974" s="53"/>
      <c r="Y2974" s="55"/>
    </row>
    <row r="2975" spans="21:25" x14ac:dyDescent="0.2">
      <c r="U2975" s="55"/>
      <c r="V2975" s="53"/>
      <c r="W2975" s="53"/>
      <c r="X2975" s="53"/>
      <c r="Y2975" s="55"/>
    </row>
    <row r="2976" spans="21:25" x14ac:dyDescent="0.2">
      <c r="U2976" s="55"/>
      <c r="V2976" s="53"/>
      <c r="W2976" s="53"/>
      <c r="X2976" s="53"/>
      <c r="Y2976" s="55"/>
    </row>
    <row r="2977" spans="21:25" x14ac:dyDescent="0.2">
      <c r="U2977" s="55"/>
      <c r="V2977" s="53"/>
      <c r="W2977" s="53"/>
      <c r="X2977" s="53"/>
      <c r="Y2977" s="55"/>
    </row>
    <row r="2978" spans="21:25" x14ac:dyDescent="0.2">
      <c r="U2978" s="55"/>
      <c r="V2978" s="53"/>
      <c r="W2978" s="53"/>
      <c r="X2978" s="53"/>
      <c r="Y2978" s="55"/>
    </row>
    <row r="2979" spans="21:25" x14ac:dyDescent="0.2">
      <c r="U2979" s="55"/>
      <c r="V2979" s="53"/>
      <c r="W2979" s="53"/>
      <c r="X2979" s="53"/>
      <c r="Y2979" s="55"/>
    </row>
    <row r="2980" spans="21:25" x14ac:dyDescent="0.2">
      <c r="U2980" s="55"/>
      <c r="V2980" s="53"/>
      <c r="W2980" s="53"/>
      <c r="X2980" s="53"/>
      <c r="Y2980" s="55"/>
    </row>
    <row r="2981" spans="21:25" x14ac:dyDescent="0.2">
      <c r="U2981" s="55"/>
      <c r="V2981" s="53"/>
      <c r="W2981" s="53"/>
      <c r="X2981" s="53"/>
      <c r="Y2981" s="55"/>
    </row>
    <row r="2982" spans="21:25" x14ac:dyDescent="0.2">
      <c r="U2982" s="55"/>
      <c r="V2982" s="53"/>
      <c r="W2982" s="53"/>
      <c r="X2982" s="53"/>
      <c r="Y2982" s="55"/>
    </row>
    <row r="2983" spans="21:25" x14ac:dyDescent="0.2">
      <c r="U2983" s="55"/>
      <c r="V2983" s="53"/>
      <c r="W2983" s="53"/>
      <c r="X2983" s="53"/>
      <c r="Y2983" s="55"/>
    </row>
    <row r="2984" spans="21:25" x14ac:dyDescent="0.2">
      <c r="U2984" s="55"/>
      <c r="V2984" s="53"/>
      <c r="W2984" s="53"/>
      <c r="X2984" s="53"/>
      <c r="Y2984" s="55"/>
    </row>
    <row r="2985" spans="21:25" x14ac:dyDescent="0.2">
      <c r="U2985" s="55"/>
      <c r="V2985" s="53"/>
      <c r="W2985" s="53"/>
      <c r="X2985" s="53"/>
      <c r="Y2985" s="55"/>
    </row>
    <row r="2986" spans="21:25" x14ac:dyDescent="0.2">
      <c r="U2986" s="55"/>
      <c r="V2986" s="53"/>
      <c r="W2986" s="53"/>
      <c r="X2986" s="53"/>
      <c r="Y2986" s="55"/>
    </row>
    <row r="2987" spans="21:25" x14ac:dyDescent="0.2">
      <c r="U2987" s="55"/>
      <c r="V2987" s="53"/>
      <c r="W2987" s="53"/>
      <c r="X2987" s="53"/>
      <c r="Y2987" s="55"/>
    </row>
    <row r="2988" spans="21:25" x14ac:dyDescent="0.2">
      <c r="U2988" s="55"/>
      <c r="V2988" s="53"/>
      <c r="W2988" s="53"/>
      <c r="X2988" s="53"/>
      <c r="Y2988" s="55"/>
    </row>
    <row r="2989" spans="21:25" x14ac:dyDescent="0.2">
      <c r="U2989" s="55"/>
      <c r="V2989" s="53"/>
      <c r="W2989" s="53"/>
      <c r="X2989" s="53"/>
      <c r="Y2989" s="55"/>
    </row>
    <row r="2990" spans="21:25" x14ac:dyDescent="0.2">
      <c r="U2990" s="55"/>
      <c r="V2990" s="53"/>
      <c r="W2990" s="53"/>
      <c r="X2990" s="53"/>
      <c r="Y2990" s="55"/>
    </row>
    <row r="2991" spans="21:25" x14ac:dyDescent="0.2">
      <c r="U2991" s="55"/>
      <c r="V2991" s="53"/>
      <c r="W2991" s="53"/>
      <c r="X2991" s="53"/>
      <c r="Y2991" s="55"/>
    </row>
    <row r="2992" spans="21:25" x14ac:dyDescent="0.2">
      <c r="U2992" s="55"/>
      <c r="V2992" s="53"/>
      <c r="W2992" s="53"/>
      <c r="X2992" s="53"/>
      <c r="Y2992" s="55"/>
    </row>
    <row r="2993" spans="21:25" x14ac:dyDescent="0.2">
      <c r="U2993" s="55"/>
      <c r="V2993" s="53"/>
      <c r="W2993" s="53"/>
      <c r="X2993" s="53"/>
      <c r="Y2993" s="55"/>
    </row>
    <row r="2994" spans="21:25" x14ac:dyDescent="0.2">
      <c r="U2994" s="55"/>
      <c r="V2994" s="53"/>
      <c r="W2994" s="53"/>
      <c r="X2994" s="53"/>
      <c r="Y2994" s="55"/>
    </row>
    <row r="2995" spans="21:25" x14ac:dyDescent="0.2">
      <c r="U2995" s="55"/>
      <c r="V2995" s="53"/>
      <c r="W2995" s="53"/>
      <c r="X2995" s="53"/>
      <c r="Y2995" s="55"/>
    </row>
    <row r="2996" spans="21:25" x14ac:dyDescent="0.2">
      <c r="U2996" s="55"/>
      <c r="V2996" s="53"/>
      <c r="W2996" s="53"/>
      <c r="X2996" s="53"/>
      <c r="Y2996" s="55"/>
    </row>
    <row r="2997" spans="21:25" x14ac:dyDescent="0.2">
      <c r="U2997" s="55"/>
      <c r="V2997" s="53"/>
      <c r="W2997" s="53"/>
      <c r="X2997" s="53"/>
      <c r="Y2997" s="55"/>
    </row>
    <row r="2998" spans="21:25" x14ac:dyDescent="0.2">
      <c r="U2998" s="55"/>
      <c r="V2998" s="53"/>
      <c r="W2998" s="53"/>
      <c r="X2998" s="53"/>
      <c r="Y2998" s="55"/>
    </row>
    <row r="2999" spans="21:25" x14ac:dyDescent="0.2">
      <c r="U2999" s="55"/>
      <c r="V2999" s="53"/>
      <c r="W2999" s="53"/>
      <c r="X2999" s="53"/>
      <c r="Y2999" s="55"/>
    </row>
    <row r="3000" spans="21:25" x14ac:dyDescent="0.2">
      <c r="U3000" s="55"/>
      <c r="V3000" s="53"/>
      <c r="W3000" s="53"/>
      <c r="X3000" s="53"/>
      <c r="Y3000" s="55"/>
    </row>
    <row r="3001" spans="21:25" x14ac:dyDescent="0.2">
      <c r="U3001" s="55"/>
      <c r="V3001" s="53"/>
      <c r="W3001" s="53"/>
      <c r="X3001" s="53"/>
      <c r="Y3001" s="55"/>
    </row>
    <row r="3002" spans="21:25" x14ac:dyDescent="0.2">
      <c r="U3002" s="55"/>
      <c r="V3002" s="53"/>
      <c r="W3002" s="53"/>
      <c r="X3002" s="53"/>
      <c r="Y3002" s="55"/>
    </row>
    <row r="3003" spans="21:25" x14ac:dyDescent="0.2">
      <c r="U3003" s="55"/>
      <c r="V3003" s="53"/>
      <c r="W3003" s="53"/>
      <c r="X3003" s="53"/>
      <c r="Y3003" s="55"/>
    </row>
    <row r="3004" spans="21:25" x14ac:dyDescent="0.2">
      <c r="U3004" s="55"/>
      <c r="V3004" s="53"/>
      <c r="W3004" s="53"/>
      <c r="X3004" s="53"/>
      <c r="Y3004" s="55"/>
    </row>
    <row r="3005" spans="21:25" x14ac:dyDescent="0.2">
      <c r="U3005" s="55"/>
      <c r="V3005" s="53"/>
      <c r="W3005" s="53"/>
      <c r="X3005" s="53"/>
      <c r="Y3005" s="55"/>
    </row>
    <row r="3006" spans="21:25" x14ac:dyDescent="0.2">
      <c r="U3006" s="55"/>
      <c r="V3006" s="53"/>
      <c r="W3006" s="53"/>
      <c r="X3006" s="53"/>
      <c r="Y3006" s="55"/>
    </row>
    <row r="3007" spans="21:25" x14ac:dyDescent="0.2">
      <c r="U3007" s="55"/>
      <c r="V3007" s="53"/>
      <c r="W3007" s="53"/>
      <c r="X3007" s="53"/>
      <c r="Y3007" s="55"/>
    </row>
    <row r="3008" spans="21:25" x14ac:dyDescent="0.2">
      <c r="U3008" s="55"/>
      <c r="V3008" s="53"/>
      <c r="W3008" s="53"/>
      <c r="X3008" s="53"/>
      <c r="Y3008" s="55"/>
    </row>
    <row r="3009" spans="21:25" x14ac:dyDescent="0.2">
      <c r="U3009" s="55"/>
      <c r="V3009" s="53"/>
      <c r="W3009" s="53"/>
      <c r="X3009" s="53"/>
      <c r="Y3009" s="55"/>
    </row>
    <row r="3010" spans="21:25" x14ac:dyDescent="0.2">
      <c r="U3010" s="55"/>
      <c r="V3010" s="53"/>
      <c r="W3010" s="53"/>
      <c r="X3010" s="53"/>
      <c r="Y3010" s="55"/>
    </row>
    <row r="3011" spans="21:25" x14ac:dyDescent="0.2">
      <c r="U3011" s="55"/>
      <c r="V3011" s="53"/>
      <c r="W3011" s="53"/>
      <c r="X3011" s="53"/>
      <c r="Y3011" s="55"/>
    </row>
    <row r="3012" spans="21:25" x14ac:dyDescent="0.2">
      <c r="U3012" s="55"/>
      <c r="V3012" s="53"/>
      <c r="W3012" s="53"/>
      <c r="X3012" s="53"/>
      <c r="Y3012" s="55"/>
    </row>
    <row r="3013" spans="21:25" x14ac:dyDescent="0.2">
      <c r="U3013" s="55"/>
      <c r="V3013" s="53"/>
      <c r="W3013" s="53"/>
      <c r="X3013" s="53"/>
      <c r="Y3013" s="55"/>
    </row>
    <row r="3014" spans="21:25" x14ac:dyDescent="0.2">
      <c r="U3014" s="55"/>
      <c r="V3014" s="53"/>
      <c r="W3014" s="53"/>
      <c r="X3014" s="53"/>
      <c r="Y3014" s="55"/>
    </row>
    <row r="3015" spans="21:25" x14ac:dyDescent="0.2">
      <c r="U3015" s="55"/>
      <c r="V3015" s="53"/>
      <c r="W3015" s="53"/>
      <c r="X3015" s="53"/>
      <c r="Y3015" s="55"/>
    </row>
    <row r="3016" spans="21:25" x14ac:dyDescent="0.2">
      <c r="U3016" s="55"/>
      <c r="V3016" s="53"/>
      <c r="W3016" s="53"/>
      <c r="X3016" s="53"/>
      <c r="Y3016" s="55"/>
    </row>
    <row r="3017" spans="21:25" x14ac:dyDescent="0.2">
      <c r="U3017" s="55"/>
      <c r="V3017" s="53"/>
      <c r="W3017" s="53"/>
      <c r="X3017" s="53"/>
      <c r="Y3017" s="55"/>
    </row>
    <row r="3018" spans="21:25" x14ac:dyDescent="0.2">
      <c r="U3018" s="55"/>
      <c r="V3018" s="53"/>
      <c r="W3018" s="53"/>
      <c r="X3018" s="53"/>
      <c r="Y3018" s="55"/>
    </row>
    <row r="3019" spans="21:25" x14ac:dyDescent="0.2">
      <c r="U3019" s="55"/>
      <c r="V3019" s="53"/>
      <c r="W3019" s="53"/>
      <c r="X3019" s="53"/>
      <c r="Y3019" s="55"/>
    </row>
    <row r="3020" spans="21:25" x14ac:dyDescent="0.2">
      <c r="U3020" s="55"/>
      <c r="V3020" s="53"/>
      <c r="W3020" s="53"/>
      <c r="X3020" s="53"/>
      <c r="Y3020" s="55"/>
    </row>
    <row r="3021" spans="21:25" x14ac:dyDescent="0.2">
      <c r="U3021" s="55"/>
      <c r="V3021" s="53"/>
      <c r="W3021" s="53"/>
      <c r="X3021" s="53"/>
      <c r="Y3021" s="55"/>
    </row>
    <row r="3022" spans="21:25" x14ac:dyDescent="0.2">
      <c r="U3022" s="55"/>
      <c r="V3022" s="53"/>
      <c r="W3022" s="53"/>
      <c r="X3022" s="53"/>
      <c r="Y3022" s="55"/>
    </row>
    <row r="3023" spans="21:25" x14ac:dyDescent="0.2">
      <c r="U3023" s="55"/>
      <c r="V3023" s="53"/>
      <c r="W3023" s="53"/>
      <c r="X3023" s="53"/>
      <c r="Y3023" s="55"/>
    </row>
    <row r="3024" spans="21:25" x14ac:dyDescent="0.2">
      <c r="U3024" s="55"/>
      <c r="V3024" s="53"/>
      <c r="W3024" s="53"/>
      <c r="X3024" s="53"/>
      <c r="Y3024" s="55"/>
    </row>
    <row r="3025" spans="21:25" x14ac:dyDescent="0.2">
      <c r="U3025" s="55"/>
      <c r="V3025" s="53"/>
      <c r="W3025" s="53"/>
      <c r="X3025" s="53"/>
      <c r="Y3025" s="55"/>
    </row>
    <row r="3026" spans="21:25" x14ac:dyDescent="0.2">
      <c r="U3026" s="55"/>
      <c r="V3026" s="53"/>
      <c r="W3026" s="53"/>
      <c r="X3026" s="53"/>
      <c r="Y3026" s="55"/>
    </row>
    <row r="3027" spans="21:25" x14ac:dyDescent="0.2">
      <c r="U3027" s="55"/>
      <c r="V3027" s="53"/>
      <c r="W3027" s="53"/>
      <c r="X3027" s="53"/>
      <c r="Y3027" s="55"/>
    </row>
    <row r="3028" spans="21:25" x14ac:dyDescent="0.2">
      <c r="U3028" s="55"/>
      <c r="V3028" s="53"/>
      <c r="W3028" s="53"/>
      <c r="X3028" s="53"/>
      <c r="Y3028" s="55"/>
    </row>
    <row r="3029" spans="21:25" x14ac:dyDescent="0.2">
      <c r="U3029" s="55"/>
      <c r="V3029" s="53"/>
      <c r="W3029" s="53"/>
      <c r="X3029" s="53"/>
      <c r="Y3029" s="55"/>
    </row>
    <row r="3030" spans="21:25" x14ac:dyDescent="0.2">
      <c r="U3030" s="55"/>
      <c r="V3030" s="53"/>
      <c r="W3030" s="53"/>
      <c r="X3030" s="53"/>
      <c r="Y3030" s="55"/>
    </row>
    <row r="3031" spans="21:25" x14ac:dyDescent="0.2">
      <c r="U3031" s="55"/>
      <c r="V3031" s="53"/>
      <c r="W3031" s="53"/>
      <c r="X3031" s="53"/>
      <c r="Y3031" s="55"/>
    </row>
    <row r="3032" spans="21:25" x14ac:dyDescent="0.2">
      <c r="U3032" s="55"/>
      <c r="V3032" s="53"/>
      <c r="W3032" s="53"/>
      <c r="X3032" s="53"/>
      <c r="Y3032" s="55"/>
    </row>
    <row r="3033" spans="21:25" x14ac:dyDescent="0.2">
      <c r="U3033" s="55"/>
      <c r="V3033" s="53"/>
      <c r="W3033" s="53"/>
      <c r="X3033" s="53"/>
      <c r="Y3033" s="55"/>
    </row>
    <row r="3034" spans="21:25" x14ac:dyDescent="0.2">
      <c r="U3034" s="55"/>
      <c r="V3034" s="53"/>
      <c r="W3034" s="53"/>
      <c r="X3034" s="53"/>
      <c r="Y3034" s="55"/>
    </row>
    <row r="3035" spans="21:25" x14ac:dyDescent="0.2">
      <c r="U3035" s="55"/>
      <c r="V3035" s="53"/>
      <c r="W3035" s="53"/>
      <c r="X3035" s="53"/>
      <c r="Y3035" s="55"/>
    </row>
    <row r="3036" spans="21:25" x14ac:dyDescent="0.2">
      <c r="U3036" s="55"/>
      <c r="V3036" s="53"/>
      <c r="W3036" s="53"/>
      <c r="X3036" s="53"/>
      <c r="Y3036" s="55"/>
    </row>
    <row r="3037" spans="21:25" x14ac:dyDescent="0.2">
      <c r="U3037" s="55"/>
      <c r="V3037" s="53"/>
      <c r="W3037" s="53"/>
      <c r="X3037" s="53"/>
      <c r="Y3037" s="55"/>
    </row>
    <row r="3038" spans="21:25" x14ac:dyDescent="0.2">
      <c r="U3038" s="55"/>
      <c r="V3038" s="53"/>
      <c r="W3038" s="53"/>
      <c r="X3038" s="53"/>
      <c r="Y3038" s="55"/>
    </row>
    <row r="3039" spans="21:25" x14ac:dyDescent="0.2">
      <c r="U3039" s="55"/>
      <c r="V3039" s="53"/>
      <c r="W3039" s="53"/>
      <c r="X3039" s="53"/>
      <c r="Y3039" s="55"/>
    </row>
    <row r="3040" spans="21:25" x14ac:dyDescent="0.2">
      <c r="U3040" s="55"/>
      <c r="V3040" s="53"/>
      <c r="W3040" s="53"/>
      <c r="X3040" s="53"/>
      <c r="Y3040" s="55"/>
    </row>
    <row r="3041" spans="21:25" x14ac:dyDescent="0.2">
      <c r="U3041" s="55"/>
      <c r="V3041" s="53"/>
      <c r="W3041" s="53"/>
      <c r="X3041" s="53"/>
      <c r="Y3041" s="55"/>
    </row>
    <row r="3042" spans="21:25" x14ac:dyDescent="0.2">
      <c r="U3042" s="55"/>
      <c r="V3042" s="53"/>
      <c r="W3042" s="53"/>
      <c r="X3042" s="53"/>
      <c r="Y3042" s="55"/>
    </row>
    <row r="3043" spans="21:25" x14ac:dyDescent="0.2">
      <c r="U3043" s="55"/>
      <c r="V3043" s="53"/>
      <c r="W3043" s="53"/>
      <c r="X3043" s="53"/>
      <c r="Y3043" s="55"/>
    </row>
    <row r="3044" spans="21:25" x14ac:dyDescent="0.2">
      <c r="U3044" s="55"/>
      <c r="V3044" s="53"/>
      <c r="W3044" s="53"/>
      <c r="X3044" s="53"/>
      <c r="Y3044" s="55"/>
    </row>
    <row r="3045" spans="21:25" x14ac:dyDescent="0.2">
      <c r="U3045" s="55"/>
      <c r="V3045" s="53"/>
      <c r="W3045" s="53"/>
      <c r="X3045" s="53"/>
      <c r="Y3045" s="55"/>
    </row>
    <row r="3046" spans="21:25" x14ac:dyDescent="0.2">
      <c r="U3046" s="55"/>
      <c r="V3046" s="53"/>
      <c r="W3046" s="53"/>
      <c r="X3046" s="53"/>
      <c r="Y3046" s="55"/>
    </row>
    <row r="3047" spans="21:25" x14ac:dyDescent="0.2">
      <c r="U3047" s="55"/>
      <c r="V3047" s="53"/>
      <c r="W3047" s="53"/>
      <c r="X3047" s="53"/>
      <c r="Y3047" s="55"/>
    </row>
    <row r="3048" spans="21:25" x14ac:dyDescent="0.2">
      <c r="U3048" s="55"/>
      <c r="V3048" s="53"/>
      <c r="W3048" s="53"/>
      <c r="X3048" s="53"/>
      <c r="Y3048" s="55"/>
    </row>
    <row r="3049" spans="21:25" x14ac:dyDescent="0.2">
      <c r="U3049" s="55"/>
      <c r="V3049" s="53"/>
      <c r="W3049" s="53"/>
      <c r="X3049" s="53"/>
      <c r="Y3049" s="55"/>
    </row>
    <row r="3050" spans="21:25" x14ac:dyDescent="0.2">
      <c r="U3050" s="55"/>
      <c r="V3050" s="53"/>
      <c r="W3050" s="53"/>
      <c r="X3050" s="53"/>
      <c r="Y3050" s="55"/>
    </row>
    <row r="3051" spans="21:25" x14ac:dyDescent="0.2">
      <c r="U3051" s="55"/>
      <c r="V3051" s="53"/>
      <c r="W3051" s="53"/>
      <c r="X3051" s="53"/>
      <c r="Y3051" s="55"/>
    </row>
    <row r="3052" spans="21:25" x14ac:dyDescent="0.2">
      <c r="U3052" s="55"/>
      <c r="V3052" s="53"/>
      <c r="W3052" s="53"/>
      <c r="X3052" s="53"/>
      <c r="Y3052" s="55"/>
    </row>
    <row r="3053" spans="21:25" x14ac:dyDescent="0.2">
      <c r="U3053" s="55"/>
      <c r="V3053" s="53"/>
      <c r="W3053" s="53"/>
      <c r="X3053" s="53"/>
      <c r="Y3053" s="55"/>
    </row>
    <row r="3054" spans="21:25" x14ac:dyDescent="0.2">
      <c r="U3054" s="55"/>
      <c r="V3054" s="53"/>
      <c r="W3054" s="53"/>
      <c r="X3054" s="53"/>
      <c r="Y3054" s="55"/>
    </row>
    <row r="3055" spans="21:25" x14ac:dyDescent="0.2">
      <c r="U3055" s="55"/>
      <c r="V3055" s="53"/>
      <c r="W3055" s="53"/>
      <c r="X3055" s="53"/>
      <c r="Y3055" s="55"/>
    </row>
    <row r="3056" spans="21:25" x14ac:dyDescent="0.2">
      <c r="U3056" s="55"/>
      <c r="V3056" s="53"/>
      <c r="W3056" s="53"/>
      <c r="X3056" s="53"/>
      <c r="Y3056" s="55"/>
    </row>
    <row r="3057" spans="21:25" x14ac:dyDescent="0.2">
      <c r="U3057" s="55"/>
      <c r="V3057" s="53"/>
      <c r="W3057" s="53"/>
      <c r="X3057" s="53"/>
      <c r="Y3057" s="55"/>
    </row>
    <row r="3058" spans="21:25" x14ac:dyDescent="0.2">
      <c r="U3058" s="55"/>
      <c r="V3058" s="53"/>
      <c r="W3058" s="53"/>
      <c r="X3058" s="53"/>
      <c r="Y3058" s="55"/>
    </row>
    <row r="3059" spans="21:25" x14ac:dyDescent="0.2">
      <c r="U3059" s="55"/>
      <c r="V3059" s="53"/>
      <c r="W3059" s="53"/>
      <c r="X3059" s="53"/>
      <c r="Y3059" s="55"/>
    </row>
    <row r="3060" spans="21:25" x14ac:dyDescent="0.2">
      <c r="U3060" s="55"/>
      <c r="V3060" s="53"/>
      <c r="W3060" s="53"/>
      <c r="X3060" s="53"/>
      <c r="Y3060" s="55"/>
    </row>
    <row r="3061" spans="21:25" x14ac:dyDescent="0.2">
      <c r="U3061" s="55"/>
      <c r="V3061" s="53"/>
      <c r="W3061" s="53"/>
      <c r="X3061" s="53"/>
      <c r="Y3061" s="55"/>
    </row>
    <row r="3062" spans="21:25" x14ac:dyDescent="0.2">
      <c r="U3062" s="55"/>
      <c r="V3062" s="53"/>
      <c r="W3062" s="53"/>
      <c r="X3062" s="53"/>
      <c r="Y3062" s="55"/>
    </row>
    <row r="3063" spans="21:25" x14ac:dyDescent="0.2">
      <c r="U3063" s="55"/>
      <c r="V3063" s="53"/>
      <c r="W3063" s="53"/>
      <c r="X3063" s="53"/>
      <c r="Y3063" s="55"/>
    </row>
    <row r="3064" spans="21:25" x14ac:dyDescent="0.2">
      <c r="U3064" s="55"/>
      <c r="V3064" s="53"/>
      <c r="W3064" s="53"/>
      <c r="X3064" s="53"/>
      <c r="Y3064" s="55"/>
    </row>
    <row r="3065" spans="21:25" x14ac:dyDescent="0.2">
      <c r="U3065" s="55"/>
      <c r="V3065" s="53"/>
      <c r="W3065" s="53"/>
      <c r="X3065" s="53"/>
      <c r="Y3065" s="55"/>
    </row>
    <row r="3066" spans="21:25" x14ac:dyDescent="0.2">
      <c r="U3066" s="55"/>
      <c r="V3066" s="53"/>
      <c r="W3066" s="53"/>
      <c r="X3066" s="53"/>
      <c r="Y3066" s="55"/>
    </row>
    <row r="3067" spans="21:25" x14ac:dyDescent="0.2">
      <c r="U3067" s="55"/>
      <c r="V3067" s="53"/>
      <c r="W3067" s="53"/>
      <c r="X3067" s="53"/>
      <c r="Y3067" s="55"/>
    </row>
    <row r="3068" spans="21:25" x14ac:dyDescent="0.2">
      <c r="U3068" s="55"/>
      <c r="V3068" s="53"/>
      <c r="W3068" s="53"/>
      <c r="X3068" s="53"/>
      <c r="Y3068" s="55"/>
    </row>
    <row r="3069" spans="21:25" x14ac:dyDescent="0.2">
      <c r="U3069" s="55"/>
      <c r="V3069" s="53"/>
      <c r="W3069" s="53"/>
      <c r="X3069" s="53"/>
      <c r="Y3069" s="55"/>
    </row>
    <row r="3070" spans="21:25" x14ac:dyDescent="0.2">
      <c r="U3070" s="55"/>
      <c r="V3070" s="53"/>
      <c r="W3070" s="53"/>
      <c r="X3070" s="53"/>
      <c r="Y3070" s="55"/>
    </row>
    <row r="3071" spans="21:25" x14ac:dyDescent="0.2">
      <c r="U3071" s="55"/>
      <c r="V3071" s="53"/>
      <c r="W3071" s="53"/>
      <c r="X3071" s="53"/>
      <c r="Y3071" s="55"/>
    </row>
    <row r="3072" spans="21:25" x14ac:dyDescent="0.2">
      <c r="U3072" s="55"/>
      <c r="V3072" s="53"/>
      <c r="W3072" s="53"/>
      <c r="X3072" s="53"/>
      <c r="Y3072" s="55"/>
    </row>
    <row r="3073" spans="21:25" x14ac:dyDescent="0.2">
      <c r="U3073" s="55"/>
      <c r="V3073" s="53"/>
      <c r="W3073" s="53"/>
      <c r="X3073" s="53"/>
      <c r="Y3073" s="55"/>
    </row>
    <row r="3074" spans="21:25" x14ac:dyDescent="0.2">
      <c r="U3074" s="55"/>
      <c r="V3074" s="53"/>
      <c r="W3074" s="53"/>
      <c r="X3074" s="53"/>
      <c r="Y3074" s="55"/>
    </row>
    <row r="3075" spans="21:25" x14ac:dyDescent="0.2">
      <c r="U3075" s="55"/>
      <c r="V3075" s="53"/>
      <c r="W3075" s="53"/>
      <c r="X3075" s="53"/>
      <c r="Y3075" s="55"/>
    </row>
    <row r="3076" spans="21:25" x14ac:dyDescent="0.2">
      <c r="U3076" s="55"/>
      <c r="V3076" s="53"/>
      <c r="W3076" s="53"/>
      <c r="X3076" s="53"/>
      <c r="Y3076" s="55"/>
    </row>
    <row r="3077" spans="21:25" x14ac:dyDescent="0.2">
      <c r="U3077" s="55"/>
      <c r="V3077" s="53"/>
      <c r="W3077" s="53"/>
      <c r="X3077" s="53"/>
      <c r="Y3077" s="55"/>
    </row>
    <row r="3078" spans="21:25" x14ac:dyDescent="0.2">
      <c r="U3078" s="55"/>
      <c r="V3078" s="53"/>
      <c r="W3078" s="53"/>
      <c r="X3078" s="53"/>
      <c r="Y3078" s="55"/>
    </row>
    <row r="3079" spans="21:25" x14ac:dyDescent="0.2">
      <c r="U3079" s="55"/>
      <c r="V3079" s="53"/>
      <c r="W3079" s="53"/>
      <c r="X3079" s="53"/>
      <c r="Y3079" s="55"/>
    </row>
    <row r="3080" spans="21:25" x14ac:dyDescent="0.2">
      <c r="U3080" s="55"/>
      <c r="V3080" s="53"/>
      <c r="W3080" s="53"/>
      <c r="X3080" s="53"/>
      <c r="Y3080" s="55"/>
    </row>
    <row r="3081" spans="21:25" x14ac:dyDescent="0.2">
      <c r="U3081" s="55"/>
      <c r="V3081" s="53"/>
      <c r="W3081" s="53"/>
      <c r="X3081" s="53"/>
      <c r="Y3081" s="55"/>
    </row>
    <row r="3082" spans="21:25" x14ac:dyDescent="0.2">
      <c r="U3082" s="55"/>
      <c r="V3082" s="53"/>
      <c r="W3082" s="53"/>
      <c r="X3082" s="53"/>
      <c r="Y3082" s="55"/>
    </row>
    <row r="3083" spans="21:25" x14ac:dyDescent="0.2">
      <c r="U3083" s="55"/>
      <c r="V3083" s="53"/>
      <c r="W3083" s="53"/>
      <c r="X3083" s="53"/>
      <c r="Y3083" s="55"/>
    </row>
    <row r="3084" spans="21:25" x14ac:dyDescent="0.2">
      <c r="U3084" s="55"/>
      <c r="V3084" s="53"/>
      <c r="W3084" s="53"/>
      <c r="X3084" s="53"/>
      <c r="Y3084" s="55"/>
    </row>
    <row r="3085" spans="21:25" x14ac:dyDescent="0.2">
      <c r="U3085" s="55"/>
      <c r="V3085" s="53"/>
      <c r="W3085" s="53"/>
      <c r="X3085" s="53"/>
      <c r="Y3085" s="55"/>
    </row>
    <row r="3086" spans="21:25" x14ac:dyDescent="0.2">
      <c r="U3086" s="55"/>
      <c r="V3086" s="53"/>
      <c r="W3086" s="53"/>
      <c r="X3086" s="53"/>
      <c r="Y3086" s="55"/>
    </row>
    <row r="3087" spans="21:25" x14ac:dyDescent="0.2">
      <c r="U3087" s="55"/>
      <c r="V3087" s="53"/>
      <c r="W3087" s="53"/>
      <c r="X3087" s="53"/>
      <c r="Y3087" s="55"/>
    </row>
    <row r="3088" spans="21:25" x14ac:dyDescent="0.2">
      <c r="U3088" s="55"/>
      <c r="V3088" s="53"/>
      <c r="W3088" s="53"/>
      <c r="X3088" s="53"/>
      <c r="Y3088" s="55"/>
    </row>
    <row r="3089" spans="21:25" x14ac:dyDescent="0.2">
      <c r="U3089" s="55"/>
      <c r="V3089" s="53"/>
      <c r="W3089" s="53"/>
      <c r="X3089" s="53"/>
      <c r="Y3089" s="55"/>
    </row>
    <row r="3090" spans="21:25" x14ac:dyDescent="0.2">
      <c r="U3090" s="55"/>
      <c r="V3090" s="53"/>
      <c r="W3090" s="53"/>
      <c r="X3090" s="53"/>
      <c r="Y3090" s="55"/>
    </row>
    <row r="3091" spans="21:25" x14ac:dyDescent="0.2">
      <c r="U3091" s="55"/>
      <c r="V3091" s="53"/>
      <c r="W3091" s="53"/>
      <c r="X3091" s="53"/>
      <c r="Y3091" s="55"/>
    </row>
    <row r="3092" spans="21:25" x14ac:dyDescent="0.2">
      <c r="U3092" s="55"/>
      <c r="V3092" s="53"/>
      <c r="W3092" s="53"/>
      <c r="X3092" s="53"/>
      <c r="Y3092" s="55"/>
    </row>
    <row r="3093" spans="21:25" x14ac:dyDescent="0.2">
      <c r="U3093" s="55"/>
      <c r="V3093" s="53"/>
      <c r="W3093" s="53"/>
      <c r="X3093" s="53"/>
      <c r="Y3093" s="55"/>
    </row>
    <row r="3094" spans="21:25" x14ac:dyDescent="0.2">
      <c r="U3094" s="55"/>
      <c r="V3094" s="53"/>
      <c r="W3094" s="53"/>
      <c r="X3094" s="53"/>
      <c r="Y3094" s="55"/>
    </row>
    <row r="3095" spans="21:25" x14ac:dyDescent="0.2">
      <c r="U3095" s="55"/>
      <c r="V3095" s="53"/>
      <c r="W3095" s="53"/>
      <c r="X3095" s="53"/>
      <c r="Y3095" s="55"/>
    </row>
    <row r="3096" spans="21:25" x14ac:dyDescent="0.2">
      <c r="U3096" s="55"/>
      <c r="V3096" s="53"/>
      <c r="W3096" s="53"/>
      <c r="X3096" s="53"/>
      <c r="Y3096" s="55"/>
    </row>
    <row r="3097" spans="21:25" x14ac:dyDescent="0.2">
      <c r="U3097" s="55"/>
      <c r="V3097" s="53"/>
      <c r="W3097" s="53"/>
      <c r="X3097" s="53"/>
      <c r="Y3097" s="55"/>
    </row>
    <row r="3098" spans="21:25" x14ac:dyDescent="0.2">
      <c r="U3098" s="55"/>
      <c r="V3098" s="53"/>
      <c r="W3098" s="53"/>
      <c r="X3098" s="53"/>
      <c r="Y3098" s="55"/>
    </row>
    <row r="3099" spans="21:25" x14ac:dyDescent="0.2">
      <c r="U3099" s="55"/>
      <c r="V3099" s="53"/>
      <c r="W3099" s="53"/>
      <c r="X3099" s="53"/>
      <c r="Y3099" s="55"/>
    </row>
    <row r="3100" spans="21:25" x14ac:dyDescent="0.2">
      <c r="U3100" s="55"/>
      <c r="V3100" s="53"/>
      <c r="W3100" s="53"/>
      <c r="X3100" s="53"/>
      <c r="Y3100" s="55"/>
    </row>
    <row r="3101" spans="21:25" x14ac:dyDescent="0.2">
      <c r="U3101" s="55"/>
      <c r="V3101" s="53"/>
      <c r="W3101" s="53"/>
      <c r="X3101" s="53"/>
      <c r="Y3101" s="55"/>
    </row>
    <row r="3102" spans="21:25" x14ac:dyDescent="0.2">
      <c r="U3102" s="55"/>
      <c r="V3102" s="53"/>
      <c r="W3102" s="53"/>
      <c r="X3102" s="53"/>
      <c r="Y3102" s="55"/>
    </row>
    <row r="3103" spans="21:25" x14ac:dyDescent="0.2">
      <c r="U3103" s="55"/>
      <c r="V3103" s="53"/>
      <c r="W3103" s="53"/>
      <c r="X3103" s="53"/>
      <c r="Y3103" s="55"/>
    </row>
    <row r="3104" spans="21:25" x14ac:dyDescent="0.2">
      <c r="U3104" s="55"/>
      <c r="V3104" s="53"/>
      <c r="W3104" s="53"/>
      <c r="X3104" s="53"/>
      <c r="Y3104" s="55"/>
    </row>
    <row r="3105" spans="21:25" x14ac:dyDescent="0.2">
      <c r="U3105" s="55"/>
      <c r="V3105" s="53"/>
      <c r="W3105" s="53"/>
      <c r="X3105" s="53"/>
      <c r="Y3105" s="55"/>
    </row>
    <row r="3106" spans="21:25" x14ac:dyDescent="0.2">
      <c r="U3106" s="55"/>
      <c r="V3106" s="53"/>
      <c r="W3106" s="53"/>
      <c r="X3106" s="53"/>
      <c r="Y3106" s="55"/>
    </row>
    <row r="3107" spans="21:25" x14ac:dyDescent="0.2">
      <c r="U3107" s="55"/>
      <c r="V3107" s="53"/>
      <c r="W3107" s="53"/>
      <c r="X3107" s="53"/>
      <c r="Y3107" s="55"/>
    </row>
    <row r="3108" spans="21:25" x14ac:dyDescent="0.2">
      <c r="U3108" s="55"/>
      <c r="V3108" s="53"/>
      <c r="W3108" s="53"/>
      <c r="X3108" s="53"/>
      <c r="Y3108" s="55"/>
    </row>
    <row r="3109" spans="21:25" x14ac:dyDescent="0.2">
      <c r="U3109" s="55"/>
      <c r="V3109" s="53"/>
      <c r="W3109" s="53"/>
      <c r="X3109" s="53"/>
      <c r="Y3109" s="55"/>
    </row>
    <row r="3110" spans="21:25" x14ac:dyDescent="0.2">
      <c r="U3110" s="55"/>
      <c r="V3110" s="53"/>
      <c r="W3110" s="53"/>
      <c r="X3110" s="53"/>
      <c r="Y3110" s="55"/>
    </row>
    <row r="3111" spans="21:25" x14ac:dyDescent="0.2">
      <c r="U3111" s="55"/>
      <c r="V3111" s="53"/>
      <c r="W3111" s="53"/>
      <c r="X3111" s="53"/>
      <c r="Y3111" s="55"/>
    </row>
    <row r="3112" spans="21:25" x14ac:dyDescent="0.2">
      <c r="U3112" s="55"/>
      <c r="V3112" s="53"/>
      <c r="W3112" s="53"/>
      <c r="X3112" s="53"/>
      <c r="Y3112" s="55"/>
    </row>
    <row r="3113" spans="21:25" x14ac:dyDescent="0.2">
      <c r="U3113" s="55"/>
      <c r="V3113" s="53"/>
      <c r="W3113" s="53"/>
      <c r="X3113" s="53"/>
      <c r="Y3113" s="55"/>
    </row>
    <row r="3114" spans="21:25" x14ac:dyDescent="0.2">
      <c r="U3114" s="55"/>
      <c r="V3114" s="53"/>
      <c r="W3114" s="53"/>
      <c r="X3114" s="53"/>
      <c r="Y3114" s="55"/>
    </row>
    <row r="3115" spans="21:25" x14ac:dyDescent="0.2">
      <c r="U3115" s="55"/>
      <c r="V3115" s="53"/>
      <c r="W3115" s="53"/>
      <c r="X3115" s="53"/>
      <c r="Y3115" s="55"/>
    </row>
    <row r="3116" spans="21:25" x14ac:dyDescent="0.2">
      <c r="U3116" s="55"/>
      <c r="V3116" s="53"/>
      <c r="W3116" s="53"/>
      <c r="X3116" s="53"/>
      <c r="Y3116" s="55"/>
    </row>
    <row r="3117" spans="21:25" x14ac:dyDescent="0.2">
      <c r="U3117" s="55"/>
      <c r="V3117" s="53"/>
      <c r="W3117" s="53"/>
      <c r="X3117" s="53"/>
      <c r="Y3117" s="55"/>
    </row>
    <row r="3118" spans="21:25" x14ac:dyDescent="0.2">
      <c r="U3118" s="55"/>
      <c r="V3118" s="53"/>
      <c r="W3118" s="53"/>
      <c r="X3118" s="53"/>
      <c r="Y3118" s="55"/>
    </row>
    <row r="3119" spans="21:25" x14ac:dyDescent="0.2">
      <c r="U3119" s="55"/>
      <c r="V3119" s="53"/>
      <c r="W3119" s="53"/>
      <c r="X3119" s="53"/>
      <c r="Y3119" s="55"/>
    </row>
    <row r="3120" spans="21:25" x14ac:dyDescent="0.2">
      <c r="U3120" s="55"/>
      <c r="V3120" s="53"/>
      <c r="W3120" s="53"/>
      <c r="X3120" s="53"/>
      <c r="Y3120" s="55"/>
    </row>
    <row r="3121" spans="21:25" x14ac:dyDescent="0.2">
      <c r="U3121" s="55"/>
      <c r="V3121" s="53"/>
      <c r="W3121" s="53"/>
      <c r="X3121" s="53"/>
      <c r="Y3121" s="55"/>
    </row>
    <row r="3122" spans="21:25" x14ac:dyDescent="0.2">
      <c r="U3122" s="55"/>
      <c r="V3122" s="53"/>
      <c r="W3122" s="53"/>
      <c r="X3122" s="53"/>
      <c r="Y3122" s="55"/>
    </row>
    <row r="3123" spans="21:25" x14ac:dyDescent="0.2">
      <c r="U3123" s="55"/>
      <c r="V3123" s="53"/>
      <c r="W3123" s="53"/>
      <c r="X3123" s="53"/>
      <c r="Y3123" s="55"/>
    </row>
    <row r="3124" spans="21:25" x14ac:dyDescent="0.2">
      <c r="U3124" s="55"/>
      <c r="V3124" s="53"/>
      <c r="W3124" s="53"/>
      <c r="X3124" s="53"/>
      <c r="Y3124" s="55"/>
    </row>
    <row r="3125" spans="21:25" x14ac:dyDescent="0.2">
      <c r="U3125" s="55"/>
      <c r="V3125" s="53"/>
      <c r="W3125" s="53"/>
      <c r="X3125" s="53"/>
      <c r="Y3125" s="55"/>
    </row>
    <row r="3126" spans="21:25" x14ac:dyDescent="0.2">
      <c r="U3126" s="55"/>
      <c r="V3126" s="53"/>
      <c r="W3126" s="53"/>
      <c r="X3126" s="53"/>
      <c r="Y3126" s="55"/>
    </row>
    <row r="3127" spans="21:25" x14ac:dyDescent="0.2">
      <c r="U3127" s="55"/>
      <c r="V3127" s="53"/>
      <c r="W3127" s="53"/>
      <c r="X3127" s="53"/>
      <c r="Y3127" s="55"/>
    </row>
    <row r="3128" spans="21:25" x14ac:dyDescent="0.2">
      <c r="U3128" s="55"/>
      <c r="V3128" s="53"/>
      <c r="W3128" s="53"/>
      <c r="X3128" s="53"/>
      <c r="Y3128" s="55"/>
    </row>
    <row r="3129" spans="21:25" x14ac:dyDescent="0.2">
      <c r="U3129" s="55"/>
      <c r="V3129" s="53"/>
      <c r="W3129" s="53"/>
      <c r="X3129" s="53"/>
      <c r="Y3129" s="55"/>
    </row>
    <row r="3130" spans="21:25" x14ac:dyDescent="0.2">
      <c r="U3130" s="55"/>
      <c r="V3130" s="53"/>
      <c r="W3130" s="53"/>
      <c r="X3130" s="53"/>
      <c r="Y3130" s="55"/>
    </row>
    <row r="3131" spans="21:25" x14ac:dyDescent="0.2">
      <c r="U3131" s="55"/>
      <c r="V3131" s="53"/>
      <c r="W3131" s="53"/>
      <c r="X3131" s="53"/>
      <c r="Y3131" s="55"/>
    </row>
    <row r="3132" spans="21:25" x14ac:dyDescent="0.2">
      <c r="U3132" s="55"/>
      <c r="V3132" s="53"/>
      <c r="W3132" s="53"/>
      <c r="X3132" s="53"/>
      <c r="Y3132" s="55"/>
    </row>
    <row r="3133" spans="21:25" x14ac:dyDescent="0.2">
      <c r="U3133" s="55"/>
      <c r="V3133" s="53"/>
      <c r="W3133" s="53"/>
      <c r="X3133" s="53"/>
      <c r="Y3133" s="55"/>
    </row>
    <row r="3134" spans="21:25" x14ac:dyDescent="0.2">
      <c r="U3134" s="55"/>
      <c r="V3134" s="53"/>
      <c r="W3134" s="53"/>
      <c r="X3134" s="53"/>
      <c r="Y3134" s="55"/>
    </row>
    <row r="3135" spans="21:25" x14ac:dyDescent="0.2">
      <c r="U3135" s="55"/>
      <c r="V3135" s="53"/>
      <c r="W3135" s="53"/>
      <c r="X3135" s="53"/>
      <c r="Y3135" s="55"/>
    </row>
    <row r="3136" spans="21:25" x14ac:dyDescent="0.2">
      <c r="U3136" s="55"/>
      <c r="V3136" s="53"/>
      <c r="W3136" s="53"/>
      <c r="X3136" s="53"/>
      <c r="Y3136" s="55"/>
    </row>
    <row r="3137" spans="21:25" x14ac:dyDescent="0.2">
      <c r="U3137" s="55"/>
      <c r="V3137" s="53"/>
      <c r="W3137" s="53"/>
      <c r="X3137" s="53"/>
      <c r="Y3137" s="55"/>
    </row>
    <row r="3138" spans="21:25" x14ac:dyDescent="0.2">
      <c r="U3138" s="55"/>
      <c r="V3138" s="53"/>
      <c r="W3138" s="53"/>
      <c r="X3138" s="53"/>
      <c r="Y3138" s="55"/>
    </row>
    <row r="3139" spans="21:25" x14ac:dyDescent="0.2">
      <c r="U3139" s="55"/>
      <c r="V3139" s="53"/>
      <c r="W3139" s="53"/>
      <c r="X3139" s="53"/>
      <c r="Y3139" s="55"/>
    </row>
    <row r="3140" spans="21:25" x14ac:dyDescent="0.2">
      <c r="U3140" s="55"/>
      <c r="V3140" s="53"/>
      <c r="W3140" s="53"/>
      <c r="X3140" s="53"/>
      <c r="Y3140" s="55"/>
    </row>
    <row r="3141" spans="21:25" x14ac:dyDescent="0.2">
      <c r="U3141" s="55"/>
      <c r="V3141" s="53"/>
      <c r="W3141" s="53"/>
      <c r="X3141" s="53"/>
      <c r="Y3141" s="55"/>
    </row>
    <row r="3142" spans="21:25" x14ac:dyDescent="0.2">
      <c r="U3142" s="55"/>
      <c r="V3142" s="53"/>
      <c r="W3142" s="53"/>
      <c r="X3142" s="53"/>
      <c r="Y3142" s="55"/>
    </row>
    <row r="3143" spans="21:25" x14ac:dyDescent="0.2">
      <c r="U3143" s="55"/>
      <c r="V3143" s="53"/>
      <c r="W3143" s="53"/>
      <c r="X3143" s="53"/>
      <c r="Y3143" s="55"/>
    </row>
    <row r="3144" spans="21:25" x14ac:dyDescent="0.2">
      <c r="U3144" s="55"/>
      <c r="V3144" s="53"/>
      <c r="W3144" s="53"/>
      <c r="X3144" s="53"/>
      <c r="Y3144" s="55"/>
    </row>
    <row r="3145" spans="21:25" x14ac:dyDescent="0.2">
      <c r="U3145" s="55"/>
      <c r="V3145" s="53"/>
      <c r="W3145" s="53"/>
      <c r="X3145" s="53"/>
      <c r="Y3145" s="55"/>
    </row>
    <row r="3146" spans="21:25" x14ac:dyDescent="0.2">
      <c r="U3146" s="55"/>
      <c r="V3146" s="53"/>
      <c r="W3146" s="53"/>
      <c r="X3146" s="53"/>
      <c r="Y3146" s="55"/>
    </row>
    <row r="3147" spans="21:25" x14ac:dyDescent="0.2">
      <c r="U3147" s="55"/>
      <c r="V3147" s="53"/>
      <c r="W3147" s="53"/>
      <c r="X3147" s="53"/>
      <c r="Y3147" s="55"/>
    </row>
    <row r="3148" spans="21:25" x14ac:dyDescent="0.2">
      <c r="U3148" s="55"/>
      <c r="V3148" s="53"/>
      <c r="W3148" s="53"/>
      <c r="X3148" s="53"/>
      <c r="Y3148" s="55"/>
    </row>
    <row r="3149" spans="21:25" x14ac:dyDescent="0.2">
      <c r="U3149" s="55"/>
      <c r="V3149" s="53"/>
      <c r="W3149" s="53"/>
      <c r="X3149" s="53"/>
      <c r="Y3149" s="55"/>
    </row>
    <row r="3150" spans="21:25" x14ac:dyDescent="0.2">
      <c r="U3150" s="55"/>
      <c r="V3150" s="53"/>
      <c r="W3150" s="53"/>
      <c r="X3150" s="53"/>
      <c r="Y3150" s="55"/>
    </row>
    <row r="3151" spans="21:25" x14ac:dyDescent="0.2">
      <c r="U3151" s="55"/>
      <c r="V3151" s="53"/>
      <c r="W3151" s="53"/>
      <c r="X3151" s="53"/>
      <c r="Y3151" s="55"/>
    </row>
    <row r="3152" spans="21:25" x14ac:dyDescent="0.2">
      <c r="U3152" s="55"/>
      <c r="V3152" s="53"/>
      <c r="W3152" s="53"/>
      <c r="X3152" s="53"/>
      <c r="Y3152" s="55"/>
    </row>
    <row r="3153" spans="21:25" x14ac:dyDescent="0.2">
      <c r="U3153" s="55"/>
      <c r="V3153" s="53"/>
      <c r="W3153" s="53"/>
      <c r="X3153" s="53"/>
      <c r="Y3153" s="55"/>
    </row>
    <row r="3154" spans="21:25" x14ac:dyDescent="0.2">
      <c r="U3154" s="55"/>
      <c r="V3154" s="53"/>
      <c r="W3154" s="53"/>
      <c r="X3154" s="53"/>
      <c r="Y3154" s="55"/>
    </row>
    <row r="3155" spans="21:25" x14ac:dyDescent="0.2">
      <c r="U3155" s="55"/>
      <c r="V3155" s="53"/>
      <c r="W3155" s="53"/>
      <c r="X3155" s="53"/>
      <c r="Y3155" s="55"/>
    </row>
    <row r="3156" spans="21:25" x14ac:dyDescent="0.2">
      <c r="U3156" s="55"/>
      <c r="V3156" s="53"/>
      <c r="W3156" s="53"/>
      <c r="X3156" s="53"/>
      <c r="Y3156" s="55"/>
    </row>
    <row r="3157" spans="21:25" x14ac:dyDescent="0.2">
      <c r="U3157" s="55"/>
      <c r="V3157" s="53"/>
      <c r="W3157" s="53"/>
      <c r="X3157" s="53"/>
      <c r="Y3157" s="55"/>
    </row>
    <row r="3158" spans="21:25" x14ac:dyDescent="0.2">
      <c r="U3158" s="55"/>
      <c r="V3158" s="53"/>
      <c r="W3158" s="53"/>
      <c r="X3158" s="53"/>
      <c r="Y3158" s="55"/>
    </row>
    <row r="3159" spans="21:25" x14ac:dyDescent="0.2">
      <c r="U3159" s="55"/>
      <c r="V3159" s="53"/>
      <c r="W3159" s="53"/>
      <c r="X3159" s="53"/>
      <c r="Y3159" s="55"/>
    </row>
    <row r="3160" spans="21:25" x14ac:dyDescent="0.2">
      <c r="U3160" s="55"/>
      <c r="V3160" s="53"/>
      <c r="W3160" s="53"/>
      <c r="X3160" s="53"/>
      <c r="Y3160" s="55"/>
    </row>
    <row r="3161" spans="21:25" x14ac:dyDescent="0.2">
      <c r="U3161" s="55"/>
      <c r="V3161" s="53"/>
      <c r="W3161" s="53"/>
      <c r="X3161" s="53"/>
      <c r="Y3161" s="55"/>
    </row>
    <row r="3162" spans="21:25" x14ac:dyDescent="0.2">
      <c r="U3162" s="55"/>
      <c r="V3162" s="53"/>
      <c r="W3162" s="53"/>
      <c r="X3162" s="53"/>
      <c r="Y3162" s="55"/>
    </row>
    <row r="3163" spans="21:25" x14ac:dyDescent="0.2">
      <c r="U3163" s="55"/>
      <c r="V3163" s="53"/>
      <c r="W3163" s="53"/>
      <c r="X3163" s="53"/>
      <c r="Y3163" s="55"/>
    </row>
    <row r="3164" spans="21:25" x14ac:dyDescent="0.2">
      <c r="U3164" s="55"/>
      <c r="V3164" s="53"/>
      <c r="W3164" s="53"/>
      <c r="X3164" s="53"/>
      <c r="Y3164" s="55"/>
    </row>
    <row r="3165" spans="21:25" x14ac:dyDescent="0.2">
      <c r="U3165" s="55"/>
      <c r="V3165" s="53"/>
      <c r="W3165" s="53"/>
      <c r="X3165" s="53"/>
      <c r="Y3165" s="55"/>
    </row>
    <row r="3166" spans="21:25" x14ac:dyDescent="0.2">
      <c r="U3166" s="55"/>
      <c r="V3166" s="53"/>
      <c r="W3166" s="53"/>
      <c r="X3166" s="53"/>
      <c r="Y3166" s="55"/>
    </row>
    <row r="3167" spans="21:25" x14ac:dyDescent="0.2">
      <c r="U3167" s="55"/>
      <c r="V3167" s="53"/>
      <c r="W3167" s="53"/>
      <c r="X3167" s="53"/>
      <c r="Y3167" s="55"/>
    </row>
    <row r="3168" spans="21:25" x14ac:dyDescent="0.2">
      <c r="U3168" s="55"/>
      <c r="V3168" s="53"/>
      <c r="W3168" s="53"/>
      <c r="X3168" s="53"/>
      <c r="Y3168" s="55"/>
    </row>
    <row r="3169" spans="21:25" x14ac:dyDescent="0.2">
      <c r="U3169" s="55"/>
      <c r="V3169" s="53"/>
      <c r="W3169" s="53"/>
      <c r="X3169" s="53"/>
      <c r="Y3169" s="55"/>
    </row>
    <row r="3170" spans="21:25" x14ac:dyDescent="0.2">
      <c r="U3170" s="55"/>
      <c r="V3170" s="53"/>
      <c r="W3170" s="53"/>
      <c r="X3170" s="53"/>
      <c r="Y3170" s="55"/>
    </row>
    <row r="3171" spans="21:25" x14ac:dyDescent="0.2">
      <c r="U3171" s="55"/>
      <c r="V3171" s="53"/>
      <c r="W3171" s="53"/>
      <c r="X3171" s="53"/>
      <c r="Y3171" s="55"/>
    </row>
    <row r="3172" spans="21:25" x14ac:dyDescent="0.2">
      <c r="U3172" s="55"/>
      <c r="V3172" s="53"/>
      <c r="W3172" s="53"/>
      <c r="X3172" s="53"/>
      <c r="Y3172" s="55"/>
    </row>
    <row r="3173" spans="21:25" x14ac:dyDescent="0.2">
      <c r="U3173" s="55"/>
      <c r="V3173" s="53"/>
      <c r="W3173" s="53"/>
      <c r="X3173" s="53"/>
      <c r="Y3173" s="55"/>
    </row>
    <row r="3174" spans="21:25" x14ac:dyDescent="0.2">
      <c r="U3174" s="55"/>
      <c r="V3174" s="53"/>
      <c r="W3174" s="53"/>
      <c r="X3174" s="53"/>
      <c r="Y3174" s="55"/>
    </row>
    <row r="3175" spans="21:25" x14ac:dyDescent="0.2">
      <c r="U3175" s="55"/>
      <c r="V3175" s="53"/>
      <c r="W3175" s="53"/>
      <c r="X3175" s="53"/>
      <c r="Y3175" s="55"/>
    </row>
    <row r="3176" spans="21:25" x14ac:dyDescent="0.2">
      <c r="U3176" s="55"/>
      <c r="V3176" s="53"/>
      <c r="W3176" s="53"/>
      <c r="X3176" s="53"/>
      <c r="Y3176" s="55"/>
    </row>
    <row r="3177" spans="21:25" x14ac:dyDescent="0.2">
      <c r="U3177" s="55"/>
      <c r="V3177" s="53"/>
      <c r="W3177" s="53"/>
      <c r="X3177" s="53"/>
      <c r="Y3177" s="55"/>
    </row>
    <row r="3178" spans="21:25" x14ac:dyDescent="0.2">
      <c r="U3178" s="55"/>
      <c r="V3178" s="53"/>
      <c r="W3178" s="53"/>
      <c r="X3178" s="53"/>
      <c r="Y3178" s="55"/>
    </row>
    <row r="3179" spans="21:25" x14ac:dyDescent="0.2">
      <c r="U3179" s="55"/>
      <c r="V3179" s="53"/>
      <c r="W3179" s="53"/>
      <c r="X3179" s="53"/>
      <c r="Y3179" s="55"/>
    </row>
    <row r="3180" spans="21:25" x14ac:dyDescent="0.2">
      <c r="U3180" s="55"/>
      <c r="V3180" s="53"/>
      <c r="W3180" s="53"/>
      <c r="X3180" s="53"/>
      <c r="Y3180" s="55"/>
    </row>
    <row r="3181" spans="21:25" x14ac:dyDescent="0.2">
      <c r="U3181" s="55"/>
      <c r="V3181" s="53"/>
      <c r="W3181" s="53"/>
      <c r="X3181" s="53"/>
      <c r="Y3181" s="55"/>
    </row>
    <row r="3182" spans="21:25" x14ac:dyDescent="0.2">
      <c r="U3182" s="55"/>
      <c r="V3182" s="53"/>
      <c r="W3182" s="53"/>
      <c r="X3182" s="53"/>
      <c r="Y3182" s="55"/>
    </row>
    <row r="3183" spans="21:25" x14ac:dyDescent="0.2">
      <c r="U3183" s="55"/>
      <c r="V3183" s="53"/>
      <c r="W3183" s="53"/>
      <c r="X3183" s="53"/>
      <c r="Y3183" s="55"/>
    </row>
    <row r="3184" spans="21:25" x14ac:dyDescent="0.2">
      <c r="U3184" s="55"/>
      <c r="V3184" s="53"/>
      <c r="W3184" s="53"/>
      <c r="X3184" s="53"/>
      <c r="Y3184" s="55"/>
    </row>
    <row r="3185" spans="21:25" x14ac:dyDescent="0.2">
      <c r="U3185" s="55"/>
      <c r="V3185" s="53"/>
      <c r="W3185" s="53"/>
      <c r="X3185" s="53"/>
      <c r="Y3185" s="55"/>
    </row>
    <row r="3186" spans="21:25" x14ac:dyDescent="0.2">
      <c r="U3186" s="55"/>
      <c r="V3186" s="53"/>
      <c r="W3186" s="53"/>
      <c r="X3186" s="53"/>
      <c r="Y3186" s="55"/>
    </row>
    <row r="3187" spans="21:25" x14ac:dyDescent="0.2">
      <c r="U3187" s="55"/>
      <c r="V3187" s="53"/>
      <c r="W3187" s="53"/>
      <c r="X3187" s="53"/>
      <c r="Y3187" s="55"/>
    </row>
    <row r="3188" spans="21:25" x14ac:dyDescent="0.2">
      <c r="U3188" s="55"/>
      <c r="V3188" s="53"/>
      <c r="W3188" s="53"/>
      <c r="X3188" s="53"/>
      <c r="Y3188" s="55"/>
    </row>
    <row r="3189" spans="21:25" x14ac:dyDescent="0.2">
      <c r="U3189" s="55"/>
      <c r="V3189" s="53"/>
      <c r="W3189" s="53"/>
      <c r="X3189" s="53"/>
      <c r="Y3189" s="55"/>
    </row>
    <row r="3190" spans="21:25" x14ac:dyDescent="0.2">
      <c r="U3190" s="55"/>
      <c r="V3190" s="53"/>
      <c r="W3190" s="53"/>
      <c r="X3190" s="53"/>
      <c r="Y3190" s="55"/>
    </row>
    <row r="3191" spans="21:25" x14ac:dyDescent="0.2">
      <c r="U3191" s="55"/>
      <c r="V3191" s="53"/>
      <c r="W3191" s="53"/>
      <c r="X3191" s="53"/>
      <c r="Y3191" s="55"/>
    </row>
    <row r="3192" spans="21:25" x14ac:dyDescent="0.2">
      <c r="U3192" s="55"/>
      <c r="V3192" s="53"/>
      <c r="W3192" s="53"/>
      <c r="X3192" s="53"/>
      <c r="Y3192" s="55"/>
    </row>
    <row r="3193" spans="21:25" x14ac:dyDescent="0.2">
      <c r="U3193" s="55"/>
      <c r="V3193" s="53"/>
      <c r="W3193" s="53"/>
      <c r="X3193" s="53"/>
      <c r="Y3193" s="55"/>
    </row>
    <row r="3194" spans="21:25" x14ac:dyDescent="0.2">
      <c r="U3194" s="55"/>
      <c r="V3194" s="53"/>
      <c r="W3194" s="53"/>
      <c r="X3194" s="53"/>
      <c r="Y3194" s="55"/>
    </row>
    <row r="3195" spans="21:25" x14ac:dyDescent="0.2">
      <c r="U3195" s="55"/>
      <c r="V3195" s="53"/>
      <c r="W3195" s="53"/>
      <c r="X3195" s="53"/>
      <c r="Y3195" s="55"/>
    </row>
    <row r="3196" spans="21:25" x14ac:dyDescent="0.2">
      <c r="U3196" s="55"/>
      <c r="V3196" s="53"/>
      <c r="W3196" s="53"/>
      <c r="X3196" s="53"/>
      <c r="Y3196" s="55"/>
    </row>
    <row r="3197" spans="21:25" x14ac:dyDescent="0.2">
      <c r="U3197" s="55"/>
      <c r="V3197" s="53"/>
      <c r="W3197" s="53"/>
      <c r="X3197" s="53"/>
      <c r="Y3197" s="55"/>
    </row>
    <row r="3198" spans="21:25" x14ac:dyDescent="0.2">
      <c r="U3198" s="55"/>
      <c r="V3198" s="53"/>
      <c r="W3198" s="53"/>
      <c r="X3198" s="53"/>
      <c r="Y3198" s="55"/>
    </row>
    <row r="3199" spans="21:25" x14ac:dyDescent="0.2">
      <c r="U3199" s="55"/>
      <c r="V3199" s="53"/>
      <c r="W3199" s="53"/>
      <c r="X3199" s="53"/>
      <c r="Y3199" s="55"/>
    </row>
    <row r="3200" spans="21:25" x14ac:dyDescent="0.2">
      <c r="U3200" s="55"/>
      <c r="V3200" s="53"/>
      <c r="W3200" s="53"/>
      <c r="X3200" s="53"/>
      <c r="Y3200" s="55"/>
    </row>
    <row r="3201" spans="21:25" x14ac:dyDescent="0.2">
      <c r="U3201" s="55"/>
      <c r="V3201" s="53"/>
      <c r="W3201" s="53"/>
      <c r="X3201" s="53"/>
      <c r="Y3201" s="55"/>
    </row>
    <row r="3202" spans="21:25" x14ac:dyDescent="0.2">
      <c r="U3202" s="55"/>
      <c r="V3202" s="53"/>
      <c r="W3202" s="53"/>
      <c r="X3202" s="53"/>
      <c r="Y3202" s="55"/>
    </row>
    <row r="3203" spans="21:25" x14ac:dyDescent="0.2">
      <c r="U3203" s="55"/>
      <c r="V3203" s="53"/>
      <c r="W3203" s="53"/>
      <c r="X3203" s="53"/>
      <c r="Y3203" s="55"/>
    </row>
    <row r="3204" spans="21:25" x14ac:dyDescent="0.2">
      <c r="U3204" s="55"/>
      <c r="V3204" s="53"/>
      <c r="W3204" s="53"/>
      <c r="X3204" s="53"/>
      <c r="Y3204" s="55"/>
    </row>
    <row r="3205" spans="21:25" x14ac:dyDescent="0.2">
      <c r="U3205" s="55"/>
      <c r="V3205" s="53"/>
      <c r="W3205" s="53"/>
      <c r="X3205" s="53"/>
      <c r="Y3205" s="55"/>
    </row>
    <row r="3206" spans="21:25" x14ac:dyDescent="0.2">
      <c r="U3206" s="55"/>
      <c r="V3206" s="53"/>
      <c r="W3206" s="53"/>
      <c r="X3206" s="53"/>
      <c r="Y3206" s="55"/>
    </row>
    <row r="3207" spans="21:25" x14ac:dyDescent="0.2">
      <c r="U3207" s="55"/>
      <c r="V3207" s="53"/>
      <c r="W3207" s="53"/>
      <c r="X3207" s="53"/>
      <c r="Y3207" s="55"/>
    </row>
    <row r="3208" spans="21:25" x14ac:dyDescent="0.2">
      <c r="U3208" s="55"/>
      <c r="V3208" s="53"/>
      <c r="W3208" s="53"/>
      <c r="X3208" s="53"/>
      <c r="Y3208" s="55"/>
    </row>
    <row r="3209" spans="21:25" x14ac:dyDescent="0.2">
      <c r="U3209" s="55"/>
      <c r="V3209" s="53"/>
      <c r="W3209" s="53"/>
      <c r="X3209" s="53"/>
      <c r="Y3209" s="55"/>
    </row>
    <row r="3210" spans="21:25" x14ac:dyDescent="0.2">
      <c r="U3210" s="55"/>
      <c r="V3210" s="53"/>
      <c r="W3210" s="53"/>
      <c r="X3210" s="53"/>
      <c r="Y3210" s="55"/>
    </row>
    <row r="3211" spans="21:25" x14ac:dyDescent="0.2">
      <c r="U3211" s="55"/>
      <c r="V3211" s="53"/>
      <c r="W3211" s="53"/>
      <c r="X3211" s="53"/>
      <c r="Y3211" s="55"/>
    </row>
    <row r="3212" spans="21:25" x14ac:dyDescent="0.2">
      <c r="U3212" s="55"/>
      <c r="V3212" s="53"/>
      <c r="W3212" s="53"/>
      <c r="X3212" s="53"/>
      <c r="Y3212" s="55"/>
    </row>
    <row r="3213" spans="21:25" x14ac:dyDescent="0.2">
      <c r="U3213" s="55"/>
      <c r="V3213" s="53"/>
      <c r="W3213" s="53"/>
      <c r="X3213" s="53"/>
      <c r="Y3213" s="55"/>
    </row>
    <row r="3214" spans="21:25" x14ac:dyDescent="0.2">
      <c r="U3214" s="55"/>
      <c r="V3214" s="53"/>
      <c r="W3214" s="53"/>
      <c r="X3214" s="53"/>
      <c r="Y3214" s="55"/>
    </row>
    <row r="3215" spans="21:25" x14ac:dyDescent="0.2">
      <c r="U3215" s="55"/>
      <c r="V3215" s="53"/>
      <c r="W3215" s="53"/>
      <c r="X3215" s="53"/>
      <c r="Y3215" s="55"/>
    </row>
    <row r="3216" spans="21:25" x14ac:dyDescent="0.2">
      <c r="U3216" s="55"/>
      <c r="V3216" s="53"/>
      <c r="W3216" s="53"/>
      <c r="X3216" s="53"/>
      <c r="Y3216" s="55"/>
    </row>
    <row r="3217" spans="21:25" x14ac:dyDescent="0.2">
      <c r="U3217" s="55"/>
      <c r="V3217" s="53"/>
      <c r="W3217" s="53"/>
      <c r="X3217" s="53"/>
      <c r="Y3217" s="55"/>
    </row>
    <row r="3218" spans="21:25" x14ac:dyDescent="0.2">
      <c r="U3218" s="55"/>
      <c r="V3218" s="53"/>
      <c r="W3218" s="53"/>
      <c r="X3218" s="53"/>
      <c r="Y3218" s="55"/>
    </row>
    <row r="3219" spans="21:25" x14ac:dyDescent="0.2">
      <c r="U3219" s="55"/>
      <c r="V3219" s="53"/>
      <c r="W3219" s="53"/>
      <c r="X3219" s="53"/>
      <c r="Y3219" s="55"/>
    </row>
    <row r="3220" spans="21:25" x14ac:dyDescent="0.2">
      <c r="U3220" s="55"/>
      <c r="V3220" s="53"/>
      <c r="W3220" s="53"/>
      <c r="X3220" s="53"/>
      <c r="Y3220" s="55"/>
    </row>
    <row r="3221" spans="21:25" x14ac:dyDescent="0.2">
      <c r="U3221" s="55"/>
      <c r="V3221" s="53"/>
      <c r="W3221" s="53"/>
      <c r="X3221" s="53"/>
      <c r="Y3221" s="55"/>
    </row>
    <row r="3222" spans="21:25" x14ac:dyDescent="0.2">
      <c r="U3222" s="55"/>
      <c r="V3222" s="53"/>
      <c r="W3222" s="53"/>
      <c r="X3222" s="53"/>
      <c r="Y3222" s="55"/>
    </row>
    <row r="3223" spans="21:25" x14ac:dyDescent="0.2">
      <c r="U3223" s="55"/>
      <c r="V3223" s="53"/>
      <c r="W3223" s="53"/>
      <c r="X3223" s="53"/>
      <c r="Y3223" s="55"/>
    </row>
    <row r="3224" spans="21:25" x14ac:dyDescent="0.2">
      <c r="U3224" s="55"/>
      <c r="V3224" s="53"/>
      <c r="W3224" s="53"/>
      <c r="X3224" s="53"/>
      <c r="Y3224" s="55"/>
    </row>
    <row r="3225" spans="21:25" x14ac:dyDescent="0.2">
      <c r="U3225" s="55"/>
      <c r="V3225" s="53"/>
      <c r="W3225" s="53"/>
      <c r="X3225" s="53"/>
      <c r="Y3225" s="55"/>
    </row>
    <row r="3226" spans="21:25" x14ac:dyDescent="0.2">
      <c r="U3226" s="55"/>
      <c r="V3226" s="53"/>
      <c r="W3226" s="53"/>
      <c r="X3226" s="53"/>
      <c r="Y3226" s="55"/>
    </row>
    <row r="3227" spans="21:25" x14ac:dyDescent="0.2">
      <c r="U3227" s="55"/>
      <c r="V3227" s="53"/>
      <c r="W3227" s="53"/>
      <c r="X3227" s="53"/>
      <c r="Y3227" s="55"/>
    </row>
    <row r="3228" spans="21:25" x14ac:dyDescent="0.2">
      <c r="U3228" s="55"/>
      <c r="V3228" s="53"/>
      <c r="W3228" s="53"/>
      <c r="X3228" s="53"/>
      <c r="Y3228" s="55"/>
    </row>
    <row r="3229" spans="21:25" x14ac:dyDescent="0.2">
      <c r="U3229" s="55"/>
      <c r="V3229" s="53"/>
      <c r="W3229" s="53"/>
      <c r="X3229" s="53"/>
      <c r="Y3229" s="55"/>
    </row>
    <row r="3230" spans="21:25" x14ac:dyDescent="0.2">
      <c r="U3230" s="55"/>
      <c r="V3230" s="53"/>
      <c r="W3230" s="53"/>
      <c r="X3230" s="53"/>
      <c r="Y3230" s="55"/>
    </row>
    <row r="3231" spans="21:25" x14ac:dyDescent="0.2">
      <c r="U3231" s="55"/>
      <c r="V3231" s="53"/>
      <c r="W3231" s="53"/>
      <c r="X3231" s="53"/>
      <c r="Y3231" s="55"/>
    </row>
    <row r="3232" spans="21:25" x14ac:dyDescent="0.2">
      <c r="U3232" s="55"/>
      <c r="V3232" s="53"/>
      <c r="W3232" s="53"/>
      <c r="X3232" s="53"/>
      <c r="Y3232" s="55"/>
    </row>
    <row r="3233" spans="21:25" x14ac:dyDescent="0.2">
      <c r="U3233" s="55"/>
      <c r="V3233" s="53"/>
      <c r="W3233" s="53"/>
      <c r="X3233" s="53"/>
      <c r="Y3233" s="55"/>
    </row>
    <row r="3234" spans="21:25" x14ac:dyDescent="0.2">
      <c r="U3234" s="55"/>
      <c r="V3234" s="53"/>
      <c r="W3234" s="53"/>
      <c r="X3234" s="53"/>
      <c r="Y3234" s="55"/>
    </row>
    <row r="3235" spans="21:25" x14ac:dyDescent="0.2">
      <c r="U3235" s="55"/>
      <c r="V3235" s="53"/>
      <c r="W3235" s="53"/>
      <c r="X3235" s="53"/>
      <c r="Y3235" s="55"/>
    </row>
    <row r="3236" spans="21:25" x14ac:dyDescent="0.2">
      <c r="U3236" s="55"/>
      <c r="V3236" s="53"/>
      <c r="W3236" s="53"/>
      <c r="X3236" s="53"/>
      <c r="Y3236" s="55"/>
    </row>
    <row r="3237" spans="21:25" x14ac:dyDescent="0.2">
      <c r="U3237" s="55"/>
      <c r="V3237" s="53"/>
      <c r="W3237" s="53"/>
      <c r="X3237" s="53"/>
      <c r="Y3237" s="55"/>
    </row>
    <row r="3238" spans="21:25" x14ac:dyDescent="0.2">
      <c r="U3238" s="55"/>
      <c r="V3238" s="53"/>
      <c r="W3238" s="53"/>
      <c r="X3238" s="53"/>
      <c r="Y3238" s="55"/>
    </row>
    <row r="3239" spans="21:25" x14ac:dyDescent="0.2">
      <c r="U3239" s="55"/>
      <c r="V3239" s="53"/>
      <c r="W3239" s="53"/>
      <c r="X3239" s="53"/>
      <c r="Y3239" s="55"/>
    </row>
    <row r="3240" spans="21:25" x14ac:dyDescent="0.2">
      <c r="U3240" s="55"/>
      <c r="V3240" s="53"/>
      <c r="W3240" s="53"/>
      <c r="X3240" s="53"/>
      <c r="Y3240" s="55"/>
    </row>
    <row r="3241" spans="21:25" x14ac:dyDescent="0.2">
      <c r="U3241" s="55"/>
      <c r="V3241" s="53"/>
      <c r="W3241" s="53"/>
      <c r="X3241" s="53"/>
      <c r="Y3241" s="55"/>
    </row>
    <row r="3242" spans="21:25" x14ac:dyDescent="0.2">
      <c r="U3242" s="55"/>
      <c r="V3242" s="53"/>
      <c r="W3242" s="53"/>
      <c r="X3242" s="53"/>
      <c r="Y3242" s="55"/>
    </row>
    <row r="3243" spans="21:25" x14ac:dyDescent="0.2">
      <c r="U3243" s="55"/>
      <c r="V3243" s="53"/>
      <c r="W3243" s="53"/>
      <c r="X3243" s="53"/>
      <c r="Y3243" s="55"/>
    </row>
    <row r="3244" spans="21:25" x14ac:dyDescent="0.2">
      <c r="U3244" s="55"/>
      <c r="V3244" s="53"/>
      <c r="W3244" s="53"/>
      <c r="X3244" s="53"/>
      <c r="Y3244" s="55"/>
    </row>
    <row r="3245" spans="21:25" x14ac:dyDescent="0.2">
      <c r="U3245" s="55"/>
      <c r="V3245" s="53"/>
      <c r="W3245" s="53"/>
      <c r="X3245" s="53"/>
      <c r="Y3245" s="55"/>
    </row>
    <row r="3246" spans="21:25" x14ac:dyDescent="0.2">
      <c r="U3246" s="55"/>
      <c r="V3246" s="53"/>
      <c r="W3246" s="53"/>
      <c r="X3246" s="53"/>
      <c r="Y3246" s="55"/>
    </row>
    <row r="3247" spans="21:25" x14ac:dyDescent="0.2">
      <c r="U3247" s="55"/>
      <c r="V3247" s="53"/>
      <c r="W3247" s="53"/>
      <c r="X3247" s="53"/>
      <c r="Y3247" s="55"/>
    </row>
    <row r="3248" spans="21:25" x14ac:dyDescent="0.2">
      <c r="U3248" s="55"/>
      <c r="V3248" s="53"/>
      <c r="W3248" s="53"/>
      <c r="X3248" s="53"/>
      <c r="Y3248" s="55"/>
    </row>
    <row r="3249" spans="21:25" x14ac:dyDescent="0.2">
      <c r="U3249" s="55"/>
      <c r="V3249" s="53"/>
      <c r="W3249" s="53"/>
      <c r="X3249" s="53"/>
      <c r="Y3249" s="55"/>
    </row>
    <row r="3250" spans="21:25" x14ac:dyDescent="0.2">
      <c r="U3250" s="55"/>
      <c r="V3250" s="53"/>
      <c r="W3250" s="53"/>
      <c r="X3250" s="53"/>
      <c r="Y3250" s="55"/>
    </row>
    <row r="3251" spans="21:25" x14ac:dyDescent="0.2">
      <c r="U3251" s="55"/>
      <c r="V3251" s="53"/>
      <c r="W3251" s="53"/>
      <c r="X3251" s="53"/>
      <c r="Y3251" s="55"/>
    </row>
    <row r="3252" spans="21:25" x14ac:dyDescent="0.2">
      <c r="U3252" s="55"/>
      <c r="V3252" s="53"/>
      <c r="W3252" s="53"/>
      <c r="X3252" s="53"/>
      <c r="Y3252" s="55"/>
    </row>
    <row r="3253" spans="21:25" x14ac:dyDescent="0.2">
      <c r="U3253" s="55"/>
      <c r="V3253" s="53"/>
      <c r="W3253" s="53"/>
      <c r="X3253" s="53"/>
      <c r="Y3253" s="55"/>
    </row>
    <row r="3254" spans="21:25" x14ac:dyDescent="0.2">
      <c r="U3254" s="55"/>
      <c r="V3254" s="53"/>
      <c r="W3254" s="53"/>
      <c r="X3254" s="53"/>
      <c r="Y3254" s="55"/>
    </row>
    <row r="3255" spans="21:25" x14ac:dyDescent="0.2">
      <c r="U3255" s="55"/>
      <c r="V3255" s="53"/>
      <c r="W3255" s="53"/>
      <c r="X3255" s="53"/>
      <c r="Y3255" s="55"/>
    </row>
    <row r="3256" spans="21:25" x14ac:dyDescent="0.2">
      <c r="U3256" s="55"/>
      <c r="V3256" s="53"/>
      <c r="W3256" s="53"/>
      <c r="X3256" s="53"/>
      <c r="Y3256" s="55"/>
    </row>
    <row r="3257" spans="21:25" x14ac:dyDescent="0.2">
      <c r="U3257" s="55"/>
      <c r="V3257" s="53"/>
      <c r="W3257" s="53"/>
      <c r="X3257" s="53"/>
      <c r="Y3257" s="55"/>
    </row>
    <row r="3258" spans="21:25" x14ac:dyDescent="0.2">
      <c r="U3258" s="55"/>
      <c r="V3258" s="53"/>
      <c r="W3258" s="53"/>
      <c r="X3258" s="53"/>
      <c r="Y3258" s="55"/>
    </row>
    <row r="3259" spans="21:25" x14ac:dyDescent="0.2">
      <c r="U3259" s="55"/>
      <c r="V3259" s="53"/>
      <c r="W3259" s="53"/>
      <c r="X3259" s="53"/>
      <c r="Y3259" s="55"/>
    </row>
    <row r="3260" spans="21:25" x14ac:dyDescent="0.2">
      <c r="U3260" s="55"/>
      <c r="V3260" s="53"/>
      <c r="W3260" s="53"/>
      <c r="X3260" s="53"/>
      <c r="Y3260" s="55"/>
    </row>
    <row r="3261" spans="21:25" x14ac:dyDescent="0.2">
      <c r="U3261" s="55"/>
      <c r="V3261" s="53"/>
      <c r="W3261" s="53"/>
      <c r="X3261" s="53"/>
      <c r="Y3261" s="55"/>
    </row>
    <row r="3262" spans="21:25" x14ac:dyDescent="0.2">
      <c r="U3262" s="55"/>
      <c r="V3262" s="53"/>
      <c r="W3262" s="53"/>
      <c r="X3262" s="53"/>
      <c r="Y3262" s="55"/>
    </row>
    <row r="3263" spans="21:25" x14ac:dyDescent="0.2">
      <c r="U3263" s="55"/>
      <c r="V3263" s="53"/>
      <c r="W3263" s="53"/>
      <c r="X3263" s="53"/>
      <c r="Y3263" s="55"/>
    </row>
    <row r="3264" spans="21:25" x14ac:dyDescent="0.2">
      <c r="U3264" s="55"/>
      <c r="V3264" s="53"/>
      <c r="W3264" s="53"/>
      <c r="X3264" s="53"/>
      <c r="Y3264" s="55"/>
    </row>
    <row r="3265" spans="21:25" x14ac:dyDescent="0.2">
      <c r="U3265" s="55"/>
      <c r="V3265" s="53"/>
      <c r="W3265" s="53"/>
      <c r="X3265" s="53"/>
      <c r="Y3265" s="55"/>
    </row>
    <row r="3266" spans="21:25" x14ac:dyDescent="0.2">
      <c r="U3266" s="55"/>
      <c r="V3266" s="53"/>
      <c r="W3266" s="53"/>
      <c r="X3266" s="53"/>
      <c r="Y3266" s="55"/>
    </row>
    <row r="3267" spans="21:25" x14ac:dyDescent="0.2">
      <c r="U3267" s="55"/>
      <c r="V3267" s="53"/>
      <c r="W3267" s="53"/>
      <c r="X3267" s="53"/>
      <c r="Y3267" s="55"/>
    </row>
    <row r="3268" spans="21:25" x14ac:dyDescent="0.2">
      <c r="U3268" s="55"/>
      <c r="V3268" s="53"/>
      <c r="W3268" s="53"/>
      <c r="X3268" s="53"/>
      <c r="Y3268" s="55"/>
    </row>
    <row r="3269" spans="21:25" x14ac:dyDescent="0.2">
      <c r="U3269" s="55"/>
      <c r="V3269" s="53"/>
      <c r="W3269" s="53"/>
      <c r="X3269" s="53"/>
      <c r="Y3269" s="55"/>
    </row>
    <row r="3270" spans="21:25" x14ac:dyDescent="0.2">
      <c r="U3270" s="55"/>
      <c r="V3270" s="53"/>
      <c r="W3270" s="53"/>
      <c r="X3270" s="53"/>
      <c r="Y3270" s="55"/>
    </row>
    <row r="3271" spans="21:25" x14ac:dyDescent="0.2">
      <c r="U3271" s="55"/>
      <c r="V3271" s="53"/>
      <c r="W3271" s="53"/>
      <c r="X3271" s="53"/>
      <c r="Y3271" s="55"/>
    </row>
    <row r="3272" spans="21:25" x14ac:dyDescent="0.2">
      <c r="U3272" s="55"/>
      <c r="V3272" s="53"/>
      <c r="W3272" s="53"/>
      <c r="X3272" s="53"/>
      <c r="Y3272" s="55"/>
    </row>
    <row r="3273" spans="21:25" x14ac:dyDescent="0.2">
      <c r="U3273" s="55"/>
      <c r="V3273" s="53"/>
      <c r="W3273" s="53"/>
      <c r="X3273" s="53"/>
      <c r="Y3273" s="55"/>
    </row>
    <row r="3274" spans="21:25" x14ac:dyDescent="0.2">
      <c r="U3274" s="55"/>
      <c r="V3274" s="53"/>
      <c r="W3274" s="53"/>
      <c r="X3274" s="53"/>
      <c r="Y3274" s="55"/>
    </row>
    <row r="3275" spans="21:25" x14ac:dyDescent="0.2">
      <c r="U3275" s="55"/>
      <c r="V3275" s="53"/>
      <c r="W3275" s="53"/>
      <c r="X3275" s="53"/>
      <c r="Y3275" s="55"/>
    </row>
    <row r="3276" spans="21:25" x14ac:dyDescent="0.2">
      <c r="U3276" s="55"/>
      <c r="V3276" s="53"/>
      <c r="W3276" s="53"/>
      <c r="X3276" s="53"/>
      <c r="Y3276" s="55"/>
    </row>
    <row r="3277" spans="21:25" x14ac:dyDescent="0.2">
      <c r="U3277" s="55"/>
      <c r="V3277" s="53"/>
      <c r="W3277" s="53"/>
      <c r="X3277" s="53"/>
      <c r="Y3277" s="55"/>
    </row>
    <row r="3278" spans="21:25" x14ac:dyDescent="0.2">
      <c r="U3278" s="55"/>
      <c r="V3278" s="53"/>
      <c r="W3278" s="53"/>
      <c r="X3278" s="53"/>
      <c r="Y3278" s="55"/>
    </row>
    <row r="3279" spans="21:25" x14ac:dyDescent="0.2">
      <c r="U3279" s="55"/>
      <c r="V3279" s="53"/>
      <c r="W3279" s="53"/>
      <c r="X3279" s="53"/>
      <c r="Y3279" s="55"/>
    </row>
    <row r="3280" spans="21:25" x14ac:dyDescent="0.2">
      <c r="U3280" s="55"/>
      <c r="V3280" s="53"/>
      <c r="W3280" s="53"/>
      <c r="X3280" s="53"/>
      <c r="Y3280" s="55"/>
    </row>
    <row r="3281" spans="21:25" x14ac:dyDescent="0.2">
      <c r="U3281" s="55"/>
      <c r="V3281" s="53"/>
      <c r="W3281" s="53"/>
      <c r="X3281" s="53"/>
      <c r="Y3281" s="55"/>
    </row>
    <row r="3282" spans="21:25" x14ac:dyDescent="0.2">
      <c r="U3282" s="55"/>
      <c r="V3282" s="53"/>
      <c r="W3282" s="53"/>
      <c r="X3282" s="53"/>
      <c r="Y3282" s="55"/>
    </row>
    <row r="3283" spans="21:25" x14ac:dyDescent="0.2">
      <c r="U3283" s="55"/>
      <c r="V3283" s="53"/>
      <c r="W3283" s="53"/>
      <c r="X3283" s="53"/>
      <c r="Y3283" s="55"/>
    </row>
    <row r="3284" spans="21:25" x14ac:dyDescent="0.2">
      <c r="U3284" s="55"/>
      <c r="V3284" s="53"/>
      <c r="W3284" s="53"/>
      <c r="X3284" s="53"/>
      <c r="Y3284" s="55"/>
    </row>
    <row r="3285" spans="21:25" x14ac:dyDescent="0.2">
      <c r="U3285" s="55"/>
      <c r="V3285" s="53"/>
      <c r="W3285" s="53"/>
      <c r="X3285" s="53"/>
      <c r="Y3285" s="55"/>
    </row>
    <row r="3286" spans="21:25" x14ac:dyDescent="0.2">
      <c r="U3286" s="55"/>
      <c r="V3286" s="53"/>
      <c r="W3286" s="53"/>
      <c r="X3286" s="53"/>
      <c r="Y3286" s="55"/>
    </row>
    <row r="3287" spans="21:25" x14ac:dyDescent="0.2">
      <c r="U3287" s="55"/>
      <c r="V3287" s="53"/>
      <c r="W3287" s="53"/>
      <c r="X3287" s="53"/>
      <c r="Y3287" s="55"/>
    </row>
    <row r="3288" spans="21:25" x14ac:dyDescent="0.2">
      <c r="U3288" s="55"/>
      <c r="V3288" s="53"/>
      <c r="W3288" s="53"/>
      <c r="X3288" s="53"/>
      <c r="Y3288" s="55"/>
    </row>
    <row r="3289" spans="21:25" x14ac:dyDescent="0.2">
      <c r="U3289" s="55"/>
      <c r="V3289" s="53"/>
      <c r="W3289" s="53"/>
      <c r="X3289" s="53"/>
      <c r="Y3289" s="55"/>
    </row>
    <row r="3290" spans="21:25" x14ac:dyDescent="0.2">
      <c r="U3290" s="55"/>
      <c r="V3290" s="53"/>
      <c r="W3290" s="53"/>
      <c r="X3290" s="53"/>
      <c r="Y3290" s="55"/>
    </row>
    <row r="3291" spans="21:25" x14ac:dyDescent="0.2">
      <c r="U3291" s="55"/>
      <c r="V3291" s="53"/>
      <c r="W3291" s="53"/>
      <c r="X3291" s="53"/>
      <c r="Y3291" s="55"/>
    </row>
    <row r="3292" spans="21:25" x14ac:dyDescent="0.2">
      <c r="U3292" s="55"/>
      <c r="V3292" s="53"/>
      <c r="W3292" s="53"/>
      <c r="X3292" s="53"/>
      <c r="Y3292" s="55"/>
    </row>
    <row r="3293" spans="21:25" x14ac:dyDescent="0.2">
      <c r="U3293" s="55"/>
      <c r="V3293" s="53"/>
      <c r="W3293" s="53"/>
      <c r="X3293" s="53"/>
      <c r="Y3293" s="55"/>
    </row>
    <row r="3294" spans="21:25" x14ac:dyDescent="0.2">
      <c r="U3294" s="55"/>
      <c r="V3294" s="53"/>
      <c r="W3294" s="53"/>
      <c r="X3294" s="53"/>
      <c r="Y3294" s="55"/>
    </row>
    <row r="3295" spans="21:25" x14ac:dyDescent="0.2">
      <c r="U3295" s="55"/>
      <c r="V3295" s="53"/>
      <c r="W3295" s="53"/>
      <c r="X3295" s="53"/>
      <c r="Y3295" s="55"/>
    </row>
    <row r="3296" spans="21:25" x14ac:dyDescent="0.2">
      <c r="U3296" s="55"/>
      <c r="V3296" s="53"/>
      <c r="W3296" s="53"/>
      <c r="X3296" s="53"/>
      <c r="Y3296" s="55"/>
    </row>
    <row r="3297" spans="21:25" x14ac:dyDescent="0.2">
      <c r="U3297" s="55"/>
      <c r="V3297" s="53"/>
      <c r="W3297" s="53"/>
      <c r="X3297" s="53"/>
      <c r="Y3297" s="55"/>
    </row>
    <row r="3298" spans="21:25" x14ac:dyDescent="0.2">
      <c r="U3298" s="55"/>
      <c r="V3298" s="53"/>
      <c r="W3298" s="53"/>
      <c r="X3298" s="53"/>
      <c r="Y3298" s="55"/>
    </row>
    <row r="3299" spans="21:25" x14ac:dyDescent="0.2">
      <c r="U3299" s="55"/>
      <c r="V3299" s="53"/>
      <c r="W3299" s="53"/>
      <c r="X3299" s="53"/>
      <c r="Y3299" s="55"/>
    </row>
    <row r="3300" spans="21:25" x14ac:dyDescent="0.2">
      <c r="U3300" s="55"/>
      <c r="V3300" s="53"/>
      <c r="W3300" s="53"/>
      <c r="X3300" s="53"/>
      <c r="Y3300" s="55"/>
    </row>
    <row r="3301" spans="21:25" x14ac:dyDescent="0.2">
      <c r="U3301" s="55"/>
      <c r="V3301" s="53"/>
      <c r="W3301" s="53"/>
      <c r="X3301" s="53"/>
      <c r="Y3301" s="55"/>
    </row>
    <row r="3302" spans="21:25" x14ac:dyDescent="0.2">
      <c r="U3302" s="55"/>
      <c r="V3302" s="53"/>
      <c r="W3302" s="53"/>
      <c r="X3302" s="53"/>
      <c r="Y3302" s="55"/>
    </row>
    <row r="3303" spans="21:25" x14ac:dyDescent="0.2">
      <c r="U3303" s="55"/>
      <c r="V3303" s="53"/>
      <c r="W3303" s="53"/>
      <c r="X3303" s="53"/>
      <c r="Y3303" s="55"/>
    </row>
    <row r="3304" spans="21:25" x14ac:dyDescent="0.2">
      <c r="U3304" s="55"/>
      <c r="V3304" s="53"/>
      <c r="W3304" s="53"/>
      <c r="X3304" s="53"/>
      <c r="Y3304" s="55"/>
    </row>
    <row r="3305" spans="21:25" x14ac:dyDescent="0.2">
      <c r="U3305" s="55"/>
      <c r="V3305" s="53"/>
      <c r="W3305" s="53"/>
      <c r="X3305" s="53"/>
      <c r="Y3305" s="55"/>
    </row>
    <row r="3306" spans="21:25" x14ac:dyDescent="0.2">
      <c r="U3306" s="55"/>
      <c r="V3306" s="53"/>
      <c r="W3306" s="53"/>
      <c r="X3306" s="53"/>
      <c r="Y3306" s="55"/>
    </row>
    <row r="3307" spans="21:25" x14ac:dyDescent="0.2">
      <c r="U3307" s="55"/>
      <c r="V3307" s="53"/>
      <c r="W3307" s="53"/>
      <c r="X3307" s="53"/>
      <c r="Y3307" s="55"/>
    </row>
    <row r="3308" spans="21:25" x14ac:dyDescent="0.2">
      <c r="U3308" s="55"/>
      <c r="V3308" s="53"/>
      <c r="W3308" s="53"/>
      <c r="X3308" s="53"/>
      <c r="Y3308" s="55"/>
    </row>
    <row r="3309" spans="21:25" x14ac:dyDescent="0.2">
      <c r="U3309" s="55"/>
      <c r="V3309" s="53"/>
      <c r="W3309" s="53"/>
      <c r="X3309" s="53"/>
      <c r="Y3309" s="55"/>
    </row>
    <row r="3310" spans="21:25" x14ac:dyDescent="0.2">
      <c r="U3310" s="55"/>
      <c r="V3310" s="53"/>
      <c r="W3310" s="53"/>
      <c r="X3310" s="53"/>
      <c r="Y3310" s="55"/>
    </row>
    <row r="3311" spans="21:25" x14ac:dyDescent="0.2">
      <c r="U3311" s="55"/>
      <c r="V3311" s="53"/>
      <c r="W3311" s="53"/>
      <c r="X3311" s="53"/>
      <c r="Y3311" s="55"/>
    </row>
    <row r="3312" spans="21:25" x14ac:dyDescent="0.2">
      <c r="U3312" s="55"/>
      <c r="V3312" s="53"/>
      <c r="W3312" s="53"/>
      <c r="X3312" s="53"/>
      <c r="Y3312" s="55"/>
    </row>
    <row r="3313" spans="21:25" x14ac:dyDescent="0.2">
      <c r="U3313" s="55"/>
      <c r="V3313" s="53"/>
      <c r="W3313" s="53"/>
      <c r="X3313" s="53"/>
      <c r="Y3313" s="55"/>
    </row>
    <row r="3314" spans="21:25" x14ac:dyDescent="0.2">
      <c r="U3314" s="55"/>
      <c r="V3314" s="53"/>
      <c r="W3314" s="53"/>
      <c r="X3314" s="53"/>
      <c r="Y3314" s="55"/>
    </row>
    <row r="3315" spans="21:25" x14ac:dyDescent="0.2">
      <c r="U3315" s="55"/>
      <c r="V3315" s="53"/>
      <c r="W3315" s="53"/>
      <c r="X3315" s="53"/>
      <c r="Y3315" s="55"/>
    </row>
    <row r="3316" spans="21:25" x14ac:dyDescent="0.2">
      <c r="U3316" s="55"/>
      <c r="V3316" s="53"/>
      <c r="W3316" s="53"/>
      <c r="X3316" s="53"/>
      <c r="Y3316" s="55"/>
    </row>
    <row r="3317" spans="21:25" x14ac:dyDescent="0.2">
      <c r="U3317" s="55"/>
      <c r="V3317" s="53"/>
      <c r="W3317" s="53"/>
      <c r="X3317" s="53"/>
      <c r="Y3317" s="55"/>
    </row>
    <row r="3318" spans="21:25" x14ac:dyDescent="0.2">
      <c r="U3318" s="55"/>
      <c r="V3318" s="53"/>
      <c r="W3318" s="53"/>
      <c r="X3318" s="53"/>
      <c r="Y3318" s="55"/>
    </row>
    <row r="3319" spans="21:25" x14ac:dyDescent="0.2">
      <c r="U3319" s="55"/>
      <c r="V3319" s="53"/>
      <c r="W3319" s="53"/>
      <c r="X3319" s="53"/>
      <c r="Y3319" s="55"/>
    </row>
    <row r="3320" spans="21:25" x14ac:dyDescent="0.2">
      <c r="U3320" s="55"/>
      <c r="V3320" s="53"/>
      <c r="W3320" s="53"/>
      <c r="X3320" s="53"/>
      <c r="Y3320" s="55"/>
    </row>
    <row r="3321" spans="21:25" x14ac:dyDescent="0.2">
      <c r="U3321" s="55"/>
      <c r="V3321" s="53"/>
      <c r="W3321" s="53"/>
      <c r="X3321" s="53"/>
      <c r="Y3321" s="55"/>
    </row>
    <row r="3322" spans="21:25" x14ac:dyDescent="0.2">
      <c r="U3322" s="55"/>
      <c r="V3322" s="53"/>
      <c r="W3322" s="53"/>
      <c r="X3322" s="53"/>
      <c r="Y3322" s="55"/>
    </row>
    <row r="3323" spans="21:25" x14ac:dyDescent="0.2">
      <c r="U3323" s="55"/>
      <c r="V3323" s="53"/>
      <c r="W3323" s="53"/>
      <c r="X3323" s="53"/>
      <c r="Y3323" s="55"/>
    </row>
    <row r="3324" spans="21:25" x14ac:dyDescent="0.2">
      <c r="U3324" s="55"/>
      <c r="V3324" s="53"/>
      <c r="W3324" s="53"/>
      <c r="X3324" s="53"/>
      <c r="Y3324" s="55"/>
    </row>
    <row r="3325" spans="21:25" x14ac:dyDescent="0.2">
      <c r="U3325" s="55"/>
      <c r="V3325" s="53"/>
      <c r="W3325" s="53"/>
      <c r="X3325" s="53"/>
      <c r="Y3325" s="55"/>
    </row>
    <row r="3326" spans="21:25" x14ac:dyDescent="0.2">
      <c r="U3326" s="55"/>
      <c r="V3326" s="53"/>
      <c r="W3326" s="53"/>
      <c r="X3326" s="53"/>
      <c r="Y3326" s="55"/>
    </row>
    <row r="3327" spans="21:25" x14ac:dyDescent="0.2">
      <c r="U3327" s="55"/>
      <c r="V3327" s="53"/>
      <c r="W3327" s="53"/>
      <c r="X3327" s="53"/>
      <c r="Y3327" s="55"/>
    </row>
    <row r="3328" spans="21:25" x14ac:dyDescent="0.2">
      <c r="U3328" s="55"/>
      <c r="V3328" s="53"/>
      <c r="W3328" s="53"/>
      <c r="X3328" s="53"/>
      <c r="Y3328" s="55"/>
    </row>
    <row r="3329" spans="21:25" x14ac:dyDescent="0.2">
      <c r="U3329" s="55"/>
      <c r="V3329" s="53"/>
      <c r="W3329" s="53"/>
      <c r="X3329" s="53"/>
      <c r="Y3329" s="55"/>
    </row>
    <row r="3330" spans="21:25" x14ac:dyDescent="0.2">
      <c r="U3330" s="55"/>
      <c r="V3330" s="53"/>
      <c r="W3330" s="53"/>
      <c r="X3330" s="53"/>
      <c r="Y3330" s="55"/>
    </row>
    <row r="3331" spans="21:25" x14ac:dyDescent="0.2">
      <c r="U3331" s="55"/>
      <c r="V3331" s="53"/>
      <c r="W3331" s="53"/>
      <c r="X3331" s="53"/>
      <c r="Y3331" s="55"/>
    </row>
    <row r="3332" spans="21:25" x14ac:dyDescent="0.2">
      <c r="U3332" s="55"/>
      <c r="V3332" s="53"/>
      <c r="W3332" s="53"/>
      <c r="X3332" s="53"/>
      <c r="Y3332" s="55"/>
    </row>
    <row r="3333" spans="21:25" x14ac:dyDescent="0.2">
      <c r="U3333" s="55"/>
      <c r="V3333" s="53"/>
      <c r="W3333" s="53"/>
      <c r="X3333" s="53"/>
      <c r="Y3333" s="55"/>
    </row>
    <row r="3334" spans="21:25" x14ac:dyDescent="0.2">
      <c r="U3334" s="55"/>
      <c r="V3334" s="53"/>
      <c r="W3334" s="53"/>
      <c r="X3334" s="53"/>
      <c r="Y3334" s="55"/>
    </row>
    <row r="3335" spans="21:25" x14ac:dyDescent="0.2">
      <c r="U3335" s="55"/>
      <c r="V3335" s="53"/>
      <c r="W3335" s="53"/>
      <c r="X3335" s="53"/>
      <c r="Y3335" s="55"/>
    </row>
    <row r="3336" spans="21:25" x14ac:dyDescent="0.2">
      <c r="U3336" s="55"/>
      <c r="V3336" s="53"/>
      <c r="W3336" s="53"/>
      <c r="X3336" s="53"/>
      <c r="Y3336" s="55"/>
    </row>
    <row r="3337" spans="21:25" x14ac:dyDescent="0.2">
      <c r="U3337" s="55"/>
      <c r="V3337" s="53"/>
      <c r="W3337" s="53"/>
      <c r="X3337" s="53"/>
      <c r="Y3337" s="55"/>
    </row>
    <row r="3338" spans="21:25" x14ac:dyDescent="0.2">
      <c r="U3338" s="55"/>
      <c r="V3338" s="53"/>
      <c r="W3338" s="53"/>
      <c r="X3338" s="53"/>
      <c r="Y3338" s="55"/>
    </row>
    <row r="3339" spans="21:25" x14ac:dyDescent="0.2">
      <c r="U3339" s="55"/>
      <c r="V3339" s="53"/>
      <c r="W3339" s="53"/>
      <c r="X3339" s="53"/>
      <c r="Y3339" s="55"/>
    </row>
    <row r="3340" spans="21:25" x14ac:dyDescent="0.2">
      <c r="U3340" s="55"/>
      <c r="V3340" s="53"/>
      <c r="W3340" s="53"/>
      <c r="X3340" s="53"/>
      <c r="Y3340" s="55"/>
    </row>
    <row r="3341" spans="21:25" x14ac:dyDescent="0.2">
      <c r="U3341" s="55"/>
      <c r="V3341" s="53"/>
      <c r="W3341" s="53"/>
      <c r="X3341" s="53"/>
      <c r="Y3341" s="55"/>
    </row>
    <row r="3342" spans="21:25" x14ac:dyDescent="0.2">
      <c r="U3342" s="55"/>
      <c r="V3342" s="53"/>
      <c r="W3342" s="53"/>
      <c r="X3342" s="53"/>
      <c r="Y3342" s="55"/>
    </row>
    <row r="3343" spans="21:25" x14ac:dyDescent="0.2">
      <c r="U3343" s="55"/>
      <c r="V3343" s="53"/>
      <c r="W3343" s="53"/>
      <c r="X3343" s="53"/>
      <c r="Y3343" s="55"/>
    </row>
    <row r="3344" spans="21:25" x14ac:dyDescent="0.2">
      <c r="U3344" s="55"/>
      <c r="V3344" s="53"/>
      <c r="W3344" s="53"/>
      <c r="X3344" s="53"/>
      <c r="Y3344" s="55"/>
    </row>
    <row r="3345" spans="21:25" x14ac:dyDescent="0.2">
      <c r="U3345" s="55"/>
      <c r="V3345" s="53"/>
      <c r="W3345" s="53"/>
      <c r="X3345" s="53"/>
      <c r="Y3345" s="55"/>
    </row>
    <row r="3346" spans="21:25" x14ac:dyDescent="0.2">
      <c r="U3346" s="55"/>
      <c r="V3346" s="53"/>
      <c r="W3346" s="53"/>
      <c r="X3346" s="53"/>
      <c r="Y3346" s="55"/>
    </row>
    <row r="3347" spans="21:25" x14ac:dyDescent="0.2">
      <c r="U3347" s="55"/>
      <c r="V3347" s="53"/>
      <c r="W3347" s="53"/>
      <c r="X3347" s="53"/>
      <c r="Y3347" s="55"/>
    </row>
    <row r="3348" spans="21:25" x14ac:dyDescent="0.2">
      <c r="U3348" s="55"/>
      <c r="V3348" s="53"/>
      <c r="W3348" s="53"/>
      <c r="X3348" s="53"/>
      <c r="Y3348" s="55"/>
    </row>
    <row r="3349" spans="21:25" x14ac:dyDescent="0.2">
      <c r="U3349" s="55"/>
      <c r="V3349" s="53"/>
      <c r="W3349" s="53"/>
      <c r="X3349" s="53"/>
      <c r="Y3349" s="55"/>
    </row>
    <row r="3350" spans="21:25" x14ac:dyDescent="0.2">
      <c r="U3350" s="55"/>
      <c r="V3350" s="53"/>
      <c r="W3350" s="53"/>
      <c r="X3350" s="53"/>
      <c r="Y3350" s="55"/>
    </row>
    <row r="3351" spans="21:25" x14ac:dyDescent="0.2">
      <c r="U3351" s="55"/>
      <c r="V3351" s="53"/>
      <c r="W3351" s="53"/>
      <c r="X3351" s="53"/>
      <c r="Y3351" s="55"/>
    </row>
    <row r="3352" spans="21:25" x14ac:dyDescent="0.2">
      <c r="U3352" s="55"/>
      <c r="V3352" s="53"/>
      <c r="W3352" s="53"/>
      <c r="X3352" s="53"/>
      <c r="Y3352" s="55"/>
    </row>
    <row r="3353" spans="21:25" x14ac:dyDescent="0.2">
      <c r="U3353" s="55"/>
      <c r="V3353" s="53"/>
      <c r="W3353" s="53"/>
      <c r="X3353" s="53"/>
      <c r="Y3353" s="55"/>
    </row>
    <row r="3354" spans="21:25" x14ac:dyDescent="0.2">
      <c r="U3354" s="55"/>
      <c r="V3354" s="53"/>
      <c r="W3354" s="53"/>
      <c r="X3354" s="53"/>
      <c r="Y3354" s="55"/>
    </row>
    <row r="3355" spans="21:25" x14ac:dyDescent="0.2">
      <c r="U3355" s="55"/>
      <c r="V3355" s="53"/>
      <c r="W3355" s="53"/>
      <c r="X3355" s="53"/>
      <c r="Y3355" s="55"/>
    </row>
    <row r="3356" spans="21:25" x14ac:dyDescent="0.2">
      <c r="U3356" s="55"/>
      <c r="V3356" s="53"/>
      <c r="W3356" s="53"/>
      <c r="X3356" s="53"/>
      <c r="Y3356" s="55"/>
    </row>
    <row r="3357" spans="21:25" x14ac:dyDescent="0.2">
      <c r="U3357" s="55"/>
      <c r="V3357" s="53"/>
      <c r="W3357" s="53"/>
      <c r="X3357" s="53"/>
      <c r="Y3357" s="55"/>
    </row>
    <row r="3358" spans="21:25" x14ac:dyDescent="0.2">
      <c r="U3358" s="55"/>
      <c r="V3358" s="53"/>
      <c r="W3358" s="53"/>
      <c r="X3358" s="53"/>
      <c r="Y3358" s="55"/>
    </row>
    <row r="3359" spans="21:25" x14ac:dyDescent="0.2">
      <c r="U3359" s="55"/>
      <c r="V3359" s="53"/>
      <c r="W3359" s="53"/>
      <c r="X3359" s="53"/>
      <c r="Y3359" s="55"/>
    </row>
    <row r="3360" spans="21:25" x14ac:dyDescent="0.2">
      <c r="U3360" s="55"/>
      <c r="V3360" s="53"/>
      <c r="W3360" s="53"/>
      <c r="X3360" s="53"/>
      <c r="Y3360" s="55"/>
    </row>
    <row r="3361" spans="21:25" x14ac:dyDescent="0.2">
      <c r="U3361" s="55"/>
      <c r="V3361" s="53"/>
      <c r="W3361" s="53"/>
      <c r="X3361" s="53"/>
      <c r="Y3361" s="55"/>
    </row>
    <row r="3362" spans="21:25" x14ac:dyDescent="0.2">
      <c r="U3362" s="55"/>
      <c r="V3362" s="53"/>
      <c r="W3362" s="53"/>
      <c r="X3362" s="53"/>
      <c r="Y3362" s="55"/>
    </row>
    <row r="3363" spans="21:25" x14ac:dyDescent="0.2">
      <c r="U3363" s="55"/>
      <c r="V3363" s="53"/>
      <c r="W3363" s="53"/>
      <c r="X3363" s="53"/>
      <c r="Y3363" s="55"/>
    </row>
    <row r="3364" spans="21:25" x14ac:dyDescent="0.2">
      <c r="U3364" s="55"/>
      <c r="V3364" s="53"/>
      <c r="W3364" s="53"/>
      <c r="X3364" s="53"/>
      <c r="Y3364" s="55"/>
    </row>
    <row r="3365" spans="21:25" x14ac:dyDescent="0.2">
      <c r="U3365" s="55"/>
      <c r="V3365" s="53"/>
      <c r="W3365" s="53"/>
      <c r="X3365" s="53"/>
      <c r="Y3365" s="55"/>
    </row>
    <row r="3366" spans="21:25" x14ac:dyDescent="0.2">
      <c r="U3366" s="55"/>
      <c r="V3366" s="53"/>
      <c r="W3366" s="53"/>
      <c r="X3366" s="53"/>
      <c r="Y3366" s="55"/>
    </row>
    <row r="3367" spans="21:25" x14ac:dyDescent="0.2">
      <c r="U3367" s="55"/>
      <c r="V3367" s="53"/>
      <c r="W3367" s="53"/>
      <c r="X3367" s="53"/>
      <c r="Y3367" s="55"/>
    </row>
    <row r="3368" spans="21:25" x14ac:dyDescent="0.2">
      <c r="U3368" s="55"/>
      <c r="V3368" s="53"/>
      <c r="W3368" s="53"/>
      <c r="X3368" s="53"/>
      <c r="Y3368" s="55"/>
    </row>
    <row r="3369" spans="21:25" x14ac:dyDescent="0.2">
      <c r="U3369" s="55"/>
      <c r="V3369" s="53"/>
      <c r="W3369" s="53"/>
      <c r="X3369" s="53"/>
      <c r="Y3369" s="55"/>
    </row>
    <row r="3370" spans="21:25" x14ac:dyDescent="0.2">
      <c r="U3370" s="55"/>
      <c r="V3370" s="53"/>
      <c r="W3370" s="53"/>
      <c r="X3370" s="53"/>
      <c r="Y3370" s="55"/>
    </row>
    <row r="3371" spans="21:25" x14ac:dyDescent="0.2">
      <c r="U3371" s="55"/>
      <c r="V3371" s="53"/>
      <c r="W3371" s="53"/>
      <c r="X3371" s="53"/>
      <c r="Y3371" s="55"/>
    </row>
    <row r="3372" spans="21:25" x14ac:dyDescent="0.2">
      <c r="U3372" s="55"/>
      <c r="V3372" s="53"/>
      <c r="W3372" s="53"/>
      <c r="X3372" s="53"/>
      <c r="Y3372" s="55"/>
    </row>
    <row r="3373" spans="21:25" x14ac:dyDescent="0.2">
      <c r="U3373" s="55"/>
      <c r="V3373" s="53"/>
      <c r="W3373" s="53"/>
      <c r="X3373" s="53"/>
      <c r="Y3373" s="55"/>
    </row>
    <row r="3374" spans="21:25" x14ac:dyDescent="0.2">
      <c r="U3374" s="55"/>
      <c r="V3374" s="53"/>
      <c r="W3374" s="53"/>
      <c r="X3374" s="53"/>
      <c r="Y3374" s="55"/>
    </row>
    <row r="3375" spans="21:25" x14ac:dyDescent="0.2">
      <c r="U3375" s="55"/>
      <c r="V3375" s="53"/>
      <c r="W3375" s="53"/>
      <c r="X3375" s="53"/>
      <c r="Y3375" s="55"/>
    </row>
    <row r="3376" spans="21:25" x14ac:dyDescent="0.2">
      <c r="U3376" s="55"/>
      <c r="V3376" s="53"/>
      <c r="W3376" s="53"/>
      <c r="X3376" s="53"/>
      <c r="Y3376" s="55"/>
    </row>
    <row r="3377" spans="21:25" x14ac:dyDescent="0.2">
      <c r="U3377" s="55"/>
      <c r="V3377" s="53"/>
      <c r="W3377" s="53"/>
      <c r="X3377" s="53"/>
      <c r="Y3377" s="55"/>
    </row>
    <row r="3378" spans="21:25" x14ac:dyDescent="0.2">
      <c r="U3378" s="55"/>
      <c r="V3378" s="53"/>
      <c r="W3378" s="53"/>
      <c r="X3378" s="53"/>
      <c r="Y3378" s="55"/>
    </row>
    <row r="3379" spans="21:25" x14ac:dyDescent="0.2">
      <c r="U3379" s="55"/>
      <c r="V3379" s="53"/>
      <c r="W3379" s="53"/>
      <c r="X3379" s="53"/>
      <c r="Y3379" s="55"/>
    </row>
    <row r="3380" spans="21:25" x14ac:dyDescent="0.2">
      <c r="U3380" s="55"/>
      <c r="V3380" s="53"/>
      <c r="W3380" s="53"/>
      <c r="X3380" s="53"/>
      <c r="Y3380" s="55"/>
    </row>
    <row r="3381" spans="21:25" x14ac:dyDescent="0.2">
      <c r="U3381" s="55"/>
      <c r="V3381" s="53"/>
      <c r="W3381" s="53"/>
      <c r="X3381" s="53"/>
      <c r="Y3381" s="55"/>
    </row>
    <row r="3382" spans="21:25" x14ac:dyDescent="0.2">
      <c r="U3382" s="55"/>
      <c r="V3382" s="53"/>
      <c r="W3382" s="53"/>
      <c r="X3382" s="53"/>
      <c r="Y3382" s="55"/>
    </row>
    <row r="3383" spans="21:25" x14ac:dyDescent="0.2">
      <c r="U3383" s="55"/>
      <c r="V3383" s="53"/>
      <c r="W3383" s="53"/>
      <c r="X3383" s="53"/>
      <c r="Y3383" s="55"/>
    </row>
    <row r="3384" spans="21:25" x14ac:dyDescent="0.2">
      <c r="U3384" s="55"/>
      <c r="V3384" s="53"/>
      <c r="W3384" s="53"/>
      <c r="X3384" s="53"/>
      <c r="Y3384" s="55"/>
    </row>
    <row r="3385" spans="21:25" x14ac:dyDescent="0.2">
      <c r="U3385" s="55"/>
      <c r="V3385" s="53"/>
      <c r="W3385" s="53"/>
      <c r="X3385" s="53"/>
      <c r="Y3385" s="55"/>
    </row>
    <row r="3386" spans="21:25" x14ac:dyDescent="0.2">
      <c r="U3386" s="55"/>
      <c r="V3386" s="53"/>
      <c r="W3386" s="53"/>
      <c r="X3386" s="53"/>
      <c r="Y3386" s="55"/>
    </row>
    <row r="3387" spans="21:25" x14ac:dyDescent="0.2">
      <c r="U3387" s="55"/>
      <c r="V3387" s="53"/>
      <c r="W3387" s="53"/>
      <c r="X3387" s="53"/>
      <c r="Y3387" s="55"/>
    </row>
    <row r="3388" spans="21:25" x14ac:dyDescent="0.2">
      <c r="U3388" s="55"/>
      <c r="V3388" s="53"/>
      <c r="W3388" s="53"/>
      <c r="X3388" s="53"/>
      <c r="Y3388" s="55"/>
    </row>
    <row r="3389" spans="21:25" x14ac:dyDescent="0.2">
      <c r="U3389" s="55"/>
      <c r="V3389" s="53"/>
      <c r="W3389" s="53"/>
      <c r="X3389" s="53"/>
      <c r="Y3389" s="55"/>
    </row>
    <row r="3390" spans="21:25" x14ac:dyDescent="0.2">
      <c r="U3390" s="55"/>
      <c r="V3390" s="53"/>
      <c r="W3390" s="53"/>
      <c r="X3390" s="53"/>
      <c r="Y3390" s="55"/>
    </row>
    <row r="3391" spans="21:25" x14ac:dyDescent="0.2">
      <c r="U3391" s="55"/>
      <c r="V3391" s="53"/>
      <c r="W3391" s="53"/>
      <c r="X3391" s="53"/>
      <c r="Y3391" s="55"/>
    </row>
    <row r="3392" spans="21:25" x14ac:dyDescent="0.2">
      <c r="U3392" s="55"/>
      <c r="V3392" s="53"/>
      <c r="W3392" s="53"/>
      <c r="X3392" s="53"/>
      <c r="Y3392" s="55"/>
    </row>
    <row r="3393" spans="21:25" x14ac:dyDescent="0.2">
      <c r="U3393" s="55"/>
      <c r="V3393" s="53"/>
      <c r="W3393" s="53"/>
      <c r="X3393" s="53"/>
      <c r="Y3393" s="55"/>
    </row>
    <row r="3394" spans="21:25" x14ac:dyDescent="0.2">
      <c r="U3394" s="55"/>
      <c r="V3394" s="53"/>
      <c r="W3394" s="53"/>
      <c r="X3394" s="53"/>
      <c r="Y3394" s="55"/>
    </row>
    <row r="3395" spans="21:25" x14ac:dyDescent="0.2">
      <c r="U3395" s="55"/>
      <c r="V3395" s="53"/>
      <c r="W3395" s="53"/>
      <c r="X3395" s="53"/>
      <c r="Y3395" s="55"/>
    </row>
    <row r="3396" spans="21:25" x14ac:dyDescent="0.2">
      <c r="U3396" s="55"/>
      <c r="V3396" s="53"/>
      <c r="W3396" s="53"/>
      <c r="X3396" s="53"/>
      <c r="Y3396" s="55"/>
    </row>
    <row r="3397" spans="21:25" x14ac:dyDescent="0.2">
      <c r="U3397" s="55"/>
      <c r="V3397" s="53"/>
      <c r="W3397" s="53"/>
      <c r="X3397" s="53"/>
      <c r="Y3397" s="55"/>
    </row>
    <row r="3398" spans="21:25" x14ac:dyDescent="0.2">
      <c r="U3398" s="55"/>
      <c r="V3398" s="53"/>
      <c r="W3398" s="53"/>
      <c r="X3398" s="53"/>
      <c r="Y3398" s="55"/>
    </row>
    <row r="3399" spans="21:25" x14ac:dyDescent="0.2">
      <c r="U3399" s="55"/>
      <c r="V3399" s="53"/>
      <c r="W3399" s="53"/>
      <c r="X3399" s="53"/>
      <c r="Y3399" s="55"/>
    </row>
    <row r="3400" spans="21:25" x14ac:dyDescent="0.2">
      <c r="U3400" s="55"/>
      <c r="V3400" s="53"/>
      <c r="W3400" s="53"/>
      <c r="X3400" s="53"/>
      <c r="Y3400" s="55"/>
    </row>
    <row r="3401" spans="21:25" x14ac:dyDescent="0.2">
      <c r="U3401" s="55"/>
      <c r="V3401" s="53"/>
      <c r="W3401" s="53"/>
      <c r="X3401" s="53"/>
      <c r="Y3401" s="55"/>
    </row>
    <row r="3402" spans="21:25" x14ac:dyDescent="0.2">
      <c r="U3402" s="55"/>
      <c r="V3402" s="53"/>
      <c r="W3402" s="53"/>
      <c r="X3402" s="53"/>
      <c r="Y3402" s="55"/>
    </row>
    <row r="3403" spans="21:25" x14ac:dyDescent="0.2">
      <c r="U3403" s="55"/>
      <c r="V3403" s="53"/>
      <c r="W3403" s="53"/>
      <c r="X3403" s="53"/>
      <c r="Y3403" s="55"/>
    </row>
    <row r="3404" spans="21:25" x14ac:dyDescent="0.2">
      <c r="U3404" s="55"/>
      <c r="V3404" s="53"/>
      <c r="W3404" s="53"/>
      <c r="X3404" s="53"/>
      <c r="Y3404" s="55"/>
    </row>
    <row r="3405" spans="21:25" x14ac:dyDescent="0.2">
      <c r="U3405" s="55"/>
      <c r="V3405" s="53"/>
      <c r="W3405" s="53"/>
      <c r="X3405" s="53"/>
      <c r="Y3405" s="55"/>
    </row>
    <row r="3406" spans="21:25" x14ac:dyDescent="0.2">
      <c r="U3406" s="55"/>
      <c r="V3406" s="53"/>
      <c r="W3406" s="53"/>
      <c r="X3406" s="53"/>
      <c r="Y3406" s="55"/>
    </row>
    <row r="3407" spans="21:25" x14ac:dyDescent="0.2">
      <c r="U3407" s="55"/>
      <c r="V3407" s="53"/>
      <c r="W3407" s="53"/>
      <c r="X3407" s="53"/>
      <c r="Y3407" s="55"/>
    </row>
    <row r="3408" spans="21:25" x14ac:dyDescent="0.2">
      <c r="U3408" s="55"/>
      <c r="V3408" s="53"/>
      <c r="W3408" s="53"/>
      <c r="X3408" s="53"/>
      <c r="Y3408" s="55"/>
    </row>
    <row r="3409" spans="21:25" x14ac:dyDescent="0.2">
      <c r="U3409" s="55"/>
      <c r="V3409" s="53"/>
      <c r="W3409" s="53"/>
      <c r="X3409" s="53"/>
      <c r="Y3409" s="55"/>
    </row>
    <row r="3410" spans="21:25" x14ac:dyDescent="0.2">
      <c r="U3410" s="55"/>
      <c r="V3410" s="53"/>
      <c r="W3410" s="53"/>
      <c r="X3410" s="53"/>
      <c r="Y3410" s="55"/>
    </row>
    <row r="3411" spans="21:25" x14ac:dyDescent="0.2">
      <c r="U3411" s="55"/>
      <c r="V3411" s="53"/>
      <c r="W3411" s="53"/>
      <c r="X3411" s="53"/>
      <c r="Y3411" s="55"/>
    </row>
    <row r="3412" spans="21:25" x14ac:dyDescent="0.2">
      <c r="U3412" s="55"/>
      <c r="V3412" s="53"/>
      <c r="W3412" s="53"/>
      <c r="X3412" s="53"/>
      <c r="Y3412" s="55"/>
    </row>
    <row r="3413" spans="21:25" x14ac:dyDescent="0.2">
      <c r="U3413" s="55"/>
      <c r="V3413" s="53"/>
      <c r="W3413" s="53"/>
      <c r="X3413" s="53"/>
      <c r="Y3413" s="55"/>
    </row>
    <row r="3414" spans="21:25" x14ac:dyDescent="0.2">
      <c r="U3414" s="55"/>
      <c r="V3414" s="53"/>
      <c r="W3414" s="53"/>
      <c r="X3414" s="53"/>
      <c r="Y3414" s="55"/>
    </row>
    <row r="3415" spans="21:25" x14ac:dyDescent="0.2">
      <c r="U3415" s="55"/>
      <c r="V3415" s="53"/>
      <c r="W3415" s="53"/>
      <c r="X3415" s="53"/>
      <c r="Y3415" s="55"/>
    </row>
    <row r="3416" spans="21:25" x14ac:dyDescent="0.2">
      <c r="U3416" s="55"/>
      <c r="V3416" s="53"/>
      <c r="W3416" s="53"/>
      <c r="X3416" s="53"/>
      <c r="Y3416" s="55"/>
    </row>
    <row r="3417" spans="21:25" x14ac:dyDescent="0.2">
      <c r="U3417" s="55"/>
      <c r="V3417" s="53"/>
      <c r="W3417" s="53"/>
      <c r="X3417" s="53"/>
      <c r="Y3417" s="55"/>
    </row>
    <row r="3418" spans="21:25" x14ac:dyDescent="0.2">
      <c r="U3418" s="55"/>
      <c r="V3418" s="53"/>
      <c r="W3418" s="53"/>
      <c r="X3418" s="53"/>
      <c r="Y3418" s="55"/>
    </row>
    <row r="3419" spans="21:25" x14ac:dyDescent="0.2">
      <c r="U3419" s="55"/>
      <c r="V3419" s="53"/>
      <c r="W3419" s="53"/>
      <c r="X3419" s="53"/>
      <c r="Y3419" s="55"/>
    </row>
    <row r="3420" spans="21:25" x14ac:dyDescent="0.2">
      <c r="U3420" s="55"/>
      <c r="V3420" s="53"/>
      <c r="W3420" s="53"/>
      <c r="X3420" s="53"/>
      <c r="Y3420" s="55"/>
    </row>
    <row r="3421" spans="21:25" x14ac:dyDescent="0.2">
      <c r="U3421" s="55"/>
      <c r="V3421" s="53"/>
      <c r="W3421" s="53"/>
      <c r="X3421" s="53"/>
      <c r="Y3421" s="55"/>
    </row>
    <row r="3422" spans="21:25" x14ac:dyDescent="0.2">
      <c r="U3422" s="55"/>
      <c r="V3422" s="53"/>
      <c r="W3422" s="53"/>
      <c r="X3422" s="53"/>
      <c r="Y3422" s="55"/>
    </row>
    <row r="3423" spans="21:25" x14ac:dyDescent="0.2">
      <c r="U3423" s="55"/>
      <c r="V3423" s="53"/>
      <c r="W3423" s="53"/>
      <c r="X3423" s="53"/>
      <c r="Y3423" s="55"/>
    </row>
    <row r="3424" spans="21:25" x14ac:dyDescent="0.2">
      <c r="U3424" s="55"/>
      <c r="V3424" s="53"/>
      <c r="W3424" s="53"/>
      <c r="X3424" s="53"/>
      <c r="Y3424" s="55"/>
    </row>
    <row r="3425" spans="21:25" x14ac:dyDescent="0.2">
      <c r="U3425" s="55"/>
      <c r="V3425" s="53"/>
      <c r="W3425" s="53"/>
      <c r="X3425" s="53"/>
      <c r="Y3425" s="55"/>
    </row>
    <row r="3426" spans="21:25" x14ac:dyDescent="0.2">
      <c r="U3426" s="55"/>
      <c r="V3426" s="53"/>
      <c r="W3426" s="53"/>
      <c r="X3426" s="53"/>
      <c r="Y3426" s="55"/>
    </row>
    <row r="3427" spans="21:25" x14ac:dyDescent="0.2">
      <c r="U3427" s="55"/>
      <c r="V3427" s="53"/>
      <c r="W3427" s="53"/>
      <c r="X3427" s="53"/>
      <c r="Y3427" s="55"/>
    </row>
    <row r="3428" spans="21:25" x14ac:dyDescent="0.2">
      <c r="U3428" s="55"/>
      <c r="V3428" s="53"/>
      <c r="W3428" s="53"/>
      <c r="X3428" s="53"/>
      <c r="Y3428" s="55"/>
    </row>
    <row r="3429" spans="21:25" x14ac:dyDescent="0.2">
      <c r="U3429" s="55"/>
      <c r="V3429" s="53"/>
      <c r="W3429" s="53"/>
      <c r="X3429" s="53"/>
      <c r="Y3429" s="55"/>
    </row>
    <row r="3430" spans="21:25" x14ac:dyDescent="0.2">
      <c r="U3430" s="55"/>
      <c r="V3430" s="53"/>
      <c r="W3430" s="53"/>
      <c r="X3430" s="53"/>
      <c r="Y3430" s="55"/>
    </row>
    <row r="3431" spans="21:25" x14ac:dyDescent="0.2">
      <c r="U3431" s="55"/>
      <c r="V3431" s="53"/>
      <c r="W3431" s="53"/>
      <c r="X3431" s="53"/>
      <c r="Y3431" s="55"/>
    </row>
    <row r="3432" spans="21:25" x14ac:dyDescent="0.2">
      <c r="U3432" s="55"/>
      <c r="V3432" s="53"/>
      <c r="W3432" s="53"/>
      <c r="X3432" s="53"/>
      <c r="Y3432" s="55"/>
    </row>
    <row r="3433" spans="21:25" x14ac:dyDescent="0.2">
      <c r="U3433" s="55"/>
      <c r="V3433" s="53"/>
      <c r="W3433" s="53"/>
      <c r="X3433" s="53"/>
      <c r="Y3433" s="55"/>
    </row>
    <row r="3434" spans="21:25" x14ac:dyDescent="0.2">
      <c r="U3434" s="55"/>
      <c r="V3434" s="53"/>
      <c r="W3434" s="53"/>
      <c r="X3434" s="53"/>
      <c r="Y3434" s="55"/>
    </row>
    <row r="3435" spans="21:25" x14ac:dyDescent="0.2">
      <c r="U3435" s="55"/>
      <c r="V3435" s="53"/>
      <c r="W3435" s="53"/>
      <c r="X3435" s="53"/>
      <c r="Y3435" s="55"/>
    </row>
    <row r="3436" spans="21:25" x14ac:dyDescent="0.2">
      <c r="U3436" s="55"/>
      <c r="V3436" s="53"/>
      <c r="W3436" s="53"/>
      <c r="X3436" s="53"/>
      <c r="Y3436" s="55"/>
    </row>
    <row r="3437" spans="21:25" x14ac:dyDescent="0.2">
      <c r="U3437" s="55"/>
      <c r="V3437" s="53"/>
      <c r="W3437" s="53"/>
      <c r="X3437" s="53"/>
      <c r="Y3437" s="55"/>
    </row>
    <row r="3438" spans="21:25" x14ac:dyDescent="0.2">
      <c r="U3438" s="55"/>
      <c r="V3438" s="53"/>
      <c r="W3438" s="53"/>
      <c r="X3438" s="53"/>
      <c r="Y3438" s="55"/>
    </row>
    <row r="3439" spans="21:25" x14ac:dyDescent="0.2">
      <c r="U3439" s="55"/>
      <c r="V3439" s="53"/>
      <c r="W3439" s="53"/>
      <c r="X3439" s="53"/>
      <c r="Y3439" s="55"/>
    </row>
    <row r="3440" spans="21:25" x14ac:dyDescent="0.2">
      <c r="U3440" s="55"/>
      <c r="V3440" s="53"/>
      <c r="W3440" s="53"/>
      <c r="X3440" s="53"/>
      <c r="Y3440" s="55"/>
    </row>
    <row r="3441" spans="21:25" x14ac:dyDescent="0.2">
      <c r="U3441" s="55"/>
      <c r="V3441" s="53"/>
      <c r="W3441" s="53"/>
      <c r="X3441" s="53"/>
      <c r="Y3441" s="55"/>
    </row>
    <row r="3442" spans="21:25" x14ac:dyDescent="0.2">
      <c r="U3442" s="55"/>
      <c r="V3442" s="53"/>
      <c r="W3442" s="53"/>
      <c r="X3442" s="53"/>
      <c r="Y3442" s="55"/>
    </row>
    <row r="3443" spans="21:25" x14ac:dyDescent="0.2">
      <c r="U3443" s="55"/>
      <c r="V3443" s="53"/>
      <c r="W3443" s="53"/>
      <c r="X3443" s="53"/>
      <c r="Y3443" s="55"/>
    </row>
    <row r="3444" spans="21:25" x14ac:dyDescent="0.2">
      <c r="U3444" s="55"/>
      <c r="V3444" s="53"/>
      <c r="W3444" s="53"/>
      <c r="X3444" s="53"/>
      <c r="Y3444" s="55"/>
    </row>
    <row r="3445" spans="21:25" x14ac:dyDescent="0.2">
      <c r="U3445" s="55"/>
      <c r="V3445" s="53"/>
      <c r="W3445" s="53"/>
      <c r="X3445" s="53"/>
      <c r="Y3445" s="55"/>
    </row>
    <row r="3446" spans="21:25" x14ac:dyDescent="0.2">
      <c r="U3446" s="55"/>
      <c r="V3446" s="53"/>
      <c r="W3446" s="53"/>
      <c r="X3446" s="53"/>
      <c r="Y3446" s="55"/>
    </row>
    <row r="3447" spans="21:25" x14ac:dyDescent="0.2">
      <c r="U3447" s="55"/>
      <c r="V3447" s="53"/>
      <c r="W3447" s="53"/>
      <c r="X3447" s="53"/>
      <c r="Y3447" s="55"/>
    </row>
    <row r="3448" spans="21:25" x14ac:dyDescent="0.2">
      <c r="U3448" s="55"/>
      <c r="V3448" s="53"/>
      <c r="W3448" s="53"/>
      <c r="X3448" s="53"/>
      <c r="Y3448" s="55"/>
    </row>
    <row r="3449" spans="21:25" x14ac:dyDescent="0.2">
      <c r="U3449" s="55"/>
      <c r="V3449" s="53"/>
      <c r="W3449" s="53"/>
      <c r="X3449" s="53"/>
      <c r="Y3449" s="55"/>
    </row>
    <row r="3450" spans="21:25" x14ac:dyDescent="0.2">
      <c r="U3450" s="55"/>
      <c r="V3450" s="53"/>
      <c r="W3450" s="53"/>
      <c r="X3450" s="53"/>
      <c r="Y3450" s="55"/>
    </row>
    <row r="3451" spans="21:25" x14ac:dyDescent="0.2">
      <c r="U3451" s="55"/>
      <c r="V3451" s="53"/>
      <c r="W3451" s="53"/>
      <c r="X3451" s="53"/>
      <c r="Y3451" s="55"/>
    </row>
    <row r="3452" spans="21:25" x14ac:dyDescent="0.2">
      <c r="U3452" s="55"/>
      <c r="V3452" s="53"/>
      <c r="W3452" s="53"/>
      <c r="X3452" s="53"/>
      <c r="Y3452" s="55"/>
    </row>
    <row r="3453" spans="21:25" x14ac:dyDescent="0.2">
      <c r="U3453" s="55"/>
      <c r="V3453" s="53"/>
      <c r="W3453" s="53"/>
      <c r="X3453" s="53"/>
      <c r="Y3453" s="55"/>
    </row>
    <row r="3454" spans="21:25" x14ac:dyDescent="0.2">
      <c r="U3454" s="55"/>
      <c r="V3454" s="53"/>
      <c r="W3454" s="53"/>
      <c r="X3454" s="53"/>
      <c r="Y3454" s="55"/>
    </row>
    <row r="3455" spans="21:25" x14ac:dyDescent="0.2">
      <c r="U3455" s="55"/>
      <c r="V3455" s="53"/>
      <c r="W3455" s="53"/>
      <c r="X3455" s="53"/>
      <c r="Y3455" s="55"/>
    </row>
    <row r="3456" spans="21:25" x14ac:dyDescent="0.2">
      <c r="U3456" s="55"/>
      <c r="V3456" s="53"/>
      <c r="W3456" s="53"/>
      <c r="X3456" s="53"/>
      <c r="Y3456" s="55"/>
    </row>
    <row r="3457" spans="21:25" x14ac:dyDescent="0.2">
      <c r="U3457" s="55"/>
      <c r="V3457" s="53"/>
      <c r="W3457" s="53"/>
      <c r="X3457" s="53"/>
      <c r="Y3457" s="55"/>
    </row>
    <row r="3458" spans="21:25" x14ac:dyDescent="0.2">
      <c r="U3458" s="55"/>
      <c r="V3458" s="53"/>
      <c r="W3458" s="53"/>
      <c r="X3458" s="53"/>
      <c r="Y3458" s="55"/>
    </row>
    <row r="3459" spans="21:25" x14ac:dyDescent="0.2">
      <c r="U3459" s="55"/>
      <c r="V3459" s="53"/>
      <c r="W3459" s="53"/>
      <c r="X3459" s="53"/>
      <c r="Y3459" s="55"/>
    </row>
    <row r="3460" spans="21:25" x14ac:dyDescent="0.2">
      <c r="U3460" s="55"/>
      <c r="V3460" s="53"/>
      <c r="W3460" s="53"/>
      <c r="X3460" s="53"/>
      <c r="Y3460" s="55"/>
    </row>
    <row r="3461" spans="21:25" x14ac:dyDescent="0.2">
      <c r="U3461" s="55"/>
      <c r="V3461" s="53"/>
      <c r="W3461" s="53"/>
      <c r="X3461" s="53"/>
      <c r="Y3461" s="55"/>
    </row>
    <row r="3462" spans="21:25" x14ac:dyDescent="0.2">
      <c r="U3462" s="55"/>
      <c r="V3462" s="53"/>
      <c r="W3462" s="53"/>
      <c r="X3462" s="53"/>
      <c r="Y3462" s="55"/>
    </row>
    <row r="3463" spans="21:25" x14ac:dyDescent="0.2">
      <c r="U3463" s="55"/>
      <c r="V3463" s="53"/>
      <c r="W3463" s="53"/>
      <c r="X3463" s="53"/>
      <c r="Y3463" s="55"/>
    </row>
    <row r="3464" spans="21:25" x14ac:dyDescent="0.2">
      <c r="U3464" s="55"/>
      <c r="V3464" s="53"/>
      <c r="W3464" s="53"/>
      <c r="X3464" s="53"/>
      <c r="Y3464" s="55"/>
    </row>
    <row r="3465" spans="21:25" x14ac:dyDescent="0.2">
      <c r="U3465" s="55"/>
      <c r="V3465" s="53"/>
      <c r="W3465" s="53"/>
      <c r="X3465" s="53"/>
      <c r="Y3465" s="55"/>
    </row>
    <row r="3466" spans="21:25" x14ac:dyDescent="0.2">
      <c r="U3466" s="55"/>
      <c r="V3466" s="53"/>
      <c r="W3466" s="53"/>
      <c r="X3466" s="53"/>
      <c r="Y3466" s="55"/>
    </row>
    <row r="3467" spans="21:25" x14ac:dyDescent="0.2">
      <c r="U3467" s="55"/>
      <c r="V3467" s="53"/>
      <c r="W3467" s="53"/>
      <c r="X3467" s="53"/>
      <c r="Y3467" s="55"/>
    </row>
    <row r="3468" spans="21:25" x14ac:dyDescent="0.2">
      <c r="U3468" s="55"/>
      <c r="V3468" s="53"/>
      <c r="W3468" s="53"/>
      <c r="X3468" s="53"/>
      <c r="Y3468" s="55"/>
    </row>
    <row r="3469" spans="21:25" x14ac:dyDescent="0.2">
      <c r="U3469" s="55"/>
      <c r="V3469" s="53"/>
      <c r="W3469" s="53"/>
      <c r="X3469" s="53"/>
      <c r="Y3469" s="55"/>
    </row>
    <row r="3470" spans="21:25" x14ac:dyDescent="0.2">
      <c r="U3470" s="55"/>
      <c r="V3470" s="53"/>
      <c r="W3470" s="53"/>
      <c r="X3470" s="53"/>
      <c r="Y3470" s="55"/>
    </row>
    <row r="3471" spans="21:25" x14ac:dyDescent="0.2">
      <c r="U3471" s="55"/>
      <c r="V3471" s="53"/>
      <c r="W3471" s="53"/>
      <c r="X3471" s="53"/>
      <c r="Y3471" s="55"/>
    </row>
    <row r="3472" spans="21:25" x14ac:dyDescent="0.2">
      <c r="U3472" s="55"/>
      <c r="V3472" s="53"/>
      <c r="W3472" s="53"/>
      <c r="X3472" s="53"/>
      <c r="Y3472" s="55"/>
    </row>
    <row r="3473" spans="21:25" x14ac:dyDescent="0.2">
      <c r="U3473" s="55"/>
      <c r="V3473" s="53"/>
      <c r="W3473" s="53"/>
      <c r="X3473" s="53"/>
      <c r="Y3473" s="55"/>
    </row>
    <row r="3474" spans="21:25" x14ac:dyDescent="0.2">
      <c r="U3474" s="55"/>
      <c r="V3474" s="53"/>
      <c r="W3474" s="53"/>
      <c r="X3474" s="53"/>
      <c r="Y3474" s="55"/>
    </row>
    <row r="3475" spans="21:25" x14ac:dyDescent="0.2">
      <c r="U3475" s="55"/>
      <c r="V3475" s="53"/>
      <c r="W3475" s="53"/>
      <c r="X3475" s="53"/>
      <c r="Y3475" s="55"/>
    </row>
    <row r="3476" spans="21:25" x14ac:dyDescent="0.2">
      <c r="U3476" s="55"/>
      <c r="V3476" s="53"/>
      <c r="W3476" s="53"/>
      <c r="X3476" s="53"/>
      <c r="Y3476" s="55"/>
    </row>
    <row r="3477" spans="21:25" x14ac:dyDescent="0.2">
      <c r="U3477" s="55"/>
      <c r="V3477" s="53"/>
      <c r="W3477" s="53"/>
      <c r="X3477" s="53"/>
      <c r="Y3477" s="55"/>
    </row>
    <row r="3478" spans="21:25" x14ac:dyDescent="0.2">
      <c r="U3478" s="55"/>
      <c r="V3478" s="53"/>
      <c r="W3478" s="53"/>
      <c r="X3478" s="53"/>
      <c r="Y3478" s="55"/>
    </row>
    <row r="3479" spans="21:25" x14ac:dyDescent="0.2">
      <c r="U3479" s="55"/>
      <c r="V3479" s="53"/>
      <c r="W3479" s="53"/>
      <c r="X3479" s="53"/>
      <c r="Y3479" s="55"/>
    </row>
    <row r="3480" spans="21:25" x14ac:dyDescent="0.2">
      <c r="U3480" s="55"/>
      <c r="V3480" s="53"/>
      <c r="W3480" s="53"/>
      <c r="X3480" s="53"/>
      <c r="Y3480" s="55"/>
    </row>
    <row r="3481" spans="21:25" x14ac:dyDescent="0.2">
      <c r="U3481" s="55"/>
      <c r="V3481" s="53"/>
      <c r="W3481" s="53"/>
      <c r="X3481" s="53"/>
      <c r="Y3481" s="55"/>
    </row>
    <row r="3482" spans="21:25" x14ac:dyDescent="0.2">
      <c r="U3482" s="55"/>
      <c r="V3482" s="53"/>
      <c r="W3482" s="53"/>
      <c r="X3482" s="53"/>
      <c r="Y3482" s="55"/>
    </row>
    <row r="3483" spans="21:25" x14ac:dyDescent="0.2">
      <c r="U3483" s="55"/>
      <c r="V3483" s="53"/>
      <c r="W3483" s="53"/>
      <c r="X3483" s="53"/>
      <c r="Y3483" s="55"/>
    </row>
    <row r="3484" spans="21:25" x14ac:dyDescent="0.2">
      <c r="U3484" s="55"/>
      <c r="V3484" s="53"/>
      <c r="W3484" s="53"/>
      <c r="X3484" s="53"/>
      <c r="Y3484" s="55"/>
    </row>
    <row r="3485" spans="21:25" x14ac:dyDescent="0.2">
      <c r="U3485" s="55"/>
      <c r="V3485" s="53"/>
      <c r="W3485" s="53"/>
      <c r="X3485" s="53"/>
      <c r="Y3485" s="55"/>
    </row>
    <row r="3486" spans="21:25" x14ac:dyDescent="0.2">
      <c r="U3486" s="55"/>
      <c r="V3486" s="53"/>
      <c r="W3486" s="53"/>
      <c r="X3486" s="53"/>
      <c r="Y3486" s="55"/>
    </row>
    <row r="3487" spans="21:25" x14ac:dyDescent="0.2">
      <c r="U3487" s="55"/>
      <c r="V3487" s="53"/>
      <c r="W3487" s="53"/>
      <c r="X3487" s="53"/>
      <c r="Y3487" s="55"/>
    </row>
    <row r="3488" spans="21:25" x14ac:dyDescent="0.2">
      <c r="U3488" s="55"/>
      <c r="V3488" s="53"/>
      <c r="W3488" s="53"/>
      <c r="X3488" s="53"/>
      <c r="Y3488" s="55"/>
    </row>
    <row r="3489" spans="21:25" x14ac:dyDescent="0.2">
      <c r="U3489" s="55"/>
      <c r="V3489" s="53"/>
      <c r="W3489" s="53"/>
      <c r="X3489" s="53"/>
      <c r="Y3489" s="55"/>
    </row>
    <row r="3490" spans="21:25" x14ac:dyDescent="0.2">
      <c r="U3490" s="55"/>
      <c r="V3490" s="53"/>
      <c r="W3490" s="53"/>
      <c r="X3490" s="53"/>
      <c r="Y3490" s="55"/>
    </row>
    <row r="3491" spans="21:25" x14ac:dyDescent="0.2">
      <c r="U3491" s="55"/>
      <c r="V3491" s="53"/>
      <c r="W3491" s="53"/>
      <c r="X3491" s="53"/>
      <c r="Y3491" s="55"/>
    </row>
    <row r="3492" spans="21:25" x14ac:dyDescent="0.2">
      <c r="U3492" s="55"/>
      <c r="V3492" s="53"/>
      <c r="W3492" s="53"/>
      <c r="X3492" s="53"/>
      <c r="Y3492" s="55"/>
    </row>
    <row r="3493" spans="21:25" x14ac:dyDescent="0.2">
      <c r="U3493" s="55"/>
      <c r="V3493" s="53"/>
      <c r="W3493" s="53"/>
      <c r="X3493" s="53"/>
      <c r="Y3493" s="55"/>
    </row>
    <row r="3494" spans="21:25" x14ac:dyDescent="0.2">
      <c r="U3494" s="55"/>
      <c r="V3494" s="53"/>
      <c r="W3494" s="53"/>
      <c r="X3494" s="53"/>
      <c r="Y3494" s="55"/>
    </row>
    <row r="3495" spans="21:25" x14ac:dyDescent="0.2">
      <c r="U3495" s="55"/>
      <c r="V3495" s="53"/>
      <c r="W3495" s="53"/>
      <c r="X3495" s="53"/>
      <c r="Y3495" s="55"/>
    </row>
    <row r="3496" spans="21:25" x14ac:dyDescent="0.2">
      <c r="U3496" s="55"/>
      <c r="V3496" s="53"/>
      <c r="W3496" s="53"/>
      <c r="X3496" s="53"/>
      <c r="Y3496" s="55"/>
    </row>
    <row r="3497" spans="21:25" x14ac:dyDescent="0.2">
      <c r="U3497" s="55"/>
      <c r="V3497" s="53"/>
      <c r="W3497" s="53"/>
      <c r="X3497" s="53"/>
      <c r="Y3497" s="55"/>
    </row>
    <row r="3498" spans="21:25" x14ac:dyDescent="0.2">
      <c r="U3498" s="55"/>
      <c r="V3498" s="53"/>
      <c r="W3498" s="53"/>
      <c r="X3498" s="53"/>
      <c r="Y3498" s="55"/>
    </row>
    <row r="3499" spans="21:25" x14ac:dyDescent="0.2">
      <c r="U3499" s="55"/>
      <c r="V3499" s="53"/>
      <c r="W3499" s="53"/>
      <c r="X3499" s="53"/>
      <c r="Y3499" s="55"/>
    </row>
    <row r="3500" spans="21:25" x14ac:dyDescent="0.2">
      <c r="U3500" s="55"/>
      <c r="V3500" s="53"/>
      <c r="W3500" s="53"/>
      <c r="X3500" s="53"/>
      <c r="Y3500" s="55"/>
    </row>
    <row r="3501" spans="21:25" x14ac:dyDescent="0.2">
      <c r="U3501" s="55"/>
      <c r="V3501" s="53"/>
      <c r="W3501" s="53"/>
      <c r="X3501" s="53"/>
      <c r="Y3501" s="55"/>
    </row>
    <row r="3502" spans="21:25" x14ac:dyDescent="0.2">
      <c r="U3502" s="55"/>
      <c r="V3502" s="53"/>
      <c r="W3502" s="53"/>
      <c r="X3502" s="53"/>
      <c r="Y3502" s="55"/>
    </row>
    <row r="3503" spans="21:25" x14ac:dyDescent="0.2">
      <c r="U3503" s="55"/>
      <c r="V3503" s="53"/>
      <c r="W3503" s="53"/>
      <c r="X3503" s="53"/>
      <c r="Y3503" s="55"/>
    </row>
    <row r="3504" spans="21:25" x14ac:dyDescent="0.2">
      <c r="U3504" s="55"/>
      <c r="V3504" s="53"/>
      <c r="W3504" s="53"/>
      <c r="X3504" s="53"/>
      <c r="Y3504" s="55"/>
    </row>
    <row r="3505" spans="21:25" x14ac:dyDescent="0.2">
      <c r="U3505" s="55"/>
      <c r="V3505" s="53"/>
      <c r="W3505" s="53"/>
      <c r="X3505" s="53"/>
      <c r="Y3505" s="55"/>
    </row>
    <row r="3506" spans="21:25" x14ac:dyDescent="0.2">
      <c r="U3506" s="55"/>
      <c r="V3506" s="53"/>
      <c r="W3506" s="53"/>
      <c r="X3506" s="53"/>
      <c r="Y3506" s="55"/>
    </row>
    <row r="3507" spans="21:25" x14ac:dyDescent="0.2">
      <c r="U3507" s="55"/>
      <c r="V3507" s="53"/>
      <c r="W3507" s="53"/>
      <c r="X3507" s="53"/>
      <c r="Y3507" s="55"/>
    </row>
    <row r="3508" spans="21:25" x14ac:dyDescent="0.2">
      <c r="U3508" s="55"/>
      <c r="V3508" s="53"/>
      <c r="W3508" s="53"/>
      <c r="X3508" s="53"/>
      <c r="Y3508" s="55"/>
    </row>
    <row r="3509" spans="21:25" x14ac:dyDescent="0.2">
      <c r="U3509" s="55"/>
      <c r="V3509" s="53"/>
      <c r="W3509" s="53"/>
      <c r="X3509" s="53"/>
      <c r="Y3509" s="55"/>
    </row>
    <row r="3510" spans="21:25" x14ac:dyDescent="0.2">
      <c r="U3510" s="55"/>
      <c r="V3510" s="53"/>
      <c r="W3510" s="53"/>
      <c r="X3510" s="53"/>
      <c r="Y3510" s="55"/>
    </row>
    <row r="3511" spans="21:25" x14ac:dyDescent="0.2">
      <c r="U3511" s="55"/>
      <c r="V3511" s="53"/>
      <c r="W3511" s="53"/>
      <c r="X3511" s="53"/>
      <c r="Y3511" s="55"/>
    </row>
    <row r="3512" spans="21:25" x14ac:dyDescent="0.2">
      <c r="U3512" s="55"/>
      <c r="V3512" s="53"/>
      <c r="W3512" s="53"/>
      <c r="X3512" s="53"/>
      <c r="Y3512" s="55"/>
    </row>
    <row r="3513" spans="21:25" x14ac:dyDescent="0.2">
      <c r="U3513" s="55"/>
      <c r="V3513" s="53"/>
      <c r="W3513" s="53"/>
      <c r="X3513" s="53"/>
      <c r="Y3513" s="55"/>
    </row>
    <row r="3514" spans="21:25" x14ac:dyDescent="0.2">
      <c r="U3514" s="55"/>
      <c r="V3514" s="53"/>
      <c r="W3514" s="53"/>
      <c r="X3514" s="53"/>
      <c r="Y3514" s="55"/>
    </row>
    <row r="3515" spans="21:25" x14ac:dyDescent="0.2">
      <c r="U3515" s="55"/>
      <c r="V3515" s="53"/>
      <c r="W3515" s="53"/>
      <c r="X3515" s="53"/>
      <c r="Y3515" s="55"/>
    </row>
    <row r="3516" spans="21:25" x14ac:dyDescent="0.2">
      <c r="U3516" s="55"/>
      <c r="V3516" s="53"/>
      <c r="W3516" s="53"/>
      <c r="X3516" s="53"/>
      <c r="Y3516" s="55"/>
    </row>
    <row r="3517" spans="21:25" x14ac:dyDescent="0.2">
      <c r="U3517" s="55"/>
      <c r="V3517" s="53"/>
      <c r="W3517" s="53"/>
      <c r="X3517" s="53"/>
      <c r="Y3517" s="55"/>
    </row>
    <row r="3518" spans="21:25" x14ac:dyDescent="0.2">
      <c r="U3518" s="55"/>
      <c r="V3518" s="53"/>
      <c r="W3518" s="53"/>
      <c r="X3518" s="53"/>
      <c r="Y3518" s="55"/>
    </row>
    <row r="3519" spans="21:25" x14ac:dyDescent="0.2">
      <c r="U3519" s="55"/>
      <c r="V3519" s="53"/>
      <c r="W3519" s="53"/>
      <c r="X3519" s="53"/>
      <c r="Y3519" s="55"/>
    </row>
    <row r="3520" spans="21:25" x14ac:dyDescent="0.2">
      <c r="U3520" s="55"/>
      <c r="V3520" s="53"/>
      <c r="W3520" s="53"/>
      <c r="X3520" s="53"/>
      <c r="Y3520" s="55"/>
    </row>
    <row r="3521" spans="21:25" x14ac:dyDescent="0.2">
      <c r="U3521" s="55"/>
      <c r="V3521" s="53"/>
      <c r="W3521" s="53"/>
      <c r="X3521" s="53"/>
      <c r="Y3521" s="55"/>
    </row>
    <row r="3522" spans="21:25" x14ac:dyDescent="0.2">
      <c r="U3522" s="55"/>
      <c r="V3522" s="53"/>
      <c r="W3522" s="53"/>
      <c r="X3522" s="53"/>
      <c r="Y3522" s="55"/>
    </row>
    <row r="3523" spans="21:25" x14ac:dyDescent="0.2">
      <c r="U3523" s="55"/>
      <c r="V3523" s="53"/>
      <c r="W3523" s="53"/>
      <c r="X3523" s="53"/>
      <c r="Y3523" s="55"/>
    </row>
    <row r="3524" spans="21:25" x14ac:dyDescent="0.2">
      <c r="U3524" s="55"/>
      <c r="V3524" s="53"/>
      <c r="W3524" s="53"/>
      <c r="X3524" s="53"/>
      <c r="Y3524" s="55"/>
    </row>
    <row r="3525" spans="21:25" x14ac:dyDescent="0.2">
      <c r="U3525" s="55"/>
      <c r="V3525" s="53"/>
      <c r="W3525" s="53"/>
      <c r="X3525" s="53"/>
      <c r="Y3525" s="55"/>
    </row>
    <row r="3526" spans="21:25" x14ac:dyDescent="0.2">
      <c r="U3526" s="55"/>
      <c r="V3526" s="53"/>
      <c r="W3526" s="53"/>
      <c r="X3526" s="53"/>
      <c r="Y3526" s="55"/>
    </row>
    <row r="3527" spans="21:25" x14ac:dyDescent="0.2">
      <c r="U3527" s="55"/>
      <c r="V3527" s="53"/>
      <c r="W3527" s="53"/>
      <c r="X3527" s="53"/>
      <c r="Y3527" s="55"/>
    </row>
    <row r="3528" spans="21:25" x14ac:dyDescent="0.2">
      <c r="U3528" s="55"/>
      <c r="V3528" s="53"/>
      <c r="W3528" s="53"/>
      <c r="X3528" s="53"/>
      <c r="Y3528" s="55"/>
    </row>
    <row r="3529" spans="21:25" x14ac:dyDescent="0.2">
      <c r="U3529" s="55"/>
      <c r="V3529" s="53"/>
      <c r="W3529" s="53"/>
      <c r="X3529" s="53"/>
      <c r="Y3529" s="55"/>
    </row>
    <row r="3530" spans="21:25" x14ac:dyDescent="0.2">
      <c r="U3530" s="55"/>
      <c r="V3530" s="53"/>
      <c r="W3530" s="53"/>
      <c r="X3530" s="53"/>
      <c r="Y3530" s="55"/>
    </row>
    <row r="3531" spans="21:25" x14ac:dyDescent="0.2">
      <c r="U3531" s="55"/>
      <c r="V3531" s="53"/>
      <c r="W3531" s="53"/>
      <c r="X3531" s="53"/>
      <c r="Y3531" s="55"/>
    </row>
    <row r="3532" spans="21:25" x14ac:dyDescent="0.2">
      <c r="U3532" s="55"/>
      <c r="V3532" s="53"/>
      <c r="W3532" s="53"/>
      <c r="X3532" s="53"/>
      <c r="Y3532" s="55"/>
    </row>
    <row r="3533" spans="21:25" x14ac:dyDescent="0.2">
      <c r="U3533" s="55"/>
      <c r="V3533" s="53"/>
      <c r="W3533" s="53"/>
      <c r="X3533" s="53"/>
      <c r="Y3533" s="55"/>
    </row>
    <row r="3534" spans="21:25" x14ac:dyDescent="0.2">
      <c r="U3534" s="55"/>
      <c r="V3534" s="53"/>
      <c r="W3534" s="53"/>
      <c r="X3534" s="53"/>
      <c r="Y3534" s="55"/>
    </row>
    <row r="3535" spans="21:25" x14ac:dyDescent="0.2">
      <c r="U3535" s="55"/>
      <c r="V3535" s="53"/>
      <c r="W3535" s="53"/>
      <c r="X3535" s="53"/>
      <c r="Y3535" s="55"/>
    </row>
    <row r="3536" spans="21:25" x14ac:dyDescent="0.2">
      <c r="U3536" s="55"/>
      <c r="V3536" s="53"/>
      <c r="W3536" s="53"/>
      <c r="X3536" s="53"/>
      <c r="Y3536" s="55"/>
    </row>
    <row r="3537" spans="21:25" x14ac:dyDescent="0.2">
      <c r="U3537" s="55"/>
      <c r="V3537" s="53"/>
      <c r="W3537" s="53"/>
      <c r="X3537" s="53"/>
      <c r="Y3537" s="55"/>
    </row>
    <row r="3538" spans="21:25" x14ac:dyDescent="0.2">
      <c r="U3538" s="55"/>
      <c r="V3538" s="53"/>
      <c r="W3538" s="53"/>
      <c r="X3538" s="53"/>
      <c r="Y3538" s="55"/>
    </row>
    <row r="3539" spans="21:25" x14ac:dyDescent="0.2">
      <c r="U3539" s="55"/>
      <c r="V3539" s="53"/>
      <c r="W3539" s="53"/>
      <c r="X3539" s="53"/>
      <c r="Y3539" s="55"/>
    </row>
    <row r="3540" spans="21:25" x14ac:dyDescent="0.2">
      <c r="U3540" s="55"/>
      <c r="V3540" s="53"/>
      <c r="W3540" s="53"/>
      <c r="X3540" s="53"/>
      <c r="Y3540" s="55"/>
    </row>
    <row r="3541" spans="21:25" x14ac:dyDescent="0.2">
      <c r="U3541" s="55"/>
      <c r="V3541" s="53"/>
      <c r="W3541" s="53"/>
      <c r="X3541" s="53"/>
      <c r="Y3541" s="55"/>
    </row>
    <row r="3542" spans="21:25" x14ac:dyDescent="0.2">
      <c r="U3542" s="55"/>
      <c r="V3542" s="53"/>
      <c r="W3542" s="53"/>
      <c r="X3542" s="53"/>
      <c r="Y3542" s="55"/>
    </row>
    <row r="3543" spans="21:25" x14ac:dyDescent="0.2">
      <c r="U3543" s="55"/>
      <c r="V3543" s="53"/>
      <c r="W3543" s="53"/>
      <c r="X3543" s="53"/>
      <c r="Y3543" s="55"/>
    </row>
    <row r="3544" spans="21:25" x14ac:dyDescent="0.2">
      <c r="U3544" s="55"/>
      <c r="V3544" s="53"/>
      <c r="W3544" s="53"/>
      <c r="X3544" s="53"/>
      <c r="Y3544" s="55"/>
    </row>
    <row r="3545" spans="21:25" x14ac:dyDescent="0.2">
      <c r="U3545" s="55"/>
      <c r="V3545" s="53"/>
      <c r="W3545" s="53"/>
      <c r="X3545" s="53"/>
      <c r="Y3545" s="55"/>
    </row>
    <row r="3546" spans="21:25" x14ac:dyDescent="0.2">
      <c r="U3546" s="55"/>
      <c r="V3546" s="53"/>
      <c r="W3546" s="53"/>
      <c r="X3546" s="53"/>
      <c r="Y3546" s="55"/>
    </row>
    <row r="3547" spans="21:25" x14ac:dyDescent="0.2">
      <c r="U3547" s="55"/>
      <c r="V3547" s="53"/>
      <c r="W3547" s="53"/>
      <c r="X3547" s="53"/>
      <c r="Y3547" s="55"/>
    </row>
    <row r="3548" spans="21:25" x14ac:dyDescent="0.2">
      <c r="U3548" s="55"/>
      <c r="V3548" s="53"/>
      <c r="W3548" s="53"/>
      <c r="X3548" s="53"/>
      <c r="Y3548" s="55"/>
    </row>
    <row r="3549" spans="21:25" x14ac:dyDescent="0.2">
      <c r="U3549" s="55"/>
      <c r="V3549" s="53"/>
      <c r="W3549" s="53"/>
      <c r="X3549" s="53"/>
      <c r="Y3549" s="55"/>
    </row>
    <row r="3550" spans="21:25" x14ac:dyDescent="0.2">
      <c r="U3550" s="55"/>
      <c r="V3550" s="53"/>
      <c r="W3550" s="53"/>
      <c r="X3550" s="53"/>
      <c r="Y3550" s="55"/>
    </row>
    <row r="3551" spans="21:25" x14ac:dyDescent="0.2">
      <c r="U3551" s="55"/>
      <c r="V3551" s="53"/>
      <c r="W3551" s="53"/>
      <c r="X3551" s="53"/>
      <c r="Y3551" s="55"/>
    </row>
    <row r="3552" spans="21:25" x14ac:dyDescent="0.2">
      <c r="U3552" s="55"/>
      <c r="V3552" s="53"/>
      <c r="W3552" s="53"/>
      <c r="X3552" s="53"/>
      <c r="Y3552" s="55"/>
    </row>
    <row r="3553" spans="21:25" x14ac:dyDescent="0.2">
      <c r="U3553" s="55"/>
      <c r="V3553" s="53"/>
      <c r="W3553" s="53"/>
      <c r="X3553" s="53"/>
      <c r="Y3553" s="55"/>
    </row>
    <row r="3554" spans="21:25" x14ac:dyDescent="0.2">
      <c r="U3554" s="55"/>
      <c r="V3554" s="53"/>
      <c r="W3554" s="53"/>
      <c r="X3554" s="53"/>
      <c r="Y3554" s="55"/>
    </row>
    <row r="3555" spans="21:25" x14ac:dyDescent="0.2">
      <c r="U3555" s="55"/>
      <c r="V3555" s="53"/>
      <c r="W3555" s="53"/>
      <c r="X3555" s="53"/>
      <c r="Y3555" s="55"/>
    </row>
    <row r="3556" spans="21:25" x14ac:dyDescent="0.2">
      <c r="U3556" s="55"/>
      <c r="V3556" s="53"/>
      <c r="W3556" s="53"/>
      <c r="X3556" s="53"/>
      <c r="Y3556" s="55"/>
    </row>
    <row r="3557" spans="21:25" x14ac:dyDescent="0.2">
      <c r="U3557" s="55"/>
      <c r="V3557" s="53"/>
      <c r="W3557" s="53"/>
      <c r="X3557" s="53"/>
      <c r="Y3557" s="55"/>
    </row>
    <row r="3558" spans="21:25" x14ac:dyDescent="0.2">
      <c r="U3558" s="55"/>
      <c r="V3558" s="53"/>
      <c r="W3558" s="53"/>
      <c r="X3558" s="53"/>
      <c r="Y3558" s="55"/>
    </row>
    <row r="3559" spans="21:25" x14ac:dyDescent="0.2">
      <c r="U3559" s="55"/>
      <c r="V3559" s="53"/>
      <c r="W3559" s="53"/>
      <c r="X3559" s="53"/>
      <c r="Y3559" s="55"/>
    </row>
    <row r="3560" spans="21:25" x14ac:dyDescent="0.2">
      <c r="U3560" s="55"/>
      <c r="V3560" s="53"/>
      <c r="W3560" s="53"/>
      <c r="X3560" s="53"/>
      <c r="Y3560" s="55"/>
    </row>
    <row r="3561" spans="21:25" x14ac:dyDescent="0.2">
      <c r="U3561" s="55"/>
      <c r="V3561" s="53"/>
      <c r="W3561" s="53"/>
      <c r="X3561" s="53"/>
      <c r="Y3561" s="55"/>
    </row>
    <row r="3562" spans="21:25" x14ac:dyDescent="0.2">
      <c r="U3562" s="55"/>
      <c r="V3562" s="53"/>
      <c r="W3562" s="53"/>
      <c r="X3562" s="53"/>
      <c r="Y3562" s="55"/>
    </row>
    <row r="3563" spans="21:25" x14ac:dyDescent="0.2">
      <c r="U3563" s="55"/>
      <c r="V3563" s="53"/>
      <c r="W3563" s="53"/>
      <c r="X3563" s="53"/>
      <c r="Y3563" s="55"/>
    </row>
    <row r="3564" spans="21:25" x14ac:dyDescent="0.2">
      <c r="U3564" s="55"/>
      <c r="V3564" s="53"/>
      <c r="W3564" s="53"/>
      <c r="X3564" s="53"/>
      <c r="Y3564" s="55"/>
    </row>
    <row r="3565" spans="21:25" x14ac:dyDescent="0.2">
      <c r="U3565" s="55"/>
      <c r="V3565" s="53"/>
      <c r="W3565" s="53"/>
      <c r="X3565" s="53"/>
      <c r="Y3565" s="55"/>
    </row>
    <row r="3566" spans="21:25" x14ac:dyDescent="0.2">
      <c r="U3566" s="55"/>
      <c r="V3566" s="53"/>
      <c r="W3566" s="53"/>
      <c r="X3566" s="53"/>
      <c r="Y3566" s="55"/>
    </row>
    <row r="3567" spans="21:25" x14ac:dyDescent="0.2">
      <c r="U3567" s="55"/>
      <c r="V3567" s="53"/>
      <c r="W3567" s="53"/>
      <c r="X3567" s="53"/>
      <c r="Y3567" s="55"/>
    </row>
    <row r="3568" spans="21:25" x14ac:dyDescent="0.2">
      <c r="U3568" s="55"/>
      <c r="V3568" s="53"/>
      <c r="W3568" s="53"/>
      <c r="X3568" s="53"/>
      <c r="Y3568" s="55"/>
    </row>
    <row r="3569" spans="21:25" x14ac:dyDescent="0.2">
      <c r="U3569" s="55"/>
      <c r="V3569" s="53"/>
      <c r="W3569" s="53"/>
      <c r="X3569" s="53"/>
      <c r="Y3569" s="55"/>
    </row>
    <row r="3570" spans="21:25" x14ac:dyDescent="0.2">
      <c r="U3570" s="55"/>
      <c r="V3570" s="53"/>
      <c r="W3570" s="53"/>
      <c r="X3570" s="53"/>
      <c r="Y3570" s="55"/>
    </row>
    <row r="3571" spans="21:25" x14ac:dyDescent="0.2">
      <c r="U3571" s="55"/>
      <c r="V3571" s="53"/>
      <c r="W3571" s="53"/>
      <c r="X3571" s="53"/>
      <c r="Y3571" s="55"/>
    </row>
    <row r="3572" spans="21:25" x14ac:dyDescent="0.2">
      <c r="U3572" s="55"/>
      <c r="V3572" s="53"/>
      <c r="W3572" s="53"/>
      <c r="X3572" s="53"/>
      <c r="Y3572" s="55"/>
    </row>
    <row r="3573" spans="21:25" x14ac:dyDescent="0.2">
      <c r="U3573" s="55"/>
      <c r="V3573" s="53"/>
      <c r="W3573" s="53"/>
      <c r="X3573" s="53"/>
      <c r="Y3573" s="55"/>
    </row>
    <row r="3574" spans="21:25" x14ac:dyDescent="0.2">
      <c r="U3574" s="55"/>
      <c r="V3574" s="53"/>
      <c r="W3574" s="53"/>
      <c r="X3574" s="53"/>
      <c r="Y3574" s="55"/>
    </row>
    <row r="3575" spans="21:25" x14ac:dyDescent="0.2">
      <c r="U3575" s="55"/>
      <c r="V3575" s="53"/>
      <c r="W3575" s="53"/>
      <c r="X3575" s="53"/>
      <c r="Y3575" s="55"/>
    </row>
    <row r="3576" spans="21:25" x14ac:dyDescent="0.2">
      <c r="U3576" s="55"/>
      <c r="V3576" s="53"/>
      <c r="W3576" s="53"/>
      <c r="X3576" s="53"/>
      <c r="Y3576" s="55"/>
    </row>
    <row r="3577" spans="21:25" x14ac:dyDescent="0.2">
      <c r="U3577" s="55"/>
      <c r="V3577" s="53"/>
      <c r="W3577" s="53"/>
      <c r="X3577" s="53"/>
      <c r="Y3577" s="55"/>
    </row>
    <row r="3578" spans="21:25" x14ac:dyDescent="0.2">
      <c r="U3578" s="55"/>
      <c r="V3578" s="53"/>
      <c r="W3578" s="53"/>
      <c r="X3578" s="53"/>
      <c r="Y3578" s="55"/>
    </row>
    <row r="3579" spans="21:25" x14ac:dyDescent="0.2">
      <c r="U3579" s="55"/>
      <c r="V3579" s="53"/>
      <c r="W3579" s="53"/>
      <c r="X3579" s="53"/>
      <c r="Y3579" s="55"/>
    </row>
    <row r="3580" spans="21:25" x14ac:dyDescent="0.2">
      <c r="U3580" s="55"/>
      <c r="V3580" s="53"/>
      <c r="W3580" s="53"/>
      <c r="X3580" s="53"/>
      <c r="Y3580" s="55"/>
    </row>
    <row r="3581" spans="21:25" x14ac:dyDescent="0.2">
      <c r="U3581" s="55"/>
      <c r="V3581" s="53"/>
      <c r="W3581" s="53"/>
      <c r="X3581" s="53"/>
      <c r="Y3581" s="55"/>
    </row>
    <row r="3582" spans="21:25" x14ac:dyDescent="0.2">
      <c r="U3582" s="55"/>
      <c r="V3582" s="53"/>
      <c r="W3582" s="53"/>
      <c r="X3582" s="53"/>
      <c r="Y3582" s="55"/>
    </row>
    <row r="3583" spans="21:25" x14ac:dyDescent="0.2">
      <c r="U3583" s="55"/>
      <c r="V3583" s="53"/>
      <c r="W3583" s="53"/>
      <c r="X3583" s="53"/>
      <c r="Y3583" s="55"/>
    </row>
    <row r="3584" spans="21:25" x14ac:dyDescent="0.2">
      <c r="U3584" s="55"/>
      <c r="V3584" s="53"/>
      <c r="W3584" s="53"/>
      <c r="X3584" s="53"/>
      <c r="Y3584" s="55"/>
    </row>
    <row r="3585" spans="21:25" x14ac:dyDescent="0.2">
      <c r="U3585" s="55"/>
      <c r="V3585" s="53"/>
      <c r="W3585" s="53"/>
      <c r="X3585" s="53"/>
      <c r="Y3585" s="55"/>
    </row>
    <row r="3586" spans="21:25" x14ac:dyDescent="0.2">
      <c r="U3586" s="55"/>
      <c r="V3586" s="53"/>
      <c r="W3586" s="53"/>
      <c r="X3586" s="53"/>
      <c r="Y3586" s="55"/>
    </row>
    <row r="3587" spans="21:25" x14ac:dyDescent="0.2">
      <c r="U3587" s="55"/>
      <c r="V3587" s="53"/>
      <c r="W3587" s="53"/>
      <c r="X3587" s="53"/>
      <c r="Y3587" s="55"/>
    </row>
    <row r="3588" spans="21:25" x14ac:dyDescent="0.2">
      <c r="U3588" s="55"/>
      <c r="V3588" s="53"/>
      <c r="W3588" s="53"/>
      <c r="X3588" s="53"/>
      <c r="Y3588" s="55"/>
    </row>
    <row r="3589" spans="21:25" x14ac:dyDescent="0.2">
      <c r="U3589" s="55"/>
      <c r="V3589" s="53"/>
      <c r="W3589" s="53"/>
      <c r="X3589" s="53"/>
      <c r="Y3589" s="55"/>
    </row>
    <row r="3590" spans="21:25" x14ac:dyDescent="0.2">
      <c r="U3590" s="55"/>
      <c r="V3590" s="53"/>
      <c r="W3590" s="53"/>
      <c r="X3590" s="53"/>
      <c r="Y3590" s="55"/>
    </row>
    <row r="3591" spans="21:25" x14ac:dyDescent="0.2">
      <c r="U3591" s="55"/>
      <c r="V3591" s="53"/>
      <c r="W3591" s="53"/>
      <c r="X3591" s="53"/>
      <c r="Y3591" s="55"/>
    </row>
    <row r="3592" spans="21:25" x14ac:dyDescent="0.2">
      <c r="U3592" s="55"/>
      <c r="V3592" s="53"/>
      <c r="W3592" s="53"/>
      <c r="X3592" s="53"/>
      <c r="Y3592" s="55"/>
    </row>
    <row r="3593" spans="21:25" x14ac:dyDescent="0.2">
      <c r="U3593" s="55"/>
      <c r="V3593" s="53"/>
      <c r="W3593" s="53"/>
      <c r="X3593" s="53"/>
      <c r="Y3593" s="55"/>
    </row>
    <row r="3594" spans="21:25" x14ac:dyDescent="0.2">
      <c r="U3594" s="55"/>
      <c r="V3594" s="53"/>
      <c r="W3594" s="53"/>
      <c r="X3594" s="53"/>
      <c r="Y3594" s="55"/>
    </row>
    <row r="3595" spans="21:25" x14ac:dyDescent="0.2">
      <c r="U3595" s="55"/>
      <c r="V3595" s="53"/>
      <c r="W3595" s="53"/>
      <c r="X3595" s="53"/>
      <c r="Y3595" s="55"/>
    </row>
    <row r="3596" spans="21:25" x14ac:dyDescent="0.2">
      <c r="U3596" s="55"/>
      <c r="V3596" s="53"/>
      <c r="W3596" s="53"/>
      <c r="X3596" s="53"/>
      <c r="Y3596" s="55"/>
    </row>
    <row r="3597" spans="21:25" x14ac:dyDescent="0.2">
      <c r="U3597" s="55"/>
      <c r="V3597" s="53"/>
      <c r="W3597" s="53"/>
      <c r="X3597" s="53"/>
      <c r="Y3597" s="55"/>
    </row>
    <row r="3598" spans="21:25" x14ac:dyDescent="0.2">
      <c r="U3598" s="55"/>
      <c r="V3598" s="53"/>
      <c r="W3598" s="53"/>
      <c r="X3598" s="53"/>
      <c r="Y3598" s="55"/>
    </row>
    <row r="3599" spans="21:25" x14ac:dyDescent="0.2">
      <c r="U3599" s="55"/>
      <c r="V3599" s="53"/>
      <c r="W3599" s="53"/>
      <c r="X3599" s="53"/>
      <c r="Y3599" s="55"/>
    </row>
    <row r="3600" spans="21:25" x14ac:dyDescent="0.2">
      <c r="U3600" s="55"/>
      <c r="V3600" s="53"/>
      <c r="W3600" s="53"/>
      <c r="X3600" s="53"/>
      <c r="Y3600" s="55"/>
    </row>
    <row r="3601" spans="21:25" x14ac:dyDescent="0.2">
      <c r="U3601" s="55"/>
      <c r="V3601" s="53"/>
      <c r="W3601" s="53"/>
      <c r="X3601" s="53"/>
      <c r="Y3601" s="55"/>
    </row>
    <row r="3602" spans="21:25" x14ac:dyDescent="0.2">
      <c r="U3602" s="55"/>
      <c r="V3602" s="53"/>
      <c r="W3602" s="53"/>
      <c r="X3602" s="53"/>
      <c r="Y3602" s="55"/>
    </row>
    <row r="3603" spans="21:25" x14ac:dyDescent="0.2">
      <c r="U3603" s="55"/>
      <c r="V3603" s="53"/>
      <c r="W3603" s="53"/>
      <c r="X3603" s="53"/>
      <c r="Y3603" s="55"/>
    </row>
    <row r="3604" spans="21:25" x14ac:dyDescent="0.2">
      <c r="U3604" s="55"/>
      <c r="V3604" s="53"/>
      <c r="W3604" s="53"/>
      <c r="X3604" s="53"/>
      <c r="Y3604" s="55"/>
    </row>
    <row r="3605" spans="21:25" x14ac:dyDescent="0.2">
      <c r="U3605" s="55"/>
      <c r="V3605" s="53"/>
      <c r="W3605" s="53"/>
      <c r="X3605" s="53"/>
      <c r="Y3605" s="55"/>
    </row>
    <row r="3606" spans="21:25" x14ac:dyDescent="0.2">
      <c r="U3606" s="55"/>
      <c r="V3606" s="53"/>
      <c r="W3606" s="53"/>
      <c r="X3606" s="53"/>
      <c r="Y3606" s="55"/>
    </row>
    <row r="3607" spans="21:25" x14ac:dyDescent="0.2">
      <c r="U3607" s="55"/>
      <c r="V3607" s="53"/>
      <c r="W3607" s="53"/>
      <c r="X3607" s="53"/>
      <c r="Y3607" s="55"/>
    </row>
    <row r="3608" spans="21:25" x14ac:dyDescent="0.2">
      <c r="U3608" s="55"/>
      <c r="V3608" s="53"/>
      <c r="W3608" s="53"/>
      <c r="X3608" s="53"/>
      <c r="Y3608" s="55"/>
    </row>
    <row r="3609" spans="21:25" x14ac:dyDescent="0.2">
      <c r="U3609" s="55"/>
      <c r="V3609" s="53"/>
      <c r="W3609" s="53"/>
      <c r="X3609" s="53"/>
      <c r="Y3609" s="55"/>
    </row>
    <row r="3610" spans="21:25" x14ac:dyDescent="0.2">
      <c r="U3610" s="55"/>
      <c r="V3610" s="53"/>
      <c r="W3610" s="53"/>
      <c r="X3610" s="53"/>
      <c r="Y3610" s="55"/>
    </row>
    <row r="3611" spans="21:25" x14ac:dyDescent="0.2">
      <c r="U3611" s="55"/>
      <c r="V3611" s="53"/>
      <c r="W3611" s="53"/>
      <c r="X3611" s="53"/>
      <c r="Y3611" s="55"/>
    </row>
    <row r="3612" spans="21:25" x14ac:dyDescent="0.2">
      <c r="U3612" s="55"/>
      <c r="V3612" s="53"/>
      <c r="W3612" s="53"/>
      <c r="X3612" s="53"/>
      <c r="Y3612" s="55"/>
    </row>
    <row r="3613" spans="21:25" x14ac:dyDescent="0.2">
      <c r="U3613" s="55"/>
      <c r="V3613" s="53"/>
      <c r="W3613" s="53"/>
      <c r="X3613" s="53"/>
      <c r="Y3613" s="55"/>
    </row>
    <row r="3614" spans="21:25" x14ac:dyDescent="0.2">
      <c r="U3614" s="55"/>
      <c r="V3614" s="53"/>
      <c r="W3614" s="53"/>
      <c r="X3614" s="53"/>
      <c r="Y3614" s="55"/>
    </row>
    <row r="3615" spans="21:25" x14ac:dyDescent="0.2">
      <c r="U3615" s="55"/>
      <c r="V3615" s="53"/>
      <c r="W3615" s="53"/>
      <c r="X3615" s="53"/>
      <c r="Y3615" s="55"/>
    </row>
    <row r="3616" spans="21:25" x14ac:dyDescent="0.2">
      <c r="U3616" s="55"/>
      <c r="V3616" s="53"/>
      <c r="W3616" s="53"/>
      <c r="X3616" s="53"/>
      <c r="Y3616" s="55"/>
    </row>
    <row r="3617" spans="21:25" x14ac:dyDescent="0.2">
      <c r="U3617" s="55"/>
      <c r="V3617" s="53"/>
      <c r="W3617" s="53"/>
      <c r="X3617" s="53"/>
      <c r="Y3617" s="55"/>
    </row>
    <row r="3618" spans="21:25" x14ac:dyDescent="0.2">
      <c r="U3618" s="55"/>
      <c r="V3618" s="53"/>
      <c r="W3618" s="53"/>
      <c r="X3618" s="53"/>
      <c r="Y3618" s="55"/>
    </row>
    <row r="3619" spans="21:25" x14ac:dyDescent="0.2">
      <c r="U3619" s="55"/>
      <c r="V3619" s="53"/>
      <c r="W3619" s="53"/>
      <c r="X3619" s="53"/>
      <c r="Y3619" s="55"/>
    </row>
    <row r="3620" spans="21:25" x14ac:dyDescent="0.2">
      <c r="U3620" s="55"/>
      <c r="V3620" s="53"/>
      <c r="W3620" s="53"/>
      <c r="X3620" s="53"/>
      <c r="Y3620" s="55"/>
    </row>
    <row r="3621" spans="21:25" x14ac:dyDescent="0.2">
      <c r="U3621" s="55"/>
      <c r="V3621" s="53"/>
      <c r="W3621" s="53"/>
      <c r="X3621" s="53"/>
      <c r="Y3621" s="55"/>
    </row>
    <row r="3622" spans="21:25" x14ac:dyDescent="0.2">
      <c r="U3622" s="55"/>
      <c r="V3622" s="53"/>
      <c r="W3622" s="53"/>
      <c r="X3622" s="53"/>
      <c r="Y3622" s="55"/>
    </row>
    <row r="3623" spans="21:25" x14ac:dyDescent="0.2">
      <c r="U3623" s="55"/>
      <c r="V3623" s="53"/>
      <c r="W3623" s="53"/>
      <c r="X3623" s="53"/>
      <c r="Y3623" s="55"/>
    </row>
    <row r="3624" spans="21:25" x14ac:dyDescent="0.2">
      <c r="U3624" s="55"/>
      <c r="V3624" s="53"/>
      <c r="W3624" s="53"/>
      <c r="X3624" s="53"/>
      <c r="Y3624" s="55"/>
    </row>
    <row r="3625" spans="21:25" x14ac:dyDescent="0.2">
      <c r="U3625" s="55"/>
      <c r="V3625" s="53"/>
      <c r="W3625" s="53"/>
      <c r="X3625" s="53"/>
      <c r="Y3625" s="55"/>
    </row>
    <row r="3626" spans="21:25" x14ac:dyDescent="0.2">
      <c r="U3626" s="55"/>
      <c r="V3626" s="53"/>
      <c r="W3626" s="53"/>
      <c r="X3626" s="53"/>
      <c r="Y3626" s="55"/>
    </row>
    <row r="3627" spans="21:25" x14ac:dyDescent="0.2">
      <c r="U3627" s="55"/>
      <c r="V3627" s="53"/>
      <c r="W3627" s="53"/>
      <c r="X3627" s="53"/>
      <c r="Y3627" s="55"/>
    </row>
    <row r="3628" spans="21:25" x14ac:dyDescent="0.2">
      <c r="U3628" s="55"/>
      <c r="V3628" s="53"/>
      <c r="W3628" s="53"/>
      <c r="X3628" s="53"/>
      <c r="Y3628" s="55"/>
    </row>
    <row r="3629" spans="21:25" x14ac:dyDescent="0.2">
      <c r="U3629" s="55"/>
      <c r="V3629" s="53"/>
      <c r="W3629" s="53"/>
      <c r="X3629" s="53"/>
      <c r="Y3629" s="55"/>
    </row>
    <row r="3630" spans="21:25" x14ac:dyDescent="0.2">
      <c r="U3630" s="55"/>
      <c r="V3630" s="53"/>
      <c r="W3630" s="53"/>
      <c r="X3630" s="53"/>
      <c r="Y3630" s="55"/>
    </row>
    <row r="3631" spans="21:25" x14ac:dyDescent="0.2">
      <c r="U3631" s="55"/>
      <c r="V3631" s="53"/>
      <c r="W3631" s="53"/>
      <c r="X3631" s="53"/>
      <c r="Y3631" s="55"/>
    </row>
    <row r="3632" spans="21:25" x14ac:dyDescent="0.2">
      <c r="U3632" s="55"/>
      <c r="V3632" s="53"/>
      <c r="W3632" s="53"/>
      <c r="X3632" s="53"/>
      <c r="Y3632" s="55"/>
    </row>
    <row r="3633" spans="21:25" x14ac:dyDescent="0.2">
      <c r="U3633" s="55"/>
      <c r="V3633" s="53"/>
      <c r="W3633" s="53"/>
      <c r="X3633" s="53"/>
      <c r="Y3633" s="55"/>
    </row>
    <row r="3634" spans="21:25" x14ac:dyDescent="0.2">
      <c r="U3634" s="55"/>
      <c r="V3634" s="53"/>
      <c r="W3634" s="53"/>
      <c r="X3634" s="53"/>
      <c r="Y3634" s="55"/>
    </row>
    <row r="3635" spans="21:25" x14ac:dyDescent="0.2">
      <c r="U3635" s="55"/>
      <c r="V3635" s="53"/>
      <c r="W3635" s="53"/>
      <c r="X3635" s="53"/>
      <c r="Y3635" s="55"/>
    </row>
    <row r="3636" spans="21:25" x14ac:dyDescent="0.2">
      <c r="U3636" s="55"/>
      <c r="V3636" s="53"/>
      <c r="W3636" s="53"/>
      <c r="X3636" s="53"/>
      <c r="Y3636" s="55"/>
    </row>
    <row r="3637" spans="21:25" x14ac:dyDescent="0.2">
      <c r="U3637" s="55"/>
      <c r="V3637" s="53"/>
      <c r="W3637" s="53"/>
      <c r="X3637" s="53"/>
      <c r="Y3637" s="55"/>
    </row>
    <row r="3638" spans="21:25" x14ac:dyDescent="0.2">
      <c r="U3638" s="55"/>
      <c r="V3638" s="53"/>
      <c r="W3638" s="53"/>
      <c r="X3638" s="53"/>
      <c r="Y3638" s="55"/>
    </row>
    <row r="3639" spans="21:25" x14ac:dyDescent="0.2">
      <c r="U3639" s="55"/>
      <c r="V3639" s="53"/>
      <c r="W3639" s="53"/>
      <c r="X3639" s="53"/>
      <c r="Y3639" s="55"/>
    </row>
    <row r="3640" spans="21:25" x14ac:dyDescent="0.2">
      <c r="U3640" s="55"/>
      <c r="V3640" s="53"/>
      <c r="W3640" s="53"/>
      <c r="X3640" s="53"/>
      <c r="Y3640" s="55"/>
    </row>
    <row r="3641" spans="21:25" x14ac:dyDescent="0.2">
      <c r="U3641" s="55"/>
      <c r="V3641" s="53"/>
      <c r="W3641" s="53"/>
      <c r="X3641" s="53"/>
      <c r="Y3641" s="55"/>
    </row>
    <row r="3642" spans="21:25" x14ac:dyDescent="0.2">
      <c r="U3642" s="55"/>
      <c r="V3642" s="53"/>
      <c r="W3642" s="53"/>
      <c r="X3642" s="53"/>
      <c r="Y3642" s="55"/>
    </row>
    <row r="3643" spans="21:25" x14ac:dyDescent="0.2">
      <c r="U3643" s="55"/>
      <c r="V3643" s="53"/>
      <c r="W3643" s="53"/>
      <c r="X3643" s="53"/>
      <c r="Y3643" s="55"/>
    </row>
    <row r="3644" spans="21:25" x14ac:dyDescent="0.2">
      <c r="U3644" s="55"/>
      <c r="V3644" s="53"/>
      <c r="W3644" s="53"/>
      <c r="X3644" s="53"/>
      <c r="Y3644" s="55"/>
    </row>
    <row r="3645" spans="21:25" x14ac:dyDescent="0.2">
      <c r="U3645" s="55"/>
      <c r="V3645" s="53"/>
      <c r="W3645" s="53"/>
      <c r="X3645" s="53"/>
      <c r="Y3645" s="55"/>
    </row>
    <row r="3646" spans="21:25" x14ac:dyDescent="0.2">
      <c r="U3646" s="55"/>
      <c r="V3646" s="53"/>
      <c r="W3646" s="53"/>
      <c r="X3646" s="53"/>
      <c r="Y3646" s="55"/>
    </row>
    <row r="3647" spans="21:25" x14ac:dyDescent="0.2">
      <c r="U3647" s="55"/>
      <c r="V3647" s="53"/>
      <c r="W3647" s="53"/>
      <c r="X3647" s="53"/>
      <c r="Y3647" s="55"/>
    </row>
    <row r="3648" spans="21:25" x14ac:dyDescent="0.2">
      <c r="U3648" s="55"/>
      <c r="V3648" s="53"/>
      <c r="W3648" s="53"/>
      <c r="X3648" s="53"/>
      <c r="Y3648" s="55"/>
    </row>
    <row r="3649" spans="21:25" x14ac:dyDescent="0.2">
      <c r="U3649" s="55"/>
      <c r="V3649" s="53"/>
      <c r="W3649" s="53"/>
      <c r="X3649" s="53"/>
      <c r="Y3649" s="55"/>
    </row>
    <row r="3650" spans="21:25" x14ac:dyDescent="0.2">
      <c r="U3650" s="55"/>
      <c r="V3650" s="53"/>
      <c r="W3650" s="53"/>
      <c r="X3650" s="53"/>
      <c r="Y3650" s="55"/>
    </row>
    <row r="3651" spans="21:25" x14ac:dyDescent="0.2">
      <c r="U3651" s="55"/>
      <c r="V3651" s="53"/>
      <c r="W3651" s="53"/>
      <c r="X3651" s="53"/>
      <c r="Y3651" s="55"/>
    </row>
    <row r="3652" spans="21:25" x14ac:dyDescent="0.2">
      <c r="U3652" s="55"/>
      <c r="V3652" s="53"/>
      <c r="W3652" s="53"/>
      <c r="X3652" s="53"/>
      <c r="Y3652" s="55"/>
    </row>
    <row r="3653" spans="21:25" x14ac:dyDescent="0.2">
      <c r="U3653" s="55"/>
      <c r="V3653" s="53"/>
      <c r="W3653" s="53"/>
      <c r="X3653" s="53"/>
      <c r="Y3653" s="55"/>
    </row>
    <row r="3654" spans="21:25" x14ac:dyDescent="0.2">
      <c r="U3654" s="55"/>
      <c r="V3654" s="53"/>
      <c r="W3654" s="53"/>
      <c r="X3654" s="53"/>
      <c r="Y3654" s="55"/>
    </row>
    <row r="3655" spans="21:25" x14ac:dyDescent="0.2">
      <c r="U3655" s="55"/>
      <c r="V3655" s="53"/>
      <c r="W3655" s="53"/>
      <c r="X3655" s="53"/>
      <c r="Y3655" s="55"/>
    </row>
    <row r="3656" spans="21:25" x14ac:dyDescent="0.2">
      <c r="U3656" s="55"/>
      <c r="V3656" s="53"/>
      <c r="W3656" s="53"/>
      <c r="X3656" s="53"/>
      <c r="Y3656" s="55"/>
    </row>
    <row r="3657" spans="21:25" x14ac:dyDescent="0.2">
      <c r="U3657" s="55"/>
      <c r="V3657" s="53"/>
      <c r="W3657" s="53"/>
      <c r="X3657" s="53"/>
      <c r="Y3657" s="55"/>
    </row>
    <row r="3658" spans="21:25" x14ac:dyDescent="0.2">
      <c r="U3658" s="55"/>
      <c r="V3658" s="53"/>
      <c r="W3658" s="53"/>
      <c r="X3658" s="53"/>
      <c r="Y3658" s="55"/>
    </row>
    <row r="3659" spans="21:25" x14ac:dyDescent="0.2">
      <c r="U3659" s="55"/>
      <c r="V3659" s="53"/>
      <c r="W3659" s="53"/>
      <c r="X3659" s="53"/>
      <c r="Y3659" s="55"/>
    </row>
    <row r="3660" spans="21:25" x14ac:dyDescent="0.2">
      <c r="U3660" s="55"/>
      <c r="V3660" s="53"/>
      <c r="W3660" s="53"/>
      <c r="X3660" s="53"/>
      <c r="Y3660" s="55"/>
    </row>
    <row r="3661" spans="21:25" x14ac:dyDescent="0.2">
      <c r="U3661" s="55"/>
      <c r="V3661" s="53"/>
      <c r="W3661" s="53"/>
      <c r="X3661" s="53"/>
      <c r="Y3661" s="55"/>
    </row>
    <row r="3662" spans="21:25" x14ac:dyDescent="0.2">
      <c r="U3662" s="55"/>
      <c r="V3662" s="53"/>
      <c r="W3662" s="53"/>
      <c r="X3662" s="53"/>
      <c r="Y3662" s="55"/>
    </row>
    <row r="3663" spans="21:25" x14ac:dyDescent="0.2">
      <c r="U3663" s="55"/>
      <c r="V3663" s="53"/>
      <c r="W3663" s="53"/>
      <c r="X3663" s="53"/>
      <c r="Y3663" s="55"/>
    </row>
    <row r="3664" spans="21:25" x14ac:dyDescent="0.2">
      <c r="U3664" s="55"/>
      <c r="V3664" s="53"/>
      <c r="W3664" s="53"/>
      <c r="X3664" s="53"/>
      <c r="Y3664" s="55"/>
    </row>
    <row r="3665" spans="21:25" x14ac:dyDescent="0.2">
      <c r="U3665" s="55"/>
      <c r="V3665" s="53"/>
      <c r="W3665" s="53"/>
      <c r="X3665" s="53"/>
      <c r="Y3665" s="55"/>
    </row>
    <row r="3666" spans="21:25" x14ac:dyDescent="0.2">
      <c r="U3666" s="55"/>
      <c r="V3666" s="53"/>
      <c r="W3666" s="53"/>
      <c r="X3666" s="53"/>
      <c r="Y3666" s="55"/>
    </row>
    <row r="3667" spans="21:25" x14ac:dyDescent="0.2">
      <c r="U3667" s="55"/>
      <c r="V3667" s="53"/>
      <c r="W3667" s="53"/>
      <c r="X3667" s="53"/>
      <c r="Y3667" s="55"/>
    </row>
    <row r="3668" spans="21:25" x14ac:dyDescent="0.2">
      <c r="U3668" s="55"/>
      <c r="V3668" s="53"/>
      <c r="W3668" s="53"/>
      <c r="X3668" s="53"/>
      <c r="Y3668" s="55"/>
    </row>
    <row r="3669" spans="21:25" x14ac:dyDescent="0.2">
      <c r="U3669" s="55"/>
      <c r="V3669" s="53"/>
      <c r="W3669" s="53"/>
      <c r="X3669" s="53"/>
      <c r="Y3669" s="55"/>
    </row>
    <row r="3670" spans="21:25" x14ac:dyDescent="0.2">
      <c r="U3670" s="55"/>
      <c r="V3670" s="53"/>
      <c r="W3670" s="53"/>
      <c r="X3670" s="53"/>
      <c r="Y3670" s="55"/>
    </row>
    <row r="3671" spans="21:25" x14ac:dyDescent="0.2">
      <c r="U3671" s="55"/>
      <c r="V3671" s="53"/>
      <c r="W3671" s="53"/>
      <c r="X3671" s="53"/>
      <c r="Y3671" s="55"/>
    </row>
    <row r="3672" spans="21:25" x14ac:dyDescent="0.2">
      <c r="U3672" s="55"/>
      <c r="V3672" s="53"/>
      <c r="W3672" s="53"/>
      <c r="X3672" s="53"/>
      <c r="Y3672" s="55"/>
    </row>
    <row r="3673" spans="21:25" x14ac:dyDescent="0.2">
      <c r="U3673" s="55"/>
      <c r="V3673" s="53"/>
      <c r="W3673" s="53"/>
      <c r="X3673" s="53"/>
      <c r="Y3673" s="55"/>
    </row>
    <row r="3674" spans="21:25" x14ac:dyDescent="0.2">
      <c r="U3674" s="55"/>
      <c r="V3674" s="53"/>
      <c r="W3674" s="53"/>
      <c r="X3674" s="53"/>
      <c r="Y3674" s="55"/>
    </row>
    <row r="3675" spans="21:25" x14ac:dyDescent="0.2">
      <c r="U3675" s="55"/>
      <c r="V3675" s="53"/>
      <c r="W3675" s="53"/>
      <c r="X3675" s="53"/>
      <c r="Y3675" s="55"/>
    </row>
    <row r="3676" spans="21:25" x14ac:dyDescent="0.2">
      <c r="U3676" s="55"/>
      <c r="V3676" s="53"/>
      <c r="W3676" s="53"/>
      <c r="X3676" s="53"/>
      <c r="Y3676" s="55"/>
    </row>
    <row r="3677" spans="21:25" x14ac:dyDescent="0.2">
      <c r="U3677" s="55"/>
      <c r="V3677" s="53"/>
      <c r="W3677" s="53"/>
      <c r="X3677" s="53"/>
      <c r="Y3677" s="55"/>
    </row>
    <row r="3678" spans="21:25" x14ac:dyDescent="0.2">
      <c r="U3678" s="55"/>
      <c r="V3678" s="53"/>
      <c r="W3678" s="53"/>
      <c r="X3678" s="53"/>
      <c r="Y3678" s="55"/>
    </row>
    <row r="3679" spans="21:25" x14ac:dyDescent="0.2">
      <c r="U3679" s="55"/>
      <c r="V3679" s="53"/>
      <c r="W3679" s="53"/>
      <c r="X3679" s="53"/>
      <c r="Y3679" s="55"/>
    </row>
    <row r="3680" spans="21:25" x14ac:dyDescent="0.2">
      <c r="U3680" s="55"/>
      <c r="V3680" s="53"/>
      <c r="W3680" s="53"/>
      <c r="X3680" s="53"/>
      <c r="Y3680" s="55"/>
    </row>
    <row r="3681" spans="21:25" x14ac:dyDescent="0.2">
      <c r="U3681" s="55"/>
      <c r="V3681" s="53"/>
      <c r="W3681" s="53"/>
      <c r="X3681" s="53"/>
      <c r="Y3681" s="55"/>
    </row>
    <row r="3682" spans="21:25" x14ac:dyDescent="0.2">
      <c r="U3682" s="55"/>
      <c r="V3682" s="53"/>
      <c r="W3682" s="53"/>
      <c r="X3682" s="53"/>
      <c r="Y3682" s="55"/>
    </row>
    <row r="3683" spans="21:25" x14ac:dyDescent="0.2">
      <c r="U3683" s="55"/>
      <c r="V3683" s="53"/>
      <c r="W3683" s="53"/>
      <c r="X3683" s="53"/>
      <c r="Y3683" s="55"/>
    </row>
    <row r="3684" spans="21:25" x14ac:dyDescent="0.2">
      <c r="U3684" s="55"/>
      <c r="V3684" s="53"/>
      <c r="W3684" s="53"/>
      <c r="X3684" s="53"/>
      <c r="Y3684" s="55"/>
    </row>
    <row r="3685" spans="21:25" x14ac:dyDescent="0.2">
      <c r="U3685" s="55"/>
      <c r="V3685" s="53"/>
      <c r="W3685" s="53"/>
      <c r="X3685" s="53"/>
      <c r="Y3685" s="55"/>
    </row>
    <row r="3686" spans="21:25" x14ac:dyDescent="0.2">
      <c r="U3686" s="55"/>
      <c r="V3686" s="53"/>
      <c r="W3686" s="53"/>
      <c r="X3686" s="53"/>
      <c r="Y3686" s="55"/>
    </row>
    <row r="3687" spans="21:25" x14ac:dyDescent="0.2">
      <c r="U3687" s="55"/>
      <c r="V3687" s="53"/>
      <c r="W3687" s="53"/>
      <c r="X3687" s="53"/>
      <c r="Y3687" s="55"/>
    </row>
    <row r="3688" spans="21:25" x14ac:dyDescent="0.2">
      <c r="U3688" s="55"/>
      <c r="V3688" s="53"/>
      <c r="W3688" s="53"/>
      <c r="X3688" s="53"/>
      <c r="Y3688" s="55"/>
    </row>
    <row r="3689" spans="21:25" x14ac:dyDescent="0.2">
      <c r="U3689" s="55"/>
      <c r="V3689" s="53"/>
      <c r="W3689" s="53"/>
      <c r="X3689" s="53"/>
      <c r="Y3689" s="55"/>
    </row>
    <row r="3690" spans="21:25" x14ac:dyDescent="0.2">
      <c r="U3690" s="55"/>
      <c r="V3690" s="53"/>
      <c r="W3690" s="53"/>
      <c r="X3690" s="53"/>
      <c r="Y3690" s="55"/>
    </row>
    <row r="3691" spans="21:25" x14ac:dyDescent="0.2">
      <c r="U3691" s="55"/>
      <c r="V3691" s="53"/>
      <c r="W3691" s="53"/>
      <c r="X3691" s="53"/>
      <c r="Y3691" s="55"/>
    </row>
    <row r="3692" spans="21:25" x14ac:dyDescent="0.2">
      <c r="U3692" s="55"/>
      <c r="V3692" s="53"/>
      <c r="W3692" s="53"/>
      <c r="X3692" s="53"/>
      <c r="Y3692" s="55"/>
    </row>
    <row r="3693" spans="21:25" x14ac:dyDescent="0.2">
      <c r="U3693" s="55"/>
      <c r="V3693" s="53"/>
      <c r="W3693" s="53"/>
      <c r="X3693" s="53"/>
      <c r="Y3693" s="55"/>
    </row>
    <row r="3694" spans="21:25" x14ac:dyDescent="0.2">
      <c r="U3694" s="55"/>
      <c r="V3694" s="53"/>
      <c r="W3694" s="53"/>
      <c r="X3694" s="53"/>
      <c r="Y3694" s="55"/>
    </row>
    <row r="3695" spans="21:25" x14ac:dyDescent="0.2">
      <c r="U3695" s="55"/>
      <c r="V3695" s="53"/>
      <c r="W3695" s="53"/>
      <c r="X3695" s="53"/>
      <c r="Y3695" s="55"/>
    </row>
    <row r="3696" spans="21:25" x14ac:dyDescent="0.2">
      <c r="U3696" s="55"/>
      <c r="V3696" s="53"/>
      <c r="W3696" s="53"/>
      <c r="X3696" s="53"/>
      <c r="Y3696" s="55"/>
    </row>
    <row r="3697" spans="21:25" x14ac:dyDescent="0.2">
      <c r="U3697" s="55"/>
      <c r="V3697" s="53"/>
      <c r="W3697" s="53"/>
      <c r="X3697" s="53"/>
      <c r="Y3697" s="55"/>
    </row>
    <row r="3698" spans="21:25" x14ac:dyDescent="0.2">
      <c r="U3698" s="55"/>
      <c r="V3698" s="53"/>
      <c r="W3698" s="53"/>
      <c r="X3698" s="53"/>
      <c r="Y3698" s="55"/>
    </row>
    <row r="3699" spans="21:25" x14ac:dyDescent="0.2">
      <c r="U3699" s="55"/>
      <c r="V3699" s="53"/>
      <c r="W3699" s="53"/>
      <c r="X3699" s="53"/>
      <c r="Y3699" s="55"/>
    </row>
    <row r="3700" spans="21:25" x14ac:dyDescent="0.2">
      <c r="U3700" s="55"/>
      <c r="V3700" s="53"/>
      <c r="W3700" s="53"/>
      <c r="X3700" s="53"/>
      <c r="Y3700" s="55"/>
    </row>
    <row r="3701" spans="21:25" x14ac:dyDescent="0.2">
      <c r="U3701" s="55"/>
      <c r="V3701" s="53"/>
      <c r="W3701" s="53"/>
      <c r="X3701" s="53"/>
      <c r="Y3701" s="55"/>
    </row>
    <row r="3702" spans="21:25" x14ac:dyDescent="0.2">
      <c r="U3702" s="55"/>
      <c r="V3702" s="53"/>
      <c r="W3702" s="53"/>
      <c r="X3702" s="53"/>
      <c r="Y3702" s="55"/>
    </row>
    <row r="3703" spans="21:25" x14ac:dyDescent="0.2">
      <c r="U3703" s="55"/>
      <c r="V3703" s="53"/>
      <c r="W3703" s="53"/>
      <c r="X3703" s="53"/>
      <c r="Y3703" s="55"/>
    </row>
    <row r="3704" spans="21:25" x14ac:dyDescent="0.2">
      <c r="U3704" s="55"/>
      <c r="V3704" s="53"/>
      <c r="W3704" s="53"/>
      <c r="X3704" s="53"/>
      <c r="Y3704" s="55"/>
    </row>
    <row r="3705" spans="21:25" x14ac:dyDescent="0.2">
      <c r="U3705" s="55"/>
      <c r="V3705" s="53"/>
      <c r="W3705" s="53"/>
      <c r="X3705" s="53"/>
      <c r="Y3705" s="55"/>
    </row>
    <row r="3706" spans="21:25" x14ac:dyDescent="0.2">
      <c r="U3706" s="55"/>
      <c r="V3706" s="53"/>
      <c r="W3706" s="53"/>
      <c r="X3706" s="53"/>
      <c r="Y3706" s="55"/>
    </row>
    <row r="3707" spans="21:25" x14ac:dyDescent="0.2">
      <c r="U3707" s="55"/>
      <c r="V3707" s="53"/>
      <c r="W3707" s="53"/>
      <c r="X3707" s="53"/>
      <c r="Y3707" s="55"/>
    </row>
    <row r="3708" spans="21:25" x14ac:dyDescent="0.2">
      <c r="U3708" s="55"/>
      <c r="V3708" s="53"/>
      <c r="W3708" s="53"/>
      <c r="X3708" s="53"/>
      <c r="Y3708" s="55"/>
    </row>
    <row r="3709" spans="21:25" x14ac:dyDescent="0.2">
      <c r="U3709" s="55"/>
      <c r="V3709" s="53"/>
      <c r="W3709" s="53"/>
      <c r="X3709" s="53"/>
      <c r="Y3709" s="55"/>
    </row>
    <row r="3710" spans="21:25" x14ac:dyDescent="0.2">
      <c r="U3710" s="55"/>
      <c r="V3710" s="53"/>
      <c r="W3710" s="53"/>
      <c r="X3710" s="53"/>
      <c r="Y3710" s="55"/>
    </row>
    <row r="3711" spans="21:25" x14ac:dyDescent="0.2">
      <c r="U3711" s="55"/>
      <c r="V3711" s="53"/>
      <c r="W3711" s="53"/>
      <c r="X3711" s="53"/>
      <c r="Y3711" s="55"/>
    </row>
    <row r="3712" spans="21:25" x14ac:dyDescent="0.2">
      <c r="U3712" s="55"/>
      <c r="V3712" s="53"/>
      <c r="W3712" s="53"/>
      <c r="X3712" s="53"/>
      <c r="Y3712" s="55"/>
    </row>
    <row r="3713" spans="21:25" x14ac:dyDescent="0.2">
      <c r="U3713" s="55"/>
      <c r="V3713" s="53"/>
      <c r="W3713" s="53"/>
      <c r="X3713" s="53"/>
      <c r="Y3713" s="55"/>
    </row>
    <row r="3714" spans="21:25" x14ac:dyDescent="0.2">
      <c r="U3714" s="55"/>
      <c r="V3714" s="53"/>
      <c r="W3714" s="53"/>
      <c r="X3714" s="53"/>
      <c r="Y3714" s="55"/>
    </row>
    <row r="3715" spans="21:25" x14ac:dyDescent="0.2">
      <c r="U3715" s="55"/>
      <c r="V3715" s="53"/>
      <c r="W3715" s="53"/>
      <c r="X3715" s="53"/>
      <c r="Y3715" s="55"/>
    </row>
    <row r="3716" spans="21:25" x14ac:dyDescent="0.2">
      <c r="U3716" s="55"/>
      <c r="V3716" s="53"/>
      <c r="W3716" s="53"/>
      <c r="X3716" s="53"/>
      <c r="Y3716" s="55"/>
    </row>
    <row r="3717" spans="21:25" x14ac:dyDescent="0.2">
      <c r="U3717" s="55"/>
      <c r="V3717" s="53"/>
      <c r="W3717" s="53"/>
      <c r="X3717" s="53"/>
      <c r="Y3717" s="55"/>
    </row>
    <row r="3718" spans="21:25" x14ac:dyDescent="0.2">
      <c r="U3718" s="55"/>
      <c r="V3718" s="53"/>
      <c r="W3718" s="53"/>
      <c r="X3718" s="53"/>
      <c r="Y3718" s="55"/>
    </row>
    <row r="3719" spans="21:25" x14ac:dyDescent="0.2">
      <c r="U3719" s="55"/>
      <c r="V3719" s="53"/>
      <c r="W3719" s="53"/>
      <c r="X3719" s="53"/>
      <c r="Y3719" s="55"/>
    </row>
    <row r="3720" spans="21:25" x14ac:dyDescent="0.2">
      <c r="U3720" s="55"/>
      <c r="V3720" s="53"/>
      <c r="W3720" s="53"/>
      <c r="X3720" s="53"/>
      <c r="Y3720" s="55"/>
    </row>
    <row r="3721" spans="21:25" x14ac:dyDescent="0.2">
      <c r="U3721" s="55"/>
      <c r="V3721" s="53"/>
      <c r="W3721" s="53"/>
      <c r="X3721" s="53"/>
      <c r="Y3721" s="55"/>
    </row>
    <row r="3722" spans="21:25" x14ac:dyDescent="0.2">
      <c r="U3722" s="55"/>
      <c r="V3722" s="53"/>
      <c r="W3722" s="53"/>
      <c r="X3722" s="53"/>
      <c r="Y3722" s="55"/>
    </row>
    <row r="3723" spans="21:25" x14ac:dyDescent="0.2">
      <c r="U3723" s="55"/>
      <c r="V3723" s="53"/>
      <c r="W3723" s="53"/>
      <c r="X3723" s="53"/>
      <c r="Y3723" s="55"/>
    </row>
    <row r="3724" spans="21:25" x14ac:dyDescent="0.2">
      <c r="U3724" s="55"/>
      <c r="V3724" s="53"/>
      <c r="W3724" s="53"/>
      <c r="X3724" s="53"/>
      <c r="Y3724" s="55"/>
    </row>
    <row r="3725" spans="21:25" x14ac:dyDescent="0.2">
      <c r="U3725" s="55"/>
      <c r="V3725" s="53"/>
      <c r="W3725" s="53"/>
      <c r="X3725" s="53"/>
      <c r="Y3725" s="55"/>
    </row>
    <row r="3726" spans="21:25" x14ac:dyDescent="0.2">
      <c r="U3726" s="55"/>
      <c r="V3726" s="53"/>
      <c r="W3726" s="53"/>
      <c r="X3726" s="53"/>
      <c r="Y3726" s="55"/>
    </row>
    <row r="3727" spans="21:25" x14ac:dyDescent="0.2">
      <c r="U3727" s="55"/>
      <c r="V3727" s="53"/>
      <c r="W3727" s="53"/>
      <c r="X3727" s="53"/>
      <c r="Y3727" s="55"/>
    </row>
    <row r="3728" spans="21:25" x14ac:dyDescent="0.2">
      <c r="U3728" s="55"/>
      <c r="V3728" s="53"/>
      <c r="W3728" s="53"/>
      <c r="X3728" s="53"/>
      <c r="Y3728" s="55"/>
    </row>
    <row r="3729" spans="21:25" x14ac:dyDescent="0.2">
      <c r="U3729" s="55"/>
      <c r="V3729" s="53"/>
      <c r="W3729" s="53"/>
      <c r="X3729" s="53"/>
      <c r="Y3729" s="55"/>
    </row>
    <row r="3730" spans="21:25" x14ac:dyDescent="0.2">
      <c r="U3730" s="55"/>
      <c r="V3730" s="53"/>
      <c r="W3730" s="53"/>
      <c r="X3730" s="53"/>
      <c r="Y3730" s="55"/>
    </row>
    <row r="3731" spans="21:25" x14ac:dyDescent="0.2">
      <c r="U3731" s="55"/>
      <c r="V3731" s="53"/>
      <c r="W3731" s="53"/>
      <c r="X3731" s="53"/>
      <c r="Y3731" s="55"/>
    </row>
    <row r="3732" spans="21:25" x14ac:dyDescent="0.2">
      <c r="U3732" s="55"/>
      <c r="V3732" s="53"/>
      <c r="W3732" s="53"/>
      <c r="X3732" s="53"/>
      <c r="Y3732" s="55"/>
    </row>
    <row r="3733" spans="21:25" x14ac:dyDescent="0.2">
      <c r="U3733" s="55"/>
      <c r="V3733" s="53"/>
      <c r="W3733" s="53"/>
      <c r="X3733" s="53"/>
      <c r="Y3733" s="55"/>
    </row>
    <row r="3734" spans="21:25" x14ac:dyDescent="0.2">
      <c r="U3734" s="55"/>
      <c r="V3734" s="53"/>
      <c r="W3734" s="53"/>
      <c r="X3734" s="53"/>
      <c r="Y3734" s="55"/>
    </row>
    <row r="3735" spans="21:25" x14ac:dyDescent="0.2">
      <c r="U3735" s="55"/>
      <c r="V3735" s="53"/>
      <c r="W3735" s="53"/>
      <c r="X3735" s="53"/>
      <c r="Y3735" s="55"/>
    </row>
    <row r="3736" spans="21:25" x14ac:dyDescent="0.2">
      <c r="U3736" s="55"/>
      <c r="V3736" s="53"/>
      <c r="W3736" s="53"/>
      <c r="X3736" s="53"/>
      <c r="Y3736" s="55"/>
    </row>
    <row r="3737" spans="21:25" x14ac:dyDescent="0.2">
      <c r="U3737" s="55"/>
      <c r="V3737" s="53"/>
      <c r="W3737" s="53"/>
      <c r="X3737" s="53"/>
      <c r="Y3737" s="55"/>
    </row>
    <row r="3738" spans="21:25" x14ac:dyDescent="0.2">
      <c r="U3738" s="55"/>
      <c r="V3738" s="53"/>
      <c r="W3738" s="53"/>
      <c r="X3738" s="53"/>
      <c r="Y3738" s="55"/>
    </row>
    <row r="3739" spans="21:25" x14ac:dyDescent="0.2">
      <c r="U3739" s="55"/>
      <c r="V3739" s="53"/>
      <c r="W3739" s="53"/>
      <c r="X3739" s="53"/>
      <c r="Y3739" s="55"/>
    </row>
    <row r="3740" spans="21:25" x14ac:dyDescent="0.2">
      <c r="U3740" s="55"/>
      <c r="V3740" s="53"/>
      <c r="W3740" s="53"/>
      <c r="X3740" s="53"/>
      <c r="Y3740" s="55"/>
    </row>
    <row r="3741" spans="21:25" x14ac:dyDescent="0.2">
      <c r="U3741" s="55"/>
      <c r="V3741" s="53"/>
      <c r="W3741" s="53"/>
      <c r="X3741" s="53"/>
      <c r="Y3741" s="55"/>
    </row>
    <row r="3742" spans="21:25" x14ac:dyDescent="0.2">
      <c r="U3742" s="55"/>
      <c r="V3742" s="53"/>
      <c r="W3742" s="53"/>
      <c r="X3742" s="53"/>
      <c r="Y3742" s="55"/>
    </row>
    <row r="3743" spans="21:25" x14ac:dyDescent="0.2">
      <c r="U3743" s="55"/>
      <c r="V3743" s="53"/>
      <c r="W3743" s="53"/>
      <c r="X3743" s="53"/>
      <c r="Y3743" s="55"/>
    </row>
    <row r="3744" spans="21:25" x14ac:dyDescent="0.2">
      <c r="U3744" s="55"/>
      <c r="V3744" s="53"/>
      <c r="W3744" s="53"/>
      <c r="X3744" s="53"/>
      <c r="Y3744" s="55"/>
    </row>
    <row r="3745" spans="21:25" x14ac:dyDescent="0.2">
      <c r="U3745" s="55"/>
      <c r="V3745" s="53"/>
      <c r="W3745" s="53"/>
      <c r="X3745" s="53"/>
      <c r="Y3745" s="55"/>
    </row>
    <row r="3746" spans="21:25" x14ac:dyDescent="0.2">
      <c r="U3746" s="55"/>
      <c r="V3746" s="53"/>
      <c r="W3746" s="53"/>
      <c r="X3746" s="53"/>
      <c r="Y3746" s="55"/>
    </row>
    <row r="3747" spans="21:25" x14ac:dyDescent="0.2">
      <c r="U3747" s="55"/>
      <c r="V3747" s="53"/>
      <c r="W3747" s="53"/>
      <c r="X3747" s="53"/>
      <c r="Y3747" s="55"/>
    </row>
    <row r="3748" spans="21:25" x14ac:dyDescent="0.2">
      <c r="U3748" s="55"/>
      <c r="V3748" s="53"/>
      <c r="W3748" s="53"/>
      <c r="X3748" s="53"/>
      <c r="Y3748" s="55"/>
    </row>
    <row r="3749" spans="21:25" x14ac:dyDescent="0.2">
      <c r="U3749" s="55"/>
      <c r="V3749" s="53"/>
      <c r="W3749" s="53"/>
      <c r="X3749" s="53"/>
      <c r="Y3749" s="55"/>
    </row>
    <row r="3750" spans="21:25" x14ac:dyDescent="0.2">
      <c r="U3750" s="55"/>
      <c r="V3750" s="53"/>
      <c r="W3750" s="53"/>
      <c r="X3750" s="53"/>
      <c r="Y3750" s="55"/>
    </row>
    <row r="3751" spans="21:25" x14ac:dyDescent="0.2">
      <c r="U3751" s="55"/>
      <c r="V3751" s="53"/>
      <c r="W3751" s="53"/>
      <c r="X3751" s="53"/>
      <c r="Y3751" s="55"/>
    </row>
    <row r="3752" spans="21:25" x14ac:dyDescent="0.2">
      <c r="U3752" s="55"/>
      <c r="V3752" s="53"/>
      <c r="W3752" s="53"/>
      <c r="X3752" s="53"/>
      <c r="Y3752" s="55"/>
    </row>
    <row r="3753" spans="21:25" x14ac:dyDescent="0.2">
      <c r="U3753" s="55"/>
      <c r="V3753" s="53"/>
      <c r="W3753" s="53"/>
      <c r="X3753" s="53"/>
      <c r="Y3753" s="55"/>
    </row>
    <row r="3754" spans="21:25" x14ac:dyDescent="0.2">
      <c r="U3754" s="55"/>
      <c r="V3754" s="53"/>
      <c r="W3754" s="53"/>
      <c r="X3754" s="53"/>
      <c r="Y3754" s="55"/>
    </row>
    <row r="3755" spans="21:25" x14ac:dyDescent="0.2">
      <c r="U3755" s="55"/>
      <c r="V3755" s="53"/>
      <c r="W3755" s="53"/>
      <c r="X3755" s="53"/>
      <c r="Y3755" s="55"/>
    </row>
    <row r="3756" spans="21:25" x14ac:dyDescent="0.2">
      <c r="U3756" s="55"/>
      <c r="V3756" s="53"/>
      <c r="W3756" s="53"/>
      <c r="X3756" s="53"/>
      <c r="Y3756" s="55"/>
    </row>
    <row r="3757" spans="21:25" x14ac:dyDescent="0.2">
      <c r="U3757" s="55"/>
      <c r="V3757" s="53"/>
      <c r="W3757" s="53"/>
      <c r="X3757" s="53"/>
      <c r="Y3757" s="55"/>
    </row>
    <row r="3758" spans="21:25" x14ac:dyDescent="0.2">
      <c r="U3758" s="55"/>
      <c r="V3758" s="53"/>
      <c r="W3758" s="53"/>
      <c r="X3758" s="53"/>
      <c r="Y3758" s="55"/>
    </row>
    <row r="3759" spans="21:25" x14ac:dyDescent="0.2">
      <c r="U3759" s="55"/>
      <c r="V3759" s="53"/>
      <c r="W3759" s="53"/>
      <c r="X3759" s="53"/>
      <c r="Y3759" s="55"/>
    </row>
    <row r="3760" spans="21:25" x14ac:dyDescent="0.2">
      <c r="U3760" s="55"/>
      <c r="V3760" s="53"/>
      <c r="W3760" s="53"/>
      <c r="X3760" s="53"/>
      <c r="Y3760" s="55"/>
    </row>
    <row r="3761" spans="21:25" x14ac:dyDescent="0.2">
      <c r="U3761" s="55"/>
      <c r="V3761" s="53"/>
      <c r="W3761" s="53"/>
      <c r="X3761" s="53"/>
      <c r="Y3761" s="55"/>
    </row>
    <row r="3762" spans="21:25" x14ac:dyDescent="0.2">
      <c r="U3762" s="55"/>
      <c r="V3762" s="53"/>
      <c r="W3762" s="53"/>
      <c r="X3762" s="53"/>
      <c r="Y3762" s="55"/>
    </row>
    <row r="3763" spans="21:25" x14ac:dyDescent="0.2">
      <c r="U3763" s="55"/>
      <c r="V3763" s="53"/>
      <c r="W3763" s="53"/>
      <c r="X3763" s="53"/>
      <c r="Y3763" s="55"/>
    </row>
    <row r="3764" spans="21:25" x14ac:dyDescent="0.2">
      <c r="U3764" s="55"/>
      <c r="V3764" s="53"/>
      <c r="W3764" s="53"/>
      <c r="X3764" s="53"/>
      <c r="Y3764" s="55"/>
    </row>
    <row r="3765" spans="21:25" x14ac:dyDescent="0.2">
      <c r="U3765" s="55"/>
      <c r="V3765" s="53"/>
      <c r="W3765" s="53"/>
      <c r="X3765" s="53"/>
      <c r="Y3765" s="55"/>
    </row>
    <row r="3766" spans="21:25" x14ac:dyDescent="0.2">
      <c r="U3766" s="55"/>
      <c r="V3766" s="53"/>
      <c r="W3766" s="53"/>
      <c r="X3766" s="53"/>
      <c r="Y3766" s="55"/>
    </row>
    <row r="3767" spans="21:25" x14ac:dyDescent="0.2">
      <c r="U3767" s="55"/>
      <c r="V3767" s="53"/>
      <c r="W3767" s="53"/>
      <c r="X3767" s="53"/>
      <c r="Y3767" s="55"/>
    </row>
    <row r="3768" spans="21:25" x14ac:dyDescent="0.2">
      <c r="U3768" s="55"/>
      <c r="V3768" s="53"/>
      <c r="W3768" s="53"/>
      <c r="X3768" s="53"/>
      <c r="Y3768" s="55"/>
    </row>
    <row r="3769" spans="21:25" x14ac:dyDescent="0.2">
      <c r="U3769" s="55"/>
      <c r="V3769" s="53"/>
      <c r="W3769" s="53"/>
      <c r="X3769" s="53"/>
      <c r="Y3769" s="55"/>
    </row>
    <row r="3770" spans="21:25" x14ac:dyDescent="0.2">
      <c r="U3770" s="55"/>
      <c r="V3770" s="53"/>
      <c r="W3770" s="53"/>
      <c r="X3770" s="53"/>
      <c r="Y3770" s="55"/>
    </row>
    <row r="3771" spans="21:25" x14ac:dyDescent="0.2">
      <c r="U3771" s="55"/>
      <c r="V3771" s="53"/>
      <c r="W3771" s="53"/>
      <c r="X3771" s="53"/>
      <c r="Y3771" s="55"/>
    </row>
    <row r="3772" spans="21:25" x14ac:dyDescent="0.2">
      <c r="U3772" s="55"/>
      <c r="V3772" s="53"/>
      <c r="W3772" s="53"/>
      <c r="X3772" s="53"/>
      <c r="Y3772" s="55"/>
    </row>
    <row r="3773" spans="21:25" x14ac:dyDescent="0.2">
      <c r="U3773" s="55"/>
      <c r="V3773" s="53"/>
      <c r="W3773" s="53"/>
      <c r="X3773" s="53"/>
      <c r="Y3773" s="55"/>
    </row>
    <row r="3774" spans="21:25" x14ac:dyDescent="0.2">
      <c r="U3774" s="55"/>
      <c r="V3774" s="53"/>
      <c r="W3774" s="53"/>
      <c r="X3774" s="53"/>
      <c r="Y3774" s="55"/>
    </row>
    <row r="3775" spans="21:25" x14ac:dyDescent="0.2">
      <c r="U3775" s="55"/>
      <c r="V3775" s="53"/>
      <c r="W3775" s="53"/>
      <c r="X3775" s="53"/>
      <c r="Y3775" s="55"/>
    </row>
    <row r="3776" spans="21:25" x14ac:dyDescent="0.2">
      <c r="U3776" s="55"/>
      <c r="V3776" s="53"/>
      <c r="W3776" s="53"/>
      <c r="X3776" s="53"/>
      <c r="Y3776" s="55"/>
    </row>
    <row r="3777" spans="21:25" x14ac:dyDescent="0.2">
      <c r="U3777" s="55"/>
      <c r="V3777" s="53"/>
      <c r="W3777" s="53"/>
      <c r="X3777" s="53"/>
      <c r="Y3777" s="55"/>
    </row>
    <row r="3778" spans="21:25" x14ac:dyDescent="0.2">
      <c r="U3778" s="55"/>
      <c r="V3778" s="53"/>
      <c r="W3778" s="53"/>
      <c r="X3778" s="53"/>
      <c r="Y3778" s="55"/>
    </row>
    <row r="3779" spans="21:25" x14ac:dyDescent="0.2">
      <c r="U3779" s="55"/>
      <c r="V3779" s="53"/>
      <c r="W3779" s="53"/>
      <c r="X3779" s="53"/>
      <c r="Y3779" s="55"/>
    </row>
    <row r="3780" spans="21:25" x14ac:dyDescent="0.2">
      <c r="U3780" s="55"/>
      <c r="V3780" s="53"/>
      <c r="W3780" s="53"/>
      <c r="X3780" s="53"/>
      <c r="Y3780" s="55"/>
    </row>
    <row r="3781" spans="21:25" x14ac:dyDescent="0.2">
      <c r="U3781" s="55"/>
      <c r="V3781" s="53"/>
      <c r="W3781" s="53"/>
      <c r="X3781" s="53"/>
      <c r="Y3781" s="55"/>
    </row>
    <row r="3782" spans="21:25" x14ac:dyDescent="0.2">
      <c r="U3782" s="55"/>
      <c r="V3782" s="53"/>
      <c r="W3782" s="53"/>
      <c r="X3782" s="53"/>
      <c r="Y3782" s="55"/>
    </row>
    <row r="3783" spans="21:25" x14ac:dyDescent="0.2">
      <c r="U3783" s="55"/>
      <c r="V3783" s="53"/>
      <c r="W3783" s="53"/>
      <c r="X3783" s="53"/>
      <c r="Y3783" s="55"/>
    </row>
    <row r="3784" spans="21:25" x14ac:dyDescent="0.2">
      <c r="U3784" s="55"/>
      <c r="V3784" s="53"/>
      <c r="W3784" s="53"/>
      <c r="X3784" s="53"/>
      <c r="Y3784" s="55"/>
    </row>
    <row r="3785" spans="21:25" x14ac:dyDescent="0.2">
      <c r="U3785" s="55"/>
      <c r="V3785" s="53"/>
      <c r="W3785" s="53"/>
      <c r="X3785" s="53"/>
      <c r="Y3785" s="55"/>
    </row>
    <row r="3786" spans="21:25" x14ac:dyDescent="0.2">
      <c r="U3786" s="55"/>
      <c r="V3786" s="53"/>
      <c r="W3786" s="53"/>
      <c r="X3786" s="53"/>
      <c r="Y3786" s="55"/>
    </row>
    <row r="3787" spans="21:25" x14ac:dyDescent="0.2">
      <c r="U3787" s="55"/>
      <c r="V3787" s="53"/>
      <c r="W3787" s="53"/>
      <c r="X3787" s="53"/>
      <c r="Y3787" s="55"/>
    </row>
    <row r="3788" spans="21:25" x14ac:dyDescent="0.2">
      <c r="U3788" s="55"/>
      <c r="V3788" s="53"/>
      <c r="W3788" s="53"/>
      <c r="X3788" s="53"/>
      <c r="Y3788" s="55"/>
    </row>
    <row r="3789" spans="21:25" x14ac:dyDescent="0.2">
      <c r="U3789" s="55"/>
      <c r="V3789" s="53"/>
      <c r="W3789" s="53"/>
      <c r="X3789" s="53"/>
      <c r="Y3789" s="55"/>
    </row>
    <row r="3790" spans="21:25" x14ac:dyDescent="0.2">
      <c r="U3790" s="55"/>
      <c r="V3790" s="53"/>
      <c r="W3790" s="53"/>
      <c r="X3790" s="53"/>
      <c r="Y3790" s="55"/>
    </row>
    <row r="3791" spans="21:25" x14ac:dyDescent="0.2">
      <c r="U3791" s="55"/>
      <c r="V3791" s="53"/>
      <c r="W3791" s="53"/>
      <c r="X3791" s="53"/>
      <c r="Y3791" s="55"/>
    </row>
    <row r="3792" spans="21:25" x14ac:dyDescent="0.2">
      <c r="U3792" s="55"/>
      <c r="V3792" s="53"/>
      <c r="W3792" s="53"/>
      <c r="X3792" s="53"/>
      <c r="Y3792" s="55"/>
    </row>
    <row r="3793" spans="21:25" x14ac:dyDescent="0.2">
      <c r="U3793" s="55"/>
      <c r="V3793" s="53"/>
      <c r="W3793" s="53"/>
      <c r="X3793" s="53"/>
      <c r="Y3793" s="55"/>
    </row>
    <row r="3794" spans="21:25" x14ac:dyDescent="0.2">
      <c r="U3794" s="55"/>
      <c r="V3794" s="53"/>
      <c r="W3794" s="53"/>
      <c r="X3794" s="53"/>
      <c r="Y3794" s="55"/>
    </row>
    <row r="3795" spans="21:25" x14ac:dyDescent="0.2">
      <c r="U3795" s="55"/>
      <c r="V3795" s="53"/>
      <c r="W3795" s="53"/>
      <c r="X3795" s="53"/>
      <c r="Y3795" s="55"/>
    </row>
    <row r="3796" spans="21:25" x14ac:dyDescent="0.2">
      <c r="U3796" s="55"/>
      <c r="V3796" s="53"/>
      <c r="W3796" s="53"/>
      <c r="X3796" s="53"/>
      <c r="Y3796" s="55"/>
    </row>
    <row r="3797" spans="21:25" x14ac:dyDescent="0.2">
      <c r="U3797" s="55"/>
      <c r="V3797" s="53"/>
      <c r="W3797" s="53"/>
      <c r="X3797" s="53"/>
      <c r="Y3797" s="55"/>
    </row>
    <row r="3798" spans="21:25" x14ac:dyDescent="0.2">
      <c r="U3798" s="55"/>
      <c r="V3798" s="53"/>
      <c r="W3798" s="53"/>
      <c r="X3798" s="53"/>
      <c r="Y3798" s="55"/>
    </row>
    <row r="3799" spans="21:25" x14ac:dyDescent="0.2">
      <c r="U3799" s="55"/>
      <c r="V3799" s="53"/>
      <c r="W3799" s="53"/>
      <c r="X3799" s="53"/>
      <c r="Y3799" s="55"/>
    </row>
    <row r="3800" spans="21:25" x14ac:dyDescent="0.2">
      <c r="U3800" s="55"/>
      <c r="V3800" s="53"/>
      <c r="W3800" s="53"/>
      <c r="X3800" s="53"/>
      <c r="Y3800" s="55"/>
    </row>
    <row r="3801" spans="21:25" x14ac:dyDescent="0.2">
      <c r="U3801" s="55"/>
      <c r="V3801" s="53"/>
      <c r="W3801" s="53"/>
      <c r="X3801" s="53"/>
      <c r="Y3801" s="55"/>
    </row>
    <row r="3802" spans="21:25" x14ac:dyDescent="0.2">
      <c r="U3802" s="55"/>
      <c r="V3802" s="53"/>
      <c r="W3802" s="53"/>
      <c r="X3802" s="53"/>
      <c r="Y3802" s="55"/>
    </row>
    <row r="3803" spans="21:25" x14ac:dyDescent="0.2">
      <c r="U3803" s="55"/>
      <c r="V3803" s="53"/>
      <c r="W3803" s="53"/>
      <c r="X3803" s="53"/>
      <c r="Y3803" s="55"/>
    </row>
    <row r="3804" spans="21:25" x14ac:dyDescent="0.2">
      <c r="U3804" s="55"/>
      <c r="V3804" s="53"/>
      <c r="W3804" s="53"/>
      <c r="X3804" s="53"/>
      <c r="Y3804" s="55"/>
    </row>
    <row r="3805" spans="21:25" x14ac:dyDescent="0.2">
      <c r="U3805" s="55"/>
      <c r="V3805" s="53"/>
      <c r="W3805" s="53"/>
      <c r="X3805" s="53"/>
      <c r="Y3805" s="55"/>
    </row>
    <row r="3806" spans="21:25" x14ac:dyDescent="0.2">
      <c r="U3806" s="55"/>
      <c r="V3806" s="53"/>
      <c r="W3806" s="53"/>
      <c r="X3806" s="53"/>
      <c r="Y3806" s="55"/>
    </row>
    <row r="3807" spans="21:25" x14ac:dyDescent="0.2">
      <c r="U3807" s="55"/>
      <c r="V3807" s="53"/>
      <c r="W3807" s="53"/>
      <c r="X3807" s="53"/>
      <c r="Y3807" s="55"/>
    </row>
    <row r="3808" spans="21:25" x14ac:dyDescent="0.2">
      <c r="U3808" s="55"/>
      <c r="V3808" s="53"/>
      <c r="W3808" s="53"/>
      <c r="X3808" s="53"/>
      <c r="Y3808" s="55"/>
    </row>
    <row r="3809" spans="21:25" x14ac:dyDescent="0.2">
      <c r="U3809" s="55"/>
      <c r="V3809" s="53"/>
      <c r="W3809" s="53"/>
      <c r="X3809" s="53"/>
      <c r="Y3809" s="55"/>
    </row>
    <row r="3810" spans="21:25" x14ac:dyDescent="0.2">
      <c r="U3810" s="55"/>
      <c r="V3810" s="53"/>
      <c r="W3810" s="53"/>
      <c r="X3810" s="53"/>
      <c r="Y3810" s="55"/>
    </row>
    <row r="3811" spans="21:25" x14ac:dyDescent="0.2">
      <c r="U3811" s="55"/>
      <c r="V3811" s="53"/>
      <c r="W3811" s="53"/>
      <c r="X3811" s="53"/>
      <c r="Y3811" s="55"/>
    </row>
    <row r="3812" spans="21:25" x14ac:dyDescent="0.2">
      <c r="U3812" s="55"/>
      <c r="V3812" s="53"/>
      <c r="W3812" s="53"/>
      <c r="X3812" s="53"/>
      <c r="Y3812" s="55"/>
    </row>
    <row r="3813" spans="21:25" x14ac:dyDescent="0.2">
      <c r="U3813" s="55"/>
      <c r="V3813" s="53"/>
      <c r="W3813" s="53"/>
      <c r="X3813" s="53"/>
      <c r="Y3813" s="55"/>
    </row>
    <row r="3814" spans="21:25" x14ac:dyDescent="0.2">
      <c r="U3814" s="55"/>
      <c r="V3814" s="53"/>
      <c r="W3814" s="53"/>
      <c r="X3814" s="53"/>
      <c r="Y3814" s="55"/>
    </row>
    <row r="3815" spans="21:25" x14ac:dyDescent="0.2">
      <c r="U3815" s="55"/>
      <c r="V3815" s="53"/>
      <c r="W3815" s="53"/>
      <c r="X3815" s="53"/>
      <c r="Y3815" s="55"/>
    </row>
    <row r="3816" spans="21:25" x14ac:dyDescent="0.2">
      <c r="U3816" s="55"/>
      <c r="V3816" s="53"/>
      <c r="W3816" s="53"/>
      <c r="X3816" s="53"/>
      <c r="Y3816" s="55"/>
    </row>
    <row r="3817" spans="21:25" x14ac:dyDescent="0.2">
      <c r="U3817" s="55"/>
      <c r="V3817" s="53"/>
      <c r="W3817" s="53"/>
      <c r="X3817" s="53"/>
      <c r="Y3817" s="55"/>
    </row>
    <row r="3818" spans="21:25" x14ac:dyDescent="0.2">
      <c r="U3818" s="55"/>
      <c r="V3818" s="53"/>
      <c r="W3818" s="53"/>
      <c r="X3818" s="53"/>
      <c r="Y3818" s="55"/>
    </row>
    <row r="3819" spans="21:25" x14ac:dyDescent="0.2">
      <c r="U3819" s="55"/>
      <c r="V3819" s="53"/>
      <c r="W3819" s="53"/>
      <c r="X3819" s="53"/>
      <c r="Y3819" s="55"/>
    </row>
    <row r="3820" spans="21:25" x14ac:dyDescent="0.2">
      <c r="U3820" s="55"/>
      <c r="V3820" s="53"/>
      <c r="W3820" s="53"/>
      <c r="X3820" s="53"/>
      <c r="Y3820" s="55"/>
    </row>
    <row r="3821" spans="21:25" x14ac:dyDescent="0.2">
      <c r="U3821" s="55"/>
      <c r="V3821" s="53"/>
      <c r="W3821" s="53"/>
      <c r="X3821" s="53"/>
      <c r="Y3821" s="55"/>
    </row>
    <row r="3822" spans="21:25" x14ac:dyDescent="0.2">
      <c r="U3822" s="55"/>
      <c r="V3822" s="53"/>
      <c r="W3822" s="53"/>
      <c r="X3822" s="53"/>
      <c r="Y3822" s="55"/>
    </row>
    <row r="3823" spans="21:25" x14ac:dyDescent="0.2">
      <c r="U3823" s="55"/>
      <c r="V3823" s="53"/>
      <c r="W3823" s="53"/>
      <c r="X3823" s="53"/>
      <c r="Y3823" s="55"/>
    </row>
    <row r="3824" spans="21:25" x14ac:dyDescent="0.2">
      <c r="U3824" s="55"/>
      <c r="V3824" s="53"/>
      <c r="W3824" s="53"/>
      <c r="X3824" s="53"/>
      <c r="Y3824" s="55"/>
    </row>
    <row r="3825" spans="21:25" x14ac:dyDescent="0.2">
      <c r="U3825" s="55"/>
      <c r="V3825" s="53"/>
      <c r="W3825" s="53"/>
      <c r="X3825" s="53"/>
      <c r="Y3825" s="55"/>
    </row>
    <row r="3826" spans="21:25" x14ac:dyDescent="0.2">
      <c r="U3826" s="55"/>
      <c r="V3826" s="53"/>
      <c r="W3826" s="53"/>
      <c r="X3826" s="53"/>
      <c r="Y3826" s="55"/>
    </row>
    <row r="3827" spans="21:25" x14ac:dyDescent="0.2">
      <c r="U3827" s="55"/>
      <c r="V3827" s="53"/>
      <c r="W3827" s="53"/>
      <c r="X3827" s="53"/>
      <c r="Y3827" s="55"/>
    </row>
    <row r="3828" spans="21:25" x14ac:dyDescent="0.2">
      <c r="U3828" s="55"/>
      <c r="V3828" s="53"/>
      <c r="W3828" s="53"/>
      <c r="X3828" s="53"/>
      <c r="Y3828" s="55"/>
    </row>
    <row r="3829" spans="21:25" x14ac:dyDescent="0.2">
      <c r="U3829" s="55"/>
      <c r="V3829" s="53"/>
      <c r="W3829" s="53"/>
      <c r="X3829" s="53"/>
      <c r="Y3829" s="55"/>
    </row>
    <row r="3830" spans="21:25" x14ac:dyDescent="0.2">
      <c r="U3830" s="55"/>
      <c r="V3830" s="53"/>
      <c r="W3830" s="53"/>
      <c r="X3830" s="53"/>
      <c r="Y3830" s="55"/>
    </row>
    <row r="3831" spans="21:25" x14ac:dyDescent="0.2">
      <c r="U3831" s="55"/>
      <c r="V3831" s="53"/>
      <c r="W3831" s="53"/>
      <c r="X3831" s="53"/>
      <c r="Y3831" s="55"/>
    </row>
    <row r="3832" spans="21:25" x14ac:dyDescent="0.2">
      <c r="U3832" s="55"/>
      <c r="V3832" s="53"/>
      <c r="W3832" s="53"/>
      <c r="X3832" s="53"/>
      <c r="Y3832" s="55"/>
    </row>
    <row r="3833" spans="21:25" x14ac:dyDescent="0.2">
      <c r="U3833" s="55"/>
      <c r="V3833" s="53"/>
      <c r="W3833" s="53"/>
      <c r="X3833" s="53"/>
      <c r="Y3833" s="55"/>
    </row>
    <row r="3834" spans="21:25" x14ac:dyDescent="0.2">
      <c r="U3834" s="55"/>
      <c r="V3834" s="53"/>
      <c r="W3834" s="53"/>
      <c r="X3834" s="53"/>
      <c r="Y3834" s="55"/>
    </row>
    <row r="3835" spans="21:25" x14ac:dyDescent="0.2">
      <c r="U3835" s="55"/>
      <c r="V3835" s="53"/>
      <c r="W3835" s="53"/>
      <c r="X3835" s="53"/>
      <c r="Y3835" s="55"/>
    </row>
    <row r="3836" spans="21:25" x14ac:dyDescent="0.2">
      <c r="U3836" s="55"/>
      <c r="V3836" s="53"/>
      <c r="W3836" s="53"/>
      <c r="X3836" s="53"/>
      <c r="Y3836" s="55"/>
    </row>
    <row r="3837" spans="21:25" x14ac:dyDescent="0.2">
      <c r="U3837" s="55"/>
      <c r="V3837" s="53"/>
      <c r="W3837" s="53"/>
      <c r="X3837" s="53"/>
      <c r="Y3837" s="55"/>
    </row>
    <row r="3838" spans="21:25" x14ac:dyDescent="0.2">
      <c r="U3838" s="55"/>
      <c r="V3838" s="53"/>
      <c r="W3838" s="53"/>
      <c r="X3838" s="53"/>
      <c r="Y3838" s="55"/>
    </row>
    <row r="3839" spans="21:25" x14ac:dyDescent="0.2">
      <c r="U3839" s="55"/>
      <c r="V3839" s="53"/>
      <c r="W3839" s="53"/>
      <c r="X3839" s="53"/>
      <c r="Y3839" s="55"/>
    </row>
    <row r="3840" spans="21:25" x14ac:dyDescent="0.2">
      <c r="U3840" s="55"/>
      <c r="V3840" s="53"/>
      <c r="W3840" s="53"/>
      <c r="X3840" s="53"/>
      <c r="Y3840" s="55"/>
    </row>
    <row r="3841" spans="21:25" x14ac:dyDescent="0.2">
      <c r="U3841" s="55"/>
      <c r="V3841" s="53"/>
      <c r="W3841" s="53"/>
      <c r="X3841" s="53"/>
      <c r="Y3841" s="55"/>
    </row>
    <row r="3842" spans="21:25" x14ac:dyDescent="0.2">
      <c r="U3842" s="55"/>
      <c r="V3842" s="53"/>
      <c r="W3842" s="53"/>
      <c r="X3842" s="53"/>
      <c r="Y3842" s="55"/>
    </row>
    <row r="3843" spans="21:25" x14ac:dyDescent="0.2">
      <c r="U3843" s="55"/>
      <c r="V3843" s="53"/>
      <c r="W3843" s="53"/>
      <c r="X3843" s="53"/>
      <c r="Y3843" s="55"/>
    </row>
    <row r="3844" spans="21:25" x14ac:dyDescent="0.2">
      <c r="U3844" s="55"/>
      <c r="V3844" s="53"/>
      <c r="W3844" s="53"/>
      <c r="X3844" s="53"/>
      <c r="Y3844" s="55"/>
    </row>
    <row r="3845" spans="21:25" x14ac:dyDescent="0.2">
      <c r="U3845" s="55"/>
      <c r="V3845" s="53"/>
      <c r="W3845" s="53"/>
      <c r="X3845" s="53"/>
      <c r="Y3845" s="55"/>
    </row>
    <row r="3846" spans="21:25" x14ac:dyDescent="0.2">
      <c r="U3846" s="55"/>
      <c r="V3846" s="53"/>
      <c r="W3846" s="53"/>
      <c r="X3846" s="53"/>
      <c r="Y3846" s="55"/>
    </row>
    <row r="3847" spans="21:25" x14ac:dyDescent="0.2">
      <c r="U3847" s="55"/>
      <c r="V3847" s="53"/>
      <c r="W3847" s="53"/>
      <c r="X3847" s="53"/>
      <c r="Y3847" s="55"/>
    </row>
    <row r="3848" spans="21:25" x14ac:dyDescent="0.2">
      <c r="U3848" s="55"/>
      <c r="V3848" s="53"/>
      <c r="W3848" s="53"/>
      <c r="X3848" s="53"/>
      <c r="Y3848" s="55"/>
    </row>
    <row r="3849" spans="21:25" x14ac:dyDescent="0.2">
      <c r="U3849" s="55"/>
      <c r="V3849" s="53"/>
      <c r="W3849" s="53"/>
      <c r="X3849" s="53"/>
      <c r="Y3849" s="55"/>
    </row>
    <row r="3850" spans="21:25" x14ac:dyDescent="0.2">
      <c r="U3850" s="55"/>
      <c r="V3850" s="53"/>
      <c r="W3850" s="53"/>
      <c r="X3850" s="53"/>
      <c r="Y3850" s="55"/>
    </row>
    <row r="3851" spans="21:25" x14ac:dyDescent="0.2">
      <c r="U3851" s="55"/>
      <c r="V3851" s="53"/>
      <c r="W3851" s="53"/>
      <c r="X3851" s="53"/>
      <c r="Y3851" s="55"/>
    </row>
    <row r="3852" spans="21:25" x14ac:dyDescent="0.2">
      <c r="U3852" s="55"/>
      <c r="V3852" s="53"/>
      <c r="W3852" s="53"/>
      <c r="X3852" s="53"/>
      <c r="Y3852" s="55"/>
    </row>
    <row r="3853" spans="21:25" x14ac:dyDescent="0.2">
      <c r="U3853" s="55"/>
      <c r="V3853" s="53"/>
      <c r="W3853" s="53"/>
      <c r="X3853" s="53"/>
      <c r="Y3853" s="55"/>
    </row>
    <row r="3854" spans="21:25" x14ac:dyDescent="0.2">
      <c r="U3854" s="55"/>
      <c r="V3854" s="53"/>
      <c r="W3854" s="53"/>
      <c r="X3854" s="53"/>
      <c r="Y3854" s="55"/>
    </row>
    <row r="3855" spans="21:25" x14ac:dyDescent="0.2">
      <c r="U3855" s="55"/>
      <c r="V3855" s="53"/>
      <c r="W3855" s="53"/>
      <c r="X3855" s="53"/>
      <c r="Y3855" s="55"/>
    </row>
    <row r="3856" spans="21:25" x14ac:dyDescent="0.2">
      <c r="U3856" s="55"/>
      <c r="V3856" s="53"/>
      <c r="W3856" s="53"/>
      <c r="X3856" s="53"/>
      <c r="Y3856" s="55"/>
    </row>
    <row r="3857" spans="21:25" x14ac:dyDescent="0.2">
      <c r="U3857" s="55"/>
      <c r="V3857" s="53"/>
      <c r="W3857" s="53"/>
      <c r="X3857" s="53"/>
      <c r="Y3857" s="55"/>
    </row>
    <row r="3858" spans="21:25" x14ac:dyDescent="0.2">
      <c r="U3858" s="55"/>
      <c r="V3858" s="53"/>
      <c r="W3858" s="53"/>
      <c r="X3858" s="53"/>
      <c r="Y3858" s="55"/>
    </row>
    <row r="3859" spans="21:25" x14ac:dyDescent="0.2">
      <c r="U3859" s="55"/>
      <c r="V3859" s="53"/>
      <c r="W3859" s="53"/>
      <c r="X3859" s="53"/>
      <c r="Y3859" s="55"/>
    </row>
    <row r="3860" spans="21:25" x14ac:dyDescent="0.2">
      <c r="U3860" s="55"/>
      <c r="V3860" s="53"/>
      <c r="W3860" s="53"/>
      <c r="X3860" s="53"/>
      <c r="Y3860" s="55"/>
    </row>
    <row r="3861" spans="21:25" x14ac:dyDescent="0.2">
      <c r="U3861" s="55"/>
      <c r="V3861" s="53"/>
      <c r="W3861" s="53"/>
      <c r="X3861" s="53"/>
      <c r="Y3861" s="55"/>
    </row>
    <row r="3862" spans="21:25" x14ac:dyDescent="0.2">
      <c r="U3862" s="55"/>
      <c r="V3862" s="53"/>
      <c r="W3862" s="53"/>
      <c r="X3862" s="53"/>
      <c r="Y3862" s="55"/>
    </row>
    <row r="3863" spans="21:25" x14ac:dyDescent="0.2">
      <c r="U3863" s="55"/>
      <c r="V3863" s="53"/>
      <c r="W3863" s="53"/>
      <c r="X3863" s="53"/>
      <c r="Y3863" s="55"/>
    </row>
    <row r="3864" spans="21:25" x14ac:dyDescent="0.2">
      <c r="U3864" s="55"/>
      <c r="V3864" s="53"/>
      <c r="W3864" s="53"/>
      <c r="X3864" s="53"/>
      <c r="Y3864" s="55"/>
    </row>
    <row r="3865" spans="21:25" x14ac:dyDescent="0.2">
      <c r="U3865" s="55"/>
      <c r="V3865" s="53"/>
      <c r="W3865" s="53"/>
      <c r="X3865" s="53"/>
      <c r="Y3865" s="55"/>
    </row>
    <row r="3866" spans="21:25" x14ac:dyDescent="0.2">
      <c r="U3866" s="55"/>
      <c r="V3866" s="53"/>
      <c r="W3866" s="53"/>
      <c r="X3866" s="53"/>
      <c r="Y3866" s="55"/>
    </row>
    <row r="3867" spans="21:25" x14ac:dyDescent="0.2">
      <c r="U3867" s="55"/>
      <c r="V3867" s="53"/>
      <c r="W3867" s="53"/>
      <c r="X3867" s="53"/>
      <c r="Y3867" s="55"/>
    </row>
    <row r="3868" spans="21:25" x14ac:dyDescent="0.2">
      <c r="U3868" s="55"/>
      <c r="V3868" s="53"/>
      <c r="W3868" s="53"/>
      <c r="X3868" s="53"/>
      <c r="Y3868" s="55"/>
    </row>
    <row r="3869" spans="21:25" x14ac:dyDescent="0.2">
      <c r="U3869" s="55"/>
      <c r="V3869" s="53"/>
      <c r="W3869" s="53"/>
      <c r="X3869" s="53"/>
      <c r="Y3869" s="55"/>
    </row>
    <row r="3870" spans="21:25" x14ac:dyDescent="0.2">
      <c r="U3870" s="55"/>
      <c r="V3870" s="53"/>
      <c r="W3870" s="53"/>
      <c r="X3870" s="53"/>
      <c r="Y3870" s="55"/>
    </row>
    <row r="3871" spans="21:25" x14ac:dyDescent="0.2">
      <c r="U3871" s="55"/>
      <c r="V3871" s="53"/>
      <c r="W3871" s="53"/>
      <c r="X3871" s="53"/>
      <c r="Y3871" s="55"/>
    </row>
    <row r="3872" spans="21:25" x14ac:dyDescent="0.2">
      <c r="U3872" s="55"/>
      <c r="V3872" s="53"/>
      <c r="W3872" s="53"/>
      <c r="X3872" s="53"/>
      <c r="Y3872" s="55"/>
    </row>
    <row r="3873" spans="21:25" x14ac:dyDescent="0.2">
      <c r="U3873" s="55"/>
      <c r="V3873" s="53"/>
      <c r="W3873" s="53"/>
      <c r="X3873" s="53"/>
      <c r="Y3873" s="55"/>
    </row>
    <row r="3874" spans="21:25" x14ac:dyDescent="0.2">
      <c r="U3874" s="55"/>
      <c r="V3874" s="53"/>
      <c r="W3874" s="53"/>
      <c r="X3874" s="53"/>
      <c r="Y3874" s="55"/>
    </row>
    <row r="3875" spans="21:25" x14ac:dyDescent="0.2">
      <c r="U3875" s="55"/>
      <c r="V3875" s="53"/>
      <c r="W3875" s="53"/>
      <c r="X3875" s="53"/>
      <c r="Y3875" s="55"/>
    </row>
    <row r="3876" spans="21:25" x14ac:dyDescent="0.2">
      <c r="U3876" s="55"/>
      <c r="V3876" s="53"/>
      <c r="W3876" s="53"/>
      <c r="X3876" s="53"/>
      <c r="Y3876" s="55"/>
    </row>
    <row r="3877" spans="21:25" x14ac:dyDescent="0.2">
      <c r="U3877" s="55"/>
      <c r="V3877" s="53"/>
      <c r="W3877" s="53"/>
      <c r="X3877" s="53"/>
      <c r="Y3877" s="55"/>
    </row>
    <row r="3878" spans="21:25" x14ac:dyDescent="0.2">
      <c r="U3878" s="55"/>
      <c r="V3878" s="53"/>
      <c r="W3878" s="53"/>
      <c r="X3878" s="53"/>
      <c r="Y3878" s="55"/>
    </row>
    <row r="3879" spans="21:25" x14ac:dyDescent="0.2">
      <c r="U3879" s="55"/>
      <c r="V3879" s="53"/>
      <c r="W3879" s="53"/>
      <c r="X3879" s="53"/>
      <c r="Y3879" s="55"/>
    </row>
    <row r="3880" spans="21:25" x14ac:dyDescent="0.2">
      <c r="U3880" s="55"/>
      <c r="V3880" s="53"/>
      <c r="W3880" s="53"/>
      <c r="X3880" s="53"/>
      <c r="Y3880" s="55"/>
    </row>
    <row r="3881" spans="21:25" x14ac:dyDescent="0.2">
      <c r="U3881" s="55"/>
      <c r="V3881" s="53"/>
      <c r="W3881" s="53"/>
      <c r="X3881" s="53"/>
      <c r="Y3881" s="55"/>
    </row>
    <row r="3882" spans="21:25" x14ac:dyDescent="0.2">
      <c r="U3882" s="55"/>
      <c r="V3882" s="53"/>
      <c r="W3882" s="53"/>
      <c r="X3882" s="53"/>
      <c r="Y3882" s="55"/>
    </row>
    <row r="3883" spans="21:25" x14ac:dyDescent="0.2">
      <c r="U3883" s="55"/>
      <c r="V3883" s="53"/>
      <c r="W3883" s="53"/>
      <c r="X3883" s="53"/>
      <c r="Y3883" s="55"/>
    </row>
    <row r="3884" spans="21:25" x14ac:dyDescent="0.2">
      <c r="U3884" s="55"/>
      <c r="V3884" s="53"/>
      <c r="W3884" s="53"/>
      <c r="X3884" s="53"/>
      <c r="Y3884" s="55"/>
    </row>
    <row r="3885" spans="21:25" x14ac:dyDescent="0.2">
      <c r="U3885" s="55"/>
      <c r="V3885" s="53"/>
      <c r="W3885" s="53"/>
      <c r="X3885" s="53"/>
      <c r="Y3885" s="55"/>
    </row>
    <row r="3886" spans="21:25" x14ac:dyDescent="0.2">
      <c r="U3886" s="55"/>
      <c r="V3886" s="53"/>
      <c r="W3886" s="53"/>
      <c r="X3886" s="53"/>
      <c r="Y3886" s="55"/>
    </row>
    <row r="3887" spans="21:25" x14ac:dyDescent="0.2">
      <c r="U3887" s="55"/>
      <c r="V3887" s="53"/>
      <c r="W3887" s="53"/>
      <c r="X3887" s="53"/>
      <c r="Y3887" s="55"/>
    </row>
    <row r="3888" spans="21:25" x14ac:dyDescent="0.2">
      <c r="U3888" s="55"/>
      <c r="V3888" s="53"/>
      <c r="W3888" s="53"/>
      <c r="X3888" s="53"/>
      <c r="Y3888" s="55"/>
    </row>
    <row r="3889" spans="21:25" x14ac:dyDescent="0.2">
      <c r="U3889" s="55"/>
      <c r="V3889" s="53"/>
      <c r="W3889" s="53"/>
      <c r="X3889" s="53"/>
      <c r="Y3889" s="55"/>
    </row>
    <row r="3890" spans="21:25" x14ac:dyDescent="0.2">
      <c r="U3890" s="55"/>
      <c r="V3890" s="53"/>
      <c r="W3890" s="53"/>
      <c r="X3890" s="53"/>
      <c r="Y3890" s="55"/>
    </row>
    <row r="3891" spans="21:25" x14ac:dyDescent="0.2">
      <c r="U3891" s="55"/>
      <c r="V3891" s="53"/>
      <c r="W3891" s="53"/>
      <c r="X3891" s="53"/>
      <c r="Y3891" s="55"/>
    </row>
    <row r="3892" spans="21:25" x14ac:dyDescent="0.2">
      <c r="U3892" s="55"/>
      <c r="V3892" s="53"/>
      <c r="W3892" s="53"/>
      <c r="X3892" s="53"/>
      <c r="Y3892" s="55"/>
    </row>
    <row r="3893" spans="21:25" x14ac:dyDescent="0.2">
      <c r="U3893" s="55"/>
      <c r="V3893" s="53"/>
      <c r="W3893" s="53"/>
      <c r="X3893" s="53"/>
      <c r="Y3893" s="55"/>
    </row>
    <row r="3894" spans="21:25" x14ac:dyDescent="0.2">
      <c r="U3894" s="55"/>
      <c r="V3894" s="53"/>
      <c r="W3894" s="53"/>
      <c r="X3894" s="53"/>
      <c r="Y3894" s="55"/>
    </row>
    <row r="3895" spans="21:25" x14ac:dyDescent="0.2">
      <c r="U3895" s="55"/>
      <c r="V3895" s="53"/>
      <c r="W3895" s="53"/>
      <c r="X3895" s="53"/>
      <c r="Y3895" s="55"/>
    </row>
    <row r="3896" spans="21:25" x14ac:dyDescent="0.2">
      <c r="U3896" s="55"/>
      <c r="V3896" s="53"/>
      <c r="W3896" s="53"/>
      <c r="X3896" s="53"/>
      <c r="Y3896" s="55"/>
    </row>
    <row r="3897" spans="21:25" x14ac:dyDescent="0.2">
      <c r="U3897" s="55"/>
      <c r="V3897" s="53"/>
      <c r="W3897" s="53"/>
      <c r="X3897" s="53"/>
      <c r="Y3897" s="55"/>
    </row>
    <row r="3898" spans="21:25" x14ac:dyDescent="0.2">
      <c r="U3898" s="55"/>
      <c r="V3898" s="53"/>
      <c r="W3898" s="53"/>
      <c r="X3898" s="53"/>
      <c r="Y3898" s="55"/>
    </row>
    <row r="3899" spans="21:25" x14ac:dyDescent="0.2">
      <c r="U3899" s="55"/>
      <c r="V3899" s="53"/>
      <c r="W3899" s="53"/>
      <c r="X3899" s="53"/>
      <c r="Y3899" s="55"/>
    </row>
    <row r="3900" spans="21:25" x14ac:dyDescent="0.2">
      <c r="U3900" s="55"/>
      <c r="V3900" s="53"/>
      <c r="W3900" s="53"/>
      <c r="X3900" s="53"/>
      <c r="Y3900" s="55"/>
    </row>
    <row r="3901" spans="21:25" x14ac:dyDescent="0.2">
      <c r="U3901" s="55"/>
      <c r="V3901" s="53"/>
      <c r="W3901" s="53"/>
      <c r="X3901" s="53"/>
      <c r="Y3901" s="55"/>
    </row>
    <row r="3902" spans="21:25" x14ac:dyDescent="0.2">
      <c r="U3902" s="55"/>
      <c r="V3902" s="53"/>
      <c r="W3902" s="53"/>
      <c r="X3902" s="53"/>
      <c r="Y3902" s="55"/>
    </row>
    <row r="3903" spans="21:25" x14ac:dyDescent="0.2">
      <c r="U3903" s="55"/>
      <c r="V3903" s="53"/>
      <c r="W3903" s="53"/>
      <c r="X3903" s="53"/>
      <c r="Y3903" s="55"/>
    </row>
    <row r="3904" spans="21:25" x14ac:dyDescent="0.2">
      <c r="U3904" s="55"/>
      <c r="V3904" s="53"/>
      <c r="W3904" s="53"/>
      <c r="X3904" s="53"/>
      <c r="Y3904" s="55"/>
    </row>
    <row r="3905" spans="21:25" x14ac:dyDescent="0.2">
      <c r="U3905" s="55"/>
      <c r="V3905" s="53"/>
      <c r="W3905" s="53"/>
      <c r="X3905" s="53"/>
      <c r="Y3905" s="55"/>
    </row>
    <row r="3906" spans="21:25" x14ac:dyDescent="0.2">
      <c r="U3906" s="55"/>
      <c r="V3906" s="53"/>
      <c r="W3906" s="53"/>
      <c r="X3906" s="53"/>
      <c r="Y3906" s="55"/>
    </row>
    <row r="3907" spans="21:25" x14ac:dyDescent="0.2">
      <c r="U3907" s="55"/>
      <c r="V3907" s="53"/>
      <c r="W3907" s="53"/>
      <c r="X3907" s="53"/>
      <c r="Y3907" s="55"/>
    </row>
    <row r="3908" spans="21:25" x14ac:dyDescent="0.2">
      <c r="U3908" s="55"/>
      <c r="V3908" s="53"/>
      <c r="W3908" s="53"/>
      <c r="X3908" s="53"/>
      <c r="Y3908" s="55"/>
    </row>
    <row r="3909" spans="21:25" x14ac:dyDescent="0.2">
      <c r="U3909" s="55"/>
      <c r="V3909" s="53"/>
      <c r="W3909" s="53"/>
      <c r="X3909" s="53"/>
      <c r="Y3909" s="55"/>
    </row>
    <row r="3910" spans="21:25" x14ac:dyDescent="0.2">
      <c r="U3910" s="55"/>
      <c r="V3910" s="53"/>
      <c r="W3910" s="53"/>
      <c r="X3910" s="53"/>
      <c r="Y3910" s="55"/>
    </row>
    <row r="3911" spans="21:25" x14ac:dyDescent="0.2">
      <c r="U3911" s="55"/>
      <c r="V3911" s="53"/>
      <c r="W3911" s="53"/>
      <c r="X3911" s="53"/>
      <c r="Y3911" s="55"/>
    </row>
    <row r="3912" spans="21:25" x14ac:dyDescent="0.2">
      <c r="U3912" s="55"/>
      <c r="V3912" s="53"/>
      <c r="W3912" s="53"/>
      <c r="X3912" s="53"/>
      <c r="Y3912" s="55"/>
    </row>
    <row r="3913" spans="21:25" x14ac:dyDescent="0.2">
      <c r="U3913" s="55"/>
      <c r="V3913" s="53"/>
      <c r="W3913" s="53"/>
      <c r="X3913" s="53"/>
      <c r="Y3913" s="55"/>
    </row>
    <row r="3914" spans="21:25" x14ac:dyDescent="0.2">
      <c r="U3914" s="55"/>
      <c r="V3914" s="53"/>
      <c r="W3914" s="53"/>
      <c r="X3914" s="53"/>
      <c r="Y3914" s="55"/>
    </row>
    <row r="3915" spans="21:25" x14ac:dyDescent="0.2">
      <c r="U3915" s="55"/>
      <c r="V3915" s="53"/>
      <c r="W3915" s="53"/>
      <c r="X3915" s="53"/>
      <c r="Y3915" s="55"/>
    </row>
    <row r="3916" spans="21:25" x14ac:dyDescent="0.2">
      <c r="U3916" s="55"/>
      <c r="V3916" s="53"/>
      <c r="W3916" s="53"/>
      <c r="X3916" s="53"/>
      <c r="Y3916" s="55"/>
    </row>
    <row r="3917" spans="21:25" x14ac:dyDescent="0.2">
      <c r="U3917" s="55"/>
      <c r="V3917" s="53"/>
      <c r="W3917" s="53"/>
      <c r="X3917" s="53"/>
      <c r="Y3917" s="55"/>
    </row>
    <row r="3918" spans="21:25" x14ac:dyDescent="0.2">
      <c r="U3918" s="55"/>
      <c r="V3918" s="53"/>
      <c r="W3918" s="53"/>
      <c r="X3918" s="53"/>
      <c r="Y3918" s="55"/>
    </row>
    <row r="3919" spans="21:25" x14ac:dyDescent="0.2">
      <c r="U3919" s="55"/>
      <c r="V3919" s="53"/>
      <c r="W3919" s="53"/>
      <c r="X3919" s="53"/>
      <c r="Y3919" s="55"/>
    </row>
    <row r="3920" spans="21:25" x14ac:dyDescent="0.2">
      <c r="U3920" s="55"/>
      <c r="V3920" s="53"/>
      <c r="W3920" s="53"/>
      <c r="X3920" s="53"/>
      <c r="Y3920" s="55"/>
    </row>
    <row r="3921" spans="21:25" x14ac:dyDescent="0.2">
      <c r="U3921" s="55"/>
      <c r="V3921" s="53"/>
      <c r="W3921" s="53"/>
      <c r="X3921" s="53"/>
      <c r="Y3921" s="55"/>
    </row>
    <row r="3922" spans="21:25" x14ac:dyDescent="0.2">
      <c r="U3922" s="55"/>
      <c r="V3922" s="53"/>
      <c r="W3922" s="53"/>
      <c r="X3922" s="53"/>
      <c r="Y3922" s="55"/>
    </row>
    <row r="3923" spans="21:25" x14ac:dyDescent="0.2">
      <c r="U3923" s="55"/>
      <c r="V3923" s="53"/>
      <c r="W3923" s="53"/>
      <c r="X3923" s="53"/>
      <c r="Y3923" s="55"/>
    </row>
    <row r="3924" spans="21:25" x14ac:dyDescent="0.2">
      <c r="U3924" s="55"/>
      <c r="V3924" s="53"/>
      <c r="W3924" s="53"/>
      <c r="X3924" s="53"/>
      <c r="Y3924" s="55"/>
    </row>
    <row r="3925" spans="21:25" x14ac:dyDescent="0.2">
      <c r="U3925" s="55"/>
      <c r="V3925" s="53"/>
      <c r="W3925" s="53"/>
      <c r="X3925" s="53"/>
      <c r="Y3925" s="55"/>
    </row>
    <row r="3926" spans="21:25" x14ac:dyDescent="0.2">
      <c r="U3926" s="55"/>
      <c r="V3926" s="53"/>
      <c r="W3926" s="53"/>
      <c r="X3926" s="53"/>
      <c r="Y3926" s="55"/>
    </row>
    <row r="3927" spans="21:25" x14ac:dyDescent="0.2">
      <c r="U3927" s="55"/>
      <c r="V3927" s="53"/>
      <c r="W3927" s="53"/>
      <c r="X3927" s="53"/>
      <c r="Y3927" s="55"/>
    </row>
    <row r="3928" spans="21:25" x14ac:dyDescent="0.2">
      <c r="U3928" s="55"/>
      <c r="V3928" s="53"/>
      <c r="W3928" s="53"/>
      <c r="X3928" s="53"/>
      <c r="Y3928" s="55"/>
    </row>
    <row r="3929" spans="21:25" x14ac:dyDescent="0.2">
      <c r="U3929" s="55"/>
      <c r="V3929" s="53"/>
      <c r="W3929" s="53"/>
      <c r="X3929" s="53"/>
      <c r="Y3929" s="55"/>
    </row>
    <row r="3930" spans="21:25" x14ac:dyDescent="0.2">
      <c r="U3930" s="55"/>
      <c r="V3930" s="53"/>
      <c r="W3930" s="53"/>
      <c r="X3930" s="53"/>
      <c r="Y3930" s="55"/>
    </row>
    <row r="3931" spans="21:25" x14ac:dyDescent="0.2">
      <c r="U3931" s="55"/>
      <c r="V3931" s="53"/>
      <c r="W3931" s="53"/>
      <c r="X3931" s="53"/>
      <c r="Y3931" s="55"/>
    </row>
    <row r="3932" spans="21:25" x14ac:dyDescent="0.2">
      <c r="U3932" s="55"/>
      <c r="V3932" s="53"/>
      <c r="W3932" s="53"/>
      <c r="X3932" s="53"/>
      <c r="Y3932" s="55"/>
    </row>
    <row r="3933" spans="21:25" x14ac:dyDescent="0.2">
      <c r="U3933" s="55"/>
      <c r="V3933" s="53"/>
      <c r="W3933" s="53"/>
      <c r="X3933" s="53"/>
      <c r="Y3933" s="55"/>
    </row>
    <row r="3934" spans="21:25" x14ac:dyDescent="0.2">
      <c r="U3934" s="55"/>
      <c r="V3934" s="53"/>
      <c r="W3934" s="53"/>
      <c r="X3934" s="53"/>
      <c r="Y3934" s="55"/>
    </row>
    <row r="3935" spans="21:25" x14ac:dyDescent="0.2">
      <c r="U3935" s="55"/>
      <c r="V3935" s="53"/>
      <c r="W3935" s="53"/>
      <c r="X3935" s="53"/>
      <c r="Y3935" s="55"/>
    </row>
    <row r="3936" spans="21:25" x14ac:dyDescent="0.2">
      <c r="U3936" s="55"/>
      <c r="V3936" s="53"/>
      <c r="W3936" s="53"/>
      <c r="X3936" s="53"/>
      <c r="Y3936" s="55"/>
    </row>
    <row r="3937" spans="21:25" x14ac:dyDescent="0.2">
      <c r="U3937" s="55"/>
      <c r="V3937" s="53"/>
      <c r="W3937" s="53"/>
      <c r="X3937" s="53"/>
      <c r="Y3937" s="55"/>
    </row>
    <row r="3938" spans="21:25" x14ac:dyDescent="0.2">
      <c r="U3938" s="55"/>
      <c r="V3938" s="53"/>
      <c r="W3938" s="53"/>
      <c r="X3938" s="53"/>
      <c r="Y3938" s="55"/>
    </row>
    <row r="3939" spans="21:25" x14ac:dyDescent="0.2">
      <c r="U3939" s="55"/>
      <c r="V3939" s="53"/>
      <c r="W3939" s="53"/>
      <c r="X3939" s="53"/>
      <c r="Y3939" s="55"/>
    </row>
    <row r="3940" spans="21:25" x14ac:dyDescent="0.2">
      <c r="U3940" s="55"/>
      <c r="V3940" s="53"/>
      <c r="W3940" s="53"/>
      <c r="X3940" s="53"/>
      <c r="Y3940" s="55"/>
    </row>
    <row r="3941" spans="21:25" x14ac:dyDescent="0.2">
      <c r="U3941" s="55"/>
      <c r="V3941" s="53"/>
      <c r="W3941" s="53"/>
      <c r="X3941" s="53"/>
      <c r="Y3941" s="55"/>
    </row>
    <row r="3942" spans="21:25" x14ac:dyDescent="0.2">
      <c r="U3942" s="55"/>
      <c r="V3942" s="53"/>
      <c r="W3942" s="53"/>
      <c r="X3942" s="53"/>
      <c r="Y3942" s="55"/>
    </row>
    <row r="3943" spans="21:25" x14ac:dyDescent="0.2">
      <c r="U3943" s="55"/>
      <c r="V3943" s="53"/>
      <c r="W3943" s="53"/>
      <c r="X3943" s="53"/>
      <c r="Y3943" s="55"/>
    </row>
    <row r="3944" spans="21:25" x14ac:dyDescent="0.2">
      <c r="U3944" s="55"/>
      <c r="V3944" s="53"/>
      <c r="W3944" s="53"/>
      <c r="X3944" s="53"/>
      <c r="Y3944" s="55"/>
    </row>
    <row r="3945" spans="21:25" x14ac:dyDescent="0.2">
      <c r="U3945" s="55"/>
      <c r="V3945" s="53"/>
      <c r="W3945" s="53"/>
      <c r="X3945" s="53"/>
      <c r="Y3945" s="55"/>
    </row>
    <row r="3946" spans="21:25" x14ac:dyDescent="0.2">
      <c r="U3946" s="55"/>
      <c r="V3946" s="53"/>
      <c r="W3946" s="53"/>
      <c r="X3946" s="53"/>
      <c r="Y3946" s="55"/>
    </row>
    <row r="3947" spans="21:25" x14ac:dyDescent="0.2">
      <c r="U3947" s="55"/>
      <c r="V3947" s="53"/>
      <c r="W3947" s="53"/>
      <c r="X3947" s="53"/>
      <c r="Y3947" s="55"/>
    </row>
    <row r="3948" spans="21:25" x14ac:dyDescent="0.2">
      <c r="U3948" s="55"/>
      <c r="V3948" s="53"/>
      <c r="W3948" s="53"/>
      <c r="X3948" s="53"/>
      <c r="Y3948" s="55"/>
    </row>
    <row r="3949" spans="21:25" x14ac:dyDescent="0.2">
      <c r="U3949" s="55"/>
      <c r="V3949" s="53"/>
      <c r="W3949" s="53"/>
      <c r="X3949" s="53"/>
      <c r="Y3949" s="55"/>
    </row>
    <row r="3950" spans="21:25" x14ac:dyDescent="0.2">
      <c r="U3950" s="55"/>
      <c r="V3950" s="53"/>
      <c r="W3950" s="53"/>
      <c r="X3950" s="53"/>
      <c r="Y3950" s="55"/>
    </row>
    <row r="3951" spans="21:25" x14ac:dyDescent="0.2">
      <c r="U3951" s="55"/>
      <c r="V3951" s="53"/>
      <c r="W3951" s="53"/>
      <c r="X3951" s="53"/>
      <c r="Y3951" s="55"/>
    </row>
    <row r="3952" spans="21:25" x14ac:dyDescent="0.2">
      <c r="U3952" s="55"/>
      <c r="V3952" s="53"/>
      <c r="W3952" s="53"/>
      <c r="X3952" s="53"/>
      <c r="Y3952" s="55"/>
    </row>
    <row r="3953" spans="21:25" x14ac:dyDescent="0.2">
      <c r="U3953" s="55"/>
      <c r="V3953" s="53"/>
      <c r="W3953" s="53"/>
      <c r="X3953" s="53"/>
      <c r="Y3953" s="55"/>
    </row>
    <row r="3954" spans="21:25" x14ac:dyDescent="0.2">
      <c r="U3954" s="55"/>
      <c r="V3954" s="53"/>
      <c r="W3954" s="53"/>
      <c r="X3954" s="53"/>
      <c r="Y3954" s="55"/>
    </row>
    <row r="3955" spans="21:25" x14ac:dyDescent="0.2">
      <c r="U3955" s="55"/>
      <c r="V3955" s="53"/>
      <c r="W3955" s="53"/>
      <c r="X3955" s="53"/>
      <c r="Y3955" s="55"/>
    </row>
    <row r="3956" spans="21:25" x14ac:dyDescent="0.2">
      <c r="U3956" s="55"/>
      <c r="V3956" s="53"/>
      <c r="W3956" s="53"/>
      <c r="X3956" s="53"/>
      <c r="Y3956" s="55"/>
    </row>
    <row r="3957" spans="21:25" x14ac:dyDescent="0.2">
      <c r="U3957" s="55"/>
      <c r="V3957" s="53"/>
      <c r="W3957" s="53"/>
      <c r="X3957" s="53"/>
      <c r="Y3957" s="55"/>
    </row>
    <row r="3958" spans="21:25" x14ac:dyDescent="0.2">
      <c r="U3958" s="55"/>
      <c r="V3958" s="53"/>
      <c r="W3958" s="53"/>
      <c r="X3958" s="53"/>
      <c r="Y3958" s="55"/>
    </row>
    <row r="3959" spans="21:25" x14ac:dyDescent="0.2">
      <c r="U3959" s="55"/>
      <c r="V3959" s="53"/>
      <c r="W3959" s="53"/>
      <c r="X3959" s="53"/>
      <c r="Y3959" s="55"/>
    </row>
    <row r="3960" spans="21:25" x14ac:dyDescent="0.2">
      <c r="U3960" s="55"/>
      <c r="V3960" s="53"/>
      <c r="W3960" s="53"/>
      <c r="X3960" s="53"/>
      <c r="Y3960" s="55"/>
    </row>
    <row r="3961" spans="21:25" x14ac:dyDescent="0.2">
      <c r="U3961" s="55"/>
      <c r="V3961" s="53"/>
      <c r="W3961" s="53"/>
      <c r="X3961" s="53"/>
      <c r="Y3961" s="55"/>
    </row>
    <row r="3962" spans="21:25" x14ac:dyDescent="0.2">
      <c r="U3962" s="55"/>
      <c r="V3962" s="53"/>
      <c r="W3962" s="53"/>
      <c r="X3962" s="53"/>
      <c r="Y3962" s="55"/>
    </row>
    <row r="3963" spans="21:25" x14ac:dyDescent="0.2">
      <c r="U3963" s="55"/>
      <c r="V3963" s="53"/>
      <c r="W3963" s="53"/>
      <c r="X3963" s="53"/>
      <c r="Y3963" s="55"/>
    </row>
    <row r="3964" spans="21:25" x14ac:dyDescent="0.2">
      <c r="U3964" s="55"/>
      <c r="V3964" s="53"/>
      <c r="W3964" s="53"/>
      <c r="X3964" s="53"/>
      <c r="Y3964" s="55"/>
    </row>
    <row r="3965" spans="21:25" x14ac:dyDescent="0.2">
      <c r="U3965" s="55"/>
      <c r="V3965" s="53"/>
      <c r="W3965" s="53"/>
      <c r="X3965" s="53"/>
      <c r="Y3965" s="55"/>
    </row>
    <row r="3966" spans="21:25" x14ac:dyDescent="0.2">
      <c r="U3966" s="55"/>
      <c r="V3966" s="53"/>
      <c r="W3966" s="53"/>
      <c r="X3966" s="53"/>
      <c r="Y3966" s="55"/>
    </row>
    <row r="3967" spans="21:25" x14ac:dyDescent="0.2">
      <c r="U3967" s="55"/>
      <c r="V3967" s="53"/>
      <c r="W3967" s="53"/>
      <c r="X3967" s="53"/>
      <c r="Y3967" s="55"/>
    </row>
    <row r="3968" spans="21:25" x14ac:dyDescent="0.2">
      <c r="U3968" s="55"/>
      <c r="V3968" s="53"/>
      <c r="W3968" s="53"/>
      <c r="X3968" s="53"/>
      <c r="Y3968" s="55"/>
    </row>
    <row r="3969" spans="21:25" x14ac:dyDescent="0.2">
      <c r="U3969" s="55"/>
      <c r="V3969" s="53"/>
      <c r="W3969" s="53"/>
      <c r="X3969" s="53"/>
      <c r="Y3969" s="55"/>
    </row>
    <row r="3970" spans="21:25" x14ac:dyDescent="0.2">
      <c r="U3970" s="55"/>
      <c r="V3970" s="53"/>
      <c r="W3970" s="53"/>
      <c r="X3970" s="53"/>
      <c r="Y3970" s="55"/>
    </row>
    <row r="3971" spans="21:25" x14ac:dyDescent="0.2">
      <c r="U3971" s="55"/>
      <c r="V3971" s="53"/>
      <c r="W3971" s="53"/>
      <c r="X3971" s="53"/>
      <c r="Y3971" s="55"/>
    </row>
    <row r="3972" spans="21:25" x14ac:dyDescent="0.2">
      <c r="U3972" s="55"/>
      <c r="V3972" s="53"/>
      <c r="W3972" s="53"/>
      <c r="X3972" s="53"/>
      <c r="Y3972" s="55"/>
    </row>
    <row r="3973" spans="21:25" x14ac:dyDescent="0.2">
      <c r="U3973" s="55"/>
      <c r="V3973" s="53"/>
      <c r="W3973" s="53"/>
      <c r="X3973" s="53"/>
      <c r="Y3973" s="55"/>
    </row>
    <row r="3974" spans="21:25" x14ac:dyDescent="0.2">
      <c r="U3974" s="55"/>
      <c r="V3974" s="53"/>
      <c r="W3974" s="53"/>
      <c r="X3974" s="53"/>
      <c r="Y3974" s="55"/>
    </row>
    <row r="3975" spans="21:25" x14ac:dyDescent="0.2">
      <c r="U3975" s="55"/>
      <c r="V3975" s="53"/>
      <c r="W3975" s="53"/>
      <c r="X3975" s="53"/>
      <c r="Y3975" s="55"/>
    </row>
    <row r="3976" spans="21:25" x14ac:dyDescent="0.2">
      <c r="U3976" s="55"/>
      <c r="V3976" s="53"/>
      <c r="W3976" s="53"/>
      <c r="X3976" s="53"/>
      <c r="Y3976" s="55"/>
    </row>
    <row r="3977" spans="21:25" x14ac:dyDescent="0.2">
      <c r="U3977" s="55"/>
      <c r="V3977" s="53"/>
      <c r="W3977" s="53"/>
      <c r="X3977" s="53"/>
      <c r="Y3977" s="55"/>
    </row>
    <row r="3978" spans="21:25" x14ac:dyDescent="0.2">
      <c r="U3978" s="55"/>
      <c r="V3978" s="53"/>
      <c r="W3978" s="53"/>
      <c r="X3978" s="53"/>
      <c r="Y3978" s="55"/>
    </row>
    <row r="3979" spans="21:25" x14ac:dyDescent="0.2">
      <c r="U3979" s="55"/>
      <c r="V3979" s="53"/>
      <c r="W3979" s="53"/>
      <c r="X3979" s="53"/>
      <c r="Y3979" s="55"/>
    </row>
    <row r="3980" spans="21:25" x14ac:dyDescent="0.2">
      <c r="U3980" s="55"/>
      <c r="V3980" s="53"/>
      <c r="W3980" s="53"/>
      <c r="X3980" s="53"/>
      <c r="Y3980" s="55"/>
    </row>
    <row r="3981" spans="21:25" x14ac:dyDescent="0.2">
      <c r="U3981" s="55"/>
      <c r="V3981" s="53"/>
      <c r="W3981" s="53"/>
      <c r="X3981" s="53"/>
      <c r="Y3981" s="55"/>
    </row>
    <row r="3982" spans="21:25" x14ac:dyDescent="0.2">
      <c r="U3982" s="55"/>
      <c r="V3982" s="53"/>
      <c r="W3982" s="53"/>
      <c r="X3982" s="53"/>
      <c r="Y3982" s="55"/>
    </row>
    <row r="3983" spans="21:25" x14ac:dyDescent="0.2">
      <c r="U3983" s="55"/>
      <c r="V3983" s="53"/>
      <c r="W3983" s="53"/>
      <c r="X3983" s="53"/>
      <c r="Y3983" s="55"/>
    </row>
    <row r="3984" spans="21:25" x14ac:dyDescent="0.2">
      <c r="U3984" s="55"/>
      <c r="V3984" s="53"/>
      <c r="W3984" s="53"/>
      <c r="X3984" s="53"/>
      <c r="Y3984" s="55"/>
    </row>
    <row r="3985" spans="21:25" x14ac:dyDescent="0.2">
      <c r="U3985" s="55"/>
      <c r="V3985" s="53"/>
      <c r="W3985" s="53"/>
      <c r="X3985" s="53"/>
      <c r="Y3985" s="55"/>
    </row>
    <row r="3986" spans="21:25" x14ac:dyDescent="0.2">
      <c r="U3986" s="55"/>
      <c r="V3986" s="53"/>
      <c r="W3986" s="53"/>
      <c r="X3986" s="53"/>
      <c r="Y3986" s="55"/>
    </row>
    <row r="3987" spans="21:25" x14ac:dyDescent="0.2">
      <c r="U3987" s="55"/>
      <c r="V3987" s="53"/>
      <c r="W3987" s="53"/>
      <c r="X3987" s="53"/>
      <c r="Y3987" s="55"/>
    </row>
    <row r="3988" spans="21:25" x14ac:dyDescent="0.2">
      <c r="U3988" s="55"/>
      <c r="V3988" s="53"/>
      <c r="W3988" s="53"/>
      <c r="X3988" s="53"/>
      <c r="Y3988" s="55"/>
    </row>
    <row r="3989" spans="21:25" x14ac:dyDescent="0.2">
      <c r="U3989" s="55"/>
      <c r="V3989" s="53"/>
      <c r="W3989" s="53"/>
      <c r="X3989" s="53"/>
      <c r="Y3989" s="55"/>
    </row>
    <row r="3990" spans="21:25" x14ac:dyDescent="0.2">
      <c r="U3990" s="55"/>
      <c r="V3990" s="53"/>
      <c r="W3990" s="53"/>
      <c r="X3990" s="53"/>
      <c r="Y3990" s="55"/>
    </row>
    <row r="3991" spans="21:25" x14ac:dyDescent="0.2">
      <c r="U3991" s="55"/>
      <c r="V3991" s="53"/>
      <c r="W3991" s="53"/>
      <c r="X3991" s="53"/>
      <c r="Y3991" s="55"/>
    </row>
    <row r="3992" spans="21:25" x14ac:dyDescent="0.2">
      <c r="U3992" s="55"/>
      <c r="V3992" s="53"/>
      <c r="W3992" s="53"/>
      <c r="X3992" s="53"/>
      <c r="Y3992" s="55"/>
    </row>
    <row r="3993" spans="21:25" x14ac:dyDescent="0.2">
      <c r="U3993" s="55"/>
      <c r="V3993" s="53"/>
      <c r="W3993" s="53"/>
      <c r="X3993" s="53"/>
      <c r="Y3993" s="55"/>
    </row>
    <row r="3994" spans="21:25" x14ac:dyDescent="0.2">
      <c r="U3994" s="55"/>
      <c r="V3994" s="53"/>
      <c r="W3994" s="53"/>
      <c r="X3994" s="53"/>
      <c r="Y3994" s="55"/>
    </row>
    <row r="3995" spans="21:25" x14ac:dyDescent="0.2">
      <c r="U3995" s="55"/>
      <c r="V3995" s="53"/>
      <c r="W3995" s="53"/>
      <c r="X3995" s="53"/>
      <c r="Y3995" s="55"/>
    </row>
    <row r="3996" spans="21:25" x14ac:dyDescent="0.2">
      <c r="U3996" s="55"/>
      <c r="V3996" s="53"/>
      <c r="W3996" s="53"/>
      <c r="X3996" s="53"/>
      <c r="Y3996" s="55"/>
    </row>
    <row r="3997" spans="21:25" x14ac:dyDescent="0.2">
      <c r="U3997" s="55"/>
      <c r="V3997" s="53"/>
      <c r="W3997" s="53"/>
      <c r="X3997" s="53"/>
      <c r="Y3997" s="55"/>
    </row>
    <row r="3998" spans="21:25" x14ac:dyDescent="0.2">
      <c r="U3998" s="55"/>
      <c r="V3998" s="53"/>
      <c r="W3998" s="53"/>
      <c r="X3998" s="53"/>
      <c r="Y3998" s="55"/>
    </row>
    <row r="3999" spans="21:25" x14ac:dyDescent="0.2">
      <c r="U3999" s="55"/>
      <c r="V3999" s="53"/>
      <c r="W3999" s="53"/>
      <c r="X3999" s="53"/>
      <c r="Y3999" s="55"/>
    </row>
    <row r="4000" spans="21:25" x14ac:dyDescent="0.2">
      <c r="U4000" s="55"/>
      <c r="V4000" s="53"/>
      <c r="W4000" s="53"/>
      <c r="X4000" s="53"/>
      <c r="Y4000" s="55"/>
    </row>
    <row r="4001" spans="21:25" x14ac:dyDescent="0.2">
      <c r="U4001" s="55"/>
      <c r="V4001" s="53"/>
      <c r="W4001" s="53"/>
      <c r="X4001" s="53"/>
      <c r="Y4001" s="55"/>
    </row>
    <row r="4002" spans="21:25" x14ac:dyDescent="0.2">
      <c r="U4002" s="55"/>
      <c r="V4002" s="53"/>
      <c r="W4002" s="53"/>
      <c r="X4002" s="53"/>
      <c r="Y4002" s="55"/>
    </row>
    <row r="4003" spans="21:25" x14ac:dyDescent="0.2">
      <c r="U4003" s="55"/>
      <c r="V4003" s="53"/>
      <c r="W4003" s="53"/>
      <c r="X4003" s="53"/>
      <c r="Y4003" s="55"/>
    </row>
    <row r="4004" spans="21:25" x14ac:dyDescent="0.2">
      <c r="U4004" s="55"/>
      <c r="V4004" s="53"/>
      <c r="W4004" s="53"/>
      <c r="X4004" s="53"/>
      <c r="Y4004" s="55"/>
    </row>
    <row r="4005" spans="21:25" x14ac:dyDescent="0.2">
      <c r="U4005" s="55"/>
      <c r="V4005" s="53"/>
      <c r="W4005" s="53"/>
      <c r="X4005" s="53"/>
      <c r="Y4005" s="55"/>
    </row>
    <row r="4006" spans="21:25" x14ac:dyDescent="0.2">
      <c r="U4006" s="55"/>
      <c r="V4006" s="53"/>
      <c r="W4006" s="53"/>
      <c r="X4006" s="53"/>
      <c r="Y4006" s="55"/>
    </row>
    <row r="4007" spans="21:25" x14ac:dyDescent="0.2">
      <c r="U4007" s="55"/>
      <c r="V4007" s="53"/>
      <c r="W4007" s="53"/>
      <c r="X4007" s="53"/>
      <c r="Y4007" s="55"/>
    </row>
    <row r="4008" spans="21:25" x14ac:dyDescent="0.2">
      <c r="U4008" s="55"/>
      <c r="V4008" s="53"/>
      <c r="W4008" s="53"/>
      <c r="X4008" s="53"/>
      <c r="Y4008" s="55"/>
    </row>
    <row r="4009" spans="21:25" x14ac:dyDescent="0.2">
      <c r="U4009" s="55"/>
      <c r="V4009" s="53"/>
      <c r="W4009" s="53"/>
      <c r="X4009" s="53"/>
      <c r="Y4009" s="55"/>
    </row>
    <row r="4010" spans="21:25" x14ac:dyDescent="0.2">
      <c r="U4010" s="55"/>
      <c r="V4010" s="53"/>
      <c r="W4010" s="53"/>
      <c r="X4010" s="53"/>
      <c r="Y4010" s="55"/>
    </row>
    <row r="4011" spans="21:25" x14ac:dyDescent="0.2">
      <c r="U4011" s="55"/>
      <c r="V4011" s="53"/>
      <c r="W4011" s="53"/>
      <c r="X4011" s="53"/>
      <c r="Y4011" s="55"/>
    </row>
    <row r="4012" spans="21:25" x14ac:dyDescent="0.2">
      <c r="U4012" s="55"/>
      <c r="V4012" s="53"/>
      <c r="W4012" s="53"/>
      <c r="X4012" s="53"/>
      <c r="Y4012" s="55"/>
    </row>
    <row r="4013" spans="21:25" x14ac:dyDescent="0.2">
      <c r="U4013" s="55"/>
      <c r="V4013" s="53"/>
      <c r="W4013" s="53"/>
      <c r="X4013" s="53"/>
      <c r="Y4013" s="55"/>
    </row>
    <row r="4014" spans="21:25" x14ac:dyDescent="0.2">
      <c r="U4014" s="55"/>
      <c r="V4014" s="53"/>
      <c r="W4014" s="53"/>
      <c r="X4014" s="53"/>
      <c r="Y4014" s="55"/>
    </row>
    <row r="4015" spans="21:25" x14ac:dyDescent="0.2">
      <c r="U4015" s="55"/>
      <c r="V4015" s="53"/>
      <c r="W4015" s="53"/>
      <c r="X4015" s="53"/>
      <c r="Y4015" s="55"/>
    </row>
    <row r="4016" spans="21:25" x14ac:dyDescent="0.2">
      <c r="U4016" s="55"/>
      <c r="V4016" s="53"/>
      <c r="W4016" s="53"/>
      <c r="X4016" s="53"/>
      <c r="Y4016" s="55"/>
    </row>
    <row r="4017" spans="21:25" x14ac:dyDescent="0.2">
      <c r="U4017" s="55"/>
      <c r="V4017" s="53"/>
      <c r="W4017" s="53"/>
      <c r="X4017" s="53"/>
      <c r="Y4017" s="55"/>
    </row>
    <row r="4018" spans="21:25" x14ac:dyDescent="0.2">
      <c r="U4018" s="55"/>
      <c r="V4018" s="53"/>
      <c r="W4018" s="53"/>
      <c r="X4018" s="53"/>
      <c r="Y4018" s="55"/>
    </row>
    <row r="4019" spans="21:25" x14ac:dyDescent="0.2">
      <c r="U4019" s="55"/>
      <c r="V4019" s="53"/>
      <c r="W4019" s="53"/>
      <c r="X4019" s="53"/>
      <c r="Y4019" s="55"/>
    </row>
    <row r="4020" spans="21:25" x14ac:dyDescent="0.2">
      <c r="U4020" s="55"/>
      <c r="V4020" s="53"/>
      <c r="W4020" s="53"/>
      <c r="X4020" s="53"/>
      <c r="Y4020" s="55"/>
    </row>
    <row r="4021" spans="21:25" x14ac:dyDescent="0.2">
      <c r="U4021" s="55"/>
      <c r="V4021" s="53"/>
      <c r="W4021" s="53"/>
      <c r="X4021" s="53"/>
      <c r="Y4021" s="55"/>
    </row>
    <row r="4022" spans="21:25" x14ac:dyDescent="0.2">
      <c r="U4022" s="55"/>
      <c r="V4022" s="53"/>
      <c r="W4022" s="53"/>
      <c r="X4022" s="53"/>
      <c r="Y4022" s="55"/>
    </row>
    <row r="4023" spans="21:25" x14ac:dyDescent="0.2">
      <c r="U4023" s="55"/>
      <c r="V4023" s="53"/>
      <c r="W4023" s="53"/>
      <c r="X4023" s="53"/>
      <c r="Y4023" s="55"/>
    </row>
    <row r="4024" spans="21:25" x14ac:dyDescent="0.2">
      <c r="U4024" s="55"/>
      <c r="V4024" s="53"/>
      <c r="W4024" s="53"/>
      <c r="X4024" s="53"/>
      <c r="Y4024" s="55"/>
    </row>
    <row r="4025" spans="21:25" x14ac:dyDescent="0.2">
      <c r="U4025" s="55"/>
      <c r="V4025" s="53"/>
      <c r="W4025" s="53"/>
      <c r="X4025" s="53"/>
      <c r="Y4025" s="55"/>
    </row>
    <row r="4026" spans="21:25" x14ac:dyDescent="0.2">
      <c r="U4026" s="55"/>
      <c r="V4026" s="53"/>
      <c r="W4026" s="53"/>
      <c r="X4026" s="53"/>
      <c r="Y4026" s="55"/>
    </row>
    <row r="4027" spans="21:25" x14ac:dyDescent="0.2">
      <c r="U4027" s="55"/>
      <c r="V4027" s="53"/>
      <c r="W4027" s="53"/>
      <c r="X4027" s="53"/>
      <c r="Y4027" s="55"/>
    </row>
    <row r="4028" spans="21:25" x14ac:dyDescent="0.2">
      <c r="U4028" s="55"/>
      <c r="V4028" s="53"/>
      <c r="W4028" s="53"/>
      <c r="X4028" s="53"/>
      <c r="Y4028" s="55"/>
    </row>
    <row r="4029" spans="21:25" x14ac:dyDescent="0.2">
      <c r="U4029" s="55"/>
      <c r="V4029" s="53"/>
      <c r="W4029" s="53"/>
      <c r="X4029" s="53"/>
      <c r="Y4029" s="55"/>
    </row>
    <row r="4030" spans="21:25" x14ac:dyDescent="0.2">
      <c r="U4030" s="55"/>
      <c r="V4030" s="53"/>
      <c r="W4030" s="53"/>
      <c r="X4030" s="53"/>
      <c r="Y4030" s="55"/>
    </row>
    <row r="4031" spans="21:25" x14ac:dyDescent="0.2">
      <c r="U4031" s="55"/>
      <c r="V4031" s="53"/>
      <c r="W4031" s="53"/>
      <c r="X4031" s="53"/>
      <c r="Y4031" s="55"/>
    </row>
    <row r="4032" spans="21:25" x14ac:dyDescent="0.2">
      <c r="U4032" s="55"/>
      <c r="V4032" s="53"/>
      <c r="W4032" s="53"/>
      <c r="X4032" s="53"/>
      <c r="Y4032" s="55"/>
    </row>
    <row r="4033" spans="21:25" x14ac:dyDescent="0.2">
      <c r="U4033" s="55"/>
      <c r="V4033" s="53"/>
      <c r="W4033" s="53"/>
      <c r="X4033" s="53"/>
      <c r="Y4033" s="55"/>
    </row>
    <row r="4034" spans="21:25" x14ac:dyDescent="0.2">
      <c r="U4034" s="55"/>
      <c r="V4034" s="53"/>
      <c r="W4034" s="53"/>
      <c r="X4034" s="53"/>
      <c r="Y4034" s="55"/>
    </row>
    <row r="4035" spans="21:25" x14ac:dyDescent="0.2">
      <c r="U4035" s="55"/>
      <c r="V4035" s="53"/>
      <c r="W4035" s="53"/>
      <c r="X4035" s="53"/>
      <c r="Y4035" s="55"/>
    </row>
    <row r="4036" spans="21:25" x14ac:dyDescent="0.2">
      <c r="U4036" s="55"/>
      <c r="V4036" s="53"/>
      <c r="W4036" s="53"/>
      <c r="X4036" s="53"/>
      <c r="Y4036" s="55"/>
    </row>
    <row r="4037" spans="21:25" x14ac:dyDescent="0.2">
      <c r="U4037" s="55"/>
      <c r="V4037" s="53"/>
      <c r="W4037" s="53"/>
      <c r="X4037" s="53"/>
      <c r="Y4037" s="55"/>
    </row>
    <row r="4038" spans="21:25" x14ac:dyDescent="0.2">
      <c r="U4038" s="55"/>
      <c r="V4038" s="53"/>
      <c r="W4038" s="53"/>
      <c r="X4038" s="53"/>
      <c r="Y4038" s="55"/>
    </row>
    <row r="4039" spans="21:25" x14ac:dyDescent="0.2">
      <c r="U4039" s="55"/>
      <c r="V4039" s="53"/>
      <c r="W4039" s="53"/>
      <c r="X4039" s="53"/>
      <c r="Y4039" s="55"/>
    </row>
    <row r="4040" spans="21:25" x14ac:dyDescent="0.2">
      <c r="U4040" s="55"/>
      <c r="V4040" s="53"/>
      <c r="W4040" s="53"/>
      <c r="X4040" s="53"/>
      <c r="Y4040" s="55"/>
    </row>
    <row r="4041" spans="21:25" x14ac:dyDescent="0.2">
      <c r="U4041" s="55"/>
      <c r="V4041" s="53"/>
      <c r="W4041" s="53"/>
      <c r="X4041" s="53"/>
      <c r="Y4041" s="55"/>
    </row>
    <row r="4042" spans="21:25" x14ac:dyDescent="0.2">
      <c r="U4042" s="55"/>
      <c r="V4042" s="53"/>
      <c r="W4042" s="53"/>
      <c r="X4042" s="53"/>
      <c r="Y4042" s="55"/>
    </row>
    <row r="4043" spans="21:25" x14ac:dyDescent="0.2">
      <c r="U4043" s="55"/>
      <c r="V4043" s="53"/>
      <c r="W4043" s="53"/>
      <c r="X4043" s="53"/>
      <c r="Y4043" s="55"/>
    </row>
    <row r="4044" spans="21:25" x14ac:dyDescent="0.2">
      <c r="U4044" s="55"/>
      <c r="V4044" s="53"/>
      <c r="W4044" s="53"/>
      <c r="X4044" s="53"/>
      <c r="Y4044" s="55"/>
    </row>
    <row r="4045" spans="21:25" x14ac:dyDescent="0.2">
      <c r="U4045" s="55"/>
      <c r="V4045" s="53"/>
      <c r="W4045" s="53"/>
      <c r="X4045" s="53"/>
      <c r="Y4045" s="55"/>
    </row>
    <row r="4046" spans="21:25" x14ac:dyDescent="0.2">
      <c r="U4046" s="55"/>
      <c r="V4046" s="53"/>
      <c r="W4046" s="53"/>
      <c r="X4046" s="53"/>
      <c r="Y4046" s="55"/>
    </row>
    <row r="4047" spans="21:25" x14ac:dyDescent="0.2">
      <c r="U4047" s="55"/>
      <c r="V4047" s="53"/>
      <c r="W4047" s="53"/>
      <c r="X4047" s="53"/>
      <c r="Y4047" s="55"/>
    </row>
    <row r="4048" spans="21:25" x14ac:dyDescent="0.2">
      <c r="U4048" s="55"/>
      <c r="V4048" s="53"/>
      <c r="W4048" s="53"/>
      <c r="X4048" s="53"/>
      <c r="Y4048" s="55"/>
    </row>
    <row r="4049" spans="21:25" x14ac:dyDescent="0.2">
      <c r="U4049" s="55"/>
      <c r="V4049" s="53"/>
      <c r="W4049" s="53"/>
      <c r="X4049" s="53"/>
      <c r="Y4049" s="55"/>
    </row>
    <row r="4050" spans="21:25" x14ac:dyDescent="0.2">
      <c r="U4050" s="55"/>
      <c r="V4050" s="53"/>
      <c r="W4050" s="53"/>
      <c r="X4050" s="53"/>
      <c r="Y4050" s="55"/>
    </row>
    <row r="4051" spans="21:25" x14ac:dyDescent="0.2">
      <c r="U4051" s="55"/>
      <c r="V4051" s="53"/>
      <c r="W4051" s="53"/>
      <c r="X4051" s="53"/>
      <c r="Y4051" s="55"/>
    </row>
    <row r="4052" spans="21:25" x14ac:dyDescent="0.2">
      <c r="U4052" s="55"/>
      <c r="V4052" s="53"/>
      <c r="W4052" s="53"/>
      <c r="X4052" s="53"/>
      <c r="Y4052" s="55"/>
    </row>
    <row r="4053" spans="21:25" x14ac:dyDescent="0.2">
      <c r="U4053" s="55"/>
      <c r="V4053" s="53"/>
      <c r="W4053" s="53"/>
      <c r="X4053" s="53"/>
      <c r="Y4053" s="55"/>
    </row>
    <row r="4054" spans="21:25" x14ac:dyDescent="0.2">
      <c r="U4054" s="55"/>
      <c r="V4054" s="53"/>
      <c r="W4054" s="53"/>
      <c r="X4054" s="53"/>
      <c r="Y4054" s="55"/>
    </row>
    <row r="4055" spans="21:25" x14ac:dyDescent="0.2">
      <c r="U4055" s="55"/>
      <c r="V4055" s="53"/>
      <c r="W4055" s="53"/>
      <c r="X4055" s="53"/>
      <c r="Y4055" s="55"/>
    </row>
    <row r="4056" spans="21:25" x14ac:dyDescent="0.2">
      <c r="U4056" s="55"/>
      <c r="V4056" s="53"/>
      <c r="W4056" s="53"/>
      <c r="X4056" s="53"/>
      <c r="Y4056" s="55"/>
    </row>
    <row r="4057" spans="21:25" x14ac:dyDescent="0.2">
      <c r="U4057" s="55"/>
      <c r="V4057" s="53"/>
      <c r="W4057" s="53"/>
      <c r="X4057" s="53"/>
      <c r="Y4057" s="55"/>
    </row>
    <row r="4058" spans="21:25" x14ac:dyDescent="0.2">
      <c r="U4058" s="55"/>
      <c r="V4058" s="53"/>
      <c r="W4058" s="53"/>
      <c r="X4058" s="53"/>
      <c r="Y4058" s="55"/>
    </row>
    <row r="4059" spans="21:25" x14ac:dyDescent="0.2">
      <c r="U4059" s="55"/>
      <c r="V4059" s="53"/>
      <c r="W4059" s="53"/>
      <c r="X4059" s="53"/>
      <c r="Y4059" s="55"/>
    </row>
    <row r="4060" spans="21:25" x14ac:dyDescent="0.2">
      <c r="U4060" s="55"/>
      <c r="V4060" s="53"/>
      <c r="W4060" s="53"/>
      <c r="X4060" s="53"/>
      <c r="Y4060" s="55"/>
    </row>
    <row r="4061" spans="21:25" x14ac:dyDescent="0.2">
      <c r="U4061" s="55"/>
      <c r="V4061" s="53"/>
      <c r="W4061" s="53"/>
      <c r="X4061" s="53"/>
      <c r="Y4061" s="55"/>
    </row>
    <row r="4062" spans="21:25" x14ac:dyDescent="0.2">
      <c r="U4062" s="55"/>
      <c r="V4062" s="53"/>
      <c r="W4062" s="53"/>
      <c r="X4062" s="53"/>
      <c r="Y4062" s="55"/>
    </row>
    <row r="4063" spans="21:25" x14ac:dyDescent="0.2">
      <c r="U4063" s="55"/>
      <c r="V4063" s="53"/>
      <c r="W4063" s="53"/>
      <c r="X4063" s="53"/>
      <c r="Y4063" s="55"/>
    </row>
    <row r="4064" spans="21:25" x14ac:dyDescent="0.2">
      <c r="U4064" s="55"/>
      <c r="V4064" s="53"/>
      <c r="W4064" s="53"/>
      <c r="X4064" s="53"/>
      <c r="Y4064" s="55"/>
    </row>
    <row r="4065" spans="21:25" x14ac:dyDescent="0.2">
      <c r="U4065" s="55"/>
      <c r="V4065" s="53"/>
      <c r="W4065" s="53"/>
      <c r="X4065" s="53"/>
      <c r="Y4065" s="55"/>
    </row>
    <row r="4066" spans="21:25" x14ac:dyDescent="0.2">
      <c r="U4066" s="55"/>
      <c r="V4066" s="53"/>
      <c r="W4066" s="53"/>
      <c r="X4066" s="53"/>
      <c r="Y4066" s="55"/>
    </row>
    <row r="4067" spans="21:25" x14ac:dyDescent="0.2">
      <c r="U4067" s="55"/>
      <c r="V4067" s="53"/>
      <c r="W4067" s="53"/>
      <c r="X4067" s="53"/>
      <c r="Y4067" s="55"/>
    </row>
    <row r="4068" spans="21:25" x14ac:dyDescent="0.2">
      <c r="U4068" s="55"/>
      <c r="V4068" s="53"/>
      <c r="W4068" s="53"/>
      <c r="X4068" s="53"/>
      <c r="Y4068" s="55"/>
    </row>
    <row r="4069" spans="21:25" x14ac:dyDescent="0.2">
      <c r="U4069" s="55"/>
      <c r="V4069" s="53"/>
      <c r="W4069" s="53"/>
      <c r="X4069" s="53"/>
      <c r="Y4069" s="55"/>
    </row>
    <row r="4070" spans="21:25" x14ac:dyDescent="0.2">
      <c r="U4070" s="55"/>
      <c r="V4070" s="53"/>
      <c r="W4070" s="53"/>
      <c r="X4070" s="53"/>
      <c r="Y4070" s="55"/>
    </row>
    <row r="4071" spans="21:25" x14ac:dyDescent="0.2">
      <c r="U4071" s="55"/>
      <c r="V4071" s="53"/>
      <c r="W4071" s="53"/>
      <c r="X4071" s="53"/>
      <c r="Y4071" s="55"/>
    </row>
    <row r="4072" spans="21:25" x14ac:dyDescent="0.2">
      <c r="U4072" s="55"/>
      <c r="V4072" s="53"/>
      <c r="W4072" s="53"/>
      <c r="X4072" s="53"/>
      <c r="Y4072" s="55"/>
    </row>
    <row r="4073" spans="21:25" x14ac:dyDescent="0.2">
      <c r="U4073" s="55"/>
      <c r="V4073" s="53"/>
      <c r="W4073" s="53"/>
      <c r="X4073" s="53"/>
      <c r="Y4073" s="55"/>
    </row>
    <row r="4074" spans="21:25" x14ac:dyDescent="0.2">
      <c r="U4074" s="55"/>
      <c r="V4074" s="53"/>
      <c r="W4074" s="53"/>
      <c r="X4074" s="53"/>
      <c r="Y4074" s="55"/>
    </row>
    <row r="4075" spans="21:25" x14ac:dyDescent="0.2">
      <c r="U4075" s="55"/>
      <c r="V4075" s="53"/>
      <c r="W4075" s="53"/>
      <c r="X4075" s="53"/>
      <c r="Y4075" s="55"/>
    </row>
    <row r="4076" spans="21:25" x14ac:dyDescent="0.2">
      <c r="U4076" s="55"/>
      <c r="V4076" s="53"/>
      <c r="W4076" s="53"/>
      <c r="X4076" s="53"/>
      <c r="Y4076" s="55"/>
    </row>
    <row r="4077" spans="21:25" x14ac:dyDescent="0.2">
      <c r="U4077" s="55"/>
      <c r="V4077" s="53"/>
      <c r="W4077" s="53"/>
      <c r="X4077" s="53"/>
      <c r="Y4077" s="55"/>
    </row>
    <row r="4078" spans="21:25" x14ac:dyDescent="0.2">
      <c r="U4078" s="55"/>
      <c r="V4078" s="53"/>
      <c r="W4078" s="53"/>
      <c r="X4078" s="53"/>
      <c r="Y4078" s="55"/>
    </row>
    <row r="4079" spans="21:25" x14ac:dyDescent="0.2">
      <c r="U4079" s="55"/>
      <c r="V4079" s="53"/>
      <c r="W4079" s="53"/>
      <c r="X4079" s="53"/>
      <c r="Y4079" s="55"/>
    </row>
    <row r="4080" spans="21:25" x14ac:dyDescent="0.2">
      <c r="U4080" s="55"/>
      <c r="V4080" s="53"/>
      <c r="W4080" s="53"/>
      <c r="X4080" s="53"/>
      <c r="Y4080" s="55"/>
    </row>
    <row r="4081" spans="21:25" x14ac:dyDescent="0.2">
      <c r="U4081" s="55"/>
      <c r="V4081" s="53"/>
      <c r="W4081" s="53"/>
      <c r="X4081" s="53"/>
      <c r="Y4081" s="55"/>
    </row>
    <row r="4082" spans="21:25" x14ac:dyDescent="0.2">
      <c r="U4082" s="55"/>
      <c r="V4082" s="53"/>
      <c r="W4082" s="53"/>
      <c r="X4082" s="53"/>
      <c r="Y4082" s="55"/>
    </row>
    <row r="4083" spans="21:25" x14ac:dyDescent="0.2">
      <c r="U4083" s="55"/>
      <c r="V4083" s="53"/>
      <c r="W4083" s="53"/>
      <c r="X4083" s="53"/>
      <c r="Y4083" s="55"/>
    </row>
    <row r="4084" spans="21:25" x14ac:dyDescent="0.2">
      <c r="U4084" s="55"/>
      <c r="V4084" s="53"/>
      <c r="W4084" s="53"/>
      <c r="X4084" s="53"/>
      <c r="Y4084" s="55"/>
    </row>
    <row r="4085" spans="21:25" x14ac:dyDescent="0.2">
      <c r="U4085" s="55"/>
      <c r="V4085" s="53"/>
      <c r="W4085" s="53"/>
      <c r="X4085" s="53"/>
      <c r="Y4085" s="55"/>
    </row>
    <row r="4086" spans="21:25" x14ac:dyDescent="0.2">
      <c r="U4086" s="55"/>
      <c r="V4086" s="53"/>
      <c r="W4086" s="53"/>
      <c r="X4086" s="53"/>
      <c r="Y4086" s="55"/>
    </row>
    <row r="4087" spans="21:25" x14ac:dyDescent="0.2">
      <c r="U4087" s="55"/>
      <c r="V4087" s="53"/>
      <c r="W4087" s="53"/>
      <c r="X4087" s="53"/>
      <c r="Y4087" s="55"/>
    </row>
    <row r="4088" spans="21:25" x14ac:dyDescent="0.2">
      <c r="U4088" s="55"/>
      <c r="V4088" s="53"/>
      <c r="W4088" s="53"/>
      <c r="X4088" s="53"/>
      <c r="Y4088" s="55"/>
    </row>
    <row r="4089" spans="21:25" x14ac:dyDescent="0.2">
      <c r="U4089" s="55"/>
      <c r="V4089" s="53"/>
      <c r="W4089" s="53"/>
      <c r="X4089" s="53"/>
      <c r="Y4089" s="55"/>
    </row>
    <row r="4090" spans="21:25" x14ac:dyDescent="0.2">
      <c r="U4090" s="55"/>
      <c r="V4090" s="53"/>
      <c r="W4090" s="53"/>
      <c r="X4090" s="53"/>
      <c r="Y4090" s="55"/>
    </row>
    <row r="4091" spans="21:25" x14ac:dyDescent="0.2">
      <c r="U4091" s="55"/>
      <c r="V4091" s="53"/>
      <c r="W4091" s="53"/>
      <c r="X4091" s="53"/>
      <c r="Y4091" s="55"/>
    </row>
    <row r="4092" spans="21:25" x14ac:dyDescent="0.2">
      <c r="U4092" s="55"/>
      <c r="V4092" s="53"/>
      <c r="W4092" s="53"/>
      <c r="X4092" s="53"/>
      <c r="Y4092" s="55"/>
    </row>
    <row r="4093" spans="21:25" x14ac:dyDescent="0.2">
      <c r="U4093" s="55"/>
      <c r="V4093" s="53"/>
      <c r="W4093" s="53"/>
      <c r="X4093" s="53"/>
      <c r="Y4093" s="55"/>
    </row>
    <row r="4094" spans="21:25" x14ac:dyDescent="0.2">
      <c r="U4094" s="55"/>
      <c r="V4094" s="53"/>
      <c r="W4094" s="53"/>
      <c r="X4094" s="53"/>
      <c r="Y4094" s="55"/>
    </row>
    <row r="4095" spans="21:25" x14ac:dyDescent="0.2">
      <c r="U4095" s="55"/>
      <c r="V4095" s="53"/>
      <c r="W4095" s="53"/>
      <c r="X4095" s="53"/>
      <c r="Y4095" s="55"/>
    </row>
    <row r="4096" spans="21:25" x14ac:dyDescent="0.2">
      <c r="U4096" s="55"/>
      <c r="V4096" s="53"/>
      <c r="W4096" s="53"/>
      <c r="X4096" s="53"/>
      <c r="Y4096" s="55"/>
    </row>
    <row r="4097" spans="21:25" x14ac:dyDescent="0.2">
      <c r="U4097" s="55"/>
      <c r="V4097" s="53"/>
      <c r="W4097" s="53"/>
      <c r="X4097" s="53"/>
      <c r="Y4097" s="55"/>
    </row>
    <row r="4098" spans="21:25" x14ac:dyDescent="0.2">
      <c r="U4098" s="55"/>
      <c r="V4098" s="53"/>
      <c r="W4098" s="53"/>
      <c r="X4098" s="53"/>
      <c r="Y4098" s="55"/>
    </row>
    <row r="4099" spans="21:25" x14ac:dyDescent="0.2">
      <c r="U4099" s="55"/>
      <c r="V4099" s="53"/>
      <c r="W4099" s="53"/>
      <c r="X4099" s="53"/>
      <c r="Y4099" s="55"/>
    </row>
    <row r="4100" spans="21:25" x14ac:dyDescent="0.2">
      <c r="U4100" s="55"/>
      <c r="V4100" s="53"/>
      <c r="W4100" s="53"/>
      <c r="X4100" s="53"/>
      <c r="Y4100" s="55"/>
    </row>
    <row r="4101" spans="21:25" x14ac:dyDescent="0.2">
      <c r="U4101" s="55"/>
      <c r="V4101" s="53"/>
      <c r="W4101" s="53"/>
      <c r="X4101" s="53"/>
      <c r="Y4101" s="55"/>
    </row>
    <row r="4102" spans="21:25" x14ac:dyDescent="0.2">
      <c r="U4102" s="55"/>
      <c r="V4102" s="53"/>
      <c r="W4102" s="53"/>
      <c r="X4102" s="53"/>
      <c r="Y4102" s="55"/>
    </row>
    <row r="4103" spans="21:25" x14ac:dyDescent="0.2">
      <c r="U4103" s="55"/>
      <c r="V4103" s="53"/>
      <c r="W4103" s="53"/>
      <c r="X4103" s="53"/>
      <c r="Y4103" s="55"/>
    </row>
    <row r="4104" spans="21:25" x14ac:dyDescent="0.2">
      <c r="U4104" s="55"/>
      <c r="V4104" s="53"/>
      <c r="W4104" s="53"/>
      <c r="X4104" s="53"/>
      <c r="Y4104" s="55"/>
    </row>
    <row r="4105" spans="21:25" x14ac:dyDescent="0.2">
      <c r="U4105" s="55"/>
      <c r="V4105" s="53"/>
      <c r="W4105" s="53"/>
      <c r="X4105" s="53"/>
      <c r="Y4105" s="55"/>
    </row>
    <row r="4106" spans="21:25" x14ac:dyDescent="0.2">
      <c r="U4106" s="55"/>
      <c r="V4106" s="53"/>
      <c r="W4106" s="53"/>
      <c r="X4106" s="53"/>
      <c r="Y4106" s="55"/>
    </row>
    <row r="4107" spans="21:25" x14ac:dyDescent="0.2">
      <c r="U4107" s="55"/>
      <c r="V4107" s="53"/>
      <c r="W4107" s="53"/>
      <c r="X4107" s="53"/>
      <c r="Y4107" s="55"/>
    </row>
    <row r="4108" spans="21:25" x14ac:dyDescent="0.2">
      <c r="U4108" s="55"/>
      <c r="V4108" s="53"/>
      <c r="W4108" s="53"/>
      <c r="X4108" s="53"/>
      <c r="Y4108" s="55"/>
    </row>
    <row r="4109" spans="21:25" x14ac:dyDescent="0.2">
      <c r="U4109" s="55"/>
      <c r="V4109" s="53"/>
      <c r="W4109" s="53"/>
      <c r="X4109" s="53"/>
      <c r="Y4109" s="55"/>
    </row>
    <row r="4110" spans="21:25" x14ac:dyDescent="0.2">
      <c r="U4110" s="55"/>
      <c r="V4110" s="53"/>
      <c r="W4110" s="53"/>
      <c r="X4110" s="53"/>
      <c r="Y4110" s="55"/>
    </row>
    <row r="4111" spans="21:25" x14ac:dyDescent="0.2">
      <c r="U4111" s="55"/>
      <c r="V4111" s="53"/>
      <c r="W4111" s="53"/>
      <c r="X4111" s="53"/>
      <c r="Y4111" s="55"/>
    </row>
    <row r="4112" spans="21:25" x14ac:dyDescent="0.2">
      <c r="U4112" s="55"/>
      <c r="V4112" s="53"/>
      <c r="W4112" s="53"/>
      <c r="X4112" s="53"/>
      <c r="Y4112" s="55"/>
    </row>
    <row r="4113" spans="21:25" x14ac:dyDescent="0.2">
      <c r="U4113" s="55"/>
      <c r="V4113" s="53"/>
      <c r="W4113" s="53"/>
      <c r="X4113" s="53"/>
      <c r="Y4113" s="55"/>
    </row>
    <row r="4114" spans="21:25" x14ac:dyDescent="0.2">
      <c r="U4114" s="55"/>
      <c r="V4114" s="53"/>
      <c r="W4114" s="53"/>
      <c r="X4114" s="53"/>
      <c r="Y4114" s="55"/>
    </row>
    <row r="4115" spans="21:25" x14ac:dyDescent="0.2">
      <c r="U4115" s="55"/>
      <c r="V4115" s="53"/>
      <c r="W4115" s="53"/>
      <c r="X4115" s="53"/>
      <c r="Y4115" s="55"/>
    </row>
    <row r="4116" spans="21:25" x14ac:dyDescent="0.2">
      <c r="U4116" s="55"/>
      <c r="V4116" s="53"/>
      <c r="W4116" s="53"/>
      <c r="X4116" s="53"/>
      <c r="Y4116" s="55"/>
    </row>
    <row r="4117" spans="21:25" x14ac:dyDescent="0.2">
      <c r="U4117" s="55"/>
      <c r="V4117" s="53"/>
      <c r="W4117" s="53"/>
      <c r="X4117" s="53"/>
      <c r="Y4117" s="55"/>
    </row>
    <row r="4118" spans="21:25" x14ac:dyDescent="0.2">
      <c r="U4118" s="55"/>
      <c r="V4118" s="53"/>
      <c r="W4118" s="53"/>
      <c r="X4118" s="53"/>
      <c r="Y4118" s="55"/>
    </row>
    <row r="4119" spans="21:25" x14ac:dyDescent="0.2">
      <c r="U4119" s="55"/>
      <c r="V4119" s="53"/>
      <c r="W4119" s="53"/>
      <c r="X4119" s="53"/>
      <c r="Y4119" s="55"/>
    </row>
    <row r="4120" spans="21:25" x14ac:dyDescent="0.2">
      <c r="U4120" s="55"/>
      <c r="V4120" s="53"/>
      <c r="W4120" s="53"/>
      <c r="X4120" s="53"/>
      <c r="Y4120" s="55"/>
    </row>
    <row r="4121" spans="21:25" x14ac:dyDescent="0.2">
      <c r="U4121" s="55"/>
      <c r="V4121" s="53"/>
      <c r="W4121" s="53"/>
      <c r="X4121" s="53"/>
      <c r="Y4121" s="55"/>
    </row>
    <row r="4122" spans="21:25" x14ac:dyDescent="0.2">
      <c r="U4122" s="55"/>
      <c r="V4122" s="53"/>
      <c r="W4122" s="53"/>
      <c r="X4122" s="53"/>
      <c r="Y4122" s="55"/>
    </row>
    <row r="4123" spans="21:25" x14ac:dyDescent="0.2">
      <c r="U4123" s="55"/>
      <c r="V4123" s="53"/>
      <c r="W4123" s="53"/>
      <c r="X4123" s="53"/>
      <c r="Y4123" s="55"/>
    </row>
    <row r="4124" spans="21:25" x14ac:dyDescent="0.2">
      <c r="U4124" s="55"/>
      <c r="V4124" s="53"/>
      <c r="W4124" s="53"/>
      <c r="X4124" s="53"/>
      <c r="Y4124" s="55"/>
    </row>
    <row r="4125" spans="21:25" x14ac:dyDescent="0.2">
      <c r="U4125" s="55"/>
      <c r="V4125" s="53"/>
      <c r="W4125" s="53"/>
      <c r="X4125" s="53"/>
      <c r="Y4125" s="55"/>
    </row>
    <row r="4126" spans="21:25" x14ac:dyDescent="0.2">
      <c r="U4126" s="55"/>
      <c r="V4126" s="53"/>
      <c r="W4126" s="53"/>
      <c r="X4126" s="53"/>
      <c r="Y4126" s="55"/>
    </row>
    <row r="4127" spans="21:25" x14ac:dyDescent="0.2">
      <c r="U4127" s="55"/>
      <c r="V4127" s="53"/>
      <c r="W4127" s="53"/>
      <c r="X4127" s="53"/>
      <c r="Y4127" s="55"/>
    </row>
    <row r="4128" spans="21:25" x14ac:dyDescent="0.2">
      <c r="U4128" s="55"/>
      <c r="V4128" s="53"/>
      <c r="W4128" s="53"/>
      <c r="X4128" s="53"/>
      <c r="Y4128" s="55"/>
    </row>
    <row r="4129" spans="21:25" x14ac:dyDescent="0.2">
      <c r="U4129" s="55"/>
      <c r="V4129" s="53"/>
      <c r="W4129" s="53"/>
      <c r="X4129" s="53"/>
      <c r="Y4129" s="55"/>
    </row>
    <row r="4130" spans="21:25" x14ac:dyDescent="0.2">
      <c r="U4130" s="55"/>
      <c r="V4130" s="53"/>
      <c r="W4130" s="53"/>
      <c r="X4130" s="53"/>
      <c r="Y4130" s="55"/>
    </row>
    <row r="4131" spans="21:25" x14ac:dyDescent="0.2">
      <c r="U4131" s="55"/>
      <c r="V4131" s="53"/>
      <c r="W4131" s="53"/>
      <c r="X4131" s="53"/>
      <c r="Y4131" s="55"/>
    </row>
    <row r="4132" spans="21:25" x14ac:dyDescent="0.2">
      <c r="U4132" s="55"/>
      <c r="V4132" s="53"/>
      <c r="W4132" s="53"/>
      <c r="X4132" s="53"/>
      <c r="Y4132" s="55"/>
    </row>
    <row r="4133" spans="21:25" x14ac:dyDescent="0.2">
      <c r="U4133" s="55"/>
      <c r="V4133" s="53"/>
      <c r="W4133" s="53"/>
      <c r="X4133" s="53"/>
      <c r="Y4133" s="55"/>
    </row>
    <row r="4134" spans="21:25" x14ac:dyDescent="0.2">
      <c r="U4134" s="55"/>
      <c r="V4134" s="53"/>
      <c r="W4134" s="53"/>
      <c r="X4134" s="53"/>
      <c r="Y4134" s="55"/>
    </row>
    <row r="4135" spans="21:25" x14ac:dyDescent="0.2">
      <c r="U4135" s="55"/>
      <c r="V4135" s="53"/>
      <c r="W4135" s="53"/>
      <c r="X4135" s="53"/>
      <c r="Y4135" s="55"/>
    </row>
    <row r="4136" spans="21:25" x14ac:dyDescent="0.2">
      <c r="U4136" s="55"/>
      <c r="V4136" s="53"/>
      <c r="W4136" s="53"/>
      <c r="X4136" s="53"/>
      <c r="Y4136" s="55"/>
    </row>
    <row r="4137" spans="21:25" x14ac:dyDescent="0.2">
      <c r="U4137" s="55"/>
      <c r="V4137" s="53"/>
      <c r="W4137" s="53"/>
      <c r="X4137" s="53"/>
      <c r="Y4137" s="55"/>
    </row>
    <row r="4138" spans="21:25" x14ac:dyDescent="0.2">
      <c r="U4138" s="55"/>
      <c r="V4138" s="53"/>
      <c r="W4138" s="53"/>
      <c r="X4138" s="53"/>
      <c r="Y4138" s="55"/>
    </row>
    <row r="4139" spans="21:25" x14ac:dyDescent="0.2">
      <c r="U4139" s="55"/>
      <c r="V4139" s="53"/>
      <c r="W4139" s="53"/>
      <c r="X4139" s="53"/>
      <c r="Y4139" s="55"/>
    </row>
    <row r="4140" spans="21:25" x14ac:dyDescent="0.2">
      <c r="U4140" s="55"/>
      <c r="V4140" s="53"/>
      <c r="W4140" s="53"/>
      <c r="X4140" s="53"/>
      <c r="Y4140" s="55"/>
    </row>
    <row r="4141" spans="21:25" x14ac:dyDescent="0.2">
      <c r="U4141" s="55"/>
      <c r="V4141" s="53"/>
      <c r="W4141" s="53"/>
      <c r="X4141" s="53"/>
      <c r="Y4141" s="55"/>
    </row>
    <row r="4142" spans="21:25" x14ac:dyDescent="0.2">
      <c r="U4142" s="55"/>
      <c r="V4142" s="53"/>
      <c r="W4142" s="53"/>
      <c r="X4142" s="53"/>
      <c r="Y4142" s="55"/>
    </row>
    <row r="4143" spans="21:25" x14ac:dyDescent="0.2">
      <c r="U4143" s="55"/>
      <c r="V4143" s="53"/>
      <c r="W4143" s="53"/>
      <c r="X4143" s="53"/>
      <c r="Y4143" s="55"/>
    </row>
    <row r="4144" spans="21:25" x14ac:dyDescent="0.2">
      <c r="U4144" s="55"/>
      <c r="V4144" s="53"/>
      <c r="W4144" s="53"/>
      <c r="X4144" s="53"/>
      <c r="Y4144" s="55"/>
    </row>
    <row r="4145" spans="21:25" x14ac:dyDescent="0.2">
      <c r="U4145" s="55"/>
      <c r="V4145" s="53"/>
      <c r="W4145" s="53"/>
      <c r="X4145" s="53"/>
      <c r="Y4145" s="55"/>
    </row>
    <row r="4146" spans="21:25" x14ac:dyDescent="0.2">
      <c r="U4146" s="55"/>
      <c r="V4146" s="53"/>
      <c r="W4146" s="53"/>
      <c r="X4146" s="53"/>
      <c r="Y4146" s="55"/>
    </row>
    <row r="4147" spans="21:25" x14ac:dyDescent="0.2">
      <c r="U4147" s="55"/>
      <c r="V4147" s="53"/>
      <c r="W4147" s="53"/>
      <c r="X4147" s="53"/>
      <c r="Y4147" s="55"/>
    </row>
    <row r="4148" spans="21:25" x14ac:dyDescent="0.2">
      <c r="U4148" s="55"/>
      <c r="V4148" s="53"/>
      <c r="W4148" s="53"/>
      <c r="X4148" s="53"/>
      <c r="Y4148" s="55"/>
    </row>
    <row r="4149" spans="21:25" x14ac:dyDescent="0.2">
      <c r="U4149" s="55"/>
      <c r="V4149" s="53"/>
      <c r="W4149" s="53"/>
      <c r="X4149" s="53"/>
      <c r="Y4149" s="55"/>
    </row>
    <row r="4150" spans="21:25" x14ac:dyDescent="0.2">
      <c r="U4150" s="55"/>
      <c r="V4150" s="53"/>
      <c r="W4150" s="53"/>
      <c r="X4150" s="53"/>
      <c r="Y4150" s="55"/>
    </row>
    <row r="4151" spans="21:25" x14ac:dyDescent="0.2">
      <c r="U4151" s="55"/>
      <c r="V4151" s="53"/>
      <c r="W4151" s="53"/>
      <c r="X4151" s="53"/>
      <c r="Y4151" s="55"/>
    </row>
    <row r="4152" spans="21:25" x14ac:dyDescent="0.2">
      <c r="U4152" s="55"/>
      <c r="V4152" s="53"/>
      <c r="W4152" s="53"/>
      <c r="X4152" s="53"/>
      <c r="Y4152" s="55"/>
    </row>
    <row r="4153" spans="21:25" x14ac:dyDescent="0.2">
      <c r="U4153" s="55"/>
      <c r="V4153" s="53"/>
      <c r="W4153" s="53"/>
      <c r="X4153" s="53"/>
      <c r="Y4153" s="55"/>
    </row>
    <row r="4154" spans="21:25" x14ac:dyDescent="0.2">
      <c r="U4154" s="55"/>
      <c r="V4154" s="53"/>
      <c r="W4154" s="53"/>
      <c r="X4154" s="53"/>
      <c r="Y4154" s="55"/>
    </row>
    <row r="4155" spans="21:25" x14ac:dyDescent="0.2">
      <c r="U4155" s="55"/>
      <c r="V4155" s="53"/>
      <c r="W4155" s="53"/>
      <c r="X4155" s="53"/>
      <c r="Y4155" s="55"/>
    </row>
    <row r="4156" spans="21:25" x14ac:dyDescent="0.2">
      <c r="U4156" s="55"/>
      <c r="V4156" s="53"/>
      <c r="W4156" s="53"/>
      <c r="X4156" s="53"/>
      <c r="Y4156" s="55"/>
    </row>
    <row r="4157" spans="21:25" x14ac:dyDescent="0.2">
      <c r="U4157" s="55"/>
      <c r="V4157" s="53"/>
      <c r="W4157" s="53"/>
      <c r="X4157" s="53"/>
      <c r="Y4157" s="55"/>
    </row>
    <row r="4158" spans="21:25" x14ac:dyDescent="0.2">
      <c r="U4158" s="55"/>
      <c r="V4158" s="53"/>
      <c r="W4158" s="53"/>
      <c r="X4158" s="53"/>
      <c r="Y4158" s="55"/>
    </row>
    <row r="4159" spans="21:25" x14ac:dyDescent="0.2">
      <c r="U4159" s="55"/>
      <c r="V4159" s="53"/>
      <c r="W4159" s="53"/>
      <c r="X4159" s="53"/>
      <c r="Y4159" s="55"/>
    </row>
    <row r="4160" spans="21:25" x14ac:dyDescent="0.2">
      <c r="U4160" s="55"/>
      <c r="V4160" s="53"/>
      <c r="W4160" s="53"/>
      <c r="X4160" s="53"/>
      <c r="Y4160" s="55"/>
    </row>
    <row r="4161" spans="21:25" x14ac:dyDescent="0.2">
      <c r="U4161" s="55"/>
      <c r="V4161" s="53"/>
      <c r="W4161" s="53"/>
      <c r="X4161" s="53"/>
      <c r="Y4161" s="55"/>
    </row>
    <row r="4162" spans="21:25" x14ac:dyDescent="0.2">
      <c r="U4162" s="55"/>
      <c r="V4162" s="53"/>
      <c r="W4162" s="53"/>
      <c r="X4162" s="53"/>
      <c r="Y4162" s="55"/>
    </row>
    <row r="4163" spans="21:25" x14ac:dyDescent="0.2">
      <c r="U4163" s="55"/>
      <c r="V4163" s="53"/>
      <c r="W4163" s="53"/>
      <c r="X4163" s="53"/>
      <c r="Y4163" s="55"/>
    </row>
    <row r="4164" spans="21:25" x14ac:dyDescent="0.2">
      <c r="U4164" s="55"/>
      <c r="V4164" s="53"/>
      <c r="W4164" s="53"/>
      <c r="X4164" s="53"/>
      <c r="Y4164" s="55"/>
    </row>
    <row r="4165" spans="21:25" x14ac:dyDescent="0.2">
      <c r="U4165" s="55"/>
      <c r="V4165" s="53"/>
      <c r="W4165" s="53"/>
      <c r="X4165" s="53"/>
      <c r="Y4165" s="55"/>
    </row>
    <row r="4166" spans="21:25" x14ac:dyDescent="0.2">
      <c r="U4166" s="55"/>
      <c r="V4166" s="53"/>
      <c r="W4166" s="53"/>
      <c r="X4166" s="53"/>
      <c r="Y4166" s="55"/>
    </row>
    <row r="4167" spans="21:25" x14ac:dyDescent="0.2">
      <c r="U4167" s="55"/>
      <c r="V4167" s="53"/>
      <c r="W4167" s="53"/>
      <c r="X4167" s="53"/>
      <c r="Y4167" s="55"/>
    </row>
    <row r="4168" spans="21:25" x14ac:dyDescent="0.2">
      <c r="U4168" s="55"/>
      <c r="V4168" s="53"/>
      <c r="W4168" s="53"/>
      <c r="X4168" s="53"/>
      <c r="Y4168" s="55"/>
    </row>
    <row r="4169" spans="21:25" x14ac:dyDescent="0.2">
      <c r="U4169" s="55"/>
      <c r="V4169" s="53"/>
      <c r="W4169" s="53"/>
      <c r="X4169" s="53"/>
      <c r="Y4169" s="55"/>
    </row>
    <row r="4170" spans="21:25" x14ac:dyDescent="0.2">
      <c r="U4170" s="55"/>
      <c r="V4170" s="53"/>
      <c r="W4170" s="53"/>
      <c r="X4170" s="53"/>
      <c r="Y4170" s="55"/>
    </row>
    <row r="4171" spans="21:25" x14ac:dyDescent="0.2">
      <c r="U4171" s="55"/>
      <c r="V4171" s="53"/>
      <c r="W4171" s="53"/>
      <c r="X4171" s="53"/>
      <c r="Y4171" s="55"/>
    </row>
    <row r="4172" spans="21:25" x14ac:dyDescent="0.2">
      <c r="U4172" s="55"/>
      <c r="V4172" s="53"/>
      <c r="W4172" s="53"/>
      <c r="X4172" s="53"/>
      <c r="Y4172" s="55"/>
    </row>
    <row r="4173" spans="21:25" x14ac:dyDescent="0.2">
      <c r="U4173" s="55"/>
      <c r="V4173" s="53"/>
      <c r="W4173" s="53"/>
      <c r="X4173" s="53"/>
      <c r="Y4173" s="55"/>
    </row>
    <row r="4174" spans="21:25" x14ac:dyDescent="0.2">
      <c r="U4174" s="55"/>
      <c r="V4174" s="53"/>
      <c r="W4174" s="53"/>
      <c r="X4174" s="53"/>
      <c r="Y4174" s="55"/>
    </row>
    <row r="4175" spans="21:25" x14ac:dyDescent="0.2">
      <c r="U4175" s="55"/>
      <c r="V4175" s="53"/>
      <c r="W4175" s="53"/>
      <c r="X4175" s="53"/>
      <c r="Y4175" s="55"/>
    </row>
    <row r="4176" spans="21:25" x14ac:dyDescent="0.2">
      <c r="U4176" s="55"/>
      <c r="V4176" s="53"/>
      <c r="W4176" s="53"/>
      <c r="X4176" s="53"/>
      <c r="Y4176" s="55"/>
    </row>
    <row r="4177" spans="21:25" x14ac:dyDescent="0.2">
      <c r="U4177" s="55"/>
      <c r="V4177" s="53"/>
      <c r="W4177" s="53"/>
      <c r="X4177" s="53"/>
      <c r="Y4177" s="55"/>
    </row>
    <row r="4178" spans="21:25" x14ac:dyDescent="0.2">
      <c r="U4178" s="55"/>
      <c r="V4178" s="53"/>
      <c r="W4178" s="53"/>
      <c r="X4178" s="53"/>
      <c r="Y4178" s="55"/>
    </row>
    <row r="4179" spans="21:25" x14ac:dyDescent="0.2">
      <c r="U4179" s="55"/>
      <c r="V4179" s="53"/>
      <c r="W4179" s="53"/>
      <c r="X4179" s="53"/>
      <c r="Y4179" s="55"/>
    </row>
    <row r="4180" spans="21:25" x14ac:dyDescent="0.2">
      <c r="U4180" s="55"/>
      <c r="V4180" s="53"/>
      <c r="W4180" s="53"/>
      <c r="X4180" s="53"/>
      <c r="Y4180" s="55"/>
    </row>
    <row r="4181" spans="21:25" x14ac:dyDescent="0.2">
      <c r="U4181" s="55"/>
      <c r="V4181" s="53"/>
      <c r="W4181" s="53"/>
      <c r="X4181" s="53"/>
      <c r="Y4181" s="55"/>
    </row>
    <row r="4182" spans="21:25" x14ac:dyDescent="0.2">
      <c r="U4182" s="55"/>
      <c r="V4182" s="53"/>
      <c r="W4182" s="53"/>
      <c r="X4182" s="53"/>
      <c r="Y4182" s="55"/>
    </row>
    <row r="4183" spans="21:25" x14ac:dyDescent="0.2">
      <c r="U4183" s="55"/>
      <c r="V4183" s="53"/>
      <c r="W4183" s="53"/>
      <c r="X4183" s="53"/>
      <c r="Y4183" s="55"/>
    </row>
    <row r="4184" spans="21:25" x14ac:dyDescent="0.2">
      <c r="U4184" s="55"/>
      <c r="V4184" s="53"/>
      <c r="W4184" s="53"/>
      <c r="X4184" s="53"/>
      <c r="Y4184" s="55"/>
    </row>
    <row r="4185" spans="21:25" x14ac:dyDescent="0.2">
      <c r="U4185" s="55"/>
      <c r="V4185" s="53"/>
      <c r="W4185" s="53"/>
      <c r="X4185" s="53"/>
      <c r="Y4185" s="55"/>
    </row>
    <row r="4186" spans="21:25" x14ac:dyDescent="0.2">
      <c r="U4186" s="55"/>
      <c r="V4186" s="53"/>
      <c r="W4186" s="53"/>
      <c r="X4186" s="53"/>
      <c r="Y4186" s="55"/>
    </row>
    <row r="4187" spans="21:25" x14ac:dyDescent="0.2">
      <c r="U4187" s="55"/>
      <c r="V4187" s="53"/>
      <c r="W4187" s="53"/>
      <c r="X4187" s="53"/>
      <c r="Y4187" s="55"/>
    </row>
    <row r="4188" spans="21:25" x14ac:dyDescent="0.2">
      <c r="U4188" s="55"/>
      <c r="V4188" s="53"/>
      <c r="W4188" s="53"/>
      <c r="X4188" s="53"/>
      <c r="Y4188" s="55"/>
    </row>
    <row r="4189" spans="21:25" x14ac:dyDescent="0.2">
      <c r="U4189" s="55"/>
      <c r="V4189" s="53"/>
      <c r="W4189" s="53"/>
      <c r="X4189" s="53"/>
      <c r="Y4189" s="55"/>
    </row>
    <row r="4190" spans="21:25" x14ac:dyDescent="0.2">
      <c r="U4190" s="55"/>
      <c r="V4190" s="53"/>
      <c r="W4190" s="53"/>
      <c r="X4190" s="53"/>
      <c r="Y4190" s="55"/>
    </row>
    <row r="4191" spans="21:25" x14ac:dyDescent="0.2">
      <c r="U4191" s="55"/>
      <c r="V4191" s="53"/>
      <c r="W4191" s="53"/>
      <c r="X4191" s="53"/>
      <c r="Y4191" s="55"/>
    </row>
    <row r="4192" spans="21:25" x14ac:dyDescent="0.2">
      <c r="U4192" s="55"/>
      <c r="V4192" s="53"/>
      <c r="W4192" s="53"/>
      <c r="X4192" s="53"/>
      <c r="Y4192" s="55"/>
    </row>
    <row r="4193" spans="21:25" x14ac:dyDescent="0.2">
      <c r="U4193" s="55"/>
      <c r="V4193" s="53"/>
      <c r="W4193" s="53"/>
      <c r="X4193" s="53"/>
      <c r="Y4193" s="55"/>
    </row>
    <row r="4194" spans="21:25" x14ac:dyDescent="0.2">
      <c r="U4194" s="55"/>
      <c r="V4194" s="53"/>
      <c r="W4194" s="53"/>
      <c r="X4194" s="53"/>
      <c r="Y4194" s="55"/>
    </row>
    <row r="4195" spans="21:25" x14ac:dyDescent="0.2">
      <c r="U4195" s="55"/>
      <c r="V4195" s="53"/>
      <c r="W4195" s="53"/>
      <c r="X4195" s="53"/>
      <c r="Y4195" s="55"/>
    </row>
    <row r="4196" spans="21:25" x14ac:dyDescent="0.2">
      <c r="U4196" s="55"/>
      <c r="V4196" s="53"/>
      <c r="W4196" s="53"/>
      <c r="X4196" s="53"/>
      <c r="Y4196" s="55"/>
    </row>
    <row r="4197" spans="21:25" x14ac:dyDescent="0.2">
      <c r="U4197" s="55"/>
      <c r="V4197" s="53"/>
      <c r="W4197" s="53"/>
      <c r="X4197" s="53"/>
      <c r="Y4197" s="55"/>
    </row>
    <row r="4198" spans="21:25" x14ac:dyDescent="0.2">
      <c r="U4198" s="55"/>
      <c r="V4198" s="53"/>
      <c r="W4198" s="53"/>
      <c r="X4198" s="53"/>
      <c r="Y4198" s="55"/>
    </row>
    <row r="4199" spans="21:25" x14ac:dyDescent="0.2">
      <c r="U4199" s="55"/>
      <c r="V4199" s="53"/>
      <c r="W4199" s="53"/>
      <c r="X4199" s="53"/>
      <c r="Y4199" s="55"/>
    </row>
    <row r="4200" spans="21:25" x14ac:dyDescent="0.2">
      <c r="U4200" s="55"/>
      <c r="V4200" s="53"/>
      <c r="W4200" s="53"/>
      <c r="X4200" s="53"/>
      <c r="Y4200" s="55"/>
    </row>
    <row r="4201" spans="21:25" x14ac:dyDescent="0.2">
      <c r="U4201" s="55"/>
      <c r="V4201" s="53"/>
      <c r="W4201" s="53"/>
      <c r="X4201" s="53"/>
      <c r="Y4201" s="55"/>
    </row>
    <row r="4202" spans="21:25" x14ac:dyDescent="0.2">
      <c r="U4202" s="55"/>
      <c r="V4202" s="53"/>
      <c r="W4202" s="53"/>
      <c r="X4202" s="53"/>
      <c r="Y4202" s="55"/>
    </row>
    <row r="4203" spans="21:25" x14ac:dyDescent="0.2">
      <c r="U4203" s="55"/>
      <c r="V4203" s="53"/>
      <c r="W4203" s="53"/>
      <c r="X4203" s="53"/>
      <c r="Y4203" s="55"/>
    </row>
    <row r="4204" spans="21:25" x14ac:dyDescent="0.2">
      <c r="U4204" s="55"/>
      <c r="V4204" s="53"/>
      <c r="W4204" s="53"/>
      <c r="X4204" s="53"/>
      <c r="Y4204" s="55"/>
    </row>
    <row r="4205" spans="21:25" x14ac:dyDescent="0.2">
      <c r="U4205" s="55"/>
      <c r="V4205" s="53"/>
      <c r="W4205" s="53"/>
      <c r="X4205" s="53"/>
      <c r="Y4205" s="55"/>
    </row>
    <row r="4206" spans="21:25" x14ac:dyDescent="0.2">
      <c r="U4206" s="55"/>
      <c r="V4206" s="53"/>
      <c r="W4206" s="53"/>
      <c r="X4206" s="53"/>
      <c r="Y4206" s="55"/>
    </row>
    <row r="4207" spans="21:25" x14ac:dyDescent="0.2">
      <c r="U4207" s="55"/>
      <c r="V4207" s="53"/>
      <c r="W4207" s="53"/>
      <c r="X4207" s="53"/>
      <c r="Y4207" s="55"/>
    </row>
    <row r="4208" spans="21:25" x14ac:dyDescent="0.2">
      <c r="U4208" s="55"/>
      <c r="V4208" s="53"/>
      <c r="W4208" s="53"/>
      <c r="X4208" s="53"/>
      <c r="Y4208" s="55"/>
    </row>
    <row r="4209" spans="21:25" x14ac:dyDescent="0.2">
      <c r="U4209" s="55"/>
      <c r="V4209" s="53"/>
      <c r="W4209" s="53"/>
      <c r="X4209" s="53"/>
      <c r="Y4209" s="55"/>
    </row>
    <row r="4210" spans="21:25" x14ac:dyDescent="0.2">
      <c r="U4210" s="55"/>
      <c r="V4210" s="53"/>
      <c r="W4210" s="53"/>
      <c r="X4210" s="53"/>
      <c r="Y4210" s="55"/>
    </row>
    <row r="4211" spans="21:25" x14ac:dyDescent="0.2">
      <c r="U4211" s="55"/>
      <c r="V4211" s="53"/>
      <c r="W4211" s="53"/>
      <c r="X4211" s="53"/>
      <c r="Y4211" s="55"/>
    </row>
    <row r="4212" spans="21:25" x14ac:dyDescent="0.2">
      <c r="U4212" s="55"/>
      <c r="V4212" s="53"/>
      <c r="W4212" s="53"/>
      <c r="X4212" s="53"/>
      <c r="Y4212" s="55"/>
    </row>
    <row r="4213" spans="21:25" x14ac:dyDescent="0.2">
      <c r="U4213" s="55"/>
      <c r="V4213" s="53"/>
      <c r="W4213" s="53"/>
      <c r="X4213" s="53"/>
      <c r="Y4213" s="55"/>
    </row>
    <row r="4214" spans="21:25" x14ac:dyDescent="0.2">
      <c r="U4214" s="55"/>
      <c r="V4214" s="53"/>
      <c r="W4214" s="53"/>
      <c r="X4214" s="53"/>
      <c r="Y4214" s="55"/>
    </row>
    <row r="4215" spans="21:25" x14ac:dyDescent="0.2">
      <c r="U4215" s="55"/>
      <c r="V4215" s="53"/>
      <c r="W4215" s="53"/>
      <c r="X4215" s="53"/>
      <c r="Y4215" s="55"/>
    </row>
    <row r="4216" spans="21:25" x14ac:dyDescent="0.2">
      <c r="U4216" s="55"/>
      <c r="V4216" s="53"/>
      <c r="W4216" s="53"/>
      <c r="X4216" s="53"/>
      <c r="Y4216" s="55"/>
    </row>
    <row r="4217" spans="21:25" x14ac:dyDescent="0.2">
      <c r="U4217" s="55"/>
      <c r="V4217" s="53"/>
      <c r="W4217" s="53"/>
      <c r="X4217" s="53"/>
      <c r="Y4217" s="55"/>
    </row>
    <row r="4218" spans="21:25" x14ac:dyDescent="0.2">
      <c r="U4218" s="55"/>
      <c r="V4218" s="53"/>
      <c r="W4218" s="53"/>
      <c r="X4218" s="53"/>
      <c r="Y4218" s="55"/>
    </row>
    <row r="4219" spans="21:25" x14ac:dyDescent="0.2">
      <c r="U4219" s="55"/>
      <c r="V4219" s="53"/>
      <c r="W4219" s="53"/>
      <c r="X4219" s="53"/>
      <c r="Y4219" s="55"/>
    </row>
    <row r="4220" spans="21:25" x14ac:dyDescent="0.2">
      <c r="U4220" s="55"/>
      <c r="V4220" s="53"/>
      <c r="W4220" s="53"/>
      <c r="X4220" s="53"/>
      <c r="Y4220" s="55"/>
    </row>
    <row r="4221" spans="21:25" x14ac:dyDescent="0.2">
      <c r="U4221" s="55"/>
      <c r="V4221" s="53"/>
      <c r="W4221" s="53"/>
      <c r="X4221" s="53"/>
      <c r="Y4221" s="55"/>
    </row>
    <row r="4222" spans="21:25" x14ac:dyDescent="0.2">
      <c r="U4222" s="55"/>
      <c r="V4222" s="53"/>
      <c r="W4222" s="53"/>
      <c r="X4222" s="53"/>
      <c r="Y4222" s="55"/>
    </row>
    <row r="4223" spans="21:25" x14ac:dyDescent="0.2">
      <c r="U4223" s="55"/>
      <c r="V4223" s="53"/>
      <c r="W4223" s="53"/>
      <c r="X4223" s="53"/>
      <c r="Y4223" s="55"/>
    </row>
    <row r="4224" spans="21:25" x14ac:dyDescent="0.2">
      <c r="U4224" s="55"/>
      <c r="V4224" s="53"/>
      <c r="W4224" s="53"/>
      <c r="X4224" s="53"/>
      <c r="Y4224" s="55"/>
    </row>
    <row r="4225" spans="21:25" x14ac:dyDescent="0.2">
      <c r="U4225" s="55"/>
      <c r="V4225" s="53"/>
      <c r="W4225" s="53"/>
      <c r="X4225" s="53"/>
      <c r="Y4225" s="55"/>
    </row>
    <row r="4226" spans="21:25" x14ac:dyDescent="0.2">
      <c r="U4226" s="55"/>
      <c r="V4226" s="53"/>
      <c r="W4226" s="53"/>
      <c r="X4226" s="53"/>
      <c r="Y4226" s="55"/>
    </row>
    <row r="4227" spans="21:25" x14ac:dyDescent="0.2">
      <c r="U4227" s="55"/>
      <c r="V4227" s="53"/>
      <c r="W4227" s="53"/>
      <c r="X4227" s="53"/>
      <c r="Y4227" s="55"/>
    </row>
    <row r="4228" spans="21:25" x14ac:dyDescent="0.2">
      <c r="U4228" s="55"/>
      <c r="V4228" s="53"/>
      <c r="W4228" s="53"/>
      <c r="X4228" s="53"/>
      <c r="Y4228" s="55"/>
    </row>
    <row r="4229" spans="21:25" x14ac:dyDescent="0.2">
      <c r="U4229" s="55"/>
      <c r="V4229" s="53"/>
      <c r="W4229" s="53"/>
      <c r="X4229" s="53"/>
      <c r="Y4229" s="55"/>
    </row>
    <row r="4230" spans="21:25" x14ac:dyDescent="0.2">
      <c r="U4230" s="55"/>
      <c r="V4230" s="53"/>
      <c r="W4230" s="53"/>
      <c r="X4230" s="53"/>
      <c r="Y4230" s="55"/>
    </row>
    <row r="4231" spans="21:25" x14ac:dyDescent="0.2">
      <c r="U4231" s="55"/>
      <c r="V4231" s="53"/>
      <c r="W4231" s="53"/>
      <c r="X4231" s="53"/>
      <c r="Y4231" s="55"/>
    </row>
    <row r="4232" spans="21:25" x14ac:dyDescent="0.2">
      <c r="U4232" s="55"/>
      <c r="V4232" s="53"/>
      <c r="W4232" s="53"/>
      <c r="X4232" s="53"/>
      <c r="Y4232" s="55"/>
    </row>
    <row r="4233" spans="21:25" x14ac:dyDescent="0.2">
      <c r="U4233" s="55"/>
      <c r="V4233" s="53"/>
      <c r="W4233" s="53"/>
      <c r="X4233" s="53"/>
      <c r="Y4233" s="55"/>
    </row>
    <row r="4234" spans="21:25" x14ac:dyDescent="0.2">
      <c r="U4234" s="55"/>
      <c r="V4234" s="53"/>
      <c r="W4234" s="53"/>
      <c r="X4234" s="53"/>
      <c r="Y4234" s="55"/>
    </row>
    <row r="4235" spans="21:25" x14ac:dyDescent="0.2">
      <c r="U4235" s="55"/>
      <c r="V4235" s="53"/>
      <c r="W4235" s="53"/>
      <c r="X4235" s="53"/>
      <c r="Y4235" s="55"/>
    </row>
    <row r="4236" spans="21:25" x14ac:dyDescent="0.2">
      <c r="U4236" s="55"/>
      <c r="V4236" s="53"/>
      <c r="W4236" s="53"/>
      <c r="X4236" s="53"/>
      <c r="Y4236" s="55"/>
    </row>
    <row r="4237" spans="21:25" x14ac:dyDescent="0.2">
      <c r="U4237" s="55"/>
      <c r="V4237" s="53"/>
      <c r="W4237" s="53"/>
      <c r="X4237" s="53"/>
      <c r="Y4237" s="55"/>
    </row>
    <row r="4238" spans="21:25" x14ac:dyDescent="0.2">
      <c r="U4238" s="55"/>
      <c r="V4238" s="53"/>
      <c r="W4238" s="53"/>
      <c r="X4238" s="53"/>
      <c r="Y4238" s="55"/>
    </row>
    <row r="4239" spans="21:25" x14ac:dyDescent="0.2">
      <c r="U4239" s="55"/>
      <c r="V4239" s="53"/>
      <c r="W4239" s="53"/>
      <c r="X4239" s="53"/>
      <c r="Y4239" s="55"/>
    </row>
    <row r="4240" spans="21:25" x14ac:dyDescent="0.2">
      <c r="U4240" s="55"/>
      <c r="V4240" s="53"/>
      <c r="W4240" s="53"/>
      <c r="X4240" s="53"/>
      <c r="Y4240" s="55"/>
    </row>
    <row r="4241" spans="21:25" x14ac:dyDescent="0.2">
      <c r="U4241" s="55"/>
      <c r="V4241" s="53"/>
      <c r="W4241" s="53"/>
      <c r="X4241" s="53"/>
      <c r="Y4241" s="55"/>
    </row>
    <row r="4242" spans="21:25" x14ac:dyDescent="0.2">
      <c r="U4242" s="55"/>
      <c r="V4242" s="53"/>
      <c r="W4242" s="53"/>
      <c r="X4242" s="53"/>
      <c r="Y4242" s="55"/>
    </row>
    <row r="4243" spans="21:25" x14ac:dyDescent="0.2">
      <c r="U4243" s="55"/>
      <c r="V4243" s="53"/>
      <c r="W4243" s="53"/>
      <c r="X4243" s="53"/>
      <c r="Y4243" s="55"/>
    </row>
    <row r="4244" spans="21:25" x14ac:dyDescent="0.2">
      <c r="U4244" s="55"/>
      <c r="V4244" s="53"/>
      <c r="W4244" s="53"/>
      <c r="X4244" s="53"/>
      <c r="Y4244" s="55"/>
    </row>
    <row r="4245" spans="21:25" x14ac:dyDescent="0.2">
      <c r="U4245" s="55"/>
      <c r="V4245" s="53"/>
      <c r="W4245" s="53"/>
      <c r="X4245" s="53"/>
      <c r="Y4245" s="55"/>
    </row>
    <row r="4246" spans="21:25" x14ac:dyDescent="0.2">
      <c r="U4246" s="55"/>
      <c r="V4246" s="53"/>
      <c r="W4246" s="53"/>
      <c r="X4246" s="53"/>
      <c r="Y4246" s="55"/>
    </row>
    <row r="4247" spans="21:25" x14ac:dyDescent="0.2">
      <c r="U4247" s="55"/>
      <c r="V4247" s="53"/>
      <c r="W4247" s="53"/>
      <c r="X4247" s="53"/>
      <c r="Y4247" s="55"/>
    </row>
    <row r="4248" spans="21:25" x14ac:dyDescent="0.2">
      <c r="U4248" s="55"/>
      <c r="V4248" s="53"/>
      <c r="W4248" s="53"/>
      <c r="X4248" s="53"/>
      <c r="Y4248" s="55"/>
    </row>
    <row r="4249" spans="21:25" x14ac:dyDescent="0.2">
      <c r="U4249" s="55"/>
      <c r="V4249" s="53"/>
      <c r="W4249" s="53"/>
      <c r="X4249" s="53"/>
      <c r="Y4249" s="55"/>
    </row>
    <row r="4250" spans="21:25" x14ac:dyDescent="0.2">
      <c r="U4250" s="55"/>
      <c r="V4250" s="53"/>
      <c r="W4250" s="53"/>
      <c r="X4250" s="53"/>
      <c r="Y4250" s="55"/>
    </row>
    <row r="4251" spans="21:25" x14ac:dyDescent="0.2">
      <c r="U4251" s="55"/>
      <c r="V4251" s="53"/>
      <c r="W4251" s="53"/>
      <c r="X4251" s="53"/>
      <c r="Y4251" s="55"/>
    </row>
    <row r="4252" spans="21:25" x14ac:dyDescent="0.2">
      <c r="U4252" s="55"/>
      <c r="V4252" s="53"/>
      <c r="W4252" s="53"/>
      <c r="X4252" s="53"/>
      <c r="Y4252" s="55"/>
    </row>
    <row r="4253" spans="21:25" x14ac:dyDescent="0.2">
      <c r="U4253" s="55"/>
      <c r="V4253" s="53"/>
      <c r="W4253" s="53"/>
      <c r="X4253" s="53"/>
      <c r="Y4253" s="55"/>
    </row>
    <row r="4254" spans="21:25" x14ac:dyDescent="0.2">
      <c r="U4254" s="55"/>
      <c r="V4254" s="53"/>
      <c r="W4254" s="53"/>
      <c r="X4254" s="53"/>
      <c r="Y4254" s="55"/>
    </row>
    <row r="4255" spans="21:25" x14ac:dyDescent="0.2">
      <c r="U4255" s="55"/>
      <c r="V4255" s="53"/>
      <c r="W4255" s="53"/>
      <c r="X4255" s="53"/>
      <c r="Y4255" s="55"/>
    </row>
    <row r="4256" spans="21:25" x14ac:dyDescent="0.2">
      <c r="U4256" s="55"/>
      <c r="V4256" s="53"/>
      <c r="W4256" s="53"/>
      <c r="X4256" s="53"/>
      <c r="Y4256" s="55"/>
    </row>
    <row r="4257" spans="21:25" x14ac:dyDescent="0.2">
      <c r="U4257" s="55"/>
      <c r="V4257" s="53"/>
      <c r="W4257" s="53"/>
      <c r="X4257" s="53"/>
      <c r="Y4257" s="55"/>
    </row>
    <row r="4258" spans="21:25" x14ac:dyDescent="0.2">
      <c r="U4258" s="55"/>
      <c r="V4258" s="53"/>
      <c r="W4258" s="53"/>
      <c r="X4258" s="53"/>
      <c r="Y4258" s="55"/>
    </row>
    <row r="4259" spans="21:25" x14ac:dyDescent="0.2">
      <c r="U4259" s="55"/>
      <c r="V4259" s="53"/>
      <c r="W4259" s="53"/>
      <c r="X4259" s="53"/>
      <c r="Y4259" s="55"/>
    </row>
    <row r="4260" spans="21:25" x14ac:dyDescent="0.2">
      <c r="U4260" s="55"/>
      <c r="V4260" s="53"/>
      <c r="W4260" s="53"/>
      <c r="X4260" s="53"/>
      <c r="Y4260" s="55"/>
    </row>
    <row r="4261" spans="21:25" x14ac:dyDescent="0.2">
      <c r="U4261" s="55"/>
      <c r="V4261" s="53"/>
      <c r="W4261" s="53"/>
      <c r="X4261" s="53"/>
      <c r="Y4261" s="55"/>
    </row>
    <row r="4262" spans="21:25" x14ac:dyDescent="0.2">
      <c r="U4262" s="55"/>
      <c r="V4262" s="53"/>
      <c r="W4262" s="53"/>
      <c r="X4262" s="53"/>
      <c r="Y4262" s="55"/>
    </row>
    <row r="4263" spans="21:25" x14ac:dyDescent="0.2">
      <c r="U4263" s="55"/>
      <c r="V4263" s="53"/>
      <c r="W4263" s="53"/>
      <c r="X4263" s="53"/>
      <c r="Y4263" s="55"/>
    </row>
    <row r="4264" spans="21:25" x14ac:dyDescent="0.2">
      <c r="U4264" s="55"/>
      <c r="V4264" s="53"/>
      <c r="W4264" s="53"/>
      <c r="X4264" s="53"/>
      <c r="Y4264" s="55"/>
    </row>
    <row r="4265" spans="21:25" x14ac:dyDescent="0.2">
      <c r="U4265" s="55"/>
      <c r="V4265" s="53"/>
      <c r="W4265" s="53"/>
      <c r="X4265" s="53"/>
      <c r="Y4265" s="55"/>
    </row>
    <row r="4266" spans="21:25" x14ac:dyDescent="0.2">
      <c r="U4266" s="55"/>
      <c r="V4266" s="53"/>
      <c r="W4266" s="53"/>
      <c r="X4266" s="53"/>
      <c r="Y4266" s="55"/>
    </row>
    <row r="4267" spans="21:25" x14ac:dyDescent="0.2">
      <c r="U4267" s="55"/>
      <c r="V4267" s="53"/>
      <c r="W4267" s="53"/>
      <c r="X4267" s="53"/>
      <c r="Y4267" s="55"/>
    </row>
    <row r="4268" spans="21:25" x14ac:dyDescent="0.2">
      <c r="U4268" s="55"/>
      <c r="V4268" s="53"/>
      <c r="W4268" s="53"/>
      <c r="X4268" s="53"/>
      <c r="Y4268" s="55"/>
    </row>
    <row r="4269" spans="21:25" x14ac:dyDescent="0.2">
      <c r="U4269" s="55"/>
      <c r="V4269" s="53"/>
      <c r="W4269" s="53"/>
      <c r="X4269" s="53"/>
      <c r="Y4269" s="55"/>
    </row>
    <row r="4270" spans="21:25" x14ac:dyDescent="0.2">
      <c r="U4270" s="55"/>
      <c r="V4270" s="53"/>
      <c r="W4270" s="53"/>
      <c r="X4270" s="53"/>
      <c r="Y4270" s="55"/>
    </row>
    <row r="4271" spans="21:25" x14ac:dyDescent="0.2">
      <c r="U4271" s="55"/>
      <c r="V4271" s="53"/>
      <c r="W4271" s="53"/>
      <c r="X4271" s="53"/>
      <c r="Y4271" s="55"/>
    </row>
    <row r="4272" spans="21:25" x14ac:dyDescent="0.2">
      <c r="U4272" s="55"/>
      <c r="V4272" s="53"/>
      <c r="W4272" s="53"/>
      <c r="X4272" s="53"/>
      <c r="Y4272" s="55"/>
    </row>
    <row r="4273" spans="21:25" x14ac:dyDescent="0.2">
      <c r="U4273" s="55"/>
      <c r="V4273" s="53"/>
      <c r="W4273" s="53"/>
      <c r="X4273" s="53"/>
      <c r="Y4273" s="55"/>
    </row>
    <row r="4274" spans="21:25" x14ac:dyDescent="0.2">
      <c r="U4274" s="55"/>
      <c r="V4274" s="53"/>
      <c r="W4274" s="53"/>
      <c r="X4274" s="53"/>
      <c r="Y4274" s="55"/>
    </row>
    <row r="4275" spans="21:25" x14ac:dyDescent="0.2">
      <c r="U4275" s="55"/>
      <c r="V4275" s="53"/>
      <c r="W4275" s="53"/>
      <c r="X4275" s="53"/>
      <c r="Y4275" s="55"/>
    </row>
    <row r="4276" spans="21:25" x14ac:dyDescent="0.2">
      <c r="U4276" s="55"/>
      <c r="V4276" s="53"/>
      <c r="W4276" s="53"/>
      <c r="X4276" s="53"/>
      <c r="Y4276" s="55"/>
    </row>
    <row r="4277" spans="21:25" x14ac:dyDescent="0.2">
      <c r="U4277" s="55"/>
      <c r="V4277" s="53"/>
      <c r="W4277" s="53"/>
      <c r="X4277" s="53"/>
      <c r="Y4277" s="55"/>
    </row>
    <row r="4278" spans="21:25" x14ac:dyDescent="0.2">
      <c r="U4278" s="55"/>
      <c r="V4278" s="53"/>
      <c r="W4278" s="53"/>
      <c r="X4278" s="53"/>
      <c r="Y4278" s="55"/>
    </row>
    <row r="4279" spans="21:25" x14ac:dyDescent="0.2">
      <c r="U4279" s="55"/>
      <c r="V4279" s="53"/>
      <c r="W4279" s="53"/>
      <c r="X4279" s="53"/>
      <c r="Y4279" s="55"/>
    </row>
    <row r="4280" spans="21:25" x14ac:dyDescent="0.2">
      <c r="U4280" s="55"/>
      <c r="V4280" s="53"/>
      <c r="W4280" s="53"/>
      <c r="X4280" s="53"/>
      <c r="Y4280" s="55"/>
    </row>
    <row r="4281" spans="21:25" x14ac:dyDescent="0.2">
      <c r="U4281" s="55"/>
      <c r="V4281" s="53"/>
      <c r="W4281" s="53"/>
      <c r="X4281" s="53"/>
      <c r="Y4281" s="55"/>
    </row>
    <row r="4282" spans="21:25" x14ac:dyDescent="0.2">
      <c r="U4282" s="55"/>
      <c r="V4282" s="53"/>
      <c r="W4282" s="53"/>
      <c r="X4282" s="53"/>
      <c r="Y4282" s="55"/>
    </row>
    <row r="4283" spans="21:25" x14ac:dyDescent="0.2">
      <c r="U4283" s="55"/>
      <c r="V4283" s="53"/>
      <c r="W4283" s="53"/>
      <c r="X4283" s="53"/>
      <c r="Y4283" s="55"/>
    </row>
    <row r="4284" spans="21:25" x14ac:dyDescent="0.2">
      <c r="U4284" s="55"/>
      <c r="V4284" s="53"/>
      <c r="W4284" s="53"/>
      <c r="X4284" s="53"/>
      <c r="Y4284" s="55"/>
    </row>
    <row r="4285" spans="21:25" x14ac:dyDescent="0.2">
      <c r="U4285" s="55"/>
      <c r="V4285" s="53"/>
      <c r="W4285" s="53"/>
      <c r="X4285" s="53"/>
      <c r="Y4285" s="55"/>
    </row>
    <row r="4286" spans="21:25" x14ac:dyDescent="0.2">
      <c r="U4286" s="55"/>
      <c r="V4286" s="53"/>
      <c r="W4286" s="53"/>
      <c r="X4286" s="53"/>
      <c r="Y4286" s="55"/>
    </row>
    <row r="4287" spans="21:25" x14ac:dyDescent="0.2">
      <c r="U4287" s="55"/>
      <c r="V4287" s="53"/>
      <c r="W4287" s="53"/>
      <c r="X4287" s="53"/>
      <c r="Y4287" s="55"/>
    </row>
    <row r="4288" spans="21:25" x14ac:dyDescent="0.2">
      <c r="U4288" s="55"/>
      <c r="V4288" s="53"/>
      <c r="W4288" s="53"/>
      <c r="X4288" s="53"/>
      <c r="Y4288" s="55"/>
    </row>
    <row r="4289" spans="21:25" x14ac:dyDescent="0.2">
      <c r="U4289" s="55"/>
      <c r="V4289" s="53"/>
      <c r="W4289" s="53"/>
      <c r="X4289" s="53"/>
      <c r="Y4289" s="55"/>
    </row>
    <row r="4290" spans="21:25" x14ac:dyDescent="0.2">
      <c r="U4290" s="55"/>
      <c r="V4290" s="53"/>
      <c r="W4290" s="53"/>
      <c r="X4290" s="53"/>
      <c r="Y4290" s="55"/>
    </row>
    <row r="4291" spans="21:25" x14ac:dyDescent="0.2">
      <c r="U4291" s="55"/>
      <c r="V4291" s="53"/>
      <c r="W4291" s="53"/>
      <c r="X4291" s="53"/>
      <c r="Y4291" s="55"/>
    </row>
    <row r="4292" spans="21:25" x14ac:dyDescent="0.2">
      <c r="U4292" s="55"/>
      <c r="V4292" s="53"/>
      <c r="W4292" s="53"/>
      <c r="X4292" s="53"/>
      <c r="Y4292" s="55"/>
    </row>
    <row r="4293" spans="21:25" x14ac:dyDescent="0.2">
      <c r="U4293" s="55"/>
      <c r="V4293" s="53"/>
      <c r="W4293" s="53"/>
      <c r="X4293" s="53"/>
      <c r="Y4293" s="55"/>
    </row>
    <row r="4294" spans="21:25" x14ac:dyDescent="0.2">
      <c r="U4294" s="55"/>
      <c r="V4294" s="53"/>
      <c r="W4294" s="53"/>
      <c r="X4294" s="53"/>
      <c r="Y4294" s="55"/>
    </row>
    <row r="4295" spans="21:25" x14ac:dyDescent="0.2">
      <c r="U4295" s="55"/>
      <c r="V4295" s="53"/>
      <c r="W4295" s="53"/>
      <c r="X4295" s="53"/>
      <c r="Y4295" s="55"/>
    </row>
    <row r="4296" spans="21:25" x14ac:dyDescent="0.2">
      <c r="U4296" s="55"/>
      <c r="V4296" s="53"/>
      <c r="W4296" s="53"/>
      <c r="X4296" s="53"/>
      <c r="Y4296" s="55"/>
    </row>
    <row r="4297" spans="21:25" x14ac:dyDescent="0.2">
      <c r="U4297" s="55"/>
      <c r="V4297" s="53"/>
      <c r="W4297" s="53"/>
      <c r="X4297" s="53"/>
      <c r="Y4297" s="55"/>
    </row>
    <row r="4298" spans="21:25" x14ac:dyDescent="0.2">
      <c r="U4298" s="55"/>
      <c r="V4298" s="53"/>
      <c r="W4298" s="53"/>
      <c r="X4298" s="53"/>
      <c r="Y4298" s="55"/>
    </row>
    <row r="4299" spans="21:25" x14ac:dyDescent="0.2">
      <c r="U4299" s="55"/>
      <c r="V4299" s="53"/>
      <c r="W4299" s="53"/>
      <c r="X4299" s="53"/>
      <c r="Y4299" s="55"/>
    </row>
    <row r="4300" spans="21:25" x14ac:dyDescent="0.2">
      <c r="U4300" s="55"/>
      <c r="V4300" s="53"/>
      <c r="W4300" s="53"/>
      <c r="X4300" s="53"/>
      <c r="Y4300" s="55"/>
    </row>
    <row r="4301" spans="21:25" x14ac:dyDescent="0.2">
      <c r="U4301" s="55"/>
      <c r="V4301" s="53"/>
      <c r="W4301" s="53"/>
      <c r="X4301" s="53"/>
      <c r="Y4301" s="55"/>
    </row>
    <row r="4302" spans="21:25" x14ac:dyDescent="0.2">
      <c r="U4302" s="55"/>
      <c r="V4302" s="53"/>
      <c r="W4302" s="53"/>
      <c r="X4302" s="53"/>
      <c r="Y4302" s="55"/>
    </row>
    <row r="4303" spans="21:25" x14ac:dyDescent="0.2">
      <c r="U4303" s="55"/>
      <c r="V4303" s="53"/>
      <c r="W4303" s="53"/>
      <c r="X4303" s="53"/>
      <c r="Y4303" s="55"/>
    </row>
    <row r="4304" spans="21:25" x14ac:dyDescent="0.2">
      <c r="U4304" s="55"/>
      <c r="V4304" s="53"/>
      <c r="W4304" s="53"/>
      <c r="X4304" s="53"/>
      <c r="Y4304" s="55"/>
    </row>
    <row r="4305" spans="21:25" x14ac:dyDescent="0.2">
      <c r="U4305" s="55"/>
      <c r="V4305" s="53"/>
      <c r="W4305" s="53"/>
      <c r="X4305" s="53"/>
      <c r="Y4305" s="55"/>
    </row>
    <row r="4306" spans="21:25" x14ac:dyDescent="0.2">
      <c r="U4306" s="55"/>
      <c r="V4306" s="53"/>
      <c r="W4306" s="53"/>
      <c r="X4306" s="53"/>
      <c r="Y4306" s="55"/>
    </row>
    <row r="4307" spans="21:25" x14ac:dyDescent="0.2">
      <c r="U4307" s="55"/>
      <c r="V4307" s="53"/>
      <c r="W4307" s="53"/>
      <c r="X4307" s="53"/>
      <c r="Y4307" s="55"/>
    </row>
    <row r="4308" spans="21:25" x14ac:dyDescent="0.2">
      <c r="U4308" s="55"/>
      <c r="V4308" s="53"/>
      <c r="W4308" s="53"/>
      <c r="X4308" s="53"/>
      <c r="Y4308" s="55"/>
    </row>
    <row r="4309" spans="21:25" x14ac:dyDescent="0.2">
      <c r="U4309" s="55"/>
      <c r="V4309" s="53"/>
      <c r="W4309" s="53"/>
      <c r="X4309" s="53"/>
      <c r="Y4309" s="55"/>
    </row>
    <row r="4310" spans="21:25" x14ac:dyDescent="0.2">
      <c r="U4310" s="55"/>
      <c r="V4310" s="53"/>
      <c r="W4310" s="53"/>
      <c r="X4310" s="53"/>
      <c r="Y4310" s="55"/>
    </row>
    <row r="4311" spans="21:25" x14ac:dyDescent="0.2">
      <c r="U4311" s="55"/>
      <c r="V4311" s="53"/>
      <c r="W4311" s="53"/>
      <c r="X4311" s="53"/>
      <c r="Y4311" s="55"/>
    </row>
    <row r="4312" spans="21:25" x14ac:dyDescent="0.2">
      <c r="U4312" s="55"/>
      <c r="V4312" s="53"/>
      <c r="W4312" s="53"/>
      <c r="X4312" s="53"/>
      <c r="Y4312" s="55"/>
    </row>
    <row r="4313" spans="21:25" x14ac:dyDescent="0.2">
      <c r="U4313" s="55"/>
      <c r="V4313" s="53"/>
      <c r="W4313" s="53"/>
      <c r="X4313" s="53"/>
      <c r="Y4313" s="55"/>
    </row>
    <row r="4314" spans="21:25" x14ac:dyDescent="0.2">
      <c r="U4314" s="55"/>
      <c r="V4314" s="53"/>
      <c r="W4314" s="53"/>
      <c r="X4314" s="53"/>
      <c r="Y4314" s="55"/>
    </row>
    <row r="4315" spans="21:25" x14ac:dyDescent="0.2">
      <c r="U4315" s="55"/>
      <c r="V4315" s="53"/>
      <c r="W4315" s="53"/>
      <c r="X4315" s="53"/>
      <c r="Y4315" s="55"/>
    </row>
    <row r="4316" spans="21:25" x14ac:dyDescent="0.2">
      <c r="U4316" s="55"/>
      <c r="V4316" s="53"/>
      <c r="W4316" s="53"/>
      <c r="X4316" s="53"/>
      <c r="Y4316" s="55"/>
    </row>
    <row r="4317" spans="21:25" x14ac:dyDescent="0.2">
      <c r="U4317" s="55"/>
      <c r="V4317" s="53"/>
      <c r="W4317" s="53"/>
      <c r="X4317" s="53"/>
      <c r="Y4317" s="55"/>
    </row>
    <row r="4318" spans="21:25" x14ac:dyDescent="0.2">
      <c r="U4318" s="55"/>
      <c r="V4318" s="53"/>
      <c r="W4318" s="53"/>
      <c r="X4318" s="53"/>
      <c r="Y4318" s="55"/>
    </row>
    <row r="4319" spans="21:25" x14ac:dyDescent="0.2">
      <c r="U4319" s="55"/>
      <c r="V4319" s="53"/>
      <c r="W4319" s="53"/>
      <c r="X4319" s="53"/>
      <c r="Y4319" s="55"/>
    </row>
    <row r="4320" spans="21:25" x14ac:dyDescent="0.2">
      <c r="U4320" s="55"/>
      <c r="V4320" s="53"/>
      <c r="W4320" s="53"/>
      <c r="X4320" s="53"/>
      <c r="Y4320" s="55"/>
    </row>
    <row r="4321" spans="21:25" x14ac:dyDescent="0.2">
      <c r="U4321" s="55"/>
      <c r="V4321" s="53"/>
      <c r="W4321" s="53"/>
      <c r="X4321" s="53"/>
      <c r="Y4321" s="55"/>
    </row>
    <row r="4322" spans="21:25" x14ac:dyDescent="0.2">
      <c r="U4322" s="55"/>
      <c r="V4322" s="53"/>
      <c r="W4322" s="53"/>
      <c r="X4322" s="53"/>
      <c r="Y4322" s="55"/>
    </row>
    <row r="4323" spans="21:25" x14ac:dyDescent="0.2">
      <c r="U4323" s="55"/>
      <c r="V4323" s="53"/>
      <c r="W4323" s="53"/>
      <c r="X4323" s="53"/>
      <c r="Y4323" s="55"/>
    </row>
    <row r="4324" spans="21:25" x14ac:dyDescent="0.2">
      <c r="U4324" s="55"/>
      <c r="V4324" s="53"/>
      <c r="W4324" s="53"/>
      <c r="X4324" s="53"/>
      <c r="Y4324" s="55"/>
    </row>
    <row r="4325" spans="21:25" x14ac:dyDescent="0.2">
      <c r="U4325" s="55"/>
      <c r="V4325" s="53"/>
      <c r="W4325" s="53"/>
      <c r="X4325" s="53"/>
      <c r="Y4325" s="55"/>
    </row>
    <row r="4326" spans="21:25" x14ac:dyDescent="0.2">
      <c r="U4326" s="55"/>
      <c r="V4326" s="53"/>
      <c r="W4326" s="53"/>
      <c r="X4326" s="53"/>
      <c r="Y4326" s="55"/>
    </row>
    <row r="4327" spans="21:25" x14ac:dyDescent="0.2">
      <c r="U4327" s="55"/>
      <c r="V4327" s="53"/>
      <c r="W4327" s="53"/>
      <c r="X4327" s="53"/>
      <c r="Y4327" s="55"/>
    </row>
    <row r="4328" spans="21:25" x14ac:dyDescent="0.2">
      <c r="U4328" s="55"/>
      <c r="V4328" s="53"/>
      <c r="W4328" s="53"/>
      <c r="X4328" s="53"/>
      <c r="Y4328" s="55"/>
    </row>
    <row r="4329" spans="21:25" x14ac:dyDescent="0.2">
      <c r="U4329" s="55"/>
      <c r="V4329" s="53"/>
      <c r="W4329" s="53"/>
      <c r="X4329" s="53"/>
      <c r="Y4329" s="55"/>
    </row>
    <row r="4330" spans="21:25" x14ac:dyDescent="0.2">
      <c r="U4330" s="55"/>
      <c r="V4330" s="53"/>
      <c r="W4330" s="53"/>
      <c r="X4330" s="53"/>
      <c r="Y4330" s="55"/>
    </row>
    <row r="4331" spans="21:25" x14ac:dyDescent="0.2">
      <c r="U4331" s="55"/>
      <c r="V4331" s="53"/>
      <c r="W4331" s="53"/>
      <c r="X4331" s="53"/>
      <c r="Y4331" s="55"/>
    </row>
    <row r="4332" spans="21:25" x14ac:dyDescent="0.2">
      <c r="U4332" s="55"/>
      <c r="V4332" s="53"/>
      <c r="W4332" s="53"/>
      <c r="X4332" s="53"/>
      <c r="Y4332" s="55"/>
    </row>
    <row r="4333" spans="21:25" x14ac:dyDescent="0.2">
      <c r="U4333" s="55"/>
      <c r="V4333" s="53"/>
      <c r="W4333" s="53"/>
      <c r="X4333" s="53"/>
      <c r="Y4333" s="55"/>
    </row>
    <row r="4334" spans="21:25" x14ac:dyDescent="0.2">
      <c r="U4334" s="55"/>
      <c r="V4334" s="53"/>
      <c r="W4334" s="53"/>
      <c r="X4334" s="53"/>
      <c r="Y4334" s="55"/>
    </row>
    <row r="4335" spans="21:25" x14ac:dyDescent="0.2">
      <c r="U4335" s="55"/>
      <c r="V4335" s="53"/>
      <c r="W4335" s="53"/>
      <c r="X4335" s="53"/>
      <c r="Y4335" s="55"/>
    </row>
    <row r="4336" spans="21:25" x14ac:dyDescent="0.2">
      <c r="U4336" s="55"/>
      <c r="V4336" s="53"/>
      <c r="W4336" s="53"/>
      <c r="X4336" s="53"/>
      <c r="Y4336" s="55"/>
    </row>
    <row r="4337" spans="21:25" x14ac:dyDescent="0.2">
      <c r="U4337" s="55"/>
      <c r="V4337" s="53"/>
      <c r="W4337" s="53"/>
      <c r="X4337" s="53"/>
      <c r="Y4337" s="55"/>
    </row>
    <row r="4338" spans="21:25" x14ac:dyDescent="0.2">
      <c r="U4338" s="55"/>
      <c r="V4338" s="53"/>
      <c r="W4338" s="53"/>
      <c r="X4338" s="53"/>
      <c r="Y4338" s="55"/>
    </row>
    <row r="4339" spans="21:25" x14ac:dyDescent="0.2">
      <c r="U4339" s="55"/>
      <c r="V4339" s="53"/>
      <c r="W4339" s="53"/>
      <c r="X4339" s="53"/>
      <c r="Y4339" s="55"/>
    </row>
    <row r="4340" spans="21:25" x14ac:dyDescent="0.2">
      <c r="U4340" s="55"/>
      <c r="V4340" s="53"/>
      <c r="W4340" s="53"/>
      <c r="X4340" s="53"/>
      <c r="Y4340" s="55"/>
    </row>
    <row r="4341" spans="21:25" x14ac:dyDescent="0.2">
      <c r="U4341" s="55"/>
      <c r="V4341" s="53"/>
      <c r="W4341" s="53"/>
      <c r="X4341" s="53"/>
      <c r="Y4341" s="55"/>
    </row>
    <row r="4342" spans="21:25" x14ac:dyDescent="0.2">
      <c r="U4342" s="55"/>
      <c r="V4342" s="53"/>
      <c r="W4342" s="53"/>
      <c r="X4342" s="53"/>
      <c r="Y4342" s="55"/>
    </row>
    <row r="4343" spans="21:25" x14ac:dyDescent="0.2">
      <c r="U4343" s="55"/>
      <c r="V4343" s="53"/>
      <c r="W4343" s="53"/>
      <c r="X4343" s="53"/>
      <c r="Y4343" s="55"/>
    </row>
    <row r="4344" spans="21:25" x14ac:dyDescent="0.2">
      <c r="U4344" s="55"/>
      <c r="V4344" s="53"/>
      <c r="W4344" s="53"/>
      <c r="X4344" s="53"/>
      <c r="Y4344" s="55"/>
    </row>
    <row r="4345" spans="21:25" x14ac:dyDescent="0.2">
      <c r="U4345" s="55"/>
      <c r="V4345" s="53"/>
      <c r="W4345" s="53"/>
      <c r="X4345" s="53"/>
      <c r="Y4345" s="55"/>
    </row>
    <row r="4346" spans="21:25" x14ac:dyDescent="0.2">
      <c r="U4346" s="55"/>
      <c r="V4346" s="53"/>
      <c r="W4346" s="53"/>
      <c r="X4346" s="53"/>
      <c r="Y4346" s="55"/>
    </row>
    <row r="4347" spans="21:25" x14ac:dyDescent="0.2">
      <c r="U4347" s="55"/>
      <c r="V4347" s="53"/>
      <c r="W4347" s="53"/>
      <c r="X4347" s="53"/>
      <c r="Y4347" s="55"/>
    </row>
    <row r="4348" spans="21:25" x14ac:dyDescent="0.2">
      <c r="U4348" s="55"/>
      <c r="V4348" s="53"/>
      <c r="W4348" s="53"/>
      <c r="X4348" s="53"/>
      <c r="Y4348" s="55"/>
    </row>
    <row r="4349" spans="21:25" x14ac:dyDescent="0.2">
      <c r="U4349" s="55"/>
      <c r="V4349" s="53"/>
      <c r="W4349" s="53"/>
      <c r="X4349" s="53"/>
      <c r="Y4349" s="55"/>
    </row>
    <row r="4350" spans="21:25" x14ac:dyDescent="0.2">
      <c r="U4350" s="55"/>
      <c r="V4350" s="53"/>
      <c r="W4350" s="53"/>
      <c r="X4350" s="53"/>
      <c r="Y4350" s="55"/>
    </row>
    <row r="4351" spans="21:25" x14ac:dyDescent="0.2">
      <c r="U4351" s="55"/>
      <c r="V4351" s="53"/>
      <c r="W4351" s="53"/>
      <c r="X4351" s="53"/>
      <c r="Y4351" s="55"/>
    </row>
    <row r="4352" spans="21:25" x14ac:dyDescent="0.2">
      <c r="U4352" s="55"/>
      <c r="V4352" s="53"/>
      <c r="W4352" s="53"/>
      <c r="X4352" s="53"/>
      <c r="Y4352" s="55"/>
    </row>
    <row r="4353" spans="21:25" x14ac:dyDescent="0.2">
      <c r="U4353" s="55"/>
      <c r="V4353" s="53"/>
      <c r="W4353" s="53"/>
      <c r="X4353" s="53"/>
      <c r="Y4353" s="55"/>
    </row>
    <row r="4354" spans="21:25" x14ac:dyDescent="0.2">
      <c r="U4354" s="55"/>
      <c r="V4354" s="53"/>
      <c r="W4354" s="53"/>
      <c r="X4354" s="53"/>
      <c r="Y4354" s="55"/>
    </row>
    <row r="4355" spans="21:25" x14ac:dyDescent="0.2">
      <c r="U4355" s="55"/>
      <c r="V4355" s="53"/>
      <c r="W4355" s="53"/>
      <c r="X4355" s="53"/>
      <c r="Y4355" s="55"/>
    </row>
    <row r="4356" spans="21:25" x14ac:dyDescent="0.2">
      <c r="U4356" s="55"/>
      <c r="V4356" s="53"/>
      <c r="W4356" s="53"/>
      <c r="X4356" s="53"/>
      <c r="Y4356" s="55"/>
    </row>
    <row r="4357" spans="21:25" x14ac:dyDescent="0.2">
      <c r="U4357" s="55"/>
      <c r="V4357" s="53"/>
      <c r="W4357" s="53"/>
      <c r="X4357" s="53"/>
      <c r="Y4357" s="55"/>
    </row>
    <row r="4358" spans="21:25" x14ac:dyDescent="0.2">
      <c r="U4358" s="55"/>
      <c r="V4358" s="53"/>
      <c r="W4358" s="53"/>
      <c r="X4358" s="53"/>
      <c r="Y4358" s="55"/>
    </row>
    <row r="4359" spans="21:25" x14ac:dyDescent="0.2">
      <c r="U4359" s="55"/>
      <c r="V4359" s="53"/>
      <c r="W4359" s="53"/>
      <c r="X4359" s="53"/>
      <c r="Y4359" s="55"/>
    </row>
    <row r="4360" spans="21:25" x14ac:dyDescent="0.2">
      <c r="U4360" s="55"/>
      <c r="V4360" s="53"/>
      <c r="W4360" s="53"/>
      <c r="X4360" s="53"/>
      <c r="Y4360" s="55"/>
    </row>
    <row r="4361" spans="21:25" x14ac:dyDescent="0.2">
      <c r="U4361" s="55"/>
      <c r="V4361" s="53"/>
      <c r="W4361" s="53"/>
      <c r="X4361" s="53"/>
      <c r="Y4361" s="55"/>
    </row>
    <row r="4362" spans="21:25" x14ac:dyDescent="0.2">
      <c r="U4362" s="55"/>
      <c r="V4362" s="53"/>
      <c r="W4362" s="53"/>
      <c r="X4362" s="53"/>
      <c r="Y4362" s="55"/>
    </row>
    <row r="4363" spans="21:25" x14ac:dyDescent="0.2">
      <c r="U4363" s="55"/>
      <c r="V4363" s="53"/>
      <c r="W4363" s="53"/>
      <c r="X4363" s="53"/>
      <c r="Y4363" s="55"/>
    </row>
    <row r="4364" spans="21:25" x14ac:dyDescent="0.2">
      <c r="U4364" s="55"/>
      <c r="V4364" s="53"/>
      <c r="W4364" s="53"/>
      <c r="X4364" s="53"/>
      <c r="Y4364" s="55"/>
    </row>
    <row r="4365" spans="21:25" x14ac:dyDescent="0.2">
      <c r="U4365" s="55"/>
      <c r="V4365" s="53"/>
      <c r="W4365" s="53"/>
      <c r="X4365" s="53"/>
      <c r="Y4365" s="55"/>
    </row>
    <row r="4366" spans="21:25" x14ac:dyDescent="0.2">
      <c r="U4366" s="55"/>
      <c r="V4366" s="53"/>
      <c r="W4366" s="53"/>
      <c r="X4366" s="53"/>
      <c r="Y4366" s="55"/>
    </row>
    <row r="4367" spans="21:25" x14ac:dyDescent="0.2">
      <c r="U4367" s="55"/>
      <c r="V4367" s="53"/>
      <c r="W4367" s="53"/>
      <c r="X4367" s="53"/>
      <c r="Y4367" s="55"/>
    </row>
    <row r="4368" spans="21:25" x14ac:dyDescent="0.2">
      <c r="U4368" s="55"/>
      <c r="V4368" s="53"/>
      <c r="W4368" s="53"/>
      <c r="X4368" s="53"/>
      <c r="Y4368" s="55"/>
    </row>
    <row r="4369" spans="21:25" x14ac:dyDescent="0.2">
      <c r="U4369" s="55"/>
      <c r="V4369" s="53"/>
      <c r="W4369" s="53"/>
      <c r="X4369" s="53"/>
      <c r="Y4369" s="55"/>
    </row>
    <row r="4370" spans="21:25" x14ac:dyDescent="0.2">
      <c r="U4370" s="55"/>
      <c r="V4370" s="53"/>
      <c r="W4370" s="53"/>
      <c r="X4370" s="53"/>
      <c r="Y4370" s="55"/>
    </row>
    <row r="4371" spans="21:25" x14ac:dyDescent="0.2">
      <c r="U4371" s="55"/>
      <c r="V4371" s="53"/>
      <c r="W4371" s="53"/>
      <c r="X4371" s="53"/>
      <c r="Y4371" s="55"/>
    </row>
    <row r="4372" spans="21:25" x14ac:dyDescent="0.2">
      <c r="U4372" s="55"/>
      <c r="V4372" s="53"/>
      <c r="W4372" s="53"/>
      <c r="X4372" s="53"/>
      <c r="Y4372" s="55"/>
    </row>
    <row r="4373" spans="21:25" x14ac:dyDescent="0.2">
      <c r="U4373" s="55"/>
      <c r="V4373" s="53"/>
      <c r="W4373" s="53"/>
      <c r="X4373" s="53"/>
      <c r="Y4373" s="55"/>
    </row>
    <row r="4374" spans="21:25" x14ac:dyDescent="0.2">
      <c r="U4374" s="55"/>
      <c r="V4374" s="53"/>
      <c r="W4374" s="53"/>
      <c r="X4374" s="53"/>
      <c r="Y4374" s="55"/>
    </row>
    <row r="4375" spans="21:25" x14ac:dyDescent="0.2">
      <c r="U4375" s="55"/>
      <c r="V4375" s="53"/>
      <c r="W4375" s="53"/>
      <c r="X4375" s="53"/>
      <c r="Y4375" s="55"/>
    </row>
    <row r="4376" spans="21:25" x14ac:dyDescent="0.2">
      <c r="U4376" s="55"/>
      <c r="V4376" s="53"/>
      <c r="W4376" s="53"/>
      <c r="X4376" s="53"/>
      <c r="Y4376" s="55"/>
    </row>
    <row r="4377" spans="21:25" x14ac:dyDescent="0.2">
      <c r="U4377" s="55"/>
      <c r="V4377" s="53"/>
      <c r="W4377" s="53"/>
      <c r="X4377" s="53"/>
      <c r="Y4377" s="55"/>
    </row>
    <row r="4378" spans="21:25" x14ac:dyDescent="0.2">
      <c r="U4378" s="55"/>
      <c r="V4378" s="53"/>
      <c r="W4378" s="53"/>
      <c r="X4378" s="53"/>
      <c r="Y4378" s="55"/>
    </row>
    <row r="4379" spans="21:25" x14ac:dyDescent="0.2">
      <c r="U4379" s="55"/>
      <c r="V4379" s="53"/>
      <c r="W4379" s="53"/>
      <c r="X4379" s="53"/>
      <c r="Y4379" s="55"/>
    </row>
    <row r="4380" spans="21:25" x14ac:dyDescent="0.2">
      <c r="U4380" s="55"/>
      <c r="V4380" s="53"/>
      <c r="W4380" s="53"/>
      <c r="X4380" s="53"/>
      <c r="Y4380" s="55"/>
    </row>
    <row r="4381" spans="21:25" x14ac:dyDescent="0.2">
      <c r="U4381" s="55"/>
      <c r="V4381" s="53"/>
      <c r="W4381" s="53"/>
      <c r="X4381" s="53"/>
      <c r="Y4381" s="55"/>
    </row>
    <row r="4382" spans="21:25" x14ac:dyDescent="0.2">
      <c r="U4382" s="55"/>
      <c r="V4382" s="53"/>
      <c r="W4382" s="53"/>
      <c r="X4382" s="53"/>
      <c r="Y4382" s="55"/>
    </row>
    <row r="4383" spans="21:25" x14ac:dyDescent="0.2">
      <c r="U4383" s="55"/>
      <c r="V4383" s="53"/>
      <c r="W4383" s="53"/>
      <c r="X4383" s="53"/>
      <c r="Y4383" s="55"/>
    </row>
    <row r="4384" spans="21:25" x14ac:dyDescent="0.2">
      <c r="U4384" s="55"/>
      <c r="V4384" s="53"/>
      <c r="W4384" s="53"/>
      <c r="X4384" s="53"/>
      <c r="Y4384" s="55"/>
    </row>
    <row r="4385" spans="21:25" x14ac:dyDescent="0.2">
      <c r="U4385" s="55"/>
      <c r="V4385" s="53"/>
      <c r="W4385" s="53"/>
      <c r="X4385" s="53"/>
      <c r="Y4385" s="55"/>
    </row>
    <row r="4386" spans="21:25" x14ac:dyDescent="0.2">
      <c r="U4386" s="55"/>
      <c r="V4386" s="53"/>
      <c r="W4386" s="53"/>
      <c r="X4386" s="53"/>
      <c r="Y4386" s="55"/>
    </row>
    <row r="4387" spans="21:25" x14ac:dyDescent="0.2">
      <c r="U4387" s="55"/>
      <c r="V4387" s="53"/>
      <c r="W4387" s="53"/>
      <c r="X4387" s="53"/>
      <c r="Y4387" s="55"/>
    </row>
    <row r="4388" spans="21:25" x14ac:dyDescent="0.2">
      <c r="U4388" s="55"/>
      <c r="V4388" s="53"/>
      <c r="W4388" s="53"/>
      <c r="X4388" s="53"/>
      <c r="Y4388" s="55"/>
    </row>
    <row r="4389" spans="21:25" x14ac:dyDescent="0.2">
      <c r="U4389" s="55"/>
      <c r="V4389" s="53"/>
      <c r="W4389" s="53"/>
      <c r="X4389" s="53"/>
      <c r="Y4389" s="55"/>
    </row>
    <row r="4390" spans="21:25" x14ac:dyDescent="0.2">
      <c r="U4390" s="55"/>
      <c r="V4390" s="53"/>
      <c r="W4390" s="53"/>
      <c r="X4390" s="53"/>
      <c r="Y4390" s="55"/>
    </row>
    <row r="4391" spans="21:25" x14ac:dyDescent="0.2">
      <c r="U4391" s="55"/>
      <c r="V4391" s="53"/>
      <c r="W4391" s="53"/>
      <c r="X4391" s="53"/>
      <c r="Y4391" s="55"/>
    </row>
    <row r="4392" spans="21:25" x14ac:dyDescent="0.2">
      <c r="U4392" s="55"/>
      <c r="V4392" s="53"/>
      <c r="W4392" s="53"/>
      <c r="X4392" s="53"/>
      <c r="Y4392" s="55"/>
    </row>
    <row r="4393" spans="21:25" x14ac:dyDescent="0.2">
      <c r="U4393" s="55"/>
      <c r="V4393" s="53"/>
      <c r="W4393" s="53"/>
      <c r="X4393" s="53"/>
      <c r="Y4393" s="55"/>
    </row>
    <row r="4394" spans="21:25" x14ac:dyDescent="0.2">
      <c r="U4394" s="55"/>
      <c r="V4394" s="53"/>
      <c r="W4394" s="53"/>
      <c r="X4394" s="53"/>
      <c r="Y4394" s="55"/>
    </row>
    <row r="4395" spans="21:25" x14ac:dyDescent="0.2">
      <c r="U4395" s="55"/>
      <c r="V4395" s="53"/>
      <c r="W4395" s="53"/>
      <c r="X4395" s="53"/>
      <c r="Y4395" s="55"/>
    </row>
    <row r="4396" spans="21:25" x14ac:dyDescent="0.2">
      <c r="U4396" s="55"/>
      <c r="V4396" s="53"/>
      <c r="W4396" s="53"/>
      <c r="X4396" s="53"/>
      <c r="Y4396" s="55"/>
    </row>
    <row r="4397" spans="21:25" x14ac:dyDescent="0.2">
      <c r="U4397" s="55"/>
      <c r="V4397" s="53"/>
      <c r="W4397" s="53"/>
      <c r="X4397" s="53"/>
      <c r="Y4397" s="55"/>
    </row>
    <row r="4398" spans="21:25" x14ac:dyDescent="0.2">
      <c r="U4398" s="55"/>
      <c r="V4398" s="53"/>
      <c r="W4398" s="53"/>
      <c r="X4398" s="53"/>
      <c r="Y4398" s="55"/>
    </row>
    <row r="4399" spans="21:25" x14ac:dyDescent="0.2">
      <c r="U4399" s="55"/>
      <c r="V4399" s="53"/>
      <c r="W4399" s="53"/>
      <c r="X4399" s="53"/>
      <c r="Y4399" s="55"/>
    </row>
    <row r="4400" spans="21:25" x14ac:dyDescent="0.2">
      <c r="U4400" s="55"/>
      <c r="V4400" s="53"/>
      <c r="W4400" s="53"/>
      <c r="X4400" s="53"/>
      <c r="Y4400" s="55"/>
    </row>
    <row r="4401" spans="21:25" x14ac:dyDescent="0.2">
      <c r="U4401" s="55"/>
      <c r="V4401" s="53"/>
      <c r="W4401" s="53"/>
      <c r="X4401" s="53"/>
      <c r="Y4401" s="55"/>
    </row>
    <row r="4402" spans="21:25" x14ac:dyDescent="0.2">
      <c r="U4402" s="55"/>
      <c r="V4402" s="53"/>
      <c r="W4402" s="53"/>
      <c r="X4402" s="53"/>
      <c r="Y4402" s="55"/>
    </row>
    <row r="4403" spans="21:25" x14ac:dyDescent="0.2">
      <c r="U4403" s="55"/>
      <c r="V4403" s="53"/>
      <c r="W4403" s="53"/>
      <c r="X4403" s="53"/>
      <c r="Y4403" s="55"/>
    </row>
    <row r="4404" spans="21:25" x14ac:dyDescent="0.2">
      <c r="U4404" s="55"/>
      <c r="V4404" s="53"/>
      <c r="W4404" s="53"/>
      <c r="X4404" s="53"/>
      <c r="Y4404" s="55"/>
    </row>
    <row r="4405" spans="21:25" x14ac:dyDescent="0.2">
      <c r="U4405" s="55"/>
      <c r="V4405" s="53"/>
      <c r="W4405" s="53"/>
      <c r="X4405" s="53"/>
      <c r="Y4405" s="55"/>
    </row>
    <row r="4406" spans="21:25" x14ac:dyDescent="0.2">
      <c r="U4406" s="55"/>
      <c r="V4406" s="53"/>
      <c r="W4406" s="53"/>
      <c r="X4406" s="53"/>
      <c r="Y4406" s="55"/>
    </row>
    <row r="4407" spans="21:25" x14ac:dyDescent="0.2">
      <c r="U4407" s="55"/>
      <c r="V4407" s="53"/>
      <c r="W4407" s="53"/>
      <c r="X4407" s="53"/>
      <c r="Y4407" s="55"/>
    </row>
    <row r="4408" spans="21:25" x14ac:dyDescent="0.2">
      <c r="U4408" s="55"/>
      <c r="V4408" s="53"/>
      <c r="W4408" s="53"/>
      <c r="X4408" s="53"/>
      <c r="Y4408" s="55"/>
    </row>
    <row r="4409" spans="21:25" x14ac:dyDescent="0.2">
      <c r="U4409" s="55"/>
      <c r="V4409" s="53"/>
      <c r="W4409" s="53"/>
      <c r="X4409" s="53"/>
      <c r="Y4409" s="55"/>
    </row>
    <row r="4410" spans="21:25" x14ac:dyDescent="0.2">
      <c r="U4410" s="55"/>
      <c r="V4410" s="53"/>
      <c r="W4410" s="53"/>
      <c r="X4410" s="53"/>
      <c r="Y4410" s="55"/>
    </row>
    <row r="4411" spans="21:25" x14ac:dyDescent="0.2">
      <c r="U4411" s="55"/>
      <c r="V4411" s="53"/>
      <c r="W4411" s="53"/>
      <c r="X4411" s="53"/>
      <c r="Y4411" s="55"/>
    </row>
    <row r="4412" spans="21:25" x14ac:dyDescent="0.2">
      <c r="U4412" s="55"/>
      <c r="V4412" s="53"/>
      <c r="W4412" s="53"/>
      <c r="X4412" s="53"/>
      <c r="Y4412" s="55"/>
    </row>
    <row r="4413" spans="21:25" x14ac:dyDescent="0.2">
      <c r="U4413" s="55"/>
      <c r="V4413" s="53"/>
      <c r="W4413" s="53"/>
      <c r="X4413" s="53"/>
      <c r="Y4413" s="55"/>
    </row>
    <row r="4414" spans="21:25" x14ac:dyDescent="0.2">
      <c r="U4414" s="55"/>
      <c r="V4414" s="53"/>
      <c r="W4414" s="53"/>
      <c r="X4414" s="53"/>
      <c r="Y4414" s="55"/>
    </row>
    <row r="4415" spans="21:25" x14ac:dyDescent="0.2">
      <c r="U4415" s="55"/>
      <c r="V4415" s="53"/>
      <c r="W4415" s="53"/>
      <c r="X4415" s="53"/>
      <c r="Y4415" s="55"/>
    </row>
    <row r="4416" spans="21:25" x14ac:dyDescent="0.2">
      <c r="U4416" s="55"/>
      <c r="V4416" s="53"/>
      <c r="W4416" s="53"/>
      <c r="X4416" s="53"/>
      <c r="Y4416" s="55"/>
    </row>
    <row r="4417" spans="21:25" x14ac:dyDescent="0.2">
      <c r="U4417" s="55"/>
      <c r="V4417" s="53"/>
      <c r="W4417" s="53"/>
      <c r="X4417" s="53"/>
      <c r="Y4417" s="55"/>
    </row>
    <row r="4418" spans="21:25" x14ac:dyDescent="0.2">
      <c r="U4418" s="55"/>
      <c r="V4418" s="53"/>
      <c r="W4418" s="53"/>
      <c r="X4418" s="53"/>
      <c r="Y4418" s="55"/>
    </row>
    <row r="4419" spans="21:25" x14ac:dyDescent="0.2">
      <c r="U4419" s="55"/>
      <c r="V4419" s="53"/>
      <c r="W4419" s="53"/>
      <c r="X4419" s="53"/>
      <c r="Y4419" s="55"/>
    </row>
    <row r="4420" spans="21:25" x14ac:dyDescent="0.2">
      <c r="U4420" s="55"/>
      <c r="V4420" s="53"/>
      <c r="W4420" s="53"/>
      <c r="X4420" s="53"/>
      <c r="Y4420" s="55"/>
    </row>
    <row r="4421" spans="21:25" x14ac:dyDescent="0.2">
      <c r="U4421" s="55"/>
      <c r="V4421" s="53"/>
      <c r="W4421" s="53"/>
      <c r="X4421" s="53"/>
      <c r="Y4421" s="55"/>
    </row>
    <row r="4422" spans="21:25" x14ac:dyDescent="0.2">
      <c r="U4422" s="55"/>
      <c r="V4422" s="53"/>
      <c r="W4422" s="53"/>
      <c r="X4422" s="53"/>
      <c r="Y4422" s="55"/>
    </row>
    <row r="4423" spans="21:25" x14ac:dyDescent="0.2">
      <c r="U4423" s="55"/>
      <c r="V4423" s="53"/>
      <c r="W4423" s="53"/>
      <c r="X4423" s="53"/>
      <c r="Y4423" s="55"/>
    </row>
    <row r="4424" spans="21:25" x14ac:dyDescent="0.2">
      <c r="U4424" s="55"/>
      <c r="V4424" s="53"/>
      <c r="W4424" s="53"/>
      <c r="X4424" s="53"/>
      <c r="Y4424" s="55"/>
    </row>
    <row r="4425" spans="21:25" x14ac:dyDescent="0.2">
      <c r="U4425" s="55"/>
      <c r="V4425" s="53"/>
      <c r="W4425" s="53"/>
      <c r="X4425" s="53"/>
      <c r="Y4425" s="55"/>
    </row>
    <row r="4426" spans="21:25" x14ac:dyDescent="0.2">
      <c r="U4426" s="55"/>
      <c r="V4426" s="53"/>
      <c r="W4426" s="53"/>
      <c r="X4426" s="53"/>
      <c r="Y4426" s="55"/>
    </row>
    <row r="4427" spans="21:25" x14ac:dyDescent="0.2">
      <c r="U4427" s="55"/>
      <c r="V4427" s="53"/>
      <c r="W4427" s="53"/>
      <c r="X4427" s="53"/>
      <c r="Y4427" s="55"/>
    </row>
    <row r="4428" spans="21:25" x14ac:dyDescent="0.2">
      <c r="U4428" s="55"/>
      <c r="V4428" s="53"/>
      <c r="W4428" s="53"/>
      <c r="X4428" s="53"/>
      <c r="Y4428" s="55"/>
    </row>
    <row r="4429" spans="21:25" x14ac:dyDescent="0.2">
      <c r="U4429" s="55"/>
      <c r="V4429" s="53"/>
      <c r="W4429" s="53"/>
      <c r="X4429" s="53"/>
      <c r="Y4429" s="55"/>
    </row>
    <row r="4430" spans="21:25" x14ac:dyDescent="0.2">
      <c r="U4430" s="55"/>
      <c r="V4430" s="53"/>
      <c r="W4430" s="53"/>
      <c r="X4430" s="53"/>
      <c r="Y4430" s="55"/>
    </row>
    <row r="4431" spans="21:25" x14ac:dyDescent="0.2">
      <c r="U4431" s="55"/>
      <c r="V4431" s="53"/>
      <c r="W4431" s="53"/>
      <c r="X4431" s="53"/>
      <c r="Y4431" s="55"/>
    </row>
    <row r="4432" spans="21:25" x14ac:dyDescent="0.2">
      <c r="U4432" s="55"/>
      <c r="V4432" s="53"/>
      <c r="W4432" s="53"/>
      <c r="X4432" s="53"/>
      <c r="Y4432" s="55"/>
    </row>
    <row r="4433" spans="21:25" x14ac:dyDescent="0.2">
      <c r="U4433" s="55"/>
      <c r="V4433" s="53"/>
      <c r="W4433" s="53"/>
      <c r="X4433" s="53"/>
      <c r="Y4433" s="55"/>
    </row>
    <row r="4434" spans="21:25" x14ac:dyDescent="0.2">
      <c r="U4434" s="55"/>
      <c r="V4434" s="53"/>
      <c r="W4434" s="53"/>
      <c r="X4434" s="53"/>
      <c r="Y4434" s="55"/>
    </row>
    <row r="4435" spans="21:25" x14ac:dyDescent="0.2">
      <c r="U4435" s="55"/>
      <c r="V4435" s="53"/>
      <c r="W4435" s="53"/>
      <c r="X4435" s="53"/>
      <c r="Y4435" s="55"/>
    </row>
    <row r="4436" spans="21:25" x14ac:dyDescent="0.2">
      <c r="U4436" s="55"/>
      <c r="V4436" s="53"/>
      <c r="W4436" s="53"/>
      <c r="X4436" s="53"/>
      <c r="Y4436" s="55"/>
    </row>
    <row r="4437" spans="21:25" x14ac:dyDescent="0.2">
      <c r="U4437" s="55"/>
      <c r="V4437" s="53"/>
      <c r="W4437" s="53"/>
      <c r="X4437" s="53"/>
      <c r="Y4437" s="55"/>
    </row>
    <row r="4438" spans="21:25" x14ac:dyDescent="0.2">
      <c r="U4438" s="55"/>
      <c r="V4438" s="53"/>
      <c r="W4438" s="53"/>
      <c r="X4438" s="53"/>
      <c r="Y4438" s="55"/>
    </row>
    <row r="4439" spans="21:25" x14ac:dyDescent="0.2">
      <c r="U4439" s="55"/>
      <c r="V4439" s="53"/>
      <c r="W4439" s="53"/>
      <c r="X4439" s="53"/>
      <c r="Y4439" s="55"/>
    </row>
    <row r="4440" spans="21:25" x14ac:dyDescent="0.2">
      <c r="U4440" s="55"/>
      <c r="V4440" s="53"/>
      <c r="W4440" s="53"/>
      <c r="X4440" s="53"/>
      <c r="Y4440" s="55"/>
    </row>
    <row r="4441" spans="21:25" x14ac:dyDescent="0.2">
      <c r="U4441" s="55"/>
      <c r="V4441" s="53"/>
      <c r="W4441" s="53"/>
      <c r="X4441" s="53"/>
      <c r="Y4441" s="55"/>
    </row>
    <row r="4442" spans="21:25" x14ac:dyDescent="0.2">
      <c r="U4442" s="55"/>
      <c r="V4442" s="53"/>
      <c r="W4442" s="53"/>
      <c r="X4442" s="53"/>
      <c r="Y4442" s="55"/>
    </row>
    <row r="4443" spans="21:25" x14ac:dyDescent="0.2">
      <c r="U4443" s="55"/>
      <c r="V4443" s="53"/>
      <c r="W4443" s="53"/>
      <c r="X4443" s="53"/>
      <c r="Y4443" s="55"/>
    </row>
    <row r="4444" spans="21:25" x14ac:dyDescent="0.2">
      <c r="U4444" s="55"/>
      <c r="V4444" s="53"/>
      <c r="W4444" s="53"/>
      <c r="X4444" s="53"/>
      <c r="Y4444" s="55"/>
    </row>
    <row r="4445" spans="21:25" x14ac:dyDescent="0.2">
      <c r="U4445" s="55"/>
      <c r="V4445" s="53"/>
      <c r="W4445" s="53"/>
      <c r="X4445" s="53"/>
      <c r="Y4445" s="55"/>
    </row>
    <row r="4446" spans="21:25" x14ac:dyDescent="0.2">
      <c r="U4446" s="55"/>
      <c r="V4446" s="53"/>
      <c r="W4446" s="53"/>
      <c r="X4446" s="53"/>
      <c r="Y4446" s="55"/>
    </row>
    <row r="4447" spans="21:25" x14ac:dyDescent="0.2">
      <c r="U4447" s="55"/>
      <c r="V4447" s="53"/>
      <c r="W4447" s="53"/>
      <c r="X4447" s="53"/>
      <c r="Y4447" s="55"/>
    </row>
    <row r="4448" spans="21:25" x14ac:dyDescent="0.2">
      <c r="U4448" s="55"/>
      <c r="V4448" s="53"/>
      <c r="W4448" s="53"/>
      <c r="X4448" s="53"/>
      <c r="Y4448" s="55"/>
    </row>
    <row r="4449" spans="21:25" x14ac:dyDescent="0.2">
      <c r="U4449" s="55"/>
      <c r="V4449" s="53"/>
      <c r="W4449" s="53"/>
      <c r="X4449" s="53"/>
      <c r="Y4449" s="55"/>
    </row>
    <row r="4450" spans="21:25" x14ac:dyDescent="0.2">
      <c r="U4450" s="55"/>
      <c r="V4450" s="53"/>
      <c r="W4450" s="53"/>
      <c r="X4450" s="53"/>
      <c r="Y4450" s="55"/>
    </row>
    <row r="4451" spans="21:25" x14ac:dyDescent="0.2">
      <c r="U4451" s="55"/>
      <c r="V4451" s="53"/>
      <c r="W4451" s="53"/>
      <c r="X4451" s="53"/>
      <c r="Y4451" s="55"/>
    </row>
    <row r="4452" spans="21:25" x14ac:dyDescent="0.2">
      <c r="U4452" s="55"/>
      <c r="V4452" s="53"/>
      <c r="W4452" s="53"/>
      <c r="X4452" s="53"/>
      <c r="Y4452" s="55"/>
    </row>
    <row r="4453" spans="21:25" x14ac:dyDescent="0.2">
      <c r="U4453" s="55"/>
      <c r="V4453" s="53"/>
      <c r="W4453" s="53"/>
      <c r="X4453" s="53"/>
      <c r="Y4453" s="55"/>
    </row>
    <row r="4454" spans="21:25" x14ac:dyDescent="0.2">
      <c r="U4454" s="55"/>
      <c r="V4454" s="53"/>
      <c r="W4454" s="53"/>
      <c r="X4454" s="53"/>
      <c r="Y4454" s="55"/>
    </row>
    <row r="4455" spans="21:25" x14ac:dyDescent="0.2">
      <c r="U4455" s="55"/>
      <c r="V4455" s="53"/>
      <c r="W4455" s="53"/>
      <c r="X4455" s="53"/>
      <c r="Y4455" s="55"/>
    </row>
    <row r="4456" spans="21:25" x14ac:dyDescent="0.2">
      <c r="U4456" s="55"/>
      <c r="V4456" s="53"/>
      <c r="W4456" s="53"/>
      <c r="X4456" s="53"/>
      <c r="Y4456" s="55"/>
    </row>
    <row r="4457" spans="21:25" x14ac:dyDescent="0.2">
      <c r="U4457" s="55"/>
      <c r="V4457" s="53"/>
      <c r="W4457" s="53"/>
      <c r="X4457" s="53"/>
      <c r="Y4457" s="55"/>
    </row>
    <row r="4458" spans="21:25" x14ac:dyDescent="0.2">
      <c r="U4458" s="55"/>
      <c r="V4458" s="53"/>
      <c r="W4458" s="53"/>
      <c r="X4458" s="53"/>
      <c r="Y4458" s="55"/>
    </row>
    <row r="4459" spans="21:25" x14ac:dyDescent="0.2">
      <c r="U4459" s="55"/>
      <c r="V4459" s="53"/>
      <c r="W4459" s="53"/>
      <c r="X4459" s="53"/>
      <c r="Y4459" s="55"/>
    </row>
    <row r="4460" spans="21:25" x14ac:dyDescent="0.2">
      <c r="U4460" s="55"/>
      <c r="V4460" s="53"/>
      <c r="W4460" s="53"/>
      <c r="X4460" s="53"/>
      <c r="Y4460" s="55"/>
    </row>
    <row r="4461" spans="21:25" x14ac:dyDescent="0.2">
      <c r="U4461" s="55"/>
      <c r="V4461" s="53"/>
      <c r="W4461" s="53"/>
      <c r="X4461" s="53"/>
      <c r="Y4461" s="55"/>
    </row>
    <row r="4462" spans="21:25" x14ac:dyDescent="0.2">
      <c r="U4462" s="55"/>
      <c r="V4462" s="53"/>
      <c r="W4462" s="53"/>
      <c r="X4462" s="53"/>
      <c r="Y4462" s="55"/>
    </row>
    <row r="4463" spans="21:25" x14ac:dyDescent="0.2">
      <c r="U4463" s="55"/>
      <c r="V4463" s="53"/>
      <c r="W4463" s="53"/>
      <c r="X4463" s="53"/>
      <c r="Y4463" s="55"/>
    </row>
    <row r="4464" spans="21:25" x14ac:dyDescent="0.2">
      <c r="U4464" s="55"/>
      <c r="V4464" s="53"/>
      <c r="W4464" s="53"/>
      <c r="X4464" s="53"/>
      <c r="Y4464" s="55"/>
    </row>
    <row r="4465" spans="21:25" x14ac:dyDescent="0.2">
      <c r="U4465" s="55"/>
      <c r="V4465" s="53"/>
      <c r="W4465" s="53"/>
      <c r="X4465" s="53"/>
      <c r="Y4465" s="55"/>
    </row>
    <row r="4466" spans="21:25" x14ac:dyDescent="0.2">
      <c r="U4466" s="55"/>
      <c r="V4466" s="53"/>
      <c r="W4466" s="53"/>
      <c r="X4466" s="53"/>
      <c r="Y4466" s="55"/>
    </row>
    <row r="4467" spans="21:25" x14ac:dyDescent="0.2">
      <c r="U4467" s="55"/>
      <c r="V4467" s="53"/>
      <c r="W4467" s="53"/>
      <c r="X4467" s="53"/>
      <c r="Y4467" s="55"/>
    </row>
    <row r="4468" spans="21:25" x14ac:dyDescent="0.2">
      <c r="U4468" s="55"/>
      <c r="V4468" s="53"/>
      <c r="W4468" s="53"/>
      <c r="X4468" s="53"/>
      <c r="Y4468" s="55"/>
    </row>
    <row r="4469" spans="21:25" x14ac:dyDescent="0.2">
      <c r="U4469" s="55"/>
      <c r="V4469" s="53"/>
      <c r="W4469" s="53"/>
      <c r="X4469" s="53"/>
      <c r="Y4469" s="55"/>
    </row>
    <row r="4470" spans="21:25" x14ac:dyDescent="0.2">
      <c r="U4470" s="55"/>
      <c r="V4470" s="53"/>
      <c r="W4470" s="53"/>
      <c r="X4470" s="53"/>
      <c r="Y4470" s="55"/>
    </row>
    <row r="4471" spans="21:25" x14ac:dyDescent="0.2">
      <c r="U4471" s="55"/>
      <c r="V4471" s="53"/>
      <c r="W4471" s="53"/>
      <c r="X4471" s="53"/>
      <c r="Y4471" s="55"/>
    </row>
    <row r="4472" spans="21:25" x14ac:dyDescent="0.2">
      <c r="U4472" s="55"/>
      <c r="V4472" s="53"/>
      <c r="W4472" s="53"/>
      <c r="X4472" s="53"/>
      <c r="Y4472" s="55"/>
    </row>
    <row r="4473" spans="21:25" x14ac:dyDescent="0.2">
      <c r="U4473" s="55"/>
      <c r="V4473" s="53"/>
      <c r="W4473" s="53"/>
      <c r="X4473" s="53"/>
      <c r="Y4473" s="55"/>
    </row>
    <row r="4474" spans="21:25" x14ac:dyDescent="0.2">
      <c r="U4474" s="55"/>
      <c r="V4474" s="53"/>
      <c r="W4474" s="53"/>
      <c r="X4474" s="53"/>
      <c r="Y4474" s="55"/>
    </row>
    <row r="4475" spans="21:25" x14ac:dyDescent="0.2">
      <c r="U4475" s="55"/>
      <c r="V4475" s="53"/>
      <c r="W4475" s="53"/>
      <c r="X4475" s="53"/>
      <c r="Y4475" s="55"/>
    </row>
    <row r="4476" spans="21:25" x14ac:dyDescent="0.2">
      <c r="U4476" s="55"/>
      <c r="V4476" s="53"/>
      <c r="W4476" s="53"/>
      <c r="X4476" s="53"/>
      <c r="Y4476" s="55"/>
    </row>
    <row r="4477" spans="21:25" x14ac:dyDescent="0.2">
      <c r="U4477" s="55"/>
      <c r="V4477" s="53"/>
      <c r="W4477" s="53"/>
      <c r="X4477" s="53"/>
      <c r="Y4477" s="55"/>
    </row>
    <row r="4478" spans="21:25" x14ac:dyDescent="0.2">
      <c r="U4478" s="55"/>
      <c r="V4478" s="53"/>
      <c r="W4478" s="53"/>
      <c r="X4478" s="53"/>
      <c r="Y4478" s="55"/>
    </row>
    <row r="4479" spans="21:25" x14ac:dyDescent="0.2">
      <c r="U4479" s="55"/>
      <c r="V4479" s="53"/>
      <c r="W4479" s="53"/>
      <c r="X4479" s="53"/>
      <c r="Y4479" s="55"/>
    </row>
    <row r="4480" spans="21:25" x14ac:dyDescent="0.2">
      <c r="U4480" s="55"/>
      <c r="V4480" s="53"/>
      <c r="W4480" s="53"/>
      <c r="X4480" s="53"/>
      <c r="Y4480" s="55"/>
    </row>
    <row r="4481" spans="21:25" x14ac:dyDescent="0.2">
      <c r="U4481" s="55"/>
      <c r="V4481" s="53"/>
      <c r="W4481" s="53"/>
      <c r="X4481" s="53"/>
      <c r="Y4481" s="55"/>
    </row>
    <row r="4482" spans="21:25" x14ac:dyDescent="0.2">
      <c r="U4482" s="55"/>
      <c r="V4482" s="53"/>
      <c r="W4482" s="53"/>
      <c r="X4482" s="53"/>
      <c r="Y4482" s="55"/>
    </row>
    <row r="4483" spans="21:25" x14ac:dyDescent="0.2">
      <c r="U4483" s="55"/>
      <c r="V4483" s="53"/>
      <c r="W4483" s="53"/>
      <c r="X4483" s="53"/>
      <c r="Y4483" s="55"/>
    </row>
    <row r="4484" spans="21:25" x14ac:dyDescent="0.2">
      <c r="U4484" s="55"/>
      <c r="V4484" s="53"/>
      <c r="W4484" s="53"/>
      <c r="X4484" s="53"/>
      <c r="Y4484" s="55"/>
    </row>
    <row r="4485" spans="21:25" x14ac:dyDescent="0.2">
      <c r="U4485" s="55"/>
      <c r="V4485" s="53"/>
      <c r="W4485" s="53"/>
      <c r="X4485" s="53"/>
      <c r="Y4485" s="55"/>
    </row>
    <row r="4486" spans="21:25" x14ac:dyDescent="0.2">
      <c r="U4486" s="55"/>
      <c r="V4486" s="53"/>
      <c r="W4486" s="53"/>
      <c r="X4486" s="53"/>
      <c r="Y4486" s="55"/>
    </row>
    <row r="4487" spans="21:25" x14ac:dyDescent="0.2">
      <c r="U4487" s="55"/>
      <c r="V4487" s="53"/>
      <c r="W4487" s="53"/>
      <c r="X4487" s="53"/>
      <c r="Y4487" s="55"/>
    </row>
    <row r="4488" spans="21:25" x14ac:dyDescent="0.2">
      <c r="U4488" s="55"/>
      <c r="V4488" s="53"/>
      <c r="W4488" s="53"/>
      <c r="X4488" s="53"/>
      <c r="Y4488" s="55"/>
    </row>
    <row r="4489" spans="21:25" x14ac:dyDescent="0.2">
      <c r="U4489" s="55"/>
      <c r="V4489" s="53"/>
      <c r="W4489" s="53"/>
      <c r="X4489" s="53"/>
      <c r="Y4489" s="55"/>
    </row>
    <row r="4490" spans="21:25" x14ac:dyDescent="0.2">
      <c r="U4490" s="55"/>
      <c r="V4490" s="53"/>
      <c r="W4490" s="53"/>
      <c r="X4490" s="53"/>
      <c r="Y4490" s="55"/>
    </row>
    <row r="4491" spans="21:25" x14ac:dyDescent="0.2">
      <c r="U4491" s="55"/>
      <c r="V4491" s="53"/>
      <c r="W4491" s="53"/>
      <c r="X4491" s="53"/>
      <c r="Y4491" s="55"/>
    </row>
    <row r="4492" spans="21:25" x14ac:dyDescent="0.2">
      <c r="U4492" s="55"/>
      <c r="V4492" s="53"/>
      <c r="W4492" s="53"/>
      <c r="X4492" s="53"/>
      <c r="Y4492" s="55"/>
    </row>
    <row r="4493" spans="21:25" x14ac:dyDescent="0.2">
      <c r="U4493" s="55"/>
      <c r="V4493" s="53"/>
      <c r="W4493" s="53"/>
      <c r="X4493" s="53"/>
      <c r="Y4493" s="55"/>
    </row>
    <row r="4494" spans="21:25" x14ac:dyDescent="0.2">
      <c r="U4494" s="55"/>
      <c r="V4494" s="53"/>
      <c r="W4494" s="53"/>
      <c r="X4494" s="53"/>
      <c r="Y4494" s="55"/>
    </row>
    <row r="4495" spans="21:25" x14ac:dyDescent="0.2">
      <c r="U4495" s="55"/>
      <c r="V4495" s="53"/>
      <c r="W4495" s="53"/>
      <c r="X4495" s="53"/>
      <c r="Y4495" s="55"/>
    </row>
    <row r="4496" spans="21:25" x14ac:dyDescent="0.2">
      <c r="U4496" s="55"/>
      <c r="V4496" s="53"/>
      <c r="W4496" s="53"/>
      <c r="X4496" s="53"/>
      <c r="Y4496" s="55"/>
    </row>
    <row r="4497" spans="21:25" x14ac:dyDescent="0.2">
      <c r="U4497" s="55"/>
      <c r="V4497" s="53"/>
      <c r="W4497" s="53"/>
      <c r="X4497" s="53"/>
      <c r="Y4497" s="55"/>
    </row>
    <row r="4498" spans="21:25" x14ac:dyDescent="0.2">
      <c r="U4498" s="55"/>
      <c r="V4498" s="53"/>
      <c r="W4498" s="53"/>
      <c r="X4498" s="53"/>
      <c r="Y4498" s="55"/>
    </row>
    <row r="4499" spans="21:25" x14ac:dyDescent="0.2">
      <c r="U4499" s="55"/>
      <c r="V4499" s="53"/>
      <c r="W4499" s="53"/>
      <c r="X4499" s="53"/>
      <c r="Y4499" s="55"/>
    </row>
    <row r="4500" spans="21:25" x14ac:dyDescent="0.2">
      <c r="U4500" s="55"/>
      <c r="V4500" s="53"/>
      <c r="W4500" s="53"/>
      <c r="X4500" s="53"/>
      <c r="Y4500" s="55"/>
    </row>
    <row r="4501" spans="21:25" x14ac:dyDescent="0.2">
      <c r="U4501" s="55"/>
      <c r="V4501" s="53"/>
      <c r="W4501" s="53"/>
      <c r="X4501" s="53"/>
      <c r="Y4501" s="55"/>
    </row>
    <row r="4502" spans="21:25" x14ac:dyDescent="0.2">
      <c r="U4502" s="55"/>
      <c r="V4502" s="53"/>
      <c r="W4502" s="53"/>
      <c r="X4502" s="53"/>
      <c r="Y4502" s="55"/>
    </row>
    <row r="4503" spans="21:25" x14ac:dyDescent="0.2">
      <c r="U4503" s="55"/>
      <c r="V4503" s="53"/>
      <c r="W4503" s="53"/>
      <c r="X4503" s="53"/>
      <c r="Y4503" s="55"/>
    </row>
    <row r="4504" spans="21:25" x14ac:dyDescent="0.2">
      <c r="U4504" s="55"/>
      <c r="V4504" s="53"/>
      <c r="W4504" s="53"/>
      <c r="X4504" s="53"/>
      <c r="Y4504" s="55"/>
    </row>
    <row r="4505" spans="21:25" x14ac:dyDescent="0.2">
      <c r="U4505" s="55"/>
      <c r="V4505" s="53"/>
      <c r="W4505" s="53"/>
      <c r="X4505" s="53"/>
      <c r="Y4505" s="55"/>
    </row>
    <row r="4506" spans="21:25" x14ac:dyDescent="0.2">
      <c r="U4506" s="55"/>
      <c r="V4506" s="53"/>
      <c r="W4506" s="53"/>
      <c r="X4506" s="53"/>
      <c r="Y4506" s="55"/>
    </row>
    <row r="4507" spans="21:25" x14ac:dyDescent="0.2">
      <c r="U4507" s="55"/>
      <c r="V4507" s="53"/>
      <c r="W4507" s="53"/>
      <c r="X4507" s="53"/>
      <c r="Y4507" s="55"/>
    </row>
    <row r="4508" spans="21:25" x14ac:dyDescent="0.2">
      <c r="U4508" s="55"/>
      <c r="V4508" s="53"/>
      <c r="W4508" s="53"/>
      <c r="X4508" s="53"/>
      <c r="Y4508" s="55"/>
    </row>
    <row r="4509" spans="21:25" x14ac:dyDescent="0.2">
      <c r="U4509" s="55"/>
      <c r="V4509" s="53"/>
      <c r="W4509" s="53"/>
      <c r="X4509" s="53"/>
      <c r="Y4509" s="55"/>
    </row>
    <row r="4510" spans="21:25" x14ac:dyDescent="0.2">
      <c r="U4510" s="55"/>
      <c r="V4510" s="53"/>
      <c r="W4510" s="53"/>
      <c r="X4510" s="53"/>
      <c r="Y4510" s="55"/>
    </row>
    <row r="4511" spans="21:25" x14ac:dyDescent="0.2">
      <c r="U4511" s="55"/>
      <c r="V4511" s="53"/>
      <c r="W4511" s="53"/>
      <c r="X4511" s="53"/>
      <c r="Y4511" s="55"/>
    </row>
    <row r="4512" spans="21:25" x14ac:dyDescent="0.2">
      <c r="U4512" s="55"/>
      <c r="V4512" s="53"/>
      <c r="W4512" s="53"/>
      <c r="X4512" s="53"/>
      <c r="Y4512" s="55"/>
    </row>
    <row r="4513" spans="21:25" x14ac:dyDescent="0.2">
      <c r="U4513" s="55"/>
      <c r="V4513" s="53"/>
      <c r="W4513" s="53"/>
      <c r="X4513" s="53"/>
      <c r="Y4513" s="55"/>
    </row>
    <row r="4514" spans="21:25" x14ac:dyDescent="0.2">
      <c r="U4514" s="55"/>
      <c r="V4514" s="53"/>
      <c r="W4514" s="53"/>
      <c r="X4514" s="53"/>
      <c r="Y4514" s="55"/>
    </row>
    <row r="4515" spans="21:25" x14ac:dyDescent="0.2">
      <c r="U4515" s="55"/>
      <c r="V4515" s="53"/>
      <c r="W4515" s="53"/>
      <c r="X4515" s="53"/>
      <c r="Y4515" s="55"/>
    </row>
    <row r="4516" spans="21:25" x14ac:dyDescent="0.2">
      <c r="U4516" s="55"/>
      <c r="V4516" s="53"/>
      <c r="W4516" s="53"/>
      <c r="X4516" s="53"/>
      <c r="Y4516" s="55"/>
    </row>
    <row r="4517" spans="21:25" x14ac:dyDescent="0.2">
      <c r="U4517" s="55"/>
      <c r="V4517" s="53"/>
      <c r="W4517" s="53"/>
      <c r="X4517" s="53"/>
      <c r="Y4517" s="55"/>
    </row>
    <row r="4518" spans="21:25" x14ac:dyDescent="0.2">
      <c r="U4518" s="55"/>
      <c r="V4518" s="53"/>
      <c r="W4518" s="53"/>
      <c r="X4518" s="53"/>
      <c r="Y4518" s="55"/>
    </row>
    <row r="4519" spans="21:25" x14ac:dyDescent="0.2">
      <c r="U4519" s="55"/>
      <c r="V4519" s="53"/>
      <c r="W4519" s="53"/>
      <c r="X4519" s="53"/>
      <c r="Y4519" s="55"/>
    </row>
    <row r="4520" spans="21:25" x14ac:dyDescent="0.2">
      <c r="U4520" s="55"/>
      <c r="V4520" s="53"/>
      <c r="W4520" s="53"/>
      <c r="X4520" s="53"/>
      <c r="Y4520" s="55"/>
    </row>
    <row r="4521" spans="21:25" x14ac:dyDescent="0.2">
      <c r="U4521" s="55"/>
      <c r="V4521" s="53"/>
      <c r="W4521" s="53"/>
      <c r="X4521" s="53"/>
      <c r="Y4521" s="55"/>
    </row>
    <row r="4522" spans="21:25" x14ac:dyDescent="0.2">
      <c r="U4522" s="55"/>
      <c r="V4522" s="53"/>
      <c r="W4522" s="53"/>
      <c r="X4522" s="53"/>
      <c r="Y4522" s="55"/>
    </row>
    <row r="4523" spans="21:25" x14ac:dyDescent="0.2">
      <c r="U4523" s="55"/>
      <c r="V4523" s="53"/>
      <c r="W4523" s="53"/>
      <c r="X4523" s="53"/>
      <c r="Y4523" s="55"/>
    </row>
    <row r="4524" spans="21:25" x14ac:dyDescent="0.2">
      <c r="U4524" s="55"/>
      <c r="V4524" s="53"/>
      <c r="W4524" s="53"/>
      <c r="X4524" s="53"/>
      <c r="Y4524" s="55"/>
    </row>
    <row r="4525" spans="21:25" x14ac:dyDescent="0.2">
      <c r="U4525" s="55"/>
      <c r="V4525" s="53"/>
      <c r="W4525" s="53"/>
      <c r="X4525" s="53"/>
      <c r="Y4525" s="55"/>
    </row>
    <row r="4526" spans="21:25" x14ac:dyDescent="0.2">
      <c r="U4526" s="55"/>
      <c r="V4526" s="53"/>
      <c r="W4526" s="53"/>
      <c r="X4526" s="53"/>
      <c r="Y4526" s="55"/>
    </row>
    <row r="4527" spans="21:25" x14ac:dyDescent="0.2">
      <c r="U4527" s="55"/>
      <c r="V4527" s="53"/>
      <c r="W4527" s="53"/>
      <c r="X4527" s="53"/>
      <c r="Y4527" s="55"/>
    </row>
    <row r="4528" spans="21:25" x14ac:dyDescent="0.2">
      <c r="U4528" s="55"/>
      <c r="V4528" s="53"/>
      <c r="W4528" s="53"/>
      <c r="X4528" s="53"/>
      <c r="Y4528" s="55"/>
    </row>
    <row r="4529" spans="21:25" x14ac:dyDescent="0.2">
      <c r="U4529" s="55"/>
      <c r="V4529" s="53"/>
      <c r="W4529" s="53"/>
      <c r="X4529" s="53"/>
      <c r="Y4529" s="55"/>
    </row>
    <row r="4530" spans="21:25" x14ac:dyDescent="0.2">
      <c r="U4530" s="55"/>
      <c r="V4530" s="53"/>
      <c r="W4530" s="53"/>
      <c r="X4530" s="53"/>
      <c r="Y4530" s="55"/>
    </row>
    <row r="4531" spans="21:25" x14ac:dyDescent="0.2">
      <c r="U4531" s="55"/>
      <c r="V4531" s="53"/>
      <c r="W4531" s="53"/>
      <c r="X4531" s="53"/>
      <c r="Y4531" s="55"/>
    </row>
    <row r="4532" spans="21:25" x14ac:dyDescent="0.2">
      <c r="U4532" s="55"/>
      <c r="V4532" s="53"/>
      <c r="W4532" s="53"/>
      <c r="X4532" s="53"/>
      <c r="Y4532" s="55"/>
    </row>
    <row r="4533" spans="21:25" x14ac:dyDescent="0.2">
      <c r="U4533" s="55"/>
      <c r="V4533" s="53"/>
      <c r="W4533" s="53"/>
      <c r="X4533" s="53"/>
      <c r="Y4533" s="55"/>
    </row>
    <row r="4534" spans="21:25" x14ac:dyDescent="0.2">
      <c r="U4534" s="55"/>
      <c r="V4534" s="53"/>
      <c r="W4534" s="53"/>
      <c r="X4534" s="53"/>
      <c r="Y4534" s="55"/>
    </row>
    <row r="4535" spans="21:25" x14ac:dyDescent="0.2">
      <c r="U4535" s="55"/>
      <c r="V4535" s="53"/>
      <c r="W4535" s="53"/>
      <c r="X4535" s="53"/>
      <c r="Y4535" s="55"/>
    </row>
    <row r="4536" spans="21:25" x14ac:dyDescent="0.2">
      <c r="U4536" s="55"/>
      <c r="V4536" s="53"/>
      <c r="W4536" s="53"/>
      <c r="X4536" s="53"/>
      <c r="Y4536" s="55"/>
    </row>
    <row r="4537" spans="21:25" x14ac:dyDescent="0.2">
      <c r="U4537" s="55"/>
      <c r="V4537" s="53"/>
      <c r="W4537" s="53"/>
      <c r="X4537" s="53"/>
      <c r="Y4537" s="55"/>
    </row>
    <row r="4538" spans="21:25" x14ac:dyDescent="0.2">
      <c r="U4538" s="55"/>
      <c r="V4538" s="53"/>
      <c r="W4538" s="53"/>
      <c r="X4538" s="53"/>
      <c r="Y4538" s="55"/>
    </row>
    <row r="4539" spans="21:25" x14ac:dyDescent="0.2">
      <c r="U4539" s="55"/>
      <c r="V4539" s="53"/>
      <c r="W4539" s="53"/>
      <c r="X4539" s="53"/>
      <c r="Y4539" s="55"/>
    </row>
    <row r="4540" spans="21:25" x14ac:dyDescent="0.2">
      <c r="U4540" s="55"/>
      <c r="V4540" s="53"/>
      <c r="W4540" s="53"/>
      <c r="X4540" s="53"/>
      <c r="Y4540" s="55"/>
    </row>
    <row r="4541" spans="21:25" x14ac:dyDescent="0.2">
      <c r="U4541" s="55"/>
      <c r="V4541" s="53"/>
      <c r="W4541" s="53"/>
      <c r="X4541" s="53"/>
      <c r="Y4541" s="55"/>
    </row>
    <row r="4542" spans="21:25" x14ac:dyDescent="0.2">
      <c r="U4542" s="55"/>
      <c r="V4542" s="53"/>
      <c r="W4542" s="53"/>
      <c r="X4542" s="53"/>
      <c r="Y4542" s="55"/>
    </row>
    <row r="4543" spans="21:25" x14ac:dyDescent="0.2">
      <c r="U4543" s="55"/>
      <c r="V4543" s="53"/>
      <c r="W4543" s="53"/>
      <c r="X4543" s="53"/>
      <c r="Y4543" s="55"/>
    </row>
    <row r="4544" spans="21:25" x14ac:dyDescent="0.2">
      <c r="U4544" s="55"/>
      <c r="V4544" s="53"/>
      <c r="W4544" s="53"/>
      <c r="X4544" s="53"/>
      <c r="Y4544" s="55"/>
    </row>
    <row r="4545" spans="21:25" x14ac:dyDescent="0.2">
      <c r="U4545" s="55"/>
      <c r="V4545" s="53"/>
      <c r="W4545" s="53"/>
      <c r="X4545" s="53"/>
      <c r="Y4545" s="55"/>
    </row>
    <row r="4546" spans="21:25" x14ac:dyDescent="0.2">
      <c r="U4546" s="55"/>
      <c r="V4546" s="53"/>
      <c r="W4546" s="53"/>
      <c r="X4546" s="53"/>
      <c r="Y4546" s="55"/>
    </row>
    <row r="4547" spans="21:25" x14ac:dyDescent="0.2">
      <c r="U4547" s="55"/>
      <c r="V4547" s="53"/>
      <c r="W4547" s="53"/>
      <c r="X4547" s="53"/>
      <c r="Y4547" s="55"/>
    </row>
    <row r="4548" spans="21:25" x14ac:dyDescent="0.2">
      <c r="U4548" s="55"/>
      <c r="V4548" s="53"/>
      <c r="W4548" s="53"/>
      <c r="X4548" s="53"/>
      <c r="Y4548" s="55"/>
    </row>
    <row r="4549" spans="21:25" x14ac:dyDescent="0.2">
      <c r="U4549" s="55"/>
      <c r="V4549" s="53"/>
      <c r="W4549" s="53"/>
      <c r="X4549" s="53"/>
      <c r="Y4549" s="55"/>
    </row>
    <row r="4550" spans="21:25" x14ac:dyDescent="0.2">
      <c r="U4550" s="55"/>
      <c r="V4550" s="53"/>
      <c r="W4550" s="53"/>
      <c r="X4550" s="53"/>
      <c r="Y4550" s="55"/>
    </row>
    <row r="4551" spans="21:25" x14ac:dyDescent="0.2">
      <c r="U4551" s="55"/>
      <c r="V4551" s="53"/>
      <c r="W4551" s="53"/>
      <c r="X4551" s="53"/>
      <c r="Y4551" s="55"/>
    </row>
    <row r="4552" spans="21:25" x14ac:dyDescent="0.2">
      <c r="U4552" s="55"/>
      <c r="V4552" s="53"/>
      <c r="W4552" s="53"/>
      <c r="X4552" s="53"/>
      <c r="Y4552" s="55"/>
    </row>
    <row r="4553" spans="21:25" x14ac:dyDescent="0.2">
      <c r="U4553" s="55"/>
      <c r="V4553" s="53"/>
      <c r="W4553" s="53"/>
      <c r="X4553" s="53"/>
      <c r="Y4553" s="55"/>
    </row>
    <row r="4554" spans="21:25" x14ac:dyDescent="0.2">
      <c r="U4554" s="55"/>
      <c r="V4554" s="53"/>
      <c r="W4554" s="53"/>
      <c r="X4554" s="53"/>
      <c r="Y4554" s="55"/>
    </row>
    <row r="4555" spans="21:25" x14ac:dyDescent="0.2">
      <c r="U4555" s="55"/>
      <c r="V4555" s="53"/>
      <c r="W4555" s="53"/>
      <c r="X4555" s="53"/>
      <c r="Y4555" s="55"/>
    </row>
    <row r="4556" spans="21:25" x14ac:dyDescent="0.2">
      <c r="U4556" s="55"/>
      <c r="V4556" s="53"/>
      <c r="W4556" s="53"/>
      <c r="X4556" s="53"/>
      <c r="Y4556" s="55"/>
    </row>
    <row r="4557" spans="21:25" x14ac:dyDescent="0.2">
      <c r="U4557" s="55"/>
      <c r="V4557" s="53"/>
      <c r="W4557" s="53"/>
      <c r="X4557" s="53"/>
      <c r="Y4557" s="55"/>
    </row>
    <row r="4558" spans="21:25" x14ac:dyDescent="0.2">
      <c r="U4558" s="55"/>
      <c r="V4558" s="53"/>
      <c r="W4558" s="53"/>
      <c r="X4558" s="53"/>
      <c r="Y4558" s="55"/>
    </row>
    <row r="4559" spans="21:25" x14ac:dyDescent="0.2">
      <c r="U4559" s="55"/>
      <c r="V4559" s="53"/>
      <c r="W4559" s="53"/>
      <c r="X4559" s="53"/>
      <c r="Y4559" s="55"/>
    </row>
    <row r="4560" spans="21:25" x14ac:dyDescent="0.2">
      <c r="U4560" s="55"/>
      <c r="V4560" s="53"/>
      <c r="W4560" s="53"/>
      <c r="X4560" s="53"/>
      <c r="Y4560" s="55"/>
    </row>
    <row r="4561" spans="21:25" x14ac:dyDescent="0.2">
      <c r="U4561" s="55"/>
      <c r="V4561" s="53"/>
      <c r="W4561" s="53"/>
      <c r="X4561" s="53"/>
      <c r="Y4561" s="55"/>
    </row>
    <row r="4562" spans="21:25" x14ac:dyDescent="0.2">
      <c r="U4562" s="55"/>
      <c r="V4562" s="53"/>
      <c r="W4562" s="53"/>
      <c r="X4562" s="53"/>
      <c r="Y4562" s="55"/>
    </row>
    <row r="4563" spans="21:25" x14ac:dyDescent="0.2">
      <c r="U4563" s="55"/>
      <c r="V4563" s="53"/>
      <c r="W4563" s="53"/>
      <c r="X4563" s="53"/>
      <c r="Y4563" s="55"/>
    </row>
    <row r="4564" spans="21:25" x14ac:dyDescent="0.2">
      <c r="U4564" s="55"/>
      <c r="V4564" s="53"/>
      <c r="W4564" s="53"/>
      <c r="X4564" s="53"/>
      <c r="Y4564" s="55"/>
    </row>
    <row r="4565" spans="21:25" x14ac:dyDescent="0.2">
      <c r="U4565" s="55"/>
      <c r="V4565" s="53"/>
      <c r="W4565" s="53"/>
      <c r="X4565" s="53"/>
      <c r="Y4565" s="55"/>
    </row>
    <row r="4566" spans="21:25" x14ac:dyDescent="0.2">
      <c r="U4566" s="55"/>
      <c r="V4566" s="53"/>
      <c r="W4566" s="53"/>
      <c r="X4566" s="53"/>
      <c r="Y4566" s="55"/>
    </row>
    <row r="4567" spans="21:25" x14ac:dyDescent="0.2">
      <c r="U4567" s="55"/>
      <c r="V4567" s="53"/>
      <c r="W4567" s="53"/>
      <c r="X4567" s="53"/>
      <c r="Y4567" s="55"/>
    </row>
    <row r="4568" spans="21:25" x14ac:dyDescent="0.2">
      <c r="U4568" s="55"/>
      <c r="V4568" s="53"/>
      <c r="W4568" s="53"/>
      <c r="X4568" s="53"/>
      <c r="Y4568" s="55"/>
    </row>
    <row r="4569" spans="21:25" x14ac:dyDescent="0.2">
      <c r="U4569" s="55"/>
      <c r="V4569" s="53"/>
      <c r="W4569" s="53"/>
      <c r="X4569" s="53"/>
      <c r="Y4569" s="55"/>
    </row>
    <row r="4570" spans="21:25" x14ac:dyDescent="0.2">
      <c r="U4570" s="55"/>
      <c r="V4570" s="53"/>
      <c r="W4570" s="53"/>
      <c r="X4570" s="53"/>
      <c r="Y4570" s="55"/>
    </row>
    <row r="4571" spans="21:25" x14ac:dyDescent="0.2">
      <c r="U4571" s="55"/>
      <c r="V4571" s="53"/>
      <c r="W4571" s="53"/>
      <c r="X4571" s="53"/>
      <c r="Y4571" s="55"/>
    </row>
    <row r="4572" spans="21:25" x14ac:dyDescent="0.2">
      <c r="U4572" s="55"/>
      <c r="V4572" s="53"/>
      <c r="W4572" s="53"/>
      <c r="X4572" s="53"/>
      <c r="Y4572" s="55"/>
    </row>
    <row r="4573" spans="21:25" x14ac:dyDescent="0.2">
      <c r="U4573" s="55"/>
      <c r="V4573" s="53"/>
      <c r="W4573" s="53"/>
      <c r="X4573" s="53"/>
      <c r="Y4573" s="55"/>
    </row>
    <row r="4574" spans="21:25" x14ac:dyDescent="0.2">
      <c r="U4574" s="55"/>
      <c r="V4574" s="53"/>
      <c r="W4574" s="53"/>
      <c r="X4574" s="53"/>
      <c r="Y4574" s="55"/>
    </row>
    <row r="4575" spans="21:25" x14ac:dyDescent="0.2">
      <c r="U4575" s="55"/>
      <c r="V4575" s="53"/>
      <c r="W4575" s="53"/>
      <c r="X4575" s="53"/>
      <c r="Y4575" s="55"/>
    </row>
    <row r="4576" spans="21:25" x14ac:dyDescent="0.2">
      <c r="U4576" s="55"/>
      <c r="V4576" s="53"/>
      <c r="W4576" s="53"/>
      <c r="X4576" s="53"/>
      <c r="Y4576" s="55"/>
    </row>
    <row r="4577" spans="21:25" x14ac:dyDescent="0.2">
      <c r="U4577" s="55"/>
      <c r="V4577" s="53"/>
      <c r="W4577" s="53"/>
      <c r="X4577" s="53"/>
      <c r="Y4577" s="55"/>
    </row>
    <row r="4578" spans="21:25" x14ac:dyDescent="0.2">
      <c r="U4578" s="55"/>
      <c r="V4578" s="53"/>
      <c r="W4578" s="53"/>
      <c r="X4578" s="53"/>
      <c r="Y4578" s="55"/>
    </row>
    <row r="4579" spans="21:25" x14ac:dyDescent="0.2">
      <c r="U4579" s="55"/>
      <c r="V4579" s="53"/>
      <c r="W4579" s="53"/>
      <c r="X4579" s="53"/>
      <c r="Y4579" s="55"/>
    </row>
    <row r="4580" spans="21:25" x14ac:dyDescent="0.2">
      <c r="U4580" s="55"/>
      <c r="V4580" s="53"/>
      <c r="W4580" s="53"/>
      <c r="X4580" s="53"/>
      <c r="Y4580" s="55"/>
    </row>
    <row r="4581" spans="21:25" x14ac:dyDescent="0.2">
      <c r="U4581" s="55"/>
      <c r="V4581" s="53"/>
      <c r="W4581" s="53"/>
      <c r="X4581" s="53"/>
      <c r="Y4581" s="55"/>
    </row>
    <row r="4582" spans="21:25" x14ac:dyDescent="0.2">
      <c r="U4582" s="55"/>
      <c r="V4582" s="53"/>
      <c r="W4582" s="53"/>
      <c r="X4582" s="53"/>
      <c r="Y4582" s="55"/>
    </row>
    <row r="4583" spans="21:25" x14ac:dyDescent="0.2">
      <c r="U4583" s="55"/>
      <c r="V4583" s="53"/>
      <c r="W4583" s="53"/>
      <c r="X4583" s="53"/>
      <c r="Y4583" s="55"/>
    </row>
    <row r="4584" spans="21:25" x14ac:dyDescent="0.2">
      <c r="U4584" s="55"/>
      <c r="V4584" s="53"/>
      <c r="W4584" s="53"/>
      <c r="X4584" s="53"/>
      <c r="Y4584" s="55"/>
    </row>
    <row r="4585" spans="21:25" x14ac:dyDescent="0.2">
      <c r="U4585" s="55"/>
      <c r="V4585" s="53"/>
      <c r="W4585" s="53"/>
      <c r="X4585" s="53"/>
      <c r="Y4585" s="55"/>
    </row>
    <row r="4586" spans="21:25" x14ac:dyDescent="0.2">
      <c r="U4586" s="55"/>
      <c r="V4586" s="53"/>
      <c r="W4586" s="53"/>
      <c r="X4586" s="53"/>
      <c r="Y4586" s="55"/>
    </row>
    <row r="4587" spans="21:25" x14ac:dyDescent="0.2">
      <c r="U4587" s="55"/>
      <c r="V4587" s="53"/>
      <c r="W4587" s="53"/>
      <c r="X4587" s="53"/>
      <c r="Y4587" s="55"/>
    </row>
    <row r="4588" spans="21:25" x14ac:dyDescent="0.2">
      <c r="U4588" s="55"/>
      <c r="V4588" s="53"/>
      <c r="W4588" s="53"/>
      <c r="X4588" s="53"/>
      <c r="Y4588" s="55"/>
    </row>
    <row r="4589" spans="21:25" x14ac:dyDescent="0.2">
      <c r="U4589" s="55"/>
      <c r="V4589" s="53"/>
      <c r="W4589" s="53"/>
      <c r="X4589" s="53"/>
      <c r="Y4589" s="55"/>
    </row>
    <row r="4590" spans="21:25" x14ac:dyDescent="0.2">
      <c r="U4590" s="55"/>
      <c r="V4590" s="53"/>
      <c r="W4590" s="53"/>
      <c r="X4590" s="53"/>
      <c r="Y4590" s="55"/>
    </row>
    <row r="4591" spans="21:25" x14ac:dyDescent="0.2">
      <c r="U4591" s="55"/>
      <c r="V4591" s="53"/>
      <c r="W4591" s="53"/>
      <c r="X4591" s="53"/>
      <c r="Y4591" s="55"/>
    </row>
    <row r="4592" spans="21:25" x14ac:dyDescent="0.2">
      <c r="U4592" s="55"/>
      <c r="V4592" s="53"/>
      <c r="W4592" s="53"/>
      <c r="X4592" s="53"/>
      <c r="Y4592" s="55"/>
    </row>
    <row r="4593" spans="21:25" x14ac:dyDescent="0.2">
      <c r="U4593" s="55"/>
      <c r="V4593" s="53"/>
      <c r="W4593" s="53"/>
      <c r="X4593" s="53"/>
      <c r="Y4593" s="55"/>
    </row>
    <row r="4594" spans="21:25" x14ac:dyDescent="0.2">
      <c r="U4594" s="55"/>
      <c r="V4594" s="53"/>
      <c r="W4594" s="53"/>
      <c r="X4594" s="53"/>
      <c r="Y4594" s="55"/>
    </row>
    <row r="4595" spans="21:25" x14ac:dyDescent="0.2">
      <c r="U4595" s="55"/>
      <c r="V4595" s="53"/>
      <c r="W4595" s="53"/>
      <c r="X4595" s="53"/>
      <c r="Y4595" s="55"/>
    </row>
    <row r="4596" spans="21:25" x14ac:dyDescent="0.2">
      <c r="U4596" s="55"/>
      <c r="V4596" s="53"/>
      <c r="W4596" s="53"/>
      <c r="X4596" s="53"/>
      <c r="Y4596" s="55"/>
    </row>
    <row r="4597" spans="21:25" x14ac:dyDescent="0.2">
      <c r="U4597" s="55"/>
      <c r="V4597" s="53"/>
      <c r="W4597" s="53"/>
      <c r="X4597" s="53"/>
      <c r="Y4597" s="55"/>
    </row>
    <row r="4598" spans="21:25" x14ac:dyDescent="0.2">
      <c r="U4598" s="55"/>
      <c r="V4598" s="53"/>
      <c r="W4598" s="53"/>
      <c r="X4598" s="53"/>
      <c r="Y4598" s="55"/>
    </row>
    <row r="4599" spans="21:25" x14ac:dyDescent="0.2">
      <c r="U4599" s="55"/>
      <c r="V4599" s="53"/>
      <c r="W4599" s="53"/>
      <c r="X4599" s="53"/>
      <c r="Y4599" s="55"/>
    </row>
    <row r="4600" spans="21:25" x14ac:dyDescent="0.2">
      <c r="U4600" s="55"/>
      <c r="V4600" s="53"/>
      <c r="W4600" s="53"/>
      <c r="X4600" s="53"/>
      <c r="Y4600" s="55"/>
    </row>
    <row r="4601" spans="21:25" x14ac:dyDescent="0.2">
      <c r="U4601" s="55"/>
      <c r="V4601" s="53"/>
      <c r="W4601" s="53"/>
      <c r="X4601" s="53"/>
      <c r="Y4601" s="55"/>
    </row>
    <row r="4602" spans="21:25" x14ac:dyDescent="0.2">
      <c r="U4602" s="55"/>
      <c r="V4602" s="53"/>
      <c r="W4602" s="53"/>
      <c r="X4602" s="53"/>
      <c r="Y4602" s="55"/>
    </row>
    <row r="4603" spans="21:25" x14ac:dyDescent="0.2">
      <c r="U4603" s="55"/>
      <c r="V4603" s="53"/>
      <c r="W4603" s="53"/>
      <c r="X4603" s="53"/>
      <c r="Y4603" s="55"/>
    </row>
    <row r="4604" spans="21:25" x14ac:dyDescent="0.2">
      <c r="U4604" s="55"/>
      <c r="V4604" s="53"/>
      <c r="W4604" s="53"/>
      <c r="X4604" s="53"/>
      <c r="Y4604" s="55"/>
    </row>
    <row r="4605" spans="21:25" x14ac:dyDescent="0.2">
      <c r="U4605" s="55"/>
      <c r="V4605" s="53"/>
      <c r="W4605" s="53"/>
      <c r="X4605" s="53"/>
      <c r="Y4605" s="55"/>
    </row>
    <row r="4606" spans="21:25" x14ac:dyDescent="0.2">
      <c r="U4606" s="55"/>
      <c r="V4606" s="53"/>
      <c r="W4606" s="53"/>
      <c r="X4606" s="53"/>
      <c r="Y4606" s="55"/>
    </row>
    <row r="4607" spans="21:25" x14ac:dyDescent="0.2">
      <c r="U4607" s="55"/>
      <c r="V4607" s="53"/>
      <c r="W4607" s="53"/>
      <c r="X4607" s="53"/>
      <c r="Y4607" s="55"/>
    </row>
    <row r="4608" spans="21:25" x14ac:dyDescent="0.2">
      <c r="U4608" s="55"/>
      <c r="V4608" s="53"/>
      <c r="W4608" s="53"/>
      <c r="X4608" s="53"/>
      <c r="Y4608" s="55"/>
    </row>
    <row r="4609" spans="21:25" x14ac:dyDescent="0.2">
      <c r="U4609" s="55"/>
      <c r="V4609" s="53"/>
      <c r="W4609" s="53"/>
      <c r="X4609" s="53"/>
      <c r="Y4609" s="55"/>
    </row>
    <row r="4610" spans="21:25" x14ac:dyDescent="0.2">
      <c r="U4610" s="55"/>
      <c r="V4610" s="53"/>
      <c r="W4610" s="53"/>
      <c r="X4610" s="53"/>
      <c r="Y4610" s="55"/>
    </row>
    <row r="4611" spans="21:25" x14ac:dyDescent="0.2">
      <c r="U4611" s="55"/>
      <c r="V4611" s="53"/>
      <c r="W4611" s="53"/>
      <c r="X4611" s="53"/>
      <c r="Y4611" s="55"/>
    </row>
    <row r="4612" spans="21:25" x14ac:dyDescent="0.2">
      <c r="U4612" s="55"/>
      <c r="V4612" s="53"/>
      <c r="W4612" s="53"/>
      <c r="X4612" s="53"/>
      <c r="Y4612" s="55"/>
    </row>
    <row r="4613" spans="21:25" x14ac:dyDescent="0.2">
      <c r="U4613" s="55"/>
      <c r="V4613" s="53"/>
      <c r="W4613" s="53"/>
      <c r="X4613" s="53"/>
      <c r="Y4613" s="55"/>
    </row>
    <row r="4614" spans="21:25" x14ac:dyDescent="0.2">
      <c r="U4614" s="55"/>
      <c r="V4614" s="53"/>
      <c r="W4614" s="53"/>
      <c r="X4614" s="53"/>
      <c r="Y4614" s="55"/>
    </row>
    <row r="4615" spans="21:25" x14ac:dyDescent="0.2">
      <c r="U4615" s="55"/>
      <c r="V4615" s="53"/>
      <c r="W4615" s="53"/>
      <c r="X4615" s="53"/>
      <c r="Y4615" s="55"/>
    </row>
    <row r="4616" spans="21:25" x14ac:dyDescent="0.2">
      <c r="U4616" s="55"/>
      <c r="V4616" s="53"/>
      <c r="W4616" s="53"/>
      <c r="X4616" s="53"/>
      <c r="Y4616" s="55"/>
    </row>
    <row r="4617" spans="21:25" x14ac:dyDescent="0.2">
      <c r="U4617" s="55"/>
      <c r="V4617" s="53"/>
      <c r="W4617" s="53"/>
      <c r="X4617" s="53"/>
      <c r="Y4617" s="55"/>
    </row>
    <row r="4618" spans="21:25" x14ac:dyDescent="0.2">
      <c r="U4618" s="55"/>
      <c r="V4618" s="53"/>
      <c r="W4618" s="53"/>
      <c r="X4618" s="53"/>
      <c r="Y4618" s="55"/>
    </row>
    <row r="4619" spans="21:25" x14ac:dyDescent="0.2">
      <c r="U4619" s="55"/>
      <c r="V4619" s="53"/>
      <c r="W4619" s="53"/>
      <c r="X4619" s="53"/>
      <c r="Y4619" s="55"/>
    </row>
    <row r="4620" spans="21:25" x14ac:dyDescent="0.2">
      <c r="U4620" s="55"/>
      <c r="V4620" s="53"/>
      <c r="W4620" s="53"/>
      <c r="X4620" s="53"/>
      <c r="Y4620" s="55"/>
    </row>
    <row r="4621" spans="21:25" x14ac:dyDescent="0.2">
      <c r="U4621" s="55"/>
      <c r="V4621" s="53"/>
      <c r="W4621" s="53"/>
      <c r="X4621" s="53"/>
      <c r="Y4621" s="55"/>
    </row>
    <row r="4622" spans="21:25" x14ac:dyDescent="0.2">
      <c r="U4622" s="55"/>
      <c r="V4622" s="53"/>
      <c r="W4622" s="53"/>
      <c r="X4622" s="53"/>
      <c r="Y4622" s="55"/>
    </row>
    <row r="4623" spans="21:25" x14ac:dyDescent="0.2">
      <c r="U4623" s="55"/>
      <c r="V4623" s="53"/>
      <c r="W4623" s="53"/>
      <c r="X4623" s="53"/>
      <c r="Y4623" s="55"/>
    </row>
    <row r="4624" spans="21:25" x14ac:dyDescent="0.2">
      <c r="U4624" s="55"/>
      <c r="V4624" s="53"/>
      <c r="W4624" s="53"/>
      <c r="X4624" s="53"/>
      <c r="Y4624" s="55"/>
    </row>
    <row r="4625" spans="21:25" x14ac:dyDescent="0.2">
      <c r="U4625" s="55"/>
      <c r="V4625" s="53"/>
      <c r="W4625" s="53"/>
      <c r="X4625" s="53"/>
      <c r="Y4625" s="55"/>
    </row>
    <row r="4626" spans="21:25" x14ac:dyDescent="0.2">
      <c r="U4626" s="55"/>
      <c r="V4626" s="53"/>
      <c r="W4626" s="53"/>
      <c r="X4626" s="53"/>
      <c r="Y4626" s="55"/>
    </row>
    <row r="4627" spans="21:25" x14ac:dyDescent="0.2">
      <c r="U4627" s="55"/>
      <c r="V4627" s="53"/>
      <c r="W4627" s="53"/>
      <c r="X4627" s="53"/>
      <c r="Y4627" s="55"/>
    </row>
    <row r="4628" spans="21:25" x14ac:dyDescent="0.2">
      <c r="U4628" s="55"/>
      <c r="V4628" s="53"/>
      <c r="W4628" s="53"/>
      <c r="X4628" s="53"/>
      <c r="Y4628" s="55"/>
    </row>
    <row r="4629" spans="21:25" x14ac:dyDescent="0.2">
      <c r="U4629" s="55"/>
      <c r="V4629" s="53"/>
      <c r="W4629" s="53"/>
      <c r="X4629" s="53"/>
      <c r="Y4629" s="55"/>
    </row>
    <row r="4630" spans="21:25" x14ac:dyDescent="0.2">
      <c r="U4630" s="55"/>
      <c r="V4630" s="53"/>
      <c r="W4630" s="53"/>
      <c r="X4630" s="53"/>
      <c r="Y4630" s="55"/>
    </row>
    <row r="4631" spans="21:25" x14ac:dyDescent="0.2">
      <c r="U4631" s="55"/>
      <c r="V4631" s="53"/>
      <c r="W4631" s="53"/>
      <c r="X4631" s="53"/>
      <c r="Y4631" s="55"/>
    </row>
    <row r="4632" spans="21:25" x14ac:dyDescent="0.2">
      <c r="U4632" s="55"/>
      <c r="V4632" s="53"/>
      <c r="W4632" s="53"/>
      <c r="X4632" s="53"/>
      <c r="Y4632" s="55"/>
    </row>
    <row r="4633" spans="21:25" x14ac:dyDescent="0.2">
      <c r="U4633" s="55"/>
      <c r="V4633" s="53"/>
      <c r="W4633" s="53"/>
      <c r="X4633" s="53"/>
      <c r="Y4633" s="55"/>
    </row>
    <row r="4634" spans="21:25" x14ac:dyDescent="0.2">
      <c r="U4634" s="55"/>
      <c r="V4634" s="53"/>
      <c r="W4634" s="53"/>
      <c r="X4634" s="53"/>
      <c r="Y4634" s="55"/>
    </row>
    <row r="4635" spans="21:25" x14ac:dyDescent="0.2">
      <c r="U4635" s="55"/>
      <c r="V4635" s="53"/>
      <c r="W4635" s="53"/>
      <c r="X4635" s="53"/>
      <c r="Y4635" s="55"/>
    </row>
    <row r="4636" spans="21:25" x14ac:dyDescent="0.2">
      <c r="U4636" s="55"/>
      <c r="V4636" s="53"/>
      <c r="W4636" s="53"/>
      <c r="X4636" s="53"/>
      <c r="Y4636" s="55"/>
    </row>
    <row r="4637" spans="21:25" x14ac:dyDescent="0.2">
      <c r="U4637" s="55"/>
      <c r="V4637" s="53"/>
      <c r="W4637" s="53"/>
      <c r="X4637" s="53"/>
      <c r="Y4637" s="55"/>
    </row>
    <row r="4638" spans="21:25" x14ac:dyDescent="0.2">
      <c r="U4638" s="55"/>
      <c r="V4638" s="53"/>
      <c r="W4638" s="53"/>
      <c r="X4638" s="53"/>
      <c r="Y4638" s="55"/>
    </row>
    <row r="4639" spans="21:25" x14ac:dyDescent="0.2">
      <c r="U4639" s="55"/>
      <c r="V4639" s="53"/>
      <c r="W4639" s="53"/>
      <c r="X4639" s="53"/>
      <c r="Y4639" s="55"/>
    </row>
    <row r="4640" spans="21:25" x14ac:dyDescent="0.2">
      <c r="U4640" s="55"/>
      <c r="V4640" s="53"/>
      <c r="W4640" s="53"/>
      <c r="X4640" s="53"/>
      <c r="Y4640" s="55"/>
    </row>
    <row r="4641" spans="21:25" x14ac:dyDescent="0.2">
      <c r="U4641" s="55"/>
      <c r="V4641" s="53"/>
      <c r="W4641" s="53"/>
      <c r="X4641" s="53"/>
      <c r="Y4641" s="55"/>
    </row>
    <row r="4642" spans="21:25" x14ac:dyDescent="0.2">
      <c r="U4642" s="55"/>
      <c r="V4642" s="53"/>
      <c r="W4642" s="53"/>
      <c r="X4642" s="53"/>
      <c r="Y4642" s="55"/>
    </row>
    <row r="4643" spans="21:25" x14ac:dyDescent="0.2">
      <c r="U4643" s="55"/>
      <c r="V4643" s="53"/>
      <c r="W4643" s="53"/>
      <c r="X4643" s="53"/>
      <c r="Y4643" s="55"/>
    </row>
    <row r="4644" spans="21:25" x14ac:dyDescent="0.2">
      <c r="U4644" s="55"/>
      <c r="V4644" s="53"/>
      <c r="W4644" s="53"/>
      <c r="X4644" s="53"/>
      <c r="Y4644" s="55"/>
    </row>
    <row r="4645" spans="21:25" x14ac:dyDescent="0.2">
      <c r="U4645" s="55"/>
      <c r="V4645" s="53"/>
      <c r="W4645" s="53"/>
      <c r="X4645" s="53"/>
      <c r="Y4645" s="55"/>
    </row>
    <row r="4646" spans="21:25" x14ac:dyDescent="0.2">
      <c r="U4646" s="55"/>
      <c r="V4646" s="53"/>
      <c r="W4646" s="53"/>
      <c r="X4646" s="53"/>
      <c r="Y4646" s="55"/>
    </row>
    <row r="4647" spans="21:25" x14ac:dyDescent="0.2">
      <c r="U4647" s="55"/>
      <c r="V4647" s="53"/>
      <c r="W4647" s="53"/>
      <c r="X4647" s="53"/>
      <c r="Y4647" s="55"/>
    </row>
    <row r="4648" spans="21:25" x14ac:dyDescent="0.2">
      <c r="U4648" s="55"/>
      <c r="V4648" s="53"/>
      <c r="W4648" s="53"/>
      <c r="X4648" s="53"/>
      <c r="Y4648" s="55"/>
    </row>
    <row r="4649" spans="21:25" x14ac:dyDescent="0.2">
      <c r="U4649" s="55"/>
      <c r="V4649" s="53"/>
      <c r="W4649" s="53"/>
      <c r="X4649" s="53"/>
      <c r="Y4649" s="55"/>
    </row>
    <row r="4650" spans="21:25" x14ac:dyDescent="0.2">
      <c r="U4650" s="55"/>
      <c r="V4650" s="53"/>
      <c r="W4650" s="53"/>
      <c r="X4650" s="53"/>
      <c r="Y4650" s="55"/>
    </row>
    <row r="4651" spans="21:25" x14ac:dyDescent="0.2">
      <c r="U4651" s="55"/>
      <c r="V4651" s="53"/>
      <c r="W4651" s="53"/>
      <c r="X4651" s="53"/>
      <c r="Y4651" s="55"/>
    </row>
    <row r="4652" spans="21:25" x14ac:dyDescent="0.2">
      <c r="U4652" s="55"/>
      <c r="V4652" s="53"/>
      <c r="W4652" s="53"/>
      <c r="X4652" s="53"/>
      <c r="Y4652" s="55"/>
    </row>
    <row r="4653" spans="21:25" x14ac:dyDescent="0.2">
      <c r="U4653" s="55"/>
      <c r="V4653" s="53"/>
      <c r="W4653" s="53"/>
      <c r="X4653" s="53"/>
      <c r="Y4653" s="55"/>
    </row>
    <row r="4654" spans="21:25" x14ac:dyDescent="0.2">
      <c r="U4654" s="55"/>
      <c r="V4654" s="53"/>
      <c r="W4654" s="53"/>
      <c r="X4654" s="53"/>
      <c r="Y4654" s="55"/>
    </row>
    <row r="4655" spans="21:25" x14ac:dyDescent="0.2">
      <c r="U4655" s="55"/>
      <c r="V4655" s="53"/>
      <c r="W4655" s="53"/>
      <c r="X4655" s="53"/>
      <c r="Y4655" s="55"/>
    </row>
    <row r="4656" spans="21:25" x14ac:dyDescent="0.2">
      <c r="U4656" s="55"/>
      <c r="V4656" s="53"/>
      <c r="W4656" s="53"/>
      <c r="X4656" s="53"/>
      <c r="Y4656" s="55"/>
    </row>
    <row r="4657" spans="21:25" x14ac:dyDescent="0.2">
      <c r="U4657" s="55"/>
      <c r="V4657" s="53"/>
      <c r="W4657" s="53"/>
      <c r="X4657" s="53"/>
      <c r="Y4657" s="55"/>
    </row>
    <row r="4658" spans="21:25" x14ac:dyDescent="0.2">
      <c r="U4658" s="55"/>
      <c r="V4658" s="53"/>
      <c r="W4658" s="53"/>
      <c r="X4658" s="53"/>
      <c r="Y4658" s="55"/>
    </row>
    <row r="4659" spans="21:25" x14ac:dyDescent="0.2">
      <c r="U4659" s="55"/>
      <c r="V4659" s="53"/>
      <c r="W4659" s="53"/>
      <c r="X4659" s="53"/>
      <c r="Y4659" s="55"/>
    </row>
    <row r="4660" spans="21:25" x14ac:dyDescent="0.2">
      <c r="U4660" s="55"/>
      <c r="V4660" s="53"/>
      <c r="W4660" s="53"/>
      <c r="X4660" s="53"/>
      <c r="Y4660" s="55"/>
    </row>
    <row r="4661" spans="21:25" x14ac:dyDescent="0.2">
      <c r="U4661" s="55"/>
      <c r="V4661" s="53"/>
      <c r="W4661" s="53"/>
      <c r="X4661" s="53"/>
      <c r="Y4661" s="55"/>
    </row>
    <row r="4662" spans="21:25" x14ac:dyDescent="0.2">
      <c r="U4662" s="55"/>
      <c r="V4662" s="53"/>
      <c r="W4662" s="53"/>
      <c r="X4662" s="53"/>
      <c r="Y4662" s="55"/>
    </row>
    <row r="4663" spans="21:25" x14ac:dyDescent="0.2">
      <c r="U4663" s="55"/>
      <c r="V4663" s="53"/>
      <c r="W4663" s="53"/>
      <c r="X4663" s="53"/>
      <c r="Y4663" s="55"/>
    </row>
    <row r="4664" spans="21:25" x14ac:dyDescent="0.2">
      <c r="U4664" s="55"/>
      <c r="V4664" s="53"/>
      <c r="W4664" s="53"/>
      <c r="X4664" s="53"/>
      <c r="Y4664" s="55"/>
    </row>
    <row r="4665" spans="21:25" x14ac:dyDescent="0.2">
      <c r="U4665" s="55"/>
      <c r="V4665" s="53"/>
      <c r="W4665" s="53"/>
      <c r="X4665" s="53"/>
      <c r="Y4665" s="55"/>
    </row>
    <row r="4666" spans="21:25" x14ac:dyDescent="0.2">
      <c r="U4666" s="55"/>
      <c r="V4666" s="53"/>
      <c r="W4666" s="53"/>
      <c r="X4666" s="53"/>
      <c r="Y4666" s="55"/>
    </row>
    <row r="4667" spans="21:25" x14ac:dyDescent="0.2">
      <c r="U4667" s="55"/>
      <c r="V4667" s="53"/>
      <c r="W4667" s="53"/>
      <c r="X4667" s="53"/>
      <c r="Y4667" s="55"/>
    </row>
    <row r="4668" spans="21:25" x14ac:dyDescent="0.2">
      <c r="U4668" s="55"/>
      <c r="V4668" s="53"/>
      <c r="W4668" s="53"/>
      <c r="X4668" s="53"/>
      <c r="Y4668" s="55"/>
    </row>
    <row r="4669" spans="21:25" x14ac:dyDescent="0.2">
      <c r="U4669" s="55"/>
      <c r="V4669" s="53"/>
      <c r="W4669" s="53"/>
      <c r="X4669" s="53"/>
      <c r="Y4669" s="55"/>
    </row>
    <row r="4670" spans="21:25" x14ac:dyDescent="0.2">
      <c r="U4670" s="55"/>
      <c r="V4670" s="53"/>
      <c r="W4670" s="53"/>
      <c r="X4670" s="53"/>
      <c r="Y4670" s="55"/>
    </row>
    <row r="4671" spans="21:25" x14ac:dyDescent="0.2">
      <c r="U4671" s="55"/>
      <c r="V4671" s="53"/>
      <c r="W4671" s="53"/>
      <c r="X4671" s="53"/>
      <c r="Y4671" s="55"/>
    </row>
    <row r="4672" spans="21:25" x14ac:dyDescent="0.2">
      <c r="U4672" s="55"/>
      <c r="V4672" s="53"/>
      <c r="W4672" s="53"/>
      <c r="X4672" s="53"/>
      <c r="Y4672" s="55"/>
    </row>
    <row r="4673" spans="21:25" x14ac:dyDescent="0.2">
      <c r="U4673" s="55"/>
      <c r="V4673" s="53"/>
      <c r="W4673" s="53"/>
      <c r="X4673" s="53"/>
      <c r="Y4673" s="55"/>
    </row>
    <row r="4674" spans="21:25" x14ac:dyDescent="0.2">
      <c r="U4674" s="55"/>
      <c r="V4674" s="53"/>
      <c r="W4674" s="53"/>
      <c r="X4674" s="53"/>
      <c r="Y4674" s="55"/>
    </row>
    <row r="4675" spans="21:25" x14ac:dyDescent="0.2">
      <c r="U4675" s="55"/>
      <c r="V4675" s="53"/>
      <c r="W4675" s="53"/>
      <c r="X4675" s="53"/>
      <c r="Y4675" s="55"/>
    </row>
    <row r="4676" spans="21:25" x14ac:dyDescent="0.2">
      <c r="U4676" s="55"/>
      <c r="V4676" s="53"/>
      <c r="W4676" s="53"/>
      <c r="X4676" s="53"/>
      <c r="Y4676" s="55"/>
    </row>
    <row r="4677" spans="21:25" x14ac:dyDescent="0.2">
      <c r="U4677" s="55"/>
      <c r="V4677" s="53"/>
      <c r="W4677" s="53"/>
      <c r="X4677" s="53"/>
      <c r="Y4677" s="55"/>
    </row>
    <row r="4678" spans="21:25" x14ac:dyDescent="0.2">
      <c r="U4678" s="55"/>
      <c r="V4678" s="53"/>
      <c r="W4678" s="53"/>
      <c r="X4678" s="53"/>
      <c r="Y4678" s="55"/>
    </row>
    <row r="4679" spans="21:25" x14ac:dyDescent="0.2">
      <c r="U4679" s="55"/>
      <c r="V4679" s="53"/>
      <c r="W4679" s="53"/>
      <c r="X4679" s="53"/>
      <c r="Y4679" s="55"/>
    </row>
    <row r="4680" spans="21:25" x14ac:dyDescent="0.2">
      <c r="U4680" s="55"/>
      <c r="V4680" s="53"/>
      <c r="W4680" s="53"/>
      <c r="X4680" s="53"/>
      <c r="Y4680" s="55"/>
    </row>
    <row r="4681" spans="21:25" x14ac:dyDescent="0.2">
      <c r="U4681" s="55"/>
      <c r="V4681" s="53"/>
      <c r="W4681" s="53"/>
      <c r="X4681" s="53"/>
      <c r="Y4681" s="55"/>
    </row>
    <row r="4682" spans="21:25" x14ac:dyDescent="0.2">
      <c r="U4682" s="55"/>
      <c r="V4682" s="53"/>
      <c r="W4682" s="53"/>
      <c r="X4682" s="53"/>
      <c r="Y4682" s="55"/>
    </row>
    <row r="4683" spans="21:25" x14ac:dyDescent="0.2">
      <c r="U4683" s="55"/>
      <c r="V4683" s="53"/>
      <c r="W4683" s="53"/>
      <c r="X4683" s="53"/>
      <c r="Y4683" s="55"/>
    </row>
    <row r="4684" spans="21:25" x14ac:dyDescent="0.2">
      <c r="U4684" s="55"/>
      <c r="V4684" s="53"/>
      <c r="W4684" s="53"/>
      <c r="X4684" s="53"/>
      <c r="Y4684" s="55"/>
    </row>
    <row r="4685" spans="21:25" x14ac:dyDescent="0.2">
      <c r="U4685" s="55"/>
      <c r="V4685" s="53"/>
      <c r="W4685" s="53"/>
      <c r="X4685" s="53"/>
      <c r="Y4685" s="55"/>
    </row>
    <row r="4686" spans="21:25" x14ac:dyDescent="0.2">
      <c r="U4686" s="55"/>
      <c r="V4686" s="53"/>
      <c r="W4686" s="53"/>
      <c r="X4686" s="53"/>
      <c r="Y4686" s="55"/>
    </row>
    <row r="4687" spans="21:25" x14ac:dyDescent="0.2">
      <c r="U4687" s="55"/>
      <c r="V4687" s="53"/>
      <c r="W4687" s="53"/>
      <c r="X4687" s="53"/>
      <c r="Y4687" s="55"/>
    </row>
    <row r="4688" spans="21:25" x14ac:dyDescent="0.2">
      <c r="U4688" s="55"/>
      <c r="V4688" s="53"/>
      <c r="W4688" s="53"/>
      <c r="X4688" s="53"/>
      <c r="Y4688" s="55"/>
    </row>
    <row r="4689" spans="21:25" x14ac:dyDescent="0.2">
      <c r="U4689" s="55"/>
      <c r="V4689" s="53"/>
      <c r="W4689" s="53"/>
      <c r="X4689" s="53"/>
      <c r="Y4689" s="55"/>
    </row>
    <row r="4690" spans="21:25" x14ac:dyDescent="0.2">
      <c r="U4690" s="55"/>
      <c r="V4690" s="53"/>
      <c r="W4690" s="53"/>
      <c r="X4690" s="53"/>
      <c r="Y4690" s="55"/>
    </row>
    <row r="4691" spans="21:25" x14ac:dyDescent="0.2">
      <c r="U4691" s="55"/>
      <c r="V4691" s="53"/>
      <c r="W4691" s="53"/>
      <c r="X4691" s="53"/>
      <c r="Y4691" s="55"/>
    </row>
    <row r="4692" spans="21:25" x14ac:dyDescent="0.2">
      <c r="U4692" s="55"/>
      <c r="V4692" s="53"/>
      <c r="W4692" s="53"/>
      <c r="X4692" s="53"/>
      <c r="Y4692" s="55"/>
    </row>
    <row r="4693" spans="21:25" x14ac:dyDescent="0.2">
      <c r="U4693" s="55"/>
      <c r="V4693" s="53"/>
      <c r="W4693" s="53"/>
      <c r="X4693" s="53"/>
      <c r="Y4693" s="55"/>
    </row>
    <row r="4694" spans="21:25" x14ac:dyDescent="0.2">
      <c r="U4694" s="55"/>
      <c r="V4694" s="53"/>
      <c r="W4694" s="53"/>
      <c r="X4694" s="53"/>
      <c r="Y4694" s="55"/>
    </row>
    <row r="4695" spans="21:25" x14ac:dyDescent="0.2">
      <c r="U4695" s="55"/>
      <c r="V4695" s="53"/>
      <c r="W4695" s="53"/>
      <c r="X4695" s="53"/>
      <c r="Y4695" s="55"/>
    </row>
    <row r="4696" spans="21:25" x14ac:dyDescent="0.2">
      <c r="U4696" s="55"/>
      <c r="V4696" s="53"/>
      <c r="W4696" s="53"/>
      <c r="X4696" s="53"/>
      <c r="Y4696" s="55"/>
    </row>
    <row r="4697" spans="21:25" x14ac:dyDescent="0.2">
      <c r="U4697" s="55"/>
      <c r="V4697" s="53"/>
      <c r="W4697" s="53"/>
      <c r="X4697" s="53"/>
      <c r="Y4697" s="55"/>
    </row>
    <row r="4698" spans="21:25" x14ac:dyDescent="0.2">
      <c r="U4698" s="55"/>
      <c r="V4698" s="53"/>
      <c r="W4698" s="53"/>
      <c r="X4698" s="53"/>
      <c r="Y4698" s="55"/>
    </row>
    <row r="4699" spans="21:25" x14ac:dyDescent="0.2">
      <c r="U4699" s="55"/>
      <c r="V4699" s="53"/>
      <c r="W4699" s="53"/>
      <c r="X4699" s="53"/>
      <c r="Y4699" s="55"/>
    </row>
    <row r="4700" spans="21:25" x14ac:dyDescent="0.2">
      <c r="U4700" s="55"/>
      <c r="V4700" s="53"/>
      <c r="W4700" s="53"/>
      <c r="X4700" s="53"/>
      <c r="Y4700" s="55"/>
    </row>
    <row r="4701" spans="21:25" x14ac:dyDescent="0.2">
      <c r="U4701" s="55"/>
      <c r="V4701" s="53"/>
      <c r="W4701" s="53"/>
      <c r="X4701" s="53"/>
      <c r="Y4701" s="55"/>
    </row>
    <row r="4702" spans="21:25" x14ac:dyDescent="0.2">
      <c r="U4702" s="55"/>
      <c r="V4702" s="53"/>
      <c r="W4702" s="53"/>
      <c r="X4702" s="53"/>
      <c r="Y4702" s="55"/>
    </row>
    <row r="4703" spans="21:25" x14ac:dyDescent="0.2">
      <c r="U4703" s="55"/>
      <c r="V4703" s="53"/>
      <c r="W4703" s="53"/>
      <c r="X4703" s="53"/>
      <c r="Y4703" s="55"/>
    </row>
    <row r="4704" spans="21:25" x14ac:dyDescent="0.2">
      <c r="U4704" s="55"/>
      <c r="V4704" s="53"/>
      <c r="W4704" s="53"/>
      <c r="X4704" s="53"/>
      <c r="Y4704" s="55"/>
    </row>
    <row r="4705" spans="21:25" x14ac:dyDescent="0.2">
      <c r="U4705" s="55"/>
      <c r="V4705" s="53"/>
      <c r="W4705" s="53"/>
      <c r="X4705" s="53"/>
      <c r="Y4705" s="55"/>
    </row>
    <row r="4706" spans="21:25" x14ac:dyDescent="0.2">
      <c r="U4706" s="55"/>
      <c r="V4706" s="53"/>
      <c r="W4706" s="53"/>
      <c r="X4706" s="53"/>
      <c r="Y4706" s="55"/>
    </row>
    <row r="4707" spans="21:25" x14ac:dyDescent="0.2">
      <c r="U4707" s="55"/>
      <c r="V4707" s="53"/>
      <c r="W4707" s="53"/>
      <c r="X4707" s="53"/>
      <c r="Y4707" s="55"/>
    </row>
    <row r="4708" spans="21:25" x14ac:dyDescent="0.2">
      <c r="U4708" s="55"/>
      <c r="V4708" s="53"/>
      <c r="W4708" s="53"/>
      <c r="X4708" s="53"/>
      <c r="Y4708" s="55"/>
    </row>
    <row r="4709" spans="21:25" x14ac:dyDescent="0.2">
      <c r="U4709" s="55"/>
      <c r="V4709" s="53"/>
      <c r="W4709" s="53"/>
      <c r="X4709" s="53"/>
      <c r="Y4709" s="55"/>
    </row>
    <row r="4710" spans="21:25" x14ac:dyDescent="0.2">
      <c r="U4710" s="55"/>
      <c r="V4710" s="53"/>
      <c r="W4710" s="53"/>
      <c r="X4710" s="53"/>
      <c r="Y4710" s="55"/>
    </row>
    <row r="4711" spans="21:25" x14ac:dyDescent="0.2">
      <c r="U4711" s="55"/>
      <c r="V4711" s="53"/>
      <c r="W4711" s="53"/>
      <c r="X4711" s="53"/>
      <c r="Y4711" s="55"/>
    </row>
    <row r="4712" spans="21:25" x14ac:dyDescent="0.2">
      <c r="U4712" s="55"/>
      <c r="V4712" s="53"/>
      <c r="W4712" s="53"/>
      <c r="X4712" s="53"/>
      <c r="Y4712" s="55"/>
    </row>
    <row r="4713" spans="21:25" x14ac:dyDescent="0.2">
      <c r="U4713" s="55"/>
      <c r="V4713" s="53"/>
      <c r="W4713" s="53"/>
      <c r="X4713" s="53"/>
      <c r="Y4713" s="55"/>
    </row>
    <row r="4714" spans="21:25" x14ac:dyDescent="0.2">
      <c r="U4714" s="55"/>
      <c r="V4714" s="53"/>
      <c r="W4714" s="53"/>
      <c r="X4714" s="53"/>
      <c r="Y4714" s="55"/>
    </row>
    <row r="4715" spans="21:25" x14ac:dyDescent="0.2">
      <c r="U4715" s="55"/>
      <c r="V4715" s="53"/>
      <c r="W4715" s="53"/>
      <c r="X4715" s="53"/>
      <c r="Y4715" s="55"/>
    </row>
    <row r="4716" spans="21:25" x14ac:dyDescent="0.2">
      <c r="U4716" s="55"/>
      <c r="V4716" s="53"/>
      <c r="W4716" s="53"/>
      <c r="X4716" s="53"/>
      <c r="Y4716" s="55"/>
    </row>
    <row r="4717" spans="21:25" x14ac:dyDescent="0.2">
      <c r="U4717" s="55"/>
      <c r="V4717" s="53"/>
      <c r="W4717" s="53"/>
      <c r="X4717" s="53"/>
      <c r="Y4717" s="55"/>
    </row>
    <row r="4718" spans="21:25" x14ac:dyDescent="0.2">
      <c r="U4718" s="55"/>
      <c r="V4718" s="53"/>
      <c r="W4718" s="53"/>
      <c r="X4718" s="53"/>
      <c r="Y4718" s="55"/>
    </row>
    <row r="4719" spans="21:25" x14ac:dyDescent="0.2">
      <c r="U4719" s="55"/>
      <c r="V4719" s="53"/>
      <c r="W4719" s="53"/>
      <c r="X4719" s="53"/>
      <c r="Y4719" s="55"/>
    </row>
    <row r="4720" spans="21:25" x14ac:dyDescent="0.2">
      <c r="U4720" s="55"/>
      <c r="V4720" s="53"/>
      <c r="W4720" s="53"/>
      <c r="X4720" s="53"/>
      <c r="Y4720" s="55"/>
    </row>
    <row r="4721" spans="21:25" x14ac:dyDescent="0.2">
      <c r="U4721" s="55"/>
      <c r="V4721" s="53"/>
      <c r="W4721" s="53"/>
      <c r="X4721" s="53"/>
      <c r="Y4721" s="55"/>
    </row>
    <row r="4722" spans="21:25" x14ac:dyDescent="0.2">
      <c r="U4722" s="55"/>
      <c r="V4722" s="53"/>
      <c r="W4722" s="53"/>
      <c r="X4722" s="53"/>
      <c r="Y4722" s="55"/>
    </row>
    <row r="4723" spans="21:25" x14ac:dyDescent="0.2">
      <c r="U4723" s="55"/>
      <c r="V4723" s="53"/>
      <c r="W4723" s="53"/>
      <c r="X4723" s="53"/>
      <c r="Y4723" s="55"/>
    </row>
    <row r="4724" spans="21:25" x14ac:dyDescent="0.2">
      <c r="U4724" s="55"/>
      <c r="V4724" s="53"/>
      <c r="W4724" s="53"/>
      <c r="X4724" s="53"/>
      <c r="Y4724" s="55"/>
    </row>
    <row r="4725" spans="21:25" x14ac:dyDescent="0.2">
      <c r="U4725" s="55"/>
      <c r="V4725" s="53"/>
      <c r="W4725" s="53"/>
      <c r="X4725" s="53"/>
      <c r="Y4725" s="55"/>
    </row>
    <row r="4726" spans="21:25" x14ac:dyDescent="0.2">
      <c r="U4726" s="55"/>
      <c r="V4726" s="53"/>
      <c r="W4726" s="53"/>
      <c r="X4726" s="53"/>
      <c r="Y4726" s="55"/>
    </row>
    <row r="4727" spans="21:25" x14ac:dyDescent="0.2">
      <c r="U4727" s="55"/>
      <c r="V4727" s="53"/>
      <c r="W4727" s="53"/>
      <c r="X4727" s="53"/>
      <c r="Y4727" s="55"/>
    </row>
    <row r="4728" spans="21:25" x14ac:dyDescent="0.2">
      <c r="U4728" s="55"/>
      <c r="V4728" s="53"/>
      <c r="W4728" s="53"/>
      <c r="X4728" s="53"/>
      <c r="Y4728" s="55"/>
    </row>
    <row r="4729" spans="21:25" x14ac:dyDescent="0.2">
      <c r="U4729" s="55"/>
      <c r="V4729" s="53"/>
      <c r="W4729" s="53"/>
      <c r="X4729" s="53"/>
      <c r="Y4729" s="55"/>
    </row>
    <row r="4730" spans="21:25" x14ac:dyDescent="0.2">
      <c r="U4730" s="55"/>
      <c r="V4730" s="53"/>
      <c r="W4730" s="53"/>
      <c r="X4730" s="53"/>
      <c r="Y4730" s="55"/>
    </row>
    <row r="4731" spans="21:25" x14ac:dyDescent="0.2">
      <c r="U4731" s="55"/>
      <c r="V4731" s="53"/>
      <c r="W4731" s="53"/>
      <c r="X4731" s="53"/>
      <c r="Y4731" s="55"/>
    </row>
    <row r="4732" spans="21:25" x14ac:dyDescent="0.2">
      <c r="U4732" s="55"/>
      <c r="V4732" s="53"/>
      <c r="W4732" s="53"/>
      <c r="X4732" s="53"/>
      <c r="Y4732" s="55"/>
    </row>
    <row r="4733" spans="21:25" x14ac:dyDescent="0.2">
      <c r="U4733" s="55"/>
      <c r="V4733" s="53"/>
      <c r="W4733" s="53"/>
      <c r="X4733" s="53"/>
      <c r="Y4733" s="55"/>
    </row>
    <row r="4734" spans="21:25" x14ac:dyDescent="0.2">
      <c r="U4734" s="55"/>
      <c r="V4734" s="53"/>
      <c r="W4734" s="53"/>
      <c r="X4734" s="53"/>
      <c r="Y4734" s="55"/>
    </row>
    <row r="4735" spans="21:25" x14ac:dyDescent="0.2">
      <c r="U4735" s="55"/>
      <c r="V4735" s="53"/>
      <c r="W4735" s="53"/>
      <c r="X4735" s="53"/>
      <c r="Y4735" s="55"/>
    </row>
    <row r="4736" spans="21:25" x14ac:dyDescent="0.2">
      <c r="U4736" s="55"/>
      <c r="V4736" s="53"/>
      <c r="W4736" s="53"/>
      <c r="X4736" s="53"/>
      <c r="Y4736" s="55"/>
    </row>
    <row r="4737" spans="21:25" x14ac:dyDescent="0.2">
      <c r="U4737" s="55"/>
      <c r="V4737" s="53"/>
      <c r="W4737" s="53"/>
      <c r="X4737" s="53"/>
      <c r="Y4737" s="55"/>
    </row>
    <row r="4738" spans="21:25" x14ac:dyDescent="0.2">
      <c r="U4738" s="55"/>
      <c r="V4738" s="53"/>
      <c r="W4738" s="53"/>
      <c r="X4738" s="53"/>
      <c r="Y4738" s="55"/>
    </row>
    <row r="4739" spans="21:25" x14ac:dyDescent="0.2">
      <c r="U4739" s="55"/>
      <c r="V4739" s="53"/>
      <c r="W4739" s="53"/>
      <c r="X4739" s="53"/>
      <c r="Y4739" s="55"/>
    </row>
    <row r="4740" spans="21:25" x14ac:dyDescent="0.2">
      <c r="U4740" s="55"/>
      <c r="V4740" s="53"/>
      <c r="W4740" s="53"/>
      <c r="X4740" s="53"/>
      <c r="Y4740" s="55"/>
    </row>
    <row r="4741" spans="21:25" x14ac:dyDescent="0.2">
      <c r="U4741" s="55"/>
      <c r="V4741" s="53"/>
      <c r="W4741" s="53"/>
      <c r="X4741" s="53"/>
      <c r="Y4741" s="55"/>
    </row>
    <row r="4742" spans="21:25" x14ac:dyDescent="0.2">
      <c r="U4742" s="55"/>
      <c r="V4742" s="53"/>
      <c r="W4742" s="53"/>
      <c r="X4742" s="53"/>
      <c r="Y4742" s="55"/>
    </row>
    <row r="4743" spans="21:25" x14ac:dyDescent="0.2">
      <c r="U4743" s="55"/>
      <c r="V4743" s="53"/>
      <c r="W4743" s="53"/>
      <c r="X4743" s="53"/>
      <c r="Y4743" s="55"/>
    </row>
    <row r="4744" spans="21:25" x14ac:dyDescent="0.2">
      <c r="U4744" s="55"/>
      <c r="V4744" s="53"/>
      <c r="W4744" s="53"/>
      <c r="X4744" s="53"/>
      <c r="Y4744" s="55"/>
    </row>
    <row r="4745" spans="21:25" x14ac:dyDescent="0.2">
      <c r="U4745" s="55"/>
      <c r="V4745" s="53"/>
      <c r="W4745" s="53"/>
      <c r="X4745" s="53"/>
      <c r="Y4745" s="55"/>
    </row>
    <row r="4746" spans="21:25" x14ac:dyDescent="0.2">
      <c r="U4746" s="55"/>
      <c r="V4746" s="53"/>
      <c r="W4746" s="53"/>
      <c r="X4746" s="53"/>
      <c r="Y4746" s="55"/>
    </row>
    <row r="4747" spans="21:25" x14ac:dyDescent="0.2">
      <c r="U4747" s="55"/>
      <c r="V4747" s="53"/>
      <c r="W4747" s="53"/>
      <c r="X4747" s="53"/>
      <c r="Y4747" s="55"/>
    </row>
    <row r="4748" spans="21:25" x14ac:dyDescent="0.2">
      <c r="U4748" s="55"/>
      <c r="V4748" s="53"/>
      <c r="W4748" s="53"/>
      <c r="X4748" s="53"/>
      <c r="Y4748" s="55"/>
    </row>
    <row r="4749" spans="21:25" x14ac:dyDescent="0.2">
      <c r="U4749" s="55"/>
      <c r="V4749" s="53"/>
      <c r="W4749" s="53"/>
      <c r="X4749" s="53"/>
      <c r="Y4749" s="55"/>
    </row>
    <row r="4750" spans="21:25" x14ac:dyDescent="0.2">
      <c r="U4750" s="55"/>
      <c r="V4750" s="53"/>
      <c r="W4750" s="53"/>
      <c r="X4750" s="53"/>
      <c r="Y4750" s="55"/>
    </row>
    <row r="4751" spans="21:25" x14ac:dyDescent="0.2">
      <c r="U4751" s="55"/>
      <c r="V4751" s="53"/>
      <c r="W4751" s="53"/>
      <c r="X4751" s="53"/>
      <c r="Y4751" s="55"/>
    </row>
    <row r="4752" spans="21:25" x14ac:dyDescent="0.2">
      <c r="U4752" s="55"/>
      <c r="V4752" s="53"/>
      <c r="W4752" s="53"/>
      <c r="X4752" s="53"/>
      <c r="Y4752" s="55"/>
    </row>
    <row r="4753" spans="21:25" x14ac:dyDescent="0.2">
      <c r="U4753" s="55"/>
      <c r="V4753" s="53"/>
      <c r="W4753" s="53"/>
      <c r="X4753" s="53"/>
      <c r="Y4753" s="55"/>
    </row>
    <row r="4754" spans="21:25" x14ac:dyDescent="0.2">
      <c r="U4754" s="55"/>
      <c r="V4754" s="53"/>
      <c r="W4754" s="53"/>
      <c r="X4754" s="53"/>
      <c r="Y4754" s="55"/>
    </row>
    <row r="4755" spans="21:25" x14ac:dyDescent="0.2">
      <c r="U4755" s="55"/>
      <c r="V4755" s="53"/>
      <c r="W4755" s="53"/>
      <c r="X4755" s="53"/>
      <c r="Y4755" s="55"/>
    </row>
    <row r="4756" spans="21:25" x14ac:dyDescent="0.2">
      <c r="U4756" s="55"/>
      <c r="V4756" s="53"/>
      <c r="W4756" s="53"/>
      <c r="X4756" s="53"/>
      <c r="Y4756" s="55"/>
    </row>
    <row r="4757" spans="21:25" x14ac:dyDescent="0.2">
      <c r="U4757" s="55"/>
      <c r="V4757" s="53"/>
      <c r="W4757" s="53"/>
      <c r="X4757" s="53"/>
      <c r="Y4757" s="55"/>
    </row>
    <row r="4758" spans="21:25" x14ac:dyDescent="0.2">
      <c r="U4758" s="55"/>
      <c r="V4758" s="53"/>
      <c r="W4758" s="53"/>
      <c r="X4758" s="53"/>
      <c r="Y4758" s="55"/>
    </row>
    <row r="4759" spans="21:25" x14ac:dyDescent="0.2">
      <c r="U4759" s="55"/>
      <c r="V4759" s="53"/>
      <c r="W4759" s="53"/>
      <c r="X4759" s="53"/>
      <c r="Y4759" s="55"/>
    </row>
    <row r="4760" spans="21:25" x14ac:dyDescent="0.2">
      <c r="U4760" s="55"/>
      <c r="V4760" s="53"/>
      <c r="W4760" s="53"/>
      <c r="X4760" s="53"/>
      <c r="Y4760" s="55"/>
    </row>
    <row r="4761" spans="21:25" x14ac:dyDescent="0.2">
      <c r="U4761" s="55"/>
      <c r="V4761" s="53"/>
      <c r="W4761" s="53"/>
      <c r="X4761" s="53"/>
      <c r="Y4761" s="55"/>
    </row>
    <row r="4762" spans="21:25" x14ac:dyDescent="0.2">
      <c r="U4762" s="55"/>
      <c r="V4762" s="53"/>
      <c r="W4762" s="53"/>
      <c r="X4762" s="53"/>
      <c r="Y4762" s="55"/>
    </row>
    <row r="4763" spans="21:25" x14ac:dyDescent="0.2">
      <c r="U4763" s="55"/>
      <c r="V4763" s="53"/>
      <c r="W4763" s="53"/>
      <c r="X4763" s="53"/>
      <c r="Y4763" s="55"/>
    </row>
    <row r="4764" spans="21:25" x14ac:dyDescent="0.2">
      <c r="U4764" s="55"/>
      <c r="V4764" s="53"/>
      <c r="W4764" s="53"/>
      <c r="X4764" s="53"/>
      <c r="Y4764" s="55"/>
    </row>
    <row r="4765" spans="21:25" x14ac:dyDescent="0.2">
      <c r="U4765" s="55"/>
      <c r="V4765" s="53"/>
      <c r="W4765" s="53"/>
      <c r="X4765" s="53"/>
      <c r="Y4765" s="55"/>
    </row>
    <row r="4766" spans="21:25" x14ac:dyDescent="0.2">
      <c r="U4766" s="55"/>
      <c r="V4766" s="53"/>
      <c r="W4766" s="53"/>
      <c r="X4766" s="53"/>
      <c r="Y4766" s="55"/>
    </row>
    <row r="4767" spans="21:25" x14ac:dyDescent="0.2">
      <c r="U4767" s="55"/>
      <c r="V4767" s="53"/>
      <c r="W4767" s="53"/>
      <c r="X4767" s="53"/>
      <c r="Y4767" s="55"/>
    </row>
    <row r="4768" spans="21:25" x14ac:dyDescent="0.2">
      <c r="U4768" s="55"/>
      <c r="V4768" s="53"/>
      <c r="W4768" s="53"/>
      <c r="X4768" s="53"/>
      <c r="Y4768" s="55"/>
    </row>
    <row r="4769" spans="21:25" x14ac:dyDescent="0.2">
      <c r="U4769" s="55"/>
      <c r="V4769" s="53"/>
      <c r="W4769" s="53"/>
      <c r="X4769" s="53"/>
      <c r="Y4769" s="55"/>
    </row>
    <row r="4770" spans="21:25" x14ac:dyDescent="0.2">
      <c r="U4770" s="55"/>
      <c r="V4770" s="53"/>
      <c r="W4770" s="53"/>
      <c r="X4770" s="53"/>
      <c r="Y4770" s="55"/>
    </row>
    <row r="4771" spans="21:25" x14ac:dyDescent="0.2">
      <c r="U4771" s="55"/>
      <c r="V4771" s="53"/>
      <c r="W4771" s="53"/>
      <c r="X4771" s="53"/>
      <c r="Y4771" s="55"/>
    </row>
    <row r="4772" spans="21:25" x14ac:dyDescent="0.2">
      <c r="U4772" s="55"/>
      <c r="V4772" s="53"/>
      <c r="W4772" s="53"/>
      <c r="X4772" s="53"/>
      <c r="Y4772" s="55"/>
    </row>
    <row r="4773" spans="21:25" x14ac:dyDescent="0.2">
      <c r="U4773" s="55"/>
      <c r="V4773" s="53"/>
      <c r="W4773" s="53"/>
      <c r="X4773" s="53"/>
      <c r="Y4773" s="55"/>
    </row>
    <row r="4774" spans="21:25" x14ac:dyDescent="0.2">
      <c r="U4774" s="55"/>
      <c r="V4774" s="53"/>
      <c r="W4774" s="53"/>
      <c r="X4774" s="53"/>
      <c r="Y4774" s="55"/>
    </row>
    <row r="4775" spans="21:25" x14ac:dyDescent="0.2">
      <c r="U4775" s="55"/>
      <c r="V4775" s="53"/>
      <c r="W4775" s="53"/>
      <c r="X4775" s="53"/>
      <c r="Y4775" s="55"/>
    </row>
    <row r="4776" spans="21:25" x14ac:dyDescent="0.2">
      <c r="U4776" s="55"/>
      <c r="V4776" s="53"/>
      <c r="W4776" s="53"/>
      <c r="X4776" s="53"/>
      <c r="Y4776" s="55"/>
    </row>
    <row r="4777" spans="21:25" x14ac:dyDescent="0.2">
      <c r="U4777" s="55"/>
      <c r="V4777" s="53"/>
      <c r="W4777" s="53"/>
      <c r="X4777" s="53"/>
      <c r="Y4777" s="55"/>
    </row>
    <row r="4778" spans="21:25" x14ac:dyDescent="0.2">
      <c r="U4778" s="55"/>
      <c r="V4778" s="53"/>
      <c r="W4778" s="53"/>
      <c r="X4778" s="53"/>
      <c r="Y4778" s="55"/>
    </row>
    <row r="4779" spans="21:25" x14ac:dyDescent="0.2">
      <c r="U4779" s="55"/>
      <c r="V4779" s="53"/>
      <c r="W4779" s="53"/>
      <c r="X4779" s="53"/>
      <c r="Y4779" s="55"/>
    </row>
    <row r="4780" spans="21:25" x14ac:dyDescent="0.2">
      <c r="U4780" s="55"/>
      <c r="V4780" s="53"/>
      <c r="W4780" s="53"/>
      <c r="X4780" s="53"/>
      <c r="Y4780" s="55"/>
    </row>
    <row r="4781" spans="21:25" x14ac:dyDescent="0.2">
      <c r="U4781" s="55"/>
      <c r="V4781" s="53"/>
      <c r="W4781" s="53"/>
      <c r="X4781" s="53"/>
      <c r="Y4781" s="55"/>
    </row>
    <row r="4782" spans="21:25" x14ac:dyDescent="0.2">
      <c r="U4782" s="55"/>
      <c r="V4782" s="53"/>
      <c r="W4782" s="53"/>
      <c r="X4782" s="53"/>
      <c r="Y4782" s="55"/>
    </row>
    <row r="4783" spans="21:25" x14ac:dyDescent="0.2">
      <c r="U4783" s="55"/>
      <c r="V4783" s="53"/>
      <c r="W4783" s="53"/>
      <c r="X4783" s="53"/>
      <c r="Y4783" s="55"/>
    </row>
    <row r="4784" spans="21:25" x14ac:dyDescent="0.2">
      <c r="U4784" s="55"/>
      <c r="V4784" s="53"/>
      <c r="W4784" s="53"/>
      <c r="X4784" s="53"/>
      <c r="Y4784" s="55"/>
    </row>
    <row r="4785" spans="21:25" x14ac:dyDescent="0.2">
      <c r="U4785" s="55"/>
      <c r="V4785" s="53"/>
      <c r="W4785" s="53"/>
      <c r="X4785" s="53"/>
      <c r="Y4785" s="55"/>
    </row>
    <row r="4786" spans="21:25" x14ac:dyDescent="0.2">
      <c r="U4786" s="55"/>
      <c r="V4786" s="53"/>
      <c r="W4786" s="53"/>
      <c r="X4786" s="53"/>
      <c r="Y4786" s="55"/>
    </row>
    <row r="4787" spans="21:25" x14ac:dyDescent="0.2">
      <c r="U4787" s="55"/>
      <c r="V4787" s="53"/>
      <c r="W4787" s="53"/>
      <c r="X4787" s="53"/>
      <c r="Y4787" s="55"/>
    </row>
    <row r="4788" spans="21:25" x14ac:dyDescent="0.2">
      <c r="U4788" s="55"/>
      <c r="V4788" s="53"/>
      <c r="W4788" s="53"/>
      <c r="X4788" s="53"/>
      <c r="Y4788" s="55"/>
    </row>
    <row r="4789" spans="21:25" x14ac:dyDescent="0.2">
      <c r="U4789" s="55"/>
      <c r="V4789" s="53"/>
      <c r="W4789" s="53"/>
      <c r="X4789" s="53"/>
      <c r="Y4789" s="55"/>
    </row>
    <row r="4790" spans="21:25" x14ac:dyDescent="0.2">
      <c r="U4790" s="55"/>
      <c r="V4790" s="53"/>
      <c r="W4790" s="53"/>
      <c r="X4790" s="53"/>
      <c r="Y4790" s="55"/>
    </row>
    <row r="4791" spans="21:25" x14ac:dyDescent="0.2">
      <c r="U4791" s="55"/>
      <c r="V4791" s="53"/>
      <c r="W4791" s="53"/>
      <c r="X4791" s="53"/>
      <c r="Y4791" s="55"/>
    </row>
    <row r="4792" spans="21:25" x14ac:dyDescent="0.2">
      <c r="U4792" s="55"/>
      <c r="V4792" s="53"/>
      <c r="W4792" s="53"/>
      <c r="X4792" s="53"/>
      <c r="Y4792" s="55"/>
    </row>
    <row r="4793" spans="21:25" x14ac:dyDescent="0.2">
      <c r="U4793" s="55"/>
      <c r="V4793" s="53"/>
      <c r="W4793" s="53"/>
      <c r="X4793" s="53"/>
      <c r="Y4793" s="55"/>
    </row>
    <row r="4794" spans="21:25" x14ac:dyDescent="0.2">
      <c r="U4794" s="55"/>
      <c r="V4794" s="53"/>
      <c r="W4794" s="53"/>
      <c r="X4794" s="53"/>
      <c r="Y4794" s="55"/>
    </row>
    <row r="4795" spans="21:25" x14ac:dyDescent="0.2">
      <c r="U4795" s="55"/>
      <c r="V4795" s="53"/>
      <c r="W4795" s="53"/>
      <c r="X4795" s="53"/>
      <c r="Y4795" s="55"/>
    </row>
    <row r="4796" spans="21:25" x14ac:dyDescent="0.2">
      <c r="U4796" s="55"/>
      <c r="V4796" s="53"/>
      <c r="W4796" s="53"/>
      <c r="X4796" s="53"/>
      <c r="Y4796" s="55"/>
    </row>
    <row r="4797" spans="21:25" x14ac:dyDescent="0.2">
      <c r="U4797" s="55"/>
      <c r="V4797" s="53"/>
      <c r="W4797" s="53"/>
      <c r="X4797" s="53"/>
      <c r="Y4797" s="55"/>
    </row>
    <row r="4798" spans="21:25" x14ac:dyDescent="0.2">
      <c r="U4798" s="55"/>
      <c r="V4798" s="53"/>
      <c r="W4798" s="53"/>
      <c r="X4798" s="53"/>
      <c r="Y4798" s="55"/>
    </row>
    <row r="4799" spans="21:25" x14ac:dyDescent="0.2">
      <c r="U4799" s="55"/>
      <c r="V4799" s="53"/>
      <c r="W4799" s="53"/>
      <c r="X4799" s="53"/>
      <c r="Y4799" s="55"/>
    </row>
    <row r="4800" spans="21:25" x14ac:dyDescent="0.2">
      <c r="U4800" s="55"/>
      <c r="V4800" s="53"/>
      <c r="W4800" s="53"/>
      <c r="X4800" s="53"/>
      <c r="Y4800" s="55"/>
    </row>
    <row r="4801" spans="21:25" x14ac:dyDescent="0.2">
      <c r="U4801" s="55"/>
      <c r="V4801" s="53"/>
      <c r="W4801" s="53"/>
      <c r="X4801" s="53"/>
      <c r="Y4801" s="55"/>
    </row>
    <row r="4802" spans="21:25" x14ac:dyDescent="0.2">
      <c r="U4802" s="55"/>
      <c r="V4802" s="53"/>
      <c r="W4802" s="53"/>
      <c r="X4802" s="53"/>
      <c r="Y4802" s="55"/>
    </row>
    <row r="4803" spans="21:25" x14ac:dyDescent="0.2">
      <c r="U4803" s="55"/>
      <c r="V4803" s="53"/>
      <c r="W4803" s="53"/>
      <c r="X4803" s="53"/>
      <c r="Y4803" s="55"/>
    </row>
    <row r="4804" spans="21:25" x14ac:dyDescent="0.2">
      <c r="U4804" s="55"/>
      <c r="V4804" s="53"/>
      <c r="W4804" s="53"/>
      <c r="X4804" s="53"/>
      <c r="Y4804" s="55"/>
    </row>
    <row r="4805" spans="21:25" x14ac:dyDescent="0.2">
      <c r="U4805" s="55"/>
      <c r="V4805" s="53"/>
      <c r="W4805" s="53"/>
      <c r="X4805" s="53"/>
      <c r="Y4805" s="55"/>
    </row>
    <row r="4806" spans="21:25" x14ac:dyDescent="0.2">
      <c r="U4806" s="55"/>
      <c r="V4806" s="53"/>
      <c r="W4806" s="53"/>
      <c r="X4806" s="53"/>
      <c r="Y4806" s="55"/>
    </row>
    <row r="4807" spans="21:25" x14ac:dyDescent="0.2">
      <c r="U4807" s="55"/>
      <c r="V4807" s="53"/>
      <c r="W4807" s="53"/>
      <c r="X4807" s="53"/>
      <c r="Y4807" s="55"/>
    </row>
    <row r="4808" spans="21:25" x14ac:dyDescent="0.2">
      <c r="U4808" s="55"/>
      <c r="V4808" s="53"/>
      <c r="W4808" s="53"/>
      <c r="X4808" s="53"/>
      <c r="Y4808" s="55"/>
    </row>
    <row r="4809" spans="21:25" x14ac:dyDescent="0.2">
      <c r="U4809" s="55"/>
      <c r="V4809" s="53"/>
      <c r="W4809" s="53"/>
      <c r="X4809" s="53"/>
      <c r="Y4809" s="55"/>
    </row>
    <row r="4810" spans="21:25" x14ac:dyDescent="0.2">
      <c r="U4810" s="55"/>
      <c r="V4810" s="53"/>
      <c r="W4810" s="53"/>
      <c r="X4810" s="53"/>
      <c r="Y4810" s="55"/>
    </row>
    <row r="4811" spans="21:25" x14ac:dyDescent="0.2">
      <c r="U4811" s="55"/>
      <c r="V4811" s="53"/>
      <c r="W4811" s="53"/>
      <c r="X4811" s="53"/>
      <c r="Y4811" s="55"/>
    </row>
    <row r="4812" spans="21:25" x14ac:dyDescent="0.2">
      <c r="U4812" s="55"/>
      <c r="V4812" s="53"/>
      <c r="W4812" s="53"/>
      <c r="X4812" s="53"/>
      <c r="Y4812" s="55"/>
    </row>
    <row r="4813" spans="21:25" x14ac:dyDescent="0.2">
      <c r="U4813" s="55"/>
      <c r="V4813" s="53"/>
      <c r="W4813" s="53"/>
      <c r="X4813" s="53"/>
      <c r="Y4813" s="55"/>
    </row>
    <row r="4814" spans="21:25" x14ac:dyDescent="0.2">
      <c r="U4814" s="55"/>
      <c r="V4814" s="53"/>
      <c r="W4814" s="53"/>
      <c r="X4814" s="53"/>
      <c r="Y4814" s="55"/>
    </row>
    <row r="4815" spans="21:25" x14ac:dyDescent="0.2">
      <c r="U4815" s="55"/>
      <c r="V4815" s="53"/>
      <c r="W4815" s="53"/>
      <c r="X4815" s="53"/>
      <c r="Y4815" s="55"/>
    </row>
    <row r="4816" spans="21:25" x14ac:dyDescent="0.2">
      <c r="U4816" s="55"/>
      <c r="V4816" s="53"/>
      <c r="W4816" s="53"/>
      <c r="X4816" s="53"/>
      <c r="Y4816" s="55"/>
    </row>
    <row r="4817" spans="21:25" x14ac:dyDescent="0.2">
      <c r="U4817" s="55"/>
      <c r="V4817" s="53"/>
      <c r="W4817" s="53"/>
      <c r="X4817" s="53"/>
      <c r="Y4817" s="55"/>
    </row>
    <row r="4818" spans="21:25" x14ac:dyDescent="0.2">
      <c r="U4818" s="55"/>
      <c r="V4818" s="53"/>
      <c r="W4818" s="53"/>
      <c r="X4818" s="53"/>
      <c r="Y4818" s="55"/>
    </row>
    <row r="4819" spans="21:25" x14ac:dyDescent="0.2">
      <c r="U4819" s="55"/>
      <c r="V4819" s="53"/>
      <c r="W4819" s="53"/>
      <c r="X4819" s="53"/>
      <c r="Y4819" s="55"/>
    </row>
    <row r="4820" spans="21:25" x14ac:dyDescent="0.2">
      <c r="U4820" s="55"/>
      <c r="V4820" s="53"/>
      <c r="W4820" s="53"/>
      <c r="X4820" s="53"/>
      <c r="Y4820" s="55"/>
    </row>
    <row r="4821" spans="21:25" x14ac:dyDescent="0.2">
      <c r="U4821" s="55"/>
      <c r="V4821" s="53"/>
      <c r="W4821" s="53"/>
      <c r="X4821" s="53"/>
      <c r="Y4821" s="55"/>
    </row>
    <row r="4822" spans="21:25" x14ac:dyDescent="0.2">
      <c r="U4822" s="55"/>
      <c r="V4822" s="53"/>
      <c r="W4822" s="53"/>
      <c r="X4822" s="53"/>
      <c r="Y4822" s="55"/>
    </row>
    <row r="4823" spans="21:25" x14ac:dyDescent="0.2">
      <c r="U4823" s="55"/>
      <c r="V4823" s="53"/>
      <c r="W4823" s="53"/>
      <c r="X4823" s="53"/>
      <c r="Y4823" s="55"/>
    </row>
    <row r="4824" spans="21:25" x14ac:dyDescent="0.2">
      <c r="U4824" s="55"/>
      <c r="V4824" s="53"/>
      <c r="W4824" s="53"/>
      <c r="X4824" s="53"/>
      <c r="Y4824" s="55"/>
    </row>
    <row r="4825" spans="21:25" x14ac:dyDescent="0.2">
      <c r="U4825" s="55"/>
      <c r="V4825" s="53"/>
      <c r="W4825" s="53"/>
      <c r="X4825" s="53"/>
      <c r="Y4825" s="55"/>
    </row>
    <row r="4826" spans="21:25" x14ac:dyDescent="0.2">
      <c r="U4826" s="55"/>
      <c r="V4826" s="53"/>
      <c r="W4826" s="53"/>
      <c r="X4826" s="53"/>
      <c r="Y4826" s="55"/>
    </row>
    <row r="4827" spans="21:25" x14ac:dyDescent="0.2">
      <c r="U4827" s="55"/>
      <c r="V4827" s="53"/>
      <c r="W4827" s="53"/>
      <c r="X4827" s="53"/>
      <c r="Y4827" s="55"/>
    </row>
    <row r="4828" spans="21:25" x14ac:dyDescent="0.2">
      <c r="U4828" s="55"/>
      <c r="V4828" s="53"/>
      <c r="W4828" s="53"/>
      <c r="X4828" s="53"/>
      <c r="Y4828" s="55"/>
    </row>
    <row r="4829" spans="21:25" x14ac:dyDescent="0.2">
      <c r="U4829" s="55"/>
      <c r="V4829" s="53"/>
      <c r="W4829" s="53"/>
      <c r="X4829" s="53"/>
      <c r="Y4829" s="55"/>
    </row>
    <row r="4830" spans="21:25" x14ac:dyDescent="0.2">
      <c r="U4830" s="55"/>
      <c r="V4830" s="53"/>
      <c r="W4830" s="53"/>
      <c r="X4830" s="53"/>
      <c r="Y4830" s="55"/>
    </row>
    <row r="4831" spans="21:25" x14ac:dyDescent="0.2">
      <c r="U4831" s="55"/>
      <c r="V4831" s="53"/>
      <c r="W4831" s="53"/>
      <c r="X4831" s="53"/>
      <c r="Y4831" s="55"/>
    </row>
    <row r="4832" spans="21:25" x14ac:dyDescent="0.2">
      <c r="U4832" s="55"/>
      <c r="V4832" s="53"/>
      <c r="W4832" s="53"/>
      <c r="X4832" s="53"/>
      <c r="Y4832" s="55"/>
    </row>
    <row r="4833" spans="21:25" x14ac:dyDescent="0.2">
      <c r="U4833" s="55"/>
      <c r="V4833" s="53"/>
      <c r="W4833" s="53"/>
      <c r="X4833" s="53"/>
      <c r="Y4833" s="55"/>
    </row>
    <row r="4834" spans="21:25" x14ac:dyDescent="0.2">
      <c r="U4834" s="55"/>
      <c r="V4834" s="53"/>
      <c r="W4834" s="53"/>
      <c r="X4834" s="53"/>
      <c r="Y4834" s="55"/>
    </row>
    <row r="4835" spans="21:25" x14ac:dyDescent="0.2">
      <c r="U4835" s="55"/>
      <c r="V4835" s="53"/>
      <c r="W4835" s="53"/>
      <c r="X4835" s="53"/>
      <c r="Y4835" s="55"/>
    </row>
    <row r="4836" spans="21:25" x14ac:dyDescent="0.2">
      <c r="U4836" s="55"/>
      <c r="V4836" s="53"/>
      <c r="W4836" s="53"/>
      <c r="X4836" s="53"/>
      <c r="Y4836" s="55"/>
    </row>
    <row r="4837" spans="21:25" x14ac:dyDescent="0.2">
      <c r="U4837" s="55"/>
      <c r="V4837" s="53"/>
      <c r="W4837" s="53"/>
      <c r="X4837" s="53"/>
      <c r="Y4837" s="55"/>
    </row>
    <row r="4838" spans="21:25" x14ac:dyDescent="0.2">
      <c r="U4838" s="55"/>
      <c r="V4838" s="53"/>
      <c r="W4838" s="53"/>
      <c r="X4838" s="53"/>
      <c r="Y4838" s="55"/>
    </row>
    <row r="4839" spans="21:25" x14ac:dyDescent="0.2">
      <c r="U4839" s="55"/>
      <c r="V4839" s="53"/>
      <c r="W4839" s="53"/>
      <c r="X4839" s="53"/>
      <c r="Y4839" s="55"/>
    </row>
    <row r="4840" spans="21:25" x14ac:dyDescent="0.2">
      <c r="U4840" s="55"/>
      <c r="V4840" s="53"/>
      <c r="W4840" s="53"/>
      <c r="X4840" s="53"/>
      <c r="Y4840" s="55"/>
    </row>
    <row r="4841" spans="21:25" x14ac:dyDescent="0.2">
      <c r="U4841" s="55"/>
      <c r="V4841" s="53"/>
      <c r="W4841" s="53"/>
      <c r="X4841" s="53"/>
      <c r="Y4841" s="55"/>
    </row>
    <row r="4842" spans="21:25" x14ac:dyDescent="0.2">
      <c r="U4842" s="55"/>
      <c r="V4842" s="53"/>
      <c r="W4842" s="53"/>
      <c r="X4842" s="53"/>
      <c r="Y4842" s="55"/>
    </row>
    <row r="4843" spans="21:25" x14ac:dyDescent="0.2">
      <c r="U4843" s="55"/>
      <c r="V4843" s="53"/>
      <c r="W4843" s="53"/>
      <c r="X4843" s="53"/>
      <c r="Y4843" s="55"/>
    </row>
    <row r="4844" spans="21:25" x14ac:dyDescent="0.2">
      <c r="U4844" s="55"/>
      <c r="V4844" s="53"/>
      <c r="W4844" s="53"/>
      <c r="X4844" s="53"/>
      <c r="Y4844" s="55"/>
    </row>
    <row r="4845" spans="21:25" x14ac:dyDescent="0.2">
      <c r="U4845" s="55"/>
      <c r="V4845" s="53"/>
      <c r="W4845" s="53"/>
      <c r="X4845" s="53"/>
      <c r="Y4845" s="55"/>
    </row>
    <row r="4846" spans="21:25" x14ac:dyDescent="0.2">
      <c r="U4846" s="55"/>
      <c r="V4846" s="53"/>
      <c r="W4846" s="53"/>
      <c r="X4846" s="53"/>
      <c r="Y4846" s="55"/>
    </row>
    <row r="4847" spans="21:25" x14ac:dyDescent="0.2">
      <c r="U4847" s="55"/>
      <c r="V4847" s="53"/>
      <c r="W4847" s="53"/>
      <c r="X4847" s="53"/>
      <c r="Y4847" s="55"/>
    </row>
    <row r="4848" spans="21:25" x14ac:dyDescent="0.2">
      <c r="U4848" s="55"/>
      <c r="V4848" s="53"/>
      <c r="W4848" s="53"/>
      <c r="X4848" s="53"/>
      <c r="Y4848" s="55"/>
    </row>
    <row r="4849" spans="21:25" x14ac:dyDescent="0.2">
      <c r="U4849" s="55"/>
      <c r="V4849" s="53"/>
      <c r="W4849" s="53"/>
      <c r="X4849" s="53"/>
      <c r="Y4849" s="55"/>
    </row>
    <row r="4850" spans="21:25" x14ac:dyDescent="0.2">
      <c r="U4850" s="55"/>
      <c r="V4850" s="53"/>
      <c r="W4850" s="53"/>
      <c r="X4850" s="53"/>
      <c r="Y4850" s="55"/>
    </row>
    <row r="4851" spans="21:25" x14ac:dyDescent="0.2">
      <c r="U4851" s="55"/>
      <c r="V4851" s="53"/>
      <c r="W4851" s="53"/>
      <c r="X4851" s="53"/>
      <c r="Y4851" s="55"/>
    </row>
    <row r="4852" spans="21:25" x14ac:dyDescent="0.2">
      <c r="U4852" s="55"/>
      <c r="V4852" s="53"/>
      <c r="W4852" s="53"/>
      <c r="X4852" s="53"/>
      <c r="Y4852" s="55"/>
    </row>
    <row r="4853" spans="21:25" x14ac:dyDescent="0.2">
      <c r="U4853" s="55"/>
      <c r="V4853" s="53"/>
      <c r="W4853" s="53"/>
      <c r="X4853" s="53"/>
      <c r="Y4853" s="55"/>
    </row>
    <row r="4854" spans="21:25" x14ac:dyDescent="0.2">
      <c r="U4854" s="55"/>
      <c r="V4854" s="53"/>
      <c r="W4854" s="53"/>
      <c r="X4854" s="53"/>
      <c r="Y4854" s="55"/>
    </row>
    <row r="4855" spans="21:25" x14ac:dyDescent="0.2">
      <c r="U4855" s="55"/>
      <c r="V4855" s="53"/>
      <c r="W4855" s="53"/>
      <c r="X4855" s="53"/>
      <c r="Y4855" s="55"/>
    </row>
    <row r="4856" spans="21:25" x14ac:dyDescent="0.2">
      <c r="U4856" s="55"/>
      <c r="V4856" s="53"/>
      <c r="W4856" s="53"/>
      <c r="X4856" s="53"/>
      <c r="Y4856" s="55"/>
    </row>
    <row r="4857" spans="21:25" x14ac:dyDescent="0.2">
      <c r="U4857" s="55"/>
      <c r="V4857" s="53"/>
      <c r="W4857" s="53"/>
      <c r="X4857" s="53"/>
      <c r="Y4857" s="55"/>
    </row>
    <row r="4858" spans="21:25" x14ac:dyDescent="0.2">
      <c r="U4858" s="55"/>
      <c r="V4858" s="53"/>
      <c r="W4858" s="53"/>
      <c r="X4858" s="53"/>
      <c r="Y4858" s="55"/>
    </row>
    <row r="4859" spans="21:25" x14ac:dyDescent="0.2">
      <c r="U4859" s="55"/>
      <c r="V4859" s="53"/>
      <c r="W4859" s="53"/>
      <c r="X4859" s="53"/>
      <c r="Y4859" s="55"/>
    </row>
    <row r="4860" spans="21:25" x14ac:dyDescent="0.2">
      <c r="U4860" s="55"/>
      <c r="V4860" s="53"/>
      <c r="W4860" s="53"/>
      <c r="X4860" s="53"/>
      <c r="Y4860" s="55"/>
    </row>
    <row r="4861" spans="21:25" x14ac:dyDescent="0.2">
      <c r="U4861" s="55"/>
      <c r="V4861" s="53"/>
      <c r="W4861" s="53"/>
      <c r="X4861" s="53"/>
      <c r="Y4861" s="55"/>
    </row>
    <row r="4862" spans="21:25" x14ac:dyDescent="0.2">
      <c r="U4862" s="55"/>
      <c r="V4862" s="53"/>
      <c r="W4862" s="53"/>
      <c r="X4862" s="53"/>
      <c r="Y4862" s="55"/>
    </row>
    <row r="4863" spans="21:25" x14ac:dyDescent="0.2">
      <c r="U4863" s="55"/>
      <c r="V4863" s="53"/>
      <c r="W4863" s="53"/>
      <c r="X4863" s="53"/>
      <c r="Y4863" s="55"/>
    </row>
    <row r="4864" spans="21:25" x14ac:dyDescent="0.2">
      <c r="U4864" s="55"/>
      <c r="V4864" s="53"/>
      <c r="W4864" s="53"/>
      <c r="X4864" s="53"/>
      <c r="Y4864" s="55"/>
    </row>
    <row r="4865" spans="21:25" x14ac:dyDescent="0.2">
      <c r="U4865" s="55"/>
      <c r="V4865" s="53"/>
      <c r="W4865" s="53"/>
      <c r="X4865" s="53"/>
      <c r="Y4865" s="55"/>
    </row>
    <row r="4866" spans="21:25" x14ac:dyDescent="0.2">
      <c r="U4866" s="55"/>
      <c r="V4866" s="53"/>
      <c r="W4866" s="53"/>
      <c r="X4866" s="53"/>
      <c r="Y4866" s="55"/>
    </row>
    <row r="4867" spans="21:25" x14ac:dyDescent="0.2">
      <c r="U4867" s="55"/>
      <c r="V4867" s="53"/>
      <c r="W4867" s="53"/>
      <c r="X4867" s="53"/>
      <c r="Y4867" s="55"/>
    </row>
    <row r="4868" spans="21:25" x14ac:dyDescent="0.2">
      <c r="U4868" s="55"/>
      <c r="V4868" s="53"/>
      <c r="W4868" s="53"/>
      <c r="X4868" s="53"/>
      <c r="Y4868" s="55"/>
    </row>
    <row r="4869" spans="21:25" x14ac:dyDescent="0.2">
      <c r="U4869" s="55"/>
      <c r="V4869" s="53"/>
      <c r="W4869" s="53"/>
      <c r="X4869" s="53"/>
      <c r="Y4869" s="55"/>
    </row>
    <row r="4870" spans="21:25" x14ac:dyDescent="0.2">
      <c r="U4870" s="55"/>
      <c r="V4870" s="53"/>
      <c r="W4870" s="53"/>
      <c r="X4870" s="53"/>
      <c r="Y4870" s="55"/>
    </row>
    <row r="4871" spans="21:25" x14ac:dyDescent="0.2">
      <c r="U4871" s="55"/>
      <c r="V4871" s="53"/>
      <c r="W4871" s="53"/>
      <c r="X4871" s="53"/>
      <c r="Y4871" s="55"/>
    </row>
    <row r="4872" spans="21:25" x14ac:dyDescent="0.2">
      <c r="U4872" s="55"/>
      <c r="V4872" s="53"/>
      <c r="W4872" s="53"/>
      <c r="X4872" s="53"/>
      <c r="Y4872" s="55"/>
    </row>
    <row r="4873" spans="21:25" x14ac:dyDescent="0.2">
      <c r="U4873" s="55"/>
      <c r="V4873" s="53"/>
      <c r="W4873" s="53"/>
      <c r="X4873" s="53"/>
      <c r="Y4873" s="55"/>
    </row>
    <row r="4874" spans="21:25" x14ac:dyDescent="0.2">
      <c r="U4874" s="55"/>
      <c r="V4874" s="53"/>
      <c r="W4874" s="53"/>
      <c r="X4874" s="53"/>
      <c r="Y4874" s="55"/>
    </row>
    <row r="4875" spans="21:25" x14ac:dyDescent="0.2">
      <c r="U4875" s="55"/>
      <c r="V4875" s="53"/>
      <c r="W4875" s="53"/>
      <c r="X4875" s="53"/>
      <c r="Y4875" s="55"/>
    </row>
    <row r="4876" spans="21:25" x14ac:dyDescent="0.2">
      <c r="U4876" s="55"/>
      <c r="V4876" s="53"/>
      <c r="W4876" s="53"/>
      <c r="X4876" s="53"/>
      <c r="Y4876" s="55"/>
    </row>
    <row r="4877" spans="21:25" x14ac:dyDescent="0.2">
      <c r="U4877" s="55"/>
      <c r="V4877" s="53"/>
      <c r="W4877" s="53"/>
      <c r="X4877" s="53"/>
      <c r="Y4877" s="55"/>
    </row>
    <row r="4878" spans="21:25" x14ac:dyDescent="0.2">
      <c r="U4878" s="55"/>
      <c r="V4878" s="53"/>
      <c r="W4878" s="53"/>
      <c r="X4878" s="53"/>
      <c r="Y4878" s="55"/>
    </row>
    <row r="4879" spans="21:25" x14ac:dyDescent="0.2">
      <c r="U4879" s="55"/>
      <c r="V4879" s="53"/>
      <c r="W4879" s="53"/>
      <c r="X4879" s="53"/>
      <c r="Y4879" s="55"/>
    </row>
    <row r="4880" spans="21:25" x14ac:dyDescent="0.2">
      <c r="U4880" s="55"/>
      <c r="V4880" s="53"/>
      <c r="W4880" s="53"/>
      <c r="X4880" s="53"/>
      <c r="Y4880" s="55"/>
    </row>
    <row r="4881" spans="21:25" x14ac:dyDescent="0.2">
      <c r="U4881" s="55"/>
      <c r="V4881" s="53"/>
      <c r="W4881" s="53"/>
      <c r="X4881" s="53"/>
      <c r="Y4881" s="55"/>
    </row>
    <row r="4882" spans="21:25" x14ac:dyDescent="0.2">
      <c r="U4882" s="55"/>
      <c r="V4882" s="53"/>
      <c r="W4882" s="53"/>
      <c r="X4882" s="53"/>
      <c r="Y4882" s="55"/>
    </row>
    <row r="4883" spans="21:25" x14ac:dyDescent="0.2">
      <c r="U4883" s="55"/>
      <c r="V4883" s="53"/>
      <c r="W4883" s="53"/>
      <c r="X4883" s="53"/>
      <c r="Y4883" s="55"/>
    </row>
    <row r="4884" spans="21:25" x14ac:dyDescent="0.2">
      <c r="U4884" s="55"/>
      <c r="V4884" s="53"/>
      <c r="W4884" s="53"/>
      <c r="X4884" s="53"/>
      <c r="Y4884" s="55"/>
    </row>
    <row r="4885" spans="21:25" x14ac:dyDescent="0.2">
      <c r="U4885" s="55"/>
      <c r="V4885" s="53"/>
      <c r="W4885" s="53"/>
      <c r="X4885" s="53"/>
      <c r="Y4885" s="55"/>
    </row>
    <row r="4886" spans="21:25" x14ac:dyDescent="0.2">
      <c r="U4886" s="55"/>
      <c r="V4886" s="53"/>
      <c r="W4886" s="53"/>
      <c r="X4886" s="53"/>
      <c r="Y4886" s="55"/>
    </row>
    <row r="4887" spans="21:25" x14ac:dyDescent="0.2">
      <c r="U4887" s="55"/>
      <c r="V4887" s="53"/>
      <c r="W4887" s="53"/>
      <c r="X4887" s="53"/>
      <c r="Y4887" s="55"/>
    </row>
    <row r="4888" spans="21:25" x14ac:dyDescent="0.2">
      <c r="U4888" s="55"/>
      <c r="V4888" s="53"/>
      <c r="W4888" s="53"/>
      <c r="X4888" s="53"/>
      <c r="Y4888" s="55"/>
    </row>
    <row r="4889" spans="21:25" x14ac:dyDescent="0.2">
      <c r="U4889" s="55"/>
      <c r="V4889" s="53"/>
      <c r="W4889" s="53"/>
      <c r="X4889" s="53"/>
      <c r="Y4889" s="55"/>
    </row>
    <row r="4890" spans="21:25" x14ac:dyDescent="0.2">
      <c r="U4890" s="55"/>
      <c r="V4890" s="53"/>
      <c r="W4890" s="53"/>
      <c r="X4890" s="53"/>
      <c r="Y4890" s="55"/>
    </row>
    <row r="4891" spans="21:25" x14ac:dyDescent="0.2">
      <c r="U4891" s="55"/>
      <c r="V4891" s="53"/>
      <c r="W4891" s="53"/>
      <c r="X4891" s="53"/>
      <c r="Y4891" s="55"/>
    </row>
    <row r="4892" spans="21:25" x14ac:dyDescent="0.2">
      <c r="U4892" s="55"/>
      <c r="V4892" s="53"/>
      <c r="W4892" s="53"/>
      <c r="X4892" s="53"/>
      <c r="Y4892" s="55"/>
    </row>
    <row r="4893" spans="21:25" x14ac:dyDescent="0.2">
      <c r="U4893" s="55"/>
      <c r="V4893" s="53"/>
      <c r="W4893" s="53"/>
      <c r="X4893" s="53"/>
      <c r="Y4893" s="55"/>
    </row>
    <row r="4894" spans="21:25" x14ac:dyDescent="0.2">
      <c r="U4894" s="55"/>
      <c r="V4894" s="53"/>
      <c r="W4894" s="53"/>
      <c r="X4894" s="53"/>
      <c r="Y4894" s="55"/>
    </row>
    <row r="4895" spans="21:25" x14ac:dyDescent="0.2">
      <c r="U4895" s="55"/>
      <c r="V4895" s="53"/>
      <c r="W4895" s="53"/>
      <c r="X4895" s="53"/>
      <c r="Y4895" s="55"/>
    </row>
    <row r="4896" spans="21:25" x14ac:dyDescent="0.2">
      <c r="U4896" s="55"/>
      <c r="V4896" s="53"/>
      <c r="W4896" s="53"/>
      <c r="X4896" s="53"/>
      <c r="Y4896" s="55"/>
    </row>
    <row r="4897" spans="21:25" x14ac:dyDescent="0.2">
      <c r="U4897" s="55"/>
      <c r="V4897" s="53"/>
      <c r="W4897" s="53"/>
      <c r="X4897" s="53"/>
      <c r="Y4897" s="55"/>
    </row>
    <row r="4898" spans="21:25" x14ac:dyDescent="0.2">
      <c r="U4898" s="55"/>
      <c r="V4898" s="53"/>
      <c r="W4898" s="53"/>
      <c r="X4898" s="53"/>
      <c r="Y4898" s="55"/>
    </row>
    <row r="4899" spans="21:25" x14ac:dyDescent="0.2">
      <c r="U4899" s="55"/>
      <c r="V4899" s="53"/>
      <c r="W4899" s="53"/>
      <c r="X4899" s="53"/>
      <c r="Y4899" s="55"/>
    </row>
    <row r="4900" spans="21:25" x14ac:dyDescent="0.2">
      <c r="U4900" s="55"/>
      <c r="V4900" s="53"/>
      <c r="W4900" s="53"/>
      <c r="X4900" s="53"/>
      <c r="Y4900" s="55"/>
    </row>
    <row r="4901" spans="21:25" x14ac:dyDescent="0.2">
      <c r="U4901" s="55"/>
      <c r="V4901" s="53"/>
      <c r="W4901" s="53"/>
      <c r="X4901" s="53"/>
      <c r="Y4901" s="55"/>
    </row>
    <row r="4902" spans="21:25" x14ac:dyDescent="0.2">
      <c r="U4902" s="55"/>
      <c r="V4902" s="53"/>
      <c r="W4902" s="53"/>
      <c r="X4902" s="53"/>
      <c r="Y4902" s="55"/>
    </row>
    <row r="4903" spans="21:25" x14ac:dyDescent="0.2">
      <c r="U4903" s="55"/>
      <c r="V4903" s="53"/>
      <c r="W4903" s="53"/>
      <c r="X4903" s="53"/>
      <c r="Y4903" s="55"/>
    </row>
    <row r="4904" spans="21:25" x14ac:dyDescent="0.2">
      <c r="U4904" s="55"/>
      <c r="V4904" s="53"/>
      <c r="W4904" s="53"/>
      <c r="X4904" s="53"/>
      <c r="Y4904" s="55"/>
    </row>
    <row r="4905" spans="21:25" x14ac:dyDescent="0.2">
      <c r="U4905" s="55"/>
      <c r="V4905" s="53"/>
      <c r="W4905" s="53"/>
      <c r="X4905" s="53"/>
      <c r="Y4905" s="55"/>
    </row>
    <row r="4906" spans="21:25" x14ac:dyDescent="0.2">
      <c r="U4906" s="55"/>
      <c r="V4906" s="53"/>
      <c r="W4906" s="53"/>
      <c r="X4906" s="53"/>
      <c r="Y4906" s="55"/>
    </row>
    <row r="4907" spans="21:25" x14ac:dyDescent="0.2">
      <c r="U4907" s="55"/>
      <c r="V4907" s="53"/>
      <c r="W4907" s="53"/>
      <c r="X4907" s="53"/>
      <c r="Y4907" s="55"/>
    </row>
    <row r="4908" spans="21:25" x14ac:dyDescent="0.2">
      <c r="U4908" s="55"/>
      <c r="V4908" s="53"/>
      <c r="W4908" s="53"/>
      <c r="X4908" s="53"/>
      <c r="Y4908" s="55"/>
    </row>
    <row r="4909" spans="21:25" x14ac:dyDescent="0.2">
      <c r="U4909" s="55"/>
      <c r="V4909" s="53"/>
      <c r="W4909" s="53"/>
      <c r="X4909" s="53"/>
      <c r="Y4909" s="55"/>
    </row>
    <row r="4910" spans="21:25" x14ac:dyDescent="0.2">
      <c r="U4910" s="55"/>
      <c r="V4910" s="53"/>
      <c r="W4910" s="53"/>
      <c r="X4910" s="53"/>
      <c r="Y4910" s="55"/>
    </row>
    <row r="4911" spans="21:25" x14ac:dyDescent="0.2">
      <c r="U4911" s="55"/>
      <c r="V4911" s="53"/>
      <c r="W4911" s="53"/>
      <c r="X4911" s="53"/>
      <c r="Y4911" s="55"/>
    </row>
    <row r="4912" spans="21:25" x14ac:dyDescent="0.2">
      <c r="U4912" s="55"/>
      <c r="V4912" s="53"/>
      <c r="W4912" s="53"/>
      <c r="X4912" s="53"/>
      <c r="Y4912" s="55"/>
    </row>
    <row r="4913" spans="21:25" x14ac:dyDescent="0.2">
      <c r="U4913" s="55"/>
      <c r="V4913" s="53"/>
      <c r="W4913" s="53"/>
      <c r="X4913" s="53"/>
      <c r="Y4913" s="55"/>
    </row>
    <row r="4914" spans="21:25" x14ac:dyDescent="0.2">
      <c r="U4914" s="55"/>
      <c r="V4914" s="53"/>
      <c r="W4914" s="53"/>
      <c r="X4914" s="53"/>
      <c r="Y4914" s="55"/>
    </row>
    <row r="4915" spans="21:25" x14ac:dyDescent="0.2">
      <c r="U4915" s="55"/>
      <c r="V4915" s="53"/>
      <c r="W4915" s="53"/>
      <c r="X4915" s="53"/>
      <c r="Y4915" s="55"/>
    </row>
    <row r="4916" spans="21:25" x14ac:dyDescent="0.2">
      <c r="U4916" s="55"/>
      <c r="V4916" s="53"/>
      <c r="W4916" s="53"/>
      <c r="X4916" s="53"/>
      <c r="Y4916" s="55"/>
    </row>
    <row r="4917" spans="21:25" x14ac:dyDescent="0.2">
      <c r="U4917" s="55"/>
      <c r="V4917" s="53"/>
      <c r="W4917" s="53"/>
      <c r="X4917" s="53"/>
      <c r="Y4917" s="55"/>
    </row>
    <row r="4918" spans="21:25" x14ac:dyDescent="0.2">
      <c r="U4918" s="55"/>
      <c r="V4918" s="53"/>
      <c r="W4918" s="53"/>
      <c r="X4918" s="53"/>
      <c r="Y4918" s="55"/>
    </row>
    <row r="4919" spans="21:25" x14ac:dyDescent="0.2">
      <c r="U4919" s="55"/>
      <c r="V4919" s="53"/>
      <c r="W4919" s="53"/>
      <c r="X4919" s="53"/>
      <c r="Y4919" s="55"/>
    </row>
    <row r="4920" spans="21:25" x14ac:dyDescent="0.2">
      <c r="U4920" s="55"/>
      <c r="V4920" s="53"/>
      <c r="W4920" s="53"/>
      <c r="X4920" s="53"/>
      <c r="Y4920" s="55"/>
    </row>
    <row r="4921" spans="21:25" x14ac:dyDescent="0.2">
      <c r="U4921" s="55"/>
      <c r="V4921" s="53"/>
      <c r="W4921" s="53"/>
      <c r="X4921" s="53"/>
      <c r="Y4921" s="55"/>
    </row>
    <row r="4922" spans="21:25" x14ac:dyDescent="0.2">
      <c r="U4922" s="55"/>
      <c r="V4922" s="53"/>
      <c r="W4922" s="53"/>
      <c r="X4922" s="53"/>
      <c r="Y4922" s="55"/>
    </row>
    <row r="4923" spans="21:25" x14ac:dyDescent="0.2">
      <c r="U4923" s="55"/>
      <c r="V4923" s="53"/>
      <c r="W4923" s="53"/>
      <c r="X4923" s="53"/>
      <c r="Y4923" s="55"/>
    </row>
    <row r="4924" spans="21:25" x14ac:dyDescent="0.2">
      <c r="U4924" s="55"/>
      <c r="V4924" s="53"/>
      <c r="W4924" s="53"/>
      <c r="X4924" s="53"/>
      <c r="Y4924" s="55"/>
    </row>
    <row r="4925" spans="21:25" x14ac:dyDescent="0.2">
      <c r="U4925" s="55"/>
      <c r="V4925" s="53"/>
      <c r="W4925" s="53"/>
      <c r="X4925" s="53"/>
      <c r="Y4925" s="55"/>
    </row>
    <row r="4926" spans="21:25" x14ac:dyDescent="0.2">
      <c r="U4926" s="55"/>
      <c r="V4926" s="53"/>
      <c r="W4926" s="53"/>
      <c r="X4926" s="53"/>
      <c r="Y4926" s="55"/>
    </row>
    <row r="4927" spans="21:25" x14ac:dyDescent="0.2">
      <c r="U4927" s="55"/>
      <c r="V4927" s="53"/>
      <c r="W4927" s="53"/>
      <c r="X4927" s="53"/>
      <c r="Y4927" s="55"/>
    </row>
    <row r="4928" spans="21:25" x14ac:dyDescent="0.2">
      <c r="U4928" s="55"/>
      <c r="V4928" s="53"/>
      <c r="W4928" s="53"/>
      <c r="X4928" s="53"/>
      <c r="Y4928" s="55"/>
    </row>
    <row r="4929" spans="21:25" x14ac:dyDescent="0.2">
      <c r="U4929" s="55"/>
      <c r="V4929" s="53"/>
      <c r="W4929" s="53"/>
      <c r="X4929" s="53"/>
      <c r="Y4929" s="55"/>
    </row>
    <row r="4930" spans="21:25" x14ac:dyDescent="0.2">
      <c r="U4930" s="55"/>
      <c r="V4930" s="53"/>
      <c r="W4930" s="53"/>
      <c r="X4930" s="53"/>
      <c r="Y4930" s="55"/>
    </row>
    <row r="4931" spans="21:25" x14ac:dyDescent="0.2">
      <c r="U4931" s="55"/>
      <c r="V4931" s="53"/>
      <c r="W4931" s="53"/>
      <c r="X4931" s="53"/>
      <c r="Y4931" s="55"/>
    </row>
    <row r="4932" spans="21:25" x14ac:dyDescent="0.2">
      <c r="U4932" s="55"/>
      <c r="V4932" s="53"/>
      <c r="W4932" s="53"/>
      <c r="X4932" s="53"/>
      <c r="Y4932" s="55"/>
    </row>
    <row r="4933" spans="21:25" x14ac:dyDescent="0.2">
      <c r="U4933" s="55"/>
      <c r="V4933" s="53"/>
      <c r="W4933" s="53"/>
      <c r="X4933" s="53"/>
      <c r="Y4933" s="55"/>
    </row>
    <row r="4934" spans="21:25" x14ac:dyDescent="0.2">
      <c r="U4934" s="55"/>
      <c r="V4934" s="53"/>
      <c r="W4934" s="53"/>
      <c r="X4934" s="53"/>
      <c r="Y4934" s="55"/>
    </row>
    <row r="4935" spans="21:25" x14ac:dyDescent="0.2">
      <c r="U4935" s="55"/>
      <c r="V4935" s="53"/>
      <c r="W4935" s="53"/>
      <c r="X4935" s="53"/>
      <c r="Y4935" s="55"/>
    </row>
    <row r="4936" spans="21:25" x14ac:dyDescent="0.2">
      <c r="U4936" s="55"/>
      <c r="V4936" s="53"/>
      <c r="W4936" s="53"/>
      <c r="X4936" s="53"/>
      <c r="Y4936" s="55"/>
    </row>
    <row r="4937" spans="21:25" x14ac:dyDescent="0.2">
      <c r="U4937" s="55"/>
      <c r="V4937" s="53"/>
      <c r="W4937" s="53"/>
      <c r="X4937" s="53"/>
      <c r="Y4937" s="55"/>
    </row>
    <row r="4938" spans="21:25" x14ac:dyDescent="0.2">
      <c r="U4938" s="55"/>
      <c r="V4938" s="53"/>
      <c r="W4938" s="53"/>
      <c r="X4938" s="53"/>
      <c r="Y4938" s="55"/>
    </row>
    <row r="4939" spans="21:25" x14ac:dyDescent="0.2">
      <c r="U4939" s="55"/>
      <c r="V4939" s="53"/>
      <c r="W4939" s="53"/>
      <c r="X4939" s="53"/>
      <c r="Y4939" s="55"/>
    </row>
    <row r="4940" spans="21:25" x14ac:dyDescent="0.2">
      <c r="U4940" s="55"/>
      <c r="V4940" s="53"/>
      <c r="W4940" s="53"/>
      <c r="X4940" s="53"/>
      <c r="Y4940" s="55"/>
    </row>
    <row r="4941" spans="21:25" x14ac:dyDescent="0.2">
      <c r="U4941" s="55"/>
      <c r="V4941" s="53"/>
      <c r="W4941" s="53"/>
      <c r="X4941" s="53"/>
      <c r="Y4941" s="55"/>
    </row>
    <row r="4942" spans="21:25" x14ac:dyDescent="0.2">
      <c r="U4942" s="55"/>
      <c r="V4942" s="53"/>
      <c r="W4942" s="53"/>
      <c r="X4942" s="53"/>
      <c r="Y4942" s="55"/>
    </row>
    <row r="4943" spans="21:25" x14ac:dyDescent="0.2">
      <c r="U4943" s="55"/>
      <c r="V4943" s="53"/>
      <c r="W4943" s="53"/>
      <c r="X4943" s="53"/>
      <c r="Y4943" s="55"/>
    </row>
    <row r="4944" spans="21:25" x14ac:dyDescent="0.2">
      <c r="U4944" s="55"/>
      <c r="V4944" s="53"/>
      <c r="W4944" s="53"/>
      <c r="X4944" s="53"/>
      <c r="Y4944" s="55"/>
    </row>
    <row r="4945" spans="21:25" x14ac:dyDescent="0.2">
      <c r="U4945" s="55"/>
      <c r="V4945" s="53"/>
      <c r="W4945" s="53"/>
      <c r="X4945" s="53"/>
      <c r="Y4945" s="55"/>
    </row>
    <row r="4946" spans="21:25" x14ac:dyDescent="0.2">
      <c r="U4946" s="55"/>
      <c r="V4946" s="53"/>
      <c r="W4946" s="53"/>
      <c r="X4946" s="53"/>
      <c r="Y4946" s="55"/>
    </row>
    <row r="4947" spans="21:25" x14ac:dyDescent="0.2">
      <c r="U4947" s="55"/>
      <c r="V4947" s="53"/>
      <c r="W4947" s="53"/>
      <c r="X4947" s="53"/>
      <c r="Y4947" s="55"/>
    </row>
    <row r="4948" spans="21:25" x14ac:dyDescent="0.2">
      <c r="U4948" s="55"/>
      <c r="V4948" s="53"/>
      <c r="W4948" s="53"/>
      <c r="X4948" s="53"/>
      <c r="Y4948" s="55"/>
    </row>
    <row r="4949" spans="21:25" x14ac:dyDescent="0.2">
      <c r="U4949" s="55"/>
      <c r="V4949" s="53"/>
      <c r="W4949" s="53"/>
      <c r="X4949" s="53"/>
      <c r="Y4949" s="55"/>
    </row>
    <row r="4950" spans="21:25" x14ac:dyDescent="0.2">
      <c r="U4950" s="55"/>
      <c r="V4950" s="53"/>
      <c r="W4950" s="53"/>
      <c r="X4950" s="53"/>
      <c r="Y4950" s="55"/>
    </row>
    <row r="4951" spans="21:25" x14ac:dyDescent="0.2">
      <c r="U4951" s="55"/>
      <c r="V4951" s="53"/>
      <c r="W4951" s="53"/>
      <c r="X4951" s="53"/>
      <c r="Y4951" s="55"/>
    </row>
    <row r="4952" spans="21:25" x14ac:dyDescent="0.2">
      <c r="U4952" s="55"/>
      <c r="V4952" s="53"/>
      <c r="W4952" s="53"/>
      <c r="X4952" s="53"/>
      <c r="Y4952" s="55"/>
    </row>
    <row r="4953" spans="21:25" x14ac:dyDescent="0.2">
      <c r="U4953" s="55"/>
      <c r="V4953" s="53"/>
      <c r="W4953" s="53"/>
      <c r="X4953" s="53"/>
      <c r="Y4953" s="55"/>
    </row>
    <row r="4954" spans="21:25" x14ac:dyDescent="0.2">
      <c r="U4954" s="55"/>
      <c r="V4954" s="53"/>
      <c r="W4954" s="53"/>
      <c r="X4954" s="53"/>
      <c r="Y4954" s="55"/>
    </row>
    <row r="4955" spans="21:25" x14ac:dyDescent="0.2">
      <c r="U4955" s="55"/>
      <c r="V4955" s="53"/>
      <c r="W4955" s="53"/>
      <c r="X4955" s="53"/>
      <c r="Y4955" s="55"/>
    </row>
    <row r="4956" spans="21:25" x14ac:dyDescent="0.2">
      <c r="U4956" s="55"/>
      <c r="V4956" s="53"/>
      <c r="W4956" s="53"/>
      <c r="X4956" s="53"/>
      <c r="Y4956" s="55"/>
    </row>
    <row r="4957" spans="21:25" x14ac:dyDescent="0.2">
      <c r="U4957" s="55"/>
      <c r="V4957" s="53"/>
      <c r="W4957" s="53"/>
      <c r="X4957" s="53"/>
      <c r="Y4957" s="55"/>
    </row>
    <row r="4958" spans="21:25" x14ac:dyDescent="0.2">
      <c r="U4958" s="55"/>
      <c r="V4958" s="53"/>
      <c r="W4958" s="53"/>
      <c r="X4958" s="53"/>
      <c r="Y4958" s="55"/>
    </row>
    <row r="4959" spans="21:25" x14ac:dyDescent="0.2">
      <c r="U4959" s="55"/>
      <c r="V4959" s="53"/>
      <c r="W4959" s="53"/>
      <c r="X4959" s="53"/>
      <c r="Y4959" s="55"/>
    </row>
    <row r="4960" spans="21:25" x14ac:dyDescent="0.2">
      <c r="U4960" s="55"/>
      <c r="V4960" s="53"/>
      <c r="W4960" s="53"/>
      <c r="X4960" s="53"/>
      <c r="Y4960" s="55"/>
    </row>
    <row r="4961" spans="21:25" x14ac:dyDescent="0.2">
      <c r="U4961" s="55"/>
      <c r="V4961" s="53"/>
      <c r="W4961" s="53"/>
      <c r="X4961" s="53"/>
      <c r="Y4961" s="55"/>
    </row>
    <row r="4962" spans="21:25" x14ac:dyDescent="0.2">
      <c r="U4962" s="55"/>
      <c r="V4962" s="53"/>
      <c r="W4962" s="53"/>
      <c r="X4962" s="53"/>
      <c r="Y4962" s="55"/>
    </row>
    <row r="4963" spans="21:25" x14ac:dyDescent="0.2">
      <c r="U4963" s="55"/>
      <c r="V4963" s="53"/>
      <c r="W4963" s="53"/>
      <c r="X4963" s="53"/>
      <c r="Y4963" s="55"/>
    </row>
    <row r="4964" spans="21:25" x14ac:dyDescent="0.2">
      <c r="U4964" s="55"/>
      <c r="V4964" s="53"/>
      <c r="W4964" s="53"/>
      <c r="X4964" s="53"/>
      <c r="Y4964" s="55"/>
    </row>
    <row r="4965" spans="21:25" x14ac:dyDescent="0.2">
      <c r="U4965" s="55"/>
      <c r="V4965" s="53"/>
      <c r="W4965" s="53"/>
      <c r="X4965" s="53"/>
      <c r="Y4965" s="55"/>
    </row>
    <row r="4966" spans="21:25" x14ac:dyDescent="0.2">
      <c r="U4966" s="55"/>
      <c r="V4966" s="53"/>
      <c r="W4966" s="53"/>
      <c r="X4966" s="53"/>
      <c r="Y4966" s="55"/>
    </row>
    <row r="4967" spans="21:25" x14ac:dyDescent="0.2">
      <c r="U4967" s="55"/>
      <c r="V4967" s="53"/>
      <c r="W4967" s="53"/>
      <c r="X4967" s="53"/>
      <c r="Y4967" s="55"/>
    </row>
    <row r="4968" spans="21:25" x14ac:dyDescent="0.2">
      <c r="U4968" s="55"/>
      <c r="V4968" s="53"/>
      <c r="W4968" s="53"/>
      <c r="X4968" s="53"/>
      <c r="Y4968" s="55"/>
    </row>
    <row r="4969" spans="21:25" x14ac:dyDescent="0.2">
      <c r="U4969" s="55"/>
      <c r="V4969" s="53"/>
      <c r="W4969" s="53"/>
      <c r="X4969" s="53"/>
      <c r="Y4969" s="55"/>
    </row>
    <row r="4970" spans="21:25" x14ac:dyDescent="0.2">
      <c r="U4970" s="55"/>
      <c r="V4970" s="53"/>
      <c r="W4970" s="53"/>
      <c r="X4970" s="53"/>
      <c r="Y4970" s="55"/>
    </row>
    <row r="4971" spans="21:25" x14ac:dyDescent="0.2">
      <c r="U4971" s="55"/>
      <c r="V4971" s="53"/>
      <c r="W4971" s="53"/>
      <c r="X4971" s="53"/>
      <c r="Y4971" s="55"/>
    </row>
    <row r="4972" spans="21:25" x14ac:dyDescent="0.2">
      <c r="U4972" s="55"/>
      <c r="V4972" s="53"/>
      <c r="W4972" s="53"/>
      <c r="X4972" s="53"/>
      <c r="Y4972" s="55"/>
    </row>
    <row r="4973" spans="21:25" x14ac:dyDescent="0.2">
      <c r="U4973" s="55"/>
      <c r="V4973" s="53"/>
      <c r="W4973" s="53"/>
      <c r="X4973" s="53"/>
      <c r="Y4973" s="55"/>
    </row>
    <row r="4974" spans="21:25" x14ac:dyDescent="0.2">
      <c r="U4974" s="55"/>
      <c r="V4974" s="53"/>
      <c r="W4974" s="53"/>
      <c r="X4974" s="53"/>
      <c r="Y4974" s="55"/>
    </row>
    <row r="4975" spans="21:25" x14ac:dyDescent="0.2">
      <c r="U4975" s="55"/>
      <c r="V4975" s="53"/>
      <c r="W4975" s="53"/>
      <c r="X4975" s="53"/>
      <c r="Y4975" s="55"/>
    </row>
    <row r="4976" spans="21:25" x14ac:dyDescent="0.2">
      <c r="U4976" s="55"/>
      <c r="V4976" s="53"/>
      <c r="W4976" s="53"/>
      <c r="X4976" s="53"/>
      <c r="Y4976" s="55"/>
    </row>
    <row r="4977" spans="21:25" x14ac:dyDescent="0.2">
      <c r="U4977" s="55"/>
      <c r="V4977" s="53"/>
      <c r="W4977" s="53"/>
      <c r="X4977" s="53"/>
      <c r="Y4977" s="55"/>
    </row>
    <row r="4978" spans="21:25" x14ac:dyDescent="0.2">
      <c r="U4978" s="55"/>
      <c r="V4978" s="53"/>
      <c r="W4978" s="53"/>
      <c r="X4978" s="53"/>
      <c r="Y4978" s="55"/>
    </row>
    <row r="4979" spans="21:25" x14ac:dyDescent="0.2">
      <c r="U4979" s="55"/>
      <c r="V4979" s="53"/>
      <c r="W4979" s="53"/>
      <c r="X4979" s="53"/>
      <c r="Y4979" s="55"/>
    </row>
    <row r="4980" spans="21:25" x14ac:dyDescent="0.2">
      <c r="U4980" s="55"/>
      <c r="V4980" s="53"/>
      <c r="W4980" s="53"/>
      <c r="X4980" s="53"/>
      <c r="Y4980" s="55"/>
    </row>
    <row r="4981" spans="21:25" x14ac:dyDescent="0.2">
      <c r="U4981" s="55"/>
      <c r="V4981" s="53"/>
      <c r="W4981" s="53"/>
      <c r="X4981" s="53"/>
      <c r="Y4981" s="55"/>
    </row>
    <row r="4982" spans="21:25" x14ac:dyDescent="0.2">
      <c r="U4982" s="55"/>
      <c r="V4982" s="53"/>
      <c r="W4982" s="53"/>
      <c r="X4982" s="53"/>
      <c r="Y4982" s="55"/>
    </row>
    <row r="4983" spans="21:25" x14ac:dyDescent="0.2">
      <c r="U4983" s="55"/>
      <c r="V4983" s="53"/>
      <c r="W4983" s="53"/>
      <c r="X4983" s="53"/>
      <c r="Y4983" s="55"/>
    </row>
    <row r="4984" spans="21:25" x14ac:dyDescent="0.2">
      <c r="U4984" s="55"/>
      <c r="V4984" s="53"/>
      <c r="W4984" s="53"/>
      <c r="X4984" s="53"/>
      <c r="Y4984" s="55"/>
    </row>
    <row r="4985" spans="21:25" x14ac:dyDescent="0.2">
      <c r="U4985" s="55"/>
      <c r="V4985" s="53"/>
      <c r="W4985" s="53"/>
      <c r="X4985" s="53"/>
      <c r="Y4985" s="55"/>
    </row>
    <row r="4986" spans="21:25" x14ac:dyDescent="0.2">
      <c r="U4986" s="55"/>
      <c r="V4986" s="53"/>
      <c r="W4986" s="53"/>
      <c r="X4986" s="53"/>
      <c r="Y4986" s="55"/>
    </row>
    <row r="4987" spans="21:25" x14ac:dyDescent="0.2">
      <c r="U4987" s="55"/>
      <c r="V4987" s="53"/>
      <c r="W4987" s="53"/>
      <c r="X4987" s="53"/>
      <c r="Y4987" s="55"/>
    </row>
    <row r="4988" spans="21:25" x14ac:dyDescent="0.2">
      <c r="U4988" s="55"/>
      <c r="V4988" s="53"/>
      <c r="W4988" s="53"/>
      <c r="X4988" s="53"/>
      <c r="Y4988" s="55"/>
    </row>
    <row r="4989" spans="21:25" x14ac:dyDescent="0.2">
      <c r="U4989" s="55"/>
      <c r="V4989" s="53"/>
      <c r="W4989" s="53"/>
      <c r="X4989" s="53"/>
      <c r="Y4989" s="55"/>
    </row>
    <row r="4990" spans="21:25" x14ac:dyDescent="0.2">
      <c r="U4990" s="55"/>
      <c r="V4990" s="53"/>
      <c r="W4990" s="53"/>
      <c r="X4990" s="53"/>
      <c r="Y4990" s="55"/>
    </row>
    <row r="4991" spans="21:25" x14ac:dyDescent="0.2">
      <c r="U4991" s="55"/>
      <c r="V4991" s="53"/>
      <c r="W4991" s="53"/>
      <c r="X4991" s="53"/>
      <c r="Y4991" s="55"/>
    </row>
    <row r="4992" spans="21:25" x14ac:dyDescent="0.2">
      <c r="U4992" s="55"/>
      <c r="V4992" s="53"/>
      <c r="W4992" s="53"/>
      <c r="X4992" s="53"/>
      <c r="Y4992" s="55"/>
    </row>
    <row r="4993" spans="21:25" x14ac:dyDescent="0.2">
      <c r="U4993" s="55"/>
      <c r="V4993" s="53"/>
      <c r="W4993" s="53"/>
      <c r="X4993" s="53"/>
      <c r="Y4993" s="55"/>
    </row>
    <row r="4994" spans="21:25" x14ac:dyDescent="0.2">
      <c r="U4994" s="55"/>
      <c r="V4994" s="53"/>
      <c r="W4994" s="53"/>
      <c r="X4994" s="53"/>
      <c r="Y4994" s="55"/>
    </row>
    <row r="4995" spans="21:25" x14ac:dyDescent="0.2">
      <c r="U4995" s="55"/>
      <c r="V4995" s="53"/>
      <c r="W4995" s="53"/>
      <c r="X4995" s="53"/>
      <c r="Y4995" s="55"/>
    </row>
    <row r="4996" spans="21:25" x14ac:dyDescent="0.2">
      <c r="U4996" s="55"/>
      <c r="V4996" s="53"/>
      <c r="W4996" s="53"/>
      <c r="X4996" s="53"/>
      <c r="Y4996" s="55"/>
    </row>
    <row r="4997" spans="21:25" x14ac:dyDescent="0.2">
      <c r="U4997" s="55"/>
      <c r="V4997" s="53"/>
      <c r="W4997" s="53"/>
      <c r="X4997" s="53"/>
      <c r="Y4997" s="55"/>
    </row>
    <row r="4998" spans="21:25" x14ac:dyDescent="0.2">
      <c r="U4998" s="55"/>
      <c r="V4998" s="53"/>
      <c r="W4998" s="53"/>
      <c r="X4998" s="53"/>
      <c r="Y4998" s="55"/>
    </row>
    <row r="4999" spans="21:25" x14ac:dyDescent="0.2">
      <c r="U4999" s="55"/>
      <c r="V4999" s="53"/>
      <c r="W4999" s="53"/>
      <c r="X4999" s="53"/>
      <c r="Y4999" s="55"/>
    </row>
    <row r="5000" spans="21:25" x14ac:dyDescent="0.2">
      <c r="U5000" s="55"/>
      <c r="V5000" s="53"/>
      <c r="W5000" s="53"/>
      <c r="X5000" s="53"/>
      <c r="Y5000" s="55"/>
    </row>
    <row r="5001" spans="21:25" x14ac:dyDescent="0.2">
      <c r="U5001" s="55"/>
      <c r="V5001" s="53"/>
      <c r="W5001" s="53"/>
      <c r="X5001" s="53"/>
      <c r="Y5001" s="55"/>
    </row>
    <row r="5002" spans="21:25" x14ac:dyDescent="0.2">
      <c r="U5002" s="55"/>
      <c r="V5002" s="53"/>
      <c r="W5002" s="53"/>
      <c r="X5002" s="53"/>
      <c r="Y5002" s="55"/>
    </row>
    <row r="5003" spans="21:25" x14ac:dyDescent="0.2">
      <c r="U5003" s="55"/>
      <c r="V5003" s="53"/>
      <c r="W5003" s="53"/>
      <c r="X5003" s="53"/>
      <c r="Y5003" s="55"/>
    </row>
    <row r="5004" spans="21:25" x14ac:dyDescent="0.2">
      <c r="U5004" s="55"/>
      <c r="V5004" s="53"/>
      <c r="W5004" s="53"/>
      <c r="X5004" s="53"/>
      <c r="Y5004" s="55"/>
    </row>
    <row r="5005" spans="21:25" x14ac:dyDescent="0.2">
      <c r="U5005" s="55"/>
      <c r="V5005" s="53"/>
      <c r="W5005" s="53"/>
      <c r="X5005" s="53"/>
      <c r="Y5005" s="55"/>
    </row>
    <row r="5006" spans="21:25" x14ac:dyDescent="0.2">
      <c r="U5006" s="55"/>
      <c r="V5006" s="53"/>
      <c r="W5006" s="53"/>
      <c r="X5006" s="53"/>
      <c r="Y5006" s="55"/>
    </row>
    <row r="5007" spans="21:25" x14ac:dyDescent="0.2">
      <c r="U5007" s="55"/>
      <c r="V5007" s="53"/>
      <c r="W5007" s="53"/>
      <c r="X5007" s="53"/>
      <c r="Y5007" s="55"/>
    </row>
    <row r="5008" spans="21:25" x14ac:dyDescent="0.2">
      <c r="U5008" s="55"/>
      <c r="V5008" s="53"/>
      <c r="W5008" s="53"/>
      <c r="X5008" s="53"/>
      <c r="Y5008" s="55"/>
    </row>
    <row r="5009" spans="21:25" x14ac:dyDescent="0.2">
      <c r="U5009" s="55"/>
      <c r="V5009" s="53"/>
      <c r="W5009" s="53"/>
      <c r="X5009" s="53"/>
      <c r="Y5009" s="55"/>
    </row>
    <row r="5010" spans="21:25" x14ac:dyDescent="0.2">
      <c r="U5010" s="55"/>
      <c r="V5010" s="53"/>
      <c r="W5010" s="53"/>
      <c r="X5010" s="53"/>
      <c r="Y5010" s="55"/>
    </row>
    <row r="5011" spans="21:25" x14ac:dyDescent="0.2">
      <c r="U5011" s="55"/>
      <c r="V5011" s="53"/>
      <c r="W5011" s="53"/>
      <c r="X5011" s="53"/>
      <c r="Y5011" s="55"/>
    </row>
    <row r="5012" spans="21:25" x14ac:dyDescent="0.2">
      <c r="U5012" s="55"/>
      <c r="V5012" s="53"/>
      <c r="W5012" s="53"/>
      <c r="X5012" s="53"/>
      <c r="Y5012" s="55"/>
    </row>
    <row r="5013" spans="21:25" x14ac:dyDescent="0.2">
      <c r="U5013" s="55"/>
      <c r="V5013" s="53"/>
      <c r="W5013" s="53"/>
      <c r="X5013" s="53"/>
      <c r="Y5013" s="55"/>
    </row>
    <row r="5014" spans="21:25" x14ac:dyDescent="0.2">
      <c r="U5014" s="55"/>
      <c r="V5014" s="53"/>
      <c r="W5014" s="53"/>
      <c r="X5014" s="53"/>
      <c r="Y5014" s="55"/>
    </row>
    <row r="5015" spans="21:25" x14ac:dyDescent="0.2">
      <c r="U5015" s="55"/>
      <c r="V5015" s="53"/>
      <c r="W5015" s="53"/>
      <c r="X5015" s="53"/>
      <c r="Y5015" s="55"/>
    </row>
    <row r="5016" spans="21:25" x14ac:dyDescent="0.2">
      <c r="U5016" s="55"/>
      <c r="V5016" s="53"/>
      <c r="W5016" s="53"/>
      <c r="X5016" s="53"/>
      <c r="Y5016" s="55"/>
    </row>
    <row r="5017" spans="21:25" x14ac:dyDescent="0.2">
      <c r="U5017" s="55"/>
      <c r="V5017" s="53"/>
      <c r="W5017" s="53"/>
      <c r="X5017" s="53"/>
      <c r="Y5017" s="55"/>
    </row>
    <row r="5018" spans="21:25" x14ac:dyDescent="0.2">
      <c r="U5018" s="55"/>
      <c r="V5018" s="53"/>
      <c r="W5018" s="53"/>
      <c r="X5018" s="53"/>
      <c r="Y5018" s="55"/>
    </row>
    <row r="5019" spans="21:25" x14ac:dyDescent="0.2">
      <c r="U5019" s="55"/>
      <c r="V5019" s="53"/>
      <c r="W5019" s="53"/>
      <c r="X5019" s="53"/>
      <c r="Y5019" s="55"/>
    </row>
    <row r="5020" spans="21:25" x14ac:dyDescent="0.2">
      <c r="U5020" s="55"/>
      <c r="V5020" s="53"/>
      <c r="W5020" s="53"/>
      <c r="X5020" s="53"/>
      <c r="Y5020" s="55"/>
    </row>
    <row r="5021" spans="21:25" x14ac:dyDescent="0.2">
      <c r="U5021" s="55"/>
      <c r="V5021" s="53"/>
      <c r="W5021" s="53"/>
      <c r="X5021" s="53"/>
      <c r="Y5021" s="55"/>
    </row>
    <row r="5022" spans="21:25" x14ac:dyDescent="0.2">
      <c r="U5022" s="55"/>
      <c r="V5022" s="53"/>
      <c r="W5022" s="53"/>
      <c r="X5022" s="53"/>
      <c r="Y5022" s="55"/>
    </row>
    <row r="5023" spans="21:25" x14ac:dyDescent="0.2">
      <c r="U5023" s="55"/>
      <c r="V5023" s="53"/>
      <c r="W5023" s="53"/>
      <c r="X5023" s="53"/>
      <c r="Y5023" s="55"/>
    </row>
    <row r="5024" spans="21:25" x14ac:dyDescent="0.2">
      <c r="U5024" s="55"/>
      <c r="V5024" s="53"/>
      <c r="W5024" s="53"/>
      <c r="X5024" s="53"/>
      <c r="Y5024" s="55"/>
    </row>
    <row r="5025" spans="21:25" x14ac:dyDescent="0.2">
      <c r="U5025" s="55"/>
      <c r="V5025" s="53"/>
      <c r="W5025" s="53"/>
      <c r="X5025" s="53"/>
      <c r="Y5025" s="55"/>
    </row>
    <row r="5026" spans="21:25" x14ac:dyDescent="0.2">
      <c r="U5026" s="55"/>
      <c r="V5026" s="53"/>
      <c r="W5026" s="53"/>
      <c r="X5026" s="53"/>
      <c r="Y5026" s="55"/>
    </row>
    <row r="5027" spans="21:25" x14ac:dyDescent="0.2">
      <c r="U5027" s="55"/>
      <c r="V5027" s="53"/>
      <c r="W5027" s="53"/>
      <c r="X5027" s="53"/>
      <c r="Y5027" s="55"/>
    </row>
    <row r="5028" spans="21:25" x14ac:dyDescent="0.2">
      <c r="U5028" s="55"/>
      <c r="V5028" s="53"/>
      <c r="W5028" s="53"/>
      <c r="X5028" s="53"/>
      <c r="Y5028" s="55"/>
    </row>
    <row r="5029" spans="21:25" x14ac:dyDescent="0.2">
      <c r="U5029" s="55"/>
      <c r="V5029" s="53"/>
      <c r="W5029" s="53"/>
      <c r="X5029" s="53"/>
      <c r="Y5029" s="55"/>
    </row>
    <row r="5030" spans="21:25" x14ac:dyDescent="0.2">
      <c r="U5030" s="55"/>
      <c r="V5030" s="53"/>
      <c r="W5030" s="53"/>
      <c r="X5030" s="53"/>
      <c r="Y5030" s="55"/>
    </row>
    <row r="5031" spans="21:25" x14ac:dyDescent="0.2">
      <c r="U5031" s="55"/>
      <c r="V5031" s="53"/>
      <c r="W5031" s="53"/>
      <c r="X5031" s="53"/>
      <c r="Y5031" s="55"/>
    </row>
    <row r="5032" spans="21:25" x14ac:dyDescent="0.2">
      <c r="U5032" s="55"/>
      <c r="V5032" s="53"/>
      <c r="W5032" s="53"/>
      <c r="X5032" s="53"/>
      <c r="Y5032" s="55"/>
    </row>
    <row r="5033" spans="21:25" x14ac:dyDescent="0.2">
      <c r="U5033" s="55"/>
      <c r="V5033" s="53"/>
      <c r="W5033" s="53"/>
      <c r="X5033" s="53"/>
      <c r="Y5033" s="55"/>
    </row>
    <row r="5034" spans="21:25" x14ac:dyDescent="0.2">
      <c r="U5034" s="55"/>
      <c r="V5034" s="53"/>
      <c r="W5034" s="53"/>
      <c r="X5034" s="53"/>
      <c r="Y5034" s="55"/>
    </row>
    <row r="5035" spans="21:25" x14ac:dyDescent="0.2">
      <c r="U5035" s="55"/>
      <c r="V5035" s="53"/>
      <c r="W5035" s="53"/>
      <c r="X5035" s="53"/>
      <c r="Y5035" s="55"/>
    </row>
    <row r="5036" spans="21:25" x14ac:dyDescent="0.2">
      <c r="U5036" s="55"/>
      <c r="V5036" s="53"/>
      <c r="W5036" s="53"/>
      <c r="X5036" s="53"/>
      <c r="Y5036" s="55"/>
    </row>
    <row r="5037" spans="21:25" x14ac:dyDescent="0.2">
      <c r="U5037" s="55"/>
      <c r="V5037" s="53"/>
      <c r="W5037" s="53"/>
      <c r="X5037" s="53"/>
      <c r="Y5037" s="55"/>
    </row>
    <row r="5038" spans="21:25" x14ac:dyDescent="0.2">
      <c r="U5038" s="55"/>
      <c r="V5038" s="53"/>
      <c r="W5038" s="53"/>
      <c r="X5038" s="53"/>
      <c r="Y5038" s="55"/>
    </row>
    <row r="5039" spans="21:25" x14ac:dyDescent="0.2">
      <c r="U5039" s="55"/>
      <c r="V5039" s="53"/>
      <c r="W5039" s="53"/>
      <c r="X5039" s="53"/>
      <c r="Y5039" s="55"/>
    </row>
    <row r="5040" spans="21:25" x14ac:dyDescent="0.2">
      <c r="U5040" s="55"/>
      <c r="V5040" s="53"/>
      <c r="W5040" s="53"/>
      <c r="X5040" s="53"/>
      <c r="Y5040" s="55"/>
    </row>
    <row r="5041" spans="21:25" x14ac:dyDescent="0.2">
      <c r="U5041" s="55"/>
      <c r="V5041" s="53"/>
      <c r="W5041" s="53"/>
      <c r="X5041" s="53"/>
      <c r="Y5041" s="55"/>
    </row>
    <row r="5042" spans="21:25" x14ac:dyDescent="0.2">
      <c r="U5042" s="55"/>
      <c r="V5042" s="53"/>
      <c r="W5042" s="53"/>
      <c r="X5042" s="53"/>
      <c r="Y5042" s="55"/>
    </row>
    <row r="5043" spans="21:25" x14ac:dyDescent="0.2">
      <c r="U5043" s="55"/>
      <c r="V5043" s="53"/>
      <c r="W5043" s="53"/>
      <c r="X5043" s="53"/>
      <c r="Y5043" s="55"/>
    </row>
    <row r="5044" spans="21:25" x14ac:dyDescent="0.2">
      <c r="U5044" s="55"/>
      <c r="V5044" s="53"/>
      <c r="W5044" s="53"/>
      <c r="X5044" s="53"/>
      <c r="Y5044" s="55"/>
    </row>
    <row r="5045" spans="21:25" x14ac:dyDescent="0.2">
      <c r="U5045" s="55"/>
      <c r="V5045" s="53"/>
      <c r="W5045" s="53"/>
      <c r="X5045" s="53"/>
      <c r="Y5045" s="55"/>
    </row>
    <row r="5046" spans="21:25" x14ac:dyDescent="0.2">
      <c r="U5046" s="55"/>
      <c r="V5046" s="53"/>
      <c r="W5046" s="53"/>
      <c r="X5046" s="53"/>
      <c r="Y5046" s="55"/>
    </row>
    <row r="5047" spans="21:25" x14ac:dyDescent="0.2">
      <c r="U5047" s="55"/>
      <c r="V5047" s="53"/>
      <c r="W5047" s="53"/>
      <c r="X5047" s="53"/>
      <c r="Y5047" s="55"/>
    </row>
    <row r="5048" spans="21:25" x14ac:dyDescent="0.2">
      <c r="U5048" s="55"/>
      <c r="V5048" s="53"/>
      <c r="W5048" s="53"/>
      <c r="X5048" s="53"/>
      <c r="Y5048" s="55"/>
    </row>
    <row r="5049" spans="21:25" x14ac:dyDescent="0.2">
      <c r="U5049" s="55"/>
      <c r="V5049" s="53"/>
      <c r="W5049" s="53"/>
      <c r="X5049" s="53"/>
      <c r="Y5049" s="55"/>
    </row>
    <row r="5050" spans="21:25" x14ac:dyDescent="0.2">
      <c r="U5050" s="55"/>
      <c r="V5050" s="53"/>
      <c r="W5050" s="53"/>
      <c r="X5050" s="53"/>
      <c r="Y5050" s="55"/>
    </row>
    <row r="5051" spans="21:25" x14ac:dyDescent="0.2">
      <c r="U5051" s="55"/>
      <c r="V5051" s="53"/>
      <c r="W5051" s="53"/>
      <c r="X5051" s="53"/>
      <c r="Y5051" s="55"/>
    </row>
    <row r="5052" spans="21:25" x14ac:dyDescent="0.2">
      <c r="U5052" s="55"/>
      <c r="V5052" s="53"/>
      <c r="W5052" s="53"/>
      <c r="X5052" s="53"/>
      <c r="Y5052" s="55"/>
    </row>
    <row r="5053" spans="21:25" x14ac:dyDescent="0.2">
      <c r="U5053" s="55"/>
      <c r="V5053" s="53"/>
      <c r="W5053" s="53"/>
      <c r="X5053" s="53"/>
      <c r="Y5053" s="55"/>
    </row>
    <row r="5054" spans="21:25" x14ac:dyDescent="0.2">
      <c r="U5054" s="55"/>
      <c r="V5054" s="53"/>
      <c r="W5054" s="53"/>
      <c r="X5054" s="53"/>
      <c r="Y5054" s="55"/>
    </row>
    <row r="5055" spans="21:25" x14ac:dyDescent="0.2">
      <c r="U5055" s="55"/>
      <c r="V5055" s="53"/>
      <c r="W5055" s="53"/>
      <c r="X5055" s="53"/>
      <c r="Y5055" s="55"/>
    </row>
    <row r="5056" spans="21:25" x14ac:dyDescent="0.2">
      <c r="U5056" s="55"/>
      <c r="V5056" s="53"/>
      <c r="W5056" s="53"/>
      <c r="X5056" s="53"/>
      <c r="Y5056" s="55"/>
    </row>
    <row r="5057" spans="21:25" x14ac:dyDescent="0.2">
      <c r="U5057" s="55"/>
      <c r="V5057" s="53"/>
      <c r="W5057" s="53"/>
      <c r="X5057" s="53"/>
      <c r="Y5057" s="55"/>
    </row>
    <row r="5058" spans="21:25" x14ac:dyDescent="0.2">
      <c r="U5058" s="55"/>
      <c r="V5058" s="53"/>
      <c r="W5058" s="53"/>
      <c r="X5058" s="53"/>
      <c r="Y5058" s="55"/>
    </row>
    <row r="5059" spans="21:25" x14ac:dyDescent="0.2">
      <c r="U5059" s="55"/>
      <c r="V5059" s="53"/>
      <c r="W5059" s="53"/>
      <c r="X5059" s="53"/>
      <c r="Y5059" s="55"/>
    </row>
    <row r="5060" spans="21:25" x14ac:dyDescent="0.2">
      <c r="U5060" s="55"/>
      <c r="V5060" s="53"/>
      <c r="W5060" s="53"/>
      <c r="X5060" s="53"/>
      <c r="Y5060" s="55"/>
    </row>
    <row r="5061" spans="21:25" x14ac:dyDescent="0.2">
      <c r="U5061" s="55"/>
      <c r="V5061" s="53"/>
      <c r="W5061" s="53"/>
      <c r="X5061" s="53"/>
      <c r="Y5061" s="55"/>
    </row>
    <row r="5062" spans="21:25" x14ac:dyDescent="0.2">
      <c r="U5062" s="55"/>
      <c r="V5062" s="53"/>
      <c r="W5062" s="53"/>
      <c r="X5062" s="53"/>
      <c r="Y5062" s="55"/>
    </row>
    <row r="5063" spans="21:25" x14ac:dyDescent="0.2">
      <c r="U5063" s="55"/>
      <c r="V5063" s="53"/>
      <c r="W5063" s="53"/>
      <c r="X5063" s="53"/>
      <c r="Y5063" s="55"/>
    </row>
    <row r="5064" spans="21:25" x14ac:dyDescent="0.2">
      <c r="U5064" s="55"/>
      <c r="V5064" s="53"/>
      <c r="W5064" s="53"/>
      <c r="X5064" s="53"/>
      <c r="Y5064" s="55"/>
    </row>
    <row r="5065" spans="21:25" x14ac:dyDescent="0.2">
      <c r="U5065" s="55"/>
      <c r="V5065" s="53"/>
      <c r="W5065" s="53"/>
      <c r="X5065" s="53"/>
      <c r="Y5065" s="55"/>
    </row>
    <row r="5066" spans="21:25" x14ac:dyDescent="0.2">
      <c r="U5066" s="55"/>
      <c r="V5066" s="53"/>
      <c r="W5066" s="53"/>
      <c r="X5066" s="53"/>
      <c r="Y5066" s="55"/>
    </row>
    <row r="5067" spans="21:25" x14ac:dyDescent="0.2">
      <c r="U5067" s="55"/>
      <c r="V5067" s="53"/>
      <c r="W5067" s="53"/>
      <c r="X5067" s="53"/>
      <c r="Y5067" s="55"/>
    </row>
    <row r="5068" spans="21:25" x14ac:dyDescent="0.2">
      <c r="U5068" s="55"/>
      <c r="V5068" s="53"/>
      <c r="W5068" s="53"/>
      <c r="X5068" s="53"/>
      <c r="Y5068" s="55"/>
    </row>
    <row r="5069" spans="21:25" x14ac:dyDescent="0.2">
      <c r="U5069" s="55"/>
      <c r="V5069" s="53"/>
      <c r="W5069" s="53"/>
      <c r="X5069" s="53"/>
      <c r="Y5069" s="55"/>
    </row>
    <row r="5070" spans="21:25" x14ac:dyDescent="0.2">
      <c r="U5070" s="55"/>
      <c r="V5070" s="53"/>
      <c r="W5070" s="53"/>
      <c r="X5070" s="53"/>
      <c r="Y5070" s="55"/>
    </row>
    <row r="5071" spans="21:25" x14ac:dyDescent="0.2">
      <c r="U5071" s="55"/>
      <c r="V5071" s="53"/>
      <c r="W5071" s="53"/>
      <c r="X5071" s="53"/>
      <c r="Y5071" s="55"/>
    </row>
    <row r="5072" spans="21:25" x14ac:dyDescent="0.2">
      <c r="U5072" s="55"/>
      <c r="V5072" s="53"/>
      <c r="W5072" s="53"/>
      <c r="X5072" s="53"/>
      <c r="Y5072" s="55"/>
    </row>
    <row r="5073" spans="21:25" x14ac:dyDescent="0.2">
      <c r="U5073" s="55"/>
      <c r="V5073" s="53"/>
      <c r="W5073" s="53"/>
      <c r="X5073" s="53"/>
      <c r="Y5073" s="55"/>
    </row>
    <row r="5074" spans="21:25" x14ac:dyDescent="0.2">
      <c r="U5074" s="55"/>
      <c r="V5074" s="53"/>
      <c r="W5074" s="53"/>
      <c r="X5074" s="53"/>
      <c r="Y5074" s="55"/>
    </row>
    <row r="5075" spans="21:25" x14ac:dyDescent="0.2">
      <c r="U5075" s="55"/>
      <c r="V5075" s="53"/>
      <c r="W5075" s="53"/>
      <c r="X5075" s="53"/>
      <c r="Y5075" s="55"/>
    </row>
    <row r="5076" spans="21:25" x14ac:dyDescent="0.2">
      <c r="U5076" s="55"/>
      <c r="V5076" s="53"/>
      <c r="W5076" s="53"/>
      <c r="X5076" s="53"/>
      <c r="Y5076" s="55"/>
    </row>
    <row r="5077" spans="21:25" x14ac:dyDescent="0.2">
      <c r="U5077" s="55"/>
      <c r="V5077" s="53"/>
      <c r="W5077" s="53"/>
      <c r="X5077" s="53"/>
      <c r="Y5077" s="55"/>
    </row>
    <row r="5078" spans="21:25" x14ac:dyDescent="0.2">
      <c r="U5078" s="55"/>
      <c r="V5078" s="53"/>
      <c r="W5078" s="53"/>
      <c r="X5078" s="53"/>
      <c r="Y5078" s="55"/>
    </row>
    <row r="5079" spans="21:25" x14ac:dyDescent="0.2">
      <c r="U5079" s="55"/>
      <c r="V5079" s="53"/>
      <c r="W5079" s="53"/>
      <c r="X5079" s="53"/>
      <c r="Y5079" s="55"/>
    </row>
    <row r="5080" spans="21:25" x14ac:dyDescent="0.2">
      <c r="U5080" s="55"/>
      <c r="V5080" s="53"/>
      <c r="W5080" s="53"/>
      <c r="X5080" s="53"/>
      <c r="Y5080" s="55"/>
    </row>
    <row r="5081" spans="21:25" x14ac:dyDescent="0.2">
      <c r="U5081" s="55"/>
      <c r="V5081" s="53"/>
      <c r="W5081" s="53"/>
      <c r="X5081" s="53"/>
      <c r="Y5081" s="55"/>
    </row>
    <row r="5082" spans="21:25" x14ac:dyDescent="0.2">
      <c r="U5082" s="55"/>
      <c r="V5082" s="53"/>
      <c r="W5082" s="53"/>
      <c r="X5082" s="53"/>
      <c r="Y5082" s="55"/>
    </row>
    <row r="5083" spans="21:25" x14ac:dyDescent="0.2">
      <c r="U5083" s="55"/>
      <c r="V5083" s="53"/>
      <c r="W5083" s="53"/>
      <c r="X5083" s="53"/>
      <c r="Y5083" s="55"/>
    </row>
    <row r="5084" spans="21:25" x14ac:dyDescent="0.2">
      <c r="U5084" s="55"/>
      <c r="V5084" s="53"/>
      <c r="W5084" s="53"/>
      <c r="X5084" s="53"/>
      <c r="Y5084" s="55"/>
    </row>
    <row r="5085" spans="21:25" x14ac:dyDescent="0.2">
      <c r="U5085" s="55"/>
      <c r="V5085" s="53"/>
      <c r="W5085" s="53"/>
      <c r="X5085" s="53"/>
      <c r="Y5085" s="55"/>
    </row>
    <row r="5086" spans="21:25" x14ac:dyDescent="0.2">
      <c r="U5086" s="55"/>
      <c r="V5086" s="53"/>
      <c r="W5086" s="53"/>
      <c r="X5086" s="53"/>
      <c r="Y5086" s="55"/>
    </row>
    <row r="5087" spans="21:25" x14ac:dyDescent="0.2">
      <c r="U5087" s="55"/>
      <c r="V5087" s="53"/>
      <c r="W5087" s="53"/>
      <c r="X5087" s="53"/>
      <c r="Y5087" s="55"/>
    </row>
    <row r="5088" spans="21:25" x14ac:dyDescent="0.2">
      <c r="U5088" s="55"/>
      <c r="V5088" s="53"/>
      <c r="W5088" s="53"/>
      <c r="X5088" s="53"/>
      <c r="Y5088" s="55"/>
    </row>
    <row r="5089" spans="21:25" x14ac:dyDescent="0.2">
      <c r="U5089" s="55"/>
      <c r="V5089" s="53"/>
      <c r="W5089" s="53"/>
      <c r="X5089" s="53"/>
      <c r="Y5089" s="55"/>
    </row>
    <row r="5090" spans="21:25" x14ac:dyDescent="0.2">
      <c r="U5090" s="55"/>
      <c r="V5090" s="53"/>
      <c r="W5090" s="53"/>
      <c r="X5090" s="53"/>
      <c r="Y5090" s="55"/>
    </row>
    <row r="5091" spans="21:25" x14ac:dyDescent="0.2">
      <c r="U5091" s="55"/>
      <c r="V5091" s="53"/>
      <c r="W5091" s="53"/>
      <c r="X5091" s="53"/>
      <c r="Y5091" s="55"/>
    </row>
    <row r="5092" spans="21:25" x14ac:dyDescent="0.2">
      <c r="U5092" s="55"/>
      <c r="V5092" s="53"/>
      <c r="W5092" s="53"/>
      <c r="X5092" s="53"/>
      <c r="Y5092" s="55"/>
    </row>
    <row r="5093" spans="21:25" x14ac:dyDescent="0.2">
      <c r="U5093" s="55"/>
      <c r="V5093" s="53"/>
      <c r="W5093" s="53"/>
      <c r="X5093" s="53"/>
      <c r="Y5093" s="55"/>
    </row>
    <row r="5094" spans="21:25" x14ac:dyDescent="0.2">
      <c r="U5094" s="55"/>
      <c r="V5094" s="53"/>
      <c r="W5094" s="53"/>
      <c r="X5094" s="53"/>
      <c r="Y5094" s="55"/>
    </row>
    <row r="5095" spans="21:25" x14ac:dyDescent="0.2">
      <c r="U5095" s="55"/>
      <c r="V5095" s="53"/>
      <c r="W5095" s="53"/>
      <c r="X5095" s="53"/>
      <c r="Y5095" s="55"/>
    </row>
    <row r="5096" spans="21:25" x14ac:dyDescent="0.2">
      <c r="U5096" s="55"/>
      <c r="V5096" s="53"/>
      <c r="W5096" s="53"/>
      <c r="X5096" s="53"/>
      <c r="Y5096" s="55"/>
    </row>
    <row r="5097" spans="21:25" x14ac:dyDescent="0.2">
      <c r="U5097" s="55"/>
      <c r="V5097" s="53"/>
      <c r="W5097" s="53"/>
      <c r="X5097" s="53"/>
      <c r="Y5097" s="55"/>
    </row>
    <row r="5098" spans="21:25" x14ac:dyDescent="0.2">
      <c r="U5098" s="55"/>
      <c r="V5098" s="53"/>
      <c r="W5098" s="53"/>
      <c r="X5098" s="53"/>
      <c r="Y5098" s="55"/>
    </row>
    <row r="5099" spans="21:25" x14ac:dyDescent="0.2">
      <c r="U5099" s="55"/>
      <c r="V5099" s="53"/>
      <c r="W5099" s="53"/>
      <c r="X5099" s="53"/>
      <c r="Y5099" s="55"/>
    </row>
    <row r="5100" spans="21:25" x14ac:dyDescent="0.2">
      <c r="U5100" s="55"/>
      <c r="V5100" s="53"/>
      <c r="W5100" s="53"/>
      <c r="X5100" s="53"/>
      <c r="Y5100" s="55"/>
    </row>
    <row r="5101" spans="21:25" x14ac:dyDescent="0.2">
      <c r="U5101" s="55"/>
      <c r="V5101" s="53"/>
      <c r="W5101" s="53"/>
      <c r="X5101" s="53"/>
      <c r="Y5101" s="55"/>
    </row>
    <row r="5102" spans="21:25" x14ac:dyDescent="0.2">
      <c r="U5102" s="55"/>
      <c r="V5102" s="53"/>
      <c r="W5102" s="53"/>
      <c r="X5102" s="53"/>
      <c r="Y5102" s="55"/>
    </row>
    <row r="5103" spans="21:25" x14ac:dyDescent="0.2">
      <c r="U5103" s="55"/>
      <c r="V5103" s="53"/>
      <c r="W5103" s="53"/>
      <c r="X5103" s="53"/>
      <c r="Y5103" s="55"/>
    </row>
    <row r="5104" spans="21:25" x14ac:dyDescent="0.2">
      <c r="U5104" s="55"/>
      <c r="V5104" s="53"/>
      <c r="W5104" s="53"/>
      <c r="X5104" s="53"/>
      <c r="Y5104" s="55"/>
    </row>
    <row r="5105" spans="21:25" x14ac:dyDescent="0.2">
      <c r="U5105" s="55"/>
      <c r="V5105" s="53"/>
      <c r="W5105" s="53"/>
      <c r="X5105" s="53"/>
      <c r="Y5105" s="55"/>
    </row>
    <row r="5106" spans="21:25" x14ac:dyDescent="0.2">
      <c r="U5106" s="55"/>
      <c r="V5106" s="53"/>
      <c r="W5106" s="53"/>
      <c r="X5106" s="53"/>
      <c r="Y5106" s="55"/>
    </row>
    <row r="5107" spans="21:25" x14ac:dyDescent="0.2">
      <c r="U5107" s="55"/>
      <c r="V5107" s="53"/>
      <c r="W5107" s="53"/>
      <c r="X5107" s="53"/>
      <c r="Y5107" s="55"/>
    </row>
    <row r="5108" spans="21:25" x14ac:dyDescent="0.2">
      <c r="U5108" s="55"/>
      <c r="V5108" s="53"/>
      <c r="W5108" s="53"/>
      <c r="X5108" s="53"/>
      <c r="Y5108" s="55"/>
    </row>
    <row r="5109" spans="21:25" x14ac:dyDescent="0.2">
      <c r="U5109" s="55"/>
      <c r="V5109" s="53"/>
      <c r="W5109" s="53"/>
      <c r="X5109" s="53"/>
      <c r="Y5109" s="55"/>
    </row>
    <row r="5110" spans="21:25" x14ac:dyDescent="0.2">
      <c r="U5110" s="55"/>
      <c r="V5110" s="53"/>
      <c r="W5110" s="53"/>
      <c r="X5110" s="53"/>
      <c r="Y5110" s="55"/>
    </row>
    <row r="5111" spans="21:25" x14ac:dyDescent="0.2">
      <c r="U5111" s="55"/>
      <c r="V5111" s="53"/>
      <c r="W5111" s="53"/>
      <c r="X5111" s="53"/>
      <c r="Y5111" s="55"/>
    </row>
    <row r="5112" spans="21:25" x14ac:dyDescent="0.2">
      <c r="U5112" s="55"/>
      <c r="V5112" s="53"/>
      <c r="W5112" s="53"/>
      <c r="X5112" s="53"/>
      <c r="Y5112" s="55"/>
    </row>
    <row r="5113" spans="21:25" x14ac:dyDescent="0.2">
      <c r="U5113" s="55"/>
      <c r="V5113" s="53"/>
      <c r="W5113" s="53"/>
      <c r="X5113" s="53"/>
      <c r="Y5113" s="55"/>
    </row>
    <row r="5114" spans="21:25" x14ac:dyDescent="0.2">
      <c r="U5114" s="55"/>
      <c r="V5114" s="53"/>
      <c r="W5114" s="53"/>
      <c r="X5114" s="53"/>
      <c r="Y5114" s="55"/>
    </row>
    <row r="5115" spans="21:25" x14ac:dyDescent="0.2">
      <c r="U5115" s="55"/>
      <c r="V5115" s="53"/>
      <c r="W5115" s="53"/>
      <c r="X5115" s="53"/>
      <c r="Y5115" s="55"/>
    </row>
    <row r="5116" spans="21:25" x14ac:dyDescent="0.2">
      <c r="U5116" s="55"/>
      <c r="V5116" s="53"/>
      <c r="W5116" s="53"/>
      <c r="X5116" s="53"/>
      <c r="Y5116" s="55"/>
    </row>
    <row r="5117" spans="21:25" x14ac:dyDescent="0.2">
      <c r="U5117" s="55"/>
      <c r="V5117" s="53"/>
      <c r="W5117" s="53"/>
      <c r="X5117" s="53"/>
      <c r="Y5117" s="55"/>
    </row>
    <row r="5118" spans="21:25" x14ac:dyDescent="0.2">
      <c r="U5118" s="55"/>
      <c r="V5118" s="53"/>
      <c r="W5118" s="53"/>
      <c r="X5118" s="53"/>
      <c r="Y5118" s="55"/>
    </row>
    <row r="5119" spans="21:25" x14ac:dyDescent="0.2">
      <c r="U5119" s="55"/>
      <c r="V5119" s="53"/>
      <c r="W5119" s="53"/>
      <c r="X5119" s="53"/>
      <c r="Y5119" s="55"/>
    </row>
    <row r="5120" spans="21:25" x14ac:dyDescent="0.2">
      <c r="U5120" s="55"/>
      <c r="V5120" s="53"/>
      <c r="W5120" s="53"/>
      <c r="X5120" s="53"/>
      <c r="Y5120" s="55"/>
    </row>
    <row r="5121" spans="21:25" x14ac:dyDescent="0.2">
      <c r="U5121" s="55"/>
      <c r="V5121" s="53"/>
      <c r="W5121" s="53"/>
      <c r="X5121" s="53"/>
      <c r="Y5121" s="55"/>
    </row>
    <row r="5122" spans="21:25" x14ac:dyDescent="0.2">
      <c r="U5122" s="55"/>
      <c r="V5122" s="53"/>
      <c r="W5122" s="53"/>
      <c r="X5122" s="53"/>
      <c r="Y5122" s="55"/>
    </row>
    <row r="5123" spans="21:25" x14ac:dyDescent="0.2">
      <c r="U5123" s="55"/>
      <c r="V5123" s="53"/>
      <c r="W5123" s="53"/>
      <c r="X5123" s="53"/>
      <c r="Y5123" s="55"/>
    </row>
    <row r="5124" spans="21:25" x14ac:dyDescent="0.2">
      <c r="U5124" s="55"/>
      <c r="V5124" s="53"/>
      <c r="W5124" s="53"/>
      <c r="X5124" s="53"/>
      <c r="Y5124" s="55"/>
    </row>
    <row r="5125" spans="21:25" x14ac:dyDescent="0.2">
      <c r="U5125" s="55"/>
      <c r="V5125" s="53"/>
      <c r="W5125" s="53"/>
      <c r="X5125" s="53"/>
      <c r="Y5125" s="55"/>
    </row>
    <row r="5126" spans="21:25" x14ac:dyDescent="0.2">
      <c r="U5126" s="55"/>
      <c r="V5126" s="53"/>
      <c r="W5126" s="53"/>
      <c r="X5126" s="53"/>
      <c r="Y5126" s="55"/>
    </row>
    <row r="5127" spans="21:25" x14ac:dyDescent="0.2">
      <c r="U5127" s="55"/>
      <c r="V5127" s="53"/>
      <c r="W5127" s="53"/>
      <c r="X5127" s="53"/>
      <c r="Y5127" s="55"/>
    </row>
    <row r="5128" spans="21:25" x14ac:dyDescent="0.2">
      <c r="U5128" s="55"/>
      <c r="V5128" s="53"/>
      <c r="W5128" s="53"/>
      <c r="X5128" s="53"/>
      <c r="Y5128" s="55"/>
    </row>
    <row r="5129" spans="21:25" x14ac:dyDescent="0.2">
      <c r="U5129" s="55"/>
      <c r="V5129" s="53"/>
      <c r="W5129" s="53"/>
      <c r="X5129" s="53"/>
      <c r="Y5129" s="55"/>
    </row>
    <row r="5130" spans="21:25" x14ac:dyDescent="0.2">
      <c r="U5130" s="55"/>
      <c r="V5130" s="53"/>
      <c r="W5130" s="53"/>
      <c r="X5130" s="53"/>
      <c r="Y5130" s="55"/>
    </row>
    <row r="5131" spans="21:25" x14ac:dyDescent="0.2">
      <c r="U5131" s="55"/>
      <c r="V5131" s="53"/>
      <c r="W5131" s="53"/>
      <c r="X5131" s="53"/>
      <c r="Y5131" s="55"/>
    </row>
    <row r="5132" spans="21:25" x14ac:dyDescent="0.2">
      <c r="U5132" s="55"/>
      <c r="V5132" s="53"/>
      <c r="W5132" s="53"/>
      <c r="X5132" s="53"/>
      <c r="Y5132" s="55"/>
    </row>
    <row r="5133" spans="21:25" x14ac:dyDescent="0.2">
      <c r="U5133" s="55"/>
      <c r="V5133" s="53"/>
      <c r="W5133" s="53"/>
      <c r="X5133" s="53"/>
      <c r="Y5133" s="55"/>
    </row>
    <row r="5134" spans="21:25" x14ac:dyDescent="0.2">
      <c r="U5134" s="55"/>
      <c r="V5134" s="53"/>
      <c r="W5134" s="53"/>
      <c r="X5134" s="53"/>
      <c r="Y5134" s="55"/>
    </row>
    <row r="5135" spans="21:25" x14ac:dyDescent="0.2">
      <c r="U5135" s="55"/>
      <c r="V5135" s="53"/>
      <c r="W5135" s="53"/>
      <c r="X5135" s="53"/>
      <c r="Y5135" s="55"/>
    </row>
    <row r="5136" spans="21:25" x14ac:dyDescent="0.2">
      <c r="U5136" s="55"/>
      <c r="V5136" s="53"/>
      <c r="W5136" s="53"/>
      <c r="X5136" s="53"/>
      <c r="Y5136" s="55"/>
    </row>
    <row r="5137" spans="21:25" x14ac:dyDescent="0.2">
      <c r="U5137" s="55"/>
      <c r="V5137" s="53"/>
      <c r="W5137" s="53"/>
      <c r="X5137" s="53"/>
      <c r="Y5137" s="55"/>
    </row>
    <row r="5138" spans="21:25" x14ac:dyDescent="0.2">
      <c r="U5138" s="55"/>
      <c r="V5138" s="53"/>
      <c r="W5138" s="53"/>
      <c r="X5138" s="53"/>
      <c r="Y5138" s="55"/>
    </row>
    <row r="5139" spans="21:25" x14ac:dyDescent="0.2">
      <c r="U5139" s="55"/>
      <c r="V5139" s="53"/>
      <c r="W5139" s="53"/>
      <c r="X5139" s="53"/>
      <c r="Y5139" s="55"/>
    </row>
    <row r="5140" spans="21:25" x14ac:dyDescent="0.2">
      <c r="U5140" s="55"/>
      <c r="V5140" s="53"/>
      <c r="W5140" s="53"/>
      <c r="X5140" s="53"/>
      <c r="Y5140" s="55"/>
    </row>
    <row r="5141" spans="21:25" x14ac:dyDescent="0.2">
      <c r="U5141" s="55"/>
      <c r="V5141" s="53"/>
      <c r="W5141" s="53"/>
      <c r="X5141" s="53"/>
      <c r="Y5141" s="55"/>
    </row>
    <row r="5142" spans="21:25" x14ac:dyDescent="0.2">
      <c r="U5142" s="55"/>
      <c r="V5142" s="53"/>
      <c r="W5142" s="53"/>
      <c r="X5142" s="53"/>
      <c r="Y5142" s="55"/>
    </row>
    <row r="5143" spans="21:25" x14ac:dyDescent="0.2">
      <c r="U5143" s="55"/>
      <c r="V5143" s="53"/>
      <c r="W5143" s="53"/>
      <c r="X5143" s="53"/>
      <c r="Y5143" s="55"/>
    </row>
    <row r="5144" spans="21:25" x14ac:dyDescent="0.2">
      <c r="U5144" s="55"/>
      <c r="V5144" s="53"/>
      <c r="W5144" s="53"/>
      <c r="X5144" s="53"/>
      <c r="Y5144" s="55"/>
    </row>
    <row r="5145" spans="21:25" x14ac:dyDescent="0.2">
      <c r="U5145" s="55"/>
      <c r="V5145" s="53"/>
      <c r="W5145" s="53"/>
      <c r="X5145" s="53"/>
      <c r="Y5145" s="55"/>
    </row>
    <row r="5146" spans="21:25" x14ac:dyDescent="0.2">
      <c r="U5146" s="55"/>
      <c r="V5146" s="53"/>
      <c r="W5146" s="53"/>
      <c r="X5146" s="53"/>
      <c r="Y5146" s="55"/>
    </row>
    <row r="5147" spans="21:25" x14ac:dyDescent="0.2">
      <c r="U5147" s="55"/>
      <c r="V5147" s="53"/>
      <c r="W5147" s="53"/>
      <c r="X5147" s="53"/>
      <c r="Y5147" s="55"/>
    </row>
    <row r="5148" spans="21:25" x14ac:dyDescent="0.2">
      <c r="U5148" s="55"/>
      <c r="V5148" s="53"/>
      <c r="W5148" s="53"/>
      <c r="X5148" s="53"/>
      <c r="Y5148" s="55"/>
    </row>
    <row r="5149" spans="21:25" x14ac:dyDescent="0.2">
      <c r="U5149" s="55"/>
      <c r="V5149" s="53"/>
      <c r="W5149" s="53"/>
      <c r="X5149" s="53"/>
      <c r="Y5149" s="55"/>
    </row>
    <row r="5150" spans="21:25" x14ac:dyDescent="0.2">
      <c r="U5150" s="55"/>
      <c r="V5150" s="53"/>
      <c r="W5150" s="53"/>
      <c r="X5150" s="53"/>
      <c r="Y5150" s="55"/>
    </row>
    <row r="5151" spans="21:25" x14ac:dyDescent="0.2">
      <c r="U5151" s="55"/>
      <c r="V5151" s="53"/>
      <c r="W5151" s="53"/>
      <c r="X5151" s="53"/>
      <c r="Y5151" s="55"/>
    </row>
    <row r="5152" spans="21:25" x14ac:dyDescent="0.2">
      <c r="U5152" s="55"/>
      <c r="V5152" s="53"/>
      <c r="W5152" s="53"/>
      <c r="X5152" s="53"/>
      <c r="Y5152" s="55"/>
    </row>
    <row r="5153" spans="21:25" x14ac:dyDescent="0.2">
      <c r="U5153" s="55"/>
      <c r="V5153" s="53"/>
      <c r="W5153" s="53"/>
      <c r="X5153" s="53"/>
      <c r="Y5153" s="55"/>
    </row>
    <row r="5154" spans="21:25" x14ac:dyDescent="0.2">
      <c r="U5154" s="55"/>
      <c r="V5154" s="53"/>
      <c r="W5154" s="53"/>
      <c r="X5154" s="53"/>
      <c r="Y5154" s="55"/>
    </row>
    <row r="5155" spans="21:25" x14ac:dyDescent="0.2">
      <c r="U5155" s="55"/>
      <c r="V5155" s="53"/>
      <c r="W5155" s="53"/>
      <c r="X5155" s="53"/>
      <c r="Y5155" s="55"/>
    </row>
    <row r="5156" spans="21:25" x14ac:dyDescent="0.2">
      <c r="U5156" s="55"/>
      <c r="V5156" s="53"/>
      <c r="W5156" s="53"/>
      <c r="X5156" s="53"/>
      <c r="Y5156" s="55"/>
    </row>
    <row r="5157" spans="21:25" x14ac:dyDescent="0.2">
      <c r="U5157" s="55"/>
      <c r="V5157" s="53"/>
      <c r="W5157" s="53"/>
      <c r="X5157" s="53"/>
      <c r="Y5157" s="55"/>
    </row>
    <row r="5158" spans="21:25" x14ac:dyDescent="0.2">
      <c r="U5158" s="55"/>
      <c r="V5158" s="53"/>
      <c r="W5158" s="53"/>
      <c r="X5158" s="53"/>
      <c r="Y5158" s="55"/>
    </row>
    <row r="5159" spans="21:25" x14ac:dyDescent="0.2">
      <c r="U5159" s="55"/>
      <c r="V5159" s="53"/>
      <c r="W5159" s="53"/>
      <c r="X5159" s="53"/>
      <c r="Y5159" s="55"/>
    </row>
    <row r="5160" spans="21:25" x14ac:dyDescent="0.2">
      <c r="U5160" s="55"/>
      <c r="V5160" s="53"/>
      <c r="W5160" s="53"/>
      <c r="X5160" s="53"/>
      <c r="Y5160" s="55"/>
    </row>
    <row r="5161" spans="21:25" x14ac:dyDescent="0.2">
      <c r="U5161" s="55"/>
      <c r="V5161" s="53"/>
      <c r="W5161" s="53"/>
      <c r="X5161" s="53"/>
      <c r="Y5161" s="55"/>
    </row>
    <row r="5162" spans="21:25" x14ac:dyDescent="0.2">
      <c r="U5162" s="55"/>
      <c r="V5162" s="53"/>
      <c r="W5162" s="53"/>
      <c r="X5162" s="53"/>
      <c r="Y5162" s="55"/>
    </row>
    <row r="5163" spans="21:25" x14ac:dyDescent="0.2">
      <c r="U5163" s="55"/>
      <c r="V5163" s="53"/>
      <c r="W5163" s="53"/>
      <c r="X5163" s="53"/>
      <c r="Y5163" s="55"/>
    </row>
    <row r="5164" spans="21:25" x14ac:dyDescent="0.2">
      <c r="U5164" s="55"/>
      <c r="V5164" s="53"/>
      <c r="W5164" s="53"/>
      <c r="X5164" s="53"/>
      <c r="Y5164" s="55"/>
    </row>
    <row r="5165" spans="21:25" x14ac:dyDescent="0.2">
      <c r="U5165" s="55"/>
      <c r="V5165" s="53"/>
      <c r="W5165" s="53"/>
      <c r="X5165" s="53"/>
      <c r="Y5165" s="55"/>
    </row>
    <row r="5166" spans="21:25" x14ac:dyDescent="0.2">
      <c r="U5166" s="55"/>
      <c r="V5166" s="53"/>
      <c r="W5166" s="53"/>
      <c r="X5166" s="53"/>
      <c r="Y5166" s="55"/>
    </row>
    <row r="5167" spans="21:25" x14ac:dyDescent="0.2">
      <c r="U5167" s="55"/>
      <c r="V5167" s="53"/>
      <c r="W5167" s="53"/>
      <c r="X5167" s="53"/>
      <c r="Y5167" s="55"/>
    </row>
    <row r="5168" spans="21:25" x14ac:dyDescent="0.2">
      <c r="U5168" s="55"/>
      <c r="V5168" s="53"/>
      <c r="W5168" s="53"/>
      <c r="X5168" s="53"/>
      <c r="Y5168" s="55"/>
    </row>
    <row r="5169" spans="21:25" x14ac:dyDescent="0.2">
      <c r="U5169" s="55"/>
      <c r="V5169" s="53"/>
      <c r="W5169" s="53"/>
      <c r="X5169" s="53"/>
      <c r="Y5169" s="55"/>
    </row>
    <row r="5170" spans="21:25" x14ac:dyDescent="0.2">
      <c r="U5170" s="55"/>
      <c r="V5170" s="53"/>
      <c r="W5170" s="53"/>
      <c r="X5170" s="53"/>
      <c r="Y5170" s="55"/>
    </row>
    <row r="5171" spans="21:25" x14ac:dyDescent="0.2">
      <c r="U5171" s="55"/>
      <c r="V5171" s="53"/>
      <c r="W5171" s="53"/>
      <c r="X5171" s="53"/>
      <c r="Y5171" s="55"/>
    </row>
    <row r="5172" spans="21:25" x14ac:dyDescent="0.2">
      <c r="U5172" s="55"/>
      <c r="V5172" s="53"/>
      <c r="W5172" s="53"/>
      <c r="X5172" s="53"/>
      <c r="Y5172" s="55"/>
    </row>
    <row r="5173" spans="21:25" x14ac:dyDescent="0.2">
      <c r="U5173" s="55"/>
      <c r="V5173" s="53"/>
      <c r="W5173" s="53"/>
      <c r="X5173" s="53"/>
      <c r="Y5173" s="55"/>
    </row>
    <row r="5174" spans="21:25" x14ac:dyDescent="0.2">
      <c r="U5174" s="55"/>
      <c r="V5174" s="53"/>
      <c r="W5174" s="53"/>
      <c r="X5174" s="53"/>
      <c r="Y5174" s="55"/>
    </row>
    <row r="5175" spans="21:25" x14ac:dyDescent="0.2">
      <c r="U5175" s="55"/>
      <c r="V5175" s="53"/>
      <c r="W5175" s="53"/>
      <c r="X5175" s="53"/>
      <c r="Y5175" s="55"/>
    </row>
    <row r="5176" spans="21:25" x14ac:dyDescent="0.2">
      <c r="U5176" s="55"/>
      <c r="V5176" s="53"/>
      <c r="W5176" s="53"/>
      <c r="X5176" s="53"/>
      <c r="Y5176" s="55"/>
    </row>
    <row r="5177" spans="21:25" x14ac:dyDescent="0.2">
      <c r="U5177" s="55"/>
      <c r="V5177" s="53"/>
      <c r="W5177" s="53"/>
      <c r="X5177" s="53"/>
      <c r="Y5177" s="55"/>
    </row>
    <row r="5178" spans="21:25" x14ac:dyDescent="0.2">
      <c r="U5178" s="55"/>
      <c r="V5178" s="53"/>
      <c r="W5178" s="53"/>
      <c r="X5178" s="53"/>
      <c r="Y5178" s="55"/>
    </row>
    <row r="5179" spans="21:25" x14ac:dyDescent="0.2">
      <c r="U5179" s="55"/>
      <c r="V5179" s="53"/>
      <c r="W5179" s="53"/>
      <c r="X5179" s="53"/>
      <c r="Y5179" s="55"/>
    </row>
    <row r="5180" spans="21:25" x14ac:dyDescent="0.2">
      <c r="U5180" s="55"/>
      <c r="V5180" s="53"/>
      <c r="W5180" s="53"/>
      <c r="X5180" s="53"/>
      <c r="Y5180" s="55"/>
    </row>
    <row r="5181" spans="21:25" x14ac:dyDescent="0.2">
      <c r="U5181" s="55"/>
      <c r="V5181" s="53"/>
      <c r="W5181" s="53"/>
      <c r="X5181" s="53"/>
      <c r="Y5181" s="55"/>
    </row>
    <row r="5182" spans="21:25" x14ac:dyDescent="0.2">
      <c r="U5182" s="55"/>
      <c r="V5182" s="53"/>
      <c r="W5182" s="53"/>
      <c r="X5182" s="53"/>
      <c r="Y5182" s="55"/>
    </row>
    <row r="5183" spans="21:25" x14ac:dyDescent="0.2">
      <c r="U5183" s="55"/>
      <c r="V5183" s="53"/>
      <c r="W5183" s="53"/>
      <c r="X5183" s="53"/>
      <c r="Y5183" s="55"/>
    </row>
    <row r="5184" spans="21:25" x14ac:dyDescent="0.2">
      <c r="U5184" s="55"/>
      <c r="V5184" s="53"/>
      <c r="W5184" s="53"/>
      <c r="X5184" s="53"/>
      <c r="Y5184" s="55"/>
    </row>
    <row r="5185" spans="21:25" x14ac:dyDescent="0.2">
      <c r="U5185" s="55"/>
      <c r="V5185" s="53"/>
      <c r="W5185" s="53"/>
      <c r="X5185" s="53"/>
      <c r="Y5185" s="55"/>
    </row>
    <row r="5186" spans="21:25" x14ac:dyDescent="0.2">
      <c r="U5186" s="55"/>
      <c r="V5186" s="53"/>
      <c r="W5186" s="53"/>
      <c r="X5186" s="53"/>
      <c r="Y5186" s="55"/>
    </row>
    <row r="5187" spans="21:25" x14ac:dyDescent="0.2">
      <c r="U5187" s="55"/>
      <c r="V5187" s="53"/>
      <c r="W5187" s="53"/>
      <c r="X5187" s="53"/>
      <c r="Y5187" s="55"/>
    </row>
    <row r="5188" spans="21:25" x14ac:dyDescent="0.2">
      <c r="U5188" s="55"/>
      <c r="V5188" s="53"/>
      <c r="W5188" s="53"/>
      <c r="X5188" s="53"/>
      <c r="Y5188" s="55"/>
    </row>
    <row r="5189" spans="21:25" x14ac:dyDescent="0.2">
      <c r="U5189" s="55"/>
      <c r="V5189" s="53"/>
      <c r="W5189" s="53"/>
      <c r="X5189" s="53"/>
      <c r="Y5189" s="55"/>
    </row>
    <row r="5190" spans="21:25" x14ac:dyDescent="0.2">
      <c r="U5190" s="55"/>
      <c r="V5190" s="53"/>
      <c r="W5190" s="53"/>
      <c r="X5190" s="53"/>
      <c r="Y5190" s="55"/>
    </row>
    <row r="5191" spans="21:25" x14ac:dyDescent="0.2">
      <c r="U5191" s="55"/>
      <c r="V5191" s="53"/>
      <c r="W5191" s="53"/>
      <c r="X5191" s="53"/>
      <c r="Y5191" s="55"/>
    </row>
    <row r="5192" spans="21:25" x14ac:dyDescent="0.2">
      <c r="U5192" s="55"/>
      <c r="V5192" s="53"/>
      <c r="W5192" s="53"/>
      <c r="X5192" s="53"/>
      <c r="Y5192" s="55"/>
    </row>
    <row r="5193" spans="21:25" x14ac:dyDescent="0.2">
      <c r="U5193" s="55"/>
      <c r="V5193" s="53"/>
      <c r="W5193" s="53"/>
      <c r="X5193" s="53"/>
      <c r="Y5193" s="55"/>
    </row>
    <row r="5194" spans="21:25" x14ac:dyDescent="0.2">
      <c r="U5194" s="55"/>
      <c r="V5194" s="53"/>
      <c r="W5194" s="53"/>
      <c r="X5194" s="53"/>
      <c r="Y5194" s="55"/>
    </row>
    <row r="5195" spans="21:25" x14ac:dyDescent="0.2">
      <c r="U5195" s="55"/>
      <c r="V5195" s="53"/>
      <c r="W5195" s="53"/>
      <c r="X5195" s="53"/>
      <c r="Y5195" s="55"/>
    </row>
    <row r="5196" spans="21:25" x14ac:dyDescent="0.2">
      <c r="U5196" s="55"/>
      <c r="V5196" s="53"/>
      <c r="W5196" s="53"/>
      <c r="X5196" s="53"/>
      <c r="Y5196" s="55"/>
    </row>
    <row r="5197" spans="21:25" x14ac:dyDescent="0.2">
      <c r="U5197" s="55"/>
      <c r="V5197" s="53"/>
      <c r="W5197" s="53"/>
      <c r="X5197" s="53"/>
      <c r="Y5197" s="55"/>
    </row>
    <row r="5198" spans="21:25" x14ac:dyDescent="0.2">
      <c r="U5198" s="55"/>
      <c r="V5198" s="53"/>
      <c r="W5198" s="53"/>
      <c r="X5198" s="53"/>
      <c r="Y5198" s="55"/>
    </row>
    <row r="5199" spans="21:25" x14ac:dyDescent="0.2">
      <c r="U5199" s="55"/>
      <c r="V5199" s="53"/>
      <c r="W5199" s="53"/>
      <c r="X5199" s="53"/>
      <c r="Y5199" s="55"/>
    </row>
    <row r="5200" spans="21:25" x14ac:dyDescent="0.2">
      <c r="U5200" s="55"/>
      <c r="V5200" s="53"/>
      <c r="W5200" s="53"/>
      <c r="X5200" s="53"/>
      <c r="Y5200" s="55"/>
    </row>
    <row r="5201" spans="21:25" x14ac:dyDescent="0.2">
      <c r="U5201" s="55"/>
      <c r="V5201" s="53"/>
      <c r="W5201" s="53"/>
      <c r="X5201" s="53"/>
      <c r="Y5201" s="55"/>
    </row>
    <row r="5202" spans="21:25" x14ac:dyDescent="0.2">
      <c r="U5202" s="55"/>
      <c r="V5202" s="53"/>
      <c r="W5202" s="53"/>
      <c r="X5202" s="53"/>
      <c r="Y5202" s="55"/>
    </row>
    <row r="5203" spans="21:25" x14ac:dyDescent="0.2">
      <c r="U5203" s="55"/>
      <c r="V5203" s="53"/>
      <c r="W5203" s="53"/>
      <c r="X5203" s="53"/>
      <c r="Y5203" s="55"/>
    </row>
    <row r="5204" spans="21:25" x14ac:dyDescent="0.2">
      <c r="U5204" s="55"/>
      <c r="V5204" s="53"/>
      <c r="W5204" s="53"/>
      <c r="X5204" s="53"/>
      <c r="Y5204" s="55"/>
    </row>
    <row r="5205" spans="21:25" x14ac:dyDescent="0.2">
      <c r="U5205" s="55"/>
      <c r="V5205" s="53"/>
      <c r="W5205" s="53"/>
      <c r="X5205" s="53"/>
      <c r="Y5205" s="55"/>
    </row>
    <row r="5206" spans="21:25" x14ac:dyDescent="0.2">
      <c r="U5206" s="55"/>
      <c r="V5206" s="53"/>
      <c r="W5206" s="53"/>
      <c r="X5206" s="53"/>
      <c r="Y5206" s="55"/>
    </row>
    <row r="5207" spans="21:25" x14ac:dyDescent="0.2">
      <c r="U5207" s="55"/>
      <c r="V5207" s="53"/>
      <c r="W5207" s="53"/>
      <c r="X5207" s="53"/>
      <c r="Y5207" s="55"/>
    </row>
    <row r="5208" spans="21:25" x14ac:dyDescent="0.2">
      <c r="U5208" s="55"/>
      <c r="V5208" s="53"/>
      <c r="W5208" s="53"/>
      <c r="X5208" s="53"/>
      <c r="Y5208" s="55"/>
    </row>
    <row r="5209" spans="21:25" x14ac:dyDescent="0.2">
      <c r="U5209" s="55"/>
      <c r="V5209" s="53"/>
      <c r="W5209" s="53"/>
      <c r="X5209" s="53"/>
      <c r="Y5209" s="55"/>
    </row>
    <row r="5210" spans="21:25" x14ac:dyDescent="0.2">
      <c r="U5210" s="55"/>
      <c r="V5210" s="53"/>
      <c r="W5210" s="53"/>
      <c r="X5210" s="53"/>
      <c r="Y5210" s="55"/>
    </row>
    <row r="5211" spans="21:25" x14ac:dyDescent="0.2">
      <c r="U5211" s="55"/>
      <c r="V5211" s="53"/>
      <c r="W5211" s="53"/>
      <c r="X5211" s="53"/>
      <c r="Y5211" s="55"/>
    </row>
    <row r="5212" spans="21:25" x14ac:dyDescent="0.2">
      <c r="U5212" s="55"/>
      <c r="V5212" s="53"/>
      <c r="W5212" s="53"/>
      <c r="X5212" s="53"/>
      <c r="Y5212" s="55"/>
    </row>
    <row r="5213" spans="21:25" x14ac:dyDescent="0.2">
      <c r="U5213" s="55"/>
      <c r="V5213" s="53"/>
      <c r="W5213" s="53"/>
      <c r="X5213" s="53"/>
      <c r="Y5213" s="55"/>
    </row>
    <row r="5214" spans="21:25" x14ac:dyDescent="0.2">
      <c r="U5214" s="55"/>
      <c r="V5214" s="53"/>
      <c r="W5214" s="53"/>
      <c r="X5214" s="53"/>
      <c r="Y5214" s="55"/>
    </row>
    <row r="5215" spans="21:25" x14ac:dyDescent="0.2">
      <c r="U5215" s="55"/>
      <c r="V5215" s="53"/>
      <c r="W5215" s="53"/>
      <c r="X5215" s="53"/>
      <c r="Y5215" s="55"/>
    </row>
    <row r="5216" spans="21:25" x14ac:dyDescent="0.2">
      <c r="U5216" s="55"/>
      <c r="V5216" s="53"/>
      <c r="W5216" s="53"/>
      <c r="X5216" s="53"/>
      <c r="Y5216" s="55"/>
    </row>
    <row r="5217" spans="21:25" x14ac:dyDescent="0.2">
      <c r="U5217" s="55"/>
      <c r="V5217" s="53"/>
      <c r="W5217" s="53"/>
      <c r="X5217" s="53"/>
      <c r="Y5217" s="55"/>
    </row>
    <row r="5218" spans="21:25" x14ac:dyDescent="0.2">
      <c r="U5218" s="55"/>
      <c r="V5218" s="53"/>
      <c r="W5218" s="53"/>
      <c r="X5218" s="53"/>
      <c r="Y5218" s="55"/>
    </row>
    <row r="5219" spans="21:25" x14ac:dyDescent="0.2">
      <c r="U5219" s="55"/>
      <c r="V5219" s="53"/>
      <c r="W5219" s="53"/>
      <c r="X5219" s="53"/>
      <c r="Y5219" s="55"/>
    </row>
    <row r="5220" spans="21:25" x14ac:dyDescent="0.2">
      <c r="U5220" s="55"/>
      <c r="V5220" s="53"/>
      <c r="W5220" s="53"/>
      <c r="X5220" s="53"/>
      <c r="Y5220" s="55"/>
    </row>
    <row r="5221" spans="21:25" x14ac:dyDescent="0.2">
      <c r="U5221" s="55"/>
      <c r="V5221" s="53"/>
      <c r="W5221" s="53"/>
      <c r="X5221" s="53"/>
      <c r="Y5221" s="55"/>
    </row>
    <row r="5222" spans="21:25" x14ac:dyDescent="0.2">
      <c r="U5222" s="55"/>
      <c r="V5222" s="53"/>
      <c r="W5222" s="53"/>
      <c r="X5222" s="53"/>
      <c r="Y5222" s="55"/>
    </row>
    <row r="5223" spans="21:25" x14ac:dyDescent="0.2">
      <c r="U5223" s="55"/>
      <c r="V5223" s="53"/>
      <c r="W5223" s="53"/>
      <c r="X5223" s="53"/>
      <c r="Y5223" s="55"/>
    </row>
    <row r="5224" spans="21:25" x14ac:dyDescent="0.2">
      <c r="U5224" s="55"/>
      <c r="V5224" s="53"/>
      <c r="W5224" s="53"/>
      <c r="X5224" s="53"/>
      <c r="Y5224" s="55"/>
    </row>
    <row r="5225" spans="21:25" x14ac:dyDescent="0.2">
      <c r="U5225" s="55"/>
      <c r="V5225" s="53"/>
      <c r="W5225" s="53"/>
      <c r="X5225" s="53"/>
      <c r="Y5225" s="55"/>
    </row>
    <row r="5226" spans="21:25" x14ac:dyDescent="0.2">
      <c r="U5226" s="55"/>
      <c r="V5226" s="53"/>
      <c r="W5226" s="53"/>
      <c r="X5226" s="53"/>
      <c r="Y5226" s="55"/>
    </row>
    <row r="5227" spans="21:25" x14ac:dyDescent="0.2">
      <c r="U5227" s="55"/>
      <c r="V5227" s="53"/>
      <c r="W5227" s="53"/>
      <c r="X5227" s="53"/>
      <c r="Y5227" s="55"/>
    </row>
    <row r="5228" spans="21:25" x14ac:dyDescent="0.2">
      <c r="U5228" s="55"/>
      <c r="V5228" s="53"/>
      <c r="W5228" s="53"/>
      <c r="X5228" s="53"/>
      <c r="Y5228" s="55"/>
    </row>
    <row r="5229" spans="21:25" x14ac:dyDescent="0.2">
      <c r="U5229" s="55"/>
      <c r="V5229" s="53"/>
      <c r="W5229" s="53"/>
      <c r="X5229" s="53"/>
      <c r="Y5229" s="55"/>
    </row>
    <row r="5230" spans="21:25" x14ac:dyDescent="0.2">
      <c r="U5230" s="55"/>
      <c r="V5230" s="53"/>
      <c r="W5230" s="53"/>
      <c r="X5230" s="53"/>
      <c r="Y5230" s="55"/>
    </row>
    <row r="5231" spans="21:25" x14ac:dyDescent="0.2">
      <c r="U5231" s="55"/>
      <c r="V5231" s="53"/>
      <c r="W5231" s="53"/>
      <c r="X5231" s="53"/>
      <c r="Y5231" s="55"/>
    </row>
    <row r="5232" spans="21:25" x14ac:dyDescent="0.2">
      <c r="U5232" s="55"/>
      <c r="V5232" s="53"/>
      <c r="W5232" s="53"/>
      <c r="X5232" s="53"/>
      <c r="Y5232" s="55"/>
    </row>
    <row r="5233" spans="21:25" x14ac:dyDescent="0.2">
      <c r="U5233" s="55"/>
      <c r="V5233" s="53"/>
      <c r="W5233" s="53"/>
      <c r="X5233" s="53"/>
      <c r="Y5233" s="55"/>
    </row>
    <row r="5234" spans="21:25" x14ac:dyDescent="0.2">
      <c r="U5234" s="55"/>
      <c r="V5234" s="53"/>
      <c r="W5234" s="53"/>
      <c r="X5234" s="53"/>
      <c r="Y5234" s="55"/>
    </row>
    <row r="5235" spans="21:25" x14ac:dyDescent="0.2">
      <c r="U5235" s="55"/>
      <c r="V5235" s="53"/>
      <c r="W5235" s="53"/>
      <c r="X5235" s="53"/>
      <c r="Y5235" s="55"/>
    </row>
    <row r="5236" spans="21:25" x14ac:dyDescent="0.2">
      <c r="U5236" s="55"/>
      <c r="V5236" s="53"/>
      <c r="W5236" s="53"/>
      <c r="X5236" s="53"/>
      <c r="Y5236" s="55"/>
    </row>
    <row r="5237" spans="21:25" x14ac:dyDescent="0.2">
      <c r="U5237" s="55"/>
      <c r="V5237" s="53"/>
      <c r="W5237" s="53"/>
      <c r="X5237" s="53"/>
      <c r="Y5237" s="55"/>
    </row>
    <row r="5238" spans="21:25" x14ac:dyDescent="0.2">
      <c r="U5238" s="55"/>
      <c r="V5238" s="53"/>
      <c r="W5238" s="53"/>
      <c r="X5238" s="53"/>
      <c r="Y5238" s="55"/>
    </row>
    <row r="5239" spans="21:25" x14ac:dyDescent="0.2">
      <c r="U5239" s="55"/>
      <c r="V5239" s="53"/>
      <c r="W5239" s="53"/>
      <c r="X5239" s="53"/>
      <c r="Y5239" s="55"/>
    </row>
    <row r="5240" spans="21:25" x14ac:dyDescent="0.2">
      <c r="U5240" s="55"/>
      <c r="V5240" s="53"/>
      <c r="W5240" s="53"/>
      <c r="X5240" s="53"/>
      <c r="Y5240" s="55"/>
    </row>
    <row r="5241" spans="21:25" x14ac:dyDescent="0.2">
      <c r="U5241" s="55"/>
      <c r="V5241" s="53"/>
      <c r="W5241" s="53"/>
      <c r="X5241" s="53"/>
      <c r="Y5241" s="55"/>
    </row>
    <row r="5242" spans="21:25" x14ac:dyDescent="0.2">
      <c r="U5242" s="55"/>
      <c r="V5242" s="53"/>
      <c r="W5242" s="53"/>
      <c r="X5242" s="53"/>
      <c r="Y5242" s="55"/>
    </row>
    <row r="5243" spans="21:25" x14ac:dyDescent="0.2">
      <c r="U5243" s="55"/>
      <c r="V5243" s="53"/>
      <c r="W5243" s="53"/>
      <c r="X5243" s="53"/>
      <c r="Y5243" s="55"/>
    </row>
    <row r="5244" spans="21:25" x14ac:dyDescent="0.2">
      <c r="U5244" s="55"/>
      <c r="V5244" s="53"/>
      <c r="W5244" s="53"/>
      <c r="X5244" s="53"/>
      <c r="Y5244" s="55"/>
    </row>
    <row r="5245" spans="21:25" x14ac:dyDescent="0.2">
      <c r="U5245" s="55"/>
      <c r="V5245" s="53"/>
      <c r="W5245" s="53"/>
      <c r="X5245" s="53"/>
      <c r="Y5245" s="55"/>
    </row>
    <row r="5246" spans="21:25" x14ac:dyDescent="0.2">
      <c r="U5246" s="55"/>
      <c r="V5246" s="53"/>
      <c r="W5246" s="53"/>
      <c r="X5246" s="53"/>
      <c r="Y5246" s="55"/>
    </row>
    <row r="5247" spans="21:25" x14ac:dyDescent="0.2">
      <c r="U5247" s="55"/>
      <c r="V5247" s="53"/>
      <c r="W5247" s="53"/>
      <c r="X5247" s="53"/>
      <c r="Y5247" s="55"/>
    </row>
    <row r="5248" spans="21:25" x14ac:dyDescent="0.2">
      <c r="U5248" s="55"/>
      <c r="V5248" s="53"/>
      <c r="W5248" s="53"/>
      <c r="X5248" s="53"/>
      <c r="Y5248" s="55"/>
    </row>
    <row r="5249" spans="21:25" x14ac:dyDescent="0.2">
      <c r="U5249" s="55"/>
      <c r="V5249" s="53"/>
      <c r="W5249" s="53"/>
      <c r="X5249" s="53"/>
      <c r="Y5249" s="55"/>
    </row>
    <row r="5250" spans="21:25" x14ac:dyDescent="0.2">
      <c r="U5250" s="55"/>
      <c r="V5250" s="53"/>
      <c r="W5250" s="53"/>
      <c r="X5250" s="53"/>
      <c r="Y5250" s="55"/>
    </row>
    <row r="5251" spans="21:25" x14ac:dyDescent="0.2">
      <c r="U5251" s="55"/>
      <c r="V5251" s="53"/>
      <c r="W5251" s="53"/>
      <c r="X5251" s="53"/>
      <c r="Y5251" s="55"/>
    </row>
    <row r="5252" spans="21:25" x14ac:dyDescent="0.2">
      <c r="U5252" s="55"/>
      <c r="V5252" s="53"/>
      <c r="W5252" s="53"/>
      <c r="X5252" s="53"/>
      <c r="Y5252" s="55"/>
    </row>
    <row r="5253" spans="21:25" x14ac:dyDescent="0.2">
      <c r="U5253" s="55"/>
      <c r="V5253" s="53"/>
      <c r="W5253" s="53"/>
      <c r="X5253" s="53"/>
      <c r="Y5253" s="55"/>
    </row>
    <row r="5254" spans="21:25" x14ac:dyDescent="0.2">
      <c r="U5254" s="55"/>
      <c r="V5254" s="53"/>
      <c r="W5254" s="53"/>
      <c r="X5254" s="53"/>
      <c r="Y5254" s="55"/>
    </row>
    <row r="5255" spans="21:25" x14ac:dyDescent="0.2">
      <c r="U5255" s="55"/>
      <c r="V5255" s="53"/>
      <c r="W5255" s="53"/>
      <c r="X5255" s="53"/>
      <c r="Y5255" s="55"/>
    </row>
    <row r="5256" spans="21:25" x14ac:dyDescent="0.2">
      <c r="U5256" s="55"/>
      <c r="V5256" s="53"/>
      <c r="W5256" s="53"/>
      <c r="X5256" s="53"/>
      <c r="Y5256" s="55"/>
    </row>
    <row r="5257" spans="21:25" x14ac:dyDescent="0.2">
      <c r="U5257" s="55"/>
      <c r="V5257" s="53"/>
      <c r="W5257" s="53"/>
      <c r="X5257" s="53"/>
      <c r="Y5257" s="55"/>
    </row>
    <row r="5258" spans="21:25" x14ac:dyDescent="0.2">
      <c r="U5258" s="55"/>
      <c r="V5258" s="53"/>
      <c r="W5258" s="53"/>
      <c r="X5258" s="53"/>
      <c r="Y5258" s="55"/>
    </row>
    <row r="5259" spans="21:25" x14ac:dyDescent="0.2">
      <c r="U5259" s="55"/>
      <c r="V5259" s="53"/>
      <c r="W5259" s="53"/>
      <c r="X5259" s="53"/>
      <c r="Y5259" s="55"/>
    </row>
    <row r="5260" spans="21:25" x14ac:dyDescent="0.2">
      <c r="U5260" s="55"/>
      <c r="V5260" s="53"/>
      <c r="W5260" s="53"/>
      <c r="X5260" s="53"/>
      <c r="Y5260" s="55"/>
    </row>
    <row r="5261" spans="21:25" x14ac:dyDescent="0.2">
      <c r="U5261" s="55"/>
      <c r="V5261" s="53"/>
      <c r="W5261" s="53"/>
      <c r="X5261" s="53"/>
      <c r="Y5261" s="55"/>
    </row>
    <row r="5262" spans="21:25" x14ac:dyDescent="0.2">
      <c r="U5262" s="55"/>
      <c r="V5262" s="53"/>
      <c r="W5262" s="53"/>
      <c r="X5262" s="53"/>
      <c r="Y5262" s="55"/>
    </row>
    <row r="5263" spans="21:25" x14ac:dyDescent="0.2">
      <c r="U5263" s="55"/>
      <c r="V5263" s="53"/>
      <c r="W5263" s="53"/>
      <c r="X5263" s="53"/>
      <c r="Y5263" s="55"/>
    </row>
    <row r="5264" spans="21:25" x14ac:dyDescent="0.2">
      <c r="U5264" s="55"/>
      <c r="V5264" s="53"/>
      <c r="W5264" s="53"/>
      <c r="X5264" s="53"/>
      <c r="Y5264" s="55"/>
    </row>
    <row r="5265" spans="21:25" x14ac:dyDescent="0.2">
      <c r="U5265" s="55"/>
      <c r="V5265" s="53"/>
      <c r="W5265" s="53"/>
      <c r="X5265" s="53"/>
      <c r="Y5265" s="55"/>
    </row>
    <row r="5266" spans="21:25" x14ac:dyDescent="0.2">
      <c r="U5266" s="55"/>
      <c r="V5266" s="53"/>
      <c r="W5266" s="53"/>
      <c r="X5266" s="53"/>
      <c r="Y5266" s="55"/>
    </row>
    <row r="5267" spans="21:25" x14ac:dyDescent="0.2">
      <c r="U5267" s="55"/>
      <c r="V5267" s="53"/>
      <c r="W5267" s="53"/>
      <c r="X5267" s="53"/>
      <c r="Y5267" s="55"/>
    </row>
    <row r="5268" spans="21:25" x14ac:dyDescent="0.2">
      <c r="U5268" s="55"/>
      <c r="V5268" s="53"/>
      <c r="W5268" s="53"/>
      <c r="X5268" s="53"/>
      <c r="Y5268" s="55"/>
    </row>
    <row r="5269" spans="21:25" x14ac:dyDescent="0.2">
      <c r="U5269" s="55"/>
      <c r="V5269" s="53"/>
      <c r="W5269" s="53"/>
      <c r="X5269" s="53"/>
      <c r="Y5269" s="55"/>
    </row>
    <row r="5270" spans="21:25" x14ac:dyDescent="0.2">
      <c r="U5270" s="55"/>
      <c r="V5270" s="53"/>
      <c r="W5270" s="53"/>
      <c r="X5270" s="53"/>
      <c r="Y5270" s="55"/>
    </row>
    <row r="5271" spans="21:25" x14ac:dyDescent="0.2">
      <c r="U5271" s="55"/>
      <c r="V5271" s="53"/>
      <c r="W5271" s="53"/>
      <c r="X5271" s="53"/>
      <c r="Y5271" s="55"/>
    </row>
    <row r="5272" spans="21:25" x14ac:dyDescent="0.2">
      <c r="U5272" s="55"/>
      <c r="V5272" s="53"/>
      <c r="W5272" s="53"/>
      <c r="X5272" s="53"/>
      <c r="Y5272" s="55"/>
    </row>
    <row r="5273" spans="21:25" x14ac:dyDescent="0.2">
      <c r="U5273" s="55"/>
      <c r="V5273" s="53"/>
      <c r="W5273" s="53"/>
      <c r="X5273" s="53"/>
      <c r="Y5273" s="55"/>
    </row>
    <row r="5274" spans="21:25" x14ac:dyDescent="0.2">
      <c r="U5274" s="55"/>
      <c r="V5274" s="53"/>
      <c r="W5274" s="53"/>
      <c r="X5274" s="53"/>
      <c r="Y5274" s="55"/>
    </row>
    <row r="5275" spans="21:25" x14ac:dyDescent="0.2">
      <c r="U5275" s="55"/>
      <c r="V5275" s="53"/>
      <c r="W5275" s="53"/>
      <c r="X5275" s="53"/>
      <c r="Y5275" s="55"/>
    </row>
    <row r="5276" spans="21:25" x14ac:dyDescent="0.2">
      <c r="U5276" s="55"/>
      <c r="V5276" s="53"/>
      <c r="W5276" s="53"/>
      <c r="X5276" s="53"/>
      <c r="Y5276" s="55"/>
    </row>
    <row r="5277" spans="21:25" x14ac:dyDescent="0.2">
      <c r="U5277" s="55"/>
      <c r="V5277" s="53"/>
      <c r="W5277" s="53"/>
      <c r="X5277" s="53"/>
      <c r="Y5277" s="55"/>
    </row>
    <row r="5278" spans="21:25" x14ac:dyDescent="0.2">
      <c r="U5278" s="55"/>
      <c r="V5278" s="53"/>
      <c r="W5278" s="53"/>
      <c r="X5278" s="53"/>
      <c r="Y5278" s="55"/>
    </row>
    <row r="5279" spans="21:25" x14ac:dyDescent="0.2">
      <c r="U5279" s="55"/>
      <c r="V5279" s="53"/>
      <c r="W5279" s="53"/>
      <c r="X5279" s="53"/>
      <c r="Y5279" s="55"/>
    </row>
    <row r="5280" spans="21:25" x14ac:dyDescent="0.2">
      <c r="U5280" s="55"/>
      <c r="V5280" s="53"/>
      <c r="W5280" s="53"/>
      <c r="X5280" s="53"/>
      <c r="Y5280" s="55"/>
    </row>
    <row r="5281" spans="21:25" x14ac:dyDescent="0.2">
      <c r="U5281" s="55"/>
      <c r="V5281" s="53"/>
      <c r="W5281" s="53"/>
      <c r="X5281" s="53"/>
      <c r="Y5281" s="55"/>
    </row>
    <row r="5282" spans="21:25" x14ac:dyDescent="0.2">
      <c r="U5282" s="55"/>
      <c r="V5282" s="53"/>
      <c r="W5282" s="53"/>
      <c r="X5282" s="53"/>
      <c r="Y5282" s="55"/>
    </row>
    <row r="5283" spans="21:25" x14ac:dyDescent="0.2">
      <c r="U5283" s="55"/>
      <c r="V5283" s="53"/>
      <c r="W5283" s="53"/>
      <c r="X5283" s="53"/>
      <c r="Y5283" s="55"/>
    </row>
    <row r="5284" spans="21:25" x14ac:dyDescent="0.2">
      <c r="U5284" s="55"/>
      <c r="V5284" s="53"/>
      <c r="W5284" s="53"/>
      <c r="X5284" s="53"/>
      <c r="Y5284" s="55"/>
    </row>
    <row r="5285" spans="21:25" x14ac:dyDescent="0.2">
      <c r="U5285" s="55"/>
      <c r="V5285" s="53"/>
      <c r="W5285" s="53"/>
      <c r="X5285" s="53"/>
      <c r="Y5285" s="55"/>
    </row>
    <row r="5286" spans="21:25" x14ac:dyDescent="0.2">
      <c r="U5286" s="55"/>
      <c r="V5286" s="53"/>
      <c r="W5286" s="53"/>
      <c r="X5286" s="53"/>
      <c r="Y5286" s="55"/>
    </row>
    <row r="5287" spans="21:25" x14ac:dyDescent="0.2">
      <c r="U5287" s="55"/>
      <c r="V5287" s="53"/>
      <c r="W5287" s="53"/>
      <c r="X5287" s="53"/>
      <c r="Y5287" s="55"/>
    </row>
    <row r="5288" spans="21:25" x14ac:dyDescent="0.2">
      <c r="U5288" s="55"/>
      <c r="V5288" s="53"/>
      <c r="W5288" s="53"/>
      <c r="X5288" s="53"/>
      <c r="Y5288" s="55"/>
    </row>
    <row r="5289" spans="21:25" x14ac:dyDescent="0.2">
      <c r="U5289" s="55"/>
      <c r="V5289" s="53"/>
      <c r="W5289" s="53"/>
      <c r="X5289" s="53"/>
      <c r="Y5289" s="55"/>
    </row>
    <row r="5290" spans="21:25" x14ac:dyDescent="0.2">
      <c r="U5290" s="55"/>
      <c r="V5290" s="53"/>
      <c r="W5290" s="53"/>
      <c r="X5290" s="53"/>
      <c r="Y5290" s="55"/>
    </row>
    <row r="5291" spans="21:25" x14ac:dyDescent="0.2">
      <c r="U5291" s="55"/>
      <c r="V5291" s="53"/>
      <c r="W5291" s="53"/>
      <c r="X5291" s="53"/>
      <c r="Y5291" s="55"/>
    </row>
    <row r="5292" spans="21:25" x14ac:dyDescent="0.2">
      <c r="U5292" s="55"/>
      <c r="V5292" s="53"/>
      <c r="W5292" s="53"/>
      <c r="X5292" s="53"/>
      <c r="Y5292" s="55"/>
    </row>
    <row r="5293" spans="21:25" x14ac:dyDescent="0.2">
      <c r="U5293" s="55"/>
      <c r="V5293" s="53"/>
      <c r="W5293" s="53"/>
      <c r="X5293" s="53"/>
      <c r="Y5293" s="55"/>
    </row>
    <row r="5294" spans="21:25" x14ac:dyDescent="0.2">
      <c r="U5294" s="55"/>
      <c r="V5294" s="53"/>
      <c r="W5294" s="53"/>
      <c r="X5294" s="53"/>
      <c r="Y5294" s="55"/>
    </row>
    <row r="5295" spans="21:25" x14ac:dyDescent="0.2">
      <c r="U5295" s="55"/>
      <c r="V5295" s="53"/>
      <c r="W5295" s="53"/>
      <c r="X5295" s="53"/>
      <c r="Y5295" s="55"/>
    </row>
    <row r="5296" spans="21:25" x14ac:dyDescent="0.2">
      <c r="U5296" s="55"/>
      <c r="V5296" s="53"/>
      <c r="W5296" s="53"/>
      <c r="X5296" s="53"/>
      <c r="Y5296" s="55"/>
    </row>
    <row r="5297" spans="21:25" x14ac:dyDescent="0.2">
      <c r="U5297" s="55"/>
      <c r="V5297" s="53"/>
      <c r="W5297" s="53"/>
      <c r="X5297" s="53"/>
      <c r="Y5297" s="55"/>
    </row>
    <row r="5298" spans="21:25" x14ac:dyDescent="0.2">
      <c r="U5298" s="55"/>
      <c r="V5298" s="53"/>
      <c r="W5298" s="53"/>
      <c r="X5298" s="53"/>
      <c r="Y5298" s="55"/>
    </row>
    <row r="5299" spans="21:25" x14ac:dyDescent="0.2">
      <c r="U5299" s="55"/>
      <c r="V5299" s="53"/>
      <c r="W5299" s="53"/>
      <c r="X5299" s="53"/>
      <c r="Y5299" s="55"/>
    </row>
    <row r="5300" spans="21:25" x14ac:dyDescent="0.2">
      <c r="U5300" s="55"/>
      <c r="V5300" s="53"/>
      <c r="W5300" s="53"/>
      <c r="X5300" s="53"/>
      <c r="Y5300" s="55"/>
    </row>
    <row r="5301" spans="21:25" x14ac:dyDescent="0.2">
      <c r="U5301" s="55"/>
      <c r="V5301" s="53"/>
      <c r="W5301" s="53"/>
      <c r="X5301" s="53"/>
      <c r="Y5301" s="55"/>
    </row>
    <row r="5302" spans="21:25" x14ac:dyDescent="0.2">
      <c r="U5302" s="55"/>
      <c r="V5302" s="53"/>
      <c r="W5302" s="53"/>
      <c r="X5302" s="53"/>
      <c r="Y5302" s="55"/>
    </row>
    <row r="5303" spans="21:25" x14ac:dyDescent="0.2">
      <c r="U5303" s="55"/>
      <c r="V5303" s="53"/>
      <c r="W5303" s="53"/>
      <c r="X5303" s="53"/>
      <c r="Y5303" s="55"/>
    </row>
    <row r="5304" spans="21:25" x14ac:dyDescent="0.2">
      <c r="U5304" s="55"/>
      <c r="V5304" s="53"/>
      <c r="W5304" s="53"/>
      <c r="X5304" s="53"/>
      <c r="Y5304" s="55"/>
    </row>
    <row r="5305" spans="21:25" x14ac:dyDescent="0.2">
      <c r="U5305" s="55"/>
      <c r="V5305" s="53"/>
      <c r="W5305" s="53"/>
      <c r="X5305" s="53"/>
      <c r="Y5305" s="55"/>
    </row>
    <row r="5306" spans="21:25" x14ac:dyDescent="0.2">
      <c r="U5306" s="55"/>
      <c r="V5306" s="53"/>
      <c r="W5306" s="53"/>
      <c r="X5306" s="53"/>
      <c r="Y5306" s="55"/>
    </row>
    <row r="5307" spans="21:25" x14ac:dyDescent="0.2">
      <c r="U5307" s="55"/>
      <c r="V5307" s="53"/>
      <c r="W5307" s="53"/>
      <c r="X5307" s="53"/>
      <c r="Y5307" s="55"/>
    </row>
    <row r="5308" spans="21:25" x14ac:dyDescent="0.2">
      <c r="U5308" s="55"/>
      <c r="V5308" s="53"/>
      <c r="W5308" s="53"/>
      <c r="X5308" s="53"/>
      <c r="Y5308" s="55"/>
    </row>
    <row r="5309" spans="21:25" x14ac:dyDescent="0.2">
      <c r="U5309" s="55"/>
      <c r="V5309" s="53"/>
      <c r="W5309" s="53"/>
      <c r="X5309" s="53"/>
      <c r="Y5309" s="55"/>
    </row>
    <row r="5310" spans="21:25" x14ac:dyDescent="0.2">
      <c r="U5310" s="55"/>
      <c r="V5310" s="53"/>
      <c r="W5310" s="53"/>
      <c r="X5310" s="53"/>
      <c r="Y5310" s="55"/>
    </row>
    <row r="5311" spans="21:25" x14ac:dyDescent="0.2">
      <c r="U5311" s="55"/>
      <c r="V5311" s="53"/>
      <c r="W5311" s="53"/>
      <c r="X5311" s="53"/>
      <c r="Y5311" s="55"/>
    </row>
    <row r="5312" spans="21:25" x14ac:dyDescent="0.2">
      <c r="U5312" s="55"/>
      <c r="V5312" s="53"/>
      <c r="W5312" s="53"/>
      <c r="X5312" s="53"/>
      <c r="Y5312" s="55"/>
    </row>
    <row r="5313" spans="21:25" x14ac:dyDescent="0.2">
      <c r="U5313" s="55"/>
      <c r="V5313" s="53"/>
      <c r="W5313" s="53"/>
      <c r="X5313" s="53"/>
      <c r="Y5313" s="55"/>
    </row>
    <row r="5314" spans="21:25" x14ac:dyDescent="0.2">
      <c r="U5314" s="55"/>
      <c r="V5314" s="53"/>
      <c r="W5314" s="53"/>
      <c r="X5314" s="53"/>
      <c r="Y5314" s="55"/>
    </row>
    <row r="5315" spans="21:25" x14ac:dyDescent="0.2">
      <c r="U5315" s="55"/>
      <c r="V5315" s="53"/>
      <c r="W5315" s="53"/>
      <c r="X5315" s="53"/>
      <c r="Y5315" s="55"/>
    </row>
    <row r="5316" spans="21:25" x14ac:dyDescent="0.2">
      <c r="U5316" s="55"/>
      <c r="V5316" s="53"/>
      <c r="W5316" s="53"/>
      <c r="X5316" s="53"/>
      <c r="Y5316" s="55"/>
    </row>
    <row r="5317" spans="21:25" x14ac:dyDescent="0.2">
      <c r="U5317" s="55"/>
      <c r="V5317" s="53"/>
      <c r="W5317" s="53"/>
      <c r="X5317" s="53"/>
      <c r="Y5317" s="55"/>
    </row>
    <row r="5318" spans="21:25" x14ac:dyDescent="0.2">
      <c r="U5318" s="55"/>
      <c r="V5318" s="53"/>
      <c r="W5318" s="53"/>
      <c r="X5318" s="53"/>
      <c r="Y5318" s="55"/>
    </row>
    <row r="5319" spans="21:25" x14ac:dyDescent="0.2">
      <c r="U5319" s="55"/>
      <c r="V5319" s="53"/>
      <c r="W5319" s="53"/>
      <c r="X5319" s="53"/>
      <c r="Y5319" s="55"/>
    </row>
    <row r="5320" spans="21:25" x14ac:dyDescent="0.2">
      <c r="U5320" s="55"/>
      <c r="V5320" s="53"/>
      <c r="W5320" s="53"/>
      <c r="X5320" s="53"/>
      <c r="Y5320" s="55"/>
    </row>
    <row r="5321" spans="21:25" x14ac:dyDescent="0.2">
      <c r="U5321" s="55"/>
      <c r="V5321" s="53"/>
      <c r="W5321" s="53"/>
      <c r="X5321" s="53"/>
      <c r="Y5321" s="55"/>
    </row>
    <row r="5322" spans="21:25" x14ac:dyDescent="0.2">
      <c r="U5322" s="55"/>
      <c r="V5322" s="53"/>
      <c r="W5322" s="53"/>
      <c r="X5322" s="53"/>
      <c r="Y5322" s="55"/>
    </row>
    <row r="5323" spans="21:25" x14ac:dyDescent="0.2">
      <c r="U5323" s="55"/>
      <c r="V5323" s="53"/>
      <c r="W5323" s="53"/>
      <c r="X5323" s="53"/>
      <c r="Y5323" s="55"/>
    </row>
    <row r="5324" spans="21:25" x14ac:dyDescent="0.2">
      <c r="U5324" s="55"/>
      <c r="V5324" s="53"/>
      <c r="W5324" s="53"/>
      <c r="X5324" s="53"/>
      <c r="Y5324" s="55"/>
    </row>
    <row r="5325" spans="21:25" x14ac:dyDescent="0.2">
      <c r="U5325" s="55"/>
      <c r="V5325" s="53"/>
      <c r="W5325" s="53"/>
      <c r="X5325" s="53"/>
      <c r="Y5325" s="55"/>
    </row>
    <row r="5326" spans="21:25" x14ac:dyDescent="0.2">
      <c r="U5326" s="55"/>
      <c r="V5326" s="53"/>
      <c r="W5326" s="53"/>
      <c r="X5326" s="53"/>
      <c r="Y5326" s="55"/>
    </row>
    <row r="5327" spans="21:25" x14ac:dyDescent="0.2">
      <c r="U5327" s="55"/>
      <c r="V5327" s="53"/>
      <c r="W5327" s="53"/>
      <c r="X5327" s="53"/>
      <c r="Y5327" s="55"/>
    </row>
    <row r="5328" spans="21:25" x14ac:dyDescent="0.2">
      <c r="U5328" s="55"/>
      <c r="V5328" s="53"/>
      <c r="W5328" s="53"/>
      <c r="X5328" s="53"/>
      <c r="Y5328" s="55"/>
    </row>
    <row r="5329" spans="21:25" x14ac:dyDescent="0.2">
      <c r="U5329" s="55"/>
      <c r="V5329" s="53"/>
      <c r="W5329" s="53"/>
      <c r="X5329" s="53"/>
      <c r="Y5329" s="55"/>
    </row>
    <row r="5330" spans="21:25" x14ac:dyDescent="0.2">
      <c r="U5330" s="55"/>
      <c r="V5330" s="53"/>
      <c r="W5330" s="53"/>
      <c r="X5330" s="53"/>
      <c r="Y5330" s="55"/>
    </row>
    <row r="5331" spans="21:25" x14ac:dyDescent="0.2">
      <c r="U5331" s="55"/>
      <c r="V5331" s="53"/>
      <c r="W5331" s="53"/>
      <c r="X5331" s="53"/>
      <c r="Y5331" s="55"/>
    </row>
    <row r="5332" spans="21:25" x14ac:dyDescent="0.2">
      <c r="U5332" s="55"/>
      <c r="V5332" s="53"/>
      <c r="W5332" s="53"/>
      <c r="X5332" s="53"/>
      <c r="Y5332" s="55"/>
    </row>
    <row r="5333" spans="21:25" x14ac:dyDescent="0.2">
      <c r="U5333" s="55"/>
      <c r="V5333" s="53"/>
      <c r="W5333" s="53"/>
      <c r="X5333" s="53"/>
      <c r="Y5333" s="55"/>
    </row>
    <row r="5334" spans="21:25" x14ac:dyDescent="0.2">
      <c r="U5334" s="55"/>
      <c r="V5334" s="53"/>
      <c r="W5334" s="53"/>
      <c r="X5334" s="53"/>
      <c r="Y5334" s="55"/>
    </row>
    <row r="5335" spans="21:25" x14ac:dyDescent="0.2">
      <c r="U5335" s="55"/>
      <c r="V5335" s="53"/>
      <c r="W5335" s="53"/>
      <c r="X5335" s="53"/>
      <c r="Y5335" s="55"/>
    </row>
    <row r="5336" spans="21:25" x14ac:dyDescent="0.2">
      <c r="U5336" s="55"/>
      <c r="V5336" s="53"/>
      <c r="W5336" s="53"/>
      <c r="X5336" s="53"/>
      <c r="Y5336" s="55"/>
    </row>
    <row r="5337" spans="21:25" x14ac:dyDescent="0.2">
      <c r="U5337" s="55"/>
      <c r="V5337" s="53"/>
      <c r="W5337" s="53"/>
      <c r="X5337" s="53"/>
      <c r="Y5337" s="55"/>
    </row>
    <row r="5338" spans="21:25" x14ac:dyDescent="0.2">
      <c r="U5338" s="55"/>
      <c r="V5338" s="53"/>
      <c r="W5338" s="53"/>
      <c r="X5338" s="53"/>
      <c r="Y5338" s="55"/>
    </row>
    <row r="5339" spans="21:25" x14ac:dyDescent="0.2">
      <c r="U5339" s="55"/>
      <c r="V5339" s="53"/>
      <c r="W5339" s="53"/>
      <c r="X5339" s="53"/>
      <c r="Y5339" s="55"/>
    </row>
    <row r="5340" spans="21:25" x14ac:dyDescent="0.2">
      <c r="U5340" s="55"/>
      <c r="V5340" s="53"/>
      <c r="W5340" s="53"/>
      <c r="X5340" s="53"/>
      <c r="Y5340" s="55"/>
    </row>
    <row r="5341" spans="21:25" x14ac:dyDescent="0.2">
      <c r="U5341" s="55"/>
      <c r="V5341" s="53"/>
      <c r="W5341" s="53"/>
      <c r="X5341" s="53"/>
      <c r="Y5341" s="55"/>
    </row>
    <row r="5342" spans="21:25" x14ac:dyDescent="0.2">
      <c r="U5342" s="55"/>
      <c r="V5342" s="53"/>
      <c r="W5342" s="53"/>
      <c r="X5342" s="53"/>
      <c r="Y5342" s="55"/>
    </row>
    <row r="5343" spans="21:25" x14ac:dyDescent="0.2">
      <c r="U5343" s="55"/>
      <c r="V5343" s="53"/>
      <c r="W5343" s="53"/>
      <c r="X5343" s="53"/>
      <c r="Y5343" s="55"/>
    </row>
    <row r="5344" spans="21:25" x14ac:dyDescent="0.2">
      <c r="U5344" s="55"/>
      <c r="V5344" s="53"/>
      <c r="W5344" s="53"/>
      <c r="X5344" s="53"/>
      <c r="Y5344" s="55"/>
    </row>
    <row r="5345" spans="21:25" x14ac:dyDescent="0.2">
      <c r="U5345" s="55"/>
      <c r="V5345" s="53"/>
      <c r="W5345" s="53"/>
      <c r="X5345" s="53"/>
      <c r="Y5345" s="55"/>
    </row>
    <row r="5346" spans="21:25" x14ac:dyDescent="0.2">
      <c r="U5346" s="55"/>
      <c r="V5346" s="53"/>
      <c r="W5346" s="53"/>
      <c r="X5346" s="53"/>
      <c r="Y5346" s="55"/>
    </row>
    <row r="5347" spans="21:25" x14ac:dyDescent="0.2">
      <c r="U5347" s="55"/>
      <c r="V5347" s="53"/>
      <c r="W5347" s="53"/>
      <c r="X5347" s="53"/>
      <c r="Y5347" s="55"/>
    </row>
    <row r="5348" spans="21:25" x14ac:dyDescent="0.2">
      <c r="U5348" s="55"/>
      <c r="V5348" s="53"/>
      <c r="W5348" s="53"/>
      <c r="X5348" s="53"/>
      <c r="Y5348" s="55"/>
    </row>
    <row r="5349" spans="21:25" x14ac:dyDescent="0.2">
      <c r="U5349" s="55"/>
      <c r="V5349" s="53"/>
      <c r="W5349" s="53"/>
      <c r="X5349" s="53"/>
      <c r="Y5349" s="55"/>
    </row>
    <row r="5350" spans="21:25" x14ac:dyDescent="0.2">
      <c r="U5350" s="55"/>
      <c r="V5350" s="53"/>
      <c r="W5350" s="53"/>
      <c r="X5350" s="53"/>
      <c r="Y5350" s="55"/>
    </row>
    <row r="5351" spans="21:25" x14ac:dyDescent="0.2">
      <c r="U5351" s="55"/>
      <c r="V5351" s="53"/>
      <c r="W5351" s="53"/>
      <c r="X5351" s="53"/>
      <c r="Y5351" s="55"/>
    </row>
    <row r="5352" spans="21:25" x14ac:dyDescent="0.2">
      <c r="U5352" s="55"/>
      <c r="V5352" s="53"/>
      <c r="W5352" s="53"/>
      <c r="X5352" s="53"/>
      <c r="Y5352" s="55"/>
    </row>
    <row r="5353" spans="21:25" x14ac:dyDescent="0.2">
      <c r="U5353" s="55"/>
      <c r="V5353" s="53"/>
      <c r="W5353" s="53"/>
      <c r="X5353" s="53"/>
      <c r="Y5353" s="55"/>
    </row>
    <row r="5354" spans="21:25" x14ac:dyDescent="0.2">
      <c r="U5354" s="55"/>
      <c r="V5354" s="53"/>
      <c r="W5354" s="53"/>
      <c r="X5354" s="53"/>
      <c r="Y5354" s="55"/>
    </row>
    <row r="5355" spans="21:25" x14ac:dyDescent="0.2">
      <c r="U5355" s="55"/>
      <c r="V5355" s="53"/>
      <c r="W5355" s="53"/>
      <c r="X5355" s="53"/>
      <c r="Y5355" s="55"/>
    </row>
    <row r="5356" spans="21:25" x14ac:dyDescent="0.2">
      <c r="U5356" s="55"/>
      <c r="V5356" s="53"/>
      <c r="W5356" s="53"/>
      <c r="X5356" s="53"/>
      <c r="Y5356" s="55"/>
    </row>
    <row r="5357" spans="21:25" x14ac:dyDescent="0.2">
      <c r="U5357" s="55"/>
      <c r="V5357" s="53"/>
      <c r="W5357" s="53"/>
      <c r="X5357" s="53"/>
      <c r="Y5357" s="55"/>
    </row>
    <row r="5358" spans="21:25" x14ac:dyDescent="0.2">
      <c r="U5358" s="55"/>
      <c r="V5358" s="53"/>
      <c r="W5358" s="53"/>
      <c r="X5358" s="53"/>
      <c r="Y5358" s="55"/>
    </row>
    <row r="5359" spans="21:25" x14ac:dyDescent="0.2">
      <c r="U5359" s="55"/>
      <c r="V5359" s="53"/>
      <c r="W5359" s="53"/>
      <c r="X5359" s="53"/>
      <c r="Y5359" s="55"/>
    </row>
    <row r="5360" spans="21:25" x14ac:dyDescent="0.2">
      <c r="U5360" s="55"/>
      <c r="V5360" s="53"/>
      <c r="W5360" s="53"/>
      <c r="X5360" s="53"/>
      <c r="Y5360" s="55"/>
    </row>
    <row r="5361" spans="21:25" x14ac:dyDescent="0.2">
      <c r="U5361" s="55"/>
      <c r="V5361" s="53"/>
      <c r="W5361" s="53"/>
      <c r="X5361" s="53"/>
      <c r="Y5361" s="55"/>
    </row>
    <row r="5362" spans="21:25" x14ac:dyDescent="0.2">
      <c r="U5362" s="55"/>
      <c r="V5362" s="53"/>
      <c r="W5362" s="53"/>
      <c r="X5362" s="53"/>
      <c r="Y5362" s="55"/>
    </row>
    <row r="5363" spans="21:25" x14ac:dyDescent="0.2">
      <c r="U5363" s="55"/>
      <c r="V5363" s="53"/>
      <c r="W5363" s="53"/>
      <c r="X5363" s="53"/>
      <c r="Y5363" s="55"/>
    </row>
    <row r="5364" spans="21:25" x14ac:dyDescent="0.2">
      <c r="U5364" s="55"/>
      <c r="V5364" s="53"/>
      <c r="W5364" s="53"/>
      <c r="X5364" s="53"/>
      <c r="Y5364" s="55"/>
    </row>
    <row r="5365" spans="21:25" x14ac:dyDescent="0.2">
      <c r="U5365" s="55"/>
      <c r="V5365" s="53"/>
      <c r="W5365" s="53"/>
      <c r="X5365" s="53"/>
      <c r="Y5365" s="55"/>
    </row>
    <row r="5366" spans="21:25" x14ac:dyDescent="0.2">
      <c r="U5366" s="55"/>
      <c r="V5366" s="53"/>
      <c r="W5366" s="53"/>
      <c r="X5366" s="53"/>
      <c r="Y5366" s="55"/>
    </row>
    <row r="5367" spans="21:25" x14ac:dyDescent="0.2">
      <c r="U5367" s="55"/>
      <c r="V5367" s="53"/>
      <c r="W5367" s="53"/>
      <c r="X5367" s="53"/>
      <c r="Y5367" s="55"/>
    </row>
    <row r="5368" spans="21:25" x14ac:dyDescent="0.2">
      <c r="U5368" s="55"/>
      <c r="V5368" s="53"/>
      <c r="W5368" s="53"/>
      <c r="X5368" s="53"/>
      <c r="Y5368" s="55"/>
    </row>
    <row r="5369" spans="21:25" x14ac:dyDescent="0.2">
      <c r="U5369" s="55"/>
      <c r="V5369" s="53"/>
      <c r="W5369" s="53"/>
      <c r="X5369" s="53"/>
      <c r="Y5369" s="55"/>
    </row>
    <row r="5370" spans="21:25" x14ac:dyDescent="0.2">
      <c r="U5370" s="55"/>
      <c r="V5370" s="53"/>
      <c r="W5370" s="53"/>
      <c r="X5370" s="53"/>
      <c r="Y5370" s="55"/>
    </row>
    <row r="5371" spans="21:25" x14ac:dyDescent="0.2">
      <c r="U5371" s="55"/>
      <c r="V5371" s="53"/>
      <c r="W5371" s="53"/>
      <c r="X5371" s="53"/>
      <c r="Y5371" s="55"/>
    </row>
    <row r="5372" spans="21:25" x14ac:dyDescent="0.2">
      <c r="U5372" s="55"/>
      <c r="V5372" s="53"/>
      <c r="W5372" s="53"/>
      <c r="X5372" s="53"/>
      <c r="Y5372" s="55"/>
    </row>
    <row r="5373" spans="21:25" x14ac:dyDescent="0.2">
      <c r="U5373" s="55"/>
      <c r="V5373" s="53"/>
      <c r="W5373" s="53"/>
      <c r="X5373" s="53"/>
      <c r="Y5373" s="55"/>
    </row>
    <row r="5374" spans="21:25" x14ac:dyDescent="0.2">
      <c r="U5374" s="55"/>
      <c r="V5374" s="53"/>
      <c r="W5374" s="53"/>
      <c r="X5374" s="53"/>
      <c r="Y5374" s="55"/>
    </row>
    <row r="5375" spans="21:25" x14ac:dyDescent="0.2">
      <c r="U5375" s="55"/>
      <c r="V5375" s="53"/>
      <c r="W5375" s="53"/>
      <c r="X5375" s="53"/>
      <c r="Y5375" s="55"/>
    </row>
    <row r="5376" spans="21:25" x14ac:dyDescent="0.2">
      <c r="U5376" s="55"/>
      <c r="V5376" s="53"/>
      <c r="W5376" s="53"/>
      <c r="X5376" s="53"/>
      <c r="Y5376" s="55"/>
    </row>
    <row r="5377" spans="21:25" x14ac:dyDescent="0.2">
      <c r="U5377" s="55"/>
      <c r="V5377" s="53"/>
      <c r="W5377" s="53"/>
      <c r="X5377" s="53"/>
      <c r="Y5377" s="55"/>
    </row>
    <row r="5378" spans="21:25" x14ac:dyDescent="0.2">
      <c r="U5378" s="55"/>
      <c r="V5378" s="53"/>
      <c r="W5378" s="53"/>
      <c r="X5378" s="53"/>
      <c r="Y5378" s="55"/>
    </row>
    <row r="5379" spans="21:25" x14ac:dyDescent="0.2">
      <c r="U5379" s="55"/>
      <c r="V5379" s="53"/>
      <c r="W5379" s="53"/>
      <c r="X5379" s="53"/>
      <c r="Y5379" s="55"/>
    </row>
    <row r="5380" spans="21:25" x14ac:dyDescent="0.2">
      <c r="U5380" s="55"/>
      <c r="V5380" s="53"/>
      <c r="W5380" s="53"/>
      <c r="X5380" s="53"/>
      <c r="Y5380" s="55"/>
    </row>
    <row r="5381" spans="21:25" x14ac:dyDescent="0.2">
      <c r="U5381" s="55"/>
      <c r="V5381" s="53"/>
      <c r="W5381" s="53"/>
      <c r="X5381" s="53"/>
      <c r="Y5381" s="55"/>
    </row>
    <row r="5382" spans="21:25" x14ac:dyDescent="0.2">
      <c r="U5382" s="55"/>
      <c r="V5382" s="53"/>
      <c r="W5382" s="53"/>
      <c r="X5382" s="53"/>
      <c r="Y5382" s="55"/>
    </row>
    <row r="5383" spans="21:25" x14ac:dyDescent="0.2">
      <c r="U5383" s="55"/>
      <c r="V5383" s="53"/>
      <c r="W5383" s="53"/>
      <c r="X5383" s="53"/>
      <c r="Y5383" s="55"/>
    </row>
    <row r="5384" spans="21:25" x14ac:dyDescent="0.2">
      <c r="U5384" s="55"/>
      <c r="V5384" s="53"/>
      <c r="W5384" s="53"/>
      <c r="X5384" s="53"/>
      <c r="Y5384" s="55"/>
    </row>
    <row r="5385" spans="21:25" x14ac:dyDescent="0.2">
      <c r="U5385" s="55"/>
      <c r="V5385" s="53"/>
      <c r="W5385" s="53"/>
      <c r="X5385" s="53"/>
      <c r="Y5385" s="55"/>
    </row>
    <row r="5386" spans="21:25" x14ac:dyDescent="0.2">
      <c r="U5386" s="55"/>
      <c r="V5386" s="53"/>
      <c r="W5386" s="53"/>
      <c r="X5386" s="53"/>
      <c r="Y5386" s="55"/>
    </row>
    <row r="5387" spans="21:25" x14ac:dyDescent="0.2">
      <c r="U5387" s="55"/>
      <c r="V5387" s="53"/>
      <c r="W5387" s="53"/>
      <c r="X5387" s="53"/>
      <c r="Y5387" s="55"/>
    </row>
    <row r="5388" spans="21:25" x14ac:dyDescent="0.2">
      <c r="U5388" s="55"/>
      <c r="V5388" s="53"/>
      <c r="W5388" s="53"/>
      <c r="X5388" s="53"/>
      <c r="Y5388" s="55"/>
    </row>
    <row r="5389" spans="21:25" x14ac:dyDescent="0.2">
      <c r="U5389" s="55"/>
      <c r="V5389" s="53"/>
      <c r="W5389" s="53"/>
      <c r="X5389" s="53"/>
      <c r="Y5389" s="55"/>
    </row>
    <row r="5390" spans="21:25" x14ac:dyDescent="0.2">
      <c r="U5390" s="55"/>
      <c r="V5390" s="53"/>
      <c r="W5390" s="53"/>
      <c r="X5390" s="53"/>
      <c r="Y5390" s="55"/>
    </row>
    <row r="5391" spans="21:25" x14ac:dyDescent="0.2">
      <c r="U5391" s="55"/>
      <c r="V5391" s="53"/>
      <c r="W5391" s="53"/>
      <c r="X5391" s="53"/>
      <c r="Y5391" s="55"/>
    </row>
    <row r="5392" spans="21:25" x14ac:dyDescent="0.2">
      <c r="U5392" s="55"/>
      <c r="V5392" s="53"/>
      <c r="W5392" s="53"/>
      <c r="X5392" s="53"/>
      <c r="Y5392" s="55"/>
    </row>
    <row r="5393" spans="21:25" x14ac:dyDescent="0.2">
      <c r="U5393" s="55"/>
      <c r="V5393" s="53"/>
      <c r="W5393" s="53"/>
      <c r="X5393" s="53"/>
      <c r="Y5393" s="55"/>
    </row>
    <row r="5394" spans="21:25" x14ac:dyDescent="0.2">
      <c r="U5394" s="55"/>
      <c r="V5394" s="53"/>
      <c r="W5394" s="53"/>
      <c r="X5394" s="53"/>
      <c r="Y5394" s="55"/>
    </row>
    <row r="5395" spans="21:25" x14ac:dyDescent="0.2">
      <c r="U5395" s="55"/>
      <c r="V5395" s="53"/>
      <c r="W5395" s="53"/>
      <c r="X5395" s="53"/>
      <c r="Y5395" s="55"/>
    </row>
    <row r="5396" spans="21:25" x14ac:dyDescent="0.2">
      <c r="U5396" s="55"/>
      <c r="V5396" s="53"/>
      <c r="W5396" s="53"/>
      <c r="X5396" s="53"/>
      <c r="Y5396" s="55"/>
    </row>
    <row r="5397" spans="21:25" x14ac:dyDescent="0.2">
      <c r="U5397" s="55"/>
      <c r="V5397" s="53"/>
      <c r="W5397" s="53"/>
      <c r="X5397" s="53"/>
      <c r="Y5397" s="55"/>
    </row>
    <row r="5398" spans="21:25" x14ac:dyDescent="0.2">
      <c r="U5398" s="55"/>
      <c r="V5398" s="53"/>
      <c r="W5398" s="53"/>
      <c r="X5398" s="53"/>
      <c r="Y5398" s="55"/>
    </row>
    <row r="5399" spans="21:25" x14ac:dyDescent="0.2">
      <c r="U5399" s="55"/>
      <c r="V5399" s="53"/>
      <c r="W5399" s="53"/>
      <c r="X5399" s="53"/>
      <c r="Y5399" s="55"/>
    </row>
    <row r="5400" spans="21:25" x14ac:dyDescent="0.2">
      <c r="U5400" s="55"/>
      <c r="V5400" s="53"/>
      <c r="W5400" s="53"/>
      <c r="X5400" s="53"/>
      <c r="Y5400" s="55"/>
    </row>
    <row r="5401" spans="21:25" x14ac:dyDescent="0.2">
      <c r="U5401" s="55"/>
      <c r="V5401" s="53"/>
      <c r="W5401" s="53"/>
      <c r="X5401" s="53"/>
      <c r="Y5401" s="55"/>
    </row>
    <row r="5402" spans="21:25" x14ac:dyDescent="0.2">
      <c r="U5402" s="55"/>
      <c r="V5402" s="53"/>
      <c r="W5402" s="53"/>
      <c r="X5402" s="53"/>
      <c r="Y5402" s="55"/>
    </row>
    <row r="5403" spans="21:25" x14ac:dyDescent="0.2">
      <c r="U5403" s="55"/>
      <c r="V5403" s="53"/>
      <c r="W5403" s="53"/>
      <c r="X5403" s="53"/>
      <c r="Y5403" s="55"/>
    </row>
    <row r="5404" spans="21:25" x14ac:dyDescent="0.2">
      <c r="U5404" s="55"/>
      <c r="V5404" s="53"/>
      <c r="W5404" s="53"/>
      <c r="X5404" s="53"/>
      <c r="Y5404" s="55"/>
    </row>
    <row r="5405" spans="21:25" x14ac:dyDescent="0.2">
      <c r="U5405" s="55"/>
      <c r="V5405" s="53"/>
      <c r="W5405" s="53"/>
      <c r="X5405" s="53"/>
      <c r="Y5405" s="55"/>
    </row>
    <row r="5406" spans="21:25" x14ac:dyDescent="0.2">
      <c r="U5406" s="55"/>
      <c r="V5406" s="53"/>
      <c r="W5406" s="53"/>
      <c r="X5406" s="53"/>
      <c r="Y5406" s="55"/>
    </row>
    <row r="5407" spans="21:25" x14ac:dyDescent="0.2">
      <c r="U5407" s="55"/>
      <c r="V5407" s="53"/>
      <c r="W5407" s="53"/>
      <c r="X5407" s="53"/>
      <c r="Y5407" s="55"/>
    </row>
    <row r="5408" spans="21:25" x14ac:dyDescent="0.2">
      <c r="U5408" s="55"/>
      <c r="V5408" s="53"/>
      <c r="W5408" s="53"/>
      <c r="X5408" s="53"/>
      <c r="Y5408" s="55"/>
    </row>
    <row r="5409" spans="21:25" x14ac:dyDescent="0.2">
      <c r="U5409" s="55"/>
      <c r="V5409" s="53"/>
      <c r="W5409" s="53"/>
      <c r="X5409" s="53"/>
      <c r="Y5409" s="55"/>
    </row>
    <row r="5410" spans="21:25" x14ac:dyDescent="0.2">
      <c r="U5410" s="55"/>
      <c r="V5410" s="53"/>
      <c r="W5410" s="53"/>
      <c r="X5410" s="53"/>
      <c r="Y5410" s="55"/>
    </row>
    <row r="5411" spans="21:25" x14ac:dyDescent="0.2">
      <c r="U5411" s="55"/>
      <c r="V5411" s="53"/>
      <c r="W5411" s="53"/>
      <c r="X5411" s="53"/>
      <c r="Y5411" s="55"/>
    </row>
    <row r="5412" spans="21:25" x14ac:dyDescent="0.2">
      <c r="U5412" s="55"/>
      <c r="V5412" s="53"/>
      <c r="W5412" s="53"/>
      <c r="X5412" s="53"/>
      <c r="Y5412" s="55"/>
    </row>
    <row r="5413" spans="21:25" x14ac:dyDescent="0.2">
      <c r="U5413" s="55"/>
      <c r="V5413" s="53"/>
      <c r="W5413" s="53"/>
      <c r="X5413" s="53"/>
      <c r="Y5413" s="55"/>
    </row>
    <row r="5414" spans="21:25" x14ac:dyDescent="0.2">
      <c r="U5414" s="55"/>
      <c r="V5414" s="53"/>
      <c r="W5414" s="53"/>
      <c r="X5414" s="53"/>
      <c r="Y5414" s="55"/>
    </row>
    <row r="5415" spans="21:25" x14ac:dyDescent="0.2">
      <c r="U5415" s="55"/>
      <c r="V5415" s="53"/>
      <c r="W5415" s="53"/>
      <c r="X5415" s="53"/>
      <c r="Y5415" s="55"/>
    </row>
    <row r="5416" spans="21:25" x14ac:dyDescent="0.2">
      <c r="U5416" s="55"/>
      <c r="V5416" s="53"/>
      <c r="W5416" s="53"/>
      <c r="X5416" s="53"/>
      <c r="Y5416" s="55"/>
    </row>
    <row r="5417" spans="21:25" x14ac:dyDescent="0.2">
      <c r="U5417" s="55"/>
      <c r="V5417" s="53"/>
      <c r="W5417" s="53"/>
      <c r="X5417" s="53"/>
      <c r="Y5417" s="55"/>
    </row>
    <row r="5418" spans="21:25" x14ac:dyDescent="0.2">
      <c r="U5418" s="55"/>
      <c r="V5418" s="53"/>
      <c r="W5418" s="53"/>
      <c r="X5418" s="53"/>
      <c r="Y5418" s="55"/>
    </row>
    <row r="5419" spans="21:25" x14ac:dyDescent="0.2">
      <c r="U5419" s="55"/>
      <c r="V5419" s="53"/>
      <c r="W5419" s="53"/>
      <c r="X5419" s="53"/>
      <c r="Y5419" s="55"/>
    </row>
    <row r="5420" spans="21:25" x14ac:dyDescent="0.2">
      <c r="U5420" s="55"/>
      <c r="V5420" s="53"/>
      <c r="W5420" s="53"/>
      <c r="X5420" s="53"/>
      <c r="Y5420" s="55"/>
    </row>
    <row r="5421" spans="21:25" x14ac:dyDescent="0.2">
      <c r="U5421" s="55"/>
      <c r="V5421" s="53"/>
      <c r="W5421" s="53"/>
      <c r="X5421" s="53"/>
      <c r="Y5421" s="55"/>
    </row>
    <row r="5422" spans="21:25" x14ac:dyDescent="0.2">
      <c r="U5422" s="55"/>
      <c r="V5422" s="53"/>
      <c r="W5422" s="53"/>
      <c r="X5422" s="53"/>
      <c r="Y5422" s="55"/>
    </row>
    <row r="5423" spans="21:25" x14ac:dyDescent="0.2">
      <c r="U5423" s="55"/>
      <c r="V5423" s="53"/>
      <c r="W5423" s="53"/>
      <c r="X5423" s="53"/>
      <c r="Y5423" s="55"/>
    </row>
    <row r="5424" spans="21:25" x14ac:dyDescent="0.2">
      <c r="U5424" s="55"/>
      <c r="V5424" s="53"/>
      <c r="W5424" s="53"/>
      <c r="X5424" s="53"/>
      <c r="Y5424" s="55"/>
    </row>
    <row r="5425" spans="21:25" x14ac:dyDescent="0.2">
      <c r="U5425" s="55"/>
      <c r="V5425" s="53"/>
      <c r="W5425" s="53"/>
      <c r="X5425" s="53"/>
      <c r="Y5425" s="55"/>
    </row>
    <row r="5426" spans="21:25" x14ac:dyDescent="0.2">
      <c r="U5426" s="55"/>
      <c r="V5426" s="53"/>
      <c r="W5426" s="53"/>
      <c r="X5426" s="53"/>
      <c r="Y5426" s="55"/>
    </row>
    <row r="5427" spans="21:25" x14ac:dyDescent="0.2">
      <c r="U5427" s="55"/>
      <c r="V5427" s="53"/>
      <c r="W5427" s="53"/>
      <c r="X5427" s="53"/>
      <c r="Y5427" s="55"/>
    </row>
    <row r="5428" spans="21:25" x14ac:dyDescent="0.2">
      <c r="U5428" s="55"/>
      <c r="V5428" s="53"/>
      <c r="W5428" s="53"/>
      <c r="X5428" s="53"/>
      <c r="Y5428" s="55"/>
    </row>
    <row r="5429" spans="21:25" x14ac:dyDescent="0.2">
      <c r="U5429" s="55"/>
      <c r="V5429" s="53"/>
      <c r="W5429" s="53"/>
      <c r="X5429" s="53"/>
      <c r="Y5429" s="55"/>
    </row>
    <row r="5430" spans="21:25" x14ac:dyDescent="0.2">
      <c r="U5430" s="55"/>
      <c r="V5430" s="53"/>
      <c r="W5430" s="53"/>
      <c r="X5430" s="53"/>
      <c r="Y5430" s="55"/>
    </row>
    <row r="5431" spans="21:25" x14ac:dyDescent="0.2">
      <c r="U5431" s="55"/>
      <c r="V5431" s="53"/>
      <c r="W5431" s="53"/>
      <c r="X5431" s="53"/>
      <c r="Y5431" s="55"/>
    </row>
    <row r="5432" spans="21:25" x14ac:dyDescent="0.2">
      <c r="U5432" s="55"/>
      <c r="V5432" s="53"/>
      <c r="W5432" s="53"/>
      <c r="X5432" s="53"/>
      <c r="Y5432" s="55"/>
    </row>
    <row r="5433" spans="21:25" x14ac:dyDescent="0.2">
      <c r="U5433" s="55"/>
      <c r="V5433" s="53"/>
      <c r="W5433" s="53"/>
      <c r="X5433" s="53"/>
      <c r="Y5433" s="55"/>
    </row>
    <row r="5434" spans="21:25" x14ac:dyDescent="0.2">
      <c r="U5434" s="55"/>
      <c r="V5434" s="53"/>
      <c r="W5434" s="53"/>
      <c r="X5434" s="53"/>
      <c r="Y5434" s="55"/>
    </row>
    <row r="5435" spans="21:25" x14ac:dyDescent="0.2">
      <c r="U5435" s="55"/>
      <c r="V5435" s="53"/>
      <c r="W5435" s="53"/>
      <c r="X5435" s="53"/>
      <c r="Y5435" s="55"/>
    </row>
    <row r="5436" spans="21:25" x14ac:dyDescent="0.2">
      <c r="U5436" s="55"/>
      <c r="V5436" s="53"/>
      <c r="W5436" s="53"/>
      <c r="X5436" s="53"/>
      <c r="Y5436" s="55"/>
    </row>
    <row r="5437" spans="21:25" x14ac:dyDescent="0.2">
      <c r="U5437" s="55"/>
      <c r="V5437" s="53"/>
      <c r="W5437" s="53"/>
      <c r="X5437" s="53"/>
      <c r="Y5437" s="55"/>
    </row>
    <row r="5438" spans="21:25" x14ac:dyDescent="0.2">
      <c r="U5438" s="55"/>
      <c r="V5438" s="53"/>
      <c r="W5438" s="53"/>
      <c r="X5438" s="53"/>
      <c r="Y5438" s="55"/>
    </row>
    <row r="5439" spans="21:25" x14ac:dyDescent="0.2">
      <c r="U5439" s="55"/>
      <c r="V5439" s="53"/>
      <c r="W5439" s="53"/>
      <c r="X5439" s="53"/>
      <c r="Y5439" s="55"/>
    </row>
    <row r="5440" spans="21:25" x14ac:dyDescent="0.2">
      <c r="U5440" s="55"/>
      <c r="V5440" s="53"/>
      <c r="W5440" s="53"/>
      <c r="X5440" s="53"/>
      <c r="Y5440" s="55"/>
    </row>
    <row r="5441" spans="21:25" x14ac:dyDescent="0.2">
      <c r="U5441" s="55"/>
      <c r="V5441" s="53"/>
      <c r="W5441" s="53"/>
      <c r="X5441" s="53"/>
      <c r="Y5441" s="55"/>
    </row>
    <row r="5442" spans="21:25" x14ac:dyDescent="0.2">
      <c r="U5442" s="55"/>
      <c r="V5442" s="53"/>
      <c r="W5442" s="53"/>
      <c r="X5442" s="53"/>
      <c r="Y5442" s="55"/>
    </row>
    <row r="5443" spans="21:25" x14ac:dyDescent="0.2">
      <c r="U5443" s="55"/>
      <c r="V5443" s="53"/>
      <c r="W5443" s="53"/>
      <c r="X5443" s="53"/>
      <c r="Y5443" s="55"/>
    </row>
    <row r="5444" spans="21:25" x14ac:dyDescent="0.2">
      <c r="U5444" s="55"/>
      <c r="V5444" s="53"/>
      <c r="W5444" s="53"/>
      <c r="X5444" s="53"/>
      <c r="Y5444" s="55"/>
    </row>
    <row r="5445" spans="21:25" x14ac:dyDescent="0.2">
      <c r="U5445" s="55"/>
      <c r="V5445" s="53"/>
      <c r="W5445" s="53"/>
      <c r="X5445" s="53"/>
      <c r="Y5445" s="55"/>
    </row>
    <row r="5446" spans="21:25" x14ac:dyDescent="0.2">
      <c r="U5446" s="55"/>
      <c r="V5446" s="53"/>
      <c r="W5446" s="53"/>
      <c r="X5446" s="53"/>
      <c r="Y5446" s="55"/>
    </row>
    <row r="5447" spans="21:25" x14ac:dyDescent="0.2">
      <c r="U5447" s="55"/>
      <c r="V5447" s="53"/>
      <c r="W5447" s="53"/>
      <c r="X5447" s="53"/>
      <c r="Y5447" s="55"/>
    </row>
    <row r="5448" spans="21:25" x14ac:dyDescent="0.2">
      <c r="U5448" s="55"/>
      <c r="V5448" s="53"/>
      <c r="W5448" s="53"/>
      <c r="X5448" s="53"/>
      <c r="Y5448" s="55"/>
    </row>
    <row r="5449" spans="21:25" x14ac:dyDescent="0.2">
      <c r="U5449" s="55"/>
      <c r="V5449" s="53"/>
      <c r="W5449" s="53"/>
      <c r="X5449" s="53"/>
      <c r="Y5449" s="55"/>
    </row>
    <row r="5450" spans="21:25" x14ac:dyDescent="0.2">
      <c r="U5450" s="55"/>
      <c r="V5450" s="53"/>
      <c r="W5450" s="53"/>
      <c r="X5450" s="53"/>
      <c r="Y5450" s="55"/>
    </row>
    <row r="5451" spans="21:25" x14ac:dyDescent="0.2">
      <c r="U5451" s="55"/>
      <c r="V5451" s="53"/>
      <c r="W5451" s="53"/>
      <c r="X5451" s="53"/>
      <c r="Y5451" s="55"/>
    </row>
    <row r="5452" spans="21:25" x14ac:dyDescent="0.2">
      <c r="U5452" s="55"/>
      <c r="V5452" s="53"/>
      <c r="W5452" s="53"/>
      <c r="X5452" s="53"/>
      <c r="Y5452" s="55"/>
    </row>
    <row r="5453" spans="21:25" x14ac:dyDescent="0.2">
      <c r="U5453" s="55"/>
      <c r="V5453" s="53"/>
      <c r="W5453" s="53"/>
      <c r="X5453" s="53"/>
      <c r="Y5453" s="55"/>
    </row>
    <row r="5454" spans="21:25" x14ac:dyDescent="0.2">
      <c r="U5454" s="55"/>
      <c r="V5454" s="53"/>
      <c r="W5454" s="53"/>
      <c r="X5454" s="53"/>
      <c r="Y5454" s="55"/>
    </row>
    <row r="5455" spans="21:25" x14ac:dyDescent="0.2">
      <c r="U5455" s="55"/>
      <c r="V5455" s="53"/>
      <c r="W5455" s="53"/>
      <c r="X5455" s="53"/>
      <c r="Y5455" s="55"/>
    </row>
    <row r="5456" spans="21:25" x14ac:dyDescent="0.2">
      <c r="U5456" s="55"/>
      <c r="V5456" s="53"/>
      <c r="W5456" s="53"/>
      <c r="X5456" s="53"/>
      <c r="Y5456" s="55"/>
    </row>
    <row r="5457" spans="21:25" x14ac:dyDescent="0.2">
      <c r="U5457" s="55"/>
      <c r="V5457" s="53"/>
      <c r="W5457" s="53"/>
      <c r="X5457" s="53"/>
      <c r="Y5457" s="55"/>
    </row>
    <row r="5458" spans="21:25" x14ac:dyDescent="0.2">
      <c r="U5458" s="55"/>
      <c r="V5458" s="53"/>
      <c r="W5458" s="53"/>
      <c r="X5458" s="53"/>
      <c r="Y5458" s="55"/>
    </row>
    <row r="5459" spans="21:25" x14ac:dyDescent="0.2">
      <c r="U5459" s="55"/>
      <c r="V5459" s="53"/>
      <c r="W5459" s="53"/>
      <c r="X5459" s="53"/>
      <c r="Y5459" s="55"/>
    </row>
    <row r="5460" spans="21:25" x14ac:dyDescent="0.2">
      <c r="U5460" s="55"/>
      <c r="V5460" s="53"/>
      <c r="W5460" s="53"/>
      <c r="X5460" s="53"/>
      <c r="Y5460" s="55"/>
    </row>
    <row r="5461" spans="21:25" x14ac:dyDescent="0.2">
      <c r="U5461" s="55"/>
      <c r="V5461" s="53"/>
      <c r="W5461" s="53"/>
      <c r="X5461" s="53"/>
      <c r="Y5461" s="55"/>
    </row>
    <row r="5462" spans="21:25" x14ac:dyDescent="0.2">
      <c r="U5462" s="55"/>
      <c r="V5462" s="53"/>
      <c r="W5462" s="53"/>
      <c r="X5462" s="53"/>
      <c r="Y5462" s="55"/>
    </row>
    <row r="5463" spans="21:25" x14ac:dyDescent="0.2">
      <c r="U5463" s="55"/>
      <c r="V5463" s="53"/>
      <c r="W5463" s="53"/>
      <c r="X5463" s="53"/>
      <c r="Y5463" s="55"/>
    </row>
    <row r="5464" spans="21:25" x14ac:dyDescent="0.2">
      <c r="U5464" s="55"/>
      <c r="V5464" s="53"/>
      <c r="W5464" s="53"/>
      <c r="X5464" s="53"/>
      <c r="Y5464" s="55"/>
    </row>
    <row r="5465" spans="21:25" x14ac:dyDescent="0.2">
      <c r="U5465" s="55"/>
      <c r="V5465" s="53"/>
      <c r="W5465" s="53"/>
      <c r="X5465" s="53"/>
      <c r="Y5465" s="55"/>
    </row>
    <row r="5466" spans="21:25" x14ac:dyDescent="0.2">
      <c r="U5466" s="55"/>
      <c r="V5466" s="53"/>
      <c r="W5466" s="53"/>
      <c r="X5466" s="53"/>
      <c r="Y5466" s="55"/>
    </row>
    <row r="5467" spans="21:25" x14ac:dyDescent="0.2">
      <c r="U5467" s="55"/>
      <c r="V5467" s="53"/>
      <c r="W5467" s="53"/>
      <c r="X5467" s="53"/>
      <c r="Y5467" s="55"/>
    </row>
    <row r="5468" spans="21:25" x14ac:dyDescent="0.2">
      <c r="U5468" s="55"/>
      <c r="V5468" s="53"/>
      <c r="W5468" s="53"/>
      <c r="X5468" s="53"/>
      <c r="Y5468" s="55"/>
    </row>
    <row r="5469" spans="21:25" x14ac:dyDescent="0.2">
      <c r="U5469" s="55"/>
      <c r="V5469" s="53"/>
      <c r="W5469" s="53"/>
      <c r="X5469" s="53"/>
      <c r="Y5469" s="55"/>
    </row>
    <row r="5470" spans="21:25" x14ac:dyDescent="0.2">
      <c r="U5470" s="55"/>
      <c r="V5470" s="53"/>
      <c r="W5470" s="53"/>
      <c r="X5470" s="53"/>
      <c r="Y5470" s="55"/>
    </row>
    <row r="5471" spans="21:25" x14ac:dyDescent="0.2">
      <c r="U5471" s="55"/>
      <c r="V5471" s="53"/>
      <c r="W5471" s="53"/>
      <c r="X5471" s="53"/>
      <c r="Y5471" s="55"/>
    </row>
    <row r="5472" spans="21:25" x14ac:dyDescent="0.2">
      <c r="U5472" s="55"/>
      <c r="V5472" s="53"/>
      <c r="W5472" s="53"/>
      <c r="X5472" s="53"/>
      <c r="Y5472" s="55"/>
    </row>
    <row r="5473" spans="21:25" x14ac:dyDescent="0.2">
      <c r="U5473" s="55"/>
      <c r="V5473" s="53"/>
      <c r="W5473" s="53"/>
      <c r="X5473" s="53"/>
      <c r="Y5473" s="55"/>
    </row>
    <row r="5474" spans="21:25" x14ac:dyDescent="0.2">
      <c r="U5474" s="55"/>
      <c r="V5474" s="53"/>
      <c r="W5474" s="53"/>
      <c r="X5474" s="53"/>
      <c r="Y5474" s="55"/>
    </row>
    <row r="5475" spans="21:25" x14ac:dyDescent="0.2">
      <c r="U5475" s="55"/>
      <c r="V5475" s="53"/>
      <c r="W5475" s="53"/>
      <c r="X5475" s="53"/>
      <c r="Y5475" s="55"/>
    </row>
    <row r="5476" spans="21:25" x14ac:dyDescent="0.2">
      <c r="U5476" s="55"/>
      <c r="V5476" s="53"/>
      <c r="W5476" s="53"/>
      <c r="X5476" s="53"/>
      <c r="Y5476" s="55"/>
    </row>
    <row r="5477" spans="21:25" x14ac:dyDescent="0.2">
      <c r="U5477" s="55"/>
      <c r="V5477" s="53"/>
      <c r="W5477" s="53"/>
      <c r="X5477" s="53"/>
      <c r="Y5477" s="55"/>
    </row>
    <row r="5478" spans="21:25" x14ac:dyDescent="0.2">
      <c r="U5478" s="55"/>
      <c r="V5478" s="53"/>
      <c r="W5478" s="53"/>
      <c r="X5478" s="53"/>
      <c r="Y5478" s="55"/>
    </row>
    <row r="5479" spans="21:25" x14ac:dyDescent="0.2">
      <c r="U5479" s="55"/>
      <c r="V5479" s="53"/>
      <c r="W5479" s="53"/>
      <c r="X5479" s="53"/>
      <c r="Y5479" s="55"/>
    </row>
    <row r="5480" spans="21:25" x14ac:dyDescent="0.2">
      <c r="U5480" s="55"/>
      <c r="V5480" s="53"/>
      <c r="W5480" s="53"/>
      <c r="X5480" s="53"/>
      <c r="Y5480" s="55"/>
    </row>
    <row r="5481" spans="21:25" x14ac:dyDescent="0.2">
      <c r="U5481" s="55"/>
      <c r="V5481" s="53"/>
      <c r="W5481" s="53"/>
      <c r="X5481" s="53"/>
      <c r="Y5481" s="55"/>
    </row>
    <row r="5482" spans="21:25" x14ac:dyDescent="0.2">
      <c r="U5482" s="55"/>
      <c r="V5482" s="53"/>
      <c r="W5482" s="53"/>
      <c r="X5482" s="53"/>
      <c r="Y5482" s="55"/>
    </row>
    <row r="5483" spans="21:25" x14ac:dyDescent="0.2">
      <c r="U5483" s="55"/>
      <c r="V5483" s="53"/>
      <c r="W5483" s="53"/>
      <c r="X5483" s="53"/>
      <c r="Y5483" s="55"/>
    </row>
    <row r="5484" spans="21:25" x14ac:dyDescent="0.2">
      <c r="U5484" s="55"/>
      <c r="V5484" s="53"/>
      <c r="W5484" s="53"/>
      <c r="X5484" s="53"/>
      <c r="Y5484" s="55"/>
    </row>
    <row r="5485" spans="21:25" x14ac:dyDescent="0.2">
      <c r="U5485" s="55"/>
      <c r="V5485" s="53"/>
      <c r="W5485" s="53"/>
      <c r="X5485" s="53"/>
      <c r="Y5485" s="55"/>
    </row>
    <row r="5486" spans="21:25" x14ac:dyDescent="0.2">
      <c r="U5486" s="55"/>
      <c r="V5486" s="53"/>
      <c r="W5486" s="53"/>
      <c r="X5486" s="53"/>
      <c r="Y5486" s="55"/>
    </row>
    <row r="5487" spans="21:25" x14ac:dyDescent="0.2">
      <c r="U5487" s="55"/>
      <c r="V5487" s="53"/>
      <c r="W5487" s="53"/>
      <c r="X5487" s="53"/>
      <c r="Y5487" s="55"/>
    </row>
    <row r="5488" spans="21:25" x14ac:dyDescent="0.2">
      <c r="U5488" s="55"/>
      <c r="V5488" s="53"/>
      <c r="W5488" s="53"/>
      <c r="X5488" s="53"/>
      <c r="Y5488" s="55"/>
    </row>
    <row r="5489" spans="21:25" x14ac:dyDescent="0.2">
      <c r="U5489" s="55"/>
      <c r="V5489" s="53"/>
      <c r="W5489" s="53"/>
      <c r="X5489" s="53"/>
      <c r="Y5489" s="55"/>
    </row>
    <row r="5490" spans="21:25" x14ac:dyDescent="0.2">
      <c r="U5490" s="55"/>
      <c r="V5490" s="53"/>
      <c r="W5490" s="53"/>
      <c r="X5490" s="53"/>
      <c r="Y5490" s="55"/>
    </row>
    <row r="5491" spans="21:25" x14ac:dyDescent="0.2">
      <c r="U5491" s="55"/>
      <c r="V5491" s="53"/>
      <c r="W5491" s="53"/>
      <c r="X5491" s="53"/>
      <c r="Y5491" s="55"/>
    </row>
    <row r="5492" spans="21:25" x14ac:dyDescent="0.2">
      <c r="U5492" s="55"/>
      <c r="V5492" s="53"/>
      <c r="W5492" s="53"/>
      <c r="X5492" s="53"/>
      <c r="Y5492" s="55"/>
    </row>
    <row r="5493" spans="21:25" x14ac:dyDescent="0.2">
      <c r="U5493" s="55"/>
      <c r="V5493" s="53"/>
      <c r="W5493" s="53"/>
      <c r="X5493" s="53"/>
      <c r="Y5493" s="55"/>
    </row>
    <row r="5494" spans="21:25" x14ac:dyDescent="0.2">
      <c r="U5494" s="55"/>
      <c r="V5494" s="53"/>
      <c r="W5494" s="53"/>
      <c r="X5494" s="53"/>
      <c r="Y5494" s="55"/>
    </row>
    <row r="5495" spans="21:25" x14ac:dyDescent="0.2">
      <c r="U5495" s="55"/>
      <c r="V5495" s="53"/>
      <c r="W5495" s="53"/>
      <c r="X5495" s="53"/>
      <c r="Y5495" s="55"/>
    </row>
    <row r="5496" spans="21:25" x14ac:dyDescent="0.2">
      <c r="U5496" s="55"/>
      <c r="V5496" s="53"/>
      <c r="W5496" s="53"/>
      <c r="X5496" s="53"/>
      <c r="Y5496" s="55"/>
    </row>
    <row r="5497" spans="21:25" x14ac:dyDescent="0.2">
      <c r="U5497" s="55"/>
      <c r="V5497" s="53"/>
      <c r="W5497" s="53"/>
      <c r="X5497" s="53"/>
      <c r="Y5497" s="55"/>
    </row>
    <row r="5498" spans="21:25" x14ac:dyDescent="0.2">
      <c r="U5498" s="55"/>
      <c r="V5498" s="53"/>
      <c r="W5498" s="53"/>
      <c r="X5498" s="53"/>
      <c r="Y5498" s="55"/>
    </row>
    <row r="5499" spans="21:25" x14ac:dyDescent="0.2">
      <c r="U5499" s="55"/>
      <c r="V5499" s="53"/>
      <c r="W5499" s="53"/>
      <c r="X5499" s="53"/>
      <c r="Y5499" s="55"/>
    </row>
    <row r="5500" spans="21:25" x14ac:dyDescent="0.2">
      <c r="U5500" s="55"/>
      <c r="V5500" s="53"/>
      <c r="W5500" s="53"/>
      <c r="X5500" s="53"/>
      <c r="Y5500" s="55"/>
    </row>
    <row r="5501" spans="21:25" x14ac:dyDescent="0.2">
      <c r="U5501" s="55"/>
      <c r="V5501" s="53"/>
      <c r="W5501" s="53"/>
      <c r="X5501" s="53"/>
      <c r="Y5501" s="55"/>
    </row>
    <row r="5502" spans="21:25" x14ac:dyDescent="0.2">
      <c r="U5502" s="55"/>
      <c r="V5502" s="53"/>
      <c r="W5502" s="53"/>
      <c r="X5502" s="53"/>
      <c r="Y5502" s="55"/>
    </row>
    <row r="5503" spans="21:25" x14ac:dyDescent="0.2">
      <c r="U5503" s="55"/>
      <c r="V5503" s="53"/>
      <c r="W5503" s="53"/>
      <c r="X5503" s="53"/>
      <c r="Y5503" s="55"/>
    </row>
    <row r="5504" spans="21:25" x14ac:dyDescent="0.2">
      <c r="U5504" s="55"/>
      <c r="V5504" s="53"/>
      <c r="W5504" s="53"/>
      <c r="X5504" s="53"/>
      <c r="Y5504" s="55"/>
    </row>
    <row r="5505" spans="21:25" x14ac:dyDescent="0.2">
      <c r="U5505" s="55"/>
      <c r="V5505" s="53"/>
      <c r="W5505" s="53"/>
      <c r="X5505" s="53"/>
      <c r="Y5505" s="55"/>
    </row>
    <row r="5506" spans="21:25" x14ac:dyDescent="0.2">
      <c r="U5506" s="55"/>
      <c r="V5506" s="53"/>
      <c r="W5506" s="53"/>
      <c r="X5506" s="53"/>
      <c r="Y5506" s="55"/>
    </row>
    <row r="5507" spans="21:25" x14ac:dyDescent="0.2">
      <c r="U5507" s="55"/>
      <c r="V5507" s="53"/>
      <c r="W5507" s="53"/>
      <c r="X5507" s="53"/>
      <c r="Y5507" s="55"/>
    </row>
    <row r="5508" spans="21:25" x14ac:dyDescent="0.2">
      <c r="U5508" s="55"/>
      <c r="V5508" s="53"/>
      <c r="W5508" s="53"/>
      <c r="X5508" s="53"/>
      <c r="Y5508" s="55"/>
    </row>
    <row r="5509" spans="21:25" x14ac:dyDescent="0.2">
      <c r="U5509" s="55"/>
      <c r="V5509" s="53"/>
      <c r="W5509" s="53"/>
      <c r="X5509" s="53"/>
      <c r="Y5509" s="55"/>
    </row>
    <row r="5510" spans="21:25" x14ac:dyDescent="0.2">
      <c r="U5510" s="55"/>
      <c r="V5510" s="53"/>
      <c r="W5510" s="53"/>
      <c r="X5510" s="53"/>
      <c r="Y5510" s="55"/>
    </row>
    <row r="5511" spans="21:25" x14ac:dyDescent="0.2">
      <c r="U5511" s="55"/>
      <c r="V5511" s="53"/>
      <c r="W5511" s="53"/>
      <c r="X5511" s="53"/>
      <c r="Y5511" s="55"/>
    </row>
    <row r="5512" spans="21:25" x14ac:dyDescent="0.2">
      <c r="U5512" s="55"/>
      <c r="V5512" s="53"/>
      <c r="W5512" s="53"/>
      <c r="X5512" s="53"/>
      <c r="Y5512" s="55"/>
    </row>
    <row r="5513" spans="21:25" x14ac:dyDescent="0.2">
      <c r="U5513" s="55"/>
      <c r="V5513" s="53"/>
      <c r="W5513" s="53"/>
      <c r="X5513" s="53"/>
      <c r="Y5513" s="55"/>
    </row>
    <row r="5514" spans="21:25" x14ac:dyDescent="0.2">
      <c r="U5514" s="55"/>
      <c r="V5514" s="53"/>
      <c r="W5514" s="53"/>
      <c r="X5514" s="53"/>
      <c r="Y5514" s="55"/>
    </row>
    <row r="5515" spans="21:25" x14ac:dyDescent="0.2">
      <c r="U5515" s="55"/>
      <c r="V5515" s="53"/>
      <c r="W5515" s="53"/>
      <c r="X5515" s="53"/>
      <c r="Y5515" s="55"/>
    </row>
    <row r="5516" spans="21:25" x14ac:dyDescent="0.2">
      <c r="U5516" s="55"/>
      <c r="V5516" s="53"/>
      <c r="W5516" s="53"/>
      <c r="X5516" s="53"/>
      <c r="Y5516" s="55"/>
    </row>
    <row r="5517" spans="21:25" x14ac:dyDescent="0.2">
      <c r="U5517" s="55"/>
      <c r="V5517" s="53"/>
      <c r="W5517" s="53"/>
      <c r="X5517" s="53"/>
      <c r="Y5517" s="55"/>
    </row>
    <row r="5518" spans="21:25" x14ac:dyDescent="0.2">
      <c r="U5518" s="55"/>
      <c r="V5518" s="53"/>
      <c r="W5518" s="53"/>
      <c r="X5518" s="53"/>
      <c r="Y5518" s="55"/>
    </row>
    <row r="5519" spans="21:25" x14ac:dyDescent="0.2">
      <c r="U5519" s="55"/>
      <c r="V5519" s="53"/>
      <c r="W5519" s="53"/>
      <c r="X5519" s="53"/>
      <c r="Y5519" s="55"/>
    </row>
    <row r="5520" spans="21:25" x14ac:dyDescent="0.2">
      <c r="U5520" s="55"/>
      <c r="V5520" s="53"/>
      <c r="W5520" s="53"/>
      <c r="X5520" s="53"/>
      <c r="Y5520" s="55"/>
    </row>
    <row r="5521" spans="21:25" x14ac:dyDescent="0.2">
      <c r="U5521" s="55"/>
      <c r="V5521" s="53"/>
      <c r="W5521" s="53"/>
      <c r="X5521" s="53"/>
      <c r="Y5521" s="55"/>
    </row>
    <row r="5522" spans="21:25" x14ac:dyDescent="0.2">
      <c r="U5522" s="55"/>
      <c r="V5522" s="53"/>
      <c r="W5522" s="53"/>
      <c r="X5522" s="53"/>
      <c r="Y5522" s="55"/>
    </row>
    <row r="5523" spans="21:25" x14ac:dyDescent="0.2">
      <c r="U5523" s="55"/>
      <c r="V5523" s="53"/>
      <c r="W5523" s="53"/>
      <c r="X5523" s="53"/>
      <c r="Y5523" s="55"/>
    </row>
    <row r="5524" spans="21:25" x14ac:dyDescent="0.2">
      <c r="U5524" s="55"/>
      <c r="V5524" s="53"/>
      <c r="W5524" s="53"/>
      <c r="X5524" s="53"/>
      <c r="Y5524" s="55"/>
    </row>
    <row r="5525" spans="21:25" x14ac:dyDescent="0.2">
      <c r="U5525" s="55"/>
      <c r="V5525" s="53"/>
      <c r="W5525" s="53"/>
      <c r="X5525" s="53"/>
      <c r="Y5525" s="55"/>
    </row>
    <row r="5526" spans="21:25" x14ac:dyDescent="0.2">
      <c r="U5526" s="55"/>
      <c r="V5526" s="53"/>
      <c r="W5526" s="53"/>
      <c r="X5526" s="53"/>
      <c r="Y5526" s="55"/>
    </row>
    <row r="5527" spans="21:25" x14ac:dyDescent="0.2">
      <c r="U5527" s="55"/>
      <c r="V5527" s="53"/>
      <c r="W5527" s="53"/>
      <c r="X5527" s="53"/>
      <c r="Y5527" s="55"/>
    </row>
    <row r="5528" spans="21:25" x14ac:dyDescent="0.2">
      <c r="U5528" s="55"/>
      <c r="V5528" s="53"/>
      <c r="W5528" s="53"/>
      <c r="X5528" s="53"/>
      <c r="Y5528" s="55"/>
    </row>
    <row r="5529" spans="21:25" x14ac:dyDescent="0.2">
      <c r="U5529" s="55"/>
      <c r="V5529" s="53"/>
      <c r="W5529" s="53"/>
      <c r="X5529" s="53"/>
      <c r="Y5529" s="55"/>
    </row>
    <row r="5530" spans="21:25" x14ac:dyDescent="0.2">
      <c r="U5530" s="55"/>
      <c r="V5530" s="53"/>
      <c r="W5530" s="53"/>
      <c r="X5530" s="53"/>
      <c r="Y5530" s="55"/>
    </row>
    <row r="5531" spans="21:25" x14ac:dyDescent="0.2">
      <c r="U5531" s="55"/>
      <c r="V5531" s="53"/>
      <c r="W5531" s="53"/>
      <c r="X5531" s="53"/>
      <c r="Y5531" s="55"/>
    </row>
    <row r="5532" spans="21:25" x14ac:dyDescent="0.2">
      <c r="U5532" s="55"/>
      <c r="V5532" s="53"/>
      <c r="W5532" s="53"/>
      <c r="X5532" s="53"/>
      <c r="Y5532" s="55"/>
    </row>
    <row r="5533" spans="21:25" x14ac:dyDescent="0.2">
      <c r="U5533" s="55"/>
      <c r="V5533" s="53"/>
      <c r="W5533" s="53"/>
      <c r="X5533" s="53"/>
      <c r="Y5533" s="55"/>
    </row>
    <row r="5534" spans="21:25" x14ac:dyDescent="0.2">
      <c r="U5534" s="55"/>
      <c r="V5534" s="53"/>
      <c r="W5534" s="53"/>
      <c r="X5534" s="53"/>
      <c r="Y5534" s="55"/>
    </row>
    <row r="5535" spans="21:25" x14ac:dyDescent="0.2">
      <c r="U5535" s="55"/>
      <c r="V5535" s="53"/>
      <c r="W5535" s="53"/>
      <c r="X5535" s="53"/>
      <c r="Y5535" s="55"/>
    </row>
    <row r="5536" spans="21:25" x14ac:dyDescent="0.2">
      <c r="U5536" s="55"/>
      <c r="V5536" s="53"/>
      <c r="W5536" s="53"/>
      <c r="X5536" s="53"/>
      <c r="Y5536" s="55"/>
    </row>
    <row r="5537" spans="21:25" x14ac:dyDescent="0.2">
      <c r="U5537" s="55"/>
      <c r="V5537" s="53"/>
      <c r="W5537" s="53"/>
      <c r="X5537" s="53"/>
      <c r="Y5537" s="55"/>
    </row>
    <row r="5538" spans="21:25" x14ac:dyDescent="0.2">
      <c r="U5538" s="55"/>
      <c r="V5538" s="53"/>
      <c r="W5538" s="53"/>
      <c r="X5538" s="53"/>
      <c r="Y5538" s="55"/>
    </row>
    <row r="5539" spans="21:25" x14ac:dyDescent="0.2">
      <c r="U5539" s="55"/>
      <c r="V5539" s="53"/>
      <c r="W5539" s="53"/>
      <c r="X5539" s="53"/>
      <c r="Y5539" s="55"/>
    </row>
    <row r="5540" spans="21:25" x14ac:dyDescent="0.2">
      <c r="U5540" s="55"/>
      <c r="V5540" s="53"/>
      <c r="W5540" s="53"/>
      <c r="X5540" s="53"/>
      <c r="Y5540" s="55"/>
    </row>
    <row r="5541" spans="21:25" x14ac:dyDescent="0.2">
      <c r="U5541" s="55"/>
      <c r="V5541" s="53"/>
      <c r="W5541" s="53"/>
      <c r="X5541" s="53"/>
      <c r="Y5541" s="55"/>
    </row>
    <row r="5542" spans="21:25" x14ac:dyDescent="0.2">
      <c r="U5542" s="55"/>
      <c r="V5542" s="53"/>
      <c r="W5542" s="53"/>
      <c r="X5542" s="53"/>
      <c r="Y5542" s="55"/>
    </row>
    <row r="5543" spans="21:25" x14ac:dyDescent="0.2">
      <c r="U5543" s="55"/>
      <c r="V5543" s="53"/>
      <c r="W5543" s="53"/>
      <c r="X5543" s="53"/>
      <c r="Y5543" s="55"/>
    </row>
    <row r="5544" spans="21:25" x14ac:dyDescent="0.2">
      <c r="U5544" s="55"/>
      <c r="V5544" s="53"/>
      <c r="W5544" s="53"/>
      <c r="X5544" s="53"/>
      <c r="Y5544" s="55"/>
    </row>
    <row r="5545" spans="21:25" x14ac:dyDescent="0.2">
      <c r="U5545" s="55"/>
      <c r="V5545" s="53"/>
      <c r="W5545" s="53"/>
      <c r="X5545" s="53"/>
      <c r="Y5545" s="55"/>
    </row>
    <row r="5546" spans="21:25" x14ac:dyDescent="0.2">
      <c r="U5546" s="55"/>
      <c r="V5546" s="53"/>
      <c r="W5546" s="53"/>
      <c r="X5546" s="53"/>
      <c r="Y5546" s="55"/>
    </row>
    <row r="5547" spans="21:25" x14ac:dyDescent="0.2">
      <c r="U5547" s="55"/>
      <c r="V5547" s="53"/>
      <c r="W5547" s="53"/>
      <c r="X5547" s="53"/>
      <c r="Y5547" s="55"/>
    </row>
    <row r="5548" spans="21:25" x14ac:dyDescent="0.2">
      <c r="U5548" s="55"/>
      <c r="V5548" s="53"/>
      <c r="W5548" s="53"/>
      <c r="X5548" s="53"/>
      <c r="Y5548" s="55"/>
    </row>
    <row r="5549" spans="21:25" x14ac:dyDescent="0.2">
      <c r="U5549" s="55"/>
      <c r="V5549" s="53"/>
      <c r="W5549" s="53"/>
      <c r="X5549" s="53"/>
      <c r="Y5549" s="55"/>
    </row>
    <row r="5550" spans="21:25" x14ac:dyDescent="0.2">
      <c r="U5550" s="55"/>
      <c r="V5550" s="53"/>
      <c r="W5550" s="53"/>
      <c r="X5550" s="53"/>
      <c r="Y5550" s="55"/>
    </row>
    <row r="5551" spans="21:25" x14ac:dyDescent="0.2">
      <c r="U5551" s="55"/>
      <c r="V5551" s="53"/>
      <c r="W5551" s="53"/>
      <c r="X5551" s="53"/>
      <c r="Y5551" s="55"/>
    </row>
    <row r="5552" spans="21:25" x14ac:dyDescent="0.2">
      <c r="U5552" s="55"/>
      <c r="V5552" s="53"/>
      <c r="W5552" s="53"/>
      <c r="X5552" s="53"/>
      <c r="Y5552" s="55"/>
    </row>
    <row r="5553" spans="21:25" x14ac:dyDescent="0.2">
      <c r="U5553" s="55"/>
      <c r="V5553" s="53"/>
      <c r="W5553" s="53"/>
      <c r="X5553" s="53"/>
      <c r="Y5553" s="55"/>
    </row>
    <row r="5554" spans="21:25" x14ac:dyDescent="0.2">
      <c r="U5554" s="55"/>
      <c r="V5554" s="53"/>
      <c r="W5554" s="53"/>
      <c r="X5554" s="53"/>
      <c r="Y5554" s="55"/>
    </row>
    <row r="5555" spans="21:25" x14ac:dyDescent="0.2">
      <c r="U5555" s="55"/>
      <c r="V5555" s="53"/>
      <c r="W5555" s="53"/>
      <c r="X5555" s="53"/>
      <c r="Y5555" s="55"/>
    </row>
    <row r="5556" spans="21:25" x14ac:dyDescent="0.2">
      <c r="U5556" s="55"/>
      <c r="V5556" s="53"/>
      <c r="W5556" s="53"/>
      <c r="X5556" s="53"/>
      <c r="Y5556" s="55"/>
    </row>
    <row r="5557" spans="21:25" x14ac:dyDescent="0.2">
      <c r="U5557" s="55"/>
      <c r="V5557" s="53"/>
      <c r="W5557" s="53"/>
      <c r="X5557" s="53"/>
      <c r="Y5557" s="55"/>
    </row>
    <row r="5558" spans="21:25" x14ac:dyDescent="0.2">
      <c r="U5558" s="55"/>
      <c r="V5558" s="53"/>
      <c r="W5558" s="53"/>
      <c r="X5558" s="53"/>
      <c r="Y5558" s="55"/>
    </row>
    <row r="5559" spans="21:25" x14ac:dyDescent="0.2">
      <c r="U5559" s="55"/>
      <c r="V5559" s="53"/>
      <c r="W5559" s="53"/>
      <c r="X5559" s="53"/>
      <c r="Y5559" s="55"/>
    </row>
    <row r="5560" spans="21:25" x14ac:dyDescent="0.2">
      <c r="U5560" s="55"/>
      <c r="V5560" s="53"/>
      <c r="W5560" s="53"/>
      <c r="X5560" s="53"/>
      <c r="Y5560" s="55"/>
    </row>
    <row r="5561" spans="21:25" x14ac:dyDescent="0.2">
      <c r="U5561" s="55"/>
      <c r="V5561" s="53"/>
      <c r="W5561" s="53"/>
      <c r="X5561" s="53"/>
      <c r="Y5561" s="55"/>
    </row>
    <row r="5562" spans="21:25" x14ac:dyDescent="0.2">
      <c r="U5562" s="55"/>
      <c r="V5562" s="53"/>
      <c r="W5562" s="53"/>
      <c r="X5562" s="53"/>
      <c r="Y5562" s="55"/>
    </row>
    <row r="5563" spans="21:25" x14ac:dyDescent="0.2">
      <c r="U5563" s="55"/>
      <c r="V5563" s="53"/>
      <c r="W5563" s="53"/>
      <c r="X5563" s="53"/>
      <c r="Y5563" s="55"/>
    </row>
    <row r="5564" spans="21:25" x14ac:dyDescent="0.2">
      <c r="U5564" s="55"/>
      <c r="V5564" s="53"/>
      <c r="W5564" s="53"/>
      <c r="X5564" s="53"/>
      <c r="Y5564" s="55"/>
    </row>
    <row r="5565" spans="21:25" x14ac:dyDescent="0.2">
      <c r="U5565" s="55"/>
      <c r="V5565" s="53"/>
      <c r="W5565" s="53"/>
      <c r="X5565" s="53"/>
      <c r="Y5565" s="55"/>
    </row>
    <row r="5566" spans="21:25" x14ac:dyDescent="0.2">
      <c r="U5566" s="55"/>
      <c r="V5566" s="53"/>
      <c r="W5566" s="53"/>
      <c r="X5566" s="53"/>
      <c r="Y5566" s="55"/>
    </row>
    <row r="5567" spans="21:25" x14ac:dyDescent="0.2">
      <c r="U5567" s="55"/>
      <c r="V5567" s="53"/>
      <c r="W5567" s="53"/>
      <c r="X5567" s="53"/>
      <c r="Y5567" s="55"/>
    </row>
    <row r="5568" spans="21:25" x14ac:dyDescent="0.2">
      <c r="U5568" s="55"/>
      <c r="V5568" s="53"/>
      <c r="W5568" s="53"/>
      <c r="X5568" s="53"/>
      <c r="Y5568" s="55"/>
    </row>
    <row r="5569" spans="21:25" x14ac:dyDescent="0.2">
      <c r="U5569" s="55"/>
      <c r="V5569" s="53"/>
      <c r="W5569" s="53"/>
      <c r="X5569" s="53"/>
      <c r="Y5569" s="55"/>
    </row>
    <row r="5570" spans="21:25" x14ac:dyDescent="0.2">
      <c r="U5570" s="55"/>
      <c r="V5570" s="53"/>
      <c r="W5570" s="53"/>
      <c r="X5570" s="53"/>
      <c r="Y5570" s="55"/>
    </row>
    <row r="5571" spans="21:25" x14ac:dyDescent="0.2">
      <c r="U5571" s="55"/>
      <c r="V5571" s="53"/>
      <c r="W5571" s="53"/>
      <c r="X5571" s="53"/>
      <c r="Y5571" s="55"/>
    </row>
    <row r="5572" spans="21:25" x14ac:dyDescent="0.2">
      <c r="U5572" s="55"/>
      <c r="V5572" s="53"/>
      <c r="W5572" s="53"/>
      <c r="X5572" s="53"/>
      <c r="Y5572" s="55"/>
    </row>
    <row r="5573" spans="21:25" x14ac:dyDescent="0.2">
      <c r="U5573" s="55"/>
      <c r="V5573" s="53"/>
      <c r="W5573" s="53"/>
      <c r="X5573" s="53"/>
      <c r="Y5573" s="55"/>
    </row>
    <row r="5574" spans="21:25" x14ac:dyDescent="0.2">
      <c r="U5574" s="55"/>
      <c r="V5574" s="53"/>
      <c r="W5574" s="53"/>
      <c r="X5574" s="53"/>
      <c r="Y5574" s="55"/>
    </row>
    <row r="5575" spans="21:25" x14ac:dyDescent="0.2">
      <c r="U5575" s="55"/>
      <c r="V5575" s="53"/>
      <c r="W5575" s="53"/>
      <c r="X5575" s="53"/>
      <c r="Y5575" s="55"/>
    </row>
    <row r="5576" spans="21:25" x14ac:dyDescent="0.2">
      <c r="U5576" s="55"/>
      <c r="V5576" s="53"/>
      <c r="W5576" s="53"/>
      <c r="X5576" s="53"/>
      <c r="Y5576" s="55"/>
    </row>
    <row r="5577" spans="21:25" x14ac:dyDescent="0.2">
      <c r="U5577" s="55"/>
      <c r="V5577" s="53"/>
      <c r="W5577" s="53"/>
      <c r="X5577" s="53"/>
      <c r="Y5577" s="55"/>
    </row>
    <row r="5578" spans="21:25" x14ac:dyDescent="0.2">
      <c r="U5578" s="55"/>
      <c r="V5578" s="53"/>
      <c r="W5578" s="53"/>
      <c r="X5578" s="53"/>
      <c r="Y5578" s="55"/>
    </row>
    <row r="5579" spans="21:25" x14ac:dyDescent="0.2">
      <c r="U5579" s="55"/>
      <c r="V5579" s="53"/>
      <c r="W5579" s="53"/>
      <c r="X5579" s="53"/>
      <c r="Y5579" s="55"/>
    </row>
    <row r="5580" spans="21:25" x14ac:dyDescent="0.2">
      <c r="U5580" s="55"/>
      <c r="V5580" s="53"/>
      <c r="W5580" s="53"/>
      <c r="X5580" s="53"/>
      <c r="Y5580" s="55"/>
    </row>
    <row r="5581" spans="21:25" x14ac:dyDescent="0.2">
      <c r="U5581" s="55"/>
      <c r="V5581" s="53"/>
      <c r="W5581" s="53"/>
      <c r="X5581" s="53"/>
      <c r="Y5581" s="55"/>
    </row>
    <row r="5582" spans="21:25" x14ac:dyDescent="0.2">
      <c r="U5582" s="55"/>
      <c r="V5582" s="53"/>
      <c r="W5582" s="53"/>
      <c r="X5582" s="53"/>
      <c r="Y5582" s="55"/>
    </row>
    <row r="5583" spans="21:25" x14ac:dyDescent="0.2">
      <c r="U5583" s="55"/>
      <c r="V5583" s="53"/>
      <c r="W5583" s="53"/>
      <c r="X5583" s="53"/>
      <c r="Y5583" s="55"/>
    </row>
    <row r="5584" spans="21:25" x14ac:dyDescent="0.2">
      <c r="U5584" s="55"/>
      <c r="V5584" s="53"/>
      <c r="W5584" s="53"/>
      <c r="X5584" s="53"/>
      <c r="Y5584" s="55"/>
    </row>
    <row r="5585" spans="21:25" x14ac:dyDescent="0.2">
      <c r="U5585" s="55"/>
      <c r="V5585" s="53"/>
      <c r="W5585" s="53"/>
      <c r="X5585" s="53"/>
      <c r="Y5585" s="55"/>
    </row>
    <row r="5586" spans="21:25" x14ac:dyDescent="0.2">
      <c r="U5586" s="55"/>
      <c r="V5586" s="53"/>
      <c r="W5586" s="53"/>
      <c r="X5586" s="53"/>
      <c r="Y5586" s="55"/>
    </row>
    <row r="5587" spans="21:25" x14ac:dyDescent="0.2">
      <c r="U5587" s="55"/>
      <c r="V5587" s="53"/>
      <c r="W5587" s="53"/>
      <c r="X5587" s="53"/>
      <c r="Y5587" s="55"/>
    </row>
    <row r="5588" spans="21:25" x14ac:dyDescent="0.2">
      <c r="U5588" s="55"/>
      <c r="V5588" s="53"/>
      <c r="W5588" s="53"/>
      <c r="X5588" s="53"/>
      <c r="Y5588" s="55"/>
    </row>
    <row r="5589" spans="21:25" x14ac:dyDescent="0.2">
      <c r="U5589" s="55"/>
      <c r="V5589" s="53"/>
      <c r="W5589" s="53"/>
      <c r="X5589" s="53"/>
      <c r="Y5589" s="55"/>
    </row>
    <row r="5590" spans="21:25" x14ac:dyDescent="0.2">
      <c r="U5590" s="55"/>
      <c r="V5590" s="53"/>
      <c r="W5590" s="53"/>
      <c r="X5590" s="53"/>
      <c r="Y5590" s="55"/>
    </row>
    <row r="5591" spans="21:25" x14ac:dyDescent="0.2">
      <c r="U5591" s="55"/>
      <c r="V5591" s="53"/>
      <c r="W5591" s="53"/>
      <c r="X5591" s="53"/>
      <c r="Y5591" s="55"/>
    </row>
    <row r="5592" spans="21:25" x14ac:dyDescent="0.2">
      <c r="U5592" s="55"/>
      <c r="V5592" s="53"/>
      <c r="W5592" s="53"/>
      <c r="X5592" s="53"/>
      <c r="Y5592" s="55"/>
    </row>
    <row r="5593" spans="21:25" x14ac:dyDescent="0.2">
      <c r="U5593" s="55"/>
      <c r="V5593" s="53"/>
      <c r="W5593" s="53"/>
      <c r="X5593" s="53"/>
      <c r="Y5593" s="55"/>
    </row>
    <row r="5594" spans="21:25" x14ac:dyDescent="0.2">
      <c r="U5594" s="55"/>
      <c r="V5594" s="53"/>
      <c r="W5594" s="53"/>
      <c r="X5594" s="53"/>
      <c r="Y5594" s="55"/>
    </row>
    <row r="5595" spans="21:25" x14ac:dyDescent="0.2">
      <c r="U5595" s="55"/>
      <c r="V5595" s="53"/>
      <c r="W5595" s="53"/>
      <c r="X5595" s="53"/>
      <c r="Y5595" s="55"/>
    </row>
    <row r="5596" spans="21:25" x14ac:dyDescent="0.2">
      <c r="U5596" s="55"/>
      <c r="V5596" s="53"/>
      <c r="W5596" s="53"/>
      <c r="X5596" s="53"/>
      <c r="Y5596" s="55"/>
    </row>
    <row r="5597" spans="21:25" x14ac:dyDescent="0.2">
      <c r="U5597" s="55"/>
      <c r="V5597" s="53"/>
      <c r="W5597" s="53"/>
      <c r="X5597" s="53"/>
      <c r="Y5597" s="55"/>
    </row>
    <row r="5598" spans="21:25" x14ac:dyDescent="0.2">
      <c r="U5598" s="55"/>
      <c r="V5598" s="53"/>
      <c r="W5598" s="53"/>
      <c r="X5598" s="53"/>
      <c r="Y5598" s="55"/>
    </row>
    <row r="5599" spans="21:25" x14ac:dyDescent="0.2">
      <c r="U5599" s="55"/>
      <c r="V5599" s="53"/>
      <c r="W5599" s="53"/>
      <c r="X5599" s="53"/>
      <c r="Y5599" s="55"/>
    </row>
    <row r="5600" spans="21:25" x14ac:dyDescent="0.2">
      <c r="U5600" s="55"/>
      <c r="V5600" s="53"/>
      <c r="W5600" s="53"/>
      <c r="X5600" s="53"/>
      <c r="Y5600" s="55"/>
    </row>
    <row r="5601" spans="21:25" x14ac:dyDescent="0.2">
      <c r="U5601" s="55"/>
      <c r="V5601" s="53"/>
      <c r="W5601" s="53"/>
      <c r="X5601" s="53"/>
      <c r="Y5601" s="55"/>
    </row>
    <row r="5602" spans="21:25" x14ac:dyDescent="0.2">
      <c r="U5602" s="55"/>
      <c r="V5602" s="53"/>
      <c r="W5602" s="53"/>
      <c r="X5602" s="53"/>
      <c r="Y5602" s="55"/>
    </row>
    <row r="5603" spans="21:25" x14ac:dyDescent="0.2">
      <c r="U5603" s="55"/>
      <c r="V5603" s="53"/>
      <c r="W5603" s="53"/>
      <c r="X5603" s="53"/>
      <c r="Y5603" s="55"/>
    </row>
    <row r="5604" spans="21:25" x14ac:dyDescent="0.2">
      <c r="U5604" s="55"/>
      <c r="V5604" s="53"/>
      <c r="W5604" s="53"/>
      <c r="X5604" s="53"/>
      <c r="Y5604" s="55"/>
    </row>
    <row r="5605" spans="21:25" x14ac:dyDescent="0.2">
      <c r="U5605" s="55"/>
      <c r="V5605" s="53"/>
      <c r="W5605" s="53"/>
      <c r="X5605" s="53"/>
      <c r="Y5605" s="55"/>
    </row>
    <row r="5606" spans="21:25" x14ac:dyDescent="0.2">
      <c r="U5606" s="55"/>
      <c r="V5606" s="53"/>
      <c r="W5606" s="53"/>
      <c r="X5606" s="53"/>
      <c r="Y5606" s="55"/>
    </row>
    <row r="5607" spans="21:25" x14ac:dyDescent="0.2">
      <c r="U5607" s="55"/>
      <c r="V5607" s="53"/>
      <c r="W5607" s="53"/>
      <c r="X5607" s="53"/>
      <c r="Y5607" s="55"/>
    </row>
    <row r="5608" spans="21:25" x14ac:dyDescent="0.2">
      <c r="U5608" s="55"/>
      <c r="V5608" s="53"/>
      <c r="W5608" s="53"/>
      <c r="X5608" s="53"/>
      <c r="Y5608" s="55"/>
    </row>
    <row r="5609" spans="21:25" x14ac:dyDescent="0.2">
      <c r="U5609" s="55"/>
      <c r="V5609" s="53"/>
      <c r="W5609" s="53"/>
      <c r="X5609" s="53"/>
      <c r="Y5609" s="55"/>
    </row>
    <row r="5610" spans="21:25" x14ac:dyDescent="0.2">
      <c r="U5610" s="55"/>
      <c r="V5610" s="53"/>
      <c r="W5610" s="53"/>
      <c r="X5610" s="53"/>
      <c r="Y5610" s="55"/>
    </row>
    <row r="5611" spans="21:25" x14ac:dyDescent="0.2">
      <c r="U5611" s="55"/>
      <c r="V5611" s="53"/>
      <c r="W5611" s="53"/>
      <c r="X5611" s="53"/>
      <c r="Y5611" s="55"/>
    </row>
    <row r="5612" spans="21:25" x14ac:dyDescent="0.2">
      <c r="U5612" s="55"/>
      <c r="V5612" s="53"/>
      <c r="W5612" s="53"/>
      <c r="X5612" s="53"/>
      <c r="Y5612" s="55"/>
    </row>
    <row r="5613" spans="21:25" x14ac:dyDescent="0.2">
      <c r="U5613" s="55"/>
      <c r="V5613" s="53"/>
      <c r="W5613" s="53"/>
      <c r="X5613" s="53"/>
      <c r="Y5613" s="55"/>
    </row>
    <row r="5614" spans="21:25" x14ac:dyDescent="0.2">
      <c r="U5614" s="55"/>
      <c r="V5614" s="53"/>
      <c r="W5614" s="53"/>
      <c r="X5614" s="53"/>
      <c r="Y5614" s="55"/>
    </row>
    <row r="5615" spans="21:25" x14ac:dyDescent="0.2">
      <c r="U5615" s="55"/>
      <c r="V5615" s="53"/>
      <c r="W5615" s="53"/>
      <c r="X5615" s="53"/>
      <c r="Y5615" s="55"/>
    </row>
    <row r="5616" spans="21:25" x14ac:dyDescent="0.2">
      <c r="U5616" s="55"/>
      <c r="V5616" s="53"/>
      <c r="W5616" s="53"/>
      <c r="X5616" s="53"/>
      <c r="Y5616" s="55"/>
    </row>
    <row r="5617" spans="21:25" x14ac:dyDescent="0.2">
      <c r="U5617" s="55"/>
      <c r="V5617" s="53"/>
      <c r="W5617" s="53"/>
      <c r="X5617" s="53"/>
      <c r="Y5617" s="55"/>
    </row>
    <row r="5618" spans="21:25" x14ac:dyDescent="0.2">
      <c r="U5618" s="55"/>
      <c r="V5618" s="53"/>
      <c r="W5618" s="53"/>
      <c r="X5618" s="53"/>
      <c r="Y5618" s="55"/>
    </row>
    <row r="5619" spans="21:25" x14ac:dyDescent="0.2">
      <c r="U5619" s="55"/>
      <c r="V5619" s="53"/>
      <c r="W5619" s="53"/>
      <c r="X5619" s="53"/>
      <c r="Y5619" s="55"/>
    </row>
    <row r="5620" spans="21:25" x14ac:dyDescent="0.2">
      <c r="U5620" s="55"/>
      <c r="V5620" s="53"/>
      <c r="W5620" s="53"/>
      <c r="X5620" s="53"/>
      <c r="Y5620" s="55"/>
    </row>
    <row r="5621" spans="21:25" x14ac:dyDescent="0.2">
      <c r="U5621" s="55"/>
      <c r="V5621" s="53"/>
      <c r="W5621" s="53"/>
      <c r="X5621" s="53"/>
      <c r="Y5621" s="55"/>
    </row>
    <row r="5622" spans="21:25" x14ac:dyDescent="0.2">
      <c r="U5622" s="55"/>
      <c r="V5622" s="53"/>
      <c r="W5622" s="53"/>
      <c r="X5622" s="53"/>
      <c r="Y5622" s="55"/>
    </row>
    <row r="5623" spans="21:25" x14ac:dyDescent="0.2">
      <c r="U5623" s="55"/>
      <c r="V5623" s="53"/>
      <c r="W5623" s="53"/>
      <c r="X5623" s="53"/>
      <c r="Y5623" s="55"/>
    </row>
    <row r="5624" spans="21:25" x14ac:dyDescent="0.2">
      <c r="U5624" s="55"/>
      <c r="V5624" s="53"/>
      <c r="W5624" s="53"/>
      <c r="X5624" s="53"/>
      <c r="Y5624" s="55"/>
    </row>
    <row r="5625" spans="21:25" x14ac:dyDescent="0.2">
      <c r="U5625" s="55"/>
      <c r="V5625" s="53"/>
      <c r="W5625" s="53"/>
      <c r="X5625" s="53"/>
      <c r="Y5625" s="55"/>
    </row>
    <row r="5626" spans="21:25" x14ac:dyDescent="0.2">
      <c r="U5626" s="55"/>
      <c r="V5626" s="53"/>
      <c r="W5626" s="53"/>
      <c r="X5626" s="53"/>
      <c r="Y5626" s="55"/>
    </row>
    <row r="5627" spans="21:25" x14ac:dyDescent="0.2">
      <c r="U5627" s="55"/>
      <c r="V5627" s="53"/>
      <c r="W5627" s="53"/>
      <c r="X5627" s="53"/>
      <c r="Y5627" s="55"/>
    </row>
    <row r="5628" spans="21:25" x14ac:dyDescent="0.2">
      <c r="U5628" s="55"/>
      <c r="V5628" s="53"/>
      <c r="W5628" s="53"/>
      <c r="X5628" s="53"/>
      <c r="Y5628" s="55"/>
    </row>
    <row r="5629" spans="21:25" x14ac:dyDescent="0.2">
      <c r="U5629" s="55"/>
      <c r="V5629" s="53"/>
      <c r="W5629" s="53"/>
      <c r="X5629" s="53"/>
      <c r="Y5629" s="55"/>
    </row>
    <row r="5630" spans="21:25" x14ac:dyDescent="0.2">
      <c r="U5630" s="55"/>
      <c r="V5630" s="53"/>
      <c r="W5630" s="53"/>
      <c r="X5630" s="53"/>
      <c r="Y5630" s="55"/>
    </row>
    <row r="5631" spans="21:25" x14ac:dyDescent="0.2">
      <c r="U5631" s="55"/>
      <c r="V5631" s="53"/>
      <c r="W5631" s="53"/>
      <c r="X5631" s="53"/>
      <c r="Y5631" s="55"/>
    </row>
    <row r="5632" spans="21:25" x14ac:dyDescent="0.2">
      <c r="U5632" s="55"/>
      <c r="V5632" s="53"/>
      <c r="W5632" s="53"/>
      <c r="X5632" s="53"/>
      <c r="Y5632" s="55"/>
    </row>
    <row r="5633" spans="21:25" x14ac:dyDescent="0.2">
      <c r="U5633" s="55"/>
      <c r="V5633" s="53"/>
      <c r="W5633" s="53"/>
      <c r="X5633" s="53"/>
      <c r="Y5633" s="55"/>
    </row>
    <row r="5634" spans="21:25" x14ac:dyDescent="0.2">
      <c r="U5634" s="55"/>
      <c r="V5634" s="53"/>
      <c r="W5634" s="53"/>
      <c r="X5634" s="53"/>
      <c r="Y5634" s="55"/>
    </row>
    <row r="5635" spans="21:25" x14ac:dyDescent="0.2">
      <c r="U5635" s="55"/>
      <c r="V5635" s="53"/>
      <c r="W5635" s="53"/>
      <c r="X5635" s="53"/>
      <c r="Y5635" s="55"/>
    </row>
    <row r="5636" spans="21:25" x14ac:dyDescent="0.2">
      <c r="U5636" s="55"/>
      <c r="V5636" s="53"/>
      <c r="W5636" s="53"/>
      <c r="X5636" s="53"/>
      <c r="Y5636" s="55"/>
    </row>
    <row r="5637" spans="21:25" x14ac:dyDescent="0.2">
      <c r="U5637" s="55"/>
      <c r="V5637" s="53"/>
      <c r="W5637" s="53"/>
      <c r="X5637" s="53"/>
      <c r="Y5637" s="55"/>
    </row>
    <row r="5638" spans="21:25" x14ac:dyDescent="0.2">
      <c r="U5638" s="55"/>
      <c r="V5638" s="53"/>
      <c r="W5638" s="53"/>
      <c r="X5638" s="53"/>
      <c r="Y5638" s="55"/>
    </row>
    <row r="5639" spans="21:25" x14ac:dyDescent="0.2">
      <c r="U5639" s="55"/>
      <c r="V5639" s="53"/>
      <c r="W5639" s="53"/>
      <c r="X5639" s="53"/>
      <c r="Y5639" s="55"/>
    </row>
    <row r="5640" spans="21:25" x14ac:dyDescent="0.2">
      <c r="U5640" s="55"/>
      <c r="V5640" s="53"/>
      <c r="W5640" s="53"/>
      <c r="X5640" s="53"/>
      <c r="Y5640" s="55"/>
    </row>
    <row r="5641" spans="21:25" x14ac:dyDescent="0.2">
      <c r="U5641" s="55"/>
      <c r="V5641" s="53"/>
      <c r="W5641" s="53"/>
      <c r="X5641" s="53"/>
      <c r="Y5641" s="55"/>
    </row>
    <row r="5642" spans="21:25" x14ac:dyDescent="0.2">
      <c r="U5642" s="55"/>
      <c r="V5642" s="53"/>
      <c r="W5642" s="53"/>
      <c r="X5642" s="53"/>
      <c r="Y5642" s="55"/>
    </row>
    <row r="5643" spans="21:25" x14ac:dyDescent="0.2">
      <c r="U5643" s="55"/>
      <c r="V5643" s="53"/>
      <c r="W5643" s="53"/>
      <c r="X5643" s="53"/>
      <c r="Y5643" s="55"/>
    </row>
    <row r="5644" spans="21:25" x14ac:dyDescent="0.2">
      <c r="U5644" s="55"/>
      <c r="V5644" s="53"/>
      <c r="W5644" s="53"/>
      <c r="X5644" s="53"/>
      <c r="Y5644" s="55"/>
    </row>
    <row r="5645" spans="21:25" x14ac:dyDescent="0.2">
      <c r="U5645" s="55"/>
      <c r="V5645" s="53"/>
      <c r="W5645" s="53"/>
      <c r="X5645" s="53"/>
      <c r="Y5645" s="55"/>
    </row>
    <row r="5646" spans="21:25" x14ac:dyDescent="0.2">
      <c r="U5646" s="55"/>
      <c r="V5646" s="53"/>
      <c r="W5646" s="53"/>
      <c r="X5646" s="53"/>
      <c r="Y5646" s="55"/>
    </row>
    <row r="5647" spans="21:25" x14ac:dyDescent="0.2">
      <c r="U5647" s="55"/>
      <c r="V5647" s="53"/>
      <c r="W5647" s="53"/>
      <c r="X5647" s="53"/>
      <c r="Y5647" s="55"/>
    </row>
    <row r="5648" spans="21:25" x14ac:dyDescent="0.2">
      <c r="U5648" s="55"/>
      <c r="V5648" s="53"/>
      <c r="W5648" s="53"/>
      <c r="X5648" s="53"/>
      <c r="Y5648" s="55"/>
    </row>
    <row r="5649" spans="21:25" x14ac:dyDescent="0.2">
      <c r="U5649" s="55"/>
      <c r="V5649" s="53"/>
      <c r="W5649" s="53"/>
      <c r="X5649" s="53"/>
      <c r="Y5649" s="55"/>
    </row>
    <row r="5650" spans="21:25" x14ac:dyDescent="0.2">
      <c r="U5650" s="55"/>
      <c r="V5650" s="53"/>
      <c r="W5650" s="53"/>
      <c r="X5650" s="53"/>
      <c r="Y5650" s="55"/>
    </row>
    <row r="5651" spans="21:25" x14ac:dyDescent="0.2">
      <c r="U5651" s="55"/>
      <c r="V5651" s="53"/>
      <c r="W5651" s="53"/>
      <c r="X5651" s="53"/>
      <c r="Y5651" s="55"/>
    </row>
    <row r="5652" spans="21:25" x14ac:dyDescent="0.2">
      <c r="U5652" s="55"/>
      <c r="V5652" s="53"/>
      <c r="W5652" s="53"/>
      <c r="X5652" s="53"/>
      <c r="Y5652" s="55"/>
    </row>
    <row r="5653" spans="21:25" x14ac:dyDescent="0.2">
      <c r="U5653" s="55"/>
      <c r="V5653" s="53"/>
      <c r="W5653" s="53"/>
      <c r="X5653" s="53"/>
      <c r="Y5653" s="55"/>
    </row>
    <row r="5654" spans="21:25" x14ac:dyDescent="0.2">
      <c r="U5654" s="55"/>
      <c r="V5654" s="53"/>
      <c r="W5654" s="53"/>
      <c r="X5654" s="53"/>
      <c r="Y5654" s="55"/>
    </row>
    <row r="5655" spans="21:25" x14ac:dyDescent="0.2">
      <c r="U5655" s="55"/>
      <c r="V5655" s="53"/>
      <c r="W5655" s="53"/>
      <c r="X5655" s="53"/>
      <c r="Y5655" s="55"/>
    </row>
    <row r="5656" spans="21:25" x14ac:dyDescent="0.2">
      <c r="U5656" s="55"/>
      <c r="V5656" s="53"/>
      <c r="W5656" s="53"/>
      <c r="X5656" s="53"/>
      <c r="Y5656" s="55"/>
    </row>
    <row r="5657" spans="21:25" x14ac:dyDescent="0.2">
      <c r="U5657" s="55"/>
      <c r="V5657" s="53"/>
      <c r="W5657" s="53"/>
      <c r="X5657" s="53"/>
      <c r="Y5657" s="55"/>
    </row>
    <row r="5658" spans="21:25" x14ac:dyDescent="0.2">
      <c r="U5658" s="55"/>
      <c r="V5658" s="53"/>
      <c r="W5658" s="53"/>
      <c r="X5658" s="53"/>
      <c r="Y5658" s="55"/>
    </row>
    <row r="5659" spans="21:25" x14ac:dyDescent="0.2">
      <c r="U5659" s="55"/>
      <c r="V5659" s="53"/>
      <c r="W5659" s="53"/>
      <c r="X5659" s="53"/>
      <c r="Y5659" s="55"/>
    </row>
    <row r="5660" spans="21:25" x14ac:dyDescent="0.2">
      <c r="U5660" s="55"/>
      <c r="V5660" s="53"/>
      <c r="W5660" s="53"/>
      <c r="X5660" s="53"/>
      <c r="Y5660" s="55"/>
    </row>
    <row r="5661" spans="21:25" x14ac:dyDescent="0.2">
      <c r="U5661" s="55"/>
      <c r="V5661" s="53"/>
      <c r="W5661" s="53"/>
      <c r="X5661" s="53"/>
      <c r="Y5661" s="55"/>
    </row>
    <row r="5662" spans="21:25" x14ac:dyDescent="0.2">
      <c r="U5662" s="55"/>
      <c r="V5662" s="53"/>
      <c r="W5662" s="53"/>
      <c r="X5662" s="53"/>
      <c r="Y5662" s="55"/>
    </row>
    <row r="5663" spans="21:25" x14ac:dyDescent="0.2">
      <c r="U5663" s="55"/>
      <c r="V5663" s="53"/>
      <c r="W5663" s="53"/>
      <c r="X5663" s="53"/>
      <c r="Y5663" s="55"/>
    </row>
    <row r="5664" spans="21:25" x14ac:dyDescent="0.2">
      <c r="U5664" s="55"/>
      <c r="V5664" s="53"/>
      <c r="W5664" s="53"/>
      <c r="X5664" s="53"/>
      <c r="Y5664" s="55"/>
    </row>
    <row r="5665" spans="21:25" x14ac:dyDescent="0.2">
      <c r="U5665" s="55"/>
      <c r="V5665" s="53"/>
      <c r="W5665" s="53"/>
      <c r="X5665" s="53"/>
      <c r="Y5665" s="55"/>
    </row>
    <row r="5666" spans="21:25" x14ac:dyDescent="0.2">
      <c r="U5666" s="55"/>
      <c r="V5666" s="53"/>
      <c r="W5666" s="53"/>
      <c r="X5666" s="53"/>
      <c r="Y5666" s="55"/>
    </row>
    <row r="5667" spans="21:25" x14ac:dyDescent="0.2">
      <c r="U5667" s="55"/>
      <c r="V5667" s="53"/>
      <c r="W5667" s="53"/>
      <c r="X5667" s="53"/>
      <c r="Y5667" s="55"/>
    </row>
    <row r="5668" spans="21:25" x14ac:dyDescent="0.2">
      <c r="U5668" s="55"/>
      <c r="V5668" s="53"/>
      <c r="W5668" s="53"/>
      <c r="X5668" s="53"/>
      <c r="Y5668" s="55"/>
    </row>
    <row r="5669" spans="21:25" x14ac:dyDescent="0.2">
      <c r="U5669" s="55"/>
      <c r="V5669" s="53"/>
      <c r="W5669" s="53"/>
      <c r="X5669" s="53"/>
      <c r="Y5669" s="55"/>
    </row>
    <row r="5670" spans="21:25" x14ac:dyDescent="0.2">
      <c r="U5670" s="55"/>
      <c r="V5670" s="53"/>
      <c r="W5670" s="53"/>
      <c r="X5670" s="53"/>
      <c r="Y5670" s="55"/>
    </row>
    <row r="5671" spans="21:25" x14ac:dyDescent="0.2">
      <c r="U5671" s="55"/>
      <c r="V5671" s="53"/>
      <c r="W5671" s="53"/>
      <c r="X5671" s="53"/>
      <c r="Y5671" s="55"/>
    </row>
    <row r="5672" spans="21:25" x14ac:dyDescent="0.2">
      <c r="U5672" s="55"/>
      <c r="V5672" s="53"/>
      <c r="W5672" s="53"/>
      <c r="X5672" s="53"/>
      <c r="Y5672" s="55"/>
    </row>
    <row r="5673" spans="21:25" x14ac:dyDescent="0.2">
      <c r="U5673" s="55"/>
      <c r="V5673" s="53"/>
      <c r="W5673" s="53"/>
      <c r="X5673" s="53"/>
      <c r="Y5673" s="55"/>
    </row>
    <row r="5674" spans="21:25" x14ac:dyDescent="0.2">
      <c r="U5674" s="55"/>
      <c r="V5674" s="53"/>
      <c r="W5674" s="53"/>
      <c r="X5674" s="53"/>
      <c r="Y5674" s="55"/>
    </row>
    <row r="5675" spans="21:25" x14ac:dyDescent="0.2">
      <c r="U5675" s="55"/>
      <c r="V5675" s="53"/>
      <c r="W5675" s="53"/>
      <c r="X5675" s="53"/>
      <c r="Y5675" s="55"/>
    </row>
    <row r="5676" spans="21:25" x14ac:dyDescent="0.2">
      <c r="U5676" s="55"/>
      <c r="V5676" s="53"/>
      <c r="W5676" s="53"/>
      <c r="X5676" s="53"/>
      <c r="Y5676" s="55"/>
    </row>
    <row r="5677" spans="21:25" x14ac:dyDescent="0.2">
      <c r="U5677" s="55"/>
      <c r="V5677" s="53"/>
      <c r="W5677" s="53"/>
      <c r="X5677" s="53"/>
      <c r="Y5677" s="55"/>
    </row>
    <row r="5678" spans="21:25" x14ac:dyDescent="0.2">
      <c r="U5678" s="55"/>
      <c r="V5678" s="53"/>
      <c r="W5678" s="53"/>
      <c r="X5678" s="53"/>
      <c r="Y5678" s="55"/>
    </row>
    <row r="5679" spans="21:25" x14ac:dyDescent="0.2">
      <c r="U5679" s="55"/>
      <c r="V5679" s="53"/>
      <c r="W5679" s="53"/>
      <c r="X5679" s="53"/>
      <c r="Y5679" s="55"/>
    </row>
    <row r="5680" spans="21:25" x14ac:dyDescent="0.2">
      <c r="U5680" s="55"/>
      <c r="V5680" s="53"/>
      <c r="W5680" s="53"/>
      <c r="X5680" s="53"/>
      <c r="Y5680" s="55"/>
    </row>
    <row r="5681" spans="21:25" x14ac:dyDescent="0.2">
      <c r="U5681" s="55"/>
      <c r="V5681" s="53"/>
      <c r="W5681" s="53"/>
      <c r="X5681" s="53"/>
      <c r="Y5681" s="55"/>
    </row>
    <row r="5682" spans="21:25" x14ac:dyDescent="0.2">
      <c r="U5682" s="55"/>
      <c r="V5682" s="53"/>
      <c r="W5682" s="53"/>
      <c r="X5682" s="53"/>
      <c r="Y5682" s="55"/>
    </row>
    <row r="5683" spans="21:25" x14ac:dyDescent="0.2">
      <c r="U5683" s="55"/>
      <c r="V5683" s="53"/>
      <c r="W5683" s="53"/>
      <c r="X5683" s="53"/>
      <c r="Y5683" s="55"/>
    </row>
    <row r="5684" spans="21:25" x14ac:dyDescent="0.2">
      <c r="U5684" s="55"/>
      <c r="V5684" s="53"/>
      <c r="W5684" s="53"/>
      <c r="X5684" s="53"/>
      <c r="Y5684" s="55"/>
    </row>
    <row r="5685" spans="21:25" x14ac:dyDescent="0.2">
      <c r="U5685" s="55"/>
      <c r="V5685" s="53"/>
      <c r="W5685" s="53"/>
      <c r="X5685" s="53"/>
      <c r="Y5685" s="55"/>
    </row>
    <row r="5686" spans="21:25" x14ac:dyDescent="0.2">
      <c r="U5686" s="55"/>
      <c r="V5686" s="53"/>
      <c r="W5686" s="53"/>
      <c r="X5686" s="53"/>
      <c r="Y5686" s="55"/>
    </row>
    <row r="5687" spans="21:25" x14ac:dyDescent="0.2">
      <c r="U5687" s="55"/>
      <c r="V5687" s="53"/>
      <c r="W5687" s="53"/>
      <c r="X5687" s="53"/>
      <c r="Y5687" s="55"/>
    </row>
    <row r="5688" spans="21:25" x14ac:dyDescent="0.2">
      <c r="U5688" s="55"/>
      <c r="V5688" s="53"/>
      <c r="W5688" s="53"/>
      <c r="X5688" s="53"/>
      <c r="Y5688" s="55"/>
    </row>
    <row r="5689" spans="21:25" x14ac:dyDescent="0.2">
      <c r="U5689" s="55"/>
      <c r="V5689" s="53"/>
      <c r="W5689" s="53"/>
      <c r="X5689" s="53"/>
      <c r="Y5689" s="55"/>
    </row>
    <row r="5690" spans="21:25" x14ac:dyDescent="0.2">
      <c r="U5690" s="55"/>
      <c r="V5690" s="53"/>
      <c r="W5690" s="53"/>
      <c r="X5690" s="53"/>
      <c r="Y5690" s="55"/>
    </row>
    <row r="5691" spans="21:25" x14ac:dyDescent="0.2">
      <c r="U5691" s="55"/>
      <c r="V5691" s="53"/>
      <c r="W5691" s="53"/>
      <c r="X5691" s="53"/>
      <c r="Y5691" s="55"/>
    </row>
    <row r="5692" spans="21:25" x14ac:dyDescent="0.2">
      <c r="U5692" s="55"/>
      <c r="V5692" s="53"/>
      <c r="W5692" s="53"/>
      <c r="X5692" s="53"/>
      <c r="Y5692" s="55"/>
    </row>
    <row r="5693" spans="21:25" x14ac:dyDescent="0.2">
      <c r="U5693" s="55"/>
      <c r="V5693" s="53"/>
      <c r="W5693" s="53"/>
      <c r="X5693" s="53"/>
      <c r="Y5693" s="55"/>
    </row>
    <row r="5694" spans="21:25" x14ac:dyDescent="0.2">
      <c r="U5694" s="55"/>
      <c r="V5694" s="53"/>
      <c r="W5694" s="53"/>
      <c r="X5694" s="53"/>
      <c r="Y5694" s="55"/>
    </row>
    <row r="5695" spans="21:25" x14ac:dyDescent="0.2">
      <c r="U5695" s="55"/>
      <c r="V5695" s="53"/>
      <c r="W5695" s="53"/>
      <c r="X5695" s="53"/>
      <c r="Y5695" s="55"/>
    </row>
    <row r="5696" spans="21:25" x14ac:dyDescent="0.2">
      <c r="U5696" s="55"/>
      <c r="V5696" s="53"/>
      <c r="W5696" s="53"/>
      <c r="X5696" s="53"/>
      <c r="Y5696" s="55"/>
    </row>
    <row r="5697" spans="21:25" x14ac:dyDescent="0.2">
      <c r="U5697" s="55"/>
      <c r="V5697" s="53"/>
      <c r="W5697" s="53"/>
      <c r="X5697" s="53"/>
      <c r="Y5697" s="55"/>
    </row>
    <row r="5698" spans="21:25" x14ac:dyDescent="0.2">
      <c r="U5698" s="55"/>
      <c r="V5698" s="53"/>
      <c r="W5698" s="53"/>
      <c r="X5698" s="53"/>
      <c r="Y5698" s="55"/>
    </row>
    <row r="5699" spans="21:25" x14ac:dyDescent="0.2">
      <c r="U5699" s="55"/>
      <c r="V5699" s="53"/>
      <c r="W5699" s="53"/>
      <c r="X5699" s="53"/>
      <c r="Y5699" s="55"/>
    </row>
    <row r="5700" spans="21:25" x14ac:dyDescent="0.2">
      <c r="U5700" s="55"/>
      <c r="V5700" s="53"/>
      <c r="W5700" s="53"/>
      <c r="X5700" s="53"/>
      <c r="Y5700" s="55"/>
    </row>
    <row r="5701" spans="21:25" x14ac:dyDescent="0.2">
      <c r="U5701" s="55"/>
      <c r="V5701" s="53"/>
      <c r="W5701" s="53"/>
      <c r="X5701" s="53"/>
      <c r="Y5701" s="55"/>
    </row>
    <row r="5702" spans="21:25" x14ac:dyDescent="0.2">
      <c r="U5702" s="55"/>
      <c r="V5702" s="53"/>
      <c r="W5702" s="53"/>
      <c r="X5702" s="53"/>
      <c r="Y5702" s="55"/>
    </row>
    <row r="5703" spans="21:25" x14ac:dyDescent="0.2">
      <c r="U5703" s="55"/>
      <c r="V5703" s="53"/>
      <c r="W5703" s="53"/>
      <c r="X5703" s="53"/>
      <c r="Y5703" s="55"/>
    </row>
    <row r="5704" spans="21:25" x14ac:dyDescent="0.2">
      <c r="U5704" s="55"/>
      <c r="V5704" s="53"/>
      <c r="W5704" s="53"/>
      <c r="X5704" s="53"/>
      <c r="Y5704" s="55"/>
    </row>
    <row r="5705" spans="21:25" x14ac:dyDescent="0.2">
      <c r="U5705" s="55"/>
      <c r="V5705" s="53"/>
      <c r="W5705" s="53"/>
      <c r="X5705" s="53"/>
      <c r="Y5705" s="55"/>
    </row>
    <row r="5706" spans="21:25" x14ac:dyDescent="0.2">
      <c r="U5706" s="55"/>
      <c r="V5706" s="53"/>
      <c r="W5706" s="53"/>
      <c r="X5706" s="53"/>
      <c r="Y5706" s="55"/>
    </row>
    <row r="5707" spans="21:25" x14ac:dyDescent="0.2">
      <c r="U5707" s="55"/>
      <c r="V5707" s="53"/>
      <c r="W5707" s="53"/>
      <c r="X5707" s="53"/>
      <c r="Y5707" s="55"/>
    </row>
    <row r="5708" spans="21:25" x14ac:dyDescent="0.2">
      <c r="U5708" s="55"/>
      <c r="V5708" s="53"/>
      <c r="W5708" s="53"/>
      <c r="X5708" s="53"/>
      <c r="Y5708" s="55"/>
    </row>
    <row r="5709" spans="21:25" x14ac:dyDescent="0.2">
      <c r="U5709" s="55"/>
      <c r="V5709" s="53"/>
      <c r="W5709" s="53"/>
      <c r="X5709" s="53"/>
      <c r="Y5709" s="55"/>
    </row>
    <row r="5710" spans="21:25" x14ac:dyDescent="0.2">
      <c r="U5710" s="55"/>
      <c r="V5710" s="53"/>
      <c r="W5710" s="53"/>
      <c r="X5710" s="53"/>
      <c r="Y5710" s="55"/>
    </row>
    <row r="5711" spans="21:25" x14ac:dyDescent="0.2">
      <c r="U5711" s="55"/>
      <c r="V5711" s="53"/>
      <c r="W5711" s="53"/>
      <c r="X5711" s="53"/>
      <c r="Y5711" s="55"/>
    </row>
    <row r="5712" spans="21:25" x14ac:dyDescent="0.2">
      <c r="U5712" s="55"/>
      <c r="V5712" s="53"/>
      <c r="W5712" s="53"/>
      <c r="X5712" s="53"/>
      <c r="Y5712" s="55"/>
    </row>
    <row r="5713" spans="21:25" x14ac:dyDescent="0.2">
      <c r="U5713" s="55"/>
      <c r="V5713" s="53"/>
      <c r="W5713" s="53"/>
      <c r="X5713" s="53"/>
      <c r="Y5713" s="55"/>
    </row>
    <row r="5714" spans="21:25" x14ac:dyDescent="0.2">
      <c r="U5714" s="55"/>
      <c r="V5714" s="53"/>
      <c r="W5714" s="53"/>
      <c r="X5714" s="53"/>
      <c r="Y5714" s="55"/>
    </row>
    <row r="5715" spans="21:25" x14ac:dyDescent="0.2">
      <c r="U5715" s="55"/>
      <c r="V5715" s="53"/>
      <c r="W5715" s="53"/>
      <c r="X5715" s="53"/>
      <c r="Y5715" s="55"/>
    </row>
    <row r="5716" spans="21:25" x14ac:dyDescent="0.2">
      <c r="U5716" s="55"/>
      <c r="V5716" s="53"/>
      <c r="W5716" s="53"/>
      <c r="X5716" s="53"/>
      <c r="Y5716" s="55"/>
    </row>
    <row r="5717" spans="21:25" x14ac:dyDescent="0.2">
      <c r="U5717" s="55"/>
      <c r="V5717" s="53"/>
      <c r="W5717" s="53"/>
      <c r="X5717" s="53"/>
      <c r="Y5717" s="55"/>
    </row>
    <row r="5718" spans="21:25" x14ac:dyDescent="0.2">
      <c r="U5718" s="55"/>
      <c r="V5718" s="53"/>
      <c r="W5718" s="53"/>
      <c r="X5718" s="53"/>
      <c r="Y5718" s="55"/>
    </row>
    <row r="5719" spans="21:25" x14ac:dyDescent="0.2">
      <c r="U5719" s="55"/>
      <c r="V5719" s="53"/>
      <c r="W5719" s="53"/>
      <c r="X5719" s="53"/>
      <c r="Y5719" s="55"/>
    </row>
    <row r="5720" spans="21:25" x14ac:dyDescent="0.2">
      <c r="U5720" s="55"/>
      <c r="V5720" s="53"/>
      <c r="W5720" s="53"/>
      <c r="X5720" s="53"/>
      <c r="Y5720" s="55"/>
    </row>
    <row r="5721" spans="21:25" x14ac:dyDescent="0.2">
      <c r="U5721" s="55"/>
      <c r="V5721" s="53"/>
      <c r="W5721" s="53"/>
      <c r="X5721" s="53"/>
      <c r="Y5721" s="55"/>
    </row>
    <row r="5722" spans="21:25" x14ac:dyDescent="0.2">
      <c r="U5722" s="55"/>
      <c r="V5722" s="53"/>
      <c r="W5722" s="53"/>
      <c r="X5722" s="53"/>
      <c r="Y5722" s="55"/>
    </row>
    <row r="5723" spans="21:25" x14ac:dyDescent="0.2">
      <c r="U5723" s="55"/>
      <c r="V5723" s="53"/>
      <c r="W5723" s="53"/>
      <c r="X5723" s="53"/>
      <c r="Y5723" s="55"/>
    </row>
    <row r="5724" spans="21:25" x14ac:dyDescent="0.2">
      <c r="U5724" s="55"/>
      <c r="V5724" s="53"/>
      <c r="W5724" s="53"/>
      <c r="X5724" s="53"/>
      <c r="Y5724" s="55"/>
    </row>
    <row r="5725" spans="21:25" x14ac:dyDescent="0.2">
      <c r="U5725" s="55"/>
      <c r="V5725" s="53"/>
      <c r="W5725" s="53"/>
      <c r="X5725" s="53"/>
      <c r="Y5725" s="55"/>
    </row>
    <row r="5726" spans="21:25" x14ac:dyDescent="0.2">
      <c r="U5726" s="55"/>
      <c r="V5726" s="53"/>
      <c r="W5726" s="53"/>
      <c r="X5726" s="53"/>
      <c r="Y5726" s="55"/>
    </row>
    <row r="5727" spans="21:25" x14ac:dyDescent="0.2">
      <c r="U5727" s="55"/>
      <c r="V5727" s="53"/>
      <c r="W5727" s="53"/>
      <c r="X5727" s="53"/>
      <c r="Y5727" s="55"/>
    </row>
    <row r="5728" spans="21:25" x14ac:dyDescent="0.2">
      <c r="U5728" s="55"/>
      <c r="V5728" s="53"/>
      <c r="W5728" s="53"/>
      <c r="X5728" s="53"/>
      <c r="Y5728" s="55"/>
    </row>
    <row r="5729" spans="21:25" x14ac:dyDescent="0.2">
      <c r="U5729" s="55"/>
      <c r="V5729" s="53"/>
      <c r="W5729" s="53"/>
      <c r="X5729" s="53"/>
      <c r="Y5729" s="55"/>
    </row>
    <row r="5730" spans="21:25" x14ac:dyDescent="0.2">
      <c r="U5730" s="55"/>
      <c r="V5730" s="53"/>
      <c r="W5730" s="53"/>
      <c r="X5730" s="53"/>
      <c r="Y5730" s="55"/>
    </row>
    <row r="5731" spans="21:25" x14ac:dyDescent="0.2">
      <c r="U5731" s="55"/>
      <c r="V5731" s="53"/>
      <c r="W5731" s="53"/>
      <c r="X5731" s="53"/>
      <c r="Y5731" s="55"/>
    </row>
    <row r="5732" spans="21:25" x14ac:dyDescent="0.2">
      <c r="U5732" s="55"/>
      <c r="V5732" s="53"/>
      <c r="W5732" s="53"/>
      <c r="X5732" s="53"/>
      <c r="Y5732" s="55"/>
    </row>
    <row r="5733" spans="21:25" x14ac:dyDescent="0.2">
      <c r="U5733" s="55"/>
      <c r="V5733" s="53"/>
      <c r="W5733" s="53"/>
      <c r="X5733" s="53"/>
      <c r="Y5733" s="55"/>
    </row>
    <row r="5734" spans="21:25" x14ac:dyDescent="0.2">
      <c r="U5734" s="55"/>
      <c r="V5734" s="53"/>
      <c r="W5734" s="53"/>
      <c r="X5734" s="53"/>
      <c r="Y5734" s="55"/>
    </row>
    <row r="5735" spans="21:25" x14ac:dyDescent="0.2">
      <c r="U5735" s="55"/>
      <c r="V5735" s="53"/>
      <c r="W5735" s="53"/>
      <c r="X5735" s="53"/>
      <c r="Y5735" s="55"/>
    </row>
    <row r="5736" spans="21:25" x14ac:dyDescent="0.2">
      <c r="U5736" s="55"/>
      <c r="V5736" s="53"/>
      <c r="W5736" s="53"/>
      <c r="X5736" s="53"/>
      <c r="Y5736" s="55"/>
    </row>
    <row r="5737" spans="21:25" x14ac:dyDescent="0.2">
      <c r="U5737" s="55"/>
      <c r="V5737" s="53"/>
      <c r="W5737" s="53"/>
      <c r="X5737" s="53"/>
      <c r="Y5737" s="55"/>
    </row>
    <row r="5738" spans="21:25" x14ac:dyDescent="0.2">
      <c r="U5738" s="55"/>
      <c r="V5738" s="53"/>
      <c r="W5738" s="53"/>
      <c r="X5738" s="53"/>
      <c r="Y5738" s="55"/>
    </row>
    <row r="5739" spans="21:25" x14ac:dyDescent="0.2">
      <c r="U5739" s="55"/>
      <c r="V5739" s="53"/>
      <c r="W5739" s="53"/>
      <c r="X5739" s="53"/>
      <c r="Y5739" s="55"/>
    </row>
    <row r="5740" spans="21:25" x14ac:dyDescent="0.2">
      <c r="U5740" s="55"/>
      <c r="V5740" s="53"/>
      <c r="W5740" s="53"/>
      <c r="X5740" s="53"/>
      <c r="Y5740" s="55"/>
    </row>
    <row r="5741" spans="21:25" x14ac:dyDescent="0.2">
      <c r="U5741" s="55"/>
      <c r="V5741" s="53"/>
      <c r="W5741" s="53"/>
      <c r="X5741" s="53"/>
      <c r="Y5741" s="55"/>
    </row>
    <row r="5742" spans="21:25" x14ac:dyDescent="0.2">
      <c r="U5742" s="55"/>
      <c r="V5742" s="53"/>
      <c r="W5742" s="53"/>
      <c r="X5742" s="53"/>
      <c r="Y5742" s="55"/>
    </row>
    <row r="5743" spans="21:25" x14ac:dyDescent="0.2">
      <c r="U5743" s="55"/>
      <c r="V5743" s="53"/>
      <c r="W5743" s="53"/>
      <c r="X5743" s="53"/>
      <c r="Y5743" s="55"/>
    </row>
    <row r="5744" spans="21:25" x14ac:dyDescent="0.2">
      <c r="U5744" s="55"/>
      <c r="V5744" s="53"/>
      <c r="W5744" s="53"/>
      <c r="X5744" s="53"/>
      <c r="Y5744" s="55"/>
    </row>
    <row r="5745" spans="21:25" x14ac:dyDescent="0.2">
      <c r="U5745" s="55"/>
      <c r="V5745" s="53"/>
      <c r="W5745" s="53"/>
      <c r="X5745" s="53"/>
      <c r="Y5745" s="55"/>
    </row>
    <row r="5746" spans="21:25" x14ac:dyDescent="0.2">
      <c r="U5746" s="55"/>
      <c r="V5746" s="53"/>
      <c r="W5746" s="53"/>
      <c r="X5746" s="53"/>
      <c r="Y5746" s="55"/>
    </row>
    <row r="5747" spans="21:25" x14ac:dyDescent="0.2">
      <c r="U5747" s="55"/>
      <c r="V5747" s="53"/>
      <c r="W5747" s="53"/>
      <c r="X5747" s="53"/>
      <c r="Y5747" s="55"/>
    </row>
    <row r="5748" spans="21:25" x14ac:dyDescent="0.2">
      <c r="U5748" s="55"/>
      <c r="V5748" s="53"/>
      <c r="W5748" s="53"/>
      <c r="X5748" s="53"/>
      <c r="Y5748" s="55"/>
    </row>
    <row r="5749" spans="21:25" x14ac:dyDescent="0.2">
      <c r="U5749" s="55"/>
      <c r="V5749" s="53"/>
      <c r="W5749" s="53"/>
      <c r="X5749" s="53"/>
      <c r="Y5749" s="55"/>
    </row>
    <row r="5750" spans="21:25" x14ac:dyDescent="0.2">
      <c r="U5750" s="55"/>
      <c r="V5750" s="53"/>
      <c r="W5750" s="53"/>
      <c r="X5750" s="53"/>
      <c r="Y5750" s="55"/>
    </row>
    <row r="5751" spans="21:25" x14ac:dyDescent="0.2">
      <c r="U5751" s="55"/>
      <c r="V5751" s="53"/>
      <c r="W5751" s="53"/>
      <c r="X5751" s="53"/>
      <c r="Y5751" s="55"/>
    </row>
    <row r="5752" spans="21:25" x14ac:dyDescent="0.2">
      <c r="U5752" s="55"/>
      <c r="V5752" s="53"/>
      <c r="W5752" s="53"/>
      <c r="X5752" s="53"/>
      <c r="Y5752" s="55"/>
    </row>
    <row r="5753" spans="21:25" x14ac:dyDescent="0.2">
      <c r="U5753" s="55"/>
      <c r="V5753" s="53"/>
      <c r="W5753" s="53"/>
      <c r="X5753" s="53"/>
      <c r="Y5753" s="55"/>
    </row>
    <row r="5754" spans="21:25" x14ac:dyDescent="0.2">
      <c r="U5754" s="55"/>
      <c r="V5754" s="53"/>
      <c r="W5754" s="53"/>
      <c r="X5754" s="53"/>
      <c r="Y5754" s="55"/>
    </row>
    <row r="5755" spans="21:25" x14ac:dyDescent="0.2">
      <c r="U5755" s="55"/>
      <c r="V5755" s="53"/>
      <c r="W5755" s="53"/>
      <c r="X5755" s="53"/>
      <c r="Y5755" s="55"/>
    </row>
    <row r="5756" spans="21:25" x14ac:dyDescent="0.2">
      <c r="U5756" s="55"/>
      <c r="V5756" s="53"/>
      <c r="W5756" s="53"/>
      <c r="X5756" s="53"/>
      <c r="Y5756" s="55"/>
    </row>
    <row r="5757" spans="21:25" x14ac:dyDescent="0.2">
      <c r="U5757" s="55"/>
      <c r="V5757" s="53"/>
      <c r="W5757" s="53"/>
      <c r="X5757" s="53"/>
      <c r="Y5757" s="55"/>
    </row>
    <row r="5758" spans="21:25" x14ac:dyDescent="0.2">
      <c r="U5758" s="55"/>
      <c r="V5758" s="53"/>
      <c r="W5758" s="53"/>
      <c r="X5758" s="53"/>
      <c r="Y5758" s="55"/>
    </row>
    <row r="5759" spans="21:25" x14ac:dyDescent="0.2">
      <c r="U5759" s="55"/>
      <c r="V5759" s="53"/>
      <c r="W5759" s="53"/>
      <c r="X5759" s="53"/>
      <c r="Y5759" s="55"/>
    </row>
    <row r="5760" spans="21:25" x14ac:dyDescent="0.2">
      <c r="U5760" s="55"/>
      <c r="V5760" s="53"/>
      <c r="W5760" s="53"/>
      <c r="X5760" s="53"/>
      <c r="Y5760" s="55"/>
    </row>
    <row r="5761" spans="21:25" x14ac:dyDescent="0.2">
      <c r="U5761" s="55"/>
      <c r="V5761" s="53"/>
      <c r="W5761" s="53"/>
      <c r="X5761" s="53"/>
      <c r="Y5761" s="55"/>
    </row>
    <row r="5762" spans="21:25" x14ac:dyDescent="0.2">
      <c r="U5762" s="55"/>
      <c r="V5762" s="53"/>
      <c r="W5762" s="53"/>
      <c r="X5762" s="53"/>
      <c r="Y5762" s="55"/>
    </row>
    <row r="5763" spans="21:25" x14ac:dyDescent="0.2">
      <c r="U5763" s="55"/>
      <c r="V5763" s="53"/>
      <c r="W5763" s="53"/>
      <c r="X5763" s="53"/>
      <c r="Y5763" s="55"/>
    </row>
    <row r="5764" spans="21:25" x14ac:dyDescent="0.2">
      <c r="U5764" s="55"/>
      <c r="V5764" s="53"/>
      <c r="W5764" s="53"/>
      <c r="X5764" s="53"/>
      <c r="Y5764" s="55"/>
    </row>
    <row r="5765" spans="21:25" x14ac:dyDescent="0.2">
      <c r="U5765" s="55"/>
      <c r="V5765" s="53"/>
      <c r="W5765" s="53"/>
      <c r="X5765" s="53"/>
      <c r="Y5765" s="55"/>
    </row>
    <row r="5766" spans="21:25" x14ac:dyDescent="0.2">
      <c r="U5766" s="55"/>
      <c r="V5766" s="53"/>
      <c r="W5766" s="53"/>
      <c r="X5766" s="53"/>
      <c r="Y5766" s="55"/>
    </row>
    <row r="5767" spans="21:25" x14ac:dyDescent="0.2">
      <c r="U5767" s="55"/>
      <c r="V5767" s="53"/>
      <c r="W5767" s="53"/>
      <c r="X5767" s="53"/>
      <c r="Y5767" s="55"/>
    </row>
    <row r="5768" spans="21:25" x14ac:dyDescent="0.2">
      <c r="U5768" s="55"/>
      <c r="V5768" s="53"/>
      <c r="W5768" s="53"/>
      <c r="X5768" s="53"/>
      <c r="Y5768" s="55"/>
    </row>
    <row r="5769" spans="21:25" x14ac:dyDescent="0.2">
      <c r="U5769" s="55"/>
      <c r="V5769" s="53"/>
      <c r="W5769" s="53"/>
      <c r="X5769" s="53"/>
      <c r="Y5769" s="55"/>
    </row>
    <row r="5770" spans="21:25" x14ac:dyDescent="0.2">
      <c r="U5770" s="55"/>
      <c r="V5770" s="53"/>
      <c r="W5770" s="53"/>
      <c r="X5770" s="53"/>
      <c r="Y5770" s="55"/>
    </row>
    <row r="5771" spans="21:25" x14ac:dyDescent="0.2">
      <c r="U5771" s="55"/>
      <c r="V5771" s="53"/>
      <c r="W5771" s="53"/>
      <c r="X5771" s="53"/>
      <c r="Y5771" s="55"/>
    </row>
    <row r="5772" spans="21:25" x14ac:dyDescent="0.2">
      <c r="U5772" s="55"/>
      <c r="V5772" s="53"/>
      <c r="W5772" s="53"/>
      <c r="X5772" s="53"/>
      <c r="Y5772" s="55"/>
    </row>
    <row r="5773" spans="21:25" x14ac:dyDescent="0.2">
      <c r="U5773" s="55"/>
      <c r="V5773" s="53"/>
      <c r="W5773" s="53"/>
      <c r="X5773" s="53"/>
      <c r="Y5773" s="55"/>
    </row>
    <row r="5774" spans="21:25" x14ac:dyDescent="0.2">
      <c r="U5774" s="55"/>
      <c r="V5774" s="53"/>
      <c r="W5774" s="53"/>
      <c r="X5774" s="53"/>
      <c r="Y5774" s="55"/>
    </row>
    <row r="5775" spans="21:25" x14ac:dyDescent="0.2">
      <c r="U5775" s="55"/>
      <c r="V5775" s="53"/>
      <c r="W5775" s="53"/>
      <c r="X5775" s="53"/>
      <c r="Y5775" s="55"/>
    </row>
    <row r="5776" spans="21:25" x14ac:dyDescent="0.2">
      <c r="U5776" s="55"/>
      <c r="V5776" s="53"/>
      <c r="W5776" s="53"/>
      <c r="X5776" s="53"/>
      <c r="Y5776" s="55"/>
    </row>
    <row r="5777" spans="21:25" x14ac:dyDescent="0.2">
      <c r="U5777" s="55"/>
      <c r="V5777" s="53"/>
      <c r="W5777" s="53"/>
      <c r="X5777" s="53"/>
      <c r="Y5777" s="55"/>
    </row>
    <row r="5778" spans="21:25" x14ac:dyDescent="0.2">
      <c r="U5778" s="55"/>
      <c r="V5778" s="53"/>
      <c r="W5778" s="53"/>
      <c r="X5778" s="53"/>
      <c r="Y5778" s="55"/>
    </row>
    <row r="5779" spans="21:25" x14ac:dyDescent="0.2">
      <c r="U5779" s="55"/>
      <c r="V5779" s="53"/>
      <c r="W5779" s="53"/>
      <c r="X5779" s="53"/>
      <c r="Y5779" s="55"/>
    </row>
    <row r="5780" spans="21:25" x14ac:dyDescent="0.2">
      <c r="U5780" s="55"/>
      <c r="V5780" s="53"/>
      <c r="W5780" s="53"/>
      <c r="X5780" s="53"/>
      <c r="Y5780" s="55"/>
    </row>
    <row r="5781" spans="21:25" x14ac:dyDescent="0.2">
      <c r="U5781" s="55"/>
      <c r="V5781" s="53"/>
      <c r="W5781" s="53"/>
      <c r="X5781" s="53"/>
      <c r="Y5781" s="55"/>
    </row>
    <row r="5782" spans="21:25" x14ac:dyDescent="0.2">
      <c r="U5782" s="55"/>
      <c r="V5782" s="53"/>
      <c r="W5782" s="53"/>
      <c r="X5782" s="53"/>
      <c r="Y5782" s="55"/>
    </row>
    <row r="5783" spans="21:25" x14ac:dyDescent="0.2">
      <c r="U5783" s="55"/>
      <c r="V5783" s="53"/>
      <c r="W5783" s="53"/>
      <c r="X5783" s="53"/>
      <c r="Y5783" s="55"/>
    </row>
    <row r="5784" spans="21:25" x14ac:dyDescent="0.2">
      <c r="U5784" s="55"/>
      <c r="V5784" s="53"/>
      <c r="W5784" s="53"/>
      <c r="X5784" s="53"/>
      <c r="Y5784" s="55"/>
    </row>
    <row r="5785" spans="21:25" x14ac:dyDescent="0.2">
      <c r="U5785" s="55"/>
      <c r="V5785" s="53"/>
      <c r="W5785" s="53"/>
      <c r="X5785" s="53"/>
      <c r="Y5785" s="55"/>
    </row>
    <row r="5786" spans="21:25" x14ac:dyDescent="0.2">
      <c r="U5786" s="55"/>
      <c r="V5786" s="53"/>
      <c r="W5786" s="53"/>
      <c r="X5786" s="53"/>
      <c r="Y5786" s="55"/>
    </row>
    <row r="5787" spans="21:25" x14ac:dyDescent="0.2">
      <c r="U5787" s="55"/>
      <c r="V5787" s="53"/>
      <c r="W5787" s="53"/>
      <c r="X5787" s="53"/>
      <c r="Y5787" s="55"/>
    </row>
    <row r="5788" spans="21:25" x14ac:dyDescent="0.2">
      <c r="U5788" s="55"/>
      <c r="V5788" s="53"/>
      <c r="W5788" s="53"/>
      <c r="X5788" s="53"/>
      <c r="Y5788" s="55"/>
    </row>
    <row r="5789" spans="21:25" x14ac:dyDescent="0.2">
      <c r="U5789" s="55"/>
      <c r="V5789" s="53"/>
      <c r="W5789" s="53"/>
      <c r="X5789" s="53"/>
      <c r="Y5789" s="55"/>
    </row>
    <row r="5790" spans="21:25" x14ac:dyDescent="0.2">
      <c r="U5790" s="55"/>
      <c r="V5790" s="53"/>
      <c r="W5790" s="53"/>
      <c r="X5790" s="53"/>
      <c r="Y5790" s="55"/>
    </row>
    <row r="5791" spans="21:25" x14ac:dyDescent="0.2">
      <c r="U5791" s="55"/>
      <c r="V5791" s="53"/>
      <c r="W5791" s="53"/>
      <c r="X5791" s="53"/>
      <c r="Y5791" s="55"/>
    </row>
    <row r="5792" spans="21:25" x14ac:dyDescent="0.2">
      <c r="U5792" s="55"/>
      <c r="V5792" s="53"/>
      <c r="W5792" s="53"/>
      <c r="X5792" s="53"/>
      <c r="Y5792" s="55"/>
    </row>
    <row r="5793" spans="21:25" x14ac:dyDescent="0.2">
      <c r="U5793" s="55"/>
      <c r="V5793" s="53"/>
      <c r="W5793" s="53"/>
      <c r="X5793" s="53"/>
      <c r="Y5793" s="55"/>
    </row>
    <row r="5794" spans="21:25" x14ac:dyDescent="0.2">
      <c r="U5794" s="55"/>
      <c r="V5794" s="53"/>
      <c r="W5794" s="53"/>
      <c r="X5794" s="53"/>
      <c r="Y5794" s="55"/>
    </row>
    <row r="5795" spans="21:25" x14ac:dyDescent="0.2">
      <c r="U5795" s="55"/>
      <c r="V5795" s="53"/>
      <c r="W5795" s="53"/>
      <c r="X5795" s="53"/>
      <c r="Y5795" s="55"/>
    </row>
    <row r="5796" spans="21:25" x14ac:dyDescent="0.2">
      <c r="U5796" s="55"/>
      <c r="V5796" s="53"/>
      <c r="W5796" s="53"/>
      <c r="X5796" s="53"/>
      <c r="Y5796" s="55"/>
    </row>
    <row r="5797" spans="21:25" x14ac:dyDescent="0.2">
      <c r="U5797" s="55"/>
      <c r="V5797" s="53"/>
      <c r="W5797" s="53"/>
      <c r="X5797" s="53"/>
      <c r="Y5797" s="55"/>
    </row>
    <row r="5798" spans="21:25" x14ac:dyDescent="0.2">
      <c r="U5798" s="55"/>
      <c r="V5798" s="53"/>
      <c r="W5798" s="53"/>
      <c r="X5798" s="53"/>
      <c r="Y5798" s="55"/>
    </row>
    <row r="5799" spans="21:25" x14ac:dyDescent="0.2">
      <c r="U5799" s="55"/>
      <c r="V5799" s="53"/>
      <c r="W5799" s="53"/>
      <c r="X5799" s="53"/>
      <c r="Y5799" s="55"/>
    </row>
    <row r="5800" spans="21:25" x14ac:dyDescent="0.2">
      <c r="U5800" s="55"/>
      <c r="V5800" s="53"/>
      <c r="W5800" s="53"/>
      <c r="X5800" s="53"/>
      <c r="Y5800" s="55"/>
    </row>
    <row r="5801" spans="21:25" x14ac:dyDescent="0.2">
      <c r="U5801" s="55"/>
      <c r="V5801" s="53"/>
      <c r="W5801" s="53"/>
      <c r="X5801" s="53"/>
      <c r="Y5801" s="55"/>
    </row>
    <row r="5802" spans="21:25" x14ac:dyDescent="0.2">
      <c r="U5802" s="55"/>
      <c r="V5802" s="53"/>
      <c r="W5802" s="53"/>
      <c r="X5802" s="53"/>
      <c r="Y5802" s="55"/>
    </row>
    <row r="5803" spans="21:25" x14ac:dyDescent="0.2">
      <c r="U5803" s="55"/>
      <c r="V5803" s="53"/>
      <c r="W5803" s="53"/>
      <c r="X5803" s="53"/>
      <c r="Y5803" s="55"/>
    </row>
    <row r="5804" spans="21:25" x14ac:dyDescent="0.2">
      <c r="U5804" s="55"/>
      <c r="V5804" s="53"/>
      <c r="W5804" s="53"/>
      <c r="X5804" s="53"/>
      <c r="Y5804" s="55"/>
    </row>
    <row r="5805" spans="21:25" x14ac:dyDescent="0.2">
      <c r="U5805" s="55"/>
      <c r="V5805" s="53"/>
      <c r="W5805" s="53"/>
      <c r="X5805" s="53"/>
      <c r="Y5805" s="55"/>
    </row>
    <row r="5806" spans="21:25" x14ac:dyDescent="0.2">
      <c r="U5806" s="55"/>
      <c r="V5806" s="53"/>
      <c r="W5806" s="53"/>
      <c r="X5806" s="53"/>
      <c r="Y5806" s="55"/>
    </row>
    <row r="5807" spans="21:25" x14ac:dyDescent="0.2">
      <c r="U5807" s="55"/>
      <c r="V5807" s="53"/>
      <c r="W5807" s="53"/>
      <c r="X5807" s="53"/>
      <c r="Y5807" s="55"/>
    </row>
    <row r="5808" spans="21:25" x14ac:dyDescent="0.2">
      <c r="U5808" s="55"/>
      <c r="V5808" s="53"/>
      <c r="W5808" s="53"/>
      <c r="X5808" s="53"/>
      <c r="Y5808" s="55"/>
    </row>
    <row r="5809" spans="21:25" x14ac:dyDescent="0.2">
      <c r="U5809" s="55"/>
      <c r="V5809" s="53"/>
      <c r="W5809" s="53"/>
      <c r="X5809" s="53"/>
      <c r="Y5809" s="55"/>
    </row>
    <row r="5810" spans="21:25" x14ac:dyDescent="0.2">
      <c r="U5810" s="55"/>
      <c r="V5810" s="53"/>
      <c r="W5810" s="53"/>
      <c r="X5810" s="53"/>
      <c r="Y5810" s="55"/>
    </row>
    <row r="5811" spans="21:25" x14ac:dyDescent="0.2">
      <c r="U5811" s="55"/>
      <c r="V5811" s="53"/>
      <c r="W5811" s="53"/>
      <c r="X5811" s="53"/>
      <c r="Y5811" s="55"/>
    </row>
    <row r="5812" spans="21:25" x14ac:dyDescent="0.2">
      <c r="U5812" s="55"/>
      <c r="V5812" s="53"/>
      <c r="W5812" s="53"/>
      <c r="X5812" s="53"/>
      <c r="Y5812" s="55"/>
    </row>
    <row r="5813" spans="21:25" x14ac:dyDescent="0.2">
      <c r="U5813" s="55"/>
      <c r="V5813" s="53"/>
      <c r="W5813" s="53"/>
      <c r="X5813" s="53"/>
      <c r="Y5813" s="55"/>
    </row>
    <row r="5814" spans="21:25" x14ac:dyDescent="0.2">
      <c r="U5814" s="55"/>
      <c r="V5814" s="53"/>
      <c r="W5814" s="53"/>
      <c r="X5814" s="53"/>
      <c r="Y5814" s="55"/>
    </row>
    <row r="5815" spans="21:25" x14ac:dyDescent="0.2">
      <c r="U5815" s="55"/>
      <c r="V5815" s="53"/>
      <c r="W5815" s="53"/>
      <c r="X5815" s="53"/>
      <c r="Y5815" s="55"/>
    </row>
    <row r="5816" spans="21:25" x14ac:dyDescent="0.2">
      <c r="U5816" s="55"/>
      <c r="V5816" s="53"/>
      <c r="W5816" s="53"/>
      <c r="X5816" s="53"/>
      <c r="Y5816" s="55"/>
    </row>
    <row r="5817" spans="21:25" x14ac:dyDescent="0.2">
      <c r="U5817" s="55"/>
      <c r="V5817" s="53"/>
      <c r="W5817" s="53"/>
      <c r="X5817" s="53"/>
      <c r="Y5817" s="55"/>
    </row>
    <row r="5818" spans="21:25" x14ac:dyDescent="0.2">
      <c r="U5818" s="55"/>
      <c r="V5818" s="53"/>
      <c r="W5818" s="53"/>
      <c r="X5818" s="53"/>
      <c r="Y5818" s="55"/>
    </row>
    <row r="5819" spans="21:25" x14ac:dyDescent="0.2">
      <c r="U5819" s="55"/>
      <c r="V5819" s="53"/>
      <c r="W5819" s="53"/>
      <c r="X5819" s="53"/>
      <c r="Y5819" s="55"/>
    </row>
    <row r="5820" spans="21:25" x14ac:dyDescent="0.2">
      <c r="U5820" s="55"/>
      <c r="V5820" s="53"/>
      <c r="W5820" s="53"/>
      <c r="X5820" s="53"/>
      <c r="Y5820" s="55"/>
    </row>
    <row r="5821" spans="21:25" x14ac:dyDescent="0.2">
      <c r="U5821" s="55"/>
      <c r="V5821" s="53"/>
      <c r="W5821" s="53"/>
      <c r="X5821" s="53"/>
      <c r="Y5821" s="55"/>
    </row>
    <row r="5822" spans="21:25" x14ac:dyDescent="0.2">
      <c r="U5822" s="55"/>
      <c r="V5822" s="53"/>
      <c r="W5822" s="53"/>
      <c r="X5822" s="53"/>
      <c r="Y5822" s="55"/>
    </row>
    <row r="5823" spans="21:25" x14ac:dyDescent="0.2">
      <c r="U5823" s="55"/>
      <c r="V5823" s="53"/>
      <c r="W5823" s="53"/>
      <c r="X5823" s="53"/>
      <c r="Y5823" s="55"/>
    </row>
    <row r="5824" spans="21:25" x14ac:dyDescent="0.2">
      <c r="U5824" s="55"/>
      <c r="V5824" s="53"/>
      <c r="W5824" s="53"/>
      <c r="X5824" s="53"/>
      <c r="Y5824" s="55"/>
    </row>
    <row r="5825" spans="21:25" x14ac:dyDescent="0.2">
      <c r="U5825" s="55"/>
      <c r="V5825" s="53"/>
      <c r="W5825" s="53"/>
      <c r="X5825" s="53"/>
      <c r="Y5825" s="55"/>
    </row>
    <row r="5826" spans="21:25" x14ac:dyDescent="0.2">
      <c r="U5826" s="55"/>
      <c r="V5826" s="53"/>
      <c r="W5826" s="53"/>
      <c r="X5826" s="53"/>
      <c r="Y5826" s="55"/>
    </row>
    <row r="5827" spans="21:25" x14ac:dyDescent="0.2">
      <c r="U5827" s="55"/>
      <c r="V5827" s="53"/>
      <c r="W5827" s="53"/>
      <c r="X5827" s="53"/>
      <c r="Y5827" s="55"/>
    </row>
    <row r="5828" spans="21:25" x14ac:dyDescent="0.2">
      <c r="U5828" s="55"/>
      <c r="V5828" s="53"/>
      <c r="W5828" s="53"/>
      <c r="X5828" s="53"/>
      <c r="Y5828" s="55"/>
    </row>
    <row r="5829" spans="21:25" x14ac:dyDescent="0.2">
      <c r="U5829" s="55"/>
      <c r="V5829" s="53"/>
      <c r="W5829" s="53"/>
      <c r="X5829" s="53"/>
      <c r="Y5829" s="55"/>
    </row>
    <row r="5830" spans="21:25" x14ac:dyDescent="0.2">
      <c r="U5830" s="55"/>
      <c r="V5830" s="53"/>
      <c r="W5830" s="53"/>
      <c r="X5830" s="53"/>
      <c r="Y5830" s="55"/>
    </row>
    <row r="5831" spans="21:25" x14ac:dyDescent="0.2">
      <c r="U5831" s="55"/>
      <c r="V5831" s="53"/>
      <c r="W5831" s="53"/>
      <c r="X5831" s="53"/>
      <c r="Y5831" s="55"/>
    </row>
    <row r="5832" spans="21:25" x14ac:dyDescent="0.2">
      <c r="U5832" s="55"/>
      <c r="V5832" s="53"/>
      <c r="W5832" s="53"/>
      <c r="X5832" s="53"/>
      <c r="Y5832" s="55"/>
    </row>
    <row r="5833" spans="21:25" x14ac:dyDescent="0.2">
      <c r="U5833" s="55"/>
      <c r="V5833" s="53"/>
      <c r="W5833" s="53"/>
      <c r="X5833" s="53"/>
      <c r="Y5833" s="55"/>
    </row>
    <row r="5834" spans="21:25" x14ac:dyDescent="0.2">
      <c r="U5834" s="55"/>
      <c r="V5834" s="53"/>
      <c r="W5834" s="53"/>
      <c r="X5834" s="53"/>
      <c r="Y5834" s="55"/>
    </row>
    <row r="5835" spans="21:25" x14ac:dyDescent="0.2">
      <c r="U5835" s="55"/>
      <c r="V5835" s="53"/>
      <c r="W5835" s="53"/>
      <c r="X5835" s="53"/>
      <c r="Y5835" s="55"/>
    </row>
    <row r="5836" spans="21:25" x14ac:dyDescent="0.2">
      <c r="U5836" s="55"/>
      <c r="V5836" s="53"/>
      <c r="W5836" s="53"/>
      <c r="X5836" s="53"/>
      <c r="Y5836" s="55"/>
    </row>
    <row r="5837" spans="21:25" x14ac:dyDescent="0.2">
      <c r="U5837" s="55"/>
      <c r="V5837" s="53"/>
      <c r="W5837" s="53"/>
      <c r="X5837" s="53"/>
      <c r="Y5837" s="55"/>
    </row>
    <row r="5838" spans="21:25" x14ac:dyDescent="0.2">
      <c r="U5838" s="55"/>
      <c r="V5838" s="53"/>
      <c r="W5838" s="53"/>
      <c r="X5838" s="53"/>
      <c r="Y5838" s="55"/>
    </row>
    <row r="5839" spans="21:25" x14ac:dyDescent="0.2">
      <c r="U5839" s="55"/>
      <c r="V5839" s="53"/>
      <c r="W5839" s="53"/>
      <c r="X5839" s="53"/>
      <c r="Y5839" s="55"/>
    </row>
    <row r="5840" spans="21:25" x14ac:dyDescent="0.2">
      <c r="U5840" s="55"/>
      <c r="V5840" s="53"/>
      <c r="W5840" s="53"/>
      <c r="X5840" s="53"/>
      <c r="Y5840" s="55"/>
    </row>
    <row r="5841" spans="21:25" x14ac:dyDescent="0.2">
      <c r="U5841" s="55"/>
      <c r="V5841" s="53"/>
      <c r="W5841" s="53"/>
      <c r="X5841" s="53"/>
      <c r="Y5841" s="55"/>
    </row>
    <row r="5842" spans="21:25" x14ac:dyDescent="0.2">
      <c r="U5842" s="55"/>
      <c r="V5842" s="53"/>
      <c r="W5842" s="53"/>
      <c r="X5842" s="53"/>
      <c r="Y5842" s="55"/>
    </row>
    <row r="5843" spans="21:25" x14ac:dyDescent="0.2">
      <c r="U5843" s="55"/>
      <c r="V5843" s="53"/>
      <c r="W5843" s="53"/>
      <c r="X5843" s="53"/>
      <c r="Y5843" s="55"/>
    </row>
    <row r="5844" spans="21:25" x14ac:dyDescent="0.2">
      <c r="U5844" s="55"/>
      <c r="V5844" s="53"/>
      <c r="W5844" s="53"/>
      <c r="X5844" s="53"/>
      <c r="Y5844" s="55"/>
    </row>
    <row r="5845" spans="21:25" x14ac:dyDescent="0.2">
      <c r="U5845" s="55"/>
      <c r="V5845" s="53"/>
      <c r="W5845" s="53"/>
      <c r="X5845" s="53"/>
      <c r="Y5845" s="55"/>
    </row>
    <row r="5846" spans="21:25" x14ac:dyDescent="0.2">
      <c r="U5846" s="55"/>
      <c r="V5846" s="53"/>
      <c r="W5846" s="53"/>
      <c r="X5846" s="53"/>
      <c r="Y5846" s="55"/>
    </row>
    <row r="5847" spans="21:25" x14ac:dyDescent="0.2">
      <c r="U5847" s="55"/>
      <c r="V5847" s="53"/>
      <c r="W5847" s="53"/>
      <c r="X5847" s="53"/>
      <c r="Y5847" s="55"/>
    </row>
    <row r="5848" spans="21:25" x14ac:dyDescent="0.2">
      <c r="U5848" s="55"/>
      <c r="V5848" s="53"/>
      <c r="W5848" s="53"/>
      <c r="X5848" s="53"/>
      <c r="Y5848" s="55"/>
    </row>
    <row r="5849" spans="21:25" x14ac:dyDescent="0.2">
      <c r="U5849" s="55"/>
      <c r="V5849" s="53"/>
      <c r="W5849" s="53"/>
      <c r="X5849" s="53"/>
      <c r="Y5849" s="55"/>
    </row>
    <row r="5850" spans="21:25" x14ac:dyDescent="0.2">
      <c r="U5850" s="55"/>
      <c r="V5850" s="53"/>
      <c r="W5850" s="53"/>
      <c r="X5850" s="53"/>
      <c r="Y5850" s="55"/>
    </row>
    <row r="5851" spans="21:25" x14ac:dyDescent="0.2">
      <c r="U5851" s="55"/>
      <c r="V5851" s="53"/>
      <c r="W5851" s="53"/>
      <c r="X5851" s="53"/>
      <c r="Y5851" s="55"/>
    </row>
    <row r="5852" spans="21:25" x14ac:dyDescent="0.2">
      <c r="U5852" s="55"/>
      <c r="V5852" s="53"/>
      <c r="W5852" s="53"/>
      <c r="X5852" s="53"/>
      <c r="Y5852" s="55"/>
    </row>
    <row r="5853" spans="21:25" x14ac:dyDescent="0.2">
      <c r="U5853" s="55"/>
      <c r="V5853" s="53"/>
      <c r="W5853" s="53"/>
      <c r="X5853" s="53"/>
      <c r="Y5853" s="55"/>
    </row>
    <row r="5854" spans="21:25" x14ac:dyDescent="0.2">
      <c r="U5854" s="55"/>
      <c r="V5854" s="53"/>
      <c r="W5854" s="53"/>
      <c r="X5854" s="53"/>
      <c r="Y5854" s="55"/>
    </row>
    <row r="5855" spans="21:25" x14ac:dyDescent="0.2">
      <c r="U5855" s="55"/>
      <c r="V5855" s="53"/>
      <c r="W5855" s="53"/>
      <c r="X5855" s="53"/>
      <c r="Y5855" s="55"/>
    </row>
    <row r="5856" spans="21:25" x14ac:dyDescent="0.2">
      <c r="U5856" s="55"/>
      <c r="V5856" s="53"/>
      <c r="W5856" s="53"/>
      <c r="X5856" s="53"/>
      <c r="Y5856" s="55"/>
    </row>
    <row r="5857" spans="21:25" x14ac:dyDescent="0.2">
      <c r="U5857" s="55"/>
      <c r="V5857" s="53"/>
      <c r="W5857" s="53"/>
      <c r="X5857" s="53"/>
      <c r="Y5857" s="55"/>
    </row>
    <row r="5858" spans="21:25" x14ac:dyDescent="0.2">
      <c r="U5858" s="55"/>
      <c r="V5858" s="53"/>
      <c r="W5858" s="53"/>
      <c r="X5858" s="53"/>
      <c r="Y5858" s="55"/>
    </row>
    <row r="5859" spans="21:25" x14ac:dyDescent="0.2">
      <c r="U5859" s="55"/>
      <c r="V5859" s="53"/>
      <c r="W5859" s="53"/>
      <c r="X5859" s="53"/>
      <c r="Y5859" s="55"/>
    </row>
    <row r="5860" spans="21:25" x14ac:dyDescent="0.2">
      <c r="U5860" s="55"/>
      <c r="V5860" s="53"/>
      <c r="W5860" s="53"/>
      <c r="X5860" s="53"/>
      <c r="Y5860" s="55"/>
    </row>
    <row r="5861" spans="21:25" x14ac:dyDescent="0.2">
      <c r="U5861" s="55"/>
      <c r="V5861" s="53"/>
      <c r="W5861" s="53"/>
      <c r="X5861" s="53"/>
      <c r="Y5861" s="55"/>
    </row>
    <row r="5862" spans="21:25" x14ac:dyDescent="0.2">
      <c r="U5862" s="55"/>
      <c r="V5862" s="53"/>
      <c r="W5862" s="53"/>
      <c r="X5862" s="53"/>
      <c r="Y5862" s="55"/>
    </row>
    <row r="5863" spans="21:25" x14ac:dyDescent="0.2">
      <c r="U5863" s="55"/>
      <c r="V5863" s="53"/>
      <c r="W5863" s="53"/>
      <c r="X5863" s="53"/>
      <c r="Y5863" s="55"/>
    </row>
    <row r="5864" spans="21:25" x14ac:dyDescent="0.2">
      <c r="U5864" s="55"/>
      <c r="V5864" s="53"/>
      <c r="W5864" s="53"/>
      <c r="X5864" s="53"/>
      <c r="Y5864" s="55"/>
    </row>
    <row r="5865" spans="21:25" x14ac:dyDescent="0.2">
      <c r="U5865" s="55"/>
      <c r="V5865" s="53"/>
      <c r="W5865" s="53"/>
      <c r="X5865" s="53"/>
      <c r="Y5865" s="55"/>
    </row>
    <row r="5866" spans="21:25" x14ac:dyDescent="0.2">
      <c r="U5866" s="55"/>
      <c r="V5866" s="53"/>
      <c r="W5866" s="53"/>
      <c r="X5866" s="53"/>
      <c r="Y5866" s="55"/>
    </row>
    <row r="5867" spans="21:25" x14ac:dyDescent="0.2">
      <c r="U5867" s="55"/>
      <c r="V5867" s="53"/>
      <c r="W5867" s="53"/>
      <c r="X5867" s="53"/>
      <c r="Y5867" s="55"/>
    </row>
    <row r="5868" spans="21:25" x14ac:dyDescent="0.2">
      <c r="U5868" s="55"/>
      <c r="V5868" s="53"/>
      <c r="W5868" s="53"/>
      <c r="X5868" s="53"/>
      <c r="Y5868" s="55"/>
    </row>
    <row r="5869" spans="21:25" x14ac:dyDescent="0.2">
      <c r="U5869" s="55"/>
      <c r="V5869" s="53"/>
      <c r="W5869" s="53"/>
      <c r="X5869" s="53"/>
      <c r="Y5869" s="55"/>
    </row>
    <row r="5870" spans="21:25" x14ac:dyDescent="0.2">
      <c r="U5870" s="55"/>
      <c r="V5870" s="53"/>
      <c r="W5870" s="53"/>
      <c r="X5870" s="53"/>
      <c r="Y5870" s="55"/>
    </row>
    <row r="5871" spans="21:25" x14ac:dyDescent="0.2">
      <c r="U5871" s="55"/>
      <c r="V5871" s="53"/>
      <c r="W5871" s="53"/>
      <c r="X5871" s="53"/>
      <c r="Y5871" s="55"/>
    </row>
    <row r="5872" spans="21:25" x14ac:dyDescent="0.2">
      <c r="U5872" s="55"/>
      <c r="V5872" s="53"/>
      <c r="W5872" s="53"/>
      <c r="X5872" s="53"/>
      <c r="Y5872" s="55"/>
    </row>
    <row r="5873" spans="21:25" x14ac:dyDescent="0.2">
      <c r="U5873" s="55"/>
      <c r="V5873" s="53"/>
      <c r="W5873" s="53"/>
      <c r="X5873" s="53"/>
      <c r="Y5873" s="55"/>
    </row>
    <row r="5874" spans="21:25" x14ac:dyDescent="0.2">
      <c r="U5874" s="55"/>
      <c r="V5874" s="53"/>
      <c r="W5874" s="53"/>
      <c r="X5874" s="53"/>
      <c r="Y5874" s="55"/>
    </row>
    <row r="5875" spans="21:25" x14ac:dyDescent="0.2">
      <c r="U5875" s="55"/>
      <c r="V5875" s="53"/>
      <c r="W5875" s="53"/>
      <c r="X5875" s="53"/>
      <c r="Y5875" s="55"/>
    </row>
    <row r="5876" spans="21:25" x14ac:dyDescent="0.2">
      <c r="U5876" s="55"/>
      <c r="V5876" s="53"/>
      <c r="W5876" s="53"/>
      <c r="X5876" s="53"/>
      <c r="Y5876" s="55"/>
    </row>
    <row r="5877" spans="21:25" x14ac:dyDescent="0.2">
      <c r="U5877" s="55"/>
      <c r="V5877" s="53"/>
      <c r="W5877" s="53"/>
      <c r="X5877" s="53"/>
      <c r="Y5877" s="55"/>
    </row>
    <row r="5878" spans="21:25" x14ac:dyDescent="0.2">
      <c r="U5878" s="55"/>
      <c r="V5878" s="53"/>
      <c r="W5878" s="53"/>
      <c r="X5878" s="53"/>
      <c r="Y5878" s="55"/>
    </row>
    <row r="5879" spans="21:25" x14ac:dyDescent="0.2">
      <c r="U5879" s="55"/>
      <c r="V5879" s="53"/>
      <c r="W5879" s="53"/>
      <c r="X5879" s="53"/>
      <c r="Y5879" s="55"/>
    </row>
    <row r="5880" spans="21:25" x14ac:dyDescent="0.2">
      <c r="U5880" s="55"/>
      <c r="V5880" s="53"/>
      <c r="W5880" s="53"/>
      <c r="X5880" s="53"/>
      <c r="Y5880" s="55"/>
    </row>
    <row r="5881" spans="21:25" x14ac:dyDescent="0.2">
      <c r="U5881" s="55"/>
      <c r="V5881" s="53"/>
      <c r="W5881" s="53"/>
      <c r="X5881" s="53"/>
      <c r="Y5881" s="55"/>
    </row>
    <row r="5882" spans="21:25" x14ac:dyDescent="0.2">
      <c r="U5882" s="55"/>
      <c r="V5882" s="53"/>
      <c r="W5882" s="53"/>
      <c r="X5882" s="53"/>
      <c r="Y5882" s="55"/>
    </row>
    <row r="5883" spans="21:25" x14ac:dyDescent="0.2">
      <c r="U5883" s="55"/>
      <c r="V5883" s="53"/>
      <c r="W5883" s="53"/>
      <c r="X5883" s="53"/>
      <c r="Y5883" s="55"/>
    </row>
    <row r="5884" spans="21:25" x14ac:dyDescent="0.2">
      <c r="U5884" s="55"/>
      <c r="V5884" s="53"/>
      <c r="W5884" s="53"/>
      <c r="X5884" s="53"/>
      <c r="Y5884" s="55"/>
    </row>
    <row r="5885" spans="21:25" x14ac:dyDescent="0.2">
      <c r="U5885" s="55"/>
      <c r="V5885" s="53"/>
      <c r="W5885" s="53"/>
      <c r="X5885" s="53"/>
      <c r="Y5885" s="55"/>
    </row>
    <row r="5886" spans="21:25" x14ac:dyDescent="0.2">
      <c r="U5886" s="55"/>
      <c r="V5886" s="53"/>
      <c r="W5886" s="53"/>
      <c r="X5886" s="53"/>
      <c r="Y5886" s="55"/>
    </row>
    <row r="5887" spans="21:25" x14ac:dyDescent="0.2">
      <c r="U5887" s="55"/>
      <c r="V5887" s="53"/>
      <c r="W5887" s="53"/>
      <c r="X5887" s="53"/>
      <c r="Y5887" s="55"/>
    </row>
    <row r="5888" spans="21:25" x14ac:dyDescent="0.2">
      <c r="U5888" s="55"/>
      <c r="V5888" s="53"/>
      <c r="W5888" s="53"/>
      <c r="X5888" s="53"/>
      <c r="Y5888" s="55"/>
    </row>
    <row r="5889" spans="21:25" x14ac:dyDescent="0.2">
      <c r="U5889" s="55"/>
      <c r="V5889" s="53"/>
      <c r="W5889" s="53"/>
      <c r="X5889" s="53"/>
      <c r="Y5889" s="55"/>
    </row>
    <row r="5890" spans="21:25" x14ac:dyDescent="0.2">
      <c r="U5890" s="55"/>
      <c r="V5890" s="53"/>
      <c r="W5890" s="53"/>
      <c r="X5890" s="53"/>
      <c r="Y5890" s="55"/>
    </row>
    <row r="5891" spans="21:25" x14ac:dyDescent="0.2">
      <c r="U5891" s="55"/>
      <c r="V5891" s="53"/>
      <c r="W5891" s="53"/>
      <c r="X5891" s="53"/>
      <c r="Y5891" s="55"/>
    </row>
    <row r="5892" spans="21:25" x14ac:dyDescent="0.2">
      <c r="U5892" s="55"/>
      <c r="V5892" s="53"/>
      <c r="W5892" s="53"/>
      <c r="X5892" s="53"/>
      <c r="Y5892" s="55"/>
    </row>
    <row r="5893" spans="21:25" x14ac:dyDescent="0.2">
      <c r="U5893" s="55"/>
      <c r="V5893" s="53"/>
      <c r="W5893" s="53"/>
      <c r="X5893" s="53"/>
      <c r="Y5893" s="55"/>
    </row>
    <row r="5894" spans="21:25" x14ac:dyDescent="0.2">
      <c r="U5894" s="55"/>
      <c r="V5894" s="53"/>
      <c r="W5894" s="53"/>
      <c r="X5894" s="53"/>
      <c r="Y5894" s="55"/>
    </row>
    <row r="5895" spans="21:25" x14ac:dyDescent="0.2">
      <c r="U5895" s="55"/>
      <c r="V5895" s="53"/>
      <c r="W5895" s="53"/>
      <c r="X5895" s="53"/>
      <c r="Y5895" s="55"/>
    </row>
    <row r="5896" spans="21:25" x14ac:dyDescent="0.2">
      <c r="U5896" s="55"/>
      <c r="V5896" s="53"/>
      <c r="W5896" s="53"/>
      <c r="X5896" s="53"/>
      <c r="Y5896" s="55"/>
    </row>
    <row r="5897" spans="21:25" x14ac:dyDescent="0.2">
      <c r="U5897" s="55"/>
      <c r="V5897" s="53"/>
      <c r="W5897" s="53"/>
      <c r="X5897" s="53"/>
      <c r="Y5897" s="55"/>
    </row>
    <row r="5898" spans="21:25" x14ac:dyDescent="0.2">
      <c r="U5898" s="55"/>
      <c r="V5898" s="53"/>
      <c r="W5898" s="53"/>
      <c r="X5898" s="53"/>
      <c r="Y5898" s="55"/>
    </row>
    <row r="5899" spans="21:25" x14ac:dyDescent="0.2">
      <c r="U5899" s="55"/>
      <c r="V5899" s="53"/>
      <c r="W5899" s="53"/>
      <c r="X5899" s="53"/>
      <c r="Y5899" s="55"/>
    </row>
    <row r="5900" spans="21:25" x14ac:dyDescent="0.2">
      <c r="U5900" s="55"/>
      <c r="V5900" s="53"/>
      <c r="W5900" s="53"/>
      <c r="X5900" s="53"/>
      <c r="Y5900" s="55"/>
    </row>
    <row r="5901" spans="21:25" x14ac:dyDescent="0.2">
      <c r="U5901" s="55"/>
      <c r="V5901" s="53"/>
      <c r="W5901" s="53"/>
      <c r="X5901" s="53"/>
      <c r="Y5901" s="55"/>
    </row>
    <row r="5902" spans="21:25" x14ac:dyDescent="0.2">
      <c r="U5902" s="55"/>
      <c r="V5902" s="53"/>
      <c r="W5902" s="53"/>
      <c r="X5902" s="53"/>
      <c r="Y5902" s="55"/>
    </row>
    <row r="5903" spans="21:25" x14ac:dyDescent="0.2">
      <c r="U5903" s="55"/>
      <c r="V5903" s="53"/>
      <c r="W5903" s="53"/>
      <c r="X5903" s="53"/>
      <c r="Y5903" s="55"/>
    </row>
    <row r="5904" spans="21:25" x14ac:dyDescent="0.2">
      <c r="U5904" s="55"/>
      <c r="V5904" s="53"/>
      <c r="W5904" s="53"/>
      <c r="X5904" s="53"/>
      <c r="Y5904" s="55"/>
    </row>
    <row r="5905" spans="21:25" x14ac:dyDescent="0.2">
      <c r="U5905" s="55"/>
      <c r="V5905" s="53"/>
      <c r="W5905" s="53"/>
      <c r="X5905" s="53"/>
      <c r="Y5905" s="55"/>
    </row>
    <row r="5906" spans="21:25" x14ac:dyDescent="0.2">
      <c r="U5906" s="55"/>
      <c r="V5906" s="53"/>
      <c r="W5906" s="53"/>
      <c r="X5906" s="53"/>
      <c r="Y5906" s="55"/>
    </row>
    <row r="5907" spans="21:25" x14ac:dyDescent="0.2">
      <c r="U5907" s="55"/>
      <c r="V5907" s="53"/>
      <c r="W5907" s="53"/>
      <c r="X5907" s="53"/>
      <c r="Y5907" s="55"/>
    </row>
    <row r="5908" spans="21:25" x14ac:dyDescent="0.2">
      <c r="U5908" s="55"/>
      <c r="V5908" s="53"/>
      <c r="W5908" s="53"/>
      <c r="X5908" s="53"/>
      <c r="Y5908" s="55"/>
    </row>
    <row r="5909" spans="21:25" x14ac:dyDescent="0.2">
      <c r="U5909" s="55"/>
      <c r="V5909" s="53"/>
      <c r="W5909" s="53"/>
      <c r="X5909" s="53"/>
      <c r="Y5909" s="55"/>
    </row>
    <row r="5910" spans="21:25" x14ac:dyDescent="0.2">
      <c r="U5910" s="55"/>
      <c r="V5910" s="53"/>
      <c r="W5910" s="53"/>
      <c r="X5910" s="53"/>
      <c r="Y5910" s="55"/>
    </row>
    <row r="5911" spans="21:25" x14ac:dyDescent="0.2">
      <c r="U5911" s="55"/>
      <c r="V5911" s="53"/>
      <c r="W5911" s="53"/>
      <c r="X5911" s="53"/>
      <c r="Y5911" s="55"/>
    </row>
    <row r="5912" spans="21:25" x14ac:dyDescent="0.2">
      <c r="U5912" s="55"/>
      <c r="V5912" s="53"/>
      <c r="W5912" s="53"/>
      <c r="X5912" s="53"/>
      <c r="Y5912" s="55"/>
    </row>
    <row r="5913" spans="21:25" x14ac:dyDescent="0.2">
      <c r="U5913" s="55"/>
      <c r="V5913" s="53"/>
      <c r="W5913" s="53"/>
      <c r="X5913" s="53"/>
      <c r="Y5913" s="55"/>
    </row>
    <row r="5914" spans="21:25" x14ac:dyDescent="0.2">
      <c r="U5914" s="55"/>
      <c r="V5914" s="53"/>
      <c r="W5914" s="53"/>
      <c r="X5914" s="53"/>
      <c r="Y5914" s="55"/>
    </row>
    <row r="5915" spans="21:25" x14ac:dyDescent="0.2">
      <c r="U5915" s="55"/>
      <c r="V5915" s="53"/>
      <c r="W5915" s="53"/>
      <c r="X5915" s="53"/>
      <c r="Y5915" s="55"/>
    </row>
    <row r="5916" spans="21:25" x14ac:dyDescent="0.2">
      <c r="U5916" s="55"/>
      <c r="V5916" s="53"/>
      <c r="W5916" s="53"/>
      <c r="X5916" s="53"/>
      <c r="Y5916" s="55"/>
    </row>
    <row r="5917" spans="21:25" x14ac:dyDescent="0.2">
      <c r="U5917" s="55"/>
      <c r="V5917" s="53"/>
      <c r="W5917" s="53"/>
      <c r="X5917" s="53"/>
      <c r="Y5917" s="55"/>
    </row>
    <row r="5918" spans="21:25" x14ac:dyDescent="0.2">
      <c r="U5918" s="55"/>
      <c r="V5918" s="53"/>
      <c r="W5918" s="53"/>
      <c r="X5918" s="53"/>
      <c r="Y5918" s="55"/>
    </row>
    <row r="5919" spans="21:25" x14ac:dyDescent="0.2">
      <c r="U5919" s="55"/>
      <c r="V5919" s="53"/>
      <c r="W5919" s="53"/>
      <c r="X5919" s="53"/>
      <c r="Y5919" s="55"/>
    </row>
    <row r="5920" spans="21:25" x14ac:dyDescent="0.2">
      <c r="U5920" s="55"/>
      <c r="V5920" s="53"/>
      <c r="W5920" s="53"/>
      <c r="X5920" s="53"/>
      <c r="Y5920" s="55"/>
    </row>
    <row r="5921" spans="21:25" x14ac:dyDescent="0.2">
      <c r="U5921" s="55"/>
      <c r="V5921" s="53"/>
      <c r="W5921" s="53"/>
      <c r="X5921" s="53"/>
      <c r="Y5921" s="55"/>
    </row>
    <row r="5922" spans="21:25" x14ac:dyDescent="0.2">
      <c r="U5922" s="55"/>
      <c r="V5922" s="53"/>
      <c r="W5922" s="53"/>
      <c r="X5922" s="53"/>
      <c r="Y5922" s="55"/>
    </row>
    <row r="5923" spans="21:25" x14ac:dyDescent="0.2">
      <c r="U5923" s="55"/>
      <c r="V5923" s="53"/>
      <c r="W5923" s="53"/>
      <c r="X5923" s="53"/>
      <c r="Y5923" s="55"/>
    </row>
    <row r="5924" spans="21:25" x14ac:dyDescent="0.2">
      <c r="U5924" s="55"/>
      <c r="V5924" s="53"/>
      <c r="W5924" s="53"/>
      <c r="X5924" s="53"/>
      <c r="Y5924" s="55"/>
    </row>
    <row r="5925" spans="21:25" x14ac:dyDescent="0.2">
      <c r="U5925" s="55"/>
      <c r="V5925" s="53"/>
      <c r="W5925" s="53"/>
      <c r="X5925" s="53"/>
      <c r="Y5925" s="55"/>
    </row>
    <row r="5926" spans="21:25" x14ac:dyDescent="0.2">
      <c r="U5926" s="55"/>
      <c r="V5926" s="53"/>
      <c r="W5926" s="53"/>
      <c r="X5926" s="53"/>
      <c r="Y5926" s="55"/>
    </row>
    <row r="5927" spans="21:25" x14ac:dyDescent="0.2">
      <c r="U5927" s="55"/>
      <c r="V5927" s="53"/>
      <c r="W5927" s="53"/>
      <c r="X5927" s="53"/>
      <c r="Y5927" s="55"/>
    </row>
    <row r="5928" spans="21:25" x14ac:dyDescent="0.2">
      <c r="U5928" s="55"/>
      <c r="V5928" s="53"/>
      <c r="W5928" s="53"/>
      <c r="X5928" s="53"/>
      <c r="Y5928" s="55"/>
    </row>
    <row r="5929" spans="21:25" x14ac:dyDescent="0.2">
      <c r="U5929" s="55"/>
      <c r="V5929" s="53"/>
      <c r="W5929" s="53"/>
      <c r="X5929" s="53"/>
      <c r="Y5929" s="55"/>
    </row>
    <row r="5930" spans="21:25" x14ac:dyDescent="0.2">
      <c r="U5930" s="55"/>
      <c r="V5930" s="53"/>
      <c r="W5930" s="53"/>
      <c r="X5930" s="53"/>
      <c r="Y5930" s="55"/>
    </row>
    <row r="5931" spans="21:25" x14ac:dyDescent="0.2">
      <c r="U5931" s="55"/>
      <c r="V5931" s="53"/>
      <c r="W5931" s="53"/>
      <c r="X5931" s="53"/>
      <c r="Y5931" s="55"/>
    </row>
    <row r="5932" spans="21:25" x14ac:dyDescent="0.2">
      <c r="U5932" s="55"/>
      <c r="V5932" s="53"/>
      <c r="W5932" s="53"/>
      <c r="X5932" s="53"/>
      <c r="Y5932" s="55"/>
    </row>
    <row r="5933" spans="21:25" x14ac:dyDescent="0.2">
      <c r="U5933" s="55"/>
      <c r="V5933" s="53"/>
      <c r="W5933" s="53"/>
      <c r="X5933" s="53"/>
      <c r="Y5933" s="55"/>
    </row>
    <row r="5934" spans="21:25" x14ac:dyDescent="0.2">
      <c r="U5934" s="55"/>
      <c r="V5934" s="53"/>
      <c r="W5934" s="53"/>
      <c r="X5934" s="53"/>
      <c r="Y5934" s="55"/>
    </row>
    <row r="5935" spans="21:25" x14ac:dyDescent="0.2">
      <c r="U5935" s="55"/>
      <c r="V5935" s="53"/>
      <c r="W5935" s="53"/>
      <c r="X5935" s="53"/>
      <c r="Y5935" s="55"/>
    </row>
    <row r="5936" spans="21:25" x14ac:dyDescent="0.2">
      <c r="U5936" s="55"/>
      <c r="V5936" s="53"/>
      <c r="W5936" s="53"/>
      <c r="X5936" s="53"/>
      <c r="Y5936" s="55"/>
    </row>
    <row r="5937" spans="21:25" x14ac:dyDescent="0.2">
      <c r="U5937" s="55"/>
      <c r="V5937" s="53"/>
      <c r="W5937" s="53"/>
      <c r="X5937" s="53"/>
      <c r="Y5937" s="55"/>
    </row>
    <row r="5938" spans="21:25" x14ac:dyDescent="0.2">
      <c r="U5938" s="55"/>
      <c r="V5938" s="53"/>
      <c r="W5938" s="53"/>
      <c r="X5938" s="53"/>
      <c r="Y5938" s="55"/>
    </row>
    <row r="5939" spans="21:25" x14ac:dyDescent="0.2">
      <c r="U5939" s="55"/>
      <c r="V5939" s="53"/>
      <c r="W5939" s="53"/>
      <c r="X5939" s="53"/>
      <c r="Y5939" s="55"/>
    </row>
    <row r="5940" spans="21:25" x14ac:dyDescent="0.2">
      <c r="U5940" s="55"/>
      <c r="V5940" s="53"/>
      <c r="W5940" s="53"/>
      <c r="X5940" s="53"/>
      <c r="Y5940" s="55"/>
    </row>
    <row r="5941" spans="21:25" x14ac:dyDescent="0.2">
      <c r="U5941" s="55"/>
      <c r="V5941" s="53"/>
      <c r="W5941" s="53"/>
      <c r="X5941" s="53"/>
      <c r="Y5941" s="55"/>
    </row>
    <row r="5942" spans="21:25" x14ac:dyDescent="0.2">
      <c r="U5942" s="55"/>
      <c r="V5942" s="53"/>
      <c r="W5942" s="53"/>
      <c r="X5942" s="53"/>
      <c r="Y5942" s="55"/>
    </row>
    <row r="5943" spans="21:25" x14ac:dyDescent="0.2">
      <c r="U5943" s="55"/>
      <c r="V5943" s="53"/>
      <c r="W5943" s="53"/>
      <c r="X5943" s="53"/>
      <c r="Y5943" s="55"/>
    </row>
    <row r="5944" spans="21:25" x14ac:dyDescent="0.2">
      <c r="U5944" s="55"/>
      <c r="V5944" s="53"/>
      <c r="W5944" s="53"/>
      <c r="X5944" s="53"/>
      <c r="Y5944" s="55"/>
    </row>
    <row r="5945" spans="21:25" x14ac:dyDescent="0.2">
      <c r="U5945" s="55"/>
      <c r="V5945" s="53"/>
      <c r="W5945" s="53"/>
      <c r="X5945" s="53"/>
      <c r="Y5945" s="55"/>
    </row>
    <row r="5946" spans="21:25" x14ac:dyDescent="0.2">
      <c r="U5946" s="55"/>
      <c r="V5946" s="53"/>
      <c r="W5946" s="53"/>
      <c r="X5946" s="53"/>
      <c r="Y5946" s="55"/>
    </row>
    <row r="5947" spans="21:25" x14ac:dyDescent="0.2">
      <c r="U5947" s="55"/>
      <c r="V5947" s="53"/>
      <c r="W5947" s="53"/>
      <c r="X5947" s="53"/>
      <c r="Y5947" s="55"/>
    </row>
    <row r="5948" spans="21:25" x14ac:dyDescent="0.2">
      <c r="U5948" s="55"/>
      <c r="V5948" s="53"/>
      <c r="W5948" s="53"/>
      <c r="X5948" s="53"/>
      <c r="Y5948" s="55"/>
    </row>
    <row r="5949" spans="21:25" x14ac:dyDescent="0.2">
      <c r="U5949" s="55"/>
      <c r="V5949" s="53"/>
      <c r="W5949" s="53"/>
      <c r="X5949" s="53"/>
      <c r="Y5949" s="55"/>
    </row>
    <row r="5950" spans="21:25" x14ac:dyDescent="0.2">
      <c r="U5950" s="55"/>
      <c r="V5950" s="53"/>
      <c r="W5950" s="53"/>
      <c r="X5950" s="53"/>
      <c r="Y5950" s="55"/>
    </row>
    <row r="5951" spans="21:25" x14ac:dyDescent="0.2">
      <c r="U5951" s="55"/>
      <c r="V5951" s="53"/>
      <c r="W5951" s="53"/>
      <c r="X5951" s="53"/>
      <c r="Y5951" s="55"/>
    </row>
    <row r="5952" spans="21:25" x14ac:dyDescent="0.2">
      <c r="U5952" s="55"/>
      <c r="V5952" s="53"/>
      <c r="W5952" s="53"/>
      <c r="X5952" s="53"/>
      <c r="Y5952" s="55"/>
    </row>
    <row r="5953" spans="21:25" x14ac:dyDescent="0.2">
      <c r="U5953" s="55"/>
      <c r="V5953" s="53"/>
      <c r="W5953" s="53"/>
      <c r="X5953" s="53"/>
      <c r="Y5953" s="55"/>
    </row>
    <row r="5954" spans="21:25" x14ac:dyDescent="0.2">
      <c r="U5954" s="55"/>
      <c r="V5954" s="53"/>
      <c r="W5954" s="53"/>
      <c r="X5954" s="53"/>
      <c r="Y5954" s="55"/>
    </row>
    <row r="5955" spans="21:25" x14ac:dyDescent="0.2">
      <c r="U5955" s="55"/>
      <c r="V5955" s="53"/>
      <c r="W5955" s="53"/>
      <c r="X5955" s="53"/>
      <c r="Y5955" s="55"/>
    </row>
    <row r="5956" spans="21:25" x14ac:dyDescent="0.2">
      <c r="U5956" s="55"/>
      <c r="V5956" s="53"/>
      <c r="W5956" s="53"/>
      <c r="X5956" s="53"/>
      <c r="Y5956" s="55"/>
    </row>
    <row r="5957" spans="21:25" x14ac:dyDescent="0.2">
      <c r="U5957" s="55"/>
      <c r="V5957" s="53"/>
      <c r="W5957" s="53"/>
      <c r="X5957" s="53"/>
      <c r="Y5957" s="55"/>
    </row>
    <row r="5958" spans="21:25" x14ac:dyDescent="0.2">
      <c r="U5958" s="55"/>
      <c r="V5958" s="53"/>
      <c r="W5958" s="53"/>
      <c r="X5958" s="53"/>
      <c r="Y5958" s="55"/>
    </row>
    <row r="5959" spans="21:25" x14ac:dyDescent="0.2">
      <c r="U5959" s="55"/>
      <c r="V5959" s="53"/>
      <c r="W5959" s="53"/>
      <c r="X5959" s="53"/>
      <c r="Y5959" s="55"/>
    </row>
    <row r="5960" spans="21:25" x14ac:dyDescent="0.2">
      <c r="U5960" s="55"/>
      <c r="V5960" s="53"/>
      <c r="W5960" s="53"/>
      <c r="X5960" s="53"/>
      <c r="Y5960" s="55"/>
    </row>
    <row r="5961" spans="21:25" x14ac:dyDescent="0.2">
      <c r="U5961" s="55"/>
      <c r="V5961" s="53"/>
      <c r="W5961" s="53"/>
      <c r="X5961" s="53"/>
      <c r="Y5961" s="55"/>
    </row>
    <row r="5962" spans="21:25" x14ac:dyDescent="0.2">
      <c r="U5962" s="55"/>
      <c r="V5962" s="53"/>
      <c r="W5962" s="53"/>
      <c r="X5962" s="53"/>
      <c r="Y5962" s="55"/>
    </row>
    <row r="5963" spans="21:25" x14ac:dyDescent="0.2">
      <c r="U5963" s="55"/>
      <c r="V5963" s="53"/>
      <c r="W5963" s="53"/>
      <c r="X5963" s="53"/>
      <c r="Y5963" s="55"/>
    </row>
    <row r="5964" spans="21:25" x14ac:dyDescent="0.2">
      <c r="U5964" s="55"/>
      <c r="V5964" s="53"/>
      <c r="W5964" s="53"/>
      <c r="X5964" s="53"/>
      <c r="Y5964" s="55"/>
    </row>
    <row r="5965" spans="21:25" x14ac:dyDescent="0.2">
      <c r="U5965" s="55"/>
      <c r="V5965" s="53"/>
      <c r="W5965" s="53"/>
      <c r="X5965" s="53"/>
      <c r="Y5965" s="55"/>
    </row>
    <row r="5966" spans="21:25" x14ac:dyDescent="0.2">
      <c r="U5966" s="55"/>
      <c r="V5966" s="53"/>
      <c r="W5966" s="53"/>
      <c r="X5966" s="53"/>
      <c r="Y5966" s="55"/>
    </row>
    <row r="5967" spans="21:25" x14ac:dyDescent="0.2">
      <c r="U5967" s="55"/>
      <c r="V5967" s="53"/>
      <c r="W5967" s="53"/>
      <c r="X5967" s="53"/>
      <c r="Y5967" s="55"/>
    </row>
    <row r="5968" spans="21:25" x14ac:dyDescent="0.2">
      <c r="U5968" s="55"/>
      <c r="V5968" s="53"/>
      <c r="W5968" s="53"/>
      <c r="X5968" s="53"/>
      <c r="Y5968" s="55"/>
    </row>
    <row r="5969" spans="21:25" x14ac:dyDescent="0.2">
      <c r="U5969" s="55"/>
      <c r="V5969" s="53"/>
      <c r="W5969" s="53"/>
      <c r="X5969" s="53"/>
      <c r="Y5969" s="55"/>
    </row>
    <row r="5970" spans="21:25" x14ac:dyDescent="0.2">
      <c r="U5970" s="55"/>
      <c r="V5970" s="53"/>
      <c r="W5970" s="53"/>
      <c r="X5970" s="53"/>
      <c r="Y5970" s="55"/>
    </row>
    <row r="5971" spans="21:25" x14ac:dyDescent="0.2">
      <c r="U5971" s="55"/>
      <c r="V5971" s="53"/>
      <c r="W5971" s="53"/>
      <c r="X5971" s="53"/>
      <c r="Y5971" s="55"/>
    </row>
    <row r="5972" spans="21:25" x14ac:dyDescent="0.2">
      <c r="U5972" s="55"/>
      <c r="V5972" s="53"/>
      <c r="W5972" s="53"/>
      <c r="X5972" s="53"/>
      <c r="Y5972" s="55"/>
    </row>
    <row r="5973" spans="21:25" x14ac:dyDescent="0.2">
      <c r="U5973" s="55"/>
      <c r="V5973" s="53"/>
      <c r="W5973" s="53"/>
      <c r="X5973" s="53"/>
      <c r="Y5973" s="55"/>
    </row>
    <row r="5974" spans="21:25" x14ac:dyDescent="0.2">
      <c r="U5974" s="55"/>
      <c r="V5974" s="53"/>
      <c r="W5974" s="53"/>
      <c r="X5974" s="53"/>
      <c r="Y5974" s="55"/>
    </row>
    <row r="5975" spans="21:25" x14ac:dyDescent="0.2">
      <c r="U5975" s="55"/>
      <c r="V5975" s="53"/>
      <c r="W5975" s="53"/>
      <c r="X5975" s="53"/>
      <c r="Y5975" s="55"/>
    </row>
    <row r="5976" spans="21:25" x14ac:dyDescent="0.2">
      <c r="U5976" s="55"/>
      <c r="V5976" s="53"/>
      <c r="W5976" s="53"/>
      <c r="X5976" s="53"/>
      <c r="Y5976" s="55"/>
    </row>
    <row r="5977" spans="21:25" x14ac:dyDescent="0.2">
      <c r="U5977" s="55"/>
      <c r="V5977" s="53"/>
      <c r="W5977" s="53"/>
      <c r="X5977" s="53"/>
      <c r="Y5977" s="55"/>
    </row>
    <row r="5978" spans="21:25" x14ac:dyDescent="0.2">
      <c r="U5978" s="55"/>
      <c r="V5978" s="53"/>
      <c r="W5978" s="53"/>
      <c r="X5978" s="53"/>
      <c r="Y5978" s="55"/>
    </row>
    <row r="5979" spans="21:25" x14ac:dyDescent="0.2">
      <c r="U5979" s="55"/>
      <c r="V5979" s="53"/>
      <c r="W5979" s="53"/>
      <c r="X5979" s="53"/>
      <c r="Y5979" s="55"/>
    </row>
    <row r="5980" spans="21:25" x14ac:dyDescent="0.2">
      <c r="U5980" s="55"/>
      <c r="V5980" s="53"/>
      <c r="W5980" s="53"/>
      <c r="X5980" s="53"/>
      <c r="Y5980" s="55"/>
    </row>
    <row r="5981" spans="21:25" x14ac:dyDescent="0.2">
      <c r="U5981" s="55"/>
      <c r="V5981" s="53"/>
      <c r="W5981" s="53"/>
      <c r="X5981" s="53"/>
      <c r="Y5981" s="55"/>
    </row>
    <row r="5982" spans="21:25" x14ac:dyDescent="0.2">
      <c r="U5982" s="55"/>
      <c r="V5982" s="53"/>
      <c r="W5982" s="53"/>
      <c r="X5982" s="53"/>
      <c r="Y5982" s="55"/>
    </row>
    <row r="5983" spans="21:25" x14ac:dyDescent="0.2">
      <c r="U5983" s="55"/>
      <c r="V5983" s="53"/>
      <c r="W5983" s="53"/>
      <c r="X5983" s="53"/>
      <c r="Y5983" s="55"/>
    </row>
    <row r="5984" spans="21:25" x14ac:dyDescent="0.2">
      <c r="U5984" s="55"/>
      <c r="V5984" s="53"/>
      <c r="W5984" s="53"/>
      <c r="X5984" s="53"/>
      <c r="Y5984" s="55"/>
    </row>
    <row r="5985" spans="21:25" x14ac:dyDescent="0.2">
      <c r="U5985" s="55"/>
      <c r="V5985" s="53"/>
      <c r="W5985" s="53"/>
      <c r="X5985" s="53"/>
      <c r="Y5985" s="55"/>
    </row>
    <row r="5986" spans="21:25" x14ac:dyDescent="0.2">
      <c r="U5986" s="55"/>
      <c r="V5986" s="53"/>
      <c r="W5986" s="53"/>
      <c r="X5986" s="53"/>
      <c r="Y5986" s="55"/>
    </row>
    <row r="5987" spans="21:25" x14ac:dyDescent="0.2">
      <c r="U5987" s="55"/>
      <c r="V5987" s="53"/>
      <c r="W5987" s="53"/>
      <c r="X5987" s="53"/>
      <c r="Y5987" s="55"/>
    </row>
    <row r="5988" spans="21:25" x14ac:dyDescent="0.2">
      <c r="U5988" s="55"/>
      <c r="V5988" s="53"/>
      <c r="W5988" s="53"/>
      <c r="X5988" s="53"/>
      <c r="Y5988" s="55"/>
    </row>
    <row r="5989" spans="21:25" x14ac:dyDescent="0.2">
      <c r="U5989" s="55"/>
      <c r="V5989" s="53"/>
      <c r="W5989" s="53"/>
      <c r="X5989" s="53"/>
      <c r="Y5989" s="55"/>
    </row>
    <row r="5990" spans="21:25" x14ac:dyDescent="0.2">
      <c r="U5990" s="55"/>
      <c r="V5990" s="53"/>
      <c r="W5990" s="53"/>
      <c r="X5990" s="53"/>
      <c r="Y5990" s="55"/>
    </row>
    <row r="5991" spans="21:25" x14ac:dyDescent="0.2">
      <c r="U5991" s="55"/>
      <c r="V5991" s="53"/>
      <c r="W5991" s="53"/>
      <c r="X5991" s="53"/>
      <c r="Y5991" s="55"/>
    </row>
    <row r="5992" spans="21:25" x14ac:dyDescent="0.2">
      <c r="U5992" s="55"/>
      <c r="V5992" s="53"/>
      <c r="W5992" s="53"/>
      <c r="X5992" s="53"/>
      <c r="Y5992" s="55"/>
    </row>
    <row r="5993" spans="21:25" x14ac:dyDescent="0.2">
      <c r="U5993" s="55"/>
      <c r="V5993" s="53"/>
      <c r="W5993" s="53"/>
      <c r="X5993" s="53"/>
      <c r="Y5993" s="55"/>
    </row>
    <row r="5994" spans="21:25" x14ac:dyDescent="0.2">
      <c r="U5994" s="55"/>
      <c r="V5994" s="53"/>
      <c r="W5994" s="53"/>
      <c r="X5994" s="53"/>
      <c r="Y5994" s="55"/>
    </row>
    <row r="5995" spans="21:25" x14ac:dyDescent="0.2">
      <c r="U5995" s="55"/>
      <c r="V5995" s="53"/>
      <c r="W5995" s="53"/>
      <c r="X5995" s="53"/>
      <c r="Y5995" s="55"/>
    </row>
    <row r="5996" spans="21:25" x14ac:dyDescent="0.2">
      <c r="U5996" s="55"/>
      <c r="V5996" s="53"/>
      <c r="W5996" s="53"/>
      <c r="X5996" s="53"/>
      <c r="Y5996" s="55"/>
    </row>
    <row r="5997" spans="21:25" x14ac:dyDescent="0.2">
      <c r="U5997" s="55"/>
      <c r="V5997" s="53"/>
      <c r="W5997" s="53"/>
      <c r="X5997" s="53"/>
      <c r="Y5997" s="55"/>
    </row>
    <row r="5998" spans="21:25" x14ac:dyDescent="0.2">
      <c r="U5998" s="55"/>
      <c r="V5998" s="53"/>
      <c r="W5998" s="53"/>
      <c r="X5998" s="53"/>
      <c r="Y5998" s="55"/>
    </row>
    <row r="5999" spans="21:25" x14ac:dyDescent="0.2">
      <c r="U5999" s="55"/>
      <c r="V5999" s="53"/>
      <c r="W5999" s="53"/>
      <c r="X5999" s="53"/>
      <c r="Y5999" s="55"/>
    </row>
    <row r="6000" spans="21:25" x14ac:dyDescent="0.2">
      <c r="U6000" s="55"/>
      <c r="V6000" s="53"/>
      <c r="W6000" s="53"/>
      <c r="X6000" s="53"/>
      <c r="Y6000" s="55"/>
    </row>
    <row r="6001" spans="21:25" x14ac:dyDescent="0.2">
      <c r="U6001" s="55"/>
      <c r="V6001" s="53"/>
      <c r="W6001" s="53"/>
      <c r="X6001" s="53"/>
      <c r="Y6001" s="55"/>
    </row>
    <row r="6002" spans="21:25" x14ac:dyDescent="0.2">
      <c r="U6002" s="55"/>
      <c r="V6002" s="53"/>
      <c r="W6002" s="53"/>
      <c r="X6002" s="53"/>
      <c r="Y6002" s="55"/>
    </row>
    <row r="6003" spans="21:25" x14ac:dyDescent="0.2">
      <c r="U6003" s="55"/>
      <c r="V6003" s="53"/>
      <c r="W6003" s="53"/>
      <c r="X6003" s="53"/>
      <c r="Y6003" s="55"/>
    </row>
    <row r="6004" spans="21:25" x14ac:dyDescent="0.2">
      <c r="U6004" s="55"/>
      <c r="V6004" s="53"/>
      <c r="W6004" s="53"/>
      <c r="X6004" s="53"/>
      <c r="Y6004" s="55"/>
    </row>
    <row r="6005" spans="21:25" x14ac:dyDescent="0.2">
      <c r="U6005" s="55"/>
      <c r="V6005" s="53"/>
      <c r="W6005" s="53"/>
      <c r="X6005" s="53"/>
      <c r="Y6005" s="55"/>
    </row>
    <row r="6006" spans="21:25" x14ac:dyDescent="0.2">
      <c r="U6006" s="55"/>
      <c r="V6006" s="53"/>
      <c r="W6006" s="53"/>
      <c r="X6006" s="53"/>
      <c r="Y6006" s="55"/>
    </row>
    <row r="6007" spans="21:25" x14ac:dyDescent="0.2">
      <c r="U6007" s="55"/>
      <c r="V6007" s="53"/>
      <c r="W6007" s="53"/>
      <c r="X6007" s="53"/>
      <c r="Y6007" s="55"/>
    </row>
    <row r="6008" spans="21:25" x14ac:dyDescent="0.2">
      <c r="U6008" s="55"/>
      <c r="V6008" s="53"/>
      <c r="W6008" s="53"/>
      <c r="X6008" s="53"/>
      <c r="Y6008" s="55"/>
    </row>
    <row r="6009" spans="21:25" x14ac:dyDescent="0.2">
      <c r="U6009" s="55"/>
      <c r="V6009" s="53"/>
      <c r="W6009" s="53"/>
      <c r="X6009" s="53"/>
      <c r="Y6009" s="55"/>
    </row>
    <row r="6010" spans="21:25" x14ac:dyDescent="0.2">
      <c r="U6010" s="55"/>
      <c r="V6010" s="53"/>
      <c r="W6010" s="53"/>
      <c r="X6010" s="53"/>
      <c r="Y6010" s="55"/>
    </row>
    <row r="6011" spans="21:25" x14ac:dyDescent="0.2">
      <c r="U6011" s="55"/>
      <c r="V6011" s="53"/>
      <c r="W6011" s="53"/>
      <c r="X6011" s="53"/>
      <c r="Y6011" s="55"/>
    </row>
    <row r="6012" spans="21:25" x14ac:dyDescent="0.2">
      <c r="U6012" s="55"/>
      <c r="V6012" s="53"/>
      <c r="W6012" s="53"/>
      <c r="X6012" s="53"/>
      <c r="Y6012" s="55"/>
    </row>
    <row r="6013" spans="21:25" x14ac:dyDescent="0.2">
      <c r="U6013" s="55"/>
      <c r="V6013" s="53"/>
      <c r="W6013" s="53"/>
      <c r="X6013" s="53"/>
      <c r="Y6013" s="55"/>
    </row>
    <row r="6014" spans="21:25" x14ac:dyDescent="0.2">
      <c r="U6014" s="55"/>
      <c r="V6014" s="53"/>
      <c r="W6014" s="53"/>
      <c r="X6014" s="53"/>
      <c r="Y6014" s="55"/>
    </row>
    <row r="6015" spans="21:25" x14ac:dyDescent="0.2">
      <c r="U6015" s="55"/>
      <c r="V6015" s="53"/>
      <c r="W6015" s="53"/>
      <c r="X6015" s="53"/>
      <c r="Y6015" s="55"/>
    </row>
    <row r="6016" spans="21:25" x14ac:dyDescent="0.2">
      <c r="U6016" s="55"/>
      <c r="V6016" s="53"/>
      <c r="W6016" s="53"/>
      <c r="X6016" s="53"/>
      <c r="Y6016" s="55"/>
    </row>
    <row r="6017" spans="21:25" x14ac:dyDescent="0.2">
      <c r="U6017" s="55"/>
      <c r="V6017" s="53"/>
      <c r="W6017" s="53"/>
      <c r="X6017" s="53"/>
      <c r="Y6017" s="55"/>
    </row>
    <row r="6018" spans="21:25" x14ac:dyDescent="0.2">
      <c r="U6018" s="55"/>
      <c r="V6018" s="53"/>
      <c r="W6018" s="53"/>
      <c r="X6018" s="53"/>
      <c r="Y6018" s="55"/>
    </row>
    <row r="6019" spans="21:25" x14ac:dyDescent="0.2">
      <c r="U6019" s="55"/>
      <c r="V6019" s="53"/>
      <c r="W6019" s="53"/>
      <c r="X6019" s="53"/>
      <c r="Y6019" s="55"/>
    </row>
    <row r="6020" spans="21:25" x14ac:dyDescent="0.2">
      <c r="U6020" s="55"/>
      <c r="V6020" s="53"/>
      <c r="W6020" s="53"/>
      <c r="X6020" s="53"/>
      <c r="Y6020" s="55"/>
    </row>
    <row r="6021" spans="21:25" x14ac:dyDescent="0.2">
      <c r="U6021" s="55"/>
      <c r="V6021" s="53"/>
      <c r="W6021" s="53"/>
      <c r="X6021" s="53"/>
      <c r="Y6021" s="55"/>
    </row>
    <row r="6022" spans="21:25" x14ac:dyDescent="0.2">
      <c r="U6022" s="55"/>
      <c r="V6022" s="53"/>
      <c r="W6022" s="53"/>
      <c r="X6022" s="53"/>
      <c r="Y6022" s="55"/>
    </row>
    <row r="6023" spans="21:25" x14ac:dyDescent="0.2">
      <c r="U6023" s="55"/>
      <c r="V6023" s="53"/>
      <c r="W6023" s="53"/>
      <c r="X6023" s="53"/>
      <c r="Y6023" s="55"/>
    </row>
    <row r="6024" spans="21:25" x14ac:dyDescent="0.2">
      <c r="U6024" s="55"/>
      <c r="V6024" s="53"/>
      <c r="W6024" s="53"/>
      <c r="X6024" s="53"/>
      <c r="Y6024" s="55"/>
    </row>
    <row r="6025" spans="21:25" x14ac:dyDescent="0.2">
      <c r="U6025" s="55"/>
      <c r="V6025" s="53"/>
      <c r="W6025" s="53"/>
      <c r="X6025" s="53"/>
      <c r="Y6025" s="55"/>
    </row>
    <row r="6026" spans="21:25" x14ac:dyDescent="0.2">
      <c r="U6026" s="55"/>
      <c r="V6026" s="53"/>
      <c r="W6026" s="53"/>
      <c r="X6026" s="53"/>
      <c r="Y6026" s="55"/>
    </row>
    <row r="6027" spans="21:25" x14ac:dyDescent="0.2">
      <c r="U6027" s="55"/>
      <c r="V6027" s="53"/>
      <c r="W6027" s="53"/>
      <c r="X6027" s="53"/>
      <c r="Y6027" s="55"/>
    </row>
    <row r="6028" spans="21:25" x14ac:dyDescent="0.2">
      <c r="U6028" s="55"/>
      <c r="V6028" s="53"/>
      <c r="W6028" s="53"/>
      <c r="X6028" s="53"/>
      <c r="Y6028" s="55"/>
    </row>
    <row r="6029" spans="21:25" x14ac:dyDescent="0.2">
      <c r="U6029" s="55"/>
      <c r="V6029" s="53"/>
      <c r="W6029" s="53"/>
      <c r="X6029" s="53"/>
      <c r="Y6029" s="55"/>
    </row>
    <row r="6030" spans="21:25" x14ac:dyDescent="0.2">
      <c r="U6030" s="55"/>
      <c r="V6030" s="53"/>
      <c r="W6030" s="53"/>
      <c r="X6030" s="53"/>
      <c r="Y6030" s="55"/>
    </row>
    <row r="6031" spans="21:25" x14ac:dyDescent="0.2">
      <c r="U6031" s="55"/>
      <c r="V6031" s="53"/>
      <c r="W6031" s="53"/>
      <c r="X6031" s="53"/>
      <c r="Y6031" s="55"/>
    </row>
    <row r="6032" spans="21:25" x14ac:dyDescent="0.2">
      <c r="U6032" s="55"/>
      <c r="V6032" s="53"/>
      <c r="W6032" s="53"/>
      <c r="X6032" s="53"/>
      <c r="Y6032" s="55"/>
    </row>
    <row r="6033" spans="21:25" x14ac:dyDescent="0.2">
      <c r="U6033" s="55"/>
      <c r="V6033" s="53"/>
      <c r="W6033" s="53"/>
      <c r="X6033" s="53"/>
      <c r="Y6033" s="55"/>
    </row>
    <row r="6034" spans="21:25" x14ac:dyDescent="0.2">
      <c r="U6034" s="55"/>
      <c r="V6034" s="53"/>
      <c r="W6034" s="53"/>
      <c r="X6034" s="53"/>
      <c r="Y6034" s="55"/>
    </row>
    <row r="6035" spans="21:25" x14ac:dyDescent="0.2">
      <c r="U6035" s="55"/>
      <c r="V6035" s="53"/>
      <c r="W6035" s="53"/>
      <c r="X6035" s="53"/>
      <c r="Y6035" s="55"/>
    </row>
    <row r="6036" spans="21:25" x14ac:dyDescent="0.2">
      <c r="U6036" s="55"/>
      <c r="V6036" s="53"/>
      <c r="W6036" s="53"/>
      <c r="X6036" s="53"/>
      <c r="Y6036" s="55"/>
    </row>
    <row r="6037" spans="21:25" x14ac:dyDescent="0.2">
      <c r="U6037" s="55"/>
      <c r="V6037" s="53"/>
      <c r="W6037" s="53"/>
      <c r="X6037" s="53"/>
      <c r="Y6037" s="55"/>
    </row>
    <row r="6038" spans="21:25" x14ac:dyDescent="0.2">
      <c r="U6038" s="55"/>
      <c r="V6038" s="53"/>
      <c r="W6038" s="53"/>
      <c r="X6038" s="53"/>
      <c r="Y6038" s="55"/>
    </row>
    <row r="6039" spans="21:25" x14ac:dyDescent="0.2">
      <c r="U6039" s="55"/>
      <c r="V6039" s="53"/>
      <c r="W6039" s="53"/>
      <c r="X6039" s="53"/>
      <c r="Y6039" s="55"/>
    </row>
    <row r="6040" spans="21:25" x14ac:dyDescent="0.2">
      <c r="U6040" s="55"/>
      <c r="V6040" s="53"/>
      <c r="W6040" s="53"/>
      <c r="X6040" s="53"/>
      <c r="Y6040" s="55"/>
    </row>
    <row r="6041" spans="21:25" x14ac:dyDescent="0.2">
      <c r="U6041" s="55"/>
      <c r="V6041" s="53"/>
      <c r="W6041" s="53"/>
      <c r="X6041" s="53"/>
      <c r="Y6041" s="55"/>
    </row>
    <row r="6042" spans="21:25" x14ac:dyDescent="0.2">
      <c r="U6042" s="55"/>
      <c r="V6042" s="53"/>
      <c r="W6042" s="53"/>
      <c r="X6042" s="53"/>
      <c r="Y6042" s="55"/>
    </row>
    <row r="6043" spans="21:25" x14ac:dyDescent="0.2">
      <c r="U6043" s="55"/>
      <c r="V6043" s="53"/>
      <c r="W6043" s="53"/>
      <c r="X6043" s="53"/>
      <c r="Y6043" s="55"/>
    </row>
    <row r="6044" spans="21:25" x14ac:dyDescent="0.2">
      <c r="U6044" s="55"/>
      <c r="V6044" s="53"/>
      <c r="W6044" s="53"/>
      <c r="X6044" s="53"/>
      <c r="Y6044" s="55"/>
    </row>
    <row r="6045" spans="21:25" x14ac:dyDescent="0.2">
      <c r="U6045" s="55"/>
      <c r="V6045" s="53"/>
      <c r="W6045" s="53"/>
      <c r="X6045" s="53"/>
      <c r="Y6045" s="55"/>
    </row>
    <row r="6046" spans="21:25" x14ac:dyDescent="0.2">
      <c r="U6046" s="55"/>
      <c r="V6046" s="53"/>
      <c r="W6046" s="53"/>
      <c r="X6046" s="53"/>
      <c r="Y6046" s="55"/>
    </row>
    <row r="6047" spans="21:25" x14ac:dyDescent="0.2">
      <c r="U6047" s="55"/>
      <c r="V6047" s="53"/>
      <c r="W6047" s="53"/>
      <c r="X6047" s="53"/>
      <c r="Y6047" s="55"/>
    </row>
    <row r="6048" spans="21:25" x14ac:dyDescent="0.2">
      <c r="U6048" s="55"/>
      <c r="V6048" s="53"/>
      <c r="W6048" s="53"/>
      <c r="X6048" s="53"/>
      <c r="Y6048" s="55"/>
    </row>
    <row r="6049" spans="21:25" x14ac:dyDescent="0.2">
      <c r="U6049" s="55"/>
      <c r="V6049" s="53"/>
      <c r="W6049" s="53"/>
      <c r="X6049" s="53"/>
      <c r="Y6049" s="55"/>
    </row>
    <row r="6050" spans="21:25" x14ac:dyDescent="0.2">
      <c r="U6050" s="55"/>
      <c r="V6050" s="53"/>
      <c r="W6050" s="53"/>
      <c r="X6050" s="53"/>
      <c r="Y6050" s="55"/>
    </row>
    <row r="6051" spans="21:25" x14ac:dyDescent="0.2">
      <c r="U6051" s="55"/>
      <c r="V6051" s="53"/>
      <c r="W6051" s="53"/>
      <c r="X6051" s="53"/>
      <c r="Y6051" s="55"/>
    </row>
    <row r="6052" spans="21:25" x14ac:dyDescent="0.2">
      <c r="U6052" s="55"/>
      <c r="V6052" s="53"/>
      <c r="W6052" s="53"/>
      <c r="X6052" s="53"/>
      <c r="Y6052" s="55"/>
    </row>
    <row r="6053" spans="21:25" x14ac:dyDescent="0.2">
      <c r="U6053" s="55"/>
      <c r="V6053" s="53"/>
      <c r="W6053" s="53"/>
      <c r="X6053" s="53"/>
      <c r="Y6053" s="55"/>
    </row>
    <row r="6054" spans="21:25" x14ac:dyDescent="0.2">
      <c r="U6054" s="55"/>
      <c r="V6054" s="53"/>
      <c r="W6054" s="53"/>
      <c r="X6054" s="53"/>
      <c r="Y6054" s="55"/>
    </row>
    <row r="6055" spans="21:25" x14ac:dyDescent="0.2">
      <c r="U6055" s="55"/>
      <c r="V6055" s="53"/>
      <c r="W6055" s="53"/>
      <c r="X6055" s="53"/>
      <c r="Y6055" s="55"/>
    </row>
    <row r="6056" spans="21:25" x14ac:dyDescent="0.2">
      <c r="U6056" s="55"/>
      <c r="V6056" s="53"/>
      <c r="W6056" s="53"/>
      <c r="X6056" s="53"/>
      <c r="Y6056" s="55"/>
    </row>
    <row r="6057" spans="21:25" x14ac:dyDescent="0.2">
      <c r="U6057" s="55"/>
      <c r="V6057" s="53"/>
      <c r="W6057" s="53"/>
      <c r="X6057" s="53"/>
      <c r="Y6057" s="55"/>
    </row>
    <row r="6058" spans="21:25" x14ac:dyDescent="0.2">
      <c r="U6058" s="55"/>
      <c r="V6058" s="53"/>
      <c r="W6058" s="53"/>
      <c r="X6058" s="53"/>
      <c r="Y6058" s="55"/>
    </row>
    <row r="6059" spans="21:25" x14ac:dyDescent="0.2">
      <c r="U6059" s="55"/>
      <c r="V6059" s="53"/>
      <c r="W6059" s="53"/>
      <c r="X6059" s="53"/>
      <c r="Y6059" s="55"/>
    </row>
    <row r="6060" spans="21:25" x14ac:dyDescent="0.2">
      <c r="U6060" s="55"/>
      <c r="V6060" s="53"/>
      <c r="W6060" s="53"/>
      <c r="X6060" s="53"/>
      <c r="Y6060" s="55"/>
    </row>
    <row r="6061" spans="21:25" x14ac:dyDescent="0.2">
      <c r="U6061" s="55"/>
      <c r="V6061" s="53"/>
      <c r="W6061" s="53"/>
      <c r="X6061" s="53"/>
      <c r="Y6061" s="55"/>
    </row>
    <row r="6062" spans="21:25" x14ac:dyDescent="0.2">
      <c r="U6062" s="55"/>
      <c r="V6062" s="53"/>
      <c r="W6062" s="53"/>
      <c r="X6062" s="53"/>
      <c r="Y6062" s="55"/>
    </row>
    <row r="6063" spans="21:25" x14ac:dyDescent="0.2">
      <c r="U6063" s="55"/>
      <c r="V6063" s="53"/>
      <c r="W6063" s="53"/>
      <c r="X6063" s="53"/>
      <c r="Y6063" s="55"/>
    </row>
    <row r="6064" spans="21:25" x14ac:dyDescent="0.2">
      <c r="U6064" s="55"/>
      <c r="V6064" s="53"/>
      <c r="W6064" s="53"/>
      <c r="X6064" s="53"/>
      <c r="Y6064" s="55"/>
    </row>
    <row r="6065" spans="21:25" x14ac:dyDescent="0.2">
      <c r="U6065" s="55"/>
      <c r="V6065" s="53"/>
      <c r="W6065" s="53"/>
      <c r="X6065" s="53"/>
      <c r="Y6065" s="55"/>
    </row>
    <row r="6066" spans="21:25" x14ac:dyDescent="0.2">
      <c r="U6066" s="55"/>
      <c r="V6066" s="53"/>
      <c r="W6066" s="53"/>
      <c r="X6066" s="53"/>
      <c r="Y6066" s="55"/>
    </row>
    <row r="6067" spans="21:25" x14ac:dyDescent="0.2">
      <c r="U6067" s="55"/>
      <c r="V6067" s="53"/>
      <c r="W6067" s="53"/>
      <c r="X6067" s="53"/>
      <c r="Y6067" s="55"/>
    </row>
    <row r="6068" spans="21:25" x14ac:dyDescent="0.2">
      <c r="U6068" s="55"/>
      <c r="V6068" s="53"/>
      <c r="W6068" s="53"/>
      <c r="X6068" s="53"/>
      <c r="Y6068" s="55"/>
    </row>
    <row r="6069" spans="21:25" x14ac:dyDescent="0.2">
      <c r="U6069" s="55"/>
      <c r="V6069" s="53"/>
      <c r="W6069" s="53"/>
      <c r="X6069" s="53"/>
      <c r="Y6069" s="55"/>
    </row>
    <row r="6070" spans="21:25" x14ac:dyDescent="0.2">
      <c r="U6070" s="55"/>
      <c r="V6070" s="53"/>
      <c r="W6070" s="53"/>
      <c r="X6070" s="53"/>
      <c r="Y6070" s="55"/>
    </row>
    <row r="6071" spans="21:25" x14ac:dyDescent="0.2">
      <c r="U6071" s="55"/>
      <c r="V6071" s="53"/>
      <c r="W6071" s="53"/>
      <c r="X6071" s="53"/>
      <c r="Y6071" s="55"/>
    </row>
    <row r="6072" spans="21:25" x14ac:dyDescent="0.2">
      <c r="U6072" s="55"/>
      <c r="V6072" s="53"/>
      <c r="W6072" s="53"/>
      <c r="X6072" s="53"/>
      <c r="Y6072" s="55"/>
    </row>
    <row r="6073" spans="21:25" x14ac:dyDescent="0.2">
      <c r="U6073" s="55"/>
      <c r="V6073" s="53"/>
      <c r="W6073" s="53"/>
      <c r="X6073" s="53"/>
      <c r="Y6073" s="55"/>
    </row>
    <row r="6074" spans="21:25" x14ac:dyDescent="0.2">
      <c r="U6074" s="55"/>
      <c r="V6074" s="53"/>
      <c r="W6074" s="53"/>
      <c r="X6074" s="53"/>
      <c r="Y6074" s="55"/>
    </row>
    <row r="6075" spans="21:25" x14ac:dyDescent="0.2">
      <c r="U6075" s="55"/>
      <c r="V6075" s="53"/>
      <c r="W6075" s="53"/>
      <c r="X6075" s="53"/>
      <c r="Y6075" s="55"/>
    </row>
    <row r="6076" spans="21:25" x14ac:dyDescent="0.2">
      <c r="U6076" s="55"/>
      <c r="V6076" s="53"/>
      <c r="W6076" s="53"/>
      <c r="X6076" s="53"/>
      <c r="Y6076" s="55"/>
    </row>
    <row r="6077" spans="21:25" x14ac:dyDescent="0.2">
      <c r="U6077" s="55"/>
      <c r="V6077" s="53"/>
      <c r="W6077" s="53"/>
      <c r="X6077" s="53"/>
      <c r="Y6077" s="55"/>
    </row>
    <row r="6078" spans="21:25" x14ac:dyDescent="0.2">
      <c r="U6078" s="55"/>
      <c r="V6078" s="53"/>
      <c r="W6078" s="53"/>
      <c r="X6078" s="53"/>
      <c r="Y6078" s="55"/>
    </row>
    <row r="6079" spans="21:25" x14ac:dyDescent="0.2">
      <c r="U6079" s="55"/>
      <c r="V6079" s="53"/>
      <c r="W6079" s="53"/>
      <c r="X6079" s="53"/>
      <c r="Y6079" s="55"/>
    </row>
    <row r="6080" spans="21:25" x14ac:dyDescent="0.2">
      <c r="U6080" s="55"/>
      <c r="V6080" s="53"/>
      <c r="W6080" s="53"/>
      <c r="X6080" s="53"/>
      <c r="Y6080" s="55"/>
    </row>
    <row r="6081" spans="21:25" x14ac:dyDescent="0.2">
      <c r="U6081" s="55"/>
      <c r="V6081" s="53"/>
      <c r="W6081" s="53"/>
      <c r="X6081" s="53"/>
      <c r="Y6081" s="55"/>
    </row>
    <row r="6082" spans="21:25" x14ac:dyDescent="0.2">
      <c r="U6082" s="55"/>
      <c r="V6082" s="53"/>
      <c r="W6082" s="53"/>
      <c r="X6082" s="53"/>
      <c r="Y6082" s="55"/>
    </row>
    <row r="6083" spans="21:25" x14ac:dyDescent="0.2">
      <c r="U6083" s="55"/>
      <c r="V6083" s="53"/>
      <c r="W6083" s="53"/>
      <c r="X6083" s="53"/>
      <c r="Y6083" s="55"/>
    </row>
    <row r="6084" spans="21:25" x14ac:dyDescent="0.2">
      <c r="U6084" s="55"/>
      <c r="V6084" s="53"/>
      <c r="W6084" s="53"/>
      <c r="X6084" s="53"/>
      <c r="Y6084" s="55"/>
    </row>
    <row r="6085" spans="21:25" x14ac:dyDescent="0.2">
      <c r="U6085" s="55"/>
      <c r="V6085" s="53"/>
      <c r="W6085" s="53"/>
      <c r="X6085" s="53"/>
      <c r="Y6085" s="55"/>
    </row>
    <row r="6086" spans="21:25" x14ac:dyDescent="0.2">
      <c r="U6086" s="55"/>
      <c r="V6086" s="53"/>
      <c r="W6086" s="53"/>
      <c r="X6086" s="53"/>
      <c r="Y6086" s="55"/>
    </row>
    <row r="6087" spans="21:25" x14ac:dyDescent="0.2">
      <c r="U6087" s="55"/>
      <c r="V6087" s="53"/>
      <c r="W6087" s="53"/>
      <c r="X6087" s="53"/>
      <c r="Y6087" s="55"/>
    </row>
    <row r="6088" spans="21:25" x14ac:dyDescent="0.2">
      <c r="U6088" s="55"/>
      <c r="V6088" s="53"/>
      <c r="W6088" s="53"/>
      <c r="X6088" s="53"/>
      <c r="Y6088" s="55"/>
    </row>
    <row r="6089" spans="21:25" x14ac:dyDescent="0.2">
      <c r="U6089" s="55"/>
      <c r="V6089" s="53"/>
      <c r="W6089" s="53"/>
      <c r="X6089" s="53"/>
      <c r="Y6089" s="55"/>
    </row>
    <row r="6090" spans="21:25" x14ac:dyDescent="0.2">
      <c r="U6090" s="55"/>
      <c r="V6090" s="53"/>
      <c r="W6090" s="53"/>
      <c r="X6090" s="53"/>
      <c r="Y6090" s="55"/>
    </row>
    <row r="6091" spans="21:25" x14ac:dyDescent="0.2">
      <c r="U6091" s="55"/>
      <c r="V6091" s="53"/>
      <c r="W6091" s="53"/>
      <c r="X6091" s="53"/>
      <c r="Y6091" s="55"/>
    </row>
    <row r="6092" spans="21:25" x14ac:dyDescent="0.2">
      <c r="U6092" s="55"/>
      <c r="V6092" s="53"/>
      <c r="W6092" s="53"/>
      <c r="X6092" s="53"/>
      <c r="Y6092" s="55"/>
    </row>
    <row r="6093" spans="21:25" x14ac:dyDescent="0.2">
      <c r="U6093" s="55"/>
      <c r="V6093" s="53"/>
      <c r="W6093" s="53"/>
      <c r="X6093" s="53"/>
      <c r="Y6093" s="55"/>
    </row>
    <row r="6094" spans="21:25" x14ac:dyDescent="0.2">
      <c r="U6094" s="55"/>
      <c r="V6094" s="53"/>
      <c r="W6094" s="53"/>
      <c r="X6094" s="53"/>
      <c r="Y6094" s="55"/>
    </row>
    <row r="6095" spans="21:25" x14ac:dyDescent="0.2">
      <c r="U6095" s="55"/>
      <c r="V6095" s="53"/>
      <c r="W6095" s="53"/>
      <c r="X6095" s="53"/>
      <c r="Y6095" s="55"/>
    </row>
    <row r="6096" spans="21:25" x14ac:dyDescent="0.2">
      <c r="U6096" s="55"/>
      <c r="V6096" s="53"/>
      <c r="W6096" s="53"/>
      <c r="X6096" s="53"/>
      <c r="Y6096" s="55"/>
    </row>
    <row r="6097" spans="21:25" x14ac:dyDescent="0.2">
      <c r="U6097" s="55"/>
      <c r="V6097" s="53"/>
      <c r="W6097" s="53"/>
      <c r="X6097" s="53"/>
      <c r="Y6097" s="55"/>
    </row>
    <row r="6098" spans="21:25" x14ac:dyDescent="0.2">
      <c r="U6098" s="55"/>
      <c r="V6098" s="53"/>
      <c r="W6098" s="53"/>
      <c r="X6098" s="53"/>
      <c r="Y6098" s="55"/>
    </row>
    <row r="6099" spans="21:25" x14ac:dyDescent="0.2">
      <c r="U6099" s="55"/>
      <c r="V6099" s="53"/>
      <c r="W6099" s="53"/>
      <c r="X6099" s="53"/>
      <c r="Y6099" s="55"/>
    </row>
    <row r="6100" spans="21:25" x14ac:dyDescent="0.2">
      <c r="U6100" s="55"/>
      <c r="V6100" s="53"/>
      <c r="W6100" s="53"/>
      <c r="X6100" s="53"/>
      <c r="Y6100" s="55"/>
    </row>
    <row r="6101" spans="21:25" x14ac:dyDescent="0.2">
      <c r="U6101" s="55"/>
      <c r="V6101" s="53"/>
      <c r="W6101" s="53"/>
      <c r="X6101" s="53"/>
      <c r="Y6101" s="55"/>
    </row>
    <row r="6102" spans="21:25" x14ac:dyDescent="0.2">
      <c r="U6102" s="55"/>
      <c r="V6102" s="53"/>
      <c r="W6102" s="53"/>
      <c r="X6102" s="53"/>
      <c r="Y6102" s="55"/>
    </row>
    <row r="6103" spans="21:25" x14ac:dyDescent="0.2">
      <c r="U6103" s="55"/>
      <c r="V6103" s="53"/>
      <c r="W6103" s="53"/>
      <c r="X6103" s="53"/>
      <c r="Y6103" s="55"/>
    </row>
    <row r="6104" spans="21:25" x14ac:dyDescent="0.2">
      <c r="U6104" s="55"/>
      <c r="V6104" s="53"/>
      <c r="W6104" s="53"/>
      <c r="X6104" s="53"/>
      <c r="Y6104" s="55"/>
    </row>
    <row r="6105" spans="21:25" x14ac:dyDescent="0.2">
      <c r="U6105" s="55"/>
      <c r="V6105" s="53"/>
      <c r="W6105" s="53"/>
      <c r="X6105" s="53"/>
      <c r="Y6105" s="55"/>
    </row>
    <row r="6106" spans="21:25" x14ac:dyDescent="0.2">
      <c r="U6106" s="55"/>
      <c r="V6106" s="53"/>
      <c r="W6106" s="53"/>
      <c r="X6106" s="53"/>
      <c r="Y6106" s="55"/>
    </row>
    <row r="6107" spans="21:25" x14ac:dyDescent="0.2">
      <c r="U6107" s="55"/>
      <c r="V6107" s="53"/>
      <c r="W6107" s="53"/>
      <c r="X6107" s="53"/>
      <c r="Y6107" s="55"/>
    </row>
    <row r="6108" spans="21:25" x14ac:dyDescent="0.2">
      <c r="U6108" s="55"/>
      <c r="V6108" s="53"/>
      <c r="W6108" s="53"/>
      <c r="X6108" s="53"/>
      <c r="Y6108" s="55"/>
    </row>
    <row r="6109" spans="21:25" x14ac:dyDescent="0.2">
      <c r="U6109" s="55"/>
      <c r="V6109" s="53"/>
      <c r="W6109" s="53"/>
      <c r="X6109" s="53"/>
      <c r="Y6109" s="55"/>
    </row>
    <row r="6110" spans="21:25" x14ac:dyDescent="0.2">
      <c r="U6110" s="55"/>
      <c r="V6110" s="53"/>
      <c r="W6110" s="53"/>
      <c r="X6110" s="53"/>
      <c r="Y6110" s="55"/>
    </row>
    <row r="6111" spans="21:25" x14ac:dyDescent="0.2">
      <c r="U6111" s="55"/>
      <c r="V6111" s="53"/>
      <c r="W6111" s="53"/>
      <c r="X6111" s="53"/>
      <c r="Y6111" s="55"/>
    </row>
    <row r="6112" spans="21:25" x14ac:dyDescent="0.2">
      <c r="U6112" s="55"/>
      <c r="V6112" s="53"/>
      <c r="W6112" s="53"/>
      <c r="X6112" s="53"/>
      <c r="Y6112" s="55"/>
    </row>
    <row r="6113" spans="21:25" x14ac:dyDescent="0.2">
      <c r="U6113" s="55"/>
      <c r="V6113" s="53"/>
      <c r="W6113" s="53"/>
      <c r="X6113" s="53"/>
      <c r="Y6113" s="55"/>
    </row>
    <row r="6114" spans="21:25" x14ac:dyDescent="0.2">
      <c r="U6114" s="55"/>
      <c r="V6114" s="53"/>
      <c r="W6114" s="53"/>
      <c r="X6114" s="53"/>
      <c r="Y6114" s="55"/>
    </row>
    <row r="6115" spans="21:25" x14ac:dyDescent="0.2">
      <c r="U6115" s="55"/>
      <c r="V6115" s="53"/>
      <c r="W6115" s="53"/>
      <c r="X6115" s="53"/>
      <c r="Y6115" s="55"/>
    </row>
    <row r="6116" spans="21:25" x14ac:dyDescent="0.2">
      <c r="U6116" s="55"/>
      <c r="V6116" s="53"/>
      <c r="W6116" s="53"/>
      <c r="X6116" s="53"/>
      <c r="Y6116" s="55"/>
    </row>
    <row r="6117" spans="21:25" x14ac:dyDescent="0.2">
      <c r="U6117" s="55"/>
      <c r="V6117" s="53"/>
      <c r="W6117" s="53"/>
      <c r="X6117" s="53"/>
      <c r="Y6117" s="55"/>
    </row>
    <row r="6118" spans="21:25" x14ac:dyDescent="0.2">
      <c r="U6118" s="55"/>
      <c r="V6118" s="53"/>
      <c r="W6118" s="53"/>
      <c r="X6118" s="53"/>
      <c r="Y6118" s="55"/>
    </row>
    <row r="6119" spans="21:25" x14ac:dyDescent="0.2">
      <c r="U6119" s="55"/>
      <c r="V6119" s="53"/>
      <c r="W6119" s="53"/>
      <c r="X6119" s="53"/>
      <c r="Y6119" s="55"/>
    </row>
    <row r="6120" spans="21:25" x14ac:dyDescent="0.2">
      <c r="U6120" s="55"/>
      <c r="V6120" s="53"/>
      <c r="W6120" s="53"/>
      <c r="X6120" s="53"/>
      <c r="Y6120" s="55"/>
    </row>
    <row r="6121" spans="21:25" x14ac:dyDescent="0.2">
      <c r="U6121" s="55"/>
      <c r="V6121" s="53"/>
      <c r="W6121" s="53"/>
      <c r="X6121" s="53"/>
      <c r="Y6121" s="55"/>
    </row>
    <row r="6122" spans="21:25" x14ac:dyDescent="0.2">
      <c r="U6122" s="55"/>
      <c r="V6122" s="53"/>
      <c r="W6122" s="53"/>
      <c r="X6122" s="53"/>
      <c r="Y6122" s="55"/>
    </row>
    <row r="6123" spans="21:25" x14ac:dyDescent="0.2">
      <c r="U6123" s="55"/>
      <c r="V6123" s="53"/>
      <c r="W6123" s="53"/>
      <c r="X6123" s="53"/>
      <c r="Y6123" s="55"/>
    </row>
    <row r="6124" spans="21:25" x14ac:dyDescent="0.2">
      <c r="U6124" s="55"/>
      <c r="V6124" s="53"/>
      <c r="W6124" s="53"/>
      <c r="X6124" s="53"/>
      <c r="Y6124" s="55"/>
    </row>
    <row r="6125" spans="21:25" x14ac:dyDescent="0.2">
      <c r="U6125" s="55"/>
      <c r="V6125" s="53"/>
      <c r="W6125" s="53"/>
      <c r="X6125" s="53"/>
      <c r="Y6125" s="55"/>
    </row>
    <row r="6126" spans="21:25" x14ac:dyDescent="0.2">
      <c r="U6126" s="55"/>
      <c r="V6126" s="53"/>
      <c r="W6126" s="53"/>
      <c r="X6126" s="53"/>
      <c r="Y6126" s="55"/>
    </row>
    <row r="6127" spans="21:25" x14ac:dyDescent="0.2">
      <c r="U6127" s="55"/>
      <c r="V6127" s="53"/>
      <c r="W6127" s="53"/>
      <c r="X6127" s="53"/>
      <c r="Y6127" s="55"/>
    </row>
    <row r="6128" spans="21:25" x14ac:dyDescent="0.2">
      <c r="U6128" s="55"/>
      <c r="V6128" s="53"/>
      <c r="W6128" s="53"/>
      <c r="X6128" s="53"/>
      <c r="Y6128" s="55"/>
    </row>
    <row r="6129" spans="21:25" x14ac:dyDescent="0.2">
      <c r="U6129" s="55"/>
      <c r="V6129" s="53"/>
      <c r="W6129" s="53"/>
      <c r="X6129" s="53"/>
      <c r="Y6129" s="55"/>
    </row>
    <row r="6130" spans="21:25" x14ac:dyDescent="0.2">
      <c r="U6130" s="55"/>
      <c r="V6130" s="53"/>
      <c r="W6130" s="53"/>
      <c r="X6130" s="53"/>
      <c r="Y6130" s="55"/>
    </row>
    <row r="6131" spans="21:25" x14ac:dyDescent="0.2">
      <c r="U6131" s="55"/>
      <c r="V6131" s="53"/>
      <c r="W6131" s="53"/>
      <c r="X6131" s="53"/>
      <c r="Y6131" s="55"/>
    </row>
    <row r="6132" spans="21:25" x14ac:dyDescent="0.2">
      <c r="U6132" s="55"/>
      <c r="V6132" s="53"/>
      <c r="W6132" s="53"/>
      <c r="X6132" s="53"/>
      <c r="Y6132" s="55"/>
    </row>
    <row r="6133" spans="21:25" x14ac:dyDescent="0.2">
      <c r="U6133" s="55"/>
      <c r="V6133" s="53"/>
      <c r="W6133" s="53"/>
      <c r="X6133" s="53"/>
      <c r="Y6133" s="55"/>
    </row>
    <row r="6134" spans="21:25" x14ac:dyDescent="0.2">
      <c r="U6134" s="55"/>
      <c r="V6134" s="53"/>
      <c r="W6134" s="53"/>
      <c r="X6134" s="53"/>
      <c r="Y6134" s="55"/>
    </row>
    <row r="6135" spans="21:25" x14ac:dyDescent="0.2">
      <c r="U6135" s="55"/>
      <c r="V6135" s="53"/>
      <c r="W6135" s="53"/>
      <c r="X6135" s="53"/>
      <c r="Y6135" s="55"/>
    </row>
    <row r="6136" spans="21:25" x14ac:dyDescent="0.2">
      <c r="U6136" s="55"/>
      <c r="V6136" s="53"/>
      <c r="W6136" s="53"/>
      <c r="X6136" s="53"/>
      <c r="Y6136" s="55"/>
    </row>
    <row r="6137" spans="21:25" x14ac:dyDescent="0.2">
      <c r="U6137" s="55"/>
      <c r="V6137" s="53"/>
      <c r="W6137" s="53"/>
      <c r="X6137" s="53"/>
      <c r="Y6137" s="55"/>
    </row>
    <row r="6138" spans="21:25" x14ac:dyDescent="0.2">
      <c r="U6138" s="55"/>
      <c r="V6138" s="53"/>
      <c r="W6138" s="53"/>
      <c r="X6138" s="53"/>
      <c r="Y6138" s="55"/>
    </row>
    <row r="6139" spans="21:25" x14ac:dyDescent="0.2">
      <c r="U6139" s="55"/>
      <c r="V6139" s="53"/>
      <c r="W6139" s="53"/>
      <c r="X6139" s="53"/>
      <c r="Y6139" s="55"/>
    </row>
    <row r="6140" spans="21:25" x14ac:dyDescent="0.2">
      <c r="U6140" s="55"/>
      <c r="V6140" s="53"/>
      <c r="W6140" s="53"/>
      <c r="X6140" s="53"/>
      <c r="Y6140" s="55"/>
    </row>
    <row r="6141" spans="21:25" x14ac:dyDescent="0.2">
      <c r="U6141" s="55"/>
      <c r="V6141" s="53"/>
      <c r="W6141" s="53"/>
      <c r="X6141" s="53"/>
      <c r="Y6141" s="55"/>
    </row>
    <row r="6142" spans="21:25" x14ac:dyDescent="0.2">
      <c r="U6142" s="55"/>
      <c r="V6142" s="53"/>
      <c r="W6142" s="53"/>
      <c r="X6142" s="53"/>
      <c r="Y6142" s="55"/>
    </row>
    <row r="6143" spans="21:25" x14ac:dyDescent="0.2">
      <c r="U6143" s="55"/>
      <c r="V6143" s="53"/>
      <c r="W6143" s="53"/>
      <c r="X6143" s="53"/>
      <c r="Y6143" s="55"/>
    </row>
    <row r="6144" spans="21:25" x14ac:dyDescent="0.2">
      <c r="U6144" s="55"/>
      <c r="V6144" s="53"/>
      <c r="W6144" s="53"/>
      <c r="X6144" s="53"/>
      <c r="Y6144" s="55"/>
    </row>
    <row r="6145" spans="21:25" x14ac:dyDescent="0.2">
      <c r="U6145" s="55"/>
      <c r="V6145" s="53"/>
      <c r="W6145" s="53"/>
      <c r="X6145" s="53"/>
      <c r="Y6145" s="55"/>
    </row>
    <row r="6146" spans="21:25" x14ac:dyDescent="0.2">
      <c r="U6146" s="55"/>
      <c r="V6146" s="53"/>
      <c r="W6146" s="53"/>
      <c r="X6146" s="53"/>
      <c r="Y6146" s="55"/>
    </row>
    <row r="6147" spans="21:25" x14ac:dyDescent="0.2">
      <c r="U6147" s="55"/>
      <c r="V6147" s="53"/>
      <c r="W6147" s="53"/>
      <c r="X6147" s="53"/>
      <c r="Y6147" s="55"/>
    </row>
    <row r="6148" spans="21:25" x14ac:dyDescent="0.2">
      <c r="U6148" s="55"/>
      <c r="V6148" s="53"/>
      <c r="W6148" s="53"/>
      <c r="X6148" s="53"/>
      <c r="Y6148" s="55"/>
    </row>
    <row r="6149" spans="21:25" x14ac:dyDescent="0.2">
      <c r="U6149" s="55"/>
      <c r="V6149" s="53"/>
      <c r="W6149" s="53"/>
      <c r="X6149" s="53"/>
      <c r="Y6149" s="55"/>
    </row>
    <row r="6150" spans="21:25" x14ac:dyDescent="0.2">
      <c r="U6150" s="55"/>
      <c r="V6150" s="53"/>
      <c r="W6150" s="53"/>
      <c r="X6150" s="53"/>
      <c r="Y6150" s="55"/>
    </row>
    <row r="6151" spans="21:25" x14ac:dyDescent="0.2">
      <c r="U6151" s="55"/>
      <c r="V6151" s="53"/>
      <c r="W6151" s="53"/>
      <c r="X6151" s="53"/>
      <c r="Y6151" s="55"/>
    </row>
    <row r="6152" spans="21:25" x14ac:dyDescent="0.2">
      <c r="U6152" s="55"/>
      <c r="V6152" s="53"/>
      <c r="W6152" s="53"/>
      <c r="X6152" s="53"/>
      <c r="Y6152" s="55"/>
    </row>
    <row r="6153" spans="21:25" x14ac:dyDescent="0.2">
      <c r="U6153" s="55"/>
      <c r="V6153" s="53"/>
      <c r="W6153" s="53"/>
      <c r="X6153" s="53"/>
      <c r="Y6153" s="55"/>
    </row>
    <row r="6154" spans="21:25" x14ac:dyDescent="0.2">
      <c r="U6154" s="55"/>
      <c r="V6154" s="53"/>
      <c r="W6154" s="53"/>
      <c r="X6154" s="53"/>
      <c r="Y6154" s="55"/>
    </row>
    <row r="6155" spans="21:25" x14ac:dyDescent="0.2">
      <c r="U6155" s="55"/>
      <c r="V6155" s="53"/>
      <c r="W6155" s="53"/>
      <c r="X6155" s="53"/>
      <c r="Y6155" s="55"/>
    </row>
    <row r="6156" spans="21:25" x14ac:dyDescent="0.2">
      <c r="U6156" s="55"/>
      <c r="V6156" s="53"/>
      <c r="W6156" s="53"/>
      <c r="X6156" s="53"/>
      <c r="Y6156" s="55"/>
    </row>
    <row r="6157" spans="21:25" x14ac:dyDescent="0.2">
      <c r="U6157" s="55"/>
      <c r="V6157" s="53"/>
      <c r="W6157" s="53"/>
      <c r="X6157" s="53"/>
      <c r="Y6157" s="55"/>
    </row>
    <row r="6158" spans="21:25" x14ac:dyDescent="0.2">
      <c r="U6158" s="55"/>
      <c r="V6158" s="53"/>
      <c r="W6158" s="53"/>
      <c r="X6158" s="53"/>
      <c r="Y6158" s="55"/>
    </row>
    <row r="6159" spans="21:25" x14ac:dyDescent="0.2">
      <c r="U6159" s="55"/>
      <c r="V6159" s="53"/>
      <c r="W6159" s="53"/>
      <c r="X6159" s="53"/>
      <c r="Y6159" s="55"/>
    </row>
    <row r="6160" spans="21:25" x14ac:dyDescent="0.2">
      <c r="U6160" s="55"/>
      <c r="V6160" s="53"/>
      <c r="W6160" s="53"/>
      <c r="X6160" s="53"/>
      <c r="Y6160" s="55"/>
    </row>
    <row r="6161" spans="21:25" x14ac:dyDescent="0.2">
      <c r="U6161" s="55"/>
      <c r="V6161" s="53"/>
      <c r="W6161" s="53"/>
      <c r="X6161" s="53"/>
      <c r="Y6161" s="55"/>
    </row>
    <row r="6162" spans="21:25" x14ac:dyDescent="0.2">
      <c r="U6162" s="55"/>
      <c r="V6162" s="53"/>
      <c r="W6162" s="53"/>
      <c r="X6162" s="53"/>
      <c r="Y6162" s="55"/>
    </row>
    <row r="6163" spans="21:25" x14ac:dyDescent="0.2">
      <c r="U6163" s="55"/>
      <c r="V6163" s="53"/>
      <c r="W6163" s="53"/>
      <c r="X6163" s="53"/>
      <c r="Y6163" s="55"/>
    </row>
    <row r="6164" spans="21:25" x14ac:dyDescent="0.2">
      <c r="U6164" s="55"/>
      <c r="V6164" s="53"/>
      <c r="W6164" s="53"/>
      <c r="X6164" s="53"/>
      <c r="Y6164" s="55"/>
    </row>
    <row r="6165" spans="21:25" x14ac:dyDescent="0.2">
      <c r="U6165" s="55"/>
      <c r="V6165" s="53"/>
      <c r="W6165" s="53"/>
      <c r="X6165" s="53"/>
      <c r="Y6165" s="55"/>
    </row>
    <row r="6166" spans="21:25" x14ac:dyDescent="0.2">
      <c r="U6166" s="55"/>
      <c r="V6166" s="53"/>
      <c r="W6166" s="53"/>
      <c r="X6166" s="53"/>
      <c r="Y6166" s="55"/>
    </row>
    <row r="6167" spans="21:25" x14ac:dyDescent="0.2">
      <c r="U6167" s="55"/>
      <c r="V6167" s="53"/>
      <c r="W6167" s="53"/>
      <c r="X6167" s="53"/>
      <c r="Y6167" s="55"/>
    </row>
    <row r="6168" spans="21:25" x14ac:dyDescent="0.2">
      <c r="U6168" s="55"/>
      <c r="V6168" s="53"/>
      <c r="W6168" s="53"/>
      <c r="X6168" s="53"/>
      <c r="Y6168" s="55"/>
    </row>
    <row r="6169" spans="21:25" x14ac:dyDescent="0.2">
      <c r="U6169" s="55"/>
      <c r="V6169" s="53"/>
      <c r="W6169" s="53"/>
      <c r="X6169" s="53"/>
      <c r="Y6169" s="55"/>
    </row>
    <row r="6170" spans="21:25" x14ac:dyDescent="0.2">
      <c r="U6170" s="55"/>
      <c r="V6170" s="53"/>
      <c r="W6170" s="53"/>
      <c r="X6170" s="53"/>
      <c r="Y6170" s="55"/>
    </row>
    <row r="6171" spans="21:25" x14ac:dyDescent="0.2">
      <c r="U6171" s="55"/>
      <c r="V6171" s="53"/>
      <c r="W6171" s="53"/>
      <c r="X6171" s="53"/>
      <c r="Y6171" s="55"/>
    </row>
    <row r="6172" spans="21:25" x14ac:dyDescent="0.2">
      <c r="U6172" s="55"/>
      <c r="V6172" s="53"/>
      <c r="W6172" s="53"/>
      <c r="X6172" s="53"/>
      <c r="Y6172" s="55"/>
    </row>
    <row r="6173" spans="21:25" x14ac:dyDescent="0.2">
      <c r="U6173" s="55"/>
      <c r="V6173" s="53"/>
      <c r="W6173" s="53"/>
      <c r="X6173" s="53"/>
      <c r="Y6173" s="55"/>
    </row>
    <row r="6174" spans="21:25" x14ac:dyDescent="0.2">
      <c r="U6174" s="55"/>
      <c r="V6174" s="53"/>
      <c r="W6174" s="53"/>
      <c r="X6174" s="53"/>
      <c r="Y6174" s="55"/>
    </row>
    <row r="6175" spans="21:25" x14ac:dyDescent="0.2">
      <c r="U6175" s="55"/>
      <c r="V6175" s="53"/>
      <c r="W6175" s="53"/>
      <c r="X6175" s="53"/>
      <c r="Y6175" s="55"/>
    </row>
    <row r="6176" spans="21:25" x14ac:dyDescent="0.2">
      <c r="U6176" s="55"/>
      <c r="V6176" s="53"/>
      <c r="W6176" s="53"/>
      <c r="X6176" s="53"/>
      <c r="Y6176" s="55"/>
    </row>
    <row r="6177" spans="21:25" x14ac:dyDescent="0.2">
      <c r="U6177" s="55"/>
      <c r="V6177" s="53"/>
      <c r="W6177" s="53"/>
      <c r="X6177" s="53"/>
      <c r="Y6177" s="55"/>
    </row>
    <row r="6178" spans="21:25" x14ac:dyDescent="0.2">
      <c r="U6178" s="55"/>
      <c r="V6178" s="53"/>
      <c r="W6178" s="53"/>
      <c r="X6178" s="53"/>
      <c r="Y6178" s="55"/>
    </row>
    <row r="6179" spans="21:25" x14ac:dyDescent="0.2">
      <c r="U6179" s="55"/>
      <c r="V6179" s="53"/>
      <c r="W6179" s="53"/>
      <c r="X6179" s="53"/>
      <c r="Y6179" s="55"/>
    </row>
    <row r="6180" spans="21:25" x14ac:dyDescent="0.2">
      <c r="U6180" s="55"/>
      <c r="V6180" s="53"/>
      <c r="W6180" s="53"/>
      <c r="X6180" s="53"/>
      <c r="Y6180" s="55"/>
    </row>
    <row r="6181" spans="21:25" x14ac:dyDescent="0.2">
      <c r="U6181" s="55"/>
      <c r="V6181" s="53"/>
      <c r="W6181" s="53"/>
      <c r="X6181" s="53"/>
      <c r="Y6181" s="55"/>
    </row>
    <row r="6182" spans="21:25" x14ac:dyDescent="0.2">
      <c r="U6182" s="55"/>
      <c r="V6182" s="53"/>
      <c r="W6182" s="53"/>
      <c r="X6182" s="53"/>
      <c r="Y6182" s="55"/>
    </row>
    <row r="6183" spans="21:25" x14ac:dyDescent="0.2">
      <c r="U6183" s="55"/>
      <c r="V6183" s="53"/>
      <c r="W6183" s="53"/>
      <c r="X6183" s="53"/>
      <c r="Y6183" s="55"/>
    </row>
    <row r="6184" spans="21:25" x14ac:dyDescent="0.2">
      <c r="U6184" s="55"/>
      <c r="V6184" s="53"/>
      <c r="W6184" s="53"/>
      <c r="X6184" s="53"/>
      <c r="Y6184" s="55"/>
    </row>
    <row r="6185" spans="21:25" x14ac:dyDescent="0.2">
      <c r="U6185" s="55"/>
      <c r="V6185" s="53"/>
      <c r="W6185" s="53"/>
      <c r="X6185" s="53"/>
      <c r="Y6185" s="55"/>
    </row>
    <row r="6186" spans="21:25" x14ac:dyDescent="0.2">
      <c r="U6186" s="55"/>
      <c r="V6186" s="53"/>
      <c r="W6186" s="53"/>
      <c r="X6186" s="53"/>
      <c r="Y6186" s="55"/>
    </row>
    <row r="6187" spans="21:25" x14ac:dyDescent="0.2">
      <c r="U6187" s="55"/>
      <c r="V6187" s="53"/>
      <c r="W6187" s="53"/>
      <c r="X6187" s="53"/>
      <c r="Y6187" s="55"/>
    </row>
    <row r="6188" spans="21:25" x14ac:dyDescent="0.2">
      <c r="U6188" s="55"/>
      <c r="V6188" s="53"/>
      <c r="W6188" s="53"/>
      <c r="X6188" s="53"/>
      <c r="Y6188" s="55"/>
    </row>
    <row r="6189" spans="21:25" x14ac:dyDescent="0.2">
      <c r="U6189" s="55"/>
      <c r="V6189" s="53"/>
      <c r="W6189" s="53"/>
      <c r="X6189" s="53"/>
      <c r="Y6189" s="55"/>
    </row>
    <row r="6190" spans="21:25" x14ac:dyDescent="0.2">
      <c r="U6190" s="55"/>
      <c r="V6190" s="53"/>
      <c r="W6190" s="53"/>
      <c r="X6190" s="53"/>
      <c r="Y6190" s="55"/>
    </row>
    <row r="6191" spans="21:25" x14ac:dyDescent="0.2">
      <c r="U6191" s="55"/>
      <c r="V6191" s="53"/>
      <c r="W6191" s="53"/>
      <c r="X6191" s="53"/>
      <c r="Y6191" s="55"/>
    </row>
    <row r="6192" spans="21:25" x14ac:dyDescent="0.2">
      <c r="U6192" s="55"/>
      <c r="V6192" s="53"/>
      <c r="W6192" s="53"/>
      <c r="X6192" s="53"/>
      <c r="Y6192" s="55"/>
    </row>
    <row r="6193" spans="21:25" x14ac:dyDescent="0.2">
      <c r="U6193" s="55"/>
      <c r="V6193" s="53"/>
      <c r="W6193" s="53"/>
      <c r="X6193" s="53"/>
      <c r="Y6193" s="55"/>
    </row>
    <row r="6194" spans="21:25" x14ac:dyDescent="0.2">
      <c r="U6194" s="55"/>
      <c r="V6194" s="53"/>
      <c r="W6194" s="53"/>
      <c r="X6194" s="53"/>
      <c r="Y6194" s="55"/>
    </row>
    <row r="6195" spans="21:25" x14ac:dyDescent="0.2">
      <c r="U6195" s="55"/>
      <c r="V6195" s="53"/>
      <c r="W6195" s="53"/>
      <c r="X6195" s="53"/>
      <c r="Y6195" s="55"/>
    </row>
    <row r="6196" spans="21:25" x14ac:dyDescent="0.2">
      <c r="U6196" s="55"/>
      <c r="V6196" s="53"/>
      <c r="W6196" s="53"/>
      <c r="X6196" s="53"/>
      <c r="Y6196" s="55"/>
    </row>
    <row r="6197" spans="21:25" x14ac:dyDescent="0.2">
      <c r="U6197" s="55"/>
      <c r="V6197" s="53"/>
      <c r="W6197" s="53"/>
      <c r="X6197" s="53"/>
      <c r="Y6197" s="55"/>
    </row>
    <row r="6198" spans="21:25" x14ac:dyDescent="0.2">
      <c r="U6198" s="55"/>
      <c r="V6198" s="53"/>
      <c r="W6198" s="53"/>
      <c r="X6198" s="53"/>
      <c r="Y6198" s="55"/>
    </row>
    <row r="6199" spans="21:25" x14ac:dyDescent="0.2">
      <c r="U6199" s="55"/>
      <c r="V6199" s="53"/>
      <c r="W6199" s="53"/>
      <c r="X6199" s="53"/>
      <c r="Y6199" s="55"/>
    </row>
    <row r="6200" spans="21:25" x14ac:dyDescent="0.2">
      <c r="U6200" s="55"/>
      <c r="V6200" s="53"/>
      <c r="W6200" s="53"/>
      <c r="X6200" s="53"/>
      <c r="Y6200" s="55"/>
    </row>
    <row r="6201" spans="21:25" x14ac:dyDescent="0.2">
      <c r="U6201" s="55"/>
      <c r="V6201" s="53"/>
      <c r="W6201" s="53"/>
      <c r="X6201" s="53"/>
      <c r="Y6201" s="55"/>
    </row>
    <row r="6202" spans="21:25" x14ac:dyDescent="0.2">
      <c r="U6202" s="55"/>
      <c r="V6202" s="53"/>
      <c r="W6202" s="53"/>
      <c r="X6202" s="53"/>
      <c r="Y6202" s="55"/>
    </row>
    <row r="6203" spans="21:25" x14ac:dyDescent="0.2">
      <c r="U6203" s="55"/>
      <c r="V6203" s="53"/>
      <c r="W6203" s="53"/>
      <c r="X6203" s="53"/>
      <c r="Y6203" s="55"/>
    </row>
    <row r="6204" spans="21:25" x14ac:dyDescent="0.2">
      <c r="U6204" s="55"/>
      <c r="V6204" s="53"/>
      <c r="W6204" s="53"/>
      <c r="X6204" s="53"/>
      <c r="Y6204" s="55"/>
    </row>
    <row r="6205" spans="21:25" x14ac:dyDescent="0.2">
      <c r="U6205" s="55"/>
      <c r="V6205" s="53"/>
      <c r="W6205" s="53"/>
      <c r="X6205" s="53"/>
      <c r="Y6205" s="55"/>
    </row>
    <row r="6206" spans="21:25" x14ac:dyDescent="0.2">
      <c r="U6206" s="55"/>
      <c r="V6206" s="53"/>
      <c r="W6206" s="53"/>
      <c r="X6206" s="53"/>
      <c r="Y6206" s="55"/>
    </row>
    <row r="6207" spans="21:25" x14ac:dyDescent="0.2">
      <c r="U6207" s="55"/>
      <c r="V6207" s="53"/>
      <c r="W6207" s="53"/>
      <c r="X6207" s="53"/>
      <c r="Y6207" s="55"/>
    </row>
    <row r="6208" spans="21:25" x14ac:dyDescent="0.2">
      <c r="U6208" s="55"/>
      <c r="V6208" s="53"/>
      <c r="W6208" s="53"/>
      <c r="X6208" s="53"/>
      <c r="Y6208" s="55"/>
    </row>
    <row r="6209" spans="21:25" x14ac:dyDescent="0.2">
      <c r="U6209" s="55"/>
      <c r="V6209" s="53"/>
      <c r="W6209" s="53"/>
      <c r="X6209" s="53"/>
      <c r="Y6209" s="55"/>
    </row>
    <row r="6210" spans="21:25" x14ac:dyDescent="0.2">
      <c r="U6210" s="55"/>
      <c r="V6210" s="53"/>
      <c r="W6210" s="53"/>
      <c r="X6210" s="53"/>
      <c r="Y6210" s="55"/>
    </row>
    <row r="6211" spans="21:25" x14ac:dyDescent="0.2">
      <c r="U6211" s="55"/>
      <c r="V6211" s="53"/>
      <c r="W6211" s="53"/>
      <c r="X6211" s="53"/>
      <c r="Y6211" s="55"/>
    </row>
    <row r="6212" spans="21:25" x14ac:dyDescent="0.2">
      <c r="U6212" s="55"/>
      <c r="V6212" s="53"/>
      <c r="W6212" s="53"/>
      <c r="X6212" s="53"/>
      <c r="Y6212" s="55"/>
    </row>
    <row r="6213" spans="21:25" x14ac:dyDescent="0.2">
      <c r="U6213" s="55"/>
      <c r="V6213" s="53"/>
      <c r="W6213" s="53"/>
      <c r="X6213" s="53"/>
      <c r="Y6213" s="55"/>
    </row>
    <row r="6214" spans="21:25" x14ac:dyDescent="0.2">
      <c r="U6214" s="55"/>
      <c r="V6214" s="53"/>
      <c r="W6214" s="53"/>
      <c r="X6214" s="53"/>
      <c r="Y6214" s="55"/>
    </row>
    <row r="6215" spans="21:25" x14ac:dyDescent="0.2">
      <c r="U6215" s="55"/>
      <c r="V6215" s="53"/>
      <c r="W6215" s="53"/>
      <c r="X6215" s="53"/>
      <c r="Y6215" s="55"/>
    </row>
    <row r="6216" spans="21:25" x14ac:dyDescent="0.2">
      <c r="U6216" s="55"/>
      <c r="V6216" s="53"/>
      <c r="W6216" s="53"/>
      <c r="X6216" s="53"/>
      <c r="Y6216" s="55"/>
    </row>
    <row r="6217" spans="21:25" x14ac:dyDescent="0.2">
      <c r="U6217" s="55"/>
      <c r="V6217" s="53"/>
      <c r="W6217" s="53"/>
      <c r="X6217" s="53"/>
      <c r="Y6217" s="55"/>
    </row>
    <row r="6218" spans="21:25" x14ac:dyDescent="0.2">
      <c r="U6218" s="55"/>
      <c r="V6218" s="53"/>
      <c r="W6218" s="53"/>
      <c r="X6218" s="53"/>
      <c r="Y6218" s="55"/>
    </row>
    <row r="6219" spans="21:25" x14ac:dyDescent="0.2">
      <c r="U6219" s="55"/>
      <c r="V6219" s="53"/>
      <c r="W6219" s="53"/>
      <c r="X6219" s="53"/>
      <c r="Y6219" s="55"/>
    </row>
    <row r="6220" spans="21:25" x14ac:dyDescent="0.2">
      <c r="U6220" s="55"/>
      <c r="V6220" s="53"/>
      <c r="W6220" s="53"/>
      <c r="X6220" s="53"/>
      <c r="Y6220" s="55"/>
    </row>
    <row r="6221" spans="21:25" x14ac:dyDescent="0.2">
      <c r="U6221" s="55"/>
      <c r="V6221" s="53"/>
      <c r="W6221" s="53"/>
      <c r="X6221" s="53"/>
      <c r="Y6221" s="55"/>
    </row>
    <row r="6222" spans="21:25" x14ac:dyDescent="0.2">
      <c r="U6222" s="55"/>
      <c r="V6222" s="53"/>
      <c r="W6222" s="53"/>
      <c r="X6222" s="53"/>
      <c r="Y6222" s="55"/>
    </row>
    <row r="6223" spans="21:25" x14ac:dyDescent="0.2">
      <c r="U6223" s="55"/>
      <c r="V6223" s="53"/>
      <c r="W6223" s="53"/>
      <c r="X6223" s="53"/>
      <c r="Y6223" s="55"/>
    </row>
    <row r="6224" spans="21:25" x14ac:dyDescent="0.2">
      <c r="U6224" s="55"/>
      <c r="V6224" s="53"/>
      <c r="W6224" s="53"/>
      <c r="X6224" s="53"/>
      <c r="Y6224" s="55"/>
    </row>
    <row r="6225" spans="21:25" x14ac:dyDescent="0.2">
      <c r="U6225" s="55"/>
      <c r="V6225" s="53"/>
      <c r="W6225" s="53"/>
      <c r="X6225" s="53"/>
      <c r="Y6225" s="55"/>
    </row>
    <row r="6226" spans="21:25" x14ac:dyDescent="0.2">
      <c r="U6226" s="55"/>
      <c r="V6226" s="53"/>
      <c r="W6226" s="53"/>
      <c r="X6226" s="53"/>
      <c r="Y6226" s="55"/>
    </row>
    <row r="6227" spans="21:25" x14ac:dyDescent="0.2">
      <c r="U6227" s="55"/>
      <c r="V6227" s="53"/>
      <c r="W6227" s="53"/>
      <c r="X6227" s="53"/>
      <c r="Y6227" s="55"/>
    </row>
    <row r="6228" spans="21:25" x14ac:dyDescent="0.2">
      <c r="U6228" s="55"/>
      <c r="V6228" s="53"/>
      <c r="W6228" s="53"/>
      <c r="X6228" s="53"/>
      <c r="Y6228" s="55"/>
    </row>
    <row r="6229" spans="21:25" x14ac:dyDescent="0.2">
      <c r="U6229" s="55"/>
      <c r="V6229" s="53"/>
      <c r="W6229" s="53"/>
      <c r="X6229" s="53"/>
      <c r="Y6229" s="55"/>
    </row>
    <row r="6230" spans="21:25" x14ac:dyDescent="0.2">
      <c r="U6230" s="55"/>
      <c r="V6230" s="53"/>
      <c r="W6230" s="53"/>
      <c r="X6230" s="53"/>
      <c r="Y6230" s="55"/>
    </row>
    <row r="6231" spans="21:25" x14ac:dyDescent="0.2">
      <c r="U6231" s="55"/>
      <c r="V6231" s="53"/>
      <c r="W6231" s="53"/>
      <c r="X6231" s="53"/>
      <c r="Y6231" s="55"/>
    </row>
    <row r="6232" spans="21:25" x14ac:dyDescent="0.2">
      <c r="U6232" s="55"/>
      <c r="V6232" s="53"/>
      <c r="W6232" s="53"/>
      <c r="X6232" s="53"/>
      <c r="Y6232" s="55"/>
    </row>
    <row r="6233" spans="21:25" x14ac:dyDescent="0.2">
      <c r="U6233" s="55"/>
      <c r="V6233" s="53"/>
      <c r="W6233" s="53"/>
      <c r="X6233" s="53"/>
      <c r="Y6233" s="55"/>
    </row>
    <row r="6234" spans="21:25" x14ac:dyDescent="0.2">
      <c r="U6234" s="55"/>
      <c r="V6234" s="53"/>
      <c r="W6234" s="53"/>
      <c r="X6234" s="53"/>
      <c r="Y6234" s="55"/>
    </row>
    <row r="6235" spans="21:25" x14ac:dyDescent="0.2">
      <c r="U6235" s="55"/>
      <c r="V6235" s="53"/>
      <c r="W6235" s="53"/>
      <c r="X6235" s="53"/>
      <c r="Y6235" s="55"/>
    </row>
    <row r="6236" spans="21:25" x14ac:dyDescent="0.2">
      <c r="U6236" s="55"/>
      <c r="V6236" s="53"/>
      <c r="W6236" s="53"/>
      <c r="X6236" s="53"/>
      <c r="Y6236" s="55"/>
    </row>
    <row r="6237" spans="21:25" x14ac:dyDescent="0.2">
      <c r="U6237" s="55"/>
      <c r="V6237" s="53"/>
      <c r="W6237" s="53"/>
      <c r="X6237" s="53"/>
      <c r="Y6237" s="55"/>
    </row>
    <row r="6238" spans="21:25" x14ac:dyDescent="0.2">
      <c r="U6238" s="55"/>
      <c r="V6238" s="53"/>
      <c r="W6238" s="53"/>
      <c r="X6238" s="53"/>
      <c r="Y6238" s="55"/>
    </row>
    <row r="6239" spans="21:25" x14ac:dyDescent="0.2">
      <c r="U6239" s="55"/>
      <c r="V6239" s="53"/>
      <c r="W6239" s="53"/>
      <c r="X6239" s="53"/>
      <c r="Y6239" s="55"/>
    </row>
    <row r="6240" spans="21:25" x14ac:dyDescent="0.2">
      <c r="U6240" s="55"/>
      <c r="V6240" s="53"/>
      <c r="W6240" s="53"/>
      <c r="X6240" s="53"/>
      <c r="Y6240" s="55"/>
    </row>
    <row r="6241" spans="21:25" x14ac:dyDescent="0.2">
      <c r="U6241" s="55"/>
      <c r="V6241" s="53"/>
      <c r="W6241" s="53"/>
      <c r="X6241" s="53"/>
      <c r="Y6241" s="55"/>
    </row>
    <row r="6242" spans="21:25" x14ac:dyDescent="0.2">
      <c r="U6242" s="55"/>
      <c r="V6242" s="53"/>
      <c r="W6242" s="53"/>
      <c r="X6242" s="53"/>
      <c r="Y6242" s="55"/>
    </row>
    <row r="6243" spans="21:25" x14ac:dyDescent="0.2">
      <c r="U6243" s="55"/>
      <c r="V6243" s="53"/>
      <c r="W6243" s="53"/>
      <c r="X6243" s="53"/>
      <c r="Y6243" s="55"/>
    </row>
    <row r="6244" spans="21:25" x14ac:dyDescent="0.2">
      <c r="U6244" s="55"/>
      <c r="V6244" s="53"/>
      <c r="W6244" s="53"/>
      <c r="X6244" s="53"/>
      <c r="Y6244" s="55"/>
    </row>
    <row r="6245" spans="21:25" x14ac:dyDescent="0.2">
      <c r="U6245" s="55"/>
      <c r="V6245" s="53"/>
      <c r="W6245" s="53"/>
      <c r="X6245" s="53"/>
      <c r="Y6245" s="55"/>
    </row>
    <row r="6246" spans="21:25" x14ac:dyDescent="0.2">
      <c r="U6246" s="55"/>
      <c r="V6246" s="53"/>
      <c r="W6246" s="53"/>
      <c r="X6246" s="53"/>
      <c r="Y6246" s="55"/>
    </row>
    <row r="6247" spans="21:25" x14ac:dyDescent="0.2">
      <c r="U6247" s="55"/>
      <c r="V6247" s="53"/>
      <c r="W6247" s="53"/>
      <c r="X6247" s="53"/>
      <c r="Y6247" s="55"/>
    </row>
    <row r="6248" spans="21:25" x14ac:dyDescent="0.2">
      <c r="U6248" s="55"/>
      <c r="V6248" s="53"/>
      <c r="W6248" s="53"/>
      <c r="X6248" s="53"/>
      <c r="Y6248" s="55"/>
    </row>
    <row r="6249" spans="21:25" x14ac:dyDescent="0.2">
      <c r="U6249" s="55"/>
      <c r="V6249" s="53"/>
      <c r="W6249" s="53"/>
      <c r="X6249" s="53"/>
      <c r="Y6249" s="55"/>
    </row>
    <row r="6250" spans="21:25" x14ac:dyDescent="0.2">
      <c r="U6250" s="55"/>
      <c r="V6250" s="53"/>
      <c r="W6250" s="53"/>
      <c r="X6250" s="53"/>
      <c r="Y6250" s="55"/>
    </row>
    <row r="6251" spans="21:25" x14ac:dyDescent="0.2">
      <c r="U6251" s="55"/>
      <c r="V6251" s="53"/>
      <c r="W6251" s="53"/>
      <c r="X6251" s="53"/>
      <c r="Y6251" s="55"/>
    </row>
    <row r="6252" spans="21:25" x14ac:dyDescent="0.2">
      <c r="U6252" s="55"/>
      <c r="V6252" s="53"/>
      <c r="W6252" s="53"/>
      <c r="X6252" s="53"/>
      <c r="Y6252" s="55"/>
    </row>
    <row r="6253" spans="21:25" x14ac:dyDescent="0.2">
      <c r="U6253" s="55"/>
      <c r="V6253" s="53"/>
      <c r="W6253" s="53"/>
      <c r="X6253" s="53"/>
      <c r="Y6253" s="55"/>
    </row>
    <row r="6254" spans="21:25" x14ac:dyDescent="0.2">
      <c r="U6254" s="55"/>
      <c r="V6254" s="53"/>
      <c r="W6254" s="53"/>
      <c r="X6254" s="53"/>
      <c r="Y6254" s="55"/>
    </row>
    <row r="6255" spans="21:25" x14ac:dyDescent="0.2">
      <c r="U6255" s="55"/>
      <c r="V6255" s="53"/>
      <c r="W6255" s="53"/>
      <c r="X6255" s="53"/>
      <c r="Y6255" s="55"/>
    </row>
    <row r="6256" spans="21:25" x14ac:dyDescent="0.2">
      <c r="U6256" s="55"/>
      <c r="V6256" s="53"/>
      <c r="W6256" s="53"/>
      <c r="X6256" s="53"/>
      <c r="Y6256" s="55"/>
    </row>
    <row r="6257" spans="21:25" x14ac:dyDescent="0.2">
      <c r="U6257" s="55"/>
      <c r="V6257" s="53"/>
      <c r="W6257" s="53"/>
      <c r="X6257" s="53"/>
      <c r="Y6257" s="55"/>
    </row>
    <row r="6258" spans="21:25" x14ac:dyDescent="0.2">
      <c r="U6258" s="55"/>
      <c r="V6258" s="53"/>
      <c r="W6258" s="53"/>
      <c r="X6258" s="53"/>
      <c r="Y6258" s="55"/>
    </row>
    <row r="6259" spans="21:25" x14ac:dyDescent="0.2">
      <c r="U6259" s="55"/>
      <c r="V6259" s="53"/>
      <c r="W6259" s="53"/>
      <c r="X6259" s="53"/>
      <c r="Y6259" s="55"/>
    </row>
    <row r="6260" spans="21:25" x14ac:dyDescent="0.2">
      <c r="U6260" s="55"/>
      <c r="V6260" s="53"/>
      <c r="W6260" s="53"/>
      <c r="X6260" s="53"/>
      <c r="Y6260" s="55"/>
    </row>
    <row r="6261" spans="21:25" x14ac:dyDescent="0.2">
      <c r="U6261" s="55"/>
      <c r="V6261" s="53"/>
      <c r="W6261" s="53"/>
      <c r="X6261" s="53"/>
      <c r="Y6261" s="55"/>
    </row>
    <row r="6262" spans="21:25" x14ac:dyDescent="0.2">
      <c r="U6262" s="55"/>
      <c r="V6262" s="53"/>
      <c r="W6262" s="53"/>
      <c r="X6262" s="53"/>
      <c r="Y6262" s="55"/>
    </row>
    <row r="6263" spans="21:25" x14ac:dyDescent="0.2">
      <c r="U6263" s="55"/>
      <c r="V6263" s="53"/>
      <c r="W6263" s="53"/>
      <c r="X6263" s="53"/>
      <c r="Y6263" s="55"/>
    </row>
    <row r="6264" spans="21:25" x14ac:dyDescent="0.2">
      <c r="U6264" s="55"/>
      <c r="V6264" s="53"/>
      <c r="W6264" s="53"/>
      <c r="X6264" s="53"/>
      <c r="Y6264" s="55"/>
    </row>
    <row r="6265" spans="21:25" x14ac:dyDescent="0.2">
      <c r="U6265" s="55"/>
      <c r="V6265" s="53"/>
      <c r="W6265" s="53"/>
      <c r="X6265" s="53"/>
      <c r="Y6265" s="55"/>
    </row>
    <row r="6266" spans="21:25" x14ac:dyDescent="0.2">
      <c r="U6266" s="55"/>
      <c r="V6266" s="53"/>
      <c r="W6266" s="53"/>
      <c r="X6266" s="53"/>
      <c r="Y6266" s="55"/>
    </row>
    <row r="6267" spans="21:25" x14ac:dyDescent="0.2">
      <c r="U6267" s="55"/>
      <c r="V6267" s="53"/>
      <c r="W6267" s="53"/>
      <c r="X6267" s="53"/>
      <c r="Y6267" s="55"/>
    </row>
    <row r="6268" spans="21:25" x14ac:dyDescent="0.2">
      <c r="U6268" s="55"/>
      <c r="V6268" s="53"/>
      <c r="W6268" s="53"/>
      <c r="X6268" s="53"/>
      <c r="Y6268" s="55"/>
    </row>
    <row r="6269" spans="21:25" x14ac:dyDescent="0.2">
      <c r="U6269" s="55"/>
      <c r="V6269" s="53"/>
      <c r="W6269" s="53"/>
      <c r="X6269" s="53"/>
      <c r="Y6269" s="55"/>
    </row>
    <row r="6270" spans="21:25" x14ac:dyDescent="0.2">
      <c r="U6270" s="55"/>
      <c r="V6270" s="53"/>
      <c r="W6270" s="53"/>
      <c r="X6270" s="53"/>
      <c r="Y6270" s="55"/>
    </row>
    <row r="6271" spans="21:25" x14ac:dyDescent="0.2">
      <c r="U6271" s="55"/>
      <c r="V6271" s="53"/>
      <c r="W6271" s="53"/>
      <c r="X6271" s="53"/>
      <c r="Y6271" s="55"/>
    </row>
    <row r="6272" spans="21:25" x14ac:dyDescent="0.2">
      <c r="U6272" s="55"/>
      <c r="V6272" s="53"/>
      <c r="W6272" s="53"/>
      <c r="X6272" s="53"/>
      <c r="Y6272" s="55"/>
    </row>
    <row r="6273" spans="21:25" x14ac:dyDescent="0.2">
      <c r="U6273" s="55"/>
      <c r="V6273" s="53"/>
      <c r="W6273" s="53"/>
      <c r="X6273" s="53"/>
      <c r="Y6273" s="55"/>
    </row>
    <row r="6274" spans="21:25" x14ac:dyDescent="0.2">
      <c r="U6274" s="55"/>
      <c r="V6274" s="53"/>
      <c r="W6274" s="53"/>
      <c r="X6274" s="53"/>
      <c r="Y6274" s="55"/>
    </row>
    <row r="6275" spans="21:25" x14ac:dyDescent="0.2">
      <c r="U6275" s="55"/>
      <c r="V6275" s="53"/>
      <c r="W6275" s="53"/>
      <c r="X6275" s="53"/>
      <c r="Y6275" s="55"/>
    </row>
    <row r="6276" spans="21:25" x14ac:dyDescent="0.2">
      <c r="U6276" s="55"/>
      <c r="V6276" s="53"/>
      <c r="W6276" s="53"/>
      <c r="X6276" s="53"/>
      <c r="Y6276" s="55"/>
    </row>
    <row r="6277" spans="21:25" x14ac:dyDescent="0.2">
      <c r="U6277" s="55"/>
      <c r="V6277" s="53"/>
      <c r="W6277" s="53"/>
      <c r="X6277" s="53"/>
      <c r="Y6277" s="55"/>
    </row>
    <row r="6278" spans="21:25" x14ac:dyDescent="0.2">
      <c r="U6278" s="55"/>
      <c r="V6278" s="53"/>
      <c r="W6278" s="53"/>
      <c r="X6278" s="53"/>
      <c r="Y6278" s="55"/>
    </row>
    <row r="6279" spans="21:25" x14ac:dyDescent="0.2">
      <c r="U6279" s="55"/>
      <c r="V6279" s="53"/>
      <c r="W6279" s="53"/>
      <c r="X6279" s="53"/>
      <c r="Y6279" s="55"/>
    </row>
    <row r="6280" spans="21:25" x14ac:dyDescent="0.2">
      <c r="U6280" s="55"/>
      <c r="V6280" s="53"/>
      <c r="W6280" s="53"/>
      <c r="X6280" s="53"/>
      <c r="Y6280" s="55"/>
    </row>
    <row r="6281" spans="21:25" x14ac:dyDescent="0.2">
      <c r="U6281" s="55"/>
      <c r="V6281" s="53"/>
      <c r="W6281" s="53"/>
      <c r="X6281" s="53"/>
      <c r="Y6281" s="55"/>
    </row>
    <row r="6282" spans="21:25" x14ac:dyDescent="0.2">
      <c r="U6282" s="55"/>
      <c r="V6282" s="53"/>
      <c r="W6282" s="53"/>
      <c r="X6282" s="53"/>
      <c r="Y6282" s="55"/>
    </row>
    <row r="6283" spans="21:25" x14ac:dyDescent="0.2">
      <c r="U6283" s="55"/>
      <c r="V6283" s="53"/>
      <c r="W6283" s="53"/>
      <c r="X6283" s="53"/>
      <c r="Y6283" s="55"/>
    </row>
    <row r="6284" spans="21:25" x14ac:dyDescent="0.2">
      <c r="U6284" s="55"/>
      <c r="V6284" s="53"/>
      <c r="W6284" s="53"/>
      <c r="X6284" s="53"/>
      <c r="Y6284" s="55"/>
    </row>
    <row r="6285" spans="21:25" x14ac:dyDescent="0.2">
      <c r="U6285" s="55"/>
      <c r="V6285" s="53"/>
      <c r="W6285" s="53"/>
      <c r="X6285" s="53"/>
      <c r="Y6285" s="55"/>
    </row>
    <row r="6286" spans="21:25" x14ac:dyDescent="0.2">
      <c r="U6286" s="55"/>
      <c r="V6286" s="53"/>
      <c r="W6286" s="53"/>
      <c r="X6286" s="53"/>
      <c r="Y6286" s="55"/>
    </row>
    <row r="6287" spans="21:25" x14ac:dyDescent="0.2">
      <c r="U6287" s="55"/>
      <c r="V6287" s="53"/>
      <c r="W6287" s="53"/>
      <c r="X6287" s="53"/>
      <c r="Y6287" s="55"/>
    </row>
    <row r="6288" spans="21:25" x14ac:dyDescent="0.2">
      <c r="U6288" s="55"/>
      <c r="V6288" s="53"/>
      <c r="W6288" s="53"/>
      <c r="X6288" s="53"/>
      <c r="Y6288" s="55"/>
    </row>
    <row r="6289" spans="21:25" x14ac:dyDescent="0.2">
      <c r="U6289" s="55"/>
      <c r="V6289" s="53"/>
      <c r="W6289" s="53"/>
      <c r="X6289" s="53"/>
      <c r="Y6289" s="55"/>
    </row>
    <row r="6290" spans="21:25" x14ac:dyDescent="0.2">
      <c r="U6290" s="55"/>
      <c r="V6290" s="53"/>
      <c r="W6290" s="53"/>
      <c r="X6290" s="53"/>
      <c r="Y6290" s="55"/>
    </row>
    <row r="6291" spans="21:25" x14ac:dyDescent="0.2">
      <c r="U6291" s="55"/>
      <c r="V6291" s="53"/>
      <c r="W6291" s="53"/>
      <c r="X6291" s="53"/>
      <c r="Y6291" s="55"/>
    </row>
    <row r="6292" spans="21:25" x14ac:dyDescent="0.2">
      <c r="U6292" s="55"/>
      <c r="V6292" s="53"/>
      <c r="W6292" s="53"/>
      <c r="X6292" s="53"/>
      <c r="Y6292" s="55"/>
    </row>
    <row r="6293" spans="21:25" x14ac:dyDescent="0.2">
      <c r="U6293" s="55"/>
      <c r="V6293" s="53"/>
      <c r="W6293" s="53"/>
      <c r="X6293" s="53"/>
      <c r="Y6293" s="55"/>
    </row>
    <row r="6294" spans="21:25" x14ac:dyDescent="0.2">
      <c r="U6294" s="55"/>
      <c r="V6294" s="53"/>
      <c r="W6294" s="53"/>
      <c r="X6294" s="53"/>
      <c r="Y6294" s="55"/>
    </row>
    <row r="6295" spans="21:25" x14ac:dyDescent="0.2">
      <c r="U6295" s="55"/>
      <c r="V6295" s="53"/>
      <c r="W6295" s="53"/>
      <c r="X6295" s="53"/>
      <c r="Y6295" s="55"/>
    </row>
    <row r="6296" spans="21:25" x14ac:dyDescent="0.2">
      <c r="U6296" s="55"/>
      <c r="V6296" s="53"/>
      <c r="W6296" s="53"/>
      <c r="X6296" s="53"/>
      <c r="Y6296" s="55"/>
    </row>
    <row r="6297" spans="21:25" x14ac:dyDescent="0.2">
      <c r="U6297" s="55"/>
      <c r="V6297" s="53"/>
      <c r="W6297" s="53"/>
      <c r="X6297" s="53"/>
      <c r="Y6297" s="55"/>
    </row>
    <row r="6298" spans="21:25" x14ac:dyDescent="0.2">
      <c r="U6298" s="55"/>
      <c r="V6298" s="53"/>
      <c r="W6298" s="53"/>
      <c r="X6298" s="53"/>
      <c r="Y6298" s="55"/>
    </row>
    <row r="6299" spans="21:25" x14ac:dyDescent="0.2">
      <c r="U6299" s="55"/>
      <c r="V6299" s="53"/>
      <c r="W6299" s="53"/>
      <c r="X6299" s="53"/>
      <c r="Y6299" s="55"/>
    </row>
    <row r="6300" spans="21:25" x14ac:dyDescent="0.2">
      <c r="U6300" s="55"/>
      <c r="V6300" s="53"/>
      <c r="W6300" s="53"/>
      <c r="X6300" s="53"/>
      <c r="Y6300" s="55"/>
    </row>
    <row r="6301" spans="21:25" x14ac:dyDescent="0.2">
      <c r="U6301" s="55"/>
      <c r="V6301" s="53"/>
      <c r="W6301" s="53"/>
      <c r="X6301" s="53"/>
      <c r="Y6301" s="55"/>
    </row>
    <row r="6302" spans="21:25" x14ac:dyDescent="0.2">
      <c r="U6302" s="55"/>
      <c r="V6302" s="53"/>
      <c r="W6302" s="53"/>
      <c r="X6302" s="53"/>
      <c r="Y6302" s="55"/>
    </row>
    <row r="6303" spans="21:25" x14ac:dyDescent="0.2">
      <c r="U6303" s="55"/>
      <c r="V6303" s="53"/>
      <c r="W6303" s="53"/>
      <c r="X6303" s="53"/>
      <c r="Y6303" s="55"/>
    </row>
    <row r="6304" spans="21:25" x14ac:dyDescent="0.2">
      <c r="U6304" s="55"/>
      <c r="V6304" s="53"/>
      <c r="W6304" s="53"/>
      <c r="X6304" s="53"/>
      <c r="Y6304" s="55"/>
    </row>
    <row r="6305" spans="21:25" x14ac:dyDescent="0.2">
      <c r="U6305" s="55"/>
      <c r="V6305" s="53"/>
      <c r="W6305" s="53"/>
      <c r="X6305" s="53"/>
      <c r="Y6305" s="55"/>
    </row>
    <row r="6306" spans="21:25" x14ac:dyDescent="0.2">
      <c r="U6306" s="55"/>
      <c r="V6306" s="53"/>
      <c r="W6306" s="53"/>
      <c r="X6306" s="53"/>
      <c r="Y6306" s="55"/>
    </row>
    <row r="6307" spans="21:25" x14ac:dyDescent="0.2">
      <c r="U6307" s="55"/>
      <c r="V6307" s="53"/>
      <c r="W6307" s="53"/>
      <c r="X6307" s="53"/>
      <c r="Y6307" s="55"/>
    </row>
    <row r="6308" spans="21:25" x14ac:dyDescent="0.2">
      <c r="U6308" s="55"/>
      <c r="V6308" s="53"/>
      <c r="W6308" s="53"/>
      <c r="X6308" s="53"/>
      <c r="Y6308" s="55"/>
    </row>
    <row r="6309" spans="21:25" x14ac:dyDescent="0.2">
      <c r="U6309" s="55"/>
      <c r="V6309" s="53"/>
      <c r="W6309" s="53"/>
      <c r="X6309" s="53"/>
      <c r="Y6309" s="55"/>
    </row>
    <row r="6310" spans="21:25" x14ac:dyDescent="0.2">
      <c r="U6310" s="55"/>
      <c r="V6310" s="53"/>
      <c r="W6310" s="53"/>
      <c r="X6310" s="53"/>
      <c r="Y6310" s="55"/>
    </row>
    <row r="6311" spans="21:25" x14ac:dyDescent="0.2">
      <c r="U6311" s="55"/>
      <c r="V6311" s="53"/>
      <c r="W6311" s="53"/>
      <c r="X6311" s="53"/>
      <c r="Y6311" s="55"/>
    </row>
    <row r="6312" spans="21:25" x14ac:dyDescent="0.2">
      <c r="U6312" s="55"/>
      <c r="V6312" s="53"/>
      <c r="W6312" s="53"/>
      <c r="X6312" s="53"/>
      <c r="Y6312" s="55"/>
    </row>
    <row r="6313" spans="21:25" x14ac:dyDescent="0.2">
      <c r="U6313" s="55"/>
      <c r="V6313" s="53"/>
      <c r="W6313" s="53"/>
      <c r="X6313" s="53"/>
      <c r="Y6313" s="55"/>
    </row>
    <row r="6314" spans="21:25" x14ac:dyDescent="0.2">
      <c r="U6314" s="55"/>
      <c r="V6314" s="53"/>
      <c r="W6314" s="53"/>
      <c r="X6314" s="53"/>
      <c r="Y6314" s="55"/>
    </row>
    <row r="6315" spans="21:25" x14ac:dyDescent="0.2">
      <c r="U6315" s="55"/>
      <c r="V6315" s="53"/>
      <c r="W6315" s="53"/>
      <c r="X6315" s="53"/>
      <c r="Y6315" s="55"/>
    </row>
    <row r="6316" spans="21:25" x14ac:dyDescent="0.2">
      <c r="U6316" s="55"/>
      <c r="V6316" s="53"/>
      <c r="W6316" s="53"/>
      <c r="X6316" s="53"/>
      <c r="Y6316" s="55"/>
    </row>
    <row r="6317" spans="21:25" x14ac:dyDescent="0.2">
      <c r="U6317" s="55"/>
      <c r="V6317" s="53"/>
      <c r="W6317" s="53"/>
      <c r="X6317" s="53"/>
      <c r="Y6317" s="55"/>
    </row>
    <row r="6318" spans="21:25" x14ac:dyDescent="0.2">
      <c r="U6318" s="55"/>
      <c r="V6318" s="53"/>
      <c r="W6318" s="53"/>
      <c r="X6318" s="53"/>
      <c r="Y6318" s="55"/>
    </row>
    <row r="6319" spans="21:25" x14ac:dyDescent="0.2">
      <c r="U6319" s="55"/>
      <c r="V6319" s="53"/>
      <c r="W6319" s="53"/>
      <c r="X6319" s="53"/>
      <c r="Y6319" s="55"/>
    </row>
    <row r="6320" spans="21:25" x14ac:dyDescent="0.2">
      <c r="U6320" s="55"/>
      <c r="V6320" s="53"/>
      <c r="W6320" s="53"/>
      <c r="X6320" s="53"/>
      <c r="Y6320" s="55"/>
    </row>
    <row r="6321" spans="21:25" x14ac:dyDescent="0.2">
      <c r="U6321" s="55"/>
      <c r="V6321" s="53"/>
      <c r="W6321" s="53"/>
      <c r="X6321" s="53"/>
      <c r="Y6321" s="55"/>
    </row>
    <row r="6322" spans="21:25" x14ac:dyDescent="0.2">
      <c r="U6322" s="55"/>
      <c r="V6322" s="53"/>
      <c r="W6322" s="53"/>
      <c r="X6322" s="53"/>
      <c r="Y6322" s="55"/>
    </row>
    <row r="6323" spans="21:25" x14ac:dyDescent="0.2">
      <c r="U6323" s="55"/>
      <c r="V6323" s="53"/>
      <c r="W6323" s="53"/>
      <c r="X6323" s="53"/>
      <c r="Y6323" s="55"/>
    </row>
    <row r="6324" spans="21:25" x14ac:dyDescent="0.2">
      <c r="U6324" s="55"/>
      <c r="V6324" s="53"/>
      <c r="W6324" s="53"/>
      <c r="X6324" s="53"/>
      <c r="Y6324" s="55"/>
    </row>
    <row r="6325" spans="21:25" x14ac:dyDescent="0.2">
      <c r="U6325" s="55"/>
      <c r="V6325" s="53"/>
      <c r="W6325" s="53"/>
      <c r="X6325" s="53"/>
      <c r="Y6325" s="55"/>
    </row>
    <row r="6326" spans="21:25" x14ac:dyDescent="0.2">
      <c r="U6326" s="55"/>
      <c r="V6326" s="53"/>
      <c r="W6326" s="53"/>
      <c r="X6326" s="53"/>
      <c r="Y6326" s="55"/>
    </row>
    <row r="6327" spans="21:25" x14ac:dyDescent="0.2">
      <c r="U6327" s="55"/>
      <c r="V6327" s="53"/>
      <c r="W6327" s="53"/>
      <c r="X6327" s="53"/>
      <c r="Y6327" s="55"/>
    </row>
    <row r="6328" spans="21:25" x14ac:dyDescent="0.2">
      <c r="U6328" s="55"/>
      <c r="V6328" s="53"/>
      <c r="W6328" s="53"/>
      <c r="X6328" s="53"/>
      <c r="Y6328" s="55"/>
    </row>
    <row r="6329" spans="21:25" x14ac:dyDescent="0.2">
      <c r="U6329" s="55"/>
      <c r="V6329" s="53"/>
      <c r="W6329" s="53"/>
      <c r="X6329" s="53"/>
      <c r="Y6329" s="55"/>
    </row>
    <row r="6330" spans="21:25" x14ac:dyDescent="0.2">
      <c r="U6330" s="55"/>
      <c r="V6330" s="53"/>
      <c r="W6330" s="53"/>
      <c r="X6330" s="53"/>
      <c r="Y6330" s="55"/>
    </row>
    <row r="6331" spans="21:25" x14ac:dyDescent="0.2">
      <c r="U6331" s="55"/>
      <c r="V6331" s="53"/>
      <c r="W6331" s="53"/>
      <c r="X6331" s="53"/>
      <c r="Y6331" s="55"/>
    </row>
    <row r="6332" spans="21:25" x14ac:dyDescent="0.2">
      <c r="U6332" s="55"/>
      <c r="V6332" s="53"/>
      <c r="W6332" s="53"/>
      <c r="X6332" s="53"/>
      <c r="Y6332" s="55"/>
    </row>
    <row r="6333" spans="21:25" x14ac:dyDescent="0.2">
      <c r="U6333" s="55"/>
      <c r="V6333" s="53"/>
      <c r="W6333" s="53"/>
      <c r="X6333" s="53"/>
      <c r="Y6333" s="55"/>
    </row>
    <row r="6334" spans="21:25" x14ac:dyDescent="0.2">
      <c r="U6334" s="55"/>
      <c r="V6334" s="53"/>
      <c r="W6334" s="53"/>
      <c r="X6334" s="53"/>
      <c r="Y6334" s="55"/>
    </row>
    <row r="6335" spans="21:25" x14ac:dyDescent="0.2">
      <c r="U6335" s="55"/>
      <c r="V6335" s="53"/>
      <c r="W6335" s="53"/>
      <c r="X6335" s="53"/>
      <c r="Y6335" s="55"/>
    </row>
    <row r="6336" spans="21:25" x14ac:dyDescent="0.2">
      <c r="U6336" s="55"/>
      <c r="V6336" s="53"/>
      <c r="W6336" s="53"/>
      <c r="X6336" s="53"/>
      <c r="Y6336" s="55"/>
    </row>
    <row r="6337" spans="21:25" x14ac:dyDescent="0.2">
      <c r="U6337" s="55"/>
      <c r="V6337" s="53"/>
      <c r="W6337" s="53"/>
      <c r="X6337" s="53"/>
      <c r="Y6337" s="55"/>
    </row>
    <row r="6338" spans="21:25" x14ac:dyDescent="0.2">
      <c r="U6338" s="55"/>
      <c r="V6338" s="53"/>
      <c r="W6338" s="53"/>
      <c r="X6338" s="53"/>
      <c r="Y6338" s="55"/>
    </row>
    <row r="6339" spans="21:25" x14ac:dyDescent="0.2">
      <c r="U6339" s="55"/>
      <c r="V6339" s="53"/>
      <c r="W6339" s="53"/>
      <c r="X6339" s="53"/>
      <c r="Y6339" s="55"/>
    </row>
    <row r="6340" spans="21:25" x14ac:dyDescent="0.2">
      <c r="U6340" s="55"/>
      <c r="V6340" s="53"/>
      <c r="W6340" s="53"/>
      <c r="X6340" s="53"/>
      <c r="Y6340" s="55"/>
    </row>
    <row r="6341" spans="21:25" x14ac:dyDescent="0.2">
      <c r="U6341" s="55"/>
      <c r="V6341" s="53"/>
      <c r="W6341" s="53"/>
      <c r="X6341" s="53"/>
      <c r="Y6341" s="55"/>
    </row>
    <row r="6342" spans="21:25" x14ac:dyDescent="0.2">
      <c r="U6342" s="55"/>
      <c r="V6342" s="53"/>
      <c r="W6342" s="53"/>
      <c r="X6342" s="53"/>
      <c r="Y6342" s="55"/>
    </row>
    <row r="6343" spans="21:25" x14ac:dyDescent="0.2">
      <c r="U6343" s="55"/>
      <c r="V6343" s="53"/>
      <c r="W6343" s="53"/>
      <c r="X6343" s="53"/>
      <c r="Y6343" s="55"/>
    </row>
    <row r="6344" spans="21:25" x14ac:dyDescent="0.2">
      <c r="U6344" s="55"/>
      <c r="V6344" s="53"/>
      <c r="W6344" s="53"/>
      <c r="X6344" s="53"/>
      <c r="Y6344" s="55"/>
    </row>
    <row r="6345" spans="21:25" x14ac:dyDescent="0.2">
      <c r="U6345" s="55"/>
      <c r="V6345" s="53"/>
      <c r="W6345" s="53"/>
      <c r="X6345" s="53"/>
      <c r="Y6345" s="55"/>
    </row>
    <row r="6346" spans="21:25" x14ac:dyDescent="0.2">
      <c r="U6346" s="55"/>
      <c r="V6346" s="53"/>
      <c r="W6346" s="53"/>
      <c r="X6346" s="53"/>
      <c r="Y6346" s="55"/>
    </row>
    <row r="6347" spans="21:25" x14ac:dyDescent="0.2">
      <c r="U6347" s="55"/>
      <c r="V6347" s="53"/>
      <c r="W6347" s="53"/>
      <c r="X6347" s="53"/>
      <c r="Y6347" s="55"/>
    </row>
    <row r="6348" spans="21:25" x14ac:dyDescent="0.2">
      <c r="U6348" s="55"/>
      <c r="V6348" s="53"/>
      <c r="W6348" s="53"/>
      <c r="X6348" s="53"/>
      <c r="Y6348" s="55"/>
    </row>
    <row r="6349" spans="21:25" x14ac:dyDescent="0.2">
      <c r="U6349" s="55"/>
      <c r="V6349" s="53"/>
      <c r="W6349" s="53"/>
      <c r="X6349" s="53"/>
      <c r="Y6349" s="55"/>
    </row>
    <row r="6350" spans="21:25" x14ac:dyDescent="0.2">
      <c r="U6350" s="55"/>
      <c r="V6350" s="53"/>
      <c r="W6350" s="53"/>
      <c r="X6350" s="53"/>
      <c r="Y6350" s="55"/>
    </row>
    <row r="6351" spans="21:25" x14ac:dyDescent="0.2">
      <c r="U6351" s="55"/>
      <c r="V6351" s="53"/>
      <c r="W6351" s="53"/>
      <c r="X6351" s="53"/>
      <c r="Y6351" s="55"/>
    </row>
    <row r="6352" spans="21:25" x14ac:dyDescent="0.2">
      <c r="U6352" s="55"/>
      <c r="V6352" s="53"/>
      <c r="W6352" s="53"/>
      <c r="X6352" s="53"/>
      <c r="Y6352" s="55"/>
    </row>
    <row r="6353" spans="21:25" x14ac:dyDescent="0.2">
      <c r="U6353" s="55"/>
      <c r="V6353" s="53"/>
      <c r="W6353" s="53"/>
      <c r="X6353" s="53"/>
      <c r="Y6353" s="55"/>
    </row>
    <row r="6354" spans="21:25" x14ac:dyDescent="0.2">
      <c r="U6354" s="55"/>
      <c r="V6354" s="53"/>
      <c r="W6354" s="53"/>
      <c r="X6354" s="53"/>
      <c r="Y6354" s="55"/>
    </row>
    <row r="6355" spans="21:25" x14ac:dyDescent="0.2">
      <c r="U6355" s="55"/>
      <c r="V6355" s="53"/>
      <c r="W6355" s="53"/>
      <c r="X6355" s="53"/>
      <c r="Y6355" s="55"/>
    </row>
    <row r="6356" spans="21:25" x14ac:dyDescent="0.2">
      <c r="U6356" s="55"/>
      <c r="V6356" s="53"/>
      <c r="W6356" s="53"/>
      <c r="X6356" s="53"/>
      <c r="Y6356" s="55"/>
    </row>
    <row r="6357" spans="21:25" x14ac:dyDescent="0.2">
      <c r="U6357" s="55"/>
      <c r="V6357" s="53"/>
      <c r="W6357" s="53"/>
      <c r="X6357" s="53"/>
      <c r="Y6357" s="55"/>
    </row>
    <row r="6358" spans="21:25" x14ac:dyDescent="0.2">
      <c r="U6358" s="55"/>
      <c r="V6358" s="53"/>
      <c r="W6358" s="53"/>
      <c r="X6358" s="53"/>
      <c r="Y6358" s="55"/>
    </row>
    <row r="6359" spans="21:25" x14ac:dyDescent="0.2">
      <c r="U6359" s="55"/>
      <c r="V6359" s="53"/>
      <c r="W6359" s="53"/>
      <c r="X6359" s="53"/>
      <c r="Y6359" s="55"/>
    </row>
    <row r="6360" spans="21:25" x14ac:dyDescent="0.2">
      <c r="U6360" s="55"/>
      <c r="V6360" s="53"/>
      <c r="W6360" s="53"/>
      <c r="X6360" s="53"/>
      <c r="Y6360" s="55"/>
    </row>
    <row r="6361" spans="21:25" x14ac:dyDescent="0.2">
      <c r="U6361" s="55"/>
      <c r="V6361" s="53"/>
      <c r="W6361" s="53"/>
      <c r="X6361" s="53"/>
      <c r="Y6361" s="55"/>
    </row>
    <row r="6362" spans="21:25" x14ac:dyDescent="0.2">
      <c r="U6362" s="55"/>
      <c r="V6362" s="53"/>
      <c r="W6362" s="53"/>
      <c r="X6362" s="53"/>
      <c r="Y6362" s="55"/>
    </row>
    <row r="6363" spans="21:25" x14ac:dyDescent="0.2">
      <c r="U6363" s="55"/>
      <c r="V6363" s="53"/>
      <c r="W6363" s="53"/>
      <c r="X6363" s="53"/>
      <c r="Y6363" s="55"/>
    </row>
    <row r="6364" spans="21:25" x14ac:dyDescent="0.2">
      <c r="U6364" s="55"/>
      <c r="V6364" s="53"/>
      <c r="W6364" s="53"/>
      <c r="X6364" s="53"/>
      <c r="Y6364" s="55"/>
    </row>
    <row r="6365" spans="21:25" x14ac:dyDescent="0.2">
      <c r="U6365" s="55"/>
      <c r="V6365" s="53"/>
      <c r="W6365" s="53"/>
      <c r="X6365" s="53"/>
      <c r="Y6365" s="55"/>
    </row>
    <row r="6366" spans="21:25" x14ac:dyDescent="0.2">
      <c r="U6366" s="55"/>
      <c r="V6366" s="53"/>
      <c r="W6366" s="53"/>
      <c r="X6366" s="53"/>
      <c r="Y6366" s="55"/>
    </row>
    <row r="6367" spans="21:25" x14ac:dyDescent="0.2">
      <c r="U6367" s="55"/>
      <c r="V6367" s="53"/>
      <c r="W6367" s="53"/>
      <c r="X6367" s="53"/>
      <c r="Y6367" s="55"/>
    </row>
    <row r="6368" spans="21:25" x14ac:dyDescent="0.2">
      <c r="U6368" s="55"/>
      <c r="V6368" s="53"/>
      <c r="W6368" s="53"/>
      <c r="X6368" s="53"/>
      <c r="Y6368" s="55"/>
    </row>
    <row r="6369" spans="21:25" x14ac:dyDescent="0.2">
      <c r="U6369" s="55"/>
      <c r="V6369" s="53"/>
      <c r="W6369" s="53"/>
      <c r="X6369" s="53"/>
      <c r="Y6369" s="55"/>
    </row>
    <row r="6370" spans="21:25" x14ac:dyDescent="0.2">
      <c r="U6370" s="55"/>
      <c r="V6370" s="53"/>
      <c r="W6370" s="53"/>
      <c r="X6370" s="53"/>
      <c r="Y6370" s="55"/>
    </row>
    <row r="6371" spans="21:25" x14ac:dyDescent="0.2">
      <c r="U6371" s="55"/>
      <c r="V6371" s="53"/>
      <c r="W6371" s="53"/>
      <c r="X6371" s="53"/>
      <c r="Y6371" s="55"/>
    </row>
    <row r="6372" spans="21:25" x14ac:dyDescent="0.2">
      <c r="U6372" s="55"/>
      <c r="V6372" s="53"/>
      <c r="W6372" s="53"/>
      <c r="X6372" s="53"/>
      <c r="Y6372" s="55"/>
    </row>
    <row r="6373" spans="21:25" x14ac:dyDescent="0.2">
      <c r="U6373" s="55"/>
      <c r="V6373" s="53"/>
      <c r="W6373" s="53"/>
      <c r="X6373" s="53"/>
      <c r="Y6373" s="55"/>
    </row>
    <row r="6374" spans="21:25" x14ac:dyDescent="0.2">
      <c r="U6374" s="55"/>
      <c r="V6374" s="53"/>
      <c r="W6374" s="53"/>
      <c r="X6374" s="53"/>
      <c r="Y6374" s="55"/>
    </row>
    <row r="6375" spans="21:25" x14ac:dyDescent="0.2">
      <c r="U6375" s="55"/>
      <c r="V6375" s="53"/>
      <c r="W6375" s="53"/>
      <c r="X6375" s="53"/>
      <c r="Y6375" s="55"/>
    </row>
    <row r="6376" spans="21:25" x14ac:dyDescent="0.2">
      <c r="U6376" s="55"/>
      <c r="V6376" s="53"/>
      <c r="W6376" s="53"/>
      <c r="X6376" s="53"/>
      <c r="Y6376" s="55"/>
    </row>
    <row r="6377" spans="21:25" x14ac:dyDescent="0.2">
      <c r="U6377" s="55"/>
      <c r="V6377" s="53"/>
      <c r="W6377" s="53"/>
      <c r="X6377" s="53"/>
      <c r="Y6377" s="55"/>
    </row>
    <row r="6378" spans="21:25" x14ac:dyDescent="0.2">
      <c r="U6378" s="55"/>
      <c r="V6378" s="53"/>
      <c r="W6378" s="53"/>
      <c r="X6378" s="53"/>
      <c r="Y6378" s="55"/>
    </row>
    <row r="6379" spans="21:25" x14ac:dyDescent="0.2">
      <c r="U6379" s="55"/>
      <c r="V6379" s="53"/>
      <c r="W6379" s="53"/>
      <c r="X6379" s="53"/>
      <c r="Y6379" s="55"/>
    </row>
    <row r="6380" spans="21:25" x14ac:dyDescent="0.2">
      <c r="U6380" s="55"/>
      <c r="V6380" s="53"/>
      <c r="W6380" s="53"/>
      <c r="X6380" s="53"/>
      <c r="Y6380" s="55"/>
    </row>
    <row r="6381" spans="21:25" x14ac:dyDescent="0.2">
      <c r="U6381" s="55"/>
      <c r="V6381" s="53"/>
      <c r="W6381" s="53"/>
      <c r="X6381" s="53"/>
      <c r="Y6381" s="55"/>
    </row>
    <row r="6382" spans="21:25" x14ac:dyDescent="0.2">
      <c r="U6382" s="55"/>
      <c r="V6382" s="53"/>
      <c r="W6382" s="53"/>
      <c r="X6382" s="53"/>
      <c r="Y6382" s="55"/>
    </row>
    <row r="6383" spans="21:25" x14ac:dyDescent="0.2">
      <c r="U6383" s="55"/>
      <c r="V6383" s="53"/>
      <c r="W6383" s="53"/>
      <c r="X6383" s="53"/>
      <c r="Y6383" s="55"/>
    </row>
    <row r="6384" spans="21:25" x14ac:dyDescent="0.2">
      <c r="U6384" s="55"/>
      <c r="V6384" s="53"/>
      <c r="W6384" s="53"/>
      <c r="X6384" s="53"/>
      <c r="Y6384" s="55"/>
    </row>
    <row r="6385" spans="21:25" x14ac:dyDescent="0.2">
      <c r="U6385" s="55"/>
      <c r="V6385" s="53"/>
      <c r="W6385" s="53"/>
      <c r="X6385" s="53"/>
      <c r="Y6385" s="55"/>
    </row>
    <row r="6386" spans="21:25" x14ac:dyDescent="0.2">
      <c r="U6386" s="55"/>
      <c r="V6386" s="53"/>
      <c r="W6386" s="53"/>
      <c r="X6386" s="53"/>
      <c r="Y6386" s="55"/>
    </row>
    <row r="6387" spans="21:25" x14ac:dyDescent="0.2">
      <c r="U6387" s="55"/>
      <c r="V6387" s="53"/>
      <c r="W6387" s="53"/>
      <c r="X6387" s="53"/>
      <c r="Y6387" s="55"/>
    </row>
    <row r="6388" spans="21:25" x14ac:dyDescent="0.2">
      <c r="U6388" s="55"/>
      <c r="V6388" s="53"/>
      <c r="W6388" s="53"/>
      <c r="X6388" s="53"/>
      <c r="Y6388" s="55"/>
    </row>
    <row r="6389" spans="21:25" x14ac:dyDescent="0.2">
      <c r="U6389" s="55"/>
      <c r="V6389" s="53"/>
      <c r="W6389" s="53"/>
      <c r="X6389" s="53"/>
      <c r="Y6389" s="55"/>
    </row>
    <row r="6390" spans="21:25" x14ac:dyDescent="0.2">
      <c r="U6390" s="55"/>
      <c r="V6390" s="53"/>
      <c r="W6390" s="53"/>
      <c r="X6390" s="53"/>
      <c r="Y6390" s="55"/>
    </row>
    <row r="6391" spans="21:25" x14ac:dyDescent="0.2">
      <c r="U6391" s="55"/>
      <c r="V6391" s="53"/>
      <c r="W6391" s="53"/>
      <c r="X6391" s="53"/>
      <c r="Y6391" s="55"/>
    </row>
    <row r="6392" spans="21:25" x14ac:dyDescent="0.2">
      <c r="U6392" s="55"/>
      <c r="V6392" s="53"/>
      <c r="W6392" s="53"/>
      <c r="X6392" s="53"/>
      <c r="Y6392" s="55"/>
    </row>
    <row r="6393" spans="21:25" x14ac:dyDescent="0.2">
      <c r="U6393" s="55"/>
      <c r="V6393" s="53"/>
      <c r="W6393" s="53"/>
      <c r="X6393" s="53"/>
      <c r="Y6393" s="55"/>
    </row>
    <row r="6394" spans="21:25" x14ac:dyDescent="0.2">
      <c r="U6394" s="55"/>
      <c r="V6394" s="53"/>
      <c r="W6394" s="53"/>
      <c r="X6394" s="53"/>
      <c r="Y6394" s="55"/>
    </row>
    <row r="6395" spans="21:25" x14ac:dyDescent="0.2">
      <c r="U6395" s="55"/>
      <c r="V6395" s="53"/>
      <c r="W6395" s="53"/>
      <c r="X6395" s="53"/>
      <c r="Y6395" s="55"/>
    </row>
    <row r="6396" spans="21:25" x14ac:dyDescent="0.2">
      <c r="U6396" s="55"/>
      <c r="V6396" s="53"/>
      <c r="W6396" s="53"/>
      <c r="X6396" s="53"/>
      <c r="Y6396" s="55"/>
    </row>
    <row r="6397" spans="21:25" x14ac:dyDescent="0.2">
      <c r="U6397" s="55"/>
      <c r="V6397" s="53"/>
      <c r="W6397" s="53"/>
      <c r="X6397" s="53"/>
      <c r="Y6397" s="55"/>
    </row>
    <row r="6398" spans="21:25" x14ac:dyDescent="0.2">
      <c r="U6398" s="55"/>
      <c r="V6398" s="53"/>
      <c r="W6398" s="53"/>
      <c r="X6398" s="53"/>
      <c r="Y6398" s="55"/>
    </row>
    <row r="6399" spans="21:25" x14ac:dyDescent="0.2">
      <c r="U6399" s="55"/>
      <c r="V6399" s="53"/>
      <c r="W6399" s="53"/>
      <c r="X6399" s="53"/>
      <c r="Y6399" s="55"/>
    </row>
    <row r="6400" spans="21:25" x14ac:dyDescent="0.2">
      <c r="U6400" s="55"/>
      <c r="V6400" s="53"/>
      <c r="W6400" s="53"/>
      <c r="X6400" s="53"/>
      <c r="Y6400" s="55"/>
    </row>
    <row r="6401" spans="21:25" x14ac:dyDescent="0.2">
      <c r="U6401" s="55"/>
      <c r="V6401" s="53"/>
      <c r="W6401" s="53"/>
      <c r="X6401" s="53"/>
      <c r="Y6401" s="55"/>
    </row>
    <row r="6402" spans="21:25" x14ac:dyDescent="0.2">
      <c r="U6402" s="55"/>
      <c r="V6402" s="53"/>
      <c r="W6402" s="53"/>
      <c r="X6402" s="53"/>
      <c r="Y6402" s="55"/>
    </row>
    <row r="6403" spans="21:25" x14ac:dyDescent="0.2">
      <c r="U6403" s="55"/>
      <c r="V6403" s="53"/>
      <c r="W6403" s="53"/>
      <c r="X6403" s="53"/>
      <c r="Y6403" s="55"/>
    </row>
    <row r="6404" spans="21:25" x14ac:dyDescent="0.2">
      <c r="U6404" s="55"/>
      <c r="V6404" s="53"/>
      <c r="W6404" s="53"/>
      <c r="X6404" s="53"/>
      <c r="Y6404" s="55"/>
    </row>
    <row r="6405" spans="21:25" x14ac:dyDescent="0.2">
      <c r="U6405" s="55"/>
      <c r="V6405" s="53"/>
      <c r="W6405" s="53"/>
      <c r="X6405" s="53"/>
      <c r="Y6405" s="55"/>
    </row>
    <row r="6406" spans="21:25" x14ac:dyDescent="0.2">
      <c r="U6406" s="55"/>
      <c r="V6406" s="53"/>
      <c r="W6406" s="53"/>
      <c r="X6406" s="53"/>
      <c r="Y6406" s="55"/>
    </row>
    <row r="6407" spans="21:25" x14ac:dyDescent="0.2">
      <c r="U6407" s="55"/>
      <c r="V6407" s="53"/>
      <c r="W6407" s="53"/>
      <c r="X6407" s="53"/>
      <c r="Y6407" s="55"/>
    </row>
    <row r="6408" spans="21:25" x14ac:dyDescent="0.2">
      <c r="U6408" s="55"/>
      <c r="V6408" s="53"/>
      <c r="W6408" s="53"/>
      <c r="X6408" s="53"/>
      <c r="Y6408" s="55"/>
    </row>
    <row r="6409" spans="21:25" x14ac:dyDescent="0.2">
      <c r="U6409" s="55"/>
      <c r="V6409" s="53"/>
      <c r="W6409" s="53"/>
      <c r="X6409" s="53"/>
      <c r="Y6409" s="55"/>
    </row>
    <row r="6410" spans="21:25" x14ac:dyDescent="0.2">
      <c r="U6410" s="55"/>
      <c r="V6410" s="53"/>
      <c r="W6410" s="53"/>
      <c r="X6410" s="53"/>
      <c r="Y6410" s="55"/>
    </row>
    <row r="6411" spans="21:25" x14ac:dyDescent="0.2">
      <c r="U6411" s="55"/>
      <c r="V6411" s="53"/>
      <c r="W6411" s="53"/>
      <c r="X6411" s="53"/>
      <c r="Y6411" s="55"/>
    </row>
    <row r="6412" spans="21:25" x14ac:dyDescent="0.2">
      <c r="U6412" s="55"/>
      <c r="V6412" s="53"/>
      <c r="W6412" s="53"/>
      <c r="X6412" s="53"/>
      <c r="Y6412" s="55"/>
    </row>
    <row r="6413" spans="21:25" x14ac:dyDescent="0.2">
      <c r="U6413" s="55"/>
      <c r="V6413" s="53"/>
      <c r="W6413" s="53"/>
      <c r="X6413" s="53"/>
      <c r="Y6413" s="55"/>
    </row>
    <row r="6414" spans="21:25" x14ac:dyDescent="0.2">
      <c r="U6414" s="55"/>
      <c r="V6414" s="53"/>
      <c r="W6414" s="53"/>
      <c r="X6414" s="53"/>
      <c r="Y6414" s="55"/>
    </row>
    <row r="6415" spans="21:25" x14ac:dyDescent="0.2">
      <c r="U6415" s="55"/>
      <c r="V6415" s="53"/>
      <c r="W6415" s="53"/>
      <c r="X6415" s="53"/>
      <c r="Y6415" s="55"/>
    </row>
    <row r="6416" spans="21:25" x14ac:dyDescent="0.2">
      <c r="U6416" s="55"/>
      <c r="V6416" s="53"/>
      <c r="W6416" s="53"/>
      <c r="X6416" s="53"/>
      <c r="Y6416" s="55"/>
    </row>
    <row r="6417" spans="21:25" x14ac:dyDescent="0.2">
      <c r="U6417" s="55"/>
      <c r="V6417" s="53"/>
      <c r="W6417" s="53"/>
      <c r="X6417" s="53"/>
      <c r="Y6417" s="55"/>
    </row>
    <row r="6418" spans="21:25" x14ac:dyDescent="0.2">
      <c r="U6418" s="55"/>
      <c r="V6418" s="53"/>
      <c r="W6418" s="53"/>
      <c r="X6418" s="53"/>
      <c r="Y6418" s="55"/>
    </row>
    <row r="6419" spans="21:25" x14ac:dyDescent="0.2">
      <c r="U6419" s="55"/>
      <c r="V6419" s="53"/>
      <c r="W6419" s="53"/>
      <c r="X6419" s="53"/>
      <c r="Y6419" s="55"/>
    </row>
    <row r="6420" spans="21:25" x14ac:dyDescent="0.2">
      <c r="U6420" s="55"/>
      <c r="V6420" s="53"/>
      <c r="W6420" s="53"/>
      <c r="X6420" s="53"/>
      <c r="Y6420" s="55"/>
    </row>
    <row r="6421" spans="21:25" x14ac:dyDescent="0.2">
      <c r="U6421" s="55"/>
      <c r="V6421" s="53"/>
      <c r="W6421" s="53"/>
      <c r="X6421" s="53"/>
      <c r="Y6421" s="55"/>
    </row>
    <row r="6422" spans="21:25" x14ac:dyDescent="0.2">
      <c r="U6422" s="55"/>
      <c r="V6422" s="53"/>
      <c r="W6422" s="53"/>
      <c r="X6422" s="53"/>
      <c r="Y6422" s="55"/>
    </row>
    <row r="6423" spans="21:25" x14ac:dyDescent="0.2">
      <c r="U6423" s="55"/>
      <c r="V6423" s="53"/>
      <c r="W6423" s="53"/>
      <c r="X6423" s="53"/>
      <c r="Y6423" s="55"/>
    </row>
    <row r="6424" spans="21:25" x14ac:dyDescent="0.2">
      <c r="U6424" s="55"/>
      <c r="V6424" s="53"/>
      <c r="W6424" s="53"/>
      <c r="X6424" s="53"/>
      <c r="Y6424" s="55"/>
    </row>
    <row r="6425" spans="21:25" x14ac:dyDescent="0.2">
      <c r="U6425" s="55"/>
      <c r="V6425" s="53"/>
      <c r="W6425" s="53"/>
      <c r="X6425" s="53"/>
      <c r="Y6425" s="55"/>
    </row>
    <row r="6426" spans="21:25" x14ac:dyDescent="0.2">
      <c r="U6426" s="55"/>
      <c r="V6426" s="53"/>
      <c r="W6426" s="53"/>
      <c r="X6426" s="53"/>
      <c r="Y6426" s="55"/>
    </row>
    <row r="6427" spans="21:25" x14ac:dyDescent="0.2">
      <c r="U6427" s="55"/>
      <c r="V6427" s="53"/>
      <c r="W6427" s="53"/>
      <c r="X6427" s="53"/>
      <c r="Y6427" s="55"/>
    </row>
    <row r="6428" spans="21:25" x14ac:dyDescent="0.2">
      <c r="U6428" s="55"/>
      <c r="V6428" s="53"/>
      <c r="W6428" s="53"/>
      <c r="X6428" s="53"/>
      <c r="Y6428" s="55"/>
    </row>
    <row r="6429" spans="21:25" x14ac:dyDescent="0.2">
      <c r="U6429" s="55"/>
      <c r="V6429" s="53"/>
      <c r="W6429" s="53"/>
      <c r="X6429" s="53"/>
      <c r="Y6429" s="55"/>
    </row>
    <row r="6430" spans="21:25" x14ac:dyDescent="0.2">
      <c r="U6430" s="55"/>
      <c r="V6430" s="53"/>
      <c r="W6430" s="53"/>
      <c r="X6430" s="53"/>
      <c r="Y6430" s="55"/>
    </row>
    <row r="6431" spans="21:25" x14ac:dyDescent="0.2">
      <c r="U6431" s="55"/>
      <c r="V6431" s="53"/>
      <c r="W6431" s="53"/>
      <c r="X6431" s="53"/>
      <c r="Y6431" s="55"/>
    </row>
    <row r="6432" spans="21:25" x14ac:dyDescent="0.2">
      <c r="U6432" s="55"/>
      <c r="V6432" s="53"/>
      <c r="W6432" s="53"/>
      <c r="X6432" s="53"/>
      <c r="Y6432" s="55"/>
    </row>
    <row r="6433" spans="21:25" x14ac:dyDescent="0.2">
      <c r="U6433" s="55"/>
      <c r="V6433" s="53"/>
      <c r="W6433" s="53"/>
      <c r="X6433" s="53"/>
      <c r="Y6433" s="55"/>
    </row>
    <row r="6434" spans="21:25" x14ac:dyDescent="0.2">
      <c r="U6434" s="55"/>
      <c r="V6434" s="53"/>
      <c r="W6434" s="53"/>
      <c r="X6434" s="53"/>
      <c r="Y6434" s="55"/>
    </row>
    <row r="6435" spans="21:25" x14ac:dyDescent="0.2">
      <c r="U6435" s="55"/>
      <c r="V6435" s="53"/>
      <c r="W6435" s="53"/>
      <c r="X6435" s="53"/>
      <c r="Y6435" s="55"/>
    </row>
    <row r="6436" spans="21:25" x14ac:dyDescent="0.2">
      <c r="U6436" s="55"/>
      <c r="V6436" s="53"/>
      <c r="W6436" s="53"/>
      <c r="X6436" s="53"/>
      <c r="Y6436" s="55"/>
    </row>
    <row r="6437" spans="21:25" x14ac:dyDescent="0.2">
      <c r="U6437" s="55"/>
      <c r="V6437" s="53"/>
      <c r="W6437" s="53"/>
      <c r="X6437" s="53"/>
      <c r="Y6437" s="55"/>
    </row>
    <row r="6438" spans="21:25" x14ac:dyDescent="0.2">
      <c r="U6438" s="55"/>
      <c r="V6438" s="53"/>
      <c r="W6438" s="53"/>
      <c r="X6438" s="53"/>
      <c r="Y6438" s="55"/>
    </row>
    <row r="6439" spans="21:25" x14ac:dyDescent="0.2">
      <c r="U6439" s="55"/>
      <c r="V6439" s="53"/>
      <c r="W6439" s="53"/>
      <c r="X6439" s="53"/>
      <c r="Y6439" s="55"/>
    </row>
    <row r="6440" spans="21:25" x14ac:dyDescent="0.2">
      <c r="U6440" s="55"/>
      <c r="V6440" s="53"/>
      <c r="W6440" s="53"/>
      <c r="X6440" s="53"/>
      <c r="Y6440" s="55"/>
    </row>
    <row r="6441" spans="21:25" x14ac:dyDescent="0.2">
      <c r="U6441" s="55"/>
      <c r="V6441" s="53"/>
      <c r="W6441" s="53"/>
      <c r="X6441" s="53"/>
      <c r="Y6441" s="55"/>
    </row>
    <row r="6442" spans="21:25" x14ac:dyDescent="0.2">
      <c r="U6442" s="55"/>
      <c r="V6442" s="53"/>
      <c r="W6442" s="53"/>
      <c r="X6442" s="53"/>
      <c r="Y6442" s="55"/>
    </row>
    <row r="6443" spans="21:25" x14ac:dyDescent="0.2">
      <c r="U6443" s="55"/>
      <c r="V6443" s="53"/>
      <c r="W6443" s="53"/>
      <c r="X6443" s="53"/>
      <c r="Y6443" s="55"/>
    </row>
    <row r="6444" spans="21:25" x14ac:dyDescent="0.2">
      <c r="U6444" s="55"/>
      <c r="V6444" s="53"/>
      <c r="W6444" s="53"/>
      <c r="X6444" s="53"/>
      <c r="Y6444" s="55"/>
    </row>
    <row r="6445" spans="21:25" x14ac:dyDescent="0.2">
      <c r="U6445" s="55"/>
      <c r="V6445" s="53"/>
      <c r="W6445" s="53"/>
      <c r="X6445" s="53"/>
      <c r="Y6445" s="55"/>
    </row>
    <row r="6446" spans="21:25" x14ac:dyDescent="0.2">
      <c r="U6446" s="55"/>
      <c r="V6446" s="53"/>
      <c r="W6446" s="53"/>
      <c r="X6446" s="53"/>
      <c r="Y6446" s="55"/>
    </row>
    <row r="6447" spans="21:25" x14ac:dyDescent="0.2">
      <c r="U6447" s="55"/>
      <c r="V6447" s="53"/>
      <c r="W6447" s="53"/>
      <c r="X6447" s="53"/>
      <c r="Y6447" s="55"/>
    </row>
    <row r="6448" spans="21:25" x14ac:dyDescent="0.2">
      <c r="U6448" s="55"/>
      <c r="V6448" s="53"/>
      <c r="W6448" s="53"/>
      <c r="X6448" s="53"/>
      <c r="Y6448" s="55"/>
    </row>
    <row r="6449" spans="21:25" x14ac:dyDescent="0.2">
      <c r="U6449" s="55"/>
      <c r="V6449" s="53"/>
      <c r="W6449" s="53"/>
      <c r="X6449" s="53"/>
      <c r="Y6449" s="55"/>
    </row>
    <row r="6450" spans="21:25" x14ac:dyDescent="0.2">
      <c r="U6450" s="55"/>
      <c r="V6450" s="53"/>
      <c r="W6450" s="53"/>
      <c r="X6450" s="53"/>
      <c r="Y6450" s="55"/>
    </row>
    <row r="6451" spans="21:25" x14ac:dyDescent="0.2">
      <c r="U6451" s="55"/>
      <c r="V6451" s="53"/>
      <c r="W6451" s="53"/>
      <c r="X6451" s="53"/>
      <c r="Y6451" s="55"/>
    </row>
    <row r="6452" spans="21:25" x14ac:dyDescent="0.2">
      <c r="U6452" s="55"/>
      <c r="V6452" s="53"/>
      <c r="W6452" s="53"/>
      <c r="X6452" s="53"/>
      <c r="Y6452" s="55"/>
    </row>
    <row r="6453" spans="21:25" x14ac:dyDescent="0.2">
      <c r="U6453" s="55"/>
      <c r="V6453" s="53"/>
      <c r="W6453" s="53"/>
      <c r="X6453" s="53"/>
      <c r="Y6453" s="55"/>
    </row>
    <row r="6454" spans="21:25" x14ac:dyDescent="0.2">
      <c r="U6454" s="55"/>
      <c r="V6454" s="53"/>
      <c r="W6454" s="53"/>
      <c r="X6454" s="53"/>
      <c r="Y6454" s="55"/>
    </row>
    <row r="6455" spans="21:25" x14ac:dyDescent="0.2">
      <c r="U6455" s="55"/>
      <c r="V6455" s="53"/>
      <c r="W6455" s="53"/>
      <c r="X6455" s="53"/>
      <c r="Y6455" s="55"/>
    </row>
    <row r="6456" spans="21:25" x14ac:dyDescent="0.2">
      <c r="U6456" s="55"/>
      <c r="V6456" s="53"/>
      <c r="W6456" s="53"/>
      <c r="X6456" s="53"/>
      <c r="Y6456" s="55"/>
    </row>
    <row r="6457" spans="21:25" x14ac:dyDescent="0.2">
      <c r="U6457" s="55"/>
      <c r="V6457" s="53"/>
      <c r="W6457" s="53"/>
      <c r="X6457" s="53"/>
      <c r="Y6457" s="55"/>
    </row>
    <row r="6458" spans="21:25" x14ac:dyDescent="0.2">
      <c r="U6458" s="55"/>
      <c r="V6458" s="53"/>
      <c r="W6458" s="53"/>
      <c r="X6458" s="53"/>
      <c r="Y6458" s="55"/>
    </row>
    <row r="6459" spans="21:25" x14ac:dyDescent="0.2">
      <c r="U6459" s="55"/>
      <c r="V6459" s="53"/>
      <c r="W6459" s="53"/>
      <c r="X6459" s="53"/>
      <c r="Y6459" s="55"/>
    </row>
    <row r="6460" spans="21:25" x14ac:dyDescent="0.2">
      <c r="U6460" s="55"/>
      <c r="V6460" s="53"/>
      <c r="W6460" s="53"/>
      <c r="X6460" s="53"/>
      <c r="Y6460" s="55"/>
    </row>
    <row r="6461" spans="21:25" x14ac:dyDescent="0.2">
      <c r="U6461" s="55"/>
      <c r="V6461" s="53"/>
      <c r="W6461" s="53"/>
      <c r="X6461" s="53"/>
      <c r="Y6461" s="55"/>
    </row>
    <row r="6462" spans="21:25" x14ac:dyDescent="0.2">
      <c r="U6462" s="55"/>
      <c r="V6462" s="53"/>
      <c r="W6462" s="53"/>
      <c r="X6462" s="53"/>
      <c r="Y6462" s="55"/>
    </row>
    <row r="6463" spans="21:25" x14ac:dyDescent="0.2">
      <c r="U6463" s="55"/>
      <c r="V6463" s="53"/>
      <c r="W6463" s="53"/>
      <c r="X6463" s="53"/>
      <c r="Y6463" s="55"/>
    </row>
    <row r="6464" spans="21:25" x14ac:dyDescent="0.2">
      <c r="U6464" s="55"/>
      <c r="V6464" s="53"/>
      <c r="W6464" s="53"/>
      <c r="X6464" s="53"/>
      <c r="Y6464" s="55"/>
    </row>
    <row r="6465" spans="21:25" x14ac:dyDescent="0.2">
      <c r="U6465" s="55"/>
      <c r="V6465" s="53"/>
      <c r="W6465" s="53"/>
      <c r="X6465" s="53"/>
      <c r="Y6465" s="55"/>
    </row>
    <row r="6466" spans="21:25" x14ac:dyDescent="0.2">
      <c r="U6466" s="55"/>
      <c r="V6466" s="53"/>
      <c r="W6466" s="53"/>
      <c r="X6466" s="53"/>
      <c r="Y6466" s="55"/>
    </row>
    <row r="6467" spans="21:25" x14ac:dyDescent="0.2">
      <c r="U6467" s="55"/>
      <c r="V6467" s="53"/>
      <c r="W6467" s="53"/>
      <c r="X6467" s="53"/>
      <c r="Y6467" s="55"/>
    </row>
    <row r="6468" spans="21:25" x14ac:dyDescent="0.2">
      <c r="U6468" s="55"/>
      <c r="V6468" s="53"/>
      <c r="W6468" s="53"/>
      <c r="X6468" s="53"/>
      <c r="Y6468" s="55"/>
    </row>
    <row r="6469" spans="21:25" x14ac:dyDescent="0.2">
      <c r="U6469" s="55"/>
      <c r="V6469" s="53"/>
      <c r="W6469" s="53"/>
      <c r="X6469" s="53"/>
      <c r="Y6469" s="55"/>
    </row>
    <row r="6470" spans="21:25" x14ac:dyDescent="0.2">
      <c r="U6470" s="55"/>
      <c r="V6470" s="53"/>
      <c r="W6470" s="53"/>
      <c r="X6470" s="53"/>
      <c r="Y6470" s="55"/>
    </row>
    <row r="6471" spans="21:25" x14ac:dyDescent="0.2">
      <c r="U6471" s="55"/>
      <c r="V6471" s="53"/>
      <c r="W6471" s="53"/>
      <c r="X6471" s="53"/>
      <c r="Y6471" s="55"/>
    </row>
    <row r="6472" spans="21:25" x14ac:dyDescent="0.2">
      <c r="U6472" s="55"/>
      <c r="V6472" s="53"/>
      <c r="W6472" s="53"/>
      <c r="X6472" s="53"/>
      <c r="Y6472" s="55"/>
    </row>
    <row r="6473" spans="21:25" x14ac:dyDescent="0.2">
      <c r="U6473" s="55"/>
      <c r="V6473" s="53"/>
      <c r="W6473" s="53"/>
      <c r="X6473" s="53"/>
      <c r="Y6473" s="55"/>
    </row>
    <row r="6474" spans="21:25" x14ac:dyDescent="0.2">
      <c r="U6474" s="55"/>
      <c r="V6474" s="53"/>
      <c r="W6474" s="53"/>
      <c r="X6474" s="53"/>
      <c r="Y6474" s="55"/>
    </row>
    <row r="6475" spans="21:25" x14ac:dyDescent="0.2">
      <c r="U6475" s="55"/>
      <c r="V6475" s="53"/>
      <c r="W6475" s="53"/>
      <c r="X6475" s="53"/>
      <c r="Y6475" s="55"/>
    </row>
    <row r="6476" spans="21:25" x14ac:dyDescent="0.2">
      <c r="U6476" s="55"/>
      <c r="V6476" s="53"/>
      <c r="W6476" s="53"/>
      <c r="X6476" s="53"/>
      <c r="Y6476" s="55"/>
    </row>
    <row r="6477" spans="21:25" x14ac:dyDescent="0.2">
      <c r="U6477" s="55"/>
      <c r="V6477" s="53"/>
      <c r="W6477" s="53"/>
      <c r="X6477" s="53"/>
      <c r="Y6477" s="55"/>
    </row>
    <row r="6478" spans="21:25" x14ac:dyDescent="0.2">
      <c r="U6478" s="55"/>
      <c r="V6478" s="53"/>
      <c r="W6478" s="53"/>
      <c r="X6478" s="53"/>
      <c r="Y6478" s="55"/>
    </row>
    <row r="6479" spans="21:25" x14ac:dyDescent="0.2">
      <c r="U6479" s="55"/>
      <c r="V6479" s="53"/>
      <c r="W6479" s="53"/>
      <c r="X6479" s="53"/>
      <c r="Y6479" s="55"/>
    </row>
    <row r="6480" spans="21:25" x14ac:dyDescent="0.2">
      <c r="U6480" s="55"/>
      <c r="V6480" s="53"/>
      <c r="W6480" s="53"/>
      <c r="X6480" s="53"/>
      <c r="Y6480" s="55"/>
    </row>
    <row r="6481" spans="21:25" x14ac:dyDescent="0.2">
      <c r="U6481" s="55"/>
      <c r="V6481" s="53"/>
      <c r="W6481" s="53"/>
      <c r="X6481" s="53"/>
      <c r="Y6481" s="55"/>
    </row>
    <row r="6482" spans="21:25" x14ac:dyDescent="0.2">
      <c r="U6482" s="55"/>
      <c r="V6482" s="53"/>
      <c r="W6482" s="53"/>
      <c r="X6482" s="53"/>
      <c r="Y6482" s="55"/>
    </row>
    <row r="6483" spans="21:25" x14ac:dyDescent="0.2">
      <c r="U6483" s="55"/>
      <c r="V6483" s="53"/>
      <c r="W6483" s="53"/>
      <c r="X6483" s="53"/>
      <c r="Y6483" s="55"/>
    </row>
    <row r="6484" spans="21:25" x14ac:dyDescent="0.2">
      <c r="U6484" s="55"/>
      <c r="V6484" s="53"/>
      <c r="W6484" s="53"/>
      <c r="X6484" s="53"/>
      <c r="Y6484" s="55"/>
    </row>
    <row r="6485" spans="21:25" x14ac:dyDescent="0.2">
      <c r="U6485" s="55"/>
      <c r="V6485" s="53"/>
      <c r="W6485" s="53"/>
      <c r="X6485" s="53"/>
      <c r="Y6485" s="55"/>
    </row>
    <row r="6486" spans="21:25" x14ac:dyDescent="0.2">
      <c r="U6486" s="55"/>
      <c r="V6486" s="53"/>
      <c r="W6486" s="53"/>
      <c r="X6486" s="53"/>
      <c r="Y6486" s="55"/>
    </row>
    <row r="6487" spans="21:25" x14ac:dyDescent="0.2">
      <c r="U6487" s="55"/>
      <c r="V6487" s="53"/>
      <c r="W6487" s="53"/>
      <c r="X6487" s="53"/>
      <c r="Y6487" s="55"/>
    </row>
    <row r="6488" spans="21:25" x14ac:dyDescent="0.2">
      <c r="U6488" s="55"/>
      <c r="V6488" s="53"/>
      <c r="W6488" s="53"/>
      <c r="X6488" s="53"/>
      <c r="Y6488" s="55"/>
    </row>
    <row r="6489" spans="21:25" x14ac:dyDescent="0.2">
      <c r="U6489" s="55"/>
      <c r="V6489" s="53"/>
      <c r="W6489" s="53"/>
      <c r="X6489" s="53"/>
      <c r="Y6489" s="55"/>
    </row>
    <row r="6490" spans="21:25" x14ac:dyDescent="0.2">
      <c r="U6490" s="55"/>
      <c r="V6490" s="53"/>
      <c r="W6490" s="53"/>
      <c r="X6490" s="53"/>
      <c r="Y6490" s="55"/>
    </row>
    <row r="6491" spans="21:25" x14ac:dyDescent="0.2">
      <c r="U6491" s="55"/>
      <c r="V6491" s="53"/>
      <c r="W6491" s="53"/>
      <c r="X6491" s="53"/>
      <c r="Y6491" s="55"/>
    </row>
    <row r="6492" spans="21:25" x14ac:dyDescent="0.2">
      <c r="U6492" s="55"/>
      <c r="V6492" s="53"/>
      <c r="W6492" s="53"/>
      <c r="X6492" s="53"/>
      <c r="Y6492" s="55"/>
    </row>
    <row r="6493" spans="21:25" x14ac:dyDescent="0.2">
      <c r="U6493" s="55"/>
      <c r="V6493" s="53"/>
      <c r="W6493" s="53"/>
      <c r="X6493" s="53"/>
      <c r="Y6493" s="55"/>
    </row>
    <row r="6494" spans="21:25" x14ac:dyDescent="0.2">
      <c r="U6494" s="55"/>
      <c r="V6494" s="53"/>
      <c r="W6494" s="53"/>
      <c r="X6494" s="53"/>
      <c r="Y6494" s="55"/>
    </row>
    <row r="6495" spans="21:25" x14ac:dyDescent="0.2">
      <c r="U6495" s="55"/>
      <c r="V6495" s="53"/>
      <c r="W6495" s="53"/>
      <c r="X6495" s="53"/>
      <c r="Y6495" s="55"/>
    </row>
    <row r="6496" spans="21:25" x14ac:dyDescent="0.2">
      <c r="U6496" s="55"/>
      <c r="V6496" s="53"/>
      <c r="W6496" s="53"/>
      <c r="X6496" s="53"/>
      <c r="Y6496" s="55"/>
    </row>
    <row r="6497" spans="21:25" x14ac:dyDescent="0.2">
      <c r="U6497" s="55"/>
      <c r="V6497" s="53"/>
      <c r="W6497" s="53"/>
      <c r="X6497" s="53"/>
      <c r="Y6497" s="55"/>
    </row>
    <row r="6498" spans="21:25" x14ac:dyDescent="0.2">
      <c r="U6498" s="55"/>
      <c r="V6498" s="53"/>
      <c r="W6498" s="53"/>
      <c r="X6498" s="53"/>
      <c r="Y6498" s="55"/>
    </row>
    <row r="6499" spans="21:25" x14ac:dyDescent="0.2">
      <c r="U6499" s="55"/>
      <c r="V6499" s="53"/>
      <c r="W6499" s="53"/>
      <c r="X6499" s="53"/>
      <c r="Y6499" s="55"/>
    </row>
    <row r="6500" spans="21:25" x14ac:dyDescent="0.2">
      <c r="U6500" s="55"/>
      <c r="V6500" s="53"/>
      <c r="W6500" s="53"/>
      <c r="X6500" s="53"/>
      <c r="Y6500" s="55"/>
    </row>
    <row r="6501" spans="21:25" x14ac:dyDescent="0.2">
      <c r="U6501" s="55"/>
      <c r="V6501" s="53"/>
      <c r="W6501" s="53"/>
      <c r="X6501" s="53"/>
      <c r="Y6501" s="55"/>
    </row>
    <row r="6502" spans="21:25" x14ac:dyDescent="0.2">
      <c r="U6502" s="55"/>
      <c r="V6502" s="53"/>
      <c r="W6502" s="53"/>
      <c r="X6502" s="53"/>
      <c r="Y6502" s="55"/>
    </row>
    <row r="6503" spans="21:25" x14ac:dyDescent="0.2">
      <c r="U6503" s="55"/>
      <c r="V6503" s="53"/>
      <c r="W6503" s="53"/>
      <c r="X6503" s="53"/>
      <c r="Y6503" s="55"/>
    </row>
    <row r="6504" spans="21:25" x14ac:dyDescent="0.2">
      <c r="U6504" s="55"/>
      <c r="V6504" s="53"/>
      <c r="W6504" s="53"/>
      <c r="X6504" s="53"/>
      <c r="Y6504" s="55"/>
    </row>
    <row r="6505" spans="21:25" x14ac:dyDescent="0.2">
      <c r="U6505" s="55"/>
      <c r="V6505" s="53"/>
      <c r="W6505" s="53"/>
      <c r="X6505" s="53"/>
      <c r="Y6505" s="55"/>
    </row>
    <row r="6506" spans="21:25" x14ac:dyDescent="0.2">
      <c r="U6506" s="55"/>
      <c r="V6506" s="53"/>
      <c r="W6506" s="53"/>
      <c r="X6506" s="53"/>
      <c r="Y6506" s="55"/>
    </row>
    <row r="6507" spans="21:25" x14ac:dyDescent="0.2">
      <c r="U6507" s="55"/>
      <c r="V6507" s="53"/>
      <c r="W6507" s="53"/>
      <c r="X6507" s="53"/>
      <c r="Y6507" s="55"/>
    </row>
    <row r="6508" spans="21:25" x14ac:dyDescent="0.2">
      <c r="U6508" s="55"/>
      <c r="V6508" s="53"/>
      <c r="W6508" s="53"/>
      <c r="X6508" s="53"/>
      <c r="Y6508" s="55"/>
    </row>
    <row r="6509" spans="21:25" x14ac:dyDescent="0.2">
      <c r="U6509" s="55"/>
      <c r="V6509" s="53"/>
      <c r="W6509" s="53"/>
      <c r="X6509" s="53"/>
      <c r="Y6509" s="55"/>
    </row>
    <row r="6510" spans="21:25" x14ac:dyDescent="0.2">
      <c r="U6510" s="55"/>
      <c r="V6510" s="53"/>
      <c r="W6510" s="53"/>
      <c r="X6510" s="53"/>
      <c r="Y6510" s="55"/>
    </row>
    <row r="6511" spans="21:25" x14ac:dyDescent="0.2">
      <c r="U6511" s="55"/>
      <c r="V6511" s="53"/>
      <c r="W6511" s="53"/>
      <c r="X6511" s="53"/>
      <c r="Y6511" s="55"/>
    </row>
    <row r="6512" spans="21:25" x14ac:dyDescent="0.2">
      <c r="U6512" s="55"/>
      <c r="V6512" s="53"/>
      <c r="W6512" s="53"/>
      <c r="X6512" s="53"/>
      <c r="Y6512" s="55"/>
    </row>
    <row r="6513" spans="21:25" x14ac:dyDescent="0.2">
      <c r="U6513" s="55"/>
      <c r="V6513" s="53"/>
      <c r="W6513" s="53"/>
      <c r="X6513" s="53"/>
      <c r="Y6513" s="55"/>
    </row>
    <row r="6514" spans="21:25" x14ac:dyDescent="0.2">
      <c r="U6514" s="55"/>
      <c r="V6514" s="53"/>
      <c r="W6514" s="53"/>
      <c r="X6514" s="53"/>
      <c r="Y6514" s="55"/>
    </row>
    <row r="6515" spans="21:25" x14ac:dyDescent="0.2">
      <c r="U6515" s="55"/>
      <c r="V6515" s="53"/>
      <c r="W6515" s="53"/>
      <c r="X6515" s="53"/>
      <c r="Y6515" s="55"/>
    </row>
    <row r="6516" spans="21:25" x14ac:dyDescent="0.2">
      <c r="U6516" s="55"/>
      <c r="V6516" s="53"/>
      <c r="W6516" s="53"/>
      <c r="X6516" s="53"/>
      <c r="Y6516" s="55"/>
    </row>
    <row r="6517" spans="21:25" x14ac:dyDescent="0.2">
      <c r="U6517" s="55"/>
      <c r="V6517" s="53"/>
      <c r="W6517" s="53"/>
      <c r="X6517" s="53"/>
      <c r="Y6517" s="55"/>
    </row>
    <row r="6518" spans="21:25" x14ac:dyDescent="0.2">
      <c r="U6518" s="55"/>
      <c r="V6518" s="53"/>
      <c r="W6518" s="53"/>
      <c r="X6518" s="53"/>
      <c r="Y6518" s="55"/>
    </row>
    <row r="6519" spans="21:25" x14ac:dyDescent="0.2">
      <c r="U6519" s="55"/>
      <c r="V6519" s="53"/>
      <c r="W6519" s="53"/>
      <c r="X6519" s="53"/>
      <c r="Y6519" s="55"/>
    </row>
    <row r="6520" spans="21:25" x14ac:dyDescent="0.2">
      <c r="U6520" s="55"/>
      <c r="V6520" s="53"/>
      <c r="W6520" s="53"/>
      <c r="X6520" s="53"/>
      <c r="Y6520" s="55"/>
    </row>
    <row r="6521" spans="21:25" x14ac:dyDescent="0.2">
      <c r="U6521" s="55"/>
      <c r="V6521" s="53"/>
      <c r="W6521" s="53"/>
      <c r="X6521" s="53"/>
      <c r="Y6521" s="55"/>
    </row>
    <row r="6522" spans="21:25" x14ac:dyDescent="0.2">
      <c r="U6522" s="55"/>
      <c r="V6522" s="53"/>
      <c r="W6522" s="53"/>
      <c r="X6522" s="53"/>
      <c r="Y6522" s="55"/>
    </row>
    <row r="6523" spans="21:25" x14ac:dyDescent="0.2">
      <c r="U6523" s="55"/>
      <c r="V6523" s="53"/>
      <c r="W6523" s="53"/>
      <c r="X6523" s="53"/>
      <c r="Y6523" s="55"/>
    </row>
    <row r="6524" spans="21:25" x14ac:dyDescent="0.2">
      <c r="U6524" s="55"/>
      <c r="V6524" s="53"/>
      <c r="W6524" s="53"/>
      <c r="X6524" s="53"/>
      <c r="Y6524" s="55"/>
    </row>
    <row r="6525" spans="21:25" x14ac:dyDescent="0.2">
      <c r="U6525" s="55"/>
      <c r="V6525" s="53"/>
      <c r="W6525" s="53"/>
      <c r="X6525" s="53"/>
      <c r="Y6525" s="55"/>
    </row>
    <row r="6526" spans="21:25" x14ac:dyDescent="0.2">
      <c r="U6526" s="55"/>
      <c r="V6526" s="53"/>
      <c r="W6526" s="53"/>
      <c r="X6526" s="53"/>
      <c r="Y6526" s="55"/>
    </row>
    <row r="6527" spans="21:25" x14ac:dyDescent="0.2">
      <c r="U6527" s="55"/>
      <c r="V6527" s="53"/>
      <c r="W6527" s="53"/>
      <c r="X6527" s="53"/>
      <c r="Y6527" s="55"/>
    </row>
    <row r="6528" spans="21:25" x14ac:dyDescent="0.2">
      <c r="U6528" s="55"/>
      <c r="V6528" s="53"/>
      <c r="W6528" s="53"/>
      <c r="X6528" s="53"/>
      <c r="Y6528" s="55"/>
    </row>
    <row r="6529" spans="21:25" x14ac:dyDescent="0.2">
      <c r="U6529" s="55"/>
      <c r="V6529" s="53"/>
      <c r="W6529" s="53"/>
      <c r="X6529" s="53"/>
      <c r="Y6529" s="55"/>
    </row>
    <row r="6530" spans="21:25" x14ac:dyDescent="0.2">
      <c r="U6530" s="55"/>
      <c r="V6530" s="53"/>
      <c r="W6530" s="53"/>
      <c r="X6530" s="53"/>
      <c r="Y6530" s="55"/>
    </row>
    <row r="6531" spans="21:25" x14ac:dyDescent="0.2">
      <c r="U6531" s="55"/>
      <c r="V6531" s="53"/>
      <c r="W6531" s="53"/>
      <c r="X6531" s="53"/>
      <c r="Y6531" s="55"/>
    </row>
    <row r="6532" spans="21:25" x14ac:dyDescent="0.2">
      <c r="U6532" s="55"/>
      <c r="V6532" s="53"/>
      <c r="W6532" s="53"/>
      <c r="X6532" s="53"/>
      <c r="Y6532" s="55"/>
    </row>
    <row r="6533" spans="21:25" x14ac:dyDescent="0.2">
      <c r="U6533" s="55"/>
      <c r="V6533" s="53"/>
      <c r="W6533" s="53"/>
      <c r="X6533" s="53"/>
      <c r="Y6533" s="55"/>
    </row>
    <row r="6534" spans="21:25" x14ac:dyDescent="0.2">
      <c r="U6534" s="55"/>
      <c r="V6534" s="53"/>
      <c r="W6534" s="53"/>
      <c r="X6534" s="53"/>
      <c r="Y6534" s="55"/>
    </row>
    <row r="6535" spans="21:25" x14ac:dyDescent="0.2">
      <c r="U6535" s="55"/>
      <c r="V6535" s="53"/>
      <c r="W6535" s="53"/>
      <c r="X6535" s="53"/>
      <c r="Y6535" s="55"/>
    </row>
    <row r="6536" spans="21:25" x14ac:dyDescent="0.2">
      <c r="U6536" s="55"/>
      <c r="V6536" s="53"/>
      <c r="W6536" s="53"/>
      <c r="X6536" s="53"/>
      <c r="Y6536" s="55"/>
    </row>
    <row r="6537" spans="21:25" x14ac:dyDescent="0.2">
      <c r="U6537" s="55"/>
      <c r="V6537" s="53"/>
      <c r="W6537" s="53"/>
      <c r="X6537" s="53"/>
      <c r="Y6537" s="55"/>
    </row>
    <row r="6538" spans="21:25" x14ac:dyDescent="0.2">
      <c r="U6538" s="55"/>
      <c r="V6538" s="53"/>
      <c r="W6538" s="53"/>
      <c r="X6538" s="53"/>
      <c r="Y6538" s="55"/>
    </row>
    <row r="6539" spans="21:25" x14ac:dyDescent="0.2">
      <c r="U6539" s="55"/>
      <c r="V6539" s="53"/>
      <c r="W6539" s="53"/>
      <c r="X6539" s="53"/>
      <c r="Y6539" s="55"/>
    </row>
    <row r="6540" spans="21:25" x14ac:dyDescent="0.2">
      <c r="U6540" s="55"/>
      <c r="V6540" s="53"/>
      <c r="W6540" s="53"/>
      <c r="X6540" s="53"/>
      <c r="Y6540" s="55"/>
    </row>
    <row r="6541" spans="21:25" x14ac:dyDescent="0.2">
      <c r="U6541" s="55"/>
      <c r="V6541" s="53"/>
      <c r="W6541" s="53"/>
      <c r="X6541" s="53"/>
      <c r="Y6541" s="55"/>
    </row>
    <row r="6542" spans="21:25" x14ac:dyDescent="0.2">
      <c r="U6542" s="55"/>
      <c r="V6542" s="53"/>
      <c r="W6542" s="53"/>
      <c r="X6542" s="53"/>
      <c r="Y6542" s="55"/>
    </row>
    <row r="6543" spans="21:25" x14ac:dyDescent="0.2">
      <c r="U6543" s="55"/>
      <c r="V6543" s="53"/>
      <c r="W6543" s="53"/>
      <c r="X6543" s="53"/>
      <c r="Y6543" s="55"/>
    </row>
    <row r="6544" spans="21:25" x14ac:dyDescent="0.2">
      <c r="U6544" s="55"/>
      <c r="V6544" s="53"/>
      <c r="W6544" s="53"/>
      <c r="X6544" s="53"/>
      <c r="Y6544" s="55"/>
    </row>
    <row r="6545" spans="21:25" x14ac:dyDescent="0.2">
      <c r="U6545" s="55"/>
      <c r="V6545" s="53"/>
      <c r="W6545" s="53"/>
      <c r="X6545" s="53"/>
      <c r="Y6545" s="55"/>
    </row>
    <row r="6546" spans="21:25" x14ac:dyDescent="0.2">
      <c r="U6546" s="55"/>
      <c r="V6546" s="53"/>
      <c r="W6546" s="53"/>
      <c r="X6546" s="53"/>
      <c r="Y6546" s="55"/>
    </row>
    <row r="6547" spans="21:25" x14ac:dyDescent="0.2">
      <c r="U6547" s="55"/>
      <c r="V6547" s="53"/>
      <c r="W6547" s="53"/>
      <c r="X6547" s="53"/>
      <c r="Y6547" s="55"/>
    </row>
    <row r="6548" spans="21:25" x14ac:dyDescent="0.2">
      <c r="U6548" s="55"/>
      <c r="V6548" s="53"/>
      <c r="W6548" s="53"/>
      <c r="X6548" s="53"/>
      <c r="Y6548" s="55"/>
    </row>
    <row r="6549" spans="21:25" x14ac:dyDescent="0.2">
      <c r="U6549" s="55"/>
      <c r="V6549" s="53"/>
      <c r="W6549" s="53"/>
      <c r="X6549" s="53"/>
      <c r="Y6549" s="55"/>
    </row>
    <row r="6550" spans="21:25" x14ac:dyDescent="0.2">
      <c r="U6550" s="55"/>
      <c r="V6550" s="53"/>
      <c r="W6550" s="53"/>
      <c r="X6550" s="53"/>
      <c r="Y6550" s="55"/>
    </row>
    <row r="6551" spans="21:25" x14ac:dyDescent="0.2">
      <c r="U6551" s="55"/>
      <c r="V6551" s="53"/>
      <c r="W6551" s="53"/>
      <c r="X6551" s="53"/>
      <c r="Y6551" s="55"/>
    </row>
    <row r="6552" spans="21:25" x14ac:dyDescent="0.2">
      <c r="U6552" s="55"/>
      <c r="V6552" s="53"/>
      <c r="W6552" s="53"/>
      <c r="X6552" s="53"/>
      <c r="Y6552" s="55"/>
    </row>
    <row r="6553" spans="21:25" x14ac:dyDescent="0.2">
      <c r="U6553" s="55"/>
      <c r="V6553" s="53"/>
      <c r="W6553" s="53"/>
      <c r="X6553" s="53"/>
      <c r="Y6553" s="55"/>
    </row>
    <row r="6554" spans="21:25" x14ac:dyDescent="0.2">
      <c r="U6554" s="55"/>
      <c r="V6554" s="53"/>
      <c r="W6554" s="53"/>
      <c r="X6554" s="53"/>
      <c r="Y6554" s="55"/>
    </row>
    <row r="6555" spans="21:25" x14ac:dyDescent="0.2">
      <c r="U6555" s="55"/>
      <c r="V6555" s="53"/>
      <c r="W6555" s="53"/>
      <c r="X6555" s="53"/>
      <c r="Y6555" s="55"/>
    </row>
    <row r="6556" spans="21:25" x14ac:dyDescent="0.2">
      <c r="U6556" s="55"/>
      <c r="V6556" s="53"/>
      <c r="W6556" s="53"/>
      <c r="X6556" s="53"/>
      <c r="Y6556" s="55"/>
    </row>
    <row r="6557" spans="21:25" x14ac:dyDescent="0.2">
      <c r="U6557" s="55"/>
      <c r="V6557" s="53"/>
      <c r="W6557" s="53"/>
      <c r="X6557" s="53"/>
      <c r="Y6557" s="55"/>
    </row>
    <row r="6558" spans="21:25" x14ac:dyDescent="0.2">
      <c r="U6558" s="55"/>
      <c r="V6558" s="53"/>
      <c r="W6558" s="53"/>
      <c r="X6558" s="53"/>
      <c r="Y6558" s="55"/>
    </row>
    <row r="6559" spans="21:25" x14ac:dyDescent="0.2">
      <c r="U6559" s="55"/>
      <c r="V6559" s="53"/>
      <c r="W6559" s="53"/>
      <c r="X6559" s="53"/>
      <c r="Y6559" s="55"/>
    </row>
    <row r="6560" spans="21:25" x14ac:dyDescent="0.2">
      <c r="U6560" s="55"/>
      <c r="V6560" s="53"/>
      <c r="W6560" s="53"/>
      <c r="X6560" s="53"/>
      <c r="Y6560" s="55"/>
    </row>
    <row r="6561" spans="21:25" x14ac:dyDescent="0.2">
      <c r="U6561" s="55"/>
      <c r="V6561" s="53"/>
      <c r="W6561" s="53"/>
      <c r="X6561" s="53"/>
      <c r="Y6561" s="55"/>
    </row>
    <row r="6562" spans="21:25" x14ac:dyDescent="0.2">
      <c r="U6562" s="55"/>
      <c r="V6562" s="53"/>
      <c r="W6562" s="53"/>
      <c r="X6562" s="53"/>
      <c r="Y6562" s="55"/>
    </row>
    <row r="6563" spans="21:25" x14ac:dyDescent="0.2">
      <c r="U6563" s="55"/>
      <c r="V6563" s="53"/>
      <c r="W6563" s="53"/>
      <c r="X6563" s="53"/>
      <c r="Y6563" s="55"/>
    </row>
    <row r="6564" spans="21:25" x14ac:dyDescent="0.2">
      <c r="U6564" s="55"/>
      <c r="V6564" s="53"/>
      <c r="W6564" s="53"/>
      <c r="X6564" s="53"/>
      <c r="Y6564" s="55"/>
    </row>
    <row r="6565" spans="21:25" x14ac:dyDescent="0.2">
      <c r="U6565" s="55"/>
      <c r="V6565" s="53"/>
      <c r="W6565" s="53"/>
      <c r="X6565" s="53"/>
      <c r="Y6565" s="55"/>
    </row>
    <row r="6566" spans="21:25" x14ac:dyDescent="0.2">
      <c r="U6566" s="55"/>
      <c r="V6566" s="53"/>
      <c r="W6566" s="53"/>
      <c r="X6566" s="53"/>
      <c r="Y6566" s="55"/>
    </row>
    <row r="6567" spans="21:25" x14ac:dyDescent="0.2">
      <c r="U6567" s="55"/>
      <c r="V6567" s="53"/>
      <c r="W6567" s="53"/>
      <c r="X6567" s="53"/>
      <c r="Y6567" s="55"/>
    </row>
    <row r="6568" spans="21:25" x14ac:dyDescent="0.2">
      <c r="U6568" s="55"/>
      <c r="V6568" s="53"/>
      <c r="W6568" s="53"/>
      <c r="X6568" s="53"/>
      <c r="Y6568" s="55"/>
    </row>
    <row r="6569" spans="21:25" x14ac:dyDescent="0.2">
      <c r="U6569" s="55"/>
      <c r="V6569" s="53"/>
      <c r="W6569" s="53"/>
      <c r="X6569" s="53"/>
      <c r="Y6569" s="55"/>
    </row>
    <row r="6570" spans="21:25" x14ac:dyDescent="0.2">
      <c r="U6570" s="55"/>
      <c r="V6570" s="53"/>
      <c r="W6570" s="53"/>
      <c r="X6570" s="53"/>
      <c r="Y6570" s="55"/>
    </row>
    <row r="6571" spans="21:25" x14ac:dyDescent="0.2">
      <c r="U6571" s="55"/>
      <c r="V6571" s="53"/>
      <c r="W6571" s="53"/>
      <c r="X6571" s="53"/>
      <c r="Y6571" s="55"/>
    </row>
    <row r="6572" spans="21:25" x14ac:dyDescent="0.2">
      <c r="U6572" s="55"/>
      <c r="V6572" s="53"/>
      <c r="W6572" s="53"/>
      <c r="X6572" s="53"/>
      <c r="Y6572" s="55"/>
    </row>
    <row r="6573" spans="21:25" x14ac:dyDescent="0.2">
      <c r="U6573" s="55"/>
      <c r="V6573" s="53"/>
      <c r="W6573" s="53"/>
      <c r="X6573" s="53"/>
      <c r="Y6573" s="55"/>
    </row>
    <row r="6574" spans="21:25" x14ac:dyDescent="0.2">
      <c r="U6574" s="55"/>
      <c r="V6574" s="53"/>
      <c r="W6574" s="53"/>
      <c r="X6574" s="53"/>
      <c r="Y6574" s="55"/>
    </row>
    <row r="6575" spans="21:25" x14ac:dyDescent="0.2">
      <c r="U6575" s="55"/>
      <c r="V6575" s="53"/>
      <c r="W6575" s="53"/>
      <c r="X6575" s="53"/>
      <c r="Y6575" s="55"/>
    </row>
    <row r="6576" spans="21:25" x14ac:dyDescent="0.2">
      <c r="U6576" s="55"/>
      <c r="V6576" s="53"/>
      <c r="W6576" s="53"/>
      <c r="X6576" s="53"/>
      <c r="Y6576" s="55"/>
    </row>
    <row r="6577" spans="21:25" x14ac:dyDescent="0.2">
      <c r="U6577" s="55"/>
      <c r="V6577" s="53"/>
      <c r="W6577" s="53"/>
      <c r="X6577" s="53"/>
      <c r="Y6577" s="55"/>
    </row>
    <row r="6578" spans="21:25" x14ac:dyDescent="0.2">
      <c r="U6578" s="55"/>
      <c r="V6578" s="53"/>
      <c r="W6578" s="53"/>
      <c r="X6578" s="53"/>
      <c r="Y6578" s="55"/>
    </row>
    <row r="6579" spans="21:25" x14ac:dyDescent="0.2">
      <c r="U6579" s="55"/>
      <c r="V6579" s="53"/>
      <c r="W6579" s="53"/>
      <c r="X6579" s="53"/>
      <c r="Y6579" s="55"/>
    </row>
    <row r="6580" spans="21:25" x14ac:dyDescent="0.2">
      <c r="U6580" s="55"/>
      <c r="V6580" s="53"/>
      <c r="W6580" s="53"/>
      <c r="X6580" s="53"/>
      <c r="Y6580" s="55"/>
    </row>
    <row r="6581" spans="21:25" x14ac:dyDescent="0.2">
      <c r="U6581" s="55"/>
      <c r="V6581" s="53"/>
      <c r="W6581" s="53"/>
      <c r="X6581" s="53"/>
      <c r="Y6581" s="55"/>
    </row>
    <row r="6582" spans="21:25" x14ac:dyDescent="0.2">
      <c r="U6582" s="55"/>
      <c r="V6582" s="53"/>
      <c r="W6582" s="53"/>
      <c r="X6582" s="53"/>
      <c r="Y6582" s="55"/>
    </row>
    <row r="6583" spans="21:25" x14ac:dyDescent="0.2">
      <c r="U6583" s="55"/>
      <c r="V6583" s="53"/>
      <c r="W6583" s="53"/>
      <c r="X6583" s="53"/>
      <c r="Y6583" s="55"/>
    </row>
    <row r="6584" spans="21:25" x14ac:dyDescent="0.2">
      <c r="U6584" s="55"/>
      <c r="V6584" s="53"/>
      <c r="W6584" s="53"/>
      <c r="X6584" s="53"/>
      <c r="Y6584" s="55"/>
    </row>
    <row r="6585" spans="21:25" x14ac:dyDescent="0.2">
      <c r="U6585" s="55"/>
      <c r="V6585" s="53"/>
      <c r="W6585" s="53"/>
      <c r="X6585" s="53"/>
      <c r="Y6585" s="55"/>
    </row>
    <row r="6586" spans="21:25" x14ac:dyDescent="0.2">
      <c r="U6586" s="55"/>
      <c r="V6586" s="53"/>
      <c r="W6586" s="53"/>
      <c r="X6586" s="53"/>
      <c r="Y6586" s="55"/>
    </row>
    <row r="6587" spans="21:25" x14ac:dyDescent="0.2">
      <c r="U6587" s="55"/>
      <c r="V6587" s="53"/>
      <c r="W6587" s="53"/>
      <c r="X6587" s="53"/>
      <c r="Y6587" s="55"/>
    </row>
    <row r="6588" spans="21:25" x14ac:dyDescent="0.2">
      <c r="U6588" s="55"/>
      <c r="V6588" s="53"/>
      <c r="W6588" s="53"/>
      <c r="X6588" s="53"/>
      <c r="Y6588" s="55"/>
    </row>
    <row r="6589" spans="21:25" x14ac:dyDescent="0.2">
      <c r="U6589" s="55"/>
      <c r="V6589" s="53"/>
      <c r="W6589" s="53"/>
      <c r="X6589" s="53"/>
      <c r="Y6589" s="55"/>
    </row>
    <row r="6590" spans="21:25" x14ac:dyDescent="0.2">
      <c r="U6590" s="55"/>
      <c r="V6590" s="53"/>
      <c r="W6590" s="53"/>
      <c r="X6590" s="53"/>
      <c r="Y6590" s="55"/>
    </row>
    <row r="6591" spans="21:25" x14ac:dyDescent="0.2">
      <c r="U6591" s="55"/>
      <c r="V6591" s="53"/>
      <c r="W6591" s="53"/>
      <c r="X6591" s="53"/>
      <c r="Y6591" s="55"/>
    </row>
    <row r="6592" spans="21:25" x14ac:dyDescent="0.2">
      <c r="U6592" s="55"/>
      <c r="V6592" s="53"/>
      <c r="W6592" s="53"/>
      <c r="X6592" s="53"/>
      <c r="Y6592" s="55"/>
    </row>
    <row r="6593" spans="21:25" x14ac:dyDescent="0.2">
      <c r="U6593" s="55"/>
      <c r="V6593" s="53"/>
      <c r="W6593" s="53"/>
      <c r="X6593" s="53"/>
      <c r="Y6593" s="55"/>
    </row>
    <row r="6594" spans="21:25" x14ac:dyDescent="0.2">
      <c r="U6594" s="55"/>
      <c r="V6594" s="53"/>
      <c r="W6594" s="53"/>
      <c r="X6594" s="53"/>
      <c r="Y6594" s="55"/>
    </row>
    <row r="6595" spans="21:25" x14ac:dyDescent="0.2">
      <c r="U6595" s="55"/>
      <c r="V6595" s="53"/>
      <c r="W6595" s="53"/>
      <c r="X6595" s="53"/>
      <c r="Y6595" s="55"/>
    </row>
    <row r="6596" spans="21:25" x14ac:dyDescent="0.2">
      <c r="U6596" s="55"/>
      <c r="V6596" s="53"/>
      <c r="W6596" s="53"/>
      <c r="X6596" s="53"/>
      <c r="Y6596" s="55"/>
    </row>
    <row r="6597" spans="21:25" x14ac:dyDescent="0.2">
      <c r="U6597" s="55"/>
      <c r="V6597" s="53"/>
      <c r="W6597" s="53"/>
      <c r="X6597" s="53"/>
      <c r="Y6597" s="55"/>
    </row>
    <row r="6598" spans="21:25" x14ac:dyDescent="0.2">
      <c r="U6598" s="55"/>
      <c r="V6598" s="53"/>
      <c r="W6598" s="53"/>
      <c r="X6598" s="53"/>
      <c r="Y6598" s="55"/>
    </row>
    <row r="6599" spans="21:25" x14ac:dyDescent="0.2">
      <c r="U6599" s="55"/>
      <c r="V6599" s="53"/>
      <c r="W6599" s="53"/>
      <c r="X6599" s="53"/>
      <c r="Y6599" s="55"/>
    </row>
    <row r="6600" spans="21:25" x14ac:dyDescent="0.2">
      <c r="U6600" s="55"/>
      <c r="V6600" s="53"/>
      <c r="W6600" s="53"/>
      <c r="X6600" s="53"/>
      <c r="Y6600" s="55"/>
    </row>
    <row r="6601" spans="21:25" x14ac:dyDescent="0.2">
      <c r="U6601" s="55"/>
      <c r="V6601" s="53"/>
      <c r="W6601" s="53"/>
      <c r="X6601" s="53"/>
      <c r="Y6601" s="55"/>
    </row>
    <row r="6602" spans="21:25" x14ac:dyDescent="0.2">
      <c r="U6602" s="55"/>
      <c r="V6602" s="53"/>
      <c r="W6602" s="53"/>
      <c r="X6602" s="53"/>
      <c r="Y6602" s="55"/>
    </row>
    <row r="6603" spans="21:25" x14ac:dyDescent="0.2">
      <c r="U6603" s="55"/>
      <c r="V6603" s="53"/>
      <c r="W6603" s="53"/>
      <c r="X6603" s="53"/>
      <c r="Y6603" s="55"/>
    </row>
    <row r="6604" spans="21:25" x14ac:dyDescent="0.2">
      <c r="U6604" s="55"/>
      <c r="V6604" s="53"/>
      <c r="W6604" s="53"/>
      <c r="X6604" s="53"/>
      <c r="Y6604" s="55"/>
    </row>
    <row r="6605" spans="21:25" x14ac:dyDescent="0.2">
      <c r="U6605" s="55"/>
      <c r="V6605" s="53"/>
      <c r="W6605" s="53"/>
      <c r="X6605" s="53"/>
      <c r="Y6605" s="55"/>
    </row>
    <row r="6606" spans="21:25" x14ac:dyDescent="0.2">
      <c r="U6606" s="55"/>
      <c r="V6606" s="53"/>
      <c r="W6606" s="53"/>
      <c r="X6606" s="53"/>
      <c r="Y6606" s="55"/>
    </row>
    <row r="6607" spans="21:25" x14ac:dyDescent="0.2">
      <c r="U6607" s="55"/>
      <c r="V6607" s="53"/>
      <c r="W6607" s="53"/>
      <c r="X6607" s="53"/>
      <c r="Y6607" s="55"/>
    </row>
    <row r="6608" spans="21:25" x14ac:dyDescent="0.2">
      <c r="U6608" s="55"/>
      <c r="V6608" s="53"/>
      <c r="W6608" s="53"/>
      <c r="X6608" s="53"/>
      <c r="Y6608" s="55"/>
    </row>
    <row r="6609" spans="21:25" x14ac:dyDescent="0.2">
      <c r="U6609" s="55"/>
      <c r="V6609" s="53"/>
      <c r="W6609" s="53"/>
      <c r="X6609" s="53"/>
      <c r="Y6609" s="55"/>
    </row>
    <row r="6610" spans="21:25" x14ac:dyDescent="0.2">
      <c r="U6610" s="55"/>
      <c r="V6610" s="53"/>
      <c r="W6610" s="53"/>
      <c r="X6610" s="53"/>
      <c r="Y6610" s="55"/>
    </row>
    <row r="6611" spans="21:25" x14ac:dyDescent="0.2">
      <c r="U6611" s="55"/>
      <c r="V6611" s="53"/>
      <c r="W6611" s="53"/>
      <c r="X6611" s="53"/>
      <c r="Y6611" s="55"/>
    </row>
    <row r="6612" spans="21:25" x14ac:dyDescent="0.2">
      <c r="U6612" s="55"/>
      <c r="V6612" s="53"/>
      <c r="W6612" s="53"/>
      <c r="X6612" s="53"/>
      <c r="Y6612" s="55"/>
    </row>
    <row r="6613" spans="21:25" x14ac:dyDescent="0.2">
      <c r="U6613" s="55"/>
      <c r="V6613" s="53"/>
      <c r="W6613" s="53"/>
      <c r="X6613" s="53"/>
      <c r="Y6613" s="55"/>
    </row>
    <row r="6614" spans="21:25" x14ac:dyDescent="0.2">
      <c r="U6614" s="55"/>
      <c r="V6614" s="53"/>
      <c r="W6614" s="53"/>
      <c r="X6614" s="53"/>
      <c r="Y6614" s="55"/>
    </row>
    <row r="6615" spans="21:25" x14ac:dyDescent="0.2">
      <c r="U6615" s="55"/>
      <c r="V6615" s="53"/>
      <c r="W6615" s="53"/>
      <c r="X6615" s="53"/>
      <c r="Y6615" s="55"/>
    </row>
    <row r="6616" spans="21:25" x14ac:dyDescent="0.2">
      <c r="U6616" s="55"/>
      <c r="V6616" s="53"/>
      <c r="W6616" s="53"/>
      <c r="X6616" s="53"/>
      <c r="Y6616" s="55"/>
    </row>
    <row r="6617" spans="21:25" x14ac:dyDescent="0.2">
      <c r="U6617" s="55"/>
      <c r="V6617" s="53"/>
      <c r="W6617" s="53"/>
      <c r="X6617" s="53"/>
      <c r="Y6617" s="55"/>
    </row>
    <row r="6618" spans="21:25" x14ac:dyDescent="0.2">
      <c r="U6618" s="55"/>
      <c r="V6618" s="53"/>
      <c r="W6618" s="53"/>
      <c r="X6618" s="53"/>
      <c r="Y6618" s="55"/>
    </row>
    <row r="6619" spans="21:25" x14ac:dyDescent="0.2">
      <c r="U6619" s="55"/>
      <c r="V6619" s="53"/>
      <c r="W6619" s="53"/>
      <c r="X6619" s="53"/>
      <c r="Y6619" s="55"/>
    </row>
    <row r="6620" spans="21:25" x14ac:dyDescent="0.2">
      <c r="U6620" s="55"/>
      <c r="V6620" s="53"/>
      <c r="W6620" s="53"/>
      <c r="X6620" s="53"/>
      <c r="Y6620" s="55"/>
    </row>
    <row r="6621" spans="21:25" x14ac:dyDescent="0.2">
      <c r="U6621" s="55"/>
      <c r="V6621" s="53"/>
      <c r="W6621" s="53"/>
      <c r="X6621" s="53"/>
      <c r="Y6621" s="55"/>
    </row>
    <row r="6622" spans="21:25" x14ac:dyDescent="0.2">
      <c r="U6622" s="55"/>
      <c r="V6622" s="53"/>
      <c r="W6622" s="53"/>
      <c r="X6622" s="53"/>
      <c r="Y6622" s="55"/>
    </row>
    <row r="6623" spans="21:25" x14ac:dyDescent="0.2">
      <c r="U6623" s="55"/>
      <c r="V6623" s="53"/>
      <c r="W6623" s="53"/>
      <c r="X6623" s="53"/>
      <c r="Y6623" s="55"/>
    </row>
    <row r="6624" spans="21:25" x14ac:dyDescent="0.2">
      <c r="U6624" s="55"/>
      <c r="V6624" s="53"/>
      <c r="W6624" s="53"/>
      <c r="X6624" s="53"/>
      <c r="Y6624" s="55"/>
    </row>
    <row r="6625" spans="21:25" x14ac:dyDescent="0.2">
      <c r="U6625" s="55"/>
      <c r="V6625" s="53"/>
      <c r="W6625" s="53"/>
      <c r="X6625" s="53"/>
      <c r="Y6625" s="55"/>
    </row>
    <row r="6626" spans="21:25" x14ac:dyDescent="0.2">
      <c r="U6626" s="55"/>
      <c r="V6626" s="53"/>
      <c r="W6626" s="53"/>
      <c r="X6626" s="53"/>
      <c r="Y6626" s="55"/>
    </row>
    <row r="6627" spans="21:25" x14ac:dyDescent="0.2">
      <c r="U6627" s="55"/>
      <c r="V6627" s="53"/>
      <c r="W6627" s="53"/>
      <c r="X6627" s="53"/>
      <c r="Y6627" s="55"/>
    </row>
    <row r="6628" spans="21:25" x14ac:dyDescent="0.2">
      <c r="U6628" s="55"/>
      <c r="V6628" s="53"/>
      <c r="W6628" s="53"/>
      <c r="X6628" s="53"/>
      <c r="Y6628" s="55"/>
    </row>
    <row r="6629" spans="21:25" x14ac:dyDescent="0.2">
      <c r="U6629" s="55"/>
      <c r="V6629" s="53"/>
      <c r="W6629" s="53"/>
      <c r="X6629" s="53"/>
      <c r="Y6629" s="55"/>
    </row>
    <row r="6630" spans="21:25" x14ac:dyDescent="0.2">
      <c r="U6630" s="55"/>
      <c r="V6630" s="53"/>
      <c r="W6630" s="53"/>
      <c r="X6630" s="53"/>
      <c r="Y6630" s="55"/>
    </row>
    <row r="6631" spans="21:25" x14ac:dyDescent="0.2">
      <c r="U6631" s="55"/>
      <c r="V6631" s="53"/>
      <c r="W6631" s="53"/>
      <c r="X6631" s="53"/>
      <c r="Y6631" s="55"/>
    </row>
    <row r="6632" spans="21:25" x14ac:dyDescent="0.2">
      <c r="U6632" s="55"/>
      <c r="V6632" s="53"/>
      <c r="W6632" s="53"/>
      <c r="X6632" s="53"/>
      <c r="Y6632" s="55"/>
    </row>
    <row r="6633" spans="21:25" x14ac:dyDescent="0.2">
      <c r="U6633" s="55"/>
      <c r="V6633" s="53"/>
      <c r="W6633" s="53"/>
      <c r="X6633" s="53"/>
      <c r="Y6633" s="55"/>
    </row>
    <row r="6634" spans="21:25" x14ac:dyDescent="0.2">
      <c r="U6634" s="55"/>
      <c r="V6634" s="53"/>
      <c r="W6634" s="53"/>
      <c r="X6634" s="53"/>
      <c r="Y6634" s="55"/>
    </row>
    <row r="6635" spans="21:25" x14ac:dyDescent="0.2">
      <c r="U6635" s="55"/>
      <c r="V6635" s="53"/>
      <c r="W6635" s="53"/>
      <c r="X6635" s="53"/>
      <c r="Y6635" s="55"/>
    </row>
    <row r="6636" spans="21:25" x14ac:dyDescent="0.2">
      <c r="U6636" s="55"/>
      <c r="V6636" s="53"/>
      <c r="W6636" s="53"/>
      <c r="X6636" s="53"/>
      <c r="Y6636" s="55"/>
    </row>
    <row r="6637" spans="21:25" x14ac:dyDescent="0.2">
      <c r="U6637" s="55"/>
      <c r="V6637" s="53"/>
      <c r="W6637" s="53"/>
      <c r="X6637" s="53"/>
      <c r="Y6637" s="55"/>
    </row>
    <row r="6638" spans="21:25" x14ac:dyDescent="0.2">
      <c r="U6638" s="55"/>
      <c r="V6638" s="53"/>
      <c r="W6638" s="53"/>
      <c r="X6638" s="53"/>
      <c r="Y6638" s="55"/>
    </row>
    <row r="6639" spans="21:25" x14ac:dyDescent="0.2">
      <c r="U6639" s="55"/>
      <c r="V6639" s="53"/>
      <c r="W6639" s="53"/>
      <c r="X6639" s="53"/>
      <c r="Y6639" s="55"/>
    </row>
    <row r="6640" spans="21:25" x14ac:dyDescent="0.2">
      <c r="U6640" s="55"/>
      <c r="V6640" s="53"/>
      <c r="W6640" s="53"/>
      <c r="X6640" s="53"/>
      <c r="Y6640" s="55"/>
    </row>
    <row r="6641" spans="21:25" x14ac:dyDescent="0.2">
      <c r="U6641" s="55"/>
      <c r="V6641" s="53"/>
      <c r="W6641" s="53"/>
      <c r="X6641" s="53"/>
      <c r="Y6641" s="55"/>
    </row>
    <row r="6642" spans="21:25" x14ac:dyDescent="0.2">
      <c r="U6642" s="55"/>
      <c r="V6642" s="53"/>
      <c r="W6642" s="53"/>
      <c r="X6642" s="53"/>
      <c r="Y6642" s="55"/>
    </row>
    <row r="6643" spans="21:25" x14ac:dyDescent="0.2">
      <c r="U6643" s="55"/>
      <c r="V6643" s="53"/>
      <c r="W6643" s="53"/>
      <c r="X6643" s="53"/>
      <c r="Y6643" s="55"/>
    </row>
    <row r="6644" spans="21:25" x14ac:dyDescent="0.2">
      <c r="U6644" s="55"/>
      <c r="V6644" s="53"/>
      <c r="W6644" s="53"/>
      <c r="X6644" s="53"/>
      <c r="Y6644" s="55"/>
    </row>
    <row r="6645" spans="21:25" x14ac:dyDescent="0.2">
      <c r="U6645" s="55"/>
      <c r="V6645" s="53"/>
      <c r="W6645" s="53"/>
      <c r="X6645" s="53"/>
      <c r="Y6645" s="55"/>
    </row>
    <row r="6646" spans="21:25" x14ac:dyDescent="0.2">
      <c r="U6646" s="55"/>
      <c r="V6646" s="53"/>
      <c r="W6646" s="53"/>
      <c r="X6646" s="53"/>
      <c r="Y6646" s="55"/>
    </row>
    <row r="6647" spans="21:25" x14ac:dyDescent="0.2">
      <c r="U6647" s="55"/>
      <c r="V6647" s="53"/>
      <c r="W6647" s="53"/>
      <c r="X6647" s="53"/>
      <c r="Y6647" s="55"/>
    </row>
    <row r="6648" spans="21:25" x14ac:dyDescent="0.2">
      <c r="U6648" s="55"/>
      <c r="V6648" s="53"/>
      <c r="W6648" s="53"/>
      <c r="X6648" s="53"/>
      <c r="Y6648" s="55"/>
    </row>
    <row r="6649" spans="21:25" x14ac:dyDescent="0.2">
      <c r="U6649" s="55"/>
      <c r="V6649" s="53"/>
      <c r="W6649" s="53"/>
      <c r="X6649" s="53"/>
      <c r="Y6649" s="55"/>
    </row>
    <row r="6650" spans="21:25" x14ac:dyDescent="0.2">
      <c r="U6650" s="55"/>
      <c r="V6650" s="53"/>
      <c r="W6650" s="53"/>
      <c r="X6650" s="53"/>
      <c r="Y6650" s="55"/>
    </row>
    <row r="6651" spans="21:25" x14ac:dyDescent="0.2">
      <c r="U6651" s="55"/>
      <c r="V6651" s="53"/>
      <c r="W6651" s="53"/>
      <c r="X6651" s="53"/>
      <c r="Y6651" s="55"/>
    </row>
    <row r="6652" spans="21:25" x14ac:dyDescent="0.2">
      <c r="U6652" s="55"/>
      <c r="V6652" s="53"/>
      <c r="W6652" s="53"/>
      <c r="X6652" s="53"/>
      <c r="Y6652" s="55"/>
    </row>
    <row r="6653" spans="21:25" x14ac:dyDescent="0.2">
      <c r="U6653" s="55"/>
      <c r="V6653" s="53"/>
      <c r="W6653" s="53"/>
      <c r="X6653" s="53"/>
      <c r="Y6653" s="55"/>
    </row>
    <row r="6654" spans="21:25" x14ac:dyDescent="0.2">
      <c r="U6654" s="55"/>
      <c r="V6654" s="53"/>
      <c r="W6654" s="53"/>
      <c r="X6654" s="53"/>
      <c r="Y6654" s="55"/>
    </row>
    <row r="6655" spans="21:25" x14ac:dyDescent="0.2">
      <c r="U6655" s="55"/>
      <c r="V6655" s="53"/>
      <c r="W6655" s="53"/>
      <c r="X6655" s="53"/>
      <c r="Y6655" s="55"/>
    </row>
    <row r="6656" spans="21:25" x14ac:dyDescent="0.2">
      <c r="U6656" s="55"/>
      <c r="V6656" s="53"/>
      <c r="W6656" s="53"/>
      <c r="X6656" s="53"/>
      <c r="Y6656" s="55"/>
    </row>
    <row r="6657" spans="21:25" x14ac:dyDescent="0.2">
      <c r="U6657" s="55"/>
      <c r="V6657" s="53"/>
      <c r="W6657" s="53"/>
      <c r="X6657" s="53"/>
      <c r="Y6657" s="55"/>
    </row>
    <row r="6658" spans="21:25" x14ac:dyDescent="0.2">
      <c r="U6658" s="55"/>
      <c r="V6658" s="53"/>
      <c r="W6658" s="53"/>
      <c r="X6658" s="53"/>
      <c r="Y6658" s="55"/>
    </row>
    <row r="6659" spans="21:25" x14ac:dyDescent="0.2">
      <c r="U6659" s="55"/>
      <c r="V6659" s="53"/>
      <c r="W6659" s="53"/>
      <c r="X6659" s="53"/>
      <c r="Y6659" s="55"/>
    </row>
    <row r="6660" spans="21:25" x14ac:dyDescent="0.2">
      <c r="U6660" s="55"/>
      <c r="V6660" s="53"/>
      <c r="W6660" s="53"/>
      <c r="X6660" s="53"/>
      <c r="Y6660" s="55"/>
    </row>
    <row r="6661" spans="21:25" x14ac:dyDescent="0.2">
      <c r="U6661" s="55"/>
      <c r="V6661" s="53"/>
      <c r="W6661" s="53"/>
      <c r="X6661" s="53"/>
      <c r="Y6661" s="55"/>
    </row>
    <row r="6662" spans="21:25" x14ac:dyDescent="0.2">
      <c r="U6662" s="55"/>
      <c r="V6662" s="53"/>
      <c r="W6662" s="53"/>
      <c r="X6662" s="53"/>
      <c r="Y6662" s="55"/>
    </row>
    <row r="6663" spans="21:25" x14ac:dyDescent="0.2">
      <c r="U6663" s="55"/>
      <c r="V6663" s="53"/>
      <c r="W6663" s="53"/>
      <c r="X6663" s="53"/>
      <c r="Y6663" s="55"/>
    </row>
    <row r="6664" spans="21:25" x14ac:dyDescent="0.2">
      <c r="U6664" s="55"/>
      <c r="V6664" s="53"/>
      <c r="W6664" s="53"/>
      <c r="X6664" s="53"/>
      <c r="Y6664" s="55"/>
    </row>
    <row r="6665" spans="21:25" x14ac:dyDescent="0.2">
      <c r="U6665" s="55"/>
      <c r="V6665" s="53"/>
      <c r="W6665" s="53"/>
      <c r="X6665" s="53"/>
      <c r="Y6665" s="55"/>
    </row>
    <row r="6666" spans="21:25" x14ac:dyDescent="0.2">
      <c r="U6666" s="55"/>
      <c r="V6666" s="53"/>
      <c r="W6666" s="53"/>
      <c r="X6666" s="53"/>
      <c r="Y6666" s="55"/>
    </row>
    <row r="6667" spans="21:25" x14ac:dyDescent="0.2">
      <c r="U6667" s="55"/>
      <c r="V6667" s="53"/>
      <c r="W6667" s="53"/>
      <c r="X6667" s="53"/>
      <c r="Y6667" s="55"/>
    </row>
    <row r="6668" spans="21:25" x14ac:dyDescent="0.2">
      <c r="U6668" s="55"/>
      <c r="V6668" s="53"/>
      <c r="W6668" s="53"/>
      <c r="X6668" s="53"/>
      <c r="Y6668" s="55"/>
    </row>
    <row r="6669" spans="21:25" x14ac:dyDescent="0.2">
      <c r="U6669" s="55"/>
      <c r="V6669" s="53"/>
      <c r="W6669" s="53"/>
      <c r="X6669" s="53"/>
      <c r="Y6669" s="55"/>
    </row>
    <row r="6670" spans="21:25" x14ac:dyDescent="0.2">
      <c r="U6670" s="55"/>
      <c r="V6670" s="53"/>
      <c r="W6670" s="53"/>
      <c r="X6670" s="53"/>
      <c r="Y6670" s="55"/>
    </row>
    <row r="6671" spans="21:25" x14ac:dyDescent="0.2">
      <c r="U6671" s="55"/>
      <c r="V6671" s="53"/>
      <c r="W6671" s="53"/>
      <c r="X6671" s="53"/>
      <c r="Y6671" s="55"/>
    </row>
    <row r="6672" spans="21:25" x14ac:dyDescent="0.2">
      <c r="U6672" s="55"/>
      <c r="V6672" s="53"/>
      <c r="W6672" s="53"/>
      <c r="X6672" s="53"/>
      <c r="Y6672" s="55"/>
    </row>
    <row r="6673" spans="21:25" x14ac:dyDescent="0.2">
      <c r="U6673" s="55"/>
      <c r="V6673" s="53"/>
      <c r="W6673" s="53"/>
      <c r="X6673" s="53"/>
      <c r="Y6673" s="55"/>
    </row>
    <row r="6674" spans="21:25" x14ac:dyDescent="0.2">
      <c r="U6674" s="55"/>
      <c r="V6674" s="53"/>
      <c r="W6674" s="53"/>
      <c r="X6674" s="53"/>
      <c r="Y6674" s="55"/>
    </row>
    <row r="6675" spans="21:25" x14ac:dyDescent="0.2">
      <c r="U6675" s="55"/>
      <c r="V6675" s="53"/>
      <c r="W6675" s="53"/>
      <c r="X6675" s="53"/>
      <c r="Y6675" s="55"/>
    </row>
    <row r="6676" spans="21:25" x14ac:dyDescent="0.2">
      <c r="U6676" s="55"/>
      <c r="V6676" s="53"/>
      <c r="W6676" s="53"/>
      <c r="X6676" s="53"/>
      <c r="Y6676" s="55"/>
    </row>
    <row r="6677" spans="21:25" x14ac:dyDescent="0.2">
      <c r="U6677" s="55"/>
      <c r="V6677" s="53"/>
      <c r="W6677" s="53"/>
      <c r="X6677" s="53"/>
      <c r="Y6677" s="55"/>
    </row>
    <row r="6678" spans="21:25" x14ac:dyDescent="0.2">
      <c r="U6678" s="55"/>
      <c r="V6678" s="53"/>
      <c r="W6678" s="53"/>
      <c r="X6678" s="53"/>
      <c r="Y6678" s="55"/>
    </row>
    <row r="6679" spans="21:25" x14ac:dyDescent="0.2">
      <c r="U6679" s="55"/>
      <c r="V6679" s="53"/>
      <c r="W6679" s="53"/>
      <c r="X6679" s="53"/>
      <c r="Y6679" s="55"/>
    </row>
    <row r="6680" spans="21:25" x14ac:dyDescent="0.2">
      <c r="U6680" s="55"/>
      <c r="V6680" s="53"/>
      <c r="W6680" s="53"/>
      <c r="X6680" s="53"/>
      <c r="Y6680" s="55"/>
    </row>
    <row r="6681" spans="21:25" x14ac:dyDescent="0.2">
      <c r="U6681" s="55"/>
      <c r="V6681" s="53"/>
      <c r="W6681" s="53"/>
      <c r="X6681" s="53"/>
      <c r="Y6681" s="55"/>
    </row>
    <row r="6682" spans="21:25" x14ac:dyDescent="0.2">
      <c r="U6682" s="55"/>
      <c r="V6682" s="53"/>
      <c r="W6682" s="53"/>
      <c r="X6682" s="53"/>
      <c r="Y6682" s="55"/>
    </row>
    <row r="6683" spans="21:25" x14ac:dyDescent="0.2">
      <c r="U6683" s="55"/>
      <c r="V6683" s="53"/>
      <c r="W6683" s="53"/>
      <c r="X6683" s="53"/>
      <c r="Y6683" s="55"/>
    </row>
    <row r="6684" spans="21:25" x14ac:dyDescent="0.2">
      <c r="U6684" s="55"/>
      <c r="V6684" s="53"/>
      <c r="W6684" s="53"/>
      <c r="X6684" s="53"/>
      <c r="Y6684" s="55"/>
    </row>
    <row r="6685" spans="21:25" x14ac:dyDescent="0.2">
      <c r="U6685" s="55"/>
      <c r="V6685" s="53"/>
      <c r="W6685" s="53"/>
      <c r="X6685" s="53"/>
      <c r="Y6685" s="55"/>
    </row>
    <row r="6686" spans="21:25" x14ac:dyDescent="0.2">
      <c r="U6686" s="55"/>
      <c r="V6686" s="53"/>
      <c r="W6686" s="53"/>
      <c r="X6686" s="53"/>
      <c r="Y6686" s="55"/>
    </row>
    <row r="6687" spans="21:25" x14ac:dyDescent="0.2">
      <c r="U6687" s="55"/>
      <c r="V6687" s="53"/>
      <c r="W6687" s="53"/>
      <c r="X6687" s="53"/>
      <c r="Y6687" s="55"/>
    </row>
    <row r="6688" spans="21:25" x14ac:dyDescent="0.2">
      <c r="U6688" s="55"/>
      <c r="V6688" s="53"/>
      <c r="W6688" s="53"/>
      <c r="X6688" s="53"/>
      <c r="Y6688" s="55"/>
    </row>
    <row r="6689" spans="21:25" x14ac:dyDescent="0.2">
      <c r="U6689" s="55"/>
      <c r="V6689" s="53"/>
      <c r="W6689" s="53"/>
      <c r="X6689" s="53"/>
      <c r="Y6689" s="55"/>
    </row>
    <row r="6690" spans="21:25" x14ac:dyDescent="0.2">
      <c r="U6690" s="55"/>
      <c r="V6690" s="53"/>
      <c r="W6690" s="53"/>
      <c r="X6690" s="53"/>
      <c r="Y6690" s="55"/>
    </row>
    <row r="6691" spans="21:25" x14ac:dyDescent="0.2">
      <c r="U6691" s="55"/>
      <c r="V6691" s="53"/>
      <c r="W6691" s="53"/>
      <c r="X6691" s="53"/>
      <c r="Y6691" s="55"/>
    </row>
    <row r="6692" spans="21:25" x14ac:dyDescent="0.2">
      <c r="U6692" s="55"/>
      <c r="V6692" s="53"/>
      <c r="W6692" s="53"/>
      <c r="X6692" s="53"/>
      <c r="Y6692" s="55"/>
    </row>
    <row r="6693" spans="21:25" x14ac:dyDescent="0.2">
      <c r="U6693" s="55"/>
      <c r="V6693" s="53"/>
      <c r="W6693" s="53"/>
      <c r="X6693" s="53"/>
      <c r="Y6693" s="55"/>
    </row>
    <row r="6694" spans="21:25" x14ac:dyDescent="0.2">
      <c r="U6694" s="55"/>
      <c r="V6694" s="53"/>
      <c r="W6694" s="53"/>
      <c r="X6694" s="53"/>
      <c r="Y6694" s="55"/>
    </row>
    <row r="6695" spans="21:25" x14ac:dyDescent="0.2">
      <c r="U6695" s="55"/>
      <c r="V6695" s="53"/>
      <c r="W6695" s="53"/>
      <c r="X6695" s="53"/>
      <c r="Y6695" s="55"/>
    </row>
    <row r="6696" spans="21:25" x14ac:dyDescent="0.2">
      <c r="U6696" s="55"/>
      <c r="V6696" s="53"/>
      <c r="W6696" s="53"/>
      <c r="X6696" s="53"/>
      <c r="Y6696" s="55"/>
    </row>
    <row r="6697" spans="21:25" x14ac:dyDescent="0.2">
      <c r="U6697" s="55"/>
      <c r="V6697" s="53"/>
      <c r="W6697" s="53"/>
      <c r="X6697" s="53"/>
      <c r="Y6697" s="55"/>
    </row>
    <row r="6698" spans="21:25" x14ac:dyDescent="0.2">
      <c r="U6698" s="55"/>
      <c r="V6698" s="53"/>
      <c r="W6698" s="53"/>
      <c r="X6698" s="53"/>
      <c r="Y6698" s="55"/>
    </row>
    <row r="6699" spans="21:25" x14ac:dyDescent="0.2">
      <c r="U6699" s="55"/>
      <c r="V6699" s="53"/>
      <c r="W6699" s="53"/>
      <c r="X6699" s="53"/>
      <c r="Y6699" s="55"/>
    </row>
    <row r="6700" spans="21:25" x14ac:dyDescent="0.2">
      <c r="U6700" s="55"/>
      <c r="V6700" s="53"/>
      <c r="W6700" s="53"/>
      <c r="X6700" s="53"/>
      <c r="Y6700" s="55"/>
    </row>
    <row r="6701" spans="21:25" x14ac:dyDescent="0.2">
      <c r="U6701" s="55"/>
      <c r="V6701" s="53"/>
      <c r="W6701" s="53"/>
      <c r="X6701" s="53"/>
      <c r="Y6701" s="55"/>
    </row>
    <row r="6702" spans="21:25" x14ac:dyDescent="0.2">
      <c r="U6702" s="55"/>
      <c r="V6702" s="53"/>
      <c r="W6702" s="53"/>
      <c r="X6702" s="53"/>
      <c r="Y6702" s="55"/>
    </row>
    <row r="6703" spans="21:25" x14ac:dyDescent="0.2">
      <c r="U6703" s="55"/>
      <c r="V6703" s="53"/>
      <c r="W6703" s="53"/>
      <c r="X6703" s="53"/>
      <c r="Y6703" s="55"/>
    </row>
    <row r="6704" spans="21:25" x14ac:dyDescent="0.2">
      <c r="U6704" s="55"/>
      <c r="V6704" s="53"/>
      <c r="W6704" s="53"/>
      <c r="X6704" s="53"/>
      <c r="Y6704" s="55"/>
    </row>
    <row r="6705" spans="21:25" x14ac:dyDescent="0.2">
      <c r="U6705" s="55"/>
      <c r="V6705" s="53"/>
      <c r="W6705" s="53"/>
      <c r="X6705" s="53"/>
      <c r="Y6705" s="55"/>
    </row>
    <row r="6706" spans="21:25" x14ac:dyDescent="0.2">
      <c r="U6706" s="55"/>
      <c r="V6706" s="53"/>
      <c r="W6706" s="53"/>
      <c r="X6706" s="53"/>
      <c r="Y6706" s="55"/>
    </row>
    <row r="6707" spans="21:25" x14ac:dyDescent="0.2">
      <c r="U6707" s="55"/>
      <c r="V6707" s="53"/>
      <c r="W6707" s="53"/>
      <c r="X6707" s="53"/>
      <c r="Y6707" s="55"/>
    </row>
    <row r="6708" spans="21:25" x14ac:dyDescent="0.2">
      <c r="U6708" s="55"/>
      <c r="V6708" s="53"/>
      <c r="W6708" s="53"/>
      <c r="X6708" s="53"/>
      <c r="Y6708" s="55"/>
    </row>
    <row r="6709" spans="21:25" x14ac:dyDescent="0.2">
      <c r="U6709" s="55"/>
      <c r="V6709" s="53"/>
      <c r="W6709" s="53"/>
      <c r="X6709" s="53"/>
      <c r="Y6709" s="55"/>
    </row>
    <row r="6710" spans="21:25" x14ac:dyDescent="0.2">
      <c r="U6710" s="55"/>
      <c r="V6710" s="53"/>
      <c r="W6710" s="53"/>
      <c r="X6710" s="53"/>
      <c r="Y6710" s="55"/>
    </row>
    <row r="6711" spans="21:25" x14ac:dyDescent="0.2">
      <c r="U6711" s="55"/>
      <c r="V6711" s="53"/>
      <c r="W6711" s="53"/>
      <c r="X6711" s="53"/>
      <c r="Y6711" s="55"/>
    </row>
    <row r="6712" spans="21:25" x14ac:dyDescent="0.2">
      <c r="U6712" s="55"/>
      <c r="V6712" s="53"/>
      <c r="W6712" s="53"/>
      <c r="X6712" s="53"/>
      <c r="Y6712" s="55"/>
    </row>
    <row r="6713" spans="21:25" x14ac:dyDescent="0.2">
      <c r="U6713" s="55"/>
      <c r="V6713" s="53"/>
      <c r="W6713" s="53"/>
      <c r="X6713" s="53"/>
      <c r="Y6713" s="55"/>
    </row>
    <row r="6714" spans="21:25" x14ac:dyDescent="0.2">
      <c r="U6714" s="55"/>
      <c r="V6714" s="53"/>
      <c r="W6714" s="53"/>
      <c r="X6714" s="53"/>
      <c r="Y6714" s="55"/>
    </row>
    <row r="6715" spans="21:25" x14ac:dyDescent="0.2">
      <c r="U6715" s="55"/>
      <c r="V6715" s="53"/>
      <c r="W6715" s="53"/>
      <c r="X6715" s="53"/>
      <c r="Y6715" s="55"/>
    </row>
    <row r="6716" spans="21:25" x14ac:dyDescent="0.2">
      <c r="U6716" s="55"/>
      <c r="V6716" s="53"/>
      <c r="W6716" s="53"/>
      <c r="X6716" s="53"/>
      <c r="Y6716" s="55"/>
    </row>
    <row r="6717" spans="21:25" x14ac:dyDescent="0.2">
      <c r="U6717" s="55"/>
      <c r="V6717" s="53"/>
      <c r="W6717" s="53"/>
      <c r="X6717" s="53"/>
      <c r="Y6717" s="55"/>
    </row>
    <row r="6718" spans="21:25" x14ac:dyDescent="0.2">
      <c r="U6718" s="55"/>
      <c r="V6718" s="53"/>
      <c r="W6718" s="53"/>
      <c r="X6718" s="53"/>
      <c r="Y6718" s="55"/>
    </row>
    <row r="6719" spans="21:25" x14ac:dyDescent="0.2">
      <c r="U6719" s="55"/>
      <c r="V6719" s="53"/>
      <c r="W6719" s="53"/>
      <c r="X6719" s="53"/>
      <c r="Y6719" s="55"/>
    </row>
    <row r="6720" spans="21:25" x14ac:dyDescent="0.2">
      <c r="U6720" s="55"/>
      <c r="V6720" s="53"/>
      <c r="W6720" s="53"/>
      <c r="X6720" s="53"/>
      <c r="Y6720" s="55"/>
    </row>
    <row r="6721" spans="21:25" x14ac:dyDescent="0.2">
      <c r="U6721" s="55"/>
      <c r="V6721" s="53"/>
      <c r="W6721" s="53"/>
      <c r="X6721" s="53"/>
      <c r="Y6721" s="55"/>
    </row>
    <row r="6722" spans="21:25" x14ac:dyDescent="0.2">
      <c r="U6722" s="55"/>
      <c r="V6722" s="53"/>
      <c r="W6722" s="53"/>
      <c r="X6722" s="53"/>
      <c r="Y6722" s="55"/>
    </row>
    <row r="6723" spans="21:25" x14ac:dyDescent="0.2">
      <c r="U6723" s="55"/>
      <c r="V6723" s="53"/>
      <c r="W6723" s="53"/>
      <c r="X6723" s="53"/>
      <c r="Y6723" s="55"/>
    </row>
    <row r="6724" spans="21:25" x14ac:dyDescent="0.2">
      <c r="U6724" s="55"/>
      <c r="V6724" s="53"/>
      <c r="W6724" s="53"/>
      <c r="X6724" s="53"/>
      <c r="Y6724" s="55"/>
    </row>
    <row r="6725" spans="21:25" x14ac:dyDescent="0.2">
      <c r="U6725" s="55"/>
      <c r="V6725" s="53"/>
      <c r="W6725" s="53"/>
      <c r="X6725" s="53"/>
      <c r="Y6725" s="55"/>
    </row>
    <row r="6726" spans="21:25" x14ac:dyDescent="0.2">
      <c r="U6726" s="55"/>
      <c r="V6726" s="53"/>
      <c r="W6726" s="53"/>
      <c r="X6726" s="53"/>
      <c r="Y6726" s="55"/>
    </row>
    <row r="6727" spans="21:25" x14ac:dyDescent="0.2">
      <c r="U6727" s="55"/>
      <c r="V6727" s="53"/>
      <c r="W6727" s="53"/>
      <c r="X6727" s="53"/>
      <c r="Y6727" s="55"/>
    </row>
    <row r="6728" spans="21:25" x14ac:dyDescent="0.2">
      <c r="U6728" s="55"/>
      <c r="V6728" s="53"/>
      <c r="W6728" s="53"/>
      <c r="X6728" s="53"/>
      <c r="Y6728" s="55"/>
    </row>
    <row r="6729" spans="21:25" x14ac:dyDescent="0.2">
      <c r="U6729" s="55"/>
      <c r="V6729" s="53"/>
      <c r="W6729" s="53"/>
      <c r="X6729" s="53"/>
      <c r="Y6729" s="55"/>
    </row>
    <row r="6730" spans="21:25" x14ac:dyDescent="0.2">
      <c r="U6730" s="55"/>
      <c r="V6730" s="53"/>
      <c r="W6730" s="53"/>
      <c r="X6730" s="53"/>
      <c r="Y6730" s="55"/>
    </row>
    <row r="6731" spans="21:25" x14ac:dyDescent="0.2">
      <c r="U6731" s="55"/>
      <c r="V6731" s="53"/>
      <c r="W6731" s="53"/>
      <c r="X6731" s="53"/>
      <c r="Y6731" s="55"/>
    </row>
    <row r="6732" spans="21:25" x14ac:dyDescent="0.2">
      <c r="U6732" s="55"/>
      <c r="V6732" s="53"/>
      <c r="W6732" s="53"/>
      <c r="X6732" s="53"/>
      <c r="Y6732" s="55"/>
    </row>
    <row r="6733" spans="21:25" x14ac:dyDescent="0.2">
      <c r="U6733" s="55"/>
      <c r="V6733" s="53"/>
      <c r="W6733" s="53"/>
      <c r="X6733" s="53"/>
      <c r="Y6733" s="55"/>
    </row>
    <row r="6734" spans="21:25" x14ac:dyDescent="0.2">
      <c r="U6734" s="55"/>
      <c r="V6734" s="53"/>
      <c r="W6734" s="53"/>
      <c r="X6734" s="53"/>
      <c r="Y6734" s="55"/>
    </row>
    <row r="6735" spans="21:25" x14ac:dyDescent="0.2">
      <c r="U6735" s="55"/>
      <c r="V6735" s="53"/>
      <c r="W6735" s="53"/>
      <c r="X6735" s="53"/>
      <c r="Y6735" s="55"/>
    </row>
    <row r="6736" spans="21:25" x14ac:dyDescent="0.2">
      <c r="U6736" s="55"/>
      <c r="V6736" s="53"/>
      <c r="W6736" s="53"/>
      <c r="X6736" s="53"/>
      <c r="Y6736" s="55"/>
    </row>
    <row r="6737" spans="21:25" x14ac:dyDescent="0.2">
      <c r="U6737" s="55"/>
      <c r="V6737" s="53"/>
      <c r="W6737" s="53"/>
      <c r="X6737" s="53"/>
      <c r="Y6737" s="55"/>
    </row>
    <row r="6738" spans="21:25" x14ac:dyDescent="0.2">
      <c r="U6738" s="55"/>
      <c r="V6738" s="53"/>
      <c r="W6738" s="53"/>
      <c r="X6738" s="53"/>
      <c r="Y6738" s="55"/>
    </row>
    <row r="6739" spans="21:25" x14ac:dyDescent="0.2">
      <c r="U6739" s="55"/>
      <c r="V6739" s="53"/>
      <c r="W6739" s="53"/>
      <c r="X6739" s="53"/>
      <c r="Y6739" s="55"/>
    </row>
    <row r="6740" spans="21:25" x14ac:dyDescent="0.2">
      <c r="U6740" s="55"/>
      <c r="V6740" s="53"/>
      <c r="W6740" s="53"/>
      <c r="X6740" s="53"/>
      <c r="Y6740" s="55"/>
    </row>
    <row r="6741" spans="21:25" x14ac:dyDescent="0.2">
      <c r="U6741" s="55"/>
      <c r="V6741" s="53"/>
      <c r="W6741" s="53"/>
      <c r="X6741" s="53"/>
      <c r="Y6741" s="55"/>
    </row>
    <row r="6742" spans="21:25" x14ac:dyDescent="0.2">
      <c r="U6742" s="55"/>
      <c r="V6742" s="53"/>
      <c r="W6742" s="53"/>
      <c r="X6742" s="53"/>
      <c r="Y6742" s="55"/>
    </row>
    <row r="6743" spans="21:25" x14ac:dyDescent="0.2">
      <c r="U6743" s="55"/>
      <c r="V6743" s="53"/>
      <c r="W6743" s="53"/>
      <c r="X6743" s="53"/>
      <c r="Y6743" s="55"/>
    </row>
    <row r="6744" spans="21:25" x14ac:dyDescent="0.2">
      <c r="U6744" s="55"/>
      <c r="V6744" s="53"/>
      <c r="W6744" s="53"/>
      <c r="X6744" s="53"/>
      <c r="Y6744" s="55"/>
    </row>
    <row r="6745" spans="21:25" x14ac:dyDescent="0.2">
      <c r="U6745" s="55"/>
      <c r="V6745" s="53"/>
      <c r="W6745" s="53"/>
      <c r="X6745" s="53"/>
      <c r="Y6745" s="55"/>
    </row>
    <row r="6746" spans="21:25" x14ac:dyDescent="0.2">
      <c r="U6746" s="55"/>
      <c r="V6746" s="53"/>
      <c r="W6746" s="53"/>
      <c r="X6746" s="53"/>
      <c r="Y6746" s="55"/>
    </row>
    <row r="6747" spans="21:25" x14ac:dyDescent="0.2">
      <c r="U6747" s="55"/>
      <c r="V6747" s="53"/>
      <c r="W6747" s="53"/>
      <c r="X6747" s="53"/>
      <c r="Y6747" s="55"/>
    </row>
    <row r="6748" spans="21:25" x14ac:dyDescent="0.2">
      <c r="U6748" s="55"/>
      <c r="V6748" s="53"/>
      <c r="W6748" s="53"/>
      <c r="X6748" s="53"/>
      <c r="Y6748" s="55"/>
    </row>
    <row r="6749" spans="21:25" x14ac:dyDescent="0.2">
      <c r="U6749" s="55"/>
      <c r="V6749" s="53"/>
      <c r="W6749" s="53"/>
      <c r="X6749" s="53"/>
      <c r="Y6749" s="55"/>
    </row>
    <row r="6750" spans="21:25" x14ac:dyDescent="0.2">
      <c r="U6750" s="55"/>
      <c r="V6750" s="53"/>
      <c r="W6750" s="53"/>
      <c r="X6750" s="53"/>
      <c r="Y6750" s="55"/>
    </row>
    <row r="6751" spans="21:25" x14ac:dyDescent="0.2">
      <c r="U6751" s="55"/>
      <c r="V6751" s="53"/>
      <c r="W6751" s="53"/>
      <c r="X6751" s="53"/>
      <c r="Y6751" s="55"/>
    </row>
    <row r="6752" spans="21:25" x14ac:dyDescent="0.2">
      <c r="U6752" s="55"/>
      <c r="V6752" s="53"/>
      <c r="W6752" s="53"/>
      <c r="X6752" s="53"/>
      <c r="Y6752" s="55"/>
    </row>
    <row r="6753" spans="21:25" x14ac:dyDescent="0.2">
      <c r="U6753" s="55"/>
      <c r="V6753" s="53"/>
      <c r="W6753" s="53"/>
      <c r="X6753" s="53"/>
      <c r="Y6753" s="55"/>
    </row>
    <row r="6754" spans="21:25" x14ac:dyDescent="0.2">
      <c r="U6754" s="55"/>
      <c r="V6754" s="53"/>
      <c r="W6754" s="53"/>
      <c r="X6754" s="53"/>
      <c r="Y6754" s="55"/>
    </row>
    <row r="6755" spans="21:25" x14ac:dyDescent="0.2">
      <c r="U6755" s="55"/>
      <c r="V6755" s="53"/>
      <c r="W6755" s="53"/>
      <c r="X6755" s="53"/>
      <c r="Y6755" s="55"/>
    </row>
    <row r="6756" spans="21:25" x14ac:dyDescent="0.2">
      <c r="U6756" s="55"/>
      <c r="V6756" s="53"/>
      <c r="W6756" s="53"/>
      <c r="X6756" s="53"/>
      <c r="Y6756" s="55"/>
    </row>
    <row r="6757" spans="21:25" x14ac:dyDescent="0.2">
      <c r="U6757" s="55"/>
      <c r="V6757" s="53"/>
      <c r="W6757" s="53"/>
      <c r="X6757" s="53"/>
      <c r="Y6757" s="55"/>
    </row>
    <row r="6758" spans="21:25" x14ac:dyDescent="0.2">
      <c r="U6758" s="55"/>
      <c r="V6758" s="53"/>
      <c r="W6758" s="53"/>
      <c r="X6758" s="53"/>
      <c r="Y6758" s="55"/>
    </row>
    <row r="6759" spans="21:25" x14ac:dyDescent="0.2">
      <c r="U6759" s="55"/>
      <c r="V6759" s="53"/>
      <c r="W6759" s="53"/>
      <c r="X6759" s="53"/>
      <c r="Y6759" s="55"/>
    </row>
    <row r="6760" spans="21:25" x14ac:dyDescent="0.2">
      <c r="U6760" s="55"/>
      <c r="V6760" s="53"/>
      <c r="W6760" s="53"/>
      <c r="X6760" s="53"/>
      <c r="Y6760" s="55"/>
    </row>
    <row r="6761" spans="21:25" x14ac:dyDescent="0.2">
      <c r="U6761" s="55"/>
      <c r="V6761" s="53"/>
      <c r="W6761" s="53"/>
      <c r="X6761" s="53"/>
      <c r="Y6761" s="55"/>
    </row>
    <row r="6762" spans="21:25" x14ac:dyDescent="0.2">
      <c r="U6762" s="55"/>
      <c r="V6762" s="53"/>
      <c r="W6762" s="53"/>
      <c r="X6762" s="53"/>
      <c r="Y6762" s="55"/>
    </row>
    <row r="6763" spans="21:25" x14ac:dyDescent="0.2">
      <c r="U6763" s="55"/>
      <c r="V6763" s="53"/>
      <c r="W6763" s="53"/>
      <c r="X6763" s="53"/>
      <c r="Y6763" s="55"/>
    </row>
    <row r="6764" spans="21:25" x14ac:dyDescent="0.2">
      <c r="U6764" s="55"/>
      <c r="V6764" s="53"/>
      <c r="W6764" s="53"/>
      <c r="X6764" s="53"/>
      <c r="Y6764" s="55"/>
    </row>
    <row r="6765" spans="21:25" x14ac:dyDescent="0.2">
      <c r="U6765" s="55"/>
      <c r="V6765" s="53"/>
      <c r="W6765" s="53"/>
      <c r="X6765" s="53"/>
      <c r="Y6765" s="55"/>
    </row>
    <row r="6766" spans="21:25" x14ac:dyDescent="0.2">
      <c r="U6766" s="55"/>
      <c r="V6766" s="53"/>
      <c r="W6766" s="53"/>
      <c r="X6766" s="53"/>
      <c r="Y6766" s="55"/>
    </row>
    <row r="6767" spans="21:25" x14ac:dyDescent="0.2">
      <c r="U6767" s="55"/>
      <c r="V6767" s="53"/>
      <c r="W6767" s="53"/>
      <c r="X6767" s="53"/>
      <c r="Y6767" s="55"/>
    </row>
    <row r="6768" spans="21:25" x14ac:dyDescent="0.2">
      <c r="U6768" s="55"/>
      <c r="V6768" s="53"/>
      <c r="W6768" s="53"/>
      <c r="X6768" s="53"/>
      <c r="Y6768" s="55"/>
    </row>
    <row r="6769" spans="21:25" x14ac:dyDescent="0.2">
      <c r="U6769" s="55"/>
      <c r="V6769" s="53"/>
      <c r="W6769" s="53"/>
      <c r="X6769" s="53"/>
      <c r="Y6769" s="55"/>
    </row>
    <row r="6770" spans="21:25" x14ac:dyDescent="0.2">
      <c r="U6770" s="55"/>
      <c r="V6770" s="53"/>
      <c r="W6770" s="53"/>
      <c r="X6770" s="53"/>
      <c r="Y6770" s="55"/>
    </row>
    <row r="6771" spans="21:25" x14ac:dyDescent="0.2">
      <c r="U6771" s="55"/>
      <c r="V6771" s="53"/>
      <c r="W6771" s="53"/>
      <c r="X6771" s="53"/>
      <c r="Y6771" s="55"/>
    </row>
    <row r="6772" spans="21:25" x14ac:dyDescent="0.2">
      <c r="U6772" s="55"/>
      <c r="V6772" s="53"/>
      <c r="W6772" s="53"/>
      <c r="X6772" s="53"/>
      <c r="Y6772" s="55"/>
    </row>
    <row r="6773" spans="21:25" x14ac:dyDescent="0.2">
      <c r="U6773" s="55"/>
      <c r="V6773" s="53"/>
      <c r="W6773" s="53"/>
      <c r="X6773" s="53"/>
      <c r="Y6773" s="55"/>
    </row>
    <row r="6774" spans="21:25" x14ac:dyDescent="0.2">
      <c r="U6774" s="55"/>
      <c r="V6774" s="53"/>
      <c r="W6774" s="53"/>
      <c r="X6774" s="53"/>
      <c r="Y6774" s="55"/>
    </row>
    <row r="6775" spans="21:25" x14ac:dyDescent="0.2">
      <c r="U6775" s="55"/>
      <c r="V6775" s="53"/>
      <c r="W6775" s="53"/>
      <c r="X6775" s="53"/>
      <c r="Y6775" s="55"/>
    </row>
    <row r="6776" spans="21:25" x14ac:dyDescent="0.2">
      <c r="U6776" s="55"/>
      <c r="V6776" s="53"/>
      <c r="W6776" s="53"/>
      <c r="X6776" s="53"/>
      <c r="Y6776" s="55"/>
    </row>
    <row r="6777" spans="21:25" x14ac:dyDescent="0.2">
      <c r="U6777" s="55"/>
      <c r="V6777" s="53"/>
      <c r="W6777" s="53"/>
      <c r="X6777" s="53"/>
      <c r="Y6777" s="55"/>
    </row>
    <row r="6778" spans="21:25" x14ac:dyDescent="0.2">
      <c r="U6778" s="55"/>
      <c r="V6778" s="53"/>
      <c r="W6778" s="53"/>
      <c r="X6778" s="53"/>
      <c r="Y6778" s="55"/>
    </row>
    <row r="6779" spans="21:25" x14ac:dyDescent="0.2">
      <c r="U6779" s="55"/>
      <c r="V6779" s="53"/>
      <c r="W6779" s="53"/>
      <c r="X6779" s="53"/>
      <c r="Y6779" s="55"/>
    </row>
    <row r="6780" spans="21:25" x14ac:dyDescent="0.2">
      <c r="U6780" s="55"/>
      <c r="V6780" s="53"/>
      <c r="W6780" s="53"/>
      <c r="X6780" s="53"/>
      <c r="Y6780" s="55"/>
    </row>
    <row r="6781" spans="21:25" x14ac:dyDescent="0.2">
      <c r="U6781" s="55"/>
      <c r="V6781" s="53"/>
      <c r="W6781" s="53"/>
      <c r="X6781" s="53"/>
      <c r="Y6781" s="55"/>
    </row>
    <row r="6782" spans="21:25" x14ac:dyDescent="0.2">
      <c r="U6782" s="55"/>
      <c r="V6782" s="53"/>
      <c r="W6782" s="53"/>
      <c r="X6782" s="53"/>
      <c r="Y6782" s="55"/>
    </row>
    <row r="6783" spans="21:25" x14ac:dyDescent="0.2">
      <c r="U6783" s="55"/>
      <c r="V6783" s="53"/>
      <c r="W6783" s="53"/>
      <c r="X6783" s="53"/>
      <c r="Y6783" s="55"/>
    </row>
    <row r="6784" spans="21:25" x14ac:dyDescent="0.2">
      <c r="U6784" s="55"/>
      <c r="V6784" s="53"/>
      <c r="W6784" s="53"/>
      <c r="X6784" s="53"/>
      <c r="Y6784" s="55"/>
    </row>
    <row r="6785" spans="21:25" x14ac:dyDescent="0.2">
      <c r="U6785" s="55"/>
      <c r="V6785" s="53"/>
      <c r="W6785" s="53"/>
      <c r="X6785" s="53"/>
      <c r="Y6785" s="55"/>
    </row>
    <row r="6786" spans="21:25" x14ac:dyDescent="0.2">
      <c r="U6786" s="55"/>
      <c r="V6786" s="53"/>
      <c r="W6786" s="53"/>
      <c r="X6786" s="53"/>
      <c r="Y6786" s="55"/>
    </row>
    <row r="6787" spans="21:25" x14ac:dyDescent="0.2">
      <c r="U6787" s="55"/>
      <c r="V6787" s="53"/>
      <c r="W6787" s="53"/>
      <c r="X6787" s="53"/>
      <c r="Y6787" s="55"/>
    </row>
    <row r="6788" spans="21:25" x14ac:dyDescent="0.2">
      <c r="U6788" s="55"/>
      <c r="V6788" s="53"/>
      <c r="W6788" s="53"/>
      <c r="X6788" s="53"/>
      <c r="Y6788" s="55"/>
    </row>
    <row r="6789" spans="21:25" x14ac:dyDescent="0.2">
      <c r="U6789" s="55"/>
      <c r="V6789" s="53"/>
      <c r="W6789" s="53"/>
      <c r="X6789" s="53"/>
      <c r="Y6789" s="55"/>
    </row>
    <row r="6790" spans="21:25" x14ac:dyDescent="0.2">
      <c r="U6790" s="55"/>
      <c r="V6790" s="53"/>
      <c r="W6790" s="53"/>
      <c r="X6790" s="53"/>
      <c r="Y6790" s="55"/>
    </row>
    <row r="6791" spans="21:25" x14ac:dyDescent="0.2">
      <c r="U6791" s="55"/>
      <c r="V6791" s="53"/>
      <c r="W6791" s="53"/>
      <c r="X6791" s="53"/>
      <c r="Y6791" s="55"/>
    </row>
    <row r="6792" spans="21:25" x14ac:dyDescent="0.2">
      <c r="U6792" s="55"/>
      <c r="V6792" s="53"/>
      <c r="W6792" s="53"/>
      <c r="X6792" s="53"/>
      <c r="Y6792" s="55"/>
    </row>
    <row r="6793" spans="21:25" x14ac:dyDescent="0.2">
      <c r="U6793" s="55"/>
      <c r="V6793" s="53"/>
      <c r="W6793" s="53"/>
      <c r="X6793" s="53"/>
      <c r="Y6793" s="55"/>
    </row>
    <row r="6794" spans="21:25" x14ac:dyDescent="0.2">
      <c r="U6794" s="55"/>
      <c r="V6794" s="53"/>
      <c r="W6794" s="53"/>
      <c r="X6794" s="53"/>
      <c r="Y6794" s="55"/>
    </row>
    <row r="6795" spans="21:25" x14ac:dyDescent="0.2">
      <c r="U6795" s="55"/>
      <c r="V6795" s="53"/>
      <c r="W6795" s="53"/>
      <c r="X6795" s="53"/>
      <c r="Y6795" s="55"/>
    </row>
    <row r="6796" spans="21:25" x14ac:dyDescent="0.2">
      <c r="U6796" s="55"/>
      <c r="V6796" s="53"/>
      <c r="W6796" s="53"/>
      <c r="X6796" s="53"/>
      <c r="Y6796" s="55"/>
    </row>
    <row r="6797" spans="21:25" x14ac:dyDescent="0.2">
      <c r="U6797" s="55"/>
      <c r="V6797" s="53"/>
      <c r="W6797" s="53"/>
      <c r="X6797" s="53"/>
      <c r="Y6797" s="55"/>
    </row>
    <row r="6798" spans="21:25" x14ac:dyDescent="0.2">
      <c r="U6798" s="55"/>
      <c r="V6798" s="53"/>
      <c r="W6798" s="53"/>
      <c r="X6798" s="53"/>
      <c r="Y6798" s="55"/>
    </row>
    <row r="6799" spans="21:25" x14ac:dyDescent="0.2">
      <c r="U6799" s="55"/>
      <c r="V6799" s="53"/>
      <c r="W6799" s="53"/>
      <c r="X6799" s="53"/>
      <c r="Y6799" s="55"/>
    </row>
    <row r="6800" spans="21:25" x14ac:dyDescent="0.2">
      <c r="U6800" s="55"/>
      <c r="V6800" s="53"/>
      <c r="W6800" s="53"/>
      <c r="X6800" s="53"/>
      <c r="Y6800" s="55"/>
    </row>
    <row r="6801" spans="21:25" x14ac:dyDescent="0.2">
      <c r="U6801" s="55"/>
      <c r="V6801" s="53"/>
      <c r="W6801" s="53"/>
      <c r="X6801" s="53"/>
      <c r="Y6801" s="55"/>
    </row>
    <row r="6802" spans="21:25" x14ac:dyDescent="0.2">
      <c r="U6802" s="55"/>
      <c r="V6802" s="53"/>
      <c r="W6802" s="53"/>
      <c r="X6802" s="53"/>
      <c r="Y6802" s="55"/>
    </row>
    <row r="6803" spans="21:25" x14ac:dyDescent="0.2">
      <c r="U6803" s="55"/>
      <c r="V6803" s="53"/>
      <c r="W6803" s="53"/>
      <c r="X6803" s="53"/>
      <c r="Y6803" s="55"/>
    </row>
    <row r="6804" spans="21:25" x14ac:dyDescent="0.2">
      <c r="U6804" s="55"/>
      <c r="V6804" s="53"/>
      <c r="W6804" s="53"/>
      <c r="X6804" s="53"/>
      <c r="Y6804" s="55"/>
    </row>
    <row r="6805" spans="21:25" x14ac:dyDescent="0.2">
      <c r="U6805" s="55"/>
      <c r="V6805" s="53"/>
      <c r="W6805" s="53"/>
      <c r="X6805" s="53"/>
      <c r="Y6805" s="55"/>
    </row>
    <row r="6806" spans="21:25" x14ac:dyDescent="0.2">
      <c r="U6806" s="55"/>
      <c r="V6806" s="53"/>
      <c r="W6806" s="53"/>
      <c r="X6806" s="53"/>
      <c r="Y6806" s="55"/>
    </row>
    <row r="6807" spans="21:25" x14ac:dyDescent="0.2">
      <c r="U6807" s="55"/>
      <c r="V6807" s="53"/>
      <c r="W6807" s="53"/>
      <c r="X6807" s="53"/>
      <c r="Y6807" s="55"/>
    </row>
    <row r="6808" spans="21:25" x14ac:dyDescent="0.2">
      <c r="U6808" s="55"/>
      <c r="V6808" s="53"/>
      <c r="W6808" s="53"/>
      <c r="X6808" s="53"/>
      <c r="Y6808" s="55"/>
    </row>
    <row r="6809" spans="21:25" x14ac:dyDescent="0.2">
      <c r="U6809" s="55"/>
      <c r="V6809" s="53"/>
      <c r="W6809" s="53"/>
      <c r="X6809" s="53"/>
      <c r="Y6809" s="55"/>
    </row>
    <row r="6810" spans="21:25" x14ac:dyDescent="0.2">
      <c r="U6810" s="55"/>
      <c r="V6810" s="53"/>
      <c r="W6810" s="53"/>
      <c r="X6810" s="53"/>
      <c r="Y6810" s="55"/>
    </row>
    <row r="6811" spans="21:25" x14ac:dyDescent="0.2">
      <c r="U6811" s="55"/>
      <c r="V6811" s="53"/>
      <c r="W6811" s="53"/>
      <c r="X6811" s="53"/>
      <c r="Y6811" s="55"/>
    </row>
    <row r="6812" spans="21:25" x14ac:dyDescent="0.2">
      <c r="U6812" s="55"/>
      <c r="V6812" s="53"/>
      <c r="W6812" s="53"/>
      <c r="X6812" s="53"/>
      <c r="Y6812" s="55"/>
    </row>
    <row r="6813" spans="21:25" x14ac:dyDescent="0.2">
      <c r="U6813" s="55"/>
      <c r="V6813" s="53"/>
      <c r="W6813" s="53"/>
      <c r="X6813" s="53"/>
      <c r="Y6813" s="55"/>
    </row>
    <row r="6814" spans="21:25" x14ac:dyDescent="0.2">
      <c r="U6814" s="55"/>
      <c r="V6814" s="53"/>
      <c r="W6814" s="53"/>
      <c r="X6814" s="53"/>
      <c r="Y6814" s="55"/>
    </row>
    <row r="6815" spans="21:25" x14ac:dyDescent="0.2">
      <c r="U6815" s="55"/>
      <c r="V6815" s="53"/>
      <c r="W6815" s="53"/>
      <c r="X6815" s="53"/>
      <c r="Y6815" s="55"/>
    </row>
    <row r="6816" spans="21:25" x14ac:dyDescent="0.2">
      <c r="U6816" s="55"/>
      <c r="V6816" s="53"/>
      <c r="W6816" s="53"/>
      <c r="X6816" s="53"/>
      <c r="Y6816" s="55"/>
    </row>
    <row r="6817" spans="21:25" x14ac:dyDescent="0.2">
      <c r="U6817" s="55"/>
      <c r="V6817" s="53"/>
      <c r="W6817" s="53"/>
      <c r="X6817" s="53"/>
      <c r="Y6817" s="55"/>
    </row>
    <row r="6818" spans="21:25" x14ac:dyDescent="0.2">
      <c r="U6818" s="55"/>
      <c r="V6818" s="53"/>
      <c r="W6818" s="53"/>
      <c r="X6818" s="53"/>
      <c r="Y6818" s="55"/>
    </row>
    <row r="6819" spans="21:25" x14ac:dyDescent="0.2">
      <c r="U6819" s="55"/>
      <c r="V6819" s="53"/>
      <c r="W6819" s="53"/>
      <c r="X6819" s="53"/>
      <c r="Y6819" s="55"/>
    </row>
    <row r="6820" spans="21:25" x14ac:dyDescent="0.2">
      <c r="U6820" s="55"/>
      <c r="V6820" s="53"/>
      <c r="W6820" s="53"/>
      <c r="X6820" s="53"/>
      <c r="Y6820" s="55"/>
    </row>
    <row r="6821" spans="21:25" x14ac:dyDescent="0.2">
      <c r="U6821" s="55"/>
      <c r="V6821" s="53"/>
      <c r="W6821" s="53"/>
      <c r="X6821" s="53"/>
      <c r="Y6821" s="55"/>
    </row>
    <row r="6822" spans="21:25" x14ac:dyDescent="0.2">
      <c r="U6822" s="55"/>
      <c r="V6822" s="53"/>
      <c r="W6822" s="53"/>
      <c r="X6822" s="53"/>
      <c r="Y6822" s="55"/>
    </row>
    <row r="6823" spans="21:25" x14ac:dyDescent="0.2">
      <c r="U6823" s="55"/>
      <c r="V6823" s="53"/>
      <c r="W6823" s="53"/>
      <c r="X6823" s="53"/>
      <c r="Y6823" s="55"/>
    </row>
    <row r="6824" spans="21:25" x14ac:dyDescent="0.2">
      <c r="U6824" s="55"/>
      <c r="V6824" s="53"/>
      <c r="W6824" s="53"/>
      <c r="X6824" s="53"/>
      <c r="Y6824" s="55"/>
    </row>
    <row r="6825" spans="21:25" x14ac:dyDescent="0.2">
      <c r="U6825" s="55"/>
      <c r="V6825" s="53"/>
      <c r="W6825" s="53"/>
      <c r="X6825" s="53"/>
      <c r="Y6825" s="55"/>
    </row>
    <row r="6826" spans="21:25" x14ac:dyDescent="0.2">
      <c r="U6826" s="55"/>
      <c r="V6826" s="53"/>
      <c r="W6826" s="53"/>
      <c r="X6826" s="53"/>
      <c r="Y6826" s="55"/>
    </row>
    <row r="6827" spans="21:25" x14ac:dyDescent="0.2">
      <c r="U6827" s="55"/>
      <c r="V6827" s="53"/>
      <c r="W6827" s="53"/>
      <c r="X6827" s="53"/>
      <c r="Y6827" s="55"/>
    </row>
    <row r="6828" spans="21:25" x14ac:dyDescent="0.2">
      <c r="U6828" s="55"/>
      <c r="V6828" s="53"/>
      <c r="W6828" s="53"/>
      <c r="X6828" s="53"/>
      <c r="Y6828" s="55"/>
    </row>
    <row r="6829" spans="21:25" x14ac:dyDescent="0.2">
      <c r="U6829" s="55"/>
      <c r="V6829" s="53"/>
      <c r="W6829" s="53"/>
      <c r="X6829" s="53"/>
      <c r="Y6829" s="55"/>
    </row>
    <row r="6830" spans="21:25" x14ac:dyDescent="0.2">
      <c r="U6830" s="55"/>
      <c r="V6830" s="53"/>
      <c r="W6830" s="53"/>
      <c r="X6830" s="53"/>
      <c r="Y6830" s="55"/>
    </row>
    <row r="6831" spans="21:25" x14ac:dyDescent="0.2">
      <c r="U6831" s="55"/>
      <c r="V6831" s="53"/>
      <c r="W6831" s="53"/>
      <c r="X6831" s="53"/>
      <c r="Y6831" s="55"/>
    </row>
    <row r="6832" spans="21:25" x14ac:dyDescent="0.2">
      <c r="U6832" s="55"/>
      <c r="V6832" s="53"/>
      <c r="W6832" s="53"/>
      <c r="X6832" s="53"/>
      <c r="Y6832" s="55"/>
    </row>
    <row r="6833" spans="21:25" x14ac:dyDescent="0.2">
      <c r="U6833" s="55"/>
      <c r="V6833" s="53"/>
      <c r="W6833" s="53"/>
      <c r="X6833" s="53"/>
      <c r="Y6833" s="55"/>
    </row>
    <row r="6834" spans="21:25" x14ac:dyDescent="0.2">
      <c r="U6834" s="55"/>
      <c r="V6834" s="53"/>
      <c r="W6834" s="53"/>
      <c r="X6834" s="53"/>
      <c r="Y6834" s="55"/>
    </row>
    <row r="6835" spans="21:25" x14ac:dyDescent="0.2">
      <c r="U6835" s="55"/>
      <c r="V6835" s="53"/>
      <c r="W6835" s="53"/>
      <c r="X6835" s="53"/>
      <c r="Y6835" s="55"/>
    </row>
    <row r="6836" spans="21:25" x14ac:dyDescent="0.2">
      <c r="U6836" s="55"/>
      <c r="V6836" s="53"/>
      <c r="W6836" s="53"/>
      <c r="X6836" s="53"/>
      <c r="Y6836" s="55"/>
    </row>
    <row r="6837" spans="21:25" x14ac:dyDescent="0.2">
      <c r="U6837" s="55"/>
      <c r="V6837" s="53"/>
      <c r="W6837" s="53"/>
      <c r="X6837" s="53"/>
      <c r="Y6837" s="55"/>
    </row>
    <row r="6838" spans="21:25" x14ac:dyDescent="0.2">
      <c r="U6838" s="55"/>
      <c r="V6838" s="53"/>
      <c r="W6838" s="53"/>
      <c r="X6838" s="53"/>
      <c r="Y6838" s="55"/>
    </row>
    <row r="6839" spans="21:25" x14ac:dyDescent="0.2">
      <c r="U6839" s="55"/>
      <c r="V6839" s="53"/>
      <c r="W6839" s="53"/>
      <c r="X6839" s="53"/>
      <c r="Y6839" s="55"/>
    </row>
    <row r="6840" spans="21:25" x14ac:dyDescent="0.2">
      <c r="U6840" s="55"/>
      <c r="V6840" s="53"/>
      <c r="W6840" s="53"/>
      <c r="X6840" s="53"/>
      <c r="Y6840" s="55"/>
    </row>
    <row r="6841" spans="21:25" x14ac:dyDescent="0.2">
      <c r="U6841" s="55"/>
      <c r="V6841" s="53"/>
      <c r="W6841" s="53"/>
      <c r="X6841" s="53"/>
      <c r="Y6841" s="55"/>
    </row>
    <row r="6842" spans="21:25" x14ac:dyDescent="0.2">
      <c r="U6842" s="55"/>
      <c r="V6842" s="53"/>
      <c r="W6842" s="53"/>
      <c r="X6842" s="53"/>
      <c r="Y6842" s="55"/>
    </row>
    <row r="6843" spans="21:25" x14ac:dyDescent="0.2">
      <c r="U6843" s="55"/>
      <c r="V6843" s="53"/>
      <c r="W6843" s="53"/>
      <c r="X6843" s="53"/>
      <c r="Y6843" s="55"/>
    </row>
    <row r="6844" spans="21:25" x14ac:dyDescent="0.2">
      <c r="U6844" s="55"/>
      <c r="V6844" s="53"/>
      <c r="W6844" s="53"/>
      <c r="X6844" s="53"/>
      <c r="Y6844" s="55"/>
    </row>
    <row r="6845" spans="21:25" x14ac:dyDescent="0.2">
      <c r="U6845" s="55"/>
      <c r="V6845" s="53"/>
      <c r="W6845" s="53"/>
      <c r="X6845" s="53"/>
      <c r="Y6845" s="55"/>
    </row>
    <row r="6846" spans="21:25" x14ac:dyDescent="0.2">
      <c r="U6846" s="55"/>
      <c r="V6846" s="53"/>
      <c r="W6846" s="53"/>
      <c r="X6846" s="53"/>
      <c r="Y6846" s="55"/>
    </row>
    <row r="6847" spans="21:25" x14ac:dyDescent="0.2">
      <c r="U6847" s="55"/>
      <c r="V6847" s="53"/>
      <c r="W6847" s="53"/>
      <c r="X6847" s="53"/>
      <c r="Y6847" s="55"/>
    </row>
    <row r="6848" spans="21:25" x14ac:dyDescent="0.2">
      <c r="U6848" s="55"/>
      <c r="V6848" s="53"/>
      <c r="W6848" s="53"/>
      <c r="X6848" s="53"/>
      <c r="Y6848" s="55"/>
    </row>
    <row r="6849" spans="21:25" x14ac:dyDescent="0.2">
      <c r="U6849" s="55"/>
      <c r="V6849" s="53"/>
      <c r="W6849" s="53"/>
      <c r="X6849" s="53"/>
      <c r="Y6849" s="55"/>
    </row>
    <row r="6850" spans="21:25" x14ac:dyDescent="0.2">
      <c r="U6850" s="55"/>
      <c r="V6850" s="53"/>
      <c r="W6850" s="53"/>
      <c r="X6850" s="53"/>
      <c r="Y6850" s="55"/>
    </row>
    <row r="6851" spans="21:25" x14ac:dyDescent="0.2">
      <c r="U6851" s="55"/>
      <c r="V6851" s="53"/>
      <c r="W6851" s="53"/>
      <c r="X6851" s="53"/>
      <c r="Y6851" s="55"/>
    </row>
    <row r="6852" spans="21:25" x14ac:dyDescent="0.2">
      <c r="U6852" s="55"/>
      <c r="V6852" s="53"/>
      <c r="W6852" s="53"/>
      <c r="X6852" s="53"/>
      <c r="Y6852" s="55"/>
    </row>
    <row r="6853" spans="21:25" x14ac:dyDescent="0.2">
      <c r="U6853" s="55"/>
      <c r="V6853" s="53"/>
      <c r="W6853" s="53"/>
      <c r="X6853" s="53"/>
      <c r="Y6853" s="55"/>
    </row>
    <row r="6854" spans="21:25" x14ac:dyDescent="0.2">
      <c r="U6854" s="55"/>
      <c r="V6854" s="53"/>
      <c r="W6854" s="53"/>
      <c r="X6854" s="53"/>
      <c r="Y6854" s="55"/>
    </row>
    <row r="6855" spans="21:25" x14ac:dyDescent="0.2">
      <c r="U6855" s="55"/>
      <c r="V6855" s="53"/>
      <c r="W6855" s="53"/>
      <c r="X6855" s="53"/>
      <c r="Y6855" s="55"/>
    </row>
    <row r="6856" spans="21:25" x14ac:dyDescent="0.2">
      <c r="U6856" s="55"/>
      <c r="V6856" s="53"/>
      <c r="W6856" s="53"/>
      <c r="X6856" s="53"/>
      <c r="Y6856" s="55"/>
    </row>
    <row r="6857" spans="21:25" x14ac:dyDescent="0.2">
      <c r="U6857" s="55"/>
      <c r="V6857" s="53"/>
      <c r="W6857" s="53"/>
      <c r="X6857" s="53"/>
      <c r="Y6857" s="55"/>
    </row>
    <row r="6858" spans="21:25" x14ac:dyDescent="0.2">
      <c r="U6858" s="55"/>
      <c r="V6858" s="53"/>
      <c r="W6858" s="53"/>
      <c r="X6858" s="53"/>
      <c r="Y6858" s="55"/>
    </row>
    <row r="6859" spans="21:25" x14ac:dyDescent="0.2">
      <c r="U6859" s="55"/>
      <c r="V6859" s="53"/>
      <c r="W6859" s="53"/>
      <c r="X6859" s="53"/>
      <c r="Y6859" s="55"/>
    </row>
    <row r="6860" spans="21:25" x14ac:dyDescent="0.2">
      <c r="U6860" s="55"/>
      <c r="V6860" s="53"/>
      <c r="W6860" s="53"/>
      <c r="X6860" s="53"/>
      <c r="Y6860" s="55"/>
    </row>
    <row r="6861" spans="21:25" x14ac:dyDescent="0.2">
      <c r="U6861" s="55"/>
      <c r="V6861" s="53"/>
      <c r="W6861" s="53"/>
      <c r="X6861" s="53"/>
      <c r="Y6861" s="55"/>
    </row>
    <row r="6862" spans="21:25" x14ac:dyDescent="0.2">
      <c r="U6862" s="55"/>
      <c r="V6862" s="53"/>
      <c r="W6862" s="53"/>
      <c r="X6862" s="53"/>
      <c r="Y6862" s="55"/>
    </row>
    <row r="6863" spans="21:25" x14ac:dyDescent="0.2">
      <c r="U6863" s="55"/>
      <c r="V6863" s="53"/>
      <c r="W6863" s="53"/>
      <c r="X6863" s="53"/>
      <c r="Y6863" s="55"/>
    </row>
    <row r="6864" spans="21:25" x14ac:dyDescent="0.2">
      <c r="U6864" s="55"/>
      <c r="V6864" s="53"/>
      <c r="W6864" s="53"/>
      <c r="X6864" s="53"/>
      <c r="Y6864" s="55"/>
    </row>
    <row r="6865" spans="21:25" x14ac:dyDescent="0.2">
      <c r="U6865" s="55"/>
      <c r="V6865" s="53"/>
      <c r="W6865" s="53"/>
      <c r="X6865" s="53"/>
      <c r="Y6865" s="55"/>
    </row>
    <row r="6866" spans="21:25" x14ac:dyDescent="0.2">
      <c r="U6866" s="55"/>
      <c r="V6866" s="53"/>
      <c r="W6866" s="53"/>
      <c r="X6866" s="53"/>
      <c r="Y6866" s="55"/>
    </row>
    <row r="6867" spans="21:25" x14ac:dyDescent="0.2">
      <c r="U6867" s="55"/>
      <c r="V6867" s="53"/>
      <c r="W6867" s="53"/>
      <c r="X6867" s="53"/>
      <c r="Y6867" s="55"/>
    </row>
    <row r="6868" spans="21:25" x14ac:dyDescent="0.2">
      <c r="U6868" s="55"/>
      <c r="V6868" s="53"/>
      <c r="W6868" s="53"/>
      <c r="X6868" s="53"/>
      <c r="Y6868" s="55"/>
    </row>
    <row r="6869" spans="21:25" x14ac:dyDescent="0.2">
      <c r="U6869" s="55"/>
      <c r="V6869" s="53"/>
      <c r="W6869" s="53"/>
      <c r="X6869" s="53"/>
      <c r="Y6869" s="55"/>
    </row>
    <row r="6870" spans="21:25" x14ac:dyDescent="0.2">
      <c r="U6870" s="55"/>
      <c r="V6870" s="53"/>
      <c r="W6870" s="53"/>
      <c r="X6870" s="53"/>
      <c r="Y6870" s="55"/>
    </row>
    <row r="6871" spans="21:25" x14ac:dyDescent="0.2">
      <c r="U6871" s="55"/>
      <c r="V6871" s="53"/>
      <c r="W6871" s="53"/>
      <c r="X6871" s="53"/>
      <c r="Y6871" s="55"/>
    </row>
    <row r="6872" spans="21:25" x14ac:dyDescent="0.2">
      <c r="U6872" s="55"/>
      <c r="V6872" s="53"/>
      <c r="W6872" s="53"/>
      <c r="X6872" s="53"/>
      <c r="Y6872" s="55"/>
    </row>
    <row r="6873" spans="21:25" x14ac:dyDescent="0.2">
      <c r="U6873" s="55"/>
      <c r="V6873" s="53"/>
      <c r="W6873" s="53"/>
      <c r="X6873" s="53"/>
      <c r="Y6873" s="55"/>
    </row>
    <row r="6874" spans="21:25" x14ac:dyDescent="0.2">
      <c r="U6874" s="55"/>
      <c r="V6874" s="53"/>
      <c r="W6874" s="53"/>
      <c r="X6874" s="53"/>
      <c r="Y6874" s="55"/>
    </row>
    <row r="6875" spans="21:25" x14ac:dyDescent="0.2">
      <c r="U6875" s="55"/>
      <c r="V6875" s="53"/>
      <c r="W6875" s="53"/>
      <c r="X6875" s="53"/>
      <c r="Y6875" s="55"/>
    </row>
    <row r="6876" spans="21:25" x14ac:dyDescent="0.2">
      <c r="U6876" s="55"/>
      <c r="V6876" s="53"/>
      <c r="W6876" s="53"/>
      <c r="X6876" s="53"/>
      <c r="Y6876" s="55"/>
    </row>
    <row r="6877" spans="21:25" x14ac:dyDescent="0.2">
      <c r="U6877" s="55"/>
      <c r="V6877" s="53"/>
      <c r="W6877" s="53"/>
      <c r="X6877" s="53"/>
      <c r="Y6877" s="55"/>
    </row>
    <row r="6878" spans="21:25" x14ac:dyDescent="0.2">
      <c r="U6878" s="55"/>
      <c r="V6878" s="53"/>
      <c r="W6878" s="53"/>
      <c r="X6878" s="53"/>
      <c r="Y6878" s="55"/>
    </row>
    <row r="6879" spans="21:25" x14ac:dyDescent="0.2">
      <c r="U6879" s="55"/>
      <c r="V6879" s="53"/>
      <c r="W6879" s="53"/>
      <c r="X6879" s="53"/>
      <c r="Y6879" s="55"/>
    </row>
    <row r="6880" spans="21:25" x14ac:dyDescent="0.2">
      <c r="U6880" s="55"/>
      <c r="V6880" s="53"/>
      <c r="W6880" s="53"/>
      <c r="X6880" s="53"/>
      <c r="Y6880" s="55"/>
    </row>
    <row r="6881" spans="21:25" x14ac:dyDescent="0.2">
      <c r="U6881" s="55"/>
      <c r="V6881" s="53"/>
      <c r="W6881" s="53"/>
      <c r="X6881" s="53"/>
      <c r="Y6881" s="55"/>
    </row>
    <row r="6882" spans="21:25" x14ac:dyDescent="0.2">
      <c r="U6882" s="55"/>
      <c r="V6882" s="53"/>
      <c r="W6882" s="53"/>
      <c r="X6882" s="53"/>
      <c r="Y6882" s="55"/>
    </row>
    <row r="6883" spans="21:25" x14ac:dyDescent="0.2">
      <c r="U6883" s="55"/>
      <c r="V6883" s="53"/>
      <c r="W6883" s="53"/>
      <c r="X6883" s="53"/>
      <c r="Y6883" s="55"/>
    </row>
    <row r="6884" spans="21:25" x14ac:dyDescent="0.2">
      <c r="U6884" s="55"/>
      <c r="V6884" s="53"/>
      <c r="W6884" s="53"/>
      <c r="X6884" s="53"/>
      <c r="Y6884" s="55"/>
    </row>
    <row r="6885" spans="21:25" x14ac:dyDescent="0.2">
      <c r="U6885" s="55"/>
      <c r="V6885" s="53"/>
      <c r="W6885" s="53"/>
      <c r="X6885" s="53"/>
      <c r="Y6885" s="55"/>
    </row>
    <row r="6886" spans="21:25" x14ac:dyDescent="0.2">
      <c r="U6886" s="55"/>
      <c r="V6886" s="53"/>
      <c r="W6886" s="53"/>
      <c r="X6886" s="53"/>
      <c r="Y6886" s="55"/>
    </row>
    <row r="6887" spans="21:25" x14ac:dyDescent="0.2">
      <c r="U6887" s="55"/>
      <c r="V6887" s="53"/>
      <c r="W6887" s="53"/>
      <c r="X6887" s="53"/>
      <c r="Y6887" s="55"/>
    </row>
    <row r="6888" spans="21:25" x14ac:dyDescent="0.2">
      <c r="U6888" s="55"/>
      <c r="V6888" s="53"/>
      <c r="W6888" s="53"/>
      <c r="X6888" s="53"/>
      <c r="Y6888" s="55"/>
    </row>
    <row r="6889" spans="21:25" x14ac:dyDescent="0.2">
      <c r="U6889" s="55"/>
      <c r="V6889" s="53"/>
      <c r="W6889" s="53"/>
      <c r="X6889" s="53"/>
      <c r="Y6889" s="55"/>
    </row>
    <row r="6890" spans="21:25" x14ac:dyDescent="0.2">
      <c r="U6890" s="55"/>
      <c r="V6890" s="53"/>
      <c r="W6890" s="53"/>
      <c r="X6890" s="53"/>
      <c r="Y6890" s="55"/>
    </row>
    <row r="6891" spans="21:25" x14ac:dyDescent="0.2">
      <c r="U6891" s="55"/>
      <c r="V6891" s="53"/>
      <c r="W6891" s="53"/>
      <c r="X6891" s="53"/>
      <c r="Y6891" s="55"/>
    </row>
    <row r="6892" spans="21:25" x14ac:dyDescent="0.2">
      <c r="U6892" s="55"/>
      <c r="V6892" s="53"/>
      <c r="W6892" s="53"/>
      <c r="X6892" s="53"/>
      <c r="Y6892" s="55"/>
    </row>
    <row r="6893" spans="21:25" x14ac:dyDescent="0.2">
      <c r="U6893" s="55"/>
      <c r="V6893" s="53"/>
      <c r="W6893" s="53"/>
      <c r="X6893" s="53"/>
      <c r="Y6893" s="55"/>
    </row>
    <row r="6894" spans="21:25" x14ac:dyDescent="0.2">
      <c r="U6894" s="55"/>
      <c r="V6894" s="53"/>
      <c r="W6894" s="53"/>
      <c r="X6894" s="53"/>
      <c r="Y6894" s="55"/>
    </row>
    <row r="6895" spans="21:25" x14ac:dyDescent="0.2">
      <c r="U6895" s="55"/>
      <c r="V6895" s="53"/>
      <c r="W6895" s="53"/>
      <c r="X6895" s="53"/>
      <c r="Y6895" s="55"/>
    </row>
    <row r="6896" spans="21:25" x14ac:dyDescent="0.2">
      <c r="U6896" s="55"/>
      <c r="V6896" s="53"/>
      <c r="W6896" s="53"/>
      <c r="X6896" s="53"/>
      <c r="Y6896" s="55"/>
    </row>
    <row r="6897" spans="21:25" x14ac:dyDescent="0.2">
      <c r="U6897" s="55"/>
      <c r="V6897" s="53"/>
      <c r="W6897" s="53"/>
      <c r="X6897" s="53"/>
      <c r="Y6897" s="55"/>
    </row>
    <row r="6898" spans="21:25" x14ac:dyDescent="0.2">
      <c r="U6898" s="55"/>
      <c r="V6898" s="53"/>
      <c r="W6898" s="53"/>
      <c r="X6898" s="53"/>
      <c r="Y6898" s="55"/>
    </row>
    <row r="6899" spans="21:25" x14ac:dyDescent="0.2">
      <c r="U6899" s="55"/>
      <c r="V6899" s="53"/>
      <c r="W6899" s="53"/>
      <c r="X6899" s="53"/>
      <c r="Y6899" s="55"/>
    </row>
    <row r="6900" spans="21:25" x14ac:dyDescent="0.2">
      <c r="U6900" s="55"/>
      <c r="V6900" s="53"/>
      <c r="W6900" s="53"/>
      <c r="X6900" s="53"/>
      <c r="Y6900" s="55"/>
    </row>
    <row r="6901" spans="21:25" x14ac:dyDescent="0.2">
      <c r="U6901" s="55"/>
      <c r="V6901" s="53"/>
      <c r="W6901" s="53"/>
      <c r="X6901" s="53"/>
      <c r="Y6901" s="55"/>
    </row>
    <row r="6902" spans="21:25" x14ac:dyDescent="0.2">
      <c r="U6902" s="55"/>
      <c r="V6902" s="53"/>
      <c r="W6902" s="53"/>
      <c r="X6902" s="53"/>
      <c r="Y6902" s="55"/>
    </row>
    <row r="6903" spans="21:25" x14ac:dyDescent="0.2">
      <c r="U6903" s="55"/>
      <c r="V6903" s="53"/>
      <c r="W6903" s="53"/>
      <c r="X6903" s="53"/>
      <c r="Y6903" s="55"/>
    </row>
    <row r="6904" spans="21:25" x14ac:dyDescent="0.2">
      <c r="U6904" s="55"/>
      <c r="V6904" s="53"/>
      <c r="W6904" s="53"/>
      <c r="X6904" s="53"/>
      <c r="Y6904" s="55"/>
    </row>
    <row r="6905" spans="21:25" x14ac:dyDescent="0.2">
      <c r="U6905" s="55"/>
      <c r="V6905" s="53"/>
      <c r="W6905" s="53"/>
      <c r="X6905" s="53"/>
      <c r="Y6905" s="55"/>
    </row>
    <row r="6906" spans="21:25" x14ac:dyDescent="0.2">
      <c r="U6906" s="55"/>
      <c r="V6906" s="53"/>
      <c r="W6906" s="53"/>
      <c r="X6906" s="53"/>
      <c r="Y6906" s="55"/>
    </row>
    <row r="6907" spans="21:25" x14ac:dyDescent="0.2">
      <c r="U6907" s="55"/>
      <c r="V6907" s="53"/>
      <c r="W6907" s="53"/>
      <c r="X6907" s="53"/>
      <c r="Y6907" s="55"/>
    </row>
    <row r="6908" spans="21:25" x14ac:dyDescent="0.2">
      <c r="U6908" s="55"/>
      <c r="V6908" s="53"/>
      <c r="W6908" s="53"/>
      <c r="X6908" s="53"/>
      <c r="Y6908" s="55"/>
    </row>
    <row r="6909" spans="21:25" x14ac:dyDescent="0.2">
      <c r="U6909" s="55"/>
      <c r="V6909" s="53"/>
      <c r="W6909" s="53"/>
      <c r="X6909" s="53"/>
      <c r="Y6909" s="55"/>
    </row>
    <row r="6910" spans="21:25" x14ac:dyDescent="0.2">
      <c r="U6910" s="55"/>
      <c r="V6910" s="53"/>
      <c r="W6910" s="53"/>
      <c r="X6910" s="53"/>
      <c r="Y6910" s="55"/>
    </row>
    <row r="6911" spans="21:25" x14ac:dyDescent="0.2">
      <c r="U6911" s="55"/>
      <c r="V6911" s="53"/>
      <c r="W6911" s="53"/>
      <c r="X6911" s="53"/>
      <c r="Y6911" s="55"/>
    </row>
    <row r="6912" spans="21:25" x14ac:dyDescent="0.2">
      <c r="U6912" s="55"/>
      <c r="V6912" s="53"/>
      <c r="W6912" s="53"/>
      <c r="X6912" s="53"/>
      <c r="Y6912" s="55"/>
    </row>
    <row r="6913" spans="21:25" x14ac:dyDescent="0.2">
      <c r="U6913" s="55"/>
      <c r="V6913" s="53"/>
      <c r="W6913" s="53"/>
      <c r="X6913" s="53"/>
      <c r="Y6913" s="55"/>
    </row>
    <row r="6914" spans="21:25" x14ac:dyDescent="0.2">
      <c r="U6914" s="55"/>
      <c r="V6914" s="53"/>
      <c r="W6914" s="53"/>
      <c r="X6914" s="53"/>
      <c r="Y6914" s="55"/>
    </row>
    <row r="6915" spans="21:25" x14ac:dyDescent="0.2">
      <c r="U6915" s="55"/>
      <c r="V6915" s="53"/>
      <c r="W6915" s="53"/>
      <c r="X6915" s="53"/>
      <c r="Y6915" s="55"/>
    </row>
    <row r="6916" spans="21:25" x14ac:dyDescent="0.2">
      <c r="U6916" s="55"/>
      <c r="V6916" s="53"/>
      <c r="W6916" s="53"/>
      <c r="X6916" s="53"/>
      <c r="Y6916" s="55"/>
    </row>
    <row r="6917" spans="21:25" x14ac:dyDescent="0.2">
      <c r="U6917" s="55"/>
      <c r="V6917" s="53"/>
      <c r="W6917" s="53"/>
      <c r="X6917" s="53"/>
      <c r="Y6917" s="55"/>
    </row>
    <row r="6918" spans="21:25" x14ac:dyDescent="0.2">
      <c r="U6918" s="55"/>
      <c r="V6918" s="53"/>
      <c r="W6918" s="53"/>
      <c r="X6918" s="53"/>
      <c r="Y6918" s="55"/>
    </row>
    <row r="6919" spans="21:25" x14ac:dyDescent="0.2">
      <c r="U6919" s="55"/>
      <c r="V6919" s="53"/>
      <c r="W6919" s="53"/>
      <c r="X6919" s="53"/>
      <c r="Y6919" s="55"/>
    </row>
    <row r="6920" spans="21:25" x14ac:dyDescent="0.2">
      <c r="U6920" s="55"/>
      <c r="V6920" s="53"/>
      <c r="W6920" s="53"/>
      <c r="X6920" s="53"/>
      <c r="Y6920" s="55"/>
    </row>
    <row r="6921" spans="21:25" x14ac:dyDescent="0.2">
      <c r="U6921" s="55"/>
      <c r="V6921" s="53"/>
      <c r="W6921" s="53"/>
      <c r="X6921" s="53"/>
      <c r="Y6921" s="55"/>
    </row>
    <row r="6922" spans="21:25" x14ac:dyDescent="0.2">
      <c r="U6922" s="55"/>
      <c r="V6922" s="53"/>
      <c r="W6922" s="53"/>
      <c r="X6922" s="53"/>
      <c r="Y6922" s="55"/>
    </row>
    <row r="6923" spans="21:25" x14ac:dyDescent="0.2">
      <c r="U6923" s="55"/>
      <c r="V6923" s="53"/>
      <c r="W6923" s="53"/>
      <c r="X6923" s="53"/>
      <c r="Y6923" s="55"/>
    </row>
    <row r="6924" spans="21:25" x14ac:dyDescent="0.2">
      <c r="U6924" s="55"/>
      <c r="V6924" s="53"/>
      <c r="W6924" s="53"/>
      <c r="X6924" s="53"/>
      <c r="Y6924" s="55"/>
    </row>
    <row r="6925" spans="21:25" x14ac:dyDescent="0.2">
      <c r="U6925" s="55"/>
      <c r="V6925" s="53"/>
      <c r="W6925" s="53"/>
      <c r="X6925" s="53"/>
      <c r="Y6925" s="55"/>
    </row>
    <row r="6926" spans="21:25" x14ac:dyDescent="0.2">
      <c r="U6926" s="55"/>
      <c r="V6926" s="53"/>
      <c r="W6926" s="53"/>
      <c r="X6926" s="53"/>
      <c r="Y6926" s="55"/>
    </row>
    <row r="6927" spans="21:25" x14ac:dyDescent="0.2">
      <c r="U6927" s="55"/>
      <c r="V6927" s="53"/>
      <c r="W6927" s="53"/>
      <c r="X6927" s="53"/>
      <c r="Y6927" s="55"/>
    </row>
    <row r="6928" spans="21:25" x14ac:dyDescent="0.2">
      <c r="U6928" s="55"/>
      <c r="V6928" s="53"/>
      <c r="W6928" s="53"/>
      <c r="X6928" s="53"/>
      <c r="Y6928" s="55"/>
    </row>
    <row r="6929" spans="21:25" x14ac:dyDescent="0.2">
      <c r="U6929" s="55"/>
      <c r="V6929" s="53"/>
      <c r="W6929" s="53"/>
      <c r="X6929" s="53"/>
      <c r="Y6929" s="55"/>
    </row>
    <row r="6930" spans="21:25" x14ac:dyDescent="0.2">
      <c r="U6930" s="55"/>
      <c r="V6930" s="53"/>
      <c r="W6930" s="53"/>
      <c r="X6930" s="53"/>
      <c r="Y6930" s="55"/>
    </row>
    <row r="6931" spans="21:25" x14ac:dyDescent="0.2">
      <c r="U6931" s="55"/>
      <c r="V6931" s="53"/>
      <c r="W6931" s="53"/>
      <c r="X6931" s="53"/>
      <c r="Y6931" s="55"/>
    </row>
    <row r="6932" spans="21:25" x14ac:dyDescent="0.2">
      <c r="U6932" s="55"/>
      <c r="V6932" s="53"/>
      <c r="W6932" s="53"/>
      <c r="X6932" s="53"/>
      <c r="Y6932" s="55"/>
    </row>
    <row r="6933" spans="21:25" x14ac:dyDescent="0.2">
      <c r="U6933" s="55"/>
      <c r="V6933" s="53"/>
      <c r="W6933" s="53"/>
      <c r="X6933" s="53"/>
      <c r="Y6933" s="55"/>
    </row>
    <row r="6934" spans="21:25" x14ac:dyDescent="0.2">
      <c r="U6934" s="55"/>
      <c r="V6934" s="53"/>
      <c r="W6934" s="53"/>
      <c r="X6934" s="53"/>
      <c r="Y6934" s="55"/>
    </row>
    <row r="6935" spans="21:25" x14ac:dyDescent="0.2">
      <c r="U6935" s="55"/>
      <c r="V6935" s="53"/>
      <c r="W6935" s="53"/>
      <c r="X6935" s="53"/>
      <c r="Y6935" s="55"/>
    </row>
    <row r="6936" spans="21:25" x14ac:dyDescent="0.2">
      <c r="U6936" s="55"/>
      <c r="V6936" s="53"/>
      <c r="W6936" s="53"/>
      <c r="X6936" s="53"/>
      <c r="Y6936" s="55"/>
    </row>
    <row r="6937" spans="21:25" x14ac:dyDescent="0.2">
      <c r="U6937" s="55"/>
      <c r="V6937" s="53"/>
      <c r="W6937" s="53"/>
      <c r="X6937" s="53"/>
      <c r="Y6937" s="55"/>
    </row>
    <row r="6938" spans="21:25" x14ac:dyDescent="0.2">
      <c r="U6938" s="55"/>
      <c r="V6938" s="53"/>
      <c r="W6938" s="53"/>
      <c r="X6938" s="53"/>
      <c r="Y6938" s="55"/>
    </row>
    <row r="6939" spans="21:25" x14ac:dyDescent="0.2">
      <c r="U6939" s="55"/>
      <c r="V6939" s="53"/>
      <c r="W6939" s="53"/>
      <c r="X6939" s="53"/>
      <c r="Y6939" s="55"/>
    </row>
    <row r="6940" spans="21:25" x14ac:dyDescent="0.2">
      <c r="U6940" s="55"/>
      <c r="V6940" s="53"/>
      <c r="W6940" s="53"/>
      <c r="X6940" s="53"/>
      <c r="Y6940" s="55"/>
    </row>
    <row r="6941" spans="21:25" x14ac:dyDescent="0.2">
      <c r="U6941" s="55"/>
      <c r="V6941" s="53"/>
      <c r="W6941" s="53"/>
      <c r="X6941" s="53"/>
      <c r="Y6941" s="55"/>
    </row>
    <row r="6942" spans="21:25" x14ac:dyDescent="0.2">
      <c r="U6942" s="55"/>
      <c r="V6942" s="53"/>
      <c r="W6942" s="53"/>
      <c r="X6942" s="53"/>
      <c r="Y6942" s="55"/>
    </row>
    <row r="6943" spans="21:25" x14ac:dyDescent="0.2">
      <c r="U6943" s="55"/>
      <c r="V6943" s="53"/>
      <c r="W6943" s="53"/>
      <c r="X6943" s="53"/>
      <c r="Y6943" s="55"/>
    </row>
    <row r="6944" spans="21:25" x14ac:dyDescent="0.2">
      <c r="U6944" s="55"/>
      <c r="V6944" s="53"/>
      <c r="W6944" s="53"/>
      <c r="X6944" s="53"/>
      <c r="Y6944" s="55"/>
    </row>
    <row r="6945" spans="21:25" x14ac:dyDescent="0.2">
      <c r="U6945" s="55"/>
      <c r="V6945" s="53"/>
      <c r="W6945" s="53"/>
      <c r="X6945" s="53"/>
      <c r="Y6945" s="55"/>
    </row>
    <row r="6946" spans="21:25" x14ac:dyDescent="0.2">
      <c r="U6946" s="55"/>
      <c r="V6946" s="53"/>
      <c r="W6946" s="53"/>
      <c r="X6946" s="53"/>
      <c r="Y6946" s="55"/>
    </row>
    <row r="6947" spans="21:25" x14ac:dyDescent="0.2">
      <c r="U6947" s="55"/>
      <c r="V6947" s="53"/>
      <c r="W6947" s="53"/>
      <c r="X6947" s="53"/>
      <c r="Y6947" s="55"/>
    </row>
    <row r="6948" spans="21:25" x14ac:dyDescent="0.2">
      <c r="U6948" s="55"/>
      <c r="V6948" s="53"/>
      <c r="W6948" s="53"/>
      <c r="X6948" s="53"/>
      <c r="Y6948" s="55"/>
    </row>
    <row r="6949" spans="21:25" x14ac:dyDescent="0.2">
      <c r="U6949" s="55"/>
      <c r="V6949" s="53"/>
      <c r="W6949" s="53"/>
      <c r="X6949" s="53"/>
      <c r="Y6949" s="55"/>
    </row>
    <row r="6950" spans="21:25" x14ac:dyDescent="0.2">
      <c r="U6950" s="55"/>
      <c r="V6950" s="53"/>
      <c r="W6950" s="53"/>
      <c r="X6950" s="53"/>
      <c r="Y6950" s="55"/>
    </row>
    <row r="6951" spans="21:25" x14ac:dyDescent="0.2">
      <c r="U6951" s="55"/>
      <c r="V6951" s="53"/>
      <c r="W6951" s="53"/>
      <c r="X6951" s="53"/>
      <c r="Y6951" s="55"/>
    </row>
    <row r="6952" spans="21:25" x14ac:dyDescent="0.2">
      <c r="U6952" s="55"/>
      <c r="V6952" s="53"/>
      <c r="W6952" s="53"/>
      <c r="X6952" s="53"/>
      <c r="Y6952" s="55"/>
    </row>
    <row r="6953" spans="21:25" x14ac:dyDescent="0.2">
      <c r="U6953" s="55"/>
      <c r="V6953" s="53"/>
      <c r="W6953" s="53"/>
      <c r="X6953" s="53"/>
      <c r="Y6953" s="55"/>
    </row>
    <row r="6954" spans="21:25" x14ac:dyDescent="0.2">
      <c r="U6954" s="55"/>
      <c r="V6954" s="53"/>
      <c r="W6954" s="53"/>
      <c r="X6954" s="53"/>
      <c r="Y6954" s="55"/>
    </row>
    <row r="6955" spans="21:25" x14ac:dyDescent="0.2">
      <c r="U6955" s="55"/>
      <c r="V6955" s="53"/>
      <c r="W6955" s="53"/>
      <c r="X6955" s="53"/>
      <c r="Y6955" s="55"/>
    </row>
    <row r="6956" spans="21:25" x14ac:dyDescent="0.2">
      <c r="U6956" s="55"/>
      <c r="V6956" s="53"/>
      <c r="W6956" s="53"/>
      <c r="X6956" s="53"/>
      <c r="Y6956" s="55"/>
    </row>
    <row r="6957" spans="21:25" x14ac:dyDescent="0.2">
      <c r="U6957" s="55"/>
      <c r="V6957" s="53"/>
      <c r="W6957" s="53"/>
      <c r="X6957" s="53"/>
      <c r="Y6957" s="55"/>
    </row>
    <row r="6958" spans="21:25" x14ac:dyDescent="0.2">
      <c r="U6958" s="55"/>
      <c r="V6958" s="53"/>
      <c r="W6958" s="53"/>
      <c r="X6958" s="53"/>
      <c r="Y6958" s="55"/>
    </row>
    <row r="6959" spans="21:25" x14ac:dyDescent="0.2">
      <c r="U6959" s="55"/>
      <c r="V6959" s="53"/>
      <c r="W6959" s="53"/>
      <c r="X6959" s="53"/>
      <c r="Y6959" s="55"/>
    </row>
    <row r="6960" spans="21:25" x14ac:dyDescent="0.2">
      <c r="U6960" s="55"/>
      <c r="V6960" s="53"/>
      <c r="W6960" s="53"/>
      <c r="X6960" s="53"/>
      <c r="Y6960" s="55"/>
    </row>
    <row r="6961" spans="21:25" x14ac:dyDescent="0.2">
      <c r="U6961" s="55"/>
      <c r="V6961" s="53"/>
      <c r="W6961" s="53"/>
      <c r="X6961" s="53"/>
      <c r="Y6961" s="55"/>
    </row>
    <row r="6962" spans="21:25" x14ac:dyDescent="0.2">
      <c r="U6962" s="55"/>
      <c r="V6962" s="53"/>
      <c r="W6962" s="53"/>
      <c r="X6962" s="53"/>
      <c r="Y6962" s="55"/>
    </row>
    <row r="6963" spans="21:25" x14ac:dyDescent="0.2">
      <c r="U6963" s="55"/>
      <c r="V6963" s="53"/>
      <c r="W6963" s="53"/>
      <c r="X6963" s="53"/>
      <c r="Y6963" s="55"/>
    </row>
    <row r="6964" spans="21:25" x14ac:dyDescent="0.2">
      <c r="U6964" s="55"/>
      <c r="V6964" s="53"/>
      <c r="W6964" s="53"/>
      <c r="X6964" s="53"/>
      <c r="Y6964" s="55"/>
    </row>
    <row r="6965" spans="21:25" x14ac:dyDescent="0.2">
      <c r="U6965" s="55"/>
      <c r="V6965" s="53"/>
      <c r="W6965" s="53"/>
      <c r="X6965" s="53"/>
      <c r="Y6965" s="55"/>
    </row>
    <row r="6966" spans="21:25" x14ac:dyDescent="0.2">
      <c r="U6966" s="55"/>
      <c r="V6966" s="53"/>
      <c r="W6966" s="53"/>
      <c r="X6966" s="53"/>
      <c r="Y6966" s="55"/>
    </row>
    <row r="6967" spans="21:25" x14ac:dyDescent="0.2">
      <c r="U6967" s="55"/>
      <c r="V6967" s="53"/>
      <c r="W6967" s="53"/>
      <c r="X6967" s="53"/>
      <c r="Y6967" s="55"/>
    </row>
    <row r="6968" spans="21:25" x14ac:dyDescent="0.2">
      <c r="U6968" s="55"/>
      <c r="V6968" s="53"/>
      <c r="W6968" s="53"/>
      <c r="X6968" s="53"/>
      <c r="Y6968" s="55"/>
    </row>
    <row r="6969" spans="21:25" x14ac:dyDescent="0.2">
      <c r="U6969" s="55"/>
      <c r="V6969" s="53"/>
      <c r="W6969" s="53"/>
      <c r="X6969" s="53"/>
      <c r="Y6969" s="55"/>
    </row>
    <row r="6970" spans="21:25" x14ac:dyDescent="0.2">
      <c r="U6970" s="55"/>
      <c r="V6970" s="53"/>
      <c r="W6970" s="53"/>
      <c r="X6970" s="53"/>
      <c r="Y6970" s="55"/>
    </row>
    <row r="6971" spans="21:25" x14ac:dyDescent="0.2">
      <c r="U6971" s="55"/>
      <c r="V6971" s="53"/>
      <c r="W6971" s="53"/>
      <c r="X6971" s="53"/>
      <c r="Y6971" s="55"/>
    </row>
    <row r="6972" spans="21:25" x14ac:dyDescent="0.2">
      <c r="U6972" s="55"/>
      <c r="V6972" s="53"/>
      <c r="W6972" s="53"/>
      <c r="X6972" s="53"/>
      <c r="Y6972" s="55"/>
    </row>
    <row r="6973" spans="21:25" x14ac:dyDescent="0.2">
      <c r="U6973" s="55"/>
      <c r="V6973" s="53"/>
      <c r="W6973" s="53"/>
      <c r="X6973" s="53"/>
      <c r="Y6973" s="55"/>
    </row>
    <row r="6974" spans="21:25" x14ac:dyDescent="0.2">
      <c r="U6974" s="55"/>
      <c r="V6974" s="53"/>
      <c r="W6974" s="53"/>
      <c r="X6974" s="53"/>
      <c r="Y6974" s="55"/>
    </row>
    <row r="6975" spans="21:25" x14ac:dyDescent="0.2">
      <c r="U6975" s="55"/>
      <c r="V6975" s="53"/>
      <c r="W6975" s="53"/>
      <c r="X6975" s="53"/>
      <c r="Y6975" s="55"/>
    </row>
    <row r="6976" spans="21:25" x14ac:dyDescent="0.2">
      <c r="U6976" s="55"/>
      <c r="V6976" s="53"/>
      <c r="W6976" s="53"/>
      <c r="X6976" s="53"/>
      <c r="Y6976" s="55"/>
    </row>
    <row r="6977" spans="21:25" x14ac:dyDescent="0.2">
      <c r="U6977" s="55"/>
      <c r="V6977" s="53"/>
      <c r="W6977" s="53"/>
      <c r="X6977" s="53"/>
      <c r="Y6977" s="55"/>
    </row>
    <row r="6978" spans="21:25" x14ac:dyDescent="0.2">
      <c r="U6978" s="55"/>
      <c r="V6978" s="53"/>
      <c r="W6978" s="53"/>
      <c r="X6978" s="53"/>
      <c r="Y6978" s="55"/>
    </row>
    <row r="6979" spans="21:25" x14ac:dyDescent="0.2">
      <c r="U6979" s="55"/>
      <c r="V6979" s="53"/>
      <c r="W6979" s="53"/>
      <c r="X6979" s="53"/>
      <c r="Y6979" s="55"/>
    </row>
    <row r="6980" spans="21:25" x14ac:dyDescent="0.2">
      <c r="U6980" s="55"/>
      <c r="V6980" s="53"/>
      <c r="W6980" s="53"/>
      <c r="X6980" s="53"/>
      <c r="Y6980" s="55"/>
    </row>
    <row r="6981" spans="21:25" x14ac:dyDescent="0.2">
      <c r="U6981" s="55"/>
      <c r="V6981" s="53"/>
      <c r="W6981" s="53"/>
      <c r="X6981" s="53"/>
      <c r="Y6981" s="55"/>
    </row>
    <row r="6982" spans="21:25" x14ac:dyDescent="0.2">
      <c r="U6982" s="55"/>
      <c r="V6982" s="53"/>
      <c r="W6982" s="53"/>
      <c r="X6982" s="53"/>
      <c r="Y6982" s="55"/>
    </row>
    <row r="6983" spans="21:25" x14ac:dyDescent="0.2">
      <c r="U6983" s="55"/>
      <c r="V6983" s="53"/>
      <c r="W6983" s="53"/>
      <c r="X6983" s="53"/>
      <c r="Y6983" s="55"/>
    </row>
    <row r="6984" spans="21:25" x14ac:dyDescent="0.2">
      <c r="U6984" s="55"/>
      <c r="V6984" s="53"/>
      <c r="W6984" s="53"/>
      <c r="X6984" s="53"/>
      <c r="Y6984" s="55"/>
    </row>
    <row r="6985" spans="21:25" x14ac:dyDescent="0.2">
      <c r="U6985" s="55"/>
      <c r="V6985" s="53"/>
      <c r="W6985" s="53"/>
      <c r="X6985" s="53"/>
      <c r="Y6985" s="55"/>
    </row>
    <row r="6986" spans="21:25" x14ac:dyDescent="0.2">
      <c r="U6986" s="55"/>
      <c r="V6986" s="53"/>
      <c r="W6986" s="53"/>
      <c r="X6986" s="53"/>
      <c r="Y6986" s="55"/>
    </row>
    <row r="6987" spans="21:25" x14ac:dyDescent="0.2">
      <c r="U6987" s="55"/>
      <c r="V6987" s="53"/>
      <c r="W6987" s="53"/>
      <c r="X6987" s="53"/>
      <c r="Y6987" s="55"/>
    </row>
    <row r="6988" spans="21:25" x14ac:dyDescent="0.2">
      <c r="U6988" s="55"/>
      <c r="V6988" s="53"/>
      <c r="W6988" s="53"/>
      <c r="X6988" s="53"/>
      <c r="Y6988" s="55"/>
    </row>
    <row r="6989" spans="21:25" x14ac:dyDescent="0.2">
      <c r="U6989" s="55"/>
      <c r="V6989" s="53"/>
      <c r="W6989" s="53"/>
      <c r="X6989" s="53"/>
      <c r="Y6989" s="55"/>
    </row>
    <row r="6990" spans="21:25" x14ac:dyDescent="0.2">
      <c r="U6990" s="55"/>
      <c r="V6990" s="53"/>
      <c r="W6990" s="53"/>
      <c r="X6990" s="53"/>
      <c r="Y6990" s="55"/>
    </row>
    <row r="6991" spans="21:25" x14ac:dyDescent="0.2">
      <c r="U6991" s="55"/>
      <c r="V6991" s="53"/>
      <c r="W6991" s="53"/>
      <c r="X6991" s="53"/>
      <c r="Y6991" s="55"/>
    </row>
    <row r="6992" spans="21:25" x14ac:dyDescent="0.2">
      <c r="U6992" s="55"/>
      <c r="V6992" s="53"/>
      <c r="W6992" s="53"/>
      <c r="X6992" s="53"/>
      <c r="Y6992" s="55"/>
    </row>
    <row r="6993" spans="21:25" x14ac:dyDescent="0.2">
      <c r="U6993" s="55"/>
      <c r="V6993" s="53"/>
      <c r="W6993" s="53"/>
      <c r="X6993" s="53"/>
      <c r="Y6993" s="55"/>
    </row>
    <row r="6994" spans="21:25" x14ac:dyDescent="0.2">
      <c r="U6994" s="55"/>
      <c r="V6994" s="53"/>
      <c r="W6994" s="53"/>
      <c r="X6994" s="53"/>
      <c r="Y6994" s="55"/>
    </row>
    <row r="6995" spans="21:25" x14ac:dyDescent="0.2">
      <c r="U6995" s="55"/>
      <c r="V6995" s="53"/>
      <c r="W6995" s="53"/>
      <c r="X6995" s="53"/>
      <c r="Y6995" s="55"/>
    </row>
    <row r="6996" spans="21:25" x14ac:dyDescent="0.2">
      <c r="U6996" s="55"/>
      <c r="V6996" s="53"/>
      <c r="W6996" s="53"/>
      <c r="X6996" s="53"/>
      <c r="Y6996" s="55"/>
    </row>
    <row r="6997" spans="21:25" x14ac:dyDescent="0.2">
      <c r="U6997" s="55"/>
      <c r="V6997" s="53"/>
      <c r="W6997" s="53"/>
      <c r="X6997" s="53"/>
      <c r="Y6997" s="55"/>
    </row>
    <row r="6998" spans="21:25" x14ac:dyDescent="0.2">
      <c r="U6998" s="55"/>
      <c r="V6998" s="53"/>
      <c r="W6998" s="53"/>
      <c r="X6998" s="53"/>
      <c r="Y6998" s="55"/>
    </row>
    <row r="6999" spans="21:25" x14ac:dyDescent="0.2">
      <c r="U6999" s="55"/>
      <c r="V6999" s="53"/>
      <c r="W6999" s="53"/>
      <c r="X6999" s="53"/>
      <c r="Y6999" s="55"/>
    </row>
    <row r="7000" spans="21:25" x14ac:dyDescent="0.2">
      <c r="U7000" s="55"/>
      <c r="V7000" s="53"/>
      <c r="W7000" s="53"/>
      <c r="X7000" s="53"/>
      <c r="Y7000" s="55"/>
    </row>
    <row r="7001" spans="21:25" x14ac:dyDescent="0.2">
      <c r="U7001" s="55"/>
      <c r="V7001" s="53"/>
      <c r="W7001" s="53"/>
      <c r="X7001" s="53"/>
      <c r="Y7001" s="55"/>
    </row>
    <row r="7002" spans="21:25" x14ac:dyDescent="0.2">
      <c r="U7002" s="55"/>
      <c r="V7002" s="53"/>
      <c r="W7002" s="53"/>
      <c r="X7002" s="53"/>
      <c r="Y7002" s="55"/>
    </row>
    <row r="7003" spans="21:25" x14ac:dyDescent="0.2">
      <c r="U7003" s="55"/>
      <c r="V7003" s="53"/>
      <c r="W7003" s="53"/>
      <c r="X7003" s="53"/>
      <c r="Y7003" s="55"/>
    </row>
    <row r="7004" spans="21:25" x14ac:dyDescent="0.2">
      <c r="U7004" s="55"/>
      <c r="V7004" s="53"/>
      <c r="W7004" s="53"/>
      <c r="X7004" s="53"/>
      <c r="Y7004" s="55"/>
    </row>
    <row r="7005" spans="21:25" x14ac:dyDescent="0.2">
      <c r="U7005" s="55"/>
      <c r="V7005" s="53"/>
      <c r="W7005" s="53"/>
      <c r="X7005" s="53"/>
      <c r="Y7005" s="55"/>
    </row>
    <row r="7006" spans="21:25" x14ac:dyDescent="0.2">
      <c r="U7006" s="55"/>
      <c r="V7006" s="53"/>
      <c r="W7006" s="53"/>
      <c r="X7006" s="53"/>
      <c r="Y7006" s="55"/>
    </row>
    <row r="7007" spans="21:25" x14ac:dyDescent="0.2">
      <c r="U7007" s="55"/>
      <c r="V7007" s="53"/>
      <c r="W7007" s="53"/>
      <c r="X7007" s="53"/>
      <c r="Y7007" s="55"/>
    </row>
    <row r="7008" spans="21:25" x14ac:dyDescent="0.2">
      <c r="U7008" s="55"/>
      <c r="V7008" s="53"/>
      <c r="W7008" s="53"/>
      <c r="X7008" s="53"/>
      <c r="Y7008" s="55"/>
    </row>
    <row r="7009" spans="21:25" x14ac:dyDescent="0.2">
      <c r="U7009" s="55"/>
      <c r="V7009" s="53"/>
      <c r="W7009" s="53"/>
      <c r="X7009" s="53"/>
      <c r="Y7009" s="55"/>
    </row>
    <row r="7010" spans="21:25" x14ac:dyDescent="0.2">
      <c r="U7010" s="55"/>
      <c r="V7010" s="53"/>
      <c r="W7010" s="53"/>
      <c r="X7010" s="53"/>
      <c r="Y7010" s="55"/>
    </row>
    <row r="7011" spans="21:25" x14ac:dyDescent="0.2">
      <c r="U7011" s="55"/>
      <c r="V7011" s="53"/>
      <c r="W7011" s="53"/>
      <c r="X7011" s="53"/>
      <c r="Y7011" s="55"/>
    </row>
    <row r="7012" spans="21:25" x14ac:dyDescent="0.2">
      <c r="U7012" s="55"/>
      <c r="V7012" s="53"/>
      <c r="W7012" s="53"/>
      <c r="X7012" s="53"/>
      <c r="Y7012" s="55"/>
    </row>
    <row r="7013" spans="21:25" x14ac:dyDescent="0.2">
      <c r="U7013" s="55"/>
      <c r="V7013" s="53"/>
      <c r="W7013" s="53"/>
      <c r="X7013" s="53"/>
      <c r="Y7013" s="55"/>
    </row>
    <row r="7014" spans="21:25" x14ac:dyDescent="0.2">
      <c r="U7014" s="55"/>
      <c r="V7014" s="53"/>
      <c r="W7014" s="53"/>
      <c r="X7014" s="53"/>
      <c r="Y7014" s="55"/>
    </row>
    <row r="7015" spans="21:25" x14ac:dyDescent="0.2">
      <c r="U7015" s="55"/>
      <c r="V7015" s="53"/>
      <c r="W7015" s="53"/>
      <c r="X7015" s="53"/>
      <c r="Y7015" s="55"/>
    </row>
    <row r="7016" spans="21:25" x14ac:dyDescent="0.2">
      <c r="U7016" s="55"/>
      <c r="V7016" s="53"/>
      <c r="W7016" s="53"/>
      <c r="X7016" s="53"/>
      <c r="Y7016" s="55"/>
    </row>
    <row r="7017" spans="21:25" x14ac:dyDescent="0.2">
      <c r="U7017" s="55"/>
      <c r="V7017" s="53"/>
      <c r="W7017" s="53"/>
      <c r="X7017" s="53"/>
      <c r="Y7017" s="55"/>
    </row>
    <row r="7018" spans="21:25" x14ac:dyDescent="0.2">
      <c r="U7018" s="55"/>
      <c r="V7018" s="53"/>
      <c r="W7018" s="53"/>
      <c r="X7018" s="53"/>
      <c r="Y7018" s="55"/>
    </row>
    <row r="7019" spans="21:25" x14ac:dyDescent="0.2">
      <c r="U7019" s="55"/>
      <c r="V7019" s="53"/>
      <c r="W7019" s="53"/>
      <c r="X7019" s="53"/>
      <c r="Y7019" s="55"/>
    </row>
    <row r="7020" spans="21:25" x14ac:dyDescent="0.2">
      <c r="U7020" s="55"/>
      <c r="V7020" s="53"/>
      <c r="W7020" s="53"/>
      <c r="X7020" s="53"/>
      <c r="Y7020" s="55"/>
    </row>
    <row r="7021" spans="21:25" x14ac:dyDescent="0.2">
      <c r="U7021" s="55"/>
      <c r="V7021" s="53"/>
      <c r="W7021" s="53"/>
      <c r="X7021" s="53"/>
      <c r="Y7021" s="55"/>
    </row>
    <row r="7022" spans="21:25" x14ac:dyDescent="0.2">
      <c r="U7022" s="55"/>
      <c r="V7022" s="53"/>
      <c r="W7022" s="53"/>
      <c r="X7022" s="53"/>
      <c r="Y7022" s="55"/>
    </row>
    <row r="7023" spans="21:25" x14ac:dyDescent="0.2">
      <c r="U7023" s="55"/>
      <c r="V7023" s="53"/>
      <c r="W7023" s="53"/>
      <c r="X7023" s="53"/>
      <c r="Y7023" s="55"/>
    </row>
    <row r="7024" spans="21:25" x14ac:dyDescent="0.2">
      <c r="U7024" s="55"/>
      <c r="V7024" s="53"/>
      <c r="W7024" s="53"/>
      <c r="X7024" s="53"/>
      <c r="Y7024" s="55"/>
    </row>
    <row r="7025" spans="21:25" x14ac:dyDescent="0.2">
      <c r="U7025" s="55"/>
      <c r="V7025" s="53"/>
      <c r="W7025" s="53"/>
      <c r="X7025" s="53"/>
      <c r="Y7025" s="55"/>
    </row>
    <row r="7026" spans="21:25" x14ac:dyDescent="0.2">
      <c r="U7026" s="55"/>
      <c r="V7026" s="53"/>
      <c r="W7026" s="53"/>
      <c r="X7026" s="53"/>
      <c r="Y7026" s="55"/>
    </row>
    <row r="7027" spans="21:25" x14ac:dyDescent="0.2">
      <c r="U7027" s="55"/>
      <c r="V7027" s="53"/>
      <c r="W7027" s="53"/>
      <c r="X7027" s="53"/>
      <c r="Y7027" s="55"/>
    </row>
    <row r="7028" spans="21:25" x14ac:dyDescent="0.2">
      <c r="U7028" s="55"/>
      <c r="V7028" s="53"/>
      <c r="W7028" s="53"/>
      <c r="X7028" s="53"/>
      <c r="Y7028" s="55"/>
    </row>
    <row r="7029" spans="21:25" x14ac:dyDescent="0.2">
      <c r="U7029" s="55"/>
      <c r="V7029" s="53"/>
      <c r="W7029" s="53"/>
      <c r="X7029" s="53"/>
      <c r="Y7029" s="55"/>
    </row>
    <row r="7030" spans="21:25" x14ac:dyDescent="0.2">
      <c r="U7030" s="55"/>
      <c r="V7030" s="53"/>
      <c r="W7030" s="53"/>
      <c r="X7030" s="53"/>
      <c r="Y7030" s="55"/>
    </row>
    <row r="7031" spans="21:25" x14ac:dyDescent="0.2">
      <c r="U7031" s="55"/>
      <c r="V7031" s="53"/>
      <c r="W7031" s="53"/>
      <c r="X7031" s="53"/>
      <c r="Y7031" s="55"/>
    </row>
    <row r="7032" spans="21:25" x14ac:dyDescent="0.2">
      <c r="U7032" s="55"/>
      <c r="V7032" s="53"/>
      <c r="W7032" s="53"/>
      <c r="X7032" s="53"/>
      <c r="Y7032" s="55"/>
    </row>
    <row r="7033" spans="21:25" x14ac:dyDescent="0.2">
      <c r="U7033" s="55"/>
      <c r="V7033" s="53"/>
      <c r="W7033" s="53"/>
      <c r="X7033" s="53"/>
      <c r="Y7033" s="55"/>
    </row>
    <row r="7034" spans="21:25" x14ac:dyDescent="0.2">
      <c r="U7034" s="55"/>
      <c r="V7034" s="53"/>
      <c r="W7034" s="53"/>
      <c r="X7034" s="53"/>
      <c r="Y7034" s="55"/>
    </row>
    <row r="7035" spans="21:25" x14ac:dyDescent="0.2">
      <c r="U7035" s="55"/>
      <c r="V7035" s="53"/>
      <c r="W7035" s="53"/>
      <c r="X7035" s="53"/>
      <c r="Y7035" s="55"/>
    </row>
    <row r="7036" spans="21:25" x14ac:dyDescent="0.2">
      <c r="U7036" s="55"/>
      <c r="V7036" s="53"/>
      <c r="W7036" s="53"/>
      <c r="X7036" s="53"/>
      <c r="Y7036" s="55"/>
    </row>
    <row r="7037" spans="21:25" x14ac:dyDescent="0.2">
      <c r="U7037" s="55"/>
      <c r="V7037" s="53"/>
      <c r="W7037" s="53"/>
      <c r="X7037" s="53"/>
      <c r="Y7037" s="55"/>
    </row>
    <row r="7038" spans="21:25" x14ac:dyDescent="0.2">
      <c r="U7038" s="55"/>
      <c r="V7038" s="53"/>
      <c r="W7038" s="53"/>
      <c r="X7038" s="53"/>
      <c r="Y7038" s="55"/>
    </row>
    <row r="7039" spans="21:25" x14ac:dyDescent="0.2">
      <c r="U7039" s="55"/>
      <c r="V7039" s="53"/>
      <c r="W7039" s="53"/>
      <c r="X7039" s="53"/>
      <c r="Y7039" s="55"/>
    </row>
    <row r="7040" spans="21:25" x14ac:dyDescent="0.2">
      <c r="U7040" s="55"/>
      <c r="V7040" s="53"/>
      <c r="W7040" s="53"/>
      <c r="X7040" s="53"/>
      <c r="Y7040" s="55"/>
    </row>
    <row r="7041" spans="21:25" x14ac:dyDescent="0.2">
      <c r="U7041" s="55"/>
      <c r="V7041" s="53"/>
      <c r="W7041" s="53"/>
      <c r="X7041" s="53"/>
      <c r="Y7041" s="55"/>
    </row>
    <row r="7042" spans="21:25" x14ac:dyDescent="0.2">
      <c r="U7042" s="55"/>
      <c r="V7042" s="53"/>
      <c r="W7042" s="53"/>
      <c r="X7042" s="53"/>
      <c r="Y7042" s="55"/>
    </row>
    <row r="7043" spans="21:25" x14ac:dyDescent="0.2">
      <c r="U7043" s="55"/>
      <c r="V7043" s="53"/>
      <c r="W7043" s="53"/>
      <c r="X7043" s="53"/>
      <c r="Y7043" s="55"/>
    </row>
    <row r="7044" spans="21:25" x14ac:dyDescent="0.2">
      <c r="U7044" s="55"/>
      <c r="V7044" s="53"/>
      <c r="W7044" s="53"/>
      <c r="X7044" s="53"/>
      <c r="Y7044" s="55"/>
    </row>
    <row r="7045" spans="21:25" x14ac:dyDescent="0.2">
      <c r="U7045" s="55"/>
      <c r="V7045" s="53"/>
      <c r="W7045" s="53"/>
      <c r="X7045" s="53"/>
      <c r="Y7045" s="55"/>
    </row>
    <row r="7046" spans="21:25" x14ac:dyDescent="0.2">
      <c r="U7046" s="55"/>
      <c r="V7046" s="53"/>
      <c r="W7046" s="53"/>
      <c r="X7046" s="53"/>
      <c r="Y7046" s="55"/>
    </row>
    <row r="7047" spans="21:25" x14ac:dyDescent="0.2">
      <c r="U7047" s="55"/>
      <c r="V7047" s="53"/>
      <c r="W7047" s="53"/>
      <c r="X7047" s="53"/>
      <c r="Y7047" s="55"/>
    </row>
    <row r="7048" spans="21:25" x14ac:dyDescent="0.2">
      <c r="U7048" s="55"/>
      <c r="V7048" s="53"/>
      <c r="W7048" s="53"/>
      <c r="X7048" s="53"/>
      <c r="Y7048" s="55"/>
    </row>
    <row r="7049" spans="21:25" x14ac:dyDescent="0.2">
      <c r="U7049" s="55"/>
      <c r="V7049" s="53"/>
      <c r="W7049" s="53"/>
      <c r="X7049" s="53"/>
      <c r="Y7049" s="55"/>
    </row>
    <row r="7050" spans="21:25" x14ac:dyDescent="0.2">
      <c r="U7050" s="55"/>
      <c r="V7050" s="53"/>
      <c r="W7050" s="53"/>
      <c r="X7050" s="53"/>
      <c r="Y7050" s="55"/>
    </row>
    <row r="7051" spans="21:25" x14ac:dyDescent="0.2">
      <c r="U7051" s="55"/>
      <c r="V7051" s="53"/>
      <c r="W7051" s="53"/>
      <c r="X7051" s="53"/>
      <c r="Y7051" s="55"/>
    </row>
    <row r="7052" spans="21:25" x14ac:dyDescent="0.2">
      <c r="U7052" s="55"/>
      <c r="V7052" s="53"/>
      <c r="W7052" s="53"/>
      <c r="X7052" s="53"/>
      <c r="Y7052" s="55"/>
    </row>
    <row r="7053" spans="21:25" x14ac:dyDescent="0.2">
      <c r="U7053" s="55"/>
      <c r="V7053" s="53"/>
      <c r="W7053" s="53"/>
      <c r="X7053" s="53"/>
      <c r="Y7053" s="55"/>
    </row>
    <row r="7054" spans="21:25" x14ac:dyDescent="0.2">
      <c r="U7054" s="55"/>
      <c r="V7054" s="53"/>
      <c r="W7054" s="53"/>
      <c r="X7054" s="53"/>
      <c r="Y7054" s="55"/>
    </row>
    <row r="7055" spans="21:25" x14ac:dyDescent="0.2">
      <c r="U7055" s="55"/>
      <c r="V7055" s="53"/>
      <c r="W7055" s="53"/>
      <c r="X7055" s="53"/>
      <c r="Y7055" s="55"/>
    </row>
    <row r="7056" spans="21:25" x14ac:dyDescent="0.2">
      <c r="U7056" s="55"/>
      <c r="V7056" s="53"/>
      <c r="W7056" s="53"/>
      <c r="X7056" s="53"/>
      <c r="Y7056" s="55"/>
    </row>
    <row r="7057" spans="21:25" x14ac:dyDescent="0.2">
      <c r="U7057" s="55"/>
      <c r="V7057" s="53"/>
      <c r="W7057" s="53"/>
      <c r="X7057" s="53"/>
      <c r="Y7057" s="55"/>
    </row>
    <row r="7058" spans="21:25" x14ac:dyDescent="0.2">
      <c r="U7058" s="55"/>
      <c r="V7058" s="53"/>
      <c r="W7058" s="53"/>
      <c r="X7058" s="53"/>
      <c r="Y7058" s="55"/>
    </row>
    <row r="7059" spans="21:25" x14ac:dyDescent="0.2">
      <c r="U7059" s="55"/>
      <c r="V7059" s="53"/>
      <c r="W7059" s="53"/>
      <c r="X7059" s="53"/>
      <c r="Y7059" s="55"/>
    </row>
    <row r="7060" spans="21:25" x14ac:dyDescent="0.2">
      <c r="U7060" s="55"/>
      <c r="V7060" s="53"/>
      <c r="W7060" s="53"/>
      <c r="X7060" s="53"/>
      <c r="Y7060" s="55"/>
    </row>
    <row r="7061" spans="21:25" x14ac:dyDescent="0.2">
      <c r="U7061" s="55"/>
      <c r="V7061" s="53"/>
      <c r="W7061" s="53"/>
      <c r="X7061" s="53"/>
      <c r="Y7061" s="55"/>
    </row>
    <row r="7062" spans="21:25" x14ac:dyDescent="0.2">
      <c r="U7062" s="55"/>
      <c r="V7062" s="53"/>
      <c r="W7062" s="53"/>
      <c r="X7062" s="53"/>
      <c r="Y7062" s="55"/>
    </row>
    <row r="7063" spans="21:25" x14ac:dyDescent="0.2">
      <c r="U7063" s="55"/>
      <c r="V7063" s="53"/>
      <c r="W7063" s="53"/>
      <c r="X7063" s="53"/>
      <c r="Y7063" s="55"/>
    </row>
    <row r="7064" spans="21:25" x14ac:dyDescent="0.2">
      <c r="U7064" s="55"/>
      <c r="V7064" s="53"/>
      <c r="W7064" s="53"/>
      <c r="X7064" s="53"/>
      <c r="Y7064" s="55"/>
    </row>
    <row r="7065" spans="21:25" x14ac:dyDescent="0.2">
      <c r="U7065" s="55"/>
      <c r="V7065" s="53"/>
      <c r="W7065" s="53"/>
      <c r="X7065" s="53"/>
      <c r="Y7065" s="55"/>
    </row>
    <row r="7066" spans="21:25" x14ac:dyDescent="0.2">
      <c r="U7066" s="55"/>
      <c r="V7066" s="53"/>
      <c r="W7066" s="53"/>
      <c r="X7066" s="53"/>
      <c r="Y7066" s="55"/>
    </row>
    <row r="7067" spans="21:25" x14ac:dyDescent="0.2">
      <c r="U7067" s="55"/>
      <c r="V7067" s="53"/>
      <c r="W7067" s="53"/>
      <c r="X7067" s="53"/>
      <c r="Y7067" s="55"/>
    </row>
    <row r="7068" spans="21:25" x14ac:dyDescent="0.2">
      <c r="U7068" s="55"/>
      <c r="V7068" s="53"/>
      <c r="W7068" s="53"/>
      <c r="X7068" s="53"/>
      <c r="Y7068" s="55"/>
    </row>
    <row r="7069" spans="21:25" x14ac:dyDescent="0.2">
      <c r="U7069" s="55"/>
      <c r="V7069" s="53"/>
      <c r="W7069" s="53"/>
      <c r="X7069" s="53"/>
      <c r="Y7069" s="55"/>
    </row>
    <row r="7070" spans="21:25" x14ac:dyDescent="0.2">
      <c r="U7070" s="55"/>
      <c r="V7070" s="53"/>
      <c r="W7070" s="53"/>
      <c r="X7070" s="53"/>
      <c r="Y7070" s="55"/>
    </row>
    <row r="7071" spans="21:25" x14ac:dyDescent="0.2">
      <c r="U7071" s="55"/>
      <c r="V7071" s="53"/>
      <c r="W7071" s="53"/>
      <c r="X7071" s="53"/>
      <c r="Y7071" s="55"/>
    </row>
    <row r="7072" spans="21:25" x14ac:dyDescent="0.2">
      <c r="U7072" s="55"/>
      <c r="V7072" s="53"/>
      <c r="W7072" s="53"/>
      <c r="X7072" s="53"/>
      <c r="Y7072" s="55"/>
    </row>
    <row r="7073" spans="21:25" x14ac:dyDescent="0.2">
      <c r="U7073" s="55"/>
      <c r="V7073" s="53"/>
      <c r="W7073" s="53"/>
      <c r="X7073" s="53"/>
      <c r="Y7073" s="55"/>
    </row>
    <row r="7074" spans="21:25" x14ac:dyDescent="0.2">
      <c r="U7074" s="55"/>
      <c r="V7074" s="53"/>
      <c r="W7074" s="53"/>
      <c r="X7074" s="53"/>
      <c r="Y7074" s="55"/>
    </row>
    <row r="7075" spans="21:25" x14ac:dyDescent="0.2">
      <c r="U7075" s="55"/>
      <c r="V7075" s="53"/>
      <c r="W7075" s="53"/>
      <c r="X7075" s="53"/>
      <c r="Y7075" s="55"/>
    </row>
    <row r="7076" spans="21:25" x14ac:dyDescent="0.2">
      <c r="U7076" s="55"/>
      <c r="V7076" s="53"/>
      <c r="W7076" s="53"/>
      <c r="X7076" s="53"/>
      <c r="Y7076" s="55"/>
    </row>
    <row r="7077" spans="21:25" x14ac:dyDescent="0.2">
      <c r="U7077" s="55"/>
      <c r="V7077" s="53"/>
      <c r="W7077" s="53"/>
      <c r="X7077" s="53"/>
      <c r="Y7077" s="55"/>
    </row>
    <row r="7078" spans="21:25" x14ac:dyDescent="0.2">
      <c r="U7078" s="55"/>
      <c r="V7078" s="53"/>
      <c r="W7078" s="53"/>
      <c r="X7078" s="53"/>
      <c r="Y7078" s="55"/>
    </row>
    <row r="7079" spans="21:25" x14ac:dyDescent="0.2">
      <c r="U7079" s="55"/>
      <c r="V7079" s="53"/>
      <c r="W7079" s="53"/>
      <c r="X7079" s="53"/>
      <c r="Y7079" s="55"/>
    </row>
    <row r="7080" spans="21:25" x14ac:dyDescent="0.2">
      <c r="U7080" s="55"/>
      <c r="V7080" s="53"/>
      <c r="W7080" s="53"/>
      <c r="X7080" s="53"/>
      <c r="Y7080" s="55"/>
    </row>
    <row r="7081" spans="21:25" x14ac:dyDescent="0.2">
      <c r="U7081" s="55"/>
      <c r="V7081" s="53"/>
      <c r="W7081" s="53"/>
      <c r="X7081" s="53"/>
      <c r="Y7081" s="55"/>
    </row>
    <row r="7082" spans="21:25" x14ac:dyDescent="0.2">
      <c r="U7082" s="55"/>
      <c r="V7082" s="53"/>
      <c r="W7082" s="53"/>
      <c r="X7082" s="53"/>
      <c r="Y7082" s="55"/>
    </row>
    <row r="7083" spans="21:25" x14ac:dyDescent="0.2">
      <c r="U7083" s="55"/>
      <c r="V7083" s="53"/>
      <c r="W7083" s="53"/>
      <c r="X7083" s="53"/>
      <c r="Y7083" s="55"/>
    </row>
    <row r="7084" spans="21:25" x14ac:dyDescent="0.2">
      <c r="U7084" s="55"/>
      <c r="V7084" s="53"/>
      <c r="W7084" s="53"/>
      <c r="X7084" s="53"/>
      <c r="Y7084" s="55"/>
    </row>
    <row r="7085" spans="21:25" x14ac:dyDescent="0.2">
      <c r="U7085" s="55"/>
      <c r="V7085" s="53"/>
      <c r="W7085" s="53"/>
      <c r="X7085" s="53"/>
      <c r="Y7085" s="55"/>
    </row>
    <row r="7086" spans="21:25" x14ac:dyDescent="0.2">
      <c r="U7086" s="55"/>
      <c r="V7086" s="53"/>
      <c r="W7086" s="53"/>
      <c r="X7086" s="53"/>
      <c r="Y7086" s="55"/>
    </row>
    <row r="7087" spans="21:25" x14ac:dyDescent="0.2">
      <c r="U7087" s="55"/>
      <c r="V7087" s="53"/>
      <c r="W7087" s="53"/>
      <c r="X7087" s="53"/>
      <c r="Y7087" s="55"/>
    </row>
    <row r="7088" spans="21:25" x14ac:dyDescent="0.2">
      <c r="U7088" s="55"/>
      <c r="V7088" s="53"/>
      <c r="W7088" s="53"/>
      <c r="X7088" s="53"/>
      <c r="Y7088" s="55"/>
    </row>
    <row r="7089" spans="21:25" x14ac:dyDescent="0.2">
      <c r="U7089" s="55"/>
      <c r="V7089" s="53"/>
      <c r="W7089" s="53"/>
      <c r="X7089" s="53"/>
      <c r="Y7089" s="55"/>
    </row>
    <row r="7090" spans="21:25" x14ac:dyDescent="0.2">
      <c r="U7090" s="55"/>
      <c r="V7090" s="53"/>
      <c r="W7090" s="53"/>
      <c r="X7090" s="53"/>
      <c r="Y7090" s="55"/>
    </row>
    <row r="7091" spans="21:25" x14ac:dyDescent="0.2">
      <c r="U7091" s="55"/>
      <c r="V7091" s="53"/>
      <c r="W7091" s="53"/>
      <c r="X7091" s="53"/>
      <c r="Y7091" s="55"/>
    </row>
    <row r="7092" spans="21:25" x14ac:dyDescent="0.2">
      <c r="U7092" s="55"/>
      <c r="V7092" s="53"/>
      <c r="W7092" s="53"/>
      <c r="X7092" s="53"/>
      <c r="Y7092" s="55"/>
    </row>
    <row r="7093" spans="21:25" x14ac:dyDescent="0.2">
      <c r="U7093" s="55"/>
      <c r="V7093" s="53"/>
      <c r="W7093" s="53"/>
      <c r="X7093" s="53"/>
      <c r="Y7093" s="55"/>
    </row>
    <row r="7094" spans="21:25" x14ac:dyDescent="0.2">
      <c r="U7094" s="55"/>
      <c r="V7094" s="53"/>
      <c r="W7094" s="53"/>
      <c r="X7094" s="53"/>
      <c r="Y7094" s="55"/>
    </row>
    <row r="7095" spans="21:25" x14ac:dyDescent="0.2">
      <c r="U7095" s="55"/>
      <c r="V7095" s="53"/>
      <c r="W7095" s="53"/>
      <c r="X7095" s="53"/>
      <c r="Y7095" s="55"/>
    </row>
    <row r="7096" spans="21:25" x14ac:dyDescent="0.2">
      <c r="U7096" s="55"/>
      <c r="V7096" s="53"/>
      <c r="W7096" s="53"/>
      <c r="X7096" s="53"/>
      <c r="Y7096" s="55"/>
    </row>
    <row r="7097" spans="21:25" x14ac:dyDescent="0.2">
      <c r="U7097" s="55"/>
      <c r="V7097" s="53"/>
      <c r="W7097" s="53"/>
      <c r="X7097" s="53"/>
      <c r="Y7097" s="55"/>
    </row>
    <row r="7098" spans="21:25" x14ac:dyDescent="0.2">
      <c r="U7098" s="55"/>
      <c r="V7098" s="53"/>
      <c r="W7098" s="53"/>
      <c r="X7098" s="53"/>
      <c r="Y7098" s="55"/>
    </row>
    <row r="7099" spans="21:25" x14ac:dyDescent="0.2">
      <c r="U7099" s="55"/>
      <c r="V7099" s="53"/>
      <c r="W7099" s="53"/>
      <c r="X7099" s="53"/>
      <c r="Y7099" s="55"/>
    </row>
    <row r="7100" spans="21:25" x14ac:dyDescent="0.2">
      <c r="U7100" s="55"/>
      <c r="V7100" s="53"/>
      <c r="W7100" s="53"/>
      <c r="X7100" s="53"/>
      <c r="Y7100" s="55"/>
    </row>
    <row r="7101" spans="21:25" x14ac:dyDescent="0.2">
      <c r="U7101" s="55"/>
      <c r="V7101" s="53"/>
      <c r="W7101" s="53"/>
      <c r="X7101" s="53"/>
      <c r="Y7101" s="55"/>
    </row>
    <row r="7102" spans="21:25" x14ac:dyDescent="0.2">
      <c r="U7102" s="55"/>
      <c r="V7102" s="53"/>
      <c r="W7102" s="53"/>
      <c r="X7102" s="53"/>
      <c r="Y7102" s="55"/>
    </row>
    <row r="7103" spans="21:25" x14ac:dyDescent="0.2">
      <c r="U7103" s="55"/>
      <c r="V7103" s="53"/>
      <c r="W7103" s="53"/>
      <c r="X7103" s="53"/>
      <c r="Y7103" s="55"/>
    </row>
    <row r="7104" spans="21:25" x14ac:dyDescent="0.2">
      <c r="U7104" s="55"/>
      <c r="V7104" s="53"/>
      <c r="W7104" s="53"/>
      <c r="X7104" s="53"/>
      <c r="Y7104" s="55"/>
    </row>
    <row r="7105" spans="21:25" x14ac:dyDescent="0.2">
      <c r="U7105" s="55"/>
      <c r="V7105" s="53"/>
      <c r="W7105" s="53"/>
      <c r="X7105" s="53"/>
      <c r="Y7105" s="55"/>
    </row>
    <row r="7106" spans="21:25" x14ac:dyDescent="0.2">
      <c r="U7106" s="55"/>
      <c r="V7106" s="53"/>
      <c r="W7106" s="53"/>
      <c r="X7106" s="53"/>
      <c r="Y7106" s="55"/>
    </row>
    <row r="7107" spans="21:25" x14ac:dyDescent="0.2">
      <c r="U7107" s="55"/>
      <c r="V7107" s="53"/>
      <c r="W7107" s="53"/>
      <c r="X7107" s="53"/>
      <c r="Y7107" s="55"/>
    </row>
    <row r="7108" spans="21:25" x14ac:dyDescent="0.2">
      <c r="U7108" s="55"/>
      <c r="V7108" s="53"/>
      <c r="W7108" s="53"/>
      <c r="X7108" s="53"/>
      <c r="Y7108" s="55"/>
    </row>
    <row r="7109" spans="21:25" x14ac:dyDescent="0.2">
      <c r="U7109" s="55"/>
      <c r="V7109" s="53"/>
      <c r="W7109" s="53"/>
      <c r="X7109" s="53"/>
      <c r="Y7109" s="55"/>
    </row>
    <row r="7110" spans="21:25" x14ac:dyDescent="0.2">
      <c r="U7110" s="55"/>
      <c r="V7110" s="53"/>
      <c r="W7110" s="53"/>
      <c r="X7110" s="53"/>
      <c r="Y7110" s="55"/>
    </row>
    <row r="7111" spans="21:25" x14ac:dyDescent="0.2">
      <c r="U7111" s="55"/>
      <c r="V7111" s="53"/>
      <c r="W7111" s="53"/>
      <c r="X7111" s="53"/>
      <c r="Y7111" s="55"/>
    </row>
    <row r="7112" spans="21:25" x14ac:dyDescent="0.2">
      <c r="U7112" s="55"/>
      <c r="V7112" s="53"/>
      <c r="W7112" s="53"/>
      <c r="X7112" s="53"/>
      <c r="Y7112" s="55"/>
    </row>
    <row r="7113" spans="21:25" x14ac:dyDescent="0.2">
      <c r="U7113" s="55"/>
      <c r="V7113" s="53"/>
      <c r="W7113" s="53"/>
      <c r="X7113" s="53"/>
      <c r="Y7113" s="55"/>
    </row>
    <row r="7114" spans="21:25" x14ac:dyDescent="0.2">
      <c r="U7114" s="55"/>
      <c r="V7114" s="53"/>
      <c r="W7114" s="53"/>
      <c r="X7114" s="53"/>
      <c r="Y7114" s="55"/>
    </row>
    <row r="7115" spans="21:25" x14ac:dyDescent="0.2">
      <c r="U7115" s="55"/>
      <c r="V7115" s="53"/>
      <c r="W7115" s="53"/>
      <c r="X7115" s="53"/>
      <c r="Y7115" s="55"/>
    </row>
    <row r="7116" spans="21:25" x14ac:dyDescent="0.2">
      <c r="U7116" s="55"/>
      <c r="V7116" s="53"/>
      <c r="W7116" s="53"/>
      <c r="X7116" s="53"/>
      <c r="Y7116" s="55"/>
    </row>
    <row r="7117" spans="21:25" x14ac:dyDescent="0.2">
      <c r="U7117" s="55"/>
      <c r="V7117" s="53"/>
      <c r="W7117" s="53"/>
      <c r="X7117" s="53"/>
      <c r="Y7117" s="55"/>
    </row>
    <row r="7118" spans="21:25" x14ac:dyDescent="0.2">
      <c r="U7118" s="55"/>
      <c r="V7118" s="53"/>
      <c r="W7118" s="53"/>
      <c r="X7118" s="53"/>
      <c r="Y7118" s="55"/>
    </row>
    <row r="7119" spans="21:25" x14ac:dyDescent="0.2">
      <c r="U7119" s="55"/>
      <c r="V7119" s="53"/>
      <c r="W7119" s="53"/>
      <c r="X7119" s="53"/>
      <c r="Y7119" s="55"/>
    </row>
    <row r="7120" spans="21:25" x14ac:dyDescent="0.2">
      <c r="U7120" s="55"/>
      <c r="V7120" s="53"/>
      <c r="W7120" s="53"/>
      <c r="X7120" s="53"/>
      <c r="Y7120" s="55"/>
    </row>
    <row r="7121" spans="21:25" x14ac:dyDescent="0.2">
      <c r="U7121" s="55"/>
      <c r="V7121" s="53"/>
      <c r="W7121" s="53"/>
      <c r="X7121" s="53"/>
      <c r="Y7121" s="55"/>
    </row>
    <row r="7122" spans="21:25" x14ac:dyDescent="0.2">
      <c r="U7122" s="55"/>
      <c r="V7122" s="53"/>
      <c r="W7122" s="53"/>
      <c r="X7122" s="53"/>
      <c r="Y7122" s="55"/>
    </row>
    <row r="7123" spans="21:25" x14ac:dyDescent="0.2">
      <c r="U7123" s="55"/>
      <c r="V7123" s="53"/>
      <c r="W7123" s="53"/>
      <c r="X7123" s="53"/>
      <c r="Y7123" s="55"/>
    </row>
    <row r="7124" spans="21:25" x14ac:dyDescent="0.2">
      <c r="U7124" s="55"/>
      <c r="V7124" s="53"/>
      <c r="W7124" s="53"/>
      <c r="X7124" s="53"/>
      <c r="Y7124" s="55"/>
    </row>
    <row r="7125" spans="21:25" x14ac:dyDescent="0.2">
      <c r="U7125" s="55"/>
      <c r="V7125" s="53"/>
      <c r="W7125" s="53"/>
      <c r="X7125" s="53"/>
      <c r="Y7125" s="55"/>
    </row>
    <row r="7126" spans="21:25" x14ac:dyDescent="0.2">
      <c r="U7126" s="55"/>
      <c r="V7126" s="53"/>
      <c r="W7126" s="53"/>
      <c r="X7126" s="53"/>
      <c r="Y7126" s="55"/>
    </row>
    <row r="7127" spans="21:25" x14ac:dyDescent="0.2">
      <c r="U7127" s="55"/>
      <c r="V7127" s="53"/>
      <c r="W7127" s="53"/>
      <c r="X7127" s="53"/>
      <c r="Y7127" s="55"/>
    </row>
    <row r="7128" spans="21:25" x14ac:dyDescent="0.2">
      <c r="U7128" s="55"/>
      <c r="V7128" s="53"/>
      <c r="W7128" s="53"/>
      <c r="X7128" s="53"/>
      <c r="Y7128" s="55"/>
    </row>
    <row r="7129" spans="21:25" x14ac:dyDescent="0.2">
      <c r="U7129" s="55"/>
      <c r="V7129" s="53"/>
      <c r="W7129" s="53"/>
      <c r="X7129" s="53"/>
      <c r="Y7129" s="55"/>
    </row>
    <row r="7130" spans="21:25" x14ac:dyDescent="0.2">
      <c r="U7130" s="55"/>
      <c r="V7130" s="53"/>
      <c r="W7130" s="53"/>
      <c r="X7130" s="53"/>
      <c r="Y7130" s="55"/>
    </row>
    <row r="7131" spans="21:25" x14ac:dyDescent="0.2">
      <c r="U7131" s="55"/>
      <c r="V7131" s="53"/>
      <c r="W7131" s="53"/>
      <c r="X7131" s="53"/>
      <c r="Y7131" s="55"/>
    </row>
    <row r="7132" spans="21:25" x14ac:dyDescent="0.2">
      <c r="U7132" s="55"/>
      <c r="V7132" s="53"/>
      <c r="W7132" s="53"/>
      <c r="X7132" s="53"/>
      <c r="Y7132" s="55"/>
    </row>
    <row r="7133" spans="21:25" x14ac:dyDescent="0.2">
      <c r="U7133" s="55"/>
      <c r="V7133" s="53"/>
      <c r="W7133" s="53"/>
      <c r="X7133" s="53"/>
      <c r="Y7133" s="55"/>
    </row>
    <row r="7134" spans="21:25" x14ac:dyDescent="0.2">
      <c r="U7134" s="55"/>
      <c r="V7134" s="53"/>
      <c r="W7134" s="53"/>
      <c r="X7134" s="53"/>
      <c r="Y7134" s="55"/>
    </row>
    <row r="7135" spans="21:25" x14ac:dyDescent="0.2">
      <c r="U7135" s="55"/>
      <c r="V7135" s="53"/>
      <c r="W7135" s="53"/>
      <c r="X7135" s="53"/>
      <c r="Y7135" s="55"/>
    </row>
    <row r="7136" spans="21:25" x14ac:dyDescent="0.2">
      <c r="U7136" s="55"/>
      <c r="V7136" s="53"/>
      <c r="W7136" s="53"/>
      <c r="X7136" s="53"/>
      <c r="Y7136" s="55"/>
    </row>
    <row r="7137" spans="21:25" x14ac:dyDescent="0.2">
      <c r="U7137" s="55"/>
      <c r="V7137" s="53"/>
      <c r="W7137" s="53"/>
      <c r="X7137" s="53"/>
      <c r="Y7137" s="55"/>
    </row>
    <row r="7138" spans="21:25" x14ac:dyDescent="0.2">
      <c r="U7138" s="55"/>
      <c r="V7138" s="53"/>
      <c r="W7138" s="53"/>
      <c r="X7138" s="53"/>
      <c r="Y7138" s="55"/>
    </row>
    <row r="7139" spans="21:25" x14ac:dyDescent="0.2">
      <c r="U7139" s="55"/>
      <c r="V7139" s="53"/>
      <c r="W7139" s="53"/>
      <c r="X7139" s="53"/>
      <c r="Y7139" s="55"/>
    </row>
    <row r="7140" spans="21:25" x14ac:dyDescent="0.2">
      <c r="U7140" s="55"/>
      <c r="V7140" s="53"/>
      <c r="W7140" s="53"/>
      <c r="X7140" s="53"/>
      <c r="Y7140" s="55"/>
    </row>
    <row r="7141" spans="21:25" x14ac:dyDescent="0.2">
      <c r="U7141" s="55"/>
      <c r="V7141" s="53"/>
      <c r="W7141" s="53"/>
      <c r="X7141" s="53"/>
      <c r="Y7141" s="55"/>
    </row>
    <row r="7142" spans="21:25" x14ac:dyDescent="0.2">
      <c r="U7142" s="55"/>
      <c r="V7142" s="53"/>
      <c r="W7142" s="53"/>
      <c r="X7142" s="53"/>
      <c r="Y7142" s="55"/>
    </row>
    <row r="7143" spans="21:25" x14ac:dyDescent="0.2">
      <c r="U7143" s="55"/>
      <c r="V7143" s="53"/>
      <c r="W7143" s="53"/>
      <c r="X7143" s="53"/>
      <c r="Y7143" s="55"/>
    </row>
    <row r="7144" spans="21:25" x14ac:dyDescent="0.2">
      <c r="U7144" s="55"/>
      <c r="V7144" s="53"/>
      <c r="W7144" s="53"/>
      <c r="X7144" s="53"/>
      <c r="Y7144" s="55"/>
    </row>
    <row r="7145" spans="21:25" x14ac:dyDescent="0.2">
      <c r="U7145" s="55"/>
      <c r="V7145" s="53"/>
      <c r="W7145" s="53"/>
      <c r="X7145" s="53"/>
      <c r="Y7145" s="55"/>
    </row>
    <row r="7146" spans="21:25" x14ac:dyDescent="0.2">
      <c r="U7146" s="55"/>
      <c r="V7146" s="53"/>
      <c r="W7146" s="53"/>
      <c r="X7146" s="53"/>
      <c r="Y7146" s="55"/>
    </row>
    <row r="7147" spans="21:25" x14ac:dyDescent="0.2">
      <c r="U7147" s="55"/>
      <c r="V7147" s="53"/>
      <c r="W7147" s="53"/>
      <c r="X7147" s="53"/>
      <c r="Y7147" s="55"/>
    </row>
    <row r="7148" spans="21:25" x14ac:dyDescent="0.2">
      <c r="U7148" s="55"/>
      <c r="V7148" s="53"/>
      <c r="W7148" s="53"/>
      <c r="X7148" s="53"/>
      <c r="Y7148" s="55"/>
    </row>
    <row r="7149" spans="21:25" x14ac:dyDescent="0.2">
      <c r="U7149" s="55"/>
      <c r="V7149" s="53"/>
      <c r="W7149" s="53"/>
      <c r="X7149" s="53"/>
      <c r="Y7149" s="55"/>
    </row>
    <row r="7150" spans="21:25" x14ac:dyDescent="0.2">
      <c r="U7150" s="55"/>
      <c r="V7150" s="53"/>
      <c r="W7150" s="53"/>
      <c r="X7150" s="53"/>
      <c r="Y7150" s="55"/>
    </row>
    <row r="7151" spans="21:25" x14ac:dyDescent="0.2">
      <c r="U7151" s="55"/>
      <c r="V7151" s="53"/>
      <c r="W7151" s="53"/>
      <c r="X7151" s="53"/>
      <c r="Y7151" s="55"/>
    </row>
    <row r="7152" spans="21:25" x14ac:dyDescent="0.2">
      <c r="U7152" s="55"/>
      <c r="V7152" s="53"/>
      <c r="W7152" s="53"/>
      <c r="X7152" s="53"/>
      <c r="Y7152" s="55"/>
    </row>
    <row r="7153" spans="21:25" x14ac:dyDescent="0.2">
      <c r="U7153" s="55"/>
      <c r="V7153" s="53"/>
      <c r="W7153" s="53"/>
      <c r="X7153" s="53"/>
      <c r="Y7153" s="55"/>
    </row>
    <row r="7154" spans="21:25" x14ac:dyDescent="0.2">
      <c r="U7154" s="55"/>
      <c r="V7154" s="53"/>
      <c r="W7154" s="53"/>
      <c r="X7154" s="53"/>
      <c r="Y7154" s="55"/>
    </row>
    <row r="7155" spans="21:25" x14ac:dyDescent="0.2">
      <c r="U7155" s="55"/>
      <c r="V7155" s="53"/>
      <c r="W7155" s="53"/>
      <c r="X7155" s="53"/>
      <c r="Y7155" s="55"/>
    </row>
    <row r="7156" spans="21:25" x14ac:dyDescent="0.2">
      <c r="U7156" s="55"/>
      <c r="V7156" s="53"/>
      <c r="W7156" s="53"/>
      <c r="X7156" s="53"/>
      <c r="Y7156" s="55"/>
    </row>
    <row r="7157" spans="21:25" x14ac:dyDescent="0.2">
      <c r="U7157" s="55"/>
      <c r="V7157" s="53"/>
      <c r="W7157" s="53"/>
      <c r="X7157" s="53"/>
      <c r="Y7157" s="55"/>
    </row>
    <row r="7158" spans="21:25" x14ac:dyDescent="0.2">
      <c r="U7158" s="55"/>
      <c r="V7158" s="53"/>
      <c r="W7158" s="53"/>
      <c r="X7158" s="53"/>
      <c r="Y7158" s="55"/>
    </row>
    <row r="7159" spans="21:25" x14ac:dyDescent="0.2">
      <c r="U7159" s="55"/>
      <c r="V7159" s="53"/>
      <c r="W7159" s="53"/>
      <c r="X7159" s="53"/>
      <c r="Y7159" s="55"/>
    </row>
    <row r="7160" spans="21:25" x14ac:dyDescent="0.2">
      <c r="U7160" s="55"/>
      <c r="V7160" s="53"/>
      <c r="W7160" s="53"/>
      <c r="X7160" s="53"/>
      <c r="Y7160" s="55"/>
    </row>
    <row r="7161" spans="21:25" x14ac:dyDescent="0.2">
      <c r="U7161" s="55"/>
      <c r="V7161" s="53"/>
      <c r="W7161" s="53"/>
      <c r="X7161" s="53"/>
      <c r="Y7161" s="55"/>
    </row>
    <row r="7162" spans="21:25" x14ac:dyDescent="0.2">
      <c r="U7162" s="55"/>
      <c r="V7162" s="53"/>
      <c r="W7162" s="53"/>
      <c r="X7162" s="53"/>
      <c r="Y7162" s="55"/>
    </row>
    <row r="7163" spans="21:25" x14ac:dyDescent="0.2">
      <c r="U7163" s="55"/>
      <c r="V7163" s="53"/>
      <c r="W7163" s="53"/>
      <c r="X7163" s="53"/>
      <c r="Y7163" s="55"/>
    </row>
    <row r="7164" spans="21:25" x14ac:dyDescent="0.2">
      <c r="U7164" s="55"/>
      <c r="V7164" s="53"/>
      <c r="W7164" s="53"/>
      <c r="X7164" s="53"/>
      <c r="Y7164" s="55"/>
    </row>
    <row r="7165" spans="21:25" x14ac:dyDescent="0.2">
      <c r="U7165" s="55"/>
      <c r="V7165" s="53"/>
      <c r="W7165" s="53"/>
      <c r="X7165" s="53"/>
      <c r="Y7165" s="55"/>
    </row>
    <row r="7166" spans="21:25" x14ac:dyDescent="0.2">
      <c r="U7166" s="55"/>
      <c r="V7166" s="53"/>
      <c r="W7166" s="53"/>
      <c r="X7166" s="53"/>
      <c r="Y7166" s="55"/>
    </row>
    <row r="7167" spans="21:25" x14ac:dyDescent="0.2">
      <c r="U7167" s="55"/>
      <c r="V7167" s="53"/>
      <c r="W7167" s="53"/>
      <c r="X7167" s="53"/>
      <c r="Y7167" s="55"/>
    </row>
    <row r="7168" spans="21:25" x14ac:dyDescent="0.2">
      <c r="U7168" s="55"/>
      <c r="V7168" s="53"/>
      <c r="W7168" s="53"/>
      <c r="X7168" s="53"/>
      <c r="Y7168" s="55"/>
    </row>
    <row r="7169" spans="21:25" x14ac:dyDescent="0.2">
      <c r="U7169" s="55"/>
      <c r="V7169" s="53"/>
      <c r="W7169" s="53"/>
      <c r="X7169" s="53"/>
      <c r="Y7169" s="55"/>
    </row>
    <row r="7170" spans="21:25" x14ac:dyDescent="0.2">
      <c r="U7170" s="55"/>
      <c r="V7170" s="53"/>
      <c r="W7170" s="53"/>
      <c r="X7170" s="53"/>
      <c r="Y7170" s="55"/>
    </row>
    <row r="7171" spans="21:25" x14ac:dyDescent="0.2">
      <c r="U7171" s="55"/>
      <c r="V7171" s="53"/>
      <c r="W7171" s="53"/>
      <c r="X7171" s="53"/>
      <c r="Y7171" s="55"/>
    </row>
    <row r="7172" spans="21:25" x14ac:dyDescent="0.2">
      <c r="U7172" s="55"/>
      <c r="V7172" s="53"/>
      <c r="W7172" s="53"/>
      <c r="X7172" s="53"/>
      <c r="Y7172" s="55"/>
    </row>
    <row r="7173" spans="21:25" x14ac:dyDescent="0.2">
      <c r="U7173" s="55"/>
      <c r="V7173" s="53"/>
      <c r="W7173" s="53"/>
      <c r="X7173" s="53"/>
      <c r="Y7173" s="55"/>
    </row>
    <row r="7174" spans="21:25" x14ac:dyDescent="0.2">
      <c r="U7174" s="55"/>
      <c r="V7174" s="53"/>
      <c r="W7174" s="53"/>
      <c r="X7174" s="53"/>
      <c r="Y7174" s="55"/>
    </row>
    <row r="7175" spans="21:25" x14ac:dyDescent="0.2">
      <c r="U7175" s="55"/>
      <c r="V7175" s="53"/>
      <c r="W7175" s="53"/>
      <c r="X7175" s="53"/>
      <c r="Y7175" s="55"/>
    </row>
    <row r="7176" spans="21:25" x14ac:dyDescent="0.2">
      <c r="U7176" s="55"/>
      <c r="V7176" s="53"/>
      <c r="W7176" s="53"/>
      <c r="X7176" s="53"/>
      <c r="Y7176" s="55"/>
    </row>
    <row r="7177" spans="21:25" x14ac:dyDescent="0.2">
      <c r="U7177" s="55"/>
      <c r="V7177" s="53"/>
      <c r="W7177" s="53"/>
      <c r="X7177" s="53"/>
      <c r="Y7177" s="55"/>
    </row>
    <row r="7178" spans="21:25" x14ac:dyDescent="0.2">
      <c r="U7178" s="55"/>
      <c r="V7178" s="53"/>
      <c r="W7178" s="53"/>
      <c r="X7178" s="53"/>
      <c r="Y7178" s="55"/>
    </row>
    <row r="7179" spans="21:25" x14ac:dyDescent="0.2">
      <c r="U7179" s="55"/>
      <c r="V7179" s="53"/>
      <c r="W7179" s="53"/>
      <c r="X7179" s="53"/>
      <c r="Y7179" s="55"/>
    </row>
    <row r="7180" spans="21:25" x14ac:dyDescent="0.2">
      <c r="U7180" s="55"/>
      <c r="V7180" s="53"/>
      <c r="W7180" s="53"/>
      <c r="X7180" s="53"/>
      <c r="Y7180" s="55"/>
    </row>
    <row r="7181" spans="21:25" x14ac:dyDescent="0.2">
      <c r="U7181" s="55"/>
      <c r="V7181" s="53"/>
      <c r="W7181" s="53"/>
      <c r="X7181" s="53"/>
      <c r="Y7181" s="55"/>
    </row>
    <row r="7182" spans="21:25" x14ac:dyDescent="0.2">
      <c r="U7182" s="55"/>
      <c r="V7182" s="53"/>
      <c r="W7182" s="53"/>
      <c r="X7182" s="53"/>
      <c r="Y7182" s="55"/>
    </row>
    <row r="7183" spans="21:25" x14ac:dyDescent="0.2">
      <c r="U7183" s="55"/>
      <c r="V7183" s="53"/>
      <c r="W7183" s="53"/>
      <c r="X7183" s="53"/>
      <c r="Y7183" s="55"/>
    </row>
    <row r="7184" spans="21:25" x14ac:dyDescent="0.2">
      <c r="U7184" s="55"/>
      <c r="V7184" s="53"/>
      <c r="W7184" s="53"/>
      <c r="X7184" s="53"/>
      <c r="Y7184" s="55"/>
    </row>
    <row r="7185" spans="21:25" x14ac:dyDescent="0.2">
      <c r="U7185" s="55"/>
      <c r="V7185" s="53"/>
      <c r="W7185" s="53"/>
      <c r="X7185" s="53"/>
      <c r="Y7185" s="55"/>
    </row>
    <row r="7186" spans="21:25" x14ac:dyDescent="0.2">
      <c r="U7186" s="55"/>
      <c r="V7186" s="53"/>
      <c r="W7186" s="53"/>
      <c r="X7186" s="53"/>
      <c r="Y7186" s="55"/>
    </row>
    <row r="7187" spans="21:25" x14ac:dyDescent="0.2">
      <c r="U7187" s="55"/>
      <c r="V7187" s="53"/>
      <c r="W7187" s="53"/>
      <c r="X7187" s="53"/>
      <c r="Y7187" s="55"/>
    </row>
    <row r="7188" spans="21:25" x14ac:dyDescent="0.2">
      <c r="U7188" s="55"/>
      <c r="V7188" s="53"/>
      <c r="W7188" s="53"/>
      <c r="X7188" s="53"/>
      <c r="Y7188" s="55"/>
    </row>
    <row r="7189" spans="21:25" x14ac:dyDescent="0.2">
      <c r="U7189" s="55"/>
      <c r="V7189" s="53"/>
      <c r="W7189" s="53"/>
      <c r="X7189" s="53"/>
      <c r="Y7189" s="55"/>
    </row>
    <row r="7190" spans="21:25" x14ac:dyDescent="0.2">
      <c r="U7190" s="55"/>
      <c r="V7190" s="53"/>
      <c r="W7190" s="53"/>
      <c r="X7190" s="53"/>
      <c r="Y7190" s="55"/>
    </row>
    <row r="7191" spans="21:25" x14ac:dyDescent="0.2">
      <c r="U7191" s="55"/>
      <c r="V7191" s="53"/>
      <c r="W7191" s="53"/>
      <c r="X7191" s="53"/>
      <c r="Y7191" s="55"/>
    </row>
    <row r="7192" spans="21:25" x14ac:dyDescent="0.2">
      <c r="U7192" s="55"/>
      <c r="V7192" s="53"/>
      <c r="W7192" s="53"/>
      <c r="X7192" s="53"/>
      <c r="Y7192" s="55"/>
    </row>
    <row r="7193" spans="21:25" x14ac:dyDescent="0.2">
      <c r="U7193" s="55"/>
      <c r="V7193" s="53"/>
      <c r="W7193" s="53"/>
      <c r="X7193" s="53"/>
      <c r="Y7193" s="55"/>
    </row>
    <row r="7194" spans="21:25" x14ac:dyDescent="0.2">
      <c r="U7194" s="55"/>
      <c r="V7194" s="53"/>
      <c r="W7194" s="53"/>
      <c r="X7194" s="53"/>
      <c r="Y7194" s="55"/>
    </row>
    <row r="7195" spans="21:25" x14ac:dyDescent="0.2">
      <c r="U7195" s="55"/>
      <c r="V7195" s="53"/>
      <c r="W7195" s="53"/>
      <c r="X7195" s="53"/>
      <c r="Y7195" s="55"/>
    </row>
    <row r="7196" spans="21:25" x14ac:dyDescent="0.2">
      <c r="U7196" s="55"/>
      <c r="V7196" s="53"/>
      <c r="W7196" s="53"/>
      <c r="X7196" s="53"/>
      <c r="Y7196" s="55"/>
    </row>
    <row r="7197" spans="21:25" x14ac:dyDescent="0.2">
      <c r="U7197" s="55"/>
      <c r="V7197" s="53"/>
      <c r="W7197" s="53"/>
      <c r="X7197" s="53"/>
      <c r="Y7197" s="55"/>
    </row>
    <row r="7198" spans="21:25" x14ac:dyDescent="0.2">
      <c r="U7198" s="55"/>
      <c r="V7198" s="53"/>
      <c r="W7198" s="53"/>
      <c r="X7198" s="53"/>
      <c r="Y7198" s="55"/>
    </row>
    <row r="7199" spans="21:25" x14ac:dyDescent="0.2">
      <c r="U7199" s="55"/>
      <c r="V7199" s="53"/>
      <c r="W7199" s="53"/>
      <c r="X7199" s="53"/>
      <c r="Y7199" s="55"/>
    </row>
    <row r="7200" spans="21:25" x14ac:dyDescent="0.2">
      <c r="U7200" s="55"/>
      <c r="V7200" s="53"/>
      <c r="W7200" s="53"/>
      <c r="X7200" s="53"/>
      <c r="Y7200" s="55"/>
    </row>
    <row r="7201" spans="21:25" x14ac:dyDescent="0.2">
      <c r="U7201" s="55"/>
      <c r="V7201" s="53"/>
      <c r="W7201" s="53"/>
      <c r="X7201" s="53"/>
      <c r="Y7201" s="55"/>
    </row>
    <row r="7202" spans="21:25" x14ac:dyDescent="0.2">
      <c r="U7202" s="55"/>
      <c r="V7202" s="53"/>
      <c r="W7202" s="53"/>
      <c r="X7202" s="53"/>
      <c r="Y7202" s="55"/>
    </row>
    <row r="7203" spans="21:25" x14ac:dyDescent="0.2">
      <c r="U7203" s="55"/>
      <c r="V7203" s="53"/>
      <c r="W7203" s="53"/>
      <c r="X7203" s="53"/>
      <c r="Y7203" s="55"/>
    </row>
    <row r="7204" spans="21:25" x14ac:dyDescent="0.2">
      <c r="U7204" s="55"/>
      <c r="V7204" s="53"/>
      <c r="W7204" s="53"/>
      <c r="X7204" s="53"/>
      <c r="Y7204" s="55"/>
    </row>
    <row r="7205" spans="21:25" x14ac:dyDescent="0.2">
      <c r="U7205" s="55"/>
      <c r="V7205" s="53"/>
      <c r="W7205" s="53"/>
      <c r="X7205" s="53"/>
      <c r="Y7205" s="55"/>
    </row>
    <row r="7206" spans="21:25" x14ac:dyDescent="0.2">
      <c r="U7206" s="55"/>
      <c r="V7206" s="53"/>
      <c r="W7206" s="53"/>
      <c r="X7206" s="53"/>
      <c r="Y7206" s="55"/>
    </row>
    <row r="7207" spans="21:25" x14ac:dyDescent="0.2">
      <c r="U7207" s="55"/>
      <c r="V7207" s="53"/>
      <c r="W7207" s="53"/>
      <c r="X7207" s="53"/>
      <c r="Y7207" s="55"/>
    </row>
    <row r="7208" spans="21:25" x14ac:dyDescent="0.2">
      <c r="U7208" s="55"/>
      <c r="V7208" s="53"/>
      <c r="W7208" s="53"/>
      <c r="X7208" s="53"/>
      <c r="Y7208" s="55"/>
    </row>
    <row r="7209" spans="21:25" x14ac:dyDescent="0.2">
      <c r="U7209" s="55"/>
      <c r="V7209" s="53"/>
      <c r="W7209" s="53"/>
      <c r="X7209" s="53"/>
      <c r="Y7209" s="55"/>
    </row>
    <row r="7210" spans="21:25" x14ac:dyDescent="0.2">
      <c r="U7210" s="55"/>
      <c r="V7210" s="53"/>
      <c r="W7210" s="53"/>
      <c r="X7210" s="53"/>
      <c r="Y7210" s="55"/>
    </row>
    <row r="7211" spans="21:25" x14ac:dyDescent="0.2">
      <c r="U7211" s="55"/>
      <c r="V7211" s="53"/>
      <c r="W7211" s="53"/>
      <c r="X7211" s="53"/>
      <c r="Y7211" s="55"/>
    </row>
    <row r="7212" spans="21:25" x14ac:dyDescent="0.2">
      <c r="U7212" s="55"/>
      <c r="V7212" s="53"/>
      <c r="W7212" s="53"/>
      <c r="X7212" s="53"/>
      <c r="Y7212" s="55"/>
    </row>
    <row r="7213" spans="21:25" x14ac:dyDescent="0.2">
      <c r="U7213" s="55"/>
      <c r="V7213" s="53"/>
      <c r="W7213" s="53"/>
      <c r="X7213" s="53"/>
      <c r="Y7213" s="55"/>
    </row>
    <row r="7214" spans="21:25" x14ac:dyDescent="0.2">
      <c r="U7214" s="55"/>
      <c r="V7214" s="53"/>
      <c r="W7214" s="53"/>
      <c r="X7214" s="53"/>
      <c r="Y7214" s="55"/>
    </row>
    <row r="7215" spans="21:25" x14ac:dyDescent="0.2">
      <c r="U7215" s="55"/>
      <c r="V7215" s="53"/>
      <c r="W7215" s="53"/>
      <c r="X7215" s="53"/>
      <c r="Y7215" s="55"/>
    </row>
    <row r="7216" spans="21:25" x14ac:dyDescent="0.2">
      <c r="U7216" s="55"/>
      <c r="V7216" s="53"/>
      <c r="W7216" s="53"/>
      <c r="X7216" s="53"/>
      <c r="Y7216" s="55"/>
    </row>
    <row r="7217" spans="21:25" x14ac:dyDescent="0.2">
      <c r="U7217" s="55"/>
      <c r="V7217" s="53"/>
      <c r="W7217" s="53"/>
      <c r="X7217" s="53"/>
      <c r="Y7217" s="55"/>
    </row>
    <row r="7218" spans="21:25" x14ac:dyDescent="0.2">
      <c r="U7218" s="55"/>
      <c r="V7218" s="53"/>
      <c r="W7218" s="53"/>
      <c r="X7218" s="53"/>
      <c r="Y7218" s="55"/>
    </row>
    <row r="7219" spans="21:25" x14ac:dyDescent="0.2">
      <c r="U7219" s="55"/>
      <c r="V7219" s="53"/>
      <c r="W7219" s="53"/>
      <c r="X7219" s="53"/>
      <c r="Y7219" s="55"/>
    </row>
    <row r="7220" spans="21:25" x14ac:dyDescent="0.2">
      <c r="U7220" s="55"/>
      <c r="V7220" s="53"/>
      <c r="W7220" s="53"/>
      <c r="X7220" s="53"/>
      <c r="Y7220" s="55"/>
    </row>
    <row r="7221" spans="21:25" x14ac:dyDescent="0.2">
      <c r="U7221" s="55"/>
      <c r="V7221" s="53"/>
      <c r="W7221" s="53"/>
      <c r="X7221" s="53"/>
      <c r="Y7221" s="55"/>
    </row>
    <row r="7222" spans="21:25" x14ac:dyDescent="0.2">
      <c r="U7222" s="55"/>
      <c r="V7222" s="53"/>
      <c r="W7222" s="53"/>
      <c r="X7222" s="53"/>
      <c r="Y7222" s="55"/>
    </row>
    <row r="7223" spans="21:25" x14ac:dyDescent="0.2">
      <c r="U7223" s="55"/>
      <c r="V7223" s="53"/>
      <c r="W7223" s="53"/>
      <c r="X7223" s="53"/>
      <c r="Y7223" s="55"/>
    </row>
    <row r="7224" spans="21:25" x14ac:dyDescent="0.2">
      <c r="U7224" s="55"/>
      <c r="V7224" s="53"/>
      <c r="W7224" s="53"/>
      <c r="X7224" s="53"/>
      <c r="Y7224" s="55"/>
    </row>
    <row r="7225" spans="21:25" x14ac:dyDescent="0.2">
      <c r="U7225" s="55"/>
      <c r="V7225" s="53"/>
      <c r="W7225" s="53"/>
      <c r="X7225" s="53"/>
      <c r="Y7225" s="55"/>
    </row>
    <row r="7226" spans="21:25" x14ac:dyDescent="0.2">
      <c r="U7226" s="55"/>
      <c r="V7226" s="53"/>
      <c r="W7226" s="53"/>
      <c r="X7226" s="53"/>
      <c r="Y7226" s="55"/>
    </row>
    <row r="7227" spans="21:25" x14ac:dyDescent="0.2">
      <c r="U7227" s="55"/>
      <c r="V7227" s="53"/>
      <c r="W7227" s="53"/>
      <c r="X7227" s="53"/>
      <c r="Y7227" s="55"/>
    </row>
    <row r="7228" spans="21:25" x14ac:dyDescent="0.2">
      <c r="U7228" s="55"/>
      <c r="V7228" s="53"/>
      <c r="W7228" s="53"/>
      <c r="X7228" s="53"/>
      <c r="Y7228" s="55"/>
    </row>
    <row r="7229" spans="21:25" x14ac:dyDescent="0.2">
      <c r="U7229" s="55"/>
      <c r="V7229" s="53"/>
      <c r="W7229" s="53"/>
      <c r="X7229" s="53"/>
      <c r="Y7229" s="55"/>
    </row>
    <row r="7230" spans="21:25" x14ac:dyDescent="0.2">
      <c r="U7230" s="55"/>
      <c r="V7230" s="53"/>
      <c r="W7230" s="53"/>
      <c r="X7230" s="53"/>
      <c r="Y7230" s="55"/>
    </row>
    <row r="7231" spans="21:25" x14ac:dyDescent="0.2">
      <c r="U7231" s="55"/>
      <c r="V7231" s="53"/>
      <c r="W7231" s="53"/>
      <c r="X7231" s="53"/>
      <c r="Y7231" s="55"/>
    </row>
    <row r="7232" spans="21:25" x14ac:dyDescent="0.2">
      <c r="U7232" s="55"/>
      <c r="V7232" s="53"/>
      <c r="W7232" s="53"/>
      <c r="X7232" s="53"/>
      <c r="Y7232" s="55"/>
    </row>
    <row r="7233" spans="21:25" x14ac:dyDescent="0.2">
      <c r="U7233" s="55"/>
      <c r="V7233" s="53"/>
      <c r="W7233" s="53"/>
      <c r="X7233" s="53"/>
      <c r="Y7233" s="55"/>
    </row>
    <row r="7234" spans="21:25" x14ac:dyDescent="0.2">
      <c r="U7234" s="55"/>
      <c r="V7234" s="53"/>
      <c r="W7234" s="53"/>
      <c r="X7234" s="53"/>
      <c r="Y7234" s="55"/>
    </row>
    <row r="7235" spans="21:25" x14ac:dyDescent="0.2">
      <c r="U7235" s="55"/>
      <c r="V7235" s="53"/>
      <c r="W7235" s="53"/>
      <c r="X7235" s="53"/>
      <c r="Y7235" s="55"/>
    </row>
    <row r="7236" spans="21:25" x14ac:dyDescent="0.2">
      <c r="U7236" s="55"/>
      <c r="V7236" s="53"/>
      <c r="W7236" s="53"/>
      <c r="X7236" s="53"/>
      <c r="Y7236" s="55"/>
    </row>
    <row r="7237" spans="21:25" x14ac:dyDescent="0.2">
      <c r="U7237" s="55"/>
      <c r="V7237" s="53"/>
      <c r="W7237" s="53"/>
      <c r="X7237" s="53"/>
      <c r="Y7237" s="55"/>
    </row>
    <row r="7238" spans="21:25" x14ac:dyDescent="0.2">
      <c r="U7238" s="55"/>
      <c r="V7238" s="53"/>
      <c r="W7238" s="53"/>
      <c r="X7238" s="53"/>
      <c r="Y7238" s="55"/>
    </row>
    <row r="7239" spans="21:25" x14ac:dyDescent="0.2">
      <c r="U7239" s="55"/>
      <c r="V7239" s="53"/>
      <c r="W7239" s="53"/>
      <c r="X7239" s="53"/>
      <c r="Y7239" s="55"/>
    </row>
    <row r="7240" spans="21:25" x14ac:dyDescent="0.2">
      <c r="U7240" s="55"/>
      <c r="V7240" s="53"/>
      <c r="W7240" s="53"/>
      <c r="X7240" s="53"/>
      <c r="Y7240" s="55"/>
    </row>
    <row r="7241" spans="21:25" x14ac:dyDescent="0.2">
      <c r="U7241" s="55"/>
      <c r="V7241" s="53"/>
      <c r="W7241" s="53"/>
      <c r="X7241" s="53"/>
      <c r="Y7241" s="55"/>
    </row>
    <row r="7242" spans="21:25" x14ac:dyDescent="0.2">
      <c r="U7242" s="55"/>
      <c r="V7242" s="53"/>
      <c r="W7242" s="53"/>
      <c r="X7242" s="53"/>
      <c r="Y7242" s="55"/>
    </row>
    <row r="7243" spans="21:25" x14ac:dyDescent="0.2">
      <c r="U7243" s="55"/>
      <c r="V7243" s="53"/>
      <c r="W7243" s="53"/>
      <c r="X7243" s="53"/>
      <c r="Y7243" s="55"/>
    </row>
    <row r="7244" spans="21:25" x14ac:dyDescent="0.2">
      <c r="U7244" s="55"/>
      <c r="V7244" s="53"/>
      <c r="W7244" s="53"/>
      <c r="X7244" s="53"/>
      <c r="Y7244" s="55"/>
    </row>
    <row r="7245" spans="21:25" x14ac:dyDescent="0.2">
      <c r="U7245" s="55"/>
      <c r="V7245" s="53"/>
      <c r="W7245" s="53"/>
      <c r="X7245" s="53"/>
      <c r="Y7245" s="55"/>
    </row>
    <row r="7246" spans="21:25" x14ac:dyDescent="0.2">
      <c r="U7246" s="55"/>
      <c r="V7246" s="53"/>
      <c r="W7246" s="53"/>
      <c r="X7246" s="53"/>
      <c r="Y7246" s="55"/>
    </row>
    <row r="7247" spans="21:25" x14ac:dyDescent="0.2">
      <c r="U7247" s="55"/>
      <c r="V7247" s="53"/>
      <c r="W7247" s="53"/>
      <c r="X7247" s="53"/>
      <c r="Y7247" s="55"/>
    </row>
    <row r="7248" spans="21:25" x14ac:dyDescent="0.2">
      <c r="U7248" s="55"/>
      <c r="V7248" s="53"/>
      <c r="W7248" s="53"/>
      <c r="X7248" s="53"/>
      <c r="Y7248" s="55"/>
    </row>
    <row r="7249" spans="21:25" x14ac:dyDescent="0.2">
      <c r="U7249" s="55"/>
      <c r="V7249" s="53"/>
      <c r="W7249" s="53"/>
      <c r="X7249" s="53"/>
      <c r="Y7249" s="55"/>
    </row>
    <row r="7250" spans="21:25" x14ac:dyDescent="0.2">
      <c r="U7250" s="55"/>
      <c r="V7250" s="53"/>
      <c r="W7250" s="53"/>
      <c r="X7250" s="53"/>
      <c r="Y7250" s="55"/>
    </row>
    <row r="7251" spans="21:25" x14ac:dyDescent="0.2">
      <c r="U7251" s="55"/>
      <c r="V7251" s="53"/>
      <c r="W7251" s="53"/>
      <c r="X7251" s="53"/>
      <c r="Y7251" s="55"/>
    </row>
    <row r="7252" spans="21:25" x14ac:dyDescent="0.2">
      <c r="U7252" s="55"/>
      <c r="V7252" s="53"/>
      <c r="W7252" s="53"/>
      <c r="X7252" s="53"/>
      <c r="Y7252" s="55"/>
    </row>
    <row r="7253" spans="21:25" x14ac:dyDescent="0.2">
      <c r="U7253" s="55"/>
      <c r="V7253" s="53"/>
      <c r="W7253" s="53"/>
      <c r="X7253" s="53"/>
      <c r="Y7253" s="55"/>
    </row>
    <row r="7254" spans="21:25" x14ac:dyDescent="0.2">
      <c r="U7254" s="55"/>
      <c r="V7254" s="53"/>
      <c r="W7254" s="53"/>
      <c r="X7254" s="53"/>
      <c r="Y7254" s="55"/>
    </row>
    <row r="7255" spans="21:25" x14ac:dyDescent="0.2">
      <c r="U7255" s="55"/>
      <c r="V7255" s="53"/>
      <c r="W7255" s="53"/>
      <c r="X7255" s="53"/>
      <c r="Y7255" s="55"/>
    </row>
    <row r="7256" spans="21:25" x14ac:dyDescent="0.2">
      <c r="U7256" s="55"/>
      <c r="V7256" s="53"/>
      <c r="W7256" s="53"/>
      <c r="X7256" s="53"/>
      <c r="Y7256" s="55"/>
    </row>
    <row r="7257" spans="21:25" x14ac:dyDescent="0.2">
      <c r="U7257" s="55"/>
      <c r="V7257" s="53"/>
      <c r="W7257" s="53"/>
      <c r="X7257" s="53"/>
      <c r="Y7257" s="55"/>
    </row>
    <row r="7258" spans="21:25" x14ac:dyDescent="0.2">
      <c r="U7258" s="55"/>
      <c r="V7258" s="53"/>
      <c r="W7258" s="53"/>
      <c r="X7258" s="53"/>
      <c r="Y7258" s="55"/>
    </row>
    <row r="7259" spans="21:25" x14ac:dyDescent="0.2">
      <c r="U7259" s="55"/>
      <c r="V7259" s="53"/>
      <c r="W7259" s="53"/>
      <c r="X7259" s="53"/>
      <c r="Y7259" s="55"/>
    </row>
    <row r="7260" spans="21:25" x14ac:dyDescent="0.2">
      <c r="U7260" s="55"/>
      <c r="V7260" s="53"/>
      <c r="W7260" s="53"/>
      <c r="X7260" s="53"/>
      <c r="Y7260" s="55"/>
    </row>
    <row r="7261" spans="21:25" x14ac:dyDescent="0.2">
      <c r="U7261" s="55"/>
      <c r="V7261" s="53"/>
      <c r="W7261" s="53"/>
      <c r="X7261" s="53"/>
      <c r="Y7261" s="55"/>
    </row>
    <row r="7262" spans="21:25" x14ac:dyDescent="0.2">
      <c r="U7262" s="55"/>
      <c r="V7262" s="53"/>
      <c r="W7262" s="53"/>
      <c r="X7262" s="53"/>
      <c r="Y7262" s="55"/>
    </row>
    <row r="7263" spans="21:25" x14ac:dyDescent="0.2">
      <c r="U7263" s="55"/>
      <c r="V7263" s="53"/>
      <c r="W7263" s="53"/>
      <c r="X7263" s="53"/>
      <c r="Y7263" s="55"/>
    </row>
    <row r="7264" spans="21:25" x14ac:dyDescent="0.2">
      <c r="U7264" s="55"/>
      <c r="V7264" s="53"/>
      <c r="W7264" s="53"/>
      <c r="X7264" s="53"/>
      <c r="Y7264" s="55"/>
    </row>
    <row r="7265" spans="21:25" x14ac:dyDescent="0.2">
      <c r="U7265" s="55"/>
      <c r="V7265" s="53"/>
      <c r="W7265" s="53"/>
      <c r="X7265" s="53"/>
      <c r="Y7265" s="55"/>
    </row>
    <row r="7266" spans="21:25" x14ac:dyDescent="0.2">
      <c r="U7266" s="55"/>
      <c r="V7266" s="53"/>
      <c r="W7266" s="53"/>
      <c r="X7266" s="53"/>
      <c r="Y7266" s="55"/>
    </row>
    <row r="7267" spans="21:25" x14ac:dyDescent="0.2">
      <c r="U7267" s="55"/>
      <c r="V7267" s="53"/>
      <c r="W7267" s="53"/>
      <c r="X7267" s="53"/>
      <c r="Y7267" s="55"/>
    </row>
    <row r="7268" spans="21:25" x14ac:dyDescent="0.2">
      <c r="U7268" s="55"/>
      <c r="V7268" s="53"/>
      <c r="W7268" s="53"/>
      <c r="X7268" s="53"/>
      <c r="Y7268" s="55"/>
    </row>
    <row r="7269" spans="21:25" x14ac:dyDescent="0.2">
      <c r="U7269" s="55"/>
      <c r="V7269" s="53"/>
      <c r="W7269" s="53"/>
      <c r="X7269" s="53"/>
      <c r="Y7269" s="55"/>
    </row>
    <row r="7270" spans="21:25" x14ac:dyDescent="0.2">
      <c r="U7270" s="55"/>
      <c r="V7270" s="53"/>
      <c r="W7270" s="53"/>
      <c r="X7270" s="53"/>
      <c r="Y7270" s="55"/>
    </row>
    <row r="7271" spans="21:25" x14ac:dyDescent="0.2">
      <c r="U7271" s="55"/>
      <c r="V7271" s="53"/>
      <c r="W7271" s="53"/>
      <c r="X7271" s="53"/>
      <c r="Y7271" s="55"/>
    </row>
    <row r="7272" spans="21:25" x14ac:dyDescent="0.2">
      <c r="U7272" s="55"/>
      <c r="V7272" s="53"/>
      <c r="W7272" s="53"/>
      <c r="X7272" s="53"/>
      <c r="Y7272" s="55"/>
    </row>
    <row r="7273" spans="21:25" x14ac:dyDescent="0.2">
      <c r="U7273" s="55"/>
      <c r="V7273" s="53"/>
      <c r="W7273" s="53"/>
      <c r="X7273" s="53"/>
      <c r="Y7273" s="55"/>
    </row>
    <row r="7274" spans="21:25" x14ac:dyDescent="0.2">
      <c r="U7274" s="55"/>
      <c r="V7274" s="53"/>
      <c r="W7274" s="53"/>
      <c r="X7274" s="53"/>
      <c r="Y7274" s="55"/>
    </row>
    <row r="7275" spans="21:25" x14ac:dyDescent="0.2">
      <c r="U7275" s="55"/>
      <c r="V7275" s="53"/>
      <c r="W7275" s="53"/>
      <c r="X7275" s="53"/>
      <c r="Y7275" s="55"/>
    </row>
    <row r="7276" spans="21:25" x14ac:dyDescent="0.2">
      <c r="U7276" s="55"/>
      <c r="V7276" s="53"/>
      <c r="W7276" s="53"/>
      <c r="X7276" s="53"/>
      <c r="Y7276" s="55"/>
    </row>
    <row r="7277" spans="21:25" x14ac:dyDescent="0.2">
      <c r="U7277" s="55"/>
      <c r="V7277" s="53"/>
      <c r="W7277" s="53"/>
      <c r="X7277" s="53"/>
      <c r="Y7277" s="55"/>
    </row>
    <row r="7278" spans="21:25" x14ac:dyDescent="0.2">
      <c r="U7278" s="55"/>
      <c r="V7278" s="53"/>
      <c r="W7278" s="53"/>
      <c r="X7278" s="53"/>
      <c r="Y7278" s="55"/>
    </row>
    <row r="7279" spans="21:25" x14ac:dyDescent="0.2">
      <c r="U7279" s="55"/>
      <c r="V7279" s="53"/>
      <c r="W7279" s="53"/>
      <c r="X7279" s="53"/>
      <c r="Y7279" s="55"/>
    </row>
    <row r="7280" spans="21:25" x14ac:dyDescent="0.2">
      <c r="U7280" s="55"/>
      <c r="V7280" s="53"/>
      <c r="W7280" s="53"/>
      <c r="X7280" s="53"/>
      <c r="Y7280" s="55"/>
    </row>
    <row r="7281" spans="21:25" x14ac:dyDescent="0.2">
      <c r="U7281" s="55"/>
      <c r="V7281" s="53"/>
      <c r="W7281" s="53"/>
      <c r="X7281" s="53"/>
      <c r="Y7281" s="55"/>
    </row>
    <row r="7282" spans="21:25" x14ac:dyDescent="0.2">
      <c r="U7282" s="55"/>
      <c r="V7282" s="53"/>
      <c r="W7282" s="53"/>
      <c r="X7282" s="53"/>
      <c r="Y7282" s="55"/>
    </row>
    <row r="7283" spans="21:25" x14ac:dyDescent="0.2">
      <c r="U7283" s="55"/>
      <c r="V7283" s="53"/>
      <c r="W7283" s="53"/>
      <c r="X7283" s="53"/>
      <c r="Y7283" s="55"/>
    </row>
    <row r="7284" spans="21:25" x14ac:dyDescent="0.2">
      <c r="U7284" s="55"/>
      <c r="V7284" s="53"/>
      <c r="W7284" s="53"/>
      <c r="X7284" s="53"/>
      <c r="Y7284" s="55"/>
    </row>
    <row r="7285" spans="21:25" x14ac:dyDescent="0.2">
      <c r="U7285" s="55"/>
      <c r="V7285" s="53"/>
      <c r="W7285" s="53"/>
      <c r="X7285" s="53"/>
      <c r="Y7285" s="55"/>
    </row>
    <row r="7286" spans="21:25" x14ac:dyDescent="0.2">
      <c r="U7286" s="55"/>
      <c r="V7286" s="53"/>
      <c r="W7286" s="53"/>
      <c r="X7286" s="53"/>
      <c r="Y7286" s="55"/>
    </row>
    <row r="7287" spans="21:25" x14ac:dyDescent="0.2">
      <c r="U7287" s="55"/>
      <c r="V7287" s="53"/>
      <c r="W7287" s="53"/>
      <c r="X7287" s="53"/>
      <c r="Y7287" s="55"/>
    </row>
    <row r="7288" spans="21:25" x14ac:dyDescent="0.2">
      <c r="U7288" s="55"/>
      <c r="V7288" s="53"/>
      <c r="W7288" s="53"/>
      <c r="X7288" s="53"/>
      <c r="Y7288" s="55"/>
    </row>
    <row r="7289" spans="21:25" x14ac:dyDescent="0.2">
      <c r="U7289" s="55"/>
      <c r="V7289" s="53"/>
      <c r="W7289" s="53"/>
      <c r="X7289" s="53"/>
      <c r="Y7289" s="55"/>
    </row>
    <row r="7290" spans="21:25" x14ac:dyDescent="0.2">
      <c r="U7290" s="55"/>
      <c r="V7290" s="53"/>
      <c r="W7290" s="53"/>
      <c r="X7290" s="53"/>
      <c r="Y7290" s="55"/>
    </row>
    <row r="7291" spans="21:25" x14ac:dyDescent="0.2">
      <c r="U7291" s="55"/>
      <c r="V7291" s="53"/>
      <c r="W7291" s="53"/>
      <c r="X7291" s="53"/>
      <c r="Y7291" s="55"/>
    </row>
    <row r="7292" spans="21:25" x14ac:dyDescent="0.2">
      <c r="U7292" s="55"/>
      <c r="V7292" s="53"/>
      <c r="W7292" s="53"/>
      <c r="X7292" s="53"/>
      <c r="Y7292" s="55"/>
    </row>
    <row r="7293" spans="21:25" x14ac:dyDescent="0.2">
      <c r="U7293" s="55"/>
      <c r="V7293" s="53"/>
      <c r="W7293" s="53"/>
      <c r="X7293" s="53"/>
      <c r="Y7293" s="55"/>
    </row>
    <row r="7294" spans="21:25" x14ac:dyDescent="0.2">
      <c r="U7294" s="55"/>
      <c r="V7294" s="53"/>
      <c r="W7294" s="53"/>
      <c r="X7294" s="53"/>
      <c r="Y7294" s="55"/>
    </row>
    <row r="7295" spans="21:25" x14ac:dyDescent="0.2">
      <c r="U7295" s="55"/>
      <c r="V7295" s="53"/>
      <c r="W7295" s="53"/>
      <c r="X7295" s="53"/>
      <c r="Y7295" s="55"/>
    </row>
    <row r="7296" spans="21:25" x14ac:dyDescent="0.2">
      <c r="U7296" s="55"/>
      <c r="V7296" s="53"/>
      <c r="W7296" s="53"/>
      <c r="X7296" s="53"/>
      <c r="Y7296" s="55"/>
    </row>
    <row r="7297" spans="21:25" x14ac:dyDescent="0.2">
      <c r="U7297" s="55"/>
      <c r="V7297" s="53"/>
      <c r="W7297" s="53"/>
      <c r="X7297" s="53"/>
      <c r="Y7297" s="55"/>
    </row>
    <row r="7298" spans="21:25" x14ac:dyDescent="0.2">
      <c r="U7298" s="55"/>
      <c r="V7298" s="53"/>
      <c r="W7298" s="53"/>
      <c r="X7298" s="53"/>
      <c r="Y7298" s="55"/>
    </row>
    <row r="7299" spans="21:25" x14ac:dyDescent="0.2">
      <c r="U7299" s="55"/>
      <c r="V7299" s="53"/>
      <c r="W7299" s="53"/>
      <c r="X7299" s="53"/>
      <c r="Y7299" s="55"/>
    </row>
    <row r="7300" spans="21:25" x14ac:dyDescent="0.2">
      <c r="U7300" s="55"/>
      <c r="V7300" s="53"/>
      <c r="W7300" s="53"/>
      <c r="X7300" s="53"/>
      <c r="Y7300" s="55"/>
    </row>
    <row r="7301" spans="21:25" x14ac:dyDescent="0.2">
      <c r="U7301" s="55"/>
      <c r="V7301" s="53"/>
      <c r="W7301" s="53"/>
      <c r="X7301" s="53"/>
      <c r="Y7301" s="55"/>
    </row>
    <row r="7302" spans="21:25" x14ac:dyDescent="0.2">
      <c r="U7302" s="55"/>
      <c r="V7302" s="53"/>
      <c r="W7302" s="53"/>
      <c r="X7302" s="53"/>
      <c r="Y7302" s="55"/>
    </row>
    <row r="7303" spans="21:25" x14ac:dyDescent="0.2">
      <c r="U7303" s="55"/>
      <c r="V7303" s="53"/>
      <c r="W7303" s="53"/>
      <c r="X7303" s="53"/>
      <c r="Y7303" s="55"/>
    </row>
    <row r="7304" spans="21:25" x14ac:dyDescent="0.2">
      <c r="U7304" s="55"/>
      <c r="V7304" s="53"/>
      <c r="W7304" s="53"/>
      <c r="X7304" s="53"/>
      <c r="Y7304" s="55"/>
    </row>
    <row r="7305" spans="21:25" x14ac:dyDescent="0.2">
      <c r="U7305" s="55"/>
      <c r="V7305" s="53"/>
      <c r="W7305" s="53"/>
      <c r="X7305" s="53"/>
      <c r="Y7305" s="55"/>
    </row>
    <row r="7306" spans="21:25" x14ac:dyDescent="0.2">
      <c r="U7306" s="55"/>
      <c r="V7306" s="53"/>
      <c r="W7306" s="53"/>
      <c r="X7306" s="53"/>
      <c r="Y7306" s="55"/>
    </row>
    <row r="7307" spans="21:25" x14ac:dyDescent="0.2">
      <c r="U7307" s="55"/>
      <c r="V7307" s="53"/>
      <c r="W7307" s="53"/>
      <c r="X7307" s="53"/>
      <c r="Y7307" s="55"/>
    </row>
    <row r="7308" spans="21:25" x14ac:dyDescent="0.2">
      <c r="U7308" s="55"/>
      <c r="V7308" s="53"/>
      <c r="W7308" s="53"/>
      <c r="X7308" s="53"/>
      <c r="Y7308" s="55"/>
    </row>
    <row r="7309" spans="21:25" x14ac:dyDescent="0.2">
      <c r="U7309" s="55"/>
      <c r="V7309" s="53"/>
      <c r="W7309" s="53"/>
      <c r="X7309" s="53"/>
      <c r="Y7309" s="55"/>
    </row>
    <row r="7310" spans="21:25" x14ac:dyDescent="0.2">
      <c r="U7310" s="55"/>
      <c r="V7310" s="53"/>
      <c r="W7310" s="53"/>
      <c r="X7310" s="53"/>
      <c r="Y7310" s="55"/>
    </row>
    <row r="7311" spans="21:25" x14ac:dyDescent="0.2">
      <c r="U7311" s="55"/>
      <c r="V7311" s="53"/>
      <c r="W7311" s="53"/>
      <c r="X7311" s="53"/>
      <c r="Y7311" s="55"/>
    </row>
    <row r="7312" spans="21:25" x14ac:dyDescent="0.2">
      <c r="U7312" s="55"/>
      <c r="V7312" s="53"/>
      <c r="W7312" s="53"/>
      <c r="X7312" s="53"/>
      <c r="Y7312" s="55"/>
    </row>
    <row r="7313" spans="21:25" x14ac:dyDescent="0.2">
      <c r="U7313" s="55"/>
      <c r="V7313" s="53"/>
      <c r="W7313" s="53"/>
      <c r="X7313" s="53"/>
      <c r="Y7313" s="55"/>
    </row>
    <row r="7314" spans="21:25" x14ac:dyDescent="0.2">
      <c r="U7314" s="55"/>
      <c r="V7314" s="53"/>
      <c r="W7314" s="53"/>
      <c r="X7314" s="53"/>
      <c r="Y7314" s="55"/>
    </row>
    <row r="7315" spans="21:25" x14ac:dyDescent="0.2">
      <c r="U7315" s="55"/>
      <c r="V7315" s="53"/>
      <c r="W7315" s="53"/>
      <c r="X7315" s="53"/>
      <c r="Y7315" s="55"/>
    </row>
    <row r="7316" spans="21:25" x14ac:dyDescent="0.2">
      <c r="U7316" s="55"/>
      <c r="V7316" s="53"/>
      <c r="W7316" s="53"/>
      <c r="X7316" s="53"/>
      <c r="Y7316" s="55"/>
    </row>
    <row r="7317" spans="21:25" x14ac:dyDescent="0.2">
      <c r="U7317" s="55"/>
      <c r="V7317" s="53"/>
      <c r="W7317" s="53"/>
      <c r="X7317" s="53"/>
      <c r="Y7317" s="55"/>
    </row>
    <row r="7318" spans="21:25" x14ac:dyDescent="0.2">
      <c r="U7318" s="55"/>
      <c r="V7318" s="53"/>
      <c r="W7318" s="53"/>
      <c r="X7318" s="53"/>
      <c r="Y7318" s="55"/>
    </row>
    <row r="7319" spans="21:25" x14ac:dyDescent="0.2">
      <c r="U7319" s="55"/>
      <c r="V7319" s="53"/>
      <c r="W7319" s="53"/>
      <c r="X7319" s="53"/>
      <c r="Y7319" s="55"/>
    </row>
    <row r="7320" spans="21:25" x14ac:dyDescent="0.2">
      <c r="U7320" s="55"/>
      <c r="V7320" s="53"/>
      <c r="W7320" s="53"/>
      <c r="X7320" s="53"/>
      <c r="Y7320" s="55"/>
    </row>
    <row r="7321" spans="21:25" x14ac:dyDescent="0.2">
      <c r="U7321" s="55"/>
      <c r="V7321" s="53"/>
      <c r="W7321" s="53"/>
      <c r="X7321" s="53"/>
      <c r="Y7321" s="55"/>
    </row>
    <row r="7322" spans="21:25" x14ac:dyDescent="0.2">
      <c r="U7322" s="55"/>
      <c r="V7322" s="53"/>
      <c r="W7322" s="53"/>
      <c r="X7322" s="53"/>
      <c r="Y7322" s="55"/>
    </row>
    <row r="7323" spans="21:25" x14ac:dyDescent="0.2">
      <c r="U7323" s="55"/>
      <c r="V7323" s="53"/>
      <c r="W7323" s="53"/>
      <c r="X7323" s="53"/>
      <c r="Y7323" s="55"/>
    </row>
    <row r="7324" spans="21:25" x14ac:dyDescent="0.2">
      <c r="U7324" s="55"/>
      <c r="V7324" s="53"/>
      <c r="W7324" s="53"/>
      <c r="X7324" s="53"/>
      <c r="Y7324" s="55"/>
    </row>
    <row r="7325" spans="21:25" x14ac:dyDescent="0.2">
      <c r="U7325" s="55"/>
      <c r="V7325" s="53"/>
      <c r="W7325" s="53"/>
      <c r="X7325" s="53"/>
      <c r="Y7325" s="55"/>
    </row>
    <row r="7326" spans="21:25" x14ac:dyDescent="0.2">
      <c r="U7326" s="55"/>
      <c r="V7326" s="53"/>
      <c r="W7326" s="53"/>
      <c r="X7326" s="53"/>
      <c r="Y7326" s="55"/>
    </row>
    <row r="7327" spans="21:25" x14ac:dyDescent="0.2">
      <c r="U7327" s="55"/>
      <c r="V7327" s="53"/>
      <c r="W7327" s="53"/>
      <c r="X7327" s="53"/>
      <c r="Y7327" s="55"/>
    </row>
    <row r="7328" spans="21:25" x14ac:dyDescent="0.2">
      <c r="U7328" s="55"/>
      <c r="V7328" s="53"/>
      <c r="W7328" s="53"/>
      <c r="X7328" s="53"/>
      <c r="Y7328" s="55"/>
    </row>
    <row r="7329" spans="21:25" x14ac:dyDescent="0.2">
      <c r="U7329" s="55"/>
      <c r="V7329" s="53"/>
      <c r="W7329" s="53"/>
      <c r="X7329" s="53"/>
      <c r="Y7329" s="55"/>
    </row>
    <row r="7330" spans="21:25" x14ac:dyDescent="0.2">
      <c r="U7330" s="55"/>
      <c r="V7330" s="53"/>
      <c r="W7330" s="53"/>
      <c r="X7330" s="53"/>
      <c r="Y7330" s="55"/>
    </row>
    <row r="7331" spans="21:25" x14ac:dyDescent="0.2">
      <c r="U7331" s="55"/>
      <c r="V7331" s="53"/>
      <c r="W7331" s="53"/>
      <c r="X7331" s="53"/>
      <c r="Y7331" s="55"/>
    </row>
    <row r="7332" spans="21:25" x14ac:dyDescent="0.2">
      <c r="U7332" s="55"/>
      <c r="V7332" s="53"/>
      <c r="W7332" s="53"/>
      <c r="X7332" s="53"/>
      <c r="Y7332" s="55"/>
    </row>
    <row r="7333" spans="21:25" x14ac:dyDescent="0.2">
      <c r="U7333" s="55"/>
      <c r="V7333" s="53"/>
      <c r="W7333" s="53"/>
      <c r="X7333" s="53"/>
      <c r="Y7333" s="55"/>
    </row>
    <row r="7334" spans="21:25" x14ac:dyDescent="0.2">
      <c r="U7334" s="55"/>
      <c r="V7334" s="53"/>
      <c r="W7334" s="53"/>
      <c r="X7334" s="53"/>
      <c r="Y7334" s="55"/>
    </row>
    <row r="7335" spans="21:25" x14ac:dyDescent="0.2">
      <c r="U7335" s="55"/>
      <c r="V7335" s="53"/>
      <c r="W7335" s="53"/>
      <c r="X7335" s="53"/>
      <c r="Y7335" s="55"/>
    </row>
    <row r="7336" spans="21:25" x14ac:dyDescent="0.2">
      <c r="U7336" s="55"/>
      <c r="V7336" s="53"/>
      <c r="W7336" s="53"/>
      <c r="X7336" s="53"/>
      <c r="Y7336" s="55"/>
    </row>
    <row r="7337" spans="21:25" x14ac:dyDescent="0.2">
      <c r="U7337" s="55"/>
      <c r="V7337" s="53"/>
      <c r="W7337" s="53"/>
      <c r="X7337" s="53"/>
      <c r="Y7337" s="55"/>
    </row>
    <row r="7338" spans="21:25" x14ac:dyDescent="0.2">
      <c r="U7338" s="55"/>
      <c r="V7338" s="53"/>
      <c r="W7338" s="53"/>
      <c r="X7338" s="53"/>
      <c r="Y7338" s="55"/>
    </row>
    <row r="7339" spans="21:25" x14ac:dyDescent="0.2">
      <c r="U7339" s="55"/>
      <c r="V7339" s="53"/>
      <c r="W7339" s="53"/>
      <c r="X7339" s="53"/>
      <c r="Y7339" s="55"/>
    </row>
    <row r="7340" spans="21:25" x14ac:dyDescent="0.2">
      <c r="U7340" s="55"/>
      <c r="V7340" s="53"/>
      <c r="W7340" s="53"/>
      <c r="X7340" s="53"/>
      <c r="Y7340" s="55"/>
    </row>
    <row r="7341" spans="21:25" x14ac:dyDescent="0.2">
      <c r="U7341" s="55"/>
      <c r="V7341" s="53"/>
      <c r="W7341" s="53"/>
      <c r="X7341" s="53"/>
      <c r="Y7341" s="55"/>
    </row>
    <row r="7342" spans="21:25" x14ac:dyDescent="0.2">
      <c r="U7342" s="55"/>
      <c r="V7342" s="53"/>
      <c r="W7342" s="53"/>
      <c r="X7342" s="53"/>
      <c r="Y7342" s="55"/>
    </row>
    <row r="7343" spans="21:25" x14ac:dyDescent="0.2">
      <c r="U7343" s="55"/>
      <c r="V7343" s="53"/>
      <c r="W7343" s="53"/>
      <c r="X7343" s="53"/>
      <c r="Y7343" s="55"/>
    </row>
    <row r="7344" spans="21:25" x14ac:dyDescent="0.2">
      <c r="U7344" s="55"/>
      <c r="V7344" s="53"/>
      <c r="W7344" s="53"/>
      <c r="X7344" s="53"/>
      <c r="Y7344" s="55"/>
    </row>
    <row r="7345" spans="21:25" x14ac:dyDescent="0.2">
      <c r="U7345" s="55"/>
      <c r="V7345" s="53"/>
      <c r="W7345" s="53"/>
      <c r="X7345" s="53"/>
      <c r="Y7345" s="55"/>
    </row>
    <row r="7346" spans="21:25" x14ac:dyDescent="0.2">
      <c r="U7346" s="55"/>
      <c r="V7346" s="53"/>
      <c r="W7346" s="53"/>
      <c r="X7346" s="53"/>
      <c r="Y7346" s="55"/>
    </row>
    <row r="7347" spans="21:25" x14ac:dyDescent="0.2">
      <c r="U7347" s="55"/>
      <c r="V7347" s="53"/>
      <c r="W7347" s="53"/>
      <c r="X7347" s="53"/>
      <c r="Y7347" s="55"/>
    </row>
    <row r="7348" spans="21:25" x14ac:dyDescent="0.2">
      <c r="U7348" s="55"/>
      <c r="V7348" s="53"/>
      <c r="W7348" s="53"/>
      <c r="X7348" s="53"/>
      <c r="Y7348" s="55"/>
    </row>
    <row r="7349" spans="21:25" x14ac:dyDescent="0.2">
      <c r="U7349" s="55"/>
      <c r="V7349" s="53"/>
      <c r="W7349" s="53"/>
      <c r="X7349" s="53"/>
      <c r="Y7349" s="55"/>
    </row>
    <row r="7350" spans="21:25" x14ac:dyDescent="0.2">
      <c r="U7350" s="55"/>
      <c r="V7350" s="53"/>
      <c r="W7350" s="53"/>
      <c r="X7350" s="53"/>
      <c r="Y7350" s="55"/>
    </row>
    <row r="7351" spans="21:25" x14ac:dyDescent="0.2">
      <c r="U7351" s="55"/>
      <c r="V7351" s="53"/>
      <c r="W7351" s="53"/>
      <c r="X7351" s="53"/>
      <c r="Y7351" s="55"/>
    </row>
    <row r="7352" spans="21:25" x14ac:dyDescent="0.2">
      <c r="U7352" s="55"/>
      <c r="V7352" s="53"/>
      <c r="W7352" s="53"/>
      <c r="X7352" s="53"/>
      <c r="Y7352" s="55"/>
    </row>
    <row r="7353" spans="21:25" x14ac:dyDescent="0.2">
      <c r="U7353" s="55"/>
      <c r="V7353" s="53"/>
      <c r="W7353" s="53"/>
      <c r="X7353" s="53"/>
      <c r="Y7353" s="55"/>
    </row>
    <row r="7354" spans="21:25" x14ac:dyDescent="0.2">
      <c r="U7354" s="55"/>
      <c r="V7354" s="53"/>
      <c r="W7354" s="53"/>
      <c r="X7354" s="53"/>
      <c r="Y7354" s="55"/>
    </row>
    <row r="7355" spans="21:25" x14ac:dyDescent="0.2">
      <c r="U7355" s="55"/>
      <c r="V7355" s="53"/>
      <c r="W7355" s="53"/>
      <c r="X7355" s="53"/>
      <c r="Y7355" s="55"/>
    </row>
    <row r="7356" spans="21:25" x14ac:dyDescent="0.2">
      <c r="U7356" s="55"/>
      <c r="V7356" s="53"/>
      <c r="W7356" s="53"/>
      <c r="X7356" s="53"/>
      <c r="Y7356" s="55"/>
    </row>
    <row r="7357" spans="21:25" x14ac:dyDescent="0.2">
      <c r="U7357" s="55"/>
      <c r="V7357" s="53"/>
      <c r="W7357" s="53"/>
      <c r="X7357" s="53"/>
      <c r="Y7357" s="55"/>
    </row>
    <row r="7358" spans="21:25" x14ac:dyDescent="0.2">
      <c r="U7358" s="55"/>
      <c r="V7358" s="53"/>
      <c r="W7358" s="53"/>
      <c r="X7358" s="53"/>
      <c r="Y7358" s="55"/>
    </row>
    <row r="7359" spans="21:25" x14ac:dyDescent="0.2">
      <c r="U7359" s="55"/>
      <c r="V7359" s="53"/>
      <c r="W7359" s="53"/>
      <c r="X7359" s="53"/>
      <c r="Y7359" s="55"/>
    </row>
    <row r="7360" spans="21:25" x14ac:dyDescent="0.2">
      <c r="U7360" s="55"/>
      <c r="V7360" s="53"/>
      <c r="W7360" s="53"/>
      <c r="X7360" s="53"/>
      <c r="Y7360" s="55"/>
    </row>
    <row r="7361" spans="21:25" x14ac:dyDescent="0.2">
      <c r="U7361" s="55"/>
      <c r="V7361" s="53"/>
      <c r="W7361" s="53"/>
      <c r="X7361" s="53"/>
      <c r="Y7361" s="55"/>
    </row>
    <row r="7362" spans="21:25" x14ac:dyDescent="0.2">
      <c r="U7362" s="55"/>
      <c r="V7362" s="53"/>
      <c r="W7362" s="53"/>
      <c r="X7362" s="53"/>
      <c r="Y7362" s="55"/>
    </row>
    <row r="7363" spans="21:25" x14ac:dyDescent="0.2">
      <c r="U7363" s="55"/>
      <c r="V7363" s="53"/>
      <c r="W7363" s="53"/>
      <c r="X7363" s="53"/>
      <c r="Y7363" s="55"/>
    </row>
    <row r="7364" spans="21:25" x14ac:dyDescent="0.2">
      <c r="U7364" s="55"/>
      <c r="V7364" s="53"/>
      <c r="W7364" s="53"/>
      <c r="X7364" s="53"/>
      <c r="Y7364" s="55"/>
    </row>
    <row r="7365" spans="21:25" x14ac:dyDescent="0.2">
      <c r="U7365" s="55"/>
      <c r="V7365" s="53"/>
      <c r="W7365" s="53"/>
      <c r="X7365" s="53"/>
      <c r="Y7365" s="55"/>
    </row>
    <row r="7366" spans="21:25" x14ac:dyDescent="0.2">
      <c r="U7366" s="55"/>
      <c r="V7366" s="53"/>
      <c r="W7366" s="53"/>
      <c r="X7366" s="53"/>
      <c r="Y7366" s="55"/>
    </row>
    <row r="7367" spans="21:25" x14ac:dyDescent="0.2">
      <c r="U7367" s="55"/>
      <c r="V7367" s="53"/>
      <c r="W7367" s="53"/>
      <c r="X7367" s="53"/>
      <c r="Y7367" s="55"/>
    </row>
    <row r="7368" spans="21:25" x14ac:dyDescent="0.2">
      <c r="U7368" s="55"/>
      <c r="V7368" s="53"/>
      <c r="W7368" s="53"/>
      <c r="X7368" s="53"/>
      <c r="Y7368" s="55"/>
    </row>
    <row r="7369" spans="21:25" x14ac:dyDescent="0.2">
      <c r="U7369" s="55"/>
      <c r="V7369" s="53"/>
      <c r="W7369" s="53"/>
      <c r="X7369" s="53"/>
      <c r="Y7369" s="55"/>
    </row>
    <row r="7370" spans="21:25" x14ac:dyDescent="0.2">
      <c r="U7370" s="55"/>
      <c r="V7370" s="53"/>
      <c r="W7370" s="53"/>
      <c r="X7370" s="53"/>
      <c r="Y7370" s="55"/>
    </row>
    <row r="7371" spans="21:25" x14ac:dyDescent="0.2">
      <c r="U7371" s="55"/>
      <c r="V7371" s="53"/>
      <c r="W7371" s="53"/>
      <c r="X7371" s="53"/>
      <c r="Y7371" s="55"/>
    </row>
    <row r="7372" spans="21:25" x14ac:dyDescent="0.2">
      <c r="U7372" s="55"/>
      <c r="V7372" s="53"/>
      <c r="W7372" s="53"/>
      <c r="X7372" s="53"/>
      <c r="Y7372" s="55"/>
    </row>
    <row r="7373" spans="21:25" x14ac:dyDescent="0.2">
      <c r="U7373" s="55"/>
      <c r="V7373" s="53"/>
      <c r="W7373" s="53"/>
      <c r="X7373" s="53"/>
      <c r="Y7373" s="55"/>
    </row>
    <row r="7374" spans="21:25" x14ac:dyDescent="0.2">
      <c r="U7374" s="55"/>
      <c r="V7374" s="53"/>
      <c r="W7374" s="53"/>
      <c r="X7374" s="53"/>
      <c r="Y7374" s="55"/>
    </row>
    <row r="7375" spans="21:25" x14ac:dyDescent="0.2">
      <c r="U7375" s="55"/>
      <c r="V7375" s="53"/>
      <c r="W7375" s="53"/>
      <c r="X7375" s="53"/>
      <c r="Y7375" s="55"/>
    </row>
    <row r="7376" spans="21:25" x14ac:dyDescent="0.2">
      <c r="U7376" s="55"/>
      <c r="V7376" s="53"/>
      <c r="W7376" s="53"/>
      <c r="X7376" s="53"/>
      <c r="Y7376" s="55"/>
    </row>
    <row r="7377" spans="21:25" x14ac:dyDescent="0.2">
      <c r="U7377" s="55"/>
      <c r="V7377" s="53"/>
      <c r="W7377" s="53"/>
      <c r="X7377" s="53"/>
      <c r="Y7377" s="55"/>
    </row>
    <row r="7378" spans="21:25" x14ac:dyDescent="0.2">
      <c r="U7378" s="55"/>
      <c r="V7378" s="53"/>
      <c r="W7378" s="53"/>
      <c r="X7378" s="53"/>
      <c r="Y7378" s="55"/>
    </row>
    <row r="7379" spans="21:25" x14ac:dyDescent="0.2">
      <c r="U7379" s="55"/>
      <c r="V7379" s="53"/>
      <c r="W7379" s="53"/>
      <c r="X7379" s="53"/>
      <c r="Y7379" s="55"/>
    </row>
    <row r="7380" spans="21:25" x14ac:dyDescent="0.2">
      <c r="U7380" s="55"/>
      <c r="V7380" s="53"/>
      <c r="W7380" s="53"/>
      <c r="X7380" s="53"/>
      <c r="Y7380" s="55"/>
    </row>
    <row r="7381" spans="21:25" x14ac:dyDescent="0.2">
      <c r="U7381" s="55"/>
      <c r="V7381" s="53"/>
      <c r="W7381" s="53"/>
      <c r="X7381" s="53"/>
      <c r="Y7381" s="55"/>
    </row>
    <row r="7382" spans="21:25" x14ac:dyDescent="0.2">
      <c r="U7382" s="55"/>
      <c r="V7382" s="53"/>
      <c r="W7382" s="53"/>
      <c r="X7382" s="53"/>
      <c r="Y7382" s="55"/>
    </row>
    <row r="7383" spans="21:25" x14ac:dyDescent="0.2">
      <c r="U7383" s="55"/>
      <c r="V7383" s="53"/>
      <c r="W7383" s="53"/>
      <c r="X7383" s="53"/>
      <c r="Y7383" s="55"/>
    </row>
    <row r="7384" spans="21:25" x14ac:dyDescent="0.2">
      <c r="U7384" s="55"/>
      <c r="V7384" s="53"/>
      <c r="W7384" s="53"/>
      <c r="X7384" s="53"/>
      <c r="Y7384" s="55"/>
    </row>
    <row r="7385" spans="21:25" x14ac:dyDescent="0.2">
      <c r="U7385" s="55"/>
      <c r="V7385" s="53"/>
      <c r="W7385" s="53"/>
      <c r="X7385" s="53"/>
      <c r="Y7385" s="55"/>
    </row>
    <row r="7386" spans="21:25" x14ac:dyDescent="0.2">
      <c r="U7386" s="55"/>
      <c r="V7386" s="53"/>
      <c r="W7386" s="53"/>
      <c r="X7386" s="53"/>
      <c r="Y7386" s="55"/>
    </row>
    <row r="7387" spans="21:25" x14ac:dyDescent="0.2">
      <c r="U7387" s="55"/>
      <c r="V7387" s="53"/>
      <c r="W7387" s="53"/>
      <c r="X7387" s="53"/>
      <c r="Y7387" s="55"/>
    </row>
    <row r="7388" spans="21:25" x14ac:dyDescent="0.2">
      <c r="U7388" s="55"/>
      <c r="V7388" s="53"/>
      <c r="W7388" s="53"/>
      <c r="X7388" s="53"/>
      <c r="Y7388" s="55"/>
    </row>
    <row r="7389" spans="21:25" x14ac:dyDescent="0.2">
      <c r="U7389" s="55"/>
      <c r="V7389" s="53"/>
      <c r="W7389" s="53"/>
      <c r="X7389" s="53"/>
      <c r="Y7389" s="55"/>
    </row>
    <row r="7390" spans="21:25" x14ac:dyDescent="0.2">
      <c r="U7390" s="55"/>
      <c r="V7390" s="53"/>
      <c r="W7390" s="53"/>
      <c r="X7390" s="53"/>
      <c r="Y7390" s="55"/>
    </row>
    <row r="7391" spans="21:25" x14ac:dyDescent="0.2">
      <c r="U7391" s="55"/>
      <c r="V7391" s="53"/>
      <c r="W7391" s="53"/>
      <c r="X7391" s="53"/>
      <c r="Y7391" s="55"/>
    </row>
    <row r="7392" spans="21:25" x14ac:dyDescent="0.2">
      <c r="U7392" s="55"/>
      <c r="V7392" s="53"/>
      <c r="W7392" s="53"/>
      <c r="X7392" s="53"/>
      <c r="Y7392" s="55"/>
    </row>
    <row r="7393" spans="21:25" x14ac:dyDescent="0.2">
      <c r="U7393" s="55"/>
      <c r="V7393" s="53"/>
      <c r="W7393" s="53"/>
      <c r="X7393" s="53"/>
      <c r="Y7393" s="55"/>
    </row>
    <row r="7394" spans="21:25" x14ac:dyDescent="0.2">
      <c r="U7394" s="55"/>
      <c r="V7394" s="53"/>
      <c r="W7394" s="53"/>
      <c r="X7394" s="53"/>
      <c r="Y7394" s="55"/>
    </row>
    <row r="7395" spans="21:25" x14ac:dyDescent="0.2">
      <c r="U7395" s="55"/>
      <c r="V7395" s="53"/>
      <c r="W7395" s="53"/>
      <c r="X7395" s="53"/>
      <c r="Y7395" s="55"/>
    </row>
    <row r="7396" spans="21:25" x14ac:dyDescent="0.2">
      <c r="U7396" s="55"/>
      <c r="V7396" s="53"/>
      <c r="W7396" s="53"/>
      <c r="X7396" s="53"/>
      <c r="Y7396" s="55"/>
    </row>
    <row r="7397" spans="21:25" x14ac:dyDescent="0.2">
      <c r="U7397" s="55"/>
      <c r="V7397" s="53"/>
      <c r="W7397" s="53"/>
      <c r="X7397" s="53"/>
      <c r="Y7397" s="55"/>
    </row>
    <row r="7398" spans="21:25" x14ac:dyDescent="0.2">
      <c r="U7398" s="55"/>
      <c r="V7398" s="53"/>
      <c r="W7398" s="53"/>
      <c r="X7398" s="53"/>
      <c r="Y7398" s="55"/>
    </row>
    <row r="7399" spans="21:25" x14ac:dyDescent="0.2">
      <c r="U7399" s="55"/>
      <c r="V7399" s="53"/>
      <c r="W7399" s="53"/>
      <c r="X7399" s="53"/>
      <c r="Y7399" s="55"/>
    </row>
    <row r="7400" spans="21:25" x14ac:dyDescent="0.2">
      <c r="U7400" s="55"/>
      <c r="V7400" s="53"/>
      <c r="W7400" s="53"/>
      <c r="X7400" s="53"/>
      <c r="Y7400" s="55"/>
    </row>
    <row r="7401" spans="21:25" x14ac:dyDescent="0.2">
      <c r="U7401" s="55"/>
      <c r="V7401" s="53"/>
      <c r="W7401" s="53"/>
      <c r="X7401" s="53"/>
      <c r="Y7401" s="55"/>
    </row>
    <row r="7402" spans="21:25" x14ac:dyDescent="0.2">
      <c r="U7402" s="55"/>
      <c r="V7402" s="53"/>
      <c r="W7402" s="53"/>
      <c r="X7402" s="53"/>
      <c r="Y7402" s="55"/>
    </row>
    <row r="7403" spans="21:25" x14ac:dyDescent="0.2">
      <c r="U7403" s="55"/>
      <c r="V7403" s="53"/>
      <c r="W7403" s="53"/>
      <c r="X7403" s="53"/>
      <c r="Y7403" s="55"/>
    </row>
    <row r="7404" spans="21:25" x14ac:dyDescent="0.2">
      <c r="U7404" s="55"/>
      <c r="V7404" s="53"/>
      <c r="W7404" s="53"/>
      <c r="X7404" s="53"/>
      <c r="Y7404" s="55"/>
    </row>
    <row r="7405" spans="21:25" x14ac:dyDescent="0.2">
      <c r="U7405" s="55"/>
      <c r="V7405" s="53"/>
      <c r="W7405" s="53"/>
      <c r="X7405" s="53"/>
      <c r="Y7405" s="55"/>
    </row>
    <row r="7406" spans="21:25" x14ac:dyDescent="0.2">
      <c r="U7406" s="55"/>
      <c r="V7406" s="53"/>
      <c r="W7406" s="53"/>
      <c r="X7406" s="53"/>
      <c r="Y7406" s="55"/>
    </row>
    <row r="7407" spans="21:25" x14ac:dyDescent="0.2">
      <c r="U7407" s="55"/>
      <c r="V7407" s="53"/>
      <c r="W7407" s="53"/>
      <c r="X7407" s="53"/>
      <c r="Y7407" s="55"/>
    </row>
    <row r="7408" spans="21:25" x14ac:dyDescent="0.2">
      <c r="U7408" s="55"/>
      <c r="V7408" s="53"/>
      <c r="W7408" s="53"/>
      <c r="X7408" s="53"/>
      <c r="Y7408" s="55"/>
    </row>
    <row r="7409" spans="21:25" x14ac:dyDescent="0.2">
      <c r="U7409" s="55"/>
      <c r="V7409" s="53"/>
      <c r="W7409" s="53"/>
      <c r="X7409" s="53"/>
      <c r="Y7409" s="55"/>
    </row>
    <row r="7410" spans="21:25" x14ac:dyDescent="0.2">
      <c r="U7410" s="55"/>
      <c r="V7410" s="53"/>
      <c r="W7410" s="53"/>
      <c r="X7410" s="53"/>
      <c r="Y7410" s="55"/>
    </row>
    <row r="7411" spans="21:25" x14ac:dyDescent="0.2">
      <c r="U7411" s="55"/>
      <c r="V7411" s="53"/>
      <c r="W7411" s="53"/>
      <c r="X7411" s="53"/>
      <c r="Y7411" s="55"/>
    </row>
    <row r="7412" spans="21:25" x14ac:dyDescent="0.2">
      <c r="U7412" s="55"/>
      <c r="V7412" s="53"/>
      <c r="W7412" s="53"/>
      <c r="X7412" s="53"/>
      <c r="Y7412" s="55"/>
    </row>
    <row r="7413" spans="21:25" x14ac:dyDescent="0.2">
      <c r="U7413" s="55"/>
      <c r="V7413" s="53"/>
      <c r="W7413" s="53"/>
      <c r="X7413" s="53"/>
      <c r="Y7413" s="55"/>
    </row>
    <row r="7414" spans="21:25" x14ac:dyDescent="0.2">
      <c r="U7414" s="55"/>
      <c r="V7414" s="53"/>
      <c r="W7414" s="53"/>
      <c r="X7414" s="53"/>
      <c r="Y7414" s="55"/>
    </row>
    <row r="7415" spans="21:25" x14ac:dyDescent="0.2">
      <c r="U7415" s="55"/>
      <c r="V7415" s="53"/>
      <c r="W7415" s="53"/>
      <c r="X7415" s="53"/>
      <c r="Y7415" s="55"/>
    </row>
    <row r="7416" spans="21:25" x14ac:dyDescent="0.2">
      <c r="U7416" s="55"/>
      <c r="V7416" s="53"/>
      <c r="W7416" s="53"/>
      <c r="X7416" s="53"/>
      <c r="Y7416" s="55"/>
    </row>
    <row r="7417" spans="21:25" x14ac:dyDescent="0.2">
      <c r="U7417" s="55"/>
      <c r="V7417" s="53"/>
      <c r="W7417" s="53"/>
      <c r="X7417" s="53"/>
      <c r="Y7417" s="55"/>
    </row>
    <row r="7418" spans="21:25" x14ac:dyDescent="0.2">
      <c r="U7418" s="55"/>
      <c r="V7418" s="53"/>
      <c r="W7418" s="53"/>
      <c r="X7418" s="53"/>
      <c r="Y7418" s="55"/>
    </row>
    <row r="7419" spans="21:25" x14ac:dyDescent="0.2">
      <c r="U7419" s="55"/>
      <c r="V7419" s="53"/>
      <c r="W7419" s="53"/>
      <c r="X7419" s="53"/>
      <c r="Y7419" s="55"/>
    </row>
    <row r="7420" spans="21:25" x14ac:dyDescent="0.2">
      <c r="U7420" s="55"/>
      <c r="V7420" s="53"/>
      <c r="W7420" s="53"/>
      <c r="X7420" s="53"/>
      <c r="Y7420" s="55"/>
    </row>
    <row r="7421" spans="21:25" x14ac:dyDescent="0.2">
      <c r="U7421" s="55"/>
      <c r="V7421" s="53"/>
      <c r="W7421" s="53"/>
      <c r="X7421" s="53"/>
      <c r="Y7421" s="55"/>
    </row>
    <row r="7422" spans="21:25" x14ac:dyDescent="0.2">
      <c r="U7422" s="55"/>
      <c r="V7422" s="53"/>
      <c r="W7422" s="53"/>
      <c r="X7422" s="53"/>
      <c r="Y7422" s="55"/>
    </row>
    <row r="7423" spans="21:25" x14ac:dyDescent="0.2">
      <c r="U7423" s="55"/>
      <c r="V7423" s="53"/>
      <c r="W7423" s="53"/>
      <c r="X7423" s="53"/>
      <c r="Y7423" s="55"/>
    </row>
    <row r="7424" spans="21:25" x14ac:dyDescent="0.2">
      <c r="U7424" s="55"/>
      <c r="V7424" s="53"/>
      <c r="W7424" s="53"/>
      <c r="X7424" s="53"/>
      <c r="Y7424" s="55"/>
    </row>
    <row r="7425" spans="21:25" x14ac:dyDescent="0.2">
      <c r="U7425" s="55"/>
      <c r="V7425" s="53"/>
      <c r="W7425" s="53"/>
      <c r="X7425" s="53"/>
      <c r="Y7425" s="55"/>
    </row>
    <row r="7426" spans="21:25" x14ac:dyDescent="0.2">
      <c r="U7426" s="55"/>
      <c r="V7426" s="53"/>
      <c r="W7426" s="53"/>
      <c r="X7426" s="53"/>
      <c r="Y7426" s="55"/>
    </row>
    <row r="7427" spans="21:25" x14ac:dyDescent="0.2">
      <c r="U7427" s="55"/>
      <c r="V7427" s="53"/>
      <c r="W7427" s="53"/>
      <c r="X7427" s="53"/>
      <c r="Y7427" s="55"/>
    </row>
    <row r="7428" spans="21:25" x14ac:dyDescent="0.2">
      <c r="U7428" s="55"/>
      <c r="V7428" s="53"/>
      <c r="W7428" s="53"/>
      <c r="X7428" s="53"/>
      <c r="Y7428" s="55"/>
    </row>
    <row r="7429" spans="21:25" x14ac:dyDescent="0.2">
      <c r="U7429" s="55"/>
      <c r="V7429" s="53"/>
      <c r="W7429" s="53"/>
      <c r="X7429" s="53"/>
      <c r="Y7429" s="55"/>
    </row>
    <row r="7430" spans="21:25" x14ac:dyDescent="0.2">
      <c r="U7430" s="55"/>
      <c r="V7430" s="53"/>
      <c r="W7430" s="53"/>
      <c r="X7430" s="53"/>
      <c r="Y7430" s="55"/>
    </row>
    <row r="7431" spans="21:25" x14ac:dyDescent="0.2">
      <c r="U7431" s="55"/>
      <c r="V7431" s="53"/>
      <c r="W7431" s="53"/>
      <c r="X7431" s="53"/>
      <c r="Y7431" s="55"/>
    </row>
    <row r="7432" spans="21:25" x14ac:dyDescent="0.2">
      <c r="U7432" s="55"/>
      <c r="V7432" s="53"/>
      <c r="W7432" s="53"/>
      <c r="X7432" s="53"/>
      <c r="Y7432" s="55"/>
    </row>
    <row r="7433" spans="21:25" x14ac:dyDescent="0.2">
      <c r="U7433" s="55"/>
      <c r="V7433" s="53"/>
      <c r="W7433" s="53"/>
      <c r="X7433" s="53"/>
      <c r="Y7433" s="55"/>
    </row>
    <row r="7434" spans="21:25" x14ac:dyDescent="0.2">
      <c r="U7434" s="55"/>
      <c r="V7434" s="53"/>
      <c r="W7434" s="53"/>
      <c r="X7434" s="53"/>
      <c r="Y7434" s="55"/>
    </row>
    <row r="7435" spans="21:25" x14ac:dyDescent="0.2">
      <c r="U7435" s="55"/>
      <c r="V7435" s="53"/>
      <c r="W7435" s="53"/>
      <c r="X7435" s="53"/>
      <c r="Y7435" s="55"/>
    </row>
    <row r="7436" spans="21:25" x14ac:dyDescent="0.2">
      <c r="U7436" s="55"/>
      <c r="V7436" s="53"/>
      <c r="W7436" s="53"/>
      <c r="X7436" s="53"/>
      <c r="Y7436" s="55"/>
    </row>
    <row r="7437" spans="21:25" x14ac:dyDescent="0.2">
      <c r="U7437" s="55"/>
      <c r="V7437" s="53"/>
      <c r="W7437" s="53"/>
      <c r="X7437" s="53"/>
      <c r="Y7437" s="55"/>
    </row>
    <row r="7438" spans="21:25" x14ac:dyDescent="0.2">
      <c r="U7438" s="55"/>
      <c r="V7438" s="53"/>
      <c r="W7438" s="53"/>
      <c r="X7438" s="53"/>
      <c r="Y7438" s="55"/>
    </row>
    <row r="7439" spans="21:25" x14ac:dyDescent="0.2">
      <c r="U7439" s="55"/>
      <c r="V7439" s="53"/>
      <c r="W7439" s="53"/>
      <c r="X7439" s="53"/>
      <c r="Y7439" s="55"/>
    </row>
    <row r="7440" spans="21:25" x14ac:dyDescent="0.2">
      <c r="U7440" s="55"/>
      <c r="V7440" s="53"/>
      <c r="W7440" s="53"/>
      <c r="X7440" s="53"/>
      <c r="Y7440" s="55"/>
    </row>
    <row r="7441" spans="21:25" x14ac:dyDescent="0.2">
      <c r="U7441" s="55"/>
      <c r="V7441" s="53"/>
      <c r="W7441" s="53"/>
      <c r="X7441" s="53"/>
      <c r="Y7441" s="55"/>
    </row>
    <row r="7442" spans="21:25" x14ac:dyDescent="0.2">
      <c r="U7442" s="55"/>
      <c r="V7442" s="53"/>
      <c r="W7442" s="53"/>
      <c r="X7442" s="53"/>
      <c r="Y7442" s="55"/>
    </row>
    <row r="7443" spans="21:25" x14ac:dyDescent="0.2">
      <c r="U7443" s="55"/>
      <c r="V7443" s="53"/>
      <c r="W7443" s="53"/>
      <c r="X7443" s="53"/>
      <c r="Y7443" s="55"/>
    </row>
    <row r="7444" spans="21:25" x14ac:dyDescent="0.2">
      <c r="U7444" s="55"/>
      <c r="V7444" s="53"/>
      <c r="W7444" s="53"/>
      <c r="X7444" s="53"/>
      <c r="Y7444" s="55"/>
    </row>
    <row r="7445" spans="21:25" x14ac:dyDescent="0.2">
      <c r="U7445" s="55"/>
      <c r="V7445" s="53"/>
      <c r="W7445" s="53"/>
      <c r="X7445" s="53"/>
      <c r="Y7445" s="55"/>
    </row>
    <row r="7446" spans="21:25" x14ac:dyDescent="0.2">
      <c r="U7446" s="55"/>
      <c r="V7446" s="53"/>
      <c r="W7446" s="53"/>
      <c r="X7446" s="53"/>
      <c r="Y7446" s="55"/>
    </row>
    <row r="7447" spans="21:25" x14ac:dyDescent="0.2">
      <c r="U7447" s="55"/>
      <c r="V7447" s="53"/>
      <c r="W7447" s="53"/>
      <c r="X7447" s="53"/>
      <c r="Y7447" s="55"/>
    </row>
    <row r="7448" spans="21:25" x14ac:dyDescent="0.2">
      <c r="U7448" s="55"/>
      <c r="V7448" s="53"/>
      <c r="W7448" s="53"/>
      <c r="X7448" s="53"/>
      <c r="Y7448" s="55"/>
    </row>
    <row r="7449" spans="21:25" x14ac:dyDescent="0.2">
      <c r="U7449" s="55"/>
      <c r="V7449" s="53"/>
      <c r="W7449" s="53"/>
      <c r="X7449" s="53"/>
      <c r="Y7449" s="55"/>
    </row>
    <row r="7450" spans="21:25" x14ac:dyDescent="0.2">
      <c r="U7450" s="55"/>
      <c r="V7450" s="53"/>
      <c r="W7450" s="53"/>
      <c r="X7450" s="53"/>
      <c r="Y7450" s="55"/>
    </row>
    <row r="7451" spans="21:25" x14ac:dyDescent="0.2">
      <c r="U7451" s="55"/>
      <c r="V7451" s="53"/>
      <c r="W7451" s="53"/>
      <c r="X7451" s="53"/>
      <c r="Y7451" s="55"/>
    </row>
    <row r="7452" spans="21:25" x14ac:dyDescent="0.2">
      <c r="U7452" s="55"/>
      <c r="V7452" s="53"/>
      <c r="W7452" s="53"/>
      <c r="X7452" s="53"/>
      <c r="Y7452" s="55"/>
    </row>
    <row r="7453" spans="21:25" x14ac:dyDescent="0.2">
      <c r="U7453" s="55"/>
      <c r="V7453" s="53"/>
      <c r="W7453" s="53"/>
      <c r="X7453" s="53"/>
      <c r="Y7453" s="55"/>
    </row>
    <row r="7454" spans="21:25" x14ac:dyDescent="0.2">
      <c r="U7454" s="55"/>
      <c r="V7454" s="53"/>
      <c r="W7454" s="53"/>
      <c r="X7454" s="53"/>
      <c r="Y7454" s="55"/>
    </row>
    <row r="7455" spans="21:25" x14ac:dyDescent="0.2">
      <c r="U7455" s="55"/>
      <c r="V7455" s="53"/>
      <c r="W7455" s="53"/>
      <c r="X7455" s="53"/>
      <c r="Y7455" s="55"/>
    </row>
    <row r="7456" spans="21:25" x14ac:dyDescent="0.2">
      <c r="U7456" s="55"/>
      <c r="V7456" s="53"/>
      <c r="W7456" s="53"/>
      <c r="X7456" s="53"/>
      <c r="Y7456" s="55"/>
    </row>
    <row r="7457" spans="21:25" x14ac:dyDescent="0.2">
      <c r="U7457" s="55"/>
      <c r="V7457" s="53"/>
      <c r="W7457" s="53"/>
      <c r="X7457" s="53"/>
      <c r="Y7457" s="55"/>
    </row>
    <row r="7458" spans="21:25" x14ac:dyDescent="0.2">
      <c r="U7458" s="55"/>
      <c r="V7458" s="53"/>
      <c r="W7458" s="53"/>
      <c r="X7458" s="53"/>
      <c r="Y7458" s="55"/>
    </row>
    <row r="7459" spans="21:25" x14ac:dyDescent="0.2">
      <c r="U7459" s="55"/>
      <c r="V7459" s="53"/>
      <c r="W7459" s="53"/>
      <c r="X7459" s="53"/>
      <c r="Y7459" s="55"/>
    </row>
    <row r="7460" spans="21:25" x14ac:dyDescent="0.2">
      <c r="U7460" s="55"/>
      <c r="V7460" s="53"/>
      <c r="W7460" s="53"/>
      <c r="X7460" s="53"/>
      <c r="Y7460" s="55"/>
    </row>
    <row r="7461" spans="21:25" x14ac:dyDescent="0.2">
      <c r="U7461" s="55"/>
      <c r="V7461" s="53"/>
      <c r="W7461" s="53"/>
      <c r="X7461" s="53"/>
      <c r="Y7461" s="55"/>
    </row>
    <row r="7462" spans="21:25" x14ac:dyDescent="0.2">
      <c r="U7462" s="55"/>
      <c r="V7462" s="53"/>
      <c r="W7462" s="53"/>
      <c r="X7462" s="53"/>
      <c r="Y7462" s="55"/>
    </row>
    <row r="7463" spans="21:25" x14ac:dyDescent="0.2">
      <c r="U7463" s="55"/>
      <c r="V7463" s="53"/>
      <c r="W7463" s="53"/>
      <c r="X7463" s="53"/>
      <c r="Y7463" s="55"/>
    </row>
    <row r="7464" spans="21:25" x14ac:dyDescent="0.2">
      <c r="U7464" s="55"/>
      <c r="V7464" s="53"/>
      <c r="W7464" s="53"/>
      <c r="X7464" s="53"/>
      <c r="Y7464" s="55"/>
    </row>
    <row r="7465" spans="21:25" x14ac:dyDescent="0.2">
      <c r="U7465" s="55"/>
      <c r="V7465" s="53"/>
      <c r="W7465" s="53"/>
      <c r="X7465" s="53"/>
      <c r="Y7465" s="55"/>
    </row>
    <row r="7466" spans="21:25" x14ac:dyDescent="0.2">
      <c r="U7466" s="55"/>
      <c r="V7466" s="53"/>
      <c r="W7466" s="53"/>
      <c r="X7466" s="53"/>
      <c r="Y7466" s="55"/>
    </row>
    <row r="7467" spans="21:25" x14ac:dyDescent="0.2">
      <c r="U7467" s="55"/>
      <c r="V7467" s="53"/>
      <c r="W7467" s="53"/>
      <c r="X7467" s="53"/>
      <c r="Y7467" s="55"/>
    </row>
    <row r="7468" spans="21:25" x14ac:dyDescent="0.2">
      <c r="U7468" s="55"/>
      <c r="V7468" s="53"/>
      <c r="W7468" s="53"/>
      <c r="X7468" s="53"/>
      <c r="Y7468" s="55"/>
    </row>
    <row r="7469" spans="21:25" x14ac:dyDescent="0.2">
      <c r="U7469" s="55"/>
      <c r="V7469" s="53"/>
      <c r="W7469" s="53"/>
      <c r="X7469" s="53"/>
      <c r="Y7469" s="55"/>
    </row>
    <row r="7470" spans="21:25" x14ac:dyDescent="0.2">
      <c r="U7470" s="55"/>
      <c r="V7470" s="53"/>
      <c r="W7470" s="53"/>
      <c r="X7470" s="53"/>
      <c r="Y7470" s="55"/>
    </row>
    <row r="7471" spans="21:25" x14ac:dyDescent="0.2">
      <c r="U7471" s="55"/>
      <c r="V7471" s="53"/>
      <c r="W7471" s="53"/>
      <c r="X7471" s="53"/>
      <c r="Y7471" s="55"/>
    </row>
    <row r="7472" spans="21:25" x14ac:dyDescent="0.2">
      <c r="U7472" s="55"/>
      <c r="V7472" s="53"/>
      <c r="W7472" s="53"/>
      <c r="X7472" s="53"/>
      <c r="Y7472" s="55"/>
    </row>
    <row r="7473" spans="21:25" x14ac:dyDescent="0.2">
      <c r="U7473" s="55"/>
      <c r="V7473" s="53"/>
      <c r="W7473" s="53"/>
      <c r="X7473" s="53"/>
      <c r="Y7473" s="55"/>
    </row>
    <row r="7474" spans="21:25" x14ac:dyDescent="0.2">
      <c r="U7474" s="55"/>
      <c r="V7474" s="53"/>
      <c r="W7474" s="53"/>
      <c r="X7474" s="53"/>
      <c r="Y7474" s="55"/>
    </row>
    <row r="7475" spans="21:25" x14ac:dyDescent="0.2">
      <c r="U7475" s="55"/>
      <c r="V7475" s="53"/>
      <c r="W7475" s="53"/>
      <c r="X7475" s="53"/>
      <c r="Y7475" s="55"/>
    </row>
    <row r="7476" spans="21:25" x14ac:dyDescent="0.2">
      <c r="U7476" s="55"/>
      <c r="V7476" s="53"/>
      <c r="W7476" s="53"/>
      <c r="X7476" s="53"/>
      <c r="Y7476" s="55"/>
    </row>
    <row r="7477" spans="21:25" x14ac:dyDescent="0.2">
      <c r="U7477" s="55"/>
      <c r="V7477" s="53"/>
      <c r="W7477" s="53"/>
      <c r="X7477" s="53"/>
      <c r="Y7477" s="55"/>
    </row>
    <row r="7478" spans="21:25" x14ac:dyDescent="0.2">
      <c r="U7478" s="55"/>
      <c r="V7478" s="53"/>
      <c r="W7478" s="53"/>
      <c r="X7478" s="53"/>
      <c r="Y7478" s="55"/>
    </row>
    <row r="7479" spans="21:25" x14ac:dyDescent="0.2">
      <c r="U7479" s="55"/>
      <c r="V7479" s="53"/>
      <c r="W7479" s="53"/>
      <c r="X7479" s="53"/>
      <c r="Y7479" s="55"/>
    </row>
    <row r="7480" spans="21:25" x14ac:dyDescent="0.2">
      <c r="U7480" s="55"/>
      <c r="V7480" s="53"/>
      <c r="W7480" s="53"/>
      <c r="X7480" s="53"/>
      <c r="Y7480" s="55"/>
    </row>
    <row r="7481" spans="21:25" x14ac:dyDescent="0.2">
      <c r="U7481" s="55"/>
      <c r="V7481" s="53"/>
      <c r="W7481" s="53"/>
      <c r="X7481" s="53"/>
      <c r="Y7481" s="55"/>
    </row>
    <row r="7482" spans="21:25" x14ac:dyDescent="0.2">
      <c r="U7482" s="55"/>
      <c r="V7482" s="53"/>
      <c r="W7482" s="53"/>
      <c r="X7482" s="53"/>
      <c r="Y7482" s="55"/>
    </row>
    <row r="7483" spans="21:25" x14ac:dyDescent="0.2">
      <c r="U7483" s="55"/>
      <c r="V7483" s="53"/>
      <c r="W7483" s="53"/>
      <c r="X7483" s="53"/>
      <c r="Y7483" s="55"/>
    </row>
    <row r="7484" spans="21:25" x14ac:dyDescent="0.2">
      <c r="U7484" s="55"/>
      <c r="V7484" s="53"/>
      <c r="W7484" s="53"/>
      <c r="X7484" s="53"/>
      <c r="Y7484" s="55"/>
    </row>
    <row r="7485" spans="21:25" x14ac:dyDescent="0.2">
      <c r="U7485" s="55"/>
      <c r="V7485" s="53"/>
      <c r="W7485" s="53"/>
      <c r="X7485" s="53"/>
      <c r="Y7485" s="55"/>
    </row>
    <row r="7486" spans="21:25" x14ac:dyDescent="0.2">
      <c r="U7486" s="55"/>
      <c r="V7486" s="53"/>
      <c r="W7486" s="53"/>
      <c r="X7486" s="53"/>
      <c r="Y7486" s="55"/>
    </row>
    <row r="7487" spans="21:25" x14ac:dyDescent="0.2">
      <c r="U7487" s="55"/>
      <c r="V7487" s="53"/>
      <c r="W7487" s="53"/>
      <c r="X7487" s="53"/>
      <c r="Y7487" s="55"/>
    </row>
    <row r="7488" spans="21:25" x14ac:dyDescent="0.2">
      <c r="U7488" s="55"/>
      <c r="V7488" s="53"/>
      <c r="W7488" s="53"/>
      <c r="X7488" s="53"/>
      <c r="Y7488" s="55"/>
    </row>
    <row r="7489" spans="21:25" x14ac:dyDescent="0.2">
      <c r="U7489" s="55"/>
      <c r="V7489" s="53"/>
      <c r="W7489" s="53"/>
      <c r="X7489" s="53"/>
      <c r="Y7489" s="55"/>
    </row>
    <row r="7490" spans="21:25" x14ac:dyDescent="0.2">
      <c r="U7490" s="55"/>
      <c r="V7490" s="53"/>
      <c r="W7490" s="53"/>
      <c r="X7490" s="53"/>
      <c r="Y7490" s="55"/>
    </row>
    <row r="7491" spans="21:25" x14ac:dyDescent="0.2">
      <c r="U7491" s="55"/>
      <c r="V7491" s="53"/>
      <c r="W7491" s="53"/>
      <c r="X7491" s="53"/>
      <c r="Y7491" s="55"/>
    </row>
    <row r="7492" spans="21:25" x14ac:dyDescent="0.2">
      <c r="U7492" s="55"/>
      <c r="V7492" s="53"/>
      <c r="W7492" s="53"/>
      <c r="X7492" s="53"/>
      <c r="Y7492" s="55"/>
    </row>
    <row r="7493" spans="21:25" x14ac:dyDescent="0.2">
      <c r="U7493" s="55"/>
      <c r="V7493" s="53"/>
      <c r="W7493" s="53"/>
      <c r="X7493" s="53"/>
      <c r="Y7493" s="55"/>
    </row>
    <row r="7494" spans="21:25" x14ac:dyDescent="0.2">
      <c r="U7494" s="55"/>
      <c r="V7494" s="53"/>
      <c r="W7494" s="53"/>
      <c r="X7494" s="53"/>
      <c r="Y7494" s="55"/>
    </row>
    <row r="7495" spans="21:25" x14ac:dyDescent="0.2">
      <c r="U7495" s="55"/>
      <c r="V7495" s="53"/>
      <c r="W7495" s="53"/>
      <c r="X7495" s="53"/>
      <c r="Y7495" s="55"/>
    </row>
    <row r="7496" spans="21:25" x14ac:dyDescent="0.2">
      <c r="U7496" s="55"/>
      <c r="V7496" s="53"/>
      <c r="W7496" s="53"/>
      <c r="X7496" s="53"/>
      <c r="Y7496" s="55"/>
    </row>
    <row r="7497" spans="21:25" x14ac:dyDescent="0.2">
      <c r="U7497" s="55"/>
      <c r="V7497" s="53"/>
      <c r="W7497" s="53"/>
      <c r="X7497" s="53"/>
      <c r="Y7497" s="55"/>
    </row>
    <row r="7498" spans="21:25" x14ac:dyDescent="0.2">
      <c r="U7498" s="55"/>
      <c r="V7498" s="53"/>
      <c r="W7498" s="53"/>
      <c r="X7498" s="53"/>
      <c r="Y7498" s="55"/>
    </row>
    <row r="7499" spans="21:25" x14ac:dyDescent="0.2">
      <c r="U7499" s="55"/>
      <c r="V7499" s="53"/>
      <c r="W7499" s="53"/>
      <c r="X7499" s="53"/>
      <c r="Y7499" s="55"/>
    </row>
    <row r="7500" spans="21:25" x14ac:dyDescent="0.2">
      <c r="U7500" s="55"/>
      <c r="V7500" s="53"/>
      <c r="W7500" s="53"/>
      <c r="X7500" s="53"/>
      <c r="Y7500" s="55"/>
    </row>
    <row r="7501" spans="21:25" x14ac:dyDescent="0.2">
      <c r="U7501" s="55"/>
      <c r="V7501" s="53"/>
      <c r="W7501" s="53"/>
      <c r="X7501" s="53"/>
      <c r="Y7501" s="55"/>
    </row>
    <row r="7502" spans="21:25" x14ac:dyDescent="0.2">
      <c r="U7502" s="55"/>
      <c r="V7502" s="53"/>
      <c r="W7502" s="53"/>
      <c r="X7502" s="53"/>
      <c r="Y7502" s="55"/>
    </row>
    <row r="7503" spans="21:25" x14ac:dyDescent="0.2">
      <c r="U7503" s="55"/>
      <c r="V7503" s="53"/>
      <c r="W7503" s="53"/>
      <c r="X7503" s="53"/>
      <c r="Y7503" s="55"/>
    </row>
    <row r="7504" spans="21:25" x14ac:dyDescent="0.2">
      <c r="U7504" s="55"/>
      <c r="V7504" s="53"/>
      <c r="W7504" s="53"/>
      <c r="X7504" s="53"/>
      <c r="Y7504" s="55"/>
    </row>
    <row r="7505" spans="21:25" x14ac:dyDescent="0.2">
      <c r="U7505" s="55"/>
      <c r="V7505" s="53"/>
      <c r="W7505" s="53"/>
      <c r="X7505" s="53"/>
      <c r="Y7505" s="55"/>
    </row>
    <row r="7506" spans="21:25" x14ac:dyDescent="0.2">
      <c r="U7506" s="55"/>
      <c r="V7506" s="53"/>
      <c r="W7506" s="53"/>
      <c r="X7506" s="53"/>
      <c r="Y7506" s="55"/>
    </row>
    <row r="7507" spans="21:25" x14ac:dyDescent="0.2">
      <c r="U7507" s="55"/>
      <c r="V7507" s="53"/>
      <c r="W7507" s="53"/>
      <c r="X7507" s="53"/>
      <c r="Y7507" s="55"/>
    </row>
    <row r="7508" spans="21:25" x14ac:dyDescent="0.2">
      <c r="U7508" s="55"/>
      <c r="V7508" s="53"/>
      <c r="W7508" s="53"/>
      <c r="X7508" s="53"/>
      <c r="Y7508" s="55"/>
    </row>
    <row r="7509" spans="21:25" x14ac:dyDescent="0.2">
      <c r="U7509" s="55"/>
      <c r="V7509" s="53"/>
      <c r="W7509" s="53"/>
      <c r="X7509" s="53"/>
      <c r="Y7509" s="55"/>
    </row>
    <row r="7510" spans="21:25" x14ac:dyDescent="0.2">
      <c r="U7510" s="55"/>
      <c r="V7510" s="53"/>
      <c r="W7510" s="53"/>
      <c r="X7510" s="53"/>
      <c r="Y7510" s="55"/>
    </row>
    <row r="7511" spans="21:25" x14ac:dyDescent="0.2">
      <c r="U7511" s="55"/>
      <c r="V7511" s="53"/>
      <c r="W7511" s="53"/>
      <c r="X7511" s="53"/>
      <c r="Y7511" s="55"/>
    </row>
    <row r="7512" spans="21:25" x14ac:dyDescent="0.2">
      <c r="U7512" s="55"/>
      <c r="V7512" s="53"/>
      <c r="W7512" s="53"/>
      <c r="X7512" s="53"/>
      <c r="Y7512" s="55"/>
    </row>
    <row r="7513" spans="21:25" x14ac:dyDescent="0.2">
      <c r="U7513" s="55"/>
      <c r="V7513" s="53"/>
      <c r="W7513" s="53"/>
      <c r="X7513" s="53"/>
      <c r="Y7513" s="55"/>
    </row>
    <row r="7514" spans="21:25" x14ac:dyDescent="0.2">
      <c r="U7514" s="55"/>
      <c r="V7514" s="53"/>
      <c r="W7514" s="53"/>
      <c r="X7514" s="53"/>
      <c r="Y7514" s="55"/>
    </row>
    <row r="7515" spans="21:25" x14ac:dyDescent="0.2">
      <c r="U7515" s="55"/>
      <c r="V7515" s="53"/>
      <c r="W7515" s="53"/>
      <c r="X7515" s="53"/>
      <c r="Y7515" s="55"/>
    </row>
    <row r="7516" spans="21:25" x14ac:dyDescent="0.2">
      <c r="U7516" s="55"/>
      <c r="V7516" s="53"/>
      <c r="W7516" s="53"/>
      <c r="X7516" s="53"/>
      <c r="Y7516" s="55"/>
    </row>
    <row r="7517" spans="21:25" x14ac:dyDescent="0.2">
      <c r="U7517" s="55"/>
      <c r="V7517" s="53"/>
      <c r="W7517" s="53"/>
      <c r="X7517" s="53"/>
      <c r="Y7517" s="55"/>
    </row>
    <row r="7518" spans="21:25" x14ac:dyDescent="0.2">
      <c r="U7518" s="55"/>
      <c r="V7518" s="53"/>
      <c r="W7518" s="53"/>
      <c r="X7518" s="53"/>
      <c r="Y7518" s="55"/>
    </row>
    <row r="7519" spans="21:25" x14ac:dyDescent="0.2">
      <c r="U7519" s="55"/>
      <c r="V7519" s="53"/>
      <c r="W7519" s="53"/>
      <c r="X7519" s="53"/>
      <c r="Y7519" s="55"/>
    </row>
    <row r="7520" spans="21:25" x14ac:dyDescent="0.2">
      <c r="U7520" s="55"/>
      <c r="V7520" s="53"/>
      <c r="W7520" s="53"/>
      <c r="X7520" s="53"/>
      <c r="Y7520" s="55"/>
    </row>
    <row r="7521" spans="21:25" x14ac:dyDescent="0.2">
      <c r="U7521" s="55"/>
      <c r="V7521" s="53"/>
      <c r="W7521" s="53"/>
      <c r="X7521" s="53"/>
      <c r="Y7521" s="55"/>
    </row>
    <row r="7522" spans="21:25" x14ac:dyDescent="0.2">
      <c r="U7522" s="55"/>
      <c r="V7522" s="53"/>
      <c r="W7522" s="53"/>
      <c r="X7522" s="53"/>
      <c r="Y7522" s="55"/>
    </row>
    <row r="7523" spans="21:25" x14ac:dyDescent="0.2">
      <c r="U7523" s="55"/>
      <c r="V7523" s="53"/>
      <c r="W7523" s="53"/>
      <c r="X7523" s="53"/>
      <c r="Y7523" s="55"/>
    </row>
    <row r="7524" spans="21:25" x14ac:dyDescent="0.2">
      <c r="U7524" s="55"/>
      <c r="V7524" s="53"/>
      <c r="W7524" s="53"/>
      <c r="X7524" s="53"/>
      <c r="Y7524" s="55"/>
    </row>
    <row r="7525" spans="21:25" x14ac:dyDescent="0.2">
      <c r="U7525" s="55"/>
      <c r="V7525" s="53"/>
      <c r="W7525" s="53"/>
      <c r="X7525" s="53"/>
      <c r="Y7525" s="55"/>
    </row>
    <row r="7526" spans="21:25" x14ac:dyDescent="0.2">
      <c r="U7526" s="55"/>
      <c r="V7526" s="53"/>
      <c r="W7526" s="53"/>
      <c r="X7526" s="53"/>
      <c r="Y7526" s="55"/>
    </row>
    <row r="7527" spans="21:25" x14ac:dyDescent="0.2">
      <c r="U7527" s="55"/>
      <c r="V7527" s="53"/>
      <c r="W7527" s="53"/>
      <c r="X7527" s="53"/>
      <c r="Y7527" s="55"/>
    </row>
    <row r="7528" spans="21:25" x14ac:dyDescent="0.2">
      <c r="U7528" s="55"/>
      <c r="V7528" s="53"/>
      <c r="W7528" s="53"/>
      <c r="X7528" s="53"/>
      <c r="Y7528" s="55"/>
    </row>
    <row r="7529" spans="21:25" x14ac:dyDescent="0.2">
      <c r="U7529" s="55"/>
      <c r="V7529" s="53"/>
      <c r="W7529" s="53"/>
      <c r="X7529" s="53"/>
      <c r="Y7529" s="55"/>
    </row>
    <row r="7530" spans="21:25" x14ac:dyDescent="0.2">
      <c r="U7530" s="55"/>
      <c r="V7530" s="53"/>
      <c r="W7530" s="53"/>
      <c r="X7530" s="53"/>
      <c r="Y7530" s="55"/>
    </row>
    <row r="7531" spans="21:25" x14ac:dyDescent="0.2">
      <c r="U7531" s="55"/>
      <c r="V7531" s="53"/>
      <c r="W7531" s="53"/>
      <c r="X7531" s="53"/>
      <c r="Y7531" s="55"/>
    </row>
    <row r="7532" spans="21:25" x14ac:dyDescent="0.2">
      <c r="U7532" s="55"/>
      <c r="V7532" s="53"/>
      <c r="W7532" s="53"/>
      <c r="X7532" s="53"/>
      <c r="Y7532" s="55"/>
    </row>
    <row r="7533" spans="21:25" x14ac:dyDescent="0.2">
      <c r="U7533" s="55"/>
      <c r="V7533" s="53"/>
      <c r="W7533" s="53"/>
      <c r="X7533" s="53"/>
      <c r="Y7533" s="55"/>
    </row>
    <row r="7534" spans="21:25" x14ac:dyDescent="0.2">
      <c r="U7534" s="55"/>
      <c r="V7534" s="53"/>
      <c r="W7534" s="53"/>
      <c r="X7534" s="53"/>
      <c r="Y7534" s="55"/>
    </row>
    <row r="7535" spans="21:25" x14ac:dyDescent="0.2">
      <c r="U7535" s="55"/>
      <c r="V7535" s="53"/>
      <c r="W7535" s="53"/>
      <c r="X7535" s="53"/>
      <c r="Y7535" s="55"/>
    </row>
    <row r="7536" spans="21:25" x14ac:dyDescent="0.2">
      <c r="U7536" s="55"/>
      <c r="V7536" s="53"/>
      <c r="W7536" s="53"/>
      <c r="X7536" s="53"/>
      <c r="Y7536" s="55"/>
    </row>
    <row r="7537" spans="21:25" x14ac:dyDescent="0.2">
      <c r="U7537" s="55"/>
      <c r="V7537" s="53"/>
      <c r="W7537" s="53"/>
      <c r="X7537" s="53"/>
      <c r="Y7537" s="55"/>
    </row>
    <row r="7538" spans="21:25" x14ac:dyDescent="0.2">
      <c r="U7538" s="55"/>
      <c r="V7538" s="53"/>
      <c r="W7538" s="53"/>
      <c r="X7538" s="53"/>
      <c r="Y7538" s="55"/>
    </row>
    <row r="7539" spans="21:25" x14ac:dyDescent="0.2">
      <c r="U7539" s="55"/>
      <c r="V7539" s="53"/>
      <c r="W7539" s="53"/>
      <c r="X7539" s="53"/>
      <c r="Y7539" s="55"/>
    </row>
    <row r="7540" spans="21:25" x14ac:dyDescent="0.2">
      <c r="U7540" s="55"/>
      <c r="V7540" s="53"/>
      <c r="W7540" s="53"/>
      <c r="X7540" s="53"/>
      <c r="Y7540" s="55"/>
    </row>
    <row r="7541" spans="21:25" x14ac:dyDescent="0.2">
      <c r="U7541" s="55"/>
      <c r="V7541" s="53"/>
      <c r="W7541" s="53"/>
      <c r="X7541" s="53"/>
      <c r="Y7541" s="55"/>
    </row>
    <row r="7542" spans="21:25" x14ac:dyDescent="0.2">
      <c r="U7542" s="55"/>
      <c r="V7542" s="53"/>
      <c r="W7542" s="53"/>
      <c r="X7542" s="53"/>
      <c r="Y7542" s="55"/>
    </row>
    <row r="7543" spans="21:25" x14ac:dyDescent="0.2">
      <c r="U7543" s="55"/>
      <c r="V7543" s="53"/>
      <c r="W7543" s="53"/>
      <c r="X7543" s="53"/>
      <c r="Y7543" s="55"/>
    </row>
    <row r="7544" spans="21:25" x14ac:dyDescent="0.2">
      <c r="U7544" s="55"/>
      <c r="V7544" s="53"/>
      <c r="W7544" s="53"/>
      <c r="X7544" s="53"/>
      <c r="Y7544" s="55"/>
    </row>
    <row r="7545" spans="21:25" x14ac:dyDescent="0.2">
      <c r="U7545" s="55"/>
      <c r="V7545" s="53"/>
      <c r="W7545" s="53"/>
      <c r="X7545" s="53"/>
      <c r="Y7545" s="55"/>
    </row>
    <row r="7546" spans="21:25" x14ac:dyDescent="0.2">
      <c r="U7546" s="55"/>
      <c r="V7546" s="53"/>
      <c r="W7546" s="53"/>
      <c r="X7546" s="53"/>
      <c r="Y7546" s="55"/>
    </row>
    <row r="7547" spans="21:25" x14ac:dyDescent="0.2">
      <c r="U7547" s="55"/>
      <c r="V7547" s="53"/>
      <c r="W7547" s="53"/>
      <c r="X7547" s="53"/>
      <c r="Y7547" s="55"/>
    </row>
    <row r="7548" spans="21:25" x14ac:dyDescent="0.2">
      <c r="U7548" s="55"/>
      <c r="V7548" s="53"/>
      <c r="W7548" s="53"/>
      <c r="X7548" s="53"/>
      <c r="Y7548" s="55"/>
    </row>
    <row r="7549" spans="21:25" x14ac:dyDescent="0.2">
      <c r="U7549" s="55"/>
      <c r="V7549" s="53"/>
      <c r="W7549" s="53"/>
      <c r="X7549" s="53"/>
      <c r="Y7549" s="55"/>
    </row>
    <row r="7550" spans="21:25" x14ac:dyDescent="0.2">
      <c r="U7550" s="55"/>
      <c r="V7550" s="53"/>
      <c r="W7550" s="53"/>
      <c r="X7550" s="53"/>
      <c r="Y7550" s="55"/>
    </row>
    <row r="7551" spans="21:25" x14ac:dyDescent="0.2">
      <c r="U7551" s="55"/>
      <c r="V7551" s="53"/>
      <c r="W7551" s="53"/>
      <c r="X7551" s="53"/>
      <c r="Y7551" s="55"/>
    </row>
    <row r="7552" spans="21:25" x14ac:dyDescent="0.2">
      <c r="U7552" s="55"/>
      <c r="V7552" s="53"/>
      <c r="W7552" s="53"/>
      <c r="X7552" s="53"/>
      <c r="Y7552" s="55"/>
    </row>
    <row r="7553" spans="21:25" x14ac:dyDescent="0.2">
      <c r="U7553" s="55"/>
      <c r="V7553" s="53"/>
      <c r="W7553" s="53"/>
      <c r="X7553" s="53"/>
      <c r="Y7553" s="55"/>
    </row>
    <row r="7554" spans="21:25" x14ac:dyDescent="0.2">
      <c r="U7554" s="55"/>
      <c r="V7554" s="53"/>
      <c r="W7554" s="53"/>
      <c r="X7554" s="53"/>
      <c r="Y7554" s="55"/>
    </row>
    <row r="7555" spans="21:25" x14ac:dyDescent="0.2">
      <c r="U7555" s="55"/>
      <c r="V7555" s="53"/>
      <c r="W7555" s="53"/>
      <c r="X7555" s="53"/>
      <c r="Y7555" s="55"/>
    </row>
    <row r="7556" spans="21:25" x14ac:dyDescent="0.2">
      <c r="U7556" s="55"/>
      <c r="V7556" s="53"/>
      <c r="W7556" s="53"/>
      <c r="X7556" s="53"/>
      <c r="Y7556" s="55"/>
    </row>
    <row r="7557" spans="21:25" x14ac:dyDescent="0.2">
      <c r="U7557" s="55"/>
      <c r="V7557" s="53"/>
      <c r="W7557" s="53"/>
      <c r="X7557" s="53"/>
      <c r="Y7557" s="55"/>
    </row>
    <row r="7558" spans="21:25" x14ac:dyDescent="0.2">
      <c r="U7558" s="55"/>
      <c r="V7558" s="53"/>
      <c r="W7558" s="53"/>
      <c r="X7558" s="53"/>
      <c r="Y7558" s="55"/>
    </row>
    <row r="7559" spans="21:25" x14ac:dyDescent="0.2">
      <c r="U7559" s="55"/>
      <c r="V7559" s="53"/>
      <c r="W7559" s="53"/>
      <c r="X7559" s="53"/>
      <c r="Y7559" s="55"/>
    </row>
    <row r="7560" spans="21:25" x14ac:dyDescent="0.2">
      <c r="U7560" s="55"/>
      <c r="V7560" s="53"/>
      <c r="W7560" s="53"/>
      <c r="X7560" s="53"/>
      <c r="Y7560" s="55"/>
    </row>
    <row r="7561" spans="21:25" x14ac:dyDescent="0.2">
      <c r="U7561" s="55"/>
      <c r="V7561" s="53"/>
      <c r="W7561" s="53"/>
      <c r="X7561" s="53"/>
      <c r="Y7561" s="55"/>
    </row>
    <row r="7562" spans="21:25" x14ac:dyDescent="0.2">
      <c r="U7562" s="55"/>
      <c r="V7562" s="53"/>
      <c r="W7562" s="53"/>
      <c r="X7562" s="53"/>
      <c r="Y7562" s="55"/>
    </row>
    <row r="7563" spans="21:25" x14ac:dyDescent="0.2">
      <c r="U7563" s="55"/>
      <c r="V7563" s="53"/>
      <c r="W7563" s="53"/>
      <c r="X7563" s="53"/>
      <c r="Y7563" s="55"/>
    </row>
    <row r="7564" spans="21:25" x14ac:dyDescent="0.2">
      <c r="U7564" s="55"/>
      <c r="V7564" s="53"/>
      <c r="W7564" s="53"/>
      <c r="X7564" s="53"/>
      <c r="Y7564" s="55"/>
    </row>
    <row r="7565" spans="21:25" x14ac:dyDescent="0.2">
      <c r="U7565" s="55"/>
      <c r="V7565" s="53"/>
      <c r="W7565" s="53"/>
      <c r="X7565" s="53"/>
      <c r="Y7565" s="55"/>
    </row>
    <row r="7566" spans="21:25" x14ac:dyDescent="0.2">
      <c r="U7566" s="55"/>
      <c r="V7566" s="53"/>
      <c r="W7566" s="53"/>
      <c r="X7566" s="53"/>
      <c r="Y7566" s="55"/>
    </row>
    <row r="7567" spans="21:25" x14ac:dyDescent="0.2">
      <c r="U7567" s="55"/>
      <c r="V7567" s="53"/>
      <c r="W7567" s="53"/>
      <c r="X7567" s="53"/>
      <c r="Y7567" s="55"/>
    </row>
    <row r="7568" spans="21:25" x14ac:dyDescent="0.2">
      <c r="U7568" s="55"/>
      <c r="V7568" s="53"/>
      <c r="W7568" s="53"/>
      <c r="X7568" s="53"/>
      <c r="Y7568" s="55"/>
    </row>
    <row r="7569" spans="21:25" x14ac:dyDescent="0.2">
      <c r="U7569" s="55"/>
      <c r="V7569" s="53"/>
      <c r="W7569" s="53"/>
      <c r="X7569" s="53"/>
      <c r="Y7569" s="55"/>
    </row>
    <row r="7570" spans="21:25" x14ac:dyDescent="0.2">
      <c r="U7570" s="55"/>
      <c r="V7570" s="53"/>
      <c r="W7570" s="53"/>
      <c r="X7570" s="53"/>
      <c r="Y7570" s="55"/>
    </row>
    <row r="7571" spans="21:25" x14ac:dyDescent="0.2">
      <c r="U7571" s="55"/>
      <c r="V7571" s="53"/>
      <c r="W7571" s="53"/>
      <c r="X7571" s="53"/>
      <c r="Y7571" s="55"/>
    </row>
    <row r="7572" spans="21:25" x14ac:dyDescent="0.2">
      <c r="U7572" s="55"/>
      <c r="V7572" s="53"/>
      <c r="W7572" s="53"/>
      <c r="X7572" s="53"/>
      <c r="Y7572" s="55"/>
    </row>
    <row r="7573" spans="21:25" x14ac:dyDescent="0.2">
      <c r="U7573" s="55"/>
      <c r="V7573" s="53"/>
      <c r="W7573" s="53"/>
      <c r="X7573" s="53"/>
      <c r="Y7573" s="55"/>
    </row>
    <row r="7574" spans="21:25" x14ac:dyDescent="0.2">
      <c r="U7574" s="55"/>
      <c r="V7574" s="53"/>
      <c r="W7574" s="53"/>
      <c r="X7574" s="53"/>
      <c r="Y7574" s="55"/>
    </row>
    <row r="7575" spans="21:25" x14ac:dyDescent="0.2">
      <c r="U7575" s="55"/>
      <c r="V7575" s="53"/>
      <c r="W7575" s="53"/>
      <c r="X7575" s="53"/>
      <c r="Y7575" s="55"/>
    </row>
    <row r="7576" spans="21:25" x14ac:dyDescent="0.2">
      <c r="U7576" s="55"/>
      <c r="V7576" s="53"/>
      <c r="W7576" s="53"/>
      <c r="X7576" s="53"/>
      <c r="Y7576" s="55"/>
    </row>
    <row r="7577" spans="21:25" x14ac:dyDescent="0.2">
      <c r="U7577" s="55"/>
      <c r="V7577" s="53"/>
      <c r="W7577" s="53"/>
      <c r="X7577" s="53"/>
      <c r="Y7577" s="55"/>
    </row>
    <row r="7578" spans="21:25" x14ac:dyDescent="0.2">
      <c r="U7578" s="55"/>
      <c r="V7578" s="53"/>
      <c r="W7578" s="53"/>
      <c r="X7578" s="53"/>
      <c r="Y7578" s="55"/>
    </row>
    <row r="7579" spans="21:25" x14ac:dyDescent="0.2">
      <c r="U7579" s="55"/>
      <c r="V7579" s="53"/>
      <c r="W7579" s="53"/>
      <c r="X7579" s="53"/>
      <c r="Y7579" s="55"/>
    </row>
    <row r="7580" spans="21:25" x14ac:dyDescent="0.2">
      <c r="U7580" s="55"/>
      <c r="V7580" s="53"/>
      <c r="W7580" s="53"/>
      <c r="X7580" s="53"/>
      <c r="Y7580" s="55"/>
    </row>
    <row r="7581" spans="21:25" x14ac:dyDescent="0.2">
      <c r="U7581" s="55"/>
      <c r="V7581" s="53"/>
      <c r="W7581" s="53"/>
      <c r="X7581" s="53"/>
      <c r="Y7581" s="55"/>
    </row>
    <row r="7582" spans="21:25" x14ac:dyDescent="0.2">
      <c r="U7582" s="55"/>
      <c r="V7582" s="53"/>
      <c r="W7582" s="53"/>
      <c r="X7582" s="53"/>
      <c r="Y7582" s="55"/>
    </row>
    <row r="7583" spans="21:25" x14ac:dyDescent="0.2">
      <c r="U7583" s="55"/>
      <c r="V7583" s="53"/>
      <c r="W7583" s="53"/>
      <c r="X7583" s="53"/>
      <c r="Y7583" s="55"/>
    </row>
    <row r="7584" spans="21:25" x14ac:dyDescent="0.2">
      <c r="U7584" s="55"/>
      <c r="V7584" s="53"/>
      <c r="W7584" s="53"/>
      <c r="X7584" s="53"/>
      <c r="Y7584" s="55"/>
    </row>
    <row r="7585" spans="21:25" x14ac:dyDescent="0.2">
      <c r="U7585" s="55"/>
      <c r="V7585" s="53"/>
      <c r="W7585" s="53"/>
      <c r="X7585" s="53"/>
      <c r="Y7585" s="55"/>
    </row>
    <row r="7586" spans="21:25" x14ac:dyDescent="0.2">
      <c r="U7586" s="55"/>
      <c r="V7586" s="53"/>
      <c r="W7586" s="53"/>
      <c r="X7586" s="53"/>
      <c r="Y7586" s="55"/>
    </row>
    <row r="7587" spans="21:25" x14ac:dyDescent="0.2">
      <c r="U7587" s="55"/>
      <c r="V7587" s="53"/>
      <c r="W7587" s="53"/>
      <c r="X7587" s="53"/>
      <c r="Y7587" s="55"/>
    </row>
    <row r="7588" spans="21:25" x14ac:dyDescent="0.2">
      <c r="U7588" s="55"/>
      <c r="V7588" s="53"/>
      <c r="W7588" s="53"/>
      <c r="X7588" s="53"/>
      <c r="Y7588" s="55"/>
    </row>
    <row r="7589" spans="21:25" x14ac:dyDescent="0.2">
      <c r="U7589" s="55"/>
      <c r="V7589" s="53"/>
      <c r="W7589" s="53"/>
      <c r="X7589" s="53"/>
      <c r="Y7589" s="55"/>
    </row>
    <row r="7590" spans="21:25" x14ac:dyDescent="0.2">
      <c r="U7590" s="55"/>
      <c r="V7590" s="53"/>
      <c r="W7590" s="53"/>
      <c r="X7590" s="53"/>
      <c r="Y7590" s="55"/>
    </row>
    <row r="7591" spans="21:25" x14ac:dyDescent="0.2">
      <c r="U7591" s="55"/>
      <c r="V7591" s="53"/>
      <c r="W7591" s="53"/>
      <c r="X7591" s="53"/>
      <c r="Y7591" s="55"/>
    </row>
    <row r="7592" spans="21:25" x14ac:dyDescent="0.2">
      <c r="U7592" s="55"/>
      <c r="V7592" s="53"/>
      <c r="W7592" s="53"/>
      <c r="X7592" s="53"/>
      <c r="Y7592" s="55"/>
    </row>
    <row r="7593" spans="21:25" x14ac:dyDescent="0.2">
      <c r="U7593" s="55"/>
      <c r="V7593" s="53"/>
      <c r="W7593" s="53"/>
      <c r="X7593" s="53"/>
      <c r="Y7593" s="55"/>
    </row>
    <row r="7594" spans="21:25" x14ac:dyDescent="0.2">
      <c r="U7594" s="55"/>
      <c r="V7594" s="53"/>
      <c r="W7594" s="53"/>
      <c r="X7594" s="53"/>
      <c r="Y7594" s="55"/>
    </row>
    <row r="7595" spans="21:25" x14ac:dyDescent="0.2">
      <c r="U7595" s="55"/>
      <c r="V7595" s="53"/>
      <c r="W7595" s="53"/>
      <c r="X7595" s="53"/>
      <c r="Y7595" s="55"/>
    </row>
    <row r="7596" spans="21:25" x14ac:dyDescent="0.2">
      <c r="U7596" s="55"/>
      <c r="V7596" s="53"/>
      <c r="W7596" s="53"/>
      <c r="X7596" s="53"/>
      <c r="Y7596" s="55"/>
    </row>
    <row r="7597" spans="21:25" x14ac:dyDescent="0.2">
      <c r="U7597" s="55"/>
      <c r="V7597" s="53"/>
      <c r="W7597" s="53"/>
      <c r="X7597" s="53"/>
      <c r="Y7597" s="55"/>
    </row>
    <row r="7598" spans="21:25" x14ac:dyDescent="0.2">
      <c r="U7598" s="55"/>
      <c r="V7598" s="53"/>
      <c r="W7598" s="53"/>
      <c r="X7598" s="53"/>
      <c r="Y7598" s="55"/>
    </row>
    <row r="7599" spans="21:25" x14ac:dyDescent="0.2">
      <c r="U7599" s="55"/>
      <c r="V7599" s="53"/>
      <c r="W7599" s="53"/>
      <c r="X7599" s="53"/>
      <c r="Y7599" s="55"/>
    </row>
    <row r="7600" spans="21:25" x14ac:dyDescent="0.2">
      <c r="U7600" s="55"/>
      <c r="V7600" s="53"/>
      <c r="W7600" s="53"/>
      <c r="X7600" s="53"/>
      <c r="Y7600" s="55"/>
    </row>
    <row r="7601" spans="21:25" x14ac:dyDescent="0.2">
      <c r="U7601" s="55"/>
      <c r="V7601" s="53"/>
      <c r="W7601" s="53"/>
      <c r="X7601" s="53"/>
      <c r="Y7601" s="55"/>
    </row>
    <row r="7602" spans="21:25" x14ac:dyDescent="0.2">
      <c r="U7602" s="55"/>
      <c r="V7602" s="53"/>
      <c r="W7602" s="53"/>
      <c r="X7602" s="53"/>
      <c r="Y7602" s="55"/>
    </row>
    <row r="7603" spans="21:25" x14ac:dyDescent="0.2">
      <c r="U7603" s="55"/>
      <c r="V7603" s="53"/>
      <c r="W7603" s="53"/>
      <c r="X7603" s="53"/>
      <c r="Y7603" s="55"/>
    </row>
    <row r="7604" spans="21:25" x14ac:dyDescent="0.2">
      <c r="U7604" s="55"/>
      <c r="V7604" s="53"/>
      <c r="W7604" s="53"/>
      <c r="X7604" s="53"/>
      <c r="Y7604" s="55"/>
    </row>
    <row r="7605" spans="21:25" x14ac:dyDescent="0.2">
      <c r="U7605" s="55"/>
      <c r="V7605" s="53"/>
      <c r="W7605" s="53"/>
      <c r="X7605" s="53"/>
      <c r="Y7605" s="55"/>
    </row>
    <row r="7606" spans="21:25" x14ac:dyDescent="0.2">
      <c r="U7606" s="55"/>
      <c r="V7606" s="53"/>
      <c r="W7606" s="53"/>
      <c r="X7606" s="53"/>
      <c r="Y7606" s="55"/>
    </row>
    <row r="7607" spans="21:25" x14ac:dyDescent="0.2">
      <c r="U7607" s="55"/>
      <c r="V7607" s="53"/>
      <c r="W7607" s="53"/>
      <c r="X7607" s="53"/>
      <c r="Y7607" s="55"/>
    </row>
    <row r="7608" spans="21:25" x14ac:dyDescent="0.2">
      <c r="U7608" s="55"/>
      <c r="V7608" s="53"/>
      <c r="W7608" s="53"/>
      <c r="X7608" s="53"/>
      <c r="Y7608" s="55"/>
    </row>
    <row r="7609" spans="21:25" x14ac:dyDescent="0.2">
      <c r="U7609" s="55"/>
      <c r="V7609" s="53"/>
      <c r="W7609" s="53"/>
      <c r="X7609" s="53"/>
      <c r="Y7609" s="55"/>
    </row>
    <row r="7610" spans="21:25" x14ac:dyDescent="0.2">
      <c r="U7610" s="55"/>
      <c r="V7610" s="53"/>
      <c r="W7610" s="53"/>
      <c r="X7610" s="53"/>
      <c r="Y7610" s="55"/>
    </row>
    <row r="7611" spans="21:25" x14ac:dyDescent="0.2">
      <c r="U7611" s="55"/>
      <c r="V7611" s="53"/>
      <c r="W7611" s="53"/>
      <c r="X7611" s="53"/>
      <c r="Y7611" s="55"/>
    </row>
    <row r="7612" spans="21:25" x14ac:dyDescent="0.2">
      <c r="U7612" s="55"/>
      <c r="V7612" s="53"/>
      <c r="W7612" s="53"/>
      <c r="X7612" s="53"/>
      <c r="Y7612" s="55"/>
    </row>
    <row r="7613" spans="21:25" x14ac:dyDescent="0.2">
      <c r="U7613" s="55"/>
      <c r="V7613" s="53"/>
      <c r="W7613" s="53"/>
      <c r="X7613" s="53"/>
      <c r="Y7613" s="55"/>
    </row>
    <row r="7614" spans="21:25" x14ac:dyDescent="0.2">
      <c r="U7614" s="55"/>
      <c r="V7614" s="53"/>
      <c r="W7614" s="53"/>
      <c r="X7614" s="53"/>
      <c r="Y7614" s="55"/>
    </row>
    <row r="7615" spans="21:25" x14ac:dyDescent="0.2">
      <c r="U7615" s="55"/>
      <c r="V7615" s="53"/>
      <c r="W7615" s="53"/>
      <c r="X7615" s="53"/>
      <c r="Y7615" s="55"/>
    </row>
    <row r="7616" spans="21:25" x14ac:dyDescent="0.2">
      <c r="U7616" s="55"/>
      <c r="V7616" s="53"/>
      <c r="W7616" s="53"/>
      <c r="X7616" s="53"/>
      <c r="Y7616" s="55"/>
    </row>
    <row r="7617" spans="21:25" x14ac:dyDescent="0.2">
      <c r="U7617" s="55"/>
      <c r="V7617" s="53"/>
      <c r="W7617" s="53"/>
      <c r="X7617" s="53"/>
      <c r="Y7617" s="55"/>
    </row>
    <row r="7618" spans="21:25" x14ac:dyDescent="0.2">
      <c r="U7618" s="55"/>
      <c r="V7618" s="53"/>
      <c r="W7618" s="53"/>
      <c r="X7618" s="53"/>
      <c r="Y7618" s="55"/>
    </row>
    <row r="7619" spans="21:25" x14ac:dyDescent="0.2">
      <c r="U7619" s="55"/>
      <c r="V7619" s="53"/>
      <c r="W7619" s="53"/>
      <c r="X7619" s="53"/>
      <c r="Y7619" s="55"/>
    </row>
    <row r="7620" spans="21:25" x14ac:dyDescent="0.2">
      <c r="U7620" s="55"/>
      <c r="V7620" s="53"/>
      <c r="W7620" s="53"/>
      <c r="X7620" s="53"/>
      <c r="Y7620" s="55"/>
    </row>
    <row r="7621" spans="21:25" x14ac:dyDescent="0.2">
      <c r="U7621" s="55"/>
      <c r="V7621" s="53"/>
      <c r="W7621" s="53"/>
      <c r="X7621" s="53"/>
      <c r="Y7621" s="55"/>
    </row>
    <row r="7622" spans="21:25" x14ac:dyDescent="0.2">
      <c r="U7622" s="55"/>
      <c r="V7622" s="53"/>
      <c r="W7622" s="53"/>
      <c r="X7622" s="53"/>
      <c r="Y7622" s="55"/>
    </row>
    <row r="7623" spans="21:25" x14ac:dyDescent="0.2">
      <c r="U7623" s="55"/>
      <c r="V7623" s="53"/>
      <c r="W7623" s="53"/>
      <c r="X7623" s="53"/>
      <c r="Y7623" s="55"/>
    </row>
    <row r="7624" spans="21:25" x14ac:dyDescent="0.2">
      <c r="U7624" s="55"/>
      <c r="V7624" s="53"/>
      <c r="W7624" s="53"/>
      <c r="X7624" s="53"/>
      <c r="Y7624" s="55"/>
    </row>
    <row r="7625" spans="21:25" x14ac:dyDescent="0.2">
      <c r="U7625" s="55"/>
      <c r="V7625" s="53"/>
      <c r="W7625" s="53"/>
      <c r="X7625" s="53"/>
      <c r="Y7625" s="55"/>
    </row>
    <row r="7626" spans="21:25" x14ac:dyDescent="0.2">
      <c r="U7626" s="55"/>
      <c r="V7626" s="53"/>
      <c r="W7626" s="53"/>
      <c r="X7626" s="53"/>
      <c r="Y7626" s="55"/>
    </row>
    <row r="7627" spans="21:25" x14ac:dyDescent="0.2">
      <c r="U7627" s="55"/>
      <c r="V7627" s="53"/>
      <c r="W7627" s="53"/>
      <c r="X7627" s="53"/>
      <c r="Y7627" s="55"/>
    </row>
    <row r="7628" spans="21:25" x14ac:dyDescent="0.2">
      <c r="U7628" s="55"/>
      <c r="V7628" s="53"/>
      <c r="W7628" s="53"/>
      <c r="X7628" s="53"/>
      <c r="Y7628" s="55"/>
    </row>
    <row r="7629" spans="21:25" x14ac:dyDescent="0.2">
      <c r="U7629" s="55"/>
      <c r="V7629" s="53"/>
      <c r="W7629" s="53"/>
      <c r="X7629" s="53"/>
      <c r="Y7629" s="55"/>
    </row>
    <row r="7630" spans="21:25" x14ac:dyDescent="0.2">
      <c r="U7630" s="55"/>
      <c r="V7630" s="53"/>
      <c r="W7630" s="53"/>
      <c r="X7630" s="53"/>
      <c r="Y7630" s="55"/>
    </row>
    <row r="7631" spans="21:25" x14ac:dyDescent="0.2">
      <c r="U7631" s="55"/>
      <c r="V7631" s="53"/>
      <c r="W7631" s="53"/>
      <c r="X7631" s="53"/>
      <c r="Y7631" s="55"/>
    </row>
    <row r="7632" spans="21:25" x14ac:dyDescent="0.2">
      <c r="U7632" s="55"/>
      <c r="V7632" s="53"/>
      <c r="W7632" s="53"/>
      <c r="X7632" s="53"/>
      <c r="Y7632" s="55"/>
    </row>
    <row r="7633" spans="21:25" x14ac:dyDescent="0.2">
      <c r="U7633" s="55"/>
      <c r="V7633" s="53"/>
      <c r="W7633" s="53"/>
      <c r="X7633" s="53"/>
      <c r="Y7633" s="55"/>
    </row>
    <row r="7634" spans="21:25" x14ac:dyDescent="0.2">
      <c r="U7634" s="55"/>
      <c r="V7634" s="53"/>
      <c r="W7634" s="53"/>
      <c r="X7634" s="53"/>
      <c r="Y7634" s="55"/>
    </row>
    <row r="7635" spans="21:25" x14ac:dyDescent="0.2">
      <c r="U7635" s="55"/>
      <c r="V7635" s="53"/>
      <c r="W7635" s="53"/>
      <c r="X7635" s="53"/>
      <c r="Y7635" s="55"/>
    </row>
    <row r="7636" spans="21:25" x14ac:dyDescent="0.2">
      <c r="U7636" s="55"/>
      <c r="V7636" s="53"/>
      <c r="W7636" s="53"/>
      <c r="X7636" s="53"/>
      <c r="Y7636" s="55"/>
    </row>
    <row r="7637" spans="21:25" x14ac:dyDescent="0.2">
      <c r="U7637" s="55"/>
      <c r="V7637" s="53"/>
      <c r="W7637" s="53"/>
      <c r="X7637" s="53"/>
      <c r="Y7637" s="55"/>
    </row>
    <row r="7638" spans="21:25" x14ac:dyDescent="0.2">
      <c r="U7638" s="55"/>
      <c r="V7638" s="53"/>
      <c r="W7638" s="53"/>
      <c r="X7638" s="53"/>
      <c r="Y7638" s="55"/>
    </row>
    <row r="7639" spans="21:25" x14ac:dyDescent="0.2">
      <c r="U7639" s="55"/>
      <c r="V7639" s="53"/>
      <c r="W7639" s="53"/>
      <c r="X7639" s="53"/>
      <c r="Y7639" s="55"/>
    </row>
    <row r="7640" spans="21:25" x14ac:dyDescent="0.2">
      <c r="U7640" s="55"/>
      <c r="V7640" s="53"/>
      <c r="W7640" s="53"/>
      <c r="X7640" s="53"/>
      <c r="Y7640" s="55"/>
    </row>
    <row r="7641" spans="21:25" x14ac:dyDescent="0.2">
      <c r="U7641" s="55"/>
      <c r="V7641" s="53"/>
      <c r="W7641" s="53"/>
      <c r="X7641" s="53"/>
      <c r="Y7641" s="55"/>
    </row>
    <row r="7642" spans="21:25" x14ac:dyDescent="0.2">
      <c r="U7642" s="55"/>
      <c r="V7642" s="53"/>
      <c r="W7642" s="53"/>
      <c r="X7642" s="53"/>
      <c r="Y7642" s="55"/>
    </row>
    <row r="7643" spans="21:25" x14ac:dyDescent="0.2">
      <c r="U7643" s="55"/>
      <c r="V7643" s="53"/>
      <c r="W7643" s="53"/>
      <c r="X7643" s="53"/>
      <c r="Y7643" s="55"/>
    </row>
    <row r="7644" spans="21:25" x14ac:dyDescent="0.2">
      <c r="U7644" s="55"/>
      <c r="V7644" s="53"/>
      <c r="W7644" s="53"/>
      <c r="X7644" s="53"/>
      <c r="Y7644" s="55"/>
    </row>
    <row r="7645" spans="21:25" x14ac:dyDescent="0.2">
      <c r="U7645" s="55"/>
      <c r="V7645" s="53"/>
      <c r="W7645" s="53"/>
      <c r="X7645" s="53"/>
      <c r="Y7645" s="55"/>
    </row>
    <row r="7646" spans="21:25" x14ac:dyDescent="0.2">
      <c r="U7646" s="55"/>
      <c r="V7646" s="53"/>
      <c r="W7646" s="53"/>
      <c r="X7646" s="53"/>
      <c r="Y7646" s="55"/>
    </row>
    <row r="7647" spans="21:25" x14ac:dyDescent="0.2">
      <c r="U7647" s="55"/>
      <c r="V7647" s="53"/>
      <c r="W7647" s="53"/>
      <c r="X7647" s="53"/>
      <c r="Y7647" s="55"/>
    </row>
    <row r="7648" spans="21:25" x14ac:dyDescent="0.2">
      <c r="U7648" s="55"/>
      <c r="V7648" s="53"/>
      <c r="W7648" s="53"/>
      <c r="X7648" s="53"/>
      <c r="Y7648" s="55"/>
    </row>
    <row r="7649" spans="21:25" x14ac:dyDescent="0.2">
      <c r="U7649" s="55"/>
      <c r="V7649" s="53"/>
      <c r="W7649" s="53"/>
      <c r="X7649" s="53"/>
      <c r="Y7649" s="55"/>
    </row>
    <row r="7650" spans="21:25" x14ac:dyDescent="0.2">
      <c r="U7650" s="55"/>
      <c r="V7650" s="53"/>
      <c r="W7650" s="53"/>
      <c r="X7650" s="53"/>
      <c r="Y7650" s="55"/>
    </row>
    <row r="7651" spans="21:25" x14ac:dyDescent="0.2">
      <c r="U7651" s="55"/>
      <c r="V7651" s="53"/>
      <c r="W7651" s="53"/>
      <c r="X7651" s="53"/>
      <c r="Y7651" s="55"/>
    </row>
    <row r="7652" spans="21:25" x14ac:dyDescent="0.2">
      <c r="U7652" s="55"/>
      <c r="V7652" s="53"/>
      <c r="W7652" s="53"/>
      <c r="X7652" s="53"/>
      <c r="Y7652" s="55"/>
    </row>
    <row r="7653" spans="21:25" x14ac:dyDescent="0.2">
      <c r="U7653" s="55"/>
      <c r="V7653" s="53"/>
      <c r="W7653" s="53"/>
      <c r="X7653" s="53"/>
      <c r="Y7653" s="55"/>
    </row>
    <row r="7654" spans="21:25" x14ac:dyDescent="0.2">
      <c r="U7654" s="55"/>
      <c r="V7654" s="53"/>
      <c r="W7654" s="53"/>
      <c r="X7654" s="53"/>
      <c r="Y7654" s="55"/>
    </row>
    <row r="7655" spans="21:25" x14ac:dyDescent="0.2">
      <c r="U7655" s="55"/>
      <c r="V7655" s="53"/>
      <c r="W7655" s="53"/>
      <c r="X7655" s="53"/>
      <c r="Y7655" s="55"/>
    </row>
    <row r="7656" spans="21:25" x14ac:dyDescent="0.2">
      <c r="U7656" s="55"/>
      <c r="V7656" s="53"/>
      <c r="W7656" s="53"/>
      <c r="X7656" s="53"/>
      <c r="Y7656" s="55"/>
    </row>
    <row r="7657" spans="21:25" x14ac:dyDescent="0.2">
      <c r="U7657" s="55"/>
      <c r="V7657" s="53"/>
      <c r="W7657" s="53"/>
      <c r="X7657" s="53"/>
      <c r="Y7657" s="55"/>
    </row>
    <row r="7658" spans="21:25" x14ac:dyDescent="0.2">
      <c r="U7658" s="55"/>
      <c r="V7658" s="53"/>
      <c r="W7658" s="53"/>
      <c r="X7658" s="53"/>
      <c r="Y7658" s="55"/>
    </row>
    <row r="7659" spans="21:25" x14ac:dyDescent="0.2">
      <c r="U7659" s="55"/>
      <c r="V7659" s="53"/>
      <c r="W7659" s="53"/>
      <c r="X7659" s="53"/>
      <c r="Y7659" s="55"/>
    </row>
    <row r="7660" spans="21:25" x14ac:dyDescent="0.2">
      <c r="U7660" s="55"/>
      <c r="V7660" s="53"/>
      <c r="W7660" s="53"/>
      <c r="X7660" s="53"/>
      <c r="Y7660" s="55"/>
    </row>
    <row r="7661" spans="21:25" x14ac:dyDescent="0.2">
      <c r="U7661" s="55"/>
      <c r="V7661" s="53"/>
      <c r="W7661" s="53"/>
      <c r="X7661" s="53"/>
      <c r="Y7661" s="55"/>
    </row>
    <row r="7662" spans="21:25" x14ac:dyDescent="0.2">
      <c r="U7662" s="55"/>
      <c r="V7662" s="53"/>
      <c r="W7662" s="53"/>
      <c r="X7662" s="53"/>
      <c r="Y7662" s="55"/>
    </row>
    <row r="7663" spans="21:25" x14ac:dyDescent="0.2">
      <c r="U7663" s="55"/>
      <c r="V7663" s="53"/>
      <c r="W7663" s="53"/>
      <c r="X7663" s="53"/>
      <c r="Y7663" s="55"/>
    </row>
    <row r="7664" spans="21:25" x14ac:dyDescent="0.2">
      <c r="U7664" s="55"/>
      <c r="V7664" s="53"/>
      <c r="W7664" s="53"/>
      <c r="X7664" s="53"/>
      <c r="Y7664" s="55"/>
    </row>
    <row r="7665" spans="21:25" x14ac:dyDescent="0.2">
      <c r="U7665" s="55"/>
      <c r="V7665" s="53"/>
      <c r="W7665" s="53"/>
      <c r="X7665" s="53"/>
      <c r="Y7665" s="55"/>
    </row>
    <row r="7666" spans="21:25" x14ac:dyDescent="0.2">
      <c r="U7666" s="55"/>
      <c r="V7666" s="53"/>
      <c r="W7666" s="53"/>
      <c r="X7666" s="53"/>
      <c r="Y7666" s="55"/>
    </row>
    <row r="7667" spans="21:25" x14ac:dyDescent="0.2">
      <c r="U7667" s="55"/>
      <c r="V7667" s="53"/>
      <c r="W7667" s="53"/>
      <c r="X7667" s="53"/>
      <c r="Y7667" s="55"/>
    </row>
    <row r="7668" spans="21:25" x14ac:dyDescent="0.2">
      <c r="U7668" s="55"/>
      <c r="V7668" s="53"/>
      <c r="W7668" s="53"/>
      <c r="X7668" s="53"/>
      <c r="Y7668" s="55"/>
    </row>
    <row r="7669" spans="21:25" x14ac:dyDescent="0.2">
      <c r="U7669" s="55"/>
      <c r="V7669" s="53"/>
      <c r="W7669" s="53"/>
      <c r="X7669" s="53"/>
      <c r="Y7669" s="55"/>
    </row>
    <row r="7670" spans="21:25" x14ac:dyDescent="0.2">
      <c r="U7670" s="55"/>
      <c r="V7670" s="53"/>
      <c r="W7670" s="53"/>
      <c r="X7670" s="53"/>
      <c r="Y7670" s="55"/>
    </row>
    <row r="7671" spans="21:25" x14ac:dyDescent="0.2">
      <c r="U7671" s="55"/>
      <c r="V7671" s="53"/>
      <c r="W7671" s="53"/>
      <c r="X7671" s="53"/>
      <c r="Y7671" s="55"/>
    </row>
    <row r="7672" spans="21:25" x14ac:dyDescent="0.2">
      <c r="U7672" s="55"/>
      <c r="V7672" s="53"/>
      <c r="W7672" s="53"/>
      <c r="X7672" s="53"/>
      <c r="Y7672" s="55"/>
    </row>
    <row r="7673" spans="21:25" x14ac:dyDescent="0.2">
      <c r="U7673" s="55"/>
      <c r="V7673" s="53"/>
      <c r="W7673" s="53"/>
      <c r="X7673" s="53"/>
      <c r="Y7673" s="55"/>
    </row>
    <row r="7674" spans="21:25" x14ac:dyDescent="0.2">
      <c r="U7674" s="55"/>
      <c r="V7674" s="53"/>
      <c r="W7674" s="53"/>
      <c r="X7674" s="53"/>
      <c r="Y7674" s="55"/>
    </row>
    <row r="7675" spans="21:25" x14ac:dyDescent="0.2">
      <c r="U7675" s="55"/>
      <c r="V7675" s="53"/>
      <c r="W7675" s="53"/>
      <c r="X7675" s="53"/>
      <c r="Y7675" s="55"/>
    </row>
    <row r="7676" spans="21:25" x14ac:dyDescent="0.2">
      <c r="U7676" s="55"/>
      <c r="V7676" s="53"/>
      <c r="W7676" s="53"/>
      <c r="X7676" s="53"/>
      <c r="Y7676" s="55"/>
    </row>
    <row r="7677" spans="21:25" x14ac:dyDescent="0.2">
      <c r="U7677" s="55"/>
      <c r="V7677" s="53"/>
      <c r="W7677" s="53"/>
      <c r="X7677" s="53"/>
      <c r="Y7677" s="55"/>
    </row>
    <row r="7678" spans="21:25" x14ac:dyDescent="0.2">
      <c r="U7678" s="55"/>
      <c r="V7678" s="53"/>
      <c r="W7678" s="53"/>
      <c r="X7678" s="53"/>
      <c r="Y7678" s="55"/>
    </row>
    <row r="7679" spans="21:25" x14ac:dyDescent="0.2">
      <c r="U7679" s="55"/>
      <c r="V7679" s="53"/>
      <c r="W7679" s="53"/>
      <c r="X7679" s="53"/>
      <c r="Y7679" s="55"/>
    </row>
    <row r="7680" spans="21:25" x14ac:dyDescent="0.2">
      <c r="U7680" s="55"/>
      <c r="V7680" s="53"/>
      <c r="W7680" s="53"/>
      <c r="X7680" s="53"/>
      <c r="Y7680" s="55"/>
    </row>
    <row r="7681" spans="21:25" x14ac:dyDescent="0.2">
      <c r="U7681" s="55"/>
      <c r="V7681" s="53"/>
      <c r="W7681" s="53"/>
      <c r="X7681" s="53"/>
      <c r="Y7681" s="55"/>
    </row>
    <row r="7682" spans="21:25" x14ac:dyDescent="0.2">
      <c r="U7682" s="55"/>
      <c r="V7682" s="53"/>
      <c r="W7682" s="53"/>
      <c r="X7682" s="53"/>
      <c r="Y7682" s="55"/>
    </row>
    <row r="7683" spans="21:25" x14ac:dyDescent="0.2">
      <c r="U7683" s="55"/>
      <c r="V7683" s="53"/>
      <c r="W7683" s="53"/>
      <c r="X7683" s="53"/>
      <c r="Y7683" s="55"/>
    </row>
    <row r="7684" spans="21:25" x14ac:dyDescent="0.2">
      <c r="U7684" s="55"/>
      <c r="V7684" s="53"/>
      <c r="W7684" s="53"/>
      <c r="X7684" s="53"/>
      <c r="Y7684" s="55"/>
    </row>
    <row r="7685" spans="21:25" x14ac:dyDescent="0.2">
      <c r="U7685" s="55"/>
      <c r="V7685" s="53"/>
      <c r="W7685" s="53"/>
      <c r="X7685" s="53"/>
      <c r="Y7685" s="55"/>
    </row>
    <row r="7686" spans="21:25" x14ac:dyDescent="0.2">
      <c r="U7686" s="55"/>
      <c r="V7686" s="53"/>
      <c r="W7686" s="53"/>
      <c r="X7686" s="53"/>
      <c r="Y7686" s="55"/>
    </row>
    <row r="7687" spans="21:25" x14ac:dyDescent="0.2">
      <c r="U7687" s="55"/>
      <c r="V7687" s="53"/>
      <c r="W7687" s="53"/>
      <c r="X7687" s="53"/>
      <c r="Y7687" s="55"/>
    </row>
    <row r="7688" spans="21:25" x14ac:dyDescent="0.2">
      <c r="U7688" s="55"/>
      <c r="V7688" s="53"/>
      <c r="W7688" s="53"/>
      <c r="X7688" s="53"/>
      <c r="Y7688" s="55"/>
    </row>
    <row r="7689" spans="21:25" x14ac:dyDescent="0.2">
      <c r="U7689" s="55"/>
      <c r="V7689" s="53"/>
      <c r="W7689" s="53"/>
      <c r="X7689" s="53"/>
      <c r="Y7689" s="55"/>
    </row>
    <row r="7690" spans="21:25" x14ac:dyDescent="0.2">
      <c r="U7690" s="55"/>
      <c r="V7690" s="53"/>
      <c r="W7690" s="53"/>
      <c r="X7690" s="53"/>
      <c r="Y7690" s="55"/>
    </row>
    <row r="7691" spans="21:25" x14ac:dyDescent="0.2">
      <c r="U7691" s="55"/>
      <c r="V7691" s="53"/>
      <c r="W7691" s="53"/>
      <c r="X7691" s="53"/>
      <c r="Y7691" s="55"/>
    </row>
    <row r="7692" spans="21:25" x14ac:dyDescent="0.2">
      <c r="U7692" s="55"/>
      <c r="V7692" s="53"/>
      <c r="W7692" s="53"/>
      <c r="X7692" s="53"/>
      <c r="Y7692" s="55"/>
    </row>
    <row r="7693" spans="21:25" x14ac:dyDescent="0.2">
      <c r="U7693" s="55"/>
      <c r="V7693" s="53"/>
      <c r="W7693" s="53"/>
      <c r="X7693" s="53"/>
      <c r="Y7693" s="55"/>
    </row>
    <row r="7694" spans="21:25" x14ac:dyDescent="0.2">
      <c r="U7694" s="55"/>
      <c r="V7694" s="53"/>
      <c r="W7694" s="53"/>
      <c r="X7694" s="53"/>
      <c r="Y7694" s="55"/>
    </row>
    <row r="7695" spans="21:25" x14ac:dyDescent="0.2">
      <c r="U7695" s="55"/>
      <c r="V7695" s="53"/>
      <c r="W7695" s="53"/>
      <c r="X7695" s="53"/>
      <c r="Y7695" s="55"/>
    </row>
    <row r="7696" spans="21:25" x14ac:dyDescent="0.2">
      <c r="U7696" s="55"/>
      <c r="V7696" s="53"/>
      <c r="W7696" s="53"/>
      <c r="X7696" s="53"/>
      <c r="Y7696" s="55"/>
    </row>
    <row r="7697" spans="21:25" x14ac:dyDescent="0.2">
      <c r="U7697" s="55"/>
      <c r="V7697" s="53"/>
      <c r="W7697" s="53"/>
      <c r="X7697" s="53"/>
      <c r="Y7697" s="55"/>
    </row>
    <row r="7698" spans="21:25" x14ac:dyDescent="0.2">
      <c r="U7698" s="55"/>
      <c r="V7698" s="53"/>
      <c r="W7698" s="53"/>
      <c r="X7698" s="53"/>
      <c r="Y7698" s="55"/>
    </row>
    <row r="7699" spans="21:25" x14ac:dyDescent="0.2">
      <c r="U7699" s="55"/>
      <c r="V7699" s="53"/>
      <c r="W7699" s="53"/>
      <c r="X7699" s="53"/>
      <c r="Y7699" s="55"/>
    </row>
    <row r="7700" spans="21:25" x14ac:dyDescent="0.2">
      <c r="U7700" s="55"/>
      <c r="V7700" s="53"/>
      <c r="W7700" s="53"/>
      <c r="X7700" s="53"/>
      <c r="Y7700" s="55"/>
    </row>
    <row r="7701" spans="21:25" x14ac:dyDescent="0.2">
      <c r="U7701" s="55"/>
      <c r="V7701" s="53"/>
      <c r="W7701" s="53"/>
      <c r="X7701" s="53"/>
      <c r="Y7701" s="55"/>
    </row>
    <row r="7702" spans="21:25" x14ac:dyDescent="0.2">
      <c r="U7702" s="55"/>
      <c r="V7702" s="53"/>
      <c r="W7702" s="53"/>
      <c r="X7702" s="53"/>
      <c r="Y7702" s="55"/>
    </row>
    <row r="7703" spans="21:25" x14ac:dyDescent="0.2">
      <c r="U7703" s="55"/>
      <c r="V7703" s="53"/>
      <c r="W7703" s="53"/>
      <c r="X7703" s="53"/>
      <c r="Y7703" s="55"/>
    </row>
    <row r="7704" spans="21:25" x14ac:dyDescent="0.2">
      <c r="U7704" s="55"/>
      <c r="V7704" s="53"/>
      <c r="W7704" s="53"/>
      <c r="X7704" s="53"/>
      <c r="Y7704" s="55"/>
    </row>
    <row r="7705" spans="21:25" x14ac:dyDescent="0.2">
      <c r="U7705" s="55"/>
      <c r="V7705" s="53"/>
      <c r="W7705" s="53"/>
      <c r="X7705" s="53"/>
      <c r="Y7705" s="55"/>
    </row>
    <row r="7706" spans="21:25" x14ac:dyDescent="0.2">
      <c r="U7706" s="55"/>
      <c r="V7706" s="53"/>
      <c r="W7706" s="53"/>
      <c r="X7706" s="53"/>
      <c r="Y7706" s="55"/>
    </row>
    <row r="7707" spans="21:25" x14ac:dyDescent="0.2">
      <c r="U7707" s="55"/>
      <c r="V7707" s="53"/>
      <c r="W7707" s="53"/>
      <c r="X7707" s="53"/>
      <c r="Y7707" s="55"/>
    </row>
    <row r="7708" spans="21:25" x14ac:dyDescent="0.2">
      <c r="U7708" s="55"/>
      <c r="V7708" s="53"/>
      <c r="W7708" s="53"/>
      <c r="X7708" s="53"/>
      <c r="Y7708" s="55"/>
    </row>
    <row r="7709" spans="21:25" x14ac:dyDescent="0.2">
      <c r="U7709" s="55"/>
      <c r="V7709" s="53"/>
      <c r="W7709" s="53"/>
      <c r="X7709" s="53"/>
      <c r="Y7709" s="55"/>
    </row>
    <row r="7710" spans="21:25" x14ac:dyDescent="0.2">
      <c r="U7710" s="55"/>
      <c r="V7710" s="53"/>
      <c r="W7710" s="53"/>
      <c r="X7710" s="53"/>
      <c r="Y7710" s="55"/>
    </row>
    <row r="7711" spans="21:25" x14ac:dyDescent="0.2">
      <c r="U7711" s="55"/>
      <c r="V7711" s="53"/>
      <c r="W7711" s="53"/>
      <c r="X7711" s="53"/>
      <c r="Y7711" s="55"/>
    </row>
    <row r="7712" spans="21:25" x14ac:dyDescent="0.2">
      <c r="U7712" s="55"/>
      <c r="V7712" s="53"/>
      <c r="W7712" s="53"/>
      <c r="X7712" s="53"/>
      <c r="Y7712" s="55"/>
    </row>
    <row r="7713" spans="21:25" x14ac:dyDescent="0.2">
      <c r="U7713" s="55"/>
      <c r="V7713" s="53"/>
      <c r="W7713" s="53"/>
      <c r="X7713" s="53"/>
      <c r="Y7713" s="55"/>
    </row>
    <row r="7714" spans="21:25" x14ac:dyDescent="0.2">
      <c r="U7714" s="55"/>
      <c r="V7714" s="53"/>
      <c r="W7714" s="53"/>
      <c r="X7714" s="53"/>
      <c r="Y7714" s="55"/>
    </row>
    <row r="7715" spans="21:25" x14ac:dyDescent="0.2">
      <c r="U7715" s="55"/>
      <c r="V7715" s="53"/>
      <c r="W7715" s="53"/>
      <c r="X7715" s="53"/>
      <c r="Y7715" s="55"/>
    </row>
    <row r="7716" spans="21:25" x14ac:dyDescent="0.2">
      <c r="U7716" s="55"/>
      <c r="V7716" s="53"/>
      <c r="W7716" s="53"/>
      <c r="X7716" s="53"/>
      <c r="Y7716" s="55"/>
    </row>
    <row r="7717" spans="21:25" x14ac:dyDescent="0.2">
      <c r="U7717" s="55"/>
      <c r="V7717" s="53"/>
      <c r="W7717" s="53"/>
      <c r="X7717" s="53"/>
      <c r="Y7717" s="55"/>
    </row>
    <row r="7718" spans="21:25" x14ac:dyDescent="0.2">
      <c r="U7718" s="55"/>
      <c r="V7718" s="53"/>
      <c r="W7718" s="53"/>
      <c r="X7718" s="53"/>
      <c r="Y7718" s="55"/>
    </row>
    <row r="7719" spans="21:25" x14ac:dyDescent="0.2">
      <c r="U7719" s="55"/>
      <c r="V7719" s="53"/>
      <c r="W7719" s="53"/>
      <c r="X7719" s="53"/>
      <c r="Y7719" s="55"/>
    </row>
    <row r="7720" spans="21:25" x14ac:dyDescent="0.2">
      <c r="U7720" s="55"/>
      <c r="V7720" s="53"/>
      <c r="W7720" s="53"/>
      <c r="X7720" s="53"/>
      <c r="Y7720" s="55"/>
    </row>
    <row r="7721" spans="21:25" x14ac:dyDescent="0.2">
      <c r="U7721" s="55"/>
      <c r="V7721" s="53"/>
      <c r="W7721" s="53"/>
      <c r="X7721" s="53"/>
      <c r="Y7721" s="55"/>
    </row>
    <row r="7722" spans="21:25" x14ac:dyDescent="0.2">
      <c r="U7722" s="55"/>
      <c r="V7722" s="53"/>
      <c r="W7722" s="53"/>
      <c r="X7722" s="53"/>
      <c r="Y7722" s="55"/>
    </row>
    <row r="7723" spans="21:25" x14ac:dyDescent="0.2">
      <c r="U7723" s="55"/>
      <c r="V7723" s="53"/>
      <c r="W7723" s="53"/>
      <c r="X7723" s="53"/>
      <c r="Y7723" s="55"/>
    </row>
    <row r="7724" spans="21:25" x14ac:dyDescent="0.2">
      <c r="U7724" s="55"/>
      <c r="V7724" s="53"/>
      <c r="W7724" s="53"/>
      <c r="X7724" s="53"/>
      <c r="Y7724" s="55"/>
    </row>
    <row r="7725" spans="21:25" x14ac:dyDescent="0.2">
      <c r="U7725" s="55"/>
      <c r="V7725" s="53"/>
      <c r="W7725" s="53"/>
      <c r="X7725" s="53"/>
      <c r="Y7725" s="55"/>
    </row>
    <row r="7726" spans="21:25" x14ac:dyDescent="0.2">
      <c r="U7726" s="55"/>
      <c r="V7726" s="53"/>
      <c r="W7726" s="53"/>
      <c r="X7726" s="53"/>
      <c r="Y7726" s="55"/>
    </row>
    <row r="7727" spans="21:25" x14ac:dyDescent="0.2">
      <c r="U7727" s="55"/>
      <c r="V7727" s="53"/>
      <c r="W7727" s="53"/>
      <c r="X7727" s="53"/>
      <c r="Y7727" s="55"/>
    </row>
    <row r="7728" spans="21:25" x14ac:dyDescent="0.2">
      <c r="U7728" s="55"/>
      <c r="V7728" s="53"/>
      <c r="W7728" s="53"/>
      <c r="X7728" s="53"/>
      <c r="Y7728" s="55"/>
    </row>
    <row r="7729" spans="21:25" x14ac:dyDescent="0.2">
      <c r="U7729" s="55"/>
      <c r="V7729" s="53"/>
      <c r="W7729" s="53"/>
      <c r="X7729" s="53"/>
      <c r="Y7729" s="55"/>
    </row>
    <row r="7730" spans="21:25" x14ac:dyDescent="0.2">
      <c r="U7730" s="55"/>
      <c r="V7730" s="53"/>
      <c r="W7730" s="53"/>
      <c r="X7730" s="53"/>
      <c r="Y7730" s="55"/>
    </row>
    <row r="7731" spans="21:25" x14ac:dyDescent="0.2">
      <c r="U7731" s="55"/>
      <c r="V7731" s="53"/>
      <c r="W7731" s="53"/>
      <c r="X7731" s="53"/>
      <c r="Y7731" s="55"/>
    </row>
    <row r="7732" spans="21:25" x14ac:dyDescent="0.2">
      <c r="U7732" s="55"/>
      <c r="V7732" s="53"/>
      <c r="W7732" s="53"/>
      <c r="X7732" s="53"/>
      <c r="Y7732" s="55"/>
    </row>
    <row r="7733" spans="21:25" x14ac:dyDescent="0.2">
      <c r="U7733" s="55"/>
      <c r="V7733" s="53"/>
      <c r="W7733" s="53"/>
      <c r="X7733" s="53"/>
      <c r="Y7733" s="55"/>
    </row>
    <row r="7734" spans="21:25" x14ac:dyDescent="0.2">
      <c r="U7734" s="55"/>
      <c r="V7734" s="53"/>
      <c r="W7734" s="53"/>
      <c r="X7734" s="53"/>
      <c r="Y7734" s="55"/>
    </row>
    <row r="7735" spans="21:25" x14ac:dyDescent="0.2">
      <c r="U7735" s="55"/>
      <c r="V7735" s="53"/>
      <c r="W7735" s="53"/>
      <c r="X7735" s="53"/>
      <c r="Y7735" s="55"/>
    </row>
    <row r="7736" spans="21:25" x14ac:dyDescent="0.2">
      <c r="U7736" s="55"/>
      <c r="V7736" s="53"/>
      <c r="W7736" s="53"/>
      <c r="X7736" s="53"/>
      <c r="Y7736" s="55"/>
    </row>
    <row r="7737" spans="21:25" x14ac:dyDescent="0.2">
      <c r="U7737" s="55"/>
      <c r="V7737" s="53"/>
      <c r="W7737" s="53"/>
      <c r="X7737" s="53"/>
      <c r="Y7737" s="55"/>
    </row>
    <row r="7738" spans="21:25" x14ac:dyDescent="0.2">
      <c r="U7738" s="55"/>
      <c r="V7738" s="53"/>
      <c r="W7738" s="53"/>
      <c r="X7738" s="53"/>
      <c r="Y7738" s="55"/>
    </row>
    <row r="7739" spans="21:25" x14ac:dyDescent="0.2">
      <c r="U7739" s="55"/>
      <c r="V7739" s="53"/>
      <c r="W7739" s="53"/>
      <c r="X7739" s="53"/>
      <c r="Y7739" s="55"/>
    </row>
    <row r="7740" spans="21:25" x14ac:dyDescent="0.2">
      <c r="U7740" s="55"/>
      <c r="V7740" s="53"/>
      <c r="W7740" s="53"/>
      <c r="X7740" s="53"/>
      <c r="Y7740" s="55"/>
    </row>
    <row r="7741" spans="21:25" x14ac:dyDescent="0.2">
      <c r="U7741" s="55"/>
      <c r="V7741" s="53"/>
      <c r="W7741" s="53"/>
      <c r="X7741" s="53"/>
      <c r="Y7741" s="55"/>
    </row>
    <row r="7742" spans="21:25" x14ac:dyDescent="0.2">
      <c r="U7742" s="55"/>
      <c r="V7742" s="53"/>
      <c r="W7742" s="53"/>
      <c r="X7742" s="53"/>
      <c r="Y7742" s="55"/>
    </row>
    <row r="7743" spans="21:25" x14ac:dyDescent="0.2">
      <c r="U7743" s="55"/>
      <c r="V7743" s="53"/>
      <c r="W7743" s="53"/>
      <c r="X7743" s="53"/>
      <c r="Y7743" s="55"/>
    </row>
    <row r="7744" spans="21:25" x14ac:dyDescent="0.2">
      <c r="U7744" s="55"/>
      <c r="V7744" s="53"/>
      <c r="W7744" s="53"/>
      <c r="X7744" s="53"/>
      <c r="Y7744" s="55"/>
    </row>
    <row r="7745" spans="21:25" x14ac:dyDescent="0.2">
      <c r="U7745" s="55"/>
      <c r="V7745" s="53"/>
      <c r="W7745" s="53"/>
      <c r="X7745" s="53"/>
      <c r="Y7745" s="55"/>
    </row>
    <row r="7746" spans="21:25" x14ac:dyDescent="0.2">
      <c r="U7746" s="55"/>
      <c r="V7746" s="53"/>
      <c r="W7746" s="53"/>
      <c r="X7746" s="53"/>
      <c r="Y7746" s="55"/>
    </row>
    <row r="7747" spans="21:25" x14ac:dyDescent="0.2">
      <c r="U7747" s="55"/>
      <c r="V7747" s="53"/>
      <c r="W7747" s="53"/>
      <c r="X7747" s="53"/>
      <c r="Y7747" s="55"/>
    </row>
    <row r="7748" spans="21:25" x14ac:dyDescent="0.2">
      <c r="U7748" s="55"/>
      <c r="V7748" s="53"/>
      <c r="W7748" s="53"/>
      <c r="X7748" s="53"/>
      <c r="Y7748" s="55"/>
    </row>
    <row r="7749" spans="21:25" x14ac:dyDescent="0.2">
      <c r="U7749" s="55"/>
      <c r="V7749" s="53"/>
      <c r="W7749" s="53"/>
      <c r="X7749" s="53"/>
      <c r="Y7749" s="55"/>
    </row>
    <row r="7750" spans="21:25" x14ac:dyDescent="0.2">
      <c r="U7750" s="55"/>
      <c r="V7750" s="53"/>
      <c r="W7750" s="53"/>
      <c r="X7750" s="53"/>
      <c r="Y7750" s="55"/>
    </row>
    <row r="7751" spans="21:25" x14ac:dyDescent="0.2">
      <c r="U7751" s="55"/>
      <c r="V7751" s="53"/>
      <c r="W7751" s="53"/>
      <c r="X7751" s="53"/>
      <c r="Y7751" s="55"/>
    </row>
    <row r="7752" spans="21:25" x14ac:dyDescent="0.2">
      <c r="U7752" s="55"/>
      <c r="V7752" s="53"/>
      <c r="W7752" s="53"/>
      <c r="X7752" s="53"/>
      <c r="Y7752" s="55"/>
    </row>
    <row r="7753" spans="21:25" x14ac:dyDescent="0.2">
      <c r="U7753" s="55"/>
      <c r="V7753" s="53"/>
      <c r="W7753" s="53"/>
      <c r="X7753" s="53"/>
      <c r="Y7753" s="55"/>
    </row>
    <row r="7754" spans="21:25" x14ac:dyDescent="0.2">
      <c r="U7754" s="55"/>
      <c r="V7754" s="53"/>
      <c r="W7754" s="53"/>
      <c r="X7754" s="53"/>
      <c r="Y7754" s="55"/>
    </row>
    <row r="7755" spans="21:25" x14ac:dyDescent="0.2">
      <c r="U7755" s="55"/>
      <c r="V7755" s="53"/>
      <c r="W7755" s="53"/>
      <c r="X7755" s="53"/>
      <c r="Y7755" s="55"/>
    </row>
    <row r="7756" spans="21:25" x14ac:dyDescent="0.2">
      <c r="U7756" s="55"/>
      <c r="V7756" s="53"/>
      <c r="W7756" s="53"/>
      <c r="X7756" s="53"/>
      <c r="Y7756" s="55"/>
    </row>
    <row r="7757" spans="21:25" x14ac:dyDescent="0.2">
      <c r="U7757" s="55"/>
      <c r="V7757" s="53"/>
      <c r="W7757" s="53"/>
      <c r="X7757" s="53"/>
      <c r="Y7757" s="55"/>
    </row>
    <row r="7758" spans="21:25" x14ac:dyDescent="0.2">
      <c r="U7758" s="55"/>
      <c r="V7758" s="53"/>
      <c r="W7758" s="53"/>
      <c r="X7758" s="53"/>
      <c r="Y7758" s="55"/>
    </row>
    <row r="7759" spans="21:25" x14ac:dyDescent="0.2">
      <c r="U7759" s="55"/>
      <c r="V7759" s="53"/>
      <c r="W7759" s="53"/>
      <c r="X7759" s="53"/>
      <c r="Y7759" s="55"/>
    </row>
    <row r="7760" spans="21:25" x14ac:dyDescent="0.2">
      <c r="U7760" s="55"/>
      <c r="V7760" s="53"/>
      <c r="W7760" s="53"/>
      <c r="X7760" s="53"/>
      <c r="Y7760" s="55"/>
    </row>
    <row r="7761" spans="21:25" x14ac:dyDescent="0.2">
      <c r="U7761" s="55"/>
      <c r="V7761" s="53"/>
      <c r="W7761" s="53"/>
      <c r="X7761" s="53"/>
      <c r="Y7761" s="55"/>
    </row>
    <row r="7762" spans="21:25" x14ac:dyDescent="0.2">
      <c r="U7762" s="55"/>
      <c r="V7762" s="53"/>
      <c r="W7762" s="53"/>
      <c r="X7762" s="53"/>
      <c r="Y7762" s="55"/>
    </row>
    <row r="7763" spans="21:25" x14ac:dyDescent="0.2">
      <c r="U7763" s="55"/>
      <c r="V7763" s="53"/>
      <c r="W7763" s="53"/>
      <c r="X7763" s="53"/>
      <c r="Y7763" s="55"/>
    </row>
    <row r="7764" spans="21:25" x14ac:dyDescent="0.2">
      <c r="U7764" s="55"/>
      <c r="V7764" s="53"/>
      <c r="W7764" s="53"/>
      <c r="X7764" s="53"/>
      <c r="Y7764" s="55"/>
    </row>
    <row r="7765" spans="21:25" x14ac:dyDescent="0.2">
      <c r="U7765" s="55"/>
      <c r="V7765" s="53"/>
      <c r="W7765" s="53"/>
      <c r="X7765" s="53"/>
      <c r="Y7765" s="55"/>
    </row>
    <row r="7766" spans="21:25" x14ac:dyDescent="0.2">
      <c r="U7766" s="55"/>
      <c r="V7766" s="53"/>
      <c r="W7766" s="53"/>
      <c r="X7766" s="53"/>
      <c r="Y7766" s="55"/>
    </row>
    <row r="7767" spans="21:25" x14ac:dyDescent="0.2">
      <c r="U7767" s="55"/>
      <c r="V7767" s="53"/>
      <c r="W7767" s="53"/>
      <c r="X7767" s="53"/>
      <c r="Y7767" s="55"/>
    </row>
    <row r="7768" spans="21:25" x14ac:dyDescent="0.2">
      <c r="U7768" s="55"/>
      <c r="V7768" s="53"/>
      <c r="W7768" s="53"/>
      <c r="X7768" s="53"/>
      <c r="Y7768" s="55"/>
    </row>
    <row r="7769" spans="21:25" x14ac:dyDescent="0.2">
      <c r="U7769" s="55"/>
      <c r="V7769" s="53"/>
      <c r="W7769" s="53"/>
      <c r="X7769" s="53"/>
      <c r="Y7769" s="55"/>
    </row>
    <row r="7770" spans="21:25" x14ac:dyDescent="0.2">
      <c r="U7770" s="55"/>
      <c r="V7770" s="53"/>
      <c r="W7770" s="53"/>
      <c r="X7770" s="53"/>
      <c r="Y7770" s="55"/>
    </row>
    <row r="7771" spans="21:25" x14ac:dyDescent="0.2">
      <c r="U7771" s="55"/>
      <c r="V7771" s="53"/>
      <c r="W7771" s="53"/>
      <c r="X7771" s="53"/>
      <c r="Y7771" s="55"/>
    </row>
    <row r="7772" spans="21:25" x14ac:dyDescent="0.2">
      <c r="U7772" s="55"/>
      <c r="V7772" s="53"/>
      <c r="W7772" s="53"/>
      <c r="X7772" s="53"/>
      <c r="Y7772" s="55"/>
    </row>
    <row r="7773" spans="21:25" x14ac:dyDescent="0.2">
      <c r="U7773" s="55"/>
      <c r="V7773" s="53"/>
      <c r="W7773" s="53"/>
      <c r="X7773" s="53"/>
      <c r="Y7773" s="55"/>
    </row>
    <row r="7774" spans="21:25" x14ac:dyDescent="0.2">
      <c r="U7774" s="55"/>
      <c r="V7774" s="53"/>
      <c r="W7774" s="53"/>
      <c r="X7774" s="53"/>
      <c r="Y7774" s="55"/>
    </row>
    <row r="7775" spans="21:25" x14ac:dyDescent="0.2">
      <c r="U7775" s="55"/>
      <c r="V7775" s="53"/>
      <c r="W7775" s="53"/>
      <c r="X7775" s="53"/>
      <c r="Y7775" s="55"/>
    </row>
    <row r="7776" spans="21:25" x14ac:dyDescent="0.2">
      <c r="U7776" s="55"/>
      <c r="V7776" s="53"/>
      <c r="W7776" s="53"/>
      <c r="X7776" s="53"/>
      <c r="Y7776" s="55"/>
    </row>
    <row r="7777" spans="21:25" x14ac:dyDescent="0.2">
      <c r="U7777" s="55"/>
      <c r="V7777" s="53"/>
      <c r="W7777" s="53"/>
      <c r="X7777" s="53"/>
      <c r="Y7777" s="55"/>
    </row>
    <row r="7778" spans="21:25" x14ac:dyDescent="0.2">
      <c r="U7778" s="55"/>
      <c r="V7778" s="53"/>
      <c r="W7778" s="53"/>
      <c r="X7778" s="53"/>
      <c r="Y7778" s="55"/>
    </row>
    <row r="7779" spans="21:25" x14ac:dyDescent="0.2">
      <c r="U7779" s="55"/>
      <c r="V7779" s="53"/>
      <c r="W7779" s="53"/>
      <c r="X7779" s="53"/>
      <c r="Y7779" s="55"/>
    </row>
    <row r="7780" spans="21:25" x14ac:dyDescent="0.2">
      <c r="U7780" s="55"/>
      <c r="V7780" s="53"/>
      <c r="W7780" s="53"/>
      <c r="X7780" s="53"/>
      <c r="Y7780" s="55"/>
    </row>
    <row r="7781" spans="21:25" x14ac:dyDescent="0.2">
      <c r="U7781" s="55"/>
      <c r="V7781" s="53"/>
      <c r="W7781" s="53"/>
      <c r="X7781" s="53"/>
      <c r="Y7781" s="55"/>
    </row>
    <row r="7782" spans="21:25" x14ac:dyDescent="0.2">
      <c r="U7782" s="55"/>
      <c r="V7782" s="53"/>
      <c r="W7782" s="53"/>
      <c r="X7782" s="53"/>
      <c r="Y7782" s="55"/>
    </row>
    <row r="7783" spans="21:25" x14ac:dyDescent="0.2">
      <c r="U7783" s="55"/>
      <c r="V7783" s="53"/>
      <c r="W7783" s="53"/>
      <c r="X7783" s="53"/>
      <c r="Y7783" s="55"/>
    </row>
    <row r="7784" spans="21:25" x14ac:dyDescent="0.2">
      <c r="U7784" s="55"/>
      <c r="V7784" s="53"/>
      <c r="W7784" s="53"/>
      <c r="X7784" s="53"/>
      <c r="Y7784" s="55"/>
    </row>
    <row r="7785" spans="21:25" x14ac:dyDescent="0.2">
      <c r="U7785" s="55"/>
      <c r="V7785" s="53"/>
      <c r="W7785" s="53"/>
      <c r="X7785" s="53"/>
      <c r="Y7785" s="55"/>
    </row>
    <row r="7786" spans="21:25" x14ac:dyDescent="0.2">
      <c r="U7786" s="55"/>
      <c r="V7786" s="53"/>
      <c r="W7786" s="53"/>
      <c r="X7786" s="53"/>
      <c r="Y7786" s="55"/>
    </row>
    <row r="7787" spans="21:25" x14ac:dyDescent="0.2">
      <c r="U7787" s="55"/>
      <c r="V7787" s="53"/>
      <c r="W7787" s="53"/>
      <c r="X7787" s="53"/>
      <c r="Y7787" s="55"/>
    </row>
    <row r="7788" spans="21:25" x14ac:dyDescent="0.2">
      <c r="U7788" s="55"/>
      <c r="V7788" s="53"/>
      <c r="W7788" s="53"/>
      <c r="X7788" s="53"/>
      <c r="Y7788" s="55"/>
    </row>
    <row r="7789" spans="21:25" x14ac:dyDescent="0.2">
      <c r="U7789" s="55"/>
      <c r="V7789" s="53"/>
      <c r="W7789" s="53"/>
      <c r="X7789" s="53"/>
      <c r="Y7789" s="55"/>
    </row>
    <row r="7790" spans="21:25" x14ac:dyDescent="0.2">
      <c r="U7790" s="55"/>
      <c r="V7790" s="53"/>
      <c r="W7790" s="53"/>
      <c r="X7790" s="53"/>
      <c r="Y7790" s="55"/>
    </row>
    <row r="7791" spans="21:25" x14ac:dyDescent="0.2">
      <c r="U7791" s="55"/>
      <c r="V7791" s="53"/>
      <c r="W7791" s="53"/>
      <c r="X7791" s="53"/>
      <c r="Y7791" s="55"/>
    </row>
    <row r="7792" spans="21:25" x14ac:dyDescent="0.2">
      <c r="U7792" s="55"/>
      <c r="V7792" s="53"/>
      <c r="W7792" s="53"/>
      <c r="X7792" s="53"/>
      <c r="Y7792" s="55"/>
    </row>
    <row r="7793" spans="21:25" x14ac:dyDescent="0.2">
      <c r="U7793" s="55"/>
      <c r="V7793" s="53"/>
      <c r="W7793" s="53"/>
      <c r="X7793" s="53"/>
      <c r="Y7793" s="55"/>
    </row>
    <row r="7794" spans="21:25" x14ac:dyDescent="0.2">
      <c r="U7794" s="55"/>
      <c r="V7794" s="53"/>
      <c r="W7794" s="53"/>
      <c r="X7794" s="53"/>
      <c r="Y7794" s="55"/>
    </row>
    <row r="7795" spans="21:25" x14ac:dyDescent="0.2">
      <c r="U7795" s="55"/>
      <c r="V7795" s="53"/>
      <c r="W7795" s="53"/>
      <c r="X7795" s="53"/>
      <c r="Y7795" s="55"/>
    </row>
    <row r="7796" spans="21:25" x14ac:dyDescent="0.2">
      <c r="U7796" s="55"/>
      <c r="V7796" s="53"/>
      <c r="W7796" s="53"/>
      <c r="X7796" s="53"/>
      <c r="Y7796" s="55"/>
    </row>
    <row r="7797" spans="21:25" x14ac:dyDescent="0.2">
      <c r="U7797" s="55"/>
      <c r="V7797" s="53"/>
      <c r="W7797" s="53"/>
      <c r="X7797" s="53"/>
      <c r="Y7797" s="55"/>
    </row>
    <row r="7798" spans="21:25" x14ac:dyDescent="0.2">
      <c r="U7798" s="55"/>
      <c r="V7798" s="53"/>
      <c r="W7798" s="53"/>
      <c r="X7798" s="53"/>
      <c r="Y7798" s="55"/>
    </row>
    <row r="7799" spans="21:25" x14ac:dyDescent="0.2">
      <c r="U7799" s="55"/>
      <c r="V7799" s="53"/>
      <c r="W7799" s="53"/>
      <c r="X7799" s="53"/>
      <c r="Y7799" s="55"/>
    </row>
    <row r="7800" spans="21:25" x14ac:dyDescent="0.2">
      <c r="U7800" s="55"/>
      <c r="V7800" s="53"/>
      <c r="W7800" s="53"/>
      <c r="X7800" s="53"/>
      <c r="Y7800" s="55"/>
    </row>
    <row r="7801" spans="21:25" x14ac:dyDescent="0.2">
      <c r="U7801" s="55"/>
      <c r="V7801" s="53"/>
      <c r="W7801" s="53"/>
      <c r="X7801" s="53"/>
      <c r="Y7801" s="55"/>
    </row>
    <row r="7802" spans="21:25" x14ac:dyDescent="0.2">
      <c r="U7802" s="55"/>
      <c r="V7802" s="53"/>
      <c r="W7802" s="53"/>
      <c r="X7802" s="53"/>
      <c r="Y7802" s="55"/>
    </row>
    <row r="7803" spans="21:25" x14ac:dyDescent="0.2">
      <c r="U7803" s="55"/>
      <c r="V7803" s="53"/>
      <c r="W7803" s="53"/>
      <c r="X7803" s="53"/>
      <c r="Y7803" s="55"/>
    </row>
    <row r="7804" spans="21:25" x14ac:dyDescent="0.2">
      <c r="U7804" s="55"/>
      <c r="V7804" s="53"/>
      <c r="W7804" s="53"/>
      <c r="X7804" s="53"/>
      <c r="Y7804" s="55"/>
    </row>
    <row r="7805" spans="21:25" x14ac:dyDescent="0.2">
      <c r="U7805" s="55"/>
      <c r="V7805" s="53"/>
      <c r="W7805" s="53"/>
      <c r="X7805" s="53"/>
      <c r="Y7805" s="55"/>
    </row>
    <row r="7806" spans="21:25" x14ac:dyDescent="0.2">
      <c r="U7806" s="55"/>
      <c r="V7806" s="53"/>
      <c r="W7806" s="53"/>
      <c r="X7806" s="53"/>
      <c r="Y7806" s="55"/>
    </row>
    <row r="7807" spans="21:25" x14ac:dyDescent="0.2">
      <c r="U7807" s="55"/>
      <c r="V7807" s="53"/>
      <c r="W7807" s="53"/>
      <c r="X7807" s="53"/>
      <c r="Y7807" s="55"/>
    </row>
    <row r="7808" spans="21:25" x14ac:dyDescent="0.2">
      <c r="U7808" s="55"/>
      <c r="V7808" s="53"/>
      <c r="W7808" s="53"/>
      <c r="X7808" s="53"/>
      <c r="Y7808" s="55"/>
    </row>
    <row r="7809" spans="21:25" x14ac:dyDescent="0.2">
      <c r="U7809" s="55"/>
      <c r="V7809" s="53"/>
      <c r="W7809" s="53"/>
      <c r="X7809" s="53"/>
      <c r="Y7809" s="55"/>
    </row>
    <row r="7810" spans="21:25" x14ac:dyDescent="0.2">
      <c r="U7810" s="55"/>
      <c r="V7810" s="53"/>
      <c r="W7810" s="53"/>
      <c r="X7810" s="53"/>
      <c r="Y7810" s="55"/>
    </row>
    <row r="7811" spans="21:25" x14ac:dyDescent="0.2">
      <c r="U7811" s="55"/>
      <c r="V7811" s="53"/>
      <c r="W7811" s="53"/>
      <c r="X7811" s="53"/>
      <c r="Y7811" s="55"/>
    </row>
    <row r="7812" spans="21:25" x14ac:dyDescent="0.2">
      <c r="U7812" s="55"/>
      <c r="V7812" s="53"/>
      <c r="W7812" s="53"/>
      <c r="X7812" s="53"/>
      <c r="Y7812" s="55"/>
    </row>
    <row r="7813" spans="21:25" x14ac:dyDescent="0.2">
      <c r="U7813" s="55"/>
      <c r="V7813" s="53"/>
      <c r="W7813" s="53"/>
      <c r="X7813" s="53"/>
      <c r="Y7813" s="55"/>
    </row>
    <row r="7814" spans="21:25" x14ac:dyDescent="0.2">
      <c r="U7814" s="55"/>
      <c r="V7814" s="53"/>
      <c r="W7814" s="53"/>
      <c r="X7814" s="53"/>
      <c r="Y7814" s="55"/>
    </row>
    <row r="7815" spans="21:25" x14ac:dyDescent="0.2">
      <c r="U7815" s="55"/>
      <c r="V7815" s="53"/>
      <c r="W7815" s="53"/>
      <c r="X7815" s="53"/>
      <c r="Y7815" s="55"/>
    </row>
    <row r="7816" spans="21:25" x14ac:dyDescent="0.2">
      <c r="U7816" s="55"/>
      <c r="V7816" s="53"/>
      <c r="W7816" s="53"/>
      <c r="X7816" s="53"/>
      <c r="Y7816" s="55"/>
    </row>
    <row r="7817" spans="21:25" x14ac:dyDescent="0.2">
      <c r="U7817" s="55"/>
      <c r="V7817" s="53"/>
      <c r="W7817" s="53"/>
      <c r="X7817" s="53"/>
      <c r="Y7817" s="55"/>
    </row>
    <row r="7818" spans="21:25" x14ac:dyDescent="0.2">
      <c r="U7818" s="55"/>
      <c r="V7818" s="53"/>
      <c r="W7818" s="53"/>
      <c r="X7818" s="53"/>
      <c r="Y7818" s="55"/>
    </row>
    <row r="7819" spans="21:25" x14ac:dyDescent="0.2">
      <c r="U7819" s="55"/>
      <c r="V7819" s="53"/>
      <c r="W7819" s="53"/>
      <c r="X7819" s="53"/>
      <c r="Y7819" s="55"/>
    </row>
    <row r="7820" spans="21:25" x14ac:dyDescent="0.2">
      <c r="U7820" s="55"/>
      <c r="V7820" s="53"/>
      <c r="W7820" s="53"/>
      <c r="X7820" s="53"/>
      <c r="Y7820" s="55"/>
    </row>
    <row r="7821" spans="21:25" x14ac:dyDescent="0.2">
      <c r="U7821" s="55"/>
      <c r="V7821" s="53"/>
      <c r="W7821" s="53"/>
      <c r="X7821" s="53"/>
      <c r="Y7821" s="55"/>
    </row>
    <row r="7822" spans="21:25" x14ac:dyDescent="0.2">
      <c r="U7822" s="55"/>
      <c r="V7822" s="53"/>
      <c r="W7822" s="53"/>
      <c r="X7822" s="53"/>
      <c r="Y7822" s="55"/>
    </row>
    <row r="7823" spans="21:25" x14ac:dyDescent="0.2">
      <c r="U7823" s="55"/>
      <c r="V7823" s="53"/>
      <c r="W7823" s="53"/>
      <c r="X7823" s="53"/>
      <c r="Y7823" s="55"/>
    </row>
    <row r="7824" spans="21:25" x14ac:dyDescent="0.2">
      <c r="U7824" s="55"/>
      <c r="V7824" s="53"/>
      <c r="W7824" s="53"/>
      <c r="X7824" s="53"/>
      <c r="Y7824" s="55"/>
    </row>
    <row r="7825" spans="21:25" x14ac:dyDescent="0.2">
      <c r="U7825" s="55"/>
      <c r="V7825" s="53"/>
      <c r="W7825" s="53"/>
      <c r="X7825" s="53"/>
      <c r="Y7825" s="55"/>
    </row>
    <row r="7826" spans="21:25" x14ac:dyDescent="0.2">
      <c r="U7826" s="55"/>
      <c r="V7826" s="53"/>
      <c r="W7826" s="53"/>
      <c r="X7826" s="53"/>
      <c r="Y7826" s="55"/>
    </row>
    <row r="7827" spans="21:25" x14ac:dyDescent="0.2">
      <c r="U7827" s="55"/>
      <c r="V7827" s="53"/>
      <c r="W7827" s="53"/>
      <c r="X7827" s="53"/>
      <c r="Y7827" s="55"/>
    </row>
    <row r="7828" spans="21:25" x14ac:dyDescent="0.2">
      <c r="U7828" s="55"/>
      <c r="V7828" s="53"/>
      <c r="W7828" s="53"/>
      <c r="X7828" s="53"/>
      <c r="Y7828" s="55"/>
    </row>
    <row r="7829" spans="21:25" x14ac:dyDescent="0.2">
      <c r="U7829" s="55"/>
      <c r="V7829" s="53"/>
      <c r="W7829" s="53"/>
      <c r="X7829" s="53"/>
      <c r="Y7829" s="55"/>
    </row>
    <row r="7830" spans="21:25" x14ac:dyDescent="0.2">
      <c r="U7830" s="55"/>
      <c r="V7830" s="53"/>
      <c r="W7830" s="53"/>
      <c r="X7830" s="53"/>
      <c r="Y7830" s="55"/>
    </row>
    <row r="7831" spans="21:25" x14ac:dyDescent="0.2">
      <c r="U7831" s="55"/>
      <c r="V7831" s="53"/>
      <c r="W7831" s="53"/>
      <c r="X7831" s="53"/>
      <c r="Y7831" s="55"/>
    </row>
    <row r="7832" spans="21:25" x14ac:dyDescent="0.2">
      <c r="U7832" s="55"/>
      <c r="V7832" s="53"/>
      <c r="W7832" s="53"/>
      <c r="X7832" s="53"/>
      <c r="Y7832" s="55"/>
    </row>
    <row r="7833" spans="21:25" x14ac:dyDescent="0.2">
      <c r="U7833" s="55"/>
      <c r="V7833" s="53"/>
      <c r="W7833" s="53"/>
      <c r="X7833" s="53"/>
      <c r="Y7833" s="55"/>
    </row>
    <row r="7834" spans="21:25" x14ac:dyDescent="0.2">
      <c r="U7834" s="55"/>
      <c r="V7834" s="53"/>
      <c r="W7834" s="53"/>
      <c r="X7834" s="53"/>
      <c r="Y7834" s="55"/>
    </row>
    <row r="7835" spans="21:25" x14ac:dyDescent="0.2">
      <c r="U7835" s="55"/>
      <c r="V7835" s="53"/>
      <c r="W7835" s="53"/>
      <c r="X7835" s="53"/>
      <c r="Y7835" s="55"/>
    </row>
    <row r="7836" spans="21:25" x14ac:dyDescent="0.2">
      <c r="U7836" s="55"/>
      <c r="V7836" s="53"/>
      <c r="W7836" s="53"/>
      <c r="X7836" s="53"/>
      <c r="Y7836" s="55"/>
    </row>
    <row r="7837" spans="21:25" x14ac:dyDescent="0.2">
      <c r="U7837" s="55"/>
      <c r="V7837" s="53"/>
      <c r="W7837" s="53"/>
      <c r="X7837" s="53"/>
      <c r="Y7837" s="55"/>
    </row>
    <row r="7838" spans="21:25" x14ac:dyDescent="0.2">
      <c r="U7838" s="55"/>
      <c r="V7838" s="53"/>
      <c r="W7838" s="53"/>
      <c r="X7838" s="53"/>
      <c r="Y7838" s="55"/>
    </row>
    <row r="7839" spans="21:25" x14ac:dyDescent="0.2">
      <c r="U7839" s="55"/>
      <c r="V7839" s="53"/>
      <c r="W7839" s="53"/>
      <c r="X7839" s="53"/>
      <c r="Y7839" s="55"/>
    </row>
    <row r="7840" spans="21:25" x14ac:dyDescent="0.2">
      <c r="U7840" s="55"/>
      <c r="V7840" s="53"/>
      <c r="W7840" s="53"/>
      <c r="X7840" s="53"/>
      <c r="Y7840" s="55"/>
    </row>
    <row r="7841" spans="21:25" x14ac:dyDescent="0.2">
      <c r="U7841" s="55"/>
      <c r="V7841" s="53"/>
      <c r="W7841" s="53"/>
      <c r="X7841" s="53"/>
      <c r="Y7841" s="55"/>
    </row>
    <row r="7842" spans="21:25" x14ac:dyDescent="0.2">
      <c r="U7842" s="55"/>
      <c r="V7842" s="53"/>
      <c r="W7842" s="53"/>
      <c r="X7842" s="53"/>
      <c r="Y7842" s="55"/>
    </row>
    <row r="7843" spans="21:25" x14ac:dyDescent="0.2">
      <c r="U7843" s="55"/>
      <c r="V7843" s="53"/>
      <c r="W7843" s="53"/>
      <c r="X7843" s="53"/>
      <c r="Y7843" s="55"/>
    </row>
    <row r="7844" spans="21:25" x14ac:dyDescent="0.2">
      <c r="U7844" s="55"/>
      <c r="V7844" s="53"/>
      <c r="W7844" s="53"/>
      <c r="X7844" s="53"/>
      <c r="Y7844" s="55"/>
    </row>
    <row r="7845" spans="21:25" x14ac:dyDescent="0.2">
      <c r="U7845" s="55"/>
      <c r="V7845" s="53"/>
      <c r="W7845" s="53"/>
      <c r="X7845" s="53"/>
      <c r="Y7845" s="55"/>
    </row>
    <row r="7846" spans="21:25" x14ac:dyDescent="0.2">
      <c r="U7846" s="55"/>
      <c r="V7846" s="53"/>
      <c r="W7846" s="53"/>
      <c r="X7846" s="53"/>
      <c r="Y7846" s="55"/>
    </row>
    <row r="7847" spans="21:25" x14ac:dyDescent="0.2">
      <c r="U7847" s="55"/>
      <c r="V7847" s="53"/>
      <c r="W7847" s="53"/>
      <c r="X7847" s="53"/>
      <c r="Y7847" s="55"/>
    </row>
    <row r="7848" spans="21:25" x14ac:dyDescent="0.2">
      <c r="U7848" s="55"/>
      <c r="V7848" s="53"/>
      <c r="W7848" s="53"/>
      <c r="X7848" s="53"/>
      <c r="Y7848" s="55"/>
    </row>
    <row r="7849" spans="21:25" x14ac:dyDescent="0.2">
      <c r="U7849" s="55"/>
      <c r="V7849" s="53"/>
      <c r="W7849" s="53"/>
      <c r="X7849" s="53"/>
      <c r="Y7849" s="55"/>
    </row>
    <row r="7850" spans="21:25" x14ac:dyDescent="0.2">
      <c r="U7850" s="55"/>
      <c r="V7850" s="53"/>
      <c r="W7850" s="53"/>
      <c r="X7850" s="53"/>
      <c r="Y7850" s="55"/>
    </row>
    <row r="7851" spans="21:25" x14ac:dyDescent="0.2">
      <c r="U7851" s="55"/>
      <c r="V7851" s="53"/>
      <c r="W7851" s="53"/>
      <c r="X7851" s="53"/>
      <c r="Y7851" s="55"/>
    </row>
    <row r="7852" spans="21:25" x14ac:dyDescent="0.2">
      <c r="U7852" s="55"/>
      <c r="V7852" s="53"/>
      <c r="W7852" s="53"/>
      <c r="X7852" s="53"/>
      <c r="Y7852" s="55"/>
    </row>
    <row r="7853" spans="21:25" x14ac:dyDescent="0.2">
      <c r="U7853" s="55"/>
      <c r="V7853" s="53"/>
      <c r="W7853" s="53"/>
      <c r="X7853" s="53"/>
      <c r="Y7853" s="55"/>
    </row>
    <row r="7854" spans="21:25" x14ac:dyDescent="0.2">
      <c r="U7854" s="55"/>
      <c r="V7854" s="53"/>
      <c r="W7854" s="53"/>
      <c r="X7854" s="53"/>
      <c r="Y7854" s="55"/>
    </row>
    <row r="7855" spans="21:25" x14ac:dyDescent="0.2">
      <c r="U7855" s="55"/>
      <c r="V7855" s="53"/>
      <c r="W7855" s="53"/>
      <c r="X7855" s="53"/>
      <c r="Y7855" s="55"/>
    </row>
    <row r="7856" spans="21:25" x14ac:dyDescent="0.2">
      <c r="U7856" s="55"/>
      <c r="V7856" s="53"/>
      <c r="W7856" s="53"/>
      <c r="X7856" s="53"/>
      <c r="Y7856" s="55"/>
    </row>
    <row r="7857" spans="21:25" x14ac:dyDescent="0.2">
      <c r="U7857" s="55"/>
      <c r="V7857" s="53"/>
      <c r="W7857" s="53"/>
      <c r="X7857" s="53"/>
      <c r="Y7857" s="55"/>
    </row>
    <row r="7858" spans="21:25" x14ac:dyDescent="0.2">
      <c r="U7858" s="55"/>
      <c r="V7858" s="53"/>
      <c r="W7858" s="53"/>
      <c r="X7858" s="53"/>
      <c r="Y7858" s="55"/>
    </row>
    <row r="7859" spans="21:25" x14ac:dyDescent="0.2">
      <c r="U7859" s="55"/>
      <c r="V7859" s="53"/>
      <c r="W7859" s="53"/>
      <c r="X7859" s="53"/>
      <c r="Y7859" s="55"/>
    </row>
    <row r="7860" spans="21:25" x14ac:dyDescent="0.2">
      <c r="U7860" s="55"/>
      <c r="V7860" s="53"/>
      <c r="W7860" s="53"/>
      <c r="X7860" s="53"/>
      <c r="Y7860" s="55"/>
    </row>
    <row r="7861" spans="21:25" x14ac:dyDescent="0.2">
      <c r="U7861" s="55"/>
      <c r="V7861" s="53"/>
      <c r="W7861" s="53"/>
      <c r="X7861" s="53"/>
      <c r="Y7861" s="55"/>
    </row>
    <row r="7862" spans="21:25" x14ac:dyDescent="0.2">
      <c r="U7862" s="55"/>
      <c r="V7862" s="53"/>
      <c r="W7862" s="53"/>
      <c r="X7862" s="53"/>
      <c r="Y7862" s="55"/>
    </row>
    <row r="7863" spans="21:25" x14ac:dyDescent="0.2">
      <c r="U7863" s="55"/>
      <c r="V7863" s="53"/>
      <c r="W7863" s="53"/>
      <c r="X7863" s="53"/>
      <c r="Y7863" s="55"/>
    </row>
    <row r="7864" spans="21:25" x14ac:dyDescent="0.2">
      <c r="U7864" s="55"/>
      <c r="V7864" s="53"/>
      <c r="W7864" s="53"/>
      <c r="X7864" s="53"/>
      <c r="Y7864" s="55"/>
    </row>
    <row r="7865" spans="21:25" x14ac:dyDescent="0.2">
      <c r="U7865" s="55"/>
      <c r="V7865" s="53"/>
      <c r="W7865" s="53"/>
      <c r="X7865" s="53"/>
      <c r="Y7865" s="55"/>
    </row>
    <row r="7866" spans="21:25" x14ac:dyDescent="0.2">
      <c r="U7866" s="55"/>
      <c r="V7866" s="53"/>
      <c r="W7866" s="53"/>
      <c r="X7866" s="53"/>
      <c r="Y7866" s="55"/>
    </row>
    <row r="7867" spans="21:25" x14ac:dyDescent="0.2">
      <c r="U7867" s="55"/>
      <c r="V7867" s="53"/>
      <c r="W7867" s="53"/>
      <c r="X7867" s="53"/>
      <c r="Y7867" s="55"/>
    </row>
    <row r="7868" spans="21:25" x14ac:dyDescent="0.2">
      <c r="U7868" s="55"/>
      <c r="V7868" s="53"/>
      <c r="W7868" s="53"/>
      <c r="X7868" s="53"/>
      <c r="Y7868" s="55"/>
    </row>
    <row r="7869" spans="21:25" x14ac:dyDescent="0.2">
      <c r="U7869" s="55"/>
      <c r="V7869" s="53"/>
      <c r="W7869" s="53"/>
      <c r="X7869" s="53"/>
      <c r="Y7869" s="55"/>
    </row>
    <row r="7870" spans="21:25" x14ac:dyDescent="0.2">
      <c r="U7870" s="55"/>
      <c r="V7870" s="53"/>
      <c r="W7870" s="53"/>
      <c r="X7870" s="53"/>
      <c r="Y7870" s="55"/>
    </row>
    <row r="7871" spans="21:25" x14ac:dyDescent="0.2">
      <c r="U7871" s="55"/>
      <c r="V7871" s="53"/>
      <c r="W7871" s="53"/>
      <c r="X7871" s="53"/>
      <c r="Y7871" s="55"/>
    </row>
    <row r="7872" spans="21:25" x14ac:dyDescent="0.2">
      <c r="U7872" s="55"/>
      <c r="V7872" s="53"/>
      <c r="W7872" s="53"/>
      <c r="X7872" s="53"/>
      <c r="Y7872" s="55"/>
    </row>
    <row r="7873" spans="21:25" x14ac:dyDescent="0.2">
      <c r="U7873" s="55"/>
      <c r="V7873" s="53"/>
      <c r="W7873" s="53"/>
      <c r="X7873" s="53"/>
      <c r="Y7873" s="55"/>
    </row>
    <row r="7874" spans="21:25" x14ac:dyDescent="0.2">
      <c r="U7874" s="55"/>
      <c r="V7874" s="53"/>
      <c r="W7874" s="53"/>
      <c r="X7874" s="53"/>
      <c r="Y7874" s="55"/>
    </row>
    <row r="7875" spans="21:25" x14ac:dyDescent="0.2">
      <c r="U7875" s="55"/>
      <c r="V7875" s="53"/>
      <c r="W7875" s="53"/>
      <c r="X7875" s="53"/>
      <c r="Y7875" s="55"/>
    </row>
    <row r="7876" spans="21:25" x14ac:dyDescent="0.2">
      <c r="U7876" s="55"/>
      <c r="V7876" s="53"/>
      <c r="W7876" s="53"/>
      <c r="X7876" s="53"/>
      <c r="Y7876" s="55"/>
    </row>
    <row r="7877" spans="21:25" x14ac:dyDescent="0.2">
      <c r="U7877" s="55"/>
      <c r="V7877" s="53"/>
      <c r="W7877" s="53"/>
      <c r="X7877" s="53"/>
      <c r="Y7877" s="55"/>
    </row>
    <row r="7878" spans="21:25" x14ac:dyDescent="0.2">
      <c r="U7878" s="55"/>
      <c r="V7878" s="53"/>
      <c r="W7878" s="53"/>
      <c r="X7878" s="53"/>
      <c r="Y7878" s="55"/>
    </row>
    <row r="7879" spans="21:25" x14ac:dyDescent="0.2">
      <c r="U7879" s="55"/>
      <c r="V7879" s="53"/>
      <c r="W7879" s="53"/>
      <c r="X7879" s="53"/>
      <c r="Y7879" s="55"/>
    </row>
    <row r="7880" spans="21:25" x14ac:dyDescent="0.2">
      <c r="U7880" s="55"/>
      <c r="V7880" s="53"/>
      <c r="W7880" s="53"/>
      <c r="X7880" s="53"/>
      <c r="Y7880" s="55"/>
    </row>
    <row r="7881" spans="21:25" x14ac:dyDescent="0.2">
      <c r="U7881" s="55"/>
      <c r="V7881" s="53"/>
      <c r="W7881" s="53"/>
      <c r="X7881" s="53"/>
      <c r="Y7881" s="55"/>
    </row>
    <row r="7882" spans="21:25" x14ac:dyDescent="0.2">
      <c r="U7882" s="55"/>
      <c r="V7882" s="53"/>
      <c r="W7882" s="53"/>
      <c r="X7882" s="53"/>
      <c r="Y7882" s="55"/>
    </row>
    <row r="7883" spans="21:25" x14ac:dyDescent="0.2">
      <c r="U7883" s="55"/>
      <c r="V7883" s="53"/>
      <c r="W7883" s="53"/>
      <c r="X7883" s="53"/>
      <c r="Y7883" s="55"/>
    </row>
    <row r="7884" spans="21:25" x14ac:dyDescent="0.2">
      <c r="U7884" s="55"/>
      <c r="V7884" s="53"/>
      <c r="W7884" s="53"/>
      <c r="X7884" s="53"/>
      <c r="Y7884" s="55"/>
    </row>
    <row r="7885" spans="21:25" x14ac:dyDescent="0.2">
      <c r="U7885" s="55"/>
      <c r="V7885" s="53"/>
      <c r="W7885" s="53"/>
      <c r="X7885" s="53"/>
      <c r="Y7885" s="55"/>
    </row>
    <row r="7886" spans="21:25" x14ac:dyDescent="0.2">
      <c r="U7886" s="55"/>
      <c r="V7886" s="53"/>
      <c r="W7886" s="53"/>
      <c r="X7886" s="53"/>
      <c r="Y7886" s="55"/>
    </row>
    <row r="7887" spans="21:25" x14ac:dyDescent="0.2">
      <c r="U7887" s="55"/>
      <c r="V7887" s="53"/>
      <c r="W7887" s="53"/>
      <c r="X7887" s="53"/>
      <c r="Y7887" s="55"/>
    </row>
    <row r="7888" spans="21:25" x14ac:dyDescent="0.2">
      <c r="U7888" s="55"/>
      <c r="V7888" s="53"/>
      <c r="W7888" s="53"/>
      <c r="X7888" s="53"/>
      <c r="Y7888" s="55"/>
    </row>
    <row r="7889" spans="21:25" x14ac:dyDescent="0.2">
      <c r="U7889" s="55"/>
      <c r="V7889" s="53"/>
      <c r="W7889" s="53"/>
      <c r="X7889" s="53"/>
      <c r="Y7889" s="55"/>
    </row>
    <row r="7890" spans="21:25" x14ac:dyDescent="0.2">
      <c r="U7890" s="55"/>
      <c r="V7890" s="53"/>
      <c r="W7890" s="53"/>
      <c r="X7890" s="53"/>
      <c r="Y7890" s="55"/>
    </row>
    <row r="7891" spans="21:25" x14ac:dyDescent="0.2">
      <c r="U7891" s="55"/>
      <c r="V7891" s="53"/>
      <c r="W7891" s="53"/>
      <c r="X7891" s="53"/>
      <c r="Y7891" s="55"/>
    </row>
    <row r="7892" spans="21:25" x14ac:dyDescent="0.2">
      <c r="U7892" s="55"/>
      <c r="V7892" s="53"/>
      <c r="W7892" s="53"/>
      <c r="X7892" s="53"/>
      <c r="Y7892" s="55"/>
    </row>
    <row r="7893" spans="21:25" x14ac:dyDescent="0.2">
      <c r="U7893" s="55"/>
      <c r="V7893" s="53"/>
      <c r="W7893" s="53"/>
      <c r="X7893" s="53"/>
      <c r="Y7893" s="55"/>
    </row>
    <row r="7894" spans="21:25" x14ac:dyDescent="0.2">
      <c r="U7894" s="55"/>
      <c r="V7894" s="53"/>
      <c r="W7894" s="53"/>
      <c r="X7894" s="53"/>
      <c r="Y7894" s="55"/>
    </row>
    <row r="7895" spans="21:25" x14ac:dyDescent="0.2">
      <c r="U7895" s="55"/>
      <c r="V7895" s="53"/>
      <c r="W7895" s="53"/>
      <c r="X7895" s="53"/>
      <c r="Y7895" s="55"/>
    </row>
    <row r="7896" spans="21:25" x14ac:dyDescent="0.2">
      <c r="U7896" s="55"/>
      <c r="V7896" s="53"/>
      <c r="W7896" s="53"/>
      <c r="X7896" s="53"/>
      <c r="Y7896" s="55"/>
    </row>
    <row r="7897" spans="21:25" x14ac:dyDescent="0.2">
      <c r="U7897" s="55"/>
      <c r="V7897" s="53"/>
      <c r="W7897" s="53"/>
      <c r="X7897" s="53"/>
      <c r="Y7897" s="55"/>
    </row>
    <row r="7898" spans="21:25" x14ac:dyDescent="0.2">
      <c r="U7898" s="55"/>
      <c r="V7898" s="53"/>
      <c r="W7898" s="53"/>
      <c r="X7898" s="53"/>
      <c r="Y7898" s="55"/>
    </row>
    <row r="7899" spans="21:25" x14ac:dyDescent="0.2">
      <c r="U7899" s="55"/>
      <c r="V7899" s="53"/>
      <c r="W7899" s="53"/>
      <c r="X7899" s="53"/>
      <c r="Y7899" s="55"/>
    </row>
    <row r="7900" spans="21:25" x14ac:dyDescent="0.2">
      <c r="U7900" s="55"/>
      <c r="V7900" s="53"/>
      <c r="W7900" s="53"/>
      <c r="X7900" s="53"/>
      <c r="Y7900" s="55"/>
    </row>
    <row r="7901" spans="21:25" x14ac:dyDescent="0.2">
      <c r="U7901" s="55"/>
      <c r="V7901" s="53"/>
      <c r="W7901" s="53"/>
      <c r="X7901" s="53"/>
      <c r="Y7901" s="55"/>
    </row>
    <row r="7902" spans="21:25" x14ac:dyDescent="0.2">
      <c r="U7902" s="55"/>
      <c r="V7902" s="53"/>
      <c r="W7902" s="53"/>
      <c r="X7902" s="53"/>
      <c r="Y7902" s="55"/>
    </row>
    <row r="7903" spans="21:25" x14ac:dyDescent="0.2">
      <c r="U7903" s="55"/>
      <c r="V7903" s="53"/>
      <c r="W7903" s="53"/>
      <c r="X7903" s="53"/>
      <c r="Y7903" s="55"/>
    </row>
    <row r="7904" spans="21:25" x14ac:dyDescent="0.2">
      <c r="U7904" s="55"/>
      <c r="V7904" s="53"/>
      <c r="W7904" s="53"/>
      <c r="X7904" s="53"/>
      <c r="Y7904" s="55"/>
    </row>
    <row r="7905" spans="21:25" x14ac:dyDescent="0.2">
      <c r="U7905" s="55"/>
      <c r="V7905" s="53"/>
      <c r="W7905" s="53"/>
      <c r="X7905" s="53"/>
      <c r="Y7905" s="55"/>
    </row>
    <row r="7906" spans="21:25" x14ac:dyDescent="0.2">
      <c r="U7906" s="55"/>
      <c r="V7906" s="53"/>
      <c r="W7906" s="53"/>
      <c r="X7906" s="53"/>
      <c r="Y7906" s="55"/>
    </row>
    <row r="7907" spans="21:25" x14ac:dyDescent="0.2">
      <c r="U7907" s="55"/>
      <c r="V7907" s="53"/>
      <c r="W7907" s="53"/>
      <c r="X7907" s="53"/>
      <c r="Y7907" s="55"/>
    </row>
    <row r="7908" spans="21:25" x14ac:dyDescent="0.2">
      <c r="U7908" s="55"/>
      <c r="V7908" s="53"/>
      <c r="W7908" s="53"/>
      <c r="X7908" s="53"/>
      <c r="Y7908" s="55"/>
    </row>
    <row r="7909" spans="21:25" x14ac:dyDescent="0.2">
      <c r="U7909" s="55"/>
      <c r="V7909" s="53"/>
      <c r="W7909" s="53"/>
      <c r="X7909" s="53"/>
      <c r="Y7909" s="55"/>
    </row>
    <row r="7910" spans="21:25" x14ac:dyDescent="0.2">
      <c r="U7910" s="55"/>
      <c r="V7910" s="53"/>
      <c r="W7910" s="53"/>
      <c r="X7910" s="53"/>
      <c r="Y7910" s="55"/>
    </row>
    <row r="7911" spans="21:25" x14ac:dyDescent="0.2">
      <c r="U7911" s="55"/>
      <c r="V7911" s="53"/>
      <c r="W7911" s="53"/>
      <c r="X7911" s="53"/>
      <c r="Y7911" s="55"/>
    </row>
    <row r="7912" spans="21:25" x14ac:dyDescent="0.2">
      <c r="U7912" s="55"/>
      <c r="V7912" s="53"/>
      <c r="W7912" s="53"/>
      <c r="X7912" s="53"/>
      <c r="Y7912" s="55"/>
    </row>
    <row r="7913" spans="21:25" x14ac:dyDescent="0.2">
      <c r="U7913" s="55"/>
      <c r="V7913" s="53"/>
      <c r="W7913" s="53"/>
      <c r="X7913" s="53"/>
      <c r="Y7913" s="55"/>
    </row>
    <row r="7914" spans="21:25" x14ac:dyDescent="0.2">
      <c r="U7914" s="55"/>
      <c r="V7914" s="53"/>
      <c r="W7914" s="53"/>
      <c r="X7914" s="53"/>
      <c r="Y7914" s="55"/>
    </row>
    <row r="7915" spans="21:25" x14ac:dyDescent="0.2">
      <c r="U7915" s="55"/>
      <c r="V7915" s="53"/>
      <c r="W7915" s="53"/>
      <c r="X7915" s="53"/>
      <c r="Y7915" s="55"/>
    </row>
    <row r="7916" spans="21:25" x14ac:dyDescent="0.2">
      <c r="U7916" s="55"/>
      <c r="V7916" s="53"/>
      <c r="W7916" s="53"/>
      <c r="X7916" s="53"/>
      <c r="Y7916" s="55"/>
    </row>
    <row r="7917" spans="21:25" x14ac:dyDescent="0.2">
      <c r="U7917" s="55"/>
      <c r="V7917" s="53"/>
      <c r="W7917" s="53"/>
      <c r="X7917" s="53"/>
      <c r="Y7917" s="55"/>
    </row>
    <row r="7918" spans="21:25" x14ac:dyDescent="0.2">
      <c r="U7918" s="55"/>
      <c r="V7918" s="53"/>
      <c r="W7918" s="53"/>
      <c r="X7918" s="53"/>
      <c r="Y7918" s="55"/>
    </row>
    <row r="7919" spans="21:25" x14ac:dyDescent="0.2">
      <c r="U7919" s="55"/>
      <c r="V7919" s="53"/>
      <c r="W7919" s="53"/>
      <c r="X7919" s="53"/>
      <c r="Y7919" s="55"/>
    </row>
    <row r="7920" spans="21:25" x14ac:dyDescent="0.2">
      <c r="U7920" s="55"/>
      <c r="V7920" s="53"/>
      <c r="W7920" s="53"/>
      <c r="X7920" s="53"/>
      <c r="Y7920" s="55"/>
    </row>
    <row r="7921" spans="21:25" x14ac:dyDescent="0.2">
      <c r="U7921" s="55"/>
      <c r="V7921" s="53"/>
      <c r="W7921" s="53"/>
      <c r="X7921" s="53"/>
      <c r="Y7921" s="55"/>
    </row>
    <row r="7922" spans="21:25" x14ac:dyDescent="0.2">
      <c r="U7922" s="55"/>
      <c r="V7922" s="53"/>
      <c r="W7922" s="53"/>
      <c r="X7922" s="53"/>
      <c r="Y7922" s="55"/>
    </row>
    <row r="7923" spans="21:25" x14ac:dyDescent="0.2">
      <c r="U7923" s="55"/>
      <c r="V7923" s="53"/>
      <c r="W7923" s="53"/>
      <c r="X7923" s="53"/>
      <c r="Y7923" s="55"/>
    </row>
    <row r="7924" spans="21:25" x14ac:dyDescent="0.2">
      <c r="U7924" s="55"/>
      <c r="V7924" s="53"/>
      <c r="W7924" s="53"/>
      <c r="X7924" s="53"/>
      <c r="Y7924" s="55"/>
    </row>
    <row r="7925" spans="21:25" x14ac:dyDescent="0.2">
      <c r="U7925" s="55"/>
      <c r="V7925" s="53"/>
      <c r="W7925" s="53"/>
      <c r="X7925" s="53"/>
      <c r="Y7925" s="55"/>
    </row>
    <row r="7926" spans="21:25" x14ac:dyDescent="0.2">
      <c r="U7926" s="55"/>
      <c r="V7926" s="53"/>
      <c r="W7926" s="53"/>
      <c r="X7926" s="53"/>
      <c r="Y7926" s="55"/>
    </row>
    <row r="7927" spans="21:25" x14ac:dyDescent="0.2">
      <c r="U7927" s="55"/>
      <c r="V7927" s="53"/>
      <c r="W7927" s="53"/>
      <c r="X7927" s="53"/>
      <c r="Y7927" s="55"/>
    </row>
    <row r="7928" spans="21:25" x14ac:dyDescent="0.2">
      <c r="U7928" s="55"/>
      <c r="V7928" s="53"/>
      <c r="W7928" s="53"/>
      <c r="X7928" s="53"/>
      <c r="Y7928" s="55"/>
    </row>
    <row r="7929" spans="21:25" x14ac:dyDescent="0.2">
      <c r="U7929" s="55"/>
      <c r="V7929" s="53"/>
      <c r="W7929" s="53"/>
      <c r="X7929" s="53"/>
      <c r="Y7929" s="55"/>
    </row>
    <row r="7930" spans="21:25" x14ac:dyDescent="0.2">
      <c r="U7930" s="55"/>
      <c r="V7930" s="53"/>
      <c r="W7930" s="53"/>
      <c r="X7930" s="53"/>
      <c r="Y7930" s="55"/>
    </row>
    <row r="7931" spans="21:25" x14ac:dyDescent="0.2">
      <c r="U7931" s="55"/>
      <c r="V7931" s="53"/>
      <c r="W7931" s="53"/>
      <c r="X7931" s="53"/>
      <c r="Y7931" s="55"/>
    </row>
    <row r="7932" spans="21:25" x14ac:dyDescent="0.2">
      <c r="U7932" s="55"/>
      <c r="V7932" s="53"/>
      <c r="W7932" s="53"/>
      <c r="X7932" s="53"/>
      <c r="Y7932" s="55"/>
    </row>
    <row r="7933" spans="21:25" x14ac:dyDescent="0.2">
      <c r="U7933" s="55"/>
      <c r="V7933" s="53"/>
      <c r="W7933" s="53"/>
      <c r="X7933" s="53"/>
      <c r="Y7933" s="55"/>
    </row>
    <row r="7934" spans="21:25" x14ac:dyDescent="0.2">
      <c r="U7934" s="55"/>
      <c r="V7934" s="53"/>
      <c r="W7934" s="53"/>
      <c r="X7934" s="53"/>
      <c r="Y7934" s="55"/>
    </row>
    <row r="7935" spans="21:25" x14ac:dyDescent="0.2">
      <c r="U7935" s="55"/>
      <c r="V7935" s="53"/>
      <c r="W7935" s="53"/>
      <c r="X7935" s="53"/>
      <c r="Y7935" s="55"/>
    </row>
    <row r="7936" spans="21:25" x14ac:dyDescent="0.2">
      <c r="U7936" s="55"/>
      <c r="V7936" s="53"/>
      <c r="W7936" s="53"/>
      <c r="X7936" s="53"/>
      <c r="Y7936" s="55"/>
    </row>
    <row r="7937" spans="21:25" x14ac:dyDescent="0.2">
      <c r="U7937" s="55"/>
      <c r="V7937" s="53"/>
      <c r="W7937" s="53"/>
      <c r="X7937" s="53"/>
      <c r="Y7937" s="55"/>
    </row>
    <row r="7938" spans="21:25" x14ac:dyDescent="0.2">
      <c r="U7938" s="55"/>
      <c r="V7938" s="53"/>
      <c r="W7938" s="53"/>
      <c r="X7938" s="53"/>
      <c r="Y7938" s="55"/>
    </row>
    <row r="7939" spans="21:25" x14ac:dyDescent="0.2">
      <c r="U7939" s="55"/>
      <c r="V7939" s="53"/>
      <c r="W7939" s="53"/>
      <c r="X7939" s="53"/>
      <c r="Y7939" s="55"/>
    </row>
    <row r="7940" spans="21:25" x14ac:dyDescent="0.2">
      <c r="U7940" s="55"/>
      <c r="V7940" s="53"/>
      <c r="W7940" s="53"/>
      <c r="X7940" s="53"/>
      <c r="Y7940" s="55"/>
    </row>
    <row r="7941" spans="21:25" x14ac:dyDescent="0.2">
      <c r="U7941" s="55"/>
      <c r="V7941" s="53"/>
      <c r="W7941" s="53"/>
      <c r="X7941" s="53"/>
      <c r="Y7941" s="55"/>
    </row>
    <row r="7942" spans="21:25" x14ac:dyDescent="0.2">
      <c r="U7942" s="55"/>
      <c r="V7942" s="53"/>
      <c r="W7942" s="53"/>
      <c r="X7942" s="53"/>
      <c r="Y7942" s="55"/>
    </row>
    <row r="7943" spans="21:25" x14ac:dyDescent="0.2">
      <c r="U7943" s="55"/>
      <c r="V7943" s="53"/>
      <c r="W7943" s="53"/>
      <c r="X7943" s="53"/>
      <c r="Y7943" s="55"/>
    </row>
    <row r="7944" spans="21:25" x14ac:dyDescent="0.2">
      <c r="U7944" s="55"/>
      <c r="V7944" s="53"/>
      <c r="W7944" s="53"/>
      <c r="X7944" s="53"/>
      <c r="Y7944" s="55"/>
    </row>
    <row r="7945" spans="21:25" x14ac:dyDescent="0.2">
      <c r="U7945" s="55"/>
      <c r="V7945" s="53"/>
      <c r="W7945" s="53"/>
      <c r="X7945" s="53"/>
      <c r="Y7945" s="55"/>
    </row>
    <row r="7946" spans="21:25" x14ac:dyDescent="0.2">
      <c r="U7946" s="55"/>
      <c r="V7946" s="53"/>
      <c r="W7946" s="53"/>
      <c r="X7946" s="53"/>
      <c r="Y7946" s="55"/>
    </row>
    <row r="7947" spans="21:25" x14ac:dyDescent="0.2">
      <c r="U7947" s="55"/>
      <c r="V7947" s="53"/>
      <c r="W7947" s="53"/>
      <c r="X7947" s="53"/>
      <c r="Y7947" s="55"/>
    </row>
    <row r="7948" spans="21:25" x14ac:dyDescent="0.2">
      <c r="U7948" s="55"/>
      <c r="V7948" s="53"/>
      <c r="W7948" s="53"/>
      <c r="X7948" s="53"/>
      <c r="Y7948" s="55"/>
    </row>
    <row r="7949" spans="21:25" x14ac:dyDescent="0.2">
      <c r="U7949" s="55"/>
      <c r="V7949" s="53"/>
      <c r="W7949" s="53"/>
      <c r="X7949" s="53"/>
      <c r="Y7949" s="55"/>
    </row>
    <row r="7950" spans="21:25" x14ac:dyDescent="0.2">
      <c r="U7950" s="55"/>
      <c r="V7950" s="53"/>
      <c r="W7950" s="53"/>
      <c r="X7950" s="53"/>
      <c r="Y7950" s="55"/>
    </row>
    <row r="7951" spans="21:25" x14ac:dyDescent="0.2">
      <c r="U7951" s="55"/>
      <c r="V7951" s="53"/>
      <c r="W7951" s="53"/>
      <c r="X7951" s="53"/>
      <c r="Y7951" s="55"/>
    </row>
    <row r="7952" spans="21:25" x14ac:dyDescent="0.2">
      <c r="U7952" s="55"/>
      <c r="V7952" s="53"/>
      <c r="W7952" s="53"/>
      <c r="X7952" s="53"/>
      <c r="Y7952" s="55"/>
    </row>
    <row r="7953" spans="21:25" x14ac:dyDescent="0.2">
      <c r="U7953" s="55"/>
      <c r="V7953" s="53"/>
      <c r="W7953" s="53"/>
      <c r="X7953" s="53"/>
      <c r="Y7953" s="55"/>
    </row>
    <row r="7954" spans="21:25" x14ac:dyDescent="0.2">
      <c r="U7954" s="55"/>
      <c r="V7954" s="53"/>
      <c r="W7954" s="53"/>
      <c r="X7954" s="53"/>
      <c r="Y7954" s="55"/>
    </row>
    <row r="7955" spans="21:25" x14ac:dyDescent="0.2">
      <c r="U7955" s="55"/>
      <c r="V7955" s="53"/>
      <c r="W7955" s="53"/>
      <c r="X7955" s="53"/>
      <c r="Y7955" s="55"/>
    </row>
    <row r="7956" spans="21:25" x14ac:dyDescent="0.2">
      <c r="U7956" s="55"/>
      <c r="V7956" s="53"/>
      <c r="W7956" s="53"/>
      <c r="X7956" s="53"/>
      <c r="Y7956" s="55"/>
    </row>
    <row r="7957" spans="21:25" x14ac:dyDescent="0.2">
      <c r="U7957" s="55"/>
      <c r="V7957" s="53"/>
      <c r="W7957" s="53"/>
      <c r="X7957" s="53"/>
      <c r="Y7957" s="55"/>
    </row>
    <row r="7958" spans="21:25" x14ac:dyDescent="0.2">
      <c r="U7958" s="55"/>
      <c r="V7958" s="53"/>
      <c r="W7958" s="53"/>
      <c r="X7958" s="53"/>
      <c r="Y7958" s="55"/>
    </row>
    <row r="7959" spans="21:25" x14ac:dyDescent="0.2">
      <c r="U7959" s="55"/>
      <c r="V7959" s="53"/>
      <c r="W7959" s="53"/>
      <c r="X7959" s="53"/>
      <c r="Y7959" s="55"/>
    </row>
    <row r="7960" spans="21:25" x14ac:dyDescent="0.2">
      <c r="U7960" s="55"/>
      <c r="V7960" s="53"/>
      <c r="W7960" s="53"/>
      <c r="X7960" s="53"/>
      <c r="Y7960" s="55"/>
    </row>
    <row r="7961" spans="21:25" x14ac:dyDescent="0.2">
      <c r="U7961" s="55"/>
      <c r="V7961" s="53"/>
      <c r="W7961" s="53"/>
      <c r="X7961" s="53"/>
      <c r="Y7961" s="55"/>
    </row>
    <row r="7962" spans="21:25" x14ac:dyDescent="0.2">
      <c r="U7962" s="55"/>
      <c r="V7962" s="53"/>
      <c r="W7962" s="53"/>
      <c r="X7962" s="53"/>
      <c r="Y7962" s="55"/>
    </row>
    <row r="7963" spans="21:25" x14ac:dyDescent="0.2">
      <c r="U7963" s="55"/>
      <c r="V7963" s="53"/>
      <c r="W7963" s="53"/>
      <c r="X7963" s="53"/>
      <c r="Y7963" s="55"/>
    </row>
    <row r="7964" spans="21:25" x14ac:dyDescent="0.2">
      <c r="U7964" s="55"/>
      <c r="V7964" s="53"/>
      <c r="W7964" s="53"/>
      <c r="X7964" s="53"/>
      <c r="Y7964" s="55"/>
    </row>
    <row r="7965" spans="21:25" x14ac:dyDescent="0.2">
      <c r="U7965" s="55"/>
      <c r="V7965" s="53"/>
      <c r="W7965" s="53"/>
      <c r="X7965" s="53"/>
      <c r="Y7965" s="55"/>
    </row>
    <row r="7966" spans="21:25" x14ac:dyDescent="0.2">
      <c r="U7966" s="55"/>
      <c r="V7966" s="53"/>
      <c r="W7966" s="53"/>
      <c r="X7966" s="53"/>
      <c r="Y7966" s="55"/>
    </row>
    <row r="7967" spans="21:25" x14ac:dyDescent="0.2">
      <c r="U7967" s="55"/>
      <c r="V7967" s="53"/>
      <c r="W7967" s="53"/>
      <c r="X7967" s="53"/>
      <c r="Y7967" s="55"/>
    </row>
    <row r="7968" spans="21:25" x14ac:dyDescent="0.2">
      <c r="U7968" s="55"/>
      <c r="V7968" s="53"/>
      <c r="W7968" s="53"/>
      <c r="X7968" s="53"/>
      <c r="Y7968" s="55"/>
    </row>
    <row r="7969" spans="21:25" x14ac:dyDescent="0.2">
      <c r="U7969" s="55"/>
      <c r="V7969" s="53"/>
      <c r="W7969" s="53"/>
      <c r="X7969" s="53"/>
      <c r="Y7969" s="55"/>
    </row>
    <row r="7970" spans="21:25" x14ac:dyDescent="0.2">
      <c r="U7970" s="55"/>
      <c r="V7970" s="53"/>
      <c r="W7970" s="53"/>
      <c r="X7970" s="53"/>
      <c r="Y7970" s="55"/>
    </row>
    <row r="7971" spans="21:25" x14ac:dyDescent="0.2">
      <c r="U7971" s="55"/>
      <c r="V7971" s="53"/>
      <c r="W7971" s="53"/>
      <c r="X7971" s="53"/>
      <c r="Y7971" s="55"/>
    </row>
    <row r="7972" spans="21:25" x14ac:dyDescent="0.2">
      <c r="U7972" s="55"/>
      <c r="V7972" s="53"/>
      <c r="W7972" s="53"/>
      <c r="X7972" s="53"/>
      <c r="Y7972" s="55"/>
    </row>
    <row r="7973" spans="21:25" x14ac:dyDescent="0.2">
      <c r="U7973" s="55"/>
      <c r="V7973" s="53"/>
      <c r="W7973" s="53"/>
      <c r="X7973" s="53"/>
      <c r="Y7973" s="55"/>
    </row>
    <row r="7974" spans="21:25" x14ac:dyDescent="0.2">
      <c r="U7974" s="55"/>
      <c r="V7974" s="53"/>
      <c r="W7974" s="53"/>
      <c r="X7974" s="53"/>
      <c r="Y7974" s="55"/>
    </row>
    <row r="7975" spans="21:25" x14ac:dyDescent="0.2">
      <c r="U7975" s="55"/>
      <c r="V7975" s="53"/>
      <c r="W7975" s="53"/>
      <c r="X7975" s="53"/>
      <c r="Y7975" s="55"/>
    </row>
    <row r="7976" spans="21:25" x14ac:dyDescent="0.2">
      <c r="U7976" s="55"/>
      <c r="V7976" s="53"/>
      <c r="W7976" s="53"/>
      <c r="X7976" s="53"/>
      <c r="Y7976" s="55"/>
    </row>
    <row r="7977" spans="21:25" x14ac:dyDescent="0.2">
      <c r="U7977" s="55"/>
      <c r="V7977" s="53"/>
      <c r="W7977" s="53"/>
      <c r="X7977" s="53"/>
      <c r="Y7977" s="55"/>
    </row>
    <row r="7978" spans="21:25" x14ac:dyDescent="0.2">
      <c r="U7978" s="55"/>
      <c r="V7978" s="53"/>
      <c r="W7978" s="53"/>
      <c r="X7978" s="53"/>
      <c r="Y7978" s="55"/>
    </row>
    <row r="7979" spans="21:25" x14ac:dyDescent="0.2">
      <c r="U7979" s="55"/>
      <c r="V7979" s="53"/>
      <c r="W7979" s="53"/>
      <c r="X7979" s="53"/>
      <c r="Y7979" s="55"/>
    </row>
    <row r="7980" spans="21:25" x14ac:dyDescent="0.2">
      <c r="U7980" s="55"/>
      <c r="V7980" s="53"/>
      <c r="W7980" s="53"/>
      <c r="X7980" s="53"/>
      <c r="Y7980" s="55"/>
    </row>
    <row r="7981" spans="21:25" x14ac:dyDescent="0.2">
      <c r="U7981" s="55"/>
      <c r="V7981" s="53"/>
      <c r="W7981" s="53"/>
      <c r="X7981" s="53"/>
      <c r="Y7981" s="55"/>
    </row>
    <row r="7982" spans="21:25" x14ac:dyDescent="0.2">
      <c r="U7982" s="55"/>
      <c r="V7982" s="53"/>
      <c r="W7982" s="53"/>
      <c r="X7982" s="53"/>
      <c r="Y7982" s="55"/>
    </row>
    <row r="7983" spans="21:25" x14ac:dyDescent="0.2">
      <c r="U7983" s="55"/>
      <c r="V7983" s="53"/>
      <c r="W7983" s="53"/>
      <c r="X7983" s="53"/>
      <c r="Y7983" s="55"/>
    </row>
    <row r="7984" spans="21:25" x14ac:dyDescent="0.2">
      <c r="U7984" s="55"/>
      <c r="V7984" s="53"/>
      <c r="W7984" s="53"/>
      <c r="X7984" s="53"/>
      <c r="Y7984" s="55"/>
    </row>
    <row r="7985" spans="21:25" x14ac:dyDescent="0.2">
      <c r="U7985" s="55"/>
      <c r="V7985" s="53"/>
      <c r="W7985" s="53"/>
      <c r="X7985" s="53"/>
      <c r="Y7985" s="55"/>
    </row>
    <row r="7986" spans="21:25" x14ac:dyDescent="0.2">
      <c r="U7986" s="55"/>
      <c r="V7986" s="53"/>
      <c r="W7986" s="53"/>
      <c r="X7986" s="53"/>
      <c r="Y7986" s="55"/>
    </row>
    <row r="7987" spans="21:25" x14ac:dyDescent="0.2">
      <c r="U7987" s="55"/>
      <c r="V7987" s="53"/>
      <c r="W7987" s="53"/>
      <c r="X7987" s="53"/>
      <c r="Y7987" s="55"/>
    </row>
    <row r="7988" spans="21:25" x14ac:dyDescent="0.2">
      <c r="U7988" s="55"/>
      <c r="V7988" s="53"/>
      <c r="W7988" s="53"/>
      <c r="X7988" s="53"/>
      <c r="Y7988" s="55"/>
    </row>
    <row r="7989" spans="21:25" x14ac:dyDescent="0.2">
      <c r="U7989" s="55"/>
      <c r="V7989" s="53"/>
      <c r="W7989" s="53"/>
      <c r="X7989" s="53"/>
      <c r="Y7989" s="55"/>
    </row>
    <row r="7990" spans="21:25" x14ac:dyDescent="0.2">
      <c r="U7990" s="55"/>
      <c r="V7990" s="53"/>
      <c r="W7990" s="53"/>
      <c r="X7990" s="53"/>
      <c r="Y7990" s="55"/>
    </row>
    <row r="7991" spans="21:25" x14ac:dyDescent="0.2">
      <c r="U7991" s="55"/>
      <c r="V7991" s="53"/>
      <c r="W7991" s="53"/>
      <c r="X7991" s="53"/>
      <c r="Y7991" s="55"/>
    </row>
    <row r="7992" spans="21:25" x14ac:dyDescent="0.2">
      <c r="U7992" s="55"/>
      <c r="V7992" s="53"/>
      <c r="W7992" s="53"/>
      <c r="X7992" s="53"/>
      <c r="Y7992" s="55"/>
    </row>
    <row r="7993" spans="21:25" x14ac:dyDescent="0.2">
      <c r="U7993" s="55"/>
      <c r="V7993" s="53"/>
      <c r="W7993" s="53"/>
      <c r="X7993" s="53"/>
      <c r="Y7993" s="55"/>
    </row>
    <row r="7994" spans="21:25" x14ac:dyDescent="0.2">
      <c r="U7994" s="55"/>
      <c r="V7994" s="53"/>
      <c r="W7994" s="53"/>
      <c r="X7994" s="53"/>
      <c r="Y7994" s="55"/>
    </row>
    <row r="7995" spans="21:25" x14ac:dyDescent="0.2">
      <c r="U7995" s="55"/>
      <c r="V7995" s="53"/>
      <c r="W7995" s="53"/>
      <c r="X7995" s="53"/>
      <c r="Y7995" s="55"/>
    </row>
    <row r="7996" spans="21:25" x14ac:dyDescent="0.2">
      <c r="U7996" s="55"/>
      <c r="V7996" s="53"/>
      <c r="W7996" s="53"/>
      <c r="X7996" s="53"/>
      <c r="Y7996" s="55"/>
    </row>
    <row r="7997" spans="21:25" x14ac:dyDescent="0.2">
      <c r="U7997" s="55"/>
      <c r="V7997" s="53"/>
      <c r="W7997" s="53"/>
      <c r="X7997" s="53"/>
      <c r="Y7997" s="55"/>
    </row>
    <row r="7998" spans="21:25" x14ac:dyDescent="0.2">
      <c r="U7998" s="55"/>
      <c r="V7998" s="53"/>
      <c r="W7998" s="53"/>
      <c r="X7998" s="53"/>
      <c r="Y7998" s="55"/>
    </row>
    <row r="7999" spans="21:25" x14ac:dyDescent="0.2">
      <c r="U7999" s="55"/>
      <c r="V7999" s="53"/>
      <c r="W7999" s="53"/>
      <c r="X7999" s="53"/>
      <c r="Y7999" s="55"/>
    </row>
    <row r="8000" spans="21:25" x14ac:dyDescent="0.2">
      <c r="U8000" s="55"/>
      <c r="V8000" s="53"/>
      <c r="W8000" s="53"/>
      <c r="X8000" s="53"/>
      <c r="Y8000" s="55"/>
    </row>
    <row r="8001" spans="21:25" x14ac:dyDescent="0.2">
      <c r="U8001" s="55"/>
      <c r="V8001" s="53"/>
      <c r="W8001" s="53"/>
      <c r="X8001" s="53"/>
      <c r="Y8001" s="55"/>
    </row>
    <row r="8002" spans="21:25" x14ac:dyDescent="0.2">
      <c r="U8002" s="55"/>
      <c r="V8002" s="53"/>
      <c r="W8002" s="53"/>
      <c r="X8002" s="53"/>
      <c r="Y8002" s="55"/>
    </row>
    <row r="8003" spans="21:25" x14ac:dyDescent="0.2">
      <c r="U8003" s="55"/>
      <c r="V8003" s="53"/>
      <c r="W8003" s="53"/>
      <c r="X8003" s="53"/>
      <c r="Y8003" s="55"/>
    </row>
    <row r="8004" spans="21:25" x14ac:dyDescent="0.2">
      <c r="U8004" s="55"/>
      <c r="V8004" s="53"/>
      <c r="W8004" s="53"/>
      <c r="X8004" s="53"/>
      <c r="Y8004" s="55"/>
    </row>
    <row r="8005" spans="21:25" x14ac:dyDescent="0.2">
      <c r="U8005" s="55"/>
      <c r="V8005" s="53"/>
      <c r="W8005" s="53"/>
      <c r="X8005" s="53"/>
      <c r="Y8005" s="55"/>
    </row>
    <row r="8006" spans="21:25" x14ac:dyDescent="0.2">
      <c r="U8006" s="55"/>
      <c r="V8006" s="53"/>
      <c r="W8006" s="53"/>
      <c r="X8006" s="53"/>
      <c r="Y8006" s="55"/>
    </row>
    <row r="8007" spans="21:25" x14ac:dyDescent="0.2">
      <c r="U8007" s="55"/>
      <c r="V8007" s="53"/>
      <c r="W8007" s="53"/>
      <c r="X8007" s="53"/>
      <c r="Y8007" s="55"/>
    </row>
    <row r="8008" spans="21:25" x14ac:dyDescent="0.2">
      <c r="U8008" s="55"/>
      <c r="V8008" s="53"/>
      <c r="W8008" s="53"/>
      <c r="X8008" s="53"/>
      <c r="Y8008" s="55"/>
    </row>
    <row r="8009" spans="21:25" x14ac:dyDescent="0.2">
      <c r="U8009" s="55"/>
      <c r="V8009" s="53"/>
      <c r="W8009" s="53"/>
      <c r="X8009" s="53"/>
      <c r="Y8009" s="55"/>
    </row>
    <row r="8010" spans="21:25" x14ac:dyDescent="0.2">
      <c r="U8010" s="55"/>
      <c r="V8010" s="53"/>
      <c r="W8010" s="53"/>
      <c r="X8010" s="53"/>
      <c r="Y8010" s="55"/>
    </row>
    <row r="8011" spans="21:25" x14ac:dyDescent="0.2">
      <c r="U8011" s="55"/>
      <c r="V8011" s="53"/>
      <c r="W8011" s="53"/>
      <c r="X8011" s="53"/>
      <c r="Y8011" s="55"/>
    </row>
    <row r="8012" spans="21:25" x14ac:dyDescent="0.2">
      <c r="U8012" s="55"/>
      <c r="V8012" s="53"/>
      <c r="W8012" s="53"/>
      <c r="X8012" s="53"/>
      <c r="Y8012" s="55"/>
    </row>
    <row r="8013" spans="21:25" x14ac:dyDescent="0.2">
      <c r="U8013" s="55"/>
      <c r="V8013" s="53"/>
      <c r="W8013" s="53"/>
      <c r="X8013" s="53"/>
      <c r="Y8013" s="55"/>
    </row>
    <row r="8014" spans="21:25" x14ac:dyDescent="0.2">
      <c r="U8014" s="55"/>
      <c r="V8014" s="53"/>
      <c r="W8014" s="53"/>
      <c r="X8014" s="53"/>
      <c r="Y8014" s="55"/>
    </row>
    <row r="8015" spans="21:25" x14ac:dyDescent="0.2">
      <c r="U8015" s="55"/>
      <c r="V8015" s="53"/>
      <c r="W8015" s="53"/>
      <c r="X8015" s="53"/>
      <c r="Y8015" s="55"/>
    </row>
    <row r="8016" spans="21:25" x14ac:dyDescent="0.2">
      <c r="U8016" s="55"/>
      <c r="V8016" s="53"/>
      <c r="W8016" s="53"/>
      <c r="X8016" s="53"/>
      <c r="Y8016" s="55"/>
    </row>
    <row r="8017" spans="21:25" x14ac:dyDescent="0.2">
      <c r="U8017" s="55"/>
      <c r="V8017" s="53"/>
      <c r="W8017" s="53"/>
      <c r="X8017" s="53"/>
      <c r="Y8017" s="55"/>
    </row>
    <row r="8018" spans="21:25" x14ac:dyDescent="0.2">
      <c r="U8018" s="55"/>
      <c r="V8018" s="53"/>
      <c r="W8018" s="53"/>
      <c r="X8018" s="53"/>
      <c r="Y8018" s="55"/>
    </row>
    <row r="8019" spans="21:25" x14ac:dyDescent="0.2">
      <c r="U8019" s="55"/>
      <c r="V8019" s="53"/>
      <c r="W8019" s="53"/>
      <c r="X8019" s="53"/>
      <c r="Y8019" s="55"/>
    </row>
    <row r="8020" spans="21:25" x14ac:dyDescent="0.2">
      <c r="U8020" s="55"/>
      <c r="V8020" s="53"/>
      <c r="W8020" s="53"/>
      <c r="X8020" s="53"/>
      <c r="Y8020" s="55"/>
    </row>
    <row r="8021" spans="21:25" x14ac:dyDescent="0.2">
      <c r="U8021" s="55"/>
      <c r="V8021" s="53"/>
      <c r="W8021" s="53"/>
      <c r="X8021" s="53"/>
      <c r="Y8021" s="55"/>
    </row>
    <row r="8022" spans="21:25" x14ac:dyDescent="0.2">
      <c r="U8022" s="55"/>
      <c r="V8022" s="53"/>
      <c r="W8022" s="53"/>
      <c r="X8022" s="53"/>
      <c r="Y8022" s="55"/>
    </row>
    <row r="8023" spans="21:25" x14ac:dyDescent="0.2">
      <c r="U8023" s="55"/>
      <c r="V8023" s="53"/>
      <c r="W8023" s="53"/>
      <c r="X8023" s="53"/>
      <c r="Y8023" s="55"/>
    </row>
    <row r="8024" spans="21:25" x14ac:dyDescent="0.2">
      <c r="U8024" s="55"/>
      <c r="V8024" s="53"/>
      <c r="W8024" s="53"/>
      <c r="X8024" s="53"/>
      <c r="Y8024" s="55"/>
    </row>
    <row r="8025" spans="21:25" x14ac:dyDescent="0.2">
      <c r="U8025" s="55"/>
      <c r="V8025" s="53"/>
      <c r="W8025" s="53"/>
      <c r="X8025" s="53"/>
      <c r="Y8025" s="55"/>
    </row>
    <row r="8026" spans="21:25" x14ac:dyDescent="0.2">
      <c r="U8026" s="55"/>
      <c r="V8026" s="53"/>
      <c r="W8026" s="53"/>
      <c r="X8026" s="53"/>
      <c r="Y8026" s="55"/>
    </row>
    <row r="8027" spans="21:25" x14ac:dyDescent="0.2">
      <c r="U8027" s="55"/>
      <c r="V8027" s="53"/>
      <c r="W8027" s="53"/>
      <c r="X8027" s="53"/>
      <c r="Y8027" s="55"/>
    </row>
    <row r="8028" spans="21:25" x14ac:dyDescent="0.2">
      <c r="U8028" s="55"/>
      <c r="V8028" s="53"/>
      <c r="W8028" s="53"/>
      <c r="X8028" s="53"/>
      <c r="Y8028" s="55"/>
    </row>
    <row r="8029" spans="21:25" x14ac:dyDescent="0.2">
      <c r="U8029" s="55"/>
      <c r="V8029" s="53"/>
      <c r="W8029" s="53"/>
      <c r="X8029" s="53"/>
      <c r="Y8029" s="55"/>
    </row>
    <row r="8030" spans="21:25" x14ac:dyDescent="0.2">
      <c r="U8030" s="55"/>
      <c r="V8030" s="53"/>
      <c r="W8030" s="53"/>
      <c r="X8030" s="53"/>
      <c r="Y8030" s="55"/>
    </row>
    <row r="8031" spans="21:25" x14ac:dyDescent="0.2">
      <c r="U8031" s="55"/>
      <c r="V8031" s="53"/>
      <c r="W8031" s="53"/>
      <c r="X8031" s="53"/>
      <c r="Y8031" s="55"/>
    </row>
    <row r="8032" spans="21:25" x14ac:dyDescent="0.2">
      <c r="U8032" s="55"/>
      <c r="V8032" s="53"/>
      <c r="W8032" s="53"/>
      <c r="X8032" s="53"/>
      <c r="Y8032" s="55"/>
    </row>
    <row r="8033" spans="21:25" x14ac:dyDescent="0.2">
      <c r="U8033" s="55"/>
      <c r="V8033" s="53"/>
      <c r="W8033" s="53"/>
      <c r="X8033" s="53"/>
      <c r="Y8033" s="55"/>
    </row>
    <row r="8034" spans="21:25" x14ac:dyDescent="0.2">
      <c r="U8034" s="55"/>
      <c r="V8034" s="53"/>
      <c r="W8034" s="53"/>
      <c r="X8034" s="53"/>
      <c r="Y8034" s="55"/>
    </row>
    <row r="8035" spans="21:25" x14ac:dyDescent="0.2">
      <c r="U8035" s="55"/>
      <c r="V8035" s="53"/>
      <c r="W8035" s="53"/>
      <c r="X8035" s="53"/>
      <c r="Y8035" s="55"/>
    </row>
    <row r="8036" spans="21:25" x14ac:dyDescent="0.2">
      <c r="U8036" s="55"/>
      <c r="V8036" s="53"/>
      <c r="W8036" s="53"/>
      <c r="X8036" s="53"/>
      <c r="Y8036" s="55"/>
    </row>
    <row r="8037" spans="21:25" x14ac:dyDescent="0.2">
      <c r="U8037" s="55"/>
      <c r="V8037" s="53"/>
      <c r="W8037" s="53"/>
      <c r="X8037" s="53"/>
      <c r="Y8037" s="55"/>
    </row>
    <row r="8038" spans="21:25" x14ac:dyDescent="0.2">
      <c r="U8038" s="55"/>
      <c r="V8038" s="53"/>
      <c r="W8038" s="53"/>
      <c r="X8038" s="53"/>
      <c r="Y8038" s="55"/>
    </row>
    <row r="8039" spans="21:25" x14ac:dyDescent="0.2">
      <c r="U8039" s="55"/>
      <c r="V8039" s="53"/>
      <c r="W8039" s="53"/>
      <c r="X8039" s="53"/>
      <c r="Y8039" s="55"/>
    </row>
    <row r="8040" spans="21:25" x14ac:dyDescent="0.2">
      <c r="U8040" s="55"/>
      <c r="V8040" s="53"/>
      <c r="W8040" s="53"/>
      <c r="X8040" s="53"/>
      <c r="Y8040" s="55"/>
    </row>
    <row r="8041" spans="21:25" x14ac:dyDescent="0.2">
      <c r="U8041" s="55"/>
      <c r="V8041" s="53"/>
      <c r="W8041" s="53"/>
      <c r="X8041" s="53"/>
      <c r="Y8041" s="55"/>
    </row>
    <row r="8042" spans="21:25" x14ac:dyDescent="0.2">
      <c r="U8042" s="55"/>
      <c r="V8042" s="53"/>
      <c r="W8042" s="53"/>
      <c r="X8042" s="53"/>
      <c r="Y8042" s="55"/>
    </row>
    <row r="8043" spans="21:25" x14ac:dyDescent="0.2">
      <c r="U8043" s="55"/>
      <c r="V8043" s="53"/>
      <c r="W8043" s="53"/>
      <c r="X8043" s="53"/>
      <c r="Y8043" s="55"/>
    </row>
    <row r="8044" spans="21:25" x14ac:dyDescent="0.2">
      <c r="U8044" s="55"/>
      <c r="V8044" s="53"/>
      <c r="W8044" s="53"/>
      <c r="X8044" s="53"/>
      <c r="Y8044" s="55"/>
    </row>
    <row r="8045" spans="21:25" x14ac:dyDescent="0.2">
      <c r="U8045" s="55"/>
      <c r="V8045" s="53"/>
      <c r="W8045" s="53"/>
      <c r="X8045" s="53"/>
      <c r="Y8045" s="55"/>
    </row>
    <row r="8046" spans="21:25" x14ac:dyDescent="0.2">
      <c r="U8046" s="55"/>
      <c r="V8046" s="53"/>
      <c r="W8046" s="53"/>
      <c r="X8046" s="53"/>
      <c r="Y8046" s="55"/>
    </row>
    <row r="8047" spans="21:25" x14ac:dyDescent="0.2">
      <c r="U8047" s="55"/>
      <c r="V8047" s="53"/>
      <c r="W8047" s="53"/>
      <c r="X8047" s="53"/>
      <c r="Y8047" s="55"/>
    </row>
    <row r="8048" spans="21:25" x14ac:dyDescent="0.2">
      <c r="U8048" s="55"/>
      <c r="V8048" s="53"/>
      <c r="W8048" s="53"/>
      <c r="X8048" s="53"/>
      <c r="Y8048" s="55"/>
    </row>
    <row r="8049" spans="21:25" x14ac:dyDescent="0.2">
      <c r="U8049" s="55"/>
      <c r="V8049" s="53"/>
      <c r="W8049" s="53"/>
      <c r="X8049" s="53"/>
      <c r="Y8049" s="55"/>
    </row>
    <row r="8050" spans="21:25" x14ac:dyDescent="0.2">
      <c r="U8050" s="55"/>
      <c r="V8050" s="53"/>
      <c r="W8050" s="53"/>
      <c r="X8050" s="53"/>
      <c r="Y8050" s="55"/>
    </row>
    <row r="8051" spans="21:25" x14ac:dyDescent="0.2">
      <c r="U8051" s="55"/>
      <c r="V8051" s="53"/>
      <c r="W8051" s="53"/>
      <c r="X8051" s="53"/>
      <c r="Y8051" s="55"/>
    </row>
    <row r="8052" spans="21:25" x14ac:dyDescent="0.2">
      <c r="U8052" s="55"/>
      <c r="V8052" s="53"/>
      <c r="W8052" s="53"/>
      <c r="X8052" s="53"/>
      <c r="Y8052" s="55"/>
    </row>
    <row r="8053" spans="21:25" x14ac:dyDescent="0.2">
      <c r="U8053" s="55"/>
      <c r="V8053" s="53"/>
      <c r="W8053" s="53"/>
      <c r="X8053" s="53"/>
      <c r="Y8053" s="55"/>
    </row>
    <row r="8054" spans="21:25" x14ac:dyDescent="0.2">
      <c r="U8054" s="55"/>
      <c r="V8054" s="53"/>
      <c r="W8054" s="53"/>
      <c r="X8054" s="53"/>
      <c r="Y8054" s="55"/>
    </row>
    <row r="8055" spans="21:25" x14ac:dyDescent="0.2">
      <c r="U8055" s="55"/>
      <c r="V8055" s="53"/>
      <c r="W8055" s="53"/>
      <c r="X8055" s="53"/>
      <c r="Y8055" s="55"/>
    </row>
    <row r="8056" spans="21:25" x14ac:dyDescent="0.2">
      <c r="U8056" s="55"/>
      <c r="V8056" s="53"/>
      <c r="W8056" s="53"/>
      <c r="X8056" s="53"/>
      <c r="Y8056" s="55"/>
    </row>
    <row r="8057" spans="21:25" x14ac:dyDescent="0.2">
      <c r="U8057" s="55"/>
      <c r="V8057" s="53"/>
      <c r="W8057" s="53"/>
      <c r="X8057" s="53"/>
      <c r="Y8057" s="55"/>
    </row>
    <row r="8058" spans="21:25" x14ac:dyDescent="0.2">
      <c r="U8058" s="55"/>
      <c r="V8058" s="53"/>
      <c r="W8058" s="53"/>
      <c r="X8058" s="53"/>
      <c r="Y8058" s="55"/>
    </row>
    <row r="8059" spans="21:25" x14ac:dyDescent="0.2">
      <c r="U8059" s="55"/>
      <c r="V8059" s="53"/>
      <c r="W8059" s="53"/>
      <c r="X8059" s="53"/>
      <c r="Y8059" s="55"/>
    </row>
    <row r="8060" spans="21:25" x14ac:dyDescent="0.2">
      <c r="U8060" s="55"/>
      <c r="V8060" s="53"/>
      <c r="W8060" s="53"/>
      <c r="X8060" s="53"/>
      <c r="Y8060" s="55"/>
    </row>
    <row r="8061" spans="21:25" x14ac:dyDescent="0.2">
      <c r="U8061" s="55"/>
      <c r="V8061" s="53"/>
      <c r="W8061" s="53"/>
      <c r="X8061" s="53"/>
      <c r="Y8061" s="55"/>
    </row>
    <row r="8062" spans="21:25" x14ac:dyDescent="0.2">
      <c r="U8062" s="55"/>
      <c r="V8062" s="53"/>
      <c r="W8062" s="53"/>
      <c r="X8062" s="53"/>
      <c r="Y8062" s="55"/>
    </row>
    <row r="8063" spans="21:25" x14ac:dyDescent="0.2">
      <c r="U8063" s="55"/>
      <c r="V8063" s="53"/>
      <c r="W8063" s="53"/>
      <c r="X8063" s="53"/>
      <c r="Y8063" s="55"/>
    </row>
    <row r="8064" spans="21:25" x14ac:dyDescent="0.2">
      <c r="U8064" s="55"/>
      <c r="V8064" s="53"/>
      <c r="W8064" s="53"/>
      <c r="X8064" s="53"/>
      <c r="Y8064" s="55"/>
    </row>
    <row r="8065" spans="21:25" x14ac:dyDescent="0.2">
      <c r="U8065" s="55"/>
      <c r="V8065" s="53"/>
      <c r="W8065" s="53"/>
      <c r="X8065" s="53"/>
      <c r="Y8065" s="55"/>
    </row>
    <row r="8066" spans="21:25" x14ac:dyDescent="0.2">
      <c r="U8066" s="55"/>
      <c r="V8066" s="53"/>
      <c r="W8066" s="53"/>
      <c r="X8066" s="53"/>
      <c r="Y8066" s="55"/>
    </row>
    <row r="8067" spans="21:25" x14ac:dyDescent="0.2">
      <c r="U8067" s="55"/>
      <c r="V8067" s="53"/>
      <c r="W8067" s="53"/>
      <c r="X8067" s="53"/>
      <c r="Y8067" s="55"/>
    </row>
    <row r="8068" spans="21:25" x14ac:dyDescent="0.2">
      <c r="U8068" s="55"/>
      <c r="V8068" s="53"/>
      <c r="W8068" s="53"/>
      <c r="X8068" s="53"/>
      <c r="Y8068" s="55"/>
    </row>
    <row r="8069" spans="21:25" x14ac:dyDescent="0.2">
      <c r="U8069" s="55"/>
      <c r="V8069" s="53"/>
      <c r="W8069" s="53"/>
      <c r="X8069" s="53"/>
      <c r="Y8069" s="55"/>
    </row>
    <row r="8070" spans="21:25" x14ac:dyDescent="0.2">
      <c r="U8070" s="55"/>
      <c r="V8070" s="53"/>
      <c r="W8070" s="53"/>
      <c r="X8070" s="53"/>
      <c r="Y8070" s="55"/>
    </row>
    <row r="8071" spans="21:25" x14ac:dyDescent="0.2">
      <c r="U8071" s="55"/>
      <c r="V8071" s="53"/>
      <c r="W8071" s="53"/>
      <c r="X8071" s="53"/>
      <c r="Y8071" s="55"/>
    </row>
    <row r="8072" spans="21:25" x14ac:dyDescent="0.2">
      <c r="U8072" s="55"/>
      <c r="V8072" s="53"/>
      <c r="W8072" s="53"/>
      <c r="X8072" s="53"/>
      <c r="Y8072" s="55"/>
    </row>
    <row r="8073" spans="21:25" x14ac:dyDescent="0.2">
      <c r="U8073" s="55"/>
      <c r="V8073" s="53"/>
      <c r="W8073" s="53"/>
      <c r="X8073" s="53"/>
      <c r="Y8073" s="55"/>
    </row>
    <row r="8074" spans="21:25" x14ac:dyDescent="0.2">
      <c r="U8074" s="55"/>
      <c r="V8074" s="53"/>
      <c r="W8074" s="53"/>
      <c r="X8074" s="53"/>
      <c r="Y8074" s="55"/>
    </row>
    <row r="8075" spans="21:25" x14ac:dyDescent="0.2">
      <c r="U8075" s="55"/>
      <c r="V8075" s="53"/>
      <c r="W8075" s="53"/>
      <c r="X8075" s="53"/>
      <c r="Y8075" s="55"/>
    </row>
    <row r="8076" spans="21:25" x14ac:dyDescent="0.2">
      <c r="U8076" s="55"/>
      <c r="V8076" s="53"/>
      <c r="W8076" s="53"/>
      <c r="X8076" s="53"/>
      <c r="Y8076" s="55"/>
    </row>
    <row r="8077" spans="21:25" x14ac:dyDescent="0.2">
      <c r="U8077" s="55"/>
      <c r="V8077" s="53"/>
      <c r="W8077" s="53"/>
      <c r="X8077" s="53"/>
      <c r="Y8077" s="55"/>
    </row>
    <row r="8078" spans="21:25" x14ac:dyDescent="0.2">
      <c r="U8078" s="55"/>
      <c r="V8078" s="53"/>
      <c r="W8078" s="53"/>
      <c r="X8078" s="53"/>
      <c r="Y8078" s="55"/>
    </row>
    <row r="8079" spans="21:25" x14ac:dyDescent="0.2">
      <c r="U8079" s="55"/>
      <c r="V8079" s="53"/>
      <c r="W8079" s="53"/>
      <c r="X8079" s="53"/>
      <c r="Y8079" s="55"/>
    </row>
    <row r="8080" spans="21:25" x14ac:dyDescent="0.2">
      <c r="U8080" s="55"/>
      <c r="V8080" s="53"/>
      <c r="W8080" s="53"/>
      <c r="X8080" s="53"/>
      <c r="Y8080" s="55"/>
    </row>
    <row r="8081" spans="21:25" x14ac:dyDescent="0.2">
      <c r="U8081" s="55"/>
      <c r="V8081" s="53"/>
      <c r="W8081" s="53"/>
      <c r="X8081" s="53"/>
      <c r="Y8081" s="55"/>
    </row>
    <row r="8082" spans="21:25" x14ac:dyDescent="0.2">
      <c r="U8082" s="55"/>
      <c r="V8082" s="53"/>
      <c r="W8082" s="53"/>
      <c r="X8082" s="53"/>
      <c r="Y8082" s="55"/>
    </row>
    <row r="8083" spans="21:25" x14ac:dyDescent="0.2">
      <c r="U8083" s="55"/>
      <c r="V8083" s="53"/>
      <c r="W8083" s="53"/>
      <c r="X8083" s="53"/>
      <c r="Y8083" s="55"/>
    </row>
    <row r="8084" spans="21:25" x14ac:dyDescent="0.2">
      <c r="U8084" s="55"/>
      <c r="V8084" s="53"/>
      <c r="W8084" s="53"/>
      <c r="X8084" s="53"/>
      <c r="Y8084" s="55"/>
    </row>
    <row r="8085" spans="21:25" x14ac:dyDescent="0.2">
      <c r="U8085" s="55"/>
      <c r="V8085" s="53"/>
      <c r="W8085" s="53"/>
      <c r="X8085" s="53"/>
      <c r="Y8085" s="55"/>
    </row>
    <row r="8086" spans="21:25" x14ac:dyDescent="0.2">
      <c r="U8086" s="55"/>
      <c r="V8086" s="53"/>
      <c r="W8086" s="53"/>
      <c r="X8086" s="53"/>
      <c r="Y8086" s="55"/>
    </row>
    <row r="8087" spans="21:25" x14ac:dyDescent="0.2">
      <c r="U8087" s="55"/>
      <c r="V8087" s="53"/>
      <c r="W8087" s="53"/>
      <c r="X8087" s="53"/>
      <c r="Y8087" s="55"/>
    </row>
    <row r="8088" spans="21:25" x14ac:dyDescent="0.2">
      <c r="U8088" s="55"/>
      <c r="V8088" s="53"/>
      <c r="W8088" s="53"/>
      <c r="X8088" s="53"/>
      <c r="Y8088" s="55"/>
    </row>
    <row r="8089" spans="21:25" x14ac:dyDescent="0.2">
      <c r="U8089" s="55"/>
      <c r="V8089" s="53"/>
      <c r="W8089" s="53"/>
      <c r="X8089" s="53"/>
      <c r="Y8089" s="55"/>
    </row>
    <row r="8090" spans="21:25" x14ac:dyDescent="0.2">
      <c r="U8090" s="55"/>
      <c r="V8090" s="53"/>
      <c r="W8090" s="53"/>
      <c r="X8090" s="53"/>
      <c r="Y8090" s="55"/>
    </row>
    <row r="8091" spans="21:25" x14ac:dyDescent="0.2">
      <c r="U8091" s="55"/>
      <c r="V8091" s="53"/>
      <c r="W8091" s="53"/>
      <c r="X8091" s="53"/>
      <c r="Y8091" s="55"/>
    </row>
    <row r="8092" spans="21:25" x14ac:dyDescent="0.2">
      <c r="U8092" s="55"/>
      <c r="V8092" s="53"/>
      <c r="W8092" s="53"/>
      <c r="X8092" s="53"/>
      <c r="Y8092" s="55"/>
    </row>
    <row r="8093" spans="21:25" x14ac:dyDescent="0.2">
      <c r="U8093" s="55"/>
      <c r="V8093" s="53"/>
      <c r="W8093" s="53"/>
      <c r="X8093" s="53"/>
      <c r="Y8093" s="55"/>
    </row>
    <row r="8094" spans="21:25" x14ac:dyDescent="0.2">
      <c r="U8094" s="55"/>
      <c r="V8094" s="53"/>
      <c r="W8094" s="53"/>
      <c r="X8094" s="53"/>
      <c r="Y8094" s="55"/>
    </row>
    <row r="8095" spans="21:25" x14ac:dyDescent="0.2">
      <c r="U8095" s="55"/>
      <c r="V8095" s="53"/>
      <c r="W8095" s="53"/>
      <c r="X8095" s="53"/>
      <c r="Y8095" s="55"/>
    </row>
    <row r="8096" spans="21:25" x14ac:dyDescent="0.2">
      <c r="U8096" s="55"/>
      <c r="V8096" s="53"/>
      <c r="W8096" s="53"/>
      <c r="X8096" s="53"/>
      <c r="Y8096" s="55"/>
    </row>
    <row r="8097" spans="21:25" x14ac:dyDescent="0.2">
      <c r="U8097" s="55"/>
      <c r="V8097" s="53"/>
      <c r="W8097" s="53"/>
      <c r="X8097" s="53"/>
      <c r="Y8097" s="55"/>
    </row>
    <row r="8098" spans="21:25" x14ac:dyDescent="0.2">
      <c r="U8098" s="55"/>
      <c r="V8098" s="53"/>
      <c r="W8098" s="53"/>
      <c r="X8098" s="53"/>
      <c r="Y8098" s="55"/>
    </row>
    <row r="8099" spans="21:25" x14ac:dyDescent="0.2">
      <c r="U8099" s="55"/>
      <c r="V8099" s="53"/>
      <c r="W8099" s="53"/>
      <c r="X8099" s="53"/>
      <c r="Y8099" s="55"/>
    </row>
    <row r="8100" spans="21:25" x14ac:dyDescent="0.2">
      <c r="U8100" s="55"/>
      <c r="V8100" s="53"/>
      <c r="W8100" s="53"/>
      <c r="X8100" s="53"/>
      <c r="Y8100" s="55"/>
    </row>
    <row r="8101" spans="21:25" x14ac:dyDescent="0.2">
      <c r="U8101" s="55"/>
      <c r="V8101" s="53"/>
      <c r="W8101" s="53"/>
      <c r="X8101" s="53"/>
      <c r="Y8101" s="55"/>
    </row>
    <row r="8102" spans="21:25" x14ac:dyDescent="0.2">
      <c r="U8102" s="55"/>
      <c r="V8102" s="53"/>
      <c r="W8102" s="53"/>
      <c r="X8102" s="53"/>
      <c r="Y8102" s="55"/>
    </row>
    <row r="8103" spans="21:25" x14ac:dyDescent="0.2">
      <c r="U8103" s="55"/>
      <c r="V8103" s="53"/>
      <c r="W8103" s="53"/>
      <c r="X8103" s="53"/>
      <c r="Y8103" s="55"/>
    </row>
    <row r="8104" spans="21:25" x14ac:dyDescent="0.2">
      <c r="U8104" s="55"/>
      <c r="V8104" s="53"/>
      <c r="W8104" s="53"/>
      <c r="X8104" s="53"/>
      <c r="Y8104" s="55"/>
    </row>
    <row r="8105" spans="21:25" x14ac:dyDescent="0.2">
      <c r="U8105" s="55"/>
      <c r="V8105" s="53"/>
      <c r="W8105" s="53"/>
      <c r="X8105" s="53"/>
      <c r="Y8105" s="55"/>
    </row>
    <row r="8106" spans="21:25" x14ac:dyDescent="0.2">
      <c r="U8106" s="55"/>
      <c r="V8106" s="53"/>
      <c r="W8106" s="53"/>
      <c r="X8106" s="53"/>
      <c r="Y8106" s="55"/>
    </row>
    <row r="8107" spans="21:25" x14ac:dyDescent="0.2">
      <c r="U8107" s="55"/>
      <c r="V8107" s="53"/>
      <c r="W8107" s="53"/>
      <c r="X8107" s="53"/>
      <c r="Y8107" s="55"/>
    </row>
    <row r="8108" spans="21:25" x14ac:dyDescent="0.2">
      <c r="U8108" s="55"/>
      <c r="V8108" s="53"/>
      <c r="W8108" s="53"/>
      <c r="X8108" s="53"/>
      <c r="Y8108" s="55"/>
    </row>
    <row r="8109" spans="21:25" x14ac:dyDescent="0.2">
      <c r="U8109" s="55"/>
      <c r="V8109" s="53"/>
      <c r="W8109" s="53"/>
      <c r="X8109" s="53"/>
      <c r="Y8109" s="55"/>
    </row>
    <row r="8110" spans="21:25" x14ac:dyDescent="0.2">
      <c r="U8110" s="55"/>
      <c r="V8110" s="53"/>
      <c r="W8110" s="53"/>
      <c r="X8110" s="53"/>
      <c r="Y8110" s="55"/>
    </row>
    <row r="8111" spans="21:25" x14ac:dyDescent="0.2">
      <c r="U8111" s="55"/>
      <c r="V8111" s="53"/>
      <c r="W8111" s="53"/>
      <c r="X8111" s="53"/>
      <c r="Y8111" s="55"/>
    </row>
    <row r="8112" spans="21:25" x14ac:dyDescent="0.2">
      <c r="U8112" s="55"/>
      <c r="V8112" s="53"/>
      <c r="W8112" s="53"/>
      <c r="X8112" s="53"/>
      <c r="Y8112" s="55"/>
    </row>
    <row r="8113" spans="21:25" x14ac:dyDescent="0.2">
      <c r="U8113" s="55"/>
      <c r="V8113" s="53"/>
      <c r="W8113" s="53"/>
      <c r="X8113" s="53"/>
      <c r="Y8113" s="55"/>
    </row>
    <row r="8114" spans="21:25" x14ac:dyDescent="0.2">
      <c r="U8114" s="55"/>
      <c r="V8114" s="53"/>
      <c r="W8114" s="53"/>
      <c r="X8114" s="53"/>
      <c r="Y8114" s="55"/>
    </row>
    <row r="8115" spans="21:25" x14ac:dyDescent="0.2">
      <c r="U8115" s="55"/>
      <c r="V8115" s="53"/>
      <c r="W8115" s="53"/>
      <c r="X8115" s="53"/>
      <c r="Y8115" s="55"/>
    </row>
    <row r="8116" spans="21:25" x14ac:dyDescent="0.2">
      <c r="U8116" s="55"/>
      <c r="V8116" s="53"/>
      <c r="W8116" s="53"/>
      <c r="X8116" s="53"/>
      <c r="Y8116" s="55"/>
    </row>
    <row r="8117" spans="21:25" x14ac:dyDescent="0.2">
      <c r="U8117" s="55"/>
      <c r="V8117" s="53"/>
      <c r="W8117" s="53"/>
      <c r="X8117" s="53"/>
      <c r="Y8117" s="55"/>
    </row>
    <row r="8118" spans="21:25" x14ac:dyDescent="0.2">
      <c r="U8118" s="55"/>
      <c r="V8118" s="53"/>
      <c r="W8118" s="53"/>
      <c r="X8118" s="53"/>
      <c r="Y8118" s="55"/>
    </row>
    <row r="8119" spans="21:25" x14ac:dyDescent="0.2">
      <c r="U8119" s="55"/>
      <c r="V8119" s="53"/>
      <c r="W8119" s="53"/>
      <c r="X8119" s="53"/>
      <c r="Y8119" s="55"/>
    </row>
    <row r="8120" spans="21:25" x14ac:dyDescent="0.2">
      <c r="U8120" s="55"/>
      <c r="V8120" s="53"/>
      <c r="W8120" s="53"/>
      <c r="X8120" s="53"/>
      <c r="Y8120" s="55"/>
    </row>
    <row r="8121" spans="21:25" x14ac:dyDescent="0.2">
      <c r="U8121" s="55"/>
      <c r="V8121" s="53"/>
      <c r="W8121" s="53"/>
      <c r="X8121" s="53"/>
      <c r="Y8121" s="55"/>
    </row>
    <row r="8122" spans="21:25" x14ac:dyDescent="0.2">
      <c r="U8122" s="55"/>
      <c r="V8122" s="53"/>
      <c r="W8122" s="53"/>
      <c r="X8122" s="53"/>
      <c r="Y8122" s="55"/>
    </row>
    <row r="8123" spans="21:25" x14ac:dyDescent="0.2">
      <c r="U8123" s="55"/>
      <c r="V8123" s="53"/>
      <c r="W8123" s="53"/>
      <c r="X8123" s="53"/>
      <c r="Y8123" s="55"/>
    </row>
    <row r="8124" spans="21:25" x14ac:dyDescent="0.2">
      <c r="U8124" s="55"/>
      <c r="V8124" s="53"/>
      <c r="W8124" s="53"/>
      <c r="X8124" s="53"/>
      <c r="Y8124" s="55"/>
    </row>
    <row r="8125" spans="21:25" x14ac:dyDescent="0.2">
      <c r="U8125" s="55"/>
      <c r="V8125" s="53"/>
      <c r="W8125" s="53"/>
      <c r="X8125" s="53"/>
      <c r="Y8125" s="55"/>
    </row>
    <row r="8126" spans="21:25" x14ac:dyDescent="0.2">
      <c r="U8126" s="55"/>
      <c r="V8126" s="53"/>
      <c r="W8126" s="53"/>
      <c r="X8126" s="53"/>
      <c r="Y8126" s="55"/>
    </row>
    <row r="8127" spans="21:25" x14ac:dyDescent="0.2">
      <c r="U8127" s="55"/>
      <c r="V8127" s="53"/>
      <c r="W8127" s="53"/>
      <c r="X8127" s="53"/>
      <c r="Y8127" s="55"/>
    </row>
    <row r="8128" spans="21:25" x14ac:dyDescent="0.2">
      <c r="U8128" s="55"/>
      <c r="V8128" s="53"/>
      <c r="W8128" s="53"/>
      <c r="X8128" s="53"/>
      <c r="Y8128" s="55"/>
    </row>
    <row r="8129" spans="21:25" x14ac:dyDescent="0.2">
      <c r="U8129" s="55"/>
      <c r="V8129" s="53"/>
      <c r="W8129" s="53"/>
      <c r="X8129" s="53"/>
      <c r="Y8129" s="55"/>
    </row>
    <row r="8130" spans="21:25" x14ac:dyDescent="0.2">
      <c r="U8130" s="55"/>
      <c r="V8130" s="53"/>
      <c r="W8130" s="53"/>
      <c r="X8130" s="53"/>
      <c r="Y8130" s="55"/>
    </row>
    <row r="8131" spans="21:25" x14ac:dyDescent="0.2">
      <c r="U8131" s="55"/>
      <c r="V8131" s="53"/>
      <c r="W8131" s="53"/>
      <c r="X8131" s="53"/>
      <c r="Y8131" s="55"/>
    </row>
    <row r="8132" spans="21:25" x14ac:dyDescent="0.2">
      <c r="U8132" s="55"/>
      <c r="V8132" s="53"/>
      <c r="W8132" s="53"/>
      <c r="X8132" s="53"/>
      <c r="Y8132" s="55"/>
    </row>
    <row r="8133" spans="21:25" x14ac:dyDescent="0.2">
      <c r="U8133" s="55"/>
      <c r="V8133" s="53"/>
      <c r="W8133" s="53"/>
      <c r="X8133" s="53"/>
      <c r="Y8133" s="55"/>
    </row>
    <row r="8134" spans="21:25" x14ac:dyDescent="0.2">
      <c r="U8134" s="55"/>
      <c r="V8134" s="53"/>
      <c r="W8134" s="53"/>
      <c r="X8134" s="53"/>
      <c r="Y8134" s="55"/>
    </row>
    <row r="8135" spans="21:25" x14ac:dyDescent="0.2">
      <c r="U8135" s="55"/>
      <c r="V8135" s="53"/>
      <c r="W8135" s="53"/>
      <c r="X8135" s="53"/>
      <c r="Y8135" s="55"/>
    </row>
    <row r="8136" spans="21:25" x14ac:dyDescent="0.2">
      <c r="U8136" s="55"/>
      <c r="V8136" s="53"/>
      <c r="W8136" s="53"/>
      <c r="X8136" s="53"/>
      <c r="Y8136" s="55"/>
    </row>
    <row r="8137" spans="21:25" x14ac:dyDescent="0.2">
      <c r="U8137" s="55"/>
      <c r="V8137" s="53"/>
      <c r="W8137" s="53"/>
      <c r="X8137" s="53"/>
      <c r="Y8137" s="55"/>
    </row>
    <row r="8138" spans="21:25" x14ac:dyDescent="0.2">
      <c r="U8138" s="55"/>
      <c r="V8138" s="53"/>
      <c r="W8138" s="53"/>
      <c r="X8138" s="53"/>
      <c r="Y8138" s="55"/>
    </row>
    <row r="8139" spans="21:25" x14ac:dyDescent="0.2">
      <c r="U8139" s="55"/>
      <c r="V8139" s="53"/>
      <c r="W8139" s="53"/>
      <c r="X8139" s="53"/>
      <c r="Y8139" s="55"/>
    </row>
    <row r="8140" spans="21:25" x14ac:dyDescent="0.2">
      <c r="U8140" s="55"/>
      <c r="V8140" s="53"/>
      <c r="W8140" s="53"/>
      <c r="X8140" s="53"/>
      <c r="Y8140" s="55"/>
    </row>
    <row r="8141" spans="21:25" x14ac:dyDescent="0.2">
      <c r="U8141" s="55"/>
      <c r="V8141" s="53"/>
      <c r="W8141" s="53"/>
      <c r="X8141" s="53"/>
      <c r="Y8141" s="55"/>
    </row>
    <row r="8142" spans="21:25" x14ac:dyDescent="0.2">
      <c r="U8142" s="55"/>
      <c r="V8142" s="53"/>
      <c r="W8142" s="53"/>
      <c r="X8142" s="53"/>
      <c r="Y8142" s="55"/>
    </row>
    <row r="8143" spans="21:25" x14ac:dyDescent="0.2">
      <c r="U8143" s="55"/>
      <c r="V8143" s="53"/>
      <c r="W8143" s="53"/>
      <c r="X8143" s="53"/>
      <c r="Y8143" s="55"/>
    </row>
    <row r="8144" spans="21:25" x14ac:dyDescent="0.2">
      <c r="U8144" s="55"/>
      <c r="V8144" s="53"/>
      <c r="W8144" s="53"/>
      <c r="X8144" s="53"/>
      <c r="Y8144" s="55"/>
    </row>
    <row r="8145" spans="21:25" x14ac:dyDescent="0.2">
      <c r="U8145" s="55"/>
      <c r="V8145" s="53"/>
      <c r="W8145" s="53"/>
      <c r="X8145" s="53"/>
      <c r="Y8145" s="55"/>
    </row>
    <row r="8146" spans="21:25" x14ac:dyDescent="0.2">
      <c r="U8146" s="55"/>
      <c r="V8146" s="53"/>
      <c r="W8146" s="53"/>
      <c r="X8146" s="53"/>
      <c r="Y8146" s="55"/>
    </row>
    <row r="8147" spans="21:25" x14ac:dyDescent="0.2">
      <c r="U8147" s="55"/>
      <c r="V8147" s="53"/>
      <c r="W8147" s="53"/>
      <c r="X8147" s="53"/>
      <c r="Y8147" s="55"/>
    </row>
    <row r="8148" spans="21:25" x14ac:dyDescent="0.2">
      <c r="U8148" s="55"/>
      <c r="V8148" s="53"/>
      <c r="W8148" s="53"/>
      <c r="X8148" s="53"/>
      <c r="Y8148" s="55"/>
    </row>
    <row r="8149" spans="21:25" x14ac:dyDescent="0.2">
      <c r="U8149" s="55"/>
      <c r="V8149" s="53"/>
      <c r="W8149" s="53"/>
      <c r="X8149" s="53"/>
      <c r="Y8149" s="55"/>
    </row>
    <row r="8150" spans="21:25" x14ac:dyDescent="0.2">
      <c r="U8150" s="55"/>
      <c r="V8150" s="53"/>
      <c r="W8150" s="53"/>
      <c r="X8150" s="53"/>
      <c r="Y8150" s="55"/>
    </row>
    <row r="8151" spans="21:25" x14ac:dyDescent="0.2">
      <c r="U8151" s="55"/>
      <c r="V8151" s="53"/>
      <c r="W8151" s="53"/>
      <c r="X8151" s="53"/>
      <c r="Y8151" s="55"/>
    </row>
    <row r="8152" spans="21:25" x14ac:dyDescent="0.2">
      <c r="U8152" s="55"/>
      <c r="V8152" s="53"/>
      <c r="W8152" s="53"/>
      <c r="X8152" s="53"/>
      <c r="Y8152" s="55"/>
    </row>
    <row r="8153" spans="21:25" x14ac:dyDescent="0.2">
      <c r="U8153" s="55"/>
      <c r="V8153" s="53"/>
      <c r="W8153" s="53"/>
      <c r="X8153" s="53"/>
      <c r="Y8153" s="55"/>
    </row>
    <row r="8154" spans="21:25" x14ac:dyDescent="0.2">
      <c r="U8154" s="55"/>
      <c r="V8154" s="53"/>
      <c r="W8154" s="53"/>
      <c r="X8154" s="53"/>
      <c r="Y8154" s="55"/>
    </row>
    <row r="8155" spans="21:25" x14ac:dyDescent="0.2">
      <c r="U8155" s="55"/>
      <c r="V8155" s="53"/>
      <c r="W8155" s="53"/>
      <c r="X8155" s="53"/>
      <c r="Y8155" s="55"/>
    </row>
    <row r="8156" spans="21:25" x14ac:dyDescent="0.2">
      <c r="U8156" s="55"/>
      <c r="V8156" s="53"/>
      <c r="W8156" s="53"/>
      <c r="X8156" s="53"/>
      <c r="Y8156" s="55"/>
    </row>
    <row r="8157" spans="21:25" x14ac:dyDescent="0.2">
      <c r="U8157" s="55"/>
      <c r="V8157" s="53"/>
      <c r="W8157" s="53"/>
      <c r="X8157" s="53"/>
      <c r="Y8157" s="55"/>
    </row>
    <row r="8158" spans="21:25" x14ac:dyDescent="0.2">
      <c r="U8158" s="55"/>
      <c r="V8158" s="53"/>
      <c r="W8158" s="53"/>
      <c r="X8158" s="53"/>
      <c r="Y8158" s="55"/>
    </row>
    <row r="8159" spans="21:25" x14ac:dyDescent="0.2">
      <c r="U8159" s="55"/>
      <c r="V8159" s="53"/>
      <c r="W8159" s="53"/>
      <c r="X8159" s="53"/>
      <c r="Y8159" s="55"/>
    </row>
    <row r="8160" spans="21:25" x14ac:dyDescent="0.2">
      <c r="U8160" s="55"/>
      <c r="V8160" s="53"/>
      <c r="W8160" s="53"/>
      <c r="X8160" s="53"/>
      <c r="Y8160" s="55"/>
    </row>
    <row r="8161" spans="21:25" x14ac:dyDescent="0.2">
      <c r="U8161" s="55"/>
      <c r="V8161" s="53"/>
      <c r="W8161" s="53"/>
      <c r="X8161" s="53"/>
      <c r="Y8161" s="55"/>
    </row>
    <row r="8162" spans="21:25" x14ac:dyDescent="0.2">
      <c r="U8162" s="55"/>
      <c r="V8162" s="53"/>
      <c r="W8162" s="53"/>
      <c r="X8162" s="53"/>
      <c r="Y8162" s="55"/>
    </row>
    <row r="8163" spans="21:25" x14ac:dyDescent="0.2">
      <c r="U8163" s="55"/>
      <c r="V8163" s="53"/>
      <c r="W8163" s="53"/>
      <c r="X8163" s="53"/>
      <c r="Y8163" s="55"/>
    </row>
    <row r="8164" spans="21:25" x14ac:dyDescent="0.2">
      <c r="U8164" s="55"/>
      <c r="V8164" s="53"/>
      <c r="W8164" s="53"/>
      <c r="X8164" s="53"/>
      <c r="Y8164" s="55"/>
    </row>
    <row r="8165" spans="21:25" x14ac:dyDescent="0.2">
      <c r="U8165" s="55"/>
      <c r="V8165" s="53"/>
      <c r="W8165" s="53"/>
      <c r="X8165" s="53"/>
      <c r="Y8165" s="55"/>
    </row>
    <row r="8166" spans="21:25" x14ac:dyDescent="0.2">
      <c r="U8166" s="55"/>
      <c r="V8166" s="53"/>
      <c r="W8166" s="53"/>
      <c r="X8166" s="53"/>
      <c r="Y8166" s="55"/>
    </row>
    <row r="8167" spans="21:25" x14ac:dyDescent="0.2">
      <c r="U8167" s="55"/>
      <c r="V8167" s="53"/>
      <c r="W8167" s="53"/>
      <c r="X8167" s="53"/>
      <c r="Y8167" s="55"/>
    </row>
    <row r="8168" spans="21:25" x14ac:dyDescent="0.2">
      <c r="U8168" s="55"/>
      <c r="V8168" s="53"/>
      <c r="W8168" s="53"/>
      <c r="X8168" s="53"/>
      <c r="Y8168" s="55"/>
    </row>
    <row r="8169" spans="21:25" x14ac:dyDescent="0.2">
      <c r="U8169" s="55"/>
      <c r="V8169" s="53"/>
      <c r="W8169" s="53"/>
      <c r="X8169" s="53"/>
      <c r="Y8169" s="55"/>
    </row>
    <row r="8170" spans="21:25" x14ac:dyDescent="0.2">
      <c r="U8170" s="55"/>
      <c r="V8170" s="53"/>
      <c r="W8170" s="53"/>
      <c r="X8170" s="53"/>
      <c r="Y8170" s="55"/>
    </row>
    <row r="8171" spans="21:25" x14ac:dyDescent="0.2">
      <c r="U8171" s="55"/>
      <c r="V8171" s="53"/>
      <c r="W8171" s="53"/>
      <c r="X8171" s="53"/>
      <c r="Y8171" s="55"/>
    </row>
    <row r="8172" spans="21:25" x14ac:dyDescent="0.2">
      <c r="U8172" s="55"/>
      <c r="V8172" s="53"/>
      <c r="W8172" s="53"/>
      <c r="X8172" s="53"/>
      <c r="Y8172" s="55"/>
    </row>
    <row r="8173" spans="21:25" x14ac:dyDescent="0.2">
      <c r="U8173" s="55"/>
      <c r="V8173" s="53"/>
      <c r="W8173" s="53"/>
      <c r="X8173" s="53"/>
      <c r="Y8173" s="55"/>
    </row>
    <row r="8174" spans="21:25" x14ac:dyDescent="0.2">
      <c r="U8174" s="55"/>
      <c r="V8174" s="53"/>
      <c r="W8174" s="53"/>
      <c r="X8174" s="53"/>
      <c r="Y8174" s="55"/>
    </row>
    <row r="8175" spans="21:25" x14ac:dyDescent="0.2">
      <c r="U8175" s="55"/>
      <c r="V8175" s="53"/>
      <c r="W8175" s="53"/>
      <c r="X8175" s="53"/>
      <c r="Y8175" s="55"/>
    </row>
    <row r="8176" spans="21:25" x14ac:dyDescent="0.2">
      <c r="U8176" s="55"/>
      <c r="V8176" s="53"/>
      <c r="W8176" s="53"/>
      <c r="X8176" s="53"/>
      <c r="Y8176" s="55"/>
    </row>
    <row r="8177" spans="21:25" x14ac:dyDescent="0.2">
      <c r="U8177" s="55"/>
      <c r="V8177" s="53"/>
      <c r="W8177" s="53"/>
      <c r="X8177" s="53"/>
      <c r="Y8177" s="55"/>
    </row>
    <row r="8178" spans="21:25" x14ac:dyDescent="0.2">
      <c r="U8178" s="55"/>
      <c r="V8178" s="53"/>
      <c r="W8178" s="53"/>
      <c r="X8178" s="53"/>
      <c r="Y8178" s="55"/>
    </row>
    <row r="8179" spans="21:25" x14ac:dyDescent="0.2">
      <c r="U8179" s="55"/>
      <c r="V8179" s="53"/>
      <c r="W8179" s="53"/>
      <c r="X8179" s="53"/>
      <c r="Y8179" s="55"/>
    </row>
    <row r="8180" spans="21:25" x14ac:dyDescent="0.2">
      <c r="U8180" s="55"/>
      <c r="V8180" s="53"/>
      <c r="W8180" s="53"/>
      <c r="X8180" s="53"/>
      <c r="Y8180" s="55"/>
    </row>
    <row r="8181" spans="21:25" x14ac:dyDescent="0.2">
      <c r="U8181" s="55"/>
      <c r="V8181" s="53"/>
      <c r="W8181" s="53"/>
      <c r="X8181" s="53"/>
      <c r="Y8181" s="55"/>
    </row>
    <row r="8182" spans="21:25" x14ac:dyDescent="0.2">
      <c r="U8182" s="55"/>
      <c r="V8182" s="53"/>
      <c r="W8182" s="53"/>
      <c r="X8182" s="53"/>
      <c r="Y8182" s="55"/>
    </row>
    <row r="8183" spans="21:25" x14ac:dyDescent="0.2">
      <c r="U8183" s="55"/>
      <c r="V8183" s="53"/>
      <c r="W8183" s="53"/>
      <c r="X8183" s="53"/>
      <c r="Y8183" s="55"/>
    </row>
    <row r="8184" spans="21:25" x14ac:dyDescent="0.2">
      <c r="U8184" s="55"/>
      <c r="V8184" s="53"/>
      <c r="W8184" s="53"/>
      <c r="X8184" s="53"/>
      <c r="Y8184" s="55"/>
    </row>
    <row r="8185" spans="21:25" x14ac:dyDescent="0.2">
      <c r="U8185" s="55"/>
      <c r="V8185" s="53"/>
      <c r="W8185" s="53"/>
      <c r="X8185" s="53"/>
      <c r="Y8185" s="55"/>
    </row>
    <row r="8186" spans="21:25" x14ac:dyDescent="0.2">
      <c r="U8186" s="55"/>
      <c r="V8186" s="53"/>
      <c r="W8186" s="53"/>
      <c r="X8186" s="53"/>
      <c r="Y8186" s="55"/>
    </row>
    <row r="8187" spans="21:25" x14ac:dyDescent="0.2">
      <c r="U8187" s="55"/>
      <c r="V8187" s="53"/>
      <c r="W8187" s="53"/>
      <c r="X8187" s="53"/>
      <c r="Y8187" s="55"/>
    </row>
    <row r="8188" spans="21:25" x14ac:dyDescent="0.2">
      <c r="U8188" s="55"/>
      <c r="V8188" s="53"/>
      <c r="W8188" s="53"/>
      <c r="X8188" s="53"/>
      <c r="Y8188" s="55"/>
    </row>
    <row r="8189" spans="21:25" x14ac:dyDescent="0.2">
      <c r="U8189" s="55"/>
      <c r="V8189" s="53"/>
      <c r="W8189" s="53"/>
      <c r="X8189" s="53"/>
      <c r="Y8189" s="55"/>
    </row>
    <row r="8190" spans="21:25" x14ac:dyDescent="0.2">
      <c r="U8190" s="55"/>
      <c r="V8190" s="53"/>
      <c r="W8190" s="53"/>
      <c r="X8190" s="53"/>
      <c r="Y8190" s="55"/>
    </row>
    <row r="8191" spans="21:25" x14ac:dyDescent="0.2">
      <c r="U8191" s="55"/>
      <c r="V8191" s="53"/>
      <c r="W8191" s="53"/>
      <c r="X8191" s="53"/>
      <c r="Y8191" s="55"/>
    </row>
    <row r="8192" spans="21:25" x14ac:dyDescent="0.2">
      <c r="U8192" s="55"/>
      <c r="V8192" s="53"/>
      <c r="W8192" s="53"/>
      <c r="X8192" s="53"/>
      <c r="Y8192" s="55"/>
    </row>
    <row r="8193" spans="21:25" x14ac:dyDescent="0.2">
      <c r="U8193" s="55"/>
      <c r="V8193" s="53"/>
      <c r="W8193" s="53"/>
      <c r="X8193" s="53"/>
      <c r="Y8193" s="55"/>
    </row>
    <row r="8194" spans="21:25" x14ac:dyDescent="0.2">
      <c r="U8194" s="55"/>
      <c r="V8194" s="53"/>
      <c r="W8194" s="53"/>
      <c r="X8194" s="53"/>
      <c r="Y8194" s="55"/>
    </row>
    <row r="8195" spans="21:25" x14ac:dyDescent="0.2">
      <c r="U8195" s="55"/>
      <c r="V8195" s="53"/>
      <c r="W8195" s="53"/>
      <c r="X8195" s="53"/>
      <c r="Y8195" s="55"/>
    </row>
    <row r="8196" spans="21:25" x14ac:dyDescent="0.2">
      <c r="U8196" s="55"/>
      <c r="V8196" s="53"/>
      <c r="W8196" s="53"/>
      <c r="X8196" s="53"/>
      <c r="Y8196" s="55"/>
    </row>
    <row r="8197" spans="21:25" x14ac:dyDescent="0.2">
      <c r="U8197" s="55"/>
      <c r="V8197" s="53"/>
      <c r="W8197" s="53"/>
      <c r="X8197" s="53"/>
      <c r="Y8197" s="55"/>
    </row>
    <row r="8198" spans="21:25" x14ac:dyDescent="0.2">
      <c r="U8198" s="55"/>
      <c r="V8198" s="53"/>
      <c r="W8198" s="53"/>
      <c r="X8198" s="53"/>
      <c r="Y8198" s="55"/>
    </row>
    <row r="8199" spans="21:25" x14ac:dyDescent="0.2">
      <c r="U8199" s="55"/>
      <c r="V8199" s="53"/>
      <c r="W8199" s="53"/>
      <c r="X8199" s="53"/>
      <c r="Y8199" s="55"/>
    </row>
    <row r="8200" spans="21:25" x14ac:dyDescent="0.2">
      <c r="U8200" s="55"/>
      <c r="V8200" s="53"/>
      <c r="W8200" s="53"/>
      <c r="X8200" s="53"/>
      <c r="Y8200" s="55"/>
    </row>
    <row r="8201" spans="21:25" x14ac:dyDescent="0.2">
      <c r="U8201" s="55"/>
      <c r="V8201" s="53"/>
      <c r="W8201" s="53"/>
      <c r="X8201" s="53"/>
      <c r="Y8201" s="55"/>
    </row>
    <row r="8202" spans="21:25" x14ac:dyDescent="0.2">
      <c r="U8202" s="55"/>
      <c r="V8202" s="53"/>
      <c r="W8202" s="53"/>
      <c r="X8202" s="53"/>
      <c r="Y8202" s="55"/>
    </row>
    <row r="8203" spans="21:25" x14ac:dyDescent="0.2">
      <c r="U8203" s="55"/>
      <c r="V8203" s="53"/>
      <c r="W8203" s="53"/>
      <c r="X8203" s="53"/>
      <c r="Y8203" s="55"/>
    </row>
    <row r="8204" spans="21:25" x14ac:dyDescent="0.2">
      <c r="U8204" s="55"/>
      <c r="V8204" s="53"/>
      <c r="W8204" s="53"/>
      <c r="X8204" s="53"/>
      <c r="Y8204" s="55"/>
    </row>
    <row r="8205" spans="21:25" x14ac:dyDescent="0.2">
      <c r="U8205" s="55"/>
      <c r="V8205" s="53"/>
      <c r="W8205" s="53"/>
      <c r="X8205" s="53"/>
      <c r="Y8205" s="55"/>
    </row>
    <row r="8206" spans="21:25" x14ac:dyDescent="0.2">
      <c r="U8206" s="55"/>
      <c r="V8206" s="53"/>
      <c r="W8206" s="53"/>
      <c r="X8206" s="53"/>
      <c r="Y8206" s="55"/>
    </row>
    <row r="8207" spans="21:25" x14ac:dyDescent="0.2">
      <c r="U8207" s="55"/>
      <c r="V8207" s="53"/>
      <c r="W8207" s="53"/>
      <c r="X8207" s="53"/>
      <c r="Y8207" s="55"/>
    </row>
    <row r="8208" spans="21:25" x14ac:dyDescent="0.2">
      <c r="U8208" s="55"/>
      <c r="V8208" s="53"/>
      <c r="W8208" s="53"/>
      <c r="X8208" s="53"/>
      <c r="Y8208" s="55"/>
    </row>
    <row r="8209" spans="21:25" x14ac:dyDescent="0.2">
      <c r="U8209" s="55"/>
      <c r="V8209" s="53"/>
      <c r="W8209" s="53"/>
      <c r="X8209" s="53"/>
      <c r="Y8209" s="55"/>
    </row>
    <row r="8210" spans="21:25" x14ac:dyDescent="0.2">
      <c r="U8210" s="55"/>
      <c r="V8210" s="53"/>
      <c r="W8210" s="53"/>
      <c r="X8210" s="53"/>
      <c r="Y8210" s="55"/>
    </row>
    <row r="8211" spans="21:25" x14ac:dyDescent="0.2">
      <c r="U8211" s="55"/>
      <c r="V8211" s="53"/>
      <c r="W8211" s="53"/>
      <c r="X8211" s="53"/>
      <c r="Y8211" s="55"/>
    </row>
    <row r="8212" spans="21:25" x14ac:dyDescent="0.2">
      <c r="U8212" s="55"/>
      <c r="V8212" s="53"/>
      <c r="W8212" s="53"/>
      <c r="X8212" s="53"/>
      <c r="Y8212" s="55"/>
    </row>
    <row r="8213" spans="21:25" x14ac:dyDescent="0.2">
      <c r="U8213" s="55"/>
      <c r="V8213" s="53"/>
      <c r="W8213" s="53"/>
      <c r="X8213" s="53"/>
      <c r="Y8213" s="55"/>
    </row>
    <row r="8214" spans="21:25" x14ac:dyDescent="0.2">
      <c r="U8214" s="55"/>
      <c r="V8214" s="53"/>
      <c r="W8214" s="53"/>
      <c r="X8214" s="53"/>
      <c r="Y8214" s="55"/>
    </row>
    <row r="8215" spans="21:25" x14ac:dyDescent="0.2">
      <c r="U8215" s="55"/>
      <c r="V8215" s="53"/>
      <c r="W8215" s="53"/>
      <c r="X8215" s="53"/>
      <c r="Y8215" s="55"/>
    </row>
    <row r="8216" spans="21:25" x14ac:dyDescent="0.2">
      <c r="U8216" s="55"/>
      <c r="V8216" s="53"/>
      <c r="W8216" s="53"/>
      <c r="X8216" s="53"/>
      <c r="Y8216" s="55"/>
    </row>
    <row r="8217" spans="21:25" x14ac:dyDescent="0.2">
      <c r="U8217" s="55"/>
      <c r="V8217" s="53"/>
      <c r="W8217" s="53"/>
      <c r="X8217" s="53"/>
      <c r="Y8217" s="55"/>
    </row>
    <row r="8218" spans="21:25" x14ac:dyDescent="0.2">
      <c r="U8218" s="55"/>
      <c r="V8218" s="53"/>
      <c r="W8218" s="53"/>
      <c r="X8218" s="53"/>
      <c r="Y8218" s="55"/>
    </row>
    <row r="8219" spans="21:25" x14ac:dyDescent="0.2">
      <c r="U8219" s="55"/>
      <c r="V8219" s="53"/>
      <c r="W8219" s="53"/>
      <c r="X8219" s="53"/>
      <c r="Y8219" s="55"/>
    </row>
    <row r="8220" spans="21:25" x14ac:dyDescent="0.2">
      <c r="U8220" s="55"/>
      <c r="V8220" s="53"/>
      <c r="W8220" s="53"/>
      <c r="X8220" s="53"/>
      <c r="Y8220" s="55"/>
    </row>
    <row r="8221" spans="21:25" x14ac:dyDescent="0.2">
      <c r="U8221" s="55"/>
      <c r="V8221" s="53"/>
      <c r="W8221" s="53"/>
      <c r="X8221" s="53"/>
      <c r="Y8221" s="55"/>
    </row>
    <row r="8222" spans="21:25" x14ac:dyDescent="0.2">
      <c r="U8222" s="55"/>
      <c r="V8222" s="53"/>
      <c r="W8222" s="53"/>
      <c r="X8222" s="53"/>
      <c r="Y8222" s="55"/>
    </row>
    <row r="8223" spans="21:25" x14ac:dyDescent="0.2">
      <c r="U8223" s="55"/>
      <c r="V8223" s="53"/>
      <c r="W8223" s="53"/>
      <c r="X8223" s="53"/>
      <c r="Y8223" s="55"/>
    </row>
    <row r="8224" spans="21:25" x14ac:dyDescent="0.2">
      <c r="U8224" s="55"/>
      <c r="V8224" s="53"/>
      <c r="W8224" s="53"/>
      <c r="X8224" s="53"/>
      <c r="Y8224" s="55"/>
    </row>
    <row r="8225" spans="21:25" x14ac:dyDescent="0.2">
      <c r="U8225" s="55"/>
      <c r="V8225" s="53"/>
      <c r="W8225" s="53"/>
      <c r="X8225" s="53"/>
      <c r="Y8225" s="55"/>
    </row>
    <row r="8226" spans="21:25" x14ac:dyDescent="0.2">
      <c r="U8226" s="55"/>
      <c r="V8226" s="53"/>
      <c r="W8226" s="53"/>
      <c r="X8226" s="53"/>
      <c r="Y8226" s="55"/>
    </row>
    <row r="8227" spans="21:25" x14ac:dyDescent="0.2">
      <c r="U8227" s="55"/>
      <c r="V8227" s="53"/>
      <c r="W8227" s="53"/>
      <c r="X8227" s="53"/>
      <c r="Y8227" s="55"/>
    </row>
    <row r="8228" spans="21:25" x14ac:dyDescent="0.2">
      <c r="U8228" s="55"/>
      <c r="V8228" s="53"/>
      <c r="W8228" s="53"/>
      <c r="X8228" s="53"/>
      <c r="Y8228" s="55"/>
    </row>
    <row r="8229" spans="21:25" x14ac:dyDescent="0.2">
      <c r="U8229" s="55"/>
      <c r="V8229" s="53"/>
      <c r="W8229" s="53"/>
      <c r="X8229" s="53"/>
      <c r="Y8229" s="55"/>
    </row>
    <row r="8230" spans="21:25" x14ac:dyDescent="0.2">
      <c r="U8230" s="55"/>
      <c r="V8230" s="53"/>
      <c r="W8230" s="53"/>
      <c r="X8230" s="53"/>
      <c r="Y8230" s="55"/>
    </row>
    <row r="8231" spans="21:25" x14ac:dyDescent="0.2">
      <c r="U8231" s="55"/>
      <c r="V8231" s="53"/>
      <c r="W8231" s="53"/>
      <c r="X8231" s="53"/>
      <c r="Y8231" s="55"/>
    </row>
    <row r="8232" spans="21:25" x14ac:dyDescent="0.2">
      <c r="U8232" s="55"/>
      <c r="V8232" s="53"/>
      <c r="W8232" s="53"/>
      <c r="X8232" s="53"/>
      <c r="Y8232" s="55"/>
    </row>
    <row r="8233" spans="21:25" x14ac:dyDescent="0.2">
      <c r="U8233" s="55"/>
      <c r="V8233" s="53"/>
      <c r="W8233" s="53"/>
      <c r="X8233" s="53"/>
      <c r="Y8233" s="55"/>
    </row>
    <row r="8234" spans="21:25" x14ac:dyDescent="0.2">
      <c r="U8234" s="55"/>
      <c r="V8234" s="53"/>
      <c r="W8234" s="53"/>
      <c r="X8234" s="53"/>
      <c r="Y8234" s="55"/>
    </row>
    <row r="8235" spans="21:25" x14ac:dyDescent="0.2">
      <c r="U8235" s="55"/>
      <c r="V8235" s="53"/>
      <c r="W8235" s="53"/>
      <c r="X8235" s="53"/>
      <c r="Y8235" s="55"/>
    </row>
    <row r="8236" spans="21:25" x14ac:dyDescent="0.2">
      <c r="U8236" s="55"/>
      <c r="V8236" s="53"/>
      <c r="W8236" s="53"/>
      <c r="X8236" s="53"/>
      <c r="Y8236" s="55"/>
    </row>
    <row r="8237" spans="21:25" x14ac:dyDescent="0.2">
      <c r="U8237" s="55"/>
      <c r="V8237" s="53"/>
      <c r="W8237" s="53"/>
      <c r="X8237" s="53"/>
      <c r="Y8237" s="55"/>
    </row>
    <row r="8238" spans="21:25" x14ac:dyDescent="0.2">
      <c r="U8238" s="55"/>
      <c r="V8238" s="53"/>
      <c r="W8238" s="53"/>
      <c r="X8238" s="53"/>
      <c r="Y8238" s="55"/>
    </row>
    <row r="8239" spans="21:25" x14ac:dyDescent="0.2">
      <c r="U8239" s="55"/>
      <c r="V8239" s="53"/>
      <c r="W8239" s="53"/>
      <c r="X8239" s="53"/>
      <c r="Y8239" s="55"/>
    </row>
    <row r="8240" spans="21:25" x14ac:dyDescent="0.2">
      <c r="U8240" s="55"/>
      <c r="V8240" s="53"/>
      <c r="W8240" s="53"/>
      <c r="X8240" s="53"/>
      <c r="Y8240" s="55"/>
    </row>
    <row r="8241" spans="21:25" x14ac:dyDescent="0.2">
      <c r="U8241" s="55"/>
      <c r="V8241" s="53"/>
      <c r="W8241" s="53"/>
      <c r="X8241" s="53"/>
      <c r="Y8241" s="55"/>
    </row>
    <row r="8242" spans="21:25" x14ac:dyDescent="0.2">
      <c r="U8242" s="55"/>
      <c r="V8242" s="53"/>
      <c r="W8242" s="53"/>
      <c r="X8242" s="53"/>
      <c r="Y8242" s="55"/>
    </row>
    <row r="8243" spans="21:25" x14ac:dyDescent="0.2">
      <c r="U8243" s="55"/>
      <c r="V8243" s="53"/>
      <c r="W8243" s="53"/>
      <c r="X8243" s="53"/>
      <c r="Y8243" s="55"/>
    </row>
    <row r="8244" spans="21:25" x14ac:dyDescent="0.2">
      <c r="U8244" s="55"/>
      <c r="V8244" s="53"/>
      <c r="W8244" s="53"/>
      <c r="X8244" s="53"/>
      <c r="Y8244" s="55"/>
    </row>
    <row r="8245" spans="21:25" x14ac:dyDescent="0.2">
      <c r="U8245" s="55"/>
      <c r="V8245" s="53"/>
      <c r="W8245" s="53"/>
      <c r="X8245" s="53"/>
      <c r="Y8245" s="55"/>
    </row>
    <row r="8246" spans="21:25" x14ac:dyDescent="0.2">
      <c r="U8246" s="55"/>
      <c r="V8246" s="53"/>
      <c r="W8246" s="53"/>
      <c r="X8246" s="53"/>
      <c r="Y8246" s="55"/>
    </row>
    <row r="8247" spans="21:25" x14ac:dyDescent="0.2">
      <c r="U8247" s="55"/>
      <c r="V8247" s="53"/>
      <c r="W8247" s="53"/>
      <c r="X8247" s="53"/>
      <c r="Y8247" s="55"/>
    </row>
    <row r="8248" spans="21:25" x14ac:dyDescent="0.2">
      <c r="U8248" s="55"/>
      <c r="V8248" s="53"/>
      <c r="W8248" s="53"/>
      <c r="X8248" s="53"/>
      <c r="Y8248" s="55"/>
    </row>
    <row r="8249" spans="21:25" x14ac:dyDescent="0.2">
      <c r="U8249" s="55"/>
      <c r="V8249" s="53"/>
      <c r="W8249" s="53"/>
      <c r="X8249" s="53"/>
      <c r="Y8249" s="55"/>
    </row>
    <row r="8250" spans="21:25" x14ac:dyDescent="0.2">
      <c r="U8250" s="55"/>
      <c r="V8250" s="53"/>
      <c r="W8250" s="53"/>
      <c r="X8250" s="53"/>
      <c r="Y8250" s="55"/>
    </row>
    <row r="8251" spans="21:25" x14ac:dyDescent="0.2">
      <c r="U8251" s="55"/>
      <c r="V8251" s="53"/>
      <c r="W8251" s="53"/>
      <c r="X8251" s="53"/>
      <c r="Y8251" s="55"/>
    </row>
    <row r="8252" spans="21:25" x14ac:dyDescent="0.2">
      <c r="U8252" s="55"/>
      <c r="V8252" s="53"/>
      <c r="W8252" s="53"/>
      <c r="X8252" s="53"/>
      <c r="Y8252" s="55"/>
    </row>
    <row r="8253" spans="21:25" x14ac:dyDescent="0.2">
      <c r="U8253" s="55"/>
      <c r="V8253" s="53"/>
      <c r="W8253" s="53"/>
      <c r="X8253" s="53"/>
      <c r="Y8253" s="55"/>
    </row>
    <row r="8254" spans="21:25" x14ac:dyDescent="0.2">
      <c r="U8254" s="55"/>
      <c r="V8254" s="53"/>
      <c r="W8254" s="53"/>
      <c r="X8254" s="53"/>
      <c r="Y8254" s="55"/>
    </row>
    <row r="8255" spans="21:25" x14ac:dyDescent="0.2">
      <c r="U8255" s="55"/>
      <c r="V8255" s="53"/>
      <c r="W8255" s="53"/>
      <c r="X8255" s="53"/>
      <c r="Y8255" s="55"/>
    </row>
    <row r="8256" spans="21:25" x14ac:dyDescent="0.2">
      <c r="U8256" s="55"/>
      <c r="V8256" s="53"/>
      <c r="W8256" s="53"/>
      <c r="X8256" s="53"/>
      <c r="Y8256" s="55"/>
    </row>
    <row r="8257" spans="21:25" x14ac:dyDescent="0.2">
      <c r="U8257" s="55"/>
      <c r="V8257" s="53"/>
      <c r="W8257" s="53"/>
      <c r="X8257" s="53"/>
      <c r="Y8257" s="55"/>
    </row>
    <row r="8258" spans="21:25" x14ac:dyDescent="0.2">
      <c r="U8258" s="55"/>
      <c r="V8258" s="53"/>
      <c r="W8258" s="53"/>
      <c r="X8258" s="53"/>
      <c r="Y8258" s="55"/>
    </row>
    <row r="8259" spans="21:25" x14ac:dyDescent="0.2">
      <c r="U8259" s="55"/>
      <c r="V8259" s="53"/>
      <c r="W8259" s="53"/>
      <c r="X8259" s="53"/>
      <c r="Y8259" s="55"/>
    </row>
    <row r="8260" spans="21:25" x14ac:dyDescent="0.2">
      <c r="U8260" s="55"/>
      <c r="V8260" s="53"/>
      <c r="W8260" s="53"/>
      <c r="X8260" s="53"/>
      <c r="Y8260" s="55"/>
    </row>
    <row r="8261" spans="21:25" x14ac:dyDescent="0.2">
      <c r="U8261" s="55"/>
      <c r="V8261" s="53"/>
      <c r="W8261" s="53"/>
      <c r="X8261" s="53"/>
      <c r="Y8261" s="55"/>
    </row>
    <row r="8262" spans="21:25" x14ac:dyDescent="0.2">
      <c r="U8262" s="55"/>
      <c r="V8262" s="53"/>
      <c r="W8262" s="53"/>
      <c r="X8262" s="53"/>
      <c r="Y8262" s="55"/>
    </row>
    <row r="8263" spans="21:25" x14ac:dyDescent="0.2">
      <c r="U8263" s="55"/>
      <c r="V8263" s="53"/>
      <c r="W8263" s="53"/>
      <c r="X8263" s="53"/>
      <c r="Y8263" s="55"/>
    </row>
    <row r="8264" spans="21:25" x14ac:dyDescent="0.2">
      <c r="U8264" s="55"/>
      <c r="V8264" s="53"/>
      <c r="W8264" s="53"/>
      <c r="X8264" s="53"/>
      <c r="Y8264" s="55"/>
    </row>
    <row r="8265" spans="21:25" x14ac:dyDescent="0.2">
      <c r="U8265" s="55"/>
      <c r="V8265" s="53"/>
      <c r="W8265" s="53"/>
      <c r="X8265" s="53"/>
      <c r="Y8265" s="55"/>
    </row>
    <row r="8266" spans="21:25" x14ac:dyDescent="0.2">
      <c r="U8266" s="55"/>
      <c r="V8266" s="53"/>
      <c r="W8266" s="53"/>
      <c r="X8266" s="53"/>
      <c r="Y8266" s="55"/>
    </row>
    <row r="8267" spans="21:25" x14ac:dyDescent="0.2">
      <c r="U8267" s="55"/>
      <c r="V8267" s="53"/>
      <c r="W8267" s="53"/>
      <c r="X8267" s="53"/>
      <c r="Y8267" s="55"/>
    </row>
    <row r="8268" spans="21:25" x14ac:dyDescent="0.2">
      <c r="U8268" s="55"/>
      <c r="V8268" s="53"/>
      <c r="W8268" s="53"/>
      <c r="X8268" s="53"/>
      <c r="Y8268" s="55"/>
    </row>
    <row r="8269" spans="21:25" x14ac:dyDescent="0.2">
      <c r="U8269" s="55"/>
      <c r="V8269" s="53"/>
      <c r="W8269" s="53"/>
      <c r="X8269" s="53"/>
      <c r="Y8269" s="55"/>
    </row>
    <row r="8270" spans="21:25" x14ac:dyDescent="0.2">
      <c r="U8270" s="55"/>
      <c r="V8270" s="53"/>
      <c r="W8270" s="53"/>
      <c r="X8270" s="53"/>
      <c r="Y8270" s="55"/>
    </row>
    <row r="8271" spans="21:25" x14ac:dyDescent="0.2">
      <c r="U8271" s="55"/>
      <c r="V8271" s="53"/>
      <c r="W8271" s="53"/>
      <c r="X8271" s="53"/>
      <c r="Y8271" s="55"/>
    </row>
    <row r="8272" spans="21:25" x14ac:dyDescent="0.2">
      <c r="U8272" s="55"/>
      <c r="V8272" s="53"/>
      <c r="W8272" s="53"/>
      <c r="X8272" s="53"/>
      <c r="Y8272" s="55"/>
    </row>
    <row r="8273" spans="21:25" x14ac:dyDescent="0.2">
      <c r="U8273" s="55"/>
      <c r="V8273" s="53"/>
      <c r="W8273" s="53"/>
      <c r="X8273" s="53"/>
      <c r="Y8273" s="55"/>
    </row>
    <row r="8274" spans="21:25" x14ac:dyDescent="0.2">
      <c r="U8274" s="55"/>
      <c r="V8274" s="53"/>
      <c r="W8274" s="53"/>
      <c r="X8274" s="53"/>
      <c r="Y8274" s="55"/>
    </row>
    <row r="8275" spans="21:25" x14ac:dyDescent="0.2">
      <c r="U8275" s="55"/>
      <c r="V8275" s="53"/>
      <c r="W8275" s="53"/>
      <c r="X8275" s="53"/>
      <c r="Y8275" s="55"/>
    </row>
    <row r="8276" spans="21:25" x14ac:dyDescent="0.2">
      <c r="U8276" s="55"/>
      <c r="V8276" s="53"/>
      <c r="W8276" s="53"/>
      <c r="X8276" s="53"/>
      <c r="Y8276" s="55"/>
    </row>
    <row r="8277" spans="21:25" x14ac:dyDescent="0.2">
      <c r="U8277" s="55"/>
      <c r="V8277" s="53"/>
      <c r="W8277" s="53"/>
      <c r="X8277" s="53"/>
      <c r="Y8277" s="55"/>
    </row>
    <row r="8278" spans="21:25" x14ac:dyDescent="0.2">
      <c r="U8278" s="55"/>
      <c r="V8278" s="53"/>
      <c r="W8278" s="53"/>
      <c r="X8278" s="53"/>
      <c r="Y8278" s="55"/>
    </row>
    <row r="8279" spans="21:25" x14ac:dyDescent="0.2">
      <c r="U8279" s="55"/>
      <c r="V8279" s="53"/>
      <c r="W8279" s="53"/>
      <c r="X8279" s="53"/>
      <c r="Y8279" s="55"/>
    </row>
    <row r="8280" spans="21:25" x14ac:dyDescent="0.2">
      <c r="U8280" s="55"/>
      <c r="V8280" s="53"/>
      <c r="W8280" s="53"/>
      <c r="X8280" s="53"/>
      <c r="Y8280" s="55"/>
    </row>
    <row r="8281" spans="21:25" x14ac:dyDescent="0.2">
      <c r="U8281" s="55"/>
      <c r="V8281" s="53"/>
      <c r="W8281" s="53"/>
      <c r="X8281" s="53"/>
      <c r="Y8281" s="55"/>
    </row>
    <row r="8282" spans="21:25" x14ac:dyDescent="0.2">
      <c r="U8282" s="55"/>
      <c r="V8282" s="53"/>
      <c r="W8282" s="53"/>
      <c r="X8282" s="53"/>
      <c r="Y8282" s="55"/>
    </row>
    <row r="8283" spans="21:25" x14ac:dyDescent="0.2">
      <c r="U8283" s="55"/>
      <c r="V8283" s="53"/>
      <c r="W8283" s="53"/>
      <c r="X8283" s="53"/>
      <c r="Y8283" s="55"/>
    </row>
    <row r="8284" spans="21:25" x14ac:dyDescent="0.2">
      <c r="U8284" s="55"/>
      <c r="V8284" s="53"/>
      <c r="W8284" s="53"/>
      <c r="X8284" s="53"/>
      <c r="Y8284" s="55"/>
    </row>
    <row r="8285" spans="21:25" x14ac:dyDescent="0.2">
      <c r="U8285" s="55"/>
      <c r="V8285" s="53"/>
      <c r="W8285" s="53"/>
      <c r="X8285" s="53"/>
      <c r="Y8285" s="55"/>
    </row>
    <row r="8286" spans="21:25" x14ac:dyDescent="0.2">
      <c r="U8286" s="55"/>
      <c r="V8286" s="53"/>
      <c r="W8286" s="53"/>
      <c r="X8286" s="53"/>
      <c r="Y8286" s="55"/>
    </row>
    <row r="8287" spans="21:25" x14ac:dyDescent="0.2">
      <c r="U8287" s="55"/>
      <c r="V8287" s="53"/>
      <c r="W8287" s="53"/>
      <c r="X8287" s="53"/>
      <c r="Y8287" s="55"/>
    </row>
    <row r="8288" spans="21:25" x14ac:dyDescent="0.2">
      <c r="U8288" s="55"/>
      <c r="V8288" s="53"/>
      <c r="W8288" s="53"/>
      <c r="X8288" s="53"/>
      <c r="Y8288" s="55"/>
    </row>
    <row r="8289" spans="21:25" x14ac:dyDescent="0.2">
      <c r="U8289" s="55"/>
      <c r="V8289" s="53"/>
      <c r="W8289" s="53"/>
      <c r="X8289" s="53"/>
      <c r="Y8289" s="55"/>
    </row>
    <row r="8290" spans="21:25" x14ac:dyDescent="0.2">
      <c r="U8290" s="55"/>
      <c r="V8290" s="53"/>
      <c r="W8290" s="53"/>
      <c r="X8290" s="53"/>
      <c r="Y8290" s="55"/>
    </row>
    <row r="8291" spans="21:25" x14ac:dyDescent="0.2">
      <c r="U8291" s="55"/>
      <c r="V8291" s="53"/>
      <c r="W8291" s="53"/>
      <c r="X8291" s="53"/>
      <c r="Y8291" s="55"/>
    </row>
    <row r="8292" spans="21:25" x14ac:dyDescent="0.2">
      <c r="U8292" s="55"/>
      <c r="V8292" s="53"/>
      <c r="W8292" s="53"/>
      <c r="X8292" s="53"/>
      <c r="Y8292" s="55"/>
    </row>
    <row r="8293" spans="21:25" x14ac:dyDescent="0.2">
      <c r="U8293" s="55"/>
      <c r="V8293" s="53"/>
      <c r="W8293" s="53"/>
      <c r="X8293" s="53"/>
      <c r="Y8293" s="55"/>
    </row>
    <row r="8294" spans="21:25" x14ac:dyDescent="0.2">
      <c r="U8294" s="55"/>
      <c r="V8294" s="53"/>
      <c r="W8294" s="53"/>
      <c r="X8294" s="53"/>
      <c r="Y8294" s="55"/>
    </row>
    <row r="8295" spans="21:25" x14ac:dyDescent="0.2">
      <c r="U8295" s="55"/>
      <c r="V8295" s="53"/>
      <c r="W8295" s="53"/>
      <c r="X8295" s="53"/>
      <c r="Y8295" s="55"/>
    </row>
    <row r="8296" spans="21:25" x14ac:dyDescent="0.2">
      <c r="U8296" s="55"/>
      <c r="V8296" s="53"/>
      <c r="W8296" s="53"/>
      <c r="X8296" s="53"/>
      <c r="Y8296" s="55"/>
    </row>
    <row r="8297" spans="21:25" x14ac:dyDescent="0.2">
      <c r="U8297" s="55"/>
      <c r="V8297" s="53"/>
      <c r="W8297" s="53"/>
      <c r="X8297" s="53"/>
      <c r="Y8297" s="55"/>
    </row>
    <row r="8298" spans="21:25" x14ac:dyDescent="0.2">
      <c r="U8298" s="55"/>
      <c r="V8298" s="53"/>
      <c r="W8298" s="53"/>
      <c r="X8298" s="53"/>
      <c r="Y8298" s="55"/>
    </row>
    <row r="8299" spans="21:25" x14ac:dyDescent="0.2">
      <c r="U8299" s="55"/>
      <c r="V8299" s="53"/>
      <c r="W8299" s="53"/>
      <c r="X8299" s="53"/>
      <c r="Y8299" s="55"/>
    </row>
    <row r="8300" spans="21:25" x14ac:dyDescent="0.2">
      <c r="U8300" s="55"/>
      <c r="V8300" s="53"/>
      <c r="W8300" s="53"/>
      <c r="X8300" s="53"/>
      <c r="Y8300" s="55"/>
    </row>
    <row r="8301" spans="21:25" x14ac:dyDescent="0.2">
      <c r="U8301" s="55"/>
      <c r="V8301" s="53"/>
      <c r="W8301" s="53"/>
      <c r="X8301" s="53"/>
      <c r="Y8301" s="55"/>
    </row>
    <row r="8302" spans="21:25" x14ac:dyDescent="0.2">
      <c r="U8302" s="55"/>
      <c r="V8302" s="53"/>
      <c r="W8302" s="53"/>
      <c r="X8302" s="53"/>
      <c r="Y8302" s="55"/>
    </row>
    <row r="8303" spans="21:25" x14ac:dyDescent="0.2">
      <c r="U8303" s="55"/>
      <c r="V8303" s="53"/>
      <c r="W8303" s="53"/>
      <c r="X8303" s="53"/>
      <c r="Y8303" s="55"/>
    </row>
    <row r="8304" spans="21:25" x14ac:dyDescent="0.2">
      <c r="U8304" s="55"/>
      <c r="V8304" s="53"/>
      <c r="W8304" s="53"/>
      <c r="X8304" s="53"/>
      <c r="Y8304" s="55"/>
    </row>
    <row r="8305" spans="21:25" x14ac:dyDescent="0.2">
      <c r="U8305" s="55"/>
      <c r="V8305" s="53"/>
      <c r="W8305" s="53"/>
      <c r="X8305" s="53"/>
      <c r="Y8305" s="55"/>
    </row>
    <row r="8306" spans="21:25" x14ac:dyDescent="0.2">
      <c r="U8306" s="55"/>
      <c r="V8306" s="53"/>
      <c r="W8306" s="53"/>
      <c r="X8306" s="53"/>
      <c r="Y8306" s="55"/>
    </row>
    <row r="8307" spans="21:25" x14ac:dyDescent="0.2">
      <c r="U8307" s="55"/>
      <c r="V8307" s="53"/>
      <c r="W8307" s="53"/>
      <c r="X8307" s="53"/>
      <c r="Y8307" s="55"/>
    </row>
    <row r="8308" spans="21:25" x14ac:dyDescent="0.2">
      <c r="U8308" s="55"/>
      <c r="V8308" s="53"/>
      <c r="W8308" s="53"/>
      <c r="X8308" s="53"/>
      <c r="Y8308" s="55"/>
    </row>
    <row r="8309" spans="21:25" x14ac:dyDescent="0.2">
      <c r="U8309" s="55"/>
      <c r="V8309" s="53"/>
      <c r="W8309" s="53"/>
      <c r="X8309" s="53"/>
      <c r="Y8309" s="55"/>
    </row>
    <row r="8310" spans="21:25" x14ac:dyDescent="0.2">
      <c r="U8310" s="55"/>
      <c r="V8310" s="53"/>
      <c r="W8310" s="53"/>
      <c r="X8310" s="53"/>
      <c r="Y8310" s="55"/>
    </row>
    <row r="8311" spans="21:25" x14ac:dyDescent="0.2">
      <c r="U8311" s="55"/>
      <c r="V8311" s="53"/>
      <c r="W8311" s="53"/>
      <c r="X8311" s="53"/>
      <c r="Y8311" s="55"/>
    </row>
    <row r="8312" spans="21:25" x14ac:dyDescent="0.2">
      <c r="U8312" s="55"/>
      <c r="V8312" s="53"/>
      <c r="W8312" s="53"/>
      <c r="X8312" s="53"/>
      <c r="Y8312" s="55"/>
    </row>
    <row r="8313" spans="21:25" x14ac:dyDescent="0.2">
      <c r="U8313" s="55"/>
      <c r="V8313" s="53"/>
      <c r="W8313" s="53"/>
      <c r="X8313" s="53"/>
      <c r="Y8313" s="55"/>
    </row>
    <row r="8314" spans="21:25" x14ac:dyDescent="0.2">
      <c r="U8314" s="55"/>
      <c r="V8314" s="53"/>
      <c r="W8314" s="53"/>
      <c r="X8314" s="53"/>
      <c r="Y8314" s="55"/>
    </row>
    <row r="8315" spans="21:25" x14ac:dyDescent="0.2">
      <c r="U8315" s="55"/>
      <c r="V8315" s="53"/>
      <c r="W8315" s="53"/>
      <c r="X8315" s="53"/>
      <c r="Y8315" s="55"/>
    </row>
    <row r="8316" spans="21:25" x14ac:dyDescent="0.2">
      <c r="U8316" s="55"/>
      <c r="V8316" s="53"/>
      <c r="W8316" s="53"/>
      <c r="X8316" s="53"/>
      <c r="Y8316" s="55"/>
    </row>
    <row r="8317" spans="21:25" x14ac:dyDescent="0.2">
      <c r="U8317" s="55"/>
      <c r="V8317" s="53"/>
      <c r="W8317" s="53"/>
      <c r="X8317" s="53"/>
      <c r="Y8317" s="55"/>
    </row>
    <row r="8318" spans="21:25" x14ac:dyDescent="0.2">
      <c r="U8318" s="55"/>
      <c r="V8318" s="53"/>
      <c r="W8318" s="53"/>
      <c r="X8318" s="53"/>
      <c r="Y8318" s="55"/>
    </row>
    <row r="8319" spans="21:25" x14ac:dyDescent="0.2">
      <c r="U8319" s="55"/>
      <c r="V8319" s="53"/>
      <c r="W8319" s="53"/>
      <c r="X8319" s="53"/>
      <c r="Y8319" s="55"/>
    </row>
    <row r="8320" spans="21:25" x14ac:dyDescent="0.2">
      <c r="U8320" s="55"/>
      <c r="V8320" s="53"/>
      <c r="W8320" s="53"/>
      <c r="X8320" s="53"/>
      <c r="Y8320" s="55"/>
    </row>
    <row r="8321" spans="21:25" x14ac:dyDescent="0.2">
      <c r="U8321" s="55"/>
      <c r="V8321" s="53"/>
      <c r="W8321" s="53"/>
      <c r="X8321" s="53"/>
      <c r="Y8321" s="55"/>
    </row>
    <row r="8322" spans="21:25" x14ac:dyDescent="0.2">
      <c r="U8322" s="55"/>
      <c r="V8322" s="53"/>
      <c r="W8322" s="53"/>
      <c r="X8322" s="53"/>
      <c r="Y8322" s="55"/>
    </row>
    <row r="8323" spans="21:25" x14ac:dyDescent="0.2">
      <c r="U8323" s="55"/>
      <c r="V8323" s="53"/>
      <c r="W8323" s="53"/>
      <c r="X8323" s="53"/>
      <c r="Y8323" s="55"/>
    </row>
    <row r="8324" spans="21:25" x14ac:dyDescent="0.2">
      <c r="U8324" s="55"/>
      <c r="V8324" s="53"/>
      <c r="W8324" s="53"/>
      <c r="X8324" s="53"/>
      <c r="Y8324" s="55"/>
    </row>
    <row r="8325" spans="21:25" x14ac:dyDescent="0.2">
      <c r="U8325" s="55"/>
      <c r="V8325" s="53"/>
      <c r="W8325" s="53"/>
      <c r="X8325" s="53"/>
      <c r="Y8325" s="55"/>
    </row>
    <row r="8326" spans="21:25" x14ac:dyDescent="0.2">
      <c r="U8326" s="55"/>
      <c r="V8326" s="53"/>
      <c r="W8326" s="53"/>
      <c r="X8326" s="53"/>
      <c r="Y8326" s="55"/>
    </row>
    <row r="8327" spans="21:25" x14ac:dyDescent="0.2">
      <c r="U8327" s="55"/>
      <c r="V8327" s="53"/>
      <c r="W8327" s="53"/>
      <c r="X8327" s="53"/>
      <c r="Y8327" s="55"/>
    </row>
    <row r="8328" spans="21:25" x14ac:dyDescent="0.2">
      <c r="U8328" s="55"/>
      <c r="V8328" s="53"/>
      <c r="W8328" s="53"/>
      <c r="X8328" s="53"/>
      <c r="Y8328" s="55"/>
    </row>
    <row r="8329" spans="21:25" x14ac:dyDescent="0.2">
      <c r="U8329" s="55"/>
      <c r="V8329" s="53"/>
      <c r="W8329" s="53"/>
      <c r="X8329" s="53"/>
      <c r="Y8329" s="55"/>
    </row>
    <row r="8330" spans="21:25" x14ac:dyDescent="0.2">
      <c r="U8330" s="55"/>
      <c r="V8330" s="53"/>
      <c r="W8330" s="53"/>
      <c r="X8330" s="53"/>
      <c r="Y8330" s="55"/>
    </row>
    <row r="8331" spans="21:25" x14ac:dyDescent="0.2">
      <c r="U8331" s="55"/>
      <c r="V8331" s="53"/>
      <c r="W8331" s="53"/>
      <c r="X8331" s="53"/>
      <c r="Y8331" s="55"/>
    </row>
    <row r="8332" spans="21:25" x14ac:dyDescent="0.2">
      <c r="U8332" s="55"/>
      <c r="V8332" s="53"/>
      <c r="W8332" s="53"/>
      <c r="X8332" s="53"/>
      <c r="Y8332" s="55"/>
    </row>
    <row r="8333" spans="21:25" x14ac:dyDescent="0.2">
      <c r="U8333" s="55"/>
      <c r="V8333" s="53"/>
      <c r="W8333" s="53"/>
      <c r="X8333" s="53"/>
      <c r="Y8333" s="55"/>
    </row>
    <row r="8334" spans="21:25" x14ac:dyDescent="0.2">
      <c r="U8334" s="55"/>
      <c r="V8334" s="53"/>
      <c r="W8334" s="53"/>
      <c r="X8334" s="53"/>
      <c r="Y8334" s="55"/>
    </row>
    <row r="8335" spans="21:25" x14ac:dyDescent="0.2">
      <c r="U8335" s="55"/>
      <c r="V8335" s="53"/>
      <c r="W8335" s="53"/>
      <c r="X8335" s="53"/>
      <c r="Y8335" s="55"/>
    </row>
    <row r="8336" spans="21:25" x14ac:dyDescent="0.2">
      <c r="U8336" s="55"/>
      <c r="V8336" s="53"/>
      <c r="W8336" s="53"/>
      <c r="X8336" s="53"/>
      <c r="Y8336" s="55"/>
    </row>
    <row r="8337" spans="21:25" x14ac:dyDescent="0.2">
      <c r="U8337" s="55"/>
      <c r="V8337" s="53"/>
      <c r="W8337" s="53"/>
      <c r="X8337" s="53"/>
      <c r="Y8337" s="55"/>
    </row>
    <row r="8338" spans="21:25" x14ac:dyDescent="0.2">
      <c r="U8338" s="55"/>
      <c r="V8338" s="53"/>
      <c r="W8338" s="53"/>
      <c r="X8338" s="53"/>
      <c r="Y8338" s="55"/>
    </row>
    <row r="8339" spans="21:25" x14ac:dyDescent="0.2">
      <c r="U8339" s="55"/>
      <c r="V8339" s="53"/>
      <c r="W8339" s="53"/>
      <c r="X8339" s="53"/>
      <c r="Y8339" s="55"/>
    </row>
    <row r="8340" spans="21:25" x14ac:dyDescent="0.2">
      <c r="U8340" s="55"/>
      <c r="V8340" s="53"/>
      <c r="W8340" s="53"/>
      <c r="X8340" s="53"/>
      <c r="Y8340" s="55"/>
    </row>
    <row r="8341" spans="21:25" x14ac:dyDescent="0.2">
      <c r="U8341" s="55"/>
      <c r="V8341" s="53"/>
      <c r="W8341" s="53"/>
      <c r="X8341" s="53"/>
      <c r="Y8341" s="55"/>
    </row>
    <row r="8342" spans="21:25" x14ac:dyDescent="0.2">
      <c r="U8342" s="55"/>
      <c r="V8342" s="53"/>
      <c r="W8342" s="53"/>
      <c r="X8342" s="53"/>
      <c r="Y8342" s="55"/>
    </row>
    <row r="8343" spans="21:25" x14ac:dyDescent="0.2">
      <c r="U8343" s="55"/>
      <c r="V8343" s="53"/>
      <c r="W8343" s="53"/>
      <c r="X8343" s="53"/>
      <c r="Y8343" s="55"/>
    </row>
    <row r="8344" spans="21:25" x14ac:dyDescent="0.2">
      <c r="U8344" s="55"/>
      <c r="V8344" s="53"/>
      <c r="W8344" s="53"/>
      <c r="X8344" s="53"/>
      <c r="Y8344" s="55"/>
    </row>
    <row r="8345" spans="21:25" x14ac:dyDescent="0.2">
      <c r="U8345" s="55"/>
      <c r="V8345" s="53"/>
      <c r="W8345" s="53"/>
      <c r="X8345" s="53"/>
      <c r="Y8345" s="55"/>
    </row>
    <row r="8346" spans="21:25" x14ac:dyDescent="0.2">
      <c r="U8346" s="55"/>
      <c r="V8346" s="53"/>
      <c r="W8346" s="53"/>
      <c r="X8346" s="53"/>
      <c r="Y8346" s="55"/>
    </row>
    <row r="8347" spans="21:25" x14ac:dyDescent="0.2">
      <c r="U8347" s="55"/>
      <c r="V8347" s="53"/>
      <c r="W8347" s="53"/>
      <c r="X8347" s="53"/>
      <c r="Y8347" s="55"/>
    </row>
    <row r="8348" spans="21:25" x14ac:dyDescent="0.2">
      <c r="U8348" s="55"/>
      <c r="V8348" s="53"/>
      <c r="W8348" s="53"/>
      <c r="X8348" s="53"/>
      <c r="Y8348" s="55"/>
    </row>
    <row r="8349" spans="21:25" x14ac:dyDescent="0.2">
      <c r="U8349" s="55"/>
      <c r="V8349" s="53"/>
      <c r="W8349" s="53"/>
      <c r="X8349" s="53"/>
      <c r="Y8349" s="55"/>
    </row>
    <row r="8350" spans="21:25" x14ac:dyDescent="0.2">
      <c r="U8350" s="55"/>
      <c r="V8350" s="53"/>
      <c r="W8350" s="53"/>
      <c r="X8350" s="53"/>
      <c r="Y8350" s="55"/>
    </row>
    <row r="8351" spans="21:25" x14ac:dyDescent="0.2">
      <c r="U8351" s="55"/>
      <c r="V8351" s="53"/>
      <c r="W8351" s="53"/>
      <c r="X8351" s="53"/>
      <c r="Y8351" s="55"/>
    </row>
    <row r="8352" spans="21:25" x14ac:dyDescent="0.2">
      <c r="U8352" s="55"/>
      <c r="V8352" s="53"/>
      <c r="W8352" s="53"/>
      <c r="X8352" s="53"/>
      <c r="Y8352" s="55"/>
    </row>
    <row r="8353" spans="21:25" x14ac:dyDescent="0.2">
      <c r="U8353" s="55"/>
      <c r="V8353" s="53"/>
      <c r="W8353" s="53"/>
      <c r="X8353" s="53"/>
      <c r="Y8353" s="55"/>
    </row>
    <row r="8354" spans="21:25" x14ac:dyDescent="0.2">
      <c r="U8354" s="55"/>
      <c r="V8354" s="53"/>
      <c r="W8354" s="53"/>
      <c r="X8354" s="53"/>
      <c r="Y8354" s="55"/>
    </row>
    <row r="8355" spans="21:25" x14ac:dyDescent="0.2">
      <c r="U8355" s="55"/>
      <c r="V8355" s="53"/>
      <c r="W8355" s="53"/>
      <c r="X8355" s="53"/>
      <c r="Y8355" s="55"/>
    </row>
    <row r="8356" spans="21:25" x14ac:dyDescent="0.2">
      <c r="U8356" s="55"/>
      <c r="V8356" s="53"/>
      <c r="W8356" s="53"/>
      <c r="X8356" s="53"/>
      <c r="Y8356" s="55"/>
    </row>
    <row r="8357" spans="21:25" x14ac:dyDescent="0.2">
      <c r="U8357" s="55"/>
      <c r="V8357" s="53"/>
      <c r="W8357" s="53"/>
      <c r="X8357" s="53"/>
      <c r="Y8357" s="55"/>
    </row>
    <row r="8358" spans="21:25" x14ac:dyDescent="0.2">
      <c r="U8358" s="55"/>
      <c r="V8358" s="53"/>
      <c r="W8358" s="53"/>
      <c r="X8358" s="53"/>
      <c r="Y8358" s="55"/>
    </row>
    <row r="8359" spans="21:25" x14ac:dyDescent="0.2">
      <c r="U8359" s="55"/>
      <c r="V8359" s="53"/>
      <c r="W8359" s="53"/>
      <c r="X8359" s="53"/>
      <c r="Y8359" s="55"/>
    </row>
    <row r="8360" spans="21:25" x14ac:dyDescent="0.2">
      <c r="U8360" s="55"/>
      <c r="V8360" s="53"/>
      <c r="W8360" s="53"/>
      <c r="X8360" s="53"/>
      <c r="Y8360" s="55"/>
    </row>
    <row r="8361" spans="21:25" x14ac:dyDescent="0.2">
      <c r="U8361" s="55"/>
      <c r="V8361" s="53"/>
      <c r="W8361" s="53"/>
      <c r="X8361" s="53"/>
      <c r="Y8361" s="55"/>
    </row>
    <row r="8362" spans="21:25" x14ac:dyDescent="0.2">
      <c r="U8362" s="55"/>
      <c r="V8362" s="53"/>
      <c r="W8362" s="53"/>
      <c r="X8362" s="53"/>
      <c r="Y8362" s="55"/>
    </row>
    <row r="8363" spans="21:25" x14ac:dyDescent="0.2">
      <c r="U8363" s="55"/>
      <c r="V8363" s="53"/>
      <c r="W8363" s="53"/>
      <c r="X8363" s="53"/>
      <c r="Y8363" s="55"/>
    </row>
    <row r="8364" spans="21:25" x14ac:dyDescent="0.2">
      <c r="U8364" s="55"/>
      <c r="V8364" s="53"/>
      <c r="W8364" s="53"/>
      <c r="X8364" s="53"/>
      <c r="Y8364" s="55"/>
    </row>
    <row r="8365" spans="21:25" x14ac:dyDescent="0.2">
      <c r="U8365" s="55"/>
      <c r="V8365" s="53"/>
      <c r="W8365" s="53"/>
      <c r="X8365" s="53"/>
      <c r="Y8365" s="55"/>
    </row>
    <row r="8366" spans="21:25" x14ac:dyDescent="0.2">
      <c r="U8366" s="55"/>
      <c r="V8366" s="53"/>
      <c r="W8366" s="53"/>
      <c r="X8366" s="53"/>
      <c r="Y8366" s="55"/>
    </row>
    <row r="8367" spans="21:25" x14ac:dyDescent="0.2">
      <c r="U8367" s="55"/>
      <c r="V8367" s="53"/>
      <c r="W8367" s="53"/>
      <c r="X8367" s="53"/>
      <c r="Y8367" s="55"/>
    </row>
    <row r="8368" spans="21:25" x14ac:dyDescent="0.2">
      <c r="U8368" s="55"/>
      <c r="V8368" s="53"/>
      <c r="W8368" s="53"/>
      <c r="X8368" s="53"/>
      <c r="Y8368" s="55"/>
    </row>
    <row r="8369" spans="21:25" x14ac:dyDescent="0.2">
      <c r="U8369" s="55"/>
      <c r="V8369" s="53"/>
      <c r="W8369" s="53"/>
      <c r="X8369" s="53"/>
      <c r="Y8369" s="55"/>
    </row>
    <row r="8370" spans="21:25" x14ac:dyDescent="0.2">
      <c r="U8370" s="55"/>
      <c r="V8370" s="53"/>
      <c r="W8370" s="53"/>
      <c r="X8370" s="53"/>
      <c r="Y8370" s="55"/>
    </row>
    <row r="8371" spans="21:25" x14ac:dyDescent="0.2">
      <c r="U8371" s="55"/>
      <c r="V8371" s="53"/>
      <c r="W8371" s="53"/>
      <c r="X8371" s="53"/>
      <c r="Y8371" s="55"/>
    </row>
    <row r="8372" spans="21:25" x14ac:dyDescent="0.2">
      <c r="U8372" s="55"/>
      <c r="V8372" s="53"/>
      <c r="W8372" s="53"/>
      <c r="X8372" s="53"/>
      <c r="Y8372" s="55"/>
    </row>
    <row r="8373" spans="21:25" x14ac:dyDescent="0.2">
      <c r="U8373" s="55"/>
      <c r="V8373" s="53"/>
      <c r="W8373" s="53"/>
      <c r="X8373" s="53"/>
      <c r="Y8373" s="55"/>
    </row>
    <row r="8374" spans="21:25" x14ac:dyDescent="0.2">
      <c r="U8374" s="55"/>
      <c r="V8374" s="53"/>
      <c r="W8374" s="53"/>
      <c r="X8374" s="53"/>
      <c r="Y8374" s="55"/>
    </row>
    <row r="8375" spans="21:25" x14ac:dyDescent="0.2">
      <c r="U8375" s="55"/>
      <c r="V8375" s="53"/>
      <c r="W8375" s="53"/>
      <c r="X8375" s="53"/>
      <c r="Y8375" s="55"/>
    </row>
    <row r="8376" spans="21:25" x14ac:dyDescent="0.2">
      <c r="U8376" s="55"/>
      <c r="V8376" s="53"/>
      <c r="W8376" s="53"/>
      <c r="X8376" s="53"/>
      <c r="Y8376" s="55"/>
    </row>
    <row r="8377" spans="21:25" x14ac:dyDescent="0.2">
      <c r="U8377" s="55"/>
      <c r="V8377" s="53"/>
      <c r="W8377" s="53"/>
      <c r="X8377" s="53"/>
      <c r="Y8377" s="55"/>
    </row>
    <row r="8378" spans="21:25" x14ac:dyDescent="0.2">
      <c r="U8378" s="55"/>
      <c r="V8378" s="53"/>
      <c r="W8378" s="53"/>
      <c r="X8378" s="53"/>
      <c r="Y8378" s="55"/>
    </row>
    <row r="8379" spans="21:25" x14ac:dyDescent="0.2">
      <c r="U8379" s="55"/>
      <c r="V8379" s="53"/>
      <c r="W8379" s="53"/>
      <c r="X8379" s="53"/>
      <c r="Y8379" s="55"/>
    </row>
    <row r="8380" spans="21:25" x14ac:dyDescent="0.2">
      <c r="U8380" s="55"/>
      <c r="V8380" s="53"/>
      <c r="W8380" s="53"/>
      <c r="X8380" s="53"/>
      <c r="Y8380" s="55"/>
    </row>
    <row r="8381" spans="21:25" x14ac:dyDescent="0.2">
      <c r="U8381" s="55"/>
      <c r="V8381" s="53"/>
      <c r="W8381" s="53"/>
      <c r="X8381" s="53"/>
      <c r="Y8381" s="55"/>
    </row>
    <row r="8382" spans="21:25" x14ac:dyDescent="0.2">
      <c r="U8382" s="55"/>
      <c r="V8382" s="53"/>
      <c r="W8382" s="53"/>
      <c r="X8382" s="53"/>
      <c r="Y8382" s="55"/>
    </row>
    <row r="8383" spans="21:25" x14ac:dyDescent="0.2">
      <c r="U8383" s="55"/>
      <c r="V8383" s="53"/>
      <c r="W8383" s="53"/>
      <c r="X8383" s="53"/>
      <c r="Y8383" s="55"/>
    </row>
    <row r="8384" spans="21:25" x14ac:dyDescent="0.2">
      <c r="U8384" s="55"/>
      <c r="V8384" s="53"/>
      <c r="W8384" s="53"/>
      <c r="X8384" s="53"/>
      <c r="Y8384" s="55"/>
    </row>
    <row r="8385" spans="21:25" x14ac:dyDescent="0.2">
      <c r="U8385" s="55"/>
      <c r="V8385" s="53"/>
      <c r="W8385" s="53"/>
      <c r="X8385" s="53"/>
      <c r="Y8385" s="55"/>
    </row>
    <row r="8386" spans="21:25" x14ac:dyDescent="0.2">
      <c r="U8386" s="55"/>
      <c r="V8386" s="53"/>
      <c r="W8386" s="53"/>
      <c r="X8386" s="53"/>
      <c r="Y8386" s="55"/>
    </row>
    <row r="8387" spans="21:25" x14ac:dyDescent="0.2">
      <c r="U8387" s="55"/>
      <c r="V8387" s="53"/>
      <c r="W8387" s="53"/>
      <c r="X8387" s="53"/>
      <c r="Y8387" s="55"/>
    </row>
    <row r="8388" spans="21:25" x14ac:dyDescent="0.2">
      <c r="U8388" s="55"/>
      <c r="V8388" s="53"/>
      <c r="W8388" s="53"/>
      <c r="X8388" s="53"/>
      <c r="Y8388" s="55"/>
    </row>
    <row r="8389" spans="21:25" x14ac:dyDescent="0.2">
      <c r="U8389" s="55"/>
      <c r="V8389" s="53"/>
      <c r="W8389" s="53"/>
      <c r="X8389" s="53"/>
      <c r="Y8389" s="55"/>
    </row>
    <row r="8390" spans="21:25" x14ac:dyDescent="0.2">
      <c r="U8390" s="55"/>
      <c r="V8390" s="53"/>
      <c r="W8390" s="53"/>
      <c r="X8390" s="53"/>
      <c r="Y8390" s="55"/>
    </row>
    <row r="8391" spans="21:25" x14ac:dyDescent="0.2">
      <c r="U8391" s="55"/>
      <c r="V8391" s="53"/>
      <c r="W8391" s="53"/>
      <c r="X8391" s="53"/>
      <c r="Y8391" s="55"/>
    </row>
    <row r="8392" spans="21:25" x14ac:dyDescent="0.2">
      <c r="U8392" s="55"/>
      <c r="V8392" s="53"/>
      <c r="W8392" s="53"/>
      <c r="X8392" s="53"/>
      <c r="Y8392" s="55"/>
    </row>
    <row r="8393" spans="21:25" x14ac:dyDescent="0.2">
      <c r="U8393" s="55"/>
      <c r="V8393" s="53"/>
      <c r="W8393" s="53"/>
      <c r="X8393" s="53"/>
      <c r="Y8393" s="55"/>
    </row>
    <row r="8394" spans="21:25" x14ac:dyDescent="0.2">
      <c r="U8394" s="55"/>
      <c r="V8394" s="53"/>
      <c r="W8394" s="53"/>
      <c r="X8394" s="53"/>
      <c r="Y8394" s="55"/>
    </row>
    <row r="8395" spans="21:25" x14ac:dyDescent="0.2">
      <c r="U8395" s="55"/>
      <c r="V8395" s="53"/>
      <c r="W8395" s="53"/>
      <c r="X8395" s="53"/>
      <c r="Y8395" s="55"/>
    </row>
    <row r="8396" spans="21:25" x14ac:dyDescent="0.2">
      <c r="U8396" s="55"/>
      <c r="V8396" s="53"/>
      <c r="W8396" s="53"/>
      <c r="X8396" s="53"/>
      <c r="Y8396" s="55"/>
    </row>
    <row r="8397" spans="21:25" x14ac:dyDescent="0.2">
      <c r="U8397" s="55"/>
      <c r="V8397" s="53"/>
      <c r="W8397" s="53"/>
      <c r="X8397" s="53"/>
      <c r="Y8397" s="55"/>
    </row>
    <row r="8398" spans="21:25" x14ac:dyDescent="0.2">
      <c r="U8398" s="55"/>
      <c r="V8398" s="53"/>
      <c r="W8398" s="53"/>
      <c r="X8398" s="53"/>
      <c r="Y8398" s="55"/>
    </row>
    <row r="8399" spans="21:25" x14ac:dyDescent="0.2">
      <c r="U8399" s="55"/>
      <c r="V8399" s="53"/>
      <c r="W8399" s="53"/>
      <c r="X8399" s="53"/>
      <c r="Y8399" s="55"/>
    </row>
    <row r="8400" spans="21:25" x14ac:dyDescent="0.2">
      <c r="U8400" s="55"/>
      <c r="V8400" s="53"/>
      <c r="W8400" s="53"/>
      <c r="X8400" s="53"/>
      <c r="Y8400" s="55"/>
    </row>
    <row r="8401" spans="21:25" x14ac:dyDescent="0.2">
      <c r="U8401" s="55"/>
      <c r="V8401" s="53"/>
      <c r="W8401" s="53"/>
      <c r="X8401" s="53"/>
      <c r="Y8401" s="55"/>
    </row>
    <row r="8402" spans="21:25" x14ac:dyDescent="0.2">
      <c r="U8402" s="55"/>
      <c r="V8402" s="53"/>
      <c r="W8402" s="53"/>
      <c r="X8402" s="53"/>
      <c r="Y8402" s="55"/>
    </row>
    <row r="8403" spans="21:25" x14ac:dyDescent="0.2">
      <c r="U8403" s="55"/>
      <c r="V8403" s="53"/>
      <c r="W8403" s="53"/>
      <c r="X8403" s="53"/>
      <c r="Y8403" s="55"/>
    </row>
    <row r="8404" spans="21:25" x14ac:dyDescent="0.2">
      <c r="U8404" s="55"/>
      <c r="V8404" s="53"/>
      <c r="W8404" s="53"/>
      <c r="X8404" s="53"/>
      <c r="Y8404" s="55"/>
    </row>
    <row r="8405" spans="21:25" x14ac:dyDescent="0.2">
      <c r="U8405" s="55"/>
      <c r="V8405" s="53"/>
      <c r="W8405" s="53"/>
      <c r="X8405" s="53"/>
      <c r="Y8405" s="55"/>
    </row>
    <row r="8406" spans="21:25" x14ac:dyDescent="0.2">
      <c r="U8406" s="55"/>
      <c r="V8406" s="53"/>
      <c r="W8406" s="53"/>
      <c r="X8406" s="53"/>
      <c r="Y8406" s="55"/>
    </row>
    <row r="8407" spans="21:25" x14ac:dyDescent="0.2">
      <c r="U8407" s="55"/>
      <c r="V8407" s="53"/>
      <c r="W8407" s="53"/>
      <c r="X8407" s="53"/>
      <c r="Y8407" s="55"/>
    </row>
    <row r="8408" spans="21:25" x14ac:dyDescent="0.2">
      <c r="U8408" s="55"/>
      <c r="V8408" s="53"/>
      <c r="W8408" s="53"/>
      <c r="X8408" s="53"/>
      <c r="Y8408" s="55"/>
    </row>
    <row r="8409" spans="21:25" x14ac:dyDescent="0.2">
      <c r="U8409" s="55"/>
      <c r="V8409" s="53"/>
      <c r="W8409" s="53"/>
      <c r="X8409" s="53"/>
      <c r="Y8409" s="55"/>
    </row>
    <row r="8410" spans="21:25" x14ac:dyDescent="0.2">
      <c r="U8410" s="55"/>
      <c r="V8410" s="53"/>
      <c r="W8410" s="53"/>
      <c r="X8410" s="53"/>
      <c r="Y8410" s="55"/>
    </row>
    <row r="8411" spans="21:25" x14ac:dyDescent="0.2">
      <c r="U8411" s="55"/>
      <c r="V8411" s="53"/>
      <c r="W8411" s="53"/>
      <c r="X8411" s="53"/>
      <c r="Y8411" s="55"/>
    </row>
    <row r="8412" spans="21:25" x14ac:dyDescent="0.2">
      <c r="U8412" s="55"/>
      <c r="V8412" s="53"/>
      <c r="W8412" s="53"/>
      <c r="X8412" s="53"/>
      <c r="Y8412" s="55"/>
    </row>
    <row r="8413" spans="21:25" x14ac:dyDescent="0.2">
      <c r="U8413" s="55"/>
      <c r="V8413" s="53"/>
      <c r="W8413" s="53"/>
      <c r="X8413" s="53"/>
      <c r="Y8413" s="55"/>
    </row>
    <row r="8414" spans="21:25" x14ac:dyDescent="0.2">
      <c r="U8414" s="55"/>
      <c r="V8414" s="53"/>
      <c r="W8414" s="53"/>
      <c r="X8414" s="53"/>
      <c r="Y8414" s="55"/>
    </row>
    <row r="8415" spans="21:25" x14ac:dyDescent="0.2">
      <c r="U8415" s="55"/>
      <c r="V8415" s="53"/>
      <c r="W8415" s="53"/>
      <c r="X8415" s="53"/>
      <c r="Y8415" s="55"/>
    </row>
    <row r="8416" spans="21:25" x14ac:dyDescent="0.2">
      <c r="U8416" s="55"/>
      <c r="V8416" s="53"/>
      <c r="W8416" s="53"/>
      <c r="X8416" s="53"/>
      <c r="Y8416" s="55"/>
    </row>
    <row r="8417" spans="21:25" x14ac:dyDescent="0.2">
      <c r="U8417" s="55"/>
      <c r="V8417" s="53"/>
      <c r="W8417" s="53"/>
      <c r="X8417" s="53"/>
      <c r="Y8417" s="55"/>
    </row>
    <row r="8418" spans="21:25" x14ac:dyDescent="0.2">
      <c r="U8418" s="55"/>
      <c r="V8418" s="53"/>
      <c r="W8418" s="53"/>
      <c r="X8418" s="53"/>
      <c r="Y8418" s="55"/>
    </row>
    <row r="8419" spans="21:25" x14ac:dyDescent="0.2">
      <c r="U8419" s="55"/>
      <c r="V8419" s="53"/>
      <c r="W8419" s="53"/>
      <c r="X8419" s="53"/>
      <c r="Y8419" s="55"/>
    </row>
    <row r="8420" spans="21:25" x14ac:dyDescent="0.2">
      <c r="U8420" s="55"/>
      <c r="V8420" s="53"/>
      <c r="W8420" s="53"/>
      <c r="X8420" s="53"/>
      <c r="Y8420" s="55"/>
    </row>
    <row r="8421" spans="21:25" x14ac:dyDescent="0.2">
      <c r="U8421" s="55"/>
      <c r="V8421" s="53"/>
      <c r="W8421" s="53"/>
      <c r="X8421" s="53"/>
      <c r="Y8421" s="55"/>
    </row>
    <row r="8422" spans="21:25" x14ac:dyDescent="0.2">
      <c r="U8422" s="55"/>
      <c r="V8422" s="53"/>
      <c r="W8422" s="53"/>
      <c r="X8422" s="53"/>
      <c r="Y8422" s="55"/>
    </row>
    <row r="8423" spans="21:25" x14ac:dyDescent="0.2">
      <c r="U8423" s="55"/>
      <c r="V8423" s="53"/>
      <c r="W8423" s="53"/>
      <c r="X8423" s="53"/>
      <c r="Y8423" s="55"/>
    </row>
    <row r="8424" spans="21:25" x14ac:dyDescent="0.2">
      <c r="U8424" s="55"/>
      <c r="V8424" s="53"/>
      <c r="W8424" s="53"/>
      <c r="X8424" s="53"/>
      <c r="Y8424" s="55"/>
    </row>
    <row r="8425" spans="21:25" x14ac:dyDescent="0.2">
      <c r="U8425" s="55"/>
      <c r="V8425" s="53"/>
      <c r="W8425" s="53"/>
      <c r="X8425" s="53"/>
      <c r="Y8425" s="55"/>
    </row>
    <row r="8426" spans="21:25" x14ac:dyDescent="0.2">
      <c r="U8426" s="55"/>
      <c r="V8426" s="53"/>
      <c r="W8426" s="53"/>
      <c r="X8426" s="53"/>
      <c r="Y8426" s="55"/>
    </row>
    <row r="8427" spans="21:25" x14ac:dyDescent="0.2">
      <c r="U8427" s="55"/>
      <c r="V8427" s="53"/>
      <c r="W8427" s="53"/>
      <c r="X8427" s="53"/>
      <c r="Y8427" s="55"/>
    </row>
    <row r="8428" spans="21:25" x14ac:dyDescent="0.2">
      <c r="U8428" s="55"/>
      <c r="V8428" s="53"/>
      <c r="W8428" s="53"/>
      <c r="X8428" s="53"/>
      <c r="Y8428" s="55"/>
    </row>
    <row r="8429" spans="21:25" x14ac:dyDescent="0.2">
      <c r="U8429" s="55"/>
      <c r="V8429" s="53"/>
      <c r="W8429" s="53"/>
      <c r="X8429" s="53"/>
      <c r="Y8429" s="55"/>
    </row>
    <row r="8430" spans="21:25" x14ac:dyDescent="0.2">
      <c r="U8430" s="55"/>
      <c r="V8430" s="53"/>
      <c r="W8430" s="53"/>
      <c r="X8430" s="53"/>
      <c r="Y8430" s="55"/>
    </row>
    <row r="8431" spans="21:25" x14ac:dyDescent="0.2">
      <c r="U8431" s="55"/>
      <c r="V8431" s="53"/>
      <c r="W8431" s="53"/>
      <c r="X8431" s="53"/>
      <c r="Y8431" s="55"/>
    </row>
    <row r="8432" spans="21:25" x14ac:dyDescent="0.2">
      <c r="U8432" s="55"/>
      <c r="V8432" s="53"/>
      <c r="W8432" s="53"/>
      <c r="X8432" s="53"/>
      <c r="Y8432" s="55"/>
    </row>
    <row r="8433" spans="21:25" x14ac:dyDescent="0.2">
      <c r="U8433" s="55"/>
      <c r="V8433" s="53"/>
      <c r="W8433" s="53"/>
      <c r="X8433" s="53"/>
      <c r="Y8433" s="55"/>
    </row>
    <row r="8434" spans="21:25" x14ac:dyDescent="0.2">
      <c r="U8434" s="55"/>
      <c r="V8434" s="53"/>
      <c r="W8434" s="53"/>
      <c r="X8434" s="53"/>
      <c r="Y8434" s="55"/>
    </row>
    <row r="8435" spans="21:25" x14ac:dyDescent="0.2">
      <c r="U8435" s="55"/>
      <c r="V8435" s="53"/>
      <c r="W8435" s="53"/>
      <c r="X8435" s="53"/>
      <c r="Y8435" s="55"/>
    </row>
    <row r="8436" spans="21:25" x14ac:dyDescent="0.2">
      <c r="U8436" s="55"/>
      <c r="V8436" s="53"/>
      <c r="W8436" s="53"/>
      <c r="X8436" s="53"/>
      <c r="Y8436" s="55"/>
    </row>
    <row r="8437" spans="21:25" x14ac:dyDescent="0.2">
      <c r="U8437" s="55"/>
      <c r="V8437" s="53"/>
      <c r="W8437" s="53"/>
      <c r="X8437" s="53"/>
      <c r="Y8437" s="55"/>
    </row>
    <row r="8438" spans="21:25" x14ac:dyDescent="0.2">
      <c r="U8438" s="55"/>
      <c r="V8438" s="53"/>
      <c r="W8438" s="53"/>
      <c r="X8438" s="53"/>
      <c r="Y8438" s="55"/>
    </row>
    <row r="8439" spans="21:25" x14ac:dyDescent="0.2">
      <c r="U8439" s="55"/>
      <c r="V8439" s="53"/>
      <c r="W8439" s="53"/>
      <c r="X8439" s="53"/>
      <c r="Y8439" s="55"/>
    </row>
    <row r="8440" spans="21:25" x14ac:dyDescent="0.2">
      <c r="U8440" s="55"/>
      <c r="V8440" s="53"/>
      <c r="W8440" s="53"/>
      <c r="X8440" s="53"/>
      <c r="Y8440" s="55"/>
    </row>
    <row r="8441" spans="21:25" x14ac:dyDescent="0.2">
      <c r="U8441" s="55"/>
      <c r="V8441" s="53"/>
      <c r="W8441" s="53"/>
      <c r="X8441" s="53"/>
      <c r="Y8441" s="55"/>
    </row>
    <row r="8442" spans="21:25" x14ac:dyDescent="0.2">
      <c r="U8442" s="55"/>
      <c r="V8442" s="53"/>
      <c r="W8442" s="53"/>
      <c r="X8442" s="53"/>
      <c r="Y8442" s="55"/>
    </row>
    <row r="8443" spans="21:25" x14ac:dyDescent="0.2">
      <c r="U8443" s="55"/>
      <c r="V8443" s="53"/>
      <c r="W8443" s="53"/>
      <c r="X8443" s="53"/>
      <c r="Y8443" s="55"/>
    </row>
    <row r="8444" spans="21:25" x14ac:dyDescent="0.2">
      <c r="U8444" s="55"/>
      <c r="V8444" s="53"/>
      <c r="W8444" s="53"/>
      <c r="X8444" s="53"/>
      <c r="Y8444" s="55"/>
    </row>
    <row r="8445" spans="21:25" x14ac:dyDescent="0.2">
      <c r="U8445" s="55"/>
      <c r="V8445" s="53"/>
      <c r="W8445" s="53"/>
      <c r="X8445" s="53"/>
      <c r="Y8445" s="55"/>
    </row>
    <row r="8446" spans="21:25" x14ac:dyDescent="0.2">
      <c r="U8446" s="55"/>
      <c r="V8446" s="53"/>
      <c r="W8446" s="53"/>
      <c r="X8446" s="53"/>
      <c r="Y8446" s="55"/>
    </row>
    <row r="8447" spans="21:25" x14ac:dyDescent="0.2">
      <c r="U8447" s="55"/>
      <c r="V8447" s="53"/>
      <c r="W8447" s="53"/>
      <c r="X8447" s="53"/>
      <c r="Y8447" s="55"/>
    </row>
    <row r="8448" spans="21:25" x14ac:dyDescent="0.2">
      <c r="U8448" s="55"/>
      <c r="V8448" s="53"/>
      <c r="W8448" s="53"/>
      <c r="X8448" s="53"/>
      <c r="Y8448" s="55"/>
    </row>
    <row r="8449" spans="21:25" x14ac:dyDescent="0.2">
      <c r="U8449" s="55"/>
      <c r="V8449" s="53"/>
      <c r="W8449" s="53"/>
      <c r="X8449" s="53"/>
      <c r="Y8449" s="55"/>
    </row>
    <row r="8450" spans="21:25" x14ac:dyDescent="0.2">
      <c r="U8450" s="55"/>
      <c r="V8450" s="53"/>
      <c r="W8450" s="53"/>
      <c r="X8450" s="53"/>
      <c r="Y8450" s="55"/>
    </row>
    <row r="8451" spans="21:25" x14ac:dyDescent="0.2">
      <c r="U8451" s="55"/>
      <c r="V8451" s="53"/>
      <c r="W8451" s="53"/>
      <c r="X8451" s="53"/>
      <c r="Y8451" s="55"/>
    </row>
    <row r="8452" spans="21:25" x14ac:dyDescent="0.2">
      <c r="U8452" s="55"/>
      <c r="V8452" s="53"/>
      <c r="W8452" s="53"/>
      <c r="X8452" s="53"/>
      <c r="Y8452" s="55"/>
    </row>
    <row r="8453" spans="21:25" x14ac:dyDescent="0.2">
      <c r="U8453" s="55"/>
      <c r="V8453" s="53"/>
      <c r="W8453" s="53"/>
      <c r="X8453" s="53"/>
      <c r="Y8453" s="55"/>
    </row>
    <row r="8454" spans="21:25" x14ac:dyDescent="0.2">
      <c r="U8454" s="55"/>
      <c r="V8454" s="53"/>
      <c r="W8454" s="53"/>
      <c r="X8454" s="53"/>
      <c r="Y8454" s="55"/>
    </row>
    <row r="8455" spans="21:25" x14ac:dyDescent="0.2">
      <c r="U8455" s="55"/>
      <c r="V8455" s="53"/>
      <c r="W8455" s="53"/>
      <c r="X8455" s="53"/>
      <c r="Y8455" s="55"/>
    </row>
    <row r="8456" spans="21:25" x14ac:dyDescent="0.2">
      <c r="U8456" s="55"/>
      <c r="V8456" s="53"/>
      <c r="W8456" s="53"/>
      <c r="X8456" s="53"/>
      <c r="Y8456" s="55"/>
    </row>
    <row r="8457" spans="21:25" x14ac:dyDescent="0.2">
      <c r="U8457" s="55"/>
      <c r="V8457" s="53"/>
      <c r="W8457" s="53"/>
      <c r="X8457" s="53"/>
      <c r="Y8457" s="55"/>
    </row>
    <row r="8458" spans="21:25" x14ac:dyDescent="0.2">
      <c r="U8458" s="55"/>
      <c r="V8458" s="53"/>
      <c r="W8458" s="53"/>
      <c r="X8458" s="53"/>
      <c r="Y8458" s="55"/>
    </row>
    <row r="8459" spans="21:25" x14ac:dyDescent="0.2">
      <c r="U8459" s="55"/>
      <c r="V8459" s="53"/>
      <c r="W8459" s="53"/>
      <c r="X8459" s="53"/>
      <c r="Y8459" s="55"/>
    </row>
    <row r="8460" spans="21:25" x14ac:dyDescent="0.2">
      <c r="U8460" s="55"/>
      <c r="V8460" s="53"/>
      <c r="W8460" s="53"/>
      <c r="X8460" s="53"/>
      <c r="Y8460" s="55"/>
    </row>
    <row r="8461" spans="21:25" x14ac:dyDescent="0.2">
      <c r="U8461" s="55"/>
      <c r="V8461" s="53"/>
      <c r="W8461" s="53"/>
      <c r="X8461" s="53"/>
      <c r="Y8461" s="55"/>
    </row>
    <row r="8462" spans="21:25" x14ac:dyDescent="0.2">
      <c r="U8462" s="55"/>
      <c r="V8462" s="53"/>
      <c r="W8462" s="53"/>
      <c r="X8462" s="53"/>
      <c r="Y8462" s="55"/>
    </row>
    <row r="8463" spans="21:25" x14ac:dyDescent="0.2">
      <c r="U8463" s="55"/>
      <c r="V8463" s="53"/>
      <c r="W8463" s="53"/>
      <c r="X8463" s="53"/>
      <c r="Y8463" s="55"/>
    </row>
    <row r="8464" spans="21:25" x14ac:dyDescent="0.2">
      <c r="U8464" s="55"/>
      <c r="V8464" s="53"/>
      <c r="W8464" s="53"/>
      <c r="X8464" s="53"/>
      <c r="Y8464" s="55"/>
    </row>
    <row r="8465" spans="21:25" x14ac:dyDescent="0.2">
      <c r="U8465" s="55"/>
      <c r="V8465" s="53"/>
      <c r="W8465" s="53"/>
      <c r="X8465" s="53"/>
      <c r="Y8465" s="55"/>
    </row>
    <row r="8466" spans="21:25" x14ac:dyDescent="0.2">
      <c r="U8466" s="55"/>
      <c r="V8466" s="53"/>
      <c r="W8466" s="53"/>
      <c r="X8466" s="53"/>
      <c r="Y8466" s="55"/>
    </row>
    <row r="8467" spans="21:25" x14ac:dyDescent="0.2">
      <c r="U8467" s="55"/>
      <c r="V8467" s="53"/>
      <c r="W8467" s="53"/>
      <c r="X8467" s="53"/>
      <c r="Y8467" s="55"/>
    </row>
    <row r="8468" spans="21:25" x14ac:dyDescent="0.2">
      <c r="U8468" s="55"/>
      <c r="V8468" s="53"/>
      <c r="W8468" s="53"/>
      <c r="X8468" s="53"/>
      <c r="Y8468" s="55"/>
    </row>
    <row r="8469" spans="21:25" x14ac:dyDescent="0.2">
      <c r="U8469" s="55"/>
      <c r="V8469" s="53"/>
      <c r="W8469" s="53"/>
      <c r="X8469" s="53"/>
      <c r="Y8469" s="55"/>
    </row>
    <row r="8470" spans="21:25" x14ac:dyDescent="0.2">
      <c r="U8470" s="55"/>
      <c r="V8470" s="53"/>
      <c r="W8470" s="53"/>
      <c r="X8470" s="53"/>
      <c r="Y8470" s="55"/>
    </row>
    <row r="8471" spans="21:25" x14ac:dyDescent="0.2">
      <c r="U8471" s="55"/>
      <c r="V8471" s="53"/>
      <c r="W8471" s="53"/>
      <c r="X8471" s="53"/>
      <c r="Y8471" s="55"/>
    </row>
    <row r="8472" spans="21:25" x14ac:dyDescent="0.2">
      <c r="U8472" s="55"/>
      <c r="V8472" s="53"/>
      <c r="W8472" s="53"/>
      <c r="X8472" s="53"/>
      <c r="Y8472" s="55"/>
    </row>
    <row r="8473" spans="21:25" x14ac:dyDescent="0.2">
      <c r="U8473" s="55"/>
      <c r="V8473" s="53"/>
      <c r="W8473" s="53"/>
      <c r="X8473" s="53"/>
      <c r="Y8473" s="55"/>
    </row>
    <row r="8474" spans="21:25" x14ac:dyDescent="0.2">
      <c r="U8474" s="55"/>
      <c r="V8474" s="53"/>
      <c r="W8474" s="53"/>
      <c r="X8474" s="53"/>
      <c r="Y8474" s="55"/>
    </row>
    <row r="8475" spans="21:25" x14ac:dyDescent="0.2">
      <c r="U8475" s="55"/>
      <c r="V8475" s="53"/>
      <c r="W8475" s="53"/>
      <c r="X8475" s="53"/>
      <c r="Y8475" s="55"/>
    </row>
    <row r="8476" spans="21:25" x14ac:dyDescent="0.2">
      <c r="U8476" s="55"/>
      <c r="V8476" s="53"/>
      <c r="W8476" s="53"/>
      <c r="X8476" s="53"/>
      <c r="Y8476" s="55"/>
    </row>
    <row r="8477" spans="21:25" x14ac:dyDescent="0.2">
      <c r="U8477" s="55"/>
      <c r="V8477" s="53"/>
      <c r="W8477" s="53"/>
      <c r="X8477" s="53"/>
      <c r="Y8477" s="55"/>
    </row>
    <row r="8478" spans="21:25" x14ac:dyDescent="0.2">
      <c r="U8478" s="55"/>
      <c r="V8478" s="53"/>
      <c r="W8478" s="53"/>
      <c r="X8478" s="53"/>
      <c r="Y8478" s="55"/>
    </row>
    <row r="8479" spans="21:25" x14ac:dyDescent="0.2">
      <c r="U8479" s="55"/>
      <c r="V8479" s="53"/>
      <c r="W8479" s="53"/>
      <c r="X8479" s="53"/>
      <c r="Y8479" s="55"/>
    </row>
    <row r="8480" spans="21:25" x14ac:dyDescent="0.2">
      <c r="U8480" s="55"/>
      <c r="V8480" s="53"/>
      <c r="W8480" s="53"/>
      <c r="X8480" s="53"/>
      <c r="Y8480" s="55"/>
    </row>
    <row r="8481" spans="21:25" x14ac:dyDescent="0.2">
      <c r="U8481" s="55"/>
      <c r="V8481" s="53"/>
      <c r="W8481" s="53"/>
      <c r="X8481" s="53"/>
      <c r="Y8481" s="55"/>
    </row>
    <row r="8482" spans="21:25" x14ac:dyDescent="0.2">
      <c r="U8482" s="55"/>
      <c r="V8482" s="53"/>
      <c r="W8482" s="53"/>
      <c r="X8482" s="53"/>
      <c r="Y8482" s="55"/>
    </row>
    <row r="8483" spans="21:25" x14ac:dyDescent="0.2">
      <c r="U8483" s="55"/>
      <c r="V8483" s="53"/>
      <c r="W8483" s="53"/>
      <c r="X8483" s="53"/>
      <c r="Y8483" s="55"/>
    </row>
    <row r="8484" spans="21:25" x14ac:dyDescent="0.2">
      <c r="U8484" s="55"/>
      <c r="V8484" s="53"/>
      <c r="W8484" s="53"/>
      <c r="X8484" s="53"/>
      <c r="Y8484" s="55"/>
    </row>
    <row r="8485" spans="21:25" x14ac:dyDescent="0.2">
      <c r="U8485" s="55"/>
      <c r="V8485" s="53"/>
      <c r="W8485" s="53"/>
      <c r="X8485" s="53"/>
      <c r="Y8485" s="55"/>
    </row>
    <row r="8486" spans="21:25" x14ac:dyDescent="0.2">
      <c r="U8486" s="55"/>
      <c r="V8486" s="53"/>
      <c r="W8486" s="53"/>
      <c r="X8486" s="53"/>
      <c r="Y8486" s="55"/>
    </row>
    <row r="8487" spans="21:25" x14ac:dyDescent="0.2">
      <c r="U8487" s="55"/>
      <c r="V8487" s="53"/>
      <c r="W8487" s="53"/>
      <c r="X8487" s="53"/>
      <c r="Y8487" s="55"/>
    </row>
    <row r="8488" spans="21:25" x14ac:dyDescent="0.2">
      <c r="U8488" s="55"/>
      <c r="V8488" s="53"/>
      <c r="W8488" s="53"/>
      <c r="X8488" s="53"/>
      <c r="Y8488" s="55"/>
    </row>
    <row r="8489" spans="21:25" x14ac:dyDescent="0.2">
      <c r="U8489" s="55"/>
      <c r="V8489" s="53"/>
      <c r="W8489" s="53"/>
      <c r="X8489" s="53"/>
      <c r="Y8489" s="55"/>
    </row>
    <row r="8490" spans="21:25" x14ac:dyDescent="0.2">
      <c r="U8490" s="55"/>
      <c r="V8490" s="53"/>
      <c r="W8490" s="53"/>
      <c r="X8490" s="53"/>
      <c r="Y8490" s="55"/>
    </row>
    <row r="8491" spans="21:25" x14ac:dyDescent="0.2">
      <c r="U8491" s="55"/>
      <c r="V8491" s="53"/>
      <c r="W8491" s="53"/>
      <c r="X8491" s="53"/>
      <c r="Y8491" s="55"/>
    </row>
    <row r="8492" spans="21:25" x14ac:dyDescent="0.2">
      <c r="U8492" s="55"/>
      <c r="V8492" s="53"/>
      <c r="W8492" s="53"/>
      <c r="X8492" s="53"/>
      <c r="Y8492" s="55"/>
    </row>
    <row r="8493" spans="21:25" x14ac:dyDescent="0.2">
      <c r="U8493" s="55"/>
      <c r="V8493" s="53"/>
      <c r="W8493" s="53"/>
      <c r="X8493" s="53"/>
      <c r="Y8493" s="55"/>
    </row>
    <row r="8494" spans="21:25" x14ac:dyDescent="0.2">
      <c r="U8494" s="55"/>
      <c r="V8494" s="53"/>
      <c r="W8494" s="53"/>
      <c r="X8494" s="53"/>
      <c r="Y8494" s="55"/>
    </row>
    <row r="8495" spans="21:25" x14ac:dyDescent="0.2">
      <c r="U8495" s="55"/>
      <c r="V8495" s="53"/>
      <c r="W8495" s="53"/>
      <c r="X8495" s="53"/>
      <c r="Y8495" s="55"/>
    </row>
    <row r="8496" spans="21:25" x14ac:dyDescent="0.2">
      <c r="U8496" s="55"/>
      <c r="V8496" s="53"/>
      <c r="W8496" s="53"/>
      <c r="X8496" s="53"/>
      <c r="Y8496" s="55"/>
    </row>
    <row r="8497" spans="21:25" x14ac:dyDescent="0.2">
      <c r="U8497" s="55"/>
      <c r="V8497" s="53"/>
      <c r="W8497" s="53"/>
      <c r="X8497" s="53"/>
      <c r="Y8497" s="55"/>
    </row>
    <row r="8498" spans="21:25" x14ac:dyDescent="0.2">
      <c r="U8498" s="55"/>
      <c r="V8498" s="53"/>
      <c r="W8498" s="53"/>
      <c r="X8498" s="53"/>
      <c r="Y8498" s="55"/>
    </row>
    <row r="8499" spans="21:25" x14ac:dyDescent="0.2">
      <c r="U8499" s="55"/>
      <c r="V8499" s="53"/>
      <c r="W8499" s="53"/>
      <c r="X8499" s="53"/>
      <c r="Y8499" s="55"/>
    </row>
    <row r="8500" spans="21:25" x14ac:dyDescent="0.2">
      <c r="U8500" s="55"/>
      <c r="V8500" s="53"/>
      <c r="W8500" s="53"/>
      <c r="X8500" s="53"/>
      <c r="Y8500" s="55"/>
    </row>
    <row r="8501" spans="21:25" x14ac:dyDescent="0.2">
      <c r="U8501" s="55"/>
      <c r="V8501" s="53"/>
      <c r="W8501" s="53"/>
      <c r="X8501" s="53"/>
      <c r="Y8501" s="55"/>
    </row>
    <row r="8502" spans="21:25" x14ac:dyDescent="0.2">
      <c r="U8502" s="55"/>
      <c r="V8502" s="53"/>
      <c r="W8502" s="53"/>
      <c r="X8502" s="53"/>
      <c r="Y8502" s="55"/>
    </row>
    <row r="8503" spans="21:25" x14ac:dyDescent="0.2">
      <c r="U8503" s="55"/>
      <c r="V8503" s="53"/>
      <c r="W8503" s="53"/>
      <c r="X8503" s="53"/>
      <c r="Y8503" s="55"/>
    </row>
    <row r="8504" spans="21:25" x14ac:dyDescent="0.2">
      <c r="U8504" s="55"/>
      <c r="V8504" s="53"/>
      <c r="W8504" s="53"/>
      <c r="X8504" s="53"/>
      <c r="Y8504" s="55"/>
    </row>
    <row r="8505" spans="21:25" x14ac:dyDescent="0.2">
      <c r="U8505" s="55"/>
      <c r="V8505" s="53"/>
      <c r="W8505" s="53"/>
      <c r="X8505" s="53"/>
      <c r="Y8505" s="55"/>
    </row>
    <row r="8506" spans="21:25" x14ac:dyDescent="0.2">
      <c r="U8506" s="55"/>
      <c r="V8506" s="53"/>
      <c r="W8506" s="53"/>
      <c r="X8506" s="53"/>
      <c r="Y8506" s="55"/>
    </row>
    <row r="8507" spans="21:25" x14ac:dyDescent="0.2">
      <c r="U8507" s="55"/>
      <c r="V8507" s="53"/>
      <c r="W8507" s="53"/>
      <c r="X8507" s="53"/>
      <c r="Y8507" s="55"/>
    </row>
    <row r="8508" spans="21:25" x14ac:dyDescent="0.2">
      <c r="U8508" s="55"/>
      <c r="V8508" s="53"/>
      <c r="W8508" s="53"/>
      <c r="X8508" s="53"/>
      <c r="Y8508" s="55"/>
    </row>
    <row r="8509" spans="21:25" x14ac:dyDescent="0.2">
      <c r="U8509" s="55"/>
      <c r="V8509" s="53"/>
      <c r="W8509" s="53"/>
      <c r="X8509" s="53"/>
      <c r="Y8509" s="55"/>
    </row>
    <row r="8510" spans="21:25" x14ac:dyDescent="0.2">
      <c r="U8510" s="55"/>
      <c r="V8510" s="53"/>
      <c r="W8510" s="53"/>
      <c r="X8510" s="53"/>
      <c r="Y8510" s="55"/>
    </row>
    <row r="8511" spans="21:25" x14ac:dyDescent="0.2">
      <c r="U8511" s="55"/>
      <c r="V8511" s="53"/>
      <c r="W8511" s="53"/>
      <c r="X8511" s="53"/>
      <c r="Y8511" s="55"/>
    </row>
    <row r="8512" spans="21:25" x14ac:dyDescent="0.2">
      <c r="U8512" s="55"/>
      <c r="V8512" s="53"/>
      <c r="W8512" s="53"/>
      <c r="X8512" s="53"/>
      <c r="Y8512" s="55"/>
    </row>
    <row r="8513" spans="21:25" x14ac:dyDescent="0.2">
      <c r="U8513" s="55"/>
      <c r="V8513" s="53"/>
      <c r="W8513" s="53"/>
      <c r="X8513" s="53"/>
      <c r="Y8513" s="55"/>
    </row>
    <row r="8514" spans="21:25" x14ac:dyDescent="0.2">
      <c r="U8514" s="55"/>
      <c r="V8514" s="53"/>
      <c r="W8514" s="53"/>
      <c r="X8514" s="53"/>
      <c r="Y8514" s="55"/>
    </row>
    <row r="8515" spans="21:25" x14ac:dyDescent="0.2">
      <c r="U8515" s="55"/>
      <c r="V8515" s="53"/>
      <c r="W8515" s="53"/>
      <c r="X8515" s="53"/>
      <c r="Y8515" s="55"/>
    </row>
    <row r="8516" spans="21:25" x14ac:dyDescent="0.2">
      <c r="U8516" s="55"/>
      <c r="V8516" s="53"/>
      <c r="W8516" s="53"/>
      <c r="X8516" s="53"/>
      <c r="Y8516" s="55"/>
    </row>
    <row r="8517" spans="21:25" x14ac:dyDescent="0.2">
      <c r="U8517" s="55"/>
      <c r="V8517" s="53"/>
      <c r="W8517" s="53"/>
      <c r="X8517" s="53"/>
      <c r="Y8517" s="55"/>
    </row>
    <row r="8518" spans="21:25" x14ac:dyDescent="0.2">
      <c r="U8518" s="55"/>
      <c r="V8518" s="53"/>
      <c r="W8518" s="53"/>
      <c r="X8518" s="53"/>
      <c r="Y8518" s="55"/>
    </row>
    <row r="8519" spans="21:25" x14ac:dyDescent="0.2">
      <c r="U8519" s="55"/>
      <c r="V8519" s="53"/>
      <c r="W8519" s="53"/>
      <c r="X8519" s="53"/>
      <c r="Y8519" s="55"/>
    </row>
    <row r="8520" spans="21:25" x14ac:dyDescent="0.2">
      <c r="U8520" s="55"/>
      <c r="V8520" s="53"/>
      <c r="W8520" s="53"/>
      <c r="X8520" s="53"/>
      <c r="Y8520" s="55"/>
    </row>
    <row r="8521" spans="21:25" x14ac:dyDescent="0.2">
      <c r="U8521" s="55"/>
      <c r="V8521" s="53"/>
      <c r="W8521" s="53"/>
      <c r="X8521" s="53"/>
      <c r="Y8521" s="55"/>
    </row>
    <row r="8522" spans="21:25" x14ac:dyDescent="0.2">
      <c r="U8522" s="55"/>
      <c r="V8522" s="53"/>
      <c r="W8522" s="53"/>
      <c r="X8522" s="53"/>
      <c r="Y8522" s="55"/>
    </row>
    <row r="8523" spans="21:25" x14ac:dyDescent="0.2">
      <c r="U8523" s="55"/>
      <c r="V8523" s="53"/>
      <c r="W8523" s="53"/>
      <c r="X8523" s="53"/>
      <c r="Y8523" s="55"/>
    </row>
    <row r="8524" spans="21:25" x14ac:dyDescent="0.2">
      <c r="U8524" s="55"/>
      <c r="V8524" s="53"/>
      <c r="W8524" s="53"/>
      <c r="X8524" s="53"/>
      <c r="Y8524" s="55"/>
    </row>
    <row r="8525" spans="21:25" x14ac:dyDescent="0.2">
      <c r="U8525" s="55"/>
      <c r="V8525" s="53"/>
      <c r="W8525" s="53"/>
      <c r="X8525" s="53"/>
      <c r="Y8525" s="55"/>
    </row>
    <row r="8526" spans="21:25" x14ac:dyDescent="0.2">
      <c r="U8526" s="55"/>
      <c r="V8526" s="53"/>
      <c r="W8526" s="53"/>
      <c r="X8526" s="53"/>
      <c r="Y8526" s="55"/>
    </row>
    <row r="8527" spans="21:25" x14ac:dyDescent="0.2">
      <c r="U8527" s="55"/>
      <c r="V8527" s="53"/>
      <c r="W8527" s="53"/>
      <c r="X8527" s="53"/>
      <c r="Y8527" s="55"/>
    </row>
    <row r="8528" spans="21:25" x14ac:dyDescent="0.2">
      <c r="U8528" s="55"/>
      <c r="V8528" s="53"/>
      <c r="W8528" s="53"/>
      <c r="X8528" s="53"/>
      <c r="Y8528" s="55"/>
    </row>
    <row r="8529" spans="21:25" x14ac:dyDescent="0.2">
      <c r="U8529" s="55"/>
      <c r="V8529" s="53"/>
      <c r="W8529" s="53"/>
      <c r="X8529" s="53"/>
      <c r="Y8529" s="55"/>
    </row>
    <row r="8530" spans="21:25" x14ac:dyDescent="0.2">
      <c r="U8530" s="55"/>
      <c r="V8530" s="53"/>
      <c r="W8530" s="53"/>
      <c r="X8530" s="53"/>
      <c r="Y8530" s="55"/>
    </row>
    <row r="8531" spans="21:25" x14ac:dyDescent="0.2">
      <c r="U8531" s="55"/>
      <c r="V8531" s="53"/>
      <c r="W8531" s="53"/>
      <c r="X8531" s="53"/>
      <c r="Y8531" s="55"/>
    </row>
    <row r="8532" spans="21:25" x14ac:dyDescent="0.2">
      <c r="U8532" s="55"/>
      <c r="V8532" s="53"/>
      <c r="W8532" s="53"/>
      <c r="X8532" s="53"/>
      <c r="Y8532" s="55"/>
    </row>
    <row r="8533" spans="21:25" x14ac:dyDescent="0.2">
      <c r="U8533" s="55"/>
      <c r="V8533" s="53"/>
      <c r="W8533" s="53"/>
      <c r="X8533" s="53"/>
      <c r="Y8533" s="55"/>
    </row>
    <row r="8534" spans="21:25" x14ac:dyDescent="0.2">
      <c r="U8534" s="55"/>
      <c r="V8534" s="53"/>
      <c r="W8534" s="53"/>
      <c r="X8534" s="53"/>
      <c r="Y8534" s="55"/>
    </row>
    <row r="8535" spans="21:25" x14ac:dyDescent="0.2">
      <c r="U8535" s="55"/>
      <c r="V8535" s="53"/>
      <c r="W8535" s="53"/>
      <c r="X8535" s="53"/>
      <c r="Y8535" s="55"/>
    </row>
    <row r="8536" spans="21:25" x14ac:dyDescent="0.2">
      <c r="U8536" s="55"/>
      <c r="V8536" s="53"/>
      <c r="W8536" s="53"/>
      <c r="X8536" s="53"/>
      <c r="Y8536" s="55"/>
    </row>
    <row r="8537" spans="21:25" x14ac:dyDescent="0.2">
      <c r="U8537" s="55"/>
      <c r="V8537" s="53"/>
      <c r="W8537" s="53"/>
      <c r="X8537" s="53"/>
      <c r="Y8537" s="55"/>
    </row>
    <row r="8538" spans="21:25" x14ac:dyDescent="0.2">
      <c r="U8538" s="55"/>
      <c r="V8538" s="53"/>
      <c r="W8538" s="53"/>
      <c r="X8538" s="53"/>
      <c r="Y8538" s="55"/>
    </row>
    <row r="8539" spans="21:25" x14ac:dyDescent="0.2">
      <c r="U8539" s="55"/>
      <c r="V8539" s="53"/>
      <c r="W8539" s="53"/>
      <c r="X8539" s="53"/>
      <c r="Y8539" s="55"/>
    </row>
    <row r="8540" spans="21:25" x14ac:dyDescent="0.2">
      <c r="U8540" s="55"/>
      <c r="V8540" s="53"/>
      <c r="W8540" s="53"/>
      <c r="X8540" s="53"/>
      <c r="Y8540" s="55"/>
    </row>
    <row r="8541" spans="21:25" x14ac:dyDescent="0.2">
      <c r="U8541" s="55"/>
      <c r="V8541" s="53"/>
      <c r="W8541" s="53"/>
      <c r="X8541" s="53"/>
      <c r="Y8541" s="55"/>
    </row>
    <row r="8542" spans="21:25" x14ac:dyDescent="0.2">
      <c r="U8542" s="55"/>
      <c r="V8542" s="53"/>
      <c r="W8542" s="53"/>
      <c r="X8542" s="53"/>
      <c r="Y8542" s="55"/>
    </row>
    <row r="8543" spans="21:25" x14ac:dyDescent="0.2">
      <c r="U8543" s="55"/>
      <c r="V8543" s="53"/>
      <c r="W8543" s="53"/>
      <c r="X8543" s="53"/>
      <c r="Y8543" s="55"/>
    </row>
    <row r="8544" spans="21:25" x14ac:dyDescent="0.2">
      <c r="U8544" s="55"/>
      <c r="V8544" s="53"/>
      <c r="W8544" s="53"/>
      <c r="X8544" s="53"/>
      <c r="Y8544" s="55"/>
    </row>
    <row r="8545" spans="21:25" x14ac:dyDescent="0.2">
      <c r="U8545" s="55"/>
      <c r="V8545" s="53"/>
      <c r="W8545" s="53"/>
      <c r="X8545" s="53"/>
      <c r="Y8545" s="55"/>
    </row>
    <row r="8546" spans="21:25" x14ac:dyDescent="0.2">
      <c r="U8546" s="55"/>
      <c r="V8546" s="53"/>
      <c r="W8546" s="53"/>
      <c r="X8546" s="53"/>
      <c r="Y8546" s="55"/>
    </row>
    <row r="8547" spans="21:25" x14ac:dyDescent="0.2">
      <c r="U8547" s="55"/>
      <c r="V8547" s="53"/>
      <c r="W8547" s="53"/>
      <c r="X8547" s="53"/>
      <c r="Y8547" s="55"/>
    </row>
    <row r="8548" spans="21:25" x14ac:dyDescent="0.2">
      <c r="U8548" s="55"/>
      <c r="V8548" s="53"/>
      <c r="W8548" s="53"/>
      <c r="X8548" s="53"/>
      <c r="Y8548" s="55"/>
    </row>
    <row r="8549" spans="21:25" x14ac:dyDescent="0.2">
      <c r="U8549" s="55"/>
      <c r="V8549" s="53"/>
      <c r="W8549" s="53"/>
      <c r="X8549" s="53"/>
      <c r="Y8549" s="55"/>
    </row>
    <row r="8550" spans="21:25" x14ac:dyDescent="0.2">
      <c r="U8550" s="55"/>
      <c r="V8550" s="53"/>
      <c r="W8550" s="53"/>
      <c r="X8550" s="53"/>
      <c r="Y8550" s="55"/>
    </row>
    <row r="8551" spans="21:25" x14ac:dyDescent="0.2">
      <c r="U8551" s="55"/>
      <c r="V8551" s="53"/>
      <c r="W8551" s="53"/>
      <c r="X8551" s="53"/>
      <c r="Y8551" s="55"/>
    </row>
    <row r="8552" spans="21:25" x14ac:dyDescent="0.2">
      <c r="U8552" s="55"/>
      <c r="V8552" s="53"/>
      <c r="W8552" s="53"/>
      <c r="X8552" s="53"/>
      <c r="Y8552" s="55"/>
    </row>
    <row r="8553" spans="21:25" x14ac:dyDescent="0.2">
      <c r="U8553" s="55"/>
      <c r="V8553" s="53"/>
      <c r="W8553" s="53"/>
      <c r="X8553" s="53"/>
      <c r="Y8553" s="55"/>
    </row>
    <row r="8554" spans="21:25" x14ac:dyDescent="0.2">
      <c r="U8554" s="55"/>
      <c r="V8554" s="53"/>
      <c r="W8554" s="53"/>
      <c r="X8554" s="53"/>
      <c r="Y8554" s="55"/>
    </row>
    <row r="8555" spans="21:25" x14ac:dyDescent="0.2">
      <c r="U8555" s="55"/>
      <c r="V8555" s="53"/>
      <c r="W8555" s="53"/>
      <c r="X8555" s="53"/>
      <c r="Y8555" s="55"/>
    </row>
    <row r="8556" spans="21:25" x14ac:dyDescent="0.2">
      <c r="U8556" s="55"/>
      <c r="V8556" s="53"/>
      <c r="W8556" s="53"/>
      <c r="X8556" s="53"/>
      <c r="Y8556" s="55"/>
    </row>
    <row r="8557" spans="21:25" x14ac:dyDescent="0.2">
      <c r="U8557" s="55"/>
      <c r="V8557" s="53"/>
      <c r="W8557" s="53"/>
      <c r="X8557" s="53"/>
      <c r="Y8557" s="55"/>
    </row>
    <row r="8558" spans="21:25" x14ac:dyDescent="0.2">
      <c r="U8558" s="55"/>
      <c r="V8558" s="53"/>
      <c r="W8558" s="53"/>
      <c r="X8558" s="53"/>
      <c r="Y8558" s="55"/>
    </row>
    <row r="8559" spans="21:25" x14ac:dyDescent="0.2">
      <c r="U8559" s="55"/>
      <c r="V8559" s="53"/>
      <c r="W8559" s="53"/>
      <c r="X8559" s="53"/>
      <c r="Y8559" s="55"/>
    </row>
    <row r="8560" spans="21:25" x14ac:dyDescent="0.2">
      <c r="U8560" s="55"/>
      <c r="V8560" s="53"/>
      <c r="W8560" s="53"/>
      <c r="X8560" s="53"/>
      <c r="Y8560" s="55"/>
    </row>
    <row r="8561" spans="21:25" x14ac:dyDescent="0.2">
      <c r="U8561" s="55"/>
      <c r="V8561" s="53"/>
      <c r="W8561" s="53"/>
      <c r="X8561" s="53"/>
      <c r="Y8561" s="55"/>
    </row>
    <row r="8562" spans="21:25" x14ac:dyDescent="0.2">
      <c r="U8562" s="55"/>
      <c r="V8562" s="53"/>
      <c r="W8562" s="53"/>
      <c r="X8562" s="53"/>
      <c r="Y8562" s="55"/>
    </row>
    <row r="8563" spans="21:25" x14ac:dyDescent="0.2">
      <c r="U8563" s="55"/>
      <c r="V8563" s="53"/>
      <c r="W8563" s="53"/>
      <c r="X8563" s="53"/>
      <c r="Y8563" s="55"/>
    </row>
    <row r="8564" spans="21:25" x14ac:dyDescent="0.2">
      <c r="U8564" s="55"/>
      <c r="V8564" s="53"/>
      <c r="W8564" s="53"/>
      <c r="X8564" s="53"/>
      <c r="Y8564" s="55"/>
    </row>
    <row r="8565" spans="21:25" x14ac:dyDescent="0.2">
      <c r="U8565" s="55"/>
      <c r="V8565" s="53"/>
      <c r="W8565" s="53"/>
      <c r="X8565" s="53"/>
      <c r="Y8565" s="55"/>
    </row>
    <row r="8566" spans="21:25" x14ac:dyDescent="0.2">
      <c r="U8566" s="55"/>
      <c r="V8566" s="53"/>
      <c r="W8566" s="53"/>
      <c r="X8566" s="53"/>
      <c r="Y8566" s="55"/>
    </row>
    <row r="8567" spans="21:25" x14ac:dyDescent="0.2">
      <c r="U8567" s="55"/>
      <c r="V8567" s="53"/>
      <c r="W8567" s="53"/>
      <c r="X8567" s="53"/>
      <c r="Y8567" s="55"/>
    </row>
    <row r="8568" spans="21:25" x14ac:dyDescent="0.2">
      <c r="U8568" s="55"/>
      <c r="V8568" s="53"/>
      <c r="W8568" s="53"/>
      <c r="X8568" s="53"/>
      <c r="Y8568" s="55"/>
    </row>
    <row r="8569" spans="21:25" x14ac:dyDescent="0.2">
      <c r="U8569" s="55"/>
      <c r="V8569" s="53"/>
      <c r="W8569" s="53"/>
      <c r="X8569" s="53"/>
      <c r="Y8569" s="55"/>
    </row>
    <row r="8570" spans="21:25" x14ac:dyDescent="0.2">
      <c r="U8570" s="55"/>
      <c r="V8570" s="53"/>
      <c r="W8570" s="53"/>
      <c r="X8570" s="53"/>
      <c r="Y8570" s="55"/>
    </row>
    <row r="8571" spans="21:25" x14ac:dyDescent="0.2">
      <c r="U8571" s="55"/>
      <c r="V8571" s="53"/>
      <c r="W8571" s="53"/>
      <c r="X8571" s="53"/>
      <c r="Y8571" s="55"/>
    </row>
    <row r="8572" spans="21:25" x14ac:dyDescent="0.2">
      <c r="U8572" s="55"/>
      <c r="V8572" s="53"/>
      <c r="W8572" s="53"/>
      <c r="X8572" s="53"/>
      <c r="Y8572" s="55"/>
    </row>
    <row r="8573" spans="21:25" x14ac:dyDescent="0.2">
      <c r="U8573" s="55"/>
      <c r="V8573" s="53"/>
      <c r="W8573" s="53"/>
      <c r="X8573" s="53"/>
      <c r="Y8573" s="55"/>
    </row>
    <row r="8574" spans="21:25" x14ac:dyDescent="0.2">
      <c r="U8574" s="55"/>
      <c r="V8574" s="53"/>
      <c r="W8574" s="53"/>
      <c r="X8574" s="53"/>
      <c r="Y8574" s="55"/>
    </row>
    <row r="8575" spans="21:25" x14ac:dyDescent="0.2">
      <c r="U8575" s="55"/>
      <c r="V8575" s="53"/>
      <c r="W8575" s="53"/>
      <c r="X8575" s="53"/>
      <c r="Y8575" s="55"/>
    </row>
    <row r="8576" spans="21:25" x14ac:dyDescent="0.2">
      <c r="U8576" s="55"/>
      <c r="V8576" s="53"/>
      <c r="W8576" s="53"/>
      <c r="X8576" s="53"/>
      <c r="Y8576" s="55"/>
    </row>
    <row r="8577" spans="21:25" x14ac:dyDescent="0.2">
      <c r="U8577" s="55"/>
      <c r="V8577" s="53"/>
      <c r="W8577" s="53"/>
      <c r="X8577" s="53"/>
      <c r="Y8577" s="55"/>
    </row>
    <row r="8578" spans="21:25" x14ac:dyDescent="0.2">
      <c r="U8578" s="55"/>
      <c r="V8578" s="53"/>
      <c r="W8578" s="53"/>
      <c r="X8578" s="53"/>
      <c r="Y8578" s="55"/>
    </row>
    <row r="8579" spans="21:25" x14ac:dyDescent="0.2">
      <c r="U8579" s="55"/>
      <c r="V8579" s="53"/>
      <c r="W8579" s="53"/>
      <c r="X8579" s="53"/>
      <c r="Y8579" s="55"/>
    </row>
    <row r="8580" spans="21:25" x14ac:dyDescent="0.2">
      <c r="U8580" s="55"/>
      <c r="V8580" s="53"/>
      <c r="W8580" s="53"/>
      <c r="X8580" s="53"/>
      <c r="Y8580" s="55"/>
    </row>
    <row r="8581" spans="21:25" x14ac:dyDescent="0.2">
      <c r="U8581" s="55"/>
      <c r="V8581" s="53"/>
      <c r="W8581" s="53"/>
      <c r="X8581" s="53"/>
      <c r="Y8581" s="55"/>
    </row>
    <row r="8582" spans="21:25" x14ac:dyDescent="0.2">
      <c r="U8582" s="55"/>
      <c r="V8582" s="53"/>
      <c r="W8582" s="53"/>
      <c r="X8582" s="53"/>
      <c r="Y8582" s="55"/>
    </row>
    <row r="8583" spans="21:25" x14ac:dyDescent="0.2">
      <c r="U8583" s="55"/>
      <c r="V8583" s="53"/>
      <c r="W8583" s="53"/>
      <c r="X8583" s="53"/>
      <c r="Y8583" s="55"/>
    </row>
    <row r="8584" spans="21:25" x14ac:dyDescent="0.2">
      <c r="U8584" s="55"/>
      <c r="V8584" s="53"/>
      <c r="W8584" s="53"/>
      <c r="X8584" s="53"/>
      <c r="Y8584" s="55"/>
    </row>
    <row r="8585" spans="21:25" x14ac:dyDescent="0.2">
      <c r="U8585" s="55"/>
      <c r="V8585" s="53"/>
      <c r="W8585" s="53"/>
      <c r="X8585" s="53"/>
      <c r="Y8585" s="55"/>
    </row>
    <row r="8586" spans="21:25" x14ac:dyDescent="0.2">
      <c r="U8586" s="55"/>
      <c r="V8586" s="53"/>
      <c r="W8586" s="53"/>
      <c r="X8586" s="53"/>
      <c r="Y8586" s="55"/>
    </row>
    <row r="8587" spans="21:25" x14ac:dyDescent="0.2">
      <c r="U8587" s="55"/>
      <c r="V8587" s="53"/>
      <c r="W8587" s="53"/>
      <c r="X8587" s="53"/>
      <c r="Y8587" s="55"/>
    </row>
    <row r="8588" spans="21:25" x14ac:dyDescent="0.2">
      <c r="U8588" s="55"/>
      <c r="V8588" s="53"/>
      <c r="W8588" s="53"/>
      <c r="X8588" s="53"/>
      <c r="Y8588" s="55"/>
    </row>
    <row r="8589" spans="21:25" x14ac:dyDescent="0.2">
      <c r="U8589" s="55"/>
      <c r="V8589" s="53"/>
      <c r="W8589" s="53"/>
      <c r="X8589" s="53"/>
      <c r="Y8589" s="55"/>
    </row>
    <row r="8590" spans="21:25" x14ac:dyDescent="0.2">
      <c r="U8590" s="55"/>
      <c r="V8590" s="53"/>
      <c r="W8590" s="53"/>
      <c r="X8590" s="53"/>
      <c r="Y8590" s="55"/>
    </row>
    <row r="8591" spans="21:25" x14ac:dyDescent="0.2">
      <c r="U8591" s="55"/>
      <c r="V8591" s="53"/>
      <c r="W8591" s="53"/>
      <c r="X8591" s="53"/>
      <c r="Y8591" s="55"/>
    </row>
    <row r="8592" spans="21:25" x14ac:dyDescent="0.2">
      <c r="U8592" s="55"/>
      <c r="V8592" s="53"/>
      <c r="W8592" s="53"/>
      <c r="X8592" s="53"/>
      <c r="Y8592" s="55"/>
    </row>
    <row r="8593" spans="21:25" x14ac:dyDescent="0.2">
      <c r="U8593" s="55"/>
      <c r="V8593" s="53"/>
      <c r="W8593" s="53"/>
      <c r="X8593" s="53"/>
      <c r="Y8593" s="55"/>
    </row>
    <row r="8594" spans="21:25" x14ac:dyDescent="0.2">
      <c r="U8594" s="55"/>
      <c r="V8594" s="53"/>
      <c r="W8594" s="53"/>
      <c r="X8594" s="53"/>
      <c r="Y8594" s="55"/>
    </row>
    <row r="8595" spans="21:25" x14ac:dyDescent="0.2">
      <c r="U8595" s="55"/>
      <c r="V8595" s="53"/>
      <c r="W8595" s="53"/>
      <c r="X8595" s="53"/>
      <c r="Y8595" s="55"/>
    </row>
    <row r="8596" spans="21:25" x14ac:dyDescent="0.2">
      <c r="U8596" s="55"/>
      <c r="V8596" s="53"/>
      <c r="W8596" s="53"/>
      <c r="X8596" s="53"/>
      <c r="Y8596" s="55"/>
    </row>
    <row r="8597" spans="21:25" x14ac:dyDescent="0.2">
      <c r="U8597" s="55"/>
      <c r="V8597" s="53"/>
      <c r="W8597" s="53"/>
      <c r="X8597" s="53"/>
      <c r="Y8597" s="55"/>
    </row>
    <row r="8598" spans="21:25" x14ac:dyDescent="0.2">
      <c r="U8598" s="55"/>
      <c r="V8598" s="53"/>
      <c r="W8598" s="53"/>
      <c r="X8598" s="53"/>
      <c r="Y8598" s="55"/>
    </row>
    <row r="8599" spans="21:25" x14ac:dyDescent="0.2">
      <c r="U8599" s="55"/>
      <c r="V8599" s="53"/>
      <c r="W8599" s="53"/>
      <c r="X8599" s="53"/>
      <c r="Y8599" s="55"/>
    </row>
    <row r="8600" spans="21:25" x14ac:dyDescent="0.2">
      <c r="U8600" s="55"/>
      <c r="V8600" s="53"/>
      <c r="W8600" s="53"/>
      <c r="X8600" s="53"/>
      <c r="Y8600" s="55"/>
    </row>
    <row r="8601" spans="21:25" x14ac:dyDescent="0.2">
      <c r="U8601" s="55"/>
      <c r="V8601" s="53"/>
      <c r="W8601" s="53"/>
      <c r="X8601" s="53"/>
      <c r="Y8601" s="55"/>
    </row>
    <row r="8602" spans="21:25" x14ac:dyDescent="0.2">
      <c r="U8602" s="55"/>
      <c r="V8602" s="53"/>
      <c r="W8602" s="53"/>
      <c r="X8602" s="53"/>
      <c r="Y8602" s="55"/>
    </row>
    <row r="8603" spans="21:25" x14ac:dyDescent="0.2">
      <c r="U8603" s="55"/>
      <c r="V8603" s="53"/>
      <c r="W8603" s="53"/>
      <c r="X8603" s="53"/>
      <c r="Y8603" s="55"/>
    </row>
    <row r="8604" spans="21:25" x14ac:dyDescent="0.2">
      <c r="U8604" s="55"/>
      <c r="V8604" s="53"/>
      <c r="W8604" s="53"/>
      <c r="X8604" s="53"/>
      <c r="Y8604" s="55"/>
    </row>
    <row r="8605" spans="21:25" x14ac:dyDescent="0.2">
      <c r="U8605" s="55"/>
      <c r="V8605" s="53"/>
      <c r="W8605" s="53"/>
      <c r="X8605" s="53"/>
      <c r="Y8605" s="55"/>
    </row>
    <row r="8606" spans="21:25" x14ac:dyDescent="0.2">
      <c r="U8606" s="55"/>
      <c r="V8606" s="53"/>
      <c r="W8606" s="53"/>
      <c r="X8606" s="53"/>
      <c r="Y8606" s="55"/>
    </row>
    <row r="8607" spans="21:25" x14ac:dyDescent="0.2">
      <c r="U8607" s="55"/>
      <c r="V8607" s="53"/>
      <c r="W8607" s="53"/>
      <c r="X8607" s="53"/>
      <c r="Y8607" s="55"/>
    </row>
    <row r="8608" spans="21:25" x14ac:dyDescent="0.2">
      <c r="U8608" s="55"/>
      <c r="V8608" s="53"/>
      <c r="W8608" s="53"/>
      <c r="X8608" s="53"/>
      <c r="Y8608" s="55"/>
    </row>
    <row r="8609" spans="21:25" x14ac:dyDescent="0.2">
      <c r="U8609" s="55"/>
      <c r="V8609" s="53"/>
      <c r="W8609" s="53"/>
      <c r="X8609" s="53"/>
      <c r="Y8609" s="55"/>
    </row>
    <row r="8610" spans="21:25" x14ac:dyDescent="0.2">
      <c r="U8610" s="55"/>
      <c r="V8610" s="53"/>
      <c r="W8610" s="53"/>
      <c r="X8610" s="53"/>
      <c r="Y8610" s="55"/>
    </row>
    <row r="8611" spans="21:25" x14ac:dyDescent="0.2">
      <c r="U8611" s="55"/>
      <c r="V8611" s="53"/>
      <c r="W8611" s="53"/>
      <c r="X8611" s="53"/>
      <c r="Y8611" s="55"/>
    </row>
    <row r="8612" spans="21:25" x14ac:dyDescent="0.2">
      <c r="U8612" s="55"/>
      <c r="V8612" s="53"/>
      <c r="W8612" s="53"/>
      <c r="X8612" s="53"/>
      <c r="Y8612" s="55"/>
    </row>
    <row r="8613" spans="21:25" x14ac:dyDescent="0.2">
      <c r="U8613" s="55"/>
      <c r="V8613" s="53"/>
      <c r="W8613" s="53"/>
      <c r="X8613" s="53"/>
      <c r="Y8613" s="55"/>
    </row>
    <row r="8614" spans="21:25" x14ac:dyDescent="0.2">
      <c r="U8614" s="55"/>
      <c r="V8614" s="53"/>
      <c r="W8614" s="53"/>
      <c r="X8614" s="53"/>
      <c r="Y8614" s="55"/>
    </row>
    <row r="8615" spans="21:25" x14ac:dyDescent="0.2">
      <c r="U8615" s="55"/>
      <c r="V8615" s="53"/>
      <c r="W8615" s="53"/>
      <c r="X8615" s="53"/>
      <c r="Y8615" s="55"/>
    </row>
    <row r="8616" spans="21:25" x14ac:dyDescent="0.2">
      <c r="U8616" s="55"/>
      <c r="V8616" s="53"/>
      <c r="W8616" s="53"/>
      <c r="X8616" s="53"/>
      <c r="Y8616" s="55"/>
    </row>
    <row r="8617" spans="21:25" x14ac:dyDescent="0.2">
      <c r="U8617" s="55"/>
      <c r="V8617" s="53"/>
      <c r="W8617" s="53"/>
      <c r="X8617" s="53"/>
      <c r="Y8617" s="55"/>
    </row>
    <row r="8618" spans="21:25" x14ac:dyDescent="0.2">
      <c r="U8618" s="55"/>
      <c r="V8618" s="53"/>
      <c r="W8618" s="53"/>
      <c r="X8618" s="53"/>
      <c r="Y8618" s="55"/>
    </row>
    <row r="8619" spans="21:25" x14ac:dyDescent="0.2">
      <c r="U8619" s="55"/>
      <c r="V8619" s="53"/>
      <c r="W8619" s="53"/>
      <c r="X8619" s="53"/>
      <c r="Y8619" s="55"/>
    </row>
    <row r="8620" spans="21:25" x14ac:dyDescent="0.2">
      <c r="U8620" s="55"/>
      <c r="V8620" s="53"/>
      <c r="W8620" s="53"/>
      <c r="X8620" s="53"/>
      <c r="Y8620" s="55"/>
    </row>
    <row r="8621" spans="21:25" x14ac:dyDescent="0.2">
      <c r="U8621" s="55"/>
      <c r="V8621" s="53"/>
      <c r="W8621" s="53"/>
      <c r="X8621" s="53"/>
      <c r="Y8621" s="55"/>
    </row>
    <row r="8622" spans="21:25" x14ac:dyDescent="0.2">
      <c r="U8622" s="55"/>
      <c r="V8622" s="53"/>
      <c r="W8622" s="53"/>
      <c r="X8622" s="53"/>
      <c r="Y8622" s="55"/>
    </row>
    <row r="8623" spans="21:25" x14ac:dyDescent="0.2">
      <c r="U8623" s="55"/>
      <c r="V8623" s="53"/>
      <c r="W8623" s="53"/>
      <c r="X8623" s="53"/>
      <c r="Y8623" s="55"/>
    </row>
    <row r="8624" spans="21:25" x14ac:dyDescent="0.2">
      <c r="U8624" s="55"/>
      <c r="V8624" s="53"/>
      <c r="W8624" s="53"/>
      <c r="X8624" s="53"/>
      <c r="Y8624" s="55"/>
    </row>
    <row r="8625" spans="21:25" x14ac:dyDescent="0.2">
      <c r="U8625" s="55"/>
      <c r="V8625" s="53"/>
      <c r="W8625" s="53"/>
      <c r="X8625" s="53"/>
      <c r="Y8625" s="55"/>
    </row>
    <row r="8626" spans="21:25" x14ac:dyDescent="0.2">
      <c r="U8626" s="55"/>
      <c r="V8626" s="53"/>
      <c r="W8626" s="53"/>
      <c r="X8626" s="53"/>
      <c r="Y8626" s="55"/>
    </row>
    <row r="8627" spans="21:25" x14ac:dyDescent="0.2">
      <c r="U8627" s="55"/>
      <c r="V8627" s="53"/>
      <c r="W8627" s="53"/>
      <c r="X8627" s="53"/>
      <c r="Y8627" s="55"/>
    </row>
    <row r="8628" spans="21:25" x14ac:dyDescent="0.2">
      <c r="U8628" s="55"/>
      <c r="V8628" s="53"/>
      <c r="W8628" s="53"/>
      <c r="X8628" s="53"/>
      <c r="Y8628" s="55"/>
    </row>
    <row r="8629" spans="21:25" x14ac:dyDescent="0.2">
      <c r="U8629" s="55"/>
      <c r="V8629" s="53"/>
      <c r="W8629" s="53"/>
      <c r="X8629" s="53"/>
      <c r="Y8629" s="55"/>
    </row>
    <row r="8630" spans="21:25" x14ac:dyDescent="0.2">
      <c r="U8630" s="55"/>
      <c r="V8630" s="53"/>
      <c r="W8630" s="53"/>
      <c r="X8630" s="53"/>
      <c r="Y8630" s="55"/>
    </row>
    <row r="8631" spans="21:25" x14ac:dyDescent="0.2">
      <c r="U8631" s="55"/>
      <c r="V8631" s="53"/>
      <c r="W8631" s="53"/>
      <c r="X8631" s="53"/>
      <c r="Y8631" s="55"/>
    </row>
    <row r="8632" spans="21:25" x14ac:dyDescent="0.2">
      <c r="U8632" s="55"/>
      <c r="V8632" s="53"/>
      <c r="W8632" s="53"/>
      <c r="X8632" s="53"/>
      <c r="Y8632" s="55"/>
    </row>
    <row r="8633" spans="21:25" x14ac:dyDescent="0.2">
      <c r="U8633" s="55"/>
      <c r="V8633" s="53"/>
      <c r="W8633" s="53"/>
      <c r="X8633" s="53"/>
      <c r="Y8633" s="55"/>
    </row>
    <row r="8634" spans="21:25" x14ac:dyDescent="0.2">
      <c r="U8634" s="55"/>
      <c r="V8634" s="53"/>
      <c r="W8634" s="53"/>
      <c r="X8634" s="53"/>
      <c r="Y8634" s="55"/>
    </row>
    <row r="8635" spans="21:25" x14ac:dyDescent="0.2">
      <c r="U8635" s="55"/>
      <c r="V8635" s="53"/>
      <c r="W8635" s="53"/>
      <c r="X8635" s="53"/>
      <c r="Y8635" s="55"/>
    </row>
    <row r="8636" spans="21:25" x14ac:dyDescent="0.2">
      <c r="U8636" s="55"/>
      <c r="V8636" s="53"/>
      <c r="W8636" s="53"/>
      <c r="X8636" s="53"/>
      <c r="Y8636" s="55"/>
    </row>
    <row r="8637" spans="21:25" x14ac:dyDescent="0.2">
      <c r="U8637" s="55"/>
      <c r="V8637" s="53"/>
      <c r="W8637" s="53"/>
      <c r="X8637" s="53"/>
      <c r="Y8637" s="55"/>
    </row>
    <row r="8638" spans="21:25" x14ac:dyDescent="0.2">
      <c r="U8638" s="55"/>
      <c r="V8638" s="53"/>
      <c r="W8638" s="53"/>
      <c r="X8638" s="53"/>
      <c r="Y8638" s="55"/>
    </row>
    <row r="8639" spans="21:25" x14ac:dyDescent="0.2">
      <c r="U8639" s="55"/>
      <c r="V8639" s="53"/>
      <c r="W8639" s="53"/>
      <c r="X8639" s="53"/>
      <c r="Y8639" s="55"/>
    </row>
    <row r="8640" spans="21:25" x14ac:dyDescent="0.2">
      <c r="U8640" s="55"/>
      <c r="V8640" s="53"/>
      <c r="W8640" s="53"/>
      <c r="X8640" s="53"/>
      <c r="Y8640" s="55"/>
    </row>
    <row r="8641" spans="21:25" x14ac:dyDescent="0.2">
      <c r="U8641" s="55"/>
      <c r="V8641" s="53"/>
      <c r="W8641" s="53"/>
      <c r="X8641" s="53"/>
      <c r="Y8641" s="55"/>
    </row>
    <row r="8642" spans="21:25" x14ac:dyDescent="0.2">
      <c r="U8642" s="55"/>
      <c r="V8642" s="53"/>
      <c r="W8642" s="53"/>
      <c r="X8642" s="53"/>
      <c r="Y8642" s="55"/>
    </row>
    <row r="8643" spans="21:25" x14ac:dyDescent="0.2">
      <c r="U8643" s="55"/>
      <c r="V8643" s="53"/>
      <c r="W8643" s="53"/>
      <c r="X8643" s="53"/>
      <c r="Y8643" s="55"/>
    </row>
    <row r="8644" spans="21:25" x14ac:dyDescent="0.2">
      <c r="U8644" s="55"/>
      <c r="V8644" s="53"/>
      <c r="W8644" s="53"/>
      <c r="X8644" s="53"/>
      <c r="Y8644" s="55"/>
    </row>
    <row r="8645" spans="21:25" x14ac:dyDescent="0.2">
      <c r="U8645" s="55"/>
      <c r="V8645" s="53"/>
      <c r="W8645" s="53"/>
      <c r="X8645" s="53"/>
      <c r="Y8645" s="55"/>
    </row>
    <row r="8646" spans="21:25" x14ac:dyDescent="0.2">
      <c r="U8646" s="55"/>
      <c r="V8646" s="53"/>
      <c r="W8646" s="53"/>
      <c r="X8646" s="53"/>
      <c r="Y8646" s="55"/>
    </row>
    <row r="8647" spans="21:25" x14ac:dyDescent="0.2">
      <c r="U8647" s="55"/>
      <c r="V8647" s="53"/>
      <c r="W8647" s="53"/>
      <c r="X8647" s="53"/>
      <c r="Y8647" s="55"/>
    </row>
    <row r="8648" spans="21:25" x14ac:dyDescent="0.2">
      <c r="U8648" s="55"/>
      <c r="V8648" s="53"/>
      <c r="W8648" s="53"/>
      <c r="X8648" s="53"/>
      <c r="Y8648" s="55"/>
    </row>
    <row r="8649" spans="21:25" x14ac:dyDescent="0.2">
      <c r="U8649" s="55"/>
      <c r="V8649" s="53"/>
      <c r="W8649" s="53"/>
      <c r="X8649" s="53"/>
      <c r="Y8649" s="55"/>
    </row>
    <row r="8650" spans="21:25" x14ac:dyDescent="0.2">
      <c r="U8650" s="55"/>
      <c r="V8650" s="53"/>
      <c r="W8650" s="53"/>
      <c r="X8650" s="53"/>
      <c r="Y8650" s="55"/>
    </row>
    <row r="8651" spans="21:25" x14ac:dyDescent="0.2">
      <c r="U8651" s="55"/>
      <c r="V8651" s="53"/>
      <c r="W8651" s="53"/>
      <c r="X8651" s="53"/>
      <c r="Y8651" s="55"/>
    </row>
    <row r="8652" spans="21:25" x14ac:dyDescent="0.2">
      <c r="U8652" s="55"/>
      <c r="V8652" s="53"/>
      <c r="W8652" s="53"/>
      <c r="X8652" s="53"/>
      <c r="Y8652" s="55"/>
    </row>
    <row r="8653" spans="21:25" x14ac:dyDescent="0.2">
      <c r="U8653" s="55"/>
      <c r="V8653" s="53"/>
      <c r="W8653" s="53"/>
      <c r="X8653" s="53"/>
      <c r="Y8653" s="55"/>
    </row>
    <row r="8654" spans="21:25" x14ac:dyDescent="0.2">
      <c r="U8654" s="55"/>
      <c r="V8654" s="53"/>
      <c r="W8654" s="53"/>
      <c r="X8654" s="53"/>
      <c r="Y8654" s="55"/>
    </row>
    <row r="8655" spans="21:25" x14ac:dyDescent="0.2">
      <c r="U8655" s="55"/>
      <c r="V8655" s="53"/>
      <c r="W8655" s="53"/>
      <c r="X8655" s="53"/>
      <c r="Y8655" s="55"/>
    </row>
    <row r="8656" spans="21:25" x14ac:dyDescent="0.2">
      <c r="U8656" s="55"/>
      <c r="V8656" s="53"/>
      <c r="W8656" s="53"/>
      <c r="X8656" s="53"/>
      <c r="Y8656" s="55"/>
    </row>
    <row r="8657" spans="21:25" x14ac:dyDescent="0.2">
      <c r="U8657" s="55"/>
      <c r="V8657" s="53"/>
      <c r="W8657" s="53"/>
      <c r="X8657" s="53"/>
      <c r="Y8657" s="55"/>
    </row>
    <row r="8658" spans="21:25" x14ac:dyDescent="0.2">
      <c r="U8658" s="55"/>
      <c r="V8658" s="53"/>
      <c r="W8658" s="53"/>
      <c r="X8658" s="53"/>
      <c r="Y8658" s="55"/>
    </row>
    <row r="8659" spans="21:25" x14ac:dyDescent="0.2">
      <c r="U8659" s="55"/>
      <c r="V8659" s="53"/>
      <c r="W8659" s="53"/>
      <c r="X8659" s="53"/>
      <c r="Y8659" s="55"/>
    </row>
    <row r="8660" spans="21:25" x14ac:dyDescent="0.2">
      <c r="U8660" s="55"/>
      <c r="V8660" s="53"/>
      <c r="W8660" s="53"/>
      <c r="X8660" s="53"/>
      <c r="Y8660" s="55"/>
    </row>
    <row r="8661" spans="21:25" x14ac:dyDescent="0.2">
      <c r="U8661" s="55"/>
      <c r="V8661" s="53"/>
      <c r="W8661" s="53"/>
      <c r="X8661" s="53"/>
      <c r="Y8661" s="55"/>
    </row>
    <row r="8662" spans="21:25" x14ac:dyDescent="0.2">
      <c r="U8662" s="55"/>
      <c r="V8662" s="53"/>
      <c r="W8662" s="53"/>
      <c r="X8662" s="53"/>
      <c r="Y8662" s="55"/>
    </row>
    <row r="8663" spans="21:25" x14ac:dyDescent="0.2">
      <c r="U8663" s="55"/>
      <c r="V8663" s="53"/>
      <c r="W8663" s="53"/>
      <c r="X8663" s="53"/>
      <c r="Y8663" s="55"/>
    </row>
    <row r="8664" spans="21:25" x14ac:dyDescent="0.2">
      <c r="U8664" s="55"/>
      <c r="V8664" s="53"/>
      <c r="W8664" s="53"/>
      <c r="X8664" s="53"/>
      <c r="Y8664" s="55"/>
    </row>
    <row r="8665" spans="21:25" x14ac:dyDescent="0.2">
      <c r="U8665" s="55"/>
      <c r="V8665" s="53"/>
      <c r="W8665" s="53"/>
      <c r="X8665" s="53"/>
      <c r="Y8665" s="55"/>
    </row>
    <row r="8666" spans="21:25" x14ac:dyDescent="0.2">
      <c r="U8666" s="55"/>
      <c r="V8666" s="53"/>
      <c r="W8666" s="53"/>
      <c r="X8666" s="53"/>
      <c r="Y8666" s="55"/>
    </row>
    <row r="8667" spans="21:25" x14ac:dyDescent="0.2">
      <c r="U8667" s="55"/>
      <c r="V8667" s="53"/>
      <c r="W8667" s="53"/>
      <c r="X8667" s="53"/>
      <c r="Y8667" s="55"/>
    </row>
    <row r="8668" spans="21:25" x14ac:dyDescent="0.2">
      <c r="U8668" s="55"/>
      <c r="V8668" s="53"/>
      <c r="W8668" s="53"/>
      <c r="X8668" s="53"/>
      <c r="Y8668" s="55"/>
    </row>
    <row r="8669" spans="21:25" x14ac:dyDescent="0.2">
      <c r="U8669" s="55"/>
      <c r="V8669" s="53"/>
      <c r="W8669" s="53"/>
      <c r="X8669" s="53"/>
      <c r="Y8669" s="55"/>
    </row>
    <row r="8670" spans="21:25" x14ac:dyDescent="0.2">
      <c r="U8670" s="55"/>
      <c r="V8670" s="53"/>
      <c r="W8670" s="53"/>
      <c r="X8670" s="53"/>
      <c r="Y8670" s="55"/>
    </row>
    <row r="8671" spans="21:25" x14ac:dyDescent="0.2">
      <c r="U8671" s="55"/>
      <c r="V8671" s="53"/>
      <c r="W8671" s="53"/>
      <c r="X8671" s="53"/>
      <c r="Y8671" s="55"/>
    </row>
    <row r="8672" spans="21:25" x14ac:dyDescent="0.2">
      <c r="U8672" s="55"/>
      <c r="V8672" s="53"/>
      <c r="W8672" s="53"/>
      <c r="X8672" s="53"/>
      <c r="Y8672" s="55"/>
    </row>
    <row r="8673" spans="21:25" x14ac:dyDescent="0.2">
      <c r="U8673" s="55"/>
      <c r="V8673" s="53"/>
      <c r="W8673" s="53"/>
      <c r="X8673" s="53"/>
      <c r="Y8673" s="55"/>
    </row>
    <row r="8674" spans="21:25" x14ac:dyDescent="0.2">
      <c r="U8674" s="55"/>
      <c r="V8674" s="53"/>
      <c r="W8674" s="53"/>
      <c r="X8674" s="53"/>
      <c r="Y8674" s="55"/>
    </row>
    <row r="8675" spans="21:25" x14ac:dyDescent="0.2">
      <c r="U8675" s="55"/>
      <c r="V8675" s="53"/>
      <c r="W8675" s="53"/>
      <c r="X8675" s="53"/>
      <c r="Y8675" s="55"/>
    </row>
    <row r="8676" spans="21:25" x14ac:dyDescent="0.2">
      <c r="U8676" s="55"/>
      <c r="V8676" s="53"/>
      <c r="W8676" s="53"/>
      <c r="X8676" s="53"/>
      <c r="Y8676" s="55"/>
    </row>
    <row r="8677" spans="21:25" x14ac:dyDescent="0.2">
      <c r="U8677" s="55"/>
      <c r="V8677" s="53"/>
      <c r="W8677" s="53"/>
      <c r="X8677" s="53"/>
      <c r="Y8677" s="55"/>
    </row>
    <row r="8678" spans="21:25" x14ac:dyDescent="0.2">
      <c r="U8678" s="55"/>
      <c r="V8678" s="53"/>
      <c r="W8678" s="53"/>
      <c r="X8678" s="53"/>
      <c r="Y8678" s="55"/>
    </row>
    <row r="8679" spans="21:25" x14ac:dyDescent="0.2">
      <c r="U8679" s="55"/>
      <c r="V8679" s="53"/>
      <c r="W8679" s="53"/>
      <c r="X8679" s="53"/>
      <c r="Y8679" s="55"/>
    </row>
    <row r="8680" spans="21:25" x14ac:dyDescent="0.2">
      <c r="U8680" s="55"/>
      <c r="V8680" s="53"/>
      <c r="W8680" s="53"/>
      <c r="X8680" s="53"/>
      <c r="Y8680" s="55"/>
    </row>
    <row r="8681" spans="21:25" x14ac:dyDescent="0.2">
      <c r="U8681" s="55"/>
      <c r="V8681" s="53"/>
      <c r="W8681" s="53"/>
      <c r="X8681" s="53"/>
      <c r="Y8681" s="55"/>
    </row>
    <row r="8682" spans="21:25" x14ac:dyDescent="0.2">
      <c r="U8682" s="55"/>
      <c r="V8682" s="53"/>
      <c r="W8682" s="53"/>
      <c r="X8682" s="53"/>
      <c r="Y8682" s="55"/>
    </row>
    <row r="8683" spans="21:25" x14ac:dyDescent="0.2">
      <c r="U8683" s="55"/>
      <c r="V8683" s="53"/>
      <c r="W8683" s="53"/>
      <c r="X8683" s="53"/>
      <c r="Y8683" s="55"/>
    </row>
    <row r="8684" spans="21:25" x14ac:dyDescent="0.2">
      <c r="U8684" s="55"/>
      <c r="V8684" s="53"/>
      <c r="W8684" s="53"/>
      <c r="X8684" s="53"/>
      <c r="Y8684" s="55"/>
    </row>
    <row r="8685" spans="21:25" x14ac:dyDescent="0.2">
      <c r="U8685" s="55"/>
      <c r="V8685" s="53"/>
      <c r="W8685" s="53"/>
      <c r="X8685" s="53"/>
      <c r="Y8685" s="55"/>
    </row>
    <row r="8686" spans="21:25" x14ac:dyDescent="0.2">
      <c r="U8686" s="55"/>
      <c r="V8686" s="53"/>
      <c r="W8686" s="53"/>
      <c r="X8686" s="53"/>
      <c r="Y8686" s="55"/>
    </row>
    <row r="8687" spans="21:25" x14ac:dyDescent="0.2">
      <c r="U8687" s="55"/>
      <c r="V8687" s="53"/>
      <c r="W8687" s="53"/>
      <c r="X8687" s="53"/>
      <c r="Y8687" s="55"/>
    </row>
    <row r="8688" spans="21:25" x14ac:dyDescent="0.2">
      <c r="U8688" s="55"/>
      <c r="V8688" s="53"/>
      <c r="W8688" s="53"/>
      <c r="X8688" s="53"/>
      <c r="Y8688" s="55"/>
    </row>
    <row r="8689" spans="21:25" x14ac:dyDescent="0.2">
      <c r="U8689" s="55"/>
      <c r="V8689" s="53"/>
      <c r="W8689" s="53"/>
      <c r="X8689" s="53"/>
      <c r="Y8689" s="55"/>
    </row>
    <row r="8690" spans="21:25" x14ac:dyDescent="0.2">
      <c r="U8690" s="55"/>
      <c r="V8690" s="53"/>
      <c r="W8690" s="53"/>
      <c r="X8690" s="53"/>
      <c r="Y8690" s="55"/>
    </row>
    <row r="8691" spans="21:25" x14ac:dyDescent="0.2">
      <c r="U8691" s="55"/>
      <c r="V8691" s="53"/>
      <c r="W8691" s="53"/>
      <c r="X8691" s="53"/>
      <c r="Y8691" s="55"/>
    </row>
    <row r="8692" spans="21:25" x14ac:dyDescent="0.2">
      <c r="U8692" s="55"/>
      <c r="V8692" s="53"/>
      <c r="W8692" s="53"/>
      <c r="X8692" s="53"/>
      <c r="Y8692" s="55"/>
    </row>
    <row r="8693" spans="21:25" x14ac:dyDescent="0.2">
      <c r="U8693" s="55"/>
      <c r="V8693" s="53"/>
      <c r="W8693" s="53"/>
      <c r="X8693" s="53"/>
      <c r="Y8693" s="55"/>
    </row>
    <row r="8694" spans="21:25" x14ac:dyDescent="0.2">
      <c r="U8694" s="55"/>
      <c r="V8694" s="53"/>
      <c r="W8694" s="53"/>
      <c r="X8694" s="53"/>
      <c r="Y8694" s="55"/>
    </row>
    <row r="8695" spans="21:25" x14ac:dyDescent="0.2">
      <c r="U8695" s="55"/>
      <c r="V8695" s="53"/>
      <c r="W8695" s="53"/>
      <c r="X8695" s="53"/>
      <c r="Y8695" s="55"/>
    </row>
    <row r="8696" spans="21:25" x14ac:dyDescent="0.2">
      <c r="U8696" s="55"/>
      <c r="V8696" s="53"/>
      <c r="W8696" s="53"/>
      <c r="X8696" s="53"/>
      <c r="Y8696" s="55"/>
    </row>
    <row r="8697" spans="21:25" x14ac:dyDescent="0.2">
      <c r="U8697" s="55"/>
      <c r="V8697" s="53"/>
      <c r="W8697" s="53"/>
      <c r="X8697" s="53"/>
      <c r="Y8697" s="55"/>
    </row>
    <row r="8698" spans="21:25" x14ac:dyDescent="0.2">
      <c r="U8698" s="55"/>
      <c r="V8698" s="53"/>
      <c r="W8698" s="53"/>
      <c r="X8698" s="53"/>
      <c r="Y8698" s="55"/>
    </row>
    <row r="8699" spans="21:25" x14ac:dyDescent="0.2">
      <c r="U8699" s="55"/>
      <c r="V8699" s="53"/>
      <c r="W8699" s="53"/>
      <c r="X8699" s="53"/>
      <c r="Y8699" s="55"/>
    </row>
    <row r="8700" spans="21:25" x14ac:dyDescent="0.2">
      <c r="U8700" s="55"/>
      <c r="V8700" s="53"/>
      <c r="W8700" s="53"/>
      <c r="X8700" s="53"/>
      <c r="Y8700" s="55"/>
    </row>
    <row r="8701" spans="21:25" x14ac:dyDescent="0.2">
      <c r="U8701" s="55"/>
      <c r="V8701" s="53"/>
      <c r="W8701" s="53"/>
      <c r="X8701" s="53"/>
      <c r="Y8701" s="55"/>
    </row>
    <row r="8702" spans="21:25" x14ac:dyDescent="0.2">
      <c r="U8702" s="55"/>
      <c r="V8702" s="53"/>
      <c r="W8702" s="53"/>
      <c r="X8702" s="53"/>
      <c r="Y8702" s="55"/>
    </row>
    <row r="8703" spans="21:25" x14ac:dyDescent="0.2">
      <c r="U8703" s="55"/>
      <c r="V8703" s="53"/>
      <c r="W8703" s="53"/>
      <c r="X8703" s="53"/>
      <c r="Y8703" s="55"/>
    </row>
    <row r="8704" spans="21:25" x14ac:dyDescent="0.2">
      <c r="U8704" s="55"/>
      <c r="V8704" s="53"/>
      <c r="W8704" s="53"/>
      <c r="X8704" s="53"/>
      <c r="Y8704" s="55"/>
    </row>
    <row r="8705" spans="21:25" x14ac:dyDescent="0.2">
      <c r="U8705" s="55"/>
      <c r="V8705" s="53"/>
      <c r="W8705" s="53"/>
      <c r="X8705" s="53"/>
      <c r="Y8705" s="55"/>
    </row>
    <row r="8706" spans="21:25" x14ac:dyDescent="0.2">
      <c r="U8706" s="55"/>
      <c r="V8706" s="53"/>
      <c r="W8706" s="53"/>
      <c r="X8706" s="53"/>
      <c r="Y8706" s="55"/>
    </row>
    <row r="8707" spans="21:25" x14ac:dyDescent="0.2">
      <c r="U8707" s="55"/>
      <c r="V8707" s="53"/>
      <c r="W8707" s="53"/>
      <c r="X8707" s="53"/>
      <c r="Y8707" s="55"/>
    </row>
    <row r="8708" spans="21:25" x14ac:dyDescent="0.2">
      <c r="U8708" s="55"/>
      <c r="V8708" s="53"/>
      <c r="W8708" s="53"/>
      <c r="X8708" s="53"/>
      <c r="Y8708" s="55"/>
    </row>
    <row r="8709" spans="21:25" x14ac:dyDescent="0.2">
      <c r="U8709" s="55"/>
      <c r="V8709" s="53"/>
      <c r="W8709" s="53"/>
      <c r="X8709" s="53"/>
      <c r="Y8709" s="55"/>
    </row>
    <row r="8710" spans="21:25" x14ac:dyDescent="0.2">
      <c r="U8710" s="55"/>
      <c r="V8710" s="53"/>
      <c r="W8710" s="53"/>
      <c r="X8710" s="53"/>
      <c r="Y8710" s="55"/>
    </row>
    <row r="8711" spans="21:25" x14ac:dyDescent="0.2">
      <c r="U8711" s="55"/>
      <c r="V8711" s="53"/>
      <c r="W8711" s="53"/>
      <c r="X8711" s="53"/>
      <c r="Y8711" s="55"/>
    </row>
    <row r="8712" spans="21:25" x14ac:dyDescent="0.2">
      <c r="U8712" s="55"/>
      <c r="V8712" s="53"/>
      <c r="W8712" s="53"/>
      <c r="X8712" s="53"/>
      <c r="Y8712" s="55"/>
    </row>
    <row r="8713" spans="21:25" x14ac:dyDescent="0.2">
      <c r="U8713" s="55"/>
      <c r="V8713" s="53"/>
      <c r="W8713" s="53"/>
      <c r="X8713" s="53"/>
      <c r="Y8713" s="55"/>
    </row>
    <row r="8714" spans="21:25" x14ac:dyDescent="0.2">
      <c r="U8714" s="55"/>
      <c r="V8714" s="53"/>
      <c r="W8714" s="53"/>
      <c r="X8714" s="53"/>
      <c r="Y8714" s="55"/>
    </row>
    <row r="8715" spans="21:25" x14ac:dyDescent="0.2">
      <c r="U8715" s="55"/>
      <c r="V8715" s="53"/>
      <c r="W8715" s="53"/>
      <c r="X8715" s="53"/>
      <c r="Y8715" s="55"/>
    </row>
    <row r="8716" spans="21:25" x14ac:dyDescent="0.2">
      <c r="U8716" s="55"/>
      <c r="V8716" s="53"/>
      <c r="W8716" s="53"/>
      <c r="X8716" s="53"/>
      <c r="Y8716" s="55"/>
    </row>
    <row r="8717" spans="21:25" x14ac:dyDescent="0.2">
      <c r="U8717" s="55"/>
      <c r="V8717" s="53"/>
      <c r="W8717" s="53"/>
      <c r="X8717" s="53"/>
      <c r="Y8717" s="55"/>
    </row>
    <row r="8718" spans="21:25" x14ac:dyDescent="0.2">
      <c r="U8718" s="55"/>
      <c r="V8718" s="53"/>
      <c r="W8718" s="53"/>
      <c r="X8718" s="53"/>
      <c r="Y8718" s="55"/>
    </row>
    <row r="8719" spans="21:25" x14ac:dyDescent="0.2">
      <c r="U8719" s="55"/>
      <c r="V8719" s="53"/>
      <c r="W8719" s="53"/>
      <c r="X8719" s="53"/>
      <c r="Y8719" s="55"/>
    </row>
    <row r="8720" spans="21:25" x14ac:dyDescent="0.2">
      <c r="U8720" s="55"/>
      <c r="V8720" s="53"/>
      <c r="W8720" s="53"/>
      <c r="X8720" s="53"/>
      <c r="Y8720" s="55"/>
    </row>
    <row r="8721" spans="21:25" x14ac:dyDescent="0.2">
      <c r="U8721" s="55"/>
      <c r="V8721" s="53"/>
      <c r="W8721" s="53"/>
      <c r="X8721" s="53"/>
      <c r="Y8721" s="55"/>
    </row>
    <row r="8722" spans="21:25" x14ac:dyDescent="0.2">
      <c r="U8722" s="55"/>
      <c r="V8722" s="53"/>
      <c r="W8722" s="53"/>
      <c r="X8722" s="53"/>
      <c r="Y8722" s="55"/>
    </row>
    <row r="8723" spans="21:25" x14ac:dyDescent="0.2">
      <c r="U8723" s="55"/>
      <c r="V8723" s="53"/>
      <c r="W8723" s="53"/>
      <c r="X8723" s="53"/>
      <c r="Y8723" s="55"/>
    </row>
    <row r="8724" spans="21:25" x14ac:dyDescent="0.2">
      <c r="U8724" s="55"/>
      <c r="V8724" s="53"/>
      <c r="W8724" s="53"/>
      <c r="X8724" s="53"/>
      <c r="Y8724" s="55"/>
    </row>
    <row r="8725" spans="21:25" x14ac:dyDescent="0.2">
      <c r="U8725" s="55"/>
      <c r="V8725" s="53"/>
      <c r="W8725" s="53"/>
      <c r="X8725" s="53"/>
      <c r="Y8725" s="55"/>
    </row>
    <row r="8726" spans="21:25" x14ac:dyDescent="0.2">
      <c r="U8726" s="55"/>
      <c r="V8726" s="53"/>
      <c r="W8726" s="53"/>
      <c r="X8726" s="53"/>
      <c r="Y8726" s="55"/>
    </row>
    <row r="8727" spans="21:25" x14ac:dyDescent="0.2">
      <c r="U8727" s="55"/>
      <c r="V8727" s="53"/>
      <c r="W8727" s="53"/>
      <c r="X8727" s="53"/>
      <c r="Y8727" s="55"/>
    </row>
    <row r="8728" spans="21:25" x14ac:dyDescent="0.2">
      <c r="U8728" s="55"/>
      <c r="V8728" s="53"/>
      <c r="W8728" s="53"/>
      <c r="X8728" s="53"/>
      <c r="Y8728" s="55"/>
    </row>
    <row r="8729" spans="21:25" x14ac:dyDescent="0.2">
      <c r="U8729" s="55"/>
      <c r="V8729" s="53"/>
      <c r="W8729" s="53"/>
      <c r="X8729" s="53"/>
      <c r="Y8729" s="55"/>
    </row>
    <row r="8730" spans="21:25" x14ac:dyDescent="0.2">
      <c r="U8730" s="55"/>
      <c r="V8730" s="53"/>
      <c r="W8730" s="53"/>
      <c r="X8730" s="53"/>
      <c r="Y8730" s="55"/>
    </row>
    <row r="8731" spans="21:25" x14ac:dyDescent="0.2">
      <c r="U8731" s="55"/>
      <c r="V8731" s="53"/>
      <c r="W8731" s="53"/>
      <c r="X8731" s="53"/>
      <c r="Y8731" s="55"/>
    </row>
    <row r="8732" spans="21:25" x14ac:dyDescent="0.2">
      <c r="U8732" s="55"/>
      <c r="V8732" s="53"/>
      <c r="W8732" s="53"/>
      <c r="X8732" s="53"/>
      <c r="Y8732" s="55"/>
    </row>
    <row r="8733" spans="21:25" x14ac:dyDescent="0.2">
      <c r="U8733" s="55"/>
      <c r="V8733" s="53"/>
      <c r="W8733" s="53"/>
      <c r="X8733" s="53"/>
      <c r="Y8733" s="55"/>
    </row>
    <row r="8734" spans="21:25" x14ac:dyDescent="0.2">
      <c r="U8734" s="55"/>
      <c r="V8734" s="53"/>
      <c r="W8734" s="53"/>
      <c r="X8734" s="53"/>
      <c r="Y8734" s="55"/>
    </row>
    <row r="8735" spans="21:25" x14ac:dyDescent="0.2">
      <c r="U8735" s="55"/>
      <c r="V8735" s="53"/>
      <c r="W8735" s="53"/>
      <c r="X8735" s="53"/>
      <c r="Y8735" s="55"/>
    </row>
    <row r="8736" spans="21:25" x14ac:dyDescent="0.2">
      <c r="U8736" s="55"/>
      <c r="V8736" s="53"/>
      <c r="W8736" s="53"/>
      <c r="X8736" s="53"/>
      <c r="Y8736" s="55"/>
    </row>
    <row r="8737" spans="21:25" x14ac:dyDescent="0.2">
      <c r="U8737" s="55"/>
      <c r="V8737" s="53"/>
      <c r="W8737" s="53"/>
      <c r="X8737" s="53"/>
      <c r="Y8737" s="55"/>
    </row>
    <row r="8738" spans="21:25" x14ac:dyDescent="0.2">
      <c r="U8738" s="55"/>
      <c r="V8738" s="53"/>
      <c r="W8738" s="53"/>
      <c r="X8738" s="53"/>
      <c r="Y8738" s="55"/>
    </row>
    <row r="8739" spans="21:25" x14ac:dyDescent="0.2">
      <c r="U8739" s="55"/>
      <c r="V8739" s="53"/>
      <c r="W8739" s="53"/>
      <c r="X8739" s="53"/>
      <c r="Y8739" s="55"/>
    </row>
    <row r="8740" spans="21:25" x14ac:dyDescent="0.2">
      <c r="U8740" s="55"/>
      <c r="V8740" s="53"/>
      <c r="W8740" s="53"/>
      <c r="X8740" s="53"/>
      <c r="Y8740" s="55"/>
    </row>
    <row r="8741" spans="21:25" x14ac:dyDescent="0.2">
      <c r="U8741" s="55"/>
      <c r="V8741" s="53"/>
      <c r="W8741" s="53"/>
      <c r="X8741" s="53"/>
      <c r="Y8741" s="55"/>
    </row>
    <row r="8742" spans="21:25" x14ac:dyDescent="0.2">
      <c r="U8742" s="55"/>
      <c r="V8742" s="53"/>
      <c r="W8742" s="53"/>
      <c r="X8742" s="53"/>
      <c r="Y8742" s="55"/>
    </row>
    <row r="8743" spans="21:25" x14ac:dyDescent="0.2">
      <c r="U8743" s="55"/>
      <c r="V8743" s="53"/>
      <c r="W8743" s="53"/>
      <c r="X8743" s="53"/>
      <c r="Y8743" s="55"/>
    </row>
    <row r="8744" spans="21:25" x14ac:dyDescent="0.2">
      <c r="U8744" s="55"/>
      <c r="V8744" s="53"/>
      <c r="W8744" s="53"/>
      <c r="X8744" s="53"/>
      <c r="Y8744" s="55"/>
    </row>
    <row r="8745" spans="21:25" x14ac:dyDescent="0.2">
      <c r="U8745" s="55"/>
      <c r="V8745" s="53"/>
      <c r="W8745" s="53"/>
      <c r="X8745" s="53"/>
      <c r="Y8745" s="55"/>
    </row>
    <row r="8746" spans="21:25" x14ac:dyDescent="0.2">
      <c r="U8746" s="55"/>
      <c r="V8746" s="53"/>
      <c r="W8746" s="53"/>
      <c r="X8746" s="53"/>
      <c r="Y8746" s="55"/>
    </row>
    <row r="8747" spans="21:25" x14ac:dyDescent="0.2">
      <c r="U8747" s="55"/>
      <c r="V8747" s="53"/>
      <c r="W8747" s="53"/>
      <c r="X8747" s="53"/>
      <c r="Y8747" s="55"/>
    </row>
    <row r="8748" spans="21:25" x14ac:dyDescent="0.2">
      <c r="U8748" s="55"/>
      <c r="V8748" s="53"/>
      <c r="W8748" s="53"/>
      <c r="X8748" s="53"/>
      <c r="Y8748" s="55"/>
    </row>
    <row r="8749" spans="21:25" x14ac:dyDescent="0.2">
      <c r="U8749" s="55"/>
      <c r="V8749" s="53"/>
      <c r="W8749" s="53"/>
      <c r="X8749" s="53"/>
      <c r="Y8749" s="55"/>
    </row>
    <row r="8750" spans="21:25" x14ac:dyDescent="0.2">
      <c r="U8750" s="55"/>
      <c r="V8750" s="53"/>
      <c r="W8750" s="53"/>
      <c r="X8750" s="53"/>
      <c r="Y8750" s="55"/>
    </row>
    <row r="8751" spans="21:25" x14ac:dyDescent="0.2">
      <c r="U8751" s="55"/>
      <c r="V8751" s="53"/>
      <c r="W8751" s="53"/>
      <c r="X8751" s="53"/>
      <c r="Y8751" s="55"/>
    </row>
    <row r="8752" spans="21:25" x14ac:dyDescent="0.2">
      <c r="U8752" s="55"/>
      <c r="V8752" s="53"/>
      <c r="W8752" s="53"/>
      <c r="X8752" s="53"/>
      <c r="Y8752" s="55"/>
    </row>
    <row r="8753" spans="21:25" x14ac:dyDescent="0.2">
      <c r="U8753" s="55"/>
      <c r="V8753" s="53"/>
      <c r="W8753" s="53"/>
      <c r="X8753" s="53"/>
      <c r="Y8753" s="55"/>
    </row>
    <row r="8754" spans="21:25" x14ac:dyDescent="0.2">
      <c r="U8754" s="55"/>
      <c r="V8754" s="53"/>
      <c r="W8754" s="53"/>
      <c r="X8754" s="53"/>
      <c r="Y8754" s="55"/>
    </row>
    <row r="8755" spans="21:25" x14ac:dyDescent="0.2">
      <c r="U8755" s="55"/>
      <c r="V8755" s="53"/>
      <c r="W8755" s="53"/>
      <c r="X8755" s="53"/>
      <c r="Y8755" s="55"/>
    </row>
    <row r="8756" spans="21:25" x14ac:dyDescent="0.2">
      <c r="U8756" s="55"/>
      <c r="V8756" s="53"/>
      <c r="W8756" s="53"/>
      <c r="X8756" s="53"/>
      <c r="Y8756" s="55"/>
    </row>
    <row r="8757" spans="21:25" x14ac:dyDescent="0.2">
      <c r="U8757" s="55"/>
      <c r="V8757" s="53"/>
      <c r="W8757" s="53"/>
      <c r="X8757" s="53"/>
      <c r="Y8757" s="55"/>
    </row>
    <row r="8758" spans="21:25" x14ac:dyDescent="0.2">
      <c r="U8758" s="55"/>
      <c r="V8758" s="53"/>
      <c r="W8758" s="53"/>
      <c r="X8758" s="53"/>
      <c r="Y8758" s="55"/>
    </row>
    <row r="8759" spans="21:25" x14ac:dyDescent="0.2">
      <c r="U8759" s="55"/>
      <c r="V8759" s="53"/>
      <c r="W8759" s="53"/>
      <c r="X8759" s="53"/>
      <c r="Y8759" s="55"/>
    </row>
    <row r="8760" spans="21:25" x14ac:dyDescent="0.2">
      <c r="U8760" s="55"/>
      <c r="V8760" s="53"/>
      <c r="W8760" s="53"/>
      <c r="X8760" s="53"/>
      <c r="Y8760" s="55"/>
    </row>
    <row r="8761" spans="21:25" x14ac:dyDescent="0.2">
      <c r="U8761" s="55"/>
      <c r="V8761" s="53"/>
      <c r="W8761" s="53"/>
      <c r="X8761" s="53"/>
      <c r="Y8761" s="55"/>
    </row>
    <row r="8762" spans="21:25" x14ac:dyDescent="0.2">
      <c r="U8762" s="55"/>
      <c r="V8762" s="53"/>
      <c r="W8762" s="53"/>
      <c r="X8762" s="53"/>
      <c r="Y8762" s="55"/>
    </row>
    <row r="8763" spans="21:25" x14ac:dyDescent="0.2">
      <c r="U8763" s="55"/>
      <c r="V8763" s="53"/>
      <c r="W8763" s="53"/>
      <c r="X8763" s="53"/>
      <c r="Y8763" s="55"/>
    </row>
    <row r="8764" spans="21:25" x14ac:dyDescent="0.2">
      <c r="U8764" s="55"/>
      <c r="V8764" s="53"/>
      <c r="W8764" s="53"/>
      <c r="X8764" s="53"/>
      <c r="Y8764" s="55"/>
    </row>
    <row r="8765" spans="21:25" x14ac:dyDescent="0.2">
      <c r="U8765" s="55"/>
      <c r="V8765" s="53"/>
      <c r="W8765" s="53"/>
      <c r="X8765" s="53"/>
      <c r="Y8765" s="55"/>
    </row>
    <row r="8766" spans="21:25" x14ac:dyDescent="0.2">
      <c r="U8766" s="55"/>
      <c r="V8766" s="53"/>
      <c r="W8766" s="53"/>
      <c r="X8766" s="53"/>
      <c r="Y8766" s="55"/>
    </row>
    <row r="8767" spans="21:25" x14ac:dyDescent="0.2">
      <c r="U8767" s="55"/>
      <c r="V8767" s="53"/>
      <c r="W8767" s="53"/>
      <c r="X8767" s="53"/>
      <c r="Y8767" s="55"/>
    </row>
    <row r="8768" spans="21:25" x14ac:dyDescent="0.2">
      <c r="U8768" s="55"/>
      <c r="V8768" s="53"/>
      <c r="W8768" s="53"/>
      <c r="X8768" s="53"/>
      <c r="Y8768" s="55"/>
    </row>
    <row r="8769" spans="21:25" x14ac:dyDescent="0.2">
      <c r="U8769" s="55"/>
      <c r="V8769" s="53"/>
      <c r="W8769" s="53"/>
      <c r="X8769" s="53"/>
      <c r="Y8769" s="55"/>
    </row>
    <row r="8770" spans="21:25" x14ac:dyDescent="0.2">
      <c r="U8770" s="55"/>
      <c r="V8770" s="53"/>
      <c r="W8770" s="53"/>
      <c r="X8770" s="53"/>
      <c r="Y8770" s="55"/>
    </row>
    <row r="8771" spans="21:25" x14ac:dyDescent="0.2">
      <c r="U8771" s="55"/>
      <c r="V8771" s="53"/>
      <c r="W8771" s="53"/>
      <c r="X8771" s="53"/>
      <c r="Y8771" s="55"/>
    </row>
    <row r="8772" spans="21:25" x14ac:dyDescent="0.2">
      <c r="U8772" s="55"/>
      <c r="V8772" s="53"/>
      <c r="W8772" s="53"/>
      <c r="X8772" s="53"/>
      <c r="Y8772" s="55"/>
    </row>
    <row r="8773" spans="21:25" x14ac:dyDescent="0.2">
      <c r="U8773" s="55"/>
      <c r="V8773" s="53"/>
      <c r="W8773" s="53"/>
      <c r="X8773" s="53"/>
      <c r="Y8773" s="55"/>
    </row>
    <row r="8774" spans="21:25" x14ac:dyDescent="0.2">
      <c r="U8774" s="55"/>
      <c r="V8774" s="53"/>
      <c r="W8774" s="53"/>
      <c r="X8774" s="53"/>
      <c r="Y8774" s="55"/>
    </row>
    <row r="8775" spans="21:25" x14ac:dyDescent="0.2">
      <c r="U8775" s="55"/>
      <c r="V8775" s="53"/>
      <c r="W8775" s="53"/>
      <c r="X8775" s="53"/>
      <c r="Y8775" s="55"/>
    </row>
    <row r="8776" spans="21:25" x14ac:dyDescent="0.2">
      <c r="U8776" s="55"/>
      <c r="V8776" s="53"/>
      <c r="W8776" s="53"/>
      <c r="X8776" s="53"/>
      <c r="Y8776" s="55"/>
    </row>
    <row r="8777" spans="21:25" x14ac:dyDescent="0.2">
      <c r="U8777" s="55"/>
      <c r="V8777" s="53"/>
      <c r="W8777" s="53"/>
      <c r="X8777" s="53"/>
      <c r="Y8777" s="55"/>
    </row>
    <row r="8778" spans="21:25" x14ac:dyDescent="0.2">
      <c r="U8778" s="55"/>
      <c r="V8778" s="53"/>
      <c r="W8778" s="53"/>
      <c r="X8778" s="53"/>
      <c r="Y8778" s="55"/>
    </row>
    <row r="8779" spans="21:25" x14ac:dyDescent="0.2">
      <c r="U8779" s="55"/>
      <c r="V8779" s="53"/>
      <c r="W8779" s="53"/>
      <c r="X8779" s="53"/>
      <c r="Y8779" s="55"/>
    </row>
    <row r="8780" spans="21:25" x14ac:dyDescent="0.2">
      <c r="U8780" s="55"/>
      <c r="V8780" s="53"/>
      <c r="W8780" s="53"/>
      <c r="X8780" s="53"/>
      <c r="Y8780" s="55"/>
    </row>
    <row r="8781" spans="21:25" x14ac:dyDescent="0.2">
      <c r="U8781" s="55"/>
      <c r="V8781" s="53"/>
      <c r="W8781" s="53"/>
      <c r="X8781" s="53"/>
      <c r="Y8781" s="55"/>
    </row>
    <row r="8782" spans="21:25" x14ac:dyDescent="0.2">
      <c r="U8782" s="55"/>
      <c r="V8782" s="53"/>
      <c r="W8782" s="53"/>
      <c r="X8782" s="53"/>
      <c r="Y8782" s="55"/>
    </row>
    <row r="8783" spans="21:25" x14ac:dyDescent="0.2">
      <c r="U8783" s="55"/>
      <c r="V8783" s="53"/>
      <c r="W8783" s="53"/>
      <c r="X8783" s="53"/>
      <c r="Y8783" s="55"/>
    </row>
    <row r="8784" spans="21:25" x14ac:dyDescent="0.2">
      <c r="U8784" s="55"/>
      <c r="V8784" s="53"/>
      <c r="W8784" s="53"/>
      <c r="X8784" s="53"/>
      <c r="Y8784" s="55"/>
    </row>
    <row r="8785" spans="21:25" x14ac:dyDescent="0.2">
      <c r="U8785" s="55"/>
      <c r="V8785" s="53"/>
      <c r="W8785" s="53"/>
      <c r="X8785" s="53"/>
      <c r="Y8785" s="55"/>
    </row>
    <row r="8786" spans="21:25" x14ac:dyDescent="0.2">
      <c r="U8786" s="55"/>
      <c r="V8786" s="53"/>
      <c r="W8786" s="53"/>
      <c r="X8786" s="53"/>
      <c r="Y8786" s="55"/>
    </row>
    <row r="8787" spans="21:25" x14ac:dyDescent="0.2">
      <c r="U8787" s="55"/>
      <c r="V8787" s="53"/>
      <c r="W8787" s="53"/>
      <c r="X8787" s="53"/>
      <c r="Y8787" s="55"/>
    </row>
    <row r="8788" spans="21:25" x14ac:dyDescent="0.2">
      <c r="U8788" s="55"/>
      <c r="V8788" s="53"/>
      <c r="W8788" s="53"/>
      <c r="X8788" s="53"/>
      <c r="Y8788" s="55"/>
    </row>
    <row r="8789" spans="21:25" x14ac:dyDescent="0.2">
      <c r="U8789" s="55"/>
      <c r="V8789" s="53"/>
      <c r="W8789" s="53"/>
      <c r="X8789" s="53"/>
      <c r="Y8789" s="55"/>
    </row>
    <row r="8790" spans="21:25" x14ac:dyDescent="0.2">
      <c r="U8790" s="55"/>
      <c r="V8790" s="53"/>
      <c r="W8790" s="53"/>
      <c r="X8790" s="53"/>
      <c r="Y8790" s="55"/>
    </row>
    <row r="8791" spans="21:25" x14ac:dyDescent="0.2">
      <c r="U8791" s="55"/>
      <c r="V8791" s="53"/>
      <c r="W8791" s="53"/>
      <c r="X8791" s="53"/>
      <c r="Y8791" s="55"/>
    </row>
    <row r="8792" spans="21:25" x14ac:dyDescent="0.2">
      <c r="U8792" s="55"/>
      <c r="V8792" s="53"/>
      <c r="W8792" s="53"/>
      <c r="X8792" s="53"/>
      <c r="Y8792" s="55"/>
    </row>
    <row r="8793" spans="21:25" x14ac:dyDescent="0.2">
      <c r="U8793" s="55"/>
      <c r="V8793" s="53"/>
      <c r="W8793" s="53"/>
      <c r="X8793" s="53"/>
      <c r="Y8793" s="55"/>
    </row>
    <row r="8794" spans="21:25" x14ac:dyDescent="0.2">
      <c r="U8794" s="55"/>
      <c r="V8794" s="53"/>
      <c r="W8794" s="53"/>
      <c r="X8794" s="53"/>
      <c r="Y8794" s="55"/>
    </row>
    <row r="8795" spans="21:25" x14ac:dyDescent="0.2">
      <c r="U8795" s="55"/>
      <c r="V8795" s="53"/>
      <c r="W8795" s="53"/>
      <c r="X8795" s="53"/>
      <c r="Y8795" s="55"/>
    </row>
    <row r="8796" spans="21:25" x14ac:dyDescent="0.2">
      <c r="U8796" s="55"/>
      <c r="V8796" s="53"/>
      <c r="W8796" s="53"/>
      <c r="X8796" s="53"/>
      <c r="Y8796" s="55"/>
    </row>
    <row r="8797" spans="21:25" x14ac:dyDescent="0.2">
      <c r="U8797" s="55"/>
      <c r="V8797" s="53"/>
      <c r="W8797" s="53"/>
      <c r="X8797" s="53"/>
      <c r="Y8797" s="55"/>
    </row>
    <row r="8798" spans="21:25" x14ac:dyDescent="0.2">
      <c r="U8798" s="55"/>
      <c r="V8798" s="53"/>
      <c r="W8798" s="53"/>
      <c r="X8798" s="53"/>
      <c r="Y8798" s="55"/>
    </row>
    <row r="8799" spans="21:25" x14ac:dyDescent="0.2">
      <c r="U8799" s="55"/>
      <c r="V8799" s="53"/>
      <c r="W8799" s="53"/>
      <c r="X8799" s="53"/>
      <c r="Y8799" s="55"/>
    </row>
    <row r="8800" spans="21:25" x14ac:dyDescent="0.2">
      <c r="U8800" s="55"/>
      <c r="V8800" s="53"/>
      <c r="W8800" s="53"/>
      <c r="X8800" s="53"/>
      <c r="Y8800" s="55"/>
    </row>
    <row r="8801" spans="21:25" x14ac:dyDescent="0.2">
      <c r="U8801" s="55"/>
      <c r="V8801" s="53"/>
      <c r="W8801" s="53"/>
      <c r="X8801" s="53"/>
      <c r="Y8801" s="55"/>
    </row>
    <row r="8802" spans="21:25" x14ac:dyDescent="0.2">
      <c r="U8802" s="55"/>
      <c r="V8802" s="53"/>
      <c r="W8802" s="53"/>
      <c r="X8802" s="53"/>
      <c r="Y8802" s="55"/>
    </row>
    <row r="8803" spans="21:25" x14ac:dyDescent="0.2">
      <c r="U8803" s="55"/>
      <c r="V8803" s="53"/>
      <c r="W8803" s="53"/>
      <c r="X8803" s="53"/>
      <c r="Y8803" s="55"/>
    </row>
    <row r="8804" spans="21:25" x14ac:dyDescent="0.2">
      <c r="U8804" s="55"/>
      <c r="V8804" s="53"/>
      <c r="W8804" s="53"/>
      <c r="X8804" s="53"/>
      <c r="Y8804" s="55"/>
    </row>
    <row r="8805" spans="21:25" x14ac:dyDescent="0.2">
      <c r="U8805" s="55"/>
      <c r="V8805" s="53"/>
      <c r="W8805" s="53"/>
      <c r="X8805" s="53"/>
      <c r="Y8805" s="55"/>
    </row>
    <row r="8806" spans="21:25" x14ac:dyDescent="0.2">
      <c r="U8806" s="55"/>
      <c r="V8806" s="53"/>
      <c r="W8806" s="53"/>
      <c r="X8806" s="53"/>
      <c r="Y8806" s="55"/>
    </row>
    <row r="8807" spans="21:25" x14ac:dyDescent="0.2">
      <c r="U8807" s="55"/>
      <c r="V8807" s="53"/>
      <c r="W8807" s="53"/>
      <c r="X8807" s="53"/>
      <c r="Y8807" s="55"/>
    </row>
    <row r="8808" spans="21:25" x14ac:dyDescent="0.2">
      <c r="U8808" s="55"/>
      <c r="V8808" s="53"/>
      <c r="W8808" s="53"/>
      <c r="X8808" s="53"/>
      <c r="Y8808" s="55"/>
    </row>
    <row r="8809" spans="21:25" x14ac:dyDescent="0.2">
      <c r="U8809" s="55"/>
      <c r="V8809" s="53"/>
      <c r="W8809" s="53"/>
      <c r="X8809" s="53"/>
      <c r="Y8809" s="55"/>
    </row>
    <row r="8810" spans="21:25" x14ac:dyDescent="0.2">
      <c r="U8810" s="55"/>
      <c r="V8810" s="53"/>
      <c r="W8810" s="53"/>
      <c r="X8810" s="53"/>
      <c r="Y8810" s="55"/>
    </row>
    <row r="8811" spans="21:25" x14ac:dyDescent="0.2">
      <c r="U8811" s="55"/>
      <c r="V8811" s="53"/>
      <c r="W8811" s="53"/>
      <c r="X8811" s="53"/>
      <c r="Y8811" s="55"/>
    </row>
    <row r="8812" spans="21:25" x14ac:dyDescent="0.2">
      <c r="U8812" s="55"/>
      <c r="V8812" s="53"/>
      <c r="W8812" s="53"/>
      <c r="X8812" s="53"/>
      <c r="Y8812" s="55"/>
    </row>
    <row r="8813" spans="21:25" x14ac:dyDescent="0.2">
      <c r="U8813" s="55"/>
      <c r="V8813" s="53"/>
      <c r="W8813" s="53"/>
      <c r="X8813" s="53"/>
      <c r="Y8813" s="55"/>
    </row>
    <row r="8814" spans="21:25" x14ac:dyDescent="0.2">
      <c r="U8814" s="55"/>
      <c r="V8814" s="53"/>
      <c r="W8814" s="53"/>
      <c r="X8814" s="53"/>
      <c r="Y8814" s="55"/>
    </row>
    <row r="8815" spans="21:25" x14ac:dyDescent="0.2">
      <c r="U8815" s="55"/>
      <c r="V8815" s="53"/>
      <c r="W8815" s="53"/>
      <c r="X8815" s="53"/>
      <c r="Y8815" s="55"/>
    </row>
    <row r="8816" spans="21:25" x14ac:dyDescent="0.2">
      <c r="U8816" s="55"/>
      <c r="V8816" s="53"/>
      <c r="W8816" s="53"/>
      <c r="X8816" s="53"/>
      <c r="Y8816" s="55"/>
    </row>
    <row r="8817" spans="21:25" x14ac:dyDescent="0.2">
      <c r="U8817" s="55"/>
      <c r="V8817" s="53"/>
      <c r="W8817" s="53"/>
      <c r="X8817" s="53"/>
      <c r="Y8817" s="55"/>
    </row>
    <row r="8818" spans="21:25" x14ac:dyDescent="0.2">
      <c r="U8818" s="55"/>
      <c r="V8818" s="53"/>
      <c r="W8818" s="53"/>
      <c r="X8818" s="53"/>
      <c r="Y8818" s="55"/>
    </row>
    <row r="8819" spans="21:25" x14ac:dyDescent="0.2">
      <c r="U8819" s="55"/>
      <c r="V8819" s="53"/>
      <c r="W8819" s="53"/>
      <c r="X8819" s="53"/>
      <c r="Y8819" s="55"/>
    </row>
    <row r="8820" spans="21:25" x14ac:dyDescent="0.2">
      <c r="U8820" s="55"/>
      <c r="V8820" s="53"/>
      <c r="W8820" s="53"/>
      <c r="X8820" s="53"/>
      <c r="Y8820" s="55"/>
    </row>
    <row r="8821" spans="21:25" x14ac:dyDescent="0.2">
      <c r="U8821" s="55"/>
      <c r="V8821" s="53"/>
      <c r="W8821" s="53"/>
      <c r="X8821" s="53"/>
      <c r="Y8821" s="55"/>
    </row>
    <row r="8822" spans="21:25" x14ac:dyDescent="0.2">
      <c r="U8822" s="55"/>
      <c r="V8822" s="53"/>
      <c r="W8822" s="53"/>
      <c r="X8822" s="53"/>
      <c r="Y8822" s="55"/>
    </row>
    <row r="8823" spans="21:25" x14ac:dyDescent="0.2">
      <c r="U8823" s="55"/>
      <c r="V8823" s="53"/>
      <c r="W8823" s="53"/>
      <c r="X8823" s="53"/>
      <c r="Y8823" s="55"/>
    </row>
    <row r="8824" spans="21:25" x14ac:dyDescent="0.2">
      <c r="U8824" s="55"/>
      <c r="V8824" s="53"/>
      <c r="W8824" s="53"/>
      <c r="X8824" s="53"/>
      <c r="Y8824" s="55"/>
    </row>
    <row r="8825" spans="21:25" x14ac:dyDescent="0.2">
      <c r="U8825" s="55"/>
      <c r="V8825" s="53"/>
      <c r="W8825" s="53"/>
      <c r="X8825" s="53"/>
      <c r="Y8825" s="55"/>
    </row>
    <row r="8826" spans="21:25" x14ac:dyDescent="0.2">
      <c r="U8826" s="55"/>
      <c r="V8826" s="53"/>
      <c r="W8826" s="53"/>
      <c r="X8826" s="53"/>
      <c r="Y8826" s="55"/>
    </row>
    <row r="8827" spans="21:25" x14ac:dyDescent="0.2">
      <c r="U8827" s="55"/>
      <c r="V8827" s="53"/>
      <c r="W8827" s="53"/>
      <c r="X8827" s="53"/>
      <c r="Y8827" s="55"/>
    </row>
    <row r="8828" spans="21:25" x14ac:dyDescent="0.2">
      <c r="U8828" s="55"/>
      <c r="V8828" s="53"/>
      <c r="W8828" s="53"/>
      <c r="X8828" s="53"/>
      <c r="Y8828" s="55"/>
    </row>
    <row r="8829" spans="21:25" x14ac:dyDescent="0.2">
      <c r="U8829" s="55"/>
      <c r="V8829" s="53"/>
      <c r="W8829" s="53"/>
      <c r="X8829" s="53"/>
      <c r="Y8829" s="55"/>
    </row>
    <row r="8830" spans="21:25" x14ac:dyDescent="0.2">
      <c r="U8830" s="55"/>
      <c r="V8830" s="53"/>
      <c r="W8830" s="53"/>
      <c r="X8830" s="53"/>
      <c r="Y8830" s="55"/>
    </row>
    <row r="8831" spans="21:25" x14ac:dyDescent="0.2">
      <c r="U8831" s="55"/>
      <c r="V8831" s="53"/>
      <c r="W8831" s="53"/>
      <c r="X8831" s="53"/>
      <c r="Y8831" s="55"/>
    </row>
    <row r="8832" spans="21:25" x14ac:dyDescent="0.2">
      <c r="U8832" s="55"/>
      <c r="V8832" s="53"/>
      <c r="W8832" s="53"/>
      <c r="X8832" s="53"/>
      <c r="Y8832" s="55"/>
    </row>
    <row r="8833" spans="21:25" x14ac:dyDescent="0.2">
      <c r="U8833" s="55"/>
      <c r="V8833" s="53"/>
      <c r="W8833" s="53"/>
      <c r="X8833" s="53"/>
      <c r="Y8833" s="55"/>
    </row>
    <row r="8834" spans="21:25" x14ac:dyDescent="0.2">
      <c r="U8834" s="55"/>
      <c r="V8834" s="53"/>
      <c r="W8834" s="53"/>
      <c r="X8834" s="53"/>
      <c r="Y8834" s="55"/>
    </row>
    <row r="8835" spans="21:25" x14ac:dyDescent="0.2">
      <c r="U8835" s="55"/>
      <c r="V8835" s="53"/>
      <c r="W8835" s="53"/>
      <c r="X8835" s="53"/>
      <c r="Y8835" s="55"/>
    </row>
    <row r="8836" spans="21:25" x14ac:dyDescent="0.2">
      <c r="U8836" s="55"/>
      <c r="V8836" s="53"/>
      <c r="W8836" s="53"/>
      <c r="X8836" s="53"/>
      <c r="Y8836" s="55"/>
    </row>
    <row r="8837" spans="21:25" x14ac:dyDescent="0.2">
      <c r="U8837" s="55"/>
      <c r="V8837" s="53"/>
      <c r="W8837" s="53"/>
      <c r="X8837" s="53"/>
      <c r="Y8837" s="55"/>
    </row>
    <row r="8838" spans="21:25" x14ac:dyDescent="0.2">
      <c r="U8838" s="55"/>
      <c r="V8838" s="53"/>
      <c r="W8838" s="53"/>
      <c r="X8838" s="53"/>
      <c r="Y8838" s="55"/>
    </row>
    <row r="8839" spans="21:25" x14ac:dyDescent="0.2">
      <c r="U8839" s="55"/>
      <c r="V8839" s="53"/>
      <c r="W8839" s="53"/>
      <c r="X8839" s="53"/>
      <c r="Y8839" s="55"/>
    </row>
    <row r="8840" spans="21:25" x14ac:dyDescent="0.2">
      <c r="U8840" s="55"/>
      <c r="V8840" s="53"/>
      <c r="W8840" s="53"/>
      <c r="X8840" s="53"/>
      <c r="Y8840" s="55"/>
    </row>
    <row r="8841" spans="21:25" x14ac:dyDescent="0.2">
      <c r="U8841" s="55"/>
      <c r="V8841" s="53"/>
      <c r="W8841" s="53"/>
      <c r="X8841" s="53"/>
      <c r="Y8841" s="55"/>
    </row>
    <row r="8842" spans="21:25" x14ac:dyDescent="0.2">
      <c r="U8842" s="55"/>
      <c r="V8842" s="53"/>
      <c r="W8842" s="53"/>
      <c r="X8842" s="53"/>
      <c r="Y8842" s="55"/>
    </row>
    <row r="8843" spans="21:25" x14ac:dyDescent="0.2">
      <c r="U8843" s="55"/>
      <c r="V8843" s="53"/>
      <c r="W8843" s="53"/>
      <c r="X8843" s="53"/>
      <c r="Y8843" s="55"/>
    </row>
    <row r="8844" spans="21:25" x14ac:dyDescent="0.2">
      <c r="U8844" s="55"/>
      <c r="V8844" s="53"/>
      <c r="W8844" s="53"/>
      <c r="X8844" s="53"/>
      <c r="Y8844" s="55"/>
    </row>
    <row r="8845" spans="21:25" x14ac:dyDescent="0.2">
      <c r="U8845" s="55"/>
      <c r="V8845" s="53"/>
      <c r="W8845" s="53"/>
      <c r="X8845" s="53"/>
      <c r="Y8845" s="55"/>
    </row>
    <row r="8846" spans="21:25" x14ac:dyDescent="0.2">
      <c r="U8846" s="55"/>
      <c r="V8846" s="53"/>
      <c r="W8846" s="53"/>
      <c r="X8846" s="53"/>
      <c r="Y8846" s="55"/>
    </row>
    <row r="8847" spans="21:25" x14ac:dyDescent="0.2">
      <c r="U8847" s="55"/>
      <c r="V8847" s="53"/>
      <c r="W8847" s="53"/>
      <c r="X8847" s="53"/>
      <c r="Y8847" s="55"/>
    </row>
    <row r="8848" spans="21:25" x14ac:dyDescent="0.2">
      <c r="U8848" s="55"/>
      <c r="V8848" s="53"/>
      <c r="W8848" s="53"/>
      <c r="X8848" s="53"/>
      <c r="Y8848" s="55"/>
    </row>
    <row r="8849" spans="21:25" x14ac:dyDescent="0.2">
      <c r="U8849" s="55"/>
      <c r="V8849" s="53"/>
      <c r="W8849" s="53"/>
      <c r="X8849" s="53"/>
      <c r="Y8849" s="55"/>
    </row>
    <row r="8850" spans="21:25" x14ac:dyDescent="0.2">
      <c r="U8850" s="55"/>
      <c r="V8850" s="53"/>
      <c r="W8850" s="53"/>
      <c r="X8850" s="53"/>
      <c r="Y8850" s="55"/>
    </row>
    <row r="8851" spans="21:25" x14ac:dyDescent="0.2">
      <c r="U8851" s="55"/>
      <c r="V8851" s="53"/>
      <c r="W8851" s="53"/>
      <c r="X8851" s="53"/>
      <c r="Y8851" s="55"/>
    </row>
    <row r="8852" spans="21:25" x14ac:dyDescent="0.2">
      <c r="U8852" s="55"/>
      <c r="V8852" s="53"/>
      <c r="W8852" s="53"/>
      <c r="X8852" s="53"/>
      <c r="Y8852" s="55"/>
    </row>
    <row r="8853" spans="21:25" x14ac:dyDescent="0.2">
      <c r="U8853" s="55"/>
      <c r="V8853" s="53"/>
      <c r="W8853" s="53"/>
      <c r="X8853" s="53"/>
      <c r="Y8853" s="55"/>
    </row>
    <row r="8854" spans="21:25" x14ac:dyDescent="0.2">
      <c r="U8854" s="55"/>
      <c r="V8854" s="53"/>
      <c r="W8854" s="53"/>
      <c r="X8854" s="53"/>
      <c r="Y8854" s="55"/>
    </row>
    <row r="8855" spans="21:25" x14ac:dyDescent="0.2">
      <c r="U8855" s="55"/>
      <c r="V8855" s="53"/>
      <c r="W8855" s="53"/>
      <c r="X8855" s="53"/>
      <c r="Y8855" s="55"/>
    </row>
    <row r="8856" spans="21:25" x14ac:dyDescent="0.2">
      <c r="U8856" s="55"/>
      <c r="V8856" s="53"/>
      <c r="W8856" s="53"/>
      <c r="X8856" s="53"/>
      <c r="Y8856" s="55"/>
    </row>
    <row r="8857" spans="21:25" x14ac:dyDescent="0.2">
      <c r="U8857" s="55"/>
      <c r="V8857" s="53"/>
      <c r="W8857" s="53"/>
      <c r="X8857" s="53"/>
      <c r="Y8857" s="55"/>
    </row>
    <row r="8858" spans="21:25" x14ac:dyDescent="0.2">
      <c r="U8858" s="55"/>
      <c r="V8858" s="53"/>
      <c r="W8858" s="53"/>
      <c r="X8858" s="53"/>
      <c r="Y8858" s="55"/>
    </row>
    <row r="8859" spans="21:25" x14ac:dyDescent="0.2">
      <c r="U8859" s="55"/>
      <c r="V8859" s="53"/>
      <c r="W8859" s="53"/>
      <c r="X8859" s="53"/>
      <c r="Y8859" s="55"/>
    </row>
    <row r="8860" spans="21:25" x14ac:dyDescent="0.2">
      <c r="U8860" s="55"/>
      <c r="V8860" s="53"/>
      <c r="W8860" s="53"/>
      <c r="X8860" s="53"/>
      <c r="Y8860" s="55"/>
    </row>
    <row r="8861" spans="21:25" x14ac:dyDescent="0.2">
      <c r="U8861" s="55"/>
      <c r="V8861" s="53"/>
      <c r="W8861" s="53"/>
      <c r="X8861" s="53"/>
      <c r="Y8861" s="55"/>
    </row>
    <row r="8862" spans="21:25" x14ac:dyDescent="0.2">
      <c r="U8862" s="55"/>
      <c r="V8862" s="53"/>
      <c r="W8862" s="53"/>
      <c r="X8862" s="53"/>
      <c r="Y8862" s="55"/>
    </row>
    <row r="8863" spans="21:25" x14ac:dyDescent="0.2">
      <c r="U8863" s="55"/>
      <c r="V8863" s="53"/>
      <c r="W8863" s="53"/>
      <c r="X8863" s="53"/>
      <c r="Y8863" s="55"/>
    </row>
    <row r="8864" spans="21:25" x14ac:dyDescent="0.2">
      <c r="U8864" s="55"/>
      <c r="V8864" s="53"/>
      <c r="W8864" s="53"/>
      <c r="X8864" s="53"/>
      <c r="Y8864" s="55"/>
    </row>
    <row r="8865" spans="21:25" x14ac:dyDescent="0.2">
      <c r="U8865" s="55"/>
      <c r="V8865" s="53"/>
      <c r="W8865" s="53"/>
      <c r="X8865" s="53"/>
      <c r="Y8865" s="55"/>
    </row>
    <row r="8866" spans="21:25" x14ac:dyDescent="0.2">
      <c r="U8866" s="55"/>
      <c r="V8866" s="53"/>
      <c r="W8866" s="53"/>
      <c r="X8866" s="53"/>
      <c r="Y8866" s="55"/>
    </row>
    <row r="8867" spans="21:25" x14ac:dyDescent="0.2">
      <c r="U8867" s="55"/>
      <c r="V8867" s="53"/>
      <c r="W8867" s="53"/>
      <c r="X8867" s="53"/>
      <c r="Y8867" s="55"/>
    </row>
    <row r="8868" spans="21:25" x14ac:dyDescent="0.2">
      <c r="U8868" s="55"/>
      <c r="V8868" s="53"/>
      <c r="W8868" s="53"/>
      <c r="X8868" s="53"/>
      <c r="Y8868" s="55"/>
    </row>
    <row r="8869" spans="21:25" x14ac:dyDescent="0.2">
      <c r="U8869" s="55"/>
      <c r="V8869" s="53"/>
      <c r="W8869" s="53"/>
      <c r="X8869" s="53"/>
      <c r="Y8869" s="55"/>
    </row>
    <row r="8870" spans="21:25" x14ac:dyDescent="0.2">
      <c r="U8870" s="55"/>
      <c r="V8870" s="53"/>
      <c r="W8870" s="53"/>
      <c r="X8870" s="53"/>
      <c r="Y8870" s="55"/>
    </row>
    <row r="8871" spans="21:25" x14ac:dyDescent="0.2">
      <c r="U8871" s="55"/>
      <c r="V8871" s="53"/>
      <c r="W8871" s="53"/>
      <c r="X8871" s="53"/>
      <c r="Y8871" s="55"/>
    </row>
    <row r="8872" spans="21:25" x14ac:dyDescent="0.2">
      <c r="U8872" s="55"/>
      <c r="V8872" s="53"/>
      <c r="W8872" s="53"/>
      <c r="X8872" s="53"/>
      <c r="Y8872" s="55"/>
    </row>
    <row r="8873" spans="21:25" x14ac:dyDescent="0.2">
      <c r="U8873" s="55"/>
      <c r="V8873" s="53"/>
      <c r="W8873" s="53"/>
      <c r="X8873" s="53"/>
      <c r="Y8873" s="55"/>
    </row>
    <row r="8874" spans="21:25" x14ac:dyDescent="0.2">
      <c r="U8874" s="55"/>
      <c r="V8874" s="53"/>
      <c r="W8874" s="53"/>
      <c r="X8874" s="53"/>
      <c r="Y8874" s="55"/>
    </row>
    <row r="8875" spans="21:25" x14ac:dyDescent="0.2">
      <c r="U8875" s="55"/>
      <c r="V8875" s="53"/>
      <c r="W8875" s="53"/>
      <c r="X8875" s="53"/>
      <c r="Y8875" s="55"/>
    </row>
    <row r="8876" spans="21:25" x14ac:dyDescent="0.2">
      <c r="U8876" s="55"/>
      <c r="V8876" s="53"/>
      <c r="W8876" s="53"/>
      <c r="X8876" s="53"/>
      <c r="Y8876" s="55"/>
    </row>
    <row r="8877" spans="21:25" x14ac:dyDescent="0.2">
      <c r="U8877" s="55"/>
      <c r="V8877" s="53"/>
      <c r="W8877" s="53"/>
      <c r="X8877" s="53"/>
      <c r="Y8877" s="55"/>
    </row>
    <row r="8878" spans="21:25" x14ac:dyDescent="0.2">
      <c r="U8878" s="55"/>
      <c r="V8878" s="53"/>
      <c r="W8878" s="53"/>
      <c r="X8878" s="53"/>
      <c r="Y8878" s="55"/>
    </row>
    <row r="8879" spans="21:25" x14ac:dyDescent="0.2">
      <c r="U8879" s="55"/>
      <c r="V8879" s="53"/>
      <c r="W8879" s="53"/>
      <c r="X8879" s="53"/>
      <c r="Y8879" s="55"/>
    </row>
    <row r="8880" spans="21:25" x14ac:dyDescent="0.2">
      <c r="U8880" s="55"/>
      <c r="V8880" s="53"/>
      <c r="W8880" s="53"/>
      <c r="X8880" s="53"/>
      <c r="Y8880" s="55"/>
    </row>
    <row r="8881" spans="21:25" x14ac:dyDescent="0.2">
      <c r="U8881" s="55"/>
      <c r="V8881" s="53"/>
      <c r="W8881" s="53"/>
      <c r="X8881" s="53"/>
      <c r="Y8881" s="55"/>
    </row>
    <row r="8882" spans="21:25" x14ac:dyDescent="0.2">
      <c r="U8882" s="55"/>
      <c r="V8882" s="53"/>
      <c r="W8882" s="53"/>
      <c r="X8882" s="53"/>
      <c r="Y8882" s="55"/>
    </row>
    <row r="8883" spans="21:25" x14ac:dyDescent="0.2">
      <c r="U8883" s="55"/>
      <c r="V8883" s="53"/>
      <c r="W8883" s="53"/>
      <c r="X8883" s="53"/>
      <c r="Y8883" s="55"/>
    </row>
    <row r="8884" spans="21:25" x14ac:dyDescent="0.2">
      <c r="U8884" s="55"/>
      <c r="V8884" s="53"/>
      <c r="W8884" s="53"/>
      <c r="X8884" s="53"/>
      <c r="Y8884" s="55"/>
    </row>
    <row r="8885" spans="21:25" x14ac:dyDescent="0.2">
      <c r="U8885" s="55"/>
      <c r="V8885" s="53"/>
      <c r="W8885" s="53"/>
      <c r="X8885" s="53"/>
      <c r="Y8885" s="55"/>
    </row>
    <row r="8886" spans="21:25" x14ac:dyDescent="0.2">
      <c r="U8886" s="55"/>
      <c r="V8886" s="53"/>
      <c r="W8886" s="53"/>
      <c r="X8886" s="53"/>
      <c r="Y8886" s="55"/>
    </row>
    <row r="8887" spans="21:25" x14ac:dyDescent="0.2">
      <c r="U8887" s="55"/>
      <c r="V8887" s="53"/>
      <c r="W8887" s="53"/>
      <c r="X8887" s="53"/>
      <c r="Y8887" s="55"/>
    </row>
    <row r="8888" spans="21:25" x14ac:dyDescent="0.2">
      <c r="U8888" s="55"/>
      <c r="V8888" s="53"/>
      <c r="W8888" s="53"/>
      <c r="X8888" s="53"/>
      <c r="Y8888" s="55"/>
    </row>
    <row r="8889" spans="21:25" x14ac:dyDescent="0.2">
      <c r="U8889" s="55"/>
      <c r="V8889" s="53"/>
      <c r="W8889" s="53"/>
      <c r="X8889" s="53"/>
      <c r="Y8889" s="55"/>
    </row>
    <row r="8890" spans="21:25" x14ac:dyDescent="0.2">
      <c r="U8890" s="55"/>
      <c r="V8890" s="53"/>
      <c r="W8890" s="53"/>
      <c r="X8890" s="53"/>
      <c r="Y8890" s="55"/>
    </row>
    <row r="8891" spans="21:25" x14ac:dyDescent="0.2">
      <c r="U8891" s="55"/>
      <c r="V8891" s="53"/>
      <c r="W8891" s="53"/>
      <c r="X8891" s="53"/>
      <c r="Y8891" s="55"/>
    </row>
    <row r="8892" spans="21:25" x14ac:dyDescent="0.2">
      <c r="U8892" s="55"/>
      <c r="V8892" s="53"/>
      <c r="W8892" s="53"/>
      <c r="X8892" s="53"/>
      <c r="Y8892" s="55"/>
    </row>
    <row r="8893" spans="21:25" x14ac:dyDescent="0.2">
      <c r="U8893" s="55"/>
      <c r="V8893" s="53"/>
      <c r="W8893" s="53"/>
      <c r="X8893" s="53"/>
      <c r="Y8893" s="55"/>
    </row>
    <row r="8894" spans="21:25" x14ac:dyDescent="0.2">
      <c r="U8894" s="55"/>
      <c r="V8894" s="53"/>
      <c r="W8894" s="53"/>
      <c r="X8894" s="53"/>
      <c r="Y8894" s="55"/>
    </row>
    <row r="8895" spans="21:25" x14ac:dyDescent="0.2">
      <c r="U8895" s="55"/>
      <c r="V8895" s="53"/>
      <c r="W8895" s="53"/>
      <c r="X8895" s="53"/>
      <c r="Y8895" s="55"/>
    </row>
    <row r="8896" spans="21:25" x14ac:dyDescent="0.2">
      <c r="U8896" s="55"/>
      <c r="V8896" s="53"/>
      <c r="W8896" s="53"/>
      <c r="X8896" s="53"/>
      <c r="Y8896" s="55"/>
    </row>
    <row r="8897" spans="21:25" x14ac:dyDescent="0.2">
      <c r="U8897" s="55"/>
      <c r="V8897" s="53"/>
      <c r="W8897" s="53"/>
      <c r="X8897" s="53"/>
      <c r="Y8897" s="55"/>
    </row>
    <row r="8898" spans="21:25" x14ac:dyDescent="0.2">
      <c r="U8898" s="55"/>
      <c r="V8898" s="53"/>
      <c r="W8898" s="53"/>
      <c r="X8898" s="53"/>
      <c r="Y8898" s="55"/>
    </row>
    <row r="8899" spans="21:25" x14ac:dyDescent="0.2">
      <c r="U8899" s="55"/>
      <c r="V8899" s="53"/>
      <c r="W8899" s="53"/>
      <c r="X8899" s="53"/>
      <c r="Y8899" s="55"/>
    </row>
    <row r="8900" spans="21:25" x14ac:dyDescent="0.2">
      <c r="U8900" s="55"/>
      <c r="V8900" s="53"/>
      <c r="W8900" s="53"/>
      <c r="X8900" s="53"/>
      <c r="Y8900" s="55"/>
    </row>
    <row r="8901" spans="21:25" x14ac:dyDescent="0.2">
      <c r="U8901" s="55"/>
      <c r="V8901" s="53"/>
      <c r="W8901" s="53"/>
      <c r="X8901" s="53"/>
      <c r="Y8901" s="55"/>
    </row>
    <row r="8902" spans="21:25" x14ac:dyDescent="0.2">
      <c r="U8902" s="55"/>
      <c r="V8902" s="53"/>
      <c r="W8902" s="53"/>
      <c r="X8902" s="53"/>
      <c r="Y8902" s="55"/>
    </row>
    <row r="8903" spans="21:25" x14ac:dyDescent="0.2">
      <c r="U8903" s="55"/>
      <c r="V8903" s="53"/>
      <c r="W8903" s="53"/>
      <c r="X8903" s="53"/>
      <c r="Y8903" s="55"/>
    </row>
    <row r="8904" spans="21:25" x14ac:dyDescent="0.2">
      <c r="U8904" s="55"/>
      <c r="V8904" s="53"/>
      <c r="W8904" s="53"/>
      <c r="X8904" s="53"/>
      <c r="Y8904" s="55"/>
    </row>
    <row r="8905" spans="21:25" x14ac:dyDescent="0.2">
      <c r="U8905" s="55"/>
      <c r="V8905" s="53"/>
      <c r="W8905" s="53"/>
      <c r="X8905" s="53"/>
      <c r="Y8905" s="55"/>
    </row>
    <row r="8906" spans="21:25" x14ac:dyDescent="0.2">
      <c r="U8906" s="55"/>
      <c r="V8906" s="53"/>
      <c r="W8906" s="53"/>
      <c r="X8906" s="53"/>
      <c r="Y8906" s="55"/>
    </row>
    <row r="8907" spans="21:25" x14ac:dyDescent="0.2">
      <c r="U8907" s="55"/>
      <c r="V8907" s="53"/>
      <c r="W8907" s="53"/>
      <c r="X8907" s="53"/>
      <c r="Y8907" s="55"/>
    </row>
    <row r="8908" spans="21:25" x14ac:dyDescent="0.2">
      <c r="U8908" s="55"/>
      <c r="V8908" s="53"/>
      <c r="W8908" s="53"/>
      <c r="X8908" s="53"/>
      <c r="Y8908" s="55"/>
    </row>
    <row r="8909" spans="21:25" x14ac:dyDescent="0.2">
      <c r="U8909" s="55"/>
      <c r="V8909" s="53"/>
      <c r="W8909" s="53"/>
      <c r="X8909" s="53"/>
      <c r="Y8909" s="55"/>
    </row>
    <row r="8910" spans="21:25" x14ac:dyDescent="0.2">
      <c r="U8910" s="55"/>
      <c r="V8910" s="53"/>
      <c r="W8910" s="53"/>
      <c r="X8910" s="53"/>
      <c r="Y8910" s="55"/>
    </row>
    <row r="8911" spans="21:25" x14ac:dyDescent="0.2">
      <c r="U8911" s="55"/>
      <c r="V8911" s="53"/>
      <c r="W8911" s="53"/>
      <c r="X8911" s="53"/>
      <c r="Y8911" s="55"/>
    </row>
    <row r="8912" spans="21:25" x14ac:dyDescent="0.2">
      <c r="U8912" s="55"/>
      <c r="V8912" s="53"/>
      <c r="W8912" s="53"/>
      <c r="X8912" s="53"/>
      <c r="Y8912" s="55"/>
    </row>
    <row r="8913" spans="21:25" x14ac:dyDescent="0.2">
      <c r="U8913" s="55"/>
      <c r="V8913" s="53"/>
      <c r="W8913" s="53"/>
      <c r="X8913" s="53"/>
      <c r="Y8913" s="55"/>
    </row>
    <row r="8914" spans="21:25" x14ac:dyDescent="0.2">
      <c r="U8914" s="55"/>
      <c r="V8914" s="53"/>
      <c r="W8914" s="53"/>
      <c r="X8914" s="53"/>
      <c r="Y8914" s="55"/>
    </row>
    <row r="8915" spans="21:25" x14ac:dyDescent="0.2">
      <c r="U8915" s="55"/>
      <c r="V8915" s="53"/>
      <c r="W8915" s="53"/>
      <c r="X8915" s="53"/>
      <c r="Y8915" s="55"/>
    </row>
    <row r="8916" spans="21:25" x14ac:dyDescent="0.2">
      <c r="U8916" s="55"/>
      <c r="V8916" s="53"/>
      <c r="W8916" s="53"/>
      <c r="X8916" s="53"/>
      <c r="Y8916" s="55"/>
    </row>
    <row r="8917" spans="21:25" x14ac:dyDescent="0.2">
      <c r="U8917" s="55"/>
      <c r="V8917" s="53"/>
      <c r="W8917" s="53"/>
      <c r="X8917" s="53"/>
      <c r="Y8917" s="55"/>
    </row>
    <row r="8918" spans="21:25" x14ac:dyDescent="0.2">
      <c r="U8918" s="55"/>
      <c r="V8918" s="53"/>
      <c r="W8918" s="53"/>
      <c r="X8918" s="53"/>
      <c r="Y8918" s="55"/>
    </row>
    <row r="8919" spans="21:25" x14ac:dyDescent="0.2">
      <c r="U8919" s="55"/>
      <c r="V8919" s="53"/>
      <c r="W8919" s="53"/>
      <c r="X8919" s="53"/>
      <c r="Y8919" s="55"/>
    </row>
    <row r="8920" spans="21:25" x14ac:dyDescent="0.2">
      <c r="U8920" s="55"/>
      <c r="V8920" s="53"/>
      <c r="W8920" s="53"/>
      <c r="X8920" s="53"/>
      <c r="Y8920" s="55"/>
    </row>
    <row r="8921" spans="21:25" x14ac:dyDescent="0.2">
      <c r="U8921" s="55"/>
      <c r="V8921" s="53"/>
      <c r="W8921" s="53"/>
      <c r="X8921" s="53"/>
      <c r="Y8921" s="55"/>
    </row>
    <row r="8922" spans="21:25" x14ac:dyDescent="0.2">
      <c r="U8922" s="55"/>
      <c r="V8922" s="53"/>
      <c r="W8922" s="53"/>
      <c r="X8922" s="53"/>
      <c r="Y8922" s="55"/>
    </row>
    <row r="8923" spans="21:25" x14ac:dyDescent="0.2">
      <c r="U8923" s="55"/>
      <c r="V8923" s="53"/>
      <c r="W8923" s="53"/>
      <c r="X8923" s="53"/>
      <c r="Y8923" s="55"/>
    </row>
    <row r="8924" spans="21:25" x14ac:dyDescent="0.2">
      <c r="U8924" s="55"/>
      <c r="V8924" s="53"/>
      <c r="W8924" s="53"/>
      <c r="X8924" s="53"/>
      <c r="Y8924" s="55"/>
    </row>
    <row r="8925" spans="21:25" x14ac:dyDescent="0.2">
      <c r="U8925" s="55"/>
      <c r="V8925" s="53"/>
      <c r="W8925" s="53"/>
      <c r="X8925" s="53"/>
      <c r="Y8925" s="55"/>
    </row>
    <row r="8926" spans="21:25" x14ac:dyDescent="0.2">
      <c r="U8926" s="55"/>
      <c r="V8926" s="53"/>
      <c r="W8926" s="53"/>
      <c r="X8926" s="53"/>
      <c r="Y8926" s="55"/>
    </row>
    <row r="8927" spans="21:25" x14ac:dyDescent="0.2">
      <c r="U8927" s="55"/>
      <c r="V8927" s="53"/>
      <c r="W8927" s="53"/>
      <c r="X8927" s="53"/>
      <c r="Y8927" s="55"/>
    </row>
    <row r="8928" spans="21:25" x14ac:dyDescent="0.2">
      <c r="U8928" s="55"/>
      <c r="V8928" s="53"/>
      <c r="W8928" s="53"/>
      <c r="X8928" s="53"/>
      <c r="Y8928" s="55"/>
    </row>
    <row r="8929" spans="21:25" x14ac:dyDescent="0.2">
      <c r="U8929" s="55"/>
      <c r="V8929" s="53"/>
      <c r="W8929" s="53"/>
      <c r="X8929" s="53"/>
      <c r="Y8929" s="55"/>
    </row>
    <row r="8930" spans="21:25" x14ac:dyDescent="0.2">
      <c r="U8930" s="55"/>
      <c r="V8930" s="53"/>
      <c r="W8930" s="53"/>
      <c r="X8930" s="53"/>
      <c r="Y8930" s="55"/>
    </row>
    <row r="8931" spans="21:25" x14ac:dyDescent="0.2">
      <c r="U8931" s="55"/>
      <c r="V8931" s="53"/>
      <c r="W8931" s="53"/>
      <c r="X8931" s="53"/>
      <c r="Y8931" s="55"/>
    </row>
    <row r="8932" spans="21:25" x14ac:dyDescent="0.2">
      <c r="U8932" s="55"/>
      <c r="V8932" s="53"/>
      <c r="W8932" s="53"/>
      <c r="X8932" s="53"/>
      <c r="Y8932" s="55"/>
    </row>
    <row r="8933" spans="21:25" x14ac:dyDescent="0.2">
      <c r="U8933" s="55"/>
      <c r="V8933" s="53"/>
      <c r="W8933" s="53"/>
      <c r="X8933" s="53"/>
      <c r="Y8933" s="55"/>
    </row>
    <row r="8934" spans="21:25" x14ac:dyDescent="0.2">
      <c r="U8934" s="55"/>
      <c r="V8934" s="53"/>
      <c r="W8934" s="53"/>
      <c r="X8934" s="53"/>
      <c r="Y8934" s="55"/>
    </row>
    <row r="8935" spans="21:25" x14ac:dyDescent="0.2">
      <c r="U8935" s="55"/>
      <c r="V8935" s="53"/>
      <c r="W8935" s="53"/>
      <c r="X8935" s="53"/>
      <c r="Y8935" s="55"/>
    </row>
    <row r="8936" spans="21:25" x14ac:dyDescent="0.2">
      <c r="U8936" s="55"/>
      <c r="V8936" s="53"/>
      <c r="W8936" s="53"/>
      <c r="X8936" s="53"/>
      <c r="Y8936" s="55"/>
    </row>
    <row r="8937" spans="21:25" x14ac:dyDescent="0.2">
      <c r="U8937" s="55"/>
      <c r="V8937" s="53"/>
      <c r="W8937" s="53"/>
      <c r="X8937" s="53"/>
      <c r="Y8937" s="55"/>
    </row>
    <row r="8938" spans="21:25" x14ac:dyDescent="0.2">
      <c r="U8938" s="55"/>
      <c r="V8938" s="53"/>
      <c r="W8938" s="53"/>
      <c r="X8938" s="53"/>
      <c r="Y8938" s="55"/>
    </row>
    <row r="8939" spans="21:25" x14ac:dyDescent="0.2">
      <c r="U8939" s="55"/>
      <c r="V8939" s="53"/>
      <c r="W8939" s="53"/>
      <c r="X8939" s="53"/>
      <c r="Y8939" s="55"/>
    </row>
    <row r="8940" spans="21:25" x14ac:dyDescent="0.2">
      <c r="U8940" s="55"/>
      <c r="V8940" s="53"/>
      <c r="W8940" s="53"/>
      <c r="X8940" s="53"/>
      <c r="Y8940" s="55"/>
    </row>
    <row r="8941" spans="21:25" x14ac:dyDescent="0.2">
      <c r="U8941" s="55"/>
      <c r="V8941" s="53"/>
      <c r="W8941" s="53"/>
      <c r="X8941" s="53"/>
      <c r="Y8941" s="55"/>
    </row>
    <row r="8942" spans="21:25" x14ac:dyDescent="0.2">
      <c r="U8942" s="55"/>
      <c r="V8942" s="53"/>
      <c r="W8942" s="53"/>
      <c r="X8942" s="53"/>
      <c r="Y8942" s="55"/>
    </row>
    <row r="8943" spans="21:25" x14ac:dyDescent="0.2">
      <c r="U8943" s="55"/>
      <c r="V8943" s="53"/>
      <c r="W8943" s="53"/>
      <c r="X8943" s="53"/>
      <c r="Y8943" s="55"/>
    </row>
    <row r="8944" spans="21:25" x14ac:dyDescent="0.2">
      <c r="U8944" s="55"/>
      <c r="V8944" s="53"/>
      <c r="W8944" s="53"/>
      <c r="X8944" s="53"/>
      <c r="Y8944" s="55"/>
    </row>
    <row r="8945" spans="21:25" x14ac:dyDescent="0.2">
      <c r="U8945" s="55"/>
      <c r="V8945" s="53"/>
      <c r="W8945" s="53"/>
      <c r="X8945" s="53"/>
      <c r="Y8945" s="55"/>
    </row>
    <row r="8946" spans="21:25" x14ac:dyDescent="0.2">
      <c r="U8946" s="55"/>
      <c r="V8946" s="53"/>
      <c r="W8946" s="53"/>
      <c r="X8946" s="53"/>
      <c r="Y8946" s="55"/>
    </row>
    <row r="8947" spans="21:25" x14ac:dyDescent="0.2">
      <c r="U8947" s="55"/>
      <c r="V8947" s="53"/>
      <c r="W8947" s="53"/>
      <c r="X8947" s="53"/>
      <c r="Y8947" s="55"/>
    </row>
    <row r="8948" spans="21:25" x14ac:dyDescent="0.2">
      <c r="U8948" s="55"/>
      <c r="V8948" s="53"/>
      <c r="W8948" s="53"/>
      <c r="X8948" s="53"/>
      <c r="Y8948" s="55"/>
    </row>
    <row r="8949" spans="21:25" x14ac:dyDescent="0.2">
      <c r="U8949" s="55"/>
      <c r="V8949" s="53"/>
      <c r="W8949" s="53"/>
      <c r="X8949" s="53"/>
      <c r="Y8949" s="55"/>
    </row>
    <row r="8950" spans="21:25" x14ac:dyDescent="0.2">
      <c r="U8950" s="55"/>
      <c r="V8950" s="53"/>
      <c r="W8950" s="53"/>
      <c r="X8950" s="53"/>
      <c r="Y8950" s="55"/>
    </row>
    <row r="8951" spans="21:25" x14ac:dyDescent="0.2">
      <c r="U8951" s="55"/>
      <c r="V8951" s="53"/>
      <c r="W8951" s="53"/>
      <c r="X8951" s="53"/>
      <c r="Y8951" s="55"/>
    </row>
    <row r="8952" spans="21:25" x14ac:dyDescent="0.2">
      <c r="U8952" s="55"/>
      <c r="V8952" s="53"/>
      <c r="W8952" s="53"/>
      <c r="X8952" s="53"/>
      <c r="Y8952" s="55"/>
    </row>
    <row r="8953" spans="21:25" x14ac:dyDescent="0.2">
      <c r="U8953" s="55"/>
      <c r="V8953" s="53"/>
      <c r="W8953" s="53"/>
      <c r="X8953" s="53"/>
      <c r="Y8953" s="55"/>
    </row>
    <row r="8954" spans="21:25" x14ac:dyDescent="0.2">
      <c r="U8954" s="55"/>
      <c r="V8954" s="53"/>
      <c r="W8954" s="53"/>
      <c r="X8954" s="53"/>
      <c r="Y8954" s="55"/>
    </row>
    <row r="8955" spans="21:25" x14ac:dyDescent="0.2">
      <c r="U8955" s="55"/>
      <c r="V8955" s="53"/>
      <c r="W8955" s="53"/>
      <c r="X8955" s="53"/>
      <c r="Y8955" s="55"/>
    </row>
    <row r="8956" spans="21:25" x14ac:dyDescent="0.2">
      <c r="U8956" s="55"/>
      <c r="V8956" s="53"/>
      <c r="W8956" s="53"/>
      <c r="X8956" s="53"/>
      <c r="Y8956" s="55"/>
    </row>
    <row r="8957" spans="21:25" x14ac:dyDescent="0.2">
      <c r="U8957" s="55"/>
      <c r="V8957" s="53"/>
      <c r="W8957" s="53"/>
      <c r="X8957" s="53"/>
      <c r="Y8957" s="55"/>
    </row>
    <row r="8958" spans="21:25" x14ac:dyDescent="0.2">
      <c r="U8958" s="55"/>
      <c r="V8958" s="53"/>
      <c r="W8958" s="53"/>
      <c r="X8958" s="53"/>
      <c r="Y8958" s="55"/>
    </row>
    <row r="8959" spans="21:25" x14ac:dyDescent="0.2">
      <c r="U8959" s="55"/>
      <c r="V8959" s="53"/>
      <c r="W8959" s="53"/>
      <c r="X8959" s="53"/>
      <c r="Y8959" s="55"/>
    </row>
    <row r="8960" spans="21:25" x14ac:dyDescent="0.2">
      <c r="U8960" s="55"/>
      <c r="V8960" s="53"/>
      <c r="W8960" s="53"/>
      <c r="X8960" s="53"/>
      <c r="Y8960" s="55"/>
    </row>
    <row r="8961" spans="21:25" x14ac:dyDescent="0.2">
      <c r="U8961" s="55"/>
      <c r="V8961" s="53"/>
      <c r="W8961" s="53"/>
      <c r="X8961" s="53"/>
      <c r="Y8961" s="55"/>
    </row>
    <row r="8962" spans="21:25" x14ac:dyDescent="0.2">
      <c r="U8962" s="55"/>
      <c r="V8962" s="53"/>
      <c r="W8962" s="53"/>
      <c r="X8962" s="53"/>
      <c r="Y8962" s="55"/>
    </row>
    <row r="8963" spans="21:25" x14ac:dyDescent="0.2">
      <c r="U8963" s="55"/>
      <c r="V8963" s="53"/>
      <c r="W8963" s="53"/>
      <c r="X8963" s="53"/>
      <c r="Y8963" s="55"/>
    </row>
    <row r="8964" spans="21:25" x14ac:dyDescent="0.2">
      <c r="U8964" s="55"/>
      <c r="V8964" s="53"/>
      <c r="W8964" s="53"/>
      <c r="X8964" s="53"/>
      <c r="Y8964" s="55"/>
    </row>
    <row r="8965" spans="21:25" x14ac:dyDescent="0.2">
      <c r="U8965" s="55"/>
      <c r="V8965" s="53"/>
      <c r="W8965" s="53"/>
      <c r="X8965" s="53"/>
      <c r="Y8965" s="55"/>
    </row>
    <row r="8966" spans="21:25" x14ac:dyDescent="0.2">
      <c r="U8966" s="55"/>
      <c r="V8966" s="53"/>
      <c r="W8966" s="53"/>
      <c r="X8966" s="53"/>
      <c r="Y8966" s="55"/>
    </row>
    <row r="8967" spans="21:25" x14ac:dyDescent="0.2">
      <c r="U8967" s="55"/>
      <c r="V8967" s="53"/>
      <c r="W8967" s="53"/>
      <c r="X8967" s="53"/>
      <c r="Y8967" s="55"/>
    </row>
    <row r="8968" spans="21:25" x14ac:dyDescent="0.2">
      <c r="U8968" s="55"/>
      <c r="V8968" s="53"/>
      <c r="W8968" s="53"/>
      <c r="X8968" s="53"/>
      <c r="Y8968" s="55"/>
    </row>
    <row r="8969" spans="21:25" x14ac:dyDescent="0.2">
      <c r="U8969" s="55"/>
      <c r="V8969" s="53"/>
      <c r="W8969" s="53"/>
      <c r="X8969" s="53"/>
      <c r="Y8969" s="55"/>
    </row>
    <row r="8970" spans="21:25" x14ac:dyDescent="0.2">
      <c r="U8970" s="55"/>
      <c r="V8970" s="53"/>
      <c r="W8970" s="53"/>
      <c r="X8970" s="53"/>
      <c r="Y8970" s="55"/>
    </row>
    <row r="8971" spans="21:25" x14ac:dyDescent="0.2">
      <c r="U8971" s="55"/>
      <c r="V8971" s="53"/>
      <c r="W8971" s="53"/>
      <c r="X8971" s="53"/>
      <c r="Y8971" s="55"/>
    </row>
    <row r="8972" spans="21:25" x14ac:dyDescent="0.2">
      <c r="U8972" s="55"/>
      <c r="V8972" s="53"/>
      <c r="W8972" s="53"/>
      <c r="X8972" s="53"/>
      <c r="Y8972" s="55"/>
    </row>
    <row r="8973" spans="21:25" x14ac:dyDescent="0.2">
      <c r="U8973" s="55"/>
      <c r="V8973" s="53"/>
      <c r="W8973" s="53"/>
      <c r="X8973" s="53"/>
      <c r="Y8973" s="55"/>
    </row>
    <row r="8974" spans="21:25" x14ac:dyDescent="0.2">
      <c r="U8974" s="55"/>
      <c r="V8974" s="53"/>
      <c r="W8974" s="53"/>
      <c r="X8974" s="53"/>
      <c r="Y8974" s="55"/>
    </row>
    <row r="8975" spans="21:25" x14ac:dyDescent="0.2">
      <c r="U8975" s="55"/>
      <c r="V8975" s="53"/>
      <c r="W8975" s="53"/>
      <c r="X8975" s="53"/>
      <c r="Y8975" s="55"/>
    </row>
    <row r="8976" spans="21:25" x14ac:dyDescent="0.2">
      <c r="U8976" s="55"/>
      <c r="V8976" s="53"/>
      <c r="W8976" s="53"/>
      <c r="X8976" s="53"/>
      <c r="Y8976" s="55"/>
    </row>
    <row r="8977" spans="21:25" x14ac:dyDescent="0.2">
      <c r="U8977" s="55"/>
      <c r="V8977" s="53"/>
      <c r="W8977" s="53"/>
      <c r="X8977" s="53"/>
      <c r="Y8977" s="55"/>
    </row>
    <row r="8978" spans="21:25" x14ac:dyDescent="0.2">
      <c r="U8978" s="55"/>
      <c r="V8978" s="53"/>
      <c r="W8978" s="53"/>
      <c r="X8978" s="53"/>
      <c r="Y8978" s="55"/>
    </row>
    <row r="8979" spans="21:25" x14ac:dyDescent="0.2">
      <c r="U8979" s="55"/>
      <c r="V8979" s="53"/>
      <c r="W8979" s="53"/>
      <c r="X8979" s="53"/>
      <c r="Y8979" s="55"/>
    </row>
    <row r="8980" spans="21:25" x14ac:dyDescent="0.2">
      <c r="U8980" s="55"/>
      <c r="V8980" s="53"/>
      <c r="W8980" s="53"/>
      <c r="X8980" s="53"/>
      <c r="Y8980" s="55"/>
    </row>
    <row r="8981" spans="21:25" x14ac:dyDescent="0.2">
      <c r="U8981" s="55"/>
      <c r="V8981" s="53"/>
      <c r="W8981" s="53"/>
      <c r="X8981" s="53"/>
      <c r="Y8981" s="55"/>
    </row>
    <row r="8982" spans="21:25" x14ac:dyDescent="0.2">
      <c r="U8982" s="55"/>
      <c r="V8982" s="53"/>
      <c r="W8982" s="53"/>
      <c r="X8982" s="53"/>
      <c r="Y8982" s="55"/>
    </row>
    <row r="8983" spans="21:25" x14ac:dyDescent="0.2">
      <c r="U8983" s="55"/>
      <c r="V8983" s="53"/>
      <c r="W8983" s="53"/>
      <c r="X8983" s="53"/>
      <c r="Y8983" s="55"/>
    </row>
    <row r="8984" spans="21:25" x14ac:dyDescent="0.2">
      <c r="U8984" s="55"/>
      <c r="V8984" s="53"/>
      <c r="W8984" s="53"/>
      <c r="X8984" s="53"/>
      <c r="Y8984" s="55"/>
    </row>
    <row r="8985" spans="21:25" x14ac:dyDescent="0.2">
      <c r="U8985" s="55"/>
      <c r="V8985" s="53"/>
      <c r="W8985" s="53"/>
      <c r="X8985" s="53"/>
      <c r="Y8985" s="55"/>
    </row>
    <row r="8986" spans="21:25" x14ac:dyDescent="0.2">
      <c r="U8986" s="55"/>
      <c r="V8986" s="53"/>
      <c r="W8986" s="53"/>
      <c r="X8986" s="53"/>
      <c r="Y8986" s="55"/>
    </row>
    <row r="8987" spans="21:25" x14ac:dyDescent="0.2">
      <c r="U8987" s="55"/>
      <c r="V8987" s="53"/>
      <c r="W8987" s="53"/>
      <c r="X8987" s="53"/>
      <c r="Y8987" s="55"/>
    </row>
    <row r="8988" spans="21:25" x14ac:dyDescent="0.2">
      <c r="U8988" s="55"/>
      <c r="V8988" s="53"/>
      <c r="W8988" s="53"/>
      <c r="X8988" s="53"/>
      <c r="Y8988" s="55"/>
    </row>
    <row r="8989" spans="21:25" x14ac:dyDescent="0.2">
      <c r="U8989" s="55"/>
      <c r="V8989" s="53"/>
      <c r="W8989" s="53"/>
      <c r="X8989" s="53"/>
      <c r="Y8989" s="55"/>
    </row>
    <row r="8990" spans="21:25" x14ac:dyDescent="0.2">
      <c r="U8990" s="55"/>
      <c r="V8990" s="53"/>
      <c r="W8990" s="53"/>
      <c r="X8990" s="53"/>
      <c r="Y8990" s="55"/>
    </row>
    <row r="8991" spans="21:25" x14ac:dyDescent="0.2">
      <c r="U8991" s="55"/>
      <c r="V8991" s="53"/>
      <c r="W8991" s="53"/>
      <c r="X8991" s="53"/>
      <c r="Y8991" s="55"/>
    </row>
    <row r="8992" spans="21:25" x14ac:dyDescent="0.2">
      <c r="U8992" s="55"/>
      <c r="V8992" s="53"/>
      <c r="W8992" s="53"/>
      <c r="X8992" s="53"/>
      <c r="Y8992" s="55"/>
    </row>
    <row r="8993" spans="21:25" x14ac:dyDescent="0.2">
      <c r="U8993" s="55"/>
      <c r="V8993" s="53"/>
      <c r="W8993" s="53"/>
      <c r="X8993" s="53"/>
      <c r="Y8993" s="55"/>
    </row>
    <row r="8994" spans="21:25" x14ac:dyDescent="0.2">
      <c r="U8994" s="55"/>
      <c r="V8994" s="53"/>
      <c r="W8994" s="53"/>
      <c r="X8994" s="53"/>
      <c r="Y8994" s="55"/>
    </row>
    <row r="8995" spans="21:25" x14ac:dyDescent="0.2">
      <c r="U8995" s="55"/>
      <c r="V8995" s="53"/>
      <c r="W8995" s="53"/>
      <c r="X8995" s="53"/>
      <c r="Y8995" s="55"/>
    </row>
    <row r="8996" spans="21:25" x14ac:dyDescent="0.2">
      <c r="U8996" s="55"/>
      <c r="V8996" s="53"/>
      <c r="W8996" s="53"/>
      <c r="X8996" s="53"/>
      <c r="Y8996" s="55"/>
    </row>
    <row r="8997" spans="21:25" x14ac:dyDescent="0.2">
      <c r="U8997" s="55"/>
      <c r="V8997" s="53"/>
      <c r="W8997" s="53"/>
      <c r="X8997" s="53"/>
      <c r="Y8997" s="55"/>
    </row>
    <row r="8998" spans="21:25" x14ac:dyDescent="0.2">
      <c r="U8998" s="55"/>
      <c r="V8998" s="53"/>
      <c r="W8998" s="53"/>
      <c r="X8998" s="53"/>
      <c r="Y8998" s="55"/>
    </row>
    <row r="8999" spans="21:25" x14ac:dyDescent="0.2">
      <c r="U8999" s="55"/>
      <c r="V8999" s="53"/>
      <c r="W8999" s="53"/>
      <c r="X8999" s="53"/>
      <c r="Y8999" s="55"/>
    </row>
    <row r="9000" spans="21:25" x14ac:dyDescent="0.2">
      <c r="U9000" s="55"/>
      <c r="V9000" s="53"/>
      <c r="W9000" s="53"/>
      <c r="X9000" s="53"/>
      <c r="Y9000" s="55"/>
    </row>
    <row r="9001" spans="21:25" x14ac:dyDescent="0.2">
      <c r="U9001" s="55"/>
      <c r="V9001" s="53"/>
      <c r="W9001" s="53"/>
      <c r="X9001" s="53"/>
      <c r="Y9001" s="55"/>
    </row>
    <row r="9002" spans="21:25" x14ac:dyDescent="0.2">
      <c r="U9002" s="55"/>
      <c r="V9002" s="53"/>
      <c r="W9002" s="53"/>
      <c r="X9002" s="53"/>
      <c r="Y9002" s="55"/>
    </row>
    <row r="9003" spans="21:25" x14ac:dyDescent="0.2">
      <c r="U9003" s="55"/>
      <c r="V9003" s="53"/>
      <c r="W9003" s="53"/>
      <c r="X9003" s="53"/>
      <c r="Y9003" s="55"/>
    </row>
    <row r="9004" spans="21:25" x14ac:dyDescent="0.2">
      <c r="U9004" s="55"/>
      <c r="V9004" s="53"/>
      <c r="W9004" s="53"/>
      <c r="X9004" s="53"/>
      <c r="Y9004" s="55"/>
    </row>
    <row r="9005" spans="21:25" x14ac:dyDescent="0.2">
      <c r="U9005" s="55"/>
      <c r="V9005" s="53"/>
      <c r="W9005" s="53"/>
      <c r="X9005" s="53"/>
      <c r="Y9005" s="55"/>
    </row>
    <row r="9006" spans="21:25" x14ac:dyDescent="0.2">
      <c r="U9006" s="55"/>
      <c r="V9006" s="53"/>
      <c r="W9006" s="53"/>
      <c r="X9006" s="53"/>
      <c r="Y9006" s="55"/>
    </row>
    <row r="9007" spans="21:25" x14ac:dyDescent="0.2">
      <c r="U9007" s="55"/>
      <c r="V9007" s="53"/>
      <c r="W9007" s="53"/>
      <c r="X9007" s="53"/>
      <c r="Y9007" s="55"/>
    </row>
    <row r="9008" spans="21:25" x14ac:dyDescent="0.2">
      <c r="U9008" s="55"/>
      <c r="V9008" s="53"/>
      <c r="W9008" s="53"/>
      <c r="X9008" s="53"/>
      <c r="Y9008" s="55"/>
    </row>
    <row r="9009" spans="21:25" x14ac:dyDescent="0.2">
      <c r="U9009" s="55"/>
      <c r="V9009" s="53"/>
      <c r="W9009" s="53"/>
      <c r="X9009" s="53"/>
      <c r="Y9009" s="55"/>
    </row>
    <row r="9010" spans="21:25" x14ac:dyDescent="0.2">
      <c r="U9010" s="55"/>
      <c r="V9010" s="53"/>
      <c r="W9010" s="53"/>
      <c r="X9010" s="53"/>
      <c r="Y9010" s="55"/>
    </row>
    <row r="9011" spans="21:25" x14ac:dyDescent="0.2">
      <c r="U9011" s="55"/>
      <c r="V9011" s="53"/>
      <c r="W9011" s="53"/>
      <c r="X9011" s="53"/>
      <c r="Y9011" s="55"/>
    </row>
    <row r="9012" spans="21:25" x14ac:dyDescent="0.2">
      <c r="U9012" s="55"/>
      <c r="V9012" s="53"/>
      <c r="W9012" s="53"/>
      <c r="X9012" s="53"/>
      <c r="Y9012" s="55"/>
    </row>
    <row r="9013" spans="21:25" x14ac:dyDescent="0.2">
      <c r="U9013" s="55"/>
      <c r="V9013" s="53"/>
      <c r="W9013" s="53"/>
      <c r="X9013" s="53"/>
      <c r="Y9013" s="55"/>
    </row>
    <row r="9014" spans="21:25" x14ac:dyDescent="0.2">
      <c r="U9014" s="55"/>
      <c r="V9014" s="53"/>
      <c r="W9014" s="53"/>
      <c r="X9014" s="53"/>
      <c r="Y9014" s="55"/>
    </row>
    <row r="9015" spans="21:25" x14ac:dyDescent="0.2">
      <c r="U9015" s="55"/>
      <c r="V9015" s="53"/>
      <c r="W9015" s="53"/>
      <c r="X9015" s="53"/>
      <c r="Y9015" s="55"/>
    </row>
    <row r="9016" spans="21:25" x14ac:dyDescent="0.2">
      <c r="U9016" s="55"/>
      <c r="V9016" s="53"/>
      <c r="W9016" s="53"/>
      <c r="X9016" s="53"/>
      <c r="Y9016" s="55"/>
    </row>
    <row r="9017" spans="21:25" x14ac:dyDescent="0.2">
      <c r="U9017" s="55"/>
      <c r="V9017" s="53"/>
      <c r="W9017" s="53"/>
      <c r="X9017" s="53"/>
      <c r="Y9017" s="55"/>
    </row>
    <row r="9018" spans="21:25" x14ac:dyDescent="0.2">
      <c r="U9018" s="55"/>
      <c r="V9018" s="53"/>
      <c r="W9018" s="53"/>
      <c r="X9018" s="53"/>
      <c r="Y9018" s="55"/>
    </row>
    <row r="9019" spans="21:25" x14ac:dyDescent="0.2">
      <c r="U9019" s="55"/>
      <c r="V9019" s="53"/>
      <c r="W9019" s="53"/>
      <c r="X9019" s="53"/>
      <c r="Y9019" s="55"/>
    </row>
    <row r="9020" spans="21:25" x14ac:dyDescent="0.2">
      <c r="U9020" s="55"/>
      <c r="V9020" s="53"/>
      <c r="W9020" s="53"/>
      <c r="X9020" s="53"/>
      <c r="Y9020" s="55"/>
    </row>
    <row r="9021" spans="21:25" x14ac:dyDescent="0.2">
      <c r="U9021" s="55"/>
      <c r="V9021" s="53"/>
      <c r="W9021" s="53"/>
      <c r="X9021" s="53"/>
      <c r="Y9021" s="55"/>
    </row>
    <row r="9022" spans="21:25" x14ac:dyDescent="0.2">
      <c r="U9022" s="55"/>
      <c r="V9022" s="53"/>
      <c r="W9022" s="53"/>
      <c r="X9022" s="53"/>
      <c r="Y9022" s="55"/>
    </row>
    <row r="9023" spans="21:25" x14ac:dyDescent="0.2">
      <c r="U9023" s="55"/>
      <c r="V9023" s="53"/>
      <c r="W9023" s="53"/>
      <c r="X9023" s="53"/>
      <c r="Y9023" s="55"/>
    </row>
    <row r="9024" spans="21:25" x14ac:dyDescent="0.2">
      <c r="U9024" s="55"/>
      <c r="V9024" s="53"/>
      <c r="W9024" s="53"/>
      <c r="X9024" s="53"/>
      <c r="Y9024" s="55"/>
    </row>
    <row r="9025" spans="21:25" x14ac:dyDescent="0.2">
      <c r="U9025" s="55"/>
      <c r="V9025" s="53"/>
      <c r="W9025" s="53"/>
      <c r="X9025" s="53"/>
      <c r="Y9025" s="55"/>
    </row>
    <row r="9026" spans="21:25" x14ac:dyDescent="0.2">
      <c r="U9026" s="55"/>
      <c r="V9026" s="53"/>
      <c r="W9026" s="53"/>
      <c r="X9026" s="53"/>
      <c r="Y9026" s="55"/>
    </row>
    <row r="9027" spans="21:25" x14ac:dyDescent="0.2">
      <c r="U9027" s="55"/>
      <c r="V9027" s="53"/>
      <c r="W9027" s="53"/>
      <c r="X9027" s="53"/>
      <c r="Y9027" s="55"/>
    </row>
    <row r="9028" spans="21:25" x14ac:dyDescent="0.2">
      <c r="U9028" s="55"/>
      <c r="V9028" s="53"/>
      <c r="W9028" s="53"/>
      <c r="X9028" s="53"/>
      <c r="Y9028" s="55"/>
    </row>
    <row r="9029" spans="21:25" x14ac:dyDescent="0.2">
      <c r="U9029" s="55"/>
      <c r="V9029" s="53"/>
      <c r="W9029" s="53"/>
      <c r="X9029" s="53"/>
      <c r="Y9029" s="55"/>
    </row>
    <row r="9030" spans="21:25" x14ac:dyDescent="0.2">
      <c r="U9030" s="55"/>
      <c r="V9030" s="53"/>
      <c r="W9030" s="53"/>
      <c r="X9030" s="53"/>
      <c r="Y9030" s="55"/>
    </row>
    <row r="9031" spans="21:25" x14ac:dyDescent="0.2">
      <c r="U9031" s="55"/>
      <c r="V9031" s="53"/>
      <c r="W9031" s="53"/>
      <c r="X9031" s="53"/>
      <c r="Y9031" s="55"/>
    </row>
    <row r="9032" spans="21:25" x14ac:dyDescent="0.2">
      <c r="U9032" s="55"/>
      <c r="V9032" s="53"/>
      <c r="W9032" s="53"/>
      <c r="X9032" s="53"/>
      <c r="Y9032" s="55"/>
    </row>
    <row r="9033" spans="21:25" x14ac:dyDescent="0.2">
      <c r="U9033" s="55"/>
      <c r="V9033" s="53"/>
      <c r="W9033" s="53"/>
      <c r="X9033" s="53"/>
      <c r="Y9033" s="55"/>
    </row>
    <row r="9034" spans="21:25" x14ac:dyDescent="0.2">
      <c r="U9034" s="55"/>
      <c r="V9034" s="53"/>
      <c r="W9034" s="53"/>
      <c r="X9034" s="53"/>
      <c r="Y9034" s="55"/>
    </row>
    <row r="9035" spans="21:25" x14ac:dyDescent="0.2">
      <c r="U9035" s="55"/>
      <c r="V9035" s="53"/>
      <c r="W9035" s="53"/>
      <c r="X9035" s="53"/>
      <c r="Y9035" s="55"/>
    </row>
    <row r="9036" spans="21:25" x14ac:dyDescent="0.2">
      <c r="U9036" s="55"/>
      <c r="V9036" s="53"/>
      <c r="W9036" s="53"/>
      <c r="X9036" s="53"/>
      <c r="Y9036" s="55"/>
    </row>
    <row r="9037" spans="21:25" x14ac:dyDescent="0.2">
      <c r="U9037" s="55"/>
      <c r="V9037" s="53"/>
      <c r="W9037" s="53"/>
      <c r="X9037" s="53"/>
      <c r="Y9037" s="55"/>
    </row>
    <row r="9038" spans="21:25" x14ac:dyDescent="0.2">
      <c r="U9038" s="55"/>
      <c r="V9038" s="53"/>
      <c r="W9038" s="53"/>
      <c r="X9038" s="53"/>
      <c r="Y9038" s="55"/>
    </row>
    <row r="9039" spans="21:25" x14ac:dyDescent="0.2">
      <c r="U9039" s="55"/>
      <c r="V9039" s="53"/>
      <c r="W9039" s="53"/>
      <c r="X9039" s="53"/>
      <c r="Y9039" s="55"/>
    </row>
    <row r="9040" spans="21:25" x14ac:dyDescent="0.2">
      <c r="U9040" s="55"/>
      <c r="V9040" s="53"/>
      <c r="W9040" s="53"/>
      <c r="X9040" s="53"/>
      <c r="Y9040" s="55"/>
    </row>
    <row r="9041" spans="21:25" x14ac:dyDescent="0.2">
      <c r="U9041" s="55"/>
      <c r="V9041" s="53"/>
      <c r="W9041" s="53"/>
      <c r="X9041" s="53"/>
      <c r="Y9041" s="55"/>
    </row>
    <row r="9042" spans="21:25" x14ac:dyDescent="0.2">
      <c r="U9042" s="55"/>
      <c r="V9042" s="53"/>
      <c r="W9042" s="53"/>
      <c r="X9042" s="53"/>
      <c r="Y9042" s="55"/>
    </row>
    <row r="9043" spans="21:25" x14ac:dyDescent="0.2">
      <c r="U9043" s="55"/>
      <c r="V9043" s="53"/>
      <c r="W9043" s="53"/>
      <c r="X9043" s="53"/>
      <c r="Y9043" s="55"/>
    </row>
    <row r="9044" spans="21:25" x14ac:dyDescent="0.2">
      <c r="U9044" s="55"/>
      <c r="V9044" s="53"/>
      <c r="W9044" s="53"/>
      <c r="X9044" s="53"/>
      <c r="Y9044" s="55"/>
    </row>
    <row r="9045" spans="21:25" x14ac:dyDescent="0.2">
      <c r="U9045" s="55"/>
      <c r="V9045" s="53"/>
      <c r="W9045" s="53"/>
      <c r="X9045" s="53"/>
      <c r="Y9045" s="55"/>
    </row>
    <row r="9046" spans="21:25" x14ac:dyDescent="0.2">
      <c r="U9046" s="55"/>
      <c r="V9046" s="53"/>
      <c r="W9046" s="53"/>
      <c r="X9046" s="53"/>
      <c r="Y9046" s="55"/>
    </row>
    <row r="9047" spans="21:25" x14ac:dyDescent="0.2">
      <c r="U9047" s="55"/>
      <c r="V9047" s="53"/>
      <c r="W9047" s="53"/>
      <c r="X9047" s="53"/>
      <c r="Y9047" s="55"/>
    </row>
    <row r="9048" spans="21:25" x14ac:dyDescent="0.2">
      <c r="U9048" s="55"/>
      <c r="V9048" s="53"/>
      <c r="W9048" s="53"/>
      <c r="X9048" s="53"/>
      <c r="Y9048" s="55"/>
    </row>
    <row r="9049" spans="21:25" x14ac:dyDescent="0.2">
      <c r="U9049" s="55"/>
      <c r="V9049" s="53"/>
      <c r="W9049" s="53"/>
      <c r="X9049" s="53"/>
      <c r="Y9049" s="55"/>
    </row>
    <row r="9050" spans="21:25" x14ac:dyDescent="0.2">
      <c r="U9050" s="55"/>
      <c r="V9050" s="53"/>
      <c r="W9050" s="53"/>
      <c r="X9050" s="53"/>
      <c r="Y9050" s="55"/>
    </row>
    <row r="9051" spans="21:25" x14ac:dyDescent="0.2">
      <c r="U9051" s="55"/>
      <c r="V9051" s="53"/>
      <c r="W9051" s="53"/>
      <c r="X9051" s="53"/>
      <c r="Y9051" s="55"/>
    </row>
    <row r="9052" spans="21:25" x14ac:dyDescent="0.2">
      <c r="U9052" s="55"/>
      <c r="V9052" s="53"/>
      <c r="W9052" s="53"/>
      <c r="X9052" s="53"/>
      <c r="Y9052" s="55"/>
    </row>
    <row r="9053" spans="21:25" x14ac:dyDescent="0.2">
      <c r="U9053" s="55"/>
      <c r="V9053" s="53"/>
      <c r="W9053" s="53"/>
      <c r="X9053" s="53"/>
      <c r="Y9053" s="55"/>
    </row>
    <row r="9054" spans="21:25" x14ac:dyDescent="0.2">
      <c r="U9054" s="55"/>
      <c r="V9054" s="53"/>
      <c r="W9054" s="53"/>
      <c r="X9054" s="53"/>
      <c r="Y9054" s="55"/>
    </row>
    <row r="9055" spans="21:25" x14ac:dyDescent="0.2">
      <c r="U9055" s="55"/>
      <c r="V9055" s="53"/>
      <c r="W9055" s="53"/>
      <c r="X9055" s="53"/>
      <c r="Y9055" s="55"/>
    </row>
    <row r="9056" spans="21:25" x14ac:dyDescent="0.2">
      <c r="U9056" s="55"/>
      <c r="V9056" s="53"/>
      <c r="W9056" s="53"/>
      <c r="X9056" s="53"/>
      <c r="Y9056" s="55"/>
    </row>
    <row r="9057" spans="21:25" x14ac:dyDescent="0.2">
      <c r="U9057" s="55"/>
      <c r="V9057" s="53"/>
      <c r="W9057" s="53"/>
      <c r="X9057" s="53"/>
      <c r="Y9057" s="55"/>
    </row>
    <row r="9058" spans="21:25" x14ac:dyDescent="0.2">
      <c r="U9058" s="55"/>
      <c r="V9058" s="53"/>
      <c r="W9058" s="53"/>
      <c r="X9058" s="53"/>
      <c r="Y9058" s="55"/>
    </row>
    <row r="9059" spans="21:25" x14ac:dyDescent="0.2">
      <c r="U9059" s="55"/>
      <c r="V9059" s="53"/>
      <c r="W9059" s="53"/>
      <c r="X9059" s="53"/>
      <c r="Y9059" s="55"/>
    </row>
    <row r="9060" spans="21:25" x14ac:dyDescent="0.2">
      <c r="U9060" s="55"/>
      <c r="V9060" s="53"/>
      <c r="W9060" s="53"/>
      <c r="X9060" s="53"/>
      <c r="Y9060" s="55"/>
    </row>
    <row r="9061" spans="21:25" x14ac:dyDescent="0.2">
      <c r="U9061" s="55"/>
      <c r="V9061" s="53"/>
      <c r="W9061" s="53"/>
      <c r="X9061" s="53"/>
      <c r="Y9061" s="55"/>
    </row>
    <row r="9062" spans="21:25" x14ac:dyDescent="0.2">
      <c r="U9062" s="55"/>
      <c r="V9062" s="53"/>
      <c r="W9062" s="53"/>
      <c r="X9062" s="53"/>
      <c r="Y9062" s="55"/>
    </row>
    <row r="9063" spans="21:25" x14ac:dyDescent="0.2">
      <c r="U9063" s="55"/>
      <c r="V9063" s="53"/>
      <c r="W9063" s="53"/>
      <c r="X9063" s="53"/>
      <c r="Y9063" s="55"/>
    </row>
    <row r="9064" spans="21:25" x14ac:dyDescent="0.2">
      <c r="U9064" s="55"/>
      <c r="V9064" s="53"/>
      <c r="W9064" s="53"/>
      <c r="X9064" s="53"/>
      <c r="Y9064" s="55"/>
    </row>
    <row r="9065" spans="21:25" x14ac:dyDescent="0.2">
      <c r="U9065" s="55"/>
      <c r="V9065" s="53"/>
      <c r="W9065" s="53"/>
      <c r="X9065" s="53"/>
      <c r="Y9065" s="55"/>
    </row>
    <row r="9066" spans="21:25" x14ac:dyDescent="0.2">
      <c r="U9066" s="55"/>
      <c r="V9066" s="53"/>
      <c r="W9066" s="53"/>
      <c r="X9066" s="53"/>
      <c r="Y9066" s="55"/>
    </row>
    <row r="9067" spans="21:25" x14ac:dyDescent="0.2">
      <c r="U9067" s="55"/>
      <c r="V9067" s="53"/>
      <c r="W9067" s="53"/>
      <c r="X9067" s="53"/>
      <c r="Y9067" s="55"/>
    </row>
    <row r="9068" spans="21:25" x14ac:dyDescent="0.2">
      <c r="U9068" s="55"/>
      <c r="V9068" s="53"/>
      <c r="W9068" s="53"/>
      <c r="X9068" s="53"/>
      <c r="Y9068" s="55"/>
    </row>
    <row r="9069" spans="21:25" x14ac:dyDescent="0.2">
      <c r="U9069" s="55"/>
      <c r="V9069" s="53"/>
      <c r="W9069" s="53"/>
      <c r="X9069" s="53"/>
      <c r="Y9069" s="55"/>
    </row>
    <row r="9070" spans="21:25" x14ac:dyDescent="0.2">
      <c r="U9070" s="55"/>
      <c r="V9070" s="53"/>
      <c r="W9070" s="53"/>
      <c r="X9070" s="53"/>
      <c r="Y9070" s="55"/>
    </row>
    <row r="9071" spans="21:25" x14ac:dyDescent="0.2">
      <c r="U9071" s="55"/>
      <c r="V9071" s="53"/>
      <c r="W9071" s="53"/>
      <c r="X9071" s="53"/>
      <c r="Y9071" s="55"/>
    </row>
    <row r="9072" spans="21:25" x14ac:dyDescent="0.2">
      <c r="U9072" s="55"/>
      <c r="V9072" s="53"/>
      <c r="W9072" s="53"/>
      <c r="X9072" s="53"/>
      <c r="Y9072" s="55"/>
    </row>
    <row r="9073" spans="21:25" x14ac:dyDescent="0.2">
      <c r="U9073" s="55"/>
      <c r="V9073" s="53"/>
      <c r="W9073" s="53"/>
      <c r="X9073" s="53"/>
      <c r="Y9073" s="55"/>
    </row>
    <row r="9074" spans="21:25" x14ac:dyDescent="0.2">
      <c r="U9074" s="55"/>
      <c r="V9074" s="53"/>
      <c r="W9074" s="53"/>
      <c r="X9074" s="53"/>
      <c r="Y9074" s="55"/>
    </row>
    <row r="9075" spans="21:25" x14ac:dyDescent="0.2">
      <c r="U9075" s="55"/>
      <c r="V9075" s="53"/>
      <c r="W9075" s="53"/>
      <c r="X9075" s="53"/>
      <c r="Y9075" s="55"/>
    </row>
    <row r="9076" spans="21:25" x14ac:dyDescent="0.2">
      <c r="U9076" s="55"/>
      <c r="V9076" s="53"/>
      <c r="W9076" s="53"/>
      <c r="X9076" s="53"/>
      <c r="Y9076" s="55"/>
    </row>
    <row r="9077" spans="21:25" x14ac:dyDescent="0.2">
      <c r="U9077" s="55"/>
      <c r="V9077" s="53"/>
      <c r="W9077" s="53"/>
      <c r="X9077" s="53"/>
      <c r="Y9077" s="55"/>
    </row>
    <row r="9078" spans="21:25" x14ac:dyDescent="0.2">
      <c r="U9078" s="55"/>
      <c r="V9078" s="53"/>
      <c r="W9078" s="53"/>
      <c r="X9078" s="53"/>
      <c r="Y9078" s="55"/>
    </row>
    <row r="9079" spans="21:25" x14ac:dyDescent="0.2">
      <c r="U9079" s="55"/>
      <c r="V9079" s="53"/>
      <c r="W9079" s="53"/>
      <c r="X9079" s="53"/>
      <c r="Y9079" s="55"/>
    </row>
    <row r="9080" spans="21:25" x14ac:dyDescent="0.2">
      <c r="U9080" s="55"/>
      <c r="V9080" s="53"/>
      <c r="W9080" s="53"/>
      <c r="X9080" s="53"/>
      <c r="Y9080" s="55"/>
    </row>
    <row r="9081" spans="21:25" x14ac:dyDescent="0.2">
      <c r="U9081" s="55"/>
      <c r="V9081" s="53"/>
      <c r="W9081" s="53"/>
      <c r="X9081" s="53"/>
      <c r="Y9081" s="55"/>
    </row>
    <row r="9082" spans="21:25" x14ac:dyDescent="0.2">
      <c r="U9082" s="55"/>
      <c r="V9082" s="53"/>
      <c r="W9082" s="53"/>
      <c r="X9082" s="53"/>
      <c r="Y9082" s="55"/>
    </row>
    <row r="9083" spans="21:25" x14ac:dyDescent="0.2">
      <c r="U9083" s="55"/>
      <c r="V9083" s="53"/>
      <c r="W9083" s="53"/>
      <c r="X9083" s="53"/>
      <c r="Y9083" s="55"/>
    </row>
    <row r="9084" spans="21:25" x14ac:dyDescent="0.2">
      <c r="U9084" s="55"/>
      <c r="V9084" s="53"/>
      <c r="W9084" s="53"/>
      <c r="X9084" s="53"/>
      <c r="Y9084" s="55"/>
    </row>
    <row r="9085" spans="21:25" x14ac:dyDescent="0.2">
      <c r="U9085" s="55"/>
      <c r="V9085" s="53"/>
      <c r="W9085" s="53"/>
      <c r="X9085" s="53"/>
      <c r="Y9085" s="55"/>
    </row>
    <row r="9086" spans="21:25" x14ac:dyDescent="0.2">
      <c r="U9086" s="55"/>
      <c r="V9086" s="53"/>
      <c r="W9086" s="53"/>
      <c r="X9086" s="53"/>
      <c r="Y9086" s="55"/>
    </row>
    <row r="9087" spans="21:25" x14ac:dyDescent="0.2">
      <c r="U9087" s="55"/>
      <c r="V9087" s="53"/>
      <c r="W9087" s="53"/>
      <c r="X9087" s="53"/>
      <c r="Y9087" s="55"/>
    </row>
    <row r="9088" spans="21:25" x14ac:dyDescent="0.2">
      <c r="U9088" s="55"/>
      <c r="V9088" s="53"/>
      <c r="W9088" s="53"/>
      <c r="X9088" s="53"/>
      <c r="Y9088" s="55"/>
    </row>
    <row r="9089" spans="21:25" x14ac:dyDescent="0.2">
      <c r="U9089" s="55"/>
      <c r="V9089" s="53"/>
      <c r="W9089" s="53"/>
      <c r="X9089" s="53"/>
      <c r="Y9089" s="55"/>
    </row>
    <row r="9090" spans="21:25" x14ac:dyDescent="0.2">
      <c r="U9090" s="55"/>
      <c r="V9090" s="53"/>
      <c r="W9090" s="53"/>
      <c r="X9090" s="53"/>
      <c r="Y9090" s="55"/>
    </row>
    <row r="9091" spans="21:25" x14ac:dyDescent="0.2">
      <c r="U9091" s="55"/>
      <c r="V9091" s="53"/>
      <c r="W9091" s="53"/>
      <c r="X9091" s="53"/>
      <c r="Y9091" s="55"/>
    </row>
    <row r="9092" spans="21:25" x14ac:dyDescent="0.2">
      <c r="U9092" s="55"/>
      <c r="V9092" s="53"/>
      <c r="W9092" s="53"/>
      <c r="X9092" s="53"/>
      <c r="Y9092" s="55"/>
    </row>
    <row r="9093" spans="21:25" x14ac:dyDescent="0.2">
      <c r="U9093" s="55"/>
      <c r="V9093" s="53"/>
      <c r="W9093" s="53"/>
      <c r="X9093" s="53"/>
      <c r="Y9093" s="55"/>
    </row>
    <row r="9094" spans="21:25" x14ac:dyDescent="0.2">
      <c r="U9094" s="55"/>
      <c r="V9094" s="53"/>
      <c r="W9094" s="53"/>
      <c r="X9094" s="53"/>
      <c r="Y9094" s="55"/>
    </row>
    <row r="9095" spans="21:25" x14ac:dyDescent="0.2">
      <c r="U9095" s="55"/>
      <c r="V9095" s="53"/>
      <c r="W9095" s="53"/>
      <c r="X9095" s="53"/>
      <c r="Y9095" s="55"/>
    </row>
    <row r="9096" spans="21:25" x14ac:dyDescent="0.2">
      <c r="U9096" s="55"/>
      <c r="V9096" s="53"/>
      <c r="W9096" s="53"/>
      <c r="X9096" s="53"/>
      <c r="Y9096" s="55"/>
    </row>
    <row r="9097" spans="21:25" x14ac:dyDescent="0.2">
      <c r="U9097" s="55"/>
      <c r="V9097" s="53"/>
      <c r="W9097" s="53"/>
      <c r="X9097" s="53"/>
      <c r="Y9097" s="55"/>
    </row>
    <row r="9098" spans="21:25" x14ac:dyDescent="0.2">
      <c r="U9098" s="55"/>
      <c r="V9098" s="53"/>
      <c r="W9098" s="53"/>
      <c r="X9098" s="53"/>
      <c r="Y9098" s="55"/>
    </row>
    <row r="9099" spans="21:25" x14ac:dyDescent="0.2">
      <c r="U9099" s="55"/>
      <c r="V9099" s="53"/>
      <c r="W9099" s="53"/>
      <c r="X9099" s="53"/>
      <c r="Y9099" s="55"/>
    </row>
    <row r="9100" spans="21:25" x14ac:dyDescent="0.2">
      <c r="U9100" s="55"/>
      <c r="V9100" s="53"/>
      <c r="W9100" s="53"/>
      <c r="X9100" s="53"/>
      <c r="Y9100" s="55"/>
    </row>
    <row r="9101" spans="21:25" x14ac:dyDescent="0.2">
      <c r="U9101" s="55"/>
      <c r="V9101" s="53"/>
      <c r="W9101" s="53"/>
      <c r="X9101" s="53"/>
      <c r="Y9101" s="55"/>
    </row>
    <row r="9102" spans="21:25" x14ac:dyDescent="0.2">
      <c r="U9102" s="55"/>
      <c r="V9102" s="53"/>
      <c r="W9102" s="53"/>
      <c r="X9102" s="53"/>
      <c r="Y9102" s="55"/>
    </row>
    <row r="9103" spans="21:25" x14ac:dyDescent="0.2">
      <c r="U9103" s="55"/>
      <c r="V9103" s="53"/>
      <c r="W9103" s="53"/>
      <c r="X9103" s="53"/>
      <c r="Y9103" s="55"/>
    </row>
    <row r="9104" spans="21:25" x14ac:dyDescent="0.2">
      <c r="U9104" s="55"/>
      <c r="V9104" s="53"/>
      <c r="W9104" s="53"/>
      <c r="X9104" s="53"/>
      <c r="Y9104" s="55"/>
    </row>
    <row r="9105" spans="21:25" x14ac:dyDescent="0.2">
      <c r="U9105" s="55"/>
      <c r="V9105" s="53"/>
      <c r="W9105" s="53"/>
      <c r="X9105" s="53"/>
      <c r="Y9105" s="55"/>
    </row>
    <row r="9106" spans="21:25" x14ac:dyDescent="0.2">
      <c r="U9106" s="55"/>
      <c r="V9106" s="53"/>
      <c r="W9106" s="53"/>
      <c r="X9106" s="53"/>
      <c r="Y9106" s="55"/>
    </row>
    <row r="9107" spans="21:25" x14ac:dyDescent="0.2">
      <c r="U9107" s="55"/>
      <c r="V9107" s="53"/>
      <c r="W9107" s="53"/>
      <c r="X9107" s="53"/>
      <c r="Y9107" s="55"/>
    </row>
    <row r="9108" spans="21:25" x14ac:dyDescent="0.2">
      <c r="U9108" s="55"/>
      <c r="V9108" s="53"/>
      <c r="W9108" s="53"/>
      <c r="X9108" s="53"/>
      <c r="Y9108" s="55"/>
    </row>
    <row r="9109" spans="21:25" x14ac:dyDescent="0.2">
      <c r="U9109" s="55"/>
      <c r="V9109" s="53"/>
      <c r="W9109" s="53"/>
      <c r="X9109" s="53"/>
      <c r="Y9109" s="55"/>
    </row>
    <row r="9110" spans="21:25" x14ac:dyDescent="0.2">
      <c r="U9110" s="55"/>
      <c r="V9110" s="53"/>
      <c r="W9110" s="53"/>
      <c r="X9110" s="53"/>
      <c r="Y9110" s="55"/>
    </row>
    <row r="9111" spans="21:25" x14ac:dyDescent="0.2">
      <c r="U9111" s="55"/>
      <c r="V9111" s="53"/>
      <c r="W9111" s="53"/>
      <c r="X9111" s="53"/>
      <c r="Y9111" s="55"/>
    </row>
    <row r="9112" spans="21:25" x14ac:dyDescent="0.2">
      <c r="U9112" s="55"/>
      <c r="V9112" s="53"/>
      <c r="W9112" s="53"/>
      <c r="X9112" s="53"/>
      <c r="Y9112" s="55"/>
    </row>
    <row r="9113" spans="21:25" x14ac:dyDescent="0.2">
      <c r="U9113" s="55"/>
      <c r="V9113" s="53"/>
      <c r="W9113" s="53"/>
      <c r="X9113" s="53"/>
      <c r="Y9113" s="55"/>
    </row>
    <row r="9114" spans="21:25" x14ac:dyDescent="0.2">
      <c r="U9114" s="55"/>
      <c r="V9114" s="53"/>
      <c r="W9114" s="53"/>
      <c r="X9114" s="53"/>
      <c r="Y9114" s="55"/>
    </row>
    <row r="9115" spans="21:25" x14ac:dyDescent="0.2">
      <c r="U9115" s="55"/>
      <c r="V9115" s="53"/>
      <c r="W9115" s="53"/>
      <c r="X9115" s="53"/>
      <c r="Y9115" s="55"/>
    </row>
    <row r="9116" spans="21:25" x14ac:dyDescent="0.2">
      <c r="U9116" s="55"/>
      <c r="V9116" s="53"/>
      <c r="W9116" s="53"/>
      <c r="X9116" s="53"/>
      <c r="Y9116" s="55"/>
    </row>
    <row r="9117" spans="21:25" x14ac:dyDescent="0.2">
      <c r="U9117" s="55"/>
      <c r="V9117" s="53"/>
      <c r="W9117" s="53"/>
      <c r="X9117" s="53"/>
      <c r="Y9117" s="55"/>
    </row>
    <row r="9118" spans="21:25" x14ac:dyDescent="0.2">
      <c r="U9118" s="55"/>
      <c r="V9118" s="53"/>
      <c r="W9118" s="53"/>
      <c r="X9118" s="53"/>
      <c r="Y9118" s="55"/>
    </row>
    <row r="9119" spans="21:25" x14ac:dyDescent="0.2">
      <c r="U9119" s="55"/>
      <c r="V9119" s="53"/>
      <c r="W9119" s="53"/>
      <c r="X9119" s="53"/>
      <c r="Y9119" s="55"/>
    </row>
    <row r="9120" spans="21:25" x14ac:dyDescent="0.2">
      <c r="U9120" s="55"/>
      <c r="V9120" s="53"/>
      <c r="W9120" s="53"/>
      <c r="X9120" s="53"/>
      <c r="Y9120" s="55"/>
    </row>
    <row r="9121" spans="21:25" x14ac:dyDescent="0.2">
      <c r="U9121" s="55"/>
      <c r="V9121" s="53"/>
      <c r="W9121" s="53"/>
      <c r="X9121" s="53"/>
      <c r="Y9121" s="55"/>
    </row>
    <row r="9122" spans="21:25" x14ac:dyDescent="0.2">
      <c r="U9122" s="55"/>
      <c r="V9122" s="53"/>
      <c r="W9122" s="53"/>
      <c r="X9122" s="53"/>
      <c r="Y9122" s="55"/>
    </row>
    <row r="9123" spans="21:25" x14ac:dyDescent="0.2">
      <c r="U9123" s="55"/>
      <c r="V9123" s="53"/>
      <c r="W9123" s="53"/>
      <c r="X9123" s="53"/>
      <c r="Y9123" s="55"/>
    </row>
    <row r="9124" spans="21:25" x14ac:dyDescent="0.2">
      <c r="U9124" s="55"/>
      <c r="V9124" s="53"/>
      <c r="W9124" s="53"/>
      <c r="X9124" s="53"/>
      <c r="Y9124" s="55"/>
    </row>
    <row r="9125" spans="21:25" x14ac:dyDescent="0.2">
      <c r="U9125" s="55"/>
      <c r="V9125" s="53"/>
      <c r="W9125" s="53"/>
      <c r="X9125" s="53"/>
      <c r="Y9125" s="55"/>
    </row>
    <row r="9126" spans="21:25" x14ac:dyDescent="0.2">
      <c r="U9126" s="55"/>
      <c r="V9126" s="53"/>
      <c r="W9126" s="53"/>
      <c r="X9126" s="53"/>
      <c r="Y9126" s="55"/>
    </row>
    <row r="9127" spans="21:25" x14ac:dyDescent="0.2">
      <c r="U9127" s="55"/>
      <c r="V9127" s="53"/>
      <c r="W9127" s="53"/>
      <c r="X9127" s="53"/>
      <c r="Y9127" s="55"/>
    </row>
    <row r="9128" spans="21:25" x14ac:dyDescent="0.2">
      <c r="U9128" s="55"/>
      <c r="V9128" s="53"/>
      <c r="W9128" s="53"/>
      <c r="X9128" s="53"/>
      <c r="Y9128" s="55"/>
    </row>
    <row r="9129" spans="21:25" x14ac:dyDescent="0.2">
      <c r="U9129" s="55"/>
      <c r="V9129" s="53"/>
      <c r="W9129" s="53"/>
      <c r="X9129" s="53"/>
      <c r="Y9129" s="55"/>
    </row>
    <row r="9130" spans="21:25" x14ac:dyDescent="0.2">
      <c r="U9130" s="55"/>
      <c r="V9130" s="53"/>
      <c r="W9130" s="53"/>
      <c r="X9130" s="53"/>
      <c r="Y9130" s="55"/>
    </row>
    <row r="9131" spans="21:25" x14ac:dyDescent="0.2">
      <c r="U9131" s="55"/>
      <c r="V9131" s="53"/>
      <c r="W9131" s="53"/>
      <c r="X9131" s="53"/>
      <c r="Y9131" s="55"/>
    </row>
    <row r="9132" spans="21:25" x14ac:dyDescent="0.2">
      <c r="U9132" s="55"/>
      <c r="V9132" s="53"/>
      <c r="W9132" s="53"/>
      <c r="X9132" s="53"/>
      <c r="Y9132" s="55"/>
    </row>
    <row r="9133" spans="21:25" x14ac:dyDescent="0.2">
      <c r="U9133" s="55"/>
      <c r="V9133" s="53"/>
      <c r="W9133" s="53"/>
      <c r="X9133" s="53"/>
      <c r="Y9133" s="55"/>
    </row>
    <row r="9134" spans="21:25" x14ac:dyDescent="0.2">
      <c r="U9134" s="55"/>
      <c r="V9134" s="53"/>
      <c r="W9134" s="53"/>
      <c r="X9134" s="53"/>
      <c r="Y9134" s="55"/>
    </row>
    <row r="9135" spans="21:25" x14ac:dyDescent="0.2">
      <c r="U9135" s="55"/>
      <c r="V9135" s="53"/>
      <c r="W9135" s="53"/>
      <c r="X9135" s="53"/>
      <c r="Y9135" s="55"/>
    </row>
    <row r="9136" spans="21:25" x14ac:dyDescent="0.2">
      <c r="U9136" s="55"/>
      <c r="V9136" s="53"/>
      <c r="W9136" s="53"/>
      <c r="X9136" s="53"/>
      <c r="Y9136" s="55"/>
    </row>
    <row r="9137" spans="21:25" x14ac:dyDescent="0.2">
      <c r="U9137" s="55"/>
      <c r="V9137" s="53"/>
      <c r="W9137" s="53"/>
      <c r="X9137" s="53"/>
      <c r="Y9137" s="55"/>
    </row>
    <row r="9138" spans="21:25" x14ac:dyDescent="0.2">
      <c r="U9138" s="55"/>
      <c r="V9138" s="53"/>
      <c r="W9138" s="53"/>
      <c r="X9138" s="53"/>
      <c r="Y9138" s="55"/>
    </row>
    <row r="9139" spans="21:25" x14ac:dyDescent="0.2">
      <c r="U9139" s="55"/>
      <c r="V9139" s="53"/>
      <c r="W9139" s="53"/>
      <c r="X9139" s="53"/>
      <c r="Y9139" s="55"/>
    </row>
    <row r="9140" spans="21:25" x14ac:dyDescent="0.2">
      <c r="U9140" s="55"/>
      <c r="V9140" s="53"/>
      <c r="W9140" s="53"/>
      <c r="X9140" s="53"/>
      <c r="Y9140" s="55"/>
    </row>
    <row r="9141" spans="21:25" x14ac:dyDescent="0.2">
      <c r="U9141" s="55"/>
      <c r="V9141" s="53"/>
      <c r="W9141" s="53"/>
      <c r="X9141" s="53"/>
      <c r="Y9141" s="55"/>
    </row>
    <row r="9142" spans="21:25" x14ac:dyDescent="0.2">
      <c r="U9142" s="55"/>
      <c r="V9142" s="53"/>
      <c r="W9142" s="53"/>
      <c r="X9142" s="53"/>
      <c r="Y9142" s="55"/>
    </row>
    <row r="9143" spans="21:25" x14ac:dyDescent="0.2">
      <c r="U9143" s="55"/>
      <c r="V9143" s="53"/>
      <c r="W9143" s="53"/>
      <c r="X9143" s="53"/>
      <c r="Y9143" s="55"/>
    </row>
    <row r="9144" spans="21:25" x14ac:dyDescent="0.2">
      <c r="U9144" s="55"/>
      <c r="V9144" s="53"/>
      <c r="W9144" s="53"/>
      <c r="X9144" s="53"/>
      <c r="Y9144" s="55"/>
    </row>
    <row r="9145" spans="21:25" x14ac:dyDescent="0.2">
      <c r="U9145" s="55"/>
      <c r="V9145" s="53"/>
      <c r="W9145" s="53"/>
      <c r="X9145" s="53"/>
      <c r="Y9145" s="55"/>
    </row>
    <row r="9146" spans="21:25" x14ac:dyDescent="0.2">
      <c r="U9146" s="55"/>
      <c r="V9146" s="53"/>
      <c r="W9146" s="53"/>
      <c r="X9146" s="53"/>
      <c r="Y9146" s="55"/>
    </row>
    <row r="9147" spans="21:25" x14ac:dyDescent="0.2">
      <c r="U9147" s="55"/>
      <c r="V9147" s="53"/>
      <c r="W9147" s="53"/>
      <c r="X9147" s="53"/>
      <c r="Y9147" s="55"/>
    </row>
    <row r="9148" spans="21:25" x14ac:dyDescent="0.2">
      <c r="U9148" s="55"/>
      <c r="V9148" s="53"/>
      <c r="W9148" s="53"/>
      <c r="X9148" s="53"/>
      <c r="Y9148" s="55"/>
    </row>
    <row r="9149" spans="21:25" x14ac:dyDescent="0.2">
      <c r="U9149" s="55"/>
      <c r="V9149" s="53"/>
      <c r="W9149" s="53"/>
      <c r="X9149" s="53"/>
      <c r="Y9149" s="55"/>
    </row>
    <row r="9150" spans="21:25" x14ac:dyDescent="0.2">
      <c r="U9150" s="55"/>
      <c r="V9150" s="53"/>
      <c r="W9150" s="53"/>
      <c r="X9150" s="53"/>
      <c r="Y9150" s="55"/>
    </row>
    <row r="9151" spans="21:25" x14ac:dyDescent="0.2">
      <c r="U9151" s="55"/>
      <c r="V9151" s="53"/>
      <c r="W9151" s="53"/>
      <c r="X9151" s="53"/>
      <c r="Y9151" s="55"/>
    </row>
    <row r="9152" spans="21:25" x14ac:dyDescent="0.2">
      <c r="U9152" s="55"/>
      <c r="V9152" s="53"/>
      <c r="W9152" s="53"/>
      <c r="X9152" s="53"/>
      <c r="Y9152" s="55"/>
    </row>
    <row r="9153" spans="21:25" x14ac:dyDescent="0.2">
      <c r="U9153" s="55"/>
      <c r="V9153" s="53"/>
      <c r="W9153" s="53"/>
      <c r="X9153" s="53"/>
      <c r="Y9153" s="55"/>
    </row>
    <row r="9154" spans="21:25" x14ac:dyDescent="0.2">
      <c r="U9154" s="55"/>
      <c r="V9154" s="53"/>
      <c r="W9154" s="53"/>
      <c r="X9154" s="53"/>
      <c r="Y9154" s="55"/>
    </row>
    <row r="9155" spans="21:25" x14ac:dyDescent="0.2">
      <c r="U9155" s="55"/>
      <c r="V9155" s="53"/>
      <c r="W9155" s="53"/>
      <c r="X9155" s="53"/>
      <c r="Y9155" s="55"/>
    </row>
    <row r="9156" spans="21:25" x14ac:dyDescent="0.2">
      <c r="U9156" s="55"/>
      <c r="V9156" s="53"/>
      <c r="W9156" s="53"/>
      <c r="X9156" s="53"/>
      <c r="Y9156" s="55"/>
    </row>
    <row r="9157" spans="21:25" x14ac:dyDescent="0.2">
      <c r="U9157" s="55"/>
      <c r="V9157" s="53"/>
      <c r="W9157" s="53"/>
      <c r="X9157" s="53"/>
      <c r="Y9157" s="55"/>
    </row>
    <row r="9158" spans="21:25" x14ac:dyDescent="0.2">
      <c r="U9158" s="55"/>
      <c r="V9158" s="53"/>
      <c r="W9158" s="53"/>
      <c r="X9158" s="53"/>
      <c r="Y9158" s="55"/>
    </row>
    <row r="9159" spans="21:25" x14ac:dyDescent="0.2">
      <c r="U9159" s="55"/>
      <c r="V9159" s="53"/>
      <c r="W9159" s="53"/>
      <c r="X9159" s="53"/>
      <c r="Y9159" s="55"/>
    </row>
    <row r="9160" spans="21:25" x14ac:dyDescent="0.2">
      <c r="U9160" s="55"/>
      <c r="V9160" s="53"/>
      <c r="W9160" s="53"/>
      <c r="X9160" s="53"/>
      <c r="Y9160" s="55"/>
    </row>
    <row r="9161" spans="21:25" x14ac:dyDescent="0.2">
      <c r="U9161" s="55"/>
      <c r="V9161" s="53"/>
      <c r="W9161" s="53"/>
      <c r="X9161" s="53"/>
      <c r="Y9161" s="55"/>
    </row>
    <row r="9162" spans="21:25" x14ac:dyDescent="0.2">
      <c r="U9162" s="55"/>
      <c r="V9162" s="53"/>
      <c r="W9162" s="53"/>
      <c r="X9162" s="53"/>
      <c r="Y9162" s="55"/>
    </row>
    <row r="9163" spans="21:25" x14ac:dyDescent="0.2">
      <c r="U9163" s="55"/>
      <c r="V9163" s="53"/>
      <c r="W9163" s="53"/>
      <c r="X9163" s="53"/>
      <c r="Y9163" s="55"/>
    </row>
    <row r="9164" spans="21:25" x14ac:dyDescent="0.2">
      <c r="U9164" s="55"/>
      <c r="V9164" s="53"/>
      <c r="W9164" s="53"/>
      <c r="X9164" s="53"/>
      <c r="Y9164" s="55"/>
    </row>
    <row r="9165" spans="21:25" x14ac:dyDescent="0.2">
      <c r="U9165" s="55"/>
      <c r="V9165" s="53"/>
      <c r="W9165" s="53"/>
      <c r="X9165" s="53"/>
      <c r="Y9165" s="55"/>
    </row>
    <row r="9166" spans="21:25" x14ac:dyDescent="0.2">
      <c r="U9166" s="55"/>
      <c r="V9166" s="53"/>
      <c r="W9166" s="53"/>
      <c r="X9166" s="53"/>
      <c r="Y9166" s="55"/>
    </row>
    <row r="9167" spans="21:25" x14ac:dyDescent="0.2">
      <c r="U9167" s="55"/>
      <c r="V9167" s="53"/>
      <c r="W9167" s="53"/>
      <c r="X9167" s="53"/>
      <c r="Y9167" s="55"/>
    </row>
    <row r="9168" spans="21:25" x14ac:dyDescent="0.2">
      <c r="U9168" s="55"/>
      <c r="V9168" s="53"/>
      <c r="W9168" s="53"/>
      <c r="X9168" s="53"/>
      <c r="Y9168" s="55"/>
    </row>
    <row r="9169" spans="21:25" x14ac:dyDescent="0.2">
      <c r="U9169" s="55"/>
      <c r="V9169" s="53"/>
      <c r="W9169" s="53"/>
      <c r="X9169" s="53"/>
      <c r="Y9169" s="55"/>
    </row>
    <row r="9170" spans="21:25" x14ac:dyDescent="0.2">
      <c r="U9170" s="55"/>
      <c r="V9170" s="53"/>
      <c r="W9170" s="53"/>
      <c r="X9170" s="53"/>
      <c r="Y9170" s="55"/>
    </row>
    <row r="9171" spans="21:25" x14ac:dyDescent="0.2">
      <c r="U9171" s="55"/>
      <c r="V9171" s="53"/>
      <c r="W9171" s="53"/>
      <c r="X9171" s="53"/>
      <c r="Y9171" s="55"/>
    </row>
    <row r="9172" spans="21:25" x14ac:dyDescent="0.2">
      <c r="U9172" s="55"/>
      <c r="V9172" s="53"/>
      <c r="W9172" s="53"/>
      <c r="X9172" s="53"/>
      <c r="Y9172" s="55"/>
    </row>
    <row r="9173" spans="21:25" x14ac:dyDescent="0.2">
      <c r="U9173" s="55"/>
      <c r="V9173" s="53"/>
      <c r="W9173" s="53"/>
      <c r="X9173" s="53"/>
      <c r="Y9173" s="55"/>
    </row>
    <row r="9174" spans="21:25" x14ac:dyDescent="0.2">
      <c r="U9174" s="55"/>
      <c r="V9174" s="53"/>
      <c r="W9174" s="53"/>
      <c r="X9174" s="53"/>
      <c r="Y9174" s="55"/>
    </row>
    <row r="9175" spans="21:25" x14ac:dyDescent="0.2">
      <c r="U9175" s="55"/>
      <c r="V9175" s="53"/>
      <c r="W9175" s="53"/>
      <c r="X9175" s="53"/>
      <c r="Y9175" s="55"/>
    </row>
    <row r="9176" spans="21:25" x14ac:dyDescent="0.2">
      <c r="U9176" s="55"/>
      <c r="V9176" s="53"/>
      <c r="W9176" s="53"/>
      <c r="X9176" s="53"/>
      <c r="Y9176" s="55"/>
    </row>
    <row r="9177" spans="21:25" x14ac:dyDescent="0.2">
      <c r="U9177" s="55"/>
      <c r="V9177" s="53"/>
      <c r="W9177" s="53"/>
      <c r="X9177" s="53"/>
      <c r="Y9177" s="55"/>
    </row>
    <row r="9178" spans="21:25" x14ac:dyDescent="0.2">
      <c r="U9178" s="55"/>
      <c r="V9178" s="53"/>
      <c r="W9178" s="53"/>
      <c r="X9178" s="53"/>
      <c r="Y9178" s="55"/>
    </row>
    <row r="9179" spans="21:25" x14ac:dyDescent="0.2">
      <c r="U9179" s="55"/>
      <c r="V9179" s="53"/>
      <c r="W9179" s="53"/>
      <c r="X9179" s="53"/>
      <c r="Y9179" s="55"/>
    </row>
    <row r="9180" spans="21:25" x14ac:dyDescent="0.2">
      <c r="U9180" s="55"/>
      <c r="V9180" s="53"/>
      <c r="W9180" s="53"/>
      <c r="X9180" s="53"/>
      <c r="Y9180" s="55"/>
    </row>
    <row r="9181" spans="21:25" x14ac:dyDescent="0.2">
      <c r="U9181" s="55"/>
      <c r="V9181" s="53"/>
      <c r="W9181" s="53"/>
      <c r="X9181" s="53"/>
      <c r="Y9181" s="55"/>
    </row>
    <row r="9182" spans="21:25" x14ac:dyDescent="0.2">
      <c r="U9182" s="55"/>
      <c r="V9182" s="53"/>
      <c r="W9182" s="53"/>
      <c r="X9182" s="53"/>
      <c r="Y9182" s="55"/>
    </row>
    <row r="9183" spans="21:25" x14ac:dyDescent="0.2">
      <c r="U9183" s="55"/>
      <c r="V9183" s="53"/>
      <c r="W9183" s="53"/>
      <c r="X9183" s="53"/>
      <c r="Y9183" s="55"/>
    </row>
    <row r="9184" spans="21:25" x14ac:dyDescent="0.2">
      <c r="U9184" s="55"/>
      <c r="V9184" s="53"/>
      <c r="W9184" s="53"/>
      <c r="X9184" s="53"/>
      <c r="Y9184" s="55"/>
    </row>
    <row r="9185" spans="21:25" x14ac:dyDescent="0.2">
      <c r="U9185" s="55"/>
      <c r="V9185" s="53"/>
      <c r="W9185" s="53"/>
      <c r="X9185" s="53"/>
      <c r="Y9185" s="55"/>
    </row>
    <row r="9186" spans="21:25" x14ac:dyDescent="0.2">
      <c r="U9186" s="55"/>
      <c r="V9186" s="53"/>
      <c r="W9186" s="53"/>
      <c r="X9186" s="53"/>
      <c r="Y9186" s="55"/>
    </row>
    <row r="9187" spans="21:25" x14ac:dyDescent="0.2">
      <c r="U9187" s="55"/>
      <c r="V9187" s="53"/>
      <c r="W9187" s="53"/>
      <c r="X9187" s="53"/>
      <c r="Y9187" s="55"/>
    </row>
    <row r="9188" spans="21:25" x14ac:dyDescent="0.2">
      <c r="U9188" s="55"/>
      <c r="V9188" s="53"/>
      <c r="W9188" s="53"/>
      <c r="X9188" s="53"/>
      <c r="Y9188" s="55"/>
    </row>
    <row r="9189" spans="21:25" x14ac:dyDescent="0.2">
      <c r="U9189" s="55"/>
      <c r="V9189" s="53"/>
      <c r="W9189" s="53"/>
      <c r="X9189" s="53"/>
      <c r="Y9189" s="55"/>
    </row>
    <row r="9190" spans="21:25" x14ac:dyDescent="0.2">
      <c r="U9190" s="55"/>
      <c r="V9190" s="53"/>
      <c r="W9190" s="53"/>
      <c r="X9190" s="53"/>
      <c r="Y9190" s="55"/>
    </row>
    <row r="9191" spans="21:25" x14ac:dyDescent="0.2">
      <c r="U9191" s="55"/>
      <c r="V9191" s="53"/>
      <c r="W9191" s="53"/>
      <c r="X9191" s="53"/>
      <c r="Y9191" s="55"/>
    </row>
    <row r="9192" spans="21:25" x14ac:dyDescent="0.2">
      <c r="U9192" s="55"/>
      <c r="V9192" s="53"/>
      <c r="W9192" s="53"/>
      <c r="X9192" s="53"/>
      <c r="Y9192" s="55"/>
    </row>
    <row r="9193" spans="21:25" x14ac:dyDescent="0.2">
      <c r="U9193" s="55"/>
      <c r="V9193" s="53"/>
      <c r="W9193" s="53"/>
      <c r="X9193" s="53"/>
      <c r="Y9193" s="55"/>
    </row>
    <row r="9194" spans="21:25" x14ac:dyDescent="0.2">
      <c r="U9194" s="55"/>
      <c r="V9194" s="53"/>
      <c r="W9194" s="53"/>
      <c r="X9194" s="53"/>
      <c r="Y9194" s="55"/>
    </row>
    <row r="9195" spans="21:25" x14ac:dyDescent="0.2">
      <c r="U9195" s="55"/>
      <c r="V9195" s="53"/>
      <c r="W9195" s="53"/>
      <c r="X9195" s="53"/>
      <c r="Y9195" s="55"/>
    </row>
    <row r="9196" spans="21:25" x14ac:dyDescent="0.2">
      <c r="U9196" s="55"/>
      <c r="V9196" s="53"/>
      <c r="W9196" s="53"/>
      <c r="X9196" s="53"/>
      <c r="Y9196" s="55"/>
    </row>
    <row r="9197" spans="21:25" x14ac:dyDescent="0.2">
      <c r="U9197" s="55"/>
      <c r="V9197" s="53"/>
      <c r="W9197" s="53"/>
      <c r="X9197" s="53"/>
      <c r="Y9197" s="55"/>
    </row>
    <row r="9198" spans="21:25" x14ac:dyDescent="0.2">
      <c r="U9198" s="55"/>
      <c r="V9198" s="53"/>
      <c r="W9198" s="53"/>
      <c r="X9198" s="53"/>
      <c r="Y9198" s="55"/>
    </row>
    <row r="9199" spans="21:25" x14ac:dyDescent="0.2">
      <c r="U9199" s="55"/>
      <c r="V9199" s="53"/>
      <c r="W9199" s="53"/>
      <c r="X9199" s="53"/>
      <c r="Y9199" s="55"/>
    </row>
    <row r="9200" spans="21:25" x14ac:dyDescent="0.2">
      <c r="U9200" s="55"/>
      <c r="V9200" s="53"/>
      <c r="W9200" s="53"/>
      <c r="X9200" s="53"/>
      <c r="Y9200" s="55"/>
    </row>
    <row r="9201" spans="21:25" x14ac:dyDescent="0.2">
      <c r="U9201" s="55"/>
      <c r="V9201" s="53"/>
      <c r="W9201" s="53"/>
      <c r="X9201" s="53"/>
      <c r="Y9201" s="55"/>
    </row>
    <row r="9202" spans="21:25" x14ac:dyDescent="0.2">
      <c r="U9202" s="55"/>
      <c r="V9202" s="53"/>
      <c r="W9202" s="53"/>
      <c r="X9202" s="53"/>
      <c r="Y9202" s="55"/>
    </row>
    <row r="9203" spans="21:25" x14ac:dyDescent="0.2">
      <c r="U9203" s="55"/>
      <c r="V9203" s="53"/>
      <c r="W9203" s="53"/>
      <c r="X9203" s="53"/>
      <c r="Y9203" s="55"/>
    </row>
    <row r="9204" spans="21:25" x14ac:dyDescent="0.2">
      <c r="U9204" s="55"/>
      <c r="V9204" s="53"/>
      <c r="W9204" s="53"/>
      <c r="X9204" s="53"/>
      <c r="Y9204" s="55"/>
    </row>
    <row r="9205" spans="21:25" x14ac:dyDescent="0.2">
      <c r="U9205" s="55"/>
      <c r="V9205" s="53"/>
      <c r="W9205" s="53"/>
      <c r="X9205" s="53"/>
      <c r="Y9205" s="55"/>
    </row>
    <row r="9206" spans="21:25" x14ac:dyDescent="0.2">
      <c r="U9206" s="55"/>
      <c r="V9206" s="53"/>
      <c r="W9206" s="53"/>
      <c r="X9206" s="53"/>
      <c r="Y9206" s="55"/>
    </row>
    <row r="9207" spans="21:25" x14ac:dyDescent="0.2">
      <c r="U9207" s="55"/>
      <c r="V9207" s="53"/>
      <c r="W9207" s="53"/>
      <c r="X9207" s="53"/>
      <c r="Y9207" s="55"/>
    </row>
    <row r="9208" spans="21:25" x14ac:dyDescent="0.2">
      <c r="U9208" s="55"/>
      <c r="V9208" s="53"/>
      <c r="W9208" s="53"/>
      <c r="X9208" s="53"/>
      <c r="Y9208" s="55"/>
    </row>
    <row r="9209" spans="21:25" x14ac:dyDescent="0.2">
      <c r="U9209" s="55"/>
      <c r="V9209" s="53"/>
      <c r="W9209" s="53"/>
      <c r="X9209" s="53"/>
      <c r="Y9209" s="55"/>
    </row>
    <row r="9210" spans="21:25" x14ac:dyDescent="0.2">
      <c r="U9210" s="55"/>
      <c r="V9210" s="53"/>
      <c r="W9210" s="53"/>
      <c r="X9210" s="53"/>
      <c r="Y9210" s="55"/>
    </row>
    <row r="9211" spans="21:25" x14ac:dyDescent="0.2">
      <c r="U9211" s="55"/>
      <c r="V9211" s="53"/>
      <c r="W9211" s="53"/>
      <c r="X9211" s="53"/>
      <c r="Y9211" s="55"/>
    </row>
    <row r="9212" spans="21:25" x14ac:dyDescent="0.2">
      <c r="U9212" s="55"/>
      <c r="V9212" s="53"/>
      <c r="W9212" s="53"/>
      <c r="X9212" s="53"/>
      <c r="Y9212" s="55"/>
    </row>
    <row r="9213" spans="21:25" x14ac:dyDescent="0.2">
      <c r="U9213" s="55"/>
      <c r="V9213" s="53"/>
      <c r="W9213" s="53"/>
      <c r="X9213" s="53"/>
      <c r="Y9213" s="55"/>
    </row>
    <row r="9214" spans="21:25" x14ac:dyDescent="0.2">
      <c r="U9214" s="55"/>
      <c r="V9214" s="53"/>
      <c r="W9214" s="53"/>
      <c r="X9214" s="53"/>
      <c r="Y9214" s="55"/>
    </row>
    <row r="9215" spans="21:25" x14ac:dyDescent="0.2">
      <c r="U9215" s="55"/>
      <c r="V9215" s="53"/>
      <c r="W9215" s="53"/>
      <c r="X9215" s="53"/>
      <c r="Y9215" s="55"/>
    </row>
    <row r="9216" spans="21:25" x14ac:dyDescent="0.2">
      <c r="U9216" s="55"/>
      <c r="V9216" s="53"/>
      <c r="W9216" s="53"/>
      <c r="X9216" s="53"/>
      <c r="Y9216" s="55"/>
    </row>
    <row r="9217" spans="21:25" x14ac:dyDescent="0.2">
      <c r="U9217" s="55"/>
      <c r="V9217" s="53"/>
      <c r="W9217" s="53"/>
      <c r="X9217" s="53"/>
      <c r="Y9217" s="55"/>
    </row>
    <row r="9218" spans="21:25" x14ac:dyDescent="0.2">
      <c r="U9218" s="55"/>
      <c r="V9218" s="53"/>
      <c r="W9218" s="53"/>
      <c r="X9218" s="53"/>
      <c r="Y9218" s="55"/>
    </row>
    <row r="9219" spans="21:25" x14ac:dyDescent="0.2">
      <c r="U9219" s="55"/>
      <c r="V9219" s="53"/>
      <c r="W9219" s="53"/>
      <c r="X9219" s="53"/>
      <c r="Y9219" s="55"/>
    </row>
    <row r="9220" spans="21:25" x14ac:dyDescent="0.2">
      <c r="U9220" s="55"/>
      <c r="V9220" s="53"/>
      <c r="W9220" s="53"/>
      <c r="X9220" s="53"/>
      <c r="Y9220" s="55"/>
    </row>
    <row r="9221" spans="21:25" x14ac:dyDescent="0.2">
      <c r="U9221" s="55"/>
      <c r="V9221" s="53"/>
      <c r="W9221" s="53"/>
      <c r="X9221" s="53"/>
      <c r="Y9221" s="55"/>
    </row>
    <row r="9222" spans="21:25" x14ac:dyDescent="0.2">
      <c r="U9222" s="55"/>
      <c r="V9222" s="53"/>
      <c r="W9222" s="53"/>
      <c r="X9222" s="53"/>
      <c r="Y9222" s="55"/>
    </row>
    <row r="9223" spans="21:25" x14ac:dyDescent="0.2">
      <c r="U9223" s="55"/>
      <c r="V9223" s="53"/>
      <c r="W9223" s="53"/>
      <c r="X9223" s="53"/>
      <c r="Y9223" s="55"/>
    </row>
    <row r="9224" spans="21:25" x14ac:dyDescent="0.2">
      <c r="U9224" s="55"/>
      <c r="V9224" s="53"/>
      <c r="W9224" s="53"/>
      <c r="X9224" s="53"/>
      <c r="Y9224" s="55"/>
    </row>
    <row r="9225" spans="21:25" x14ac:dyDescent="0.2">
      <c r="U9225" s="55"/>
      <c r="V9225" s="53"/>
      <c r="W9225" s="53"/>
      <c r="X9225" s="53"/>
      <c r="Y9225" s="55"/>
    </row>
    <row r="9226" spans="21:25" x14ac:dyDescent="0.2">
      <c r="U9226" s="55"/>
      <c r="V9226" s="53"/>
      <c r="W9226" s="53"/>
      <c r="X9226" s="53"/>
      <c r="Y9226" s="55"/>
    </row>
    <row r="9227" spans="21:25" x14ac:dyDescent="0.2">
      <c r="U9227" s="55"/>
      <c r="V9227" s="53"/>
      <c r="W9227" s="53"/>
      <c r="X9227" s="53"/>
      <c r="Y9227" s="55"/>
    </row>
    <row r="9228" spans="21:25" x14ac:dyDescent="0.2">
      <c r="U9228" s="55"/>
      <c r="V9228" s="53"/>
      <c r="W9228" s="53"/>
      <c r="X9228" s="53"/>
      <c r="Y9228" s="55"/>
    </row>
    <row r="9229" spans="21:25" x14ac:dyDescent="0.2">
      <c r="U9229" s="55"/>
      <c r="V9229" s="53"/>
      <c r="W9229" s="53"/>
      <c r="X9229" s="53"/>
      <c r="Y9229" s="55"/>
    </row>
    <row r="9230" spans="21:25" x14ac:dyDescent="0.2">
      <c r="U9230" s="55"/>
      <c r="V9230" s="53"/>
      <c r="W9230" s="53"/>
      <c r="X9230" s="53"/>
      <c r="Y9230" s="55"/>
    </row>
    <row r="9231" spans="21:25" x14ac:dyDescent="0.2">
      <c r="U9231" s="55"/>
      <c r="V9231" s="53"/>
      <c r="W9231" s="53"/>
      <c r="X9231" s="53"/>
      <c r="Y9231" s="55"/>
    </row>
    <row r="9232" spans="21:25" x14ac:dyDescent="0.2">
      <c r="U9232" s="55"/>
      <c r="V9232" s="53"/>
      <c r="W9232" s="53"/>
      <c r="X9232" s="53"/>
      <c r="Y9232" s="55"/>
    </row>
    <row r="9233" spans="21:25" x14ac:dyDescent="0.2">
      <c r="U9233" s="55"/>
      <c r="V9233" s="53"/>
      <c r="W9233" s="53"/>
      <c r="X9233" s="53"/>
      <c r="Y9233" s="55"/>
    </row>
    <row r="9234" spans="21:25" x14ac:dyDescent="0.2">
      <c r="U9234" s="55"/>
      <c r="V9234" s="53"/>
      <c r="W9234" s="53"/>
      <c r="X9234" s="53"/>
      <c r="Y9234" s="55"/>
    </row>
    <row r="9235" spans="21:25" x14ac:dyDescent="0.2">
      <c r="U9235" s="55"/>
      <c r="V9235" s="53"/>
      <c r="W9235" s="53"/>
      <c r="X9235" s="53"/>
      <c r="Y9235" s="55"/>
    </row>
    <row r="9236" spans="21:25" x14ac:dyDescent="0.2">
      <c r="U9236" s="55"/>
      <c r="V9236" s="53"/>
      <c r="W9236" s="53"/>
      <c r="X9236" s="53"/>
      <c r="Y9236" s="55"/>
    </row>
    <row r="9237" spans="21:25" x14ac:dyDescent="0.2">
      <c r="U9237" s="55"/>
      <c r="V9237" s="53"/>
      <c r="W9237" s="53"/>
      <c r="X9237" s="53"/>
      <c r="Y9237" s="55"/>
    </row>
    <row r="9238" spans="21:25" x14ac:dyDescent="0.2">
      <c r="U9238" s="55"/>
      <c r="V9238" s="53"/>
      <c r="W9238" s="53"/>
      <c r="X9238" s="53"/>
      <c r="Y9238" s="55"/>
    </row>
    <row r="9239" spans="21:25" x14ac:dyDescent="0.2">
      <c r="U9239" s="55"/>
      <c r="V9239" s="53"/>
      <c r="W9239" s="53"/>
      <c r="X9239" s="53"/>
      <c r="Y9239" s="55"/>
    </row>
    <row r="9240" spans="21:25" x14ac:dyDescent="0.2">
      <c r="U9240" s="55"/>
      <c r="V9240" s="53"/>
      <c r="W9240" s="53"/>
      <c r="X9240" s="53"/>
      <c r="Y9240" s="55"/>
    </row>
    <row r="9241" spans="21:25" x14ac:dyDescent="0.2">
      <c r="U9241" s="55"/>
      <c r="V9241" s="53"/>
      <c r="W9241" s="53"/>
      <c r="X9241" s="53"/>
      <c r="Y9241" s="55"/>
    </row>
    <row r="9242" spans="21:25" x14ac:dyDescent="0.2">
      <c r="U9242" s="55"/>
      <c r="V9242" s="53"/>
      <c r="W9242" s="53"/>
      <c r="X9242" s="53"/>
      <c r="Y9242" s="55"/>
    </row>
    <row r="9243" spans="21:25" x14ac:dyDescent="0.2">
      <c r="U9243" s="55"/>
      <c r="V9243" s="53"/>
      <c r="W9243" s="53"/>
      <c r="X9243" s="53"/>
      <c r="Y9243" s="55"/>
    </row>
    <row r="9244" spans="21:25" x14ac:dyDescent="0.2">
      <c r="U9244" s="55"/>
      <c r="V9244" s="53"/>
      <c r="W9244" s="53"/>
      <c r="X9244" s="53"/>
      <c r="Y9244" s="55"/>
    </row>
    <row r="9245" spans="21:25" x14ac:dyDescent="0.2">
      <c r="U9245" s="55"/>
      <c r="V9245" s="53"/>
      <c r="W9245" s="53"/>
      <c r="X9245" s="53"/>
      <c r="Y9245" s="55"/>
    </row>
    <row r="9246" spans="21:25" x14ac:dyDescent="0.2">
      <c r="U9246" s="55"/>
      <c r="V9246" s="53"/>
      <c r="W9246" s="53"/>
      <c r="X9246" s="53"/>
      <c r="Y9246" s="55"/>
    </row>
    <row r="9247" spans="21:25" x14ac:dyDescent="0.2">
      <c r="U9247" s="55"/>
      <c r="V9247" s="53"/>
      <c r="W9247" s="53"/>
      <c r="X9247" s="53"/>
      <c r="Y9247" s="55"/>
    </row>
    <row r="9248" spans="21:25" x14ac:dyDescent="0.2">
      <c r="U9248" s="55"/>
      <c r="V9248" s="53"/>
      <c r="W9248" s="53"/>
      <c r="X9248" s="53"/>
      <c r="Y9248" s="55"/>
    </row>
    <row r="9249" spans="21:25" x14ac:dyDescent="0.2">
      <c r="U9249" s="55"/>
      <c r="V9249" s="53"/>
      <c r="W9249" s="53"/>
      <c r="X9249" s="53"/>
      <c r="Y9249" s="55"/>
    </row>
    <row r="9250" spans="21:25" x14ac:dyDescent="0.2">
      <c r="U9250" s="55"/>
      <c r="V9250" s="53"/>
      <c r="W9250" s="53"/>
      <c r="X9250" s="53"/>
      <c r="Y9250" s="55"/>
    </row>
    <row r="9251" spans="21:25" x14ac:dyDescent="0.2">
      <c r="U9251" s="55"/>
      <c r="V9251" s="53"/>
      <c r="W9251" s="53"/>
      <c r="X9251" s="53"/>
      <c r="Y9251" s="55"/>
    </row>
    <row r="9252" spans="21:25" x14ac:dyDescent="0.2">
      <c r="U9252" s="55"/>
      <c r="V9252" s="53"/>
      <c r="W9252" s="53"/>
      <c r="X9252" s="53"/>
      <c r="Y9252" s="55"/>
    </row>
    <row r="9253" spans="21:25" x14ac:dyDescent="0.2">
      <c r="U9253" s="55"/>
      <c r="V9253" s="53"/>
      <c r="W9253" s="53"/>
      <c r="X9253" s="53"/>
      <c r="Y9253" s="55"/>
    </row>
    <row r="9254" spans="21:25" x14ac:dyDescent="0.2">
      <c r="U9254" s="55"/>
      <c r="V9254" s="53"/>
      <c r="W9254" s="53"/>
      <c r="X9254" s="53"/>
      <c r="Y9254" s="55"/>
    </row>
    <row r="9255" spans="21:25" x14ac:dyDescent="0.2">
      <c r="U9255" s="55"/>
      <c r="V9255" s="53"/>
      <c r="W9255" s="53"/>
      <c r="X9255" s="53"/>
      <c r="Y9255" s="55"/>
    </row>
    <row r="9256" spans="21:25" x14ac:dyDescent="0.2">
      <c r="U9256" s="55"/>
      <c r="V9256" s="53"/>
      <c r="W9256" s="53"/>
      <c r="X9256" s="53"/>
      <c r="Y9256" s="55"/>
    </row>
    <row r="9257" spans="21:25" x14ac:dyDescent="0.2">
      <c r="U9257" s="55"/>
      <c r="V9257" s="53"/>
      <c r="W9257" s="53"/>
      <c r="X9257" s="53"/>
      <c r="Y9257" s="55"/>
    </row>
    <row r="9258" spans="21:25" x14ac:dyDescent="0.2">
      <c r="U9258" s="55"/>
      <c r="V9258" s="53"/>
      <c r="W9258" s="53"/>
      <c r="X9258" s="53"/>
      <c r="Y9258" s="55"/>
    </row>
    <row r="9259" spans="21:25" x14ac:dyDescent="0.2">
      <c r="U9259" s="55"/>
      <c r="V9259" s="53"/>
      <c r="W9259" s="53"/>
      <c r="X9259" s="53"/>
      <c r="Y9259" s="55"/>
    </row>
    <row r="9260" spans="21:25" x14ac:dyDescent="0.2">
      <c r="U9260" s="55"/>
      <c r="V9260" s="53"/>
      <c r="W9260" s="53"/>
      <c r="X9260" s="53"/>
      <c r="Y9260" s="55"/>
    </row>
    <row r="9261" spans="21:25" x14ac:dyDescent="0.2">
      <c r="U9261" s="55"/>
      <c r="V9261" s="53"/>
      <c r="W9261" s="53"/>
      <c r="X9261" s="53"/>
      <c r="Y9261" s="55"/>
    </row>
    <row r="9262" spans="21:25" x14ac:dyDescent="0.2">
      <c r="U9262" s="55"/>
      <c r="V9262" s="53"/>
      <c r="W9262" s="53"/>
      <c r="X9262" s="53"/>
      <c r="Y9262" s="55"/>
    </row>
    <row r="9263" spans="21:25" x14ac:dyDescent="0.2">
      <c r="U9263" s="55"/>
      <c r="V9263" s="53"/>
      <c r="W9263" s="53"/>
      <c r="X9263" s="53"/>
      <c r="Y9263" s="55"/>
    </row>
    <row r="9264" spans="21:25" x14ac:dyDescent="0.2">
      <c r="U9264" s="55"/>
      <c r="V9264" s="53"/>
      <c r="W9264" s="53"/>
      <c r="X9264" s="53"/>
      <c r="Y9264" s="55"/>
    </row>
    <row r="9265" spans="21:25" x14ac:dyDescent="0.2">
      <c r="U9265" s="55"/>
      <c r="V9265" s="53"/>
      <c r="W9265" s="53"/>
      <c r="X9265" s="53"/>
      <c r="Y9265" s="55"/>
    </row>
    <row r="9266" spans="21:25" x14ac:dyDescent="0.2">
      <c r="U9266" s="55"/>
      <c r="V9266" s="53"/>
      <c r="W9266" s="53"/>
      <c r="X9266" s="53"/>
      <c r="Y9266" s="55"/>
    </row>
    <row r="9267" spans="21:25" x14ac:dyDescent="0.2">
      <c r="U9267" s="55"/>
      <c r="V9267" s="53"/>
      <c r="W9267" s="53"/>
      <c r="X9267" s="53"/>
      <c r="Y9267" s="55"/>
    </row>
    <row r="9268" spans="21:25" x14ac:dyDescent="0.2">
      <c r="U9268" s="55"/>
      <c r="V9268" s="53"/>
      <c r="W9268" s="53"/>
      <c r="X9268" s="53"/>
      <c r="Y9268" s="55"/>
    </row>
    <row r="9269" spans="21:25" x14ac:dyDescent="0.2">
      <c r="U9269" s="55"/>
      <c r="V9269" s="53"/>
      <c r="W9269" s="53"/>
      <c r="X9269" s="53"/>
      <c r="Y9269" s="55"/>
    </row>
    <row r="9270" spans="21:25" x14ac:dyDescent="0.2">
      <c r="U9270" s="55"/>
      <c r="V9270" s="53"/>
      <c r="W9270" s="53"/>
      <c r="X9270" s="53"/>
      <c r="Y9270" s="55"/>
    </row>
    <row r="9271" spans="21:25" x14ac:dyDescent="0.2">
      <c r="U9271" s="55"/>
      <c r="V9271" s="53"/>
      <c r="W9271" s="53"/>
      <c r="X9271" s="53"/>
      <c r="Y9271" s="55"/>
    </row>
    <row r="9272" spans="21:25" x14ac:dyDescent="0.2">
      <c r="U9272" s="55"/>
      <c r="V9272" s="53"/>
      <c r="W9272" s="53"/>
      <c r="X9272" s="53"/>
      <c r="Y9272" s="55"/>
    </row>
    <row r="9273" spans="21:25" x14ac:dyDescent="0.2">
      <c r="U9273" s="55"/>
      <c r="V9273" s="53"/>
      <c r="W9273" s="53"/>
      <c r="X9273" s="53"/>
      <c r="Y9273" s="55"/>
    </row>
    <row r="9274" spans="21:25" x14ac:dyDescent="0.2">
      <c r="U9274" s="55"/>
      <c r="V9274" s="53"/>
      <c r="W9274" s="53"/>
      <c r="X9274" s="53"/>
      <c r="Y9274" s="55"/>
    </row>
    <row r="9275" spans="21:25" x14ac:dyDescent="0.2">
      <c r="U9275" s="55"/>
      <c r="V9275" s="53"/>
      <c r="W9275" s="53"/>
      <c r="X9275" s="53"/>
      <c r="Y9275" s="55"/>
    </row>
    <row r="9276" spans="21:25" x14ac:dyDescent="0.2">
      <c r="U9276" s="55"/>
      <c r="V9276" s="53"/>
      <c r="W9276" s="53"/>
      <c r="X9276" s="53"/>
      <c r="Y9276" s="55"/>
    </row>
    <row r="9277" spans="21:25" x14ac:dyDescent="0.2">
      <c r="U9277" s="55"/>
      <c r="V9277" s="53"/>
      <c r="W9277" s="53"/>
      <c r="X9277" s="53"/>
      <c r="Y9277" s="55"/>
    </row>
    <row r="9278" spans="21:25" x14ac:dyDescent="0.2">
      <c r="U9278" s="55"/>
      <c r="V9278" s="53"/>
      <c r="W9278" s="53"/>
      <c r="X9278" s="53"/>
      <c r="Y9278" s="55"/>
    </row>
    <row r="9279" spans="21:25" x14ac:dyDescent="0.2">
      <c r="U9279" s="55"/>
      <c r="V9279" s="53"/>
      <c r="W9279" s="53"/>
      <c r="X9279" s="53"/>
      <c r="Y9279" s="55"/>
    </row>
    <row r="9280" spans="21:25" x14ac:dyDescent="0.2">
      <c r="U9280" s="55"/>
      <c r="V9280" s="53"/>
      <c r="W9280" s="53"/>
      <c r="X9280" s="53"/>
      <c r="Y9280" s="55"/>
    </row>
    <row r="9281" spans="21:25" x14ac:dyDescent="0.2">
      <c r="U9281" s="55"/>
      <c r="V9281" s="53"/>
      <c r="W9281" s="53"/>
      <c r="X9281" s="53"/>
      <c r="Y9281" s="55"/>
    </row>
    <row r="9282" spans="21:25" x14ac:dyDescent="0.2">
      <c r="U9282" s="55"/>
      <c r="V9282" s="53"/>
      <c r="W9282" s="53"/>
      <c r="X9282" s="53"/>
      <c r="Y9282" s="55"/>
    </row>
    <row r="9283" spans="21:25" x14ac:dyDescent="0.2">
      <c r="U9283" s="55"/>
      <c r="V9283" s="53"/>
      <c r="W9283" s="53"/>
      <c r="X9283" s="53"/>
      <c r="Y9283" s="55"/>
    </row>
    <row r="9284" spans="21:25" x14ac:dyDescent="0.2">
      <c r="U9284" s="55"/>
      <c r="V9284" s="53"/>
      <c r="W9284" s="53"/>
      <c r="X9284" s="53"/>
      <c r="Y9284" s="55"/>
    </row>
    <row r="9285" spans="21:25" x14ac:dyDescent="0.2">
      <c r="U9285" s="55"/>
      <c r="V9285" s="53"/>
      <c r="W9285" s="53"/>
      <c r="X9285" s="53"/>
      <c r="Y9285" s="55"/>
    </row>
    <row r="9286" spans="21:25" x14ac:dyDescent="0.2">
      <c r="U9286" s="55"/>
      <c r="V9286" s="53"/>
      <c r="W9286" s="53"/>
      <c r="X9286" s="53"/>
      <c r="Y9286" s="55"/>
    </row>
    <row r="9287" spans="21:25" x14ac:dyDescent="0.2">
      <c r="U9287" s="55"/>
      <c r="V9287" s="53"/>
      <c r="W9287" s="53"/>
      <c r="X9287" s="53"/>
      <c r="Y9287" s="55"/>
    </row>
    <row r="9288" spans="21:25" x14ac:dyDescent="0.2">
      <c r="U9288" s="55"/>
      <c r="V9288" s="53"/>
      <c r="W9288" s="53"/>
      <c r="X9288" s="53"/>
      <c r="Y9288" s="55"/>
    </row>
    <row r="9289" spans="21:25" x14ac:dyDescent="0.2">
      <c r="U9289" s="55"/>
      <c r="V9289" s="53"/>
      <c r="W9289" s="53"/>
      <c r="X9289" s="53"/>
      <c r="Y9289" s="55"/>
    </row>
    <row r="9290" spans="21:25" x14ac:dyDescent="0.2">
      <c r="U9290" s="55"/>
      <c r="V9290" s="53"/>
      <c r="W9290" s="53"/>
      <c r="X9290" s="53"/>
      <c r="Y9290" s="55"/>
    </row>
    <row r="9291" spans="21:25" x14ac:dyDescent="0.2">
      <c r="U9291" s="55"/>
      <c r="V9291" s="53"/>
      <c r="W9291" s="53"/>
      <c r="X9291" s="53"/>
      <c r="Y9291" s="55"/>
    </row>
    <row r="9292" spans="21:25" x14ac:dyDescent="0.2">
      <c r="U9292" s="55"/>
      <c r="V9292" s="53"/>
      <c r="W9292" s="53"/>
      <c r="X9292" s="53"/>
      <c r="Y9292" s="55"/>
    </row>
    <row r="9293" spans="21:25" x14ac:dyDescent="0.2">
      <c r="U9293" s="55"/>
      <c r="V9293" s="53"/>
      <c r="W9293" s="53"/>
      <c r="X9293" s="53"/>
      <c r="Y9293" s="55"/>
    </row>
    <row r="9294" spans="21:25" x14ac:dyDescent="0.2">
      <c r="U9294" s="55"/>
      <c r="V9294" s="53"/>
      <c r="W9294" s="53"/>
      <c r="X9294" s="53"/>
      <c r="Y9294" s="55"/>
    </row>
    <row r="9295" spans="21:25" x14ac:dyDescent="0.2">
      <c r="U9295" s="55"/>
      <c r="V9295" s="53"/>
      <c r="W9295" s="53"/>
      <c r="X9295" s="53"/>
      <c r="Y9295" s="55"/>
    </row>
    <row r="9296" spans="21:25" x14ac:dyDescent="0.2">
      <c r="U9296" s="55"/>
      <c r="V9296" s="53"/>
      <c r="W9296" s="53"/>
      <c r="X9296" s="53"/>
      <c r="Y9296" s="55"/>
    </row>
    <row r="9297" spans="21:25" x14ac:dyDescent="0.2">
      <c r="U9297" s="55"/>
      <c r="V9297" s="53"/>
      <c r="W9297" s="53"/>
      <c r="X9297" s="53"/>
      <c r="Y9297" s="55"/>
    </row>
    <row r="9298" spans="21:25" x14ac:dyDescent="0.2">
      <c r="U9298" s="55"/>
      <c r="V9298" s="53"/>
      <c r="W9298" s="53"/>
      <c r="X9298" s="53"/>
      <c r="Y9298" s="55"/>
    </row>
    <row r="9299" spans="21:25" x14ac:dyDescent="0.2">
      <c r="U9299" s="55"/>
      <c r="V9299" s="53"/>
      <c r="W9299" s="53"/>
      <c r="X9299" s="53"/>
      <c r="Y9299" s="55"/>
    </row>
    <row r="9300" spans="21:25" x14ac:dyDescent="0.2">
      <c r="U9300" s="55"/>
      <c r="V9300" s="53"/>
      <c r="W9300" s="53"/>
      <c r="X9300" s="53"/>
      <c r="Y9300" s="55"/>
    </row>
    <row r="9301" spans="21:25" x14ac:dyDescent="0.2">
      <c r="U9301" s="55"/>
      <c r="V9301" s="53"/>
      <c r="W9301" s="53"/>
      <c r="X9301" s="53"/>
      <c r="Y9301" s="55"/>
    </row>
    <row r="9302" spans="21:25" x14ac:dyDescent="0.2">
      <c r="U9302" s="55"/>
      <c r="V9302" s="53"/>
      <c r="W9302" s="53"/>
      <c r="X9302" s="53"/>
      <c r="Y9302" s="55"/>
    </row>
    <row r="9303" spans="21:25" x14ac:dyDescent="0.2">
      <c r="U9303" s="55"/>
      <c r="V9303" s="53"/>
      <c r="W9303" s="53"/>
      <c r="X9303" s="53"/>
      <c r="Y9303" s="55"/>
    </row>
    <row r="9304" spans="21:25" x14ac:dyDescent="0.2">
      <c r="U9304" s="55"/>
      <c r="V9304" s="53"/>
      <c r="W9304" s="53"/>
      <c r="X9304" s="53"/>
      <c r="Y9304" s="55"/>
    </row>
    <row r="9305" spans="21:25" x14ac:dyDescent="0.2">
      <c r="U9305" s="55"/>
      <c r="V9305" s="53"/>
      <c r="W9305" s="53"/>
      <c r="X9305" s="53"/>
      <c r="Y9305" s="55"/>
    </row>
    <row r="9306" spans="21:25" x14ac:dyDescent="0.2">
      <c r="U9306" s="55"/>
      <c r="V9306" s="53"/>
      <c r="W9306" s="53"/>
      <c r="X9306" s="53"/>
      <c r="Y9306" s="55"/>
    </row>
    <row r="9307" spans="21:25" x14ac:dyDescent="0.2">
      <c r="U9307" s="55"/>
      <c r="V9307" s="53"/>
      <c r="W9307" s="53"/>
      <c r="X9307" s="53"/>
      <c r="Y9307" s="55"/>
    </row>
    <row r="9308" spans="21:25" x14ac:dyDescent="0.2">
      <c r="U9308" s="55"/>
      <c r="V9308" s="53"/>
      <c r="W9308" s="53"/>
      <c r="X9308" s="53"/>
      <c r="Y9308" s="55"/>
    </row>
    <row r="9309" spans="21:25" x14ac:dyDescent="0.2">
      <c r="U9309" s="55"/>
      <c r="V9309" s="53"/>
      <c r="W9309" s="53"/>
      <c r="X9309" s="53"/>
      <c r="Y9309" s="55"/>
    </row>
    <row r="9310" spans="21:25" x14ac:dyDescent="0.2">
      <c r="U9310" s="55"/>
      <c r="V9310" s="53"/>
      <c r="W9310" s="53"/>
      <c r="X9310" s="53"/>
      <c r="Y9310" s="55"/>
    </row>
    <row r="9311" spans="21:25" x14ac:dyDescent="0.2">
      <c r="U9311" s="55"/>
      <c r="V9311" s="53"/>
      <c r="W9311" s="53"/>
      <c r="X9311" s="53"/>
      <c r="Y9311" s="55"/>
    </row>
    <row r="9312" spans="21:25" x14ac:dyDescent="0.2">
      <c r="U9312" s="55"/>
      <c r="V9312" s="53"/>
      <c r="W9312" s="53"/>
      <c r="X9312" s="53"/>
      <c r="Y9312" s="55"/>
    </row>
    <row r="9313" spans="21:25" x14ac:dyDescent="0.2">
      <c r="U9313" s="55"/>
      <c r="V9313" s="53"/>
      <c r="W9313" s="53"/>
      <c r="X9313" s="53"/>
      <c r="Y9313" s="55"/>
    </row>
    <row r="9314" spans="21:25" x14ac:dyDescent="0.2">
      <c r="U9314" s="55"/>
      <c r="V9314" s="53"/>
      <c r="W9314" s="53"/>
      <c r="X9314" s="53"/>
      <c r="Y9314" s="55"/>
    </row>
    <row r="9315" spans="21:25" x14ac:dyDescent="0.2">
      <c r="U9315" s="55"/>
      <c r="V9315" s="53"/>
      <c r="W9315" s="53"/>
      <c r="X9315" s="53"/>
      <c r="Y9315" s="55"/>
    </row>
    <row r="9316" spans="21:25" x14ac:dyDescent="0.2">
      <c r="U9316" s="55"/>
      <c r="V9316" s="53"/>
      <c r="W9316" s="53"/>
      <c r="X9316" s="53"/>
      <c r="Y9316" s="55"/>
    </row>
    <row r="9317" spans="21:25" x14ac:dyDescent="0.2">
      <c r="U9317" s="55"/>
      <c r="V9317" s="53"/>
      <c r="W9317" s="53"/>
      <c r="X9317" s="53"/>
      <c r="Y9317" s="55"/>
    </row>
    <row r="9318" spans="21:25" x14ac:dyDescent="0.2">
      <c r="U9318" s="55"/>
      <c r="V9318" s="53"/>
      <c r="W9318" s="53"/>
      <c r="X9318" s="53"/>
      <c r="Y9318" s="55"/>
    </row>
    <row r="9319" spans="21:25" x14ac:dyDescent="0.2">
      <c r="U9319" s="55"/>
      <c r="V9319" s="53"/>
      <c r="W9319" s="53"/>
      <c r="X9319" s="53"/>
      <c r="Y9319" s="55"/>
    </row>
    <row r="9320" spans="21:25" x14ac:dyDescent="0.2">
      <c r="U9320" s="55"/>
      <c r="V9320" s="53"/>
      <c r="W9320" s="53"/>
      <c r="X9320" s="53"/>
      <c r="Y9320" s="55"/>
    </row>
    <row r="9321" spans="21:25" x14ac:dyDescent="0.2">
      <c r="U9321" s="55"/>
      <c r="V9321" s="53"/>
      <c r="W9321" s="53"/>
      <c r="X9321" s="53"/>
      <c r="Y9321" s="55"/>
    </row>
    <row r="9322" spans="21:25" x14ac:dyDescent="0.2">
      <c r="U9322" s="55"/>
      <c r="V9322" s="53"/>
      <c r="W9322" s="53"/>
      <c r="X9322" s="53"/>
      <c r="Y9322" s="55"/>
    </row>
    <row r="9323" spans="21:25" x14ac:dyDescent="0.2">
      <c r="U9323" s="55"/>
      <c r="V9323" s="53"/>
      <c r="W9323" s="53"/>
      <c r="X9323" s="53"/>
      <c r="Y9323" s="55"/>
    </row>
    <row r="9324" spans="21:25" x14ac:dyDescent="0.2">
      <c r="U9324" s="55"/>
      <c r="V9324" s="53"/>
      <c r="W9324" s="53"/>
      <c r="X9324" s="53"/>
      <c r="Y9324" s="55"/>
    </row>
    <row r="9325" spans="21:25" x14ac:dyDescent="0.2">
      <c r="U9325" s="55"/>
      <c r="V9325" s="53"/>
      <c r="W9325" s="53"/>
      <c r="X9325" s="53"/>
      <c r="Y9325" s="55"/>
    </row>
    <row r="9326" spans="21:25" x14ac:dyDescent="0.2">
      <c r="U9326" s="55"/>
      <c r="V9326" s="53"/>
      <c r="W9326" s="53"/>
      <c r="X9326" s="53"/>
      <c r="Y9326" s="55"/>
    </row>
    <row r="9327" spans="21:25" x14ac:dyDescent="0.2">
      <c r="U9327" s="55"/>
      <c r="V9327" s="53"/>
      <c r="W9327" s="53"/>
      <c r="X9327" s="53"/>
      <c r="Y9327" s="55"/>
    </row>
    <row r="9328" spans="21:25" x14ac:dyDescent="0.2">
      <c r="U9328" s="55"/>
      <c r="V9328" s="53"/>
      <c r="W9328" s="53"/>
      <c r="X9328" s="53"/>
      <c r="Y9328" s="55"/>
    </row>
    <row r="9329" spans="21:25" x14ac:dyDescent="0.2">
      <c r="U9329" s="55"/>
      <c r="V9329" s="53"/>
      <c r="W9329" s="53"/>
      <c r="X9329" s="53"/>
      <c r="Y9329" s="55"/>
    </row>
    <row r="9330" spans="21:25" x14ac:dyDescent="0.2">
      <c r="U9330" s="55"/>
      <c r="V9330" s="53"/>
      <c r="W9330" s="53"/>
      <c r="X9330" s="53"/>
      <c r="Y9330" s="55"/>
    </row>
    <row r="9331" spans="21:25" x14ac:dyDescent="0.2">
      <c r="U9331" s="55"/>
      <c r="V9331" s="53"/>
      <c r="W9331" s="53"/>
      <c r="X9331" s="53"/>
      <c r="Y9331" s="55"/>
    </row>
    <row r="9332" spans="21:25" x14ac:dyDescent="0.2">
      <c r="U9332" s="55"/>
      <c r="V9332" s="53"/>
      <c r="W9332" s="53"/>
      <c r="X9332" s="53"/>
      <c r="Y9332" s="55"/>
    </row>
    <row r="9333" spans="21:25" x14ac:dyDescent="0.2">
      <c r="U9333" s="55"/>
      <c r="V9333" s="53"/>
      <c r="W9333" s="53"/>
      <c r="X9333" s="53"/>
      <c r="Y9333" s="55"/>
    </row>
    <row r="9334" spans="21:25" x14ac:dyDescent="0.2">
      <c r="U9334" s="55"/>
      <c r="V9334" s="53"/>
      <c r="W9334" s="53"/>
      <c r="X9334" s="53"/>
      <c r="Y9334" s="55"/>
    </row>
    <row r="9335" spans="21:25" x14ac:dyDescent="0.2">
      <c r="U9335" s="55"/>
      <c r="V9335" s="53"/>
      <c r="W9335" s="53"/>
      <c r="X9335" s="53"/>
      <c r="Y9335" s="55"/>
    </row>
    <row r="9336" spans="21:25" x14ac:dyDescent="0.2">
      <c r="U9336" s="55"/>
      <c r="V9336" s="53"/>
      <c r="W9336" s="53"/>
      <c r="X9336" s="53"/>
      <c r="Y9336" s="55"/>
    </row>
    <row r="9337" spans="21:25" x14ac:dyDescent="0.2">
      <c r="U9337" s="55"/>
      <c r="V9337" s="53"/>
      <c r="W9337" s="53"/>
      <c r="X9337" s="53"/>
      <c r="Y9337" s="55"/>
    </row>
    <row r="9338" spans="21:25" x14ac:dyDescent="0.2">
      <c r="U9338" s="55"/>
      <c r="V9338" s="53"/>
      <c r="W9338" s="53"/>
      <c r="X9338" s="53"/>
      <c r="Y9338" s="55"/>
    </row>
    <row r="9339" spans="21:25" x14ac:dyDescent="0.2">
      <c r="U9339" s="55"/>
      <c r="V9339" s="53"/>
      <c r="W9339" s="53"/>
      <c r="X9339" s="53"/>
      <c r="Y9339" s="55"/>
    </row>
    <row r="9340" spans="21:25" x14ac:dyDescent="0.2">
      <c r="U9340" s="55"/>
      <c r="V9340" s="53"/>
      <c r="W9340" s="53"/>
      <c r="X9340" s="53"/>
      <c r="Y9340" s="55"/>
    </row>
    <row r="9341" spans="21:25" x14ac:dyDescent="0.2">
      <c r="U9341" s="55"/>
      <c r="V9341" s="53"/>
      <c r="W9341" s="53"/>
      <c r="X9341" s="53"/>
      <c r="Y9341" s="55"/>
    </row>
    <row r="9342" spans="21:25" x14ac:dyDescent="0.2">
      <c r="U9342" s="55"/>
      <c r="V9342" s="53"/>
      <c r="W9342" s="53"/>
      <c r="X9342" s="53"/>
      <c r="Y9342" s="55"/>
    </row>
    <row r="9343" spans="21:25" x14ac:dyDescent="0.2">
      <c r="U9343" s="55"/>
      <c r="V9343" s="53"/>
      <c r="W9343" s="53"/>
      <c r="X9343" s="53"/>
      <c r="Y9343" s="55"/>
    </row>
    <row r="9344" spans="21:25" x14ac:dyDescent="0.2">
      <c r="U9344" s="55"/>
      <c r="V9344" s="53"/>
      <c r="W9344" s="53"/>
      <c r="X9344" s="53"/>
      <c r="Y9344" s="55"/>
    </row>
    <row r="9345" spans="21:25" x14ac:dyDescent="0.2">
      <c r="U9345" s="55"/>
      <c r="V9345" s="53"/>
      <c r="W9345" s="53"/>
      <c r="X9345" s="53"/>
      <c r="Y9345" s="55"/>
    </row>
    <row r="9346" spans="21:25" x14ac:dyDescent="0.2">
      <c r="U9346" s="55"/>
      <c r="V9346" s="53"/>
      <c r="W9346" s="53"/>
      <c r="X9346" s="53"/>
      <c r="Y9346" s="55"/>
    </row>
    <row r="9347" spans="21:25" x14ac:dyDescent="0.2">
      <c r="U9347" s="55"/>
      <c r="V9347" s="53"/>
      <c r="W9347" s="53"/>
      <c r="X9347" s="53"/>
      <c r="Y9347" s="55"/>
    </row>
    <row r="9348" spans="21:25" x14ac:dyDescent="0.2">
      <c r="U9348" s="55"/>
      <c r="V9348" s="53"/>
      <c r="W9348" s="53"/>
      <c r="X9348" s="53"/>
      <c r="Y9348" s="55"/>
    </row>
    <row r="9349" spans="21:25" x14ac:dyDescent="0.2">
      <c r="U9349" s="55"/>
      <c r="V9349" s="53"/>
      <c r="W9349" s="53"/>
      <c r="X9349" s="53"/>
      <c r="Y9349" s="55"/>
    </row>
    <row r="9350" spans="21:25" x14ac:dyDescent="0.2">
      <c r="U9350" s="55"/>
      <c r="V9350" s="53"/>
      <c r="W9350" s="53"/>
      <c r="X9350" s="53"/>
      <c r="Y9350" s="55"/>
    </row>
    <row r="9351" spans="21:25" x14ac:dyDescent="0.2">
      <c r="U9351" s="55"/>
      <c r="V9351" s="53"/>
      <c r="W9351" s="53"/>
      <c r="X9351" s="53"/>
      <c r="Y9351" s="55"/>
    </row>
    <row r="9352" spans="21:25" x14ac:dyDescent="0.2">
      <c r="U9352" s="55"/>
      <c r="V9352" s="53"/>
      <c r="W9352" s="53"/>
      <c r="X9352" s="53"/>
      <c r="Y9352" s="55"/>
    </row>
    <row r="9353" spans="21:25" x14ac:dyDescent="0.2">
      <c r="U9353" s="55"/>
      <c r="V9353" s="53"/>
      <c r="W9353" s="53"/>
      <c r="X9353" s="53"/>
      <c r="Y9353" s="55"/>
    </row>
    <row r="9354" spans="21:25" x14ac:dyDescent="0.2">
      <c r="U9354" s="55"/>
      <c r="V9354" s="53"/>
      <c r="W9354" s="53"/>
      <c r="X9354" s="53"/>
      <c r="Y9354" s="55"/>
    </row>
    <row r="9355" spans="21:25" x14ac:dyDescent="0.2">
      <c r="U9355" s="55"/>
      <c r="V9355" s="53"/>
      <c r="W9355" s="53"/>
      <c r="X9355" s="53"/>
      <c r="Y9355" s="55"/>
    </row>
    <row r="9356" spans="21:25" x14ac:dyDescent="0.2">
      <c r="U9356" s="55"/>
      <c r="V9356" s="53"/>
      <c r="W9356" s="53"/>
      <c r="X9356" s="53"/>
      <c r="Y9356" s="55"/>
    </row>
    <row r="9357" spans="21:25" x14ac:dyDescent="0.2">
      <c r="U9357" s="55"/>
      <c r="V9357" s="53"/>
      <c r="W9357" s="53"/>
      <c r="X9357" s="53"/>
      <c r="Y9357" s="55"/>
    </row>
    <row r="9358" spans="21:25" x14ac:dyDescent="0.2">
      <c r="U9358" s="55"/>
      <c r="V9358" s="53"/>
      <c r="W9358" s="53"/>
      <c r="X9358" s="53"/>
      <c r="Y9358" s="55"/>
    </row>
    <row r="9359" spans="21:25" x14ac:dyDescent="0.2">
      <c r="U9359" s="55"/>
      <c r="V9359" s="53"/>
      <c r="W9359" s="53"/>
      <c r="X9359" s="53"/>
      <c r="Y9359" s="55"/>
    </row>
    <row r="9360" spans="21:25" x14ac:dyDescent="0.2">
      <c r="U9360" s="55"/>
      <c r="V9360" s="53"/>
      <c r="W9360" s="53"/>
      <c r="X9360" s="53"/>
      <c r="Y9360" s="55"/>
    </row>
    <row r="9361" spans="21:25" x14ac:dyDescent="0.2">
      <c r="U9361" s="55"/>
      <c r="V9361" s="53"/>
      <c r="W9361" s="53"/>
      <c r="X9361" s="53"/>
      <c r="Y9361" s="55"/>
    </row>
    <row r="9362" spans="21:25" x14ac:dyDescent="0.2">
      <c r="U9362" s="55"/>
      <c r="V9362" s="53"/>
      <c r="W9362" s="53"/>
      <c r="X9362" s="53"/>
      <c r="Y9362" s="55"/>
    </row>
    <row r="9363" spans="21:25" x14ac:dyDescent="0.2">
      <c r="U9363" s="55"/>
      <c r="V9363" s="53"/>
      <c r="W9363" s="53"/>
      <c r="X9363" s="53"/>
      <c r="Y9363" s="55"/>
    </row>
    <row r="9364" spans="21:25" x14ac:dyDescent="0.2">
      <c r="U9364" s="55"/>
      <c r="V9364" s="53"/>
      <c r="W9364" s="53"/>
      <c r="X9364" s="53"/>
      <c r="Y9364" s="55"/>
    </row>
    <row r="9365" spans="21:25" x14ac:dyDescent="0.2">
      <c r="U9365" s="55"/>
      <c r="V9365" s="53"/>
      <c r="W9365" s="53"/>
      <c r="X9365" s="53"/>
      <c r="Y9365" s="55"/>
    </row>
    <row r="9366" spans="21:25" x14ac:dyDescent="0.2">
      <c r="U9366" s="55"/>
      <c r="V9366" s="53"/>
      <c r="W9366" s="53"/>
      <c r="X9366" s="53"/>
      <c r="Y9366" s="55"/>
    </row>
    <row r="9367" spans="21:25" x14ac:dyDescent="0.2">
      <c r="U9367" s="55"/>
      <c r="V9367" s="53"/>
      <c r="W9367" s="53"/>
      <c r="X9367" s="53"/>
      <c r="Y9367" s="55"/>
    </row>
    <row r="9368" spans="21:25" x14ac:dyDescent="0.2">
      <c r="U9368" s="55"/>
      <c r="V9368" s="53"/>
      <c r="W9368" s="53"/>
      <c r="X9368" s="53"/>
      <c r="Y9368" s="55"/>
    </row>
    <row r="9369" spans="21:25" x14ac:dyDescent="0.2">
      <c r="U9369" s="55"/>
      <c r="V9369" s="53"/>
      <c r="W9369" s="53"/>
      <c r="X9369" s="53"/>
      <c r="Y9369" s="55"/>
    </row>
    <row r="9370" spans="21:25" x14ac:dyDescent="0.2">
      <c r="U9370" s="55"/>
      <c r="V9370" s="53"/>
      <c r="W9370" s="53"/>
      <c r="X9370" s="53"/>
      <c r="Y9370" s="55"/>
    </row>
    <row r="9371" spans="21:25" x14ac:dyDescent="0.2">
      <c r="U9371" s="55"/>
      <c r="V9371" s="53"/>
      <c r="W9371" s="53"/>
      <c r="X9371" s="53"/>
      <c r="Y9371" s="55"/>
    </row>
    <row r="9372" spans="21:25" x14ac:dyDescent="0.2">
      <c r="U9372" s="55"/>
      <c r="V9372" s="53"/>
      <c r="W9372" s="53"/>
      <c r="X9372" s="53"/>
      <c r="Y9372" s="55"/>
    </row>
    <row r="9373" spans="21:25" x14ac:dyDescent="0.2">
      <c r="U9373" s="55"/>
      <c r="V9373" s="53"/>
      <c r="W9373" s="53"/>
      <c r="X9373" s="53"/>
      <c r="Y9373" s="55"/>
    </row>
    <row r="9374" spans="21:25" x14ac:dyDescent="0.2">
      <c r="U9374" s="55"/>
      <c r="V9374" s="53"/>
      <c r="W9374" s="53"/>
      <c r="X9374" s="53"/>
      <c r="Y9374" s="55"/>
    </row>
    <row r="9375" spans="21:25" x14ac:dyDescent="0.2">
      <c r="U9375" s="55"/>
      <c r="V9375" s="53"/>
      <c r="W9375" s="53"/>
      <c r="X9375" s="53"/>
      <c r="Y9375" s="55"/>
    </row>
    <row r="9376" spans="21:25" x14ac:dyDescent="0.2">
      <c r="U9376" s="55"/>
      <c r="V9376" s="53"/>
      <c r="W9376" s="53"/>
      <c r="X9376" s="53"/>
      <c r="Y9376" s="55"/>
    </row>
    <row r="9377" spans="21:25" x14ac:dyDescent="0.2">
      <c r="U9377" s="55"/>
      <c r="V9377" s="53"/>
      <c r="W9377" s="53"/>
      <c r="X9377" s="53"/>
      <c r="Y9377" s="55"/>
    </row>
    <row r="9378" spans="21:25" x14ac:dyDescent="0.2">
      <c r="U9378" s="55"/>
      <c r="V9378" s="53"/>
      <c r="W9378" s="53"/>
      <c r="X9378" s="53"/>
      <c r="Y9378" s="55"/>
    </row>
    <row r="9379" spans="21:25" x14ac:dyDescent="0.2">
      <c r="U9379" s="55"/>
      <c r="V9379" s="53"/>
      <c r="W9379" s="53"/>
      <c r="X9379" s="53"/>
      <c r="Y9379" s="55"/>
    </row>
    <row r="9380" spans="21:25" x14ac:dyDescent="0.2">
      <c r="U9380" s="55"/>
      <c r="V9380" s="53"/>
      <c r="W9380" s="53"/>
      <c r="X9380" s="53"/>
      <c r="Y9380" s="55"/>
    </row>
    <row r="9381" spans="21:25" x14ac:dyDescent="0.2">
      <c r="U9381" s="55"/>
      <c r="V9381" s="53"/>
      <c r="W9381" s="53"/>
      <c r="X9381" s="53"/>
      <c r="Y9381" s="55"/>
    </row>
    <row r="9382" spans="21:25" x14ac:dyDescent="0.2">
      <c r="U9382" s="55"/>
      <c r="V9382" s="53"/>
      <c r="W9382" s="53"/>
      <c r="X9382" s="53"/>
      <c r="Y9382" s="55"/>
    </row>
    <row r="9383" spans="21:25" x14ac:dyDescent="0.2">
      <c r="U9383" s="55"/>
      <c r="V9383" s="53"/>
      <c r="W9383" s="53"/>
      <c r="X9383" s="53"/>
      <c r="Y9383" s="55"/>
    </row>
    <row r="9384" spans="21:25" x14ac:dyDescent="0.2">
      <c r="U9384" s="55"/>
      <c r="V9384" s="53"/>
      <c r="W9384" s="53"/>
      <c r="X9384" s="53"/>
      <c r="Y9384" s="55"/>
    </row>
    <row r="9385" spans="21:25" x14ac:dyDescent="0.2">
      <c r="U9385" s="55"/>
      <c r="V9385" s="53"/>
      <c r="W9385" s="53"/>
      <c r="X9385" s="53"/>
      <c r="Y9385" s="55"/>
    </row>
    <row r="9386" spans="21:25" x14ac:dyDescent="0.2">
      <c r="U9386" s="55"/>
      <c r="V9386" s="53"/>
      <c r="W9386" s="53"/>
      <c r="X9386" s="53"/>
      <c r="Y9386" s="55"/>
    </row>
    <row r="9387" spans="21:25" x14ac:dyDescent="0.2">
      <c r="U9387" s="55"/>
      <c r="V9387" s="53"/>
      <c r="W9387" s="53"/>
      <c r="X9387" s="53"/>
      <c r="Y9387" s="55"/>
    </row>
    <row r="9388" spans="21:25" x14ac:dyDescent="0.2">
      <c r="U9388" s="55"/>
      <c r="V9388" s="53"/>
      <c r="W9388" s="53"/>
      <c r="X9388" s="53"/>
      <c r="Y9388" s="55"/>
    </row>
    <row r="9389" spans="21:25" x14ac:dyDescent="0.2">
      <c r="U9389" s="55"/>
      <c r="V9389" s="53"/>
      <c r="W9389" s="53"/>
      <c r="X9389" s="53"/>
      <c r="Y9389" s="55"/>
    </row>
    <row r="9390" spans="21:25" x14ac:dyDescent="0.2">
      <c r="U9390" s="55"/>
      <c r="V9390" s="53"/>
      <c r="W9390" s="53"/>
      <c r="X9390" s="53"/>
      <c r="Y9390" s="55"/>
    </row>
    <row r="9391" spans="21:25" x14ac:dyDescent="0.2">
      <c r="U9391" s="55"/>
      <c r="V9391" s="53"/>
      <c r="W9391" s="53"/>
      <c r="X9391" s="53"/>
      <c r="Y9391" s="55"/>
    </row>
    <row r="9392" spans="21:25" x14ac:dyDescent="0.2">
      <c r="U9392" s="55"/>
      <c r="V9392" s="53"/>
      <c r="W9392" s="53"/>
      <c r="X9392" s="53"/>
      <c r="Y9392" s="55"/>
    </row>
    <row r="9393" spans="21:25" x14ac:dyDescent="0.2">
      <c r="U9393" s="55"/>
      <c r="V9393" s="53"/>
      <c r="W9393" s="53"/>
      <c r="X9393" s="53"/>
      <c r="Y9393" s="55"/>
    </row>
    <row r="9394" spans="21:25" x14ac:dyDescent="0.2">
      <c r="U9394" s="55"/>
      <c r="V9394" s="53"/>
      <c r="W9394" s="53"/>
      <c r="X9394" s="53"/>
      <c r="Y9394" s="55"/>
    </row>
    <row r="9395" spans="21:25" x14ac:dyDescent="0.2">
      <c r="U9395" s="55"/>
      <c r="V9395" s="53"/>
      <c r="W9395" s="53"/>
      <c r="X9395" s="53"/>
      <c r="Y9395" s="55"/>
    </row>
    <row r="9396" spans="21:25" x14ac:dyDescent="0.2">
      <c r="U9396" s="55"/>
      <c r="V9396" s="53"/>
      <c r="W9396" s="53"/>
      <c r="X9396" s="53"/>
      <c r="Y9396" s="55"/>
    </row>
    <row r="9397" spans="21:25" x14ac:dyDescent="0.2">
      <c r="U9397" s="55"/>
      <c r="V9397" s="53"/>
      <c r="W9397" s="53"/>
      <c r="X9397" s="53"/>
      <c r="Y9397" s="55"/>
    </row>
    <row r="9398" spans="21:25" x14ac:dyDescent="0.2">
      <c r="U9398" s="55"/>
      <c r="V9398" s="53"/>
      <c r="W9398" s="53"/>
      <c r="X9398" s="53"/>
      <c r="Y9398" s="55"/>
    </row>
    <row r="9399" spans="21:25" x14ac:dyDescent="0.2">
      <c r="U9399" s="55"/>
      <c r="V9399" s="53"/>
      <c r="W9399" s="53"/>
      <c r="X9399" s="53"/>
      <c r="Y9399" s="55"/>
    </row>
    <row r="9400" spans="21:25" x14ac:dyDescent="0.2">
      <c r="U9400" s="55"/>
      <c r="V9400" s="53"/>
      <c r="W9400" s="53"/>
      <c r="X9400" s="53"/>
      <c r="Y9400" s="55"/>
    </row>
    <row r="9401" spans="21:25" x14ac:dyDescent="0.2">
      <c r="U9401" s="55"/>
      <c r="V9401" s="53"/>
      <c r="W9401" s="53"/>
      <c r="X9401" s="53"/>
      <c r="Y9401" s="55"/>
    </row>
    <row r="9402" spans="21:25" x14ac:dyDescent="0.2">
      <c r="U9402" s="55"/>
      <c r="V9402" s="53"/>
      <c r="W9402" s="53"/>
      <c r="X9402" s="53"/>
      <c r="Y9402" s="55"/>
    </row>
    <row r="9403" spans="21:25" x14ac:dyDescent="0.2">
      <c r="U9403" s="55"/>
      <c r="V9403" s="53"/>
      <c r="W9403" s="53"/>
      <c r="X9403" s="53"/>
      <c r="Y9403" s="55"/>
    </row>
    <row r="9404" spans="21:25" x14ac:dyDescent="0.2">
      <c r="U9404" s="55"/>
      <c r="V9404" s="53"/>
      <c r="W9404" s="53"/>
      <c r="X9404" s="53"/>
      <c r="Y9404" s="55"/>
    </row>
    <row r="9405" spans="21:25" x14ac:dyDescent="0.2">
      <c r="U9405" s="55"/>
      <c r="V9405" s="53"/>
      <c r="W9405" s="53"/>
      <c r="X9405" s="53"/>
      <c r="Y9405" s="55"/>
    </row>
    <row r="9406" spans="21:25" x14ac:dyDescent="0.2">
      <c r="U9406" s="55"/>
      <c r="V9406" s="53"/>
      <c r="W9406" s="53"/>
      <c r="X9406" s="53"/>
      <c r="Y9406" s="55"/>
    </row>
    <row r="9407" spans="21:25" x14ac:dyDescent="0.2">
      <c r="U9407" s="55"/>
      <c r="V9407" s="53"/>
      <c r="W9407" s="53"/>
      <c r="X9407" s="53"/>
      <c r="Y9407" s="55"/>
    </row>
    <row r="9408" spans="21:25" x14ac:dyDescent="0.2">
      <c r="U9408" s="55"/>
      <c r="V9408" s="53"/>
      <c r="W9408" s="53"/>
      <c r="X9408" s="53"/>
      <c r="Y9408" s="55"/>
    </row>
    <row r="9409" spans="21:25" x14ac:dyDescent="0.2">
      <c r="U9409" s="55"/>
      <c r="V9409" s="53"/>
      <c r="W9409" s="53"/>
      <c r="X9409" s="53"/>
      <c r="Y9409" s="55"/>
    </row>
    <row r="9410" spans="21:25" x14ac:dyDescent="0.2">
      <c r="U9410" s="55"/>
      <c r="V9410" s="53"/>
      <c r="W9410" s="53"/>
      <c r="X9410" s="53"/>
      <c r="Y9410" s="55"/>
    </row>
    <row r="9411" spans="21:25" x14ac:dyDescent="0.2">
      <c r="U9411" s="55"/>
      <c r="V9411" s="53"/>
      <c r="W9411" s="53"/>
      <c r="X9411" s="53"/>
      <c r="Y9411" s="55"/>
    </row>
    <row r="9412" spans="21:25" x14ac:dyDescent="0.2">
      <c r="U9412" s="55"/>
      <c r="V9412" s="53"/>
      <c r="W9412" s="53"/>
      <c r="X9412" s="53"/>
      <c r="Y9412" s="55"/>
    </row>
    <row r="9413" spans="21:25" x14ac:dyDescent="0.2">
      <c r="U9413" s="55"/>
      <c r="V9413" s="53"/>
      <c r="W9413" s="53"/>
      <c r="X9413" s="53"/>
      <c r="Y9413" s="55"/>
    </row>
    <row r="9414" spans="21:25" x14ac:dyDescent="0.2">
      <c r="U9414" s="55"/>
      <c r="V9414" s="53"/>
      <c r="W9414" s="53"/>
      <c r="X9414" s="53"/>
      <c r="Y9414" s="55"/>
    </row>
    <row r="9415" spans="21:25" x14ac:dyDescent="0.2">
      <c r="U9415" s="55"/>
      <c r="V9415" s="53"/>
      <c r="W9415" s="53"/>
      <c r="X9415" s="53"/>
      <c r="Y9415" s="55"/>
    </row>
    <row r="9416" spans="21:25" x14ac:dyDescent="0.2">
      <c r="U9416" s="55"/>
      <c r="V9416" s="53"/>
      <c r="W9416" s="53"/>
      <c r="X9416" s="53"/>
      <c r="Y9416" s="55"/>
    </row>
    <row r="9417" spans="21:25" x14ac:dyDescent="0.2">
      <c r="U9417" s="55"/>
      <c r="V9417" s="53"/>
      <c r="W9417" s="53"/>
      <c r="X9417" s="53"/>
      <c r="Y9417" s="55"/>
    </row>
    <row r="9418" spans="21:25" x14ac:dyDescent="0.2">
      <c r="U9418" s="55"/>
      <c r="V9418" s="53"/>
      <c r="W9418" s="53"/>
      <c r="X9418" s="53"/>
      <c r="Y9418" s="55"/>
    </row>
    <row r="9419" spans="21:25" x14ac:dyDescent="0.2">
      <c r="U9419" s="55"/>
      <c r="V9419" s="53"/>
      <c r="W9419" s="53"/>
      <c r="X9419" s="53"/>
      <c r="Y9419" s="55"/>
    </row>
    <row r="9420" spans="21:25" x14ac:dyDescent="0.2">
      <c r="U9420" s="55"/>
      <c r="V9420" s="53"/>
      <c r="W9420" s="53"/>
      <c r="X9420" s="53"/>
      <c r="Y9420" s="55"/>
    </row>
    <row r="9421" spans="21:25" x14ac:dyDescent="0.2">
      <c r="U9421" s="55"/>
      <c r="V9421" s="53"/>
      <c r="W9421" s="53"/>
      <c r="X9421" s="53"/>
      <c r="Y9421" s="55"/>
    </row>
    <row r="9422" spans="21:25" x14ac:dyDescent="0.2">
      <c r="U9422" s="55"/>
      <c r="V9422" s="53"/>
      <c r="W9422" s="53"/>
      <c r="X9422" s="53"/>
      <c r="Y9422" s="55"/>
    </row>
    <row r="9423" spans="21:25" x14ac:dyDescent="0.2">
      <c r="U9423" s="55"/>
      <c r="V9423" s="53"/>
      <c r="W9423" s="53"/>
      <c r="X9423" s="53"/>
      <c r="Y9423" s="55"/>
    </row>
    <row r="9424" spans="21:25" x14ac:dyDescent="0.2">
      <c r="U9424" s="55"/>
      <c r="V9424" s="53"/>
      <c r="W9424" s="53"/>
      <c r="X9424" s="53"/>
      <c r="Y9424" s="55"/>
    </row>
    <row r="9425" spans="21:25" x14ac:dyDescent="0.2">
      <c r="U9425" s="55"/>
      <c r="V9425" s="53"/>
      <c r="W9425" s="53"/>
      <c r="X9425" s="53"/>
      <c r="Y9425" s="55"/>
    </row>
    <row r="9426" spans="21:25" x14ac:dyDescent="0.2">
      <c r="U9426" s="55"/>
      <c r="V9426" s="53"/>
      <c r="W9426" s="53"/>
      <c r="X9426" s="53"/>
      <c r="Y9426" s="55"/>
    </row>
    <row r="9427" spans="21:25" x14ac:dyDescent="0.2">
      <c r="U9427" s="55"/>
      <c r="V9427" s="53"/>
      <c r="W9427" s="53"/>
      <c r="X9427" s="53"/>
      <c r="Y9427" s="55"/>
    </row>
    <row r="9428" spans="21:25" x14ac:dyDescent="0.2">
      <c r="U9428" s="55"/>
      <c r="V9428" s="53"/>
      <c r="W9428" s="53"/>
      <c r="X9428" s="53"/>
      <c r="Y9428" s="55"/>
    </row>
    <row r="9429" spans="21:25" x14ac:dyDescent="0.2">
      <c r="U9429" s="55"/>
      <c r="V9429" s="53"/>
      <c r="W9429" s="53"/>
      <c r="X9429" s="53"/>
      <c r="Y9429" s="55"/>
    </row>
    <row r="9430" spans="21:25" x14ac:dyDescent="0.2">
      <c r="U9430" s="55"/>
      <c r="V9430" s="53"/>
      <c r="W9430" s="53"/>
      <c r="X9430" s="53"/>
      <c r="Y9430" s="55"/>
    </row>
    <row r="9431" spans="21:25" x14ac:dyDescent="0.2">
      <c r="U9431" s="55"/>
      <c r="V9431" s="53"/>
      <c r="W9431" s="53"/>
      <c r="X9431" s="53"/>
      <c r="Y9431" s="55"/>
    </row>
    <row r="9432" spans="21:25" x14ac:dyDescent="0.2">
      <c r="U9432" s="55"/>
      <c r="V9432" s="53"/>
      <c r="W9432" s="53"/>
      <c r="X9432" s="53"/>
      <c r="Y9432" s="55"/>
    </row>
    <row r="9433" spans="21:25" x14ac:dyDescent="0.2">
      <c r="U9433" s="55"/>
      <c r="V9433" s="53"/>
      <c r="W9433" s="53"/>
      <c r="X9433" s="53"/>
      <c r="Y9433" s="55"/>
    </row>
    <row r="9434" spans="21:25" x14ac:dyDescent="0.2">
      <c r="U9434" s="55"/>
      <c r="V9434" s="53"/>
      <c r="W9434" s="53"/>
      <c r="X9434" s="53"/>
      <c r="Y9434" s="55"/>
    </row>
    <row r="9435" spans="21:25" x14ac:dyDescent="0.2">
      <c r="U9435" s="55"/>
      <c r="V9435" s="53"/>
      <c r="W9435" s="53"/>
      <c r="X9435" s="53"/>
      <c r="Y9435" s="55"/>
    </row>
    <row r="9436" spans="21:25" x14ac:dyDescent="0.2">
      <c r="U9436" s="55"/>
      <c r="V9436" s="53"/>
      <c r="W9436" s="53"/>
      <c r="X9436" s="53"/>
      <c r="Y9436" s="55"/>
    </row>
    <row r="9437" spans="21:25" x14ac:dyDescent="0.2">
      <c r="U9437" s="55"/>
      <c r="V9437" s="53"/>
      <c r="W9437" s="53"/>
      <c r="X9437" s="53"/>
      <c r="Y9437" s="55"/>
    </row>
    <row r="9438" spans="21:25" x14ac:dyDescent="0.2">
      <c r="U9438" s="55"/>
      <c r="V9438" s="53"/>
      <c r="W9438" s="53"/>
      <c r="X9438" s="53"/>
      <c r="Y9438" s="55"/>
    </row>
    <row r="9439" spans="21:25" x14ac:dyDescent="0.2">
      <c r="U9439" s="55"/>
      <c r="V9439" s="53"/>
      <c r="W9439" s="53"/>
      <c r="X9439" s="53"/>
      <c r="Y9439" s="55"/>
    </row>
    <row r="9440" spans="21:25" x14ac:dyDescent="0.2">
      <c r="U9440" s="55"/>
      <c r="V9440" s="53"/>
      <c r="W9440" s="53"/>
      <c r="X9440" s="53"/>
      <c r="Y9440" s="55"/>
    </row>
    <row r="9441" spans="21:25" x14ac:dyDescent="0.2">
      <c r="U9441" s="55"/>
      <c r="V9441" s="53"/>
      <c r="W9441" s="53"/>
      <c r="X9441" s="53"/>
      <c r="Y9441" s="55"/>
    </row>
    <row r="9442" spans="21:25" x14ac:dyDescent="0.2">
      <c r="U9442" s="55"/>
      <c r="V9442" s="53"/>
      <c r="W9442" s="53"/>
      <c r="X9442" s="53"/>
      <c r="Y9442" s="55"/>
    </row>
    <row r="9443" spans="21:25" x14ac:dyDescent="0.2">
      <c r="U9443" s="55"/>
      <c r="V9443" s="53"/>
      <c r="W9443" s="53"/>
      <c r="X9443" s="53"/>
      <c r="Y9443" s="55"/>
    </row>
    <row r="9444" spans="21:25" x14ac:dyDescent="0.2">
      <c r="U9444" s="55"/>
      <c r="V9444" s="53"/>
      <c r="W9444" s="53"/>
      <c r="X9444" s="53"/>
      <c r="Y9444" s="55"/>
    </row>
    <row r="9445" spans="21:25" x14ac:dyDescent="0.2">
      <c r="U9445" s="55"/>
      <c r="V9445" s="53"/>
      <c r="W9445" s="53"/>
      <c r="X9445" s="53"/>
      <c r="Y9445" s="55"/>
    </row>
    <row r="9446" spans="21:25" x14ac:dyDescent="0.2">
      <c r="U9446" s="55"/>
      <c r="V9446" s="53"/>
      <c r="W9446" s="53"/>
      <c r="X9446" s="53"/>
      <c r="Y9446" s="55"/>
    </row>
    <row r="9447" spans="21:25" x14ac:dyDescent="0.2">
      <c r="U9447" s="55"/>
      <c r="V9447" s="53"/>
      <c r="W9447" s="53"/>
      <c r="X9447" s="53"/>
      <c r="Y9447" s="55"/>
    </row>
    <row r="9448" spans="21:25" x14ac:dyDescent="0.2">
      <c r="U9448" s="55"/>
      <c r="V9448" s="53"/>
      <c r="W9448" s="53"/>
      <c r="X9448" s="53"/>
      <c r="Y9448" s="55"/>
    </row>
    <row r="9449" spans="21:25" x14ac:dyDescent="0.2">
      <c r="U9449" s="55"/>
      <c r="V9449" s="53"/>
      <c r="W9449" s="53"/>
      <c r="X9449" s="53"/>
      <c r="Y9449" s="55"/>
    </row>
    <row r="9450" spans="21:25" x14ac:dyDescent="0.2">
      <c r="U9450" s="55"/>
      <c r="V9450" s="53"/>
      <c r="W9450" s="53"/>
      <c r="X9450" s="53"/>
      <c r="Y9450" s="55"/>
    </row>
    <row r="9451" spans="21:25" x14ac:dyDescent="0.2">
      <c r="U9451" s="55"/>
      <c r="V9451" s="53"/>
      <c r="W9451" s="53"/>
      <c r="X9451" s="53"/>
      <c r="Y9451" s="55"/>
    </row>
    <row r="9452" spans="21:25" x14ac:dyDescent="0.2">
      <c r="U9452" s="55"/>
      <c r="V9452" s="53"/>
      <c r="W9452" s="53"/>
      <c r="X9452" s="53"/>
      <c r="Y9452" s="55"/>
    </row>
    <row r="9453" spans="21:25" x14ac:dyDescent="0.2">
      <c r="U9453" s="55"/>
      <c r="V9453" s="53"/>
      <c r="W9453" s="53"/>
      <c r="X9453" s="53"/>
      <c r="Y9453" s="55"/>
    </row>
    <row r="9454" spans="21:25" x14ac:dyDescent="0.2">
      <c r="U9454" s="55"/>
      <c r="V9454" s="53"/>
      <c r="W9454" s="53"/>
      <c r="X9454" s="53"/>
      <c r="Y9454" s="55"/>
    </row>
    <row r="9455" spans="21:25" x14ac:dyDescent="0.2">
      <c r="U9455" s="55"/>
      <c r="V9455" s="53"/>
      <c r="W9455" s="53"/>
      <c r="X9455" s="53"/>
      <c r="Y9455" s="55"/>
    </row>
    <row r="9456" spans="21:25" x14ac:dyDescent="0.2">
      <c r="U9456" s="55"/>
      <c r="V9456" s="53"/>
      <c r="W9456" s="53"/>
      <c r="X9456" s="53"/>
      <c r="Y9456" s="55"/>
    </row>
    <row r="9457" spans="21:25" x14ac:dyDescent="0.2">
      <c r="U9457" s="55"/>
      <c r="V9457" s="53"/>
      <c r="W9457" s="53"/>
      <c r="X9457" s="53"/>
      <c r="Y9457" s="55"/>
    </row>
    <row r="9458" spans="21:25" x14ac:dyDescent="0.2">
      <c r="U9458" s="55"/>
      <c r="V9458" s="53"/>
      <c r="W9458" s="53"/>
      <c r="X9458" s="53"/>
      <c r="Y9458" s="55"/>
    </row>
    <row r="9459" spans="21:25" x14ac:dyDescent="0.2">
      <c r="U9459" s="55"/>
      <c r="V9459" s="53"/>
      <c r="W9459" s="53"/>
      <c r="X9459" s="53"/>
      <c r="Y9459" s="55"/>
    </row>
    <row r="9460" spans="21:25" x14ac:dyDescent="0.2">
      <c r="U9460" s="55"/>
      <c r="V9460" s="53"/>
      <c r="W9460" s="53"/>
      <c r="X9460" s="53"/>
      <c r="Y9460" s="55"/>
    </row>
    <row r="9461" spans="21:25" x14ac:dyDescent="0.2">
      <c r="U9461" s="55"/>
      <c r="V9461" s="53"/>
      <c r="W9461" s="53"/>
      <c r="X9461" s="53"/>
      <c r="Y9461" s="55"/>
    </row>
    <row r="9462" spans="21:25" x14ac:dyDescent="0.2">
      <c r="U9462" s="55"/>
      <c r="V9462" s="53"/>
      <c r="W9462" s="53"/>
      <c r="X9462" s="53"/>
      <c r="Y9462" s="55"/>
    </row>
    <row r="9463" spans="21:25" x14ac:dyDescent="0.2">
      <c r="U9463" s="55"/>
      <c r="V9463" s="53"/>
      <c r="W9463" s="53"/>
      <c r="X9463" s="53"/>
      <c r="Y9463" s="55"/>
    </row>
    <row r="9464" spans="21:25" x14ac:dyDescent="0.2">
      <c r="U9464" s="55"/>
      <c r="V9464" s="53"/>
      <c r="W9464" s="53"/>
      <c r="X9464" s="53"/>
      <c r="Y9464" s="55"/>
    </row>
    <row r="9465" spans="21:25" x14ac:dyDescent="0.2">
      <c r="U9465" s="55"/>
      <c r="V9465" s="53"/>
      <c r="W9465" s="53"/>
      <c r="X9465" s="53"/>
      <c r="Y9465" s="55"/>
    </row>
    <row r="9466" spans="21:25" x14ac:dyDescent="0.2">
      <c r="U9466" s="55"/>
      <c r="V9466" s="53"/>
      <c r="W9466" s="53"/>
      <c r="X9466" s="53"/>
      <c r="Y9466" s="55"/>
    </row>
    <row r="9467" spans="21:25" x14ac:dyDescent="0.2">
      <c r="U9467" s="55"/>
      <c r="V9467" s="53"/>
      <c r="W9467" s="53"/>
      <c r="X9467" s="53"/>
      <c r="Y9467" s="55"/>
    </row>
    <row r="9468" spans="21:25" x14ac:dyDescent="0.2">
      <c r="U9468" s="55"/>
      <c r="V9468" s="53"/>
      <c r="W9468" s="53"/>
      <c r="X9468" s="53"/>
      <c r="Y9468" s="55"/>
    </row>
    <row r="9469" spans="21:25" x14ac:dyDescent="0.2">
      <c r="U9469" s="55"/>
      <c r="V9469" s="53"/>
      <c r="W9469" s="53"/>
      <c r="X9469" s="53"/>
      <c r="Y9469" s="55"/>
    </row>
    <row r="9470" spans="21:25" x14ac:dyDescent="0.2">
      <c r="U9470" s="55"/>
      <c r="V9470" s="53"/>
      <c r="W9470" s="53"/>
      <c r="X9470" s="53"/>
      <c r="Y9470" s="55"/>
    </row>
    <row r="9471" spans="21:25" x14ac:dyDescent="0.2">
      <c r="U9471" s="55"/>
      <c r="V9471" s="53"/>
      <c r="W9471" s="53"/>
      <c r="X9471" s="53"/>
      <c r="Y9471" s="55"/>
    </row>
    <row r="9472" spans="21:25" x14ac:dyDescent="0.2">
      <c r="U9472" s="55"/>
      <c r="V9472" s="53"/>
      <c r="W9472" s="53"/>
      <c r="X9472" s="53"/>
      <c r="Y9472" s="55"/>
    </row>
    <row r="9473" spans="21:25" x14ac:dyDescent="0.2">
      <c r="U9473" s="55"/>
      <c r="V9473" s="53"/>
      <c r="W9473" s="53"/>
      <c r="X9473" s="53"/>
      <c r="Y9473" s="55"/>
    </row>
    <row r="9474" spans="21:25" x14ac:dyDescent="0.2">
      <c r="U9474" s="55"/>
      <c r="V9474" s="53"/>
      <c r="W9474" s="53"/>
      <c r="X9474" s="53"/>
      <c r="Y9474" s="55"/>
    </row>
    <row r="9475" spans="21:25" x14ac:dyDescent="0.2">
      <c r="U9475" s="55"/>
      <c r="V9475" s="53"/>
      <c r="W9475" s="53"/>
      <c r="X9475" s="53"/>
      <c r="Y9475" s="55"/>
    </row>
    <row r="9476" spans="21:25" x14ac:dyDescent="0.2">
      <c r="U9476" s="55"/>
      <c r="V9476" s="53"/>
      <c r="W9476" s="53"/>
      <c r="X9476" s="53"/>
      <c r="Y9476" s="55"/>
    </row>
    <row r="9477" spans="21:25" x14ac:dyDescent="0.2">
      <c r="U9477" s="55"/>
      <c r="V9477" s="53"/>
      <c r="W9477" s="53"/>
      <c r="X9477" s="53"/>
      <c r="Y9477" s="55"/>
    </row>
    <row r="9478" spans="21:25" x14ac:dyDescent="0.2">
      <c r="U9478" s="55"/>
      <c r="V9478" s="53"/>
      <c r="W9478" s="53"/>
      <c r="X9478" s="53"/>
      <c r="Y9478" s="55"/>
    </row>
    <row r="9479" spans="21:25" x14ac:dyDescent="0.2">
      <c r="U9479" s="55"/>
      <c r="V9479" s="53"/>
      <c r="W9479" s="53"/>
      <c r="X9479" s="53"/>
      <c r="Y9479" s="55"/>
    </row>
    <row r="9480" spans="21:25" x14ac:dyDescent="0.2">
      <c r="U9480" s="55"/>
      <c r="V9480" s="53"/>
      <c r="W9480" s="53"/>
      <c r="X9480" s="53"/>
      <c r="Y9480" s="55"/>
    </row>
    <row r="9481" spans="21:25" x14ac:dyDescent="0.2">
      <c r="U9481" s="55"/>
      <c r="V9481" s="53"/>
      <c r="W9481" s="53"/>
      <c r="X9481" s="53"/>
      <c r="Y9481" s="55"/>
    </row>
    <row r="9482" spans="21:25" x14ac:dyDescent="0.2">
      <c r="U9482" s="55"/>
      <c r="V9482" s="53"/>
      <c r="W9482" s="53"/>
      <c r="X9482" s="53"/>
      <c r="Y9482" s="55"/>
    </row>
    <row r="9483" spans="21:25" x14ac:dyDescent="0.2">
      <c r="U9483" s="55"/>
      <c r="V9483" s="53"/>
      <c r="W9483" s="53"/>
      <c r="X9483" s="53"/>
      <c r="Y9483" s="55"/>
    </row>
    <row r="9484" spans="21:25" x14ac:dyDescent="0.2">
      <c r="U9484" s="55"/>
      <c r="V9484" s="53"/>
      <c r="W9484" s="53"/>
      <c r="X9484" s="53"/>
      <c r="Y9484" s="55"/>
    </row>
    <row r="9485" spans="21:25" x14ac:dyDescent="0.2">
      <c r="U9485" s="55"/>
      <c r="V9485" s="53"/>
      <c r="W9485" s="53"/>
      <c r="X9485" s="53"/>
      <c r="Y9485" s="55"/>
    </row>
    <row r="9486" spans="21:25" x14ac:dyDescent="0.2">
      <c r="U9486" s="55"/>
      <c r="V9486" s="53"/>
      <c r="W9486" s="53"/>
      <c r="X9486" s="53"/>
      <c r="Y9486" s="55"/>
    </row>
    <row r="9487" spans="21:25" x14ac:dyDescent="0.2">
      <c r="U9487" s="55"/>
      <c r="V9487" s="53"/>
      <c r="W9487" s="53"/>
      <c r="X9487" s="53"/>
      <c r="Y9487" s="55"/>
    </row>
    <row r="9488" spans="21:25" x14ac:dyDescent="0.2">
      <c r="U9488" s="55"/>
      <c r="V9488" s="53"/>
      <c r="W9488" s="53"/>
      <c r="X9488" s="53"/>
      <c r="Y9488" s="55"/>
    </row>
    <row r="9489" spans="21:25" x14ac:dyDescent="0.2">
      <c r="U9489" s="55"/>
      <c r="V9489" s="53"/>
      <c r="W9489" s="53"/>
      <c r="X9489" s="53"/>
      <c r="Y9489" s="55"/>
    </row>
    <row r="9490" spans="21:25" x14ac:dyDescent="0.2">
      <c r="U9490" s="55"/>
      <c r="V9490" s="53"/>
      <c r="W9490" s="53"/>
      <c r="X9490" s="53"/>
      <c r="Y9490" s="55"/>
    </row>
    <row r="9491" spans="21:25" x14ac:dyDescent="0.2">
      <c r="U9491" s="55"/>
      <c r="V9491" s="53"/>
      <c r="W9491" s="53"/>
      <c r="X9491" s="53"/>
      <c r="Y9491" s="55"/>
    </row>
    <row r="9492" spans="21:25" x14ac:dyDescent="0.2">
      <c r="U9492" s="55"/>
      <c r="V9492" s="53"/>
      <c r="W9492" s="53"/>
      <c r="X9492" s="53"/>
      <c r="Y9492" s="55"/>
    </row>
    <row r="9493" spans="21:25" x14ac:dyDescent="0.2">
      <c r="U9493" s="55"/>
      <c r="V9493" s="53"/>
      <c r="W9493" s="53"/>
      <c r="X9493" s="53"/>
      <c r="Y9493" s="55"/>
    </row>
    <row r="9494" spans="21:25" x14ac:dyDescent="0.2">
      <c r="U9494" s="55"/>
      <c r="V9494" s="53"/>
      <c r="W9494" s="53"/>
      <c r="X9494" s="53"/>
      <c r="Y9494" s="55"/>
    </row>
    <row r="9495" spans="21:25" x14ac:dyDescent="0.2">
      <c r="U9495" s="55"/>
      <c r="V9495" s="53"/>
      <c r="W9495" s="53"/>
      <c r="X9495" s="53"/>
      <c r="Y9495" s="55"/>
    </row>
    <row r="9496" spans="21:25" x14ac:dyDescent="0.2">
      <c r="U9496" s="55"/>
      <c r="V9496" s="53"/>
      <c r="W9496" s="53"/>
      <c r="X9496" s="53"/>
      <c r="Y9496" s="55"/>
    </row>
    <row r="9497" spans="21:25" x14ac:dyDescent="0.2">
      <c r="U9497" s="55"/>
      <c r="V9497" s="53"/>
      <c r="W9497" s="53"/>
      <c r="X9497" s="53"/>
      <c r="Y9497" s="55"/>
    </row>
    <row r="9498" spans="21:25" x14ac:dyDescent="0.2">
      <c r="U9498" s="55"/>
      <c r="V9498" s="53"/>
      <c r="W9498" s="53"/>
      <c r="X9498" s="53"/>
      <c r="Y9498" s="55"/>
    </row>
    <row r="9499" spans="21:25" x14ac:dyDescent="0.2">
      <c r="U9499" s="55"/>
      <c r="V9499" s="53"/>
      <c r="W9499" s="53"/>
      <c r="X9499" s="53"/>
      <c r="Y9499" s="55"/>
    </row>
    <row r="9500" spans="21:25" x14ac:dyDescent="0.2">
      <c r="U9500" s="55"/>
      <c r="V9500" s="53"/>
      <c r="W9500" s="53"/>
      <c r="X9500" s="53"/>
      <c r="Y9500" s="55"/>
    </row>
    <row r="9501" spans="21:25" x14ac:dyDescent="0.2">
      <c r="U9501" s="55"/>
      <c r="V9501" s="53"/>
      <c r="W9501" s="53"/>
      <c r="X9501" s="53"/>
      <c r="Y9501" s="55"/>
    </row>
    <row r="9502" spans="21:25" x14ac:dyDescent="0.2">
      <c r="U9502" s="55"/>
      <c r="V9502" s="53"/>
      <c r="W9502" s="53"/>
      <c r="X9502" s="53"/>
      <c r="Y9502" s="55"/>
    </row>
    <row r="9503" spans="21:25" x14ac:dyDescent="0.2">
      <c r="U9503" s="55"/>
      <c r="V9503" s="53"/>
      <c r="W9503" s="53"/>
      <c r="X9503" s="53"/>
      <c r="Y9503" s="55"/>
    </row>
    <row r="9504" spans="21:25" x14ac:dyDescent="0.2">
      <c r="U9504" s="55"/>
      <c r="V9504" s="53"/>
      <c r="W9504" s="53"/>
      <c r="X9504" s="53"/>
      <c r="Y9504" s="55"/>
    </row>
    <row r="9505" spans="21:25" x14ac:dyDescent="0.2">
      <c r="U9505" s="55"/>
      <c r="V9505" s="53"/>
      <c r="W9505" s="53"/>
      <c r="X9505" s="53"/>
      <c r="Y9505" s="55"/>
    </row>
    <row r="9506" spans="21:25" x14ac:dyDescent="0.2">
      <c r="U9506" s="55"/>
      <c r="V9506" s="53"/>
      <c r="W9506" s="53"/>
      <c r="X9506" s="53"/>
      <c r="Y9506" s="55"/>
    </row>
    <row r="9507" spans="21:25" x14ac:dyDescent="0.2">
      <c r="U9507" s="55"/>
      <c r="V9507" s="53"/>
      <c r="W9507" s="53"/>
      <c r="X9507" s="53"/>
      <c r="Y9507" s="55"/>
    </row>
    <row r="9508" spans="21:25" x14ac:dyDescent="0.2">
      <c r="U9508" s="55"/>
      <c r="V9508" s="53"/>
      <c r="W9508" s="53"/>
      <c r="X9508" s="53"/>
      <c r="Y9508" s="55"/>
    </row>
    <row r="9509" spans="21:25" x14ac:dyDescent="0.2">
      <c r="U9509" s="55"/>
      <c r="V9509" s="53"/>
      <c r="W9509" s="53"/>
      <c r="X9509" s="53"/>
      <c r="Y9509" s="55"/>
    </row>
    <row r="9510" spans="21:25" x14ac:dyDescent="0.2">
      <c r="U9510" s="55"/>
      <c r="V9510" s="53"/>
      <c r="W9510" s="53"/>
      <c r="X9510" s="53"/>
      <c r="Y9510" s="55"/>
    </row>
    <row r="9511" spans="21:25" x14ac:dyDescent="0.2">
      <c r="U9511" s="55"/>
      <c r="V9511" s="53"/>
      <c r="W9511" s="53"/>
      <c r="X9511" s="53"/>
      <c r="Y9511" s="55"/>
    </row>
    <row r="9512" spans="21:25" x14ac:dyDescent="0.2">
      <c r="U9512" s="55"/>
      <c r="V9512" s="53"/>
      <c r="W9512" s="53"/>
      <c r="X9512" s="53"/>
      <c r="Y9512" s="55"/>
    </row>
    <row r="9513" spans="21:25" x14ac:dyDescent="0.2">
      <c r="U9513" s="55"/>
      <c r="V9513" s="53"/>
      <c r="W9513" s="53"/>
      <c r="X9513" s="53"/>
      <c r="Y9513" s="55"/>
    </row>
    <row r="9514" spans="21:25" x14ac:dyDescent="0.2">
      <c r="U9514" s="55"/>
      <c r="V9514" s="53"/>
      <c r="W9514" s="53"/>
      <c r="X9514" s="53"/>
      <c r="Y9514" s="55"/>
    </row>
    <row r="9515" spans="21:25" x14ac:dyDescent="0.2">
      <c r="U9515" s="55"/>
      <c r="V9515" s="53"/>
      <c r="W9515" s="53"/>
      <c r="X9515" s="53"/>
      <c r="Y9515" s="55"/>
    </row>
    <row r="9516" spans="21:25" x14ac:dyDescent="0.2">
      <c r="U9516" s="55"/>
      <c r="V9516" s="53"/>
      <c r="W9516" s="53"/>
      <c r="X9516" s="53"/>
      <c r="Y9516" s="55"/>
    </row>
    <row r="9517" spans="21:25" x14ac:dyDescent="0.2">
      <c r="U9517" s="55"/>
      <c r="V9517" s="53"/>
      <c r="W9517" s="53"/>
      <c r="X9517" s="53"/>
      <c r="Y9517" s="55"/>
    </row>
    <row r="9518" spans="21:25" x14ac:dyDescent="0.2">
      <c r="U9518" s="55"/>
      <c r="V9518" s="53"/>
      <c r="W9518" s="53"/>
      <c r="X9518" s="53"/>
      <c r="Y9518" s="55"/>
    </row>
    <row r="9519" spans="21:25" x14ac:dyDescent="0.2">
      <c r="U9519" s="55"/>
      <c r="V9519" s="53"/>
      <c r="W9519" s="53"/>
      <c r="X9519" s="53"/>
      <c r="Y9519" s="55"/>
    </row>
    <row r="9520" spans="21:25" x14ac:dyDescent="0.2">
      <c r="U9520" s="55"/>
      <c r="V9520" s="53"/>
      <c r="W9520" s="53"/>
      <c r="X9520" s="53"/>
      <c r="Y9520" s="55"/>
    </row>
    <row r="9521" spans="21:25" x14ac:dyDescent="0.2">
      <c r="U9521" s="55"/>
      <c r="V9521" s="53"/>
      <c r="W9521" s="53"/>
      <c r="X9521" s="53"/>
      <c r="Y9521" s="55"/>
    </row>
    <row r="9522" spans="21:25" x14ac:dyDescent="0.2">
      <c r="U9522" s="55"/>
      <c r="V9522" s="53"/>
      <c r="W9522" s="53"/>
      <c r="X9522" s="53"/>
      <c r="Y9522" s="55"/>
    </row>
    <row r="9523" spans="21:25" x14ac:dyDescent="0.2">
      <c r="U9523" s="55"/>
      <c r="V9523" s="53"/>
      <c r="W9523" s="53"/>
      <c r="X9523" s="53"/>
      <c r="Y9523" s="55"/>
    </row>
    <row r="9524" spans="21:25" x14ac:dyDescent="0.2">
      <c r="U9524" s="55"/>
      <c r="V9524" s="53"/>
      <c r="W9524" s="53"/>
      <c r="X9524" s="53"/>
      <c r="Y9524" s="55"/>
    </row>
    <row r="9525" spans="21:25" x14ac:dyDescent="0.2">
      <c r="U9525" s="55"/>
      <c r="V9525" s="53"/>
      <c r="W9525" s="53"/>
      <c r="X9525" s="53"/>
      <c r="Y9525" s="55"/>
    </row>
    <row r="9526" spans="21:25" x14ac:dyDescent="0.2">
      <c r="U9526" s="55"/>
      <c r="V9526" s="53"/>
      <c r="W9526" s="53"/>
      <c r="X9526" s="53"/>
      <c r="Y9526" s="55"/>
    </row>
    <row r="9527" spans="21:25" x14ac:dyDescent="0.2">
      <c r="U9527" s="55"/>
      <c r="V9527" s="53"/>
      <c r="W9527" s="53"/>
      <c r="X9527" s="53"/>
      <c r="Y9527" s="55"/>
    </row>
    <row r="9528" spans="21:25" x14ac:dyDescent="0.2">
      <c r="U9528" s="55"/>
      <c r="V9528" s="53"/>
      <c r="W9528" s="53"/>
      <c r="X9528" s="53"/>
      <c r="Y9528" s="55"/>
    </row>
    <row r="9529" spans="21:25" x14ac:dyDescent="0.2">
      <c r="U9529" s="55"/>
      <c r="V9529" s="53"/>
      <c r="W9529" s="53"/>
      <c r="X9529" s="53"/>
      <c r="Y9529" s="55"/>
    </row>
    <row r="9530" spans="21:25" x14ac:dyDescent="0.2">
      <c r="U9530" s="55"/>
      <c r="V9530" s="53"/>
      <c r="W9530" s="53"/>
      <c r="X9530" s="53"/>
      <c r="Y9530" s="55"/>
    </row>
    <row r="9531" spans="21:25" x14ac:dyDescent="0.2">
      <c r="U9531" s="55"/>
      <c r="V9531" s="53"/>
      <c r="W9531" s="53"/>
      <c r="X9531" s="53"/>
      <c r="Y9531" s="55"/>
    </row>
    <row r="9532" spans="21:25" x14ac:dyDescent="0.2">
      <c r="U9532" s="55"/>
      <c r="V9532" s="53"/>
      <c r="W9532" s="53"/>
      <c r="X9532" s="53"/>
      <c r="Y9532" s="55"/>
    </row>
    <row r="9533" spans="21:25" x14ac:dyDescent="0.2">
      <c r="U9533" s="55"/>
      <c r="V9533" s="53"/>
      <c r="W9533" s="53"/>
      <c r="X9533" s="53"/>
      <c r="Y9533" s="55"/>
    </row>
    <row r="9534" spans="21:25" x14ac:dyDescent="0.2">
      <c r="U9534" s="55"/>
      <c r="V9534" s="53"/>
      <c r="W9534" s="53"/>
      <c r="X9534" s="53"/>
      <c r="Y9534" s="55"/>
    </row>
    <row r="9535" spans="21:25" x14ac:dyDescent="0.2">
      <c r="U9535" s="55"/>
      <c r="V9535" s="53"/>
      <c r="W9535" s="53"/>
      <c r="X9535" s="53"/>
      <c r="Y9535" s="55"/>
    </row>
    <row r="9536" spans="21:25" x14ac:dyDescent="0.2">
      <c r="U9536" s="55"/>
      <c r="V9536" s="53"/>
      <c r="W9536" s="53"/>
      <c r="X9536" s="53"/>
      <c r="Y9536" s="55"/>
    </row>
    <row r="9537" spans="21:25" x14ac:dyDescent="0.2">
      <c r="U9537" s="55"/>
      <c r="V9537" s="53"/>
      <c r="W9537" s="53"/>
      <c r="X9537" s="53"/>
      <c r="Y9537" s="55"/>
    </row>
    <row r="9538" spans="21:25" x14ac:dyDescent="0.2">
      <c r="U9538" s="55"/>
      <c r="V9538" s="53"/>
      <c r="W9538" s="53"/>
      <c r="X9538" s="53"/>
      <c r="Y9538" s="55"/>
    </row>
    <row r="9539" spans="21:25" x14ac:dyDescent="0.2">
      <c r="U9539" s="55"/>
      <c r="V9539" s="53"/>
      <c r="W9539" s="53"/>
      <c r="X9539" s="53"/>
      <c r="Y9539" s="55"/>
    </row>
    <row r="9540" spans="21:25" x14ac:dyDescent="0.2">
      <c r="U9540" s="55"/>
      <c r="V9540" s="53"/>
      <c r="W9540" s="53"/>
      <c r="X9540" s="53"/>
      <c r="Y9540" s="55"/>
    </row>
    <row r="9541" spans="21:25" x14ac:dyDescent="0.2">
      <c r="U9541" s="55"/>
      <c r="V9541" s="53"/>
      <c r="W9541" s="53"/>
      <c r="X9541" s="53"/>
      <c r="Y9541" s="55"/>
    </row>
    <row r="9542" spans="21:25" x14ac:dyDescent="0.2">
      <c r="U9542" s="55"/>
      <c r="V9542" s="53"/>
      <c r="W9542" s="53"/>
      <c r="X9542" s="53"/>
      <c r="Y9542" s="55"/>
    </row>
    <row r="9543" spans="21:25" x14ac:dyDescent="0.2">
      <c r="U9543" s="55"/>
      <c r="V9543" s="53"/>
      <c r="W9543" s="53"/>
      <c r="X9543" s="53"/>
      <c r="Y9543" s="55"/>
    </row>
    <row r="9544" spans="21:25" x14ac:dyDescent="0.2">
      <c r="U9544" s="55"/>
      <c r="V9544" s="53"/>
      <c r="W9544" s="53"/>
      <c r="X9544" s="53"/>
      <c r="Y9544" s="55"/>
    </row>
    <row r="9545" spans="21:25" x14ac:dyDescent="0.2">
      <c r="U9545" s="55"/>
      <c r="V9545" s="53"/>
      <c r="W9545" s="53"/>
      <c r="X9545" s="53"/>
      <c r="Y9545" s="55"/>
    </row>
    <row r="9546" spans="21:25" x14ac:dyDescent="0.2">
      <c r="U9546" s="55"/>
      <c r="V9546" s="53"/>
      <c r="W9546" s="53"/>
      <c r="X9546" s="53"/>
      <c r="Y9546" s="55"/>
    </row>
    <row r="9547" spans="21:25" x14ac:dyDescent="0.2">
      <c r="U9547" s="55"/>
      <c r="V9547" s="53"/>
      <c r="W9547" s="53"/>
      <c r="X9547" s="53"/>
      <c r="Y9547" s="55"/>
    </row>
    <row r="9548" spans="21:25" x14ac:dyDescent="0.2">
      <c r="U9548" s="55"/>
      <c r="V9548" s="53"/>
      <c r="W9548" s="53"/>
      <c r="X9548" s="53"/>
      <c r="Y9548" s="55"/>
    </row>
    <row r="9549" spans="21:25" x14ac:dyDescent="0.2">
      <c r="U9549" s="55"/>
      <c r="V9549" s="53"/>
      <c r="W9549" s="53"/>
      <c r="X9549" s="53"/>
      <c r="Y9549" s="55"/>
    </row>
    <row r="9550" spans="21:25" x14ac:dyDescent="0.2">
      <c r="U9550" s="55"/>
      <c r="V9550" s="53"/>
      <c r="W9550" s="53"/>
      <c r="X9550" s="53"/>
      <c r="Y9550" s="55"/>
    </row>
    <row r="9551" spans="21:25" x14ac:dyDescent="0.2">
      <c r="U9551" s="55"/>
      <c r="V9551" s="53"/>
      <c r="W9551" s="53"/>
      <c r="X9551" s="53"/>
      <c r="Y9551" s="55"/>
    </row>
    <row r="9552" spans="21:25" x14ac:dyDescent="0.2">
      <c r="U9552" s="55"/>
      <c r="V9552" s="53"/>
      <c r="W9552" s="53"/>
      <c r="X9552" s="53"/>
      <c r="Y9552" s="55"/>
    </row>
    <row r="9553" spans="21:25" x14ac:dyDescent="0.2">
      <c r="U9553" s="55"/>
      <c r="V9553" s="53"/>
      <c r="W9553" s="53"/>
      <c r="X9553" s="53"/>
      <c r="Y9553" s="55"/>
    </row>
    <row r="9554" spans="21:25" x14ac:dyDescent="0.2">
      <c r="U9554" s="55"/>
      <c r="V9554" s="53"/>
      <c r="W9554" s="53"/>
      <c r="X9554" s="53"/>
      <c r="Y9554" s="55"/>
    </row>
    <row r="9555" spans="21:25" x14ac:dyDescent="0.2">
      <c r="U9555" s="55"/>
      <c r="V9555" s="53"/>
      <c r="W9555" s="53"/>
      <c r="X9555" s="53"/>
      <c r="Y9555" s="55"/>
    </row>
    <row r="9556" spans="21:25" x14ac:dyDescent="0.2">
      <c r="U9556" s="55"/>
      <c r="V9556" s="53"/>
      <c r="W9556" s="53"/>
      <c r="X9556" s="53"/>
      <c r="Y9556" s="55"/>
    </row>
    <row r="9557" spans="21:25" x14ac:dyDescent="0.2">
      <c r="U9557" s="55"/>
      <c r="V9557" s="53"/>
      <c r="W9557" s="53"/>
      <c r="X9557" s="53"/>
      <c r="Y9557" s="55"/>
    </row>
    <row r="9558" spans="21:25" x14ac:dyDescent="0.2">
      <c r="U9558" s="55"/>
      <c r="V9558" s="53"/>
      <c r="W9558" s="53"/>
      <c r="X9558" s="53"/>
      <c r="Y9558" s="55"/>
    </row>
    <row r="9559" spans="21:25" x14ac:dyDescent="0.2">
      <c r="U9559" s="55"/>
      <c r="V9559" s="53"/>
      <c r="W9559" s="53"/>
      <c r="X9559" s="53"/>
      <c r="Y9559" s="55"/>
    </row>
    <row r="9560" spans="21:25" x14ac:dyDescent="0.2">
      <c r="U9560" s="55"/>
      <c r="V9560" s="53"/>
      <c r="W9560" s="53"/>
      <c r="X9560" s="53"/>
      <c r="Y9560" s="55"/>
    </row>
    <row r="9561" spans="21:25" x14ac:dyDescent="0.2">
      <c r="U9561" s="55"/>
      <c r="V9561" s="53"/>
      <c r="W9561" s="53"/>
      <c r="X9561" s="53"/>
      <c r="Y9561" s="55"/>
    </row>
    <row r="9562" spans="21:25" x14ac:dyDescent="0.2">
      <c r="U9562" s="55"/>
      <c r="V9562" s="53"/>
      <c r="W9562" s="53"/>
      <c r="X9562" s="53"/>
      <c r="Y9562" s="55"/>
    </row>
    <row r="9563" spans="21:25" x14ac:dyDescent="0.2">
      <c r="U9563" s="55"/>
      <c r="V9563" s="53"/>
      <c r="W9563" s="53"/>
      <c r="X9563" s="53"/>
      <c r="Y9563" s="55"/>
    </row>
    <row r="9564" spans="21:25" x14ac:dyDescent="0.2">
      <c r="U9564" s="55"/>
      <c r="V9564" s="53"/>
      <c r="W9564" s="53"/>
      <c r="X9564" s="53"/>
      <c r="Y9564" s="55"/>
    </row>
    <row r="9565" spans="21:25" x14ac:dyDescent="0.2">
      <c r="U9565" s="55"/>
      <c r="V9565" s="53"/>
      <c r="W9565" s="53"/>
      <c r="X9565" s="53"/>
      <c r="Y9565" s="55"/>
    </row>
    <row r="9566" spans="21:25" x14ac:dyDescent="0.2">
      <c r="U9566" s="55"/>
      <c r="V9566" s="53"/>
      <c r="W9566" s="53"/>
      <c r="X9566" s="53"/>
      <c r="Y9566" s="55"/>
    </row>
    <row r="9567" spans="21:25" x14ac:dyDescent="0.2">
      <c r="U9567" s="55"/>
      <c r="V9567" s="53"/>
      <c r="W9567" s="53"/>
      <c r="X9567" s="53"/>
      <c r="Y9567" s="55"/>
    </row>
    <row r="9568" spans="21:25" x14ac:dyDescent="0.2">
      <c r="U9568" s="55"/>
      <c r="V9568" s="53"/>
      <c r="W9568" s="53"/>
      <c r="X9568" s="53"/>
      <c r="Y9568" s="55"/>
    </row>
    <row r="9569" spans="21:25" x14ac:dyDescent="0.2">
      <c r="U9569" s="55"/>
      <c r="V9569" s="53"/>
      <c r="W9569" s="53"/>
      <c r="X9569" s="53"/>
      <c r="Y9569" s="55"/>
    </row>
    <row r="9570" spans="21:25" x14ac:dyDescent="0.2">
      <c r="U9570" s="55"/>
      <c r="V9570" s="53"/>
      <c r="W9570" s="53"/>
      <c r="X9570" s="53"/>
      <c r="Y9570" s="55"/>
    </row>
    <row r="9571" spans="21:25" x14ac:dyDescent="0.2">
      <c r="U9571" s="55"/>
      <c r="V9571" s="53"/>
      <c r="W9571" s="53"/>
      <c r="X9571" s="53"/>
      <c r="Y9571" s="55"/>
    </row>
    <row r="9572" spans="21:25" x14ac:dyDescent="0.2">
      <c r="U9572" s="55"/>
      <c r="V9572" s="53"/>
      <c r="W9572" s="53"/>
      <c r="X9572" s="53"/>
      <c r="Y9572" s="55"/>
    </row>
    <row r="9573" spans="21:25" x14ac:dyDescent="0.2">
      <c r="U9573" s="55"/>
      <c r="V9573" s="53"/>
      <c r="W9573" s="53"/>
      <c r="X9573" s="53"/>
      <c r="Y9573" s="55"/>
    </row>
    <row r="9574" spans="21:25" x14ac:dyDescent="0.2">
      <c r="U9574" s="55"/>
      <c r="V9574" s="53"/>
      <c r="W9574" s="53"/>
      <c r="X9574" s="53"/>
      <c r="Y9574" s="55"/>
    </row>
    <row r="9575" spans="21:25" x14ac:dyDescent="0.2">
      <c r="U9575" s="55"/>
      <c r="V9575" s="53"/>
      <c r="W9575" s="53"/>
      <c r="X9575" s="53"/>
      <c r="Y9575" s="55"/>
    </row>
    <row r="9576" spans="21:25" x14ac:dyDescent="0.2">
      <c r="U9576" s="55"/>
      <c r="V9576" s="53"/>
      <c r="W9576" s="53"/>
      <c r="X9576" s="53"/>
      <c r="Y9576" s="55"/>
    </row>
    <row r="9577" spans="21:25" x14ac:dyDescent="0.2">
      <c r="U9577" s="55"/>
      <c r="V9577" s="53"/>
      <c r="W9577" s="53"/>
      <c r="X9577" s="53"/>
      <c r="Y9577" s="55"/>
    </row>
    <row r="9578" spans="21:25" x14ac:dyDescent="0.2">
      <c r="U9578" s="55"/>
      <c r="V9578" s="53"/>
      <c r="W9578" s="53"/>
      <c r="X9578" s="53"/>
      <c r="Y9578" s="55"/>
    </row>
    <row r="9579" spans="21:25" x14ac:dyDescent="0.2">
      <c r="U9579" s="55"/>
      <c r="V9579" s="53"/>
      <c r="W9579" s="53"/>
      <c r="X9579" s="53"/>
      <c r="Y9579" s="55"/>
    </row>
    <row r="9580" spans="21:25" x14ac:dyDescent="0.2">
      <c r="U9580" s="55"/>
      <c r="V9580" s="53"/>
      <c r="W9580" s="53"/>
      <c r="X9580" s="53"/>
      <c r="Y9580" s="55"/>
    </row>
    <row r="9581" spans="21:25" x14ac:dyDescent="0.2">
      <c r="U9581" s="55"/>
      <c r="V9581" s="53"/>
      <c r="W9581" s="53"/>
      <c r="X9581" s="53"/>
      <c r="Y9581" s="55"/>
    </row>
    <row r="9582" spans="21:25" x14ac:dyDescent="0.2">
      <c r="U9582" s="55"/>
      <c r="V9582" s="53"/>
      <c r="W9582" s="53"/>
      <c r="X9582" s="53"/>
      <c r="Y9582" s="55"/>
    </row>
    <row r="9583" spans="21:25" x14ac:dyDescent="0.2">
      <c r="U9583" s="55"/>
      <c r="V9583" s="53"/>
      <c r="W9583" s="53"/>
      <c r="X9583" s="53"/>
      <c r="Y9583" s="55"/>
    </row>
    <row r="9584" spans="21:25" x14ac:dyDescent="0.2">
      <c r="U9584" s="55"/>
      <c r="V9584" s="53"/>
      <c r="W9584" s="53"/>
      <c r="X9584" s="53"/>
      <c r="Y9584" s="55"/>
    </row>
    <row r="9585" spans="21:25" x14ac:dyDescent="0.2">
      <c r="U9585" s="55"/>
      <c r="V9585" s="53"/>
      <c r="W9585" s="53"/>
      <c r="X9585" s="53"/>
      <c r="Y9585" s="55"/>
    </row>
    <row r="9586" spans="21:25" x14ac:dyDescent="0.2">
      <c r="U9586" s="55"/>
      <c r="V9586" s="53"/>
      <c r="W9586" s="53"/>
      <c r="X9586" s="53"/>
      <c r="Y9586" s="55"/>
    </row>
    <row r="9587" spans="21:25" x14ac:dyDescent="0.2">
      <c r="U9587" s="55"/>
      <c r="V9587" s="53"/>
      <c r="W9587" s="53"/>
      <c r="X9587" s="53"/>
      <c r="Y9587" s="55"/>
    </row>
    <row r="9588" spans="21:25" x14ac:dyDescent="0.2">
      <c r="U9588" s="55"/>
      <c r="V9588" s="53"/>
      <c r="W9588" s="53"/>
      <c r="X9588" s="53"/>
      <c r="Y9588" s="55"/>
    </row>
    <row r="9589" spans="21:25" x14ac:dyDescent="0.2">
      <c r="U9589" s="55"/>
      <c r="V9589" s="53"/>
      <c r="W9589" s="53"/>
      <c r="X9589" s="53"/>
      <c r="Y9589" s="55"/>
    </row>
    <row r="9590" spans="21:25" x14ac:dyDescent="0.2">
      <c r="U9590" s="55"/>
      <c r="V9590" s="53"/>
      <c r="W9590" s="53"/>
      <c r="X9590" s="53"/>
      <c r="Y9590" s="55"/>
    </row>
    <row r="9591" spans="21:25" x14ac:dyDescent="0.2">
      <c r="U9591" s="55"/>
      <c r="V9591" s="53"/>
      <c r="W9591" s="53"/>
      <c r="X9591" s="53"/>
      <c r="Y9591" s="55"/>
    </row>
    <row r="9592" spans="21:25" x14ac:dyDescent="0.2">
      <c r="U9592" s="55"/>
      <c r="V9592" s="53"/>
      <c r="W9592" s="53"/>
      <c r="X9592" s="53"/>
      <c r="Y9592" s="55"/>
    </row>
    <row r="9593" spans="21:25" x14ac:dyDescent="0.2">
      <c r="U9593" s="55"/>
      <c r="V9593" s="53"/>
      <c r="W9593" s="53"/>
      <c r="X9593" s="53"/>
      <c r="Y9593" s="55"/>
    </row>
    <row r="9594" spans="21:25" x14ac:dyDescent="0.2">
      <c r="U9594" s="55"/>
      <c r="V9594" s="53"/>
      <c r="W9594" s="53"/>
      <c r="X9594" s="53"/>
      <c r="Y9594" s="55"/>
    </row>
    <row r="9595" spans="21:25" x14ac:dyDescent="0.2">
      <c r="U9595" s="55"/>
      <c r="V9595" s="53"/>
      <c r="W9595" s="53"/>
      <c r="X9595" s="53"/>
      <c r="Y9595" s="55"/>
    </row>
    <row r="9596" spans="21:25" x14ac:dyDescent="0.2">
      <c r="U9596" s="55"/>
      <c r="V9596" s="53"/>
      <c r="W9596" s="53"/>
      <c r="X9596" s="53"/>
      <c r="Y9596" s="55"/>
    </row>
    <row r="9597" spans="21:25" x14ac:dyDescent="0.2">
      <c r="U9597" s="55"/>
      <c r="V9597" s="53"/>
      <c r="W9597" s="53"/>
      <c r="X9597" s="53"/>
      <c r="Y9597" s="55"/>
    </row>
    <row r="9598" spans="21:25" x14ac:dyDescent="0.2">
      <c r="U9598" s="55"/>
      <c r="V9598" s="53"/>
      <c r="W9598" s="53"/>
      <c r="X9598" s="53"/>
      <c r="Y9598" s="55"/>
    </row>
    <row r="9599" spans="21:25" x14ac:dyDescent="0.2">
      <c r="U9599" s="55"/>
      <c r="V9599" s="53"/>
      <c r="W9599" s="53"/>
      <c r="X9599" s="53"/>
      <c r="Y9599" s="55"/>
    </row>
    <row r="9600" spans="21:25" x14ac:dyDescent="0.2">
      <c r="U9600" s="55"/>
      <c r="V9600" s="53"/>
      <c r="W9600" s="53"/>
      <c r="X9600" s="53"/>
      <c r="Y9600" s="55"/>
    </row>
    <row r="9601" spans="21:25" x14ac:dyDescent="0.2">
      <c r="U9601" s="55"/>
      <c r="V9601" s="53"/>
      <c r="W9601" s="53"/>
      <c r="X9601" s="53"/>
      <c r="Y9601" s="55"/>
    </row>
    <row r="9602" spans="21:25" x14ac:dyDescent="0.2">
      <c r="U9602" s="55"/>
      <c r="V9602" s="53"/>
      <c r="W9602" s="53"/>
      <c r="X9602" s="53"/>
      <c r="Y9602" s="55"/>
    </row>
    <row r="9603" spans="21:25" x14ac:dyDescent="0.2">
      <c r="U9603" s="55"/>
      <c r="V9603" s="53"/>
      <c r="W9603" s="53"/>
      <c r="X9603" s="53"/>
      <c r="Y9603" s="55"/>
    </row>
    <row r="9604" spans="21:25" x14ac:dyDescent="0.2">
      <c r="U9604" s="55"/>
      <c r="V9604" s="53"/>
      <c r="W9604" s="53"/>
      <c r="X9604" s="53"/>
      <c r="Y9604" s="55"/>
    </row>
    <row r="9605" spans="21:25" x14ac:dyDescent="0.2">
      <c r="U9605" s="55"/>
      <c r="V9605" s="53"/>
      <c r="W9605" s="53"/>
      <c r="X9605" s="53"/>
      <c r="Y9605" s="55"/>
    </row>
    <row r="9606" spans="21:25" x14ac:dyDescent="0.2">
      <c r="U9606" s="55"/>
      <c r="V9606" s="53"/>
      <c r="W9606" s="53"/>
      <c r="X9606" s="53"/>
      <c r="Y9606" s="55"/>
    </row>
    <row r="9607" spans="21:25" x14ac:dyDescent="0.2">
      <c r="U9607" s="55"/>
      <c r="V9607" s="53"/>
      <c r="W9607" s="53"/>
      <c r="X9607" s="53"/>
      <c r="Y9607" s="55"/>
    </row>
    <row r="9608" spans="21:25" x14ac:dyDescent="0.2">
      <c r="U9608" s="55"/>
      <c r="V9608" s="53"/>
      <c r="W9608" s="53"/>
      <c r="X9608" s="53"/>
      <c r="Y9608" s="55"/>
    </row>
    <row r="9609" spans="21:25" x14ac:dyDescent="0.2">
      <c r="U9609" s="55"/>
      <c r="V9609" s="53"/>
      <c r="W9609" s="53"/>
      <c r="X9609" s="53"/>
      <c r="Y9609" s="55"/>
    </row>
    <row r="9610" spans="21:25" x14ac:dyDescent="0.2">
      <c r="U9610" s="55"/>
      <c r="V9610" s="53"/>
      <c r="W9610" s="53"/>
      <c r="X9610" s="53"/>
      <c r="Y9610" s="55"/>
    </row>
    <row r="9611" spans="21:25" x14ac:dyDescent="0.2">
      <c r="U9611" s="55"/>
      <c r="V9611" s="53"/>
      <c r="W9611" s="53"/>
      <c r="X9611" s="53"/>
      <c r="Y9611" s="55"/>
    </row>
    <row r="9612" spans="21:25" x14ac:dyDescent="0.2">
      <c r="U9612" s="55"/>
      <c r="V9612" s="53"/>
      <c r="W9612" s="53"/>
      <c r="X9612" s="53"/>
      <c r="Y9612" s="55"/>
    </row>
    <row r="9613" spans="21:25" x14ac:dyDescent="0.2">
      <c r="U9613" s="55"/>
      <c r="V9613" s="53"/>
      <c r="W9613" s="53"/>
      <c r="X9613" s="53"/>
      <c r="Y9613" s="55"/>
    </row>
    <row r="9614" spans="21:25" x14ac:dyDescent="0.2">
      <c r="U9614" s="55"/>
      <c r="V9614" s="53"/>
      <c r="W9614" s="53"/>
      <c r="X9614" s="53"/>
      <c r="Y9614" s="55"/>
    </row>
    <row r="9615" spans="21:25" x14ac:dyDescent="0.2">
      <c r="U9615" s="55"/>
      <c r="V9615" s="53"/>
      <c r="W9615" s="53"/>
      <c r="X9615" s="53"/>
      <c r="Y9615" s="55"/>
    </row>
    <row r="9616" spans="21:25" x14ac:dyDescent="0.2">
      <c r="U9616" s="55"/>
      <c r="V9616" s="53"/>
      <c r="W9616" s="53"/>
      <c r="X9616" s="53"/>
      <c r="Y9616" s="55"/>
    </row>
    <row r="9617" spans="21:25" x14ac:dyDescent="0.2">
      <c r="U9617" s="55"/>
      <c r="V9617" s="53"/>
      <c r="W9617" s="53"/>
      <c r="X9617" s="53"/>
      <c r="Y9617" s="55"/>
    </row>
    <row r="9618" spans="21:25" x14ac:dyDescent="0.2">
      <c r="U9618" s="55"/>
      <c r="V9618" s="53"/>
      <c r="W9618" s="53"/>
      <c r="X9618" s="53"/>
      <c r="Y9618" s="55"/>
    </row>
    <row r="9619" spans="21:25" x14ac:dyDescent="0.2">
      <c r="U9619" s="55"/>
      <c r="V9619" s="53"/>
      <c r="W9619" s="53"/>
      <c r="X9619" s="53"/>
      <c r="Y9619" s="55"/>
    </row>
    <row r="9620" spans="21:25" x14ac:dyDescent="0.2">
      <c r="U9620" s="55"/>
      <c r="V9620" s="53"/>
      <c r="W9620" s="53"/>
      <c r="X9620" s="53"/>
      <c r="Y9620" s="55"/>
    </row>
    <row r="9621" spans="21:25" x14ac:dyDescent="0.2">
      <c r="U9621" s="55"/>
      <c r="V9621" s="53"/>
      <c r="W9621" s="53"/>
      <c r="X9621" s="53"/>
      <c r="Y9621" s="55"/>
    </row>
    <row r="9622" spans="21:25" x14ac:dyDescent="0.2">
      <c r="U9622" s="55"/>
      <c r="V9622" s="53"/>
      <c r="W9622" s="53"/>
      <c r="X9622" s="53"/>
      <c r="Y9622" s="55"/>
    </row>
    <row r="9623" spans="21:25" x14ac:dyDescent="0.2">
      <c r="U9623" s="55"/>
      <c r="V9623" s="53"/>
      <c r="W9623" s="53"/>
      <c r="X9623" s="53"/>
      <c r="Y9623" s="55"/>
    </row>
    <row r="9624" spans="21:25" x14ac:dyDescent="0.2">
      <c r="U9624" s="55"/>
      <c r="V9624" s="53"/>
      <c r="W9624" s="53"/>
      <c r="X9624" s="53"/>
      <c r="Y9624" s="55"/>
    </row>
    <row r="9625" spans="21:25" x14ac:dyDescent="0.2">
      <c r="U9625" s="55"/>
      <c r="V9625" s="53"/>
      <c r="W9625" s="53"/>
      <c r="X9625" s="53"/>
      <c r="Y9625" s="55"/>
    </row>
    <row r="9626" spans="21:25" x14ac:dyDescent="0.2">
      <c r="U9626" s="55"/>
      <c r="V9626" s="53"/>
      <c r="W9626" s="53"/>
      <c r="X9626" s="53"/>
      <c r="Y9626" s="55"/>
    </row>
    <row r="9627" spans="21:25" x14ac:dyDescent="0.2">
      <c r="U9627" s="55"/>
      <c r="V9627" s="53"/>
      <c r="W9627" s="53"/>
      <c r="X9627" s="53"/>
      <c r="Y9627" s="55"/>
    </row>
    <row r="9628" spans="21:25" x14ac:dyDescent="0.2">
      <c r="U9628" s="55"/>
      <c r="V9628" s="53"/>
      <c r="W9628" s="53"/>
      <c r="X9628" s="53"/>
      <c r="Y9628" s="55"/>
    </row>
    <row r="9629" spans="21:25" x14ac:dyDescent="0.2">
      <c r="U9629" s="55"/>
      <c r="V9629" s="53"/>
      <c r="W9629" s="53"/>
      <c r="X9629" s="53"/>
      <c r="Y9629" s="55"/>
    </row>
    <row r="9630" spans="21:25" x14ac:dyDescent="0.2">
      <c r="U9630" s="55"/>
      <c r="V9630" s="53"/>
      <c r="W9630" s="53"/>
      <c r="X9630" s="53"/>
      <c r="Y9630" s="55"/>
    </row>
    <row r="9631" spans="21:25" x14ac:dyDescent="0.2">
      <c r="U9631" s="55"/>
      <c r="V9631" s="53"/>
      <c r="W9631" s="53"/>
      <c r="X9631" s="53"/>
      <c r="Y9631" s="55"/>
    </row>
    <row r="9632" spans="21:25" x14ac:dyDescent="0.2">
      <c r="U9632" s="55"/>
      <c r="V9632" s="53"/>
      <c r="W9632" s="53"/>
      <c r="X9632" s="53"/>
      <c r="Y9632" s="55"/>
    </row>
    <row r="9633" spans="21:25" x14ac:dyDescent="0.2">
      <c r="U9633" s="55"/>
      <c r="V9633" s="53"/>
      <c r="W9633" s="53"/>
      <c r="X9633" s="53"/>
      <c r="Y9633" s="55"/>
    </row>
    <row r="9634" spans="21:25" x14ac:dyDescent="0.2">
      <c r="U9634" s="55"/>
      <c r="V9634" s="53"/>
      <c r="W9634" s="53"/>
      <c r="X9634" s="53"/>
      <c r="Y9634" s="55"/>
    </row>
    <row r="9635" spans="21:25" x14ac:dyDescent="0.2">
      <c r="U9635" s="55"/>
      <c r="V9635" s="53"/>
      <c r="W9635" s="53"/>
      <c r="X9635" s="53"/>
      <c r="Y9635" s="55"/>
    </row>
    <row r="9636" spans="21:25" x14ac:dyDescent="0.2">
      <c r="U9636" s="55"/>
      <c r="V9636" s="53"/>
      <c r="W9636" s="53"/>
      <c r="X9636" s="53"/>
      <c r="Y9636" s="55"/>
    </row>
    <row r="9637" spans="21:25" x14ac:dyDescent="0.2">
      <c r="U9637" s="55"/>
      <c r="V9637" s="53"/>
      <c r="W9637" s="53"/>
      <c r="X9637" s="53"/>
      <c r="Y9637" s="55"/>
    </row>
    <row r="9638" spans="21:25" x14ac:dyDescent="0.2">
      <c r="U9638" s="55"/>
      <c r="V9638" s="53"/>
      <c r="W9638" s="53"/>
      <c r="X9638" s="53"/>
      <c r="Y9638" s="55"/>
    </row>
    <row r="9639" spans="21:25" x14ac:dyDescent="0.2">
      <c r="U9639" s="55"/>
      <c r="V9639" s="53"/>
      <c r="W9639" s="53"/>
      <c r="X9639" s="53"/>
      <c r="Y9639" s="55"/>
    </row>
    <row r="9640" spans="21:25" x14ac:dyDescent="0.2">
      <c r="U9640" s="55"/>
      <c r="V9640" s="53"/>
      <c r="W9640" s="53"/>
      <c r="X9640" s="53"/>
      <c r="Y9640" s="55"/>
    </row>
    <row r="9641" spans="21:25" x14ac:dyDescent="0.2">
      <c r="U9641" s="55"/>
      <c r="V9641" s="53"/>
      <c r="W9641" s="53"/>
      <c r="X9641" s="53"/>
      <c r="Y9641" s="55"/>
    </row>
    <row r="9642" spans="21:25" x14ac:dyDescent="0.2">
      <c r="U9642" s="55"/>
      <c r="V9642" s="53"/>
      <c r="W9642" s="53"/>
      <c r="X9642" s="53"/>
      <c r="Y9642" s="55"/>
    </row>
    <row r="9643" spans="21:25" x14ac:dyDescent="0.2">
      <c r="U9643" s="55"/>
      <c r="V9643" s="53"/>
      <c r="W9643" s="53"/>
      <c r="X9643" s="53"/>
      <c r="Y9643" s="55"/>
    </row>
    <row r="9644" spans="21:25" x14ac:dyDescent="0.2">
      <c r="U9644" s="55"/>
      <c r="V9644" s="53"/>
      <c r="W9644" s="53"/>
      <c r="X9644" s="53"/>
      <c r="Y9644" s="55"/>
    </row>
    <row r="9645" spans="21:25" x14ac:dyDescent="0.2">
      <c r="U9645" s="55"/>
      <c r="V9645" s="53"/>
      <c r="W9645" s="53"/>
      <c r="X9645" s="53"/>
      <c r="Y9645" s="55"/>
    </row>
    <row r="9646" spans="21:25" x14ac:dyDescent="0.2">
      <c r="U9646" s="55"/>
      <c r="V9646" s="53"/>
      <c r="W9646" s="53"/>
      <c r="X9646" s="53"/>
      <c r="Y9646" s="55"/>
    </row>
    <row r="9647" spans="21:25" x14ac:dyDescent="0.2">
      <c r="U9647" s="55"/>
      <c r="V9647" s="53"/>
      <c r="W9647" s="53"/>
      <c r="X9647" s="53"/>
      <c r="Y9647" s="55"/>
    </row>
    <row r="9648" spans="21:25" x14ac:dyDescent="0.2">
      <c r="U9648" s="55"/>
      <c r="V9648" s="53"/>
      <c r="W9648" s="53"/>
      <c r="X9648" s="53"/>
      <c r="Y9648" s="55"/>
    </row>
    <row r="9649" spans="21:25" x14ac:dyDescent="0.2">
      <c r="U9649" s="55"/>
      <c r="V9649" s="53"/>
      <c r="W9649" s="53"/>
      <c r="X9649" s="53"/>
      <c r="Y9649" s="55"/>
    </row>
    <row r="9650" spans="21:25" x14ac:dyDescent="0.2">
      <c r="U9650" s="55"/>
      <c r="V9650" s="53"/>
      <c r="W9650" s="53"/>
      <c r="X9650" s="53"/>
      <c r="Y9650" s="55"/>
    </row>
    <row r="9651" spans="21:25" x14ac:dyDescent="0.2">
      <c r="U9651" s="55"/>
      <c r="V9651" s="53"/>
      <c r="W9651" s="53"/>
      <c r="X9651" s="53"/>
      <c r="Y9651" s="55"/>
    </row>
    <row r="9652" spans="21:25" x14ac:dyDescent="0.2">
      <c r="U9652" s="55"/>
      <c r="V9652" s="53"/>
      <c r="W9652" s="53"/>
      <c r="X9652" s="53"/>
      <c r="Y9652" s="55"/>
    </row>
    <row r="9653" spans="21:25" x14ac:dyDescent="0.2">
      <c r="U9653" s="55"/>
      <c r="V9653" s="53"/>
      <c r="W9653" s="53"/>
      <c r="X9653" s="53"/>
      <c r="Y9653" s="55"/>
    </row>
    <row r="9654" spans="21:25" x14ac:dyDescent="0.2">
      <c r="U9654" s="55"/>
      <c r="V9654" s="53"/>
      <c r="W9654" s="53"/>
      <c r="X9654" s="53"/>
      <c r="Y9654" s="55"/>
    </row>
    <row r="9655" spans="21:25" x14ac:dyDescent="0.2">
      <c r="U9655" s="55"/>
      <c r="V9655" s="53"/>
      <c r="W9655" s="53"/>
      <c r="X9655" s="53"/>
      <c r="Y9655" s="55"/>
    </row>
    <row r="9656" spans="21:25" x14ac:dyDescent="0.2">
      <c r="U9656" s="55"/>
      <c r="V9656" s="53"/>
      <c r="W9656" s="53"/>
      <c r="X9656" s="53"/>
      <c r="Y9656" s="55"/>
    </row>
    <row r="9657" spans="21:25" x14ac:dyDescent="0.2">
      <c r="U9657" s="55"/>
      <c r="V9657" s="53"/>
      <c r="W9657" s="53"/>
      <c r="X9657" s="53"/>
      <c r="Y9657" s="55"/>
    </row>
    <row r="9658" spans="21:25" x14ac:dyDescent="0.2">
      <c r="U9658" s="55"/>
      <c r="V9658" s="53"/>
      <c r="W9658" s="53"/>
      <c r="X9658" s="53"/>
      <c r="Y9658" s="55"/>
    </row>
    <row r="9659" spans="21:25" x14ac:dyDescent="0.2">
      <c r="U9659" s="55"/>
      <c r="V9659" s="53"/>
      <c r="W9659" s="53"/>
      <c r="X9659" s="53"/>
      <c r="Y9659" s="55"/>
    </row>
    <row r="9660" spans="21:25" x14ac:dyDescent="0.2">
      <c r="U9660" s="55"/>
      <c r="V9660" s="53"/>
      <c r="W9660" s="53"/>
      <c r="X9660" s="53"/>
      <c r="Y9660" s="55"/>
    </row>
    <row r="9661" spans="21:25" x14ac:dyDescent="0.2">
      <c r="U9661" s="55"/>
      <c r="V9661" s="53"/>
      <c r="W9661" s="53"/>
      <c r="X9661" s="53"/>
      <c r="Y9661" s="55"/>
    </row>
    <row r="9662" spans="21:25" x14ac:dyDescent="0.2">
      <c r="U9662" s="55"/>
      <c r="V9662" s="53"/>
      <c r="W9662" s="53"/>
      <c r="X9662" s="53"/>
      <c r="Y9662" s="55"/>
    </row>
    <row r="9663" spans="21:25" x14ac:dyDescent="0.2">
      <c r="U9663" s="55"/>
      <c r="V9663" s="53"/>
      <c r="W9663" s="53"/>
      <c r="X9663" s="53"/>
      <c r="Y9663" s="55"/>
    </row>
    <row r="9664" spans="21:25" x14ac:dyDescent="0.2">
      <c r="U9664" s="55"/>
      <c r="V9664" s="53"/>
      <c r="W9664" s="53"/>
      <c r="X9664" s="53"/>
      <c r="Y9664" s="55"/>
    </row>
    <row r="9665" spans="21:25" x14ac:dyDescent="0.2">
      <c r="U9665" s="55"/>
      <c r="V9665" s="53"/>
      <c r="W9665" s="53"/>
      <c r="X9665" s="53"/>
      <c r="Y9665" s="55"/>
    </row>
    <row r="9666" spans="21:25" x14ac:dyDescent="0.2">
      <c r="U9666" s="55"/>
      <c r="V9666" s="53"/>
      <c r="W9666" s="53"/>
      <c r="X9666" s="53"/>
      <c r="Y9666" s="55"/>
    </row>
    <row r="9667" spans="21:25" x14ac:dyDescent="0.2">
      <c r="U9667" s="55"/>
      <c r="V9667" s="53"/>
      <c r="W9667" s="53"/>
      <c r="X9667" s="53"/>
      <c r="Y9667" s="55"/>
    </row>
    <row r="9668" spans="21:25" x14ac:dyDescent="0.2">
      <c r="U9668" s="55"/>
      <c r="V9668" s="53"/>
      <c r="W9668" s="53"/>
      <c r="X9668" s="53"/>
      <c r="Y9668" s="55"/>
    </row>
    <row r="9669" spans="21:25" x14ac:dyDescent="0.2">
      <c r="U9669" s="55"/>
      <c r="V9669" s="53"/>
      <c r="W9669" s="53"/>
      <c r="X9669" s="53"/>
      <c r="Y9669" s="55"/>
    </row>
    <row r="9670" spans="21:25" x14ac:dyDescent="0.2">
      <c r="U9670" s="55"/>
      <c r="V9670" s="53"/>
      <c r="W9670" s="53"/>
      <c r="X9670" s="53"/>
      <c r="Y9670" s="55"/>
    </row>
    <row r="9671" spans="21:25" x14ac:dyDescent="0.2">
      <c r="U9671" s="55"/>
      <c r="V9671" s="53"/>
      <c r="W9671" s="53"/>
      <c r="X9671" s="53"/>
      <c r="Y9671" s="55"/>
    </row>
    <row r="9672" spans="21:25" x14ac:dyDescent="0.2">
      <c r="U9672" s="55"/>
      <c r="V9672" s="53"/>
      <c r="W9672" s="53"/>
      <c r="X9672" s="53"/>
      <c r="Y9672" s="55"/>
    </row>
    <row r="9673" spans="21:25" x14ac:dyDescent="0.2">
      <c r="U9673" s="55"/>
      <c r="V9673" s="53"/>
      <c r="W9673" s="53"/>
      <c r="X9673" s="53"/>
      <c r="Y9673" s="55"/>
    </row>
    <row r="9674" spans="21:25" x14ac:dyDescent="0.2">
      <c r="U9674" s="55"/>
      <c r="V9674" s="53"/>
      <c r="W9674" s="53"/>
      <c r="X9674" s="53"/>
      <c r="Y9674" s="55"/>
    </row>
    <row r="9675" spans="21:25" x14ac:dyDescent="0.2">
      <c r="U9675" s="55"/>
      <c r="V9675" s="53"/>
      <c r="W9675" s="53"/>
      <c r="X9675" s="53"/>
      <c r="Y9675" s="55"/>
    </row>
    <row r="9676" spans="21:25" x14ac:dyDescent="0.2">
      <c r="U9676" s="55"/>
      <c r="V9676" s="53"/>
      <c r="W9676" s="53"/>
      <c r="X9676" s="53"/>
      <c r="Y9676" s="55"/>
    </row>
    <row r="9677" spans="21:25" x14ac:dyDescent="0.2">
      <c r="U9677" s="55"/>
      <c r="V9677" s="53"/>
      <c r="W9677" s="53"/>
      <c r="X9677" s="53"/>
      <c r="Y9677" s="55"/>
    </row>
    <row r="9678" spans="21:25" x14ac:dyDescent="0.2">
      <c r="U9678" s="55"/>
      <c r="V9678" s="53"/>
      <c r="W9678" s="53"/>
      <c r="X9678" s="53"/>
      <c r="Y9678" s="55"/>
    </row>
    <row r="9679" spans="21:25" x14ac:dyDescent="0.2">
      <c r="U9679" s="55"/>
      <c r="V9679" s="53"/>
      <c r="W9679" s="53"/>
      <c r="X9679" s="53"/>
      <c r="Y9679" s="55"/>
    </row>
    <row r="9680" spans="21:25" x14ac:dyDescent="0.2">
      <c r="U9680" s="55"/>
      <c r="V9680" s="53"/>
      <c r="W9680" s="53"/>
      <c r="X9680" s="53"/>
      <c r="Y9680" s="55"/>
    </row>
    <row r="9681" spans="21:25" x14ac:dyDescent="0.2">
      <c r="U9681" s="55"/>
      <c r="V9681" s="53"/>
      <c r="W9681" s="53"/>
      <c r="X9681" s="53"/>
      <c r="Y9681" s="55"/>
    </row>
    <row r="9682" spans="21:25" x14ac:dyDescent="0.2">
      <c r="U9682" s="55"/>
      <c r="V9682" s="53"/>
      <c r="W9682" s="53"/>
      <c r="X9682" s="53"/>
      <c r="Y9682" s="55"/>
    </row>
    <row r="9683" spans="21:25" x14ac:dyDescent="0.2">
      <c r="U9683" s="55"/>
      <c r="V9683" s="53"/>
      <c r="W9683" s="53"/>
      <c r="X9683" s="53"/>
      <c r="Y9683" s="55"/>
    </row>
    <row r="9684" spans="21:25" x14ac:dyDescent="0.2">
      <c r="U9684" s="55"/>
      <c r="V9684" s="53"/>
      <c r="W9684" s="53"/>
      <c r="X9684" s="53"/>
      <c r="Y9684" s="55"/>
    </row>
    <row r="9685" spans="21:25" x14ac:dyDescent="0.2">
      <c r="U9685" s="55"/>
      <c r="V9685" s="53"/>
      <c r="W9685" s="53"/>
      <c r="X9685" s="53"/>
      <c r="Y9685" s="55"/>
    </row>
    <row r="9686" spans="21:25" x14ac:dyDescent="0.2">
      <c r="U9686" s="55"/>
      <c r="V9686" s="53"/>
      <c r="W9686" s="53"/>
      <c r="X9686" s="53"/>
      <c r="Y9686" s="55"/>
    </row>
    <row r="9687" spans="21:25" x14ac:dyDescent="0.2">
      <c r="U9687" s="55"/>
      <c r="V9687" s="53"/>
      <c r="W9687" s="53"/>
      <c r="X9687" s="53"/>
      <c r="Y9687" s="55"/>
    </row>
    <row r="9688" spans="21:25" x14ac:dyDescent="0.2">
      <c r="U9688" s="55"/>
      <c r="V9688" s="53"/>
      <c r="W9688" s="53"/>
      <c r="X9688" s="53"/>
      <c r="Y9688" s="55"/>
    </row>
    <row r="9689" spans="21:25" x14ac:dyDescent="0.2">
      <c r="U9689" s="55"/>
      <c r="V9689" s="53"/>
      <c r="W9689" s="53"/>
      <c r="X9689" s="53"/>
      <c r="Y9689" s="55"/>
    </row>
    <row r="9690" spans="21:25" x14ac:dyDescent="0.2">
      <c r="U9690" s="55"/>
      <c r="V9690" s="53"/>
      <c r="W9690" s="53"/>
      <c r="X9690" s="53"/>
      <c r="Y9690" s="55"/>
    </row>
    <row r="9691" spans="21:25" x14ac:dyDescent="0.2">
      <c r="U9691" s="55"/>
      <c r="V9691" s="53"/>
      <c r="W9691" s="53"/>
      <c r="X9691" s="53"/>
      <c r="Y9691" s="55"/>
    </row>
    <row r="9692" spans="21:25" x14ac:dyDescent="0.2">
      <c r="U9692" s="55"/>
      <c r="V9692" s="53"/>
      <c r="W9692" s="53"/>
      <c r="X9692" s="53"/>
      <c r="Y9692" s="55"/>
    </row>
    <row r="9693" spans="21:25" x14ac:dyDescent="0.2">
      <c r="U9693" s="55"/>
      <c r="V9693" s="53"/>
      <c r="W9693" s="53"/>
      <c r="X9693" s="53"/>
      <c r="Y9693" s="55"/>
    </row>
    <row r="9694" spans="21:25" x14ac:dyDescent="0.2">
      <c r="U9694" s="55"/>
      <c r="V9694" s="53"/>
      <c r="W9694" s="53"/>
      <c r="X9694" s="53"/>
      <c r="Y9694" s="55"/>
    </row>
    <row r="9695" spans="21:25" x14ac:dyDescent="0.2">
      <c r="U9695" s="55"/>
      <c r="V9695" s="53"/>
      <c r="W9695" s="53"/>
      <c r="X9695" s="53"/>
      <c r="Y9695" s="55"/>
    </row>
    <row r="9696" spans="21:25" x14ac:dyDescent="0.2">
      <c r="U9696" s="55"/>
      <c r="V9696" s="53"/>
      <c r="W9696" s="53"/>
      <c r="X9696" s="53"/>
      <c r="Y9696" s="55"/>
    </row>
    <row r="9697" spans="21:25" x14ac:dyDescent="0.2">
      <c r="U9697" s="55"/>
      <c r="V9697" s="53"/>
      <c r="W9697" s="53"/>
      <c r="X9697" s="53"/>
      <c r="Y9697" s="55"/>
    </row>
    <row r="9698" spans="21:25" x14ac:dyDescent="0.2">
      <c r="U9698" s="55"/>
      <c r="V9698" s="53"/>
      <c r="W9698" s="53"/>
      <c r="X9698" s="53"/>
      <c r="Y9698" s="55"/>
    </row>
    <row r="9699" spans="21:25" x14ac:dyDescent="0.2">
      <c r="U9699" s="55"/>
      <c r="V9699" s="53"/>
      <c r="W9699" s="53"/>
      <c r="X9699" s="53"/>
      <c r="Y9699" s="55"/>
    </row>
    <row r="9700" spans="21:25" x14ac:dyDescent="0.2">
      <c r="U9700" s="55"/>
      <c r="V9700" s="53"/>
      <c r="W9700" s="53"/>
      <c r="X9700" s="53"/>
      <c r="Y9700" s="55"/>
    </row>
    <row r="9701" spans="21:25" x14ac:dyDescent="0.2">
      <c r="U9701" s="55"/>
      <c r="V9701" s="53"/>
      <c r="W9701" s="53"/>
      <c r="X9701" s="53"/>
      <c r="Y9701" s="55"/>
    </row>
    <row r="9702" spans="21:25" x14ac:dyDescent="0.2">
      <c r="U9702" s="55"/>
      <c r="V9702" s="53"/>
      <c r="W9702" s="53"/>
      <c r="X9702" s="53"/>
      <c r="Y9702" s="55"/>
    </row>
    <row r="9703" spans="21:25" x14ac:dyDescent="0.2">
      <c r="U9703" s="55"/>
      <c r="V9703" s="53"/>
      <c r="W9703" s="53"/>
      <c r="X9703" s="53"/>
      <c r="Y9703" s="55"/>
    </row>
    <row r="9704" spans="21:25" x14ac:dyDescent="0.2">
      <c r="U9704" s="55"/>
      <c r="V9704" s="53"/>
      <c r="W9704" s="53"/>
      <c r="X9704" s="53"/>
      <c r="Y9704" s="55"/>
    </row>
    <row r="9705" spans="21:25" x14ac:dyDescent="0.2">
      <c r="U9705" s="55"/>
      <c r="V9705" s="53"/>
      <c r="W9705" s="53"/>
      <c r="X9705" s="53"/>
      <c r="Y9705" s="55"/>
    </row>
    <row r="9706" spans="21:25" x14ac:dyDescent="0.2">
      <c r="U9706" s="55"/>
      <c r="V9706" s="53"/>
      <c r="W9706" s="53"/>
      <c r="X9706" s="53"/>
      <c r="Y9706" s="55"/>
    </row>
    <row r="9707" spans="21:25" x14ac:dyDescent="0.2">
      <c r="U9707" s="55"/>
      <c r="V9707" s="53"/>
      <c r="W9707" s="53"/>
      <c r="X9707" s="53"/>
      <c r="Y9707" s="55"/>
    </row>
    <row r="9708" spans="21:25" x14ac:dyDescent="0.2">
      <c r="U9708" s="55"/>
      <c r="V9708" s="53"/>
      <c r="W9708" s="53"/>
      <c r="X9708" s="53"/>
      <c r="Y9708" s="55"/>
    </row>
    <row r="9709" spans="21:25" x14ac:dyDescent="0.2">
      <c r="U9709" s="55"/>
      <c r="V9709" s="53"/>
      <c r="W9709" s="53"/>
      <c r="X9709" s="53"/>
      <c r="Y9709" s="55"/>
    </row>
    <row r="9710" spans="21:25" x14ac:dyDescent="0.2">
      <c r="U9710" s="55"/>
      <c r="V9710" s="53"/>
      <c r="W9710" s="53"/>
      <c r="X9710" s="53"/>
      <c r="Y9710" s="55"/>
    </row>
    <row r="9711" spans="21:25" x14ac:dyDescent="0.2">
      <c r="U9711" s="55"/>
      <c r="V9711" s="53"/>
      <c r="W9711" s="53"/>
      <c r="X9711" s="53"/>
      <c r="Y9711" s="55"/>
    </row>
    <row r="9712" spans="21:25" x14ac:dyDescent="0.2">
      <c r="U9712" s="55"/>
      <c r="V9712" s="53"/>
      <c r="W9712" s="53"/>
      <c r="X9712" s="53"/>
      <c r="Y9712" s="55"/>
    </row>
    <row r="9713" spans="21:25" x14ac:dyDescent="0.2">
      <c r="U9713" s="55"/>
      <c r="V9713" s="53"/>
      <c r="W9713" s="53"/>
      <c r="X9713" s="53"/>
      <c r="Y9713" s="55"/>
    </row>
    <row r="9714" spans="21:25" x14ac:dyDescent="0.2">
      <c r="U9714" s="55"/>
      <c r="V9714" s="53"/>
      <c r="W9714" s="53"/>
      <c r="X9714" s="53"/>
      <c r="Y9714" s="55"/>
    </row>
    <row r="9715" spans="21:25" x14ac:dyDescent="0.2">
      <c r="U9715" s="55"/>
      <c r="V9715" s="53"/>
      <c r="W9715" s="53"/>
      <c r="X9715" s="53"/>
      <c r="Y9715" s="55"/>
    </row>
    <row r="9716" spans="21:25" x14ac:dyDescent="0.2">
      <c r="U9716" s="55"/>
      <c r="V9716" s="53"/>
      <c r="W9716" s="53"/>
      <c r="X9716" s="53"/>
      <c r="Y9716" s="55"/>
    </row>
    <row r="9717" spans="21:25" x14ac:dyDescent="0.2">
      <c r="U9717" s="55"/>
      <c r="V9717" s="53"/>
      <c r="W9717" s="53"/>
      <c r="X9717" s="53"/>
      <c r="Y9717" s="55"/>
    </row>
    <row r="9718" spans="21:25" x14ac:dyDescent="0.2">
      <c r="U9718" s="55"/>
      <c r="V9718" s="53"/>
      <c r="W9718" s="53"/>
      <c r="X9718" s="53"/>
      <c r="Y9718" s="55"/>
    </row>
    <row r="9719" spans="21:25" x14ac:dyDescent="0.2">
      <c r="U9719" s="55"/>
      <c r="V9719" s="53"/>
      <c r="W9719" s="53"/>
      <c r="X9719" s="53"/>
      <c r="Y9719" s="55"/>
    </row>
    <row r="9720" spans="21:25" x14ac:dyDescent="0.2">
      <c r="U9720" s="55"/>
      <c r="V9720" s="53"/>
      <c r="W9720" s="53"/>
      <c r="X9720" s="53"/>
      <c r="Y9720" s="55"/>
    </row>
    <row r="9721" spans="21:25" x14ac:dyDescent="0.2">
      <c r="U9721" s="55"/>
      <c r="V9721" s="53"/>
      <c r="W9721" s="53"/>
      <c r="X9721" s="53"/>
      <c r="Y9721" s="55"/>
    </row>
    <row r="9722" spans="21:25" x14ac:dyDescent="0.2">
      <c r="U9722" s="55"/>
      <c r="V9722" s="53"/>
      <c r="W9722" s="53"/>
      <c r="X9722" s="53"/>
      <c r="Y9722" s="55"/>
    </row>
    <row r="9723" spans="21:25" x14ac:dyDescent="0.2">
      <c r="U9723" s="55"/>
      <c r="V9723" s="53"/>
      <c r="W9723" s="53"/>
      <c r="X9723" s="53"/>
      <c r="Y9723" s="55"/>
    </row>
    <row r="9724" spans="21:25" x14ac:dyDescent="0.2">
      <c r="U9724" s="55"/>
      <c r="V9724" s="53"/>
      <c r="W9724" s="53"/>
      <c r="X9724" s="53"/>
      <c r="Y9724" s="55"/>
    </row>
    <row r="9725" spans="21:25" x14ac:dyDescent="0.2">
      <c r="U9725" s="55"/>
      <c r="V9725" s="53"/>
      <c r="W9725" s="53"/>
      <c r="X9725" s="53"/>
      <c r="Y9725" s="55"/>
    </row>
    <row r="9726" spans="21:25" x14ac:dyDescent="0.2">
      <c r="U9726" s="55"/>
      <c r="V9726" s="53"/>
      <c r="W9726" s="53"/>
      <c r="X9726" s="53"/>
      <c r="Y9726" s="55"/>
    </row>
    <row r="9727" spans="21:25" x14ac:dyDescent="0.2">
      <c r="U9727" s="55"/>
      <c r="V9727" s="53"/>
      <c r="W9727" s="53"/>
      <c r="X9727" s="53"/>
      <c r="Y9727" s="55"/>
    </row>
    <row r="9728" spans="21:25" x14ac:dyDescent="0.2">
      <c r="U9728" s="55"/>
      <c r="V9728" s="53"/>
      <c r="W9728" s="53"/>
      <c r="X9728" s="53"/>
      <c r="Y9728" s="55"/>
    </row>
    <row r="9729" spans="21:25" x14ac:dyDescent="0.2">
      <c r="U9729" s="55"/>
      <c r="V9729" s="53"/>
      <c r="W9729" s="53"/>
      <c r="X9729" s="53"/>
      <c r="Y9729" s="55"/>
    </row>
    <row r="9730" spans="21:25" x14ac:dyDescent="0.2">
      <c r="U9730" s="55"/>
      <c r="V9730" s="53"/>
      <c r="W9730" s="53"/>
      <c r="X9730" s="53"/>
      <c r="Y9730" s="55"/>
    </row>
    <row r="9731" spans="21:25" x14ac:dyDescent="0.2">
      <c r="U9731" s="55"/>
      <c r="V9731" s="53"/>
      <c r="W9731" s="53"/>
      <c r="X9731" s="53"/>
      <c r="Y9731" s="55"/>
    </row>
    <row r="9732" spans="21:25" x14ac:dyDescent="0.2">
      <c r="U9732" s="55"/>
      <c r="V9732" s="53"/>
      <c r="W9732" s="53"/>
      <c r="X9732" s="53"/>
      <c r="Y9732" s="55"/>
    </row>
    <row r="9733" spans="21:25" x14ac:dyDescent="0.2">
      <c r="U9733" s="55"/>
      <c r="V9733" s="53"/>
      <c r="W9733" s="53"/>
      <c r="X9733" s="53"/>
      <c r="Y9733" s="55"/>
    </row>
    <row r="9734" spans="21:25" x14ac:dyDescent="0.2">
      <c r="U9734" s="55"/>
      <c r="V9734" s="53"/>
      <c r="W9734" s="53"/>
      <c r="X9734" s="53"/>
      <c r="Y9734" s="55"/>
    </row>
    <row r="9735" spans="21:25" x14ac:dyDescent="0.2">
      <c r="U9735" s="55"/>
      <c r="V9735" s="53"/>
      <c r="W9735" s="53"/>
      <c r="X9735" s="53"/>
      <c r="Y9735" s="55"/>
    </row>
    <row r="9736" spans="21:25" x14ac:dyDescent="0.2">
      <c r="U9736" s="55"/>
      <c r="V9736" s="53"/>
      <c r="W9736" s="53"/>
      <c r="X9736" s="53"/>
      <c r="Y9736" s="55"/>
    </row>
    <row r="9737" spans="21:25" x14ac:dyDescent="0.2">
      <c r="U9737" s="55"/>
      <c r="V9737" s="53"/>
      <c r="W9737" s="53"/>
      <c r="X9737" s="53"/>
      <c r="Y9737" s="55"/>
    </row>
    <row r="9738" spans="21:25" x14ac:dyDescent="0.2">
      <c r="U9738" s="55"/>
      <c r="V9738" s="53"/>
      <c r="W9738" s="53"/>
      <c r="X9738" s="53"/>
      <c r="Y9738" s="55"/>
    </row>
    <row r="9739" spans="21:25" x14ac:dyDescent="0.2">
      <c r="U9739" s="55"/>
      <c r="V9739" s="53"/>
      <c r="W9739" s="53"/>
      <c r="X9739" s="53"/>
      <c r="Y9739" s="55"/>
    </row>
    <row r="9740" spans="21:25" x14ac:dyDescent="0.2">
      <c r="U9740" s="55"/>
      <c r="V9740" s="53"/>
      <c r="W9740" s="53"/>
      <c r="X9740" s="53"/>
      <c r="Y9740" s="55"/>
    </row>
    <row r="9741" spans="21:25" x14ac:dyDescent="0.2">
      <c r="U9741" s="55"/>
      <c r="V9741" s="53"/>
      <c r="W9741" s="53"/>
      <c r="X9741" s="53"/>
      <c r="Y9741" s="55"/>
    </row>
    <row r="9742" spans="21:25" x14ac:dyDescent="0.2">
      <c r="U9742" s="55"/>
      <c r="V9742" s="53"/>
      <c r="W9742" s="53"/>
      <c r="X9742" s="53"/>
      <c r="Y9742" s="55"/>
    </row>
    <row r="9743" spans="21:25" x14ac:dyDescent="0.2">
      <c r="U9743" s="55"/>
      <c r="V9743" s="53"/>
      <c r="W9743" s="53"/>
      <c r="X9743" s="53"/>
      <c r="Y9743" s="55"/>
    </row>
    <row r="9744" spans="21:25" x14ac:dyDescent="0.2">
      <c r="U9744" s="55"/>
      <c r="V9744" s="53"/>
      <c r="W9744" s="53"/>
      <c r="X9744" s="53"/>
      <c r="Y9744" s="55"/>
    </row>
    <row r="9745" spans="21:25" x14ac:dyDescent="0.2">
      <c r="U9745" s="55"/>
      <c r="V9745" s="53"/>
      <c r="W9745" s="53"/>
      <c r="X9745" s="53"/>
      <c r="Y9745" s="55"/>
    </row>
    <row r="9746" spans="21:25" x14ac:dyDescent="0.2">
      <c r="U9746" s="55"/>
      <c r="V9746" s="53"/>
      <c r="W9746" s="53"/>
      <c r="X9746" s="53"/>
      <c r="Y9746" s="55"/>
    </row>
    <row r="9747" spans="21:25" x14ac:dyDescent="0.2">
      <c r="U9747" s="55"/>
      <c r="V9747" s="53"/>
      <c r="W9747" s="53"/>
      <c r="X9747" s="53"/>
      <c r="Y9747" s="55"/>
    </row>
    <row r="9748" spans="21:25" x14ac:dyDescent="0.2">
      <c r="U9748" s="55"/>
      <c r="V9748" s="53"/>
      <c r="W9748" s="53"/>
      <c r="X9748" s="53"/>
      <c r="Y9748" s="55"/>
    </row>
    <row r="9749" spans="21:25" x14ac:dyDescent="0.2">
      <c r="U9749" s="55"/>
      <c r="V9749" s="53"/>
      <c r="W9749" s="53"/>
      <c r="X9749" s="53"/>
      <c r="Y9749" s="55"/>
    </row>
    <row r="9750" spans="21:25" x14ac:dyDescent="0.2">
      <c r="U9750" s="55"/>
      <c r="V9750" s="53"/>
      <c r="W9750" s="53"/>
      <c r="X9750" s="53"/>
      <c r="Y9750" s="55"/>
    </row>
    <row r="9751" spans="21:25" x14ac:dyDescent="0.2">
      <c r="U9751" s="55"/>
      <c r="V9751" s="53"/>
      <c r="W9751" s="53"/>
      <c r="X9751" s="53"/>
      <c r="Y9751" s="55"/>
    </row>
    <row r="9752" spans="21:25" x14ac:dyDescent="0.2">
      <c r="U9752" s="55"/>
      <c r="V9752" s="53"/>
      <c r="W9752" s="53"/>
      <c r="X9752" s="53"/>
      <c r="Y9752" s="55"/>
    </row>
    <row r="9753" spans="21:25" x14ac:dyDescent="0.2">
      <c r="U9753" s="55"/>
      <c r="V9753" s="53"/>
      <c r="W9753" s="53"/>
      <c r="X9753" s="53"/>
      <c r="Y9753" s="55"/>
    </row>
    <row r="9754" spans="21:25" x14ac:dyDescent="0.2">
      <c r="U9754" s="55"/>
      <c r="V9754" s="53"/>
      <c r="W9754" s="53"/>
      <c r="X9754" s="53"/>
      <c r="Y9754" s="55"/>
    </row>
    <row r="9755" spans="21:25" x14ac:dyDescent="0.2">
      <c r="U9755" s="55"/>
      <c r="V9755" s="53"/>
      <c r="W9755" s="53"/>
      <c r="X9755" s="53"/>
      <c r="Y9755" s="55"/>
    </row>
    <row r="9756" spans="21:25" x14ac:dyDescent="0.2">
      <c r="U9756" s="55"/>
      <c r="V9756" s="53"/>
      <c r="W9756" s="53"/>
      <c r="X9756" s="53"/>
      <c r="Y9756" s="55"/>
    </row>
    <row r="9757" spans="21:25" x14ac:dyDescent="0.2">
      <c r="U9757" s="55"/>
      <c r="V9757" s="53"/>
      <c r="W9757" s="53"/>
      <c r="X9757" s="53"/>
      <c r="Y9757" s="55"/>
    </row>
    <row r="9758" spans="21:25" x14ac:dyDescent="0.2">
      <c r="U9758" s="55"/>
      <c r="V9758" s="53"/>
      <c r="W9758" s="53"/>
      <c r="X9758" s="53"/>
      <c r="Y9758" s="55"/>
    </row>
    <row r="9759" spans="21:25" x14ac:dyDescent="0.2">
      <c r="U9759" s="55"/>
      <c r="V9759" s="53"/>
      <c r="W9759" s="53"/>
      <c r="X9759" s="53"/>
      <c r="Y9759" s="55"/>
    </row>
    <row r="9760" spans="21:25" x14ac:dyDescent="0.2">
      <c r="U9760" s="55"/>
      <c r="V9760" s="53"/>
      <c r="W9760" s="53"/>
      <c r="X9760" s="53"/>
      <c r="Y9760" s="55"/>
    </row>
    <row r="9761" spans="21:25" x14ac:dyDescent="0.2">
      <c r="U9761" s="55"/>
      <c r="V9761" s="53"/>
      <c r="W9761" s="53"/>
      <c r="X9761" s="53"/>
      <c r="Y9761" s="55"/>
    </row>
    <row r="9762" spans="21:25" x14ac:dyDescent="0.2">
      <c r="U9762" s="55"/>
      <c r="V9762" s="53"/>
      <c r="W9762" s="53"/>
      <c r="X9762" s="53"/>
      <c r="Y9762" s="55"/>
    </row>
    <row r="9763" spans="21:25" x14ac:dyDescent="0.2">
      <c r="U9763" s="55"/>
      <c r="V9763" s="53"/>
      <c r="W9763" s="53"/>
      <c r="X9763" s="53"/>
      <c r="Y9763" s="55"/>
    </row>
    <row r="9764" spans="21:25" x14ac:dyDescent="0.2">
      <c r="U9764" s="55"/>
      <c r="V9764" s="53"/>
      <c r="W9764" s="53"/>
      <c r="X9764" s="53"/>
      <c r="Y9764" s="55"/>
    </row>
    <row r="9765" spans="21:25" x14ac:dyDescent="0.2">
      <c r="U9765" s="55"/>
      <c r="V9765" s="53"/>
      <c r="W9765" s="53"/>
      <c r="X9765" s="53"/>
      <c r="Y9765" s="55"/>
    </row>
    <row r="9766" spans="21:25" x14ac:dyDescent="0.2">
      <c r="U9766" s="55"/>
      <c r="V9766" s="53"/>
      <c r="W9766" s="53"/>
      <c r="X9766" s="53"/>
      <c r="Y9766" s="55"/>
    </row>
    <row r="9767" spans="21:25" x14ac:dyDescent="0.2">
      <c r="U9767" s="55"/>
      <c r="V9767" s="53"/>
      <c r="W9767" s="53"/>
      <c r="X9767" s="53"/>
      <c r="Y9767" s="55"/>
    </row>
    <row r="9768" spans="21:25" x14ac:dyDescent="0.2">
      <c r="U9768" s="55"/>
      <c r="V9768" s="53"/>
      <c r="W9768" s="53"/>
      <c r="X9768" s="53"/>
      <c r="Y9768" s="55"/>
    </row>
    <row r="9769" spans="21:25" x14ac:dyDescent="0.2">
      <c r="U9769" s="55"/>
      <c r="V9769" s="53"/>
      <c r="W9769" s="53"/>
      <c r="X9769" s="53"/>
      <c r="Y9769" s="55"/>
    </row>
    <row r="9770" spans="21:25" x14ac:dyDescent="0.2">
      <c r="U9770" s="55"/>
      <c r="V9770" s="53"/>
      <c r="W9770" s="53"/>
      <c r="X9770" s="53"/>
      <c r="Y9770" s="55"/>
    </row>
    <row r="9771" spans="21:25" x14ac:dyDescent="0.2">
      <c r="U9771" s="55"/>
      <c r="V9771" s="53"/>
      <c r="W9771" s="53"/>
      <c r="X9771" s="53"/>
      <c r="Y9771" s="55"/>
    </row>
    <row r="9772" spans="21:25" x14ac:dyDescent="0.2">
      <c r="U9772" s="55"/>
      <c r="V9772" s="53"/>
      <c r="W9772" s="53"/>
      <c r="X9772" s="53"/>
      <c r="Y9772" s="55"/>
    </row>
    <row r="9773" spans="21:25" x14ac:dyDescent="0.2">
      <c r="U9773" s="55"/>
      <c r="V9773" s="53"/>
      <c r="W9773" s="53"/>
      <c r="X9773" s="53"/>
      <c r="Y9773" s="55"/>
    </row>
    <row r="9774" spans="21:25" x14ac:dyDescent="0.2">
      <c r="U9774" s="55"/>
      <c r="V9774" s="53"/>
      <c r="W9774" s="53"/>
      <c r="X9774" s="53"/>
      <c r="Y9774" s="55"/>
    </row>
    <row r="9775" spans="21:25" x14ac:dyDescent="0.2">
      <c r="U9775" s="55"/>
      <c r="V9775" s="53"/>
      <c r="W9775" s="53"/>
      <c r="X9775" s="53"/>
      <c r="Y9775" s="55"/>
    </row>
    <row r="9776" spans="21:25" x14ac:dyDescent="0.2">
      <c r="U9776" s="55"/>
      <c r="V9776" s="53"/>
      <c r="W9776" s="53"/>
      <c r="X9776" s="53"/>
      <c r="Y9776" s="55"/>
    </row>
    <row r="9777" spans="21:25" x14ac:dyDescent="0.2">
      <c r="U9777" s="55"/>
      <c r="V9777" s="53"/>
      <c r="W9777" s="53"/>
      <c r="X9777" s="53"/>
      <c r="Y9777" s="55"/>
    </row>
    <row r="9778" spans="21:25" x14ac:dyDescent="0.2">
      <c r="U9778" s="55"/>
      <c r="V9778" s="53"/>
      <c r="W9778" s="53"/>
      <c r="X9778" s="53"/>
      <c r="Y9778" s="55"/>
    </row>
    <row r="9779" spans="21:25" x14ac:dyDescent="0.2">
      <c r="U9779" s="55"/>
      <c r="V9779" s="53"/>
      <c r="W9779" s="53"/>
      <c r="X9779" s="53"/>
      <c r="Y9779" s="55"/>
    </row>
    <row r="9780" spans="21:25" x14ac:dyDescent="0.2">
      <c r="U9780" s="55"/>
      <c r="V9780" s="53"/>
      <c r="W9780" s="53"/>
      <c r="X9780" s="53"/>
      <c r="Y9780" s="55"/>
    </row>
    <row r="9781" spans="21:25" x14ac:dyDescent="0.2">
      <c r="U9781" s="55"/>
      <c r="V9781" s="53"/>
      <c r="W9781" s="53"/>
      <c r="X9781" s="53"/>
      <c r="Y9781" s="55"/>
    </row>
    <row r="9782" spans="21:25" x14ac:dyDescent="0.2">
      <c r="U9782" s="55"/>
      <c r="V9782" s="53"/>
      <c r="W9782" s="53"/>
      <c r="X9782" s="53"/>
      <c r="Y9782" s="55"/>
    </row>
    <row r="9783" spans="21:25" x14ac:dyDescent="0.2">
      <c r="U9783" s="55"/>
      <c r="V9783" s="53"/>
      <c r="W9783" s="53"/>
      <c r="X9783" s="53"/>
      <c r="Y9783" s="55"/>
    </row>
    <row r="9784" spans="21:25" x14ac:dyDescent="0.2">
      <c r="U9784" s="55"/>
      <c r="V9784" s="53"/>
      <c r="W9784" s="53"/>
      <c r="X9784" s="53"/>
      <c r="Y9784" s="55"/>
    </row>
    <row r="9785" spans="21:25" x14ac:dyDescent="0.2">
      <c r="U9785" s="55"/>
      <c r="V9785" s="53"/>
      <c r="W9785" s="53"/>
      <c r="X9785" s="53"/>
      <c r="Y9785" s="55"/>
    </row>
    <row r="9786" spans="21:25" x14ac:dyDescent="0.2">
      <c r="U9786" s="55"/>
      <c r="V9786" s="53"/>
      <c r="W9786" s="53"/>
      <c r="X9786" s="53"/>
      <c r="Y9786" s="55"/>
    </row>
    <row r="9787" spans="21:25" x14ac:dyDescent="0.2">
      <c r="U9787" s="55"/>
      <c r="V9787" s="53"/>
      <c r="W9787" s="53"/>
      <c r="X9787" s="53"/>
      <c r="Y9787" s="55"/>
    </row>
    <row r="9788" spans="21:25" x14ac:dyDescent="0.2">
      <c r="U9788" s="55"/>
      <c r="V9788" s="53"/>
      <c r="W9788" s="53"/>
      <c r="X9788" s="53"/>
      <c r="Y9788" s="55"/>
    </row>
    <row r="9789" spans="21:25" x14ac:dyDescent="0.2">
      <c r="U9789" s="55"/>
      <c r="V9789" s="53"/>
      <c r="W9789" s="53"/>
      <c r="X9789" s="53"/>
      <c r="Y9789" s="55"/>
    </row>
    <row r="9790" spans="21:25" x14ac:dyDescent="0.2">
      <c r="U9790" s="55"/>
      <c r="V9790" s="53"/>
      <c r="W9790" s="53"/>
      <c r="X9790" s="53"/>
      <c r="Y9790" s="55"/>
    </row>
    <row r="9791" spans="21:25" x14ac:dyDescent="0.2">
      <c r="U9791" s="55"/>
      <c r="V9791" s="53"/>
      <c r="W9791" s="53"/>
      <c r="X9791" s="53"/>
      <c r="Y9791" s="55"/>
    </row>
    <row r="9792" spans="21:25" x14ac:dyDescent="0.2">
      <c r="U9792" s="55"/>
      <c r="V9792" s="53"/>
      <c r="W9792" s="53"/>
      <c r="X9792" s="53"/>
      <c r="Y9792" s="55"/>
    </row>
    <row r="9793" spans="21:25" x14ac:dyDescent="0.2">
      <c r="U9793" s="55"/>
      <c r="V9793" s="53"/>
      <c r="W9793" s="53"/>
      <c r="X9793" s="53"/>
      <c r="Y9793" s="55"/>
    </row>
    <row r="9794" spans="21:25" x14ac:dyDescent="0.2">
      <c r="U9794" s="55"/>
      <c r="V9794" s="53"/>
      <c r="W9794" s="53"/>
      <c r="X9794" s="53"/>
      <c r="Y9794" s="55"/>
    </row>
    <row r="9795" spans="21:25" x14ac:dyDescent="0.2">
      <c r="U9795" s="55"/>
      <c r="V9795" s="53"/>
      <c r="W9795" s="53"/>
      <c r="X9795" s="53"/>
      <c r="Y9795" s="55"/>
    </row>
    <row r="9796" spans="21:25" x14ac:dyDescent="0.2">
      <c r="U9796" s="55"/>
      <c r="V9796" s="53"/>
      <c r="W9796" s="53"/>
      <c r="X9796" s="53"/>
      <c r="Y9796" s="55"/>
    </row>
    <row r="9797" spans="21:25" x14ac:dyDescent="0.2">
      <c r="U9797" s="55"/>
      <c r="V9797" s="53"/>
      <c r="W9797" s="53"/>
      <c r="X9797" s="53"/>
      <c r="Y9797" s="55"/>
    </row>
    <row r="9798" spans="21:25" x14ac:dyDescent="0.2">
      <c r="U9798" s="55"/>
      <c r="V9798" s="53"/>
      <c r="W9798" s="53"/>
      <c r="X9798" s="53"/>
      <c r="Y9798" s="55"/>
    </row>
    <row r="9799" spans="21:25" x14ac:dyDescent="0.2">
      <c r="U9799" s="55"/>
      <c r="V9799" s="53"/>
      <c r="W9799" s="53"/>
      <c r="X9799" s="53"/>
      <c r="Y9799" s="55"/>
    </row>
    <row r="9800" spans="21:25" x14ac:dyDescent="0.2">
      <c r="U9800" s="55"/>
      <c r="V9800" s="53"/>
      <c r="W9800" s="53"/>
      <c r="X9800" s="53"/>
      <c r="Y9800" s="55"/>
    </row>
    <row r="9801" spans="21:25" x14ac:dyDescent="0.2">
      <c r="U9801" s="55"/>
      <c r="V9801" s="53"/>
      <c r="W9801" s="53"/>
      <c r="X9801" s="53"/>
      <c r="Y9801" s="55"/>
    </row>
    <row r="9802" spans="21:25" x14ac:dyDescent="0.2">
      <c r="U9802" s="55"/>
      <c r="V9802" s="53"/>
      <c r="W9802" s="53"/>
      <c r="X9802" s="53"/>
      <c r="Y9802" s="55"/>
    </row>
    <row r="9803" spans="21:25" x14ac:dyDescent="0.2">
      <c r="U9803" s="55"/>
      <c r="V9803" s="53"/>
      <c r="W9803" s="53"/>
      <c r="X9803" s="53"/>
      <c r="Y9803" s="55"/>
    </row>
    <row r="9804" spans="21:25" x14ac:dyDescent="0.2">
      <c r="U9804" s="55"/>
      <c r="V9804" s="53"/>
      <c r="W9804" s="53"/>
      <c r="X9804" s="53"/>
      <c r="Y9804" s="55"/>
    </row>
    <row r="9805" spans="21:25" x14ac:dyDescent="0.2">
      <c r="U9805" s="55"/>
      <c r="V9805" s="53"/>
      <c r="W9805" s="53"/>
      <c r="X9805" s="53"/>
      <c r="Y9805" s="55"/>
    </row>
    <row r="9806" spans="21:25" x14ac:dyDescent="0.2">
      <c r="U9806" s="55"/>
      <c r="V9806" s="53"/>
      <c r="W9806" s="53"/>
      <c r="X9806" s="53"/>
      <c r="Y9806" s="55"/>
    </row>
    <row r="9807" spans="21:25" x14ac:dyDescent="0.2">
      <c r="U9807" s="55"/>
      <c r="V9807" s="53"/>
      <c r="W9807" s="53"/>
      <c r="X9807" s="53"/>
      <c r="Y9807" s="55"/>
    </row>
    <row r="9808" spans="21:25" x14ac:dyDescent="0.2">
      <c r="U9808" s="55"/>
      <c r="V9808" s="53"/>
      <c r="W9808" s="53"/>
      <c r="X9808" s="53"/>
      <c r="Y9808" s="55"/>
    </row>
    <row r="9809" spans="21:25" x14ac:dyDescent="0.2">
      <c r="U9809" s="55"/>
      <c r="V9809" s="53"/>
      <c r="W9809" s="53"/>
      <c r="X9809" s="53"/>
      <c r="Y9809" s="55"/>
    </row>
    <row r="9810" spans="21:25" x14ac:dyDescent="0.2">
      <c r="U9810" s="55"/>
      <c r="V9810" s="53"/>
      <c r="W9810" s="53"/>
      <c r="X9810" s="53"/>
      <c r="Y9810" s="55"/>
    </row>
    <row r="9811" spans="21:25" x14ac:dyDescent="0.2">
      <c r="U9811" s="55"/>
      <c r="V9811" s="53"/>
      <c r="W9811" s="53"/>
      <c r="X9811" s="53"/>
      <c r="Y9811" s="55"/>
    </row>
    <row r="9812" spans="21:25" x14ac:dyDescent="0.2">
      <c r="U9812" s="55"/>
      <c r="V9812" s="53"/>
      <c r="W9812" s="53"/>
      <c r="X9812" s="53"/>
      <c r="Y9812" s="55"/>
    </row>
    <row r="9813" spans="21:25" x14ac:dyDescent="0.2">
      <c r="U9813" s="55"/>
      <c r="V9813" s="53"/>
      <c r="W9813" s="53"/>
      <c r="X9813" s="53"/>
      <c r="Y9813" s="55"/>
    </row>
    <row r="9814" spans="21:25" x14ac:dyDescent="0.2">
      <c r="U9814" s="55"/>
      <c r="V9814" s="53"/>
      <c r="W9814" s="53"/>
      <c r="X9814" s="53"/>
      <c r="Y9814" s="55"/>
    </row>
    <row r="9815" spans="21:25" x14ac:dyDescent="0.2">
      <c r="U9815" s="55"/>
      <c r="V9815" s="53"/>
      <c r="W9815" s="53"/>
      <c r="X9815" s="53"/>
      <c r="Y9815" s="55"/>
    </row>
    <row r="9816" spans="21:25" x14ac:dyDescent="0.2">
      <c r="U9816" s="55"/>
      <c r="V9816" s="53"/>
      <c r="W9816" s="53"/>
      <c r="X9816" s="53"/>
      <c r="Y9816" s="55"/>
    </row>
    <row r="9817" spans="21:25" x14ac:dyDescent="0.2">
      <c r="U9817" s="55"/>
      <c r="V9817" s="53"/>
      <c r="W9817" s="53"/>
      <c r="X9817" s="53"/>
      <c r="Y9817" s="55"/>
    </row>
    <row r="9818" spans="21:25" x14ac:dyDescent="0.2">
      <c r="U9818" s="55"/>
      <c r="V9818" s="53"/>
      <c r="W9818" s="53"/>
      <c r="X9818" s="53"/>
      <c r="Y9818" s="55"/>
    </row>
    <row r="9819" spans="21:25" x14ac:dyDescent="0.2">
      <c r="U9819" s="55"/>
      <c r="V9819" s="53"/>
      <c r="W9819" s="53"/>
      <c r="X9819" s="53"/>
      <c r="Y9819" s="55"/>
    </row>
    <row r="9820" spans="21:25" x14ac:dyDescent="0.2">
      <c r="U9820" s="55"/>
      <c r="V9820" s="53"/>
      <c r="W9820" s="53"/>
      <c r="X9820" s="53"/>
      <c r="Y9820" s="55"/>
    </row>
    <row r="9821" spans="21:25" x14ac:dyDescent="0.2">
      <c r="U9821" s="55"/>
      <c r="V9821" s="53"/>
      <c r="W9821" s="53"/>
      <c r="X9821" s="53"/>
      <c r="Y9821" s="55"/>
    </row>
    <row r="9822" spans="21:25" x14ac:dyDescent="0.2">
      <c r="U9822" s="55"/>
      <c r="V9822" s="53"/>
      <c r="W9822" s="53"/>
      <c r="X9822" s="53"/>
      <c r="Y9822" s="55"/>
    </row>
    <row r="9823" spans="21:25" x14ac:dyDescent="0.2">
      <c r="U9823" s="55"/>
      <c r="V9823" s="53"/>
      <c r="W9823" s="53"/>
      <c r="X9823" s="53"/>
      <c r="Y9823" s="55"/>
    </row>
    <row r="9824" spans="21:25" x14ac:dyDescent="0.2">
      <c r="U9824" s="55"/>
      <c r="V9824" s="53"/>
      <c r="W9824" s="53"/>
      <c r="X9824" s="53"/>
      <c r="Y9824" s="55"/>
    </row>
    <row r="9825" spans="21:25" x14ac:dyDescent="0.2">
      <c r="U9825" s="55"/>
      <c r="V9825" s="53"/>
      <c r="W9825" s="53"/>
      <c r="X9825" s="53"/>
      <c r="Y9825" s="55"/>
    </row>
    <row r="9826" spans="21:25" x14ac:dyDescent="0.2">
      <c r="U9826" s="55"/>
      <c r="V9826" s="53"/>
      <c r="W9826" s="53"/>
      <c r="X9826" s="53"/>
      <c r="Y9826" s="55"/>
    </row>
    <row r="9827" spans="21:25" x14ac:dyDescent="0.2">
      <c r="U9827" s="55"/>
      <c r="V9827" s="53"/>
      <c r="W9827" s="53"/>
      <c r="X9827" s="53"/>
      <c r="Y9827" s="55"/>
    </row>
    <row r="9828" spans="21:25" x14ac:dyDescent="0.2">
      <c r="U9828" s="55"/>
      <c r="V9828" s="53"/>
      <c r="W9828" s="53"/>
      <c r="X9828" s="53"/>
      <c r="Y9828" s="55"/>
    </row>
    <row r="9829" spans="21:25" x14ac:dyDescent="0.2">
      <c r="U9829" s="55"/>
      <c r="V9829" s="53"/>
      <c r="W9829" s="53"/>
      <c r="X9829" s="53"/>
      <c r="Y9829" s="55"/>
    </row>
    <row r="9830" spans="21:25" x14ac:dyDescent="0.2">
      <c r="U9830" s="55"/>
      <c r="V9830" s="53"/>
      <c r="W9830" s="53"/>
      <c r="X9830" s="53"/>
      <c r="Y9830" s="55"/>
    </row>
    <row r="9831" spans="21:25" x14ac:dyDescent="0.2">
      <c r="U9831" s="55"/>
      <c r="V9831" s="53"/>
      <c r="W9831" s="53"/>
      <c r="X9831" s="53"/>
      <c r="Y9831" s="55"/>
    </row>
    <row r="9832" spans="21:25" x14ac:dyDescent="0.2">
      <c r="U9832" s="55"/>
      <c r="V9832" s="53"/>
      <c r="W9832" s="53"/>
      <c r="X9832" s="53"/>
      <c r="Y9832" s="55"/>
    </row>
    <row r="9833" spans="21:25" x14ac:dyDescent="0.2">
      <c r="U9833" s="55"/>
      <c r="V9833" s="53"/>
      <c r="W9833" s="53"/>
      <c r="X9833" s="53"/>
      <c r="Y9833" s="55"/>
    </row>
    <row r="9834" spans="21:25" x14ac:dyDescent="0.2">
      <c r="U9834" s="55"/>
      <c r="V9834" s="53"/>
      <c r="W9834" s="53"/>
      <c r="X9834" s="53"/>
      <c r="Y9834" s="55"/>
    </row>
    <row r="9835" spans="21:25" x14ac:dyDescent="0.2">
      <c r="U9835" s="55"/>
      <c r="V9835" s="53"/>
      <c r="W9835" s="53"/>
      <c r="X9835" s="53"/>
      <c r="Y9835" s="55"/>
    </row>
    <row r="9836" spans="21:25" x14ac:dyDescent="0.2">
      <c r="U9836" s="55"/>
      <c r="V9836" s="53"/>
      <c r="W9836" s="53"/>
      <c r="X9836" s="53"/>
      <c r="Y9836" s="55"/>
    </row>
    <row r="9837" spans="21:25" x14ac:dyDescent="0.2">
      <c r="U9837" s="55"/>
      <c r="V9837" s="53"/>
      <c r="W9837" s="53"/>
      <c r="X9837" s="53"/>
      <c r="Y9837" s="55"/>
    </row>
    <row r="9838" spans="21:25" x14ac:dyDescent="0.2">
      <c r="U9838" s="55"/>
      <c r="V9838" s="53"/>
      <c r="W9838" s="53"/>
      <c r="X9838" s="53"/>
      <c r="Y9838" s="55"/>
    </row>
    <row r="9839" spans="21:25" x14ac:dyDescent="0.2">
      <c r="U9839" s="55"/>
      <c r="V9839" s="53"/>
      <c r="W9839" s="53"/>
      <c r="X9839" s="53"/>
      <c r="Y9839" s="55"/>
    </row>
    <row r="9840" spans="21:25" x14ac:dyDescent="0.2">
      <c r="U9840" s="55"/>
      <c r="V9840" s="53"/>
      <c r="W9840" s="53"/>
      <c r="X9840" s="53"/>
      <c r="Y9840" s="55"/>
    </row>
    <row r="9841" spans="21:25" x14ac:dyDescent="0.2">
      <c r="U9841" s="55"/>
      <c r="V9841" s="53"/>
      <c r="W9841" s="53"/>
      <c r="X9841" s="53"/>
      <c r="Y9841" s="55"/>
    </row>
    <row r="9842" spans="21:25" x14ac:dyDescent="0.2">
      <c r="U9842" s="55"/>
      <c r="V9842" s="53"/>
      <c r="W9842" s="53"/>
      <c r="X9842" s="53"/>
      <c r="Y9842" s="55"/>
    </row>
    <row r="9843" spans="21:25" x14ac:dyDescent="0.2">
      <c r="U9843" s="55"/>
      <c r="V9843" s="53"/>
      <c r="W9843" s="53"/>
      <c r="X9843" s="53"/>
      <c r="Y9843" s="55"/>
    </row>
    <row r="9844" spans="21:25" x14ac:dyDescent="0.2">
      <c r="U9844" s="55"/>
      <c r="V9844" s="53"/>
      <c r="W9844" s="53"/>
      <c r="X9844" s="53"/>
      <c r="Y9844" s="55"/>
    </row>
    <row r="9845" spans="21:25" x14ac:dyDescent="0.2">
      <c r="U9845" s="55"/>
      <c r="V9845" s="53"/>
      <c r="W9845" s="53"/>
      <c r="X9845" s="53"/>
      <c r="Y9845" s="55"/>
    </row>
    <row r="9846" spans="21:25" x14ac:dyDescent="0.2">
      <c r="U9846" s="55"/>
      <c r="V9846" s="53"/>
      <c r="W9846" s="53"/>
      <c r="X9846" s="53"/>
      <c r="Y9846" s="55"/>
    </row>
    <row r="9847" spans="21:25" x14ac:dyDescent="0.2">
      <c r="U9847" s="55"/>
      <c r="V9847" s="53"/>
      <c r="W9847" s="53"/>
      <c r="X9847" s="53"/>
      <c r="Y9847" s="55"/>
    </row>
    <row r="9848" spans="21:25" x14ac:dyDescent="0.2">
      <c r="U9848" s="55"/>
      <c r="V9848" s="53"/>
      <c r="W9848" s="53"/>
      <c r="X9848" s="53"/>
      <c r="Y9848" s="55"/>
    </row>
    <row r="9849" spans="21:25" x14ac:dyDescent="0.2">
      <c r="U9849" s="55"/>
      <c r="V9849" s="53"/>
      <c r="W9849" s="53"/>
      <c r="X9849" s="53"/>
      <c r="Y9849" s="55"/>
    </row>
    <row r="9850" spans="21:25" x14ac:dyDescent="0.2">
      <c r="U9850" s="55"/>
      <c r="V9850" s="53"/>
      <c r="W9850" s="53"/>
      <c r="X9850" s="53"/>
      <c r="Y9850" s="55"/>
    </row>
    <row r="9851" spans="21:25" x14ac:dyDescent="0.2">
      <c r="U9851" s="55"/>
      <c r="V9851" s="53"/>
      <c r="W9851" s="53"/>
      <c r="X9851" s="53"/>
      <c r="Y9851" s="55"/>
    </row>
    <row r="9852" spans="21:25" x14ac:dyDescent="0.2">
      <c r="U9852" s="55"/>
      <c r="V9852" s="53"/>
      <c r="W9852" s="53"/>
      <c r="X9852" s="53"/>
      <c r="Y9852" s="55"/>
    </row>
    <row r="9853" spans="21:25" x14ac:dyDescent="0.2">
      <c r="U9853" s="55"/>
      <c r="V9853" s="53"/>
      <c r="W9853" s="53"/>
      <c r="X9853" s="53"/>
      <c r="Y9853" s="55"/>
    </row>
    <row r="9854" spans="21:25" x14ac:dyDescent="0.2">
      <c r="U9854" s="55"/>
      <c r="V9854" s="53"/>
      <c r="W9854" s="53"/>
      <c r="X9854" s="53"/>
      <c r="Y9854" s="55"/>
    </row>
    <row r="9855" spans="21:25" x14ac:dyDescent="0.2">
      <c r="U9855" s="55"/>
      <c r="V9855" s="53"/>
      <c r="W9855" s="53"/>
      <c r="X9855" s="53"/>
      <c r="Y9855" s="55"/>
    </row>
    <row r="9856" spans="21:25" x14ac:dyDescent="0.2">
      <c r="U9856" s="55"/>
      <c r="V9856" s="53"/>
      <c r="W9856" s="53"/>
      <c r="X9856" s="53"/>
      <c r="Y9856" s="55"/>
    </row>
    <row r="9857" spans="21:25" x14ac:dyDescent="0.2">
      <c r="U9857" s="55"/>
      <c r="V9857" s="53"/>
      <c r="W9857" s="53"/>
      <c r="X9857" s="53"/>
      <c r="Y9857" s="55"/>
    </row>
    <row r="9858" spans="21:25" x14ac:dyDescent="0.2">
      <c r="U9858" s="55"/>
      <c r="V9858" s="53"/>
      <c r="W9858" s="53"/>
      <c r="X9858" s="53"/>
      <c r="Y9858" s="55"/>
    </row>
    <row r="9859" spans="21:25" x14ac:dyDescent="0.2">
      <c r="U9859" s="55"/>
      <c r="V9859" s="53"/>
      <c r="W9859" s="53"/>
      <c r="X9859" s="53"/>
      <c r="Y9859" s="55"/>
    </row>
    <row r="9860" spans="21:25" x14ac:dyDescent="0.2">
      <c r="U9860" s="55"/>
      <c r="V9860" s="53"/>
      <c r="W9860" s="53"/>
      <c r="X9860" s="53"/>
      <c r="Y9860" s="55"/>
    </row>
    <row r="9861" spans="21:25" x14ac:dyDescent="0.2">
      <c r="U9861" s="55"/>
      <c r="V9861" s="53"/>
      <c r="W9861" s="53"/>
      <c r="X9861" s="53"/>
      <c r="Y9861" s="55"/>
    </row>
    <row r="9862" spans="21:25" x14ac:dyDescent="0.2">
      <c r="U9862" s="55"/>
      <c r="V9862" s="53"/>
      <c r="W9862" s="53"/>
      <c r="X9862" s="53"/>
      <c r="Y9862" s="55"/>
    </row>
    <row r="9863" spans="21:25" x14ac:dyDescent="0.2">
      <c r="U9863" s="55"/>
      <c r="V9863" s="53"/>
      <c r="W9863" s="53"/>
      <c r="X9863" s="53"/>
      <c r="Y9863" s="55"/>
    </row>
    <row r="9864" spans="21:25" x14ac:dyDescent="0.2">
      <c r="U9864" s="55"/>
      <c r="V9864" s="53"/>
      <c r="W9864" s="53"/>
      <c r="X9864" s="53"/>
      <c r="Y9864" s="55"/>
    </row>
    <row r="9865" spans="21:25" x14ac:dyDescent="0.2">
      <c r="U9865" s="55"/>
      <c r="V9865" s="53"/>
      <c r="W9865" s="53"/>
      <c r="X9865" s="53"/>
      <c r="Y9865" s="55"/>
    </row>
    <row r="9866" spans="21:25" x14ac:dyDescent="0.2">
      <c r="U9866" s="55"/>
      <c r="V9866" s="53"/>
      <c r="W9866" s="53"/>
      <c r="X9866" s="53"/>
      <c r="Y9866" s="55"/>
    </row>
    <row r="9867" spans="21:25" x14ac:dyDescent="0.2">
      <c r="U9867" s="55"/>
      <c r="V9867" s="53"/>
      <c r="W9867" s="53"/>
      <c r="X9867" s="53"/>
      <c r="Y9867" s="55"/>
    </row>
    <row r="9868" spans="21:25" x14ac:dyDescent="0.2">
      <c r="U9868" s="55"/>
      <c r="V9868" s="53"/>
      <c r="W9868" s="53"/>
      <c r="X9868" s="53"/>
      <c r="Y9868" s="55"/>
    </row>
    <row r="9869" spans="21:25" x14ac:dyDescent="0.2">
      <c r="U9869" s="55"/>
      <c r="V9869" s="53"/>
      <c r="W9869" s="53"/>
      <c r="X9869" s="53"/>
      <c r="Y9869" s="55"/>
    </row>
    <row r="9870" spans="21:25" x14ac:dyDescent="0.2">
      <c r="U9870" s="55"/>
      <c r="V9870" s="53"/>
      <c r="W9870" s="53"/>
      <c r="X9870" s="53"/>
      <c r="Y9870" s="55"/>
    </row>
    <row r="9871" spans="21:25" x14ac:dyDescent="0.2">
      <c r="U9871" s="55"/>
      <c r="V9871" s="53"/>
      <c r="W9871" s="53"/>
      <c r="X9871" s="53"/>
      <c r="Y9871" s="55"/>
    </row>
    <row r="9872" spans="21:25" x14ac:dyDescent="0.2">
      <c r="U9872" s="55"/>
      <c r="V9872" s="53"/>
      <c r="W9872" s="53"/>
      <c r="X9872" s="53"/>
      <c r="Y9872" s="55"/>
    </row>
    <row r="9873" spans="21:25" x14ac:dyDescent="0.2">
      <c r="U9873" s="55"/>
      <c r="V9873" s="53"/>
      <c r="W9873" s="53"/>
      <c r="X9873" s="53"/>
      <c r="Y9873" s="55"/>
    </row>
    <row r="9874" spans="21:25" x14ac:dyDescent="0.2">
      <c r="U9874" s="55"/>
      <c r="V9874" s="53"/>
      <c r="W9874" s="53"/>
      <c r="X9874" s="53"/>
      <c r="Y9874" s="55"/>
    </row>
    <row r="9875" spans="21:25" x14ac:dyDescent="0.2">
      <c r="U9875" s="55"/>
      <c r="V9875" s="53"/>
      <c r="W9875" s="53"/>
      <c r="X9875" s="53"/>
      <c r="Y9875" s="55"/>
    </row>
    <row r="9876" spans="21:25" x14ac:dyDescent="0.2">
      <c r="U9876" s="55"/>
      <c r="V9876" s="53"/>
      <c r="W9876" s="53"/>
      <c r="X9876" s="53"/>
      <c r="Y9876" s="55"/>
    </row>
    <row r="9877" spans="21:25" x14ac:dyDescent="0.2">
      <c r="U9877" s="55"/>
      <c r="V9877" s="53"/>
      <c r="W9877" s="53"/>
      <c r="X9877" s="53"/>
      <c r="Y9877" s="55"/>
    </row>
    <row r="9878" spans="21:25" x14ac:dyDescent="0.2">
      <c r="U9878" s="55"/>
      <c r="V9878" s="53"/>
      <c r="W9878" s="53"/>
      <c r="X9878" s="53"/>
      <c r="Y9878" s="55"/>
    </row>
    <row r="9879" spans="21:25" x14ac:dyDescent="0.2">
      <c r="U9879" s="55"/>
      <c r="V9879" s="53"/>
      <c r="W9879" s="53"/>
      <c r="X9879" s="53"/>
      <c r="Y9879" s="55"/>
    </row>
    <row r="9880" spans="21:25" x14ac:dyDescent="0.2">
      <c r="U9880" s="55"/>
      <c r="V9880" s="53"/>
      <c r="W9880" s="53"/>
      <c r="X9880" s="53"/>
      <c r="Y9880" s="55"/>
    </row>
    <row r="9881" spans="21:25" x14ac:dyDescent="0.2">
      <c r="U9881" s="55"/>
      <c r="V9881" s="53"/>
      <c r="W9881" s="53"/>
      <c r="X9881" s="53"/>
      <c r="Y9881" s="55"/>
    </row>
    <row r="9882" spans="21:25" x14ac:dyDescent="0.2">
      <c r="U9882" s="55"/>
      <c r="V9882" s="53"/>
      <c r="W9882" s="53"/>
      <c r="X9882" s="53"/>
      <c r="Y9882" s="55"/>
    </row>
    <row r="9883" spans="21:25" x14ac:dyDescent="0.2">
      <c r="U9883" s="55"/>
      <c r="V9883" s="53"/>
      <c r="W9883" s="53"/>
      <c r="X9883" s="53"/>
      <c r="Y9883" s="55"/>
    </row>
    <row r="9884" spans="21:25" x14ac:dyDescent="0.2">
      <c r="U9884" s="55"/>
      <c r="V9884" s="53"/>
      <c r="W9884" s="53"/>
      <c r="X9884" s="53"/>
      <c r="Y9884" s="55"/>
    </row>
    <row r="9885" spans="21:25" x14ac:dyDescent="0.2">
      <c r="U9885" s="55"/>
      <c r="V9885" s="53"/>
      <c r="W9885" s="53"/>
      <c r="X9885" s="53"/>
      <c r="Y9885" s="55"/>
    </row>
    <row r="9886" spans="21:25" x14ac:dyDescent="0.2">
      <c r="U9886" s="55"/>
      <c r="V9886" s="53"/>
      <c r="W9886" s="53"/>
      <c r="X9886" s="53"/>
      <c r="Y9886" s="55"/>
    </row>
    <row r="9887" spans="21:25" x14ac:dyDescent="0.2">
      <c r="U9887" s="55"/>
      <c r="V9887" s="53"/>
      <c r="W9887" s="53"/>
      <c r="X9887" s="53"/>
      <c r="Y9887" s="55"/>
    </row>
    <row r="9888" spans="21:25" x14ac:dyDescent="0.2">
      <c r="U9888" s="55"/>
      <c r="V9888" s="53"/>
      <c r="W9888" s="53"/>
      <c r="X9888" s="53"/>
      <c r="Y9888" s="55"/>
    </row>
    <row r="9889" spans="21:25" x14ac:dyDescent="0.2">
      <c r="U9889" s="55"/>
      <c r="V9889" s="53"/>
      <c r="W9889" s="53"/>
      <c r="X9889" s="53"/>
      <c r="Y9889" s="55"/>
    </row>
    <row r="9890" spans="21:25" x14ac:dyDescent="0.2">
      <c r="U9890" s="55"/>
      <c r="V9890" s="53"/>
      <c r="W9890" s="53"/>
      <c r="X9890" s="53"/>
      <c r="Y9890" s="55"/>
    </row>
    <row r="9891" spans="21:25" x14ac:dyDescent="0.2">
      <c r="U9891" s="55"/>
      <c r="V9891" s="53"/>
      <c r="W9891" s="53"/>
      <c r="X9891" s="53"/>
      <c r="Y9891" s="55"/>
    </row>
    <row r="9892" spans="21:25" x14ac:dyDescent="0.2">
      <c r="U9892" s="55"/>
      <c r="V9892" s="53"/>
      <c r="W9892" s="53"/>
      <c r="X9892" s="53"/>
      <c r="Y9892" s="55"/>
    </row>
    <row r="9893" spans="21:25" x14ac:dyDescent="0.2">
      <c r="U9893" s="55"/>
      <c r="V9893" s="53"/>
      <c r="W9893" s="53"/>
      <c r="X9893" s="53"/>
      <c r="Y9893" s="55"/>
    </row>
    <row r="9894" spans="21:25" x14ac:dyDescent="0.2">
      <c r="U9894" s="55"/>
      <c r="V9894" s="53"/>
      <c r="W9894" s="53"/>
      <c r="X9894" s="53"/>
      <c r="Y9894" s="55"/>
    </row>
    <row r="9895" spans="21:25" x14ac:dyDescent="0.2">
      <c r="U9895" s="55"/>
      <c r="V9895" s="53"/>
      <c r="W9895" s="53"/>
      <c r="X9895" s="53"/>
      <c r="Y9895" s="55"/>
    </row>
    <row r="9896" spans="21:25" x14ac:dyDescent="0.2">
      <c r="U9896" s="55"/>
      <c r="V9896" s="53"/>
      <c r="W9896" s="53"/>
      <c r="X9896" s="53"/>
      <c r="Y9896" s="55"/>
    </row>
    <row r="9897" spans="21:25" x14ac:dyDescent="0.2">
      <c r="U9897" s="55"/>
      <c r="V9897" s="53"/>
      <c r="W9897" s="53"/>
      <c r="X9897" s="53"/>
      <c r="Y9897" s="55"/>
    </row>
    <row r="9898" spans="21:25" x14ac:dyDescent="0.2">
      <c r="U9898" s="55"/>
      <c r="V9898" s="53"/>
      <c r="W9898" s="53"/>
      <c r="X9898" s="53"/>
      <c r="Y9898" s="55"/>
    </row>
    <row r="9899" spans="21:25" x14ac:dyDescent="0.2">
      <c r="U9899" s="55"/>
      <c r="V9899" s="53"/>
      <c r="W9899" s="53"/>
      <c r="X9899" s="53"/>
      <c r="Y9899" s="55"/>
    </row>
    <row r="9900" spans="21:25" x14ac:dyDescent="0.2">
      <c r="U9900" s="55"/>
      <c r="V9900" s="53"/>
      <c r="W9900" s="53"/>
      <c r="X9900" s="53"/>
      <c r="Y9900" s="55"/>
    </row>
    <row r="9901" spans="21:25" x14ac:dyDescent="0.2">
      <c r="U9901" s="55"/>
      <c r="V9901" s="53"/>
      <c r="W9901" s="53"/>
      <c r="X9901" s="53"/>
      <c r="Y9901" s="55"/>
    </row>
    <row r="9902" spans="21:25" x14ac:dyDescent="0.2">
      <c r="U9902" s="55"/>
      <c r="V9902" s="53"/>
      <c r="W9902" s="53"/>
      <c r="X9902" s="53"/>
      <c r="Y9902" s="55"/>
    </row>
    <row r="9903" spans="21:25" x14ac:dyDescent="0.2">
      <c r="U9903" s="55"/>
      <c r="V9903" s="53"/>
      <c r="W9903" s="53"/>
      <c r="X9903" s="53"/>
      <c r="Y9903" s="55"/>
    </row>
    <row r="9904" spans="21:25" x14ac:dyDescent="0.2">
      <c r="U9904" s="55"/>
      <c r="V9904" s="53"/>
      <c r="W9904" s="53"/>
      <c r="X9904" s="53"/>
      <c r="Y9904" s="55"/>
    </row>
    <row r="9905" spans="21:25" x14ac:dyDescent="0.2">
      <c r="U9905" s="55"/>
      <c r="V9905" s="53"/>
      <c r="W9905" s="53"/>
      <c r="X9905" s="53"/>
      <c r="Y9905" s="55"/>
    </row>
    <row r="9906" spans="21:25" x14ac:dyDescent="0.2">
      <c r="U9906" s="55"/>
      <c r="V9906" s="53"/>
      <c r="W9906" s="53"/>
      <c r="X9906" s="53"/>
      <c r="Y9906" s="55"/>
    </row>
    <row r="9907" spans="21:25" x14ac:dyDescent="0.2">
      <c r="U9907" s="55"/>
      <c r="V9907" s="53"/>
      <c r="W9907" s="53"/>
      <c r="X9907" s="53"/>
      <c r="Y9907" s="55"/>
    </row>
    <row r="9908" spans="21:25" x14ac:dyDescent="0.2">
      <c r="U9908" s="55"/>
      <c r="V9908" s="53"/>
      <c r="W9908" s="53"/>
      <c r="X9908" s="53"/>
      <c r="Y9908" s="55"/>
    </row>
    <row r="9909" spans="21:25" x14ac:dyDescent="0.2">
      <c r="U9909" s="55"/>
      <c r="V9909" s="53"/>
      <c r="W9909" s="53"/>
      <c r="X9909" s="53"/>
      <c r="Y9909" s="55"/>
    </row>
    <row r="9910" spans="21:25" x14ac:dyDescent="0.2">
      <c r="U9910" s="55"/>
      <c r="V9910" s="53"/>
      <c r="W9910" s="53"/>
      <c r="X9910" s="53"/>
      <c r="Y9910" s="55"/>
    </row>
    <row r="9911" spans="21:25" x14ac:dyDescent="0.2">
      <c r="U9911" s="55"/>
      <c r="V9911" s="53"/>
      <c r="W9911" s="53"/>
      <c r="X9911" s="53"/>
      <c r="Y9911" s="55"/>
    </row>
    <row r="9912" spans="21:25" x14ac:dyDescent="0.2">
      <c r="U9912" s="55"/>
      <c r="V9912" s="53"/>
      <c r="W9912" s="53"/>
      <c r="X9912" s="53"/>
      <c r="Y9912" s="55"/>
    </row>
    <row r="9913" spans="21:25" x14ac:dyDescent="0.2">
      <c r="U9913" s="55"/>
      <c r="V9913" s="53"/>
      <c r="W9913" s="53"/>
      <c r="X9913" s="53"/>
      <c r="Y9913" s="55"/>
    </row>
    <row r="9914" spans="21:25" x14ac:dyDescent="0.2">
      <c r="U9914" s="55"/>
      <c r="V9914" s="53"/>
      <c r="W9914" s="53"/>
      <c r="X9914" s="53"/>
      <c r="Y9914" s="55"/>
    </row>
    <row r="9915" spans="21:25" x14ac:dyDescent="0.2">
      <c r="U9915" s="55"/>
      <c r="V9915" s="53"/>
      <c r="W9915" s="53"/>
      <c r="X9915" s="53"/>
      <c r="Y9915" s="55"/>
    </row>
    <row r="9916" spans="21:25" x14ac:dyDescent="0.2">
      <c r="U9916" s="55"/>
      <c r="V9916" s="53"/>
      <c r="W9916" s="53"/>
      <c r="X9916" s="53"/>
      <c r="Y9916" s="55"/>
    </row>
    <row r="9917" spans="21:25" x14ac:dyDescent="0.2">
      <c r="U9917" s="55"/>
      <c r="V9917" s="53"/>
      <c r="W9917" s="53"/>
      <c r="X9917" s="53"/>
      <c r="Y9917" s="55"/>
    </row>
    <row r="9918" spans="21:25" x14ac:dyDescent="0.2">
      <c r="U9918" s="55"/>
      <c r="V9918" s="53"/>
      <c r="W9918" s="53"/>
      <c r="X9918" s="53"/>
      <c r="Y9918" s="55"/>
    </row>
    <row r="9919" spans="21:25" x14ac:dyDescent="0.2">
      <c r="U9919" s="55"/>
      <c r="V9919" s="53"/>
      <c r="W9919" s="53"/>
      <c r="X9919" s="53"/>
      <c r="Y9919" s="55"/>
    </row>
    <row r="9920" spans="21:25" x14ac:dyDescent="0.2">
      <c r="U9920" s="55"/>
      <c r="V9920" s="53"/>
      <c r="W9920" s="53"/>
      <c r="X9920" s="53"/>
      <c r="Y9920" s="55"/>
    </row>
    <row r="9921" spans="21:25" x14ac:dyDescent="0.2">
      <c r="U9921" s="55"/>
      <c r="V9921" s="53"/>
      <c r="W9921" s="53"/>
      <c r="X9921" s="53"/>
      <c r="Y9921" s="55"/>
    </row>
    <row r="9922" spans="21:25" x14ac:dyDescent="0.2">
      <c r="U9922" s="55"/>
      <c r="V9922" s="53"/>
      <c r="W9922" s="53"/>
      <c r="X9922" s="53"/>
      <c r="Y9922" s="55"/>
    </row>
    <row r="9923" spans="21:25" x14ac:dyDescent="0.2">
      <c r="U9923" s="55"/>
      <c r="V9923" s="53"/>
      <c r="W9923" s="53"/>
      <c r="X9923" s="53"/>
      <c r="Y9923" s="55"/>
    </row>
    <row r="9924" spans="21:25" x14ac:dyDescent="0.2">
      <c r="U9924" s="55"/>
      <c r="V9924" s="53"/>
      <c r="W9924" s="53"/>
      <c r="X9924" s="53"/>
      <c r="Y9924" s="55"/>
    </row>
    <row r="9925" spans="21:25" x14ac:dyDescent="0.2">
      <c r="U9925" s="55"/>
      <c r="V9925" s="53"/>
      <c r="W9925" s="53"/>
      <c r="X9925" s="53"/>
      <c r="Y9925" s="55"/>
    </row>
    <row r="9926" spans="21:25" x14ac:dyDescent="0.2">
      <c r="U9926" s="55"/>
      <c r="V9926" s="53"/>
      <c r="W9926" s="53"/>
      <c r="X9926" s="53"/>
      <c r="Y9926" s="55"/>
    </row>
    <row r="9927" spans="21:25" x14ac:dyDescent="0.2">
      <c r="U9927" s="55"/>
      <c r="V9927" s="53"/>
      <c r="W9927" s="53"/>
      <c r="X9927" s="53"/>
      <c r="Y9927" s="55"/>
    </row>
    <row r="9928" spans="21:25" x14ac:dyDescent="0.2">
      <c r="U9928" s="55"/>
      <c r="V9928" s="53"/>
      <c r="W9928" s="53"/>
      <c r="X9928" s="53"/>
      <c r="Y9928" s="55"/>
    </row>
    <row r="9929" spans="21:25" x14ac:dyDescent="0.2">
      <c r="U9929" s="55"/>
      <c r="V9929" s="53"/>
      <c r="W9929" s="53"/>
      <c r="X9929" s="53"/>
      <c r="Y9929" s="55"/>
    </row>
    <row r="9930" spans="21:25" x14ac:dyDescent="0.2">
      <c r="U9930" s="55"/>
      <c r="V9930" s="53"/>
      <c r="W9930" s="53"/>
      <c r="X9930" s="53"/>
      <c r="Y9930" s="55"/>
    </row>
    <row r="9931" spans="21:25" x14ac:dyDescent="0.2">
      <c r="U9931" s="55"/>
      <c r="V9931" s="53"/>
      <c r="W9931" s="53"/>
      <c r="X9931" s="53"/>
      <c r="Y9931" s="55"/>
    </row>
    <row r="9932" spans="21:25" x14ac:dyDescent="0.2">
      <c r="U9932" s="55"/>
      <c r="V9932" s="53"/>
      <c r="W9932" s="53"/>
      <c r="X9932" s="53"/>
      <c r="Y9932" s="55"/>
    </row>
    <row r="9933" spans="21:25" x14ac:dyDescent="0.2">
      <c r="U9933" s="55"/>
      <c r="V9933" s="53"/>
      <c r="W9933" s="53"/>
      <c r="X9933" s="53"/>
      <c r="Y9933" s="55"/>
    </row>
    <row r="9934" spans="21:25" x14ac:dyDescent="0.2">
      <c r="U9934" s="55"/>
      <c r="V9934" s="53"/>
      <c r="W9934" s="53"/>
      <c r="X9934" s="53"/>
      <c r="Y9934" s="55"/>
    </row>
    <row r="9935" spans="21:25" x14ac:dyDescent="0.2">
      <c r="U9935" s="55"/>
      <c r="V9935" s="53"/>
      <c r="W9935" s="53"/>
      <c r="X9935" s="53"/>
      <c r="Y9935" s="55"/>
    </row>
    <row r="9936" spans="21:25" x14ac:dyDescent="0.2">
      <c r="U9936" s="55"/>
      <c r="V9936" s="53"/>
      <c r="W9936" s="53"/>
      <c r="X9936" s="53"/>
      <c r="Y9936" s="55"/>
    </row>
    <row r="9937" spans="21:25" x14ac:dyDescent="0.2">
      <c r="U9937" s="55"/>
      <c r="V9937" s="53"/>
      <c r="W9937" s="53"/>
      <c r="X9937" s="53"/>
      <c r="Y9937" s="55"/>
    </row>
    <row r="9938" spans="21:25" x14ac:dyDescent="0.2">
      <c r="U9938" s="55"/>
      <c r="V9938" s="53"/>
      <c r="W9938" s="53"/>
      <c r="X9938" s="53"/>
      <c r="Y9938" s="55"/>
    </row>
    <row r="9939" spans="21:25" x14ac:dyDescent="0.2">
      <c r="U9939" s="55"/>
      <c r="V9939" s="53"/>
      <c r="W9939" s="53"/>
      <c r="X9939" s="53"/>
      <c r="Y9939" s="55"/>
    </row>
    <row r="9940" spans="21:25" x14ac:dyDescent="0.2">
      <c r="U9940" s="55"/>
      <c r="V9940" s="53"/>
      <c r="W9940" s="53"/>
      <c r="X9940" s="53"/>
      <c r="Y9940" s="55"/>
    </row>
    <row r="9941" spans="21:25" x14ac:dyDescent="0.2">
      <c r="U9941" s="55"/>
      <c r="V9941" s="53"/>
      <c r="W9941" s="53"/>
      <c r="X9941" s="53"/>
      <c r="Y9941" s="55"/>
    </row>
    <row r="9942" spans="21:25" x14ac:dyDescent="0.2">
      <c r="U9942" s="55"/>
      <c r="V9942" s="53"/>
      <c r="W9942" s="53"/>
      <c r="X9942" s="53"/>
      <c r="Y9942" s="55"/>
    </row>
    <row r="9943" spans="21:25" x14ac:dyDescent="0.2">
      <c r="U9943" s="55"/>
      <c r="V9943" s="53"/>
      <c r="W9943" s="53"/>
      <c r="X9943" s="53"/>
      <c r="Y9943" s="55"/>
    </row>
    <row r="9944" spans="21:25" x14ac:dyDescent="0.2">
      <c r="U9944" s="55"/>
      <c r="V9944" s="53"/>
      <c r="W9944" s="53"/>
      <c r="X9944" s="53"/>
      <c r="Y9944" s="55"/>
    </row>
    <row r="9945" spans="21:25" x14ac:dyDescent="0.2">
      <c r="U9945" s="55"/>
      <c r="V9945" s="53"/>
      <c r="W9945" s="53"/>
      <c r="X9945" s="53"/>
      <c r="Y9945" s="55"/>
    </row>
    <row r="9946" spans="21:25" x14ac:dyDescent="0.2">
      <c r="U9946" s="55"/>
      <c r="V9946" s="53"/>
      <c r="W9946" s="53"/>
      <c r="X9946" s="53"/>
      <c r="Y9946" s="55"/>
    </row>
    <row r="9947" spans="21:25" x14ac:dyDescent="0.2">
      <c r="U9947" s="55"/>
      <c r="V9947" s="53"/>
      <c r="W9947" s="53"/>
      <c r="X9947" s="53"/>
      <c r="Y9947" s="55"/>
    </row>
    <row r="9948" spans="21:25" x14ac:dyDescent="0.2">
      <c r="U9948" s="55"/>
      <c r="V9948" s="53"/>
      <c r="W9948" s="53"/>
      <c r="X9948" s="53"/>
      <c r="Y9948" s="55"/>
    </row>
    <row r="9949" spans="21:25" x14ac:dyDescent="0.2">
      <c r="U9949" s="55"/>
      <c r="V9949" s="53"/>
      <c r="W9949" s="53"/>
      <c r="X9949" s="53"/>
      <c r="Y9949" s="55"/>
    </row>
    <row r="9950" spans="21:25" x14ac:dyDescent="0.2">
      <c r="U9950" s="55"/>
      <c r="V9950" s="53"/>
      <c r="W9950" s="53"/>
      <c r="X9950" s="53"/>
      <c r="Y9950" s="55"/>
    </row>
    <row r="9951" spans="21:25" x14ac:dyDescent="0.2">
      <c r="U9951" s="55"/>
      <c r="V9951" s="53"/>
      <c r="W9951" s="53"/>
      <c r="X9951" s="53"/>
      <c r="Y9951" s="55"/>
    </row>
    <row r="9952" spans="21:25" x14ac:dyDescent="0.2">
      <c r="U9952" s="55"/>
      <c r="V9952" s="53"/>
      <c r="W9952" s="53"/>
      <c r="X9952" s="53"/>
      <c r="Y9952" s="55"/>
    </row>
    <row r="9953" spans="21:25" x14ac:dyDescent="0.2">
      <c r="U9953" s="55"/>
      <c r="V9953" s="53"/>
      <c r="W9953" s="53"/>
      <c r="X9953" s="53"/>
      <c r="Y9953" s="55"/>
    </row>
    <row r="9954" spans="21:25" x14ac:dyDescent="0.2">
      <c r="U9954" s="55"/>
      <c r="V9954" s="53"/>
      <c r="W9954" s="53"/>
      <c r="X9954" s="53"/>
      <c r="Y9954" s="55"/>
    </row>
    <row r="9955" spans="21:25" x14ac:dyDescent="0.2">
      <c r="U9955" s="55"/>
      <c r="V9955" s="53"/>
      <c r="W9955" s="53"/>
      <c r="X9955" s="53"/>
      <c r="Y9955" s="55"/>
    </row>
    <row r="9956" spans="21:25" x14ac:dyDescent="0.2">
      <c r="U9956" s="55"/>
      <c r="V9956" s="53"/>
      <c r="W9956" s="53"/>
      <c r="X9956" s="53"/>
      <c r="Y9956" s="55"/>
    </row>
    <row r="9957" spans="21:25" x14ac:dyDescent="0.2">
      <c r="U9957" s="55"/>
      <c r="V9957" s="53"/>
      <c r="W9957" s="53"/>
      <c r="X9957" s="53"/>
      <c r="Y9957" s="55"/>
    </row>
    <row r="9958" spans="21:25" x14ac:dyDescent="0.2">
      <c r="U9958" s="55"/>
      <c r="V9958" s="53"/>
      <c r="W9958" s="53"/>
      <c r="X9958" s="53"/>
      <c r="Y9958" s="55"/>
    </row>
    <row r="9959" spans="21:25" x14ac:dyDescent="0.2">
      <c r="U9959" s="55"/>
      <c r="V9959" s="53"/>
      <c r="W9959" s="53"/>
      <c r="X9959" s="53"/>
      <c r="Y9959" s="55"/>
    </row>
    <row r="9960" spans="21:25" x14ac:dyDescent="0.2">
      <c r="U9960" s="55"/>
      <c r="V9960" s="53"/>
      <c r="W9960" s="53"/>
      <c r="X9960" s="53"/>
      <c r="Y9960" s="55"/>
    </row>
    <row r="9961" spans="21:25" x14ac:dyDescent="0.2">
      <c r="U9961" s="55"/>
      <c r="V9961" s="53"/>
      <c r="W9961" s="53"/>
      <c r="X9961" s="53"/>
      <c r="Y9961" s="55"/>
    </row>
    <row r="9962" spans="21:25" x14ac:dyDescent="0.2">
      <c r="U9962" s="55"/>
      <c r="V9962" s="53"/>
      <c r="W9962" s="53"/>
      <c r="X9962" s="53"/>
      <c r="Y9962" s="55"/>
    </row>
    <row r="9963" spans="21:25" x14ac:dyDescent="0.2">
      <c r="U9963" s="55"/>
      <c r="V9963" s="53"/>
      <c r="W9963" s="53"/>
      <c r="X9963" s="53"/>
      <c r="Y9963" s="55"/>
    </row>
    <row r="9964" spans="21:25" x14ac:dyDescent="0.2">
      <c r="U9964" s="55"/>
      <c r="V9964" s="53"/>
      <c r="W9964" s="53"/>
      <c r="X9964" s="53"/>
      <c r="Y9964" s="55"/>
    </row>
    <row r="9965" spans="21:25" x14ac:dyDescent="0.2">
      <c r="U9965" s="55"/>
      <c r="V9965" s="53"/>
      <c r="W9965" s="53"/>
      <c r="X9965" s="53"/>
      <c r="Y9965" s="55"/>
    </row>
    <row r="9966" spans="21:25" x14ac:dyDescent="0.2">
      <c r="U9966" s="55"/>
      <c r="V9966" s="53"/>
      <c r="W9966" s="53"/>
      <c r="X9966" s="53"/>
      <c r="Y9966" s="55"/>
    </row>
    <row r="9967" spans="21:25" x14ac:dyDescent="0.2">
      <c r="U9967" s="55"/>
      <c r="V9967" s="53"/>
      <c r="W9967" s="53"/>
      <c r="X9967" s="53"/>
      <c r="Y9967" s="55"/>
    </row>
    <row r="9968" spans="21:25" x14ac:dyDescent="0.2">
      <c r="U9968" s="55"/>
      <c r="V9968" s="53"/>
      <c r="W9968" s="53"/>
      <c r="X9968" s="53"/>
      <c r="Y9968" s="55"/>
    </row>
    <row r="9969" spans="21:25" x14ac:dyDescent="0.2">
      <c r="U9969" s="55"/>
      <c r="V9969" s="53"/>
      <c r="W9969" s="53"/>
      <c r="X9969" s="53"/>
      <c r="Y9969" s="55"/>
    </row>
    <row r="9970" spans="21:25" x14ac:dyDescent="0.2">
      <c r="U9970" s="55"/>
      <c r="V9970" s="53"/>
      <c r="W9970" s="53"/>
      <c r="X9970" s="53"/>
      <c r="Y9970" s="55"/>
    </row>
    <row r="9971" spans="21:25" x14ac:dyDescent="0.2">
      <c r="U9971" s="55"/>
      <c r="V9971" s="53"/>
      <c r="W9971" s="53"/>
      <c r="X9971" s="53"/>
      <c r="Y9971" s="55"/>
    </row>
    <row r="9972" spans="21:25" x14ac:dyDescent="0.2">
      <c r="U9972" s="55"/>
      <c r="V9972" s="53"/>
      <c r="W9972" s="53"/>
      <c r="X9972" s="53"/>
      <c r="Y9972" s="55"/>
    </row>
    <row r="9973" spans="21:25" x14ac:dyDescent="0.2">
      <c r="U9973" s="55"/>
      <c r="V9973" s="53"/>
      <c r="W9973" s="53"/>
      <c r="X9973" s="53"/>
      <c r="Y9973" s="55"/>
    </row>
    <row r="9974" spans="21:25" x14ac:dyDescent="0.2">
      <c r="U9974" s="55"/>
      <c r="V9974" s="53"/>
      <c r="W9974" s="53"/>
      <c r="X9974" s="53"/>
      <c r="Y9974" s="55"/>
    </row>
    <row r="9975" spans="21:25" x14ac:dyDescent="0.2">
      <c r="U9975" s="55"/>
      <c r="V9975" s="53"/>
      <c r="W9975" s="53"/>
      <c r="X9975" s="53"/>
      <c r="Y9975" s="55"/>
    </row>
    <row r="9976" spans="21:25" x14ac:dyDescent="0.2">
      <c r="U9976" s="55"/>
      <c r="V9976" s="53"/>
      <c r="W9976" s="53"/>
      <c r="X9976" s="53"/>
      <c r="Y9976" s="55"/>
    </row>
    <row r="9977" spans="21:25" x14ac:dyDescent="0.2">
      <c r="U9977" s="55"/>
      <c r="V9977" s="53"/>
      <c r="W9977" s="53"/>
      <c r="X9977" s="53"/>
      <c r="Y9977" s="55"/>
    </row>
    <row r="9978" spans="21:25" x14ac:dyDescent="0.2">
      <c r="U9978" s="55"/>
      <c r="V9978" s="53"/>
      <c r="W9978" s="53"/>
      <c r="X9978" s="53"/>
      <c r="Y9978" s="55"/>
    </row>
    <row r="9979" spans="21:25" x14ac:dyDescent="0.2">
      <c r="U9979" s="55"/>
      <c r="V9979" s="53"/>
      <c r="W9979" s="53"/>
      <c r="X9979" s="53"/>
      <c r="Y9979" s="55"/>
    </row>
    <row r="9980" spans="21:25" x14ac:dyDescent="0.2">
      <c r="U9980" s="55"/>
      <c r="V9980" s="53"/>
      <c r="W9980" s="53"/>
      <c r="X9980" s="53"/>
      <c r="Y9980" s="55"/>
    </row>
    <row r="9981" spans="21:25" x14ac:dyDescent="0.2">
      <c r="U9981" s="55"/>
      <c r="V9981" s="53"/>
      <c r="W9981" s="53"/>
      <c r="X9981" s="53"/>
      <c r="Y9981" s="55"/>
    </row>
    <row r="9982" spans="21:25" x14ac:dyDescent="0.2">
      <c r="U9982" s="55"/>
      <c r="V9982" s="53"/>
      <c r="W9982" s="53"/>
      <c r="X9982" s="53"/>
      <c r="Y9982" s="55"/>
    </row>
    <row r="9983" spans="21:25" x14ac:dyDescent="0.2">
      <c r="U9983" s="55"/>
      <c r="V9983" s="53"/>
      <c r="W9983" s="53"/>
      <c r="X9983" s="53"/>
      <c r="Y9983" s="55"/>
    </row>
    <row r="9984" spans="21:25" x14ac:dyDescent="0.2">
      <c r="U9984" s="55"/>
      <c r="V9984" s="53"/>
      <c r="W9984" s="53"/>
      <c r="X9984" s="53"/>
      <c r="Y9984" s="55"/>
    </row>
    <row r="9985" spans="21:25" x14ac:dyDescent="0.2">
      <c r="U9985" s="55"/>
      <c r="V9985" s="53"/>
      <c r="W9985" s="53"/>
      <c r="X9985" s="53"/>
      <c r="Y9985" s="55"/>
    </row>
    <row r="9986" spans="21:25" x14ac:dyDescent="0.2">
      <c r="U9986" s="55"/>
      <c r="V9986" s="53"/>
      <c r="W9986" s="53"/>
      <c r="X9986" s="53"/>
      <c r="Y9986" s="55"/>
    </row>
    <row r="9987" spans="21:25" x14ac:dyDescent="0.2">
      <c r="U9987" s="55"/>
      <c r="V9987" s="53"/>
      <c r="W9987" s="53"/>
      <c r="X9987" s="53"/>
      <c r="Y9987" s="55"/>
    </row>
    <row r="9988" spans="21:25" x14ac:dyDescent="0.2">
      <c r="U9988" s="55"/>
      <c r="V9988" s="53"/>
      <c r="W9988" s="53"/>
      <c r="X9988" s="53"/>
      <c r="Y9988" s="55"/>
    </row>
    <row r="9989" spans="21:25" x14ac:dyDescent="0.2">
      <c r="U9989" s="55"/>
      <c r="V9989" s="53"/>
      <c r="W9989" s="53"/>
      <c r="X9989" s="53"/>
      <c r="Y9989" s="55"/>
    </row>
    <row r="9990" spans="21:25" x14ac:dyDescent="0.2">
      <c r="U9990" s="55"/>
      <c r="V9990" s="53"/>
      <c r="W9990" s="53"/>
      <c r="X9990" s="53"/>
      <c r="Y9990" s="55"/>
    </row>
    <row r="9991" spans="21:25" x14ac:dyDescent="0.2">
      <c r="U9991" s="55"/>
      <c r="V9991" s="53"/>
      <c r="W9991" s="53"/>
      <c r="X9991" s="53"/>
      <c r="Y9991" s="55"/>
    </row>
    <row r="9992" spans="21:25" x14ac:dyDescent="0.2">
      <c r="U9992" s="55"/>
      <c r="V9992" s="53"/>
      <c r="W9992" s="53"/>
      <c r="X9992" s="53"/>
      <c r="Y9992" s="55"/>
    </row>
    <row r="9993" spans="21:25" x14ac:dyDescent="0.2">
      <c r="U9993" s="55"/>
      <c r="V9993" s="53"/>
      <c r="W9993" s="53"/>
      <c r="X9993" s="53"/>
      <c r="Y9993" s="55"/>
    </row>
    <row r="9994" spans="21:25" x14ac:dyDescent="0.2">
      <c r="U9994" s="55"/>
      <c r="V9994" s="53"/>
      <c r="W9994" s="53"/>
      <c r="X9994" s="53"/>
      <c r="Y9994" s="55"/>
    </row>
    <row r="9995" spans="21:25" x14ac:dyDescent="0.2">
      <c r="U9995" s="55"/>
      <c r="V9995" s="53"/>
      <c r="W9995" s="53"/>
      <c r="X9995" s="53"/>
      <c r="Y9995" s="55"/>
    </row>
    <row r="9996" spans="21:25" x14ac:dyDescent="0.2">
      <c r="U9996" s="55"/>
      <c r="V9996" s="53"/>
      <c r="W9996" s="53"/>
      <c r="X9996" s="53"/>
      <c r="Y9996" s="55"/>
    </row>
    <row r="9997" spans="21:25" x14ac:dyDescent="0.2">
      <c r="U9997" s="55"/>
      <c r="V9997" s="53"/>
      <c r="W9997" s="53"/>
      <c r="X9997" s="53"/>
      <c r="Y9997" s="55"/>
    </row>
    <row r="9998" spans="21:25" x14ac:dyDescent="0.2">
      <c r="U9998" s="55"/>
      <c r="V9998" s="53"/>
      <c r="W9998" s="53"/>
      <c r="X9998" s="53"/>
      <c r="Y9998" s="55"/>
    </row>
    <row r="9999" spans="21:25" x14ac:dyDescent="0.2">
      <c r="U9999" s="55"/>
      <c r="V9999" s="53"/>
      <c r="W9999" s="53"/>
      <c r="X9999" s="53"/>
      <c r="Y9999" s="55"/>
    </row>
    <row r="10000" spans="21:25" x14ac:dyDescent="0.2">
      <c r="U10000" s="55"/>
      <c r="V10000" s="53"/>
      <c r="W10000" s="53"/>
      <c r="X10000" s="53"/>
      <c r="Y10000" s="55"/>
    </row>
    <row r="10001" spans="21:25" x14ac:dyDescent="0.2">
      <c r="U10001" s="55"/>
      <c r="V10001" s="53"/>
      <c r="W10001" s="53"/>
      <c r="X10001" s="53"/>
      <c r="Y10001" s="55"/>
    </row>
    <row r="10002" spans="21:25" x14ac:dyDescent="0.2">
      <c r="U10002" s="55"/>
      <c r="V10002" s="53"/>
      <c r="W10002" s="53"/>
      <c r="X10002" s="53"/>
      <c r="Y10002" s="55"/>
    </row>
    <row r="10003" spans="21:25" x14ac:dyDescent="0.2">
      <c r="U10003" s="55"/>
      <c r="V10003" s="53"/>
      <c r="W10003" s="53"/>
      <c r="X10003" s="53"/>
      <c r="Y10003" s="55"/>
    </row>
    <row r="10004" spans="21:25" x14ac:dyDescent="0.2">
      <c r="U10004" s="55"/>
      <c r="V10004" s="53"/>
      <c r="W10004" s="53"/>
      <c r="X10004" s="53"/>
      <c r="Y10004" s="55"/>
    </row>
    <row r="10005" spans="21:25" x14ac:dyDescent="0.2">
      <c r="U10005" s="55"/>
      <c r="V10005" s="53"/>
      <c r="W10005" s="53"/>
      <c r="X10005" s="53"/>
      <c r="Y10005" s="55"/>
    </row>
    <row r="10006" spans="21:25" x14ac:dyDescent="0.2">
      <c r="U10006" s="55"/>
      <c r="V10006" s="53"/>
      <c r="W10006" s="53"/>
      <c r="X10006" s="53"/>
      <c r="Y10006" s="55"/>
    </row>
    <row r="10007" spans="21:25" x14ac:dyDescent="0.2">
      <c r="U10007" s="55"/>
      <c r="V10007" s="53"/>
      <c r="W10007" s="53"/>
      <c r="X10007" s="53"/>
      <c r="Y10007" s="55"/>
    </row>
    <row r="10008" spans="21:25" x14ac:dyDescent="0.2">
      <c r="U10008" s="55"/>
      <c r="V10008" s="53"/>
      <c r="W10008" s="53"/>
      <c r="X10008" s="53"/>
      <c r="Y10008" s="55"/>
    </row>
    <row r="10009" spans="21:25" x14ac:dyDescent="0.2">
      <c r="U10009" s="55"/>
      <c r="V10009" s="53"/>
      <c r="W10009" s="53"/>
      <c r="X10009" s="53"/>
      <c r="Y10009" s="55"/>
    </row>
    <row r="10010" spans="21:25" x14ac:dyDescent="0.2">
      <c r="U10010" s="55"/>
      <c r="V10010" s="53"/>
      <c r="W10010" s="53"/>
      <c r="X10010" s="53"/>
      <c r="Y10010" s="55"/>
    </row>
    <row r="10011" spans="21:25" x14ac:dyDescent="0.2">
      <c r="U10011" s="55"/>
      <c r="V10011" s="53"/>
      <c r="W10011" s="53"/>
      <c r="X10011" s="53"/>
      <c r="Y10011" s="55"/>
    </row>
    <row r="10012" spans="21:25" x14ac:dyDescent="0.2">
      <c r="U10012" s="55"/>
      <c r="V10012" s="53"/>
      <c r="W10012" s="53"/>
      <c r="X10012" s="53"/>
      <c r="Y10012" s="55"/>
    </row>
    <row r="10013" spans="21:25" x14ac:dyDescent="0.2">
      <c r="U10013" s="55"/>
      <c r="V10013" s="53"/>
      <c r="W10013" s="53"/>
      <c r="X10013" s="53"/>
      <c r="Y10013" s="55"/>
    </row>
    <row r="10014" spans="21:25" x14ac:dyDescent="0.2">
      <c r="U10014" s="55"/>
      <c r="V10014" s="53"/>
      <c r="W10014" s="53"/>
      <c r="X10014" s="53"/>
      <c r="Y10014" s="55"/>
    </row>
    <row r="10015" spans="21:25" x14ac:dyDescent="0.2">
      <c r="U10015" s="55"/>
      <c r="V10015" s="53"/>
      <c r="W10015" s="53"/>
      <c r="X10015" s="53"/>
      <c r="Y10015" s="55"/>
    </row>
    <row r="10016" spans="21:25" x14ac:dyDescent="0.2">
      <c r="U10016" s="55"/>
      <c r="V10016" s="53"/>
      <c r="W10016" s="53"/>
      <c r="X10016" s="53"/>
      <c r="Y10016" s="55"/>
    </row>
    <row r="10017" spans="21:25" x14ac:dyDescent="0.2">
      <c r="U10017" s="55"/>
      <c r="V10017" s="53"/>
      <c r="W10017" s="53"/>
      <c r="X10017" s="53"/>
      <c r="Y10017" s="55"/>
    </row>
    <row r="10018" spans="21:25" x14ac:dyDescent="0.2">
      <c r="U10018" s="55"/>
      <c r="V10018" s="53"/>
      <c r="W10018" s="53"/>
      <c r="X10018" s="53"/>
      <c r="Y10018" s="55"/>
    </row>
    <row r="10019" spans="21:25" x14ac:dyDescent="0.2">
      <c r="U10019" s="55"/>
      <c r="V10019" s="53"/>
      <c r="W10019" s="53"/>
      <c r="X10019" s="53"/>
      <c r="Y10019" s="55"/>
    </row>
    <row r="10020" spans="21:25" x14ac:dyDescent="0.2">
      <c r="U10020" s="55"/>
      <c r="V10020" s="53"/>
      <c r="W10020" s="53"/>
      <c r="X10020" s="53"/>
      <c r="Y10020" s="55"/>
    </row>
    <row r="10021" spans="21:25" x14ac:dyDescent="0.2">
      <c r="U10021" s="55"/>
      <c r="V10021" s="53"/>
      <c r="W10021" s="53"/>
      <c r="X10021" s="53"/>
      <c r="Y10021" s="55"/>
    </row>
    <row r="10022" spans="21:25" x14ac:dyDescent="0.2">
      <c r="U10022" s="55"/>
      <c r="V10022" s="53"/>
      <c r="W10022" s="53"/>
      <c r="X10022" s="53"/>
      <c r="Y10022" s="55"/>
    </row>
    <row r="10023" spans="21:25" x14ac:dyDescent="0.2">
      <c r="U10023" s="55"/>
      <c r="V10023" s="53"/>
      <c r="W10023" s="53"/>
      <c r="X10023" s="53"/>
      <c r="Y10023" s="55"/>
    </row>
    <row r="10024" spans="21:25" x14ac:dyDescent="0.2">
      <c r="U10024" s="55"/>
      <c r="V10024" s="53"/>
      <c r="W10024" s="53"/>
      <c r="X10024" s="53"/>
      <c r="Y10024" s="55"/>
    </row>
    <row r="10025" spans="21:25" x14ac:dyDescent="0.2">
      <c r="U10025" s="55"/>
      <c r="V10025" s="53"/>
      <c r="W10025" s="53"/>
      <c r="X10025" s="53"/>
      <c r="Y10025" s="55"/>
    </row>
    <row r="10026" spans="21:25" x14ac:dyDescent="0.2">
      <c r="U10026" s="55"/>
      <c r="V10026" s="53"/>
      <c r="W10026" s="53"/>
      <c r="X10026" s="53"/>
      <c r="Y10026" s="55"/>
    </row>
    <row r="10027" spans="21:25" x14ac:dyDescent="0.2">
      <c r="U10027" s="55"/>
      <c r="V10027" s="53"/>
      <c r="W10027" s="53"/>
      <c r="X10027" s="53"/>
      <c r="Y10027" s="55"/>
    </row>
    <row r="10028" spans="21:25" x14ac:dyDescent="0.2">
      <c r="U10028" s="55"/>
      <c r="V10028" s="53"/>
      <c r="W10028" s="53"/>
      <c r="X10028" s="53"/>
      <c r="Y10028" s="55"/>
    </row>
    <row r="10029" spans="21:25" x14ac:dyDescent="0.2">
      <c r="U10029" s="55"/>
      <c r="V10029" s="53"/>
      <c r="W10029" s="53"/>
      <c r="X10029" s="53"/>
      <c r="Y10029" s="55"/>
    </row>
    <row r="10030" spans="21:25" x14ac:dyDescent="0.2">
      <c r="U10030" s="55"/>
      <c r="V10030" s="53"/>
      <c r="W10030" s="53"/>
      <c r="X10030" s="53"/>
      <c r="Y10030" s="55"/>
    </row>
    <row r="10031" spans="21:25" x14ac:dyDescent="0.2">
      <c r="U10031" s="55"/>
      <c r="V10031" s="53"/>
      <c r="W10031" s="53"/>
      <c r="X10031" s="53"/>
      <c r="Y10031" s="55"/>
    </row>
    <row r="10032" spans="21:25" x14ac:dyDescent="0.2">
      <c r="U10032" s="55"/>
      <c r="V10032" s="53"/>
      <c r="W10032" s="53"/>
      <c r="X10032" s="53"/>
      <c r="Y10032" s="55"/>
    </row>
    <row r="10033" spans="21:25" x14ac:dyDescent="0.2">
      <c r="U10033" s="55"/>
      <c r="V10033" s="53"/>
      <c r="W10033" s="53"/>
      <c r="X10033" s="53"/>
      <c r="Y10033" s="55"/>
    </row>
    <row r="10034" spans="21:25" x14ac:dyDescent="0.2">
      <c r="U10034" s="55"/>
      <c r="V10034" s="53"/>
      <c r="W10034" s="53"/>
      <c r="X10034" s="53"/>
      <c r="Y10034" s="55"/>
    </row>
    <row r="10035" spans="21:25" x14ac:dyDescent="0.2">
      <c r="U10035" s="55"/>
      <c r="V10035" s="53"/>
      <c r="W10035" s="53"/>
      <c r="X10035" s="53"/>
      <c r="Y10035" s="55"/>
    </row>
    <row r="10036" spans="21:25" x14ac:dyDescent="0.2">
      <c r="U10036" s="55"/>
      <c r="V10036" s="53"/>
      <c r="W10036" s="53"/>
      <c r="X10036" s="53"/>
      <c r="Y10036" s="55"/>
    </row>
    <row r="10037" spans="21:25" x14ac:dyDescent="0.2">
      <c r="U10037" s="55"/>
      <c r="V10037" s="53"/>
      <c r="W10037" s="53"/>
      <c r="X10037" s="53"/>
      <c r="Y10037" s="55"/>
    </row>
    <row r="10038" spans="21:25" x14ac:dyDescent="0.2">
      <c r="U10038" s="55"/>
      <c r="V10038" s="53"/>
      <c r="W10038" s="53"/>
      <c r="X10038" s="53"/>
      <c r="Y10038" s="55"/>
    </row>
    <row r="10039" spans="21:25" x14ac:dyDescent="0.2">
      <c r="U10039" s="55"/>
      <c r="V10039" s="53"/>
      <c r="W10039" s="53"/>
      <c r="X10039" s="53"/>
      <c r="Y10039" s="55"/>
    </row>
    <row r="10040" spans="21:25" x14ac:dyDescent="0.2">
      <c r="U10040" s="55"/>
      <c r="V10040" s="53"/>
      <c r="W10040" s="53"/>
      <c r="X10040" s="53"/>
      <c r="Y10040" s="55"/>
    </row>
    <row r="10041" spans="21:25" x14ac:dyDescent="0.2">
      <c r="U10041" s="55"/>
      <c r="V10041" s="53"/>
      <c r="W10041" s="53"/>
      <c r="X10041" s="53"/>
      <c r="Y10041" s="55"/>
    </row>
    <row r="10042" spans="21:25" x14ac:dyDescent="0.2">
      <c r="U10042" s="55"/>
      <c r="V10042" s="53"/>
      <c r="W10042" s="53"/>
      <c r="X10042" s="53"/>
      <c r="Y10042" s="55"/>
    </row>
    <row r="10043" spans="21:25" x14ac:dyDescent="0.2">
      <c r="U10043" s="55"/>
      <c r="V10043" s="53"/>
      <c r="W10043" s="53"/>
      <c r="X10043" s="53"/>
      <c r="Y10043" s="55"/>
    </row>
    <row r="10044" spans="21:25" x14ac:dyDescent="0.2">
      <c r="U10044" s="55"/>
      <c r="V10044" s="53"/>
      <c r="W10044" s="53"/>
      <c r="X10044" s="53"/>
      <c r="Y10044" s="55"/>
    </row>
    <row r="10045" spans="21:25" x14ac:dyDescent="0.2">
      <c r="U10045" s="55"/>
      <c r="V10045" s="53"/>
      <c r="W10045" s="53"/>
      <c r="X10045" s="53"/>
      <c r="Y10045" s="55"/>
    </row>
    <row r="10046" spans="21:25" x14ac:dyDescent="0.2">
      <c r="U10046" s="55"/>
      <c r="V10046" s="53"/>
      <c r="W10046" s="53"/>
      <c r="X10046" s="53"/>
      <c r="Y10046" s="55"/>
    </row>
    <row r="10047" spans="21:25" x14ac:dyDescent="0.2">
      <c r="U10047" s="55"/>
      <c r="V10047" s="53"/>
      <c r="W10047" s="53"/>
      <c r="X10047" s="53"/>
      <c r="Y10047" s="55"/>
    </row>
    <row r="10048" spans="21:25" x14ac:dyDescent="0.2">
      <c r="U10048" s="55"/>
      <c r="V10048" s="53"/>
      <c r="W10048" s="53"/>
      <c r="X10048" s="53"/>
      <c r="Y10048" s="55"/>
    </row>
    <row r="10049" spans="21:25" x14ac:dyDescent="0.2">
      <c r="U10049" s="55"/>
      <c r="V10049" s="53"/>
      <c r="W10049" s="53"/>
      <c r="X10049" s="53"/>
      <c r="Y10049" s="55"/>
    </row>
    <row r="10050" spans="21:25" x14ac:dyDescent="0.2">
      <c r="U10050" s="55"/>
      <c r="V10050" s="53"/>
      <c r="W10050" s="53"/>
      <c r="X10050" s="53"/>
      <c r="Y10050" s="55"/>
    </row>
    <row r="10051" spans="21:25" x14ac:dyDescent="0.2">
      <c r="U10051" s="55"/>
      <c r="V10051" s="53"/>
      <c r="W10051" s="53"/>
      <c r="X10051" s="53"/>
      <c r="Y10051" s="55"/>
    </row>
    <row r="10052" spans="21:25" x14ac:dyDescent="0.2">
      <c r="U10052" s="55"/>
      <c r="V10052" s="53"/>
      <c r="W10052" s="53"/>
      <c r="X10052" s="53"/>
      <c r="Y10052" s="55"/>
    </row>
    <row r="10053" spans="21:25" x14ac:dyDescent="0.2">
      <c r="U10053" s="55"/>
      <c r="V10053" s="53"/>
      <c r="W10053" s="53"/>
      <c r="X10053" s="53"/>
      <c r="Y10053" s="55"/>
    </row>
    <row r="10054" spans="21:25" x14ac:dyDescent="0.2">
      <c r="U10054" s="55"/>
      <c r="V10054" s="53"/>
      <c r="W10054" s="53"/>
      <c r="X10054" s="53"/>
      <c r="Y10054" s="55"/>
    </row>
    <row r="10055" spans="21:25" x14ac:dyDescent="0.2">
      <c r="U10055" s="55"/>
      <c r="V10055" s="53"/>
      <c r="W10055" s="53"/>
      <c r="X10055" s="53"/>
      <c r="Y10055" s="55"/>
    </row>
    <row r="10056" spans="21:25" x14ac:dyDescent="0.2">
      <c r="U10056" s="55"/>
      <c r="V10056" s="53"/>
      <c r="W10056" s="53"/>
      <c r="X10056" s="53"/>
      <c r="Y10056" s="55"/>
    </row>
    <row r="10057" spans="21:25" x14ac:dyDescent="0.2">
      <c r="U10057" s="55"/>
      <c r="V10057" s="53"/>
      <c r="W10057" s="53"/>
      <c r="X10057" s="53"/>
      <c r="Y10057" s="55"/>
    </row>
    <row r="10058" spans="21:25" x14ac:dyDescent="0.2">
      <c r="U10058" s="55"/>
      <c r="V10058" s="53"/>
      <c r="W10058" s="53"/>
      <c r="X10058" s="53"/>
      <c r="Y10058" s="55"/>
    </row>
    <row r="10059" spans="21:25" x14ac:dyDescent="0.2">
      <c r="U10059" s="55"/>
      <c r="V10059" s="53"/>
      <c r="W10059" s="53"/>
      <c r="X10059" s="53"/>
      <c r="Y10059" s="55"/>
    </row>
    <row r="10060" spans="21:25" x14ac:dyDescent="0.2">
      <c r="U10060" s="55"/>
      <c r="V10060" s="53"/>
      <c r="W10060" s="53"/>
      <c r="X10060" s="53"/>
      <c r="Y10060" s="55"/>
    </row>
    <row r="10061" spans="21:25" x14ac:dyDescent="0.2">
      <c r="U10061" s="55"/>
      <c r="V10061" s="53"/>
      <c r="W10061" s="53"/>
      <c r="X10061" s="53"/>
      <c r="Y10061" s="55"/>
    </row>
    <row r="10062" spans="21:25" x14ac:dyDescent="0.2">
      <c r="U10062" s="55"/>
      <c r="V10062" s="53"/>
      <c r="W10062" s="53"/>
      <c r="X10062" s="53"/>
      <c r="Y10062" s="55"/>
    </row>
    <row r="10063" spans="21:25" x14ac:dyDescent="0.2">
      <c r="U10063" s="55"/>
      <c r="V10063" s="53"/>
      <c r="W10063" s="53"/>
      <c r="X10063" s="53"/>
      <c r="Y10063" s="55"/>
    </row>
    <row r="10064" spans="21:25" x14ac:dyDescent="0.2">
      <c r="U10064" s="55"/>
      <c r="V10064" s="53"/>
      <c r="W10064" s="53"/>
      <c r="X10064" s="53"/>
      <c r="Y10064" s="55"/>
    </row>
    <row r="10065" spans="21:25" x14ac:dyDescent="0.2">
      <c r="U10065" s="55"/>
      <c r="V10065" s="53"/>
      <c r="W10065" s="53"/>
      <c r="X10065" s="53"/>
      <c r="Y10065" s="55"/>
    </row>
    <row r="10066" spans="21:25" x14ac:dyDescent="0.2">
      <c r="U10066" s="55"/>
      <c r="V10066" s="53"/>
      <c r="W10066" s="53"/>
      <c r="X10066" s="53"/>
      <c r="Y10066" s="55"/>
    </row>
    <row r="10067" spans="21:25" x14ac:dyDescent="0.2">
      <c r="U10067" s="55"/>
      <c r="V10067" s="53"/>
      <c r="W10067" s="53"/>
      <c r="X10067" s="53"/>
      <c r="Y10067" s="55"/>
    </row>
    <row r="10068" spans="21:25" x14ac:dyDescent="0.2">
      <c r="U10068" s="55"/>
      <c r="V10068" s="53"/>
      <c r="W10068" s="53"/>
      <c r="X10068" s="53"/>
      <c r="Y10068" s="55"/>
    </row>
    <row r="10069" spans="21:25" x14ac:dyDescent="0.2">
      <c r="U10069" s="55"/>
      <c r="V10069" s="53"/>
      <c r="W10069" s="53"/>
      <c r="X10069" s="53"/>
      <c r="Y10069" s="55"/>
    </row>
    <row r="10070" spans="21:25" x14ac:dyDescent="0.2">
      <c r="U10070" s="55"/>
      <c r="V10070" s="53"/>
      <c r="W10070" s="53"/>
      <c r="X10070" s="53"/>
      <c r="Y10070" s="55"/>
    </row>
    <row r="10071" spans="21:25" x14ac:dyDescent="0.2">
      <c r="U10071" s="55"/>
      <c r="V10071" s="53"/>
      <c r="W10071" s="53"/>
      <c r="X10071" s="53"/>
      <c r="Y10071" s="55"/>
    </row>
    <row r="10072" spans="21:25" x14ac:dyDescent="0.2">
      <c r="U10072" s="55"/>
      <c r="V10072" s="53"/>
      <c r="W10072" s="53"/>
      <c r="X10072" s="53"/>
      <c r="Y10072" s="55"/>
    </row>
    <row r="10073" spans="21:25" x14ac:dyDescent="0.2">
      <c r="U10073" s="55"/>
      <c r="V10073" s="53"/>
      <c r="W10073" s="53"/>
      <c r="X10073" s="53"/>
      <c r="Y10073" s="55"/>
    </row>
    <row r="10074" spans="21:25" x14ac:dyDescent="0.2">
      <c r="U10074" s="55"/>
      <c r="V10074" s="53"/>
      <c r="W10074" s="53"/>
      <c r="X10074" s="53"/>
      <c r="Y10074" s="55"/>
    </row>
    <row r="10075" spans="21:25" x14ac:dyDescent="0.2">
      <c r="U10075" s="55"/>
      <c r="V10075" s="53"/>
      <c r="W10075" s="53"/>
      <c r="X10075" s="53"/>
      <c r="Y10075" s="55"/>
    </row>
    <row r="10076" spans="21:25" x14ac:dyDescent="0.2">
      <c r="U10076" s="55"/>
      <c r="V10076" s="53"/>
      <c r="W10076" s="53"/>
      <c r="X10076" s="53"/>
      <c r="Y10076" s="55"/>
    </row>
    <row r="10077" spans="21:25" x14ac:dyDescent="0.2">
      <c r="U10077" s="55"/>
      <c r="V10077" s="53"/>
      <c r="W10077" s="53"/>
      <c r="X10077" s="53"/>
      <c r="Y10077" s="55"/>
    </row>
    <row r="10078" spans="21:25" x14ac:dyDescent="0.2">
      <c r="U10078" s="55"/>
      <c r="V10078" s="53"/>
      <c r="W10078" s="53"/>
      <c r="X10078" s="53"/>
      <c r="Y10078" s="55"/>
    </row>
    <row r="10079" spans="21:25" x14ac:dyDescent="0.2">
      <c r="U10079" s="55"/>
      <c r="V10079" s="53"/>
      <c r="W10079" s="53"/>
      <c r="X10079" s="53"/>
      <c r="Y10079" s="55"/>
    </row>
    <row r="10080" spans="21:25" x14ac:dyDescent="0.2">
      <c r="U10080" s="55"/>
      <c r="V10080" s="53"/>
      <c r="W10080" s="53"/>
      <c r="X10080" s="53"/>
      <c r="Y10080" s="55"/>
    </row>
    <row r="10081" spans="21:25" x14ac:dyDescent="0.2">
      <c r="U10081" s="55"/>
      <c r="V10081" s="53"/>
      <c r="W10081" s="53"/>
      <c r="X10081" s="53"/>
      <c r="Y10081" s="55"/>
    </row>
    <row r="10082" spans="21:25" x14ac:dyDescent="0.2">
      <c r="U10082" s="55"/>
      <c r="V10082" s="53"/>
      <c r="W10082" s="53"/>
      <c r="X10082" s="53"/>
      <c r="Y10082" s="55"/>
    </row>
    <row r="10083" spans="21:25" x14ac:dyDescent="0.2">
      <c r="U10083" s="55"/>
      <c r="V10083" s="53"/>
      <c r="W10083" s="53"/>
      <c r="X10083" s="53"/>
      <c r="Y10083" s="55"/>
    </row>
    <row r="10084" spans="21:25" x14ac:dyDescent="0.2">
      <c r="U10084" s="55"/>
      <c r="V10084" s="53"/>
      <c r="W10084" s="53"/>
      <c r="X10084" s="53"/>
      <c r="Y10084" s="55"/>
    </row>
    <row r="10085" spans="21:25" x14ac:dyDescent="0.2">
      <c r="U10085" s="55"/>
      <c r="V10085" s="53"/>
      <c r="W10085" s="53"/>
      <c r="X10085" s="53"/>
      <c r="Y10085" s="55"/>
    </row>
    <row r="10086" spans="21:25" x14ac:dyDescent="0.2">
      <c r="U10086" s="55"/>
      <c r="V10086" s="53"/>
      <c r="W10086" s="53"/>
      <c r="X10086" s="53"/>
      <c r="Y10086" s="55"/>
    </row>
    <row r="10087" spans="21:25" x14ac:dyDescent="0.2">
      <c r="U10087" s="55"/>
      <c r="V10087" s="53"/>
      <c r="W10087" s="53"/>
      <c r="X10087" s="53"/>
      <c r="Y10087" s="55"/>
    </row>
    <row r="10088" spans="21:25" x14ac:dyDescent="0.2">
      <c r="U10088" s="55"/>
      <c r="V10088" s="53"/>
      <c r="W10088" s="53"/>
      <c r="X10088" s="53"/>
      <c r="Y10088" s="55"/>
    </row>
    <row r="10089" spans="21:25" x14ac:dyDescent="0.2">
      <c r="U10089" s="55"/>
      <c r="V10089" s="53"/>
      <c r="W10089" s="53"/>
      <c r="X10089" s="53"/>
      <c r="Y10089" s="55"/>
    </row>
    <row r="10090" spans="21:25" x14ac:dyDescent="0.2">
      <c r="U10090" s="55"/>
      <c r="V10090" s="53"/>
      <c r="W10090" s="53"/>
      <c r="X10090" s="53"/>
      <c r="Y10090" s="55"/>
    </row>
    <row r="10091" spans="21:25" x14ac:dyDescent="0.2">
      <c r="U10091" s="55"/>
      <c r="V10091" s="53"/>
      <c r="W10091" s="53"/>
      <c r="X10091" s="53"/>
      <c r="Y10091" s="55"/>
    </row>
    <row r="10092" spans="21:25" x14ac:dyDescent="0.2">
      <c r="U10092" s="55"/>
      <c r="V10092" s="53"/>
      <c r="W10092" s="53"/>
      <c r="X10092" s="53"/>
      <c r="Y10092" s="55"/>
    </row>
    <row r="10093" spans="21:25" x14ac:dyDescent="0.2">
      <c r="U10093" s="55"/>
      <c r="V10093" s="53"/>
      <c r="W10093" s="53"/>
      <c r="X10093" s="53"/>
      <c r="Y10093" s="55"/>
    </row>
    <row r="10094" spans="21:25" x14ac:dyDescent="0.2">
      <c r="U10094" s="55"/>
      <c r="V10094" s="53"/>
      <c r="W10094" s="53"/>
      <c r="X10094" s="53"/>
      <c r="Y10094" s="55"/>
    </row>
    <row r="10095" spans="21:25" x14ac:dyDescent="0.2">
      <c r="U10095" s="55"/>
      <c r="V10095" s="53"/>
      <c r="W10095" s="53"/>
      <c r="X10095" s="53"/>
      <c r="Y10095" s="55"/>
    </row>
    <row r="10096" spans="21:25" x14ac:dyDescent="0.2">
      <c r="U10096" s="55"/>
      <c r="V10096" s="53"/>
      <c r="W10096" s="53"/>
      <c r="X10096" s="53"/>
      <c r="Y10096" s="55"/>
    </row>
    <row r="10097" spans="21:25" x14ac:dyDescent="0.2">
      <c r="U10097" s="55"/>
      <c r="V10097" s="53"/>
      <c r="W10097" s="53"/>
      <c r="X10097" s="53"/>
      <c r="Y10097" s="55"/>
    </row>
    <row r="10098" spans="21:25" x14ac:dyDescent="0.2">
      <c r="U10098" s="55"/>
      <c r="V10098" s="53"/>
      <c r="W10098" s="53"/>
      <c r="X10098" s="53"/>
      <c r="Y10098" s="55"/>
    </row>
    <row r="10099" spans="21:25" x14ac:dyDescent="0.2">
      <c r="U10099" s="55"/>
      <c r="V10099" s="53"/>
      <c r="W10099" s="53"/>
      <c r="X10099" s="53"/>
      <c r="Y10099" s="55"/>
    </row>
    <row r="10100" spans="21:25" x14ac:dyDescent="0.2">
      <c r="U10100" s="55"/>
      <c r="V10100" s="53"/>
      <c r="W10100" s="53"/>
      <c r="X10100" s="53"/>
      <c r="Y10100" s="55"/>
    </row>
    <row r="10101" spans="21:25" x14ac:dyDescent="0.2">
      <c r="U10101" s="55"/>
      <c r="V10101" s="53"/>
      <c r="W10101" s="53"/>
      <c r="X10101" s="53"/>
      <c r="Y10101" s="55"/>
    </row>
    <row r="10102" spans="21:25" x14ac:dyDescent="0.2">
      <c r="U10102" s="55"/>
      <c r="V10102" s="53"/>
      <c r="W10102" s="53"/>
      <c r="X10102" s="53"/>
      <c r="Y10102" s="55"/>
    </row>
    <row r="10103" spans="21:25" x14ac:dyDescent="0.2">
      <c r="U10103" s="55"/>
      <c r="V10103" s="53"/>
      <c r="W10103" s="53"/>
      <c r="X10103" s="53"/>
      <c r="Y10103" s="55"/>
    </row>
    <row r="10104" spans="21:25" x14ac:dyDescent="0.2">
      <c r="U10104" s="55"/>
      <c r="V10104" s="53"/>
      <c r="W10104" s="53"/>
      <c r="X10104" s="53"/>
      <c r="Y10104" s="55"/>
    </row>
    <row r="10105" spans="21:25" x14ac:dyDescent="0.2">
      <c r="U10105" s="55"/>
      <c r="V10105" s="53"/>
      <c r="W10105" s="53"/>
      <c r="X10105" s="53"/>
      <c r="Y10105" s="55"/>
    </row>
    <row r="10106" spans="21:25" x14ac:dyDescent="0.2">
      <c r="U10106" s="55"/>
      <c r="V10106" s="53"/>
      <c r="W10106" s="53"/>
      <c r="X10106" s="53"/>
      <c r="Y10106" s="55"/>
    </row>
    <row r="10107" spans="21:25" x14ac:dyDescent="0.2">
      <c r="U10107" s="55"/>
      <c r="V10107" s="53"/>
      <c r="W10107" s="53"/>
      <c r="X10107" s="53"/>
      <c r="Y10107" s="55"/>
    </row>
    <row r="10108" spans="21:25" x14ac:dyDescent="0.2">
      <c r="U10108" s="55"/>
      <c r="V10108" s="53"/>
      <c r="W10108" s="53"/>
      <c r="X10108" s="53"/>
      <c r="Y10108" s="55"/>
    </row>
    <row r="10109" spans="21:25" x14ac:dyDescent="0.2">
      <c r="U10109" s="55"/>
      <c r="V10109" s="53"/>
      <c r="W10109" s="53"/>
      <c r="X10109" s="53"/>
      <c r="Y10109" s="55"/>
    </row>
    <row r="10110" spans="21:25" x14ac:dyDescent="0.2">
      <c r="U10110" s="55"/>
      <c r="V10110" s="53"/>
      <c r="W10110" s="53"/>
      <c r="X10110" s="53"/>
      <c r="Y10110" s="55"/>
    </row>
    <row r="10111" spans="21:25" x14ac:dyDescent="0.2">
      <c r="U10111" s="55"/>
      <c r="V10111" s="53"/>
      <c r="W10111" s="53"/>
      <c r="X10111" s="53"/>
      <c r="Y10111" s="55"/>
    </row>
    <row r="10112" spans="21:25" x14ac:dyDescent="0.2">
      <c r="U10112" s="55"/>
      <c r="V10112" s="53"/>
      <c r="W10112" s="53"/>
      <c r="X10112" s="53"/>
      <c r="Y10112" s="55"/>
    </row>
    <row r="10113" spans="21:25" x14ac:dyDescent="0.2">
      <c r="U10113" s="55"/>
      <c r="V10113" s="53"/>
      <c r="W10113" s="53"/>
      <c r="X10113" s="53"/>
      <c r="Y10113" s="55"/>
    </row>
    <row r="10114" spans="21:25" x14ac:dyDescent="0.2">
      <c r="U10114" s="55"/>
      <c r="V10114" s="53"/>
      <c r="W10114" s="53"/>
      <c r="X10114" s="53"/>
      <c r="Y10114" s="55"/>
    </row>
    <row r="10115" spans="21:25" x14ac:dyDescent="0.2">
      <c r="U10115" s="55"/>
      <c r="V10115" s="53"/>
      <c r="W10115" s="53"/>
      <c r="X10115" s="53"/>
      <c r="Y10115" s="55"/>
    </row>
    <row r="10116" spans="21:25" x14ac:dyDescent="0.2">
      <c r="U10116" s="55"/>
      <c r="V10116" s="53"/>
      <c r="W10116" s="53"/>
      <c r="X10116" s="53"/>
      <c r="Y10116" s="55"/>
    </row>
    <row r="10117" spans="21:25" x14ac:dyDescent="0.2">
      <c r="U10117" s="55"/>
      <c r="V10117" s="53"/>
      <c r="W10117" s="53"/>
      <c r="X10117" s="53"/>
      <c r="Y10117" s="55"/>
    </row>
    <row r="10118" spans="21:25" x14ac:dyDescent="0.2">
      <c r="U10118" s="55"/>
      <c r="V10118" s="53"/>
      <c r="W10118" s="53"/>
      <c r="X10118" s="53"/>
      <c r="Y10118" s="55"/>
    </row>
    <row r="10119" spans="21:25" x14ac:dyDescent="0.2">
      <c r="U10119" s="55"/>
      <c r="V10119" s="53"/>
      <c r="W10119" s="53"/>
      <c r="X10119" s="53"/>
      <c r="Y10119" s="55"/>
    </row>
    <row r="10120" spans="21:25" x14ac:dyDescent="0.2">
      <c r="U10120" s="55"/>
      <c r="V10120" s="53"/>
      <c r="W10120" s="53"/>
      <c r="X10120" s="53"/>
      <c r="Y10120" s="55"/>
    </row>
    <row r="10121" spans="21:25" x14ac:dyDescent="0.2">
      <c r="U10121" s="55"/>
      <c r="V10121" s="53"/>
      <c r="W10121" s="53"/>
      <c r="X10121" s="53"/>
      <c r="Y10121" s="55"/>
    </row>
    <row r="10122" spans="21:25" x14ac:dyDescent="0.2">
      <c r="U10122" s="55"/>
      <c r="V10122" s="53"/>
      <c r="W10122" s="53"/>
      <c r="X10122" s="53"/>
      <c r="Y10122" s="55"/>
    </row>
    <row r="10123" spans="21:25" x14ac:dyDescent="0.2">
      <c r="U10123" s="55"/>
      <c r="V10123" s="53"/>
      <c r="W10123" s="53"/>
      <c r="X10123" s="53"/>
      <c r="Y10123" s="55"/>
    </row>
    <row r="10124" spans="21:25" x14ac:dyDescent="0.2">
      <c r="U10124" s="55"/>
      <c r="V10124" s="53"/>
      <c r="W10124" s="53"/>
      <c r="X10124" s="53"/>
      <c r="Y10124" s="55"/>
    </row>
    <row r="10125" spans="21:25" x14ac:dyDescent="0.2">
      <c r="U10125" s="55"/>
      <c r="V10125" s="53"/>
      <c r="W10125" s="53"/>
      <c r="X10125" s="53"/>
      <c r="Y10125" s="55"/>
    </row>
    <row r="10126" spans="21:25" x14ac:dyDescent="0.2">
      <c r="U10126" s="55"/>
      <c r="V10126" s="53"/>
      <c r="W10126" s="53"/>
      <c r="X10126" s="53"/>
      <c r="Y10126" s="55"/>
    </row>
    <row r="10127" spans="21:25" x14ac:dyDescent="0.2">
      <c r="U10127" s="55"/>
      <c r="V10127" s="53"/>
      <c r="W10127" s="53"/>
      <c r="X10127" s="53"/>
      <c r="Y10127" s="55"/>
    </row>
    <row r="10128" spans="21:25" x14ac:dyDescent="0.2">
      <c r="U10128" s="55"/>
      <c r="V10128" s="53"/>
      <c r="W10128" s="53"/>
      <c r="X10128" s="53"/>
      <c r="Y10128" s="55"/>
    </row>
    <row r="10129" spans="21:25" x14ac:dyDescent="0.2">
      <c r="U10129" s="55"/>
      <c r="V10129" s="53"/>
      <c r="W10129" s="53"/>
      <c r="X10129" s="53"/>
      <c r="Y10129" s="55"/>
    </row>
    <row r="10130" spans="21:25" x14ac:dyDescent="0.2">
      <c r="U10130" s="55"/>
      <c r="V10130" s="53"/>
      <c r="W10130" s="53"/>
      <c r="X10130" s="53"/>
      <c r="Y10130" s="55"/>
    </row>
    <row r="10131" spans="21:25" x14ac:dyDescent="0.2">
      <c r="U10131" s="55"/>
      <c r="V10131" s="53"/>
      <c r="W10131" s="53"/>
      <c r="X10131" s="53"/>
      <c r="Y10131" s="55"/>
    </row>
    <row r="10132" spans="21:25" x14ac:dyDescent="0.2">
      <c r="U10132" s="55"/>
      <c r="V10132" s="53"/>
      <c r="W10132" s="53"/>
      <c r="X10132" s="53"/>
      <c r="Y10132" s="55"/>
    </row>
    <row r="10133" spans="21:25" x14ac:dyDescent="0.2">
      <c r="U10133" s="55"/>
      <c r="V10133" s="53"/>
      <c r="W10133" s="53"/>
      <c r="X10133" s="53"/>
      <c r="Y10133" s="55"/>
    </row>
    <row r="10134" spans="21:25" x14ac:dyDescent="0.2">
      <c r="U10134" s="55"/>
      <c r="V10134" s="53"/>
      <c r="W10134" s="53"/>
      <c r="X10134" s="53"/>
      <c r="Y10134" s="55"/>
    </row>
    <row r="10135" spans="21:25" x14ac:dyDescent="0.2">
      <c r="U10135" s="55"/>
      <c r="V10135" s="53"/>
      <c r="W10135" s="53"/>
      <c r="X10135" s="53"/>
      <c r="Y10135" s="55"/>
    </row>
    <row r="10136" spans="21:25" x14ac:dyDescent="0.2">
      <c r="U10136" s="55"/>
      <c r="V10136" s="53"/>
      <c r="W10136" s="53"/>
      <c r="X10136" s="53"/>
      <c r="Y10136" s="55"/>
    </row>
    <row r="10137" spans="21:25" x14ac:dyDescent="0.2">
      <c r="U10137" s="55"/>
      <c r="V10137" s="53"/>
      <c r="W10137" s="53"/>
      <c r="X10137" s="53"/>
      <c r="Y10137" s="55"/>
    </row>
    <row r="10138" spans="21:25" x14ac:dyDescent="0.2">
      <c r="U10138" s="55"/>
      <c r="V10138" s="53"/>
      <c r="W10138" s="53"/>
      <c r="X10138" s="53"/>
      <c r="Y10138" s="55"/>
    </row>
    <row r="10139" spans="21:25" x14ac:dyDescent="0.2">
      <c r="U10139" s="55"/>
      <c r="V10139" s="53"/>
      <c r="W10139" s="53"/>
      <c r="X10139" s="53"/>
      <c r="Y10139" s="55"/>
    </row>
    <row r="10140" spans="21:25" x14ac:dyDescent="0.2">
      <c r="U10140" s="55"/>
      <c r="V10140" s="53"/>
      <c r="W10140" s="53"/>
      <c r="X10140" s="53"/>
      <c r="Y10140" s="55"/>
    </row>
    <row r="10141" spans="21:25" x14ac:dyDescent="0.2">
      <c r="U10141" s="55"/>
      <c r="V10141" s="53"/>
      <c r="W10141" s="53"/>
      <c r="X10141" s="53"/>
      <c r="Y10141" s="55"/>
    </row>
    <row r="10142" spans="21:25" x14ac:dyDescent="0.2">
      <c r="U10142" s="55"/>
      <c r="V10142" s="53"/>
      <c r="W10142" s="53"/>
      <c r="X10142" s="53"/>
      <c r="Y10142" s="55"/>
    </row>
    <row r="10143" spans="21:25" x14ac:dyDescent="0.2">
      <c r="U10143" s="55"/>
      <c r="V10143" s="53"/>
      <c r="W10143" s="53"/>
      <c r="X10143" s="53"/>
      <c r="Y10143" s="55"/>
    </row>
    <row r="10144" spans="21:25" x14ac:dyDescent="0.2">
      <c r="U10144" s="55"/>
      <c r="V10144" s="53"/>
      <c r="W10144" s="53"/>
      <c r="X10144" s="53"/>
      <c r="Y10144" s="55"/>
    </row>
    <row r="10145" spans="21:25" x14ac:dyDescent="0.2">
      <c r="U10145" s="55"/>
      <c r="V10145" s="53"/>
      <c r="W10145" s="53"/>
      <c r="X10145" s="53"/>
      <c r="Y10145" s="55"/>
    </row>
    <row r="10146" spans="21:25" x14ac:dyDescent="0.2">
      <c r="U10146" s="55"/>
      <c r="V10146" s="53"/>
      <c r="W10146" s="53"/>
      <c r="X10146" s="53"/>
      <c r="Y10146" s="55"/>
    </row>
    <row r="10147" spans="21:25" x14ac:dyDescent="0.2">
      <c r="U10147" s="55"/>
      <c r="V10147" s="53"/>
      <c r="W10147" s="53"/>
      <c r="X10147" s="53"/>
      <c r="Y10147" s="55"/>
    </row>
    <row r="10148" spans="21:25" x14ac:dyDescent="0.2">
      <c r="U10148" s="55"/>
      <c r="V10148" s="53"/>
      <c r="W10148" s="53"/>
      <c r="X10148" s="53"/>
      <c r="Y10148" s="55"/>
    </row>
    <row r="10149" spans="21:25" x14ac:dyDescent="0.2">
      <c r="U10149" s="55"/>
      <c r="V10149" s="53"/>
      <c r="W10149" s="53"/>
      <c r="X10149" s="53"/>
      <c r="Y10149" s="55"/>
    </row>
    <row r="10150" spans="21:25" x14ac:dyDescent="0.2">
      <c r="U10150" s="55"/>
      <c r="V10150" s="53"/>
      <c r="W10150" s="53"/>
      <c r="X10150" s="53"/>
      <c r="Y10150" s="55"/>
    </row>
    <row r="10151" spans="21:25" x14ac:dyDescent="0.2">
      <c r="U10151" s="55"/>
      <c r="V10151" s="53"/>
      <c r="W10151" s="53"/>
      <c r="X10151" s="53"/>
      <c r="Y10151" s="55"/>
    </row>
    <row r="10152" spans="21:25" x14ac:dyDescent="0.2">
      <c r="U10152" s="55"/>
      <c r="V10152" s="53"/>
      <c r="W10152" s="53"/>
      <c r="X10152" s="53"/>
      <c r="Y10152" s="55"/>
    </row>
    <row r="10153" spans="21:25" x14ac:dyDescent="0.2">
      <c r="U10153" s="55"/>
      <c r="V10153" s="53"/>
      <c r="W10153" s="53"/>
      <c r="X10153" s="53"/>
      <c r="Y10153" s="55"/>
    </row>
    <row r="10154" spans="21:25" x14ac:dyDescent="0.2">
      <c r="U10154" s="55"/>
      <c r="V10154" s="53"/>
      <c r="W10154" s="53"/>
      <c r="X10154" s="53"/>
      <c r="Y10154" s="55"/>
    </row>
    <row r="10155" spans="21:25" x14ac:dyDescent="0.2">
      <c r="U10155" s="55"/>
      <c r="V10155" s="53"/>
      <c r="W10155" s="53"/>
      <c r="X10155" s="53"/>
      <c r="Y10155" s="55"/>
    </row>
    <row r="10156" spans="21:25" x14ac:dyDescent="0.2">
      <c r="U10156" s="55"/>
      <c r="V10156" s="53"/>
      <c r="W10156" s="53"/>
      <c r="X10156" s="53"/>
      <c r="Y10156" s="55"/>
    </row>
    <row r="10157" spans="21:25" x14ac:dyDescent="0.2">
      <c r="U10157" s="55"/>
      <c r="V10157" s="53"/>
      <c r="W10157" s="53"/>
      <c r="X10157" s="53"/>
      <c r="Y10157" s="55"/>
    </row>
    <row r="10158" spans="21:25" x14ac:dyDescent="0.2">
      <c r="U10158" s="55"/>
      <c r="V10158" s="53"/>
      <c r="W10158" s="53"/>
      <c r="X10158" s="53"/>
      <c r="Y10158" s="55"/>
    </row>
    <row r="10159" spans="21:25" x14ac:dyDescent="0.2">
      <c r="U10159" s="55"/>
      <c r="V10159" s="53"/>
      <c r="W10159" s="53"/>
      <c r="X10159" s="53"/>
      <c r="Y10159" s="55"/>
    </row>
    <row r="10160" spans="21:25" x14ac:dyDescent="0.2">
      <c r="U10160" s="55"/>
      <c r="V10160" s="53"/>
      <c r="W10160" s="53"/>
      <c r="X10160" s="53"/>
      <c r="Y10160" s="55"/>
    </row>
    <row r="10161" spans="21:25" x14ac:dyDescent="0.2">
      <c r="U10161" s="55"/>
      <c r="V10161" s="53"/>
      <c r="W10161" s="53"/>
      <c r="X10161" s="53"/>
      <c r="Y10161" s="55"/>
    </row>
    <row r="10162" spans="21:25" x14ac:dyDescent="0.2">
      <c r="U10162" s="55"/>
      <c r="V10162" s="53"/>
      <c r="W10162" s="53"/>
      <c r="X10162" s="53"/>
      <c r="Y10162" s="55"/>
    </row>
    <row r="10163" spans="21:25" x14ac:dyDescent="0.2">
      <c r="U10163" s="55"/>
      <c r="V10163" s="53"/>
      <c r="W10163" s="53"/>
      <c r="X10163" s="53"/>
      <c r="Y10163" s="55"/>
    </row>
    <row r="10164" spans="21:25" x14ac:dyDescent="0.2">
      <c r="U10164" s="55"/>
      <c r="V10164" s="53"/>
      <c r="W10164" s="53"/>
      <c r="X10164" s="53"/>
      <c r="Y10164" s="55"/>
    </row>
    <row r="10165" spans="21:25" x14ac:dyDescent="0.2">
      <c r="U10165" s="55"/>
      <c r="V10165" s="53"/>
      <c r="W10165" s="53"/>
      <c r="X10165" s="53"/>
      <c r="Y10165" s="55"/>
    </row>
    <row r="10166" spans="21:25" x14ac:dyDescent="0.2">
      <c r="U10166" s="55"/>
      <c r="V10166" s="53"/>
      <c r="W10166" s="53"/>
      <c r="X10166" s="53"/>
      <c r="Y10166" s="55"/>
    </row>
    <row r="10167" spans="21:25" x14ac:dyDescent="0.2">
      <c r="U10167" s="55"/>
      <c r="V10167" s="53"/>
      <c r="W10167" s="53"/>
      <c r="X10167" s="53"/>
      <c r="Y10167" s="55"/>
    </row>
    <row r="10168" spans="21:25" x14ac:dyDescent="0.2">
      <c r="U10168" s="55"/>
      <c r="V10168" s="53"/>
      <c r="W10168" s="53"/>
      <c r="X10168" s="53"/>
      <c r="Y10168" s="55"/>
    </row>
    <row r="10169" spans="21:25" x14ac:dyDescent="0.2">
      <c r="U10169" s="55"/>
      <c r="V10169" s="53"/>
      <c r="W10169" s="53"/>
      <c r="X10169" s="53"/>
      <c r="Y10169" s="55"/>
    </row>
    <row r="10170" spans="21:25" x14ac:dyDescent="0.2">
      <c r="U10170" s="55"/>
      <c r="V10170" s="53"/>
      <c r="W10170" s="53"/>
      <c r="X10170" s="53"/>
      <c r="Y10170" s="55"/>
    </row>
    <row r="10171" spans="21:25" x14ac:dyDescent="0.2">
      <c r="U10171" s="55"/>
      <c r="V10171" s="53"/>
      <c r="W10171" s="53"/>
      <c r="X10171" s="53"/>
      <c r="Y10171" s="55"/>
    </row>
    <row r="10172" spans="21:25" x14ac:dyDescent="0.2">
      <c r="U10172" s="55"/>
      <c r="V10172" s="53"/>
      <c r="W10172" s="53"/>
      <c r="X10172" s="53"/>
      <c r="Y10172" s="55"/>
    </row>
    <row r="10173" spans="21:25" x14ac:dyDescent="0.2">
      <c r="U10173" s="55"/>
      <c r="V10173" s="53"/>
      <c r="W10173" s="53"/>
      <c r="X10173" s="53"/>
      <c r="Y10173" s="55"/>
    </row>
    <row r="10174" spans="21:25" x14ac:dyDescent="0.2">
      <c r="U10174" s="55"/>
      <c r="V10174" s="53"/>
      <c r="W10174" s="53"/>
      <c r="X10174" s="53"/>
      <c r="Y10174" s="55"/>
    </row>
    <row r="10175" spans="21:25" x14ac:dyDescent="0.2">
      <c r="U10175" s="55"/>
      <c r="V10175" s="53"/>
      <c r="W10175" s="53"/>
      <c r="X10175" s="53"/>
      <c r="Y10175" s="55"/>
    </row>
    <row r="10176" spans="21:25" x14ac:dyDescent="0.2">
      <c r="U10176" s="55"/>
      <c r="V10176" s="53"/>
      <c r="W10176" s="53"/>
      <c r="X10176" s="53"/>
      <c r="Y10176" s="55"/>
    </row>
    <row r="10177" spans="21:25" x14ac:dyDescent="0.2">
      <c r="U10177" s="55"/>
      <c r="V10177" s="53"/>
      <c r="W10177" s="53"/>
      <c r="X10177" s="53"/>
      <c r="Y10177" s="55"/>
    </row>
    <row r="10178" spans="21:25" x14ac:dyDescent="0.2">
      <c r="U10178" s="55"/>
      <c r="V10178" s="53"/>
      <c r="W10178" s="53"/>
      <c r="X10178" s="53"/>
      <c r="Y10178" s="55"/>
    </row>
    <row r="10179" spans="21:25" x14ac:dyDescent="0.2">
      <c r="U10179" s="55"/>
      <c r="V10179" s="53"/>
      <c r="W10179" s="53"/>
      <c r="X10179" s="53"/>
      <c r="Y10179" s="55"/>
    </row>
    <row r="10180" spans="21:25" x14ac:dyDescent="0.2">
      <c r="U10180" s="55"/>
      <c r="V10180" s="53"/>
      <c r="W10180" s="53"/>
      <c r="X10180" s="53"/>
      <c r="Y10180" s="55"/>
    </row>
    <row r="10181" spans="21:25" x14ac:dyDescent="0.2">
      <c r="U10181" s="55"/>
      <c r="V10181" s="53"/>
      <c r="W10181" s="53"/>
      <c r="X10181" s="53"/>
      <c r="Y10181" s="55"/>
    </row>
    <row r="10182" spans="21:25" x14ac:dyDescent="0.2">
      <c r="U10182" s="55"/>
      <c r="V10182" s="53"/>
      <c r="W10182" s="53"/>
      <c r="X10182" s="53"/>
      <c r="Y10182" s="55"/>
    </row>
    <row r="10183" spans="21:25" x14ac:dyDescent="0.2">
      <c r="U10183" s="55"/>
      <c r="V10183" s="53"/>
      <c r="W10183" s="53"/>
      <c r="X10183" s="53"/>
      <c r="Y10183" s="55"/>
    </row>
    <row r="10184" spans="21:25" x14ac:dyDescent="0.2">
      <c r="U10184" s="55"/>
      <c r="V10184" s="53"/>
      <c r="W10184" s="53"/>
      <c r="X10184" s="53"/>
      <c r="Y10184" s="55"/>
    </row>
    <row r="10185" spans="21:25" x14ac:dyDescent="0.2">
      <c r="U10185" s="55"/>
      <c r="V10185" s="53"/>
      <c r="W10185" s="53"/>
      <c r="X10185" s="53"/>
      <c r="Y10185" s="55"/>
    </row>
    <row r="10186" spans="21:25" x14ac:dyDescent="0.2">
      <c r="U10186" s="55"/>
      <c r="V10186" s="53"/>
      <c r="W10186" s="53"/>
      <c r="X10186" s="53"/>
      <c r="Y10186" s="55"/>
    </row>
    <row r="10187" spans="21:25" x14ac:dyDescent="0.2">
      <c r="U10187" s="55"/>
      <c r="V10187" s="53"/>
      <c r="W10187" s="53"/>
      <c r="X10187" s="53"/>
      <c r="Y10187" s="55"/>
    </row>
    <row r="10188" spans="21:25" x14ac:dyDescent="0.2">
      <c r="U10188" s="55"/>
      <c r="V10188" s="53"/>
      <c r="W10188" s="53"/>
      <c r="X10188" s="53"/>
      <c r="Y10188" s="55"/>
    </row>
    <row r="10189" spans="21:25" x14ac:dyDescent="0.2">
      <c r="U10189" s="55"/>
      <c r="V10189" s="53"/>
      <c r="W10189" s="53"/>
      <c r="X10189" s="53"/>
      <c r="Y10189" s="55"/>
    </row>
    <row r="10190" spans="21:25" x14ac:dyDescent="0.2">
      <c r="U10190" s="55"/>
      <c r="V10190" s="53"/>
      <c r="W10190" s="53"/>
      <c r="X10190" s="53"/>
      <c r="Y10190" s="55"/>
    </row>
    <row r="10191" spans="21:25" x14ac:dyDescent="0.2">
      <c r="U10191" s="55"/>
      <c r="V10191" s="53"/>
      <c r="W10191" s="53"/>
      <c r="X10191" s="53"/>
      <c r="Y10191" s="55"/>
    </row>
    <row r="10192" spans="21:25" x14ac:dyDescent="0.2">
      <c r="U10192" s="55"/>
      <c r="V10192" s="53"/>
      <c r="W10192" s="53"/>
      <c r="X10192" s="53"/>
      <c r="Y10192" s="55"/>
    </row>
    <row r="10193" spans="21:25" x14ac:dyDescent="0.2">
      <c r="U10193" s="55"/>
      <c r="V10193" s="53"/>
      <c r="W10193" s="53"/>
      <c r="X10193" s="53"/>
      <c r="Y10193" s="55"/>
    </row>
    <row r="10194" spans="21:25" x14ac:dyDescent="0.2">
      <c r="U10194" s="55"/>
      <c r="V10194" s="53"/>
      <c r="W10194" s="53"/>
      <c r="X10194" s="53"/>
      <c r="Y10194" s="55"/>
    </row>
    <row r="10195" spans="21:25" x14ac:dyDescent="0.2">
      <c r="U10195" s="55"/>
      <c r="V10195" s="53"/>
      <c r="W10195" s="53"/>
      <c r="X10195" s="53"/>
      <c r="Y10195" s="55"/>
    </row>
    <row r="10196" spans="21:25" x14ac:dyDescent="0.2">
      <c r="U10196" s="55"/>
      <c r="V10196" s="53"/>
      <c r="W10196" s="53"/>
      <c r="X10196" s="53"/>
      <c r="Y10196" s="55"/>
    </row>
    <row r="10197" spans="21:25" x14ac:dyDescent="0.2">
      <c r="U10197" s="55"/>
      <c r="V10197" s="53"/>
      <c r="W10197" s="53"/>
      <c r="X10197" s="53"/>
      <c r="Y10197" s="55"/>
    </row>
    <row r="10198" spans="21:25" x14ac:dyDescent="0.2">
      <c r="U10198" s="55"/>
      <c r="V10198" s="53"/>
      <c r="W10198" s="53"/>
      <c r="X10198" s="53"/>
      <c r="Y10198" s="55"/>
    </row>
    <row r="10199" spans="21:25" x14ac:dyDescent="0.2">
      <c r="U10199" s="55"/>
      <c r="V10199" s="53"/>
      <c r="W10199" s="53"/>
      <c r="X10199" s="53"/>
      <c r="Y10199" s="55"/>
    </row>
    <row r="10200" spans="21:25" x14ac:dyDescent="0.2">
      <c r="U10200" s="55"/>
      <c r="V10200" s="53"/>
      <c r="W10200" s="53"/>
      <c r="X10200" s="53"/>
      <c r="Y10200" s="55"/>
    </row>
    <row r="10201" spans="21:25" x14ac:dyDescent="0.2">
      <c r="U10201" s="55"/>
      <c r="V10201" s="53"/>
      <c r="W10201" s="53"/>
      <c r="X10201" s="53"/>
      <c r="Y10201" s="55"/>
    </row>
    <row r="10202" spans="21:25" x14ac:dyDescent="0.2">
      <c r="U10202" s="55"/>
      <c r="V10202" s="53"/>
      <c r="W10202" s="53"/>
      <c r="X10202" s="53"/>
      <c r="Y10202" s="55"/>
    </row>
    <row r="10203" spans="21:25" x14ac:dyDescent="0.2">
      <c r="U10203" s="55"/>
      <c r="V10203" s="53"/>
      <c r="W10203" s="53"/>
      <c r="X10203" s="53"/>
      <c r="Y10203" s="55"/>
    </row>
    <row r="10204" spans="21:25" x14ac:dyDescent="0.2">
      <c r="U10204" s="55"/>
      <c r="V10204" s="53"/>
      <c r="W10204" s="53"/>
      <c r="X10204" s="53"/>
      <c r="Y10204" s="55"/>
    </row>
    <row r="10205" spans="21:25" x14ac:dyDescent="0.2">
      <c r="U10205" s="55"/>
      <c r="V10205" s="53"/>
      <c r="W10205" s="53"/>
      <c r="X10205" s="53"/>
      <c r="Y10205" s="55"/>
    </row>
    <row r="10206" spans="21:25" x14ac:dyDescent="0.2">
      <c r="U10206" s="55"/>
      <c r="V10206" s="53"/>
      <c r="W10206" s="53"/>
      <c r="X10206" s="53"/>
      <c r="Y10206" s="55"/>
    </row>
    <row r="10207" spans="21:25" x14ac:dyDescent="0.2">
      <c r="U10207" s="55"/>
      <c r="V10207" s="53"/>
      <c r="W10207" s="53"/>
      <c r="X10207" s="53"/>
      <c r="Y10207" s="55"/>
    </row>
    <row r="10208" spans="21:25" x14ac:dyDescent="0.2">
      <c r="U10208" s="55"/>
      <c r="V10208" s="53"/>
      <c r="W10208" s="53"/>
      <c r="X10208" s="53"/>
      <c r="Y10208" s="55"/>
    </row>
    <row r="10209" spans="21:25" x14ac:dyDescent="0.2">
      <c r="U10209" s="55"/>
      <c r="V10209" s="53"/>
      <c r="W10209" s="53"/>
      <c r="X10209" s="53"/>
      <c r="Y10209" s="55"/>
    </row>
    <row r="10210" spans="21:25" x14ac:dyDescent="0.2">
      <c r="U10210" s="55"/>
      <c r="V10210" s="53"/>
      <c r="W10210" s="53"/>
      <c r="X10210" s="53"/>
      <c r="Y10210" s="55"/>
    </row>
    <row r="10211" spans="21:25" x14ac:dyDescent="0.2">
      <c r="U10211" s="55"/>
      <c r="V10211" s="53"/>
      <c r="W10211" s="53"/>
      <c r="X10211" s="53"/>
      <c r="Y10211" s="55"/>
    </row>
    <row r="10212" spans="21:25" x14ac:dyDescent="0.2">
      <c r="U10212" s="55"/>
      <c r="V10212" s="53"/>
      <c r="W10212" s="53"/>
      <c r="X10212" s="53"/>
      <c r="Y10212" s="55"/>
    </row>
    <row r="10213" spans="21:25" x14ac:dyDescent="0.2">
      <c r="U10213" s="55"/>
      <c r="V10213" s="53"/>
      <c r="W10213" s="53"/>
      <c r="X10213" s="53"/>
      <c r="Y10213" s="55"/>
    </row>
    <row r="10214" spans="21:25" x14ac:dyDescent="0.2">
      <c r="U10214" s="55"/>
      <c r="V10214" s="53"/>
      <c r="W10214" s="53"/>
      <c r="X10214" s="53"/>
      <c r="Y10214" s="55"/>
    </row>
    <row r="10215" spans="21:25" x14ac:dyDescent="0.2">
      <c r="U10215" s="55"/>
      <c r="V10215" s="53"/>
      <c r="W10215" s="53"/>
      <c r="X10215" s="53"/>
      <c r="Y10215" s="55"/>
    </row>
    <row r="10216" spans="21:25" x14ac:dyDescent="0.2">
      <c r="U10216" s="55"/>
      <c r="V10216" s="53"/>
      <c r="W10216" s="53"/>
      <c r="X10216" s="53"/>
      <c r="Y10216" s="55"/>
    </row>
    <row r="10217" spans="21:25" x14ac:dyDescent="0.2">
      <c r="U10217" s="55"/>
      <c r="V10217" s="53"/>
      <c r="W10217" s="53"/>
      <c r="X10217" s="53"/>
      <c r="Y10217" s="55"/>
    </row>
    <row r="10218" spans="21:25" x14ac:dyDescent="0.2">
      <c r="U10218" s="55"/>
      <c r="V10218" s="53"/>
      <c r="W10218" s="53"/>
      <c r="X10218" s="53"/>
      <c r="Y10218" s="55"/>
    </row>
    <row r="10219" spans="21:25" x14ac:dyDescent="0.2">
      <c r="U10219" s="55"/>
      <c r="V10219" s="53"/>
      <c r="W10219" s="53"/>
      <c r="X10219" s="53"/>
      <c r="Y10219" s="55"/>
    </row>
    <row r="10220" spans="21:25" x14ac:dyDescent="0.2">
      <c r="U10220" s="55"/>
      <c r="V10220" s="53"/>
      <c r="W10220" s="53"/>
      <c r="X10220" s="53"/>
      <c r="Y10220" s="55"/>
    </row>
    <row r="10221" spans="21:25" x14ac:dyDescent="0.2">
      <c r="U10221" s="55"/>
      <c r="V10221" s="53"/>
      <c r="W10221" s="53"/>
      <c r="X10221" s="53"/>
      <c r="Y10221" s="55"/>
    </row>
    <row r="10222" spans="21:25" x14ac:dyDescent="0.2">
      <c r="U10222" s="55"/>
      <c r="V10222" s="53"/>
      <c r="W10222" s="53"/>
      <c r="X10222" s="53"/>
      <c r="Y10222" s="55"/>
    </row>
    <row r="10223" spans="21:25" x14ac:dyDescent="0.2">
      <c r="U10223" s="55"/>
      <c r="V10223" s="53"/>
      <c r="W10223" s="53"/>
      <c r="X10223" s="53"/>
      <c r="Y10223" s="55"/>
    </row>
    <row r="10224" spans="21:25" x14ac:dyDescent="0.2">
      <c r="U10224" s="55"/>
      <c r="V10224" s="53"/>
      <c r="W10224" s="53"/>
      <c r="X10224" s="53"/>
      <c r="Y10224" s="55"/>
    </row>
    <row r="10225" spans="21:25" x14ac:dyDescent="0.2">
      <c r="U10225" s="55"/>
      <c r="V10225" s="53"/>
      <c r="W10225" s="53"/>
      <c r="X10225" s="53"/>
      <c r="Y10225" s="55"/>
    </row>
    <row r="10226" spans="21:25" x14ac:dyDescent="0.2">
      <c r="U10226" s="55"/>
      <c r="V10226" s="53"/>
      <c r="W10226" s="53"/>
      <c r="X10226" s="53"/>
      <c r="Y10226" s="55"/>
    </row>
    <row r="10227" spans="21:25" x14ac:dyDescent="0.2">
      <c r="U10227" s="55"/>
      <c r="V10227" s="53"/>
      <c r="W10227" s="53"/>
      <c r="X10227" s="53"/>
      <c r="Y10227" s="55"/>
    </row>
    <row r="10228" spans="21:25" x14ac:dyDescent="0.2">
      <c r="U10228" s="55"/>
      <c r="V10228" s="53"/>
      <c r="W10228" s="53"/>
      <c r="X10228" s="53"/>
      <c r="Y10228" s="55"/>
    </row>
    <row r="10229" spans="21:25" x14ac:dyDescent="0.2">
      <c r="U10229" s="55"/>
      <c r="V10229" s="53"/>
      <c r="W10229" s="53"/>
      <c r="X10229" s="53"/>
      <c r="Y10229" s="55"/>
    </row>
    <row r="10230" spans="21:25" x14ac:dyDescent="0.2">
      <c r="U10230" s="55"/>
      <c r="V10230" s="53"/>
      <c r="W10230" s="53"/>
      <c r="X10230" s="53"/>
      <c r="Y10230" s="55"/>
    </row>
    <row r="10231" spans="21:25" x14ac:dyDescent="0.2">
      <c r="U10231" s="55"/>
      <c r="V10231" s="53"/>
      <c r="W10231" s="53"/>
      <c r="X10231" s="53"/>
      <c r="Y10231" s="55"/>
    </row>
    <row r="10232" spans="21:25" x14ac:dyDescent="0.2">
      <c r="U10232" s="55"/>
      <c r="V10232" s="53"/>
      <c r="W10232" s="53"/>
      <c r="X10232" s="53"/>
      <c r="Y10232" s="55"/>
    </row>
    <row r="10233" spans="21:25" x14ac:dyDescent="0.2">
      <c r="U10233" s="55"/>
      <c r="V10233" s="53"/>
      <c r="W10233" s="53"/>
      <c r="X10233" s="53"/>
      <c r="Y10233" s="55"/>
    </row>
    <row r="10234" spans="21:25" x14ac:dyDescent="0.2">
      <c r="U10234" s="55"/>
      <c r="V10234" s="53"/>
      <c r="W10234" s="53"/>
      <c r="X10234" s="53"/>
      <c r="Y10234" s="55"/>
    </row>
    <row r="10235" spans="21:25" x14ac:dyDescent="0.2">
      <c r="U10235" s="55"/>
      <c r="V10235" s="53"/>
      <c r="W10235" s="53"/>
      <c r="X10235" s="53"/>
      <c r="Y10235" s="55"/>
    </row>
    <row r="10236" spans="21:25" x14ac:dyDescent="0.2">
      <c r="U10236" s="55"/>
      <c r="V10236" s="53"/>
      <c r="W10236" s="53"/>
      <c r="X10236" s="53"/>
      <c r="Y10236" s="55"/>
    </row>
    <row r="10237" spans="21:25" x14ac:dyDescent="0.2">
      <c r="U10237" s="55"/>
      <c r="V10237" s="53"/>
      <c r="W10237" s="53"/>
      <c r="X10237" s="53"/>
      <c r="Y10237" s="55"/>
    </row>
    <row r="10238" spans="21:25" x14ac:dyDescent="0.2">
      <c r="U10238" s="55"/>
      <c r="V10238" s="53"/>
      <c r="W10238" s="53"/>
      <c r="X10238" s="53"/>
      <c r="Y10238" s="55"/>
    </row>
    <row r="10239" spans="21:25" x14ac:dyDescent="0.2">
      <c r="U10239" s="55"/>
      <c r="V10239" s="53"/>
      <c r="W10239" s="53"/>
      <c r="X10239" s="53"/>
      <c r="Y10239" s="55"/>
    </row>
    <row r="10240" spans="21:25" x14ac:dyDescent="0.2">
      <c r="U10240" s="55"/>
      <c r="V10240" s="53"/>
      <c r="W10240" s="53"/>
      <c r="X10240" s="53"/>
      <c r="Y10240" s="55"/>
    </row>
    <row r="10241" spans="21:25" x14ac:dyDescent="0.2">
      <c r="U10241" s="55"/>
      <c r="V10241" s="53"/>
      <c r="W10241" s="53"/>
      <c r="X10241" s="53"/>
      <c r="Y10241" s="55"/>
    </row>
    <row r="10242" spans="21:25" x14ac:dyDescent="0.2">
      <c r="U10242" s="55"/>
      <c r="V10242" s="53"/>
      <c r="W10242" s="53"/>
      <c r="X10242" s="53"/>
      <c r="Y10242" s="55"/>
    </row>
    <row r="10243" spans="21:25" x14ac:dyDescent="0.2">
      <c r="U10243" s="55"/>
      <c r="V10243" s="53"/>
      <c r="W10243" s="53"/>
      <c r="X10243" s="53"/>
      <c r="Y10243" s="55"/>
    </row>
    <row r="10244" spans="21:25" x14ac:dyDescent="0.2">
      <c r="U10244" s="55"/>
      <c r="V10244" s="53"/>
      <c r="W10244" s="53"/>
      <c r="X10244" s="53"/>
      <c r="Y10244" s="55"/>
    </row>
    <row r="10245" spans="21:25" x14ac:dyDescent="0.2">
      <c r="U10245" s="55"/>
      <c r="V10245" s="53"/>
      <c r="W10245" s="53"/>
      <c r="X10245" s="53"/>
      <c r="Y10245" s="55"/>
    </row>
    <row r="10246" spans="21:25" x14ac:dyDescent="0.2">
      <c r="U10246" s="55"/>
      <c r="V10246" s="53"/>
      <c r="W10246" s="53"/>
      <c r="X10246" s="53"/>
      <c r="Y10246" s="55"/>
    </row>
    <row r="10247" spans="21:25" x14ac:dyDescent="0.2">
      <c r="U10247" s="55"/>
      <c r="V10247" s="53"/>
      <c r="W10247" s="53"/>
      <c r="X10247" s="53"/>
      <c r="Y10247" s="55"/>
    </row>
    <row r="10248" spans="21:25" x14ac:dyDescent="0.2">
      <c r="U10248" s="55"/>
      <c r="V10248" s="53"/>
      <c r="W10248" s="53"/>
      <c r="X10248" s="53"/>
      <c r="Y10248" s="55"/>
    </row>
    <row r="10249" spans="21:25" x14ac:dyDescent="0.2">
      <c r="U10249" s="55"/>
      <c r="V10249" s="53"/>
      <c r="W10249" s="53"/>
      <c r="X10249" s="53"/>
      <c r="Y10249" s="55"/>
    </row>
    <row r="10250" spans="21:25" x14ac:dyDescent="0.2">
      <c r="U10250" s="55"/>
      <c r="V10250" s="53"/>
      <c r="W10250" s="53"/>
      <c r="X10250" s="53"/>
      <c r="Y10250" s="55"/>
    </row>
    <row r="10251" spans="21:25" x14ac:dyDescent="0.2">
      <c r="U10251" s="55"/>
      <c r="V10251" s="53"/>
      <c r="W10251" s="53"/>
      <c r="X10251" s="53"/>
      <c r="Y10251" s="55"/>
    </row>
    <row r="10252" spans="21:25" x14ac:dyDescent="0.2">
      <c r="U10252" s="55"/>
      <c r="V10252" s="53"/>
      <c r="W10252" s="53"/>
      <c r="X10252" s="53"/>
      <c r="Y10252" s="55"/>
    </row>
    <row r="10253" spans="21:25" x14ac:dyDescent="0.2">
      <c r="U10253" s="55"/>
      <c r="V10253" s="53"/>
      <c r="W10253" s="53"/>
      <c r="X10253" s="53"/>
      <c r="Y10253" s="55"/>
    </row>
    <row r="10254" spans="21:25" x14ac:dyDescent="0.2">
      <c r="U10254" s="55"/>
      <c r="V10254" s="53"/>
      <c r="W10254" s="53"/>
      <c r="X10254" s="53"/>
      <c r="Y10254" s="55"/>
    </row>
    <row r="10255" spans="21:25" x14ac:dyDescent="0.2">
      <c r="U10255" s="55"/>
      <c r="V10255" s="53"/>
      <c r="W10255" s="53"/>
      <c r="X10255" s="53"/>
      <c r="Y10255" s="55"/>
    </row>
    <row r="10256" spans="21:25" x14ac:dyDescent="0.2">
      <c r="U10256" s="55"/>
      <c r="V10256" s="53"/>
      <c r="W10256" s="53"/>
      <c r="X10256" s="53"/>
      <c r="Y10256" s="55"/>
    </row>
    <row r="10257" spans="21:25" x14ac:dyDescent="0.2">
      <c r="U10257" s="55"/>
      <c r="V10257" s="53"/>
      <c r="W10257" s="53"/>
      <c r="X10257" s="53"/>
      <c r="Y10257" s="55"/>
    </row>
    <row r="10258" spans="21:25" x14ac:dyDescent="0.2">
      <c r="U10258" s="55"/>
      <c r="V10258" s="53"/>
      <c r="W10258" s="53"/>
      <c r="X10258" s="53"/>
      <c r="Y10258" s="55"/>
    </row>
    <row r="10259" spans="21:25" x14ac:dyDescent="0.2">
      <c r="U10259" s="55"/>
      <c r="V10259" s="53"/>
      <c r="W10259" s="53"/>
      <c r="X10259" s="53"/>
      <c r="Y10259" s="55"/>
    </row>
    <row r="10260" spans="21:25" x14ac:dyDescent="0.2">
      <c r="U10260" s="55"/>
      <c r="V10260" s="53"/>
      <c r="W10260" s="53"/>
      <c r="X10260" s="53"/>
      <c r="Y10260" s="55"/>
    </row>
    <row r="10261" spans="21:25" x14ac:dyDescent="0.2">
      <c r="U10261" s="55"/>
      <c r="V10261" s="53"/>
      <c r="W10261" s="53"/>
      <c r="X10261" s="53"/>
      <c r="Y10261" s="55"/>
    </row>
    <row r="10262" spans="21:25" x14ac:dyDescent="0.2">
      <c r="U10262" s="55"/>
      <c r="V10262" s="53"/>
      <c r="W10262" s="53"/>
      <c r="X10262" s="53"/>
      <c r="Y10262" s="55"/>
    </row>
    <row r="10263" spans="21:25" x14ac:dyDescent="0.2">
      <c r="U10263" s="55"/>
      <c r="V10263" s="53"/>
      <c r="W10263" s="53"/>
      <c r="X10263" s="53"/>
      <c r="Y10263" s="55"/>
    </row>
    <row r="10264" spans="21:25" x14ac:dyDescent="0.2">
      <c r="U10264" s="55"/>
      <c r="V10264" s="53"/>
      <c r="W10264" s="53"/>
      <c r="X10264" s="53"/>
      <c r="Y10264" s="55"/>
    </row>
    <row r="10265" spans="21:25" x14ac:dyDescent="0.2">
      <c r="U10265" s="55"/>
      <c r="V10265" s="53"/>
      <c r="W10265" s="53"/>
      <c r="X10265" s="53"/>
      <c r="Y10265" s="55"/>
    </row>
    <row r="10266" spans="21:25" x14ac:dyDescent="0.2">
      <c r="U10266" s="55"/>
      <c r="V10266" s="53"/>
      <c r="W10266" s="53"/>
      <c r="X10266" s="53"/>
      <c r="Y10266" s="55"/>
    </row>
    <row r="10267" spans="21:25" x14ac:dyDescent="0.2">
      <c r="U10267" s="55"/>
      <c r="V10267" s="53"/>
      <c r="W10267" s="53"/>
      <c r="X10267" s="53"/>
      <c r="Y10267" s="55"/>
    </row>
    <row r="10268" spans="21:25" x14ac:dyDescent="0.2">
      <c r="U10268" s="55"/>
      <c r="V10268" s="53"/>
      <c r="W10268" s="53"/>
      <c r="X10268" s="53"/>
      <c r="Y10268" s="55"/>
    </row>
    <row r="10269" spans="21:25" x14ac:dyDescent="0.2">
      <c r="U10269" s="55"/>
      <c r="V10269" s="53"/>
      <c r="W10269" s="53"/>
      <c r="X10269" s="53"/>
      <c r="Y10269" s="55"/>
    </row>
    <row r="10270" spans="21:25" x14ac:dyDescent="0.2">
      <c r="U10270" s="55"/>
      <c r="V10270" s="53"/>
      <c r="W10270" s="53"/>
      <c r="X10270" s="53"/>
      <c r="Y10270" s="55"/>
    </row>
    <row r="10271" spans="21:25" x14ac:dyDescent="0.2">
      <c r="U10271" s="55"/>
      <c r="V10271" s="53"/>
      <c r="W10271" s="53"/>
      <c r="X10271" s="53"/>
      <c r="Y10271" s="55"/>
    </row>
    <row r="10272" spans="21:25" x14ac:dyDescent="0.2">
      <c r="U10272" s="55"/>
      <c r="V10272" s="53"/>
      <c r="W10272" s="53"/>
      <c r="X10272" s="53"/>
      <c r="Y10272" s="55"/>
    </row>
    <row r="10273" spans="21:25" x14ac:dyDescent="0.2">
      <c r="U10273" s="55"/>
      <c r="V10273" s="53"/>
      <c r="W10273" s="53"/>
      <c r="X10273" s="53"/>
      <c r="Y10273" s="55"/>
    </row>
    <row r="10274" spans="21:25" x14ac:dyDescent="0.2">
      <c r="U10274" s="55"/>
      <c r="V10274" s="53"/>
      <c r="W10274" s="53"/>
      <c r="X10274" s="53"/>
      <c r="Y10274" s="55"/>
    </row>
    <row r="10275" spans="21:25" x14ac:dyDescent="0.2">
      <c r="U10275" s="55"/>
      <c r="V10275" s="53"/>
      <c r="W10275" s="53"/>
      <c r="X10275" s="53"/>
      <c r="Y10275" s="55"/>
    </row>
    <row r="10276" spans="21:25" x14ac:dyDescent="0.2">
      <c r="U10276" s="55"/>
      <c r="V10276" s="53"/>
      <c r="W10276" s="53"/>
      <c r="X10276" s="53"/>
      <c r="Y10276" s="55"/>
    </row>
    <row r="10277" spans="21:25" x14ac:dyDescent="0.2">
      <c r="U10277" s="55"/>
      <c r="V10277" s="53"/>
      <c r="W10277" s="53"/>
      <c r="X10277" s="53"/>
      <c r="Y10277" s="55"/>
    </row>
    <row r="10278" spans="21:25" x14ac:dyDescent="0.2">
      <c r="U10278" s="55"/>
      <c r="V10278" s="53"/>
      <c r="W10278" s="53"/>
      <c r="X10278" s="53"/>
      <c r="Y10278" s="55"/>
    </row>
    <row r="10279" spans="21:25" x14ac:dyDescent="0.2">
      <c r="U10279" s="55"/>
      <c r="V10279" s="53"/>
      <c r="W10279" s="53"/>
      <c r="X10279" s="53"/>
      <c r="Y10279" s="55"/>
    </row>
    <row r="10280" spans="21:25" x14ac:dyDescent="0.2">
      <c r="U10280" s="55"/>
      <c r="V10280" s="53"/>
      <c r="W10280" s="53"/>
      <c r="X10280" s="53"/>
      <c r="Y10280" s="55"/>
    </row>
    <row r="10281" spans="21:25" x14ac:dyDescent="0.2">
      <c r="U10281" s="55"/>
      <c r="V10281" s="53"/>
      <c r="W10281" s="53"/>
      <c r="X10281" s="53"/>
      <c r="Y10281" s="55"/>
    </row>
    <row r="10282" spans="21:25" x14ac:dyDescent="0.2">
      <c r="U10282" s="55"/>
      <c r="V10282" s="53"/>
      <c r="W10282" s="53"/>
      <c r="X10282" s="53"/>
      <c r="Y10282" s="55"/>
    </row>
    <row r="10283" spans="21:25" x14ac:dyDescent="0.2">
      <c r="U10283" s="55"/>
      <c r="V10283" s="53"/>
      <c r="W10283" s="53"/>
      <c r="X10283" s="53"/>
      <c r="Y10283" s="55"/>
    </row>
    <row r="10284" spans="21:25" x14ac:dyDescent="0.2">
      <c r="U10284" s="55"/>
      <c r="V10284" s="53"/>
      <c r="W10284" s="53"/>
      <c r="X10284" s="53"/>
      <c r="Y10284" s="55"/>
    </row>
    <row r="10285" spans="21:25" x14ac:dyDescent="0.2">
      <c r="U10285" s="55"/>
      <c r="V10285" s="53"/>
      <c r="W10285" s="53"/>
      <c r="X10285" s="53"/>
      <c r="Y10285" s="55"/>
    </row>
    <row r="10286" spans="21:25" x14ac:dyDescent="0.2">
      <c r="U10286" s="55"/>
      <c r="V10286" s="53"/>
      <c r="W10286" s="53"/>
      <c r="X10286" s="53"/>
      <c r="Y10286" s="55"/>
    </row>
    <row r="10287" spans="21:25" x14ac:dyDescent="0.2">
      <c r="U10287" s="55"/>
      <c r="V10287" s="53"/>
      <c r="W10287" s="53"/>
      <c r="X10287" s="53"/>
      <c r="Y10287" s="55"/>
    </row>
    <row r="10288" spans="21:25" x14ac:dyDescent="0.2">
      <c r="U10288" s="55"/>
      <c r="V10288" s="53"/>
      <c r="W10288" s="53"/>
      <c r="X10288" s="53"/>
      <c r="Y10288" s="55"/>
    </row>
    <row r="10289" spans="21:25" x14ac:dyDescent="0.2">
      <c r="U10289" s="55"/>
      <c r="V10289" s="53"/>
      <c r="W10289" s="53"/>
      <c r="X10289" s="53"/>
      <c r="Y10289" s="55"/>
    </row>
    <row r="10290" spans="21:25" x14ac:dyDescent="0.2">
      <c r="U10290" s="55"/>
      <c r="V10290" s="53"/>
      <c r="W10290" s="53"/>
      <c r="X10290" s="53"/>
      <c r="Y10290" s="55"/>
    </row>
    <row r="10291" spans="21:25" x14ac:dyDescent="0.2">
      <c r="U10291" s="55"/>
      <c r="V10291" s="53"/>
      <c r="W10291" s="53"/>
      <c r="X10291" s="53"/>
      <c r="Y10291" s="55"/>
    </row>
    <row r="10292" spans="21:25" x14ac:dyDescent="0.2">
      <c r="U10292" s="55"/>
      <c r="V10292" s="53"/>
      <c r="W10292" s="53"/>
      <c r="X10292" s="53"/>
      <c r="Y10292" s="55"/>
    </row>
    <row r="10293" spans="21:25" x14ac:dyDescent="0.2">
      <c r="U10293" s="55"/>
      <c r="V10293" s="53"/>
      <c r="W10293" s="53"/>
      <c r="X10293" s="53"/>
      <c r="Y10293" s="55"/>
    </row>
    <row r="10294" spans="21:25" x14ac:dyDescent="0.2">
      <c r="U10294" s="55"/>
      <c r="V10294" s="53"/>
      <c r="W10294" s="53"/>
      <c r="X10294" s="53"/>
      <c r="Y10294" s="55"/>
    </row>
    <row r="10295" spans="21:25" x14ac:dyDescent="0.2">
      <c r="U10295" s="55"/>
      <c r="V10295" s="53"/>
      <c r="W10295" s="53"/>
      <c r="X10295" s="53"/>
      <c r="Y10295" s="55"/>
    </row>
    <row r="10296" spans="21:25" x14ac:dyDescent="0.2">
      <c r="U10296" s="55"/>
      <c r="V10296" s="53"/>
      <c r="W10296" s="53"/>
      <c r="X10296" s="53"/>
      <c r="Y10296" s="55"/>
    </row>
    <row r="10297" spans="21:25" x14ac:dyDescent="0.2">
      <c r="U10297" s="55"/>
      <c r="V10297" s="53"/>
      <c r="W10297" s="53"/>
      <c r="X10297" s="53"/>
      <c r="Y10297" s="55"/>
    </row>
    <row r="10298" spans="21:25" x14ac:dyDescent="0.2">
      <c r="U10298" s="55"/>
      <c r="V10298" s="53"/>
      <c r="W10298" s="53"/>
      <c r="X10298" s="53"/>
      <c r="Y10298" s="55"/>
    </row>
    <row r="10299" spans="21:25" x14ac:dyDescent="0.2">
      <c r="U10299" s="55"/>
      <c r="V10299" s="53"/>
      <c r="W10299" s="53"/>
      <c r="X10299" s="53"/>
      <c r="Y10299" s="55"/>
    </row>
    <row r="10300" spans="21:25" x14ac:dyDescent="0.2">
      <c r="U10300" s="55"/>
      <c r="V10300" s="53"/>
      <c r="W10300" s="53"/>
      <c r="X10300" s="53"/>
      <c r="Y10300" s="55"/>
    </row>
    <row r="10301" spans="21:25" x14ac:dyDescent="0.2">
      <c r="U10301" s="55"/>
      <c r="V10301" s="53"/>
      <c r="W10301" s="53"/>
      <c r="X10301" s="53"/>
      <c r="Y10301" s="55"/>
    </row>
    <row r="10302" spans="21:25" x14ac:dyDescent="0.2">
      <c r="U10302" s="55"/>
      <c r="V10302" s="53"/>
      <c r="W10302" s="53"/>
      <c r="X10302" s="53"/>
      <c r="Y10302" s="55"/>
    </row>
    <row r="10303" spans="21:25" x14ac:dyDescent="0.2">
      <c r="U10303" s="55"/>
      <c r="V10303" s="53"/>
      <c r="W10303" s="53"/>
      <c r="X10303" s="53"/>
      <c r="Y10303" s="55"/>
    </row>
    <row r="10304" spans="21:25" x14ac:dyDescent="0.2">
      <c r="U10304" s="55"/>
      <c r="V10304" s="53"/>
      <c r="W10304" s="53"/>
      <c r="X10304" s="53"/>
      <c r="Y10304" s="55"/>
    </row>
    <row r="10305" spans="21:25" x14ac:dyDescent="0.2">
      <c r="U10305" s="55"/>
      <c r="V10305" s="53"/>
      <c r="W10305" s="53"/>
      <c r="X10305" s="53"/>
      <c r="Y10305" s="55"/>
    </row>
    <row r="10306" spans="21:25" x14ac:dyDescent="0.2">
      <c r="U10306" s="55"/>
      <c r="V10306" s="53"/>
      <c r="W10306" s="53"/>
      <c r="X10306" s="53"/>
      <c r="Y10306" s="55"/>
    </row>
    <row r="10307" spans="21:25" x14ac:dyDescent="0.2">
      <c r="U10307" s="55"/>
      <c r="V10307" s="53"/>
      <c r="W10307" s="53"/>
      <c r="X10307" s="53"/>
      <c r="Y10307" s="55"/>
    </row>
    <row r="10308" spans="21:25" x14ac:dyDescent="0.2">
      <c r="U10308" s="55"/>
      <c r="V10308" s="53"/>
      <c r="W10308" s="53"/>
      <c r="X10308" s="53"/>
      <c r="Y10308" s="55"/>
    </row>
    <row r="10309" spans="21:25" x14ac:dyDescent="0.2">
      <c r="U10309" s="55"/>
      <c r="V10309" s="53"/>
      <c r="W10309" s="53"/>
      <c r="X10309" s="53"/>
      <c r="Y10309" s="55"/>
    </row>
    <row r="10310" spans="21:25" x14ac:dyDescent="0.2">
      <c r="U10310" s="55"/>
      <c r="V10310" s="53"/>
      <c r="W10310" s="53"/>
      <c r="X10310" s="53"/>
      <c r="Y10310" s="55"/>
    </row>
    <row r="10311" spans="21:25" x14ac:dyDescent="0.2">
      <c r="U10311" s="55"/>
      <c r="V10311" s="53"/>
      <c r="W10311" s="53"/>
      <c r="X10311" s="53"/>
      <c r="Y10311" s="55"/>
    </row>
    <row r="10312" spans="21:25" x14ac:dyDescent="0.2">
      <c r="U10312" s="55"/>
      <c r="V10312" s="53"/>
      <c r="W10312" s="53"/>
      <c r="X10312" s="53"/>
      <c r="Y10312" s="55"/>
    </row>
    <row r="10313" spans="21:25" x14ac:dyDescent="0.2">
      <c r="U10313" s="55"/>
      <c r="V10313" s="53"/>
      <c r="W10313" s="53"/>
      <c r="X10313" s="53"/>
      <c r="Y10313" s="55"/>
    </row>
    <row r="10314" spans="21:25" x14ac:dyDescent="0.2">
      <c r="U10314" s="55"/>
      <c r="V10314" s="53"/>
      <c r="W10314" s="53"/>
      <c r="X10314" s="53"/>
      <c r="Y10314" s="55"/>
    </row>
    <row r="10315" spans="21:25" x14ac:dyDescent="0.2">
      <c r="U10315" s="55"/>
      <c r="V10315" s="53"/>
      <c r="W10315" s="53"/>
      <c r="X10315" s="53"/>
      <c r="Y10315" s="55"/>
    </row>
    <row r="10316" spans="21:25" x14ac:dyDescent="0.2">
      <c r="U10316" s="55"/>
      <c r="V10316" s="53"/>
      <c r="W10316" s="53"/>
      <c r="X10316" s="53"/>
      <c r="Y10316" s="55"/>
    </row>
    <row r="10317" spans="21:25" x14ac:dyDescent="0.2">
      <c r="U10317" s="55"/>
      <c r="V10317" s="53"/>
      <c r="W10317" s="53"/>
      <c r="X10317" s="53"/>
      <c r="Y10317" s="55"/>
    </row>
    <row r="10318" spans="21:25" x14ac:dyDescent="0.2">
      <c r="U10318" s="55"/>
      <c r="V10318" s="53"/>
      <c r="W10318" s="53"/>
      <c r="X10318" s="53"/>
      <c r="Y10318" s="55"/>
    </row>
    <row r="10319" spans="21:25" x14ac:dyDescent="0.2">
      <c r="U10319" s="55"/>
      <c r="V10319" s="53"/>
      <c r="W10319" s="53"/>
      <c r="X10319" s="53"/>
      <c r="Y10319" s="55"/>
    </row>
    <row r="10320" spans="21:25" x14ac:dyDescent="0.2">
      <c r="U10320" s="55"/>
      <c r="V10320" s="53"/>
      <c r="W10320" s="53"/>
      <c r="X10320" s="53"/>
      <c r="Y10320" s="55"/>
    </row>
    <row r="10321" spans="21:25" x14ac:dyDescent="0.2">
      <c r="U10321" s="55"/>
      <c r="V10321" s="53"/>
      <c r="W10321" s="53"/>
      <c r="X10321" s="53"/>
      <c r="Y10321" s="55"/>
    </row>
    <row r="10322" spans="21:25" x14ac:dyDescent="0.2">
      <c r="U10322" s="55"/>
      <c r="V10322" s="53"/>
      <c r="W10322" s="53"/>
      <c r="X10322" s="53"/>
      <c r="Y10322" s="55"/>
    </row>
    <row r="10323" spans="21:25" x14ac:dyDescent="0.2">
      <c r="U10323" s="55"/>
      <c r="V10323" s="53"/>
      <c r="W10323" s="53"/>
      <c r="X10323" s="53"/>
      <c r="Y10323" s="55"/>
    </row>
    <row r="10324" spans="21:25" x14ac:dyDescent="0.2">
      <c r="U10324" s="55"/>
      <c r="V10324" s="53"/>
      <c r="W10324" s="53"/>
      <c r="X10324" s="53"/>
      <c r="Y10324" s="55"/>
    </row>
    <row r="10325" spans="21:25" x14ac:dyDescent="0.2">
      <c r="U10325" s="55"/>
      <c r="V10325" s="53"/>
      <c r="W10325" s="53"/>
      <c r="X10325" s="53"/>
      <c r="Y10325" s="55"/>
    </row>
    <row r="10326" spans="21:25" x14ac:dyDescent="0.2">
      <c r="U10326" s="55"/>
      <c r="V10326" s="53"/>
      <c r="W10326" s="53"/>
      <c r="X10326" s="53"/>
      <c r="Y10326" s="55"/>
    </row>
    <row r="10327" spans="21:25" x14ac:dyDescent="0.2">
      <c r="U10327" s="55"/>
      <c r="V10327" s="53"/>
      <c r="W10327" s="53"/>
      <c r="X10327" s="53"/>
      <c r="Y10327" s="55"/>
    </row>
    <row r="10328" spans="21:25" x14ac:dyDescent="0.2">
      <c r="U10328" s="55"/>
      <c r="V10328" s="53"/>
      <c r="W10328" s="53"/>
      <c r="X10328" s="53"/>
      <c r="Y10328" s="55"/>
    </row>
    <row r="10329" spans="21:25" x14ac:dyDescent="0.2">
      <c r="U10329" s="55"/>
      <c r="V10329" s="53"/>
      <c r="W10329" s="53"/>
      <c r="X10329" s="53"/>
      <c r="Y10329" s="55"/>
    </row>
    <row r="10330" spans="21:25" x14ac:dyDescent="0.2">
      <c r="U10330" s="55"/>
      <c r="V10330" s="53"/>
      <c r="W10330" s="53"/>
      <c r="X10330" s="53"/>
      <c r="Y10330" s="55"/>
    </row>
    <row r="10331" spans="21:25" x14ac:dyDescent="0.2">
      <c r="U10331" s="55"/>
      <c r="V10331" s="53"/>
      <c r="W10331" s="53"/>
      <c r="X10331" s="53"/>
      <c r="Y10331" s="55"/>
    </row>
    <row r="10332" spans="21:25" x14ac:dyDescent="0.2">
      <c r="U10332" s="55"/>
      <c r="V10332" s="53"/>
      <c r="W10332" s="53"/>
      <c r="X10332" s="53"/>
      <c r="Y10332" s="55"/>
    </row>
    <row r="10333" spans="21:25" x14ac:dyDescent="0.2">
      <c r="U10333" s="55"/>
      <c r="V10333" s="53"/>
      <c r="W10333" s="53"/>
      <c r="X10333" s="53"/>
      <c r="Y10333" s="55"/>
    </row>
    <row r="10334" spans="21:25" x14ac:dyDescent="0.2">
      <c r="U10334" s="55"/>
      <c r="V10334" s="53"/>
      <c r="W10334" s="53"/>
      <c r="X10334" s="53"/>
      <c r="Y10334" s="55"/>
    </row>
    <row r="10335" spans="21:25" x14ac:dyDescent="0.2">
      <c r="U10335" s="55"/>
      <c r="V10335" s="53"/>
      <c r="W10335" s="53"/>
      <c r="X10335" s="53"/>
      <c r="Y10335" s="55"/>
    </row>
    <row r="10336" spans="21:25" x14ac:dyDescent="0.2">
      <c r="U10336" s="55"/>
      <c r="V10336" s="53"/>
      <c r="W10336" s="53"/>
      <c r="X10336" s="53"/>
      <c r="Y10336" s="55"/>
    </row>
    <row r="10337" spans="21:25" x14ac:dyDescent="0.2">
      <c r="U10337" s="55"/>
      <c r="V10337" s="53"/>
      <c r="W10337" s="53"/>
      <c r="X10337" s="53"/>
      <c r="Y10337" s="55"/>
    </row>
    <row r="10338" spans="21:25" x14ac:dyDescent="0.2">
      <c r="U10338" s="55"/>
      <c r="V10338" s="53"/>
      <c r="W10338" s="53"/>
      <c r="X10338" s="53"/>
      <c r="Y10338" s="55"/>
    </row>
    <row r="10339" spans="21:25" x14ac:dyDescent="0.2">
      <c r="U10339" s="55"/>
      <c r="V10339" s="53"/>
      <c r="W10339" s="53"/>
      <c r="X10339" s="53"/>
      <c r="Y10339" s="55"/>
    </row>
    <row r="10340" spans="21:25" x14ac:dyDescent="0.2">
      <c r="U10340" s="55"/>
      <c r="V10340" s="53"/>
      <c r="W10340" s="53"/>
      <c r="X10340" s="53"/>
      <c r="Y10340" s="55"/>
    </row>
    <row r="10341" spans="21:25" x14ac:dyDescent="0.2">
      <c r="U10341" s="55"/>
      <c r="V10341" s="53"/>
      <c r="W10341" s="53"/>
      <c r="X10341" s="53"/>
      <c r="Y10341" s="55"/>
    </row>
    <row r="10342" spans="21:25" x14ac:dyDescent="0.2">
      <c r="U10342" s="55"/>
      <c r="V10342" s="53"/>
      <c r="W10342" s="53"/>
      <c r="X10342" s="53"/>
      <c r="Y10342" s="55"/>
    </row>
    <row r="10343" spans="21:25" x14ac:dyDescent="0.2">
      <c r="U10343" s="55"/>
      <c r="V10343" s="53"/>
      <c r="W10343" s="53"/>
      <c r="X10343" s="53"/>
      <c r="Y10343" s="55"/>
    </row>
    <row r="10344" spans="21:25" x14ac:dyDescent="0.2">
      <c r="U10344" s="55"/>
      <c r="V10344" s="53"/>
      <c r="W10344" s="53"/>
      <c r="X10344" s="53"/>
      <c r="Y10344" s="55"/>
    </row>
    <row r="10345" spans="21:25" x14ac:dyDescent="0.2">
      <c r="U10345" s="55"/>
      <c r="V10345" s="53"/>
      <c r="W10345" s="53"/>
      <c r="X10345" s="53"/>
      <c r="Y10345" s="55"/>
    </row>
    <row r="10346" spans="21:25" x14ac:dyDescent="0.2">
      <c r="U10346" s="55"/>
      <c r="V10346" s="53"/>
      <c r="W10346" s="53"/>
      <c r="X10346" s="53"/>
      <c r="Y10346" s="55"/>
    </row>
    <row r="10347" spans="21:25" x14ac:dyDescent="0.2">
      <c r="U10347" s="55"/>
      <c r="V10347" s="53"/>
      <c r="W10347" s="53"/>
      <c r="X10347" s="53"/>
      <c r="Y10347" s="55"/>
    </row>
    <row r="10348" spans="21:25" x14ac:dyDescent="0.2">
      <c r="U10348" s="55"/>
      <c r="V10348" s="53"/>
      <c r="W10348" s="53"/>
      <c r="X10348" s="53"/>
      <c r="Y10348" s="55"/>
    </row>
    <row r="10349" spans="21:25" x14ac:dyDescent="0.2">
      <c r="U10349" s="55"/>
      <c r="V10349" s="53"/>
      <c r="W10349" s="53"/>
      <c r="X10349" s="53"/>
      <c r="Y10349" s="55"/>
    </row>
    <row r="10350" spans="21:25" x14ac:dyDescent="0.2">
      <c r="U10350" s="55"/>
      <c r="V10350" s="53"/>
      <c r="W10350" s="53"/>
      <c r="X10350" s="53"/>
      <c r="Y10350" s="55"/>
    </row>
    <row r="10351" spans="21:25" x14ac:dyDescent="0.2">
      <c r="U10351" s="55"/>
      <c r="V10351" s="53"/>
      <c r="W10351" s="53"/>
      <c r="X10351" s="53"/>
      <c r="Y10351" s="55"/>
    </row>
    <row r="10352" spans="21:25" x14ac:dyDescent="0.2">
      <c r="U10352" s="55"/>
      <c r="V10352" s="53"/>
      <c r="W10352" s="53"/>
      <c r="X10352" s="53"/>
      <c r="Y10352" s="55"/>
    </row>
    <row r="10353" spans="21:25" x14ac:dyDescent="0.2">
      <c r="U10353" s="55"/>
      <c r="V10353" s="53"/>
      <c r="W10353" s="53"/>
      <c r="X10353" s="53"/>
      <c r="Y10353" s="55"/>
    </row>
    <row r="10354" spans="21:25" x14ac:dyDescent="0.2">
      <c r="U10354" s="55"/>
      <c r="V10354" s="53"/>
      <c r="W10354" s="53"/>
      <c r="X10354" s="53"/>
      <c r="Y10354" s="55"/>
    </row>
    <row r="10355" spans="21:25" x14ac:dyDescent="0.2">
      <c r="U10355" s="55"/>
      <c r="V10355" s="53"/>
      <c r="W10355" s="53"/>
      <c r="X10355" s="53"/>
      <c r="Y10355" s="55"/>
    </row>
    <row r="10356" spans="21:25" x14ac:dyDescent="0.2">
      <c r="U10356" s="55"/>
      <c r="V10356" s="53"/>
      <c r="W10356" s="53"/>
      <c r="X10356" s="53"/>
      <c r="Y10356" s="55"/>
    </row>
    <row r="10357" spans="21:25" x14ac:dyDescent="0.2">
      <c r="U10357" s="55"/>
      <c r="V10357" s="53"/>
      <c r="W10357" s="53"/>
      <c r="X10357" s="53"/>
      <c r="Y10357" s="55"/>
    </row>
    <row r="10358" spans="21:25" x14ac:dyDescent="0.2">
      <c r="U10358" s="55"/>
      <c r="V10358" s="53"/>
      <c r="W10358" s="53"/>
      <c r="X10358" s="53"/>
      <c r="Y10358" s="55"/>
    </row>
    <row r="10359" spans="21:25" x14ac:dyDescent="0.2">
      <c r="U10359" s="55"/>
      <c r="V10359" s="53"/>
      <c r="W10359" s="53"/>
      <c r="X10359" s="53"/>
      <c r="Y10359" s="55"/>
    </row>
    <row r="10360" spans="21:25" x14ac:dyDescent="0.2">
      <c r="U10360" s="55"/>
      <c r="V10360" s="53"/>
      <c r="W10360" s="53"/>
      <c r="X10360" s="53"/>
      <c r="Y10360" s="55"/>
    </row>
    <row r="10361" spans="21:25" x14ac:dyDescent="0.2">
      <c r="U10361" s="55"/>
      <c r="V10361" s="53"/>
      <c r="W10361" s="53"/>
      <c r="X10361" s="53"/>
      <c r="Y10361" s="55"/>
    </row>
    <row r="10362" spans="21:25" x14ac:dyDescent="0.2">
      <c r="U10362" s="55"/>
      <c r="V10362" s="53"/>
      <c r="W10362" s="53"/>
      <c r="X10362" s="53"/>
      <c r="Y10362" s="55"/>
    </row>
    <row r="10363" spans="21:25" x14ac:dyDescent="0.2">
      <c r="U10363" s="55"/>
      <c r="V10363" s="53"/>
      <c r="W10363" s="53"/>
      <c r="X10363" s="53"/>
      <c r="Y10363" s="55"/>
    </row>
    <row r="10364" spans="21:25" x14ac:dyDescent="0.2">
      <c r="U10364" s="55"/>
      <c r="V10364" s="53"/>
      <c r="W10364" s="53"/>
      <c r="X10364" s="53"/>
      <c r="Y10364" s="55"/>
    </row>
    <row r="10365" spans="21:25" x14ac:dyDescent="0.2">
      <c r="U10365" s="55"/>
      <c r="V10365" s="53"/>
      <c r="W10365" s="53"/>
      <c r="X10365" s="53"/>
      <c r="Y10365" s="55"/>
    </row>
    <row r="10366" spans="21:25" x14ac:dyDescent="0.2">
      <c r="U10366" s="55"/>
      <c r="V10366" s="53"/>
      <c r="W10366" s="53"/>
      <c r="X10366" s="53"/>
      <c r="Y10366" s="55"/>
    </row>
    <row r="10367" spans="21:25" x14ac:dyDescent="0.2">
      <c r="U10367" s="55"/>
      <c r="V10367" s="53"/>
      <c r="W10367" s="53"/>
      <c r="X10367" s="53"/>
      <c r="Y10367" s="55"/>
    </row>
    <row r="10368" spans="21:25" x14ac:dyDescent="0.2">
      <c r="U10368" s="55"/>
      <c r="V10368" s="53"/>
      <c r="W10368" s="53"/>
      <c r="X10368" s="53"/>
      <c r="Y10368" s="55"/>
    </row>
    <row r="10369" spans="21:25" x14ac:dyDescent="0.2">
      <c r="U10369" s="55"/>
      <c r="V10369" s="53"/>
      <c r="W10369" s="53"/>
      <c r="X10369" s="53"/>
      <c r="Y10369" s="55"/>
    </row>
    <row r="10370" spans="21:25" x14ac:dyDescent="0.2">
      <c r="U10370" s="55"/>
      <c r="V10370" s="53"/>
      <c r="W10370" s="53"/>
      <c r="X10370" s="53"/>
      <c r="Y10370" s="55"/>
    </row>
    <row r="10371" spans="21:25" x14ac:dyDescent="0.2">
      <c r="U10371" s="55"/>
      <c r="V10371" s="53"/>
      <c r="W10371" s="53"/>
      <c r="X10371" s="53"/>
      <c r="Y10371" s="55"/>
    </row>
    <row r="10372" spans="21:25" x14ac:dyDescent="0.2">
      <c r="U10372" s="55"/>
      <c r="V10372" s="53"/>
      <c r="W10372" s="53"/>
      <c r="X10372" s="53"/>
      <c r="Y10372" s="55"/>
    </row>
    <row r="10373" spans="21:25" x14ac:dyDescent="0.2">
      <c r="U10373" s="55"/>
      <c r="V10373" s="53"/>
      <c r="W10373" s="53"/>
      <c r="X10373" s="53"/>
      <c r="Y10373" s="55"/>
    </row>
    <row r="10374" spans="21:25" x14ac:dyDescent="0.2">
      <c r="U10374" s="55"/>
      <c r="V10374" s="53"/>
      <c r="W10374" s="53"/>
      <c r="X10374" s="53"/>
      <c r="Y10374" s="55"/>
    </row>
    <row r="10375" spans="21:25" x14ac:dyDescent="0.2">
      <c r="U10375" s="55"/>
      <c r="V10375" s="53"/>
      <c r="W10375" s="53"/>
      <c r="X10375" s="53"/>
      <c r="Y10375" s="55"/>
    </row>
    <row r="10376" spans="21:25" x14ac:dyDescent="0.2">
      <c r="U10376" s="55"/>
      <c r="V10376" s="53"/>
      <c r="W10376" s="53"/>
      <c r="X10376" s="53"/>
      <c r="Y10376" s="55"/>
    </row>
    <row r="10377" spans="21:25" x14ac:dyDescent="0.2">
      <c r="U10377" s="55"/>
      <c r="V10377" s="53"/>
      <c r="W10377" s="53"/>
      <c r="X10377" s="53"/>
      <c r="Y10377" s="55"/>
    </row>
    <row r="10378" spans="21:25" x14ac:dyDescent="0.2">
      <c r="U10378" s="55"/>
      <c r="V10378" s="53"/>
      <c r="W10378" s="53"/>
      <c r="X10378" s="53"/>
      <c r="Y10378" s="55"/>
    </row>
    <row r="10379" spans="21:25" x14ac:dyDescent="0.2">
      <c r="U10379" s="55"/>
      <c r="V10379" s="53"/>
      <c r="W10379" s="53"/>
      <c r="X10379" s="53"/>
      <c r="Y10379" s="55"/>
    </row>
    <row r="10380" spans="21:25" x14ac:dyDescent="0.2">
      <c r="U10380" s="55"/>
      <c r="V10380" s="53"/>
      <c r="W10380" s="53"/>
      <c r="X10380" s="53"/>
      <c r="Y10380" s="55"/>
    </row>
    <row r="10381" spans="21:25" x14ac:dyDescent="0.2">
      <c r="U10381" s="55"/>
      <c r="V10381" s="53"/>
      <c r="W10381" s="53"/>
      <c r="X10381" s="53"/>
      <c r="Y10381" s="55"/>
    </row>
    <row r="10382" spans="21:25" x14ac:dyDescent="0.2">
      <c r="U10382" s="55"/>
      <c r="V10382" s="53"/>
      <c r="W10382" s="53"/>
      <c r="X10382" s="53"/>
      <c r="Y10382" s="55"/>
    </row>
    <row r="10383" spans="21:25" x14ac:dyDescent="0.2">
      <c r="U10383" s="55"/>
      <c r="V10383" s="53"/>
      <c r="W10383" s="53"/>
      <c r="X10383" s="53"/>
      <c r="Y10383" s="55"/>
    </row>
    <row r="10384" spans="21:25" x14ac:dyDescent="0.2">
      <c r="U10384" s="55"/>
      <c r="V10384" s="53"/>
      <c r="W10384" s="53"/>
      <c r="X10384" s="53"/>
      <c r="Y10384" s="55"/>
    </row>
    <row r="10385" spans="21:25" x14ac:dyDescent="0.2">
      <c r="U10385" s="55"/>
      <c r="V10385" s="53"/>
      <c r="W10385" s="53"/>
      <c r="X10385" s="53"/>
      <c r="Y10385" s="55"/>
    </row>
    <row r="10386" spans="21:25" x14ac:dyDescent="0.2">
      <c r="U10386" s="55"/>
      <c r="V10386" s="53"/>
      <c r="W10386" s="53"/>
      <c r="X10386" s="53"/>
      <c r="Y10386" s="55"/>
    </row>
    <row r="10387" spans="21:25" x14ac:dyDescent="0.2">
      <c r="U10387" s="55"/>
      <c r="V10387" s="53"/>
      <c r="W10387" s="53"/>
      <c r="X10387" s="53"/>
      <c r="Y10387" s="55"/>
    </row>
    <row r="10388" spans="21:25" x14ac:dyDescent="0.2">
      <c r="U10388" s="55"/>
      <c r="V10388" s="53"/>
      <c r="W10388" s="53"/>
      <c r="X10388" s="53"/>
      <c r="Y10388" s="55"/>
    </row>
    <row r="10389" spans="21:25" x14ac:dyDescent="0.2">
      <c r="U10389" s="55"/>
      <c r="V10389" s="53"/>
      <c r="W10389" s="53"/>
      <c r="X10389" s="53"/>
      <c r="Y10389" s="55"/>
    </row>
    <row r="10390" spans="21:25" x14ac:dyDescent="0.2">
      <c r="U10390" s="55"/>
      <c r="V10390" s="53"/>
      <c r="W10390" s="53"/>
      <c r="X10390" s="53"/>
      <c r="Y10390" s="55"/>
    </row>
    <row r="10391" spans="21:25" x14ac:dyDescent="0.2">
      <c r="U10391" s="55"/>
      <c r="V10391" s="53"/>
      <c r="W10391" s="53"/>
      <c r="X10391" s="53"/>
      <c r="Y10391" s="55"/>
    </row>
    <row r="10392" spans="21:25" x14ac:dyDescent="0.2">
      <c r="U10392" s="55"/>
      <c r="V10392" s="53"/>
      <c r="W10392" s="53"/>
      <c r="X10392" s="53"/>
      <c r="Y10392" s="55"/>
    </row>
    <row r="10393" spans="21:25" x14ac:dyDescent="0.2">
      <c r="U10393" s="55"/>
      <c r="V10393" s="53"/>
      <c r="W10393" s="53"/>
      <c r="X10393" s="53"/>
      <c r="Y10393" s="55"/>
    </row>
    <row r="10394" spans="21:25" x14ac:dyDescent="0.2">
      <c r="U10394" s="55"/>
      <c r="V10394" s="53"/>
      <c r="W10394" s="53"/>
      <c r="X10394" s="53"/>
      <c r="Y10394" s="55"/>
    </row>
    <row r="10395" spans="21:25" x14ac:dyDescent="0.2">
      <c r="U10395" s="55"/>
      <c r="V10395" s="53"/>
      <c r="W10395" s="53"/>
      <c r="X10395" s="53"/>
      <c r="Y10395" s="55"/>
    </row>
    <row r="10396" spans="21:25" x14ac:dyDescent="0.2">
      <c r="U10396" s="55"/>
      <c r="V10396" s="53"/>
      <c r="W10396" s="53"/>
      <c r="X10396" s="53"/>
      <c r="Y10396" s="55"/>
    </row>
    <row r="10397" spans="21:25" x14ac:dyDescent="0.2">
      <c r="U10397" s="55"/>
      <c r="V10397" s="53"/>
      <c r="W10397" s="53"/>
      <c r="X10397" s="53"/>
      <c r="Y10397" s="55"/>
    </row>
    <row r="10398" spans="21:25" x14ac:dyDescent="0.2">
      <c r="U10398" s="55"/>
      <c r="V10398" s="53"/>
      <c r="W10398" s="53"/>
      <c r="X10398" s="53"/>
      <c r="Y10398" s="55"/>
    </row>
    <row r="10399" spans="21:25" x14ac:dyDescent="0.2">
      <c r="U10399" s="55"/>
      <c r="V10399" s="53"/>
      <c r="W10399" s="53"/>
      <c r="X10399" s="53"/>
      <c r="Y10399" s="55"/>
    </row>
    <row r="10400" spans="21:25" x14ac:dyDescent="0.2">
      <c r="U10400" s="55"/>
      <c r="V10400" s="53"/>
      <c r="W10400" s="53"/>
      <c r="X10400" s="53"/>
      <c r="Y10400" s="55"/>
    </row>
    <row r="10401" spans="21:25" x14ac:dyDescent="0.2">
      <c r="U10401" s="55"/>
      <c r="V10401" s="53"/>
      <c r="W10401" s="53"/>
      <c r="X10401" s="53"/>
      <c r="Y10401" s="55"/>
    </row>
    <row r="10402" spans="21:25" x14ac:dyDescent="0.2">
      <c r="U10402" s="55"/>
      <c r="V10402" s="53"/>
      <c r="W10402" s="53"/>
      <c r="X10402" s="53"/>
      <c r="Y10402" s="55"/>
    </row>
    <row r="10403" spans="21:25" x14ac:dyDescent="0.2">
      <c r="U10403" s="55"/>
      <c r="V10403" s="53"/>
      <c r="W10403" s="53"/>
      <c r="X10403" s="53"/>
      <c r="Y10403" s="55"/>
    </row>
    <row r="10404" spans="21:25" x14ac:dyDescent="0.2">
      <c r="U10404" s="55"/>
      <c r="V10404" s="53"/>
      <c r="W10404" s="53"/>
      <c r="X10404" s="53"/>
      <c r="Y10404" s="55"/>
    </row>
    <row r="10405" spans="21:25" x14ac:dyDescent="0.2">
      <c r="U10405" s="55"/>
      <c r="V10405" s="53"/>
      <c r="W10405" s="53"/>
      <c r="X10405" s="53"/>
      <c r="Y10405" s="55"/>
    </row>
    <row r="10406" spans="21:25" x14ac:dyDescent="0.2">
      <c r="U10406" s="55"/>
      <c r="V10406" s="53"/>
      <c r="W10406" s="53"/>
      <c r="X10406" s="53"/>
      <c r="Y10406" s="55"/>
    </row>
    <row r="10407" spans="21:25" x14ac:dyDescent="0.2">
      <c r="U10407" s="55"/>
      <c r="V10407" s="53"/>
      <c r="W10407" s="53"/>
      <c r="X10407" s="53"/>
      <c r="Y10407" s="55"/>
    </row>
    <row r="10408" spans="21:25" x14ac:dyDescent="0.2">
      <c r="U10408" s="55"/>
      <c r="V10408" s="53"/>
      <c r="W10408" s="53"/>
      <c r="X10408" s="53"/>
      <c r="Y10408" s="55"/>
    </row>
    <row r="10409" spans="21:25" x14ac:dyDescent="0.2">
      <c r="U10409" s="55"/>
      <c r="V10409" s="53"/>
      <c r="W10409" s="53"/>
      <c r="X10409" s="53"/>
      <c r="Y10409" s="55"/>
    </row>
    <row r="10410" spans="21:25" x14ac:dyDescent="0.2">
      <c r="U10410" s="55"/>
      <c r="V10410" s="53"/>
      <c r="W10410" s="53"/>
      <c r="X10410" s="53"/>
      <c r="Y10410" s="55"/>
    </row>
    <row r="10411" spans="21:25" x14ac:dyDescent="0.2">
      <c r="U10411" s="55"/>
      <c r="V10411" s="53"/>
      <c r="W10411" s="53"/>
      <c r="X10411" s="53"/>
      <c r="Y10411" s="55"/>
    </row>
    <row r="10412" spans="21:25" x14ac:dyDescent="0.2">
      <c r="U10412" s="55"/>
      <c r="V10412" s="53"/>
      <c r="W10412" s="53"/>
      <c r="X10412" s="53"/>
      <c r="Y10412" s="55"/>
    </row>
    <row r="10413" spans="21:25" x14ac:dyDescent="0.2">
      <c r="U10413" s="55"/>
      <c r="V10413" s="53"/>
      <c r="W10413" s="53"/>
      <c r="X10413" s="53"/>
      <c r="Y10413" s="55"/>
    </row>
    <row r="10414" spans="21:25" x14ac:dyDescent="0.2">
      <c r="U10414" s="55"/>
      <c r="V10414" s="53"/>
      <c r="W10414" s="53"/>
      <c r="X10414" s="53"/>
      <c r="Y10414" s="55"/>
    </row>
    <row r="10415" spans="21:25" x14ac:dyDescent="0.2">
      <c r="U10415" s="55"/>
      <c r="V10415" s="53"/>
      <c r="W10415" s="53"/>
      <c r="X10415" s="53"/>
      <c r="Y10415" s="55"/>
    </row>
    <row r="10416" spans="21:25" x14ac:dyDescent="0.2">
      <c r="U10416" s="55"/>
      <c r="V10416" s="53"/>
      <c r="W10416" s="53"/>
      <c r="X10416" s="53"/>
      <c r="Y10416" s="55"/>
    </row>
    <row r="10417" spans="21:25" x14ac:dyDescent="0.2">
      <c r="U10417" s="55"/>
      <c r="V10417" s="53"/>
      <c r="W10417" s="53"/>
      <c r="X10417" s="53"/>
      <c r="Y10417" s="55"/>
    </row>
    <row r="10418" spans="21:25" x14ac:dyDescent="0.2">
      <c r="U10418" s="55"/>
      <c r="V10418" s="53"/>
      <c r="W10418" s="53"/>
      <c r="X10418" s="53"/>
      <c r="Y10418" s="55"/>
    </row>
    <row r="10419" spans="21:25" x14ac:dyDescent="0.2">
      <c r="U10419" s="55"/>
      <c r="V10419" s="53"/>
      <c r="W10419" s="53"/>
      <c r="X10419" s="53"/>
      <c r="Y10419" s="55"/>
    </row>
    <row r="10420" spans="21:25" x14ac:dyDescent="0.2">
      <c r="U10420" s="55"/>
      <c r="V10420" s="53"/>
      <c r="W10420" s="53"/>
      <c r="X10420" s="53"/>
      <c r="Y10420" s="55"/>
    </row>
    <row r="10421" spans="21:25" x14ac:dyDescent="0.2">
      <c r="U10421" s="55"/>
      <c r="V10421" s="53"/>
      <c r="W10421" s="53"/>
      <c r="X10421" s="53"/>
      <c r="Y10421" s="55"/>
    </row>
    <row r="10422" spans="21:25" x14ac:dyDescent="0.2">
      <c r="U10422" s="55"/>
      <c r="V10422" s="53"/>
      <c r="W10422" s="53"/>
      <c r="X10422" s="53"/>
      <c r="Y10422" s="55"/>
    </row>
    <row r="10423" spans="21:25" x14ac:dyDescent="0.2">
      <c r="U10423" s="55"/>
      <c r="V10423" s="53"/>
      <c r="W10423" s="53"/>
      <c r="X10423" s="53"/>
      <c r="Y10423" s="55"/>
    </row>
    <row r="10424" spans="21:25" x14ac:dyDescent="0.2">
      <c r="U10424" s="55"/>
      <c r="V10424" s="53"/>
      <c r="W10424" s="53"/>
      <c r="X10424" s="53"/>
      <c r="Y10424" s="55"/>
    </row>
    <row r="10425" spans="21:25" x14ac:dyDescent="0.2">
      <c r="U10425" s="55"/>
      <c r="V10425" s="53"/>
      <c r="W10425" s="53"/>
      <c r="X10425" s="53"/>
      <c r="Y10425" s="55"/>
    </row>
    <row r="10426" spans="21:25" x14ac:dyDescent="0.2">
      <c r="U10426" s="55"/>
      <c r="V10426" s="53"/>
      <c r="W10426" s="53"/>
      <c r="X10426" s="53"/>
      <c r="Y10426" s="55"/>
    </row>
    <row r="10427" spans="21:25" x14ac:dyDescent="0.2">
      <c r="U10427" s="55"/>
      <c r="V10427" s="53"/>
      <c r="W10427" s="53"/>
      <c r="X10427" s="53"/>
      <c r="Y10427" s="55"/>
    </row>
    <row r="10428" spans="21:25" x14ac:dyDescent="0.2">
      <c r="U10428" s="55"/>
      <c r="V10428" s="53"/>
      <c r="W10428" s="53"/>
      <c r="X10428" s="53"/>
      <c r="Y10428" s="55"/>
    </row>
    <row r="10429" spans="21:25" x14ac:dyDescent="0.2">
      <c r="U10429" s="55"/>
      <c r="V10429" s="53"/>
      <c r="W10429" s="53"/>
      <c r="X10429" s="53"/>
      <c r="Y10429" s="55"/>
    </row>
    <row r="10430" spans="21:25" x14ac:dyDescent="0.2">
      <c r="U10430" s="55"/>
      <c r="V10430" s="53"/>
      <c r="W10430" s="53"/>
      <c r="X10430" s="53"/>
      <c r="Y10430" s="55"/>
    </row>
    <row r="10431" spans="21:25" x14ac:dyDescent="0.2">
      <c r="U10431" s="55"/>
      <c r="V10431" s="53"/>
      <c r="W10431" s="53"/>
      <c r="X10431" s="53"/>
      <c r="Y10431" s="55"/>
    </row>
    <row r="10432" spans="21:25" x14ac:dyDescent="0.2">
      <c r="U10432" s="55"/>
      <c r="V10432" s="53"/>
      <c r="W10432" s="53"/>
      <c r="X10432" s="53"/>
      <c r="Y10432" s="55"/>
    </row>
    <row r="10433" spans="21:25" x14ac:dyDescent="0.2">
      <c r="U10433" s="55"/>
      <c r="V10433" s="53"/>
      <c r="W10433" s="53"/>
      <c r="X10433" s="53"/>
      <c r="Y10433" s="55"/>
    </row>
    <row r="10434" spans="21:25" x14ac:dyDescent="0.2">
      <c r="U10434" s="55"/>
      <c r="V10434" s="53"/>
      <c r="W10434" s="53"/>
      <c r="X10434" s="53"/>
      <c r="Y10434" s="55"/>
    </row>
    <row r="10435" spans="21:25" x14ac:dyDescent="0.2">
      <c r="U10435" s="55"/>
      <c r="V10435" s="53"/>
      <c r="W10435" s="53"/>
      <c r="X10435" s="53"/>
      <c r="Y10435" s="55"/>
    </row>
    <row r="10436" spans="21:25" x14ac:dyDescent="0.2">
      <c r="U10436" s="55"/>
      <c r="V10436" s="53"/>
      <c r="W10436" s="53"/>
      <c r="X10436" s="53"/>
      <c r="Y10436" s="55"/>
    </row>
    <row r="10437" spans="21:25" x14ac:dyDescent="0.2">
      <c r="U10437" s="55"/>
      <c r="V10437" s="53"/>
      <c r="W10437" s="53"/>
      <c r="X10437" s="53"/>
      <c r="Y10437" s="55"/>
    </row>
    <row r="10438" spans="21:25" x14ac:dyDescent="0.2">
      <c r="U10438" s="55"/>
      <c r="V10438" s="53"/>
      <c r="W10438" s="53"/>
      <c r="X10438" s="53"/>
      <c r="Y10438" s="55"/>
    </row>
    <row r="10439" spans="21:25" x14ac:dyDescent="0.2">
      <c r="U10439" s="55"/>
      <c r="V10439" s="53"/>
      <c r="W10439" s="53"/>
      <c r="X10439" s="53"/>
      <c r="Y10439" s="55"/>
    </row>
    <row r="10440" spans="21:25" x14ac:dyDescent="0.2">
      <c r="U10440" s="55"/>
      <c r="V10440" s="53"/>
      <c r="W10440" s="53"/>
      <c r="X10440" s="53"/>
      <c r="Y10440" s="55"/>
    </row>
    <row r="10441" spans="21:25" x14ac:dyDescent="0.2">
      <c r="U10441" s="55"/>
      <c r="V10441" s="53"/>
      <c r="W10441" s="53"/>
      <c r="X10441" s="53"/>
      <c r="Y10441" s="55"/>
    </row>
    <row r="10442" spans="21:25" x14ac:dyDescent="0.2">
      <c r="U10442" s="55"/>
      <c r="V10442" s="53"/>
      <c r="W10442" s="53"/>
      <c r="X10442" s="53"/>
      <c r="Y10442" s="55"/>
    </row>
    <row r="10443" spans="21:25" x14ac:dyDescent="0.2">
      <c r="U10443" s="55"/>
      <c r="V10443" s="53"/>
      <c r="W10443" s="53"/>
      <c r="X10443" s="53"/>
      <c r="Y10443" s="55"/>
    </row>
    <row r="10444" spans="21:25" x14ac:dyDescent="0.2">
      <c r="U10444" s="55"/>
      <c r="V10444" s="53"/>
      <c r="W10444" s="53"/>
      <c r="X10444" s="53"/>
      <c r="Y10444" s="55"/>
    </row>
    <row r="10445" spans="21:25" x14ac:dyDescent="0.2">
      <c r="U10445" s="55"/>
      <c r="V10445" s="53"/>
      <c r="W10445" s="53"/>
      <c r="X10445" s="53"/>
      <c r="Y10445" s="55"/>
    </row>
    <row r="10446" spans="21:25" x14ac:dyDescent="0.2">
      <c r="U10446" s="55"/>
      <c r="V10446" s="53"/>
      <c r="W10446" s="53"/>
      <c r="X10446" s="53"/>
      <c r="Y10446" s="55"/>
    </row>
    <row r="10447" spans="21:25" x14ac:dyDescent="0.2">
      <c r="U10447" s="55"/>
      <c r="V10447" s="53"/>
      <c r="W10447" s="53"/>
      <c r="X10447" s="53"/>
      <c r="Y10447" s="55"/>
    </row>
    <row r="10448" spans="21:25" x14ac:dyDescent="0.2">
      <c r="U10448" s="55"/>
      <c r="V10448" s="53"/>
      <c r="W10448" s="53"/>
      <c r="X10448" s="53"/>
      <c r="Y10448" s="55"/>
    </row>
    <row r="10449" spans="21:25" x14ac:dyDescent="0.2">
      <c r="U10449" s="55"/>
      <c r="V10449" s="53"/>
      <c r="W10449" s="53"/>
      <c r="X10449" s="53"/>
      <c r="Y10449" s="55"/>
    </row>
    <row r="10450" spans="21:25" x14ac:dyDescent="0.2">
      <c r="U10450" s="55"/>
      <c r="V10450" s="53"/>
      <c r="W10450" s="53"/>
      <c r="X10450" s="53"/>
      <c r="Y10450" s="55"/>
    </row>
    <row r="10451" spans="21:25" x14ac:dyDescent="0.2">
      <c r="U10451" s="55"/>
      <c r="V10451" s="53"/>
      <c r="W10451" s="53"/>
      <c r="X10451" s="53"/>
      <c r="Y10451" s="55"/>
    </row>
    <row r="10452" spans="21:25" x14ac:dyDescent="0.2">
      <c r="U10452" s="55"/>
      <c r="V10452" s="53"/>
      <c r="W10452" s="53"/>
      <c r="X10452" s="53"/>
      <c r="Y10452" s="55"/>
    </row>
    <row r="10453" spans="21:25" x14ac:dyDescent="0.2">
      <c r="U10453" s="55"/>
      <c r="V10453" s="53"/>
      <c r="W10453" s="53"/>
      <c r="X10453" s="53"/>
      <c r="Y10453" s="55"/>
    </row>
    <row r="10454" spans="21:25" x14ac:dyDescent="0.2">
      <c r="U10454" s="55"/>
      <c r="V10454" s="53"/>
      <c r="W10454" s="53"/>
      <c r="X10454" s="53"/>
      <c r="Y10454" s="55"/>
    </row>
    <row r="10455" spans="21:25" x14ac:dyDescent="0.2">
      <c r="U10455" s="55"/>
      <c r="V10455" s="53"/>
      <c r="W10455" s="53"/>
      <c r="X10455" s="53"/>
      <c r="Y10455" s="55"/>
    </row>
    <row r="10456" spans="21:25" x14ac:dyDescent="0.2">
      <c r="U10456" s="55"/>
      <c r="V10456" s="53"/>
      <c r="W10456" s="53"/>
      <c r="X10456" s="53"/>
      <c r="Y10456" s="55"/>
    </row>
    <row r="10457" spans="21:25" x14ac:dyDescent="0.2">
      <c r="U10457" s="55"/>
      <c r="V10457" s="53"/>
      <c r="W10457" s="53"/>
      <c r="X10457" s="53"/>
      <c r="Y10457" s="55"/>
    </row>
    <row r="10458" spans="21:25" x14ac:dyDescent="0.2">
      <c r="U10458" s="55"/>
      <c r="V10458" s="53"/>
      <c r="W10458" s="53"/>
      <c r="X10458" s="53"/>
      <c r="Y10458" s="55"/>
    </row>
    <row r="10459" spans="21:25" x14ac:dyDescent="0.2">
      <c r="U10459" s="55"/>
      <c r="V10459" s="53"/>
      <c r="W10459" s="53"/>
      <c r="X10459" s="53"/>
      <c r="Y10459" s="55"/>
    </row>
    <row r="10460" spans="21:25" x14ac:dyDescent="0.2">
      <c r="U10460" s="55"/>
      <c r="V10460" s="53"/>
      <c r="W10460" s="53"/>
      <c r="X10460" s="53"/>
      <c r="Y10460" s="55"/>
    </row>
    <row r="10461" spans="21:25" x14ac:dyDescent="0.2">
      <c r="U10461" s="55"/>
      <c r="V10461" s="53"/>
      <c r="W10461" s="53"/>
      <c r="X10461" s="53"/>
      <c r="Y10461" s="55"/>
    </row>
    <row r="10462" spans="21:25" x14ac:dyDescent="0.2">
      <c r="U10462" s="55"/>
      <c r="V10462" s="53"/>
      <c r="W10462" s="53"/>
      <c r="X10462" s="53"/>
      <c r="Y10462" s="55"/>
    </row>
    <row r="10463" spans="21:25" x14ac:dyDescent="0.2">
      <c r="U10463" s="55"/>
      <c r="V10463" s="53"/>
      <c r="W10463" s="53"/>
      <c r="X10463" s="53"/>
      <c r="Y10463" s="55"/>
    </row>
    <row r="10464" spans="21:25" x14ac:dyDescent="0.2">
      <c r="U10464" s="55"/>
      <c r="V10464" s="53"/>
      <c r="W10464" s="53"/>
      <c r="X10464" s="53"/>
      <c r="Y10464" s="55"/>
    </row>
    <row r="10465" spans="21:25" x14ac:dyDescent="0.2">
      <c r="U10465" s="55"/>
      <c r="V10465" s="53"/>
      <c r="W10465" s="53"/>
      <c r="X10465" s="53"/>
      <c r="Y10465" s="55"/>
    </row>
    <row r="10466" spans="21:25" x14ac:dyDescent="0.2">
      <c r="U10466" s="55"/>
      <c r="V10466" s="53"/>
      <c r="W10466" s="53"/>
      <c r="X10466" s="53"/>
      <c r="Y10466" s="55"/>
    </row>
    <row r="10467" spans="21:25" x14ac:dyDescent="0.2">
      <c r="U10467" s="55"/>
      <c r="V10467" s="53"/>
      <c r="W10467" s="53"/>
      <c r="X10467" s="53"/>
      <c r="Y10467" s="55"/>
    </row>
    <row r="10468" spans="21:25" x14ac:dyDescent="0.2">
      <c r="U10468" s="55"/>
      <c r="V10468" s="53"/>
      <c r="W10468" s="53"/>
      <c r="X10468" s="53"/>
      <c r="Y10468" s="55"/>
    </row>
    <row r="10469" spans="21:25" x14ac:dyDescent="0.2">
      <c r="U10469" s="55"/>
      <c r="V10469" s="53"/>
      <c r="W10469" s="53"/>
      <c r="X10469" s="53"/>
      <c r="Y10469" s="55"/>
    </row>
    <row r="10470" spans="21:25" x14ac:dyDescent="0.2">
      <c r="U10470" s="55"/>
      <c r="V10470" s="53"/>
      <c r="W10470" s="53"/>
      <c r="X10470" s="53"/>
      <c r="Y10470" s="55"/>
    </row>
    <row r="10471" spans="21:25" x14ac:dyDescent="0.2">
      <c r="U10471" s="55"/>
      <c r="V10471" s="53"/>
      <c r="W10471" s="53"/>
      <c r="X10471" s="53"/>
      <c r="Y10471" s="55"/>
    </row>
    <row r="10472" spans="21:25" x14ac:dyDescent="0.2">
      <c r="U10472" s="55"/>
      <c r="V10472" s="53"/>
      <c r="W10472" s="53"/>
      <c r="X10472" s="53"/>
      <c r="Y10472" s="55"/>
    </row>
    <row r="10473" spans="21:25" x14ac:dyDescent="0.2">
      <c r="U10473" s="55"/>
      <c r="V10473" s="53"/>
      <c r="W10473" s="53"/>
      <c r="X10473" s="53"/>
      <c r="Y10473" s="55"/>
    </row>
    <row r="10474" spans="21:25" x14ac:dyDescent="0.2">
      <c r="U10474" s="55"/>
      <c r="V10474" s="53"/>
      <c r="W10474" s="53"/>
      <c r="X10474" s="53"/>
      <c r="Y10474" s="55"/>
    </row>
    <row r="10475" spans="21:25" x14ac:dyDescent="0.2">
      <c r="U10475" s="55"/>
      <c r="V10475" s="53"/>
      <c r="W10475" s="53"/>
      <c r="X10475" s="53"/>
      <c r="Y10475" s="55"/>
    </row>
    <row r="10476" spans="21:25" x14ac:dyDescent="0.2">
      <c r="U10476" s="55"/>
      <c r="V10476" s="53"/>
      <c r="W10476" s="53"/>
      <c r="X10476" s="53"/>
      <c r="Y10476" s="55"/>
    </row>
    <row r="10477" spans="21:25" x14ac:dyDescent="0.2">
      <c r="U10477" s="55"/>
      <c r="V10477" s="53"/>
      <c r="W10477" s="53"/>
      <c r="X10477" s="53"/>
      <c r="Y10477" s="55"/>
    </row>
    <row r="10478" spans="21:25" x14ac:dyDescent="0.2">
      <c r="U10478" s="55"/>
      <c r="V10478" s="53"/>
      <c r="W10478" s="53"/>
      <c r="X10478" s="53"/>
      <c r="Y10478" s="55"/>
    </row>
    <row r="10479" spans="21:25" x14ac:dyDescent="0.2">
      <c r="U10479" s="55"/>
      <c r="V10479" s="53"/>
      <c r="W10479" s="53"/>
      <c r="X10479" s="53"/>
      <c r="Y10479" s="55"/>
    </row>
    <row r="10480" spans="21:25" x14ac:dyDescent="0.2">
      <c r="U10480" s="55"/>
      <c r="V10480" s="53"/>
      <c r="W10480" s="53"/>
      <c r="X10480" s="53"/>
      <c r="Y10480" s="55"/>
    </row>
    <row r="10481" spans="21:25" x14ac:dyDescent="0.2">
      <c r="U10481" s="55"/>
      <c r="V10481" s="53"/>
      <c r="W10481" s="53"/>
      <c r="X10481" s="53"/>
      <c r="Y10481" s="55"/>
    </row>
    <row r="10482" spans="21:25" x14ac:dyDescent="0.2">
      <c r="U10482" s="55"/>
      <c r="V10482" s="53"/>
      <c r="W10482" s="53"/>
      <c r="X10482" s="53"/>
      <c r="Y10482" s="55"/>
    </row>
    <row r="10483" spans="21:25" x14ac:dyDescent="0.2">
      <c r="U10483" s="55"/>
      <c r="V10483" s="53"/>
      <c r="W10483" s="53"/>
      <c r="X10483" s="53"/>
      <c r="Y10483" s="55"/>
    </row>
    <row r="10484" spans="21:25" x14ac:dyDescent="0.2">
      <c r="U10484" s="55"/>
      <c r="V10484" s="53"/>
      <c r="W10484" s="53"/>
      <c r="X10484" s="53"/>
      <c r="Y10484" s="55"/>
    </row>
    <row r="10485" spans="21:25" x14ac:dyDescent="0.2">
      <c r="U10485" s="55"/>
      <c r="V10485" s="53"/>
      <c r="W10485" s="53"/>
      <c r="X10485" s="53"/>
      <c r="Y10485" s="55"/>
    </row>
    <row r="10486" spans="21:25" x14ac:dyDescent="0.2">
      <c r="U10486" s="55"/>
      <c r="V10486" s="53"/>
      <c r="W10486" s="53"/>
      <c r="X10486" s="53"/>
      <c r="Y10486" s="55"/>
    </row>
    <row r="10487" spans="21:25" x14ac:dyDescent="0.2">
      <c r="U10487" s="55"/>
      <c r="V10487" s="53"/>
      <c r="W10487" s="53"/>
      <c r="X10487" s="53"/>
      <c r="Y10487" s="55"/>
    </row>
    <row r="10488" spans="21:25" x14ac:dyDescent="0.2">
      <c r="U10488" s="55"/>
      <c r="V10488" s="53"/>
      <c r="W10488" s="53"/>
      <c r="X10488" s="53"/>
      <c r="Y10488" s="55"/>
    </row>
    <row r="10489" spans="21:25" x14ac:dyDescent="0.2">
      <c r="U10489" s="55"/>
      <c r="V10489" s="53"/>
      <c r="W10489" s="53"/>
      <c r="X10489" s="53"/>
      <c r="Y10489" s="55"/>
    </row>
    <row r="10490" spans="21:25" x14ac:dyDescent="0.2">
      <c r="U10490" s="55"/>
      <c r="V10490" s="53"/>
      <c r="W10490" s="53"/>
      <c r="X10490" s="53"/>
      <c r="Y10490" s="55"/>
    </row>
    <row r="10491" spans="21:25" x14ac:dyDescent="0.2">
      <c r="U10491" s="55"/>
      <c r="V10491" s="53"/>
      <c r="W10491" s="53"/>
      <c r="X10491" s="53"/>
      <c r="Y10491" s="55"/>
    </row>
    <row r="10492" spans="21:25" x14ac:dyDescent="0.2">
      <c r="U10492" s="55"/>
      <c r="V10492" s="53"/>
      <c r="W10492" s="53"/>
      <c r="X10492" s="53"/>
      <c r="Y10492" s="55"/>
    </row>
    <row r="10493" spans="21:25" x14ac:dyDescent="0.2">
      <c r="U10493" s="55"/>
      <c r="V10493" s="53"/>
      <c r="W10493" s="53"/>
      <c r="X10493" s="53"/>
      <c r="Y10493" s="55"/>
    </row>
    <row r="10494" spans="21:25" x14ac:dyDescent="0.2">
      <c r="U10494" s="55"/>
      <c r="V10494" s="53"/>
      <c r="W10494" s="53"/>
      <c r="X10494" s="53"/>
      <c r="Y10494" s="55"/>
    </row>
    <row r="10495" spans="21:25" x14ac:dyDescent="0.2">
      <c r="U10495" s="55"/>
      <c r="V10495" s="53"/>
      <c r="W10495" s="53"/>
      <c r="X10495" s="53"/>
      <c r="Y10495" s="55"/>
    </row>
    <row r="10496" spans="21:25" x14ac:dyDescent="0.2">
      <c r="U10496" s="55"/>
      <c r="V10496" s="53"/>
      <c r="W10496" s="53"/>
      <c r="X10496" s="53"/>
      <c r="Y10496" s="55"/>
    </row>
    <row r="10497" spans="21:25" x14ac:dyDescent="0.2">
      <c r="U10497" s="55"/>
      <c r="V10497" s="53"/>
      <c r="W10497" s="53"/>
      <c r="X10497" s="53"/>
      <c r="Y10497" s="55"/>
    </row>
    <row r="10498" spans="21:25" x14ac:dyDescent="0.2">
      <c r="U10498" s="55"/>
      <c r="V10498" s="53"/>
      <c r="W10498" s="53"/>
      <c r="X10498" s="53"/>
      <c r="Y10498" s="55"/>
    </row>
    <row r="10499" spans="21:25" x14ac:dyDescent="0.2">
      <c r="U10499" s="55"/>
      <c r="V10499" s="53"/>
      <c r="W10499" s="53"/>
      <c r="X10499" s="53"/>
      <c r="Y10499" s="55"/>
    </row>
    <row r="10500" spans="21:25" x14ac:dyDescent="0.2">
      <c r="U10500" s="55"/>
      <c r="V10500" s="53"/>
      <c r="W10500" s="53"/>
      <c r="X10500" s="53"/>
      <c r="Y10500" s="55"/>
    </row>
    <row r="10501" spans="21:25" x14ac:dyDescent="0.2">
      <c r="U10501" s="55"/>
      <c r="V10501" s="53"/>
      <c r="W10501" s="53"/>
      <c r="X10501" s="53"/>
      <c r="Y10501" s="55"/>
    </row>
    <row r="10502" spans="21:25" x14ac:dyDescent="0.2">
      <c r="U10502" s="55"/>
      <c r="V10502" s="53"/>
      <c r="W10502" s="53"/>
      <c r="X10502" s="53"/>
      <c r="Y10502" s="55"/>
    </row>
    <row r="10503" spans="21:25" x14ac:dyDescent="0.2">
      <c r="U10503" s="55"/>
      <c r="V10503" s="53"/>
      <c r="W10503" s="53"/>
      <c r="X10503" s="53"/>
      <c r="Y10503" s="55"/>
    </row>
    <row r="10504" spans="21:25" x14ac:dyDescent="0.2">
      <c r="U10504" s="55"/>
      <c r="V10504" s="53"/>
      <c r="W10504" s="53"/>
      <c r="X10504" s="53"/>
      <c r="Y10504" s="55"/>
    </row>
    <row r="10505" spans="21:25" x14ac:dyDescent="0.2">
      <c r="U10505" s="55"/>
      <c r="V10505" s="53"/>
      <c r="W10505" s="53"/>
      <c r="X10505" s="53"/>
      <c r="Y10505" s="55"/>
    </row>
    <row r="10506" spans="21:25" x14ac:dyDescent="0.2">
      <c r="U10506" s="55"/>
      <c r="V10506" s="53"/>
      <c r="W10506" s="53"/>
      <c r="X10506" s="53"/>
      <c r="Y10506" s="55"/>
    </row>
    <row r="10507" spans="21:25" x14ac:dyDescent="0.2">
      <c r="U10507" s="55"/>
      <c r="V10507" s="53"/>
      <c r="W10507" s="53"/>
      <c r="X10507" s="53"/>
      <c r="Y10507" s="55"/>
    </row>
    <row r="10508" spans="21:25" x14ac:dyDescent="0.2">
      <c r="U10508" s="55"/>
      <c r="V10508" s="53"/>
      <c r="W10508" s="53"/>
      <c r="X10508" s="53"/>
      <c r="Y10508" s="55"/>
    </row>
    <row r="10509" spans="21:25" x14ac:dyDescent="0.2">
      <c r="U10509" s="55"/>
      <c r="V10509" s="53"/>
      <c r="W10509" s="53"/>
      <c r="X10509" s="53"/>
      <c r="Y10509" s="55"/>
    </row>
    <row r="10510" spans="21:25" x14ac:dyDescent="0.2">
      <c r="U10510" s="55"/>
      <c r="V10510" s="53"/>
      <c r="W10510" s="53"/>
      <c r="X10510" s="53"/>
      <c r="Y10510" s="55"/>
    </row>
    <row r="10511" spans="21:25" x14ac:dyDescent="0.2">
      <c r="U10511" s="55"/>
      <c r="V10511" s="53"/>
      <c r="W10511" s="53"/>
      <c r="X10511" s="53"/>
      <c r="Y10511" s="55"/>
    </row>
    <row r="10512" spans="21:25" x14ac:dyDescent="0.2">
      <c r="U10512" s="55"/>
      <c r="V10512" s="53"/>
      <c r="W10512" s="53"/>
      <c r="X10512" s="53"/>
      <c r="Y10512" s="55"/>
    </row>
    <row r="10513" spans="21:25" x14ac:dyDescent="0.2">
      <c r="U10513" s="55"/>
      <c r="V10513" s="53"/>
      <c r="W10513" s="53"/>
      <c r="X10513" s="53"/>
      <c r="Y10513" s="55"/>
    </row>
    <row r="10514" spans="21:25" x14ac:dyDescent="0.2">
      <c r="U10514" s="55"/>
      <c r="V10514" s="53"/>
      <c r="W10514" s="53"/>
      <c r="X10514" s="53"/>
      <c r="Y10514" s="55"/>
    </row>
    <row r="10515" spans="21:25" x14ac:dyDescent="0.2">
      <c r="U10515" s="55"/>
      <c r="V10515" s="53"/>
      <c r="W10515" s="53"/>
      <c r="X10515" s="53"/>
      <c r="Y10515" s="55"/>
    </row>
    <row r="10516" spans="21:25" x14ac:dyDescent="0.2">
      <c r="U10516" s="55"/>
      <c r="V10516" s="53"/>
      <c r="W10516" s="53"/>
      <c r="X10516" s="53"/>
      <c r="Y10516" s="55"/>
    </row>
    <row r="10517" spans="21:25" x14ac:dyDescent="0.2">
      <c r="U10517" s="55"/>
      <c r="V10517" s="53"/>
      <c r="W10517" s="53"/>
      <c r="X10517" s="53"/>
      <c r="Y10517" s="55"/>
    </row>
    <row r="10518" spans="21:25" x14ac:dyDescent="0.2">
      <c r="U10518" s="55"/>
      <c r="V10518" s="53"/>
      <c r="W10518" s="53"/>
      <c r="X10518" s="53"/>
      <c r="Y10518" s="55"/>
    </row>
    <row r="10519" spans="21:25" x14ac:dyDescent="0.2">
      <c r="U10519" s="55"/>
      <c r="V10519" s="53"/>
      <c r="W10519" s="53"/>
      <c r="X10519" s="53"/>
      <c r="Y10519" s="55"/>
    </row>
    <row r="10520" spans="21:25" x14ac:dyDescent="0.2">
      <c r="U10520" s="55"/>
      <c r="V10520" s="53"/>
      <c r="W10520" s="53"/>
      <c r="X10520" s="53"/>
      <c r="Y10520" s="55"/>
    </row>
    <row r="10521" spans="21:25" x14ac:dyDescent="0.2">
      <c r="U10521" s="55"/>
      <c r="V10521" s="53"/>
      <c r="W10521" s="53"/>
      <c r="X10521" s="53"/>
      <c r="Y10521" s="55"/>
    </row>
    <row r="10522" spans="21:25" x14ac:dyDescent="0.2">
      <c r="U10522" s="55"/>
      <c r="V10522" s="53"/>
      <c r="W10522" s="53"/>
      <c r="X10522" s="53"/>
      <c r="Y10522" s="55"/>
    </row>
    <row r="10523" spans="21:25" x14ac:dyDescent="0.2">
      <c r="U10523" s="55"/>
      <c r="V10523" s="53"/>
      <c r="W10523" s="53"/>
      <c r="X10523" s="53"/>
      <c r="Y10523" s="55"/>
    </row>
    <row r="10524" spans="21:25" x14ac:dyDescent="0.2">
      <c r="U10524" s="55"/>
      <c r="V10524" s="53"/>
      <c r="W10524" s="53"/>
      <c r="X10524" s="53"/>
      <c r="Y10524" s="55"/>
    </row>
    <row r="10525" spans="21:25" x14ac:dyDescent="0.2">
      <c r="U10525" s="55"/>
      <c r="V10525" s="53"/>
      <c r="W10525" s="53"/>
      <c r="X10525" s="53"/>
      <c r="Y10525" s="55"/>
    </row>
    <row r="10526" spans="21:25" x14ac:dyDescent="0.2">
      <c r="U10526" s="55"/>
      <c r="V10526" s="53"/>
      <c r="W10526" s="53"/>
      <c r="X10526" s="53"/>
      <c r="Y10526" s="55"/>
    </row>
    <row r="10527" spans="21:25" x14ac:dyDescent="0.2">
      <c r="U10527" s="55"/>
      <c r="V10527" s="53"/>
      <c r="W10527" s="53"/>
      <c r="X10527" s="53"/>
      <c r="Y10527" s="55"/>
    </row>
    <row r="10528" spans="21:25" x14ac:dyDescent="0.2">
      <c r="U10528" s="55"/>
      <c r="V10528" s="53"/>
      <c r="W10528" s="53"/>
      <c r="X10528" s="53"/>
      <c r="Y10528" s="55"/>
    </row>
    <row r="10529" spans="21:25" x14ac:dyDescent="0.2">
      <c r="U10529" s="55"/>
      <c r="V10529" s="53"/>
      <c r="W10529" s="53"/>
      <c r="X10529" s="53"/>
      <c r="Y10529" s="55"/>
    </row>
    <row r="10530" spans="21:25" x14ac:dyDescent="0.2">
      <c r="U10530" s="55"/>
      <c r="V10530" s="53"/>
      <c r="W10530" s="53"/>
      <c r="X10530" s="53"/>
      <c r="Y10530" s="55"/>
    </row>
    <row r="10531" spans="21:25" x14ac:dyDescent="0.2">
      <c r="U10531" s="55"/>
      <c r="V10531" s="53"/>
      <c r="W10531" s="53"/>
      <c r="X10531" s="53"/>
      <c r="Y10531" s="55"/>
    </row>
    <row r="10532" spans="21:25" x14ac:dyDescent="0.2">
      <c r="U10532" s="55"/>
      <c r="V10532" s="53"/>
      <c r="W10532" s="53"/>
      <c r="X10532" s="53"/>
      <c r="Y10532" s="55"/>
    </row>
    <row r="10533" spans="21:25" x14ac:dyDescent="0.2">
      <c r="U10533" s="55"/>
      <c r="V10533" s="53"/>
      <c r="W10533" s="53"/>
      <c r="X10533" s="53"/>
      <c r="Y10533" s="55"/>
    </row>
    <row r="10534" spans="21:25" x14ac:dyDescent="0.2">
      <c r="U10534" s="55"/>
      <c r="V10534" s="53"/>
      <c r="W10534" s="53"/>
      <c r="X10534" s="53"/>
      <c r="Y10534" s="55"/>
    </row>
    <row r="10535" spans="21:25" x14ac:dyDescent="0.2">
      <c r="U10535" s="55"/>
      <c r="V10535" s="53"/>
      <c r="W10535" s="53"/>
      <c r="X10535" s="53"/>
      <c r="Y10535" s="55"/>
    </row>
    <row r="10536" spans="21:25" x14ac:dyDescent="0.2">
      <c r="U10536" s="55"/>
      <c r="V10536" s="53"/>
      <c r="W10536" s="53"/>
      <c r="X10536" s="53"/>
      <c r="Y10536" s="55"/>
    </row>
    <row r="10537" spans="21:25" x14ac:dyDescent="0.2">
      <c r="U10537" s="55"/>
      <c r="V10537" s="53"/>
      <c r="W10537" s="53"/>
      <c r="X10537" s="53"/>
      <c r="Y10537" s="55"/>
    </row>
    <row r="10538" spans="21:25" x14ac:dyDescent="0.2">
      <c r="U10538" s="55"/>
      <c r="V10538" s="53"/>
      <c r="W10538" s="53"/>
      <c r="X10538" s="53"/>
      <c r="Y10538" s="55"/>
    </row>
    <row r="10539" spans="21:25" x14ac:dyDescent="0.2">
      <c r="U10539" s="55"/>
      <c r="V10539" s="53"/>
      <c r="W10539" s="53"/>
      <c r="X10539" s="53"/>
      <c r="Y10539" s="55"/>
    </row>
    <row r="10540" spans="21:25" x14ac:dyDescent="0.2">
      <c r="U10540" s="55"/>
      <c r="V10540" s="53"/>
      <c r="W10540" s="53"/>
      <c r="X10540" s="53"/>
      <c r="Y10540" s="55"/>
    </row>
    <row r="10541" spans="21:25" x14ac:dyDescent="0.2">
      <c r="U10541" s="55"/>
      <c r="V10541" s="53"/>
      <c r="W10541" s="53"/>
      <c r="X10541" s="53"/>
      <c r="Y10541" s="55"/>
    </row>
    <row r="10542" spans="21:25" x14ac:dyDescent="0.2">
      <c r="U10542" s="55"/>
      <c r="V10542" s="53"/>
      <c r="W10542" s="53"/>
      <c r="X10542" s="53"/>
      <c r="Y10542" s="55"/>
    </row>
    <row r="10543" spans="21:25" x14ac:dyDescent="0.2">
      <c r="U10543" s="55"/>
      <c r="V10543" s="53"/>
      <c r="W10543" s="53"/>
      <c r="X10543" s="53"/>
      <c r="Y10543" s="55"/>
    </row>
    <row r="10544" spans="21:25" x14ac:dyDescent="0.2">
      <c r="U10544" s="55"/>
      <c r="V10544" s="53"/>
      <c r="W10544" s="53"/>
      <c r="X10544" s="53"/>
      <c r="Y10544" s="55"/>
    </row>
    <row r="10545" spans="21:25" x14ac:dyDescent="0.2">
      <c r="U10545" s="55"/>
      <c r="V10545" s="53"/>
      <c r="W10545" s="53"/>
      <c r="X10545" s="53"/>
      <c r="Y10545" s="55"/>
    </row>
    <row r="10546" spans="21:25" x14ac:dyDescent="0.2">
      <c r="U10546" s="55"/>
      <c r="V10546" s="53"/>
      <c r="W10546" s="53"/>
      <c r="X10546" s="53"/>
      <c r="Y10546" s="55"/>
    </row>
    <row r="10547" spans="21:25" x14ac:dyDescent="0.2">
      <c r="U10547" s="55"/>
      <c r="V10547" s="53"/>
      <c r="W10547" s="53"/>
      <c r="X10547" s="53"/>
      <c r="Y10547" s="55"/>
    </row>
    <row r="10548" spans="21:25" x14ac:dyDescent="0.2">
      <c r="U10548" s="55"/>
      <c r="V10548" s="53"/>
      <c r="W10548" s="53"/>
      <c r="X10548" s="53"/>
      <c r="Y10548" s="55"/>
    </row>
    <row r="10549" spans="21:25" x14ac:dyDescent="0.2">
      <c r="U10549" s="55"/>
      <c r="V10549" s="53"/>
      <c r="W10549" s="53"/>
      <c r="X10549" s="53"/>
      <c r="Y10549" s="55"/>
    </row>
    <row r="10550" spans="21:25" x14ac:dyDescent="0.2">
      <c r="U10550" s="55"/>
      <c r="V10550" s="53"/>
      <c r="W10550" s="53"/>
      <c r="X10550" s="53"/>
      <c r="Y10550" s="55"/>
    </row>
    <row r="10551" spans="21:25" x14ac:dyDescent="0.2">
      <c r="U10551" s="55"/>
      <c r="V10551" s="53"/>
      <c r="W10551" s="53"/>
      <c r="X10551" s="53"/>
      <c r="Y10551" s="55"/>
    </row>
    <row r="10552" spans="21:25" x14ac:dyDescent="0.2">
      <c r="U10552" s="55"/>
      <c r="V10552" s="53"/>
      <c r="W10552" s="53"/>
      <c r="X10552" s="53"/>
      <c r="Y10552" s="55"/>
    </row>
    <row r="10553" spans="21:25" x14ac:dyDescent="0.2">
      <c r="U10553" s="55"/>
      <c r="V10553" s="53"/>
      <c r="W10553" s="53"/>
      <c r="X10553" s="53"/>
      <c r="Y10553" s="55"/>
    </row>
    <row r="10554" spans="21:25" x14ac:dyDescent="0.2">
      <c r="U10554" s="55"/>
      <c r="V10554" s="53"/>
      <c r="W10554" s="53"/>
      <c r="X10554" s="53"/>
      <c r="Y10554" s="55"/>
    </row>
    <row r="10555" spans="21:25" x14ac:dyDescent="0.2">
      <c r="U10555" s="55"/>
      <c r="V10555" s="53"/>
      <c r="W10555" s="53"/>
      <c r="X10555" s="53"/>
      <c r="Y10555" s="55"/>
    </row>
    <row r="10556" spans="21:25" x14ac:dyDescent="0.2">
      <c r="U10556" s="55"/>
      <c r="V10556" s="53"/>
      <c r="W10556" s="53"/>
      <c r="X10556" s="53"/>
      <c r="Y10556" s="55"/>
    </row>
    <row r="10557" spans="21:25" x14ac:dyDescent="0.2">
      <c r="U10557" s="55"/>
      <c r="V10557" s="53"/>
      <c r="W10557" s="53"/>
      <c r="X10557" s="53"/>
      <c r="Y10557" s="55"/>
    </row>
    <row r="10558" spans="21:25" x14ac:dyDescent="0.2">
      <c r="U10558" s="55"/>
      <c r="V10558" s="53"/>
      <c r="W10558" s="53"/>
      <c r="X10558" s="53"/>
      <c r="Y10558" s="55"/>
    </row>
    <row r="10559" spans="21:25" x14ac:dyDescent="0.2">
      <c r="U10559" s="55"/>
      <c r="V10559" s="53"/>
      <c r="W10559" s="53"/>
      <c r="X10559" s="53"/>
      <c r="Y10559" s="55"/>
    </row>
    <row r="10560" spans="21:25" x14ac:dyDescent="0.2">
      <c r="U10560" s="55"/>
      <c r="V10560" s="53"/>
      <c r="W10560" s="53"/>
      <c r="X10560" s="53"/>
      <c r="Y10560" s="55"/>
    </row>
    <row r="10561" spans="21:25" x14ac:dyDescent="0.2">
      <c r="U10561" s="55"/>
      <c r="V10561" s="53"/>
      <c r="W10561" s="53"/>
      <c r="X10561" s="53"/>
      <c r="Y10561" s="55"/>
    </row>
    <row r="10562" spans="21:25" x14ac:dyDescent="0.2">
      <c r="U10562" s="55"/>
      <c r="V10562" s="53"/>
      <c r="W10562" s="53"/>
      <c r="X10562" s="53"/>
      <c r="Y10562" s="55"/>
    </row>
    <row r="10563" spans="21:25" x14ac:dyDescent="0.2">
      <c r="U10563" s="55"/>
      <c r="V10563" s="53"/>
      <c r="W10563" s="53"/>
      <c r="X10563" s="53"/>
      <c r="Y10563" s="55"/>
    </row>
    <row r="10564" spans="21:25" x14ac:dyDescent="0.2">
      <c r="U10564" s="55"/>
      <c r="V10564" s="53"/>
      <c r="W10564" s="53"/>
      <c r="X10564" s="53"/>
      <c r="Y10564" s="55"/>
    </row>
    <row r="10565" spans="21:25" x14ac:dyDescent="0.2">
      <c r="U10565" s="55"/>
      <c r="V10565" s="53"/>
      <c r="W10565" s="53"/>
      <c r="X10565" s="53"/>
      <c r="Y10565" s="55"/>
    </row>
    <row r="10566" spans="21:25" x14ac:dyDescent="0.2">
      <c r="U10566" s="55"/>
      <c r="V10566" s="53"/>
      <c r="W10566" s="53"/>
      <c r="X10566" s="53"/>
      <c r="Y10566" s="55"/>
    </row>
    <row r="10567" spans="21:25" x14ac:dyDescent="0.2">
      <c r="U10567" s="55"/>
      <c r="V10567" s="53"/>
      <c r="W10567" s="53"/>
      <c r="X10567" s="53"/>
      <c r="Y10567" s="55"/>
    </row>
    <row r="10568" spans="21:25" x14ac:dyDescent="0.2">
      <c r="U10568" s="55"/>
      <c r="V10568" s="53"/>
      <c r="W10568" s="53"/>
      <c r="X10568" s="53"/>
      <c r="Y10568" s="55"/>
    </row>
    <row r="10569" spans="21:25" x14ac:dyDescent="0.2">
      <c r="U10569" s="55"/>
      <c r="V10569" s="53"/>
      <c r="W10569" s="53"/>
      <c r="X10569" s="53"/>
      <c r="Y10569" s="55"/>
    </row>
    <row r="10570" spans="21:25" x14ac:dyDescent="0.2">
      <c r="U10570" s="55"/>
      <c r="V10570" s="53"/>
      <c r="W10570" s="53"/>
      <c r="X10570" s="53"/>
      <c r="Y10570" s="55"/>
    </row>
    <row r="10571" spans="21:25" x14ac:dyDescent="0.2">
      <c r="U10571" s="55"/>
      <c r="V10571" s="53"/>
      <c r="W10571" s="53"/>
      <c r="X10571" s="53"/>
      <c r="Y10571" s="55"/>
    </row>
    <row r="10572" spans="21:25" x14ac:dyDescent="0.2">
      <c r="U10572" s="55"/>
      <c r="V10572" s="53"/>
      <c r="W10572" s="53"/>
      <c r="X10572" s="53"/>
      <c r="Y10572" s="55"/>
    </row>
    <row r="10573" spans="21:25" x14ac:dyDescent="0.2">
      <c r="U10573" s="55"/>
      <c r="V10573" s="53"/>
      <c r="W10573" s="53"/>
      <c r="X10573" s="53"/>
      <c r="Y10573" s="55"/>
    </row>
    <row r="10574" spans="21:25" x14ac:dyDescent="0.2">
      <c r="U10574" s="55"/>
      <c r="V10574" s="53"/>
      <c r="W10574" s="53"/>
      <c r="X10574" s="53"/>
      <c r="Y10574" s="55"/>
    </row>
    <row r="10575" spans="21:25" x14ac:dyDescent="0.2">
      <c r="U10575" s="55"/>
      <c r="V10575" s="53"/>
      <c r="W10575" s="53"/>
      <c r="X10575" s="53"/>
      <c r="Y10575" s="55"/>
    </row>
    <row r="10576" spans="21:25" x14ac:dyDescent="0.2">
      <c r="U10576" s="55"/>
      <c r="V10576" s="53"/>
      <c r="W10576" s="53"/>
      <c r="X10576" s="53"/>
      <c r="Y10576" s="55"/>
    </row>
    <row r="10577" spans="21:25" x14ac:dyDescent="0.2">
      <c r="U10577" s="55"/>
      <c r="V10577" s="53"/>
      <c r="W10577" s="53"/>
      <c r="X10577" s="53"/>
      <c r="Y10577" s="55"/>
    </row>
    <row r="10578" spans="21:25" x14ac:dyDescent="0.2">
      <c r="U10578" s="55"/>
      <c r="V10578" s="53"/>
      <c r="W10578" s="53"/>
      <c r="X10578" s="53"/>
      <c r="Y10578" s="55"/>
    </row>
    <row r="10579" spans="21:25" x14ac:dyDescent="0.2">
      <c r="U10579" s="55"/>
      <c r="V10579" s="53"/>
      <c r="W10579" s="53"/>
      <c r="X10579" s="53"/>
      <c r="Y10579" s="55"/>
    </row>
    <row r="10580" spans="21:25" x14ac:dyDescent="0.2">
      <c r="U10580" s="55"/>
      <c r="V10580" s="53"/>
      <c r="W10580" s="53"/>
      <c r="X10580" s="53"/>
      <c r="Y10580" s="55"/>
    </row>
    <row r="10581" spans="21:25" x14ac:dyDescent="0.2">
      <c r="U10581" s="55"/>
      <c r="V10581" s="53"/>
      <c r="W10581" s="53"/>
      <c r="X10581" s="53"/>
      <c r="Y10581" s="55"/>
    </row>
    <row r="10582" spans="21:25" x14ac:dyDescent="0.2">
      <c r="U10582" s="55"/>
      <c r="V10582" s="53"/>
      <c r="W10582" s="53"/>
      <c r="X10582" s="53"/>
      <c r="Y10582" s="55"/>
    </row>
    <row r="10583" spans="21:25" x14ac:dyDescent="0.2">
      <c r="U10583" s="55"/>
      <c r="V10583" s="53"/>
      <c r="W10583" s="53"/>
      <c r="X10583" s="53"/>
      <c r="Y10583" s="55"/>
    </row>
    <row r="10584" spans="21:25" x14ac:dyDescent="0.2">
      <c r="U10584" s="55"/>
      <c r="V10584" s="53"/>
      <c r="W10584" s="53"/>
      <c r="X10584" s="53"/>
      <c r="Y10584" s="55"/>
    </row>
    <row r="10585" spans="21:25" x14ac:dyDescent="0.2">
      <c r="U10585" s="55"/>
      <c r="V10585" s="53"/>
      <c r="W10585" s="53"/>
      <c r="X10585" s="53"/>
      <c r="Y10585" s="55"/>
    </row>
    <row r="10586" spans="21:25" x14ac:dyDescent="0.2">
      <c r="U10586" s="55"/>
      <c r="V10586" s="53"/>
      <c r="W10586" s="53"/>
      <c r="X10586" s="53"/>
      <c r="Y10586" s="55"/>
    </row>
    <row r="10587" spans="21:25" x14ac:dyDescent="0.2">
      <c r="U10587" s="55"/>
      <c r="V10587" s="53"/>
      <c r="W10587" s="53"/>
      <c r="X10587" s="53"/>
      <c r="Y10587" s="55"/>
    </row>
    <row r="10588" spans="21:25" x14ac:dyDescent="0.2">
      <c r="U10588" s="55"/>
      <c r="V10588" s="53"/>
      <c r="W10588" s="53"/>
      <c r="X10588" s="53"/>
      <c r="Y10588" s="55"/>
    </row>
    <row r="10589" spans="21:25" x14ac:dyDescent="0.2">
      <c r="U10589" s="55"/>
      <c r="V10589" s="53"/>
      <c r="W10589" s="53"/>
      <c r="X10589" s="53"/>
      <c r="Y10589" s="55"/>
    </row>
    <row r="10590" spans="21:25" x14ac:dyDescent="0.2">
      <c r="U10590" s="55"/>
      <c r="V10590" s="53"/>
      <c r="W10590" s="53"/>
      <c r="X10590" s="53"/>
      <c r="Y10590" s="55"/>
    </row>
    <row r="10591" spans="21:25" x14ac:dyDescent="0.2">
      <c r="U10591" s="55"/>
      <c r="V10591" s="53"/>
      <c r="W10591" s="53"/>
      <c r="X10591" s="53"/>
      <c r="Y10591" s="55"/>
    </row>
    <row r="10592" spans="21:25" x14ac:dyDescent="0.2">
      <c r="U10592" s="55"/>
      <c r="V10592" s="53"/>
      <c r="W10592" s="53"/>
      <c r="X10592" s="53"/>
      <c r="Y10592" s="55"/>
    </row>
    <row r="10593" spans="21:25" x14ac:dyDescent="0.2">
      <c r="U10593" s="55"/>
      <c r="V10593" s="53"/>
      <c r="W10593" s="53"/>
      <c r="X10593" s="53"/>
      <c r="Y10593" s="55"/>
    </row>
    <row r="10594" spans="21:25" x14ac:dyDescent="0.2">
      <c r="U10594" s="55"/>
      <c r="V10594" s="53"/>
      <c r="W10594" s="53"/>
      <c r="X10594" s="53"/>
      <c r="Y10594" s="55"/>
    </row>
    <row r="10595" spans="21:25" x14ac:dyDescent="0.2">
      <c r="U10595" s="55"/>
      <c r="V10595" s="53"/>
      <c r="W10595" s="53"/>
      <c r="X10595" s="53"/>
      <c r="Y10595" s="55"/>
    </row>
    <row r="10596" spans="21:25" x14ac:dyDescent="0.2">
      <c r="U10596" s="55"/>
      <c r="V10596" s="53"/>
      <c r="W10596" s="53"/>
      <c r="X10596" s="53"/>
      <c r="Y10596" s="55"/>
    </row>
    <row r="10597" spans="21:25" x14ac:dyDescent="0.2">
      <c r="U10597" s="55"/>
      <c r="V10597" s="53"/>
      <c r="W10597" s="53"/>
      <c r="X10597" s="53"/>
      <c r="Y10597" s="55"/>
    </row>
    <row r="10598" spans="21:25" x14ac:dyDescent="0.2">
      <c r="U10598" s="55"/>
      <c r="V10598" s="53"/>
      <c r="W10598" s="53"/>
      <c r="X10598" s="53"/>
      <c r="Y10598" s="55"/>
    </row>
    <row r="10599" spans="21:25" x14ac:dyDescent="0.2">
      <c r="U10599" s="55"/>
      <c r="V10599" s="53"/>
      <c r="W10599" s="53"/>
      <c r="X10599" s="53"/>
      <c r="Y10599" s="55"/>
    </row>
    <row r="10600" spans="21:25" x14ac:dyDescent="0.2">
      <c r="U10600" s="55"/>
      <c r="V10600" s="53"/>
      <c r="W10600" s="53"/>
      <c r="X10600" s="53"/>
      <c r="Y10600" s="55"/>
    </row>
    <row r="10601" spans="21:25" x14ac:dyDescent="0.2">
      <c r="U10601" s="55"/>
      <c r="V10601" s="53"/>
      <c r="W10601" s="53"/>
      <c r="X10601" s="53"/>
      <c r="Y10601" s="55"/>
    </row>
    <row r="10602" spans="21:25" x14ac:dyDescent="0.2">
      <c r="U10602" s="55"/>
      <c r="V10602" s="53"/>
      <c r="W10602" s="53"/>
      <c r="X10602" s="53"/>
      <c r="Y10602" s="55"/>
    </row>
    <row r="10603" spans="21:25" x14ac:dyDescent="0.2">
      <c r="U10603" s="55"/>
      <c r="V10603" s="53"/>
      <c r="W10603" s="53"/>
      <c r="X10603" s="53"/>
      <c r="Y10603" s="55"/>
    </row>
    <row r="10604" spans="21:25" x14ac:dyDescent="0.2">
      <c r="U10604" s="55"/>
      <c r="V10604" s="53"/>
      <c r="W10604" s="53"/>
      <c r="X10604" s="53"/>
      <c r="Y10604" s="55"/>
    </row>
    <row r="10605" spans="21:25" x14ac:dyDescent="0.2">
      <c r="U10605" s="55"/>
      <c r="V10605" s="53"/>
      <c r="W10605" s="53"/>
      <c r="X10605" s="53"/>
      <c r="Y10605" s="55"/>
    </row>
    <row r="10606" spans="21:25" x14ac:dyDescent="0.2">
      <c r="U10606" s="55"/>
      <c r="V10606" s="53"/>
      <c r="W10606" s="53"/>
      <c r="X10606" s="53"/>
      <c r="Y10606" s="55"/>
    </row>
    <row r="10607" spans="21:25" x14ac:dyDescent="0.2">
      <c r="U10607" s="55"/>
      <c r="V10607" s="53"/>
      <c r="W10607" s="53"/>
      <c r="X10607" s="53"/>
      <c r="Y10607" s="55"/>
    </row>
    <row r="10608" spans="21:25" x14ac:dyDescent="0.2">
      <c r="U10608" s="55"/>
      <c r="V10608" s="53"/>
      <c r="W10608" s="53"/>
      <c r="X10608" s="53"/>
      <c r="Y10608" s="55"/>
    </row>
    <row r="10609" spans="21:25" x14ac:dyDescent="0.2">
      <c r="U10609" s="55"/>
      <c r="V10609" s="53"/>
      <c r="W10609" s="53"/>
      <c r="X10609" s="53"/>
      <c r="Y10609" s="55"/>
    </row>
    <row r="10610" spans="21:25" x14ac:dyDescent="0.2">
      <c r="U10610" s="55"/>
      <c r="V10610" s="53"/>
      <c r="W10610" s="53"/>
      <c r="X10610" s="53"/>
      <c r="Y10610" s="55"/>
    </row>
    <row r="10611" spans="21:25" x14ac:dyDescent="0.2">
      <c r="U10611" s="55"/>
      <c r="V10611" s="53"/>
      <c r="W10611" s="53"/>
      <c r="X10611" s="53"/>
      <c r="Y10611" s="55"/>
    </row>
    <row r="10612" spans="21:25" x14ac:dyDescent="0.2">
      <c r="U10612" s="55"/>
      <c r="V10612" s="53"/>
      <c r="W10612" s="53"/>
      <c r="X10612" s="53"/>
      <c r="Y10612" s="55"/>
    </row>
    <row r="10613" spans="21:25" x14ac:dyDescent="0.2">
      <c r="U10613" s="55"/>
      <c r="V10613" s="53"/>
      <c r="W10613" s="53"/>
      <c r="X10613" s="53"/>
      <c r="Y10613" s="55"/>
    </row>
    <row r="10614" spans="21:25" x14ac:dyDescent="0.2">
      <c r="U10614" s="55"/>
      <c r="V10614" s="53"/>
      <c r="W10614" s="53"/>
      <c r="X10614" s="53"/>
      <c r="Y10614" s="55"/>
    </row>
    <row r="10615" spans="21:25" x14ac:dyDescent="0.2">
      <c r="U10615" s="55"/>
      <c r="V10615" s="53"/>
      <c r="W10615" s="53"/>
      <c r="X10615" s="53"/>
      <c r="Y10615" s="55"/>
    </row>
    <row r="10616" spans="21:25" x14ac:dyDescent="0.2">
      <c r="U10616" s="55"/>
      <c r="V10616" s="53"/>
      <c r="W10616" s="53"/>
      <c r="X10616" s="53"/>
      <c r="Y10616" s="55"/>
    </row>
    <row r="10617" spans="21:25" x14ac:dyDescent="0.2">
      <c r="U10617" s="55"/>
      <c r="V10617" s="53"/>
      <c r="W10617" s="53"/>
      <c r="X10617" s="53"/>
      <c r="Y10617" s="55"/>
    </row>
    <row r="10618" spans="21:25" x14ac:dyDescent="0.2">
      <c r="U10618" s="55"/>
      <c r="V10618" s="53"/>
      <c r="W10618" s="53"/>
      <c r="X10618" s="53"/>
      <c r="Y10618" s="55"/>
    </row>
    <row r="10619" spans="21:25" x14ac:dyDescent="0.2">
      <c r="U10619" s="55"/>
      <c r="V10619" s="53"/>
      <c r="W10619" s="53"/>
      <c r="X10619" s="53"/>
      <c r="Y10619" s="55"/>
    </row>
    <row r="10620" spans="21:25" x14ac:dyDescent="0.2">
      <c r="U10620" s="55"/>
      <c r="V10620" s="53"/>
      <c r="W10620" s="53"/>
      <c r="X10620" s="53"/>
      <c r="Y10620" s="55"/>
    </row>
    <row r="10621" spans="21:25" x14ac:dyDescent="0.2">
      <c r="U10621" s="55"/>
      <c r="V10621" s="53"/>
      <c r="W10621" s="53"/>
      <c r="X10621" s="53"/>
      <c r="Y10621" s="55"/>
    </row>
    <row r="10622" spans="21:25" x14ac:dyDescent="0.2">
      <c r="U10622" s="55"/>
      <c r="V10622" s="53"/>
      <c r="W10622" s="53"/>
      <c r="X10622" s="53"/>
      <c r="Y10622" s="55"/>
    </row>
    <row r="10623" spans="21:25" x14ac:dyDescent="0.2">
      <c r="U10623" s="55"/>
      <c r="V10623" s="53"/>
      <c r="W10623" s="53"/>
      <c r="X10623" s="53"/>
      <c r="Y10623" s="55"/>
    </row>
    <row r="10624" spans="21:25" x14ac:dyDescent="0.2">
      <c r="U10624" s="55"/>
      <c r="V10624" s="53"/>
      <c r="W10624" s="53"/>
      <c r="X10624" s="53"/>
      <c r="Y10624" s="55"/>
    </row>
    <row r="10625" spans="21:25" x14ac:dyDescent="0.2">
      <c r="U10625" s="55"/>
      <c r="V10625" s="53"/>
      <c r="W10625" s="53"/>
      <c r="X10625" s="53"/>
      <c r="Y10625" s="55"/>
    </row>
    <row r="10626" spans="21:25" x14ac:dyDescent="0.2">
      <c r="U10626" s="55"/>
      <c r="V10626" s="53"/>
      <c r="W10626" s="53"/>
      <c r="X10626" s="53"/>
      <c r="Y10626" s="55"/>
    </row>
    <row r="10627" spans="21:25" x14ac:dyDescent="0.2">
      <c r="U10627" s="55"/>
      <c r="V10627" s="53"/>
      <c r="W10627" s="53"/>
      <c r="X10627" s="53"/>
      <c r="Y10627" s="55"/>
    </row>
    <row r="10628" spans="21:25" x14ac:dyDescent="0.2">
      <c r="U10628" s="55"/>
      <c r="V10628" s="53"/>
      <c r="W10628" s="53"/>
      <c r="X10628" s="53"/>
      <c r="Y10628" s="55"/>
    </row>
    <row r="10629" spans="21:25" x14ac:dyDescent="0.2">
      <c r="U10629" s="55"/>
      <c r="V10629" s="53"/>
      <c r="W10629" s="53"/>
      <c r="X10629" s="53"/>
      <c r="Y10629" s="55"/>
    </row>
    <row r="10630" spans="21:25" x14ac:dyDescent="0.2">
      <c r="U10630" s="55"/>
      <c r="V10630" s="53"/>
      <c r="W10630" s="53"/>
      <c r="X10630" s="53"/>
      <c r="Y10630" s="55"/>
    </row>
    <row r="10631" spans="21:25" x14ac:dyDescent="0.2">
      <c r="U10631" s="55"/>
      <c r="V10631" s="53"/>
      <c r="W10631" s="53"/>
      <c r="X10631" s="53"/>
      <c r="Y10631" s="55"/>
    </row>
    <row r="10632" spans="21:25" x14ac:dyDescent="0.2">
      <c r="U10632" s="55"/>
      <c r="V10632" s="53"/>
      <c r="W10632" s="53"/>
      <c r="X10632" s="53"/>
      <c r="Y10632" s="55"/>
    </row>
    <row r="10633" spans="21:25" x14ac:dyDescent="0.2">
      <c r="U10633" s="55"/>
      <c r="V10633" s="53"/>
      <c r="W10633" s="53"/>
      <c r="X10633" s="53"/>
      <c r="Y10633" s="55"/>
    </row>
    <row r="10634" spans="21:25" x14ac:dyDescent="0.2">
      <c r="U10634" s="55"/>
      <c r="V10634" s="53"/>
      <c r="W10634" s="53"/>
      <c r="X10634" s="53"/>
      <c r="Y10634" s="55"/>
    </row>
    <row r="10635" spans="21:25" x14ac:dyDescent="0.2">
      <c r="U10635" s="55"/>
      <c r="V10635" s="53"/>
      <c r="W10635" s="53"/>
      <c r="X10635" s="53"/>
      <c r="Y10635" s="55"/>
    </row>
    <row r="10636" spans="21:25" x14ac:dyDescent="0.2">
      <c r="U10636" s="55"/>
      <c r="V10636" s="53"/>
      <c r="W10636" s="53"/>
      <c r="X10636" s="53"/>
      <c r="Y10636" s="55"/>
    </row>
    <row r="10637" spans="21:25" x14ac:dyDescent="0.2">
      <c r="U10637" s="55"/>
      <c r="V10637" s="53"/>
      <c r="W10637" s="53"/>
      <c r="X10637" s="53"/>
      <c r="Y10637" s="55"/>
    </row>
    <row r="10638" spans="21:25" x14ac:dyDescent="0.2">
      <c r="U10638" s="55"/>
      <c r="V10638" s="53"/>
      <c r="W10638" s="53"/>
      <c r="X10638" s="53"/>
      <c r="Y10638" s="55"/>
    </row>
    <row r="10639" spans="21:25" x14ac:dyDescent="0.2">
      <c r="U10639" s="55"/>
      <c r="V10639" s="53"/>
      <c r="W10639" s="53"/>
      <c r="X10639" s="53"/>
      <c r="Y10639" s="55"/>
    </row>
    <row r="10640" spans="21:25" x14ac:dyDescent="0.2">
      <c r="U10640" s="55"/>
      <c r="V10640" s="53"/>
      <c r="W10640" s="53"/>
      <c r="X10640" s="53"/>
      <c r="Y10640" s="55"/>
    </row>
    <row r="10641" spans="21:25" x14ac:dyDescent="0.2">
      <c r="U10641" s="55"/>
      <c r="V10641" s="53"/>
      <c r="W10641" s="53"/>
      <c r="X10641" s="53"/>
      <c r="Y10641" s="55"/>
    </row>
    <row r="10642" spans="21:25" x14ac:dyDescent="0.2">
      <c r="U10642" s="55"/>
      <c r="V10642" s="53"/>
      <c r="W10642" s="53"/>
      <c r="X10642" s="53"/>
      <c r="Y10642" s="55"/>
    </row>
    <row r="10643" spans="21:25" x14ac:dyDescent="0.2">
      <c r="U10643" s="55"/>
      <c r="V10643" s="53"/>
      <c r="W10643" s="53"/>
      <c r="X10643" s="53"/>
      <c r="Y10643" s="55"/>
    </row>
    <row r="10644" spans="21:25" x14ac:dyDescent="0.2">
      <c r="U10644" s="55"/>
      <c r="V10644" s="53"/>
      <c r="W10644" s="53"/>
      <c r="X10644" s="53"/>
      <c r="Y10644" s="55"/>
    </row>
    <row r="10645" spans="21:25" x14ac:dyDescent="0.2">
      <c r="U10645" s="55"/>
      <c r="V10645" s="53"/>
      <c r="W10645" s="53"/>
      <c r="X10645" s="53"/>
      <c r="Y10645" s="55"/>
    </row>
    <row r="10646" spans="21:25" x14ac:dyDescent="0.2">
      <c r="U10646" s="55"/>
      <c r="V10646" s="53"/>
      <c r="W10646" s="53"/>
      <c r="X10646" s="53"/>
      <c r="Y10646" s="55"/>
    </row>
    <row r="10647" spans="21:25" x14ac:dyDescent="0.2">
      <c r="U10647" s="55"/>
      <c r="V10647" s="53"/>
      <c r="W10647" s="53"/>
      <c r="X10647" s="53"/>
      <c r="Y10647" s="55"/>
    </row>
    <row r="10648" spans="21:25" x14ac:dyDescent="0.2">
      <c r="U10648" s="55"/>
      <c r="V10648" s="53"/>
      <c r="W10648" s="53"/>
      <c r="X10648" s="53"/>
      <c r="Y10648" s="55"/>
    </row>
    <row r="10649" spans="21:25" x14ac:dyDescent="0.2">
      <c r="U10649" s="55"/>
      <c r="V10649" s="53"/>
      <c r="W10649" s="53"/>
      <c r="X10649" s="53"/>
      <c r="Y10649" s="55"/>
    </row>
    <row r="10650" spans="21:25" x14ac:dyDescent="0.2">
      <c r="U10650" s="55"/>
      <c r="V10650" s="53"/>
      <c r="W10650" s="53"/>
      <c r="X10650" s="53"/>
      <c r="Y10650" s="55"/>
    </row>
    <row r="10651" spans="21:25" x14ac:dyDescent="0.2">
      <c r="U10651" s="55"/>
      <c r="V10651" s="53"/>
      <c r="W10651" s="53"/>
      <c r="X10651" s="53"/>
      <c r="Y10651" s="55"/>
    </row>
    <row r="10652" spans="21:25" x14ac:dyDescent="0.2">
      <c r="U10652" s="55"/>
      <c r="V10652" s="53"/>
      <c r="W10652" s="53"/>
      <c r="X10652" s="53"/>
      <c r="Y10652" s="55"/>
    </row>
    <row r="10653" spans="21:25" x14ac:dyDescent="0.2">
      <c r="U10653" s="55"/>
      <c r="V10653" s="53"/>
      <c r="W10653" s="53"/>
      <c r="X10653" s="53"/>
      <c r="Y10653" s="55"/>
    </row>
    <row r="10654" spans="21:25" x14ac:dyDescent="0.2">
      <c r="U10654" s="55"/>
      <c r="V10654" s="53"/>
      <c r="W10654" s="53"/>
      <c r="X10654" s="53"/>
      <c r="Y10654" s="55"/>
    </row>
    <row r="10655" spans="21:25" x14ac:dyDescent="0.2">
      <c r="U10655" s="55"/>
      <c r="V10655" s="53"/>
      <c r="W10655" s="53"/>
      <c r="X10655" s="53"/>
      <c r="Y10655" s="55"/>
    </row>
    <row r="10656" spans="21:25" x14ac:dyDescent="0.2">
      <c r="U10656" s="55"/>
      <c r="V10656" s="53"/>
      <c r="W10656" s="53"/>
      <c r="X10656" s="53"/>
      <c r="Y10656" s="55"/>
    </row>
    <row r="10657" spans="21:25" x14ac:dyDescent="0.2">
      <c r="U10657" s="55"/>
      <c r="V10657" s="53"/>
      <c r="W10657" s="53"/>
      <c r="X10657" s="53"/>
      <c r="Y10657" s="55"/>
    </row>
    <row r="10658" spans="21:25" x14ac:dyDescent="0.2">
      <c r="U10658" s="55"/>
      <c r="V10658" s="53"/>
      <c r="W10658" s="53"/>
      <c r="X10658" s="53"/>
      <c r="Y10658" s="55"/>
    </row>
    <row r="10659" spans="21:25" x14ac:dyDescent="0.2">
      <c r="U10659" s="55"/>
      <c r="V10659" s="53"/>
      <c r="W10659" s="53"/>
      <c r="X10659" s="53"/>
      <c r="Y10659" s="55"/>
    </row>
    <row r="10660" spans="21:25" x14ac:dyDescent="0.2">
      <c r="U10660" s="55"/>
      <c r="V10660" s="53"/>
      <c r="W10660" s="53"/>
      <c r="X10660" s="53"/>
      <c r="Y10660" s="55"/>
    </row>
    <row r="10661" spans="21:25" x14ac:dyDescent="0.2">
      <c r="U10661" s="55"/>
      <c r="V10661" s="53"/>
      <c r="W10661" s="53"/>
      <c r="X10661" s="53"/>
      <c r="Y10661" s="55"/>
    </row>
    <row r="10662" spans="21:25" x14ac:dyDescent="0.2">
      <c r="U10662" s="55"/>
      <c r="V10662" s="53"/>
      <c r="W10662" s="53"/>
      <c r="X10662" s="53"/>
      <c r="Y10662" s="55"/>
    </row>
    <row r="10663" spans="21:25" x14ac:dyDescent="0.2">
      <c r="U10663" s="55"/>
      <c r="V10663" s="53"/>
      <c r="W10663" s="53"/>
      <c r="X10663" s="53"/>
      <c r="Y10663" s="55"/>
    </row>
    <row r="10664" spans="21:25" x14ac:dyDescent="0.2">
      <c r="U10664" s="55"/>
      <c r="V10664" s="53"/>
      <c r="W10664" s="53"/>
      <c r="X10664" s="53"/>
      <c r="Y10664" s="55"/>
    </row>
    <row r="10665" spans="21:25" x14ac:dyDescent="0.2">
      <c r="U10665" s="55"/>
      <c r="V10665" s="53"/>
      <c r="W10665" s="53"/>
      <c r="X10665" s="53"/>
      <c r="Y10665" s="55"/>
    </row>
    <row r="10666" spans="21:25" x14ac:dyDescent="0.2">
      <c r="U10666" s="55"/>
      <c r="V10666" s="53"/>
      <c r="W10666" s="53"/>
      <c r="X10666" s="53"/>
      <c r="Y10666" s="55"/>
    </row>
    <row r="10667" spans="21:25" x14ac:dyDescent="0.2">
      <c r="U10667" s="55"/>
      <c r="V10667" s="53"/>
      <c r="W10667" s="53"/>
      <c r="X10667" s="53"/>
      <c r="Y10667" s="55"/>
    </row>
    <row r="10668" spans="21:25" x14ac:dyDescent="0.2">
      <c r="U10668" s="55"/>
      <c r="V10668" s="53"/>
      <c r="W10668" s="53"/>
      <c r="X10668" s="53"/>
      <c r="Y10668" s="55"/>
    </row>
    <row r="10669" spans="21:25" x14ac:dyDescent="0.2">
      <c r="U10669" s="55"/>
      <c r="V10669" s="53"/>
      <c r="W10669" s="53"/>
      <c r="X10669" s="53"/>
      <c r="Y10669" s="55"/>
    </row>
    <row r="10670" spans="21:25" x14ac:dyDescent="0.2">
      <c r="U10670" s="55"/>
      <c r="V10670" s="53"/>
      <c r="W10670" s="53"/>
      <c r="X10670" s="53"/>
      <c r="Y10670" s="55"/>
    </row>
    <row r="10671" spans="21:25" x14ac:dyDescent="0.2">
      <c r="U10671" s="55"/>
      <c r="V10671" s="53"/>
      <c r="W10671" s="53"/>
      <c r="X10671" s="53"/>
      <c r="Y10671" s="55"/>
    </row>
    <row r="10672" spans="21:25" x14ac:dyDescent="0.2">
      <c r="U10672" s="55"/>
      <c r="V10672" s="53"/>
      <c r="W10672" s="53"/>
      <c r="X10672" s="53"/>
      <c r="Y10672" s="55"/>
    </row>
    <row r="10673" spans="21:25" x14ac:dyDescent="0.2">
      <c r="U10673" s="55"/>
      <c r="V10673" s="53"/>
      <c r="W10673" s="53"/>
      <c r="X10673" s="53"/>
      <c r="Y10673" s="55"/>
    </row>
    <row r="10674" spans="21:25" x14ac:dyDescent="0.2">
      <c r="U10674" s="55"/>
      <c r="V10674" s="53"/>
      <c r="W10674" s="53"/>
      <c r="X10674" s="53"/>
      <c r="Y10674" s="55"/>
    </row>
    <row r="10675" spans="21:25" x14ac:dyDescent="0.2">
      <c r="U10675" s="55"/>
      <c r="V10675" s="53"/>
      <c r="W10675" s="53"/>
      <c r="X10675" s="53"/>
      <c r="Y10675" s="55"/>
    </row>
    <row r="10676" spans="21:25" x14ac:dyDescent="0.2">
      <c r="U10676" s="55"/>
      <c r="V10676" s="53"/>
      <c r="W10676" s="53"/>
      <c r="X10676" s="53"/>
      <c r="Y10676" s="55"/>
    </row>
    <row r="10677" spans="21:25" x14ac:dyDescent="0.2">
      <c r="U10677" s="55"/>
      <c r="V10677" s="53"/>
      <c r="W10677" s="53"/>
      <c r="X10677" s="53"/>
      <c r="Y10677" s="55"/>
    </row>
    <row r="10678" spans="21:25" x14ac:dyDescent="0.2">
      <c r="U10678" s="55"/>
      <c r="V10678" s="53"/>
      <c r="W10678" s="53"/>
      <c r="X10678" s="53"/>
      <c r="Y10678" s="55"/>
    </row>
    <row r="10679" spans="21:25" x14ac:dyDescent="0.2">
      <c r="U10679" s="55"/>
      <c r="V10679" s="53"/>
      <c r="W10679" s="53"/>
      <c r="X10679" s="53"/>
      <c r="Y10679" s="55"/>
    </row>
    <row r="10680" spans="21:25" x14ac:dyDescent="0.2">
      <c r="U10680" s="55"/>
      <c r="V10680" s="53"/>
      <c r="W10680" s="53"/>
      <c r="X10680" s="53"/>
      <c r="Y10680" s="55"/>
    </row>
    <row r="10681" spans="21:25" x14ac:dyDescent="0.2">
      <c r="U10681" s="55"/>
      <c r="V10681" s="53"/>
      <c r="W10681" s="53"/>
      <c r="X10681" s="53"/>
      <c r="Y10681" s="55"/>
    </row>
    <row r="10682" spans="21:25" x14ac:dyDescent="0.2">
      <c r="U10682" s="55"/>
      <c r="V10682" s="53"/>
      <c r="W10682" s="53"/>
      <c r="X10682" s="53"/>
      <c r="Y10682" s="55"/>
    </row>
    <row r="10683" spans="21:25" x14ac:dyDescent="0.2">
      <c r="U10683" s="55"/>
      <c r="V10683" s="53"/>
      <c r="W10683" s="53"/>
      <c r="X10683" s="53"/>
      <c r="Y10683" s="55"/>
    </row>
    <row r="10684" spans="21:25" x14ac:dyDescent="0.2">
      <c r="U10684" s="55"/>
      <c r="V10684" s="53"/>
      <c r="W10684" s="53"/>
      <c r="X10684" s="53"/>
      <c r="Y10684" s="55"/>
    </row>
    <row r="10685" spans="21:25" x14ac:dyDescent="0.2">
      <c r="U10685" s="55"/>
      <c r="V10685" s="53"/>
      <c r="W10685" s="53"/>
      <c r="X10685" s="53"/>
      <c r="Y10685" s="55"/>
    </row>
    <row r="10686" spans="21:25" x14ac:dyDescent="0.2">
      <c r="U10686" s="55"/>
      <c r="V10686" s="53"/>
      <c r="W10686" s="53"/>
      <c r="X10686" s="53"/>
      <c r="Y10686" s="55"/>
    </row>
    <row r="10687" spans="21:25" x14ac:dyDescent="0.2">
      <c r="U10687" s="55"/>
      <c r="V10687" s="53"/>
      <c r="W10687" s="53"/>
      <c r="X10687" s="53"/>
      <c r="Y10687" s="55"/>
    </row>
    <row r="10688" spans="21:25" x14ac:dyDescent="0.2">
      <c r="U10688" s="55"/>
      <c r="V10688" s="53"/>
      <c r="W10688" s="53"/>
      <c r="X10688" s="53"/>
      <c r="Y10688" s="55"/>
    </row>
    <row r="10689" spans="21:25" x14ac:dyDescent="0.2">
      <c r="U10689" s="55"/>
      <c r="V10689" s="53"/>
      <c r="W10689" s="53"/>
      <c r="X10689" s="53"/>
      <c r="Y10689" s="55"/>
    </row>
    <row r="10690" spans="21:25" x14ac:dyDescent="0.2">
      <c r="U10690" s="55"/>
      <c r="V10690" s="53"/>
      <c r="W10690" s="53"/>
      <c r="X10690" s="53"/>
      <c r="Y10690" s="55"/>
    </row>
    <row r="10691" spans="21:25" x14ac:dyDescent="0.2">
      <c r="U10691" s="55"/>
      <c r="V10691" s="53"/>
      <c r="W10691" s="53"/>
      <c r="X10691" s="53"/>
      <c r="Y10691" s="55"/>
    </row>
    <row r="10692" spans="21:25" x14ac:dyDescent="0.2">
      <c r="U10692" s="55"/>
      <c r="V10692" s="53"/>
      <c r="W10692" s="53"/>
      <c r="X10692" s="53"/>
      <c r="Y10692" s="55"/>
    </row>
    <row r="10693" spans="21:25" x14ac:dyDescent="0.2">
      <c r="U10693" s="55"/>
      <c r="V10693" s="53"/>
      <c r="W10693" s="53"/>
      <c r="X10693" s="53"/>
      <c r="Y10693" s="55"/>
    </row>
    <row r="10694" spans="21:25" x14ac:dyDescent="0.2">
      <c r="U10694" s="55"/>
      <c r="V10694" s="53"/>
      <c r="W10694" s="53"/>
      <c r="X10694" s="53"/>
      <c r="Y10694" s="55"/>
    </row>
    <row r="10695" spans="21:25" x14ac:dyDescent="0.2">
      <c r="U10695" s="55"/>
      <c r="V10695" s="53"/>
      <c r="W10695" s="53"/>
      <c r="X10695" s="53"/>
      <c r="Y10695" s="55"/>
    </row>
    <row r="10696" spans="21:25" x14ac:dyDescent="0.2">
      <c r="U10696" s="55"/>
      <c r="V10696" s="53"/>
      <c r="W10696" s="53"/>
      <c r="X10696" s="53"/>
      <c r="Y10696" s="55"/>
    </row>
    <row r="10697" spans="21:25" x14ac:dyDescent="0.2">
      <c r="U10697" s="55"/>
      <c r="V10697" s="53"/>
      <c r="W10697" s="53"/>
      <c r="X10697" s="53"/>
      <c r="Y10697" s="55"/>
    </row>
    <row r="10698" spans="21:25" x14ac:dyDescent="0.2">
      <c r="U10698" s="55"/>
      <c r="V10698" s="53"/>
      <c r="W10698" s="53"/>
      <c r="X10698" s="53"/>
      <c r="Y10698" s="55"/>
    </row>
    <row r="10699" spans="21:25" x14ac:dyDescent="0.2">
      <c r="U10699" s="55"/>
      <c r="V10699" s="53"/>
      <c r="W10699" s="53"/>
      <c r="X10699" s="53"/>
      <c r="Y10699" s="55"/>
    </row>
    <row r="10700" spans="21:25" x14ac:dyDescent="0.2">
      <c r="U10700" s="55"/>
      <c r="V10700" s="53"/>
      <c r="W10700" s="53"/>
      <c r="X10700" s="53"/>
      <c r="Y10700" s="55"/>
    </row>
    <row r="10701" spans="21:25" x14ac:dyDescent="0.2">
      <c r="U10701" s="55"/>
      <c r="V10701" s="53"/>
      <c r="W10701" s="53"/>
      <c r="X10701" s="53"/>
      <c r="Y10701" s="55"/>
    </row>
    <row r="10702" spans="21:25" x14ac:dyDescent="0.2">
      <c r="U10702" s="55"/>
      <c r="V10702" s="53"/>
      <c r="W10702" s="53"/>
      <c r="X10702" s="53"/>
      <c r="Y10702" s="55"/>
    </row>
    <row r="10703" spans="21:25" x14ac:dyDescent="0.2">
      <c r="U10703" s="55"/>
      <c r="V10703" s="53"/>
      <c r="W10703" s="53"/>
      <c r="X10703" s="53"/>
      <c r="Y10703" s="55"/>
    </row>
    <row r="10704" spans="21:25" x14ac:dyDescent="0.2">
      <c r="U10704" s="55"/>
      <c r="V10704" s="53"/>
      <c r="W10704" s="53"/>
      <c r="X10704" s="53"/>
      <c r="Y10704" s="55"/>
    </row>
    <row r="10705" spans="21:25" x14ac:dyDescent="0.2">
      <c r="U10705" s="55"/>
      <c r="V10705" s="53"/>
      <c r="W10705" s="53"/>
      <c r="X10705" s="53"/>
      <c r="Y10705" s="55"/>
    </row>
    <row r="10706" spans="21:25" x14ac:dyDescent="0.2">
      <c r="U10706" s="55"/>
      <c r="V10706" s="53"/>
      <c r="W10706" s="53"/>
      <c r="X10706" s="53"/>
      <c r="Y10706" s="55"/>
    </row>
    <row r="10707" spans="21:25" x14ac:dyDescent="0.2">
      <c r="U10707" s="55"/>
      <c r="V10707" s="53"/>
      <c r="W10707" s="53"/>
      <c r="X10707" s="53"/>
      <c r="Y10707" s="55"/>
    </row>
    <row r="10708" spans="21:25" x14ac:dyDescent="0.2">
      <c r="U10708" s="55"/>
      <c r="V10708" s="53"/>
      <c r="W10708" s="53"/>
      <c r="X10708" s="53"/>
      <c r="Y10708" s="55"/>
    </row>
    <row r="10709" spans="21:25" x14ac:dyDescent="0.2">
      <c r="U10709" s="55"/>
      <c r="V10709" s="53"/>
      <c r="W10709" s="53"/>
      <c r="X10709" s="53"/>
      <c r="Y10709" s="55"/>
    </row>
    <row r="10710" spans="21:25" x14ac:dyDescent="0.2">
      <c r="U10710" s="55"/>
      <c r="V10710" s="53"/>
      <c r="W10710" s="53"/>
      <c r="X10710" s="53"/>
      <c r="Y10710" s="55"/>
    </row>
    <row r="10711" spans="21:25" x14ac:dyDescent="0.2">
      <c r="U10711" s="55"/>
      <c r="V10711" s="53"/>
      <c r="W10711" s="53"/>
      <c r="X10711" s="53"/>
      <c r="Y10711" s="55"/>
    </row>
    <row r="10712" spans="21:25" x14ac:dyDescent="0.2">
      <c r="U10712" s="55"/>
      <c r="V10712" s="53"/>
      <c r="W10712" s="53"/>
      <c r="X10712" s="53"/>
      <c r="Y10712" s="55"/>
    </row>
    <row r="10713" spans="21:25" x14ac:dyDescent="0.2">
      <c r="U10713" s="55"/>
      <c r="V10713" s="53"/>
      <c r="W10713" s="53"/>
      <c r="X10713" s="53"/>
      <c r="Y10713" s="55"/>
    </row>
    <row r="10714" spans="21:25" x14ac:dyDescent="0.2">
      <c r="U10714" s="55"/>
      <c r="V10714" s="53"/>
      <c r="W10714" s="53"/>
      <c r="X10714" s="53"/>
      <c r="Y10714" s="55"/>
    </row>
    <row r="10715" spans="21:25" x14ac:dyDescent="0.2">
      <c r="U10715" s="55"/>
      <c r="V10715" s="53"/>
      <c r="W10715" s="53"/>
      <c r="X10715" s="53"/>
      <c r="Y10715" s="55"/>
    </row>
    <row r="10716" spans="21:25" x14ac:dyDescent="0.2">
      <c r="U10716" s="55"/>
      <c r="V10716" s="53"/>
      <c r="W10716" s="53"/>
      <c r="X10716" s="53"/>
      <c r="Y10716" s="55"/>
    </row>
    <row r="10717" spans="21:25" x14ac:dyDescent="0.2">
      <c r="U10717" s="55"/>
      <c r="V10717" s="53"/>
      <c r="W10717" s="53"/>
      <c r="X10717" s="53"/>
      <c r="Y10717" s="55"/>
    </row>
    <row r="10718" spans="21:25" x14ac:dyDescent="0.2">
      <c r="U10718" s="55"/>
      <c r="V10718" s="53"/>
      <c r="W10718" s="53"/>
      <c r="X10718" s="53"/>
      <c r="Y10718" s="55"/>
    </row>
    <row r="10719" spans="21:25" x14ac:dyDescent="0.2">
      <c r="U10719" s="55"/>
      <c r="V10719" s="53"/>
      <c r="W10719" s="53"/>
      <c r="X10719" s="53"/>
      <c r="Y10719" s="55"/>
    </row>
    <row r="10720" spans="21:25" x14ac:dyDescent="0.2">
      <c r="U10720" s="55"/>
      <c r="V10720" s="53"/>
      <c r="W10720" s="53"/>
      <c r="X10720" s="53"/>
      <c r="Y10720" s="55"/>
    </row>
    <row r="10721" spans="21:25" x14ac:dyDescent="0.2">
      <c r="U10721" s="55"/>
      <c r="V10721" s="53"/>
      <c r="W10721" s="53"/>
      <c r="X10721" s="53"/>
      <c r="Y10721" s="55"/>
    </row>
    <row r="10722" spans="21:25" x14ac:dyDescent="0.2">
      <c r="U10722" s="55"/>
      <c r="V10722" s="53"/>
      <c r="W10722" s="53"/>
      <c r="X10722" s="53"/>
      <c r="Y10722" s="55"/>
    </row>
    <row r="10723" spans="21:25" x14ac:dyDescent="0.2">
      <c r="U10723" s="55"/>
      <c r="V10723" s="53"/>
      <c r="W10723" s="53"/>
      <c r="X10723" s="53"/>
      <c r="Y10723" s="55"/>
    </row>
    <row r="10724" spans="21:25" x14ac:dyDescent="0.2">
      <c r="U10724" s="55"/>
      <c r="V10724" s="53"/>
      <c r="W10724" s="53"/>
      <c r="X10724" s="53"/>
      <c r="Y10724" s="55"/>
    </row>
    <row r="10725" spans="21:25" x14ac:dyDescent="0.2">
      <c r="U10725" s="55"/>
      <c r="V10725" s="53"/>
      <c r="W10725" s="53"/>
      <c r="X10725" s="53"/>
      <c r="Y10725" s="55"/>
    </row>
    <row r="10726" spans="21:25" x14ac:dyDescent="0.2">
      <c r="U10726" s="55"/>
      <c r="V10726" s="53"/>
      <c r="W10726" s="53"/>
      <c r="X10726" s="53"/>
      <c r="Y10726" s="55"/>
    </row>
    <row r="10727" spans="21:25" x14ac:dyDescent="0.2">
      <c r="U10727" s="55"/>
      <c r="V10727" s="53"/>
      <c r="W10727" s="53"/>
      <c r="X10727" s="53"/>
      <c r="Y10727" s="55"/>
    </row>
    <row r="10728" spans="21:25" x14ac:dyDescent="0.2">
      <c r="U10728" s="55"/>
      <c r="V10728" s="53"/>
      <c r="W10728" s="53"/>
      <c r="X10728" s="53"/>
      <c r="Y10728" s="55"/>
    </row>
    <row r="10729" spans="21:25" x14ac:dyDescent="0.2">
      <c r="U10729" s="55"/>
      <c r="V10729" s="53"/>
      <c r="W10729" s="53"/>
      <c r="X10729" s="53"/>
      <c r="Y10729" s="55"/>
    </row>
    <row r="10730" spans="21:25" x14ac:dyDescent="0.2">
      <c r="U10730" s="55"/>
      <c r="V10730" s="53"/>
      <c r="W10730" s="53"/>
      <c r="X10730" s="53"/>
      <c r="Y10730" s="55"/>
    </row>
    <row r="10731" spans="21:25" x14ac:dyDescent="0.2">
      <c r="U10731" s="55"/>
      <c r="V10731" s="53"/>
      <c r="W10731" s="53"/>
      <c r="X10731" s="53"/>
      <c r="Y10731" s="55"/>
    </row>
    <row r="10732" spans="21:25" x14ac:dyDescent="0.2">
      <c r="U10732" s="55"/>
      <c r="V10732" s="53"/>
      <c r="W10732" s="53"/>
      <c r="X10732" s="53"/>
      <c r="Y10732" s="55"/>
    </row>
    <row r="10733" spans="21:25" x14ac:dyDescent="0.2">
      <c r="U10733" s="55"/>
      <c r="V10733" s="53"/>
      <c r="W10733" s="53"/>
      <c r="X10733" s="53"/>
      <c r="Y10733" s="55"/>
    </row>
    <row r="10734" spans="21:25" x14ac:dyDescent="0.2">
      <c r="U10734" s="55"/>
      <c r="V10734" s="53"/>
      <c r="W10734" s="53"/>
      <c r="X10734" s="53"/>
      <c r="Y10734" s="55"/>
    </row>
    <row r="10735" spans="21:25" x14ac:dyDescent="0.2">
      <c r="U10735" s="55"/>
      <c r="V10735" s="53"/>
      <c r="W10735" s="53"/>
      <c r="X10735" s="53"/>
      <c r="Y10735" s="55"/>
    </row>
    <row r="10736" spans="21:25" x14ac:dyDescent="0.2">
      <c r="U10736" s="55"/>
      <c r="V10736" s="53"/>
      <c r="W10736" s="53"/>
      <c r="X10736" s="53"/>
      <c r="Y10736" s="55"/>
    </row>
    <row r="10737" spans="21:25" x14ac:dyDescent="0.2">
      <c r="U10737" s="55"/>
      <c r="V10737" s="53"/>
      <c r="W10737" s="53"/>
      <c r="X10737" s="53"/>
      <c r="Y10737" s="55"/>
    </row>
    <row r="10738" spans="21:25" x14ac:dyDescent="0.2">
      <c r="U10738" s="55"/>
      <c r="V10738" s="53"/>
      <c r="W10738" s="53"/>
      <c r="X10738" s="53"/>
      <c r="Y10738" s="55"/>
    </row>
    <row r="10739" spans="21:25" x14ac:dyDescent="0.2">
      <c r="U10739" s="55"/>
      <c r="V10739" s="53"/>
      <c r="W10739" s="53"/>
      <c r="X10739" s="53"/>
      <c r="Y10739" s="55"/>
    </row>
    <row r="10740" spans="21:25" x14ac:dyDescent="0.2">
      <c r="U10740" s="55"/>
      <c r="V10740" s="53"/>
      <c r="W10740" s="53"/>
      <c r="X10740" s="53"/>
      <c r="Y10740" s="55"/>
    </row>
    <row r="10741" spans="21:25" x14ac:dyDescent="0.2">
      <c r="U10741" s="55"/>
      <c r="V10741" s="53"/>
      <c r="W10741" s="53"/>
      <c r="X10741" s="53"/>
      <c r="Y10741" s="55"/>
    </row>
    <row r="10742" spans="21:25" x14ac:dyDescent="0.2">
      <c r="U10742" s="55"/>
      <c r="V10742" s="53"/>
      <c r="W10742" s="53"/>
      <c r="X10742" s="53"/>
      <c r="Y10742" s="55"/>
    </row>
    <row r="10743" spans="21:25" x14ac:dyDescent="0.2">
      <c r="U10743" s="55"/>
      <c r="V10743" s="53"/>
      <c r="W10743" s="53"/>
      <c r="X10743" s="53"/>
      <c r="Y10743" s="55"/>
    </row>
    <row r="10744" spans="21:25" x14ac:dyDescent="0.2">
      <c r="U10744" s="55"/>
      <c r="V10744" s="53"/>
      <c r="W10744" s="53"/>
      <c r="X10744" s="53"/>
      <c r="Y10744" s="55"/>
    </row>
    <row r="10745" spans="21:25" x14ac:dyDescent="0.2">
      <c r="U10745" s="55"/>
      <c r="V10745" s="53"/>
      <c r="W10745" s="53"/>
      <c r="X10745" s="53"/>
      <c r="Y10745" s="55"/>
    </row>
    <row r="10746" spans="21:25" x14ac:dyDescent="0.2">
      <c r="U10746" s="55"/>
      <c r="V10746" s="53"/>
      <c r="W10746" s="53"/>
      <c r="X10746" s="53"/>
      <c r="Y10746" s="55"/>
    </row>
    <row r="10747" spans="21:25" x14ac:dyDescent="0.2">
      <c r="U10747" s="55"/>
      <c r="V10747" s="53"/>
      <c r="W10747" s="53"/>
      <c r="X10747" s="53"/>
      <c r="Y10747" s="55"/>
    </row>
    <row r="10748" spans="21:25" x14ac:dyDescent="0.2">
      <c r="U10748" s="55"/>
      <c r="V10748" s="53"/>
      <c r="W10748" s="53"/>
      <c r="X10748" s="53"/>
      <c r="Y10748" s="55"/>
    </row>
    <row r="10749" spans="21:25" x14ac:dyDescent="0.2">
      <c r="U10749" s="55"/>
      <c r="V10749" s="53"/>
      <c r="W10749" s="53"/>
      <c r="X10749" s="53"/>
      <c r="Y10749" s="55"/>
    </row>
    <row r="10750" spans="21:25" x14ac:dyDescent="0.2">
      <c r="U10750" s="55"/>
      <c r="V10750" s="53"/>
      <c r="W10750" s="53"/>
      <c r="X10750" s="53"/>
      <c r="Y10750" s="55"/>
    </row>
    <row r="10751" spans="21:25" x14ac:dyDescent="0.2">
      <c r="U10751" s="55"/>
      <c r="V10751" s="53"/>
      <c r="W10751" s="53"/>
      <c r="X10751" s="53"/>
      <c r="Y10751" s="55"/>
    </row>
    <row r="10752" spans="21:25" x14ac:dyDescent="0.2">
      <c r="U10752" s="55"/>
      <c r="V10752" s="53"/>
      <c r="W10752" s="53"/>
      <c r="X10752" s="53"/>
      <c r="Y10752" s="55"/>
    </row>
    <row r="10753" spans="21:25" x14ac:dyDescent="0.2">
      <c r="U10753" s="55"/>
      <c r="V10753" s="53"/>
      <c r="W10753" s="53"/>
      <c r="X10753" s="53"/>
      <c r="Y10753" s="55"/>
    </row>
    <row r="10754" spans="21:25" x14ac:dyDescent="0.2">
      <c r="U10754" s="55"/>
      <c r="V10754" s="53"/>
      <c r="W10754" s="53"/>
      <c r="X10754" s="53"/>
      <c r="Y10754" s="55"/>
    </row>
    <row r="10755" spans="21:25" x14ac:dyDescent="0.2">
      <c r="U10755" s="55"/>
      <c r="V10755" s="53"/>
      <c r="W10755" s="53"/>
      <c r="X10755" s="53"/>
      <c r="Y10755" s="55"/>
    </row>
    <row r="10756" spans="21:25" x14ac:dyDescent="0.2">
      <c r="U10756" s="55"/>
      <c r="V10756" s="53"/>
      <c r="W10756" s="53"/>
      <c r="X10756" s="53"/>
      <c r="Y10756" s="55"/>
    </row>
    <row r="10757" spans="21:25" x14ac:dyDescent="0.2">
      <c r="U10757" s="55"/>
      <c r="V10757" s="53"/>
      <c r="W10757" s="53"/>
      <c r="X10757" s="53"/>
      <c r="Y10757" s="55"/>
    </row>
    <row r="10758" spans="21:25" x14ac:dyDescent="0.2">
      <c r="U10758" s="55"/>
      <c r="V10758" s="53"/>
      <c r="W10758" s="53"/>
      <c r="X10758" s="53"/>
      <c r="Y10758" s="55"/>
    </row>
    <row r="10759" spans="21:25" x14ac:dyDescent="0.2">
      <c r="U10759" s="55"/>
      <c r="V10759" s="53"/>
      <c r="W10759" s="53"/>
      <c r="X10759" s="53"/>
      <c r="Y10759" s="55"/>
    </row>
    <row r="10760" spans="21:25" x14ac:dyDescent="0.2">
      <c r="U10760" s="55"/>
      <c r="V10760" s="53"/>
      <c r="W10760" s="53"/>
      <c r="X10760" s="53"/>
      <c r="Y10760" s="55"/>
    </row>
    <row r="10761" spans="21:25" x14ac:dyDescent="0.2">
      <c r="U10761" s="55"/>
      <c r="V10761" s="53"/>
      <c r="W10761" s="53"/>
      <c r="X10761" s="53"/>
      <c r="Y10761" s="55"/>
    </row>
    <row r="10762" spans="21:25" x14ac:dyDescent="0.2">
      <c r="U10762" s="55"/>
      <c r="V10762" s="53"/>
      <c r="W10762" s="53"/>
      <c r="X10762" s="53"/>
      <c r="Y10762" s="55"/>
    </row>
    <row r="10763" spans="21:25" x14ac:dyDescent="0.2">
      <c r="U10763" s="55"/>
      <c r="V10763" s="53"/>
      <c r="W10763" s="53"/>
      <c r="X10763" s="53"/>
      <c r="Y10763" s="55"/>
    </row>
    <row r="10764" spans="21:25" x14ac:dyDescent="0.2">
      <c r="U10764" s="55"/>
      <c r="V10764" s="53"/>
      <c r="W10764" s="53"/>
      <c r="X10764" s="53"/>
      <c r="Y10764" s="55"/>
    </row>
    <row r="10765" spans="21:25" x14ac:dyDescent="0.2">
      <c r="U10765" s="55"/>
      <c r="V10765" s="53"/>
      <c r="W10765" s="53"/>
      <c r="X10765" s="53"/>
      <c r="Y10765" s="55"/>
    </row>
    <row r="10766" spans="21:25" x14ac:dyDescent="0.2">
      <c r="U10766" s="55"/>
      <c r="V10766" s="53"/>
      <c r="W10766" s="53"/>
      <c r="X10766" s="53"/>
      <c r="Y10766" s="55"/>
    </row>
    <row r="10767" spans="21:25" x14ac:dyDescent="0.2">
      <c r="U10767" s="55"/>
      <c r="V10767" s="53"/>
      <c r="W10767" s="53"/>
      <c r="X10767" s="53"/>
      <c r="Y10767" s="55"/>
    </row>
    <row r="10768" spans="21:25" x14ac:dyDescent="0.2">
      <c r="U10768" s="55"/>
      <c r="V10768" s="53"/>
      <c r="W10768" s="53"/>
      <c r="X10768" s="53"/>
      <c r="Y10768" s="55"/>
    </row>
    <row r="10769" spans="21:25" x14ac:dyDescent="0.2">
      <c r="U10769" s="55"/>
      <c r="V10769" s="53"/>
      <c r="W10769" s="53"/>
      <c r="X10769" s="53"/>
      <c r="Y10769" s="55"/>
    </row>
    <row r="10770" spans="21:25" x14ac:dyDescent="0.2">
      <c r="U10770" s="55"/>
      <c r="V10770" s="53"/>
      <c r="W10770" s="53"/>
      <c r="X10770" s="53"/>
      <c r="Y10770" s="55"/>
    </row>
    <row r="10771" spans="21:25" x14ac:dyDescent="0.2">
      <c r="U10771" s="55"/>
      <c r="V10771" s="53"/>
      <c r="W10771" s="53"/>
      <c r="X10771" s="53"/>
      <c r="Y10771" s="55"/>
    </row>
    <row r="10772" spans="21:25" x14ac:dyDescent="0.2">
      <c r="U10772" s="55"/>
      <c r="V10772" s="53"/>
      <c r="W10772" s="53"/>
      <c r="X10772" s="53"/>
      <c r="Y10772" s="55"/>
    </row>
    <row r="10773" spans="21:25" x14ac:dyDescent="0.2">
      <c r="U10773" s="55"/>
      <c r="V10773" s="53"/>
      <c r="W10773" s="53"/>
      <c r="X10773" s="53"/>
      <c r="Y10773" s="55"/>
    </row>
    <row r="10774" spans="21:25" x14ac:dyDescent="0.2">
      <c r="U10774" s="55"/>
      <c r="V10774" s="53"/>
      <c r="W10774" s="53"/>
      <c r="X10774" s="53"/>
      <c r="Y10774" s="55"/>
    </row>
    <row r="10775" spans="21:25" x14ac:dyDescent="0.2">
      <c r="U10775" s="55"/>
      <c r="V10775" s="53"/>
      <c r="W10775" s="53"/>
      <c r="X10775" s="53"/>
      <c r="Y10775" s="55"/>
    </row>
    <row r="10776" spans="21:25" x14ac:dyDescent="0.2">
      <c r="U10776" s="55"/>
      <c r="V10776" s="53"/>
      <c r="W10776" s="53"/>
      <c r="X10776" s="53"/>
      <c r="Y10776" s="55"/>
    </row>
    <row r="10777" spans="21:25" x14ac:dyDescent="0.2">
      <c r="U10777" s="55"/>
      <c r="V10777" s="53"/>
      <c r="W10777" s="53"/>
      <c r="X10777" s="53"/>
      <c r="Y10777" s="55"/>
    </row>
    <row r="10778" spans="21:25" x14ac:dyDescent="0.2">
      <c r="U10778" s="55"/>
      <c r="V10778" s="53"/>
      <c r="W10778" s="53"/>
      <c r="X10778" s="53"/>
      <c r="Y10778" s="55"/>
    </row>
    <row r="10779" spans="21:25" x14ac:dyDescent="0.2">
      <c r="U10779" s="55"/>
      <c r="V10779" s="53"/>
      <c r="W10779" s="53"/>
      <c r="X10779" s="53"/>
      <c r="Y10779" s="55"/>
    </row>
    <row r="10780" spans="21:25" x14ac:dyDescent="0.2">
      <c r="U10780" s="55"/>
      <c r="V10780" s="53"/>
      <c r="W10780" s="53"/>
      <c r="X10780" s="53"/>
      <c r="Y10780" s="55"/>
    </row>
    <row r="10781" spans="21:25" x14ac:dyDescent="0.2">
      <c r="U10781" s="55"/>
      <c r="V10781" s="53"/>
      <c r="W10781" s="53"/>
      <c r="X10781" s="53"/>
      <c r="Y10781" s="55"/>
    </row>
    <row r="10782" spans="21:25" x14ac:dyDescent="0.2">
      <c r="U10782" s="55"/>
      <c r="V10782" s="53"/>
      <c r="W10782" s="53"/>
      <c r="X10782" s="53"/>
      <c r="Y10782" s="55"/>
    </row>
    <row r="10783" spans="21:25" x14ac:dyDescent="0.2">
      <c r="U10783" s="55"/>
      <c r="V10783" s="53"/>
      <c r="W10783" s="53"/>
      <c r="X10783" s="53"/>
      <c r="Y10783" s="55"/>
    </row>
    <row r="10784" spans="21:25" x14ac:dyDescent="0.2">
      <c r="U10784" s="55"/>
      <c r="V10784" s="53"/>
      <c r="W10784" s="53"/>
      <c r="X10784" s="53"/>
      <c r="Y10784" s="55"/>
    </row>
    <row r="10785" spans="21:25" x14ac:dyDescent="0.2">
      <c r="U10785" s="55"/>
      <c r="V10785" s="53"/>
      <c r="W10785" s="53"/>
      <c r="X10785" s="53"/>
      <c r="Y10785" s="55"/>
    </row>
    <row r="10786" spans="21:25" x14ac:dyDescent="0.2">
      <c r="U10786" s="55"/>
      <c r="V10786" s="53"/>
      <c r="W10786" s="53"/>
      <c r="X10786" s="53"/>
      <c r="Y10786" s="55"/>
    </row>
    <row r="10787" spans="21:25" x14ac:dyDescent="0.2">
      <c r="U10787" s="55"/>
      <c r="V10787" s="53"/>
      <c r="W10787" s="53"/>
      <c r="X10787" s="53"/>
      <c r="Y10787" s="55"/>
    </row>
    <row r="10788" spans="21:25" x14ac:dyDescent="0.2">
      <c r="U10788" s="55"/>
      <c r="V10788" s="53"/>
      <c r="W10788" s="53"/>
      <c r="X10788" s="53"/>
      <c r="Y10788" s="55"/>
    </row>
    <row r="10789" spans="21:25" x14ac:dyDescent="0.2">
      <c r="U10789" s="55"/>
      <c r="V10789" s="53"/>
      <c r="W10789" s="53"/>
      <c r="X10789" s="53"/>
      <c r="Y10789" s="55"/>
    </row>
    <row r="10790" spans="21:25" x14ac:dyDescent="0.2">
      <c r="U10790" s="55"/>
      <c r="V10790" s="53"/>
      <c r="W10790" s="53"/>
      <c r="X10790" s="53"/>
      <c r="Y10790" s="55"/>
    </row>
    <row r="10791" spans="21:25" x14ac:dyDescent="0.2">
      <c r="U10791" s="55"/>
      <c r="V10791" s="53"/>
      <c r="W10791" s="53"/>
      <c r="X10791" s="53"/>
      <c r="Y10791" s="55"/>
    </row>
    <row r="10792" spans="21:25" x14ac:dyDescent="0.2">
      <c r="U10792" s="55"/>
      <c r="V10792" s="53"/>
      <c r="W10792" s="53"/>
      <c r="X10792" s="53"/>
      <c r="Y10792" s="55"/>
    </row>
    <row r="10793" spans="21:25" x14ac:dyDescent="0.2">
      <c r="U10793" s="55"/>
      <c r="V10793" s="53"/>
      <c r="W10793" s="53"/>
      <c r="X10793" s="53"/>
      <c r="Y10793" s="55"/>
    </row>
    <row r="10794" spans="21:25" x14ac:dyDescent="0.2">
      <c r="U10794" s="55"/>
      <c r="V10794" s="53"/>
      <c r="W10794" s="53"/>
      <c r="X10794" s="53"/>
      <c r="Y10794" s="55"/>
    </row>
    <row r="10795" spans="21:25" x14ac:dyDescent="0.2">
      <c r="U10795" s="55"/>
      <c r="V10795" s="53"/>
      <c r="W10795" s="53"/>
      <c r="X10795" s="53"/>
      <c r="Y10795" s="55"/>
    </row>
    <row r="10796" spans="21:25" x14ac:dyDescent="0.2">
      <c r="U10796" s="55"/>
      <c r="V10796" s="53"/>
      <c r="W10796" s="53"/>
      <c r="X10796" s="53"/>
      <c r="Y10796" s="55"/>
    </row>
    <row r="10797" spans="21:25" x14ac:dyDescent="0.2">
      <c r="U10797" s="55"/>
      <c r="V10797" s="53"/>
      <c r="W10797" s="53"/>
      <c r="X10797" s="53"/>
      <c r="Y10797" s="55"/>
    </row>
    <row r="10798" spans="21:25" x14ac:dyDescent="0.2">
      <c r="U10798" s="55"/>
      <c r="V10798" s="53"/>
      <c r="W10798" s="53"/>
      <c r="X10798" s="53"/>
      <c r="Y10798" s="55"/>
    </row>
    <row r="10799" spans="21:25" x14ac:dyDescent="0.2">
      <c r="U10799" s="55"/>
      <c r="V10799" s="53"/>
      <c r="W10799" s="53"/>
      <c r="X10799" s="53"/>
      <c r="Y10799" s="55"/>
    </row>
    <row r="10800" spans="21:25" x14ac:dyDescent="0.2">
      <c r="U10800" s="55"/>
      <c r="V10800" s="53"/>
      <c r="W10800" s="53"/>
      <c r="X10800" s="53"/>
      <c r="Y10800" s="55"/>
    </row>
    <row r="10801" spans="21:25" x14ac:dyDescent="0.2">
      <c r="U10801" s="55"/>
      <c r="V10801" s="53"/>
      <c r="W10801" s="53"/>
      <c r="X10801" s="53"/>
      <c r="Y10801" s="55"/>
    </row>
    <row r="10802" spans="21:25" x14ac:dyDescent="0.2">
      <c r="U10802" s="55"/>
      <c r="V10802" s="53"/>
      <c r="W10802" s="53"/>
      <c r="X10802" s="53"/>
      <c r="Y10802" s="55"/>
    </row>
    <row r="10803" spans="21:25" x14ac:dyDescent="0.2">
      <c r="U10803" s="55"/>
      <c r="V10803" s="53"/>
      <c r="W10803" s="53"/>
      <c r="X10803" s="53"/>
      <c r="Y10803" s="55"/>
    </row>
    <row r="10804" spans="21:25" x14ac:dyDescent="0.2">
      <c r="U10804" s="55"/>
      <c r="V10804" s="53"/>
      <c r="W10804" s="53"/>
      <c r="X10804" s="53"/>
      <c r="Y10804" s="55"/>
    </row>
    <row r="10805" spans="21:25" x14ac:dyDescent="0.2">
      <c r="U10805" s="55"/>
      <c r="V10805" s="53"/>
      <c r="W10805" s="53"/>
      <c r="X10805" s="53"/>
      <c r="Y10805" s="55"/>
    </row>
    <row r="10806" spans="21:25" x14ac:dyDescent="0.2">
      <c r="U10806" s="55"/>
      <c r="V10806" s="53"/>
      <c r="W10806" s="53"/>
      <c r="X10806" s="53"/>
      <c r="Y10806" s="55"/>
    </row>
    <row r="10807" spans="21:25" x14ac:dyDescent="0.2">
      <c r="U10807" s="55"/>
      <c r="V10807" s="53"/>
      <c r="W10807" s="53"/>
      <c r="X10807" s="53"/>
      <c r="Y10807" s="55"/>
    </row>
    <row r="10808" spans="21:25" x14ac:dyDescent="0.2">
      <c r="U10808" s="55"/>
      <c r="V10808" s="53"/>
      <c r="W10808" s="53"/>
      <c r="X10808" s="53"/>
      <c r="Y10808" s="55"/>
    </row>
    <row r="10809" spans="21:25" x14ac:dyDescent="0.2">
      <c r="U10809" s="55"/>
      <c r="V10809" s="53"/>
      <c r="W10809" s="53"/>
      <c r="X10809" s="53"/>
      <c r="Y10809" s="55"/>
    </row>
    <row r="10810" spans="21:25" x14ac:dyDescent="0.2">
      <c r="U10810" s="55"/>
      <c r="V10810" s="53"/>
      <c r="W10810" s="53"/>
      <c r="X10810" s="53"/>
      <c r="Y10810" s="55"/>
    </row>
    <row r="10811" spans="21:25" x14ac:dyDescent="0.2">
      <c r="U10811" s="55"/>
      <c r="V10811" s="53"/>
      <c r="W10811" s="53"/>
      <c r="X10811" s="53"/>
      <c r="Y10811" s="55"/>
    </row>
    <row r="10812" spans="21:25" x14ac:dyDescent="0.2">
      <c r="U10812" s="55"/>
      <c r="V10812" s="53"/>
      <c r="W10812" s="53"/>
      <c r="X10812" s="53"/>
      <c r="Y10812" s="55"/>
    </row>
    <row r="10813" spans="21:25" x14ac:dyDescent="0.2">
      <c r="U10813" s="55"/>
      <c r="V10813" s="53"/>
      <c r="W10813" s="53"/>
      <c r="X10813" s="53"/>
      <c r="Y10813" s="55"/>
    </row>
    <row r="10814" spans="21:25" x14ac:dyDescent="0.2">
      <c r="U10814" s="55"/>
      <c r="V10814" s="53"/>
      <c r="W10814" s="53"/>
      <c r="X10814" s="53"/>
      <c r="Y10814" s="55"/>
    </row>
    <row r="10815" spans="21:25" x14ac:dyDescent="0.2">
      <c r="U10815" s="55"/>
      <c r="V10815" s="53"/>
      <c r="W10815" s="53"/>
      <c r="X10815" s="53"/>
      <c r="Y10815" s="55"/>
    </row>
    <row r="10816" spans="21:25" x14ac:dyDescent="0.2">
      <c r="U10816" s="55"/>
      <c r="V10816" s="53"/>
      <c r="W10816" s="53"/>
      <c r="X10816" s="53"/>
      <c r="Y10816" s="55"/>
    </row>
    <row r="10817" spans="21:25" x14ac:dyDescent="0.2">
      <c r="U10817" s="55"/>
      <c r="V10817" s="53"/>
      <c r="W10817" s="53"/>
      <c r="X10817" s="53"/>
      <c r="Y10817" s="55"/>
    </row>
    <row r="10818" spans="21:25" x14ac:dyDescent="0.2">
      <c r="U10818" s="55"/>
      <c r="V10818" s="53"/>
      <c r="W10818" s="53"/>
      <c r="X10818" s="53"/>
      <c r="Y10818" s="55"/>
    </row>
    <row r="10819" spans="21:25" x14ac:dyDescent="0.2">
      <c r="U10819" s="55"/>
      <c r="V10819" s="53"/>
      <c r="W10819" s="53"/>
      <c r="X10819" s="53"/>
      <c r="Y10819" s="55"/>
    </row>
    <row r="10820" spans="21:25" x14ac:dyDescent="0.2">
      <c r="U10820" s="55"/>
      <c r="V10820" s="53"/>
      <c r="W10820" s="53"/>
      <c r="X10820" s="53"/>
      <c r="Y10820" s="55"/>
    </row>
    <row r="10821" spans="21:25" x14ac:dyDescent="0.2">
      <c r="U10821" s="55"/>
      <c r="V10821" s="53"/>
      <c r="W10821" s="53"/>
      <c r="X10821" s="53"/>
      <c r="Y10821" s="55"/>
    </row>
    <row r="10822" spans="21:25" x14ac:dyDescent="0.2">
      <c r="U10822" s="55"/>
      <c r="V10822" s="53"/>
      <c r="W10822" s="53"/>
      <c r="X10822" s="53"/>
      <c r="Y10822" s="55"/>
    </row>
    <row r="10823" spans="21:25" x14ac:dyDescent="0.2">
      <c r="U10823" s="55"/>
      <c r="V10823" s="53"/>
      <c r="W10823" s="53"/>
      <c r="X10823" s="53"/>
      <c r="Y10823" s="55"/>
    </row>
    <row r="10824" spans="21:25" x14ac:dyDescent="0.2">
      <c r="U10824" s="55"/>
      <c r="V10824" s="53"/>
      <c r="W10824" s="53"/>
      <c r="X10824" s="53"/>
      <c r="Y10824" s="55"/>
    </row>
    <row r="10825" spans="21:25" x14ac:dyDescent="0.2">
      <c r="U10825" s="55"/>
      <c r="V10825" s="53"/>
      <c r="W10825" s="53"/>
      <c r="X10825" s="53"/>
      <c r="Y10825" s="55"/>
    </row>
    <row r="10826" spans="21:25" x14ac:dyDescent="0.2">
      <c r="U10826" s="55"/>
      <c r="V10826" s="53"/>
      <c r="W10826" s="53"/>
      <c r="X10826" s="53"/>
      <c r="Y10826" s="55"/>
    </row>
    <row r="10827" spans="21:25" x14ac:dyDescent="0.2">
      <c r="U10827" s="55"/>
      <c r="V10827" s="53"/>
      <c r="W10827" s="53"/>
      <c r="X10827" s="53"/>
      <c r="Y10827" s="55"/>
    </row>
    <row r="10828" spans="21:25" x14ac:dyDescent="0.2">
      <c r="U10828" s="55"/>
      <c r="V10828" s="53"/>
      <c r="W10828" s="53"/>
      <c r="X10828" s="53"/>
      <c r="Y10828" s="55"/>
    </row>
    <row r="10829" spans="21:25" x14ac:dyDescent="0.2">
      <c r="U10829" s="55"/>
      <c r="V10829" s="53"/>
      <c r="W10829" s="53"/>
      <c r="X10829" s="53"/>
      <c r="Y10829" s="55"/>
    </row>
    <row r="10830" spans="21:25" x14ac:dyDescent="0.2">
      <c r="U10830" s="55"/>
      <c r="V10830" s="53"/>
      <c r="W10830" s="53"/>
      <c r="X10830" s="53"/>
      <c r="Y10830" s="55"/>
    </row>
    <row r="10831" spans="21:25" x14ac:dyDescent="0.2">
      <c r="U10831" s="55"/>
      <c r="V10831" s="53"/>
      <c r="W10831" s="53"/>
      <c r="X10831" s="53"/>
      <c r="Y10831" s="55"/>
    </row>
    <row r="10832" spans="21:25" x14ac:dyDescent="0.2">
      <c r="U10832" s="55"/>
      <c r="V10832" s="53"/>
      <c r="W10832" s="53"/>
      <c r="X10832" s="53"/>
      <c r="Y10832" s="55"/>
    </row>
    <row r="10833" spans="21:25" x14ac:dyDescent="0.2">
      <c r="U10833" s="55"/>
      <c r="V10833" s="53"/>
      <c r="W10833" s="53"/>
      <c r="X10833" s="53"/>
      <c r="Y10833" s="55"/>
    </row>
    <row r="10834" spans="21:25" x14ac:dyDescent="0.2">
      <c r="U10834" s="55"/>
      <c r="V10834" s="53"/>
      <c r="W10834" s="53"/>
      <c r="X10834" s="53"/>
      <c r="Y10834" s="55"/>
    </row>
    <row r="10835" spans="21:25" x14ac:dyDescent="0.2">
      <c r="U10835" s="55"/>
      <c r="V10835" s="53"/>
      <c r="W10835" s="53"/>
      <c r="X10835" s="53"/>
      <c r="Y10835" s="55"/>
    </row>
    <row r="10836" spans="21:25" x14ac:dyDescent="0.2">
      <c r="U10836" s="55"/>
      <c r="V10836" s="53"/>
      <c r="W10836" s="53"/>
      <c r="X10836" s="53"/>
      <c r="Y10836" s="55"/>
    </row>
    <row r="10837" spans="21:25" x14ac:dyDescent="0.2">
      <c r="U10837" s="55"/>
      <c r="V10837" s="53"/>
      <c r="W10837" s="53"/>
      <c r="X10837" s="53"/>
      <c r="Y10837" s="55"/>
    </row>
    <row r="10838" spans="21:25" x14ac:dyDescent="0.2">
      <c r="U10838" s="55"/>
      <c r="V10838" s="53"/>
      <c r="W10838" s="53"/>
      <c r="X10838" s="53"/>
      <c r="Y10838" s="55"/>
    </row>
    <row r="10839" spans="21:25" x14ac:dyDescent="0.2">
      <c r="U10839" s="55"/>
      <c r="V10839" s="53"/>
      <c r="W10839" s="53"/>
      <c r="X10839" s="53"/>
      <c r="Y10839" s="55"/>
    </row>
    <row r="10840" spans="21:25" x14ac:dyDescent="0.2">
      <c r="U10840" s="55"/>
      <c r="V10840" s="53"/>
      <c r="W10840" s="53"/>
      <c r="X10840" s="53"/>
      <c r="Y10840" s="55"/>
    </row>
    <row r="10841" spans="21:25" x14ac:dyDescent="0.2">
      <c r="U10841" s="55"/>
      <c r="V10841" s="53"/>
      <c r="W10841" s="53"/>
      <c r="X10841" s="53"/>
      <c r="Y10841" s="55"/>
    </row>
    <row r="10842" spans="21:25" x14ac:dyDescent="0.2">
      <c r="U10842" s="55"/>
      <c r="V10842" s="53"/>
      <c r="W10842" s="53"/>
      <c r="X10842" s="53"/>
      <c r="Y10842" s="55"/>
    </row>
    <row r="10843" spans="21:25" x14ac:dyDescent="0.2">
      <c r="U10843" s="55"/>
      <c r="V10843" s="53"/>
      <c r="W10843" s="53"/>
      <c r="X10843" s="53"/>
      <c r="Y10843" s="55"/>
    </row>
    <row r="10844" spans="21:25" x14ac:dyDescent="0.2">
      <c r="U10844" s="55"/>
      <c r="V10844" s="53"/>
      <c r="W10844" s="53"/>
      <c r="X10844" s="53"/>
      <c r="Y10844" s="55"/>
    </row>
    <row r="10845" spans="21:25" x14ac:dyDescent="0.2">
      <c r="U10845" s="55"/>
      <c r="V10845" s="53"/>
      <c r="W10845" s="53"/>
      <c r="X10845" s="53"/>
      <c r="Y10845" s="55"/>
    </row>
    <row r="10846" spans="21:25" x14ac:dyDescent="0.2">
      <c r="U10846" s="55"/>
      <c r="V10846" s="53"/>
      <c r="W10846" s="53"/>
      <c r="X10846" s="53"/>
      <c r="Y10846" s="55"/>
    </row>
    <row r="10847" spans="21:25" x14ac:dyDescent="0.2">
      <c r="U10847" s="55"/>
      <c r="V10847" s="53"/>
      <c r="W10847" s="53"/>
      <c r="X10847" s="53"/>
      <c r="Y10847" s="55"/>
    </row>
    <row r="10848" spans="21:25" x14ac:dyDescent="0.2">
      <c r="U10848" s="55"/>
      <c r="V10848" s="53"/>
      <c r="W10848" s="53"/>
      <c r="X10848" s="53"/>
      <c r="Y10848" s="55"/>
    </row>
    <row r="10849" spans="21:25" x14ac:dyDescent="0.2">
      <c r="U10849" s="55"/>
      <c r="V10849" s="53"/>
      <c r="W10849" s="53"/>
      <c r="X10849" s="53"/>
      <c r="Y10849" s="55"/>
    </row>
    <row r="10850" spans="21:25" x14ac:dyDescent="0.2">
      <c r="U10850" s="55"/>
      <c r="V10850" s="53"/>
      <c r="W10850" s="53"/>
      <c r="X10850" s="53"/>
      <c r="Y10850" s="55"/>
    </row>
    <row r="10851" spans="21:25" x14ac:dyDescent="0.2">
      <c r="U10851" s="55"/>
      <c r="V10851" s="53"/>
      <c r="W10851" s="53"/>
      <c r="X10851" s="53"/>
      <c r="Y10851" s="55"/>
    </row>
    <row r="10852" spans="21:25" x14ac:dyDescent="0.2">
      <c r="U10852" s="55"/>
      <c r="V10852" s="53"/>
      <c r="W10852" s="53"/>
      <c r="X10852" s="53"/>
      <c r="Y10852" s="55"/>
    </row>
    <row r="10853" spans="21:25" x14ac:dyDescent="0.2">
      <c r="U10853" s="55"/>
      <c r="V10853" s="53"/>
      <c r="W10853" s="53"/>
      <c r="X10853" s="53"/>
      <c r="Y10853" s="55"/>
    </row>
    <row r="10854" spans="21:25" x14ac:dyDescent="0.2">
      <c r="U10854" s="55"/>
      <c r="V10854" s="53"/>
      <c r="W10854" s="53"/>
      <c r="X10854" s="53"/>
      <c r="Y10854" s="55"/>
    </row>
    <row r="10855" spans="21:25" x14ac:dyDescent="0.2">
      <c r="U10855" s="55"/>
      <c r="V10855" s="53"/>
      <c r="W10855" s="53"/>
      <c r="X10855" s="53"/>
      <c r="Y10855" s="55"/>
    </row>
    <row r="10856" spans="21:25" x14ac:dyDescent="0.2">
      <c r="U10856" s="55"/>
      <c r="V10856" s="53"/>
      <c r="W10856" s="53"/>
      <c r="X10856" s="53"/>
      <c r="Y10856" s="55"/>
    </row>
    <row r="10857" spans="21:25" x14ac:dyDescent="0.2">
      <c r="U10857" s="55"/>
      <c r="V10857" s="53"/>
      <c r="W10857" s="53"/>
      <c r="X10857" s="53"/>
      <c r="Y10857" s="55"/>
    </row>
    <row r="10858" spans="21:25" x14ac:dyDescent="0.2">
      <c r="U10858" s="55"/>
      <c r="V10858" s="53"/>
      <c r="W10858" s="53"/>
      <c r="X10858" s="53"/>
      <c r="Y10858" s="55"/>
    </row>
    <row r="10859" spans="21:25" x14ac:dyDescent="0.2">
      <c r="U10859" s="55"/>
      <c r="V10859" s="53"/>
      <c r="W10859" s="53"/>
      <c r="X10859" s="53"/>
      <c r="Y10859" s="55"/>
    </row>
    <row r="10860" spans="21:25" x14ac:dyDescent="0.2">
      <c r="U10860" s="55"/>
      <c r="V10860" s="53"/>
      <c r="W10860" s="53"/>
      <c r="X10860" s="53"/>
      <c r="Y10860" s="55"/>
    </row>
    <row r="10861" spans="21:25" x14ac:dyDescent="0.2">
      <c r="U10861" s="55"/>
      <c r="V10861" s="53"/>
      <c r="W10861" s="53"/>
      <c r="X10861" s="53"/>
      <c r="Y10861" s="55"/>
    </row>
    <row r="10862" spans="21:25" x14ac:dyDescent="0.2">
      <c r="U10862" s="55"/>
      <c r="V10862" s="53"/>
      <c r="W10862" s="53"/>
      <c r="X10862" s="53"/>
      <c r="Y10862" s="55"/>
    </row>
    <row r="10863" spans="21:25" x14ac:dyDescent="0.2">
      <c r="U10863" s="55"/>
      <c r="V10863" s="53"/>
      <c r="W10863" s="53"/>
      <c r="X10863" s="53"/>
      <c r="Y10863" s="55"/>
    </row>
    <row r="10864" spans="21:25" x14ac:dyDescent="0.2">
      <c r="U10864" s="55"/>
      <c r="V10864" s="53"/>
      <c r="W10864" s="53"/>
      <c r="X10864" s="53"/>
      <c r="Y10864" s="55"/>
    </row>
    <row r="10865" spans="21:25" x14ac:dyDescent="0.2">
      <c r="U10865" s="55"/>
      <c r="V10865" s="53"/>
      <c r="W10865" s="53"/>
      <c r="X10865" s="53"/>
      <c r="Y10865" s="55"/>
    </row>
    <row r="10866" spans="21:25" x14ac:dyDescent="0.2">
      <c r="U10866" s="55"/>
      <c r="V10866" s="53"/>
      <c r="W10866" s="53"/>
      <c r="X10866" s="53"/>
      <c r="Y10866" s="55"/>
    </row>
    <row r="10867" spans="21:25" x14ac:dyDescent="0.2">
      <c r="U10867" s="55"/>
      <c r="V10867" s="53"/>
      <c r="W10867" s="53"/>
      <c r="X10867" s="53"/>
      <c r="Y10867" s="55"/>
    </row>
    <row r="10868" spans="21:25" x14ac:dyDescent="0.2">
      <c r="U10868" s="55"/>
      <c r="V10868" s="53"/>
      <c r="W10868" s="53"/>
      <c r="X10868" s="53"/>
      <c r="Y10868" s="55"/>
    </row>
    <row r="10869" spans="21:25" x14ac:dyDescent="0.2">
      <c r="U10869" s="55"/>
      <c r="V10869" s="53"/>
      <c r="W10869" s="53"/>
      <c r="X10869" s="53"/>
      <c r="Y10869" s="55"/>
    </row>
    <row r="10870" spans="21:25" x14ac:dyDescent="0.2">
      <c r="U10870" s="55"/>
      <c r="V10870" s="53"/>
      <c r="W10870" s="53"/>
      <c r="X10870" s="53"/>
      <c r="Y10870" s="55"/>
    </row>
    <row r="10871" spans="21:25" x14ac:dyDescent="0.2">
      <c r="U10871" s="55"/>
      <c r="V10871" s="53"/>
      <c r="W10871" s="53"/>
      <c r="X10871" s="53"/>
      <c r="Y10871" s="55"/>
    </row>
    <row r="10872" spans="21:25" x14ac:dyDescent="0.2">
      <c r="U10872" s="55"/>
      <c r="V10872" s="53"/>
      <c r="W10872" s="53"/>
      <c r="X10872" s="53"/>
      <c r="Y10872" s="55"/>
    </row>
    <row r="10873" spans="21:25" x14ac:dyDescent="0.2">
      <c r="U10873" s="55"/>
      <c r="V10873" s="53"/>
      <c r="W10873" s="53"/>
      <c r="X10873" s="53"/>
      <c r="Y10873" s="55"/>
    </row>
    <row r="10874" spans="21:25" x14ac:dyDescent="0.2">
      <c r="U10874" s="55"/>
      <c r="V10874" s="53"/>
      <c r="W10874" s="53"/>
      <c r="X10874" s="53"/>
      <c r="Y10874" s="55"/>
    </row>
    <row r="10875" spans="21:25" x14ac:dyDescent="0.2">
      <c r="U10875" s="55"/>
      <c r="V10875" s="53"/>
      <c r="W10875" s="53"/>
      <c r="X10875" s="53"/>
      <c r="Y10875" s="55"/>
    </row>
    <row r="10876" spans="21:25" x14ac:dyDescent="0.2">
      <c r="U10876" s="55"/>
      <c r="V10876" s="53"/>
      <c r="W10876" s="53"/>
      <c r="X10876" s="53"/>
      <c r="Y10876" s="55"/>
    </row>
    <row r="10877" spans="21:25" x14ac:dyDescent="0.2">
      <c r="U10877" s="55"/>
      <c r="V10877" s="53"/>
      <c r="W10877" s="53"/>
      <c r="X10877" s="53"/>
      <c r="Y10877" s="55"/>
    </row>
    <row r="10878" spans="21:25" x14ac:dyDescent="0.2">
      <c r="U10878" s="55"/>
      <c r="V10878" s="53"/>
      <c r="W10878" s="53"/>
      <c r="X10878" s="53"/>
      <c r="Y10878" s="55"/>
    </row>
    <row r="10879" spans="21:25" x14ac:dyDescent="0.2">
      <c r="U10879" s="55"/>
      <c r="V10879" s="53"/>
      <c r="W10879" s="53"/>
      <c r="X10879" s="53"/>
      <c r="Y10879" s="55"/>
    </row>
    <row r="10880" spans="21:25" x14ac:dyDescent="0.2">
      <c r="U10880" s="55"/>
      <c r="V10880" s="53"/>
      <c r="W10880" s="53"/>
      <c r="X10880" s="53"/>
      <c r="Y10880" s="55"/>
    </row>
    <row r="10881" spans="21:25" x14ac:dyDescent="0.2">
      <c r="U10881" s="55"/>
      <c r="V10881" s="53"/>
      <c r="W10881" s="53"/>
      <c r="X10881" s="53"/>
      <c r="Y10881" s="55"/>
    </row>
    <row r="10882" spans="21:25" x14ac:dyDescent="0.2">
      <c r="U10882" s="55"/>
      <c r="V10882" s="53"/>
      <c r="W10882" s="53"/>
      <c r="X10882" s="53"/>
      <c r="Y10882" s="55"/>
    </row>
    <row r="10883" spans="21:25" x14ac:dyDescent="0.2">
      <c r="U10883" s="55"/>
      <c r="V10883" s="53"/>
      <c r="W10883" s="53"/>
      <c r="X10883" s="53"/>
      <c r="Y10883" s="55"/>
    </row>
    <row r="10884" spans="21:25" x14ac:dyDescent="0.2">
      <c r="U10884" s="55"/>
      <c r="V10884" s="53"/>
      <c r="W10884" s="53"/>
      <c r="X10884" s="53"/>
      <c r="Y10884" s="55"/>
    </row>
    <row r="10885" spans="21:25" x14ac:dyDescent="0.2">
      <c r="U10885" s="55"/>
      <c r="V10885" s="53"/>
      <c r="W10885" s="53"/>
      <c r="X10885" s="53"/>
      <c r="Y10885" s="55"/>
    </row>
    <row r="10886" spans="21:25" x14ac:dyDescent="0.2">
      <c r="U10886" s="55"/>
      <c r="V10886" s="53"/>
      <c r="W10886" s="53"/>
      <c r="X10886" s="53"/>
      <c r="Y10886" s="55"/>
    </row>
    <row r="10887" spans="21:25" x14ac:dyDescent="0.2">
      <c r="U10887" s="55"/>
      <c r="V10887" s="53"/>
      <c r="W10887" s="53"/>
      <c r="X10887" s="53"/>
      <c r="Y10887" s="55"/>
    </row>
    <row r="10888" spans="21:25" x14ac:dyDescent="0.2">
      <c r="U10888" s="55"/>
      <c r="V10888" s="53"/>
      <c r="W10888" s="53"/>
      <c r="X10888" s="53"/>
      <c r="Y10888" s="55"/>
    </row>
    <row r="10889" spans="21:25" x14ac:dyDescent="0.2">
      <c r="U10889" s="55"/>
      <c r="V10889" s="53"/>
      <c r="W10889" s="53"/>
      <c r="X10889" s="53"/>
      <c r="Y10889" s="55"/>
    </row>
    <row r="10890" spans="21:25" x14ac:dyDescent="0.2">
      <c r="U10890" s="55"/>
      <c r="V10890" s="53"/>
      <c r="W10890" s="53"/>
      <c r="X10890" s="53"/>
      <c r="Y10890" s="55"/>
    </row>
    <row r="10891" spans="21:25" x14ac:dyDescent="0.2">
      <c r="U10891" s="55"/>
      <c r="V10891" s="53"/>
      <c r="W10891" s="53"/>
      <c r="X10891" s="53"/>
      <c r="Y10891" s="55"/>
    </row>
    <row r="10892" spans="21:25" x14ac:dyDescent="0.2">
      <c r="U10892" s="55"/>
      <c r="V10892" s="53"/>
      <c r="W10892" s="53"/>
      <c r="X10892" s="53"/>
      <c r="Y10892" s="55"/>
    </row>
    <row r="10893" spans="21:25" x14ac:dyDescent="0.2">
      <c r="U10893" s="55"/>
      <c r="V10893" s="53"/>
      <c r="W10893" s="53"/>
      <c r="X10893" s="53"/>
      <c r="Y10893" s="55"/>
    </row>
    <row r="10894" spans="21:25" x14ac:dyDescent="0.2">
      <c r="U10894" s="55"/>
      <c r="V10894" s="53"/>
      <c r="W10894" s="53"/>
      <c r="X10894" s="53"/>
      <c r="Y10894" s="55"/>
    </row>
    <row r="10895" spans="21:25" x14ac:dyDescent="0.2">
      <c r="U10895" s="55"/>
      <c r="V10895" s="53"/>
      <c r="W10895" s="53"/>
      <c r="X10895" s="53"/>
      <c r="Y10895" s="55"/>
    </row>
    <row r="10896" spans="21:25" x14ac:dyDescent="0.2">
      <c r="U10896" s="55"/>
      <c r="V10896" s="53"/>
      <c r="W10896" s="53"/>
      <c r="X10896" s="53"/>
      <c r="Y10896" s="55"/>
    </row>
    <row r="10897" spans="21:25" x14ac:dyDescent="0.2">
      <c r="U10897" s="55"/>
      <c r="V10897" s="53"/>
      <c r="W10897" s="53"/>
      <c r="X10897" s="53"/>
      <c r="Y10897" s="55"/>
    </row>
    <row r="10898" spans="21:25" x14ac:dyDescent="0.2">
      <c r="U10898" s="55"/>
      <c r="V10898" s="53"/>
      <c r="W10898" s="53"/>
      <c r="X10898" s="53"/>
      <c r="Y10898" s="55"/>
    </row>
    <row r="10899" spans="21:25" x14ac:dyDescent="0.2">
      <c r="U10899" s="55"/>
      <c r="V10899" s="53"/>
      <c r="W10899" s="53"/>
      <c r="X10899" s="53"/>
      <c r="Y10899" s="55"/>
    </row>
    <row r="10900" spans="21:25" x14ac:dyDescent="0.2">
      <c r="U10900" s="55"/>
      <c r="V10900" s="53"/>
      <c r="W10900" s="53"/>
      <c r="X10900" s="53"/>
      <c r="Y10900" s="55"/>
    </row>
    <row r="10901" spans="21:25" x14ac:dyDescent="0.2">
      <c r="U10901" s="55"/>
      <c r="V10901" s="53"/>
      <c r="W10901" s="53"/>
      <c r="X10901" s="53"/>
      <c r="Y10901" s="55"/>
    </row>
    <row r="10902" spans="21:25" x14ac:dyDescent="0.2">
      <c r="U10902" s="55"/>
      <c r="V10902" s="53"/>
      <c r="W10902" s="53"/>
      <c r="X10902" s="53"/>
      <c r="Y10902" s="55"/>
    </row>
    <row r="10903" spans="21:25" x14ac:dyDescent="0.2">
      <c r="U10903" s="55"/>
      <c r="V10903" s="53"/>
      <c r="W10903" s="53"/>
      <c r="X10903" s="53"/>
      <c r="Y10903" s="55"/>
    </row>
    <row r="10904" spans="21:25" x14ac:dyDescent="0.2">
      <c r="U10904" s="55"/>
      <c r="V10904" s="53"/>
      <c r="W10904" s="53"/>
      <c r="X10904" s="53"/>
      <c r="Y10904" s="55"/>
    </row>
    <row r="10905" spans="21:25" x14ac:dyDescent="0.2">
      <c r="U10905" s="55"/>
      <c r="V10905" s="53"/>
      <c r="W10905" s="53"/>
      <c r="X10905" s="53"/>
      <c r="Y10905" s="55"/>
    </row>
    <row r="10906" spans="21:25" x14ac:dyDescent="0.2">
      <c r="U10906" s="55"/>
      <c r="V10906" s="53"/>
      <c r="W10906" s="53"/>
      <c r="X10906" s="53"/>
      <c r="Y10906" s="55"/>
    </row>
    <row r="10907" spans="21:25" x14ac:dyDescent="0.2">
      <c r="U10907" s="55"/>
      <c r="V10907" s="53"/>
      <c r="W10907" s="53"/>
      <c r="X10907" s="53"/>
      <c r="Y10907" s="55"/>
    </row>
    <row r="10908" spans="21:25" x14ac:dyDescent="0.2">
      <c r="U10908" s="55"/>
      <c r="V10908" s="53"/>
      <c r="W10908" s="53"/>
      <c r="X10908" s="53"/>
      <c r="Y10908" s="55"/>
    </row>
    <row r="10909" spans="21:25" x14ac:dyDescent="0.2">
      <c r="U10909" s="55"/>
      <c r="V10909" s="53"/>
      <c r="W10909" s="53"/>
      <c r="X10909" s="53"/>
      <c r="Y10909" s="55"/>
    </row>
    <row r="10910" spans="21:25" x14ac:dyDescent="0.2">
      <c r="U10910" s="55"/>
      <c r="V10910" s="53"/>
      <c r="W10910" s="53"/>
      <c r="X10910" s="53"/>
      <c r="Y10910" s="55"/>
    </row>
    <row r="10911" spans="21:25" x14ac:dyDescent="0.2">
      <c r="U10911" s="55"/>
      <c r="V10911" s="53"/>
      <c r="W10911" s="53"/>
      <c r="X10911" s="53"/>
      <c r="Y10911" s="55"/>
    </row>
    <row r="10912" spans="21:25" x14ac:dyDescent="0.2">
      <c r="U10912" s="55"/>
      <c r="V10912" s="53"/>
      <c r="W10912" s="53"/>
      <c r="X10912" s="53"/>
      <c r="Y10912" s="55"/>
    </row>
    <row r="10913" spans="21:25" x14ac:dyDescent="0.2">
      <c r="U10913" s="55"/>
      <c r="V10913" s="53"/>
      <c r="W10913" s="53"/>
      <c r="X10913" s="53"/>
      <c r="Y10913" s="55"/>
    </row>
    <row r="10914" spans="21:25" x14ac:dyDescent="0.2">
      <c r="U10914" s="55"/>
      <c r="V10914" s="53"/>
      <c r="W10914" s="53"/>
      <c r="X10914" s="53"/>
      <c r="Y10914" s="55"/>
    </row>
    <row r="10915" spans="21:25" x14ac:dyDescent="0.2">
      <c r="U10915" s="55"/>
      <c r="V10915" s="53"/>
      <c r="W10915" s="53"/>
      <c r="X10915" s="53"/>
      <c r="Y10915" s="55"/>
    </row>
    <row r="10916" spans="21:25" x14ac:dyDescent="0.2">
      <c r="U10916" s="55"/>
      <c r="V10916" s="53"/>
      <c r="W10916" s="53"/>
      <c r="X10916" s="53"/>
      <c r="Y10916" s="55"/>
    </row>
    <row r="10917" spans="21:25" x14ac:dyDescent="0.2">
      <c r="U10917" s="55"/>
      <c r="V10917" s="53"/>
      <c r="W10917" s="53"/>
      <c r="X10917" s="53"/>
      <c r="Y10917" s="55"/>
    </row>
    <row r="10918" spans="21:25" x14ac:dyDescent="0.2">
      <c r="U10918" s="55"/>
      <c r="V10918" s="53"/>
      <c r="W10918" s="53"/>
      <c r="X10918" s="53"/>
      <c r="Y10918" s="55"/>
    </row>
    <row r="10919" spans="21:25" x14ac:dyDescent="0.2">
      <c r="U10919" s="55"/>
      <c r="V10919" s="53"/>
      <c r="W10919" s="53"/>
      <c r="X10919" s="53"/>
      <c r="Y10919" s="55"/>
    </row>
    <row r="10920" spans="21:25" x14ac:dyDescent="0.2">
      <c r="U10920" s="55"/>
      <c r="V10920" s="53"/>
      <c r="W10920" s="53"/>
      <c r="X10920" s="53"/>
      <c r="Y10920" s="55"/>
    </row>
    <row r="10921" spans="21:25" x14ac:dyDescent="0.2">
      <c r="U10921" s="55"/>
      <c r="V10921" s="53"/>
      <c r="W10921" s="53"/>
      <c r="X10921" s="53"/>
      <c r="Y10921" s="55"/>
    </row>
    <row r="10922" spans="21:25" x14ac:dyDescent="0.2">
      <c r="U10922" s="55"/>
      <c r="V10922" s="53"/>
      <c r="W10922" s="53"/>
      <c r="X10922" s="53"/>
      <c r="Y10922" s="55"/>
    </row>
    <row r="10923" spans="21:25" x14ac:dyDescent="0.2">
      <c r="U10923" s="55"/>
      <c r="V10923" s="53"/>
      <c r="W10923" s="53"/>
      <c r="X10923" s="53"/>
      <c r="Y10923" s="55"/>
    </row>
    <row r="10924" spans="21:25" x14ac:dyDescent="0.2">
      <c r="U10924" s="55"/>
      <c r="V10924" s="53"/>
      <c r="W10924" s="53"/>
      <c r="X10924" s="53"/>
      <c r="Y10924" s="55"/>
    </row>
    <row r="10925" spans="21:25" x14ac:dyDescent="0.2">
      <c r="U10925" s="55"/>
      <c r="V10925" s="53"/>
      <c r="W10925" s="53"/>
      <c r="X10925" s="53"/>
      <c r="Y10925" s="55"/>
    </row>
    <row r="10926" spans="21:25" x14ac:dyDescent="0.2">
      <c r="U10926" s="55"/>
      <c r="V10926" s="53"/>
      <c r="W10926" s="53"/>
      <c r="X10926" s="53"/>
      <c r="Y10926" s="55"/>
    </row>
    <row r="10927" spans="21:25" x14ac:dyDescent="0.2">
      <c r="U10927" s="55"/>
      <c r="V10927" s="53"/>
      <c r="W10927" s="53"/>
      <c r="X10927" s="53"/>
      <c r="Y10927" s="55"/>
    </row>
    <row r="10928" spans="21:25" x14ac:dyDescent="0.2">
      <c r="U10928" s="55"/>
      <c r="V10928" s="53"/>
      <c r="W10928" s="53"/>
      <c r="X10928" s="53"/>
      <c r="Y10928" s="55"/>
    </row>
    <row r="10929" spans="21:25" x14ac:dyDescent="0.2">
      <c r="U10929" s="55"/>
      <c r="V10929" s="53"/>
      <c r="W10929" s="53"/>
      <c r="X10929" s="53"/>
      <c r="Y10929" s="55"/>
    </row>
    <row r="10930" spans="21:25" x14ac:dyDescent="0.2">
      <c r="U10930" s="55"/>
      <c r="V10930" s="53"/>
      <c r="W10930" s="53"/>
      <c r="X10930" s="53"/>
      <c r="Y10930" s="55"/>
    </row>
    <row r="10931" spans="21:25" x14ac:dyDescent="0.2">
      <c r="U10931" s="55"/>
      <c r="V10931" s="53"/>
      <c r="W10931" s="53"/>
      <c r="X10931" s="53"/>
      <c r="Y10931" s="55"/>
    </row>
    <row r="10932" spans="21:25" x14ac:dyDescent="0.2">
      <c r="U10932" s="55"/>
      <c r="V10932" s="53"/>
      <c r="W10932" s="53"/>
      <c r="X10932" s="53"/>
      <c r="Y10932" s="55"/>
    </row>
    <row r="10933" spans="21:25" x14ac:dyDescent="0.2">
      <c r="U10933" s="55"/>
      <c r="V10933" s="53"/>
      <c r="W10933" s="53"/>
      <c r="X10933" s="53"/>
      <c r="Y10933" s="55"/>
    </row>
    <row r="10934" spans="21:25" x14ac:dyDescent="0.2">
      <c r="U10934" s="55"/>
      <c r="V10934" s="53"/>
      <c r="W10934" s="53"/>
      <c r="X10934" s="53"/>
      <c r="Y10934" s="55"/>
    </row>
    <row r="10935" spans="21:25" x14ac:dyDescent="0.2">
      <c r="U10935" s="55"/>
      <c r="V10935" s="53"/>
      <c r="W10935" s="53"/>
      <c r="X10935" s="53"/>
      <c r="Y10935" s="55"/>
    </row>
    <row r="10936" spans="21:25" x14ac:dyDescent="0.2">
      <c r="U10936" s="55"/>
      <c r="V10936" s="53"/>
      <c r="W10936" s="53"/>
      <c r="X10936" s="53"/>
      <c r="Y10936" s="55"/>
    </row>
    <row r="10937" spans="21:25" x14ac:dyDescent="0.2">
      <c r="U10937" s="55"/>
      <c r="V10937" s="53"/>
      <c r="W10937" s="53"/>
      <c r="X10937" s="53"/>
      <c r="Y10937" s="55"/>
    </row>
    <row r="10938" spans="21:25" x14ac:dyDescent="0.2">
      <c r="U10938" s="55"/>
      <c r="V10938" s="53"/>
      <c r="W10938" s="53"/>
      <c r="X10938" s="53"/>
      <c r="Y10938" s="55"/>
    </row>
    <row r="10939" spans="21:25" x14ac:dyDescent="0.2">
      <c r="U10939" s="55"/>
      <c r="V10939" s="53"/>
      <c r="W10939" s="53"/>
      <c r="X10939" s="53"/>
      <c r="Y10939" s="55"/>
    </row>
    <row r="10940" spans="21:25" x14ac:dyDescent="0.2">
      <c r="U10940" s="55"/>
      <c r="V10940" s="53"/>
      <c r="W10940" s="53"/>
      <c r="X10940" s="53"/>
      <c r="Y10940" s="55"/>
    </row>
    <row r="10941" spans="21:25" x14ac:dyDescent="0.2">
      <c r="U10941" s="55"/>
      <c r="V10941" s="53"/>
      <c r="W10941" s="53"/>
      <c r="X10941" s="53"/>
      <c r="Y10941" s="55"/>
    </row>
    <row r="10942" spans="21:25" x14ac:dyDescent="0.2">
      <c r="U10942" s="55"/>
      <c r="V10942" s="53"/>
      <c r="W10942" s="53"/>
      <c r="X10942" s="53"/>
      <c r="Y10942" s="55"/>
    </row>
    <row r="10943" spans="21:25" x14ac:dyDescent="0.2">
      <c r="U10943" s="55"/>
      <c r="V10943" s="53"/>
      <c r="W10943" s="53"/>
      <c r="X10943" s="53"/>
      <c r="Y10943" s="55"/>
    </row>
    <row r="10944" spans="21:25" x14ac:dyDescent="0.2">
      <c r="U10944" s="55"/>
      <c r="V10944" s="53"/>
      <c r="W10944" s="53"/>
      <c r="X10944" s="53"/>
      <c r="Y10944" s="55"/>
    </row>
    <row r="10945" spans="21:25" x14ac:dyDescent="0.2">
      <c r="U10945" s="55"/>
      <c r="V10945" s="53"/>
      <c r="W10945" s="53"/>
      <c r="X10945" s="53"/>
      <c r="Y10945" s="55"/>
    </row>
    <row r="10946" spans="21:25" x14ac:dyDescent="0.2">
      <c r="U10946" s="55"/>
      <c r="V10946" s="53"/>
      <c r="W10946" s="53"/>
      <c r="X10946" s="53"/>
      <c r="Y10946" s="55"/>
    </row>
    <row r="10947" spans="21:25" x14ac:dyDescent="0.2">
      <c r="U10947" s="55"/>
      <c r="V10947" s="53"/>
      <c r="W10947" s="53"/>
      <c r="X10947" s="53"/>
      <c r="Y10947" s="55"/>
    </row>
    <row r="10948" spans="21:25" x14ac:dyDescent="0.2">
      <c r="U10948" s="55"/>
      <c r="V10948" s="53"/>
      <c r="W10948" s="53"/>
      <c r="X10948" s="53"/>
      <c r="Y10948" s="55"/>
    </row>
    <row r="10949" spans="21:25" x14ac:dyDescent="0.2">
      <c r="U10949" s="55"/>
      <c r="V10949" s="53"/>
      <c r="W10949" s="53"/>
      <c r="X10949" s="53"/>
      <c r="Y10949" s="55"/>
    </row>
    <row r="10950" spans="21:25" x14ac:dyDescent="0.2">
      <c r="U10950" s="55"/>
      <c r="V10950" s="53"/>
      <c r="W10950" s="53"/>
      <c r="X10950" s="53"/>
      <c r="Y10950" s="55"/>
    </row>
    <row r="10951" spans="21:25" x14ac:dyDescent="0.2">
      <c r="U10951" s="55"/>
      <c r="V10951" s="53"/>
      <c r="W10951" s="53"/>
      <c r="X10951" s="53"/>
      <c r="Y10951" s="55"/>
    </row>
    <row r="10952" spans="21:25" x14ac:dyDescent="0.2">
      <c r="U10952" s="55"/>
      <c r="V10952" s="53"/>
      <c r="W10952" s="53"/>
      <c r="X10952" s="53"/>
      <c r="Y10952" s="55"/>
    </row>
    <row r="10953" spans="21:25" x14ac:dyDescent="0.2">
      <c r="U10953" s="55"/>
      <c r="V10953" s="53"/>
      <c r="W10953" s="53"/>
      <c r="X10953" s="53"/>
      <c r="Y10953" s="55"/>
    </row>
    <row r="10954" spans="21:25" x14ac:dyDescent="0.2">
      <c r="U10954" s="55"/>
      <c r="V10954" s="53"/>
      <c r="W10954" s="53"/>
      <c r="X10954" s="53"/>
      <c r="Y10954" s="55"/>
    </row>
    <row r="10955" spans="21:25" x14ac:dyDescent="0.2">
      <c r="U10955" s="55"/>
      <c r="V10955" s="53"/>
      <c r="W10955" s="53"/>
      <c r="X10955" s="53"/>
      <c r="Y10955" s="55"/>
    </row>
    <row r="10956" spans="21:25" x14ac:dyDescent="0.2">
      <c r="U10956" s="55"/>
      <c r="V10956" s="53"/>
      <c r="W10956" s="53"/>
      <c r="X10956" s="53"/>
      <c r="Y10956" s="55"/>
    </row>
    <row r="10957" spans="21:25" x14ac:dyDescent="0.2">
      <c r="U10957" s="55"/>
      <c r="V10957" s="53"/>
      <c r="W10957" s="53"/>
      <c r="X10957" s="53"/>
      <c r="Y10957" s="55"/>
    </row>
    <row r="10958" spans="21:25" x14ac:dyDescent="0.2">
      <c r="U10958" s="55"/>
      <c r="V10958" s="53"/>
      <c r="W10958" s="53"/>
      <c r="X10958" s="53"/>
      <c r="Y10958" s="55"/>
    </row>
    <row r="10959" spans="21:25" x14ac:dyDescent="0.2">
      <c r="U10959" s="55"/>
      <c r="V10959" s="53"/>
      <c r="W10959" s="53"/>
      <c r="X10959" s="53"/>
      <c r="Y10959" s="55"/>
    </row>
    <row r="10960" spans="21:25" x14ac:dyDescent="0.2">
      <c r="U10960" s="55"/>
      <c r="V10960" s="53"/>
      <c r="W10960" s="53"/>
      <c r="X10960" s="53"/>
      <c r="Y10960" s="55"/>
    </row>
    <row r="10961" spans="21:25" x14ac:dyDescent="0.2">
      <c r="U10961" s="55"/>
      <c r="V10961" s="53"/>
      <c r="W10961" s="53"/>
      <c r="X10961" s="53"/>
      <c r="Y10961" s="55"/>
    </row>
    <row r="10962" spans="21:25" x14ac:dyDescent="0.2">
      <c r="U10962" s="55"/>
      <c r="V10962" s="53"/>
      <c r="W10962" s="53"/>
      <c r="X10962" s="53"/>
      <c r="Y10962" s="55"/>
    </row>
    <row r="10963" spans="21:25" x14ac:dyDescent="0.2">
      <c r="U10963" s="55"/>
      <c r="V10963" s="53"/>
      <c r="W10963" s="53"/>
      <c r="X10963" s="53"/>
      <c r="Y10963" s="55"/>
    </row>
    <row r="10964" spans="21:25" x14ac:dyDescent="0.2">
      <c r="U10964" s="55"/>
      <c r="V10964" s="53"/>
      <c r="W10964" s="53"/>
      <c r="X10964" s="53"/>
      <c r="Y10964" s="55"/>
    </row>
    <row r="10965" spans="21:25" x14ac:dyDescent="0.2">
      <c r="U10965" s="55"/>
      <c r="V10965" s="53"/>
      <c r="W10965" s="53"/>
      <c r="X10965" s="53"/>
      <c r="Y10965" s="55"/>
    </row>
    <row r="10966" spans="21:25" x14ac:dyDescent="0.2">
      <c r="U10966" s="55"/>
      <c r="V10966" s="53"/>
      <c r="W10966" s="53"/>
      <c r="X10966" s="53"/>
      <c r="Y10966" s="55"/>
    </row>
    <row r="10967" spans="21:25" x14ac:dyDescent="0.2">
      <c r="U10967" s="55"/>
      <c r="V10967" s="53"/>
      <c r="W10967" s="53"/>
      <c r="X10967" s="53"/>
      <c r="Y10967" s="55"/>
    </row>
    <row r="10968" spans="21:25" x14ac:dyDescent="0.2">
      <c r="U10968" s="55"/>
      <c r="V10968" s="53"/>
      <c r="W10968" s="53"/>
      <c r="X10968" s="53"/>
      <c r="Y10968" s="55"/>
    </row>
    <row r="10969" spans="21:25" x14ac:dyDescent="0.2">
      <c r="U10969" s="55"/>
      <c r="V10969" s="53"/>
      <c r="W10969" s="53"/>
      <c r="X10969" s="53"/>
      <c r="Y10969" s="55"/>
    </row>
    <row r="10970" spans="21:25" x14ac:dyDescent="0.2">
      <c r="U10970" s="55"/>
      <c r="V10970" s="53"/>
      <c r="W10970" s="53"/>
      <c r="X10970" s="53"/>
      <c r="Y10970" s="55"/>
    </row>
    <row r="10971" spans="21:25" x14ac:dyDescent="0.2">
      <c r="U10971" s="55"/>
      <c r="V10971" s="53"/>
      <c r="W10971" s="53"/>
      <c r="X10971" s="53"/>
      <c r="Y10971" s="55"/>
    </row>
    <row r="10972" spans="21:25" x14ac:dyDescent="0.2">
      <c r="U10972" s="55"/>
      <c r="V10972" s="53"/>
      <c r="W10972" s="53"/>
      <c r="X10972" s="53"/>
      <c r="Y10972" s="55"/>
    </row>
    <row r="10973" spans="21:25" x14ac:dyDescent="0.2">
      <c r="U10973" s="55"/>
      <c r="V10973" s="53"/>
      <c r="W10973" s="53"/>
      <c r="X10973" s="53"/>
      <c r="Y10973" s="55"/>
    </row>
    <row r="10974" spans="21:25" x14ac:dyDescent="0.2">
      <c r="U10974" s="55"/>
      <c r="V10974" s="53"/>
      <c r="W10974" s="53"/>
      <c r="X10974" s="53"/>
      <c r="Y10974" s="55"/>
    </row>
    <row r="10975" spans="21:25" x14ac:dyDescent="0.2">
      <c r="U10975" s="55"/>
      <c r="V10975" s="53"/>
      <c r="W10975" s="53"/>
      <c r="X10975" s="53"/>
      <c r="Y10975" s="55"/>
    </row>
    <row r="10976" spans="21:25" x14ac:dyDescent="0.2">
      <c r="U10976" s="55"/>
      <c r="V10976" s="53"/>
      <c r="W10976" s="53"/>
      <c r="X10976" s="53"/>
      <c r="Y10976" s="55"/>
    </row>
    <row r="10977" spans="21:25" x14ac:dyDescent="0.2">
      <c r="U10977" s="55"/>
      <c r="V10977" s="53"/>
      <c r="W10977" s="53"/>
      <c r="X10977" s="53"/>
      <c r="Y10977" s="55"/>
    </row>
    <row r="10978" spans="21:25" x14ac:dyDescent="0.2">
      <c r="U10978" s="55"/>
      <c r="V10978" s="53"/>
      <c r="W10978" s="53"/>
      <c r="X10978" s="53"/>
      <c r="Y10978" s="55"/>
    </row>
    <row r="10979" spans="21:25" x14ac:dyDescent="0.2">
      <c r="U10979" s="55"/>
      <c r="V10979" s="53"/>
      <c r="W10979" s="53"/>
      <c r="X10979" s="53"/>
      <c r="Y10979" s="55"/>
    </row>
    <row r="10980" spans="21:25" x14ac:dyDescent="0.2">
      <c r="U10980" s="55"/>
      <c r="V10980" s="53"/>
      <c r="W10980" s="53"/>
      <c r="X10980" s="53"/>
      <c r="Y10980" s="55"/>
    </row>
    <row r="10981" spans="21:25" x14ac:dyDescent="0.2">
      <c r="U10981" s="55"/>
      <c r="V10981" s="53"/>
      <c r="W10981" s="53"/>
      <c r="X10981" s="53"/>
      <c r="Y10981" s="55"/>
    </row>
    <row r="10982" spans="21:25" x14ac:dyDescent="0.2">
      <c r="U10982" s="55"/>
      <c r="V10982" s="53"/>
      <c r="W10982" s="53"/>
      <c r="X10982" s="53"/>
      <c r="Y10982" s="55"/>
    </row>
    <row r="10983" spans="21:25" x14ac:dyDescent="0.2">
      <c r="U10983" s="55"/>
      <c r="V10983" s="53"/>
      <c r="W10983" s="53"/>
      <c r="X10983" s="53"/>
      <c r="Y10983" s="55"/>
    </row>
    <row r="10984" spans="21:25" x14ac:dyDescent="0.2">
      <c r="U10984" s="55"/>
      <c r="V10984" s="53"/>
      <c r="W10984" s="53"/>
      <c r="X10984" s="53"/>
      <c r="Y10984" s="55"/>
    </row>
    <row r="10985" spans="21:25" x14ac:dyDescent="0.2">
      <c r="U10985" s="55"/>
      <c r="V10985" s="53"/>
      <c r="W10985" s="53"/>
      <c r="X10985" s="53"/>
      <c r="Y10985" s="55"/>
    </row>
    <row r="10986" spans="21:25" x14ac:dyDescent="0.2">
      <c r="U10986" s="55"/>
      <c r="V10986" s="53"/>
      <c r="W10986" s="53"/>
      <c r="X10986" s="53"/>
      <c r="Y10986" s="55"/>
    </row>
    <row r="10987" spans="21:25" x14ac:dyDescent="0.2">
      <c r="U10987" s="55"/>
      <c r="V10987" s="53"/>
      <c r="W10987" s="53"/>
      <c r="X10987" s="53"/>
      <c r="Y10987" s="55"/>
    </row>
    <row r="10988" spans="21:25" x14ac:dyDescent="0.2">
      <c r="U10988" s="55"/>
      <c r="V10988" s="53"/>
      <c r="W10988" s="53"/>
      <c r="X10988" s="53"/>
      <c r="Y10988" s="55"/>
    </row>
    <row r="10989" spans="21:25" x14ac:dyDescent="0.2">
      <c r="U10989" s="55"/>
      <c r="V10989" s="53"/>
      <c r="W10989" s="53"/>
      <c r="X10989" s="53"/>
      <c r="Y10989" s="55"/>
    </row>
    <row r="10990" spans="21:25" x14ac:dyDescent="0.2">
      <c r="U10990" s="55"/>
      <c r="V10990" s="53"/>
      <c r="W10990" s="53"/>
      <c r="X10990" s="53"/>
      <c r="Y10990" s="55"/>
    </row>
    <row r="10991" spans="21:25" x14ac:dyDescent="0.2">
      <c r="U10991" s="55"/>
      <c r="V10991" s="53"/>
      <c r="W10991" s="53"/>
      <c r="X10991" s="53"/>
      <c r="Y10991" s="55"/>
    </row>
    <row r="10992" spans="21:25" x14ac:dyDescent="0.2">
      <c r="U10992" s="55"/>
      <c r="V10992" s="53"/>
      <c r="W10992" s="53"/>
      <c r="X10992" s="53"/>
      <c r="Y10992" s="55"/>
    </row>
    <row r="10993" spans="21:25" x14ac:dyDescent="0.2">
      <c r="U10993" s="55"/>
      <c r="V10993" s="53"/>
      <c r="W10993" s="53"/>
      <c r="X10993" s="53"/>
      <c r="Y10993" s="55"/>
    </row>
    <row r="10994" spans="21:25" x14ac:dyDescent="0.2">
      <c r="U10994" s="55"/>
      <c r="V10994" s="53"/>
      <c r="W10994" s="53"/>
      <c r="X10994" s="53"/>
      <c r="Y10994" s="55"/>
    </row>
    <row r="10995" spans="21:25" x14ac:dyDescent="0.2">
      <c r="U10995" s="55"/>
      <c r="V10995" s="53"/>
      <c r="W10995" s="53"/>
      <c r="X10995" s="53"/>
      <c r="Y10995" s="55"/>
    </row>
    <row r="10996" spans="21:25" x14ac:dyDescent="0.2">
      <c r="U10996" s="55"/>
      <c r="V10996" s="53"/>
      <c r="W10996" s="53"/>
      <c r="X10996" s="53"/>
      <c r="Y10996" s="55"/>
    </row>
    <row r="10997" spans="21:25" x14ac:dyDescent="0.2">
      <c r="U10997" s="55"/>
      <c r="V10997" s="53"/>
      <c r="W10997" s="53"/>
      <c r="X10997" s="53"/>
      <c r="Y10997" s="55"/>
    </row>
    <row r="10998" spans="21:25" x14ac:dyDescent="0.2">
      <c r="U10998" s="55"/>
      <c r="V10998" s="53"/>
      <c r="W10998" s="53"/>
      <c r="X10998" s="53"/>
      <c r="Y10998" s="55"/>
    </row>
    <row r="10999" spans="21:25" x14ac:dyDescent="0.2">
      <c r="U10999" s="55"/>
      <c r="V10999" s="53"/>
      <c r="W10999" s="53"/>
      <c r="X10999" s="53"/>
      <c r="Y10999" s="55"/>
    </row>
    <row r="11000" spans="21:25" x14ac:dyDescent="0.2">
      <c r="U11000" s="55"/>
      <c r="V11000" s="53"/>
      <c r="W11000" s="53"/>
      <c r="X11000" s="53"/>
      <c r="Y11000" s="55"/>
    </row>
    <row r="11001" spans="21:25" x14ac:dyDescent="0.2">
      <c r="U11001" s="55"/>
      <c r="V11001" s="53"/>
      <c r="W11001" s="53"/>
      <c r="X11001" s="53"/>
      <c r="Y11001" s="55"/>
    </row>
    <row r="11002" spans="21:25" x14ac:dyDescent="0.2">
      <c r="U11002" s="55"/>
      <c r="V11002" s="53"/>
      <c r="W11002" s="53"/>
      <c r="X11002" s="53"/>
      <c r="Y11002" s="55"/>
    </row>
    <row r="11003" spans="21:25" x14ac:dyDescent="0.2">
      <c r="U11003" s="55"/>
      <c r="V11003" s="53"/>
      <c r="W11003" s="53"/>
      <c r="X11003" s="53"/>
      <c r="Y11003" s="55"/>
    </row>
    <row r="11004" spans="21:25" x14ac:dyDescent="0.2">
      <c r="U11004" s="55"/>
      <c r="V11004" s="53"/>
      <c r="W11004" s="53"/>
      <c r="X11004" s="53"/>
      <c r="Y11004" s="55"/>
    </row>
    <row r="11005" spans="21:25" x14ac:dyDescent="0.2">
      <c r="U11005" s="55"/>
      <c r="V11005" s="53"/>
      <c r="W11005" s="53"/>
      <c r="X11005" s="53"/>
      <c r="Y11005" s="55"/>
    </row>
    <row r="11006" spans="21:25" x14ac:dyDescent="0.2">
      <c r="U11006" s="55"/>
      <c r="V11006" s="53"/>
      <c r="W11006" s="53"/>
      <c r="X11006" s="53"/>
      <c r="Y11006" s="55"/>
    </row>
    <row r="11007" spans="21:25" x14ac:dyDescent="0.2">
      <c r="U11007" s="55"/>
      <c r="V11007" s="53"/>
      <c r="W11007" s="53"/>
      <c r="X11007" s="53"/>
      <c r="Y11007" s="55"/>
    </row>
    <row r="11008" spans="21:25" x14ac:dyDescent="0.2">
      <c r="U11008" s="55"/>
      <c r="V11008" s="53"/>
      <c r="W11008" s="53"/>
      <c r="X11008" s="53"/>
      <c r="Y11008" s="55"/>
    </row>
    <row r="11009" spans="21:25" x14ac:dyDescent="0.2">
      <c r="U11009" s="55"/>
      <c r="V11009" s="53"/>
      <c r="W11009" s="53"/>
      <c r="X11009" s="53"/>
      <c r="Y11009" s="55"/>
    </row>
    <row r="11010" spans="21:25" x14ac:dyDescent="0.2">
      <c r="U11010" s="55"/>
      <c r="V11010" s="53"/>
      <c r="W11010" s="53"/>
      <c r="X11010" s="53"/>
      <c r="Y11010" s="55"/>
    </row>
    <row r="11011" spans="21:25" x14ac:dyDescent="0.2">
      <c r="U11011" s="55"/>
      <c r="V11011" s="53"/>
      <c r="W11011" s="53"/>
      <c r="X11011" s="53"/>
      <c r="Y11011" s="55"/>
    </row>
    <row r="11012" spans="21:25" x14ac:dyDescent="0.2">
      <c r="U11012" s="55"/>
      <c r="V11012" s="53"/>
      <c r="W11012" s="53"/>
      <c r="X11012" s="53"/>
      <c r="Y11012" s="55"/>
    </row>
    <row r="11013" spans="21:25" x14ac:dyDescent="0.2">
      <c r="U11013" s="55"/>
      <c r="V11013" s="53"/>
      <c r="W11013" s="53"/>
      <c r="X11013" s="53"/>
      <c r="Y11013" s="55"/>
    </row>
    <row r="11014" spans="21:25" x14ac:dyDescent="0.2">
      <c r="U11014" s="55"/>
      <c r="V11014" s="53"/>
      <c r="W11014" s="53"/>
      <c r="X11014" s="53"/>
      <c r="Y11014" s="55"/>
    </row>
    <row r="11015" spans="21:25" x14ac:dyDescent="0.2">
      <c r="U11015" s="55"/>
      <c r="V11015" s="53"/>
      <c r="W11015" s="53"/>
      <c r="X11015" s="53"/>
      <c r="Y11015" s="55"/>
    </row>
    <row r="11016" spans="21:25" x14ac:dyDescent="0.2">
      <c r="U11016" s="55"/>
      <c r="V11016" s="53"/>
      <c r="W11016" s="53"/>
      <c r="X11016" s="53"/>
      <c r="Y11016" s="55"/>
    </row>
    <row r="11017" spans="21:25" x14ac:dyDescent="0.2">
      <c r="U11017" s="55"/>
      <c r="V11017" s="53"/>
      <c r="W11017" s="53"/>
      <c r="X11017" s="53"/>
      <c r="Y11017" s="55"/>
    </row>
    <row r="11018" spans="21:25" x14ac:dyDescent="0.2">
      <c r="U11018" s="55"/>
      <c r="V11018" s="53"/>
      <c r="W11018" s="53"/>
      <c r="X11018" s="53"/>
      <c r="Y11018" s="55"/>
    </row>
    <row r="11019" spans="21:25" x14ac:dyDescent="0.2">
      <c r="U11019" s="55"/>
      <c r="V11019" s="53"/>
      <c r="W11019" s="53"/>
      <c r="X11019" s="53"/>
      <c r="Y11019" s="55"/>
    </row>
    <row r="11020" spans="21:25" x14ac:dyDescent="0.2">
      <c r="U11020" s="55"/>
      <c r="V11020" s="53"/>
      <c r="W11020" s="53"/>
      <c r="X11020" s="53"/>
      <c r="Y11020" s="55"/>
    </row>
    <row r="11021" spans="21:25" x14ac:dyDescent="0.2">
      <c r="U11021" s="55"/>
      <c r="V11021" s="53"/>
      <c r="W11021" s="53"/>
      <c r="X11021" s="53"/>
      <c r="Y11021" s="55"/>
    </row>
    <row r="11022" spans="21:25" x14ac:dyDescent="0.2">
      <c r="U11022" s="55"/>
      <c r="V11022" s="53"/>
      <c r="W11022" s="53"/>
      <c r="X11022" s="53"/>
      <c r="Y11022" s="55"/>
    </row>
    <row r="11023" spans="21:25" x14ac:dyDescent="0.2">
      <c r="U11023" s="55"/>
      <c r="V11023" s="53"/>
      <c r="W11023" s="53"/>
      <c r="X11023" s="53"/>
      <c r="Y11023" s="55"/>
    </row>
    <row r="11024" spans="21:25" x14ac:dyDescent="0.2">
      <c r="U11024" s="55"/>
      <c r="V11024" s="53"/>
      <c r="W11024" s="53"/>
      <c r="X11024" s="53"/>
      <c r="Y11024" s="55"/>
    </row>
    <row r="11025" spans="21:25" x14ac:dyDescent="0.2">
      <c r="U11025" s="55"/>
      <c r="V11025" s="53"/>
      <c r="W11025" s="53"/>
      <c r="X11025" s="53"/>
      <c r="Y11025" s="55"/>
    </row>
    <row r="11026" spans="21:25" x14ac:dyDescent="0.2">
      <c r="U11026" s="55"/>
      <c r="V11026" s="53"/>
      <c r="W11026" s="53"/>
      <c r="X11026" s="53"/>
      <c r="Y11026" s="55"/>
    </row>
    <row r="11027" spans="21:25" x14ac:dyDescent="0.2">
      <c r="U11027" s="55"/>
      <c r="V11027" s="53"/>
      <c r="W11027" s="53"/>
      <c r="X11027" s="53"/>
      <c r="Y11027" s="55"/>
    </row>
    <row r="11028" spans="21:25" x14ac:dyDescent="0.2">
      <c r="U11028" s="55"/>
      <c r="V11028" s="53"/>
      <c r="W11028" s="53"/>
      <c r="X11028" s="53"/>
      <c r="Y11028" s="55"/>
    </row>
    <row r="11029" spans="21:25" x14ac:dyDescent="0.2">
      <c r="U11029" s="55"/>
      <c r="V11029" s="53"/>
      <c r="W11029" s="53"/>
      <c r="X11029" s="53"/>
      <c r="Y11029" s="55"/>
    </row>
    <row r="11030" spans="21:25" x14ac:dyDescent="0.2">
      <c r="U11030" s="55"/>
      <c r="V11030" s="53"/>
      <c r="W11030" s="53"/>
      <c r="X11030" s="53"/>
      <c r="Y11030" s="55"/>
    </row>
    <row r="11031" spans="21:25" x14ac:dyDescent="0.2">
      <c r="U11031" s="55"/>
      <c r="V11031" s="53"/>
      <c r="W11031" s="53"/>
      <c r="X11031" s="53"/>
      <c r="Y11031" s="55"/>
    </row>
    <row r="11032" spans="21:25" x14ac:dyDescent="0.2">
      <c r="U11032" s="55"/>
      <c r="V11032" s="53"/>
      <c r="W11032" s="53"/>
      <c r="X11032" s="53"/>
      <c r="Y11032" s="55"/>
    </row>
    <row r="11033" spans="21:25" x14ac:dyDescent="0.2">
      <c r="U11033" s="55"/>
      <c r="V11033" s="53"/>
      <c r="W11033" s="53"/>
      <c r="X11033" s="53"/>
      <c r="Y11033" s="55"/>
    </row>
    <row r="11034" spans="21:25" x14ac:dyDescent="0.2">
      <c r="U11034" s="55"/>
      <c r="V11034" s="53"/>
      <c r="W11034" s="53"/>
      <c r="X11034" s="53"/>
      <c r="Y11034" s="55"/>
    </row>
    <row r="11035" spans="21:25" x14ac:dyDescent="0.2">
      <c r="U11035" s="55"/>
      <c r="V11035" s="53"/>
      <c r="W11035" s="53"/>
      <c r="X11035" s="53"/>
      <c r="Y11035" s="55"/>
    </row>
    <row r="11036" spans="21:25" x14ac:dyDescent="0.2">
      <c r="U11036" s="55"/>
      <c r="V11036" s="53"/>
      <c r="W11036" s="53"/>
      <c r="X11036" s="53"/>
      <c r="Y11036" s="55"/>
    </row>
    <row r="11037" spans="21:25" x14ac:dyDescent="0.2">
      <c r="U11037" s="55"/>
      <c r="V11037" s="53"/>
      <c r="W11037" s="53"/>
      <c r="X11037" s="53"/>
      <c r="Y11037" s="55"/>
    </row>
    <row r="11038" spans="21:25" x14ac:dyDescent="0.2">
      <c r="U11038" s="55"/>
      <c r="V11038" s="53"/>
      <c r="W11038" s="53"/>
      <c r="X11038" s="53"/>
      <c r="Y11038" s="55"/>
    </row>
    <row r="11039" spans="21:25" x14ac:dyDescent="0.2">
      <c r="U11039" s="55"/>
      <c r="V11039" s="53"/>
      <c r="W11039" s="53"/>
      <c r="X11039" s="53"/>
      <c r="Y11039" s="55"/>
    </row>
    <row r="11040" spans="21:25" x14ac:dyDescent="0.2">
      <c r="U11040" s="55"/>
      <c r="V11040" s="53"/>
      <c r="W11040" s="53"/>
      <c r="X11040" s="53"/>
      <c r="Y11040" s="55"/>
    </row>
    <row r="11041" spans="21:25" x14ac:dyDescent="0.2">
      <c r="U11041" s="55"/>
      <c r="V11041" s="53"/>
      <c r="W11041" s="53"/>
      <c r="X11041" s="53"/>
      <c r="Y11041" s="55"/>
    </row>
    <row r="11042" spans="21:25" x14ac:dyDescent="0.2">
      <c r="U11042" s="55"/>
      <c r="V11042" s="53"/>
      <c r="W11042" s="53"/>
      <c r="X11042" s="53"/>
      <c r="Y11042" s="55"/>
    </row>
    <row r="11043" spans="21:25" x14ac:dyDescent="0.2">
      <c r="U11043" s="55"/>
      <c r="V11043" s="53"/>
      <c r="W11043" s="53"/>
      <c r="X11043" s="53"/>
      <c r="Y11043" s="55"/>
    </row>
    <row r="11044" spans="21:25" x14ac:dyDescent="0.2">
      <c r="U11044" s="55"/>
      <c r="V11044" s="53"/>
      <c r="W11044" s="53"/>
      <c r="X11044" s="53"/>
      <c r="Y11044" s="55"/>
    </row>
    <row r="11045" spans="21:25" x14ac:dyDescent="0.2">
      <c r="U11045" s="55"/>
      <c r="V11045" s="53"/>
      <c r="W11045" s="53"/>
      <c r="X11045" s="53"/>
      <c r="Y11045" s="55"/>
    </row>
    <row r="11046" spans="21:25" x14ac:dyDescent="0.2">
      <c r="U11046" s="55"/>
      <c r="V11046" s="53"/>
      <c r="W11046" s="53"/>
      <c r="X11046" s="53"/>
      <c r="Y11046" s="55"/>
    </row>
    <row r="11047" spans="21:25" x14ac:dyDescent="0.2">
      <c r="U11047" s="55"/>
      <c r="V11047" s="53"/>
      <c r="W11047" s="53"/>
      <c r="X11047" s="53"/>
      <c r="Y11047" s="55"/>
    </row>
    <row r="11048" spans="21:25" x14ac:dyDescent="0.2">
      <c r="U11048" s="55"/>
      <c r="V11048" s="53"/>
      <c r="W11048" s="53"/>
      <c r="X11048" s="53"/>
      <c r="Y11048" s="55"/>
    </row>
    <row r="11049" spans="21:25" x14ac:dyDescent="0.2">
      <c r="U11049" s="55"/>
      <c r="V11049" s="53"/>
      <c r="W11049" s="53"/>
      <c r="X11049" s="53"/>
      <c r="Y11049" s="55"/>
    </row>
    <row r="11050" spans="21:25" x14ac:dyDescent="0.2">
      <c r="U11050" s="55"/>
      <c r="V11050" s="53"/>
      <c r="W11050" s="53"/>
      <c r="X11050" s="53"/>
      <c r="Y11050" s="55"/>
    </row>
    <row r="11051" spans="21:25" x14ac:dyDescent="0.2">
      <c r="U11051" s="55"/>
      <c r="V11051" s="53"/>
      <c r="W11051" s="53"/>
      <c r="X11051" s="53"/>
      <c r="Y11051" s="55"/>
    </row>
    <row r="11052" spans="21:25" x14ac:dyDescent="0.2">
      <c r="U11052" s="55"/>
      <c r="V11052" s="53"/>
      <c r="W11052" s="53"/>
      <c r="X11052" s="53"/>
      <c r="Y11052" s="55"/>
    </row>
    <row r="11053" spans="21:25" x14ac:dyDescent="0.2">
      <c r="U11053" s="55"/>
      <c r="V11053" s="53"/>
      <c r="W11053" s="53"/>
      <c r="X11053" s="53"/>
      <c r="Y11053" s="55"/>
    </row>
    <row r="11054" spans="21:25" x14ac:dyDescent="0.2">
      <c r="U11054" s="55"/>
      <c r="V11054" s="53"/>
      <c r="W11054" s="53"/>
      <c r="X11054" s="53"/>
      <c r="Y11054" s="55"/>
    </row>
    <row r="11055" spans="21:25" x14ac:dyDescent="0.2">
      <c r="U11055" s="55"/>
      <c r="V11055" s="53"/>
      <c r="W11055" s="53"/>
      <c r="X11055" s="53"/>
      <c r="Y11055" s="55"/>
    </row>
    <row r="11056" spans="21:25" x14ac:dyDescent="0.2">
      <c r="U11056" s="55"/>
      <c r="V11056" s="53"/>
      <c r="W11056" s="53"/>
      <c r="X11056" s="53"/>
      <c r="Y11056" s="55"/>
    </row>
    <row r="11057" spans="21:25" x14ac:dyDescent="0.2">
      <c r="U11057" s="55"/>
      <c r="V11057" s="53"/>
      <c r="W11057" s="53"/>
      <c r="X11057" s="53"/>
      <c r="Y11057" s="55"/>
    </row>
    <row r="11058" spans="21:25" x14ac:dyDescent="0.2">
      <c r="U11058" s="55"/>
      <c r="V11058" s="53"/>
      <c r="W11058" s="53"/>
      <c r="X11058" s="53"/>
      <c r="Y11058" s="55"/>
    </row>
    <row r="11059" spans="21:25" x14ac:dyDescent="0.2">
      <c r="U11059" s="55"/>
      <c r="V11059" s="53"/>
      <c r="W11059" s="53"/>
      <c r="X11059" s="53"/>
      <c r="Y11059" s="55"/>
    </row>
    <row r="11060" spans="21:25" x14ac:dyDescent="0.2">
      <c r="U11060" s="55"/>
      <c r="V11060" s="53"/>
      <c r="W11060" s="53"/>
      <c r="X11060" s="53"/>
      <c r="Y11060" s="55"/>
    </row>
    <row r="11061" spans="21:25" x14ac:dyDescent="0.2">
      <c r="U11061" s="55"/>
      <c r="V11061" s="53"/>
      <c r="W11061" s="53"/>
      <c r="X11061" s="53"/>
      <c r="Y11061" s="55"/>
    </row>
    <row r="11062" spans="21:25" x14ac:dyDescent="0.2">
      <c r="U11062" s="55"/>
      <c r="V11062" s="53"/>
      <c r="W11062" s="53"/>
      <c r="X11062" s="53"/>
      <c r="Y11062" s="55"/>
    </row>
    <row r="11063" spans="21:25" x14ac:dyDescent="0.2">
      <c r="U11063" s="55"/>
      <c r="V11063" s="53"/>
      <c r="W11063" s="53"/>
      <c r="X11063" s="53"/>
      <c r="Y11063" s="55"/>
    </row>
    <row r="11064" spans="21:25" x14ac:dyDescent="0.2">
      <c r="U11064" s="55"/>
      <c r="V11064" s="53"/>
      <c r="W11064" s="53"/>
      <c r="X11064" s="53"/>
      <c r="Y11064" s="55"/>
    </row>
    <row r="11065" spans="21:25" x14ac:dyDescent="0.2">
      <c r="U11065" s="55"/>
      <c r="V11065" s="53"/>
      <c r="W11065" s="53"/>
      <c r="X11065" s="53"/>
      <c r="Y11065" s="55"/>
    </row>
    <row r="11066" spans="21:25" x14ac:dyDescent="0.2">
      <c r="U11066" s="55"/>
      <c r="V11066" s="53"/>
      <c r="W11066" s="53"/>
      <c r="X11066" s="53"/>
      <c r="Y11066" s="55"/>
    </row>
    <row r="11067" spans="21:25" x14ac:dyDescent="0.2">
      <c r="U11067" s="55"/>
      <c r="V11067" s="53"/>
      <c r="W11067" s="53"/>
      <c r="X11067" s="53"/>
      <c r="Y11067" s="55"/>
    </row>
    <row r="11068" spans="21:25" x14ac:dyDescent="0.2">
      <c r="U11068" s="55"/>
      <c r="V11068" s="53"/>
      <c r="W11068" s="53"/>
      <c r="X11068" s="53"/>
      <c r="Y11068" s="55"/>
    </row>
    <row r="11069" spans="21:25" x14ac:dyDescent="0.2">
      <c r="U11069" s="55"/>
      <c r="V11069" s="53"/>
      <c r="W11069" s="53"/>
      <c r="X11069" s="53"/>
      <c r="Y11069" s="55"/>
    </row>
    <row r="11070" spans="21:25" x14ac:dyDescent="0.2">
      <c r="U11070" s="55"/>
      <c r="V11070" s="53"/>
      <c r="W11070" s="53"/>
      <c r="X11070" s="53"/>
      <c r="Y11070" s="55"/>
    </row>
    <row r="11071" spans="21:25" x14ac:dyDescent="0.2">
      <c r="U11071" s="55"/>
      <c r="V11071" s="53"/>
      <c r="W11071" s="53"/>
      <c r="X11071" s="53"/>
      <c r="Y11071" s="55"/>
    </row>
    <row r="11072" spans="21:25" x14ac:dyDescent="0.2">
      <c r="U11072" s="55"/>
      <c r="V11072" s="53"/>
      <c r="W11072" s="53"/>
      <c r="X11072" s="53"/>
      <c r="Y11072" s="55"/>
    </row>
    <row r="11073" spans="21:25" x14ac:dyDescent="0.2">
      <c r="U11073" s="55"/>
      <c r="V11073" s="53"/>
      <c r="W11073" s="53"/>
      <c r="X11073" s="53"/>
      <c r="Y11073" s="55"/>
    </row>
    <row r="11074" spans="21:25" x14ac:dyDescent="0.2">
      <c r="U11074" s="55"/>
      <c r="V11074" s="53"/>
      <c r="W11074" s="53"/>
      <c r="X11074" s="53"/>
      <c r="Y11074" s="55"/>
    </row>
    <row r="11075" spans="21:25" x14ac:dyDescent="0.2">
      <c r="U11075" s="55"/>
      <c r="V11075" s="53"/>
      <c r="W11075" s="53"/>
      <c r="X11075" s="53"/>
      <c r="Y11075" s="55"/>
    </row>
    <row r="11076" spans="21:25" x14ac:dyDescent="0.2">
      <c r="U11076" s="55"/>
      <c r="V11076" s="53"/>
      <c r="W11076" s="53"/>
      <c r="X11076" s="53"/>
      <c r="Y11076" s="55"/>
    </row>
    <row r="11077" spans="21:25" x14ac:dyDescent="0.2">
      <c r="U11077" s="55"/>
      <c r="V11077" s="53"/>
      <c r="W11077" s="53"/>
      <c r="X11077" s="53"/>
      <c r="Y11077" s="55"/>
    </row>
    <row r="11078" spans="21:25" x14ac:dyDescent="0.2">
      <c r="U11078" s="55"/>
      <c r="V11078" s="53"/>
      <c r="W11078" s="53"/>
      <c r="X11078" s="53"/>
      <c r="Y11078" s="55"/>
    </row>
    <row r="11079" spans="21:25" x14ac:dyDescent="0.2">
      <c r="U11079" s="55"/>
      <c r="V11079" s="53"/>
      <c r="W11079" s="53"/>
      <c r="X11079" s="53"/>
      <c r="Y11079" s="55"/>
    </row>
    <row r="11080" spans="21:25" x14ac:dyDescent="0.2">
      <c r="U11080" s="55"/>
      <c r="V11080" s="53"/>
      <c r="W11080" s="53"/>
      <c r="X11080" s="53"/>
      <c r="Y11080" s="55"/>
    </row>
    <row r="11081" spans="21:25" x14ac:dyDescent="0.2">
      <c r="U11081" s="55"/>
      <c r="V11081" s="53"/>
      <c r="W11081" s="53"/>
      <c r="X11081" s="53"/>
      <c r="Y11081" s="55"/>
    </row>
    <row r="11082" spans="21:25" x14ac:dyDescent="0.2">
      <c r="U11082" s="55"/>
      <c r="V11082" s="53"/>
      <c r="W11082" s="53"/>
      <c r="X11082" s="53"/>
      <c r="Y11082" s="55"/>
    </row>
    <row r="11083" spans="21:25" x14ac:dyDescent="0.2">
      <c r="U11083" s="55"/>
      <c r="V11083" s="53"/>
      <c r="W11083" s="53"/>
      <c r="X11083" s="53"/>
      <c r="Y11083" s="55"/>
    </row>
    <row r="11084" spans="21:25" x14ac:dyDescent="0.2">
      <c r="U11084" s="55"/>
      <c r="V11084" s="53"/>
      <c r="W11084" s="53"/>
      <c r="X11084" s="53"/>
      <c r="Y11084" s="55"/>
    </row>
    <row r="11085" spans="21:25" x14ac:dyDescent="0.2">
      <c r="U11085" s="55"/>
      <c r="V11085" s="53"/>
      <c r="W11085" s="53"/>
      <c r="X11085" s="53"/>
      <c r="Y11085" s="55"/>
    </row>
    <row r="11086" spans="21:25" x14ac:dyDescent="0.2">
      <c r="U11086" s="55"/>
      <c r="V11086" s="53"/>
      <c r="W11086" s="53"/>
      <c r="X11086" s="53"/>
      <c r="Y11086" s="55"/>
    </row>
    <row r="11087" spans="21:25" x14ac:dyDescent="0.2">
      <c r="U11087" s="55"/>
      <c r="V11087" s="53"/>
      <c r="W11087" s="53"/>
      <c r="X11087" s="53"/>
      <c r="Y11087" s="55"/>
    </row>
    <row r="11088" spans="21:25" x14ac:dyDescent="0.2">
      <c r="U11088" s="55"/>
      <c r="V11088" s="53"/>
      <c r="W11088" s="53"/>
      <c r="X11088" s="53"/>
      <c r="Y11088" s="55"/>
    </row>
    <row r="11089" spans="21:25" x14ac:dyDescent="0.2">
      <c r="U11089" s="55"/>
      <c r="V11089" s="53"/>
      <c r="W11089" s="53"/>
      <c r="X11089" s="53"/>
      <c r="Y11089" s="55"/>
    </row>
    <row r="11090" spans="21:25" x14ac:dyDescent="0.2">
      <c r="U11090" s="55"/>
      <c r="V11090" s="53"/>
      <c r="W11090" s="53"/>
      <c r="X11090" s="53"/>
      <c r="Y11090" s="55"/>
    </row>
    <row r="11091" spans="21:25" x14ac:dyDescent="0.2">
      <c r="U11091" s="55"/>
      <c r="V11091" s="53"/>
      <c r="W11091" s="53"/>
      <c r="X11091" s="53"/>
      <c r="Y11091" s="55"/>
    </row>
    <row r="11092" spans="21:25" x14ac:dyDescent="0.2">
      <c r="U11092" s="55"/>
      <c r="V11092" s="53"/>
      <c r="W11092" s="53"/>
      <c r="X11092" s="53"/>
      <c r="Y11092" s="55"/>
    </row>
    <row r="11093" spans="21:25" x14ac:dyDescent="0.2">
      <c r="U11093" s="55"/>
      <c r="V11093" s="53"/>
      <c r="W11093" s="53"/>
      <c r="X11093" s="53"/>
      <c r="Y11093" s="55"/>
    </row>
    <row r="11094" spans="21:25" x14ac:dyDescent="0.2">
      <c r="U11094" s="55"/>
      <c r="V11094" s="53"/>
      <c r="W11094" s="53"/>
      <c r="X11094" s="53"/>
      <c r="Y11094" s="55"/>
    </row>
    <row r="11095" spans="21:25" x14ac:dyDescent="0.2">
      <c r="U11095" s="55"/>
      <c r="V11095" s="53"/>
      <c r="W11095" s="53"/>
      <c r="X11095" s="53"/>
      <c r="Y11095" s="55"/>
    </row>
    <row r="11096" spans="21:25" x14ac:dyDescent="0.2">
      <c r="U11096" s="55"/>
      <c r="V11096" s="53"/>
      <c r="W11096" s="53"/>
      <c r="X11096" s="53"/>
      <c r="Y11096" s="55"/>
    </row>
    <row r="11097" spans="21:25" x14ac:dyDescent="0.2">
      <c r="U11097" s="55"/>
      <c r="V11097" s="53"/>
      <c r="W11097" s="53"/>
      <c r="X11097" s="53"/>
      <c r="Y11097" s="55"/>
    </row>
    <row r="11098" spans="21:25" x14ac:dyDescent="0.2">
      <c r="U11098" s="55"/>
      <c r="V11098" s="53"/>
      <c r="W11098" s="53"/>
      <c r="X11098" s="53"/>
      <c r="Y11098" s="55"/>
    </row>
    <row r="11099" spans="21:25" x14ac:dyDescent="0.2">
      <c r="U11099" s="55"/>
      <c r="V11099" s="53"/>
      <c r="W11099" s="53"/>
      <c r="X11099" s="53"/>
      <c r="Y11099" s="55"/>
    </row>
    <row r="11100" spans="21:25" x14ac:dyDescent="0.2">
      <c r="U11100" s="55"/>
      <c r="V11100" s="53"/>
      <c r="W11100" s="53"/>
      <c r="X11100" s="53"/>
      <c r="Y11100" s="55"/>
    </row>
    <row r="11101" spans="21:25" x14ac:dyDescent="0.2">
      <c r="U11101" s="55"/>
      <c r="V11101" s="53"/>
      <c r="W11101" s="53"/>
      <c r="X11101" s="53"/>
      <c r="Y11101" s="55"/>
    </row>
    <row r="11102" spans="21:25" x14ac:dyDescent="0.2">
      <c r="U11102" s="55"/>
      <c r="V11102" s="53"/>
      <c r="W11102" s="53"/>
      <c r="X11102" s="53"/>
      <c r="Y11102" s="55"/>
    </row>
    <row r="11103" spans="21:25" x14ac:dyDescent="0.2">
      <c r="U11103" s="55"/>
      <c r="V11103" s="53"/>
      <c r="W11103" s="53"/>
      <c r="X11103" s="53"/>
      <c r="Y11103" s="55"/>
    </row>
    <row r="11104" spans="21:25" x14ac:dyDescent="0.2">
      <c r="U11104" s="55"/>
      <c r="V11104" s="53"/>
      <c r="W11104" s="53"/>
      <c r="X11104" s="53"/>
      <c r="Y11104" s="55"/>
    </row>
    <row r="11105" spans="21:25" x14ac:dyDescent="0.2">
      <c r="U11105" s="55"/>
      <c r="V11105" s="53"/>
      <c r="W11105" s="53"/>
      <c r="X11105" s="53"/>
      <c r="Y11105" s="55"/>
    </row>
    <row r="11106" spans="21:25" x14ac:dyDescent="0.2">
      <c r="U11106" s="55"/>
      <c r="V11106" s="53"/>
      <c r="W11106" s="53"/>
      <c r="X11106" s="53"/>
      <c r="Y11106" s="55"/>
    </row>
    <row r="11107" spans="21:25" x14ac:dyDescent="0.2">
      <c r="U11107" s="55"/>
      <c r="V11107" s="53"/>
      <c r="W11107" s="53"/>
      <c r="X11107" s="53"/>
      <c r="Y11107" s="55"/>
    </row>
    <row r="11108" spans="21:25" x14ac:dyDescent="0.2">
      <c r="U11108" s="55"/>
      <c r="V11108" s="53"/>
      <c r="W11108" s="53"/>
      <c r="X11108" s="53"/>
      <c r="Y11108" s="55"/>
    </row>
    <row r="11109" spans="21:25" x14ac:dyDescent="0.2">
      <c r="U11109" s="55"/>
      <c r="V11109" s="53"/>
      <c r="W11109" s="53"/>
      <c r="X11109" s="53"/>
      <c r="Y11109" s="55"/>
    </row>
    <row r="11110" spans="21:25" x14ac:dyDescent="0.2">
      <c r="U11110" s="55"/>
      <c r="V11110" s="53"/>
      <c r="W11110" s="53"/>
      <c r="X11110" s="53"/>
      <c r="Y11110" s="55"/>
    </row>
    <row r="11111" spans="21:25" x14ac:dyDescent="0.2">
      <c r="U11111" s="55"/>
      <c r="V11111" s="53"/>
      <c r="W11111" s="53"/>
      <c r="X11111" s="53"/>
      <c r="Y11111" s="55"/>
    </row>
    <row r="11112" spans="21:25" x14ac:dyDescent="0.2">
      <c r="U11112" s="55"/>
      <c r="V11112" s="53"/>
      <c r="W11112" s="53"/>
      <c r="X11112" s="53"/>
      <c r="Y11112" s="55"/>
    </row>
    <row r="11113" spans="21:25" x14ac:dyDescent="0.2">
      <c r="U11113" s="55"/>
      <c r="V11113" s="53"/>
      <c r="W11113" s="53"/>
      <c r="X11113" s="53"/>
      <c r="Y11113" s="55"/>
    </row>
    <row r="11114" spans="21:25" x14ac:dyDescent="0.2">
      <c r="U11114" s="55"/>
      <c r="V11114" s="53"/>
      <c r="W11114" s="53"/>
      <c r="X11114" s="53"/>
      <c r="Y11114" s="55"/>
    </row>
    <row r="11115" spans="21:25" x14ac:dyDescent="0.2">
      <c r="U11115" s="55"/>
      <c r="V11115" s="53"/>
      <c r="W11115" s="53"/>
      <c r="X11115" s="53"/>
      <c r="Y11115" s="55"/>
    </row>
    <row r="11116" spans="21:25" x14ac:dyDescent="0.2">
      <c r="U11116" s="55"/>
      <c r="V11116" s="53"/>
      <c r="W11116" s="53"/>
      <c r="X11116" s="53"/>
      <c r="Y11116" s="55"/>
    </row>
    <row r="11117" spans="21:25" x14ac:dyDescent="0.2">
      <c r="U11117" s="55"/>
      <c r="V11117" s="53"/>
      <c r="W11117" s="53"/>
      <c r="X11117" s="53"/>
      <c r="Y11117" s="55"/>
    </row>
    <row r="11118" spans="21:25" x14ac:dyDescent="0.2">
      <c r="U11118" s="55"/>
      <c r="V11118" s="53"/>
      <c r="W11118" s="53"/>
      <c r="X11118" s="53"/>
      <c r="Y11118" s="55"/>
    </row>
    <row r="11119" spans="21:25" x14ac:dyDescent="0.2">
      <c r="U11119" s="55"/>
      <c r="V11119" s="53"/>
      <c r="W11119" s="53"/>
      <c r="X11119" s="53"/>
      <c r="Y11119" s="55"/>
    </row>
    <row r="11120" spans="21:25" x14ac:dyDescent="0.2">
      <c r="U11120" s="55"/>
      <c r="V11120" s="53"/>
      <c r="W11120" s="53"/>
      <c r="X11120" s="53"/>
      <c r="Y11120" s="55"/>
    </row>
    <row r="11121" spans="21:25" x14ac:dyDescent="0.2">
      <c r="U11121" s="55"/>
      <c r="V11121" s="53"/>
      <c r="W11121" s="53"/>
      <c r="X11121" s="53"/>
      <c r="Y11121" s="55"/>
    </row>
    <row r="11122" spans="21:25" x14ac:dyDescent="0.2">
      <c r="U11122" s="55"/>
      <c r="V11122" s="53"/>
      <c r="W11122" s="53"/>
      <c r="X11122" s="53"/>
      <c r="Y11122" s="55"/>
    </row>
    <row r="11123" spans="21:25" x14ac:dyDescent="0.2">
      <c r="U11123" s="55"/>
      <c r="V11123" s="53"/>
      <c r="W11123" s="53"/>
      <c r="X11123" s="53"/>
      <c r="Y11123" s="55"/>
    </row>
    <row r="11124" spans="21:25" x14ac:dyDescent="0.2">
      <c r="U11124" s="55"/>
      <c r="V11124" s="53"/>
      <c r="W11124" s="53"/>
      <c r="X11124" s="53"/>
      <c r="Y11124" s="55"/>
    </row>
    <row r="11125" spans="21:25" x14ac:dyDescent="0.2">
      <c r="U11125" s="55"/>
      <c r="V11125" s="53"/>
      <c r="W11125" s="53"/>
      <c r="X11125" s="53"/>
      <c r="Y11125" s="55"/>
    </row>
    <row r="11126" spans="21:25" x14ac:dyDescent="0.2">
      <c r="U11126" s="55"/>
      <c r="V11126" s="53"/>
      <c r="W11126" s="53"/>
      <c r="X11126" s="53"/>
      <c r="Y11126" s="55"/>
    </row>
    <row r="11127" spans="21:25" x14ac:dyDescent="0.2">
      <c r="U11127" s="55"/>
      <c r="V11127" s="53"/>
      <c r="W11127" s="53"/>
      <c r="X11127" s="53"/>
      <c r="Y11127" s="55"/>
    </row>
    <row r="11128" spans="21:25" x14ac:dyDescent="0.2">
      <c r="U11128" s="55"/>
      <c r="V11128" s="53"/>
      <c r="W11128" s="53"/>
      <c r="X11128" s="53"/>
      <c r="Y11128" s="55"/>
    </row>
    <row r="11129" spans="21:25" x14ac:dyDescent="0.2">
      <c r="U11129" s="55"/>
      <c r="V11129" s="53"/>
      <c r="W11129" s="53"/>
      <c r="X11129" s="53"/>
      <c r="Y11129" s="55"/>
    </row>
    <row r="11130" spans="21:25" x14ac:dyDescent="0.2">
      <c r="U11130" s="55"/>
      <c r="V11130" s="53"/>
      <c r="W11130" s="53"/>
      <c r="X11130" s="53"/>
      <c r="Y11130" s="55"/>
    </row>
    <row r="11131" spans="21:25" x14ac:dyDescent="0.2">
      <c r="U11131" s="55"/>
      <c r="V11131" s="53"/>
      <c r="W11131" s="53"/>
      <c r="X11131" s="53"/>
      <c r="Y11131" s="55"/>
    </row>
    <row r="11132" spans="21:25" x14ac:dyDescent="0.2">
      <c r="U11132" s="55"/>
      <c r="V11132" s="53"/>
      <c r="W11132" s="53"/>
      <c r="X11132" s="53"/>
      <c r="Y11132" s="55"/>
    </row>
    <row r="11133" spans="21:25" x14ac:dyDescent="0.2">
      <c r="U11133" s="55"/>
      <c r="V11133" s="53"/>
      <c r="W11133" s="53"/>
      <c r="X11133" s="53"/>
      <c r="Y11133" s="55"/>
    </row>
    <row r="11134" spans="21:25" x14ac:dyDescent="0.2">
      <c r="U11134" s="55"/>
      <c r="V11134" s="53"/>
      <c r="W11134" s="53"/>
      <c r="X11134" s="53"/>
      <c r="Y11134" s="55"/>
    </row>
    <row r="11135" spans="21:25" x14ac:dyDescent="0.2">
      <c r="U11135" s="55"/>
      <c r="V11135" s="53"/>
      <c r="W11135" s="53"/>
      <c r="X11135" s="53"/>
      <c r="Y11135" s="55"/>
    </row>
    <row r="11136" spans="21:25" x14ac:dyDescent="0.2">
      <c r="U11136" s="55"/>
      <c r="V11136" s="53"/>
      <c r="W11136" s="53"/>
      <c r="X11136" s="53"/>
      <c r="Y11136" s="55"/>
    </row>
    <row r="11137" spans="21:25" x14ac:dyDescent="0.2">
      <c r="U11137" s="55"/>
      <c r="V11137" s="53"/>
      <c r="W11137" s="53"/>
      <c r="X11137" s="53"/>
      <c r="Y11137" s="55"/>
    </row>
    <row r="11138" spans="21:25" x14ac:dyDescent="0.2">
      <c r="U11138" s="55"/>
      <c r="V11138" s="53"/>
      <c r="W11138" s="53"/>
      <c r="X11138" s="53"/>
      <c r="Y11138" s="55"/>
    </row>
    <row r="11139" spans="21:25" x14ac:dyDescent="0.2">
      <c r="U11139" s="55"/>
      <c r="V11139" s="53"/>
      <c r="W11139" s="53"/>
      <c r="X11139" s="53"/>
      <c r="Y11139" s="55"/>
    </row>
    <row r="11140" spans="21:25" x14ac:dyDescent="0.2">
      <c r="U11140" s="55"/>
      <c r="V11140" s="53"/>
      <c r="W11140" s="53"/>
      <c r="X11140" s="53"/>
      <c r="Y11140" s="55"/>
    </row>
    <row r="11141" spans="21:25" x14ac:dyDescent="0.2">
      <c r="U11141" s="55"/>
      <c r="V11141" s="53"/>
      <c r="W11141" s="53"/>
      <c r="X11141" s="53"/>
      <c r="Y11141" s="55"/>
    </row>
    <row r="11142" spans="21:25" x14ac:dyDescent="0.2">
      <c r="U11142" s="55"/>
      <c r="V11142" s="53"/>
      <c r="W11142" s="53"/>
      <c r="X11142" s="53"/>
      <c r="Y11142" s="55"/>
    </row>
    <row r="11143" spans="21:25" x14ac:dyDescent="0.2">
      <c r="U11143" s="55"/>
      <c r="V11143" s="53"/>
      <c r="W11143" s="53"/>
      <c r="X11143" s="53"/>
      <c r="Y11143" s="55"/>
    </row>
    <row r="11144" spans="21:25" x14ac:dyDescent="0.2">
      <c r="U11144" s="55"/>
      <c r="V11144" s="53"/>
      <c r="W11144" s="53"/>
      <c r="X11144" s="53"/>
      <c r="Y11144" s="55"/>
    </row>
    <row r="11145" spans="21:25" x14ac:dyDescent="0.2">
      <c r="U11145" s="55"/>
      <c r="V11145" s="53"/>
      <c r="W11145" s="53"/>
      <c r="X11145" s="53"/>
      <c r="Y11145" s="55"/>
    </row>
    <row r="11146" spans="21:25" x14ac:dyDescent="0.2">
      <c r="U11146" s="55"/>
      <c r="V11146" s="53"/>
      <c r="W11146" s="53"/>
      <c r="X11146" s="53"/>
      <c r="Y11146" s="55"/>
    </row>
    <row r="11147" spans="21:25" x14ac:dyDescent="0.2">
      <c r="U11147" s="55"/>
      <c r="V11147" s="53"/>
      <c r="W11147" s="53"/>
      <c r="X11147" s="53"/>
      <c r="Y11147" s="55"/>
    </row>
    <row r="11148" spans="21:25" x14ac:dyDescent="0.2">
      <c r="U11148" s="55"/>
      <c r="V11148" s="53"/>
      <c r="W11148" s="53"/>
      <c r="X11148" s="53"/>
      <c r="Y11148" s="55"/>
    </row>
    <row r="11149" spans="21:25" x14ac:dyDescent="0.2">
      <c r="U11149" s="55"/>
      <c r="V11149" s="53"/>
      <c r="W11149" s="53"/>
      <c r="X11149" s="53"/>
      <c r="Y11149" s="55"/>
    </row>
    <row r="11150" spans="21:25" x14ac:dyDescent="0.2">
      <c r="U11150" s="55"/>
      <c r="V11150" s="53"/>
      <c r="W11150" s="53"/>
      <c r="X11150" s="53"/>
      <c r="Y11150" s="55"/>
    </row>
    <row r="11151" spans="21:25" x14ac:dyDescent="0.2">
      <c r="U11151" s="55"/>
      <c r="V11151" s="53"/>
      <c r="W11151" s="53"/>
      <c r="X11151" s="53"/>
      <c r="Y11151" s="55"/>
    </row>
    <row r="11152" spans="21:25" x14ac:dyDescent="0.2">
      <c r="U11152" s="55"/>
      <c r="V11152" s="53"/>
      <c r="W11152" s="53"/>
      <c r="X11152" s="53"/>
      <c r="Y11152" s="55"/>
    </row>
    <row r="11153" spans="21:25" x14ac:dyDescent="0.2">
      <c r="U11153" s="55"/>
      <c r="V11153" s="53"/>
      <c r="W11153" s="53"/>
      <c r="X11153" s="53"/>
      <c r="Y11153" s="55"/>
    </row>
    <row r="11154" spans="21:25" x14ac:dyDescent="0.2">
      <c r="U11154" s="55"/>
      <c r="V11154" s="53"/>
      <c r="W11154" s="53"/>
      <c r="X11154" s="53"/>
      <c r="Y11154" s="55"/>
    </row>
    <row r="11155" spans="21:25" x14ac:dyDescent="0.2">
      <c r="U11155" s="55"/>
      <c r="V11155" s="53"/>
      <c r="W11155" s="53"/>
      <c r="X11155" s="53"/>
      <c r="Y11155" s="55"/>
    </row>
    <row r="11156" spans="21:25" x14ac:dyDescent="0.2">
      <c r="U11156" s="55"/>
      <c r="V11156" s="53"/>
      <c r="W11156" s="53"/>
      <c r="X11156" s="53"/>
      <c r="Y11156" s="55"/>
    </row>
    <row r="11157" spans="21:25" x14ac:dyDescent="0.2">
      <c r="U11157" s="55"/>
      <c r="V11157" s="53"/>
      <c r="W11157" s="53"/>
      <c r="X11157" s="53"/>
      <c r="Y11157" s="55"/>
    </row>
    <row r="11158" spans="21:25" x14ac:dyDescent="0.2">
      <c r="U11158" s="55"/>
      <c r="V11158" s="53"/>
      <c r="W11158" s="53"/>
      <c r="X11158" s="53"/>
      <c r="Y11158" s="55"/>
    </row>
    <row r="11159" spans="21:25" x14ac:dyDescent="0.2">
      <c r="U11159" s="55"/>
      <c r="V11159" s="53"/>
      <c r="W11159" s="53"/>
      <c r="X11159" s="53"/>
      <c r="Y11159" s="55"/>
    </row>
    <row r="11160" spans="21:25" x14ac:dyDescent="0.2">
      <c r="U11160" s="55"/>
      <c r="V11160" s="53"/>
      <c r="W11160" s="53"/>
      <c r="X11160" s="53"/>
      <c r="Y11160" s="55"/>
    </row>
    <row r="11161" spans="21:25" x14ac:dyDescent="0.2">
      <c r="U11161" s="55"/>
      <c r="V11161" s="53"/>
      <c r="W11161" s="53"/>
      <c r="X11161" s="53"/>
      <c r="Y11161" s="55"/>
    </row>
    <row r="11162" spans="21:25" x14ac:dyDescent="0.2">
      <c r="U11162" s="55"/>
      <c r="V11162" s="53"/>
      <c r="W11162" s="53"/>
      <c r="X11162" s="53"/>
      <c r="Y11162" s="55"/>
    </row>
    <row r="11163" spans="21:25" x14ac:dyDescent="0.2">
      <c r="U11163" s="55"/>
      <c r="V11163" s="53"/>
      <c r="W11163" s="53"/>
      <c r="X11163" s="53"/>
      <c r="Y11163" s="55"/>
    </row>
    <row r="11164" spans="21:25" x14ac:dyDescent="0.2">
      <c r="U11164" s="55"/>
      <c r="V11164" s="53"/>
      <c r="W11164" s="53"/>
      <c r="X11164" s="53"/>
      <c r="Y11164" s="55"/>
    </row>
    <row r="11165" spans="21:25" x14ac:dyDescent="0.2">
      <c r="U11165" s="55"/>
      <c r="V11165" s="53"/>
      <c r="W11165" s="53"/>
      <c r="X11165" s="53"/>
      <c r="Y11165" s="55"/>
    </row>
    <row r="11166" spans="21:25" x14ac:dyDescent="0.2">
      <c r="U11166" s="55"/>
      <c r="V11166" s="53"/>
      <c r="W11166" s="53"/>
      <c r="X11166" s="53"/>
      <c r="Y11166" s="55"/>
    </row>
    <row r="11167" spans="21:25" x14ac:dyDescent="0.2">
      <c r="U11167" s="55"/>
      <c r="V11167" s="53"/>
      <c r="W11167" s="53"/>
      <c r="X11167" s="53"/>
      <c r="Y11167" s="55"/>
    </row>
    <row r="11168" spans="21:25" x14ac:dyDescent="0.2">
      <c r="U11168" s="55"/>
      <c r="V11168" s="53"/>
      <c r="W11168" s="53"/>
      <c r="X11168" s="53"/>
      <c r="Y11168" s="55"/>
    </row>
    <row r="11169" spans="21:25" x14ac:dyDescent="0.2">
      <c r="U11169" s="55"/>
      <c r="V11169" s="53"/>
      <c r="W11169" s="53"/>
      <c r="X11169" s="53"/>
      <c r="Y11169" s="55"/>
    </row>
    <row r="11170" spans="21:25" x14ac:dyDescent="0.2">
      <c r="U11170" s="55"/>
      <c r="V11170" s="53"/>
      <c r="W11170" s="53"/>
      <c r="X11170" s="53"/>
      <c r="Y11170" s="55"/>
    </row>
    <row r="11171" spans="21:25" x14ac:dyDescent="0.2">
      <c r="U11171" s="55"/>
      <c r="V11171" s="53"/>
      <c r="W11171" s="53"/>
      <c r="X11171" s="53"/>
      <c r="Y11171" s="55"/>
    </row>
    <row r="11172" spans="21:25" x14ac:dyDescent="0.2">
      <c r="U11172" s="55"/>
      <c r="V11172" s="53"/>
      <c r="W11172" s="53"/>
      <c r="X11172" s="53"/>
      <c r="Y11172" s="55"/>
    </row>
    <row r="11173" spans="21:25" x14ac:dyDescent="0.2">
      <c r="U11173" s="55"/>
      <c r="V11173" s="53"/>
      <c r="W11173" s="53"/>
      <c r="X11173" s="53"/>
      <c r="Y11173" s="55"/>
    </row>
    <row r="11174" spans="21:25" x14ac:dyDescent="0.2">
      <c r="U11174" s="55"/>
      <c r="V11174" s="53"/>
      <c r="W11174" s="53"/>
      <c r="X11174" s="53"/>
      <c r="Y11174" s="55"/>
    </row>
    <row r="11175" spans="21:25" x14ac:dyDescent="0.2">
      <c r="U11175" s="55"/>
      <c r="V11175" s="53"/>
      <c r="W11175" s="53"/>
      <c r="X11175" s="53"/>
      <c r="Y11175" s="55"/>
    </row>
    <row r="11176" spans="21:25" x14ac:dyDescent="0.2">
      <c r="U11176" s="55"/>
      <c r="V11176" s="53"/>
      <c r="W11176" s="53"/>
      <c r="X11176" s="53"/>
      <c r="Y11176" s="55"/>
    </row>
    <row r="11177" spans="21:25" x14ac:dyDescent="0.2">
      <c r="U11177" s="55"/>
      <c r="V11177" s="53"/>
      <c r="W11177" s="53"/>
      <c r="X11177" s="53"/>
      <c r="Y11177" s="55"/>
    </row>
    <row r="11178" spans="21:25" x14ac:dyDescent="0.2">
      <c r="U11178" s="55"/>
      <c r="V11178" s="53"/>
      <c r="W11178" s="53"/>
      <c r="X11178" s="53"/>
      <c r="Y11178" s="55"/>
    </row>
    <row r="11179" spans="21:25" x14ac:dyDescent="0.2">
      <c r="U11179" s="55"/>
      <c r="V11179" s="53"/>
      <c r="W11179" s="53"/>
      <c r="X11179" s="53"/>
      <c r="Y11179" s="55"/>
    </row>
    <row r="11180" spans="21:25" x14ac:dyDescent="0.2">
      <c r="U11180" s="55"/>
      <c r="V11180" s="53"/>
      <c r="W11180" s="53"/>
      <c r="X11180" s="53"/>
      <c r="Y11180" s="55"/>
    </row>
    <row r="11181" spans="21:25" x14ac:dyDescent="0.2">
      <c r="U11181" s="55"/>
      <c r="V11181" s="53"/>
      <c r="W11181" s="53"/>
      <c r="X11181" s="53"/>
      <c r="Y11181" s="55"/>
    </row>
    <row r="11182" spans="21:25" x14ac:dyDescent="0.2">
      <c r="U11182" s="55"/>
      <c r="V11182" s="53"/>
      <c r="W11182" s="53"/>
      <c r="X11182" s="53"/>
      <c r="Y11182" s="55"/>
    </row>
    <row r="11183" spans="21:25" x14ac:dyDescent="0.2">
      <c r="U11183" s="55"/>
      <c r="V11183" s="53"/>
      <c r="W11183" s="53"/>
      <c r="X11183" s="53"/>
      <c r="Y11183" s="55"/>
    </row>
    <row r="11184" spans="21:25" x14ac:dyDescent="0.2">
      <c r="U11184" s="55"/>
      <c r="V11184" s="53"/>
      <c r="W11184" s="53"/>
      <c r="X11184" s="53"/>
      <c r="Y11184" s="55"/>
    </row>
    <row r="11185" spans="21:25" x14ac:dyDescent="0.2">
      <c r="U11185" s="55"/>
      <c r="V11185" s="53"/>
      <c r="W11185" s="53"/>
      <c r="X11185" s="53"/>
      <c r="Y11185" s="55"/>
    </row>
    <row r="11186" spans="21:25" x14ac:dyDescent="0.2">
      <c r="U11186" s="55"/>
      <c r="V11186" s="53"/>
      <c r="W11186" s="53"/>
      <c r="X11186" s="53"/>
      <c r="Y11186" s="55"/>
    </row>
    <row r="11187" spans="21:25" x14ac:dyDescent="0.2">
      <c r="U11187" s="55"/>
      <c r="V11187" s="53"/>
      <c r="W11187" s="53"/>
      <c r="X11187" s="53"/>
      <c r="Y11187" s="55"/>
    </row>
    <row r="11188" spans="21:25" x14ac:dyDescent="0.2">
      <c r="U11188" s="55"/>
      <c r="V11188" s="53"/>
      <c r="W11188" s="53"/>
      <c r="X11188" s="53"/>
      <c r="Y11188" s="55"/>
    </row>
    <row r="11189" spans="21:25" x14ac:dyDescent="0.2">
      <c r="U11189" s="55"/>
      <c r="V11189" s="53"/>
      <c r="W11189" s="53"/>
      <c r="X11189" s="53"/>
      <c r="Y11189" s="55"/>
    </row>
    <row r="11190" spans="21:25" x14ac:dyDescent="0.2">
      <c r="U11190" s="55"/>
      <c r="V11190" s="53"/>
      <c r="W11190" s="53"/>
      <c r="X11190" s="53"/>
      <c r="Y11190" s="55"/>
    </row>
    <row r="11191" spans="21:25" x14ac:dyDescent="0.2">
      <c r="U11191" s="55"/>
      <c r="V11191" s="53"/>
      <c r="W11191" s="53"/>
      <c r="X11191" s="53"/>
      <c r="Y11191" s="55"/>
    </row>
    <row r="11192" spans="21:25" x14ac:dyDescent="0.2">
      <c r="U11192" s="55"/>
      <c r="V11192" s="53"/>
      <c r="W11192" s="53"/>
      <c r="X11192" s="53"/>
      <c r="Y11192" s="55"/>
    </row>
    <row r="11193" spans="21:25" x14ac:dyDescent="0.2">
      <c r="U11193" s="55"/>
      <c r="V11193" s="53"/>
      <c r="W11193" s="53"/>
      <c r="X11193" s="53"/>
      <c r="Y11193" s="55"/>
    </row>
    <row r="11194" spans="21:25" x14ac:dyDescent="0.2">
      <c r="U11194" s="55"/>
      <c r="V11194" s="53"/>
      <c r="W11194" s="53"/>
      <c r="X11194" s="53"/>
      <c r="Y11194" s="55"/>
    </row>
    <row r="11195" spans="21:25" x14ac:dyDescent="0.2">
      <c r="U11195" s="55"/>
      <c r="V11195" s="53"/>
      <c r="W11195" s="53"/>
      <c r="X11195" s="53"/>
      <c r="Y11195" s="55"/>
    </row>
    <row r="11196" spans="21:25" x14ac:dyDescent="0.2">
      <c r="U11196" s="55"/>
      <c r="V11196" s="53"/>
      <c r="W11196" s="53"/>
      <c r="X11196" s="53"/>
      <c r="Y11196" s="55"/>
    </row>
    <row r="11197" spans="21:25" x14ac:dyDescent="0.2">
      <c r="U11197" s="55"/>
      <c r="V11197" s="53"/>
      <c r="W11197" s="53"/>
      <c r="X11197" s="53"/>
      <c r="Y11197" s="55"/>
    </row>
    <row r="11198" spans="21:25" x14ac:dyDescent="0.2">
      <c r="U11198" s="55"/>
      <c r="V11198" s="53"/>
      <c r="W11198" s="53"/>
      <c r="X11198" s="53"/>
      <c r="Y11198" s="55"/>
    </row>
    <row r="11199" spans="21:25" x14ac:dyDescent="0.2">
      <c r="U11199" s="55"/>
      <c r="V11199" s="53"/>
      <c r="W11199" s="53"/>
      <c r="X11199" s="53"/>
      <c r="Y11199" s="55"/>
    </row>
    <row r="11200" spans="21:25" x14ac:dyDescent="0.2">
      <c r="U11200" s="55"/>
      <c r="V11200" s="53"/>
      <c r="W11200" s="53"/>
      <c r="X11200" s="53"/>
      <c r="Y11200" s="55"/>
    </row>
    <row r="11201" spans="21:25" x14ac:dyDescent="0.2">
      <c r="U11201" s="55"/>
      <c r="V11201" s="53"/>
      <c r="W11201" s="53"/>
      <c r="X11201" s="53"/>
      <c r="Y11201" s="55"/>
    </row>
    <row r="11202" spans="21:25" x14ac:dyDescent="0.2">
      <c r="U11202" s="55"/>
      <c r="V11202" s="53"/>
      <c r="W11202" s="53"/>
      <c r="X11202" s="53"/>
      <c r="Y11202" s="55"/>
    </row>
    <row r="11203" spans="21:25" x14ac:dyDescent="0.2">
      <c r="U11203" s="55"/>
      <c r="V11203" s="53"/>
      <c r="W11203" s="53"/>
      <c r="X11203" s="53"/>
      <c r="Y11203" s="55"/>
    </row>
    <row r="11204" spans="21:25" x14ac:dyDescent="0.2">
      <c r="U11204" s="55"/>
      <c r="V11204" s="53"/>
      <c r="W11204" s="53"/>
      <c r="X11204" s="53"/>
      <c r="Y11204" s="55"/>
    </row>
    <row r="11205" spans="21:25" x14ac:dyDescent="0.2">
      <c r="U11205" s="55"/>
      <c r="V11205" s="53"/>
      <c r="W11205" s="53"/>
      <c r="X11205" s="53"/>
      <c r="Y11205" s="55"/>
    </row>
    <row r="11206" spans="21:25" x14ac:dyDescent="0.2">
      <c r="U11206" s="55"/>
      <c r="V11206" s="53"/>
      <c r="W11206" s="53"/>
      <c r="X11206" s="53"/>
      <c r="Y11206" s="55"/>
    </row>
    <row r="11207" spans="21:25" x14ac:dyDescent="0.2">
      <c r="U11207" s="55"/>
      <c r="V11207" s="53"/>
      <c r="W11207" s="53"/>
      <c r="X11207" s="53"/>
      <c r="Y11207" s="55"/>
    </row>
    <row r="11208" spans="21:25" x14ac:dyDescent="0.2">
      <c r="U11208" s="55"/>
      <c r="V11208" s="53"/>
      <c r="W11208" s="53"/>
      <c r="X11208" s="53"/>
      <c r="Y11208" s="55"/>
    </row>
    <row r="11209" spans="21:25" x14ac:dyDescent="0.2">
      <c r="U11209" s="55"/>
      <c r="V11209" s="53"/>
      <c r="W11209" s="53"/>
      <c r="X11209" s="53"/>
      <c r="Y11209" s="55"/>
    </row>
    <row r="11210" spans="21:25" x14ac:dyDescent="0.2">
      <c r="U11210" s="55"/>
      <c r="V11210" s="53"/>
      <c r="W11210" s="53"/>
      <c r="X11210" s="53"/>
      <c r="Y11210" s="55"/>
    </row>
    <row r="11211" spans="21:25" x14ac:dyDescent="0.2">
      <c r="U11211" s="55"/>
      <c r="V11211" s="53"/>
      <c r="W11211" s="53"/>
      <c r="X11211" s="53"/>
      <c r="Y11211" s="55"/>
    </row>
    <row r="11212" spans="21:25" x14ac:dyDescent="0.2">
      <c r="U11212" s="55"/>
      <c r="V11212" s="53"/>
      <c r="W11212" s="53"/>
      <c r="X11212" s="53"/>
      <c r="Y11212" s="55"/>
    </row>
    <row r="11213" spans="21:25" x14ac:dyDescent="0.2">
      <c r="U11213" s="55"/>
      <c r="V11213" s="53"/>
      <c r="W11213" s="53"/>
      <c r="X11213" s="53"/>
      <c r="Y11213" s="55"/>
    </row>
    <row r="11214" spans="21:25" x14ac:dyDescent="0.2">
      <c r="U11214" s="55"/>
      <c r="V11214" s="53"/>
      <c r="W11214" s="53"/>
      <c r="X11214" s="53"/>
      <c r="Y11214" s="55"/>
    </row>
    <row r="11215" spans="21:25" x14ac:dyDescent="0.2">
      <c r="U11215" s="55"/>
      <c r="V11215" s="53"/>
      <c r="W11215" s="53"/>
      <c r="X11215" s="53"/>
      <c r="Y11215" s="55"/>
    </row>
    <row r="11216" spans="21:25" x14ac:dyDescent="0.2">
      <c r="U11216" s="55"/>
      <c r="V11216" s="53"/>
      <c r="W11216" s="53"/>
      <c r="X11216" s="53"/>
      <c r="Y11216" s="55"/>
    </row>
    <row r="11217" spans="21:25" x14ac:dyDescent="0.2">
      <c r="U11217" s="55"/>
      <c r="V11217" s="53"/>
      <c r="W11217" s="53"/>
      <c r="X11217" s="53"/>
      <c r="Y11217" s="55"/>
    </row>
    <row r="11218" spans="21:25" x14ac:dyDescent="0.2">
      <c r="U11218" s="55"/>
      <c r="V11218" s="53"/>
      <c r="W11218" s="53"/>
      <c r="X11218" s="53"/>
      <c r="Y11218" s="55"/>
    </row>
    <row r="11219" spans="21:25" x14ac:dyDescent="0.2">
      <c r="U11219" s="55"/>
      <c r="V11219" s="53"/>
      <c r="W11219" s="53"/>
      <c r="X11219" s="53"/>
      <c r="Y11219" s="55"/>
    </row>
    <row r="11220" spans="21:25" x14ac:dyDescent="0.2">
      <c r="U11220" s="55"/>
      <c r="V11220" s="53"/>
      <c r="W11220" s="53"/>
      <c r="X11220" s="53"/>
      <c r="Y11220" s="55"/>
    </row>
    <row r="11221" spans="21:25" x14ac:dyDescent="0.2">
      <c r="U11221" s="55"/>
      <c r="V11221" s="53"/>
      <c r="W11221" s="53"/>
      <c r="X11221" s="53"/>
      <c r="Y11221" s="55"/>
    </row>
    <row r="11222" spans="21:25" x14ac:dyDescent="0.2">
      <c r="U11222" s="55"/>
      <c r="V11222" s="53"/>
      <c r="W11222" s="53"/>
      <c r="X11222" s="53"/>
      <c r="Y11222" s="55"/>
    </row>
    <row r="11223" spans="21:25" x14ac:dyDescent="0.2">
      <c r="U11223" s="55"/>
      <c r="V11223" s="53"/>
      <c r="W11223" s="53"/>
      <c r="X11223" s="53"/>
      <c r="Y11223" s="55"/>
    </row>
    <row r="11224" spans="21:25" x14ac:dyDescent="0.2">
      <c r="U11224" s="55"/>
      <c r="V11224" s="53"/>
      <c r="W11224" s="53"/>
      <c r="X11224" s="53"/>
      <c r="Y11224" s="55"/>
    </row>
    <row r="11225" spans="21:25" x14ac:dyDescent="0.2">
      <c r="U11225" s="55"/>
      <c r="V11225" s="53"/>
      <c r="W11225" s="53"/>
      <c r="X11225" s="53"/>
      <c r="Y11225" s="55"/>
    </row>
    <row r="11226" spans="21:25" x14ac:dyDescent="0.2">
      <c r="U11226" s="55"/>
      <c r="V11226" s="53"/>
      <c r="W11226" s="53"/>
      <c r="X11226" s="53"/>
      <c r="Y11226" s="55"/>
    </row>
    <row r="11227" spans="21:25" x14ac:dyDescent="0.2">
      <c r="U11227" s="55"/>
      <c r="V11227" s="53"/>
      <c r="W11227" s="53"/>
      <c r="X11227" s="53"/>
      <c r="Y11227" s="55"/>
    </row>
    <row r="11228" spans="21:25" x14ac:dyDescent="0.2">
      <c r="U11228" s="55"/>
      <c r="V11228" s="53"/>
      <c r="W11228" s="53"/>
      <c r="X11228" s="53"/>
      <c r="Y11228" s="55"/>
    </row>
    <row r="11229" spans="21:25" x14ac:dyDescent="0.2">
      <c r="U11229" s="55"/>
      <c r="V11229" s="53"/>
      <c r="W11229" s="53"/>
      <c r="X11229" s="53"/>
      <c r="Y11229" s="55"/>
    </row>
    <row r="11230" spans="21:25" x14ac:dyDescent="0.2">
      <c r="U11230" s="55"/>
      <c r="V11230" s="53"/>
      <c r="W11230" s="53"/>
      <c r="X11230" s="53"/>
      <c r="Y11230" s="55"/>
    </row>
    <row r="11231" spans="21:25" x14ac:dyDescent="0.2">
      <c r="U11231" s="55"/>
      <c r="V11231" s="53"/>
      <c r="W11231" s="53"/>
      <c r="X11231" s="53"/>
      <c r="Y11231" s="55"/>
    </row>
    <row r="11232" spans="21:25" x14ac:dyDescent="0.2">
      <c r="U11232" s="55"/>
      <c r="V11232" s="53"/>
      <c r="W11232" s="53"/>
      <c r="X11232" s="53"/>
      <c r="Y11232" s="55"/>
    </row>
    <row r="11233" spans="21:25" x14ac:dyDescent="0.2">
      <c r="U11233" s="55"/>
      <c r="V11233" s="53"/>
      <c r="W11233" s="53"/>
      <c r="X11233" s="53"/>
      <c r="Y11233" s="55"/>
    </row>
    <row r="11234" spans="21:25" x14ac:dyDescent="0.2">
      <c r="U11234" s="55"/>
      <c r="V11234" s="53"/>
      <c r="W11234" s="53"/>
      <c r="X11234" s="53"/>
      <c r="Y11234" s="55"/>
    </row>
    <row r="11235" spans="21:25" x14ac:dyDescent="0.2">
      <c r="U11235" s="55"/>
      <c r="V11235" s="53"/>
      <c r="W11235" s="53"/>
      <c r="X11235" s="53"/>
      <c r="Y11235" s="55"/>
    </row>
    <row r="11236" spans="21:25" x14ac:dyDescent="0.2">
      <c r="U11236" s="55"/>
      <c r="V11236" s="53"/>
      <c r="W11236" s="53"/>
      <c r="X11236" s="53"/>
      <c r="Y11236" s="55"/>
    </row>
    <row r="11237" spans="21:25" x14ac:dyDescent="0.2">
      <c r="U11237" s="55"/>
      <c r="V11237" s="53"/>
      <c r="W11237" s="53"/>
      <c r="X11237" s="53"/>
      <c r="Y11237" s="55"/>
    </row>
    <row r="11238" spans="21:25" x14ac:dyDescent="0.2">
      <c r="U11238" s="55"/>
      <c r="V11238" s="53"/>
      <c r="W11238" s="53"/>
      <c r="X11238" s="53"/>
      <c r="Y11238" s="55"/>
    </row>
    <row r="11239" spans="21:25" x14ac:dyDescent="0.2">
      <c r="U11239" s="55"/>
      <c r="V11239" s="53"/>
      <c r="W11239" s="53"/>
      <c r="X11239" s="53"/>
      <c r="Y11239" s="55"/>
    </row>
    <row r="11240" spans="21:25" x14ac:dyDescent="0.2">
      <c r="U11240" s="55"/>
      <c r="V11240" s="53"/>
      <c r="W11240" s="53"/>
      <c r="X11240" s="53"/>
      <c r="Y11240" s="55"/>
    </row>
    <row r="11241" spans="21:25" x14ac:dyDescent="0.2">
      <c r="U11241" s="55"/>
      <c r="V11241" s="53"/>
      <c r="W11241" s="53"/>
      <c r="X11241" s="53"/>
      <c r="Y11241" s="55"/>
    </row>
    <row r="11242" spans="21:25" x14ac:dyDescent="0.2">
      <c r="U11242" s="55"/>
      <c r="V11242" s="53"/>
      <c r="W11242" s="53"/>
      <c r="X11242" s="53"/>
      <c r="Y11242" s="55"/>
    </row>
    <row r="11243" spans="21:25" x14ac:dyDescent="0.2">
      <c r="U11243" s="55"/>
      <c r="V11243" s="53"/>
      <c r="W11243" s="53"/>
      <c r="X11243" s="53"/>
      <c r="Y11243" s="55"/>
    </row>
    <row r="11244" spans="21:25" x14ac:dyDescent="0.2">
      <c r="U11244" s="55"/>
      <c r="V11244" s="53"/>
      <c r="W11244" s="53"/>
      <c r="X11244" s="53"/>
      <c r="Y11244" s="55"/>
    </row>
    <row r="11245" spans="21:25" x14ac:dyDescent="0.2">
      <c r="U11245" s="55"/>
      <c r="V11245" s="53"/>
      <c r="W11245" s="53"/>
      <c r="X11245" s="53"/>
      <c r="Y11245" s="55"/>
    </row>
    <row r="11246" spans="21:25" x14ac:dyDescent="0.2">
      <c r="U11246" s="55"/>
      <c r="V11246" s="53"/>
      <c r="W11246" s="53"/>
      <c r="X11246" s="53"/>
      <c r="Y11246" s="55"/>
    </row>
    <row r="11247" spans="21:25" x14ac:dyDescent="0.2">
      <c r="U11247" s="55"/>
      <c r="V11247" s="53"/>
      <c r="W11247" s="53"/>
      <c r="X11247" s="53"/>
      <c r="Y11247" s="55"/>
    </row>
    <row r="11248" spans="21:25" x14ac:dyDescent="0.2">
      <c r="U11248" s="55"/>
      <c r="V11248" s="53"/>
      <c r="W11248" s="53"/>
      <c r="X11248" s="53"/>
      <c r="Y11248" s="55"/>
    </row>
    <row r="11249" spans="21:25" x14ac:dyDescent="0.2">
      <c r="U11249" s="55"/>
      <c r="V11249" s="53"/>
      <c r="W11249" s="53"/>
      <c r="X11249" s="53"/>
      <c r="Y11249" s="55"/>
    </row>
    <row r="11250" spans="21:25" x14ac:dyDescent="0.2">
      <c r="U11250" s="55"/>
      <c r="V11250" s="53"/>
      <c r="W11250" s="53"/>
      <c r="X11250" s="53"/>
      <c r="Y11250" s="55"/>
    </row>
    <row r="11251" spans="21:25" x14ac:dyDescent="0.2">
      <c r="U11251" s="55"/>
      <c r="V11251" s="53"/>
      <c r="W11251" s="53"/>
      <c r="X11251" s="53"/>
      <c r="Y11251" s="55"/>
    </row>
    <row r="11252" spans="21:25" x14ac:dyDescent="0.2">
      <c r="U11252" s="55"/>
      <c r="V11252" s="53"/>
      <c r="W11252" s="53"/>
      <c r="X11252" s="53"/>
      <c r="Y11252" s="55"/>
    </row>
    <row r="11253" spans="21:25" x14ac:dyDescent="0.2">
      <c r="U11253" s="55"/>
      <c r="V11253" s="53"/>
      <c r="W11253" s="53"/>
      <c r="X11253" s="53"/>
      <c r="Y11253" s="55"/>
    </row>
    <row r="11254" spans="21:25" x14ac:dyDescent="0.2">
      <c r="U11254" s="55"/>
      <c r="V11254" s="53"/>
      <c r="W11254" s="53"/>
      <c r="X11254" s="53"/>
      <c r="Y11254" s="55"/>
    </row>
    <row r="11255" spans="21:25" x14ac:dyDescent="0.2">
      <c r="U11255" s="55"/>
      <c r="V11255" s="53"/>
      <c r="W11255" s="53"/>
      <c r="X11255" s="53"/>
      <c r="Y11255" s="55"/>
    </row>
    <row r="11256" spans="21:25" x14ac:dyDescent="0.2">
      <c r="U11256" s="55"/>
      <c r="V11256" s="53"/>
      <c r="W11256" s="53"/>
      <c r="X11256" s="53"/>
      <c r="Y11256" s="55"/>
    </row>
    <row r="11257" spans="21:25" x14ac:dyDescent="0.2">
      <c r="U11257" s="55"/>
      <c r="V11257" s="53"/>
      <c r="W11257" s="53"/>
      <c r="X11257" s="53"/>
      <c r="Y11257" s="55"/>
    </row>
    <row r="11258" spans="21:25" x14ac:dyDescent="0.2">
      <c r="U11258" s="55"/>
      <c r="V11258" s="53"/>
      <c r="W11258" s="53"/>
      <c r="X11258" s="53"/>
      <c r="Y11258" s="55"/>
    </row>
    <row r="11259" spans="21:25" x14ac:dyDescent="0.2">
      <c r="U11259" s="55"/>
      <c r="V11259" s="53"/>
      <c r="W11259" s="53"/>
      <c r="X11259" s="53"/>
      <c r="Y11259" s="55"/>
    </row>
    <row r="11260" spans="21:25" x14ac:dyDescent="0.2">
      <c r="U11260" s="55"/>
      <c r="V11260" s="53"/>
      <c r="W11260" s="53"/>
      <c r="X11260" s="53"/>
      <c r="Y11260" s="55"/>
    </row>
    <row r="11261" spans="21:25" x14ac:dyDescent="0.2">
      <c r="U11261" s="55"/>
      <c r="V11261" s="53"/>
      <c r="W11261" s="53"/>
      <c r="X11261" s="53"/>
      <c r="Y11261" s="55"/>
    </row>
    <row r="11262" spans="21:25" x14ac:dyDescent="0.2">
      <c r="U11262" s="55"/>
      <c r="V11262" s="53"/>
      <c r="W11262" s="53"/>
      <c r="X11262" s="53"/>
      <c r="Y11262" s="55"/>
    </row>
    <row r="11263" spans="21:25" x14ac:dyDescent="0.2">
      <c r="U11263" s="55"/>
      <c r="V11263" s="53"/>
      <c r="W11263" s="53"/>
      <c r="X11263" s="53"/>
      <c r="Y11263" s="55"/>
    </row>
    <row r="11264" spans="21:25" x14ac:dyDescent="0.2">
      <c r="U11264" s="55"/>
      <c r="V11264" s="53"/>
      <c r="W11264" s="53"/>
      <c r="X11264" s="53"/>
      <c r="Y11264" s="55"/>
    </row>
    <row r="11265" spans="21:25" x14ac:dyDescent="0.2">
      <c r="U11265" s="55"/>
      <c r="V11265" s="53"/>
      <c r="W11265" s="53"/>
      <c r="X11265" s="53"/>
      <c r="Y11265" s="55"/>
    </row>
    <row r="11266" spans="21:25" x14ac:dyDescent="0.2">
      <c r="U11266" s="55"/>
      <c r="V11266" s="53"/>
      <c r="W11266" s="53"/>
      <c r="X11266" s="53"/>
      <c r="Y11266" s="55"/>
    </row>
    <row r="11267" spans="21:25" x14ac:dyDescent="0.2">
      <c r="U11267" s="55"/>
      <c r="V11267" s="53"/>
      <c r="W11267" s="53"/>
      <c r="X11267" s="53"/>
      <c r="Y11267" s="55"/>
    </row>
    <row r="11268" spans="21:25" x14ac:dyDescent="0.2">
      <c r="U11268" s="55"/>
      <c r="V11268" s="53"/>
      <c r="W11268" s="53"/>
      <c r="X11268" s="53"/>
      <c r="Y11268" s="55"/>
    </row>
    <row r="11269" spans="21:25" x14ac:dyDescent="0.2">
      <c r="U11269" s="55"/>
      <c r="V11269" s="53"/>
      <c r="W11269" s="53"/>
      <c r="X11269" s="53"/>
      <c r="Y11269" s="55"/>
    </row>
    <row r="11270" spans="21:25" x14ac:dyDescent="0.2">
      <c r="U11270" s="55"/>
      <c r="V11270" s="53"/>
      <c r="W11270" s="53"/>
      <c r="X11270" s="53"/>
      <c r="Y11270" s="55"/>
    </row>
    <row r="11271" spans="21:25" x14ac:dyDescent="0.2">
      <c r="U11271" s="55"/>
      <c r="V11271" s="53"/>
      <c r="W11271" s="53"/>
      <c r="X11271" s="53"/>
      <c r="Y11271" s="55"/>
    </row>
    <row r="11272" spans="21:25" x14ac:dyDescent="0.2">
      <c r="U11272" s="55"/>
      <c r="V11272" s="53"/>
      <c r="W11272" s="53"/>
      <c r="X11272" s="53"/>
      <c r="Y11272" s="55"/>
    </row>
    <row r="11273" spans="21:25" x14ac:dyDescent="0.2">
      <c r="U11273" s="55"/>
      <c r="V11273" s="53"/>
      <c r="W11273" s="53"/>
      <c r="X11273" s="53"/>
      <c r="Y11273" s="55"/>
    </row>
    <row r="11274" spans="21:25" x14ac:dyDescent="0.2">
      <c r="U11274" s="55"/>
      <c r="V11274" s="53"/>
      <c r="W11274" s="53"/>
      <c r="X11274" s="53"/>
      <c r="Y11274" s="55"/>
    </row>
    <row r="11275" spans="21:25" x14ac:dyDescent="0.2">
      <c r="U11275" s="55"/>
      <c r="V11275" s="53"/>
      <c r="W11275" s="53"/>
      <c r="X11275" s="53"/>
      <c r="Y11275" s="55"/>
    </row>
    <row r="11276" spans="21:25" x14ac:dyDescent="0.2">
      <c r="U11276" s="55"/>
      <c r="V11276" s="53"/>
      <c r="W11276" s="53"/>
      <c r="X11276" s="53"/>
      <c r="Y11276" s="55"/>
    </row>
    <row r="11277" spans="21:25" x14ac:dyDescent="0.2">
      <c r="U11277" s="55"/>
      <c r="V11277" s="53"/>
      <c r="W11277" s="53"/>
      <c r="X11277" s="53"/>
      <c r="Y11277" s="55"/>
    </row>
    <row r="11278" spans="21:25" x14ac:dyDescent="0.2">
      <c r="U11278" s="55"/>
      <c r="V11278" s="53"/>
      <c r="W11278" s="53"/>
      <c r="X11278" s="53"/>
      <c r="Y11278" s="55"/>
    </row>
    <row r="11279" spans="21:25" x14ac:dyDescent="0.2">
      <c r="U11279" s="55"/>
      <c r="V11279" s="53"/>
      <c r="W11279" s="53"/>
      <c r="X11279" s="53"/>
      <c r="Y11279" s="55"/>
    </row>
    <row r="11280" spans="21:25" x14ac:dyDescent="0.2">
      <c r="U11280" s="55"/>
      <c r="V11280" s="53"/>
      <c r="W11280" s="53"/>
      <c r="X11280" s="53"/>
      <c r="Y11280" s="55"/>
    </row>
    <row r="11281" spans="21:25" x14ac:dyDescent="0.2">
      <c r="U11281" s="55"/>
      <c r="V11281" s="53"/>
      <c r="W11281" s="53"/>
      <c r="X11281" s="53"/>
      <c r="Y11281" s="55"/>
    </row>
    <row r="11282" spans="21:25" x14ac:dyDescent="0.2">
      <c r="U11282" s="55"/>
      <c r="V11282" s="53"/>
      <c r="W11282" s="53"/>
      <c r="X11282" s="53"/>
      <c r="Y11282" s="55"/>
    </row>
    <row r="11283" spans="21:25" x14ac:dyDescent="0.2">
      <c r="U11283" s="55"/>
      <c r="V11283" s="53"/>
      <c r="W11283" s="53"/>
      <c r="X11283" s="53"/>
      <c r="Y11283" s="55"/>
    </row>
    <row r="11284" spans="21:25" x14ac:dyDescent="0.2">
      <c r="U11284" s="55"/>
      <c r="V11284" s="53"/>
      <c r="W11284" s="53"/>
      <c r="X11284" s="53"/>
      <c r="Y11284" s="55"/>
    </row>
    <row r="11285" spans="21:25" x14ac:dyDescent="0.2">
      <c r="U11285" s="55"/>
      <c r="V11285" s="53"/>
      <c r="W11285" s="53"/>
      <c r="X11285" s="53"/>
      <c r="Y11285" s="55"/>
    </row>
    <row r="11286" spans="21:25" x14ac:dyDescent="0.2">
      <c r="U11286" s="55"/>
      <c r="V11286" s="53"/>
      <c r="W11286" s="53"/>
      <c r="X11286" s="53"/>
      <c r="Y11286" s="55"/>
    </row>
    <row r="11287" spans="21:25" x14ac:dyDescent="0.2">
      <c r="U11287" s="55"/>
      <c r="V11287" s="53"/>
      <c r="W11287" s="53"/>
      <c r="X11287" s="53"/>
      <c r="Y11287" s="55"/>
    </row>
    <row r="11288" spans="21:25" x14ac:dyDescent="0.2">
      <c r="U11288" s="55"/>
      <c r="V11288" s="53"/>
      <c r="W11288" s="53"/>
      <c r="X11288" s="53"/>
      <c r="Y11288" s="55"/>
    </row>
    <row r="11289" spans="21:25" x14ac:dyDescent="0.2">
      <c r="U11289" s="55"/>
      <c r="V11289" s="53"/>
      <c r="W11289" s="53"/>
      <c r="X11289" s="53"/>
      <c r="Y11289" s="55"/>
    </row>
    <row r="11290" spans="21:25" x14ac:dyDescent="0.2">
      <c r="U11290" s="55"/>
      <c r="V11290" s="53"/>
      <c r="W11290" s="53"/>
      <c r="X11290" s="53"/>
      <c r="Y11290" s="55"/>
    </row>
    <row r="11291" spans="21:25" x14ac:dyDescent="0.2">
      <c r="U11291" s="55"/>
      <c r="V11291" s="53"/>
      <c r="W11291" s="53"/>
      <c r="X11291" s="53"/>
      <c r="Y11291" s="55"/>
    </row>
    <row r="11292" spans="21:25" x14ac:dyDescent="0.2">
      <c r="U11292" s="55"/>
      <c r="V11292" s="53"/>
      <c r="W11292" s="53"/>
      <c r="X11292" s="53"/>
      <c r="Y11292" s="55"/>
    </row>
    <row r="11293" spans="21:25" x14ac:dyDescent="0.2">
      <c r="U11293" s="55"/>
      <c r="V11293" s="53"/>
      <c r="W11293" s="53"/>
      <c r="X11293" s="53"/>
      <c r="Y11293" s="55"/>
    </row>
    <row r="11294" spans="21:25" x14ac:dyDescent="0.2">
      <c r="U11294" s="55"/>
      <c r="V11294" s="53"/>
      <c r="W11294" s="53"/>
      <c r="X11294" s="53"/>
      <c r="Y11294" s="55"/>
    </row>
    <row r="11295" spans="21:25" x14ac:dyDescent="0.2">
      <c r="U11295" s="55"/>
      <c r="V11295" s="53"/>
      <c r="W11295" s="53"/>
      <c r="X11295" s="53"/>
      <c r="Y11295" s="55"/>
    </row>
    <row r="11296" spans="21:25" x14ac:dyDescent="0.2">
      <c r="U11296" s="55"/>
      <c r="V11296" s="53"/>
      <c r="W11296" s="53"/>
      <c r="X11296" s="53"/>
      <c r="Y11296" s="55"/>
    </row>
    <row r="11297" spans="21:25" x14ac:dyDescent="0.2">
      <c r="U11297" s="55"/>
      <c r="V11297" s="53"/>
      <c r="W11297" s="53"/>
      <c r="X11297" s="53"/>
      <c r="Y11297" s="55"/>
    </row>
    <row r="11298" spans="21:25" x14ac:dyDescent="0.2">
      <c r="U11298" s="55"/>
      <c r="V11298" s="53"/>
      <c r="W11298" s="53"/>
      <c r="X11298" s="53"/>
      <c r="Y11298" s="55"/>
    </row>
    <row r="11299" spans="21:25" x14ac:dyDescent="0.2">
      <c r="U11299" s="55"/>
      <c r="V11299" s="53"/>
      <c r="W11299" s="53"/>
      <c r="X11299" s="53"/>
      <c r="Y11299" s="55"/>
    </row>
    <row r="11300" spans="21:25" x14ac:dyDescent="0.2">
      <c r="U11300" s="55"/>
      <c r="V11300" s="53"/>
      <c r="W11300" s="53"/>
      <c r="X11300" s="53"/>
      <c r="Y11300" s="55"/>
    </row>
    <row r="11301" spans="21:25" x14ac:dyDescent="0.2">
      <c r="U11301" s="55"/>
      <c r="V11301" s="53"/>
      <c r="W11301" s="53"/>
      <c r="X11301" s="53"/>
      <c r="Y11301" s="55"/>
    </row>
    <row r="11302" spans="21:25" x14ac:dyDescent="0.2">
      <c r="U11302" s="55"/>
      <c r="V11302" s="53"/>
      <c r="W11302" s="53"/>
      <c r="X11302" s="53"/>
      <c r="Y11302" s="55"/>
    </row>
    <row r="11303" spans="21:25" x14ac:dyDescent="0.2">
      <c r="U11303" s="55"/>
      <c r="V11303" s="53"/>
      <c r="W11303" s="53"/>
      <c r="X11303" s="53"/>
      <c r="Y11303" s="55"/>
    </row>
    <row r="11304" spans="21:25" x14ac:dyDescent="0.2">
      <c r="U11304" s="55"/>
      <c r="V11304" s="53"/>
      <c r="W11304" s="53"/>
      <c r="X11304" s="53"/>
      <c r="Y11304" s="55"/>
    </row>
    <row r="11305" spans="21:25" x14ac:dyDescent="0.2">
      <c r="U11305" s="55"/>
      <c r="V11305" s="53"/>
      <c r="W11305" s="53"/>
      <c r="X11305" s="53"/>
      <c r="Y11305" s="55"/>
    </row>
    <row r="11306" spans="21:25" x14ac:dyDescent="0.2">
      <c r="U11306" s="55"/>
      <c r="V11306" s="53"/>
      <c r="W11306" s="53"/>
      <c r="X11306" s="53"/>
      <c r="Y11306" s="55"/>
    </row>
    <row r="11307" spans="21:25" x14ac:dyDescent="0.2">
      <c r="U11307" s="55"/>
      <c r="V11307" s="53"/>
      <c r="W11307" s="53"/>
      <c r="X11307" s="53"/>
      <c r="Y11307" s="55"/>
    </row>
    <row r="11308" spans="21:25" x14ac:dyDescent="0.2">
      <c r="U11308" s="55"/>
      <c r="V11308" s="53"/>
      <c r="W11308" s="53"/>
      <c r="X11308" s="53"/>
      <c r="Y11308" s="55"/>
    </row>
    <row r="11309" spans="21:25" x14ac:dyDescent="0.2">
      <c r="U11309" s="55"/>
      <c r="V11309" s="53"/>
      <c r="W11309" s="53"/>
      <c r="X11309" s="53"/>
      <c r="Y11309" s="55"/>
    </row>
    <row r="11310" spans="21:25" x14ac:dyDescent="0.2">
      <c r="U11310" s="55"/>
      <c r="V11310" s="53"/>
      <c r="W11310" s="53"/>
      <c r="X11310" s="53"/>
      <c r="Y11310" s="55"/>
    </row>
    <row r="11311" spans="21:25" x14ac:dyDescent="0.2">
      <c r="U11311" s="55"/>
      <c r="V11311" s="53"/>
      <c r="W11311" s="53"/>
      <c r="X11311" s="53"/>
      <c r="Y11311" s="55"/>
    </row>
    <row r="11312" spans="21:25" x14ac:dyDescent="0.2">
      <c r="U11312" s="55"/>
      <c r="V11312" s="53"/>
      <c r="W11312" s="53"/>
      <c r="X11312" s="53"/>
      <c r="Y11312" s="55"/>
    </row>
    <row r="11313" spans="21:25" x14ac:dyDescent="0.2">
      <c r="U11313" s="55"/>
      <c r="V11313" s="53"/>
      <c r="W11313" s="53"/>
      <c r="X11313" s="53"/>
      <c r="Y11313" s="55"/>
    </row>
    <row r="11314" spans="21:25" x14ac:dyDescent="0.2">
      <c r="U11314" s="55"/>
      <c r="V11314" s="53"/>
      <c r="W11314" s="53"/>
      <c r="X11314" s="53"/>
      <c r="Y11314" s="55"/>
    </row>
    <row r="11315" spans="21:25" x14ac:dyDescent="0.2">
      <c r="U11315" s="55"/>
      <c r="V11315" s="53"/>
      <c r="W11315" s="53"/>
      <c r="X11315" s="53"/>
      <c r="Y11315" s="55"/>
    </row>
    <row r="11316" spans="21:25" x14ac:dyDescent="0.2">
      <c r="U11316" s="55"/>
      <c r="V11316" s="53"/>
      <c r="W11316" s="53"/>
      <c r="X11316" s="53"/>
      <c r="Y11316" s="55"/>
    </row>
    <row r="11317" spans="21:25" x14ac:dyDescent="0.2">
      <c r="U11317" s="55"/>
      <c r="V11317" s="53"/>
      <c r="W11317" s="53"/>
      <c r="X11317" s="53"/>
      <c r="Y11317" s="55"/>
    </row>
    <row r="11318" spans="21:25" x14ac:dyDescent="0.2">
      <c r="U11318" s="55"/>
      <c r="V11318" s="53"/>
      <c r="W11318" s="53"/>
      <c r="X11318" s="53"/>
      <c r="Y11318" s="55"/>
    </row>
    <row r="11319" spans="21:25" x14ac:dyDescent="0.2">
      <c r="U11319" s="55"/>
      <c r="V11319" s="53"/>
      <c r="W11319" s="53"/>
      <c r="X11319" s="53"/>
      <c r="Y11319" s="55"/>
    </row>
    <row r="11320" spans="21:25" x14ac:dyDescent="0.2">
      <c r="U11320" s="55"/>
      <c r="V11320" s="53"/>
      <c r="W11320" s="53"/>
      <c r="X11320" s="53"/>
      <c r="Y11320" s="55"/>
    </row>
    <row r="11321" spans="21:25" x14ac:dyDescent="0.2">
      <c r="U11321" s="55"/>
      <c r="V11321" s="53"/>
      <c r="W11321" s="53"/>
      <c r="X11321" s="53"/>
      <c r="Y11321" s="55"/>
    </row>
    <row r="11322" spans="21:25" x14ac:dyDescent="0.2">
      <c r="U11322" s="55"/>
      <c r="V11322" s="53"/>
      <c r="W11322" s="53"/>
      <c r="X11322" s="53"/>
      <c r="Y11322" s="55"/>
    </row>
    <row r="11323" spans="21:25" x14ac:dyDescent="0.2">
      <c r="U11323" s="55"/>
      <c r="V11323" s="53"/>
      <c r="W11323" s="53"/>
      <c r="X11323" s="53"/>
      <c r="Y11323" s="55"/>
    </row>
    <row r="11324" spans="21:25" x14ac:dyDescent="0.2">
      <c r="U11324" s="55"/>
      <c r="V11324" s="53"/>
      <c r="W11324" s="53"/>
      <c r="X11324" s="53"/>
      <c r="Y11324" s="55"/>
    </row>
    <row r="11325" spans="21:25" x14ac:dyDescent="0.2">
      <c r="U11325" s="55"/>
      <c r="V11325" s="53"/>
      <c r="W11325" s="53"/>
      <c r="X11325" s="53"/>
      <c r="Y11325" s="55"/>
    </row>
    <row r="11326" spans="21:25" x14ac:dyDescent="0.2">
      <c r="U11326" s="55"/>
      <c r="V11326" s="53"/>
      <c r="W11326" s="53"/>
      <c r="X11326" s="53"/>
      <c r="Y11326" s="55"/>
    </row>
    <row r="11327" spans="21:25" x14ac:dyDescent="0.2">
      <c r="U11327" s="55"/>
      <c r="V11327" s="53"/>
      <c r="W11327" s="53"/>
      <c r="X11327" s="53"/>
      <c r="Y11327" s="55"/>
    </row>
    <row r="11328" spans="21:25" x14ac:dyDescent="0.2">
      <c r="U11328" s="55"/>
      <c r="V11328" s="53"/>
      <c r="W11328" s="53"/>
      <c r="X11328" s="53"/>
      <c r="Y11328" s="55"/>
    </row>
    <row r="11329" spans="21:25" x14ac:dyDescent="0.2">
      <c r="U11329" s="55"/>
      <c r="V11329" s="53"/>
      <c r="W11329" s="53"/>
      <c r="X11329" s="53"/>
      <c r="Y11329" s="55"/>
    </row>
    <row r="11330" spans="21:25" x14ac:dyDescent="0.2">
      <c r="U11330" s="55"/>
      <c r="V11330" s="53"/>
      <c r="W11330" s="53"/>
      <c r="X11330" s="53"/>
      <c r="Y11330" s="55"/>
    </row>
    <row r="11331" spans="21:25" x14ac:dyDescent="0.2">
      <c r="U11331" s="55"/>
      <c r="V11331" s="53"/>
      <c r="W11331" s="53"/>
      <c r="X11331" s="53"/>
      <c r="Y11331" s="55"/>
    </row>
    <row r="11332" spans="21:25" x14ac:dyDescent="0.2">
      <c r="U11332" s="55"/>
      <c r="V11332" s="53"/>
      <c r="W11332" s="53"/>
      <c r="X11332" s="53"/>
      <c r="Y11332" s="55"/>
    </row>
    <row r="11333" spans="21:25" x14ac:dyDescent="0.2">
      <c r="U11333" s="55"/>
      <c r="V11333" s="53"/>
      <c r="W11333" s="53"/>
      <c r="X11333" s="53"/>
      <c r="Y11333" s="55"/>
    </row>
    <row r="11334" spans="21:25" x14ac:dyDescent="0.2">
      <c r="U11334" s="55"/>
      <c r="V11334" s="53"/>
      <c r="W11334" s="53"/>
      <c r="X11334" s="53"/>
      <c r="Y11334" s="55"/>
    </row>
    <row r="11335" spans="21:25" x14ac:dyDescent="0.2">
      <c r="U11335" s="55"/>
      <c r="V11335" s="53"/>
      <c r="W11335" s="53"/>
      <c r="X11335" s="53"/>
      <c r="Y11335" s="55"/>
    </row>
    <row r="11336" spans="21:25" x14ac:dyDescent="0.2">
      <c r="U11336" s="55"/>
      <c r="V11336" s="53"/>
      <c r="W11336" s="53"/>
      <c r="X11336" s="53"/>
      <c r="Y11336" s="55"/>
    </row>
    <row r="11337" spans="21:25" x14ac:dyDescent="0.2">
      <c r="U11337" s="55"/>
      <c r="V11337" s="53"/>
      <c r="W11337" s="53"/>
      <c r="X11337" s="53"/>
      <c r="Y11337" s="55"/>
    </row>
    <row r="11338" spans="21:25" x14ac:dyDescent="0.2">
      <c r="U11338" s="55"/>
      <c r="V11338" s="53"/>
      <c r="W11338" s="53"/>
      <c r="X11338" s="53"/>
      <c r="Y11338" s="55"/>
    </row>
    <row r="11339" spans="21:25" x14ac:dyDescent="0.2">
      <c r="U11339" s="55"/>
      <c r="V11339" s="53"/>
      <c r="W11339" s="53"/>
      <c r="X11339" s="53"/>
      <c r="Y11339" s="55"/>
    </row>
    <row r="11340" spans="21:25" x14ac:dyDescent="0.2">
      <c r="U11340" s="55"/>
      <c r="V11340" s="53"/>
      <c r="W11340" s="53"/>
      <c r="X11340" s="53"/>
      <c r="Y11340" s="55"/>
    </row>
    <row r="11341" spans="21:25" x14ac:dyDescent="0.2">
      <c r="U11341" s="55"/>
      <c r="V11341" s="53"/>
      <c r="W11341" s="53"/>
      <c r="X11341" s="53"/>
      <c r="Y11341" s="55"/>
    </row>
    <row r="11342" spans="21:25" x14ac:dyDescent="0.2">
      <c r="U11342" s="55"/>
      <c r="V11342" s="53"/>
      <c r="W11342" s="53"/>
      <c r="X11342" s="53"/>
      <c r="Y11342" s="55"/>
    </row>
    <row r="11343" spans="21:25" x14ac:dyDescent="0.2">
      <c r="U11343" s="55"/>
      <c r="V11343" s="53"/>
      <c r="W11343" s="53"/>
      <c r="X11343" s="53"/>
      <c r="Y11343" s="55"/>
    </row>
    <row r="11344" spans="21:25" x14ac:dyDescent="0.2">
      <c r="U11344" s="55"/>
      <c r="V11344" s="53"/>
      <c r="W11344" s="53"/>
      <c r="X11344" s="53"/>
      <c r="Y11344" s="55"/>
    </row>
    <row r="11345" spans="21:25" x14ac:dyDescent="0.2">
      <c r="U11345" s="55"/>
      <c r="V11345" s="53"/>
      <c r="W11345" s="53"/>
      <c r="X11345" s="53"/>
      <c r="Y11345" s="55"/>
    </row>
    <row r="11346" spans="21:25" x14ac:dyDescent="0.2">
      <c r="U11346" s="55"/>
      <c r="V11346" s="53"/>
      <c r="W11346" s="53"/>
      <c r="X11346" s="53"/>
      <c r="Y11346" s="55"/>
    </row>
    <row r="11347" spans="21:25" x14ac:dyDescent="0.2">
      <c r="U11347" s="55"/>
      <c r="V11347" s="53"/>
      <c r="W11347" s="53"/>
      <c r="X11347" s="53"/>
      <c r="Y11347" s="55"/>
    </row>
    <row r="11348" spans="21:25" x14ac:dyDescent="0.2">
      <c r="U11348" s="55"/>
      <c r="V11348" s="53"/>
      <c r="W11348" s="53"/>
      <c r="X11348" s="53"/>
      <c r="Y11348" s="55"/>
    </row>
    <row r="11349" spans="21:25" x14ac:dyDescent="0.2">
      <c r="U11349" s="55"/>
      <c r="V11349" s="53"/>
      <c r="W11349" s="53"/>
      <c r="X11349" s="53"/>
      <c r="Y11349" s="55"/>
    </row>
    <row r="11350" spans="21:25" x14ac:dyDescent="0.2">
      <c r="U11350" s="55"/>
      <c r="V11350" s="53"/>
      <c r="W11350" s="53"/>
      <c r="X11350" s="53"/>
      <c r="Y11350" s="55"/>
    </row>
    <row r="11351" spans="21:25" x14ac:dyDescent="0.2">
      <c r="U11351" s="55"/>
      <c r="V11351" s="53"/>
      <c r="W11351" s="53"/>
      <c r="X11351" s="53"/>
      <c r="Y11351" s="55"/>
    </row>
    <row r="11352" spans="21:25" x14ac:dyDescent="0.2">
      <c r="U11352" s="55"/>
      <c r="V11352" s="53"/>
      <c r="W11352" s="53"/>
      <c r="X11352" s="53"/>
      <c r="Y11352" s="55"/>
    </row>
    <row r="11353" spans="21:25" x14ac:dyDescent="0.2">
      <c r="U11353" s="55"/>
      <c r="V11353" s="53"/>
      <c r="W11353" s="53"/>
      <c r="X11353" s="53"/>
      <c r="Y11353" s="55"/>
    </row>
    <row r="11354" spans="21:25" x14ac:dyDescent="0.2">
      <c r="U11354" s="55"/>
      <c r="V11354" s="53"/>
      <c r="W11354" s="53"/>
      <c r="X11354" s="53"/>
      <c r="Y11354" s="55"/>
    </row>
    <row r="11355" spans="21:25" x14ac:dyDescent="0.2">
      <c r="U11355" s="55"/>
      <c r="V11355" s="53"/>
      <c r="W11355" s="53"/>
      <c r="X11355" s="53"/>
      <c r="Y11355" s="55"/>
    </row>
    <row r="11356" spans="21:25" x14ac:dyDescent="0.2">
      <c r="U11356" s="55"/>
      <c r="V11356" s="53"/>
      <c r="W11356" s="53"/>
      <c r="X11356" s="53"/>
      <c r="Y11356" s="55"/>
    </row>
    <row r="11357" spans="21:25" x14ac:dyDescent="0.2">
      <c r="U11357" s="55"/>
      <c r="V11357" s="53"/>
      <c r="W11357" s="53"/>
      <c r="X11357" s="53"/>
      <c r="Y11357" s="55"/>
    </row>
    <row r="11358" spans="21:25" x14ac:dyDescent="0.2">
      <c r="U11358" s="55"/>
      <c r="V11358" s="53"/>
      <c r="W11358" s="53"/>
      <c r="X11358" s="53"/>
      <c r="Y11358" s="55"/>
    </row>
    <row r="11359" spans="21:25" x14ac:dyDescent="0.2">
      <c r="U11359" s="55"/>
      <c r="V11359" s="53"/>
      <c r="W11359" s="53"/>
      <c r="X11359" s="53"/>
      <c r="Y11359" s="55"/>
    </row>
    <row r="11360" spans="21:25" x14ac:dyDescent="0.2">
      <c r="U11360" s="55"/>
      <c r="V11360" s="53"/>
      <c r="W11360" s="53"/>
      <c r="X11360" s="53"/>
      <c r="Y11360" s="55"/>
    </row>
    <row r="11361" spans="21:25" x14ac:dyDescent="0.2">
      <c r="U11361" s="55"/>
      <c r="V11361" s="53"/>
      <c r="W11361" s="53"/>
      <c r="X11361" s="53"/>
      <c r="Y11361" s="55"/>
    </row>
    <row r="11362" spans="21:25" x14ac:dyDescent="0.2">
      <c r="U11362" s="55"/>
      <c r="V11362" s="53"/>
      <c r="W11362" s="53"/>
      <c r="X11362" s="53"/>
      <c r="Y11362" s="55"/>
    </row>
    <row r="11363" spans="21:25" x14ac:dyDescent="0.2">
      <c r="U11363" s="55"/>
      <c r="V11363" s="53"/>
      <c r="W11363" s="53"/>
      <c r="X11363" s="53"/>
      <c r="Y11363" s="55"/>
    </row>
    <row r="11364" spans="21:25" x14ac:dyDescent="0.2">
      <c r="U11364" s="55"/>
      <c r="V11364" s="53"/>
      <c r="W11364" s="53"/>
      <c r="X11364" s="53"/>
      <c r="Y11364" s="55"/>
    </row>
    <row r="11365" spans="21:25" x14ac:dyDescent="0.2">
      <c r="U11365" s="55"/>
      <c r="V11365" s="53"/>
      <c r="W11365" s="53"/>
      <c r="X11365" s="53"/>
      <c r="Y11365" s="55"/>
    </row>
    <row r="11366" spans="21:25" x14ac:dyDescent="0.2">
      <c r="U11366" s="55"/>
      <c r="V11366" s="53"/>
      <c r="W11366" s="53"/>
      <c r="X11366" s="53"/>
      <c r="Y11366" s="55"/>
    </row>
    <row r="11367" spans="21:25" x14ac:dyDescent="0.2">
      <c r="U11367" s="55"/>
      <c r="V11367" s="53"/>
      <c r="W11367" s="53"/>
      <c r="X11367" s="53"/>
      <c r="Y11367" s="55"/>
    </row>
    <row r="11368" spans="21:25" x14ac:dyDescent="0.2">
      <c r="U11368" s="55"/>
      <c r="V11368" s="53"/>
      <c r="W11368" s="53"/>
      <c r="X11368" s="53"/>
      <c r="Y11368" s="55"/>
    </row>
    <row r="11369" spans="21:25" x14ac:dyDescent="0.2">
      <c r="U11369" s="55"/>
      <c r="V11369" s="53"/>
      <c r="W11369" s="53"/>
      <c r="X11369" s="53"/>
      <c r="Y11369" s="55"/>
    </row>
    <row r="11370" spans="21:25" x14ac:dyDescent="0.2">
      <c r="U11370" s="55"/>
      <c r="V11370" s="53"/>
      <c r="W11370" s="53"/>
      <c r="X11370" s="53"/>
      <c r="Y11370" s="55"/>
    </row>
    <row r="11371" spans="21:25" x14ac:dyDescent="0.2">
      <c r="U11371" s="55"/>
      <c r="V11371" s="53"/>
      <c r="W11371" s="53"/>
      <c r="X11371" s="53"/>
      <c r="Y11371" s="55"/>
    </row>
    <row r="11372" spans="21:25" x14ac:dyDescent="0.2">
      <c r="U11372" s="55"/>
      <c r="V11372" s="53"/>
      <c r="W11372" s="53"/>
      <c r="X11372" s="53"/>
      <c r="Y11372" s="55"/>
    </row>
    <row r="11373" spans="21:25" x14ac:dyDescent="0.2">
      <c r="U11373" s="55"/>
      <c r="V11373" s="53"/>
      <c r="W11373" s="53"/>
      <c r="X11373" s="53"/>
      <c r="Y11373" s="55"/>
    </row>
    <row r="11374" spans="21:25" x14ac:dyDescent="0.2">
      <c r="U11374" s="55"/>
      <c r="V11374" s="53"/>
      <c r="W11374" s="53"/>
      <c r="X11374" s="53"/>
      <c r="Y11374" s="55"/>
    </row>
    <row r="11375" spans="21:25" x14ac:dyDescent="0.2">
      <c r="U11375" s="55"/>
      <c r="V11375" s="53"/>
      <c r="W11375" s="53"/>
      <c r="X11375" s="53"/>
      <c r="Y11375" s="55"/>
    </row>
    <row r="11376" spans="21:25" x14ac:dyDescent="0.2">
      <c r="U11376" s="55"/>
      <c r="V11376" s="53"/>
      <c r="W11376" s="53"/>
      <c r="X11376" s="53"/>
      <c r="Y11376" s="55"/>
    </row>
    <row r="11377" spans="21:25" x14ac:dyDescent="0.2">
      <c r="U11377" s="55"/>
      <c r="V11377" s="53"/>
      <c r="W11377" s="53"/>
      <c r="X11377" s="53"/>
      <c r="Y11377" s="55"/>
    </row>
    <row r="11378" spans="21:25" x14ac:dyDescent="0.2">
      <c r="U11378" s="55"/>
      <c r="V11378" s="53"/>
      <c r="W11378" s="53"/>
      <c r="X11378" s="53"/>
      <c r="Y11378" s="55"/>
    </row>
    <row r="11379" spans="21:25" x14ac:dyDescent="0.2">
      <c r="U11379" s="55"/>
      <c r="V11379" s="53"/>
      <c r="W11379" s="53"/>
      <c r="X11379" s="53"/>
      <c r="Y11379" s="55"/>
    </row>
    <row r="11380" spans="21:25" x14ac:dyDescent="0.2">
      <c r="U11380" s="55"/>
      <c r="V11380" s="53"/>
      <c r="W11380" s="53"/>
      <c r="X11380" s="53"/>
      <c r="Y11380" s="55"/>
    </row>
    <row r="11381" spans="21:25" x14ac:dyDescent="0.2">
      <c r="U11381" s="55"/>
      <c r="V11381" s="53"/>
      <c r="W11381" s="53"/>
      <c r="X11381" s="53"/>
      <c r="Y11381" s="55"/>
    </row>
    <row r="11382" spans="21:25" x14ac:dyDescent="0.2">
      <c r="U11382" s="55"/>
      <c r="V11382" s="53"/>
      <c r="W11382" s="53"/>
      <c r="X11382" s="53"/>
      <c r="Y11382" s="55"/>
    </row>
    <row r="11383" spans="21:25" x14ac:dyDescent="0.2">
      <c r="U11383" s="55"/>
      <c r="V11383" s="53"/>
      <c r="W11383" s="53"/>
      <c r="X11383" s="53"/>
      <c r="Y11383" s="55"/>
    </row>
    <row r="11384" spans="21:25" x14ac:dyDescent="0.2">
      <c r="U11384" s="55"/>
      <c r="V11384" s="53"/>
      <c r="W11384" s="53"/>
      <c r="X11384" s="53"/>
      <c r="Y11384" s="55"/>
    </row>
    <row r="11385" spans="21:25" x14ac:dyDescent="0.2">
      <c r="U11385" s="55"/>
      <c r="V11385" s="53"/>
      <c r="W11385" s="53"/>
      <c r="X11385" s="53"/>
      <c r="Y11385" s="55"/>
    </row>
    <row r="11386" spans="21:25" x14ac:dyDescent="0.2">
      <c r="U11386" s="55"/>
      <c r="V11386" s="53"/>
      <c r="W11386" s="53"/>
      <c r="X11386" s="53"/>
      <c r="Y11386" s="55"/>
    </row>
    <row r="11387" spans="21:25" x14ac:dyDescent="0.2">
      <c r="U11387" s="55"/>
      <c r="V11387" s="53"/>
      <c r="W11387" s="53"/>
      <c r="X11387" s="53"/>
      <c r="Y11387" s="55"/>
    </row>
    <row r="11388" spans="21:25" x14ac:dyDescent="0.2">
      <c r="U11388" s="55"/>
      <c r="V11388" s="53"/>
      <c r="W11388" s="53"/>
      <c r="X11388" s="53"/>
      <c r="Y11388" s="55"/>
    </row>
    <row r="11389" spans="21:25" x14ac:dyDescent="0.2">
      <c r="U11389" s="55"/>
      <c r="V11389" s="53"/>
      <c r="W11389" s="53"/>
      <c r="X11389" s="53"/>
      <c r="Y11389" s="55"/>
    </row>
    <row r="11390" spans="21:25" x14ac:dyDescent="0.2">
      <c r="U11390" s="55"/>
      <c r="V11390" s="53"/>
      <c r="W11390" s="53"/>
      <c r="X11390" s="53"/>
      <c r="Y11390" s="55"/>
    </row>
    <row r="11391" spans="21:25" x14ac:dyDescent="0.2">
      <c r="U11391" s="55"/>
      <c r="V11391" s="53"/>
      <c r="W11391" s="53"/>
      <c r="X11391" s="53"/>
      <c r="Y11391" s="55"/>
    </row>
    <row r="11392" spans="21:25" x14ac:dyDescent="0.2">
      <c r="U11392" s="55"/>
      <c r="V11392" s="53"/>
      <c r="W11392" s="53"/>
      <c r="X11392" s="53"/>
      <c r="Y11392" s="55"/>
    </row>
    <row r="11393" spans="21:25" x14ac:dyDescent="0.2">
      <c r="U11393" s="55"/>
      <c r="V11393" s="53"/>
      <c r="W11393" s="53"/>
      <c r="X11393" s="53"/>
      <c r="Y11393" s="55"/>
    </row>
    <row r="11394" spans="21:25" x14ac:dyDescent="0.2">
      <c r="U11394" s="55"/>
      <c r="V11394" s="53"/>
      <c r="W11394" s="53"/>
      <c r="X11394" s="53"/>
      <c r="Y11394" s="55"/>
    </row>
    <row r="11395" spans="21:25" x14ac:dyDescent="0.2">
      <c r="U11395" s="55"/>
      <c r="V11395" s="53"/>
      <c r="W11395" s="53"/>
      <c r="X11395" s="53"/>
      <c r="Y11395" s="55"/>
    </row>
    <row r="11396" spans="21:25" x14ac:dyDescent="0.2">
      <c r="U11396" s="55"/>
      <c r="V11396" s="53"/>
      <c r="W11396" s="53"/>
      <c r="X11396" s="53"/>
      <c r="Y11396" s="55"/>
    </row>
    <row r="11397" spans="21:25" x14ac:dyDescent="0.2">
      <c r="U11397" s="55"/>
      <c r="V11397" s="53"/>
      <c r="W11397" s="53"/>
      <c r="X11397" s="53"/>
      <c r="Y11397" s="55"/>
    </row>
    <row r="11398" spans="21:25" x14ac:dyDescent="0.2">
      <c r="U11398" s="55"/>
      <c r="V11398" s="53"/>
      <c r="W11398" s="53"/>
      <c r="X11398" s="53"/>
      <c r="Y11398" s="55"/>
    </row>
    <row r="11399" spans="21:25" x14ac:dyDescent="0.2">
      <c r="U11399" s="55"/>
      <c r="V11399" s="53"/>
      <c r="W11399" s="53"/>
      <c r="X11399" s="53"/>
      <c r="Y11399" s="55"/>
    </row>
    <row r="11400" spans="21:25" x14ac:dyDescent="0.2">
      <c r="U11400" s="55"/>
      <c r="V11400" s="53"/>
      <c r="W11400" s="53"/>
      <c r="X11400" s="53"/>
      <c r="Y11400" s="55"/>
    </row>
    <row r="11401" spans="21:25" x14ac:dyDescent="0.2">
      <c r="U11401" s="55"/>
      <c r="V11401" s="53"/>
      <c r="W11401" s="53"/>
      <c r="X11401" s="53"/>
      <c r="Y11401" s="55"/>
    </row>
    <row r="11402" spans="21:25" x14ac:dyDescent="0.2">
      <c r="U11402" s="55"/>
      <c r="V11402" s="53"/>
      <c r="W11402" s="53"/>
      <c r="X11402" s="53"/>
      <c r="Y11402" s="55"/>
    </row>
    <row r="11403" spans="21:25" x14ac:dyDescent="0.2">
      <c r="U11403" s="55"/>
      <c r="V11403" s="53"/>
      <c r="W11403" s="53"/>
      <c r="X11403" s="53"/>
      <c r="Y11403" s="55"/>
    </row>
    <row r="11404" spans="21:25" x14ac:dyDescent="0.2">
      <c r="U11404" s="55"/>
      <c r="V11404" s="53"/>
      <c r="W11404" s="53"/>
      <c r="X11404" s="53"/>
      <c r="Y11404" s="55"/>
    </row>
    <row r="11405" spans="21:25" x14ac:dyDescent="0.2">
      <c r="U11405" s="55"/>
      <c r="V11405" s="53"/>
      <c r="W11405" s="53"/>
      <c r="X11405" s="53"/>
      <c r="Y11405" s="55"/>
    </row>
    <row r="11406" spans="21:25" x14ac:dyDescent="0.2">
      <c r="U11406" s="55"/>
      <c r="V11406" s="53"/>
      <c r="W11406" s="53"/>
      <c r="X11406" s="53"/>
      <c r="Y11406" s="55"/>
    </row>
    <row r="11407" spans="21:25" x14ac:dyDescent="0.2">
      <c r="U11407" s="55"/>
      <c r="V11407" s="53"/>
      <c r="W11407" s="53"/>
      <c r="X11407" s="53"/>
      <c r="Y11407" s="55"/>
    </row>
    <row r="11408" spans="21:25" x14ac:dyDescent="0.2">
      <c r="U11408" s="55"/>
      <c r="V11408" s="53"/>
      <c r="W11408" s="53"/>
      <c r="X11408" s="53"/>
      <c r="Y11408" s="55"/>
    </row>
    <row r="11409" spans="21:25" x14ac:dyDescent="0.2">
      <c r="U11409" s="55"/>
      <c r="V11409" s="53"/>
      <c r="W11409" s="53"/>
      <c r="X11409" s="53"/>
      <c r="Y11409" s="55"/>
    </row>
    <row r="11410" spans="21:25" x14ac:dyDescent="0.2">
      <c r="U11410" s="55"/>
      <c r="V11410" s="53"/>
      <c r="W11410" s="53"/>
      <c r="X11410" s="53"/>
      <c r="Y11410" s="55"/>
    </row>
    <row r="11411" spans="21:25" x14ac:dyDescent="0.2">
      <c r="U11411" s="55"/>
      <c r="V11411" s="53"/>
      <c r="W11411" s="53"/>
      <c r="X11411" s="53"/>
      <c r="Y11411" s="55"/>
    </row>
    <row r="11412" spans="21:25" x14ac:dyDescent="0.2">
      <c r="U11412" s="55"/>
      <c r="V11412" s="53"/>
      <c r="W11412" s="53"/>
      <c r="X11412" s="53"/>
      <c r="Y11412" s="55"/>
    </row>
    <row r="11413" spans="21:25" x14ac:dyDescent="0.2">
      <c r="U11413" s="55"/>
      <c r="V11413" s="53"/>
      <c r="W11413" s="53"/>
      <c r="X11413" s="53"/>
      <c r="Y11413" s="55"/>
    </row>
    <row r="11414" spans="21:25" x14ac:dyDescent="0.2">
      <c r="U11414" s="55"/>
      <c r="V11414" s="53"/>
      <c r="W11414" s="53"/>
      <c r="X11414" s="53"/>
      <c r="Y11414" s="55"/>
    </row>
    <row r="11415" spans="21:25" x14ac:dyDescent="0.2">
      <c r="U11415" s="55"/>
      <c r="V11415" s="53"/>
      <c r="W11415" s="53"/>
      <c r="X11415" s="53"/>
      <c r="Y11415" s="55"/>
    </row>
    <row r="11416" spans="21:25" x14ac:dyDescent="0.2">
      <c r="U11416" s="55"/>
      <c r="V11416" s="53"/>
      <c r="W11416" s="53"/>
      <c r="X11416" s="53"/>
      <c r="Y11416" s="55"/>
    </row>
    <row r="11417" spans="21:25" x14ac:dyDescent="0.2">
      <c r="U11417" s="55"/>
      <c r="V11417" s="53"/>
      <c r="W11417" s="53"/>
      <c r="X11417" s="53"/>
      <c r="Y11417" s="55"/>
    </row>
    <row r="11418" spans="21:25" x14ac:dyDescent="0.2">
      <c r="U11418" s="55"/>
      <c r="V11418" s="53"/>
      <c r="W11418" s="53"/>
      <c r="X11418" s="53"/>
      <c r="Y11418" s="55"/>
    </row>
    <row r="11419" spans="21:25" x14ac:dyDescent="0.2">
      <c r="U11419" s="55"/>
      <c r="V11419" s="53"/>
      <c r="W11419" s="53"/>
      <c r="X11419" s="53"/>
      <c r="Y11419" s="55"/>
    </row>
    <row r="11420" spans="21:25" x14ac:dyDescent="0.2">
      <c r="U11420" s="55"/>
      <c r="V11420" s="53"/>
      <c r="W11420" s="53"/>
      <c r="X11420" s="53"/>
      <c r="Y11420" s="55"/>
    </row>
    <row r="11421" spans="21:25" x14ac:dyDescent="0.2">
      <c r="U11421" s="55"/>
      <c r="V11421" s="53"/>
      <c r="W11421" s="53"/>
      <c r="X11421" s="53"/>
      <c r="Y11421" s="55"/>
    </row>
    <row r="11422" spans="21:25" x14ac:dyDescent="0.2">
      <c r="U11422" s="55"/>
      <c r="V11422" s="53"/>
      <c r="W11422" s="53"/>
      <c r="X11422" s="53"/>
      <c r="Y11422" s="55"/>
    </row>
    <row r="11423" spans="21:25" x14ac:dyDescent="0.2">
      <c r="U11423" s="55"/>
      <c r="V11423" s="53"/>
      <c r="W11423" s="53"/>
      <c r="X11423" s="53"/>
      <c r="Y11423" s="55"/>
    </row>
    <row r="11424" spans="21:25" x14ac:dyDescent="0.2">
      <c r="U11424" s="55"/>
      <c r="V11424" s="53"/>
      <c r="W11424" s="53"/>
      <c r="X11424" s="53"/>
      <c r="Y11424" s="55"/>
    </row>
    <row r="11425" spans="21:25" x14ac:dyDescent="0.2">
      <c r="U11425" s="55"/>
      <c r="V11425" s="53"/>
      <c r="W11425" s="53"/>
      <c r="X11425" s="53"/>
      <c r="Y11425" s="55"/>
    </row>
    <row r="11426" spans="21:25" x14ac:dyDescent="0.2">
      <c r="U11426" s="55"/>
      <c r="V11426" s="53"/>
      <c r="W11426" s="53"/>
      <c r="X11426" s="53"/>
      <c r="Y11426" s="55"/>
    </row>
    <row r="11427" spans="21:25" x14ac:dyDescent="0.2">
      <c r="U11427" s="55"/>
      <c r="V11427" s="53"/>
      <c r="W11427" s="53"/>
      <c r="X11427" s="53"/>
      <c r="Y11427" s="55"/>
    </row>
    <row r="11428" spans="21:25" x14ac:dyDescent="0.2">
      <c r="U11428" s="55"/>
      <c r="V11428" s="53"/>
      <c r="W11428" s="53"/>
      <c r="X11428" s="53"/>
      <c r="Y11428" s="55"/>
    </row>
    <row r="11429" spans="21:25" x14ac:dyDescent="0.2">
      <c r="U11429" s="55"/>
      <c r="V11429" s="53"/>
      <c r="W11429" s="53"/>
      <c r="X11429" s="53"/>
      <c r="Y11429" s="55"/>
    </row>
    <row r="11430" spans="21:25" x14ac:dyDescent="0.2">
      <c r="U11430" s="55"/>
      <c r="V11430" s="53"/>
      <c r="W11430" s="53"/>
      <c r="X11430" s="53"/>
      <c r="Y11430" s="55"/>
    </row>
    <row r="11431" spans="21:25" x14ac:dyDescent="0.2">
      <c r="U11431" s="55"/>
      <c r="V11431" s="53"/>
      <c r="W11431" s="53"/>
      <c r="X11431" s="53"/>
      <c r="Y11431" s="55"/>
    </row>
    <row r="11432" spans="21:25" x14ac:dyDescent="0.2">
      <c r="U11432" s="55"/>
      <c r="V11432" s="53"/>
      <c r="W11432" s="53"/>
      <c r="X11432" s="53"/>
      <c r="Y11432" s="55"/>
    </row>
    <row r="11433" spans="21:25" x14ac:dyDescent="0.2">
      <c r="U11433" s="55"/>
      <c r="V11433" s="53"/>
      <c r="W11433" s="53"/>
      <c r="X11433" s="53"/>
      <c r="Y11433" s="55"/>
    </row>
    <row r="11434" spans="21:25" x14ac:dyDescent="0.2">
      <c r="U11434" s="55"/>
      <c r="V11434" s="53"/>
      <c r="W11434" s="53"/>
      <c r="X11434" s="53"/>
      <c r="Y11434" s="55"/>
    </row>
    <row r="11435" spans="21:25" x14ac:dyDescent="0.2">
      <c r="U11435" s="55"/>
      <c r="V11435" s="53"/>
      <c r="W11435" s="53"/>
      <c r="X11435" s="53"/>
      <c r="Y11435" s="55"/>
    </row>
    <row r="11436" spans="21:25" x14ac:dyDescent="0.2">
      <c r="U11436" s="55"/>
      <c r="V11436" s="53"/>
      <c r="W11436" s="53"/>
      <c r="X11436" s="53"/>
      <c r="Y11436" s="55"/>
    </row>
    <row r="11437" spans="21:25" x14ac:dyDescent="0.2">
      <c r="U11437" s="55"/>
      <c r="V11437" s="53"/>
      <c r="W11437" s="53"/>
      <c r="X11437" s="53"/>
      <c r="Y11437" s="55"/>
    </row>
    <row r="11438" spans="21:25" x14ac:dyDescent="0.2">
      <c r="U11438" s="55"/>
      <c r="V11438" s="53"/>
      <c r="W11438" s="53"/>
      <c r="X11438" s="53"/>
      <c r="Y11438" s="55"/>
    </row>
    <row r="11439" spans="21:25" x14ac:dyDescent="0.2">
      <c r="U11439" s="55"/>
      <c r="V11439" s="53"/>
      <c r="W11439" s="53"/>
      <c r="X11439" s="53"/>
      <c r="Y11439" s="55"/>
    </row>
    <row r="11440" spans="21:25" x14ac:dyDescent="0.2">
      <c r="U11440" s="55"/>
      <c r="V11440" s="53"/>
      <c r="W11440" s="53"/>
      <c r="X11440" s="53"/>
      <c r="Y11440" s="55"/>
    </row>
    <row r="11441" spans="21:25" x14ac:dyDescent="0.2">
      <c r="U11441" s="55"/>
      <c r="V11441" s="53"/>
      <c r="W11441" s="53"/>
      <c r="X11441" s="53"/>
      <c r="Y11441" s="55"/>
    </row>
    <row r="11442" spans="21:25" x14ac:dyDescent="0.2">
      <c r="U11442" s="55"/>
      <c r="V11442" s="53"/>
      <c r="W11442" s="53"/>
      <c r="X11442" s="53"/>
      <c r="Y11442" s="55"/>
    </row>
    <row r="11443" spans="21:25" x14ac:dyDescent="0.2">
      <c r="U11443" s="55"/>
      <c r="V11443" s="53"/>
      <c r="W11443" s="53"/>
      <c r="X11443" s="53"/>
      <c r="Y11443" s="55"/>
    </row>
    <row r="11444" spans="21:25" x14ac:dyDescent="0.2">
      <c r="U11444" s="55"/>
      <c r="V11444" s="53"/>
      <c r="W11444" s="53"/>
      <c r="X11444" s="53"/>
      <c r="Y11444" s="55"/>
    </row>
    <row r="11445" spans="21:25" x14ac:dyDescent="0.2">
      <c r="U11445" s="55"/>
      <c r="V11445" s="53"/>
      <c r="W11445" s="53"/>
      <c r="X11445" s="53"/>
      <c r="Y11445" s="55"/>
    </row>
    <row r="11446" spans="21:25" x14ac:dyDescent="0.2">
      <c r="U11446" s="55"/>
      <c r="V11446" s="53"/>
      <c r="W11446" s="53"/>
      <c r="X11446" s="53"/>
      <c r="Y11446" s="55"/>
    </row>
    <row r="11447" spans="21:25" x14ac:dyDescent="0.2">
      <c r="U11447" s="55"/>
      <c r="V11447" s="53"/>
      <c r="W11447" s="53"/>
      <c r="X11447" s="53"/>
      <c r="Y11447" s="55"/>
    </row>
    <row r="11448" spans="21:25" x14ac:dyDescent="0.2">
      <c r="U11448" s="55"/>
      <c r="V11448" s="53"/>
      <c r="W11448" s="53"/>
      <c r="X11448" s="53"/>
      <c r="Y11448" s="55"/>
    </row>
    <row r="11449" spans="21:25" x14ac:dyDescent="0.2">
      <c r="U11449" s="55"/>
      <c r="V11449" s="53"/>
      <c r="W11449" s="53"/>
      <c r="X11449" s="53"/>
      <c r="Y11449" s="55"/>
    </row>
    <row r="11450" spans="21:25" x14ac:dyDescent="0.2">
      <c r="U11450" s="55"/>
      <c r="V11450" s="53"/>
      <c r="W11450" s="53"/>
      <c r="X11450" s="53"/>
      <c r="Y11450" s="55"/>
    </row>
    <row r="11451" spans="21:25" x14ac:dyDescent="0.2">
      <c r="U11451" s="55"/>
      <c r="V11451" s="53"/>
      <c r="W11451" s="53"/>
      <c r="X11451" s="53"/>
      <c r="Y11451" s="55"/>
    </row>
    <row r="11452" spans="21:25" x14ac:dyDescent="0.2">
      <c r="U11452" s="55"/>
      <c r="V11452" s="53"/>
      <c r="W11452" s="53"/>
      <c r="X11452" s="53"/>
      <c r="Y11452" s="55"/>
    </row>
    <row r="11453" spans="21:25" x14ac:dyDescent="0.2">
      <c r="U11453" s="55"/>
      <c r="V11453" s="53"/>
      <c r="W11453" s="53"/>
      <c r="X11453" s="53"/>
      <c r="Y11453" s="55"/>
    </row>
    <row r="11454" spans="21:25" x14ac:dyDescent="0.2">
      <c r="U11454" s="55"/>
      <c r="V11454" s="53"/>
      <c r="W11454" s="53"/>
      <c r="X11454" s="53"/>
      <c r="Y11454" s="55"/>
    </row>
    <row r="11455" spans="21:25" x14ac:dyDescent="0.2">
      <c r="U11455" s="55"/>
      <c r="V11455" s="53"/>
      <c r="W11455" s="53"/>
      <c r="X11455" s="53"/>
      <c r="Y11455" s="55"/>
    </row>
    <row r="11456" spans="21:25" x14ac:dyDescent="0.2">
      <c r="U11456" s="55"/>
      <c r="V11456" s="53"/>
      <c r="W11456" s="53"/>
      <c r="X11456" s="53"/>
      <c r="Y11456" s="55"/>
    </row>
    <row r="11457" spans="21:25" x14ac:dyDescent="0.2">
      <c r="U11457" s="55"/>
      <c r="V11457" s="53"/>
      <c r="W11457" s="53"/>
      <c r="X11457" s="53"/>
      <c r="Y11457" s="55"/>
    </row>
    <row r="11458" spans="21:25" x14ac:dyDescent="0.2">
      <c r="U11458" s="55"/>
      <c r="V11458" s="53"/>
      <c r="W11458" s="53"/>
      <c r="X11458" s="53"/>
      <c r="Y11458" s="55"/>
    </row>
    <row r="11459" spans="21:25" x14ac:dyDescent="0.2">
      <c r="U11459" s="55"/>
      <c r="V11459" s="53"/>
      <c r="W11459" s="53"/>
      <c r="X11459" s="53"/>
      <c r="Y11459" s="55"/>
    </row>
    <row r="11460" spans="21:25" x14ac:dyDescent="0.2">
      <c r="U11460" s="55"/>
      <c r="V11460" s="53"/>
      <c r="W11460" s="53"/>
      <c r="X11460" s="53"/>
      <c r="Y11460" s="55"/>
    </row>
    <row r="11461" spans="21:25" x14ac:dyDescent="0.2">
      <c r="U11461" s="55"/>
      <c r="V11461" s="53"/>
      <c r="W11461" s="53"/>
      <c r="X11461" s="53"/>
      <c r="Y11461" s="55"/>
    </row>
    <row r="11462" spans="21:25" x14ac:dyDescent="0.2">
      <c r="U11462" s="55"/>
      <c r="V11462" s="53"/>
      <c r="W11462" s="53"/>
      <c r="X11462" s="53"/>
      <c r="Y11462" s="55"/>
    </row>
    <row r="11463" spans="21:25" x14ac:dyDescent="0.2">
      <c r="U11463" s="55"/>
      <c r="V11463" s="53"/>
      <c r="W11463" s="53"/>
      <c r="X11463" s="53"/>
      <c r="Y11463" s="55"/>
    </row>
    <row r="11464" spans="21:25" x14ac:dyDescent="0.2">
      <c r="U11464" s="55"/>
      <c r="V11464" s="53"/>
      <c r="W11464" s="53"/>
      <c r="X11464" s="53"/>
      <c r="Y11464" s="55"/>
    </row>
    <row r="11465" spans="21:25" x14ac:dyDescent="0.2">
      <c r="U11465" s="55"/>
      <c r="V11465" s="53"/>
      <c r="W11465" s="53"/>
      <c r="X11465" s="53"/>
      <c r="Y11465" s="55"/>
    </row>
    <row r="11466" spans="21:25" x14ac:dyDescent="0.2">
      <c r="U11466" s="55"/>
      <c r="V11466" s="53"/>
      <c r="W11466" s="53"/>
      <c r="X11466" s="53"/>
      <c r="Y11466" s="55"/>
    </row>
    <row r="11467" spans="21:25" x14ac:dyDescent="0.2">
      <c r="U11467" s="55"/>
      <c r="V11467" s="53"/>
      <c r="W11467" s="53"/>
      <c r="X11467" s="53"/>
      <c r="Y11467" s="55"/>
    </row>
    <row r="11468" spans="21:25" x14ac:dyDescent="0.2">
      <c r="U11468" s="55"/>
      <c r="V11468" s="53"/>
      <c r="W11468" s="53"/>
      <c r="X11468" s="53"/>
      <c r="Y11468" s="55"/>
    </row>
    <row r="11469" spans="21:25" x14ac:dyDescent="0.2">
      <c r="U11469" s="55"/>
      <c r="V11469" s="53"/>
      <c r="W11469" s="53"/>
      <c r="X11469" s="53"/>
      <c r="Y11469" s="55"/>
    </row>
    <row r="11470" spans="21:25" x14ac:dyDescent="0.2">
      <c r="U11470" s="55"/>
      <c r="V11470" s="53"/>
      <c r="W11470" s="53"/>
      <c r="X11470" s="53"/>
      <c r="Y11470" s="55"/>
    </row>
    <row r="11471" spans="21:25" x14ac:dyDescent="0.2">
      <c r="U11471" s="55"/>
      <c r="V11471" s="53"/>
      <c r="W11471" s="53"/>
      <c r="X11471" s="53"/>
      <c r="Y11471" s="55"/>
    </row>
    <row r="11472" spans="21:25" x14ac:dyDescent="0.2">
      <c r="U11472" s="55"/>
      <c r="V11472" s="53"/>
      <c r="W11472" s="53"/>
      <c r="X11472" s="53"/>
      <c r="Y11472" s="55"/>
    </row>
    <row r="11473" spans="21:25" x14ac:dyDescent="0.2">
      <c r="U11473" s="55"/>
      <c r="V11473" s="53"/>
      <c r="W11473" s="53"/>
      <c r="X11473" s="53"/>
      <c r="Y11473" s="55"/>
    </row>
    <row r="11474" spans="21:25" x14ac:dyDescent="0.2">
      <c r="U11474" s="55"/>
      <c r="V11474" s="53"/>
      <c r="W11474" s="53"/>
      <c r="X11474" s="53"/>
      <c r="Y11474" s="55"/>
    </row>
    <row r="11475" spans="21:25" x14ac:dyDescent="0.2">
      <c r="U11475" s="55"/>
      <c r="V11475" s="53"/>
      <c r="W11475" s="53"/>
      <c r="X11475" s="53"/>
      <c r="Y11475" s="55"/>
    </row>
    <row r="11476" spans="21:25" x14ac:dyDescent="0.2">
      <c r="U11476" s="55"/>
      <c r="V11476" s="53"/>
      <c r="W11476" s="53"/>
      <c r="X11476" s="53"/>
      <c r="Y11476" s="55"/>
    </row>
    <row r="11477" spans="21:25" x14ac:dyDescent="0.2">
      <c r="U11477" s="55"/>
      <c r="V11477" s="53"/>
      <c r="W11477" s="53"/>
      <c r="X11477" s="53"/>
      <c r="Y11477" s="55"/>
    </row>
    <row r="11478" spans="21:25" x14ac:dyDescent="0.2">
      <c r="U11478" s="55"/>
      <c r="V11478" s="53"/>
      <c r="W11478" s="53"/>
      <c r="X11478" s="53"/>
      <c r="Y11478" s="55"/>
    </row>
    <row r="11479" spans="21:25" x14ac:dyDescent="0.2">
      <c r="U11479" s="55"/>
      <c r="V11479" s="53"/>
      <c r="W11479" s="53"/>
      <c r="X11479" s="53"/>
      <c r="Y11479" s="55"/>
    </row>
    <row r="11480" spans="21:25" x14ac:dyDescent="0.2">
      <c r="U11480" s="55"/>
      <c r="V11480" s="53"/>
      <c r="W11480" s="53"/>
      <c r="X11480" s="53"/>
      <c r="Y11480" s="55"/>
    </row>
    <row r="11481" spans="21:25" x14ac:dyDescent="0.2">
      <c r="U11481" s="55"/>
      <c r="V11481" s="53"/>
      <c r="W11481" s="53"/>
      <c r="X11481" s="53"/>
      <c r="Y11481" s="55"/>
    </row>
    <row r="11482" spans="21:25" x14ac:dyDescent="0.2">
      <c r="U11482" s="55"/>
      <c r="V11482" s="53"/>
      <c r="W11482" s="53"/>
      <c r="X11482" s="53"/>
      <c r="Y11482" s="55"/>
    </row>
    <row r="11483" spans="21:25" x14ac:dyDescent="0.2">
      <c r="U11483" s="55"/>
      <c r="V11483" s="53"/>
      <c r="W11483" s="53"/>
      <c r="X11483" s="53"/>
      <c r="Y11483" s="55"/>
    </row>
    <row r="11484" spans="21:25" x14ac:dyDescent="0.2">
      <c r="U11484" s="55"/>
      <c r="V11484" s="53"/>
      <c r="W11484" s="53"/>
      <c r="X11484" s="53"/>
      <c r="Y11484" s="55"/>
    </row>
    <row r="11485" spans="21:25" x14ac:dyDescent="0.2">
      <c r="U11485" s="55"/>
      <c r="V11485" s="53"/>
      <c r="W11485" s="53"/>
      <c r="X11485" s="53"/>
      <c r="Y11485" s="55"/>
    </row>
    <row r="11486" spans="21:25" x14ac:dyDescent="0.2">
      <c r="U11486" s="55"/>
      <c r="V11486" s="53"/>
      <c r="W11486" s="53"/>
      <c r="X11486" s="53"/>
      <c r="Y11486" s="55"/>
    </row>
    <row r="11487" spans="21:25" x14ac:dyDescent="0.2">
      <c r="U11487" s="55"/>
      <c r="V11487" s="53"/>
      <c r="W11487" s="53"/>
      <c r="X11487" s="53"/>
      <c r="Y11487" s="55"/>
    </row>
    <row r="11488" spans="21:25" x14ac:dyDescent="0.2">
      <c r="U11488" s="55"/>
      <c r="V11488" s="53"/>
      <c r="W11488" s="53"/>
      <c r="X11488" s="53"/>
      <c r="Y11488" s="55"/>
    </row>
    <row r="11489" spans="21:25" x14ac:dyDescent="0.2">
      <c r="U11489" s="55"/>
      <c r="V11489" s="53"/>
      <c r="W11489" s="53"/>
      <c r="X11489" s="53"/>
      <c r="Y11489" s="55"/>
    </row>
    <row r="11490" spans="21:25" x14ac:dyDescent="0.2">
      <c r="U11490" s="55"/>
      <c r="V11490" s="53"/>
      <c r="W11490" s="53"/>
      <c r="X11490" s="53"/>
      <c r="Y11490" s="55"/>
    </row>
    <row r="11491" spans="21:25" x14ac:dyDescent="0.2">
      <c r="U11491" s="55"/>
      <c r="V11491" s="53"/>
      <c r="W11491" s="53"/>
      <c r="X11491" s="53"/>
      <c r="Y11491" s="55"/>
    </row>
    <row r="11492" spans="21:25" x14ac:dyDescent="0.2">
      <c r="U11492" s="55"/>
      <c r="V11492" s="53"/>
      <c r="W11492" s="53"/>
      <c r="X11492" s="53"/>
      <c r="Y11492" s="55"/>
    </row>
    <row r="11493" spans="21:25" x14ac:dyDescent="0.2">
      <c r="U11493" s="55"/>
      <c r="V11493" s="53"/>
      <c r="W11493" s="53"/>
      <c r="X11493" s="53"/>
      <c r="Y11493" s="55"/>
    </row>
    <row r="11494" spans="21:25" x14ac:dyDescent="0.2">
      <c r="U11494" s="55"/>
      <c r="V11494" s="53"/>
      <c r="W11494" s="53"/>
      <c r="X11494" s="53"/>
      <c r="Y11494" s="55"/>
    </row>
    <row r="11495" spans="21:25" x14ac:dyDescent="0.2">
      <c r="U11495" s="55"/>
      <c r="V11495" s="53"/>
      <c r="W11495" s="53"/>
      <c r="X11495" s="53"/>
      <c r="Y11495" s="55"/>
    </row>
    <row r="11496" spans="21:25" x14ac:dyDescent="0.2">
      <c r="U11496" s="55"/>
      <c r="V11496" s="53"/>
      <c r="W11496" s="53"/>
      <c r="X11496" s="53"/>
      <c r="Y11496" s="55"/>
    </row>
    <row r="11497" spans="21:25" x14ac:dyDescent="0.2">
      <c r="U11497" s="55"/>
      <c r="V11497" s="53"/>
      <c r="W11497" s="53"/>
      <c r="X11497" s="53"/>
      <c r="Y11497" s="55"/>
    </row>
    <row r="11498" spans="21:25" x14ac:dyDescent="0.2">
      <c r="U11498" s="55"/>
      <c r="V11498" s="53"/>
      <c r="W11498" s="53"/>
      <c r="X11498" s="53"/>
      <c r="Y11498" s="55"/>
    </row>
    <row r="11499" spans="21:25" x14ac:dyDescent="0.2">
      <c r="U11499" s="55"/>
      <c r="V11499" s="53"/>
      <c r="W11499" s="53"/>
      <c r="X11499" s="53"/>
      <c r="Y11499" s="55"/>
    </row>
    <row r="11500" spans="21:25" x14ac:dyDescent="0.2">
      <c r="U11500" s="55"/>
      <c r="V11500" s="53"/>
      <c r="W11500" s="53"/>
      <c r="X11500" s="53"/>
      <c r="Y11500" s="55"/>
    </row>
    <row r="11501" spans="21:25" x14ac:dyDescent="0.2">
      <c r="U11501" s="55"/>
      <c r="V11501" s="53"/>
      <c r="W11501" s="53"/>
      <c r="X11501" s="53"/>
      <c r="Y11501" s="55"/>
    </row>
    <row r="11502" spans="21:25" x14ac:dyDescent="0.2">
      <c r="U11502" s="55"/>
      <c r="V11502" s="53"/>
      <c r="W11502" s="53"/>
      <c r="X11502" s="53"/>
      <c r="Y11502" s="55"/>
    </row>
    <row r="11503" spans="21:25" x14ac:dyDescent="0.2">
      <c r="U11503" s="55"/>
      <c r="V11503" s="53"/>
      <c r="W11503" s="53"/>
      <c r="X11503" s="53"/>
      <c r="Y11503" s="55"/>
    </row>
    <row r="11504" spans="21:25" x14ac:dyDescent="0.2">
      <c r="U11504" s="55"/>
      <c r="V11504" s="53"/>
      <c r="W11504" s="53"/>
      <c r="X11504" s="53"/>
      <c r="Y11504" s="55"/>
    </row>
    <row r="11505" spans="21:25" x14ac:dyDescent="0.2">
      <c r="U11505" s="55"/>
      <c r="V11505" s="53"/>
      <c r="W11505" s="53"/>
      <c r="X11505" s="53"/>
      <c r="Y11505" s="55"/>
    </row>
    <row r="11506" spans="21:25" x14ac:dyDescent="0.2">
      <c r="U11506" s="55"/>
      <c r="V11506" s="53"/>
      <c r="W11506" s="53"/>
      <c r="X11506" s="53"/>
      <c r="Y11506" s="55"/>
    </row>
    <row r="11507" spans="21:25" x14ac:dyDescent="0.2">
      <c r="U11507" s="55"/>
      <c r="V11507" s="53"/>
      <c r="W11507" s="53"/>
      <c r="X11507" s="53"/>
      <c r="Y11507" s="55"/>
    </row>
    <row r="11508" spans="21:25" x14ac:dyDescent="0.2">
      <c r="U11508" s="55"/>
      <c r="V11508" s="53"/>
      <c r="W11508" s="53"/>
      <c r="X11508" s="53"/>
      <c r="Y11508" s="55"/>
    </row>
    <row r="11509" spans="21:25" x14ac:dyDescent="0.2">
      <c r="U11509" s="55"/>
      <c r="V11509" s="53"/>
      <c r="W11509" s="53"/>
      <c r="X11509" s="53"/>
      <c r="Y11509" s="55"/>
    </row>
    <row r="11510" spans="21:25" x14ac:dyDescent="0.2">
      <c r="U11510" s="55"/>
      <c r="V11510" s="53"/>
      <c r="W11510" s="53"/>
      <c r="X11510" s="53"/>
      <c r="Y11510" s="55"/>
    </row>
    <row r="11511" spans="21:25" x14ac:dyDescent="0.2">
      <c r="U11511" s="55"/>
      <c r="V11511" s="53"/>
      <c r="W11511" s="53"/>
      <c r="X11511" s="53"/>
      <c r="Y11511" s="55"/>
    </row>
    <row r="11512" spans="21:25" x14ac:dyDescent="0.2">
      <c r="U11512" s="55"/>
      <c r="V11512" s="53"/>
      <c r="W11512" s="53"/>
      <c r="X11512" s="53"/>
      <c r="Y11512" s="55"/>
    </row>
    <row r="11513" spans="21:25" x14ac:dyDescent="0.2">
      <c r="U11513" s="55"/>
      <c r="V11513" s="53"/>
      <c r="W11513" s="53"/>
      <c r="X11513" s="53"/>
      <c r="Y11513" s="55"/>
    </row>
    <row r="11514" spans="21:25" x14ac:dyDescent="0.2">
      <c r="U11514" s="55"/>
      <c r="V11514" s="53"/>
      <c r="W11514" s="53"/>
      <c r="X11514" s="53"/>
      <c r="Y11514" s="55"/>
    </row>
    <row r="11515" spans="21:25" x14ac:dyDescent="0.2">
      <c r="U11515" s="55"/>
      <c r="V11515" s="53"/>
      <c r="W11515" s="53"/>
      <c r="X11515" s="53"/>
      <c r="Y11515" s="55"/>
    </row>
    <row r="11516" spans="21:25" x14ac:dyDescent="0.2">
      <c r="U11516" s="55"/>
      <c r="V11516" s="53"/>
      <c r="W11516" s="53"/>
      <c r="X11516" s="53"/>
      <c r="Y11516" s="55"/>
    </row>
    <row r="11517" spans="21:25" x14ac:dyDescent="0.2">
      <c r="U11517" s="55"/>
      <c r="V11517" s="53"/>
      <c r="W11517" s="53"/>
      <c r="X11517" s="53"/>
      <c r="Y11517" s="55"/>
    </row>
    <row r="11518" spans="21:25" x14ac:dyDescent="0.2">
      <c r="U11518" s="55"/>
      <c r="V11518" s="53"/>
      <c r="W11518" s="53"/>
      <c r="X11518" s="53"/>
      <c r="Y11518" s="55"/>
    </row>
    <row r="11519" spans="21:25" x14ac:dyDescent="0.2">
      <c r="U11519" s="55"/>
      <c r="V11519" s="53"/>
      <c r="W11519" s="53"/>
      <c r="X11519" s="53"/>
      <c r="Y11519" s="55"/>
    </row>
    <row r="11520" spans="21:25" x14ac:dyDescent="0.2">
      <c r="U11520" s="55"/>
      <c r="V11520" s="53"/>
      <c r="W11520" s="53"/>
      <c r="X11520" s="53"/>
      <c r="Y11520" s="55"/>
    </row>
    <row r="11521" spans="21:25" x14ac:dyDescent="0.2">
      <c r="U11521" s="55"/>
      <c r="V11521" s="53"/>
      <c r="W11521" s="53"/>
      <c r="X11521" s="53"/>
      <c r="Y11521" s="55"/>
    </row>
    <row r="11522" spans="21:25" x14ac:dyDescent="0.2">
      <c r="U11522" s="55"/>
      <c r="V11522" s="53"/>
      <c r="W11522" s="53"/>
      <c r="X11522" s="53"/>
      <c r="Y11522" s="55"/>
    </row>
    <row r="11523" spans="21:25" x14ac:dyDescent="0.2">
      <c r="U11523" s="55"/>
      <c r="V11523" s="53"/>
      <c r="W11523" s="53"/>
      <c r="X11523" s="53"/>
      <c r="Y11523" s="55"/>
    </row>
    <row r="11524" spans="21:25" x14ac:dyDescent="0.2">
      <c r="U11524" s="55"/>
      <c r="V11524" s="53"/>
      <c r="W11524" s="53"/>
      <c r="X11524" s="53"/>
      <c r="Y11524" s="55"/>
    </row>
    <row r="11525" spans="21:25" x14ac:dyDescent="0.2">
      <c r="U11525" s="55"/>
      <c r="V11525" s="53"/>
      <c r="W11525" s="53"/>
      <c r="X11525" s="53"/>
      <c r="Y11525" s="55"/>
    </row>
    <row r="11526" spans="21:25" x14ac:dyDescent="0.2">
      <c r="U11526" s="55"/>
      <c r="V11526" s="53"/>
      <c r="W11526" s="53"/>
      <c r="X11526" s="53"/>
      <c r="Y11526" s="55"/>
    </row>
    <row r="11527" spans="21:25" x14ac:dyDescent="0.2">
      <c r="U11527" s="55"/>
      <c r="V11527" s="53"/>
      <c r="W11527" s="53"/>
      <c r="X11527" s="53"/>
      <c r="Y11527" s="55"/>
    </row>
    <row r="11528" spans="21:25" x14ac:dyDescent="0.2">
      <c r="U11528" s="55"/>
      <c r="V11528" s="53"/>
      <c r="W11528" s="53"/>
      <c r="X11528" s="53"/>
      <c r="Y11528" s="55"/>
    </row>
    <row r="11529" spans="21:25" x14ac:dyDescent="0.2">
      <c r="U11529" s="55"/>
      <c r="V11529" s="53"/>
      <c r="W11529" s="53"/>
      <c r="X11529" s="53"/>
      <c r="Y11529" s="55"/>
    </row>
    <row r="11530" spans="21:25" x14ac:dyDescent="0.2">
      <c r="U11530" s="55"/>
      <c r="V11530" s="53"/>
      <c r="W11530" s="53"/>
      <c r="X11530" s="53"/>
      <c r="Y11530" s="55"/>
    </row>
    <row r="11531" spans="21:25" x14ac:dyDescent="0.2">
      <c r="U11531" s="55"/>
      <c r="V11531" s="53"/>
      <c r="W11531" s="53"/>
      <c r="X11531" s="53"/>
      <c r="Y11531" s="55"/>
    </row>
    <row r="11532" spans="21:25" x14ac:dyDescent="0.2">
      <c r="U11532" s="55"/>
      <c r="V11532" s="53"/>
      <c r="W11532" s="53"/>
      <c r="X11532" s="53"/>
      <c r="Y11532" s="55"/>
    </row>
    <row r="11533" spans="21:25" x14ac:dyDescent="0.2">
      <c r="U11533" s="55"/>
      <c r="V11533" s="53"/>
      <c r="W11533" s="53"/>
      <c r="X11533" s="53"/>
      <c r="Y11533" s="55"/>
    </row>
    <row r="11534" spans="21:25" x14ac:dyDescent="0.2">
      <c r="U11534" s="55"/>
      <c r="V11534" s="53"/>
      <c r="W11534" s="53"/>
      <c r="X11534" s="53"/>
      <c r="Y11534" s="55"/>
    </row>
    <row r="11535" spans="21:25" x14ac:dyDescent="0.2">
      <c r="U11535" s="55"/>
      <c r="V11535" s="53"/>
      <c r="W11535" s="53"/>
      <c r="X11535" s="53"/>
      <c r="Y11535" s="55"/>
    </row>
    <row r="11536" spans="21:25" x14ac:dyDescent="0.2">
      <c r="U11536" s="55"/>
      <c r="V11536" s="53"/>
      <c r="W11536" s="53"/>
      <c r="X11536" s="53"/>
      <c r="Y11536" s="55"/>
    </row>
    <row r="11537" spans="21:25" x14ac:dyDescent="0.2">
      <c r="U11537" s="55"/>
      <c r="V11537" s="53"/>
      <c r="W11537" s="53"/>
      <c r="X11537" s="53"/>
      <c r="Y11537" s="55"/>
    </row>
    <row r="11538" spans="21:25" x14ac:dyDescent="0.2">
      <c r="U11538" s="55"/>
      <c r="V11538" s="53"/>
      <c r="W11538" s="53"/>
      <c r="X11538" s="53"/>
      <c r="Y11538" s="55"/>
    </row>
    <row r="11539" spans="21:25" x14ac:dyDescent="0.2">
      <c r="U11539" s="55"/>
      <c r="V11539" s="53"/>
      <c r="W11539" s="53"/>
      <c r="X11539" s="53"/>
      <c r="Y11539" s="55"/>
    </row>
    <row r="11540" spans="21:25" x14ac:dyDescent="0.2">
      <c r="U11540" s="55"/>
      <c r="V11540" s="53"/>
      <c r="W11540" s="53"/>
      <c r="X11540" s="53"/>
      <c r="Y11540" s="55"/>
    </row>
    <row r="11541" spans="21:25" x14ac:dyDescent="0.2">
      <c r="U11541" s="55"/>
      <c r="V11541" s="53"/>
      <c r="W11541" s="53"/>
      <c r="X11541" s="53"/>
      <c r="Y11541" s="55"/>
    </row>
    <row r="11542" spans="21:25" x14ac:dyDescent="0.2">
      <c r="U11542" s="55"/>
      <c r="V11542" s="53"/>
      <c r="W11542" s="53"/>
      <c r="X11542" s="53"/>
      <c r="Y11542" s="55"/>
    </row>
    <row r="11543" spans="21:25" x14ac:dyDescent="0.2">
      <c r="U11543" s="55"/>
      <c r="V11543" s="53"/>
      <c r="W11543" s="53"/>
      <c r="X11543" s="53"/>
      <c r="Y11543" s="55"/>
    </row>
    <row r="11544" spans="21:25" x14ac:dyDescent="0.2">
      <c r="U11544" s="55"/>
      <c r="V11544" s="53"/>
      <c r="W11544" s="53"/>
      <c r="X11544" s="53"/>
      <c r="Y11544" s="55"/>
    </row>
    <row r="11545" spans="21:25" x14ac:dyDescent="0.2">
      <c r="U11545" s="55"/>
      <c r="V11545" s="53"/>
      <c r="W11545" s="53"/>
      <c r="X11545" s="53"/>
      <c r="Y11545" s="55"/>
    </row>
    <row r="11546" spans="21:25" x14ac:dyDescent="0.2">
      <c r="U11546" s="55"/>
      <c r="V11546" s="53"/>
      <c r="W11546" s="53"/>
      <c r="X11546" s="53"/>
      <c r="Y11546" s="55"/>
    </row>
    <row r="11547" spans="21:25" x14ac:dyDescent="0.2">
      <c r="U11547" s="55"/>
      <c r="V11547" s="53"/>
      <c r="W11547" s="53"/>
      <c r="X11547" s="53"/>
      <c r="Y11547" s="55"/>
    </row>
    <row r="11548" spans="21:25" x14ac:dyDescent="0.2">
      <c r="U11548" s="55"/>
      <c r="V11548" s="53"/>
      <c r="W11548" s="53"/>
      <c r="X11548" s="53"/>
      <c r="Y11548" s="55"/>
    </row>
    <row r="11549" spans="21:25" x14ac:dyDescent="0.2">
      <c r="U11549" s="55"/>
      <c r="V11549" s="53"/>
      <c r="W11549" s="53"/>
      <c r="X11549" s="53"/>
      <c r="Y11549" s="55"/>
    </row>
    <row r="11550" spans="21:25" x14ac:dyDescent="0.2">
      <c r="U11550" s="55"/>
      <c r="V11550" s="53"/>
      <c r="W11550" s="53"/>
      <c r="X11550" s="53"/>
      <c r="Y11550" s="55"/>
    </row>
    <row r="11551" spans="21:25" x14ac:dyDescent="0.2">
      <c r="U11551" s="55"/>
      <c r="V11551" s="53"/>
      <c r="W11551" s="53"/>
      <c r="X11551" s="53"/>
      <c r="Y11551" s="55"/>
    </row>
    <row r="11552" spans="21:25" x14ac:dyDescent="0.2">
      <c r="U11552" s="55"/>
      <c r="V11552" s="53"/>
      <c r="W11552" s="53"/>
      <c r="X11552" s="53"/>
      <c r="Y11552" s="55"/>
    </row>
    <row r="11553" spans="21:25" x14ac:dyDescent="0.2">
      <c r="U11553" s="55"/>
      <c r="V11553" s="53"/>
      <c r="W11553" s="53"/>
      <c r="X11553" s="53"/>
      <c r="Y11553" s="55"/>
    </row>
    <row r="11554" spans="21:25" x14ac:dyDescent="0.2">
      <c r="U11554" s="55"/>
      <c r="V11554" s="53"/>
      <c r="W11554" s="53"/>
      <c r="X11554" s="53"/>
      <c r="Y11554" s="55"/>
    </row>
    <row r="11555" spans="21:25" x14ac:dyDescent="0.2">
      <c r="U11555" s="55"/>
      <c r="V11555" s="53"/>
      <c r="W11555" s="53"/>
      <c r="X11555" s="53"/>
      <c r="Y11555" s="55"/>
    </row>
    <row r="11556" spans="21:25" x14ac:dyDescent="0.2">
      <c r="U11556" s="55"/>
      <c r="V11556" s="53"/>
      <c r="W11556" s="53"/>
      <c r="X11556" s="53"/>
      <c r="Y11556" s="55"/>
    </row>
    <row r="11557" spans="21:25" x14ac:dyDescent="0.2">
      <c r="U11557" s="55"/>
      <c r="V11557" s="53"/>
      <c r="W11557" s="53"/>
      <c r="X11557" s="53"/>
      <c r="Y11557" s="55"/>
    </row>
    <row r="11558" spans="21:25" x14ac:dyDescent="0.2">
      <c r="U11558" s="55"/>
      <c r="V11558" s="53"/>
      <c r="W11558" s="53"/>
      <c r="X11558" s="53"/>
      <c r="Y11558" s="55"/>
    </row>
    <row r="11559" spans="21:25" x14ac:dyDescent="0.2">
      <c r="U11559" s="55"/>
      <c r="V11559" s="53"/>
      <c r="W11559" s="53"/>
      <c r="X11559" s="53"/>
      <c r="Y11559" s="55"/>
    </row>
    <row r="11560" spans="21:25" x14ac:dyDescent="0.2">
      <c r="U11560" s="55"/>
      <c r="V11560" s="53"/>
      <c r="W11560" s="53"/>
      <c r="X11560" s="53"/>
      <c r="Y11560" s="55"/>
    </row>
    <row r="11561" spans="21:25" x14ac:dyDescent="0.2">
      <c r="U11561" s="55"/>
      <c r="V11561" s="53"/>
      <c r="W11561" s="53"/>
      <c r="X11561" s="53"/>
      <c r="Y11561" s="55"/>
    </row>
    <row r="11562" spans="21:25" x14ac:dyDescent="0.2">
      <c r="U11562" s="55"/>
      <c r="V11562" s="53"/>
      <c r="W11562" s="53"/>
      <c r="X11562" s="53"/>
      <c r="Y11562" s="55"/>
    </row>
    <row r="11563" spans="21:25" x14ac:dyDescent="0.2">
      <c r="U11563" s="55"/>
      <c r="V11563" s="53"/>
      <c r="W11563" s="53"/>
      <c r="X11563" s="53"/>
      <c r="Y11563" s="55"/>
    </row>
    <row r="11564" spans="21:25" x14ac:dyDescent="0.2">
      <c r="U11564" s="55"/>
      <c r="V11564" s="53"/>
      <c r="W11564" s="53"/>
      <c r="X11564" s="53"/>
      <c r="Y11564" s="55"/>
    </row>
    <row r="11565" spans="21:25" x14ac:dyDescent="0.2">
      <c r="U11565" s="55"/>
      <c r="V11565" s="53"/>
      <c r="W11565" s="53"/>
      <c r="X11565" s="53"/>
      <c r="Y11565" s="55"/>
    </row>
    <row r="11566" spans="21:25" x14ac:dyDescent="0.2">
      <c r="U11566" s="55"/>
      <c r="V11566" s="53"/>
      <c r="W11566" s="53"/>
      <c r="X11566" s="53"/>
      <c r="Y11566" s="55"/>
    </row>
    <row r="11567" spans="21:25" x14ac:dyDescent="0.2">
      <c r="U11567" s="55"/>
      <c r="V11567" s="53"/>
      <c r="W11567" s="53"/>
      <c r="X11567" s="53"/>
      <c r="Y11567" s="55"/>
    </row>
    <row r="11568" spans="21:25" x14ac:dyDescent="0.2">
      <c r="U11568" s="55"/>
      <c r="V11568" s="53"/>
      <c r="W11568" s="53"/>
      <c r="X11568" s="53"/>
      <c r="Y11568" s="55"/>
    </row>
    <row r="11569" spans="21:25" x14ac:dyDescent="0.2">
      <c r="U11569" s="55"/>
      <c r="V11569" s="53"/>
      <c r="W11569" s="53"/>
      <c r="X11569" s="53"/>
      <c r="Y11569" s="55"/>
    </row>
    <row r="11570" spans="21:25" x14ac:dyDescent="0.2">
      <c r="U11570" s="55"/>
      <c r="V11570" s="53"/>
      <c r="W11570" s="53"/>
      <c r="X11570" s="53"/>
      <c r="Y11570" s="55"/>
    </row>
    <row r="11571" spans="21:25" x14ac:dyDescent="0.2">
      <c r="U11571" s="55"/>
      <c r="V11571" s="53"/>
      <c r="W11571" s="53"/>
      <c r="X11571" s="53"/>
      <c r="Y11571" s="55"/>
    </row>
    <row r="11572" spans="21:25" x14ac:dyDescent="0.2">
      <c r="U11572" s="55"/>
      <c r="V11572" s="53"/>
      <c r="W11572" s="53"/>
      <c r="X11572" s="53"/>
      <c r="Y11572" s="55"/>
    </row>
    <row r="11573" spans="21:25" x14ac:dyDescent="0.2">
      <c r="U11573" s="55"/>
      <c r="V11573" s="53"/>
      <c r="W11573" s="53"/>
      <c r="X11573" s="53"/>
      <c r="Y11573" s="55"/>
    </row>
    <row r="11574" spans="21:25" x14ac:dyDescent="0.2">
      <c r="U11574" s="55"/>
      <c r="V11574" s="53"/>
      <c r="W11574" s="53"/>
      <c r="X11574" s="53"/>
      <c r="Y11574" s="55"/>
    </row>
    <row r="11575" spans="21:25" x14ac:dyDescent="0.2">
      <c r="U11575" s="55"/>
      <c r="V11575" s="53"/>
      <c r="W11575" s="53"/>
      <c r="X11575" s="53"/>
      <c r="Y11575" s="55"/>
    </row>
    <row r="11576" spans="21:25" x14ac:dyDescent="0.2">
      <c r="U11576" s="55"/>
      <c r="V11576" s="53"/>
      <c r="W11576" s="53"/>
      <c r="X11576" s="53"/>
      <c r="Y11576" s="55"/>
    </row>
    <row r="11577" spans="21:25" x14ac:dyDescent="0.2">
      <c r="U11577" s="55"/>
      <c r="V11577" s="53"/>
      <c r="W11577" s="53"/>
      <c r="X11577" s="53"/>
      <c r="Y11577" s="55"/>
    </row>
    <row r="11578" spans="21:25" x14ac:dyDescent="0.2">
      <c r="U11578" s="55"/>
      <c r="V11578" s="53"/>
      <c r="W11578" s="53"/>
      <c r="X11578" s="53"/>
      <c r="Y11578" s="55"/>
    </row>
    <row r="11579" spans="21:25" x14ac:dyDescent="0.2">
      <c r="U11579" s="55"/>
      <c r="V11579" s="53"/>
      <c r="W11579" s="53"/>
      <c r="X11579" s="53"/>
      <c r="Y11579" s="55"/>
    </row>
    <row r="11580" spans="21:25" x14ac:dyDescent="0.2">
      <c r="U11580" s="55"/>
      <c r="V11580" s="53"/>
      <c r="W11580" s="53"/>
      <c r="X11580" s="53"/>
      <c r="Y11580" s="55"/>
    </row>
    <row r="11581" spans="21:25" x14ac:dyDescent="0.2">
      <c r="U11581" s="55"/>
      <c r="V11581" s="53"/>
      <c r="W11581" s="53"/>
      <c r="X11581" s="53"/>
      <c r="Y11581" s="55"/>
    </row>
    <row r="11582" spans="21:25" x14ac:dyDescent="0.2">
      <c r="U11582" s="55"/>
      <c r="V11582" s="53"/>
      <c r="W11582" s="53"/>
      <c r="X11582" s="53"/>
      <c r="Y11582" s="55"/>
    </row>
    <row r="11583" spans="21:25" x14ac:dyDescent="0.2">
      <c r="U11583" s="55"/>
      <c r="V11583" s="53"/>
      <c r="W11583" s="53"/>
      <c r="X11583" s="53"/>
      <c r="Y11583" s="55"/>
    </row>
    <row r="11584" spans="21:25" x14ac:dyDescent="0.2">
      <c r="U11584" s="55"/>
      <c r="V11584" s="53"/>
      <c r="W11584" s="53"/>
      <c r="X11584" s="53"/>
      <c r="Y11584" s="55"/>
    </row>
    <row r="11585" spans="21:25" x14ac:dyDescent="0.2">
      <c r="U11585" s="55"/>
      <c r="V11585" s="53"/>
      <c r="W11585" s="53"/>
      <c r="X11585" s="53"/>
      <c r="Y11585" s="55"/>
    </row>
    <row r="11586" spans="21:25" x14ac:dyDescent="0.2">
      <c r="U11586" s="55"/>
      <c r="V11586" s="53"/>
      <c r="W11586" s="53"/>
      <c r="X11586" s="53"/>
      <c r="Y11586" s="55"/>
    </row>
    <row r="11587" spans="21:25" x14ac:dyDescent="0.2">
      <c r="U11587" s="55"/>
      <c r="V11587" s="53"/>
      <c r="W11587" s="53"/>
      <c r="X11587" s="53"/>
      <c r="Y11587" s="55"/>
    </row>
    <row r="11588" spans="21:25" x14ac:dyDescent="0.2">
      <c r="U11588" s="55"/>
      <c r="V11588" s="53"/>
      <c r="W11588" s="53"/>
      <c r="X11588" s="53"/>
      <c r="Y11588" s="55"/>
    </row>
    <row r="11589" spans="21:25" x14ac:dyDescent="0.2">
      <c r="U11589" s="55"/>
      <c r="V11589" s="53"/>
      <c r="W11589" s="53"/>
      <c r="X11589" s="53"/>
      <c r="Y11589" s="55"/>
    </row>
    <row r="11590" spans="21:25" x14ac:dyDescent="0.2">
      <c r="U11590" s="55"/>
      <c r="V11590" s="53"/>
      <c r="W11590" s="53"/>
      <c r="X11590" s="53"/>
      <c r="Y11590" s="55"/>
    </row>
    <row r="11591" spans="21:25" x14ac:dyDescent="0.2">
      <c r="U11591" s="55"/>
      <c r="V11591" s="53"/>
      <c r="W11591" s="53"/>
      <c r="X11591" s="53"/>
      <c r="Y11591" s="55"/>
    </row>
    <row r="11592" spans="21:25" x14ac:dyDescent="0.2">
      <c r="U11592" s="55"/>
      <c r="V11592" s="53"/>
      <c r="W11592" s="53"/>
      <c r="X11592" s="53"/>
      <c r="Y11592" s="55"/>
    </row>
    <row r="11593" spans="21:25" x14ac:dyDescent="0.2">
      <c r="U11593" s="55"/>
      <c r="V11593" s="53"/>
      <c r="W11593" s="53"/>
      <c r="X11593" s="53"/>
      <c r="Y11593" s="55"/>
    </row>
    <row r="11594" spans="21:25" x14ac:dyDescent="0.2">
      <c r="U11594" s="55"/>
      <c r="V11594" s="53"/>
      <c r="W11594" s="53"/>
      <c r="X11594" s="53"/>
      <c r="Y11594" s="55"/>
    </row>
    <row r="11595" spans="21:25" x14ac:dyDescent="0.2">
      <c r="U11595" s="55"/>
      <c r="V11595" s="53"/>
      <c r="W11595" s="53"/>
      <c r="X11595" s="53"/>
      <c r="Y11595" s="55"/>
    </row>
    <row r="11596" spans="21:25" x14ac:dyDescent="0.2">
      <c r="U11596" s="55"/>
      <c r="V11596" s="53"/>
      <c r="W11596" s="53"/>
      <c r="X11596" s="53"/>
      <c r="Y11596" s="55"/>
    </row>
    <row r="11597" spans="21:25" x14ac:dyDescent="0.2">
      <c r="U11597" s="55"/>
      <c r="V11597" s="53"/>
      <c r="W11597" s="53"/>
      <c r="X11597" s="53"/>
      <c r="Y11597" s="55"/>
    </row>
    <row r="11598" spans="21:25" x14ac:dyDescent="0.2">
      <c r="U11598" s="55"/>
      <c r="V11598" s="53"/>
      <c r="W11598" s="53"/>
      <c r="X11598" s="53"/>
      <c r="Y11598" s="55"/>
    </row>
    <row r="11599" spans="21:25" x14ac:dyDescent="0.2">
      <c r="U11599" s="55"/>
      <c r="V11599" s="53"/>
      <c r="W11599" s="53"/>
      <c r="X11599" s="53"/>
      <c r="Y11599" s="55"/>
    </row>
    <row r="11600" spans="21:25" x14ac:dyDescent="0.2">
      <c r="U11600" s="55"/>
      <c r="V11600" s="53"/>
      <c r="W11600" s="53"/>
      <c r="X11600" s="53"/>
      <c r="Y11600" s="55"/>
    </row>
    <row r="11601" spans="21:25" x14ac:dyDescent="0.2">
      <c r="U11601" s="55"/>
      <c r="V11601" s="53"/>
      <c r="W11601" s="53"/>
      <c r="X11601" s="53"/>
      <c r="Y11601" s="55"/>
    </row>
    <row r="11602" spans="21:25" x14ac:dyDescent="0.2">
      <c r="U11602" s="55"/>
      <c r="V11602" s="53"/>
      <c r="W11602" s="53"/>
      <c r="X11602" s="53"/>
      <c r="Y11602" s="55"/>
    </row>
    <row r="11603" spans="21:25" x14ac:dyDescent="0.2">
      <c r="U11603" s="55"/>
      <c r="V11603" s="53"/>
      <c r="W11603" s="53"/>
      <c r="X11603" s="53"/>
      <c r="Y11603" s="55"/>
    </row>
    <row r="11604" spans="21:25" x14ac:dyDescent="0.2">
      <c r="U11604" s="55"/>
      <c r="V11604" s="53"/>
      <c r="W11604" s="53"/>
      <c r="X11604" s="53"/>
      <c r="Y11604" s="55"/>
    </row>
    <row r="11605" spans="21:25" x14ac:dyDescent="0.2">
      <c r="U11605" s="55"/>
      <c r="V11605" s="53"/>
      <c r="W11605" s="53"/>
      <c r="X11605" s="53"/>
      <c r="Y11605" s="55"/>
    </row>
    <row r="11606" spans="21:25" x14ac:dyDescent="0.2">
      <c r="U11606" s="55"/>
      <c r="V11606" s="53"/>
      <c r="W11606" s="53"/>
      <c r="X11606" s="53"/>
      <c r="Y11606" s="55"/>
    </row>
    <row r="11607" spans="21:25" x14ac:dyDescent="0.2">
      <c r="U11607" s="55"/>
      <c r="V11607" s="53"/>
      <c r="W11607" s="53"/>
      <c r="X11607" s="53"/>
      <c r="Y11607" s="55"/>
    </row>
    <row r="11608" spans="21:25" x14ac:dyDescent="0.2">
      <c r="U11608" s="55"/>
      <c r="V11608" s="53"/>
      <c r="W11608" s="53"/>
      <c r="X11608" s="53"/>
      <c r="Y11608" s="55"/>
    </row>
    <row r="11609" spans="21:25" x14ac:dyDescent="0.2">
      <c r="U11609" s="55"/>
      <c r="V11609" s="53"/>
      <c r="W11609" s="53"/>
      <c r="X11609" s="53"/>
      <c r="Y11609" s="55"/>
    </row>
    <row r="11610" spans="21:25" x14ac:dyDescent="0.2">
      <c r="U11610" s="55"/>
      <c r="V11610" s="53"/>
      <c r="W11610" s="53"/>
      <c r="X11610" s="53"/>
      <c r="Y11610" s="55"/>
    </row>
    <row r="11611" spans="21:25" x14ac:dyDescent="0.2">
      <c r="U11611" s="55"/>
      <c r="V11611" s="53"/>
      <c r="W11611" s="53"/>
      <c r="X11611" s="53"/>
      <c r="Y11611" s="55"/>
    </row>
    <row r="11612" spans="21:25" x14ac:dyDescent="0.2">
      <c r="U11612" s="55"/>
      <c r="V11612" s="53"/>
      <c r="W11612" s="53"/>
      <c r="X11612" s="53"/>
      <c r="Y11612" s="55"/>
    </row>
    <row r="11613" spans="21:25" x14ac:dyDescent="0.2">
      <c r="U11613" s="55"/>
      <c r="V11613" s="53"/>
      <c r="W11613" s="53"/>
      <c r="X11613" s="53"/>
      <c r="Y11613" s="55"/>
    </row>
    <row r="11614" spans="21:25" x14ac:dyDescent="0.2">
      <c r="U11614" s="55"/>
      <c r="V11614" s="53"/>
      <c r="W11614" s="53"/>
      <c r="X11614" s="53"/>
      <c r="Y11614" s="55"/>
    </row>
    <row r="11615" spans="21:25" x14ac:dyDescent="0.2">
      <c r="U11615" s="55"/>
      <c r="V11615" s="53"/>
      <c r="W11615" s="53"/>
      <c r="X11615" s="53"/>
      <c r="Y11615" s="55"/>
    </row>
    <row r="11616" spans="21:25" x14ac:dyDescent="0.2">
      <c r="U11616" s="55"/>
      <c r="V11616" s="53"/>
      <c r="W11616" s="53"/>
      <c r="X11616" s="53"/>
      <c r="Y11616" s="55"/>
    </row>
    <row r="11617" spans="21:25" x14ac:dyDescent="0.2">
      <c r="U11617" s="55"/>
      <c r="V11617" s="53"/>
      <c r="W11617" s="53"/>
      <c r="X11617" s="53"/>
      <c r="Y11617" s="55"/>
    </row>
    <row r="11618" spans="21:25" x14ac:dyDescent="0.2">
      <c r="U11618" s="55"/>
      <c r="V11618" s="53"/>
      <c r="W11618" s="53"/>
      <c r="X11618" s="53"/>
      <c r="Y11618" s="55"/>
    </row>
    <row r="11619" spans="21:25" x14ac:dyDescent="0.2">
      <c r="U11619" s="55"/>
      <c r="V11619" s="53"/>
      <c r="W11619" s="53"/>
      <c r="X11619" s="53"/>
      <c r="Y11619" s="55"/>
    </row>
    <row r="11620" spans="21:25" x14ac:dyDescent="0.2">
      <c r="U11620" s="55"/>
      <c r="V11620" s="53"/>
      <c r="W11620" s="53"/>
      <c r="X11620" s="53"/>
      <c r="Y11620" s="55"/>
    </row>
    <row r="11621" spans="21:25" x14ac:dyDescent="0.2">
      <c r="U11621" s="55"/>
      <c r="V11621" s="53"/>
      <c r="W11621" s="53"/>
      <c r="X11621" s="53"/>
      <c r="Y11621" s="55"/>
    </row>
    <row r="11622" spans="21:25" x14ac:dyDescent="0.2">
      <c r="U11622" s="55"/>
      <c r="V11622" s="53"/>
      <c r="W11622" s="53"/>
      <c r="X11622" s="53"/>
      <c r="Y11622" s="55"/>
    </row>
    <row r="11623" spans="21:25" x14ac:dyDescent="0.2">
      <c r="U11623" s="55"/>
      <c r="V11623" s="53"/>
      <c r="W11623" s="53"/>
      <c r="X11623" s="53"/>
      <c r="Y11623" s="55"/>
    </row>
    <row r="11624" spans="21:25" x14ac:dyDescent="0.2">
      <c r="U11624" s="55"/>
      <c r="V11624" s="53"/>
      <c r="W11624" s="53"/>
      <c r="X11624" s="53"/>
      <c r="Y11624" s="55"/>
    </row>
    <row r="11625" spans="21:25" x14ac:dyDescent="0.2">
      <c r="U11625" s="55"/>
      <c r="V11625" s="53"/>
      <c r="W11625" s="53"/>
      <c r="X11625" s="53"/>
      <c r="Y11625" s="55"/>
    </row>
    <row r="11626" spans="21:25" x14ac:dyDescent="0.2">
      <c r="U11626" s="55"/>
      <c r="V11626" s="53"/>
      <c r="W11626" s="53"/>
      <c r="X11626" s="53"/>
      <c r="Y11626" s="55"/>
    </row>
    <row r="11627" spans="21:25" x14ac:dyDescent="0.2">
      <c r="U11627" s="55"/>
      <c r="V11627" s="53"/>
      <c r="W11627" s="53"/>
      <c r="X11627" s="53"/>
      <c r="Y11627" s="55"/>
    </row>
    <row r="11628" spans="21:25" x14ac:dyDescent="0.2">
      <c r="U11628" s="55"/>
      <c r="V11628" s="53"/>
      <c r="W11628" s="53"/>
      <c r="X11628" s="53"/>
      <c r="Y11628" s="55"/>
    </row>
    <row r="11629" spans="21:25" x14ac:dyDescent="0.2">
      <c r="U11629" s="55"/>
      <c r="V11629" s="53"/>
      <c r="W11629" s="53"/>
      <c r="X11629" s="53"/>
      <c r="Y11629" s="55"/>
    </row>
    <row r="11630" spans="21:25" x14ac:dyDescent="0.2">
      <c r="U11630" s="55"/>
      <c r="V11630" s="53"/>
      <c r="W11630" s="53"/>
      <c r="X11630" s="53"/>
      <c r="Y11630" s="55"/>
    </row>
    <row r="11631" spans="21:25" x14ac:dyDescent="0.2">
      <c r="U11631" s="55"/>
      <c r="V11631" s="53"/>
      <c r="W11631" s="53"/>
      <c r="X11631" s="53"/>
      <c r="Y11631" s="55"/>
    </row>
    <row r="11632" spans="21:25" x14ac:dyDescent="0.2">
      <c r="U11632" s="55"/>
      <c r="V11632" s="53"/>
      <c r="W11632" s="53"/>
      <c r="X11632" s="53"/>
      <c r="Y11632" s="55"/>
    </row>
    <row r="11633" spans="21:25" x14ac:dyDescent="0.2">
      <c r="U11633" s="55"/>
      <c r="V11633" s="53"/>
      <c r="W11633" s="53"/>
      <c r="X11633" s="53"/>
      <c r="Y11633" s="55"/>
    </row>
    <row r="11634" spans="21:25" x14ac:dyDescent="0.2">
      <c r="U11634" s="55"/>
      <c r="V11634" s="53"/>
      <c r="W11634" s="53"/>
      <c r="X11634" s="53"/>
      <c r="Y11634" s="55"/>
    </row>
    <row r="11635" spans="21:25" x14ac:dyDescent="0.2">
      <c r="U11635" s="55"/>
      <c r="V11635" s="53"/>
      <c r="W11635" s="53"/>
      <c r="X11635" s="53"/>
      <c r="Y11635" s="55"/>
    </row>
    <row r="11636" spans="21:25" x14ac:dyDescent="0.2">
      <c r="U11636" s="55"/>
      <c r="V11636" s="53"/>
      <c r="W11636" s="53"/>
      <c r="X11636" s="53"/>
      <c r="Y11636" s="55"/>
    </row>
    <row r="11637" spans="21:25" x14ac:dyDescent="0.2">
      <c r="U11637" s="55"/>
      <c r="V11637" s="53"/>
      <c r="W11637" s="53"/>
      <c r="X11637" s="53"/>
      <c r="Y11637" s="55"/>
    </row>
    <row r="11638" spans="21:25" x14ac:dyDescent="0.2">
      <c r="U11638" s="55"/>
      <c r="V11638" s="53"/>
      <c r="W11638" s="53"/>
      <c r="X11638" s="53"/>
      <c r="Y11638" s="55"/>
    </row>
    <row r="11639" spans="21:25" x14ac:dyDescent="0.2">
      <c r="U11639" s="55"/>
      <c r="V11639" s="53"/>
      <c r="W11639" s="53"/>
      <c r="X11639" s="53"/>
      <c r="Y11639" s="55"/>
    </row>
    <row r="11640" spans="21:25" x14ac:dyDescent="0.2">
      <c r="U11640" s="55"/>
      <c r="V11640" s="53"/>
      <c r="W11640" s="53"/>
      <c r="X11640" s="53"/>
      <c r="Y11640" s="55"/>
    </row>
    <row r="11641" spans="21:25" x14ac:dyDescent="0.2">
      <c r="U11641" s="55"/>
      <c r="V11641" s="53"/>
      <c r="W11641" s="53"/>
      <c r="X11641" s="53"/>
      <c r="Y11641" s="55"/>
    </row>
    <row r="11642" spans="21:25" x14ac:dyDescent="0.2">
      <c r="U11642" s="55"/>
      <c r="V11642" s="53"/>
      <c r="W11642" s="53"/>
      <c r="X11642" s="53"/>
      <c r="Y11642" s="55"/>
    </row>
    <row r="11643" spans="21:25" x14ac:dyDescent="0.2">
      <c r="U11643" s="55"/>
      <c r="V11643" s="53"/>
      <c r="W11643" s="53"/>
      <c r="X11643" s="53"/>
      <c r="Y11643" s="55"/>
    </row>
    <row r="11644" spans="21:25" x14ac:dyDescent="0.2">
      <c r="U11644" s="55"/>
      <c r="V11644" s="53"/>
      <c r="W11644" s="53"/>
      <c r="X11644" s="53"/>
      <c r="Y11644" s="55"/>
    </row>
    <row r="11645" spans="21:25" x14ac:dyDescent="0.2">
      <c r="U11645" s="55"/>
      <c r="V11645" s="53"/>
      <c r="W11645" s="53"/>
      <c r="X11645" s="53"/>
      <c r="Y11645" s="55"/>
    </row>
    <row r="11646" spans="21:25" x14ac:dyDescent="0.2">
      <c r="U11646" s="55"/>
      <c r="V11646" s="53"/>
      <c r="W11646" s="53"/>
      <c r="X11646" s="53"/>
      <c r="Y11646" s="55"/>
    </row>
    <row r="11647" spans="21:25" x14ac:dyDescent="0.2">
      <c r="U11647" s="55"/>
      <c r="V11647" s="53"/>
      <c r="W11647" s="53"/>
      <c r="X11647" s="53"/>
      <c r="Y11647" s="55"/>
    </row>
    <row r="11648" spans="21:25" x14ac:dyDescent="0.2">
      <c r="U11648" s="55"/>
      <c r="V11648" s="53"/>
      <c r="W11648" s="53"/>
      <c r="X11648" s="53"/>
      <c r="Y11648" s="55"/>
    </row>
    <row r="11649" spans="21:25" x14ac:dyDescent="0.2">
      <c r="U11649" s="55"/>
      <c r="V11649" s="53"/>
      <c r="W11649" s="53"/>
      <c r="X11649" s="53"/>
      <c r="Y11649" s="55"/>
    </row>
    <row r="11650" spans="21:25" x14ac:dyDescent="0.2">
      <c r="U11650" s="55"/>
      <c r="V11650" s="53"/>
      <c r="W11650" s="53"/>
      <c r="X11650" s="53"/>
      <c r="Y11650" s="55"/>
    </row>
    <row r="11651" spans="21:25" x14ac:dyDescent="0.2">
      <c r="U11651" s="55"/>
      <c r="V11651" s="53"/>
      <c r="W11651" s="53"/>
      <c r="X11651" s="53"/>
      <c r="Y11651" s="55"/>
    </row>
    <row r="11652" spans="21:25" x14ac:dyDescent="0.2">
      <c r="U11652" s="55"/>
      <c r="V11652" s="53"/>
      <c r="W11652" s="53"/>
      <c r="X11652" s="53"/>
      <c r="Y11652" s="55"/>
    </row>
    <row r="11653" spans="21:25" x14ac:dyDescent="0.2">
      <c r="U11653" s="55"/>
      <c r="V11653" s="53"/>
      <c r="W11653" s="53"/>
      <c r="X11653" s="53"/>
      <c r="Y11653" s="55"/>
    </row>
    <row r="11654" spans="21:25" x14ac:dyDescent="0.2">
      <c r="U11654" s="55"/>
      <c r="V11654" s="53"/>
      <c r="W11654" s="53"/>
      <c r="X11654" s="53"/>
      <c r="Y11654" s="55"/>
    </row>
    <row r="11655" spans="21:25" x14ac:dyDescent="0.2">
      <c r="U11655" s="55"/>
      <c r="V11655" s="53"/>
      <c r="W11655" s="53"/>
      <c r="X11655" s="53"/>
      <c r="Y11655" s="55"/>
    </row>
    <row r="11656" spans="21:25" x14ac:dyDescent="0.2">
      <c r="U11656" s="55"/>
      <c r="V11656" s="53"/>
      <c r="W11656" s="53"/>
      <c r="X11656" s="53"/>
      <c r="Y11656" s="55"/>
    </row>
    <row r="11657" spans="21:25" x14ac:dyDescent="0.2">
      <c r="U11657" s="55"/>
      <c r="V11657" s="53"/>
      <c r="W11657" s="53"/>
      <c r="X11657" s="53"/>
      <c r="Y11657" s="55"/>
    </row>
    <row r="11658" spans="21:25" x14ac:dyDescent="0.2">
      <c r="U11658" s="55"/>
      <c r="V11658" s="53"/>
      <c r="W11658" s="53"/>
      <c r="X11658" s="53"/>
      <c r="Y11658" s="55"/>
    </row>
    <row r="11659" spans="21:25" x14ac:dyDescent="0.2">
      <c r="U11659" s="55"/>
      <c r="V11659" s="53"/>
      <c r="W11659" s="53"/>
      <c r="X11659" s="53"/>
      <c r="Y11659" s="55"/>
    </row>
    <row r="11660" spans="21:25" x14ac:dyDescent="0.2">
      <c r="U11660" s="55"/>
      <c r="V11660" s="53"/>
      <c r="W11660" s="53"/>
      <c r="X11660" s="53"/>
      <c r="Y11660" s="55"/>
    </row>
    <row r="11661" spans="21:25" x14ac:dyDescent="0.2">
      <c r="U11661" s="55"/>
      <c r="V11661" s="53"/>
      <c r="W11661" s="53"/>
      <c r="X11661" s="53"/>
      <c r="Y11661" s="55"/>
    </row>
    <row r="11662" spans="21:25" x14ac:dyDescent="0.2">
      <c r="U11662" s="55"/>
      <c r="V11662" s="53"/>
      <c r="W11662" s="53"/>
      <c r="X11662" s="53"/>
      <c r="Y11662" s="55"/>
    </row>
    <row r="11663" spans="21:25" x14ac:dyDescent="0.2">
      <c r="U11663" s="55"/>
      <c r="V11663" s="53"/>
      <c r="W11663" s="53"/>
      <c r="X11663" s="53"/>
      <c r="Y11663" s="55"/>
    </row>
    <row r="11664" spans="21:25" x14ac:dyDescent="0.2">
      <c r="U11664" s="55"/>
      <c r="V11664" s="53"/>
      <c r="W11664" s="53"/>
      <c r="X11664" s="53"/>
      <c r="Y11664" s="55"/>
    </row>
    <row r="11665" spans="21:25" x14ac:dyDescent="0.2">
      <c r="U11665" s="55"/>
      <c r="V11665" s="53"/>
      <c r="W11665" s="53"/>
      <c r="X11665" s="53"/>
      <c r="Y11665" s="55"/>
    </row>
    <row r="11666" spans="21:25" x14ac:dyDescent="0.2">
      <c r="U11666" s="55"/>
      <c r="V11666" s="53"/>
      <c r="W11666" s="53"/>
      <c r="X11666" s="53"/>
      <c r="Y11666" s="55"/>
    </row>
    <row r="11667" spans="21:25" x14ac:dyDescent="0.2">
      <c r="U11667" s="55"/>
      <c r="V11667" s="53"/>
      <c r="W11667" s="53"/>
      <c r="X11667" s="53"/>
      <c r="Y11667" s="55"/>
    </row>
    <row r="11668" spans="21:25" x14ac:dyDescent="0.2">
      <c r="U11668" s="55"/>
      <c r="V11668" s="53"/>
      <c r="W11668" s="53"/>
      <c r="X11668" s="53"/>
      <c r="Y11668" s="55"/>
    </row>
    <row r="11669" spans="21:25" x14ac:dyDescent="0.2">
      <c r="U11669" s="55"/>
      <c r="V11669" s="53"/>
      <c r="W11669" s="53"/>
      <c r="X11669" s="53"/>
      <c r="Y11669" s="55"/>
    </row>
    <row r="11670" spans="21:25" x14ac:dyDescent="0.2">
      <c r="U11670" s="55"/>
      <c r="V11670" s="53"/>
      <c r="W11670" s="53"/>
      <c r="X11670" s="53"/>
      <c r="Y11670" s="55"/>
    </row>
    <row r="11671" spans="21:25" x14ac:dyDescent="0.2">
      <c r="U11671" s="55"/>
      <c r="V11671" s="53"/>
      <c r="W11671" s="53"/>
      <c r="X11671" s="53"/>
      <c r="Y11671" s="55"/>
    </row>
    <row r="11672" spans="21:25" x14ac:dyDescent="0.2">
      <c r="U11672" s="55"/>
      <c r="V11672" s="53"/>
      <c r="W11672" s="53"/>
      <c r="X11672" s="53"/>
      <c r="Y11672" s="55"/>
    </row>
    <row r="11673" spans="21:25" x14ac:dyDescent="0.2">
      <c r="U11673" s="55"/>
      <c r="V11673" s="53"/>
      <c r="W11673" s="53"/>
      <c r="X11673" s="53"/>
      <c r="Y11673" s="55"/>
    </row>
    <row r="11674" spans="21:25" x14ac:dyDescent="0.2">
      <c r="U11674" s="55"/>
      <c r="V11674" s="53"/>
      <c r="W11674" s="53"/>
      <c r="X11674" s="53"/>
      <c r="Y11674" s="55"/>
    </row>
    <row r="11675" spans="21:25" x14ac:dyDescent="0.2">
      <c r="U11675" s="55"/>
      <c r="V11675" s="53"/>
      <c r="W11675" s="53"/>
      <c r="X11675" s="53"/>
      <c r="Y11675" s="55"/>
    </row>
    <row r="11676" spans="21:25" x14ac:dyDescent="0.2">
      <c r="U11676" s="55"/>
      <c r="V11676" s="53"/>
      <c r="W11676" s="53"/>
      <c r="X11676" s="53"/>
      <c r="Y11676" s="55"/>
    </row>
    <row r="11677" spans="21:25" x14ac:dyDescent="0.2">
      <c r="U11677" s="55"/>
      <c r="V11677" s="53"/>
      <c r="W11677" s="53"/>
      <c r="X11677" s="53"/>
      <c r="Y11677" s="55"/>
    </row>
    <row r="11678" spans="21:25" x14ac:dyDescent="0.2">
      <c r="U11678" s="55"/>
      <c r="V11678" s="53"/>
      <c r="W11678" s="53"/>
      <c r="X11678" s="53"/>
      <c r="Y11678" s="55"/>
    </row>
    <row r="11679" spans="21:25" x14ac:dyDescent="0.2">
      <c r="U11679" s="55"/>
      <c r="V11679" s="53"/>
      <c r="W11679" s="53"/>
      <c r="X11679" s="53"/>
      <c r="Y11679" s="55"/>
    </row>
    <row r="11680" spans="21:25" x14ac:dyDescent="0.2">
      <c r="U11680" s="55"/>
      <c r="V11680" s="53"/>
      <c r="W11680" s="53"/>
      <c r="X11680" s="53"/>
      <c r="Y11680" s="55"/>
    </row>
    <row r="11681" spans="21:25" x14ac:dyDescent="0.2">
      <c r="U11681" s="55"/>
      <c r="V11681" s="53"/>
      <c r="W11681" s="53"/>
      <c r="X11681" s="53"/>
      <c r="Y11681" s="55"/>
    </row>
    <row r="11682" spans="21:25" x14ac:dyDescent="0.2">
      <c r="U11682" s="55"/>
      <c r="V11682" s="53"/>
      <c r="W11682" s="53"/>
      <c r="X11682" s="53"/>
      <c r="Y11682" s="55"/>
    </row>
    <row r="11683" spans="21:25" x14ac:dyDescent="0.2">
      <c r="U11683" s="55"/>
      <c r="V11683" s="53"/>
      <c r="W11683" s="53"/>
      <c r="X11683" s="53"/>
      <c r="Y11683" s="55"/>
    </row>
    <row r="11684" spans="21:25" x14ac:dyDescent="0.2">
      <c r="U11684" s="55"/>
      <c r="V11684" s="53"/>
      <c r="W11684" s="53"/>
      <c r="X11684" s="53"/>
      <c r="Y11684" s="55"/>
    </row>
    <row r="11685" spans="21:25" x14ac:dyDescent="0.2">
      <c r="U11685" s="55"/>
      <c r="V11685" s="53"/>
      <c r="W11685" s="53"/>
      <c r="X11685" s="53"/>
      <c r="Y11685" s="55"/>
    </row>
    <row r="11686" spans="21:25" x14ac:dyDescent="0.2">
      <c r="U11686" s="55"/>
      <c r="V11686" s="53"/>
      <c r="W11686" s="53"/>
      <c r="X11686" s="53"/>
      <c r="Y11686" s="55"/>
    </row>
    <row r="11687" spans="21:25" x14ac:dyDescent="0.2">
      <c r="U11687" s="55"/>
      <c r="V11687" s="53"/>
      <c r="W11687" s="53"/>
      <c r="X11687" s="53"/>
      <c r="Y11687" s="55"/>
    </row>
    <row r="11688" spans="21:25" x14ac:dyDescent="0.2">
      <c r="U11688" s="55"/>
      <c r="V11688" s="53"/>
      <c r="W11688" s="53"/>
      <c r="X11688" s="53"/>
      <c r="Y11688" s="55"/>
    </row>
    <row r="11689" spans="21:25" x14ac:dyDescent="0.2">
      <c r="U11689" s="55"/>
      <c r="V11689" s="53"/>
      <c r="W11689" s="53"/>
      <c r="X11689" s="53"/>
      <c r="Y11689" s="55"/>
    </row>
    <row r="11690" spans="21:25" x14ac:dyDescent="0.2">
      <c r="U11690" s="55"/>
      <c r="V11690" s="53"/>
      <c r="W11690" s="53"/>
      <c r="X11690" s="53"/>
      <c r="Y11690" s="55"/>
    </row>
    <row r="11691" spans="21:25" x14ac:dyDescent="0.2">
      <c r="U11691" s="55"/>
      <c r="V11691" s="53"/>
      <c r="W11691" s="53"/>
      <c r="X11691" s="53"/>
      <c r="Y11691" s="55"/>
    </row>
    <row r="11692" spans="21:25" x14ac:dyDescent="0.2">
      <c r="U11692" s="55"/>
      <c r="V11692" s="53"/>
      <c r="W11692" s="53"/>
      <c r="X11692" s="53"/>
      <c r="Y11692" s="55"/>
    </row>
    <row r="11693" spans="21:25" x14ac:dyDescent="0.2">
      <c r="U11693" s="55"/>
      <c r="V11693" s="53"/>
      <c r="W11693" s="53"/>
      <c r="X11693" s="53"/>
      <c r="Y11693" s="55"/>
    </row>
    <row r="11694" spans="21:25" x14ac:dyDescent="0.2">
      <c r="U11694" s="55"/>
      <c r="V11694" s="53"/>
      <c r="W11694" s="53"/>
      <c r="X11694" s="53"/>
      <c r="Y11694" s="55"/>
    </row>
    <row r="11695" spans="21:25" x14ac:dyDescent="0.2">
      <c r="U11695" s="55"/>
      <c r="V11695" s="53"/>
      <c r="W11695" s="53"/>
      <c r="X11695" s="53"/>
      <c r="Y11695" s="55"/>
    </row>
    <row r="11696" spans="21:25" x14ac:dyDescent="0.2">
      <c r="U11696" s="55"/>
      <c r="V11696" s="53"/>
      <c r="W11696" s="53"/>
      <c r="X11696" s="53"/>
      <c r="Y11696" s="55"/>
    </row>
    <row r="11697" spans="21:25" x14ac:dyDescent="0.2">
      <c r="U11697" s="55"/>
      <c r="V11697" s="53"/>
      <c r="W11697" s="53"/>
      <c r="X11697" s="53"/>
      <c r="Y11697" s="55"/>
    </row>
    <row r="11698" spans="21:25" x14ac:dyDescent="0.2">
      <c r="U11698" s="55"/>
      <c r="V11698" s="53"/>
      <c r="W11698" s="53"/>
      <c r="X11698" s="53"/>
      <c r="Y11698" s="55"/>
    </row>
    <row r="11699" spans="21:25" x14ac:dyDescent="0.2">
      <c r="U11699" s="55"/>
      <c r="V11699" s="53"/>
      <c r="W11699" s="53"/>
      <c r="X11699" s="53"/>
      <c r="Y11699" s="55"/>
    </row>
    <row r="11700" spans="21:25" x14ac:dyDescent="0.2">
      <c r="U11700" s="55"/>
      <c r="V11700" s="53"/>
      <c r="W11700" s="53"/>
      <c r="X11700" s="53"/>
      <c r="Y11700" s="55"/>
    </row>
    <row r="11701" spans="21:25" x14ac:dyDescent="0.2">
      <c r="U11701" s="55"/>
      <c r="V11701" s="53"/>
      <c r="W11701" s="53"/>
      <c r="X11701" s="53"/>
      <c r="Y11701" s="55"/>
    </row>
    <row r="11702" spans="21:25" x14ac:dyDescent="0.2">
      <c r="U11702" s="55"/>
      <c r="V11702" s="53"/>
      <c r="W11702" s="53"/>
      <c r="X11702" s="53"/>
      <c r="Y11702" s="55"/>
    </row>
    <row r="11703" spans="21:25" x14ac:dyDescent="0.2">
      <c r="U11703" s="55"/>
      <c r="V11703" s="53"/>
      <c r="W11703" s="53"/>
      <c r="X11703" s="53"/>
      <c r="Y11703" s="55"/>
    </row>
    <row r="11704" spans="21:25" x14ac:dyDescent="0.2">
      <c r="U11704" s="55"/>
      <c r="V11704" s="53"/>
      <c r="W11704" s="53"/>
      <c r="X11704" s="53"/>
      <c r="Y11704" s="55"/>
    </row>
    <row r="11705" spans="21:25" x14ac:dyDescent="0.2">
      <c r="U11705" s="55"/>
      <c r="V11705" s="53"/>
      <c r="W11705" s="53"/>
      <c r="X11705" s="53"/>
      <c r="Y11705" s="55"/>
    </row>
    <row r="11706" spans="21:25" x14ac:dyDescent="0.2">
      <c r="U11706" s="55"/>
      <c r="V11706" s="53"/>
      <c r="W11706" s="53"/>
      <c r="X11706" s="53"/>
      <c r="Y11706" s="55"/>
    </row>
    <row r="11707" spans="21:25" x14ac:dyDescent="0.2">
      <c r="U11707" s="55"/>
      <c r="V11707" s="53"/>
      <c r="W11707" s="53"/>
      <c r="X11707" s="53"/>
      <c r="Y11707" s="55"/>
    </row>
    <row r="11708" spans="21:25" x14ac:dyDescent="0.2">
      <c r="U11708" s="55"/>
      <c r="V11708" s="53"/>
      <c r="W11708" s="53"/>
      <c r="X11708" s="53"/>
      <c r="Y11708" s="55"/>
    </row>
    <row r="11709" spans="21:25" x14ac:dyDescent="0.2">
      <c r="U11709" s="55"/>
      <c r="V11709" s="53"/>
      <c r="W11709" s="53"/>
      <c r="X11709" s="53"/>
      <c r="Y11709" s="55"/>
    </row>
    <row r="11710" spans="21:25" x14ac:dyDescent="0.2">
      <c r="U11710" s="55"/>
      <c r="V11710" s="53"/>
      <c r="W11710" s="53"/>
      <c r="X11710" s="53"/>
      <c r="Y11710" s="55"/>
    </row>
    <row r="11711" spans="21:25" x14ac:dyDescent="0.2">
      <c r="U11711" s="55"/>
      <c r="V11711" s="53"/>
      <c r="W11711" s="53"/>
      <c r="X11711" s="53"/>
      <c r="Y11711" s="55"/>
    </row>
    <row r="11712" spans="21:25" x14ac:dyDescent="0.2">
      <c r="U11712" s="55"/>
      <c r="V11712" s="53"/>
      <c r="W11712" s="53"/>
      <c r="X11712" s="53"/>
      <c r="Y11712" s="55"/>
    </row>
    <row r="11713" spans="21:25" x14ac:dyDescent="0.2">
      <c r="U11713" s="55"/>
      <c r="V11713" s="53"/>
      <c r="W11713" s="53"/>
      <c r="X11713" s="53"/>
      <c r="Y11713" s="55"/>
    </row>
    <row r="11714" spans="21:25" x14ac:dyDescent="0.2">
      <c r="U11714" s="55"/>
      <c r="V11714" s="53"/>
      <c r="W11714" s="53"/>
      <c r="X11714" s="53"/>
      <c r="Y11714" s="55"/>
    </row>
    <row r="11715" spans="21:25" x14ac:dyDescent="0.2">
      <c r="U11715" s="55"/>
      <c r="V11715" s="53"/>
      <c r="W11715" s="53"/>
      <c r="X11715" s="53"/>
      <c r="Y11715" s="55"/>
    </row>
    <row r="11716" spans="21:25" x14ac:dyDescent="0.2">
      <c r="U11716" s="55"/>
      <c r="V11716" s="53"/>
      <c r="W11716" s="53"/>
      <c r="X11716" s="53"/>
      <c r="Y11716" s="55"/>
    </row>
    <row r="11717" spans="21:25" x14ac:dyDescent="0.2">
      <c r="U11717" s="55"/>
      <c r="V11717" s="53"/>
      <c r="W11717" s="53"/>
      <c r="X11717" s="53"/>
      <c r="Y11717" s="55"/>
    </row>
    <row r="11718" spans="21:25" x14ac:dyDescent="0.2">
      <c r="U11718" s="55"/>
      <c r="V11718" s="53"/>
      <c r="W11718" s="53"/>
      <c r="X11718" s="53"/>
      <c r="Y11718" s="55"/>
    </row>
    <row r="11719" spans="21:25" x14ac:dyDescent="0.2">
      <c r="U11719" s="55"/>
      <c r="V11719" s="53"/>
      <c r="W11719" s="53"/>
      <c r="X11719" s="53"/>
      <c r="Y11719" s="55"/>
    </row>
    <row r="11720" spans="21:25" x14ac:dyDescent="0.2">
      <c r="U11720" s="55"/>
      <c r="V11720" s="53"/>
      <c r="W11720" s="53"/>
      <c r="X11720" s="53"/>
      <c r="Y11720" s="55"/>
    </row>
    <row r="11721" spans="21:25" x14ac:dyDescent="0.2">
      <c r="U11721" s="55"/>
      <c r="V11721" s="53"/>
      <c r="W11721" s="53"/>
      <c r="X11721" s="53"/>
      <c r="Y11721" s="55"/>
    </row>
    <row r="11722" spans="21:25" x14ac:dyDescent="0.2">
      <c r="U11722" s="55"/>
      <c r="V11722" s="53"/>
      <c r="W11722" s="53"/>
      <c r="X11722" s="53"/>
      <c r="Y11722" s="55"/>
    </row>
    <row r="11723" spans="21:25" x14ac:dyDescent="0.2">
      <c r="U11723" s="55"/>
      <c r="V11723" s="53"/>
      <c r="W11723" s="53"/>
      <c r="X11723" s="53"/>
      <c r="Y11723" s="55"/>
    </row>
    <row r="11724" spans="21:25" x14ac:dyDescent="0.2">
      <c r="U11724" s="55"/>
      <c r="V11724" s="53"/>
      <c r="W11724" s="53"/>
      <c r="X11724" s="53"/>
      <c r="Y11724" s="55"/>
    </row>
    <row r="11725" spans="21:25" x14ac:dyDescent="0.2">
      <c r="U11725" s="55"/>
      <c r="V11725" s="53"/>
      <c r="W11725" s="53"/>
      <c r="X11725" s="53"/>
      <c r="Y11725" s="55"/>
    </row>
    <row r="11726" spans="21:25" x14ac:dyDescent="0.2">
      <c r="U11726" s="55"/>
      <c r="V11726" s="53"/>
      <c r="W11726" s="53"/>
      <c r="X11726" s="53"/>
      <c r="Y11726" s="55"/>
    </row>
    <row r="11727" spans="21:25" x14ac:dyDescent="0.2">
      <c r="U11727" s="55"/>
      <c r="V11727" s="53"/>
      <c r="W11727" s="53"/>
      <c r="X11727" s="53"/>
      <c r="Y11727" s="55"/>
    </row>
    <row r="11728" spans="21:25" x14ac:dyDescent="0.2">
      <c r="U11728" s="55"/>
      <c r="V11728" s="53"/>
      <c r="W11728" s="53"/>
      <c r="X11728" s="53"/>
      <c r="Y11728" s="55"/>
    </row>
    <row r="11729" spans="21:25" x14ac:dyDescent="0.2">
      <c r="U11729" s="55"/>
      <c r="V11729" s="53"/>
      <c r="W11729" s="53"/>
      <c r="X11729" s="53"/>
      <c r="Y11729" s="55"/>
    </row>
    <row r="11730" spans="21:25" x14ac:dyDescent="0.2">
      <c r="U11730" s="55"/>
      <c r="V11730" s="53"/>
      <c r="W11730" s="53"/>
      <c r="X11730" s="53"/>
      <c r="Y11730" s="55"/>
    </row>
    <row r="11731" spans="21:25" x14ac:dyDescent="0.2">
      <c r="U11731" s="55"/>
      <c r="V11731" s="53"/>
      <c r="W11731" s="53"/>
      <c r="X11731" s="53"/>
      <c r="Y11731" s="55"/>
    </row>
    <row r="11732" spans="21:25" x14ac:dyDescent="0.2">
      <c r="U11732" s="55"/>
      <c r="V11732" s="53"/>
      <c r="W11732" s="53"/>
      <c r="X11732" s="53"/>
      <c r="Y11732" s="55"/>
    </row>
    <row r="11733" spans="21:25" x14ac:dyDescent="0.2">
      <c r="U11733" s="55"/>
      <c r="V11733" s="53"/>
      <c r="W11733" s="53"/>
      <c r="X11733" s="53"/>
      <c r="Y11733" s="55"/>
    </row>
    <row r="11734" spans="21:25" x14ac:dyDescent="0.2">
      <c r="U11734" s="55"/>
      <c r="V11734" s="53"/>
      <c r="W11734" s="53"/>
      <c r="X11734" s="53"/>
      <c r="Y11734" s="55"/>
    </row>
    <row r="11735" spans="21:25" x14ac:dyDescent="0.2">
      <c r="U11735" s="55"/>
      <c r="V11735" s="53"/>
      <c r="W11735" s="53"/>
      <c r="X11735" s="53"/>
      <c r="Y11735" s="55"/>
    </row>
    <row r="11736" spans="21:25" x14ac:dyDescent="0.2">
      <c r="U11736" s="55"/>
      <c r="V11736" s="53"/>
      <c r="W11736" s="53"/>
      <c r="X11736" s="53"/>
      <c r="Y11736" s="55"/>
    </row>
    <row r="11737" spans="21:25" x14ac:dyDescent="0.2">
      <c r="U11737" s="55"/>
      <c r="V11737" s="53"/>
      <c r="W11737" s="53"/>
      <c r="X11737" s="53"/>
      <c r="Y11737" s="55"/>
    </row>
    <row r="11738" spans="21:25" x14ac:dyDescent="0.2">
      <c r="U11738" s="55"/>
      <c r="V11738" s="53"/>
      <c r="W11738" s="53"/>
      <c r="X11738" s="53"/>
      <c r="Y11738" s="55"/>
    </row>
    <row r="11739" spans="21:25" x14ac:dyDescent="0.2">
      <c r="U11739" s="55"/>
      <c r="V11739" s="53"/>
      <c r="W11739" s="53"/>
      <c r="X11739" s="53"/>
      <c r="Y11739" s="55"/>
    </row>
    <row r="11740" spans="21:25" x14ac:dyDescent="0.2">
      <c r="U11740" s="55"/>
      <c r="V11740" s="53"/>
      <c r="W11740" s="53"/>
      <c r="X11740" s="53"/>
      <c r="Y11740" s="55"/>
    </row>
    <row r="11741" spans="21:25" x14ac:dyDescent="0.2">
      <c r="U11741" s="55"/>
      <c r="V11741" s="53"/>
      <c r="W11741" s="53"/>
      <c r="X11741" s="53"/>
      <c r="Y11741" s="55"/>
    </row>
    <row r="11742" spans="21:25" x14ac:dyDescent="0.2">
      <c r="U11742" s="55"/>
      <c r="V11742" s="53"/>
      <c r="W11742" s="53"/>
      <c r="X11742" s="53"/>
      <c r="Y11742" s="55"/>
    </row>
    <row r="11743" spans="21:25" x14ac:dyDescent="0.2">
      <c r="U11743" s="55"/>
      <c r="V11743" s="53"/>
      <c r="W11743" s="53"/>
      <c r="X11743" s="53"/>
      <c r="Y11743" s="55"/>
    </row>
    <row r="11744" spans="21:25" x14ac:dyDescent="0.2">
      <c r="U11744" s="55"/>
      <c r="V11744" s="53"/>
      <c r="W11744" s="53"/>
      <c r="X11744" s="53"/>
      <c r="Y11744" s="55"/>
    </row>
    <row r="11745" spans="21:25" x14ac:dyDescent="0.2">
      <c r="U11745" s="55"/>
      <c r="V11745" s="53"/>
      <c r="W11745" s="53"/>
      <c r="X11745" s="53"/>
      <c r="Y11745" s="55"/>
    </row>
    <row r="11746" spans="21:25" x14ac:dyDescent="0.2">
      <c r="U11746" s="55"/>
      <c r="V11746" s="53"/>
      <c r="W11746" s="53"/>
      <c r="X11746" s="53"/>
      <c r="Y11746" s="55"/>
    </row>
    <row r="11747" spans="21:25" x14ac:dyDescent="0.2">
      <c r="U11747" s="55"/>
      <c r="V11747" s="53"/>
      <c r="W11747" s="53"/>
      <c r="X11747" s="53"/>
      <c r="Y11747" s="55"/>
    </row>
    <row r="11748" spans="21:25" x14ac:dyDescent="0.2">
      <c r="U11748" s="55"/>
      <c r="V11748" s="53"/>
      <c r="W11748" s="53"/>
      <c r="X11748" s="53"/>
      <c r="Y11748" s="55"/>
    </row>
    <row r="11749" spans="21:25" x14ac:dyDescent="0.2">
      <c r="U11749" s="55"/>
      <c r="V11749" s="53"/>
      <c r="W11749" s="53"/>
      <c r="X11749" s="53"/>
      <c r="Y11749" s="55"/>
    </row>
    <row r="11750" spans="21:25" x14ac:dyDescent="0.2">
      <c r="U11750" s="55"/>
      <c r="V11750" s="53"/>
      <c r="W11750" s="53"/>
      <c r="X11750" s="53"/>
      <c r="Y11750" s="55"/>
    </row>
    <row r="11751" spans="21:25" x14ac:dyDescent="0.2">
      <c r="U11751" s="55"/>
      <c r="V11751" s="53"/>
      <c r="W11751" s="53"/>
      <c r="X11751" s="53"/>
      <c r="Y11751" s="55"/>
    </row>
    <row r="11752" spans="21:25" x14ac:dyDescent="0.2">
      <c r="U11752" s="55"/>
      <c r="V11752" s="53"/>
      <c r="W11752" s="53"/>
      <c r="X11752" s="53"/>
      <c r="Y11752" s="55"/>
    </row>
    <row r="11753" spans="21:25" x14ac:dyDescent="0.2">
      <c r="U11753" s="55"/>
      <c r="V11753" s="53"/>
      <c r="W11753" s="53"/>
      <c r="X11753" s="53"/>
      <c r="Y11753" s="55"/>
    </row>
    <row r="11754" spans="21:25" x14ac:dyDescent="0.2">
      <c r="U11754" s="55"/>
      <c r="V11754" s="53"/>
      <c r="W11754" s="53"/>
      <c r="X11754" s="53"/>
      <c r="Y11754" s="55"/>
    </row>
    <row r="11755" spans="21:25" x14ac:dyDescent="0.2">
      <c r="U11755" s="55"/>
      <c r="V11755" s="53"/>
      <c r="W11755" s="53"/>
      <c r="X11755" s="53"/>
      <c r="Y11755" s="55"/>
    </row>
    <row r="11756" spans="21:25" x14ac:dyDescent="0.2">
      <c r="U11756" s="55"/>
      <c r="V11756" s="53"/>
      <c r="W11756" s="53"/>
      <c r="X11756" s="53"/>
      <c r="Y11756" s="55"/>
    </row>
    <row r="11757" spans="21:25" x14ac:dyDescent="0.2">
      <c r="U11757" s="55"/>
      <c r="V11757" s="53"/>
      <c r="W11757" s="53"/>
      <c r="X11757" s="53"/>
      <c r="Y11757" s="55"/>
    </row>
    <row r="11758" spans="21:25" x14ac:dyDescent="0.2">
      <c r="U11758" s="55"/>
      <c r="V11758" s="53"/>
      <c r="W11758" s="53"/>
      <c r="X11758" s="53"/>
      <c r="Y11758" s="55"/>
    </row>
    <row r="11759" spans="21:25" x14ac:dyDescent="0.2">
      <c r="U11759" s="55"/>
      <c r="V11759" s="53"/>
      <c r="W11759" s="53"/>
      <c r="X11759" s="53"/>
      <c r="Y11759" s="55"/>
    </row>
    <row r="11760" spans="21:25" x14ac:dyDescent="0.2">
      <c r="U11760" s="55"/>
      <c r="V11760" s="53"/>
      <c r="W11760" s="53"/>
      <c r="X11760" s="53"/>
      <c r="Y11760" s="55"/>
    </row>
    <row r="11761" spans="21:25" x14ac:dyDescent="0.2">
      <c r="U11761" s="55"/>
      <c r="V11761" s="53"/>
      <c r="W11761" s="53"/>
      <c r="X11761" s="53"/>
      <c r="Y11761" s="55"/>
    </row>
    <row r="11762" spans="21:25" x14ac:dyDescent="0.2">
      <c r="U11762" s="55"/>
      <c r="V11762" s="53"/>
      <c r="W11762" s="53"/>
      <c r="X11762" s="53"/>
      <c r="Y11762" s="55"/>
    </row>
    <row r="11763" spans="21:25" x14ac:dyDescent="0.2">
      <c r="U11763" s="55"/>
      <c r="V11763" s="53"/>
      <c r="W11763" s="53"/>
      <c r="X11763" s="53"/>
      <c r="Y11763" s="55"/>
    </row>
    <row r="11764" spans="21:25" x14ac:dyDescent="0.2">
      <c r="U11764" s="55"/>
      <c r="V11764" s="53"/>
      <c r="W11764" s="53"/>
      <c r="X11764" s="53"/>
      <c r="Y11764" s="55"/>
    </row>
    <row r="11765" spans="21:25" x14ac:dyDescent="0.2">
      <c r="U11765" s="55"/>
      <c r="V11765" s="53"/>
      <c r="W11765" s="53"/>
      <c r="X11765" s="53"/>
      <c r="Y11765" s="55"/>
    </row>
    <row r="11766" spans="21:25" x14ac:dyDescent="0.2">
      <c r="U11766" s="55"/>
      <c r="V11766" s="53"/>
      <c r="W11766" s="53"/>
      <c r="X11766" s="53"/>
      <c r="Y11766" s="55"/>
    </row>
    <row r="11767" spans="21:25" x14ac:dyDescent="0.2">
      <c r="U11767" s="55"/>
      <c r="V11767" s="53"/>
      <c r="W11767" s="53"/>
      <c r="X11767" s="53"/>
      <c r="Y11767" s="55"/>
    </row>
    <row r="11768" spans="21:25" x14ac:dyDescent="0.2">
      <c r="U11768" s="55"/>
      <c r="V11768" s="53"/>
      <c r="W11768" s="53"/>
      <c r="X11768" s="53"/>
      <c r="Y11768" s="55"/>
    </row>
    <row r="11769" spans="21:25" x14ac:dyDescent="0.2">
      <c r="U11769" s="55"/>
      <c r="V11769" s="53"/>
      <c r="W11769" s="53"/>
      <c r="X11769" s="53"/>
      <c r="Y11769" s="55"/>
    </row>
    <row r="11770" spans="21:25" x14ac:dyDescent="0.2">
      <c r="U11770" s="55"/>
      <c r="V11770" s="53"/>
      <c r="W11770" s="53"/>
      <c r="X11770" s="53"/>
      <c r="Y11770" s="55"/>
    </row>
    <row r="11771" spans="21:25" x14ac:dyDescent="0.2">
      <c r="U11771" s="55"/>
      <c r="V11771" s="53"/>
      <c r="W11771" s="53"/>
      <c r="X11771" s="53"/>
      <c r="Y11771" s="55"/>
    </row>
    <row r="11772" spans="21:25" x14ac:dyDescent="0.2">
      <c r="U11772" s="55"/>
      <c r="V11772" s="53"/>
      <c r="W11772" s="53"/>
      <c r="X11772" s="53"/>
      <c r="Y11772" s="55"/>
    </row>
    <row r="11773" spans="21:25" x14ac:dyDescent="0.2">
      <c r="U11773" s="55"/>
      <c r="V11773" s="53"/>
      <c r="W11773" s="53"/>
      <c r="X11773" s="53"/>
      <c r="Y11773" s="55"/>
    </row>
    <row r="11774" spans="21:25" x14ac:dyDescent="0.2">
      <c r="U11774" s="55"/>
      <c r="V11774" s="53"/>
      <c r="W11774" s="53"/>
      <c r="X11774" s="53"/>
      <c r="Y11774" s="55"/>
    </row>
    <row r="11775" spans="21:25" x14ac:dyDescent="0.2">
      <c r="U11775" s="55"/>
      <c r="V11775" s="53"/>
      <c r="W11775" s="53"/>
      <c r="X11775" s="53"/>
      <c r="Y11775" s="55"/>
    </row>
    <row r="11776" spans="21:25" x14ac:dyDescent="0.2">
      <c r="U11776" s="55"/>
      <c r="V11776" s="53"/>
      <c r="W11776" s="53"/>
      <c r="X11776" s="53"/>
      <c r="Y11776" s="55"/>
    </row>
    <row r="11777" spans="21:25" x14ac:dyDescent="0.2">
      <c r="U11777" s="55"/>
      <c r="V11777" s="53"/>
      <c r="W11777" s="53"/>
      <c r="X11777" s="53"/>
      <c r="Y11777" s="55"/>
    </row>
    <row r="11778" spans="21:25" x14ac:dyDescent="0.2">
      <c r="U11778" s="55"/>
      <c r="V11778" s="53"/>
      <c r="W11778" s="53"/>
      <c r="X11778" s="53"/>
      <c r="Y11778" s="55"/>
    </row>
    <row r="11779" spans="21:25" x14ac:dyDescent="0.2">
      <c r="U11779" s="55"/>
      <c r="V11779" s="53"/>
      <c r="W11779" s="53"/>
      <c r="X11779" s="53"/>
      <c r="Y11779" s="55"/>
    </row>
    <row r="11780" spans="21:25" x14ac:dyDescent="0.2">
      <c r="U11780" s="55"/>
      <c r="V11780" s="53"/>
      <c r="W11780" s="53"/>
      <c r="X11780" s="53"/>
      <c r="Y11780" s="55"/>
    </row>
    <row r="11781" spans="21:25" x14ac:dyDescent="0.2">
      <c r="U11781" s="55"/>
      <c r="V11781" s="53"/>
      <c r="W11781" s="53"/>
      <c r="X11781" s="53"/>
      <c r="Y11781" s="55"/>
    </row>
    <row r="11782" spans="21:25" x14ac:dyDescent="0.2">
      <c r="U11782" s="55"/>
      <c r="V11782" s="53"/>
      <c r="W11782" s="53"/>
      <c r="X11782" s="53"/>
      <c r="Y11782" s="55"/>
    </row>
    <row r="11783" spans="21:25" x14ac:dyDescent="0.2">
      <c r="U11783" s="55"/>
      <c r="V11783" s="53"/>
      <c r="W11783" s="53"/>
      <c r="X11783" s="53"/>
      <c r="Y11783" s="55"/>
    </row>
    <row r="11784" spans="21:25" x14ac:dyDescent="0.2">
      <c r="U11784" s="55"/>
      <c r="V11784" s="53"/>
      <c r="W11784" s="53"/>
      <c r="X11784" s="53"/>
      <c r="Y11784" s="55"/>
    </row>
    <row r="11785" spans="21:25" x14ac:dyDescent="0.2">
      <c r="U11785" s="55"/>
      <c r="V11785" s="53"/>
      <c r="W11785" s="53"/>
      <c r="X11785" s="53"/>
      <c r="Y11785" s="55"/>
    </row>
    <row r="11786" spans="21:25" x14ac:dyDescent="0.2">
      <c r="U11786" s="55"/>
      <c r="V11786" s="53"/>
      <c r="W11786" s="53"/>
      <c r="X11786" s="53"/>
      <c r="Y11786" s="55"/>
    </row>
    <row r="11787" spans="21:25" x14ac:dyDescent="0.2">
      <c r="U11787" s="55"/>
      <c r="V11787" s="53"/>
      <c r="W11787" s="53"/>
      <c r="X11787" s="53"/>
      <c r="Y11787" s="55"/>
    </row>
    <row r="11788" spans="21:25" x14ac:dyDescent="0.2">
      <c r="U11788" s="55"/>
      <c r="V11788" s="53"/>
      <c r="W11788" s="53"/>
      <c r="X11788" s="53"/>
      <c r="Y11788" s="55"/>
    </row>
    <row r="11789" spans="21:25" x14ac:dyDescent="0.2">
      <c r="U11789" s="55"/>
      <c r="V11789" s="53"/>
      <c r="W11789" s="53"/>
      <c r="X11789" s="53"/>
      <c r="Y11789" s="55"/>
    </row>
    <row r="11790" spans="21:25" x14ac:dyDescent="0.2">
      <c r="U11790" s="55"/>
      <c r="V11790" s="53"/>
      <c r="W11790" s="53"/>
      <c r="X11790" s="53"/>
      <c r="Y11790" s="55"/>
    </row>
    <row r="11791" spans="21:25" x14ac:dyDescent="0.2">
      <c r="U11791" s="55"/>
      <c r="V11791" s="53"/>
      <c r="W11791" s="53"/>
      <c r="X11791" s="53"/>
      <c r="Y11791" s="55"/>
    </row>
    <row r="11792" spans="21:25" x14ac:dyDescent="0.2">
      <c r="U11792" s="55"/>
      <c r="V11792" s="53"/>
      <c r="W11792" s="53"/>
      <c r="X11792" s="53"/>
      <c r="Y11792" s="55"/>
    </row>
    <row r="11793" spans="21:25" x14ac:dyDescent="0.2">
      <c r="U11793" s="55"/>
      <c r="V11793" s="53"/>
      <c r="W11793" s="53"/>
      <c r="X11793" s="53"/>
      <c r="Y11793" s="55"/>
    </row>
    <row r="11794" spans="21:25" x14ac:dyDescent="0.2">
      <c r="U11794" s="55"/>
      <c r="V11794" s="53"/>
      <c r="W11794" s="53"/>
      <c r="X11794" s="53"/>
      <c r="Y11794" s="55"/>
    </row>
    <row r="11795" spans="21:25" x14ac:dyDescent="0.2">
      <c r="U11795" s="55"/>
      <c r="V11795" s="53"/>
      <c r="W11795" s="53"/>
      <c r="X11795" s="53"/>
      <c r="Y11795" s="55"/>
    </row>
    <row r="11796" spans="21:25" x14ac:dyDescent="0.2">
      <c r="U11796" s="55"/>
      <c r="V11796" s="53"/>
      <c r="W11796" s="53"/>
      <c r="X11796" s="53"/>
      <c r="Y11796" s="55"/>
    </row>
    <row r="11797" spans="21:25" x14ac:dyDescent="0.2">
      <c r="U11797" s="55"/>
      <c r="V11797" s="53"/>
      <c r="W11797" s="53"/>
      <c r="X11797" s="53"/>
      <c r="Y11797" s="55"/>
    </row>
    <row r="11798" spans="21:25" x14ac:dyDescent="0.2">
      <c r="U11798" s="55"/>
      <c r="V11798" s="53"/>
      <c r="W11798" s="53"/>
      <c r="X11798" s="53"/>
      <c r="Y11798" s="55"/>
    </row>
    <row r="11799" spans="21:25" x14ac:dyDescent="0.2">
      <c r="U11799" s="55"/>
      <c r="V11799" s="53"/>
      <c r="W11799" s="53"/>
      <c r="X11799" s="53"/>
      <c r="Y11799" s="55"/>
    </row>
    <row r="11800" spans="21:25" x14ac:dyDescent="0.2">
      <c r="U11800" s="55"/>
      <c r="V11800" s="53"/>
      <c r="W11800" s="53"/>
      <c r="X11800" s="53"/>
      <c r="Y11800" s="55"/>
    </row>
    <row r="11801" spans="21:25" x14ac:dyDescent="0.2">
      <c r="U11801" s="55"/>
      <c r="V11801" s="53"/>
      <c r="W11801" s="53"/>
      <c r="X11801" s="53"/>
      <c r="Y11801" s="55"/>
    </row>
    <row r="11802" spans="21:25" x14ac:dyDescent="0.2">
      <c r="U11802" s="55"/>
      <c r="V11802" s="53"/>
      <c r="W11802" s="53"/>
      <c r="X11802" s="53"/>
      <c r="Y11802" s="55"/>
    </row>
    <row r="11803" spans="21:25" x14ac:dyDescent="0.2">
      <c r="U11803" s="55"/>
      <c r="V11803" s="53"/>
      <c r="W11803" s="53"/>
      <c r="X11803" s="53"/>
      <c r="Y11803" s="55"/>
    </row>
    <row r="11804" spans="21:25" x14ac:dyDescent="0.2">
      <c r="U11804" s="55"/>
      <c r="V11804" s="53"/>
      <c r="W11804" s="53"/>
      <c r="X11804" s="53"/>
      <c r="Y11804" s="55"/>
    </row>
    <row r="11805" spans="21:25" x14ac:dyDescent="0.2">
      <c r="U11805" s="55"/>
      <c r="V11805" s="53"/>
      <c r="W11805" s="53"/>
      <c r="X11805" s="53"/>
      <c r="Y11805" s="55"/>
    </row>
    <row r="11806" spans="21:25" x14ac:dyDescent="0.2">
      <c r="U11806" s="55"/>
      <c r="V11806" s="53"/>
      <c r="W11806" s="53"/>
      <c r="X11806" s="53"/>
      <c r="Y11806" s="55"/>
    </row>
    <row r="11807" spans="21:25" x14ac:dyDescent="0.2">
      <c r="U11807" s="55"/>
      <c r="V11807" s="53"/>
      <c r="W11807" s="53"/>
      <c r="X11807" s="53"/>
      <c r="Y11807" s="55"/>
    </row>
    <row r="11808" spans="21:25" x14ac:dyDescent="0.2">
      <c r="U11808" s="55"/>
      <c r="V11808" s="53"/>
      <c r="W11808" s="53"/>
      <c r="X11808" s="53"/>
      <c r="Y11808" s="55"/>
    </row>
    <row r="11809" spans="21:25" x14ac:dyDescent="0.2">
      <c r="U11809" s="55"/>
      <c r="V11809" s="53"/>
      <c r="W11809" s="53"/>
      <c r="X11809" s="53"/>
      <c r="Y11809" s="55"/>
    </row>
    <row r="11810" spans="21:25" x14ac:dyDescent="0.2">
      <c r="U11810" s="55"/>
      <c r="V11810" s="53"/>
      <c r="W11810" s="53"/>
      <c r="X11810" s="53"/>
      <c r="Y11810" s="55"/>
    </row>
    <row r="11811" spans="21:25" x14ac:dyDescent="0.2">
      <c r="U11811" s="55"/>
      <c r="V11811" s="53"/>
      <c r="W11811" s="53"/>
      <c r="X11811" s="53"/>
      <c r="Y11811" s="55"/>
    </row>
    <row r="11812" spans="21:25" x14ac:dyDescent="0.2">
      <c r="U11812" s="55"/>
      <c r="V11812" s="53"/>
      <c r="W11812" s="53"/>
      <c r="X11812" s="53"/>
      <c r="Y11812" s="55"/>
    </row>
    <row r="11813" spans="21:25" x14ac:dyDescent="0.2">
      <c r="U11813" s="55"/>
      <c r="V11813" s="53"/>
      <c r="W11813" s="53"/>
      <c r="X11813" s="53"/>
      <c r="Y11813" s="55"/>
    </row>
    <row r="11814" spans="21:25" x14ac:dyDescent="0.2">
      <c r="U11814" s="55"/>
      <c r="V11814" s="53"/>
      <c r="W11814" s="53"/>
      <c r="X11814" s="53"/>
      <c r="Y11814" s="55"/>
    </row>
    <row r="11815" spans="21:25" x14ac:dyDescent="0.2">
      <c r="U11815" s="55"/>
      <c r="V11815" s="53"/>
      <c r="W11815" s="53"/>
      <c r="X11815" s="53"/>
      <c r="Y11815" s="55"/>
    </row>
    <row r="11816" spans="21:25" x14ac:dyDescent="0.2">
      <c r="U11816" s="55"/>
      <c r="V11816" s="53"/>
      <c r="W11816" s="53"/>
      <c r="X11816" s="53"/>
      <c r="Y11816" s="55"/>
    </row>
    <row r="11817" spans="21:25" x14ac:dyDescent="0.2">
      <c r="U11817" s="55"/>
      <c r="V11817" s="53"/>
      <c r="W11817" s="53"/>
      <c r="X11817" s="53"/>
      <c r="Y11817" s="55"/>
    </row>
    <row r="11818" spans="21:25" x14ac:dyDescent="0.2">
      <c r="U11818" s="55"/>
      <c r="V11818" s="53"/>
      <c r="W11818" s="53"/>
      <c r="X11818" s="53"/>
      <c r="Y11818" s="55"/>
    </row>
    <row r="11819" spans="21:25" x14ac:dyDescent="0.2">
      <c r="U11819" s="55"/>
      <c r="V11819" s="53"/>
      <c r="W11819" s="53"/>
      <c r="X11819" s="53"/>
      <c r="Y11819" s="55"/>
    </row>
    <row r="11820" spans="21:25" x14ac:dyDescent="0.2">
      <c r="U11820" s="55"/>
      <c r="V11820" s="53"/>
      <c r="W11820" s="53"/>
      <c r="X11820" s="53"/>
      <c r="Y11820" s="55"/>
    </row>
    <row r="11821" spans="21:25" x14ac:dyDescent="0.2">
      <c r="U11821" s="55"/>
      <c r="V11821" s="53"/>
      <c r="W11821" s="53"/>
      <c r="X11821" s="53"/>
      <c r="Y11821" s="55"/>
    </row>
    <row r="11822" spans="21:25" x14ac:dyDescent="0.2">
      <c r="U11822" s="55"/>
      <c r="V11822" s="53"/>
      <c r="W11822" s="53"/>
      <c r="X11822" s="53"/>
      <c r="Y11822" s="55"/>
    </row>
    <row r="11823" spans="21:25" x14ac:dyDescent="0.2">
      <c r="U11823" s="55"/>
      <c r="V11823" s="53"/>
      <c r="W11823" s="53"/>
      <c r="X11823" s="53"/>
      <c r="Y11823" s="55"/>
    </row>
    <row r="11824" spans="21:25" x14ac:dyDescent="0.2">
      <c r="U11824" s="55"/>
      <c r="V11824" s="53"/>
      <c r="W11824" s="53"/>
      <c r="X11824" s="53"/>
      <c r="Y11824" s="55"/>
    </row>
    <row r="11825" spans="21:25" x14ac:dyDescent="0.2">
      <c r="U11825" s="55"/>
      <c r="V11825" s="53"/>
      <c r="W11825" s="53"/>
      <c r="X11825" s="53"/>
      <c r="Y11825" s="55"/>
    </row>
    <row r="11826" spans="21:25" x14ac:dyDescent="0.2">
      <c r="U11826" s="55"/>
      <c r="V11826" s="53"/>
      <c r="W11826" s="53"/>
      <c r="X11826" s="53"/>
      <c r="Y11826" s="55"/>
    </row>
    <row r="11827" spans="21:25" x14ac:dyDescent="0.2">
      <c r="U11827" s="55"/>
      <c r="V11827" s="53"/>
      <c r="W11827" s="53"/>
      <c r="X11827" s="53"/>
      <c r="Y11827" s="55"/>
    </row>
    <row r="11828" spans="21:25" x14ac:dyDescent="0.2">
      <c r="U11828" s="55"/>
      <c r="V11828" s="53"/>
      <c r="W11828" s="53"/>
      <c r="X11828" s="53"/>
      <c r="Y11828" s="55"/>
    </row>
    <row r="11829" spans="21:25" x14ac:dyDescent="0.2">
      <c r="U11829" s="55"/>
      <c r="V11829" s="53"/>
      <c r="W11829" s="53"/>
      <c r="X11829" s="53"/>
      <c r="Y11829" s="55"/>
    </row>
    <row r="11830" spans="21:25" x14ac:dyDescent="0.2">
      <c r="U11830" s="55"/>
      <c r="V11830" s="53"/>
      <c r="W11830" s="53"/>
      <c r="X11830" s="53"/>
      <c r="Y11830" s="55"/>
    </row>
    <row r="11831" spans="21:25" x14ac:dyDescent="0.2">
      <c r="U11831" s="55"/>
      <c r="V11831" s="53"/>
      <c r="W11831" s="53"/>
      <c r="X11831" s="53"/>
      <c r="Y11831" s="55"/>
    </row>
    <row r="11832" spans="21:25" x14ac:dyDescent="0.2">
      <c r="U11832" s="55"/>
      <c r="V11832" s="53"/>
      <c r="W11832" s="53"/>
      <c r="X11832" s="53"/>
      <c r="Y11832" s="55"/>
    </row>
    <row r="11833" spans="21:25" x14ac:dyDescent="0.2">
      <c r="U11833" s="55"/>
      <c r="V11833" s="53"/>
      <c r="W11833" s="53"/>
      <c r="X11833" s="53"/>
      <c r="Y11833" s="55"/>
    </row>
    <row r="11834" spans="21:25" x14ac:dyDescent="0.2">
      <c r="U11834" s="55"/>
      <c r="V11834" s="53"/>
      <c r="W11834" s="53"/>
      <c r="X11834" s="53"/>
      <c r="Y11834" s="55"/>
    </row>
    <row r="11835" spans="21:25" x14ac:dyDescent="0.2">
      <c r="U11835" s="55"/>
      <c r="V11835" s="53"/>
      <c r="W11835" s="53"/>
      <c r="X11835" s="53"/>
      <c r="Y11835" s="55"/>
    </row>
    <row r="11836" spans="21:25" x14ac:dyDescent="0.2">
      <c r="U11836" s="55"/>
      <c r="V11836" s="53"/>
      <c r="W11836" s="53"/>
      <c r="X11836" s="53"/>
      <c r="Y11836" s="55"/>
    </row>
    <row r="11837" spans="21:25" x14ac:dyDescent="0.2">
      <c r="U11837" s="55"/>
      <c r="V11837" s="53"/>
      <c r="W11837" s="53"/>
      <c r="X11837" s="53"/>
      <c r="Y11837" s="55"/>
    </row>
    <row r="11838" spans="21:25" x14ac:dyDescent="0.2">
      <c r="U11838" s="55"/>
      <c r="V11838" s="53"/>
      <c r="W11838" s="53"/>
      <c r="X11838" s="53"/>
      <c r="Y11838" s="55"/>
    </row>
    <row r="11839" spans="21:25" x14ac:dyDescent="0.2">
      <c r="U11839" s="55"/>
      <c r="V11839" s="53"/>
      <c r="W11839" s="53"/>
      <c r="X11839" s="53"/>
      <c r="Y11839" s="55"/>
    </row>
    <row r="11840" spans="21:25" x14ac:dyDescent="0.2">
      <c r="U11840" s="55"/>
      <c r="V11840" s="53"/>
      <c r="W11840" s="53"/>
      <c r="X11840" s="53"/>
      <c r="Y11840" s="55"/>
    </row>
    <row r="11841" spans="21:25" x14ac:dyDescent="0.2">
      <c r="U11841" s="55"/>
      <c r="V11841" s="53"/>
      <c r="W11841" s="53"/>
      <c r="X11841" s="53"/>
      <c r="Y11841" s="55"/>
    </row>
    <row r="11842" spans="21:25" x14ac:dyDescent="0.2">
      <c r="U11842" s="55"/>
      <c r="V11842" s="53"/>
      <c r="W11842" s="53"/>
      <c r="X11842" s="53"/>
      <c r="Y11842" s="55"/>
    </row>
    <row r="11843" spans="21:25" x14ac:dyDescent="0.2">
      <c r="U11843" s="55"/>
      <c r="V11843" s="53"/>
      <c r="W11843" s="53"/>
      <c r="X11843" s="53"/>
      <c r="Y11843" s="55"/>
    </row>
    <row r="11844" spans="21:25" x14ac:dyDescent="0.2">
      <c r="U11844" s="55"/>
      <c r="V11844" s="53"/>
      <c r="W11844" s="53"/>
      <c r="X11844" s="53"/>
      <c r="Y11844" s="55"/>
    </row>
    <row r="11845" spans="21:25" x14ac:dyDescent="0.2">
      <c r="U11845" s="55"/>
      <c r="V11845" s="53"/>
      <c r="W11845" s="53"/>
      <c r="X11845" s="53"/>
      <c r="Y11845" s="55"/>
    </row>
    <row r="11846" spans="21:25" x14ac:dyDescent="0.2">
      <c r="U11846" s="55"/>
      <c r="V11846" s="53"/>
      <c r="W11846" s="53"/>
      <c r="X11846" s="53"/>
      <c r="Y11846" s="55"/>
    </row>
    <row r="11847" spans="21:25" x14ac:dyDescent="0.2">
      <c r="U11847" s="55"/>
      <c r="V11847" s="53"/>
      <c r="W11847" s="53"/>
      <c r="X11847" s="53"/>
      <c r="Y11847" s="55"/>
    </row>
    <row r="11848" spans="21:25" x14ac:dyDescent="0.2">
      <c r="U11848" s="55"/>
      <c r="V11848" s="53"/>
      <c r="W11848" s="53"/>
      <c r="X11848" s="53"/>
      <c r="Y11848" s="55"/>
    </row>
    <row r="11849" spans="21:25" x14ac:dyDescent="0.2">
      <c r="U11849" s="55"/>
      <c r="V11849" s="53"/>
      <c r="W11849" s="53"/>
      <c r="X11849" s="53"/>
      <c r="Y11849" s="55"/>
    </row>
    <row r="11850" spans="21:25" x14ac:dyDescent="0.2">
      <c r="U11850" s="55"/>
      <c r="V11850" s="53"/>
      <c r="W11850" s="53"/>
      <c r="X11850" s="53"/>
      <c r="Y11850" s="55"/>
    </row>
    <row r="11851" spans="21:25" x14ac:dyDescent="0.2">
      <c r="U11851" s="55"/>
      <c r="V11851" s="53"/>
      <c r="W11851" s="53"/>
      <c r="X11851" s="53"/>
      <c r="Y11851" s="55"/>
    </row>
    <row r="11852" spans="21:25" x14ac:dyDescent="0.2">
      <c r="U11852" s="55"/>
      <c r="V11852" s="53"/>
      <c r="W11852" s="53"/>
      <c r="X11852" s="53"/>
      <c r="Y11852" s="55"/>
    </row>
    <row r="11853" spans="21:25" x14ac:dyDescent="0.2">
      <c r="U11853" s="55"/>
      <c r="V11853" s="53"/>
      <c r="W11853" s="53"/>
      <c r="X11853" s="53"/>
      <c r="Y11853" s="55"/>
    </row>
    <row r="11854" spans="21:25" x14ac:dyDescent="0.2">
      <c r="U11854" s="55"/>
      <c r="V11854" s="53"/>
      <c r="W11854" s="53"/>
      <c r="X11854" s="53"/>
      <c r="Y11854" s="55"/>
    </row>
    <row r="11855" spans="21:25" x14ac:dyDescent="0.2">
      <c r="U11855" s="55"/>
      <c r="V11855" s="53"/>
      <c r="W11855" s="53"/>
      <c r="X11855" s="53"/>
      <c r="Y11855" s="55"/>
    </row>
    <row r="11856" spans="21:25" x14ac:dyDescent="0.2">
      <c r="U11856" s="55"/>
      <c r="V11856" s="53"/>
      <c r="W11856" s="53"/>
      <c r="X11856" s="53"/>
      <c r="Y11856" s="55"/>
    </row>
    <row r="11857" spans="21:25" x14ac:dyDescent="0.2">
      <c r="U11857" s="55"/>
      <c r="V11857" s="53"/>
      <c r="W11857" s="53"/>
      <c r="X11857" s="53"/>
      <c r="Y11857" s="55"/>
    </row>
    <row r="11858" spans="21:25" x14ac:dyDescent="0.2">
      <c r="U11858" s="55"/>
      <c r="V11858" s="53"/>
      <c r="W11858" s="53"/>
      <c r="X11858" s="53"/>
      <c r="Y11858" s="55"/>
    </row>
    <row r="11859" spans="21:25" x14ac:dyDescent="0.2">
      <c r="U11859" s="55"/>
      <c r="V11859" s="53"/>
      <c r="W11859" s="53"/>
      <c r="X11859" s="53"/>
      <c r="Y11859" s="55"/>
    </row>
    <row r="11860" spans="21:25" x14ac:dyDescent="0.2">
      <c r="U11860" s="55"/>
      <c r="V11860" s="53"/>
      <c r="W11860" s="53"/>
      <c r="X11860" s="53"/>
      <c r="Y11860" s="55"/>
    </row>
    <row r="11861" spans="21:25" x14ac:dyDescent="0.2">
      <c r="U11861" s="55"/>
      <c r="V11861" s="53"/>
      <c r="W11861" s="53"/>
      <c r="X11861" s="53"/>
      <c r="Y11861" s="55"/>
    </row>
    <row r="11862" spans="21:25" x14ac:dyDescent="0.2">
      <c r="U11862" s="55"/>
      <c r="V11862" s="53"/>
      <c r="W11862" s="53"/>
      <c r="X11862" s="53"/>
      <c r="Y11862" s="55"/>
    </row>
    <row r="11863" spans="21:25" x14ac:dyDescent="0.2">
      <c r="U11863" s="55"/>
      <c r="V11863" s="53"/>
      <c r="W11863" s="53"/>
      <c r="X11863" s="53"/>
      <c r="Y11863" s="55"/>
    </row>
    <row r="11864" spans="21:25" x14ac:dyDescent="0.2">
      <c r="U11864" s="55"/>
      <c r="V11864" s="53"/>
      <c r="W11864" s="53"/>
      <c r="X11864" s="53"/>
      <c r="Y11864" s="55"/>
    </row>
    <row r="11865" spans="21:25" x14ac:dyDescent="0.2">
      <c r="U11865" s="55"/>
      <c r="V11865" s="53"/>
      <c r="W11865" s="53"/>
      <c r="X11865" s="53"/>
      <c r="Y11865" s="55"/>
    </row>
    <row r="11866" spans="21:25" x14ac:dyDescent="0.2">
      <c r="U11866" s="55"/>
      <c r="V11866" s="53"/>
      <c r="W11866" s="53"/>
      <c r="X11866" s="53"/>
      <c r="Y11866" s="55"/>
    </row>
    <row r="11867" spans="21:25" x14ac:dyDescent="0.2">
      <c r="U11867" s="55"/>
      <c r="V11867" s="53"/>
      <c r="W11867" s="53"/>
      <c r="X11867" s="53"/>
      <c r="Y11867" s="55"/>
    </row>
    <row r="11868" spans="21:25" x14ac:dyDescent="0.2">
      <c r="U11868" s="55"/>
      <c r="V11868" s="53"/>
      <c r="W11868" s="53"/>
      <c r="X11868" s="53"/>
      <c r="Y11868" s="55"/>
    </row>
    <row r="11869" spans="21:25" x14ac:dyDescent="0.2">
      <c r="U11869" s="55"/>
      <c r="V11869" s="53"/>
      <c r="W11869" s="53"/>
      <c r="X11869" s="53"/>
      <c r="Y11869" s="55"/>
    </row>
    <row r="11870" spans="21:25" x14ac:dyDescent="0.2">
      <c r="U11870" s="55"/>
      <c r="V11870" s="53"/>
      <c r="W11870" s="53"/>
      <c r="X11870" s="53"/>
      <c r="Y11870" s="55"/>
    </row>
    <row r="11871" spans="21:25" x14ac:dyDescent="0.2">
      <c r="U11871" s="55"/>
      <c r="V11871" s="53"/>
      <c r="W11871" s="53"/>
      <c r="X11871" s="53"/>
      <c r="Y11871" s="55"/>
    </row>
    <row r="11872" spans="21:25" x14ac:dyDescent="0.2">
      <c r="U11872" s="55"/>
      <c r="V11872" s="53"/>
      <c r="W11872" s="53"/>
      <c r="X11872" s="53"/>
      <c r="Y11872" s="55"/>
    </row>
    <row r="11873" spans="21:25" x14ac:dyDescent="0.2">
      <c r="U11873" s="55"/>
      <c r="V11873" s="53"/>
      <c r="W11873" s="53"/>
      <c r="X11873" s="53"/>
      <c r="Y11873" s="55"/>
    </row>
    <row r="11874" spans="21:25" x14ac:dyDescent="0.2">
      <c r="U11874" s="55"/>
      <c r="V11874" s="53"/>
      <c r="W11874" s="53"/>
      <c r="X11874" s="53"/>
      <c r="Y11874" s="55"/>
    </row>
    <row r="11875" spans="21:25" x14ac:dyDescent="0.2">
      <c r="U11875" s="55"/>
      <c r="V11875" s="53"/>
      <c r="W11875" s="53"/>
      <c r="X11875" s="53"/>
      <c r="Y11875" s="55"/>
    </row>
    <row r="11876" spans="21:25" x14ac:dyDescent="0.2">
      <c r="U11876" s="55"/>
      <c r="V11876" s="53"/>
      <c r="W11876" s="53"/>
      <c r="X11876" s="53"/>
      <c r="Y11876" s="55"/>
    </row>
    <row r="11877" spans="21:25" x14ac:dyDescent="0.2">
      <c r="U11877" s="55"/>
      <c r="V11877" s="53"/>
      <c r="W11877" s="53"/>
      <c r="X11877" s="53"/>
      <c r="Y11877" s="55"/>
    </row>
    <row r="11878" spans="21:25" x14ac:dyDescent="0.2">
      <c r="U11878" s="55"/>
      <c r="V11878" s="53"/>
      <c r="W11878" s="53"/>
      <c r="X11878" s="53"/>
      <c r="Y11878" s="55"/>
    </row>
    <row r="11879" spans="21:25" x14ac:dyDescent="0.2">
      <c r="U11879" s="55"/>
      <c r="V11879" s="53"/>
      <c r="W11879" s="53"/>
      <c r="X11879" s="53"/>
      <c r="Y11879" s="55"/>
    </row>
    <row r="11880" spans="21:25" x14ac:dyDescent="0.2">
      <c r="U11880" s="55"/>
      <c r="V11880" s="53"/>
      <c r="W11880" s="53"/>
      <c r="X11880" s="53"/>
      <c r="Y11880" s="55"/>
    </row>
    <row r="11881" spans="21:25" x14ac:dyDescent="0.2">
      <c r="U11881" s="55"/>
      <c r="V11881" s="53"/>
      <c r="W11881" s="53"/>
      <c r="X11881" s="53"/>
      <c r="Y11881" s="55"/>
    </row>
    <row r="11882" spans="21:25" x14ac:dyDescent="0.2">
      <c r="U11882" s="55"/>
      <c r="V11882" s="53"/>
      <c r="W11882" s="53"/>
      <c r="X11882" s="53"/>
      <c r="Y11882" s="55"/>
    </row>
    <row r="11883" spans="21:25" x14ac:dyDescent="0.2">
      <c r="U11883" s="55"/>
      <c r="V11883" s="53"/>
      <c r="W11883" s="53"/>
      <c r="X11883" s="53"/>
      <c r="Y11883" s="55"/>
    </row>
    <row r="11884" spans="21:25" x14ac:dyDescent="0.2">
      <c r="U11884" s="55"/>
      <c r="V11884" s="53"/>
      <c r="W11884" s="53"/>
      <c r="X11884" s="53"/>
      <c r="Y11884" s="55"/>
    </row>
    <row r="11885" spans="21:25" x14ac:dyDescent="0.2">
      <c r="U11885" s="55"/>
      <c r="V11885" s="53"/>
      <c r="W11885" s="53"/>
      <c r="X11885" s="53"/>
      <c r="Y11885" s="55"/>
    </row>
    <row r="11886" spans="21:25" x14ac:dyDescent="0.2">
      <c r="U11886" s="55"/>
      <c r="V11886" s="53"/>
      <c r="W11886" s="53"/>
      <c r="X11886" s="53"/>
      <c r="Y11886" s="55"/>
    </row>
    <row r="11887" spans="21:25" x14ac:dyDescent="0.2">
      <c r="U11887" s="55"/>
      <c r="V11887" s="53"/>
      <c r="W11887" s="53"/>
      <c r="X11887" s="53"/>
      <c r="Y11887" s="55"/>
    </row>
    <row r="11888" spans="21:25" x14ac:dyDescent="0.2">
      <c r="U11888" s="55"/>
      <c r="V11888" s="53"/>
      <c r="W11888" s="53"/>
      <c r="X11888" s="53"/>
      <c r="Y11888" s="55"/>
    </row>
    <row r="11889" spans="21:25" x14ac:dyDescent="0.2">
      <c r="U11889" s="55"/>
      <c r="V11889" s="53"/>
      <c r="W11889" s="53"/>
      <c r="X11889" s="53"/>
      <c r="Y11889" s="55"/>
    </row>
    <row r="11890" spans="21:25" x14ac:dyDescent="0.2">
      <c r="U11890" s="55"/>
      <c r="V11890" s="53"/>
      <c r="W11890" s="53"/>
      <c r="X11890" s="53"/>
      <c r="Y11890" s="55"/>
    </row>
    <row r="11891" spans="21:25" x14ac:dyDescent="0.2">
      <c r="U11891" s="55"/>
      <c r="V11891" s="53"/>
      <c r="W11891" s="53"/>
      <c r="X11891" s="53"/>
      <c r="Y11891" s="55"/>
    </row>
    <row r="11892" spans="21:25" x14ac:dyDescent="0.2">
      <c r="U11892" s="55"/>
      <c r="V11892" s="53"/>
      <c r="W11892" s="53"/>
      <c r="X11892" s="53"/>
      <c r="Y11892" s="55"/>
    </row>
    <row r="11893" spans="21:25" x14ac:dyDescent="0.2">
      <c r="U11893" s="55"/>
      <c r="V11893" s="53"/>
      <c r="W11893" s="53"/>
      <c r="X11893" s="53"/>
      <c r="Y11893" s="55"/>
    </row>
    <row r="11894" spans="21:25" x14ac:dyDescent="0.2">
      <c r="U11894" s="55"/>
      <c r="V11894" s="53"/>
      <c r="W11894" s="53"/>
      <c r="X11894" s="53"/>
      <c r="Y11894" s="55"/>
    </row>
    <row r="11895" spans="21:25" x14ac:dyDescent="0.2">
      <c r="U11895" s="55"/>
      <c r="V11895" s="53"/>
      <c r="W11895" s="53"/>
      <c r="X11895" s="53"/>
      <c r="Y11895" s="55"/>
    </row>
    <row r="11896" spans="21:25" x14ac:dyDescent="0.2">
      <c r="U11896" s="55"/>
      <c r="V11896" s="53"/>
      <c r="W11896" s="53"/>
      <c r="X11896" s="53"/>
      <c r="Y11896" s="55"/>
    </row>
    <row r="11897" spans="21:25" x14ac:dyDescent="0.2">
      <c r="U11897" s="55"/>
      <c r="V11897" s="53"/>
      <c r="W11897" s="53"/>
      <c r="X11897" s="53"/>
      <c r="Y11897" s="55"/>
    </row>
    <row r="11898" spans="21:25" x14ac:dyDescent="0.2">
      <c r="U11898" s="55"/>
      <c r="V11898" s="53"/>
      <c r="W11898" s="53"/>
      <c r="X11898" s="53"/>
      <c r="Y11898" s="55"/>
    </row>
    <row r="11899" spans="21:25" x14ac:dyDescent="0.2">
      <c r="U11899" s="55"/>
      <c r="V11899" s="53"/>
      <c r="W11899" s="53"/>
      <c r="X11899" s="53"/>
      <c r="Y11899" s="55"/>
    </row>
    <row r="11900" spans="21:25" x14ac:dyDescent="0.2">
      <c r="U11900" s="55"/>
      <c r="V11900" s="53"/>
      <c r="W11900" s="53"/>
      <c r="X11900" s="53"/>
      <c r="Y11900" s="55"/>
    </row>
    <row r="11901" spans="21:25" x14ac:dyDescent="0.2">
      <c r="U11901" s="55"/>
      <c r="V11901" s="53"/>
      <c r="W11901" s="53"/>
      <c r="X11901" s="53"/>
      <c r="Y11901" s="55"/>
    </row>
    <row r="11902" spans="21:25" x14ac:dyDescent="0.2">
      <c r="U11902" s="55"/>
      <c r="V11902" s="53"/>
      <c r="W11902" s="53"/>
      <c r="X11902" s="53"/>
      <c r="Y11902" s="55"/>
    </row>
    <row r="11903" spans="21:25" x14ac:dyDescent="0.2">
      <c r="U11903" s="55"/>
      <c r="V11903" s="53"/>
      <c r="W11903" s="53"/>
      <c r="X11903" s="53"/>
      <c r="Y11903" s="55"/>
    </row>
    <row r="11904" spans="21:25" x14ac:dyDescent="0.2">
      <c r="U11904" s="55"/>
      <c r="V11904" s="53"/>
      <c r="W11904" s="53"/>
      <c r="X11904" s="53"/>
      <c r="Y11904" s="55"/>
    </row>
    <row r="11905" spans="21:25" x14ac:dyDescent="0.2">
      <c r="U11905" s="55"/>
      <c r="V11905" s="53"/>
      <c r="W11905" s="53"/>
      <c r="X11905" s="53"/>
      <c r="Y11905" s="55"/>
    </row>
    <row r="11906" spans="21:25" x14ac:dyDescent="0.2">
      <c r="U11906" s="55"/>
      <c r="V11906" s="53"/>
      <c r="W11906" s="53"/>
      <c r="X11906" s="53"/>
      <c r="Y11906" s="55"/>
    </row>
    <row r="11907" spans="21:25" x14ac:dyDescent="0.2">
      <c r="U11907" s="55"/>
      <c r="V11907" s="53"/>
      <c r="W11907" s="53"/>
      <c r="X11907" s="53"/>
      <c r="Y11907" s="55"/>
    </row>
    <row r="11908" spans="21:25" x14ac:dyDescent="0.2">
      <c r="U11908" s="55"/>
      <c r="V11908" s="53"/>
      <c r="W11908" s="53"/>
      <c r="X11908" s="53"/>
      <c r="Y11908" s="55"/>
    </row>
    <row r="11909" spans="21:25" x14ac:dyDescent="0.2">
      <c r="U11909" s="55"/>
      <c r="V11909" s="53"/>
      <c r="W11909" s="53"/>
      <c r="X11909" s="53"/>
      <c r="Y11909" s="55"/>
    </row>
    <row r="11910" spans="21:25" x14ac:dyDescent="0.2">
      <c r="U11910" s="55"/>
      <c r="V11910" s="53"/>
      <c r="W11910" s="53"/>
      <c r="X11910" s="53"/>
      <c r="Y11910" s="55"/>
    </row>
    <row r="11911" spans="21:25" x14ac:dyDescent="0.2">
      <c r="U11911" s="55"/>
      <c r="V11911" s="53"/>
      <c r="W11911" s="53"/>
      <c r="X11911" s="53"/>
      <c r="Y11911" s="55"/>
    </row>
    <row r="11912" spans="21:25" x14ac:dyDescent="0.2">
      <c r="U11912" s="55"/>
      <c r="V11912" s="53"/>
      <c r="W11912" s="53"/>
      <c r="X11912" s="53"/>
      <c r="Y11912" s="55"/>
    </row>
    <row r="11913" spans="21:25" x14ac:dyDescent="0.2">
      <c r="U11913" s="55"/>
      <c r="V11913" s="53"/>
      <c r="W11913" s="53"/>
      <c r="X11913" s="53"/>
      <c r="Y11913" s="55"/>
    </row>
    <row r="11914" spans="21:25" x14ac:dyDescent="0.2">
      <c r="U11914" s="55"/>
      <c r="V11914" s="53"/>
      <c r="W11914" s="53"/>
      <c r="X11914" s="53"/>
      <c r="Y11914" s="55"/>
    </row>
    <row r="11915" spans="21:25" x14ac:dyDescent="0.2">
      <c r="U11915" s="55"/>
      <c r="V11915" s="53"/>
      <c r="W11915" s="53"/>
      <c r="X11915" s="53"/>
      <c r="Y11915" s="55"/>
    </row>
    <row r="11916" spans="21:25" x14ac:dyDescent="0.2">
      <c r="U11916" s="55"/>
      <c r="V11916" s="53"/>
      <c r="W11916" s="53"/>
      <c r="X11916" s="53"/>
      <c r="Y11916" s="55"/>
    </row>
    <row r="11917" spans="21:25" x14ac:dyDescent="0.2">
      <c r="U11917" s="55"/>
      <c r="V11917" s="53"/>
      <c r="W11917" s="53"/>
      <c r="X11917" s="53"/>
      <c r="Y11917" s="55"/>
    </row>
    <row r="11918" spans="21:25" x14ac:dyDescent="0.2">
      <c r="U11918" s="55"/>
      <c r="V11918" s="53"/>
      <c r="W11918" s="53"/>
      <c r="X11918" s="53"/>
      <c r="Y11918" s="55"/>
    </row>
    <row r="11919" spans="21:25" x14ac:dyDescent="0.2">
      <c r="U11919" s="55"/>
      <c r="V11919" s="53"/>
      <c r="W11919" s="53"/>
      <c r="X11919" s="53"/>
      <c r="Y11919" s="55"/>
    </row>
    <row r="11920" spans="21:25" x14ac:dyDescent="0.2">
      <c r="U11920" s="55"/>
      <c r="V11920" s="53"/>
      <c r="W11920" s="53"/>
      <c r="X11920" s="53"/>
      <c r="Y11920" s="55"/>
    </row>
    <row r="11921" spans="21:25" x14ac:dyDescent="0.2">
      <c r="U11921" s="55"/>
      <c r="V11921" s="53"/>
      <c r="W11921" s="53"/>
      <c r="X11921" s="53"/>
      <c r="Y11921" s="55"/>
    </row>
    <row r="11922" spans="21:25" x14ac:dyDescent="0.2">
      <c r="U11922" s="55"/>
      <c r="V11922" s="53"/>
      <c r="W11922" s="53"/>
      <c r="X11922" s="53"/>
      <c r="Y11922" s="55"/>
    </row>
    <row r="11923" spans="21:25" x14ac:dyDescent="0.2">
      <c r="U11923" s="55"/>
      <c r="V11923" s="53"/>
      <c r="W11923" s="53"/>
      <c r="X11923" s="53"/>
      <c r="Y11923" s="55"/>
    </row>
    <row r="11924" spans="21:25" x14ac:dyDescent="0.2">
      <c r="U11924" s="55"/>
      <c r="V11924" s="53"/>
      <c r="W11924" s="53"/>
      <c r="X11924" s="53"/>
      <c r="Y11924" s="55"/>
    </row>
    <row r="11925" spans="21:25" x14ac:dyDescent="0.2">
      <c r="U11925" s="55"/>
      <c r="V11925" s="53"/>
      <c r="W11925" s="53"/>
      <c r="X11925" s="53"/>
      <c r="Y11925" s="55"/>
    </row>
    <row r="11926" spans="21:25" x14ac:dyDescent="0.2">
      <c r="U11926" s="55"/>
      <c r="V11926" s="53"/>
      <c r="W11926" s="53"/>
      <c r="X11926" s="53"/>
      <c r="Y11926" s="55"/>
    </row>
    <row r="11927" spans="21:25" x14ac:dyDescent="0.2">
      <c r="U11927" s="55"/>
      <c r="V11927" s="53"/>
      <c r="W11927" s="53"/>
      <c r="X11927" s="53"/>
      <c r="Y11927" s="55"/>
    </row>
    <row r="11928" spans="21:25" x14ac:dyDescent="0.2">
      <c r="U11928" s="55"/>
      <c r="V11928" s="53"/>
      <c r="W11928" s="53"/>
      <c r="X11928" s="53"/>
      <c r="Y11928" s="55"/>
    </row>
    <row r="11929" spans="21:25" x14ac:dyDescent="0.2">
      <c r="U11929" s="55"/>
      <c r="V11929" s="53"/>
      <c r="W11929" s="53"/>
      <c r="X11929" s="53"/>
      <c r="Y11929" s="55"/>
    </row>
    <row r="11930" spans="21:25" x14ac:dyDescent="0.2">
      <c r="U11930" s="55"/>
      <c r="V11930" s="53"/>
      <c r="W11930" s="53"/>
      <c r="X11930" s="53"/>
      <c r="Y11930" s="55"/>
    </row>
    <row r="11931" spans="21:25" x14ac:dyDescent="0.2">
      <c r="U11931" s="55"/>
      <c r="V11931" s="53"/>
      <c r="W11931" s="53"/>
      <c r="X11931" s="53"/>
      <c r="Y11931" s="55"/>
    </row>
    <row r="11932" spans="21:25" x14ac:dyDescent="0.2">
      <c r="U11932" s="55"/>
      <c r="V11932" s="53"/>
      <c r="W11932" s="53"/>
      <c r="X11932" s="53"/>
      <c r="Y11932" s="55"/>
    </row>
    <row r="11933" spans="21:25" x14ac:dyDescent="0.2">
      <c r="U11933" s="55"/>
      <c r="V11933" s="53"/>
      <c r="W11933" s="53"/>
      <c r="X11933" s="53"/>
      <c r="Y11933" s="55"/>
    </row>
    <row r="11934" spans="21:25" x14ac:dyDescent="0.2">
      <c r="U11934" s="55"/>
      <c r="V11934" s="53"/>
      <c r="W11934" s="53"/>
      <c r="X11934" s="53"/>
      <c r="Y11934" s="55"/>
    </row>
    <row r="11935" spans="21:25" x14ac:dyDescent="0.2">
      <c r="U11935" s="55"/>
      <c r="V11935" s="53"/>
      <c r="W11935" s="53"/>
      <c r="X11935" s="53"/>
      <c r="Y11935" s="55"/>
    </row>
    <row r="11936" spans="21:25" x14ac:dyDescent="0.2">
      <c r="U11936" s="55"/>
      <c r="V11936" s="53"/>
      <c r="W11936" s="53"/>
      <c r="X11936" s="53"/>
      <c r="Y11936" s="55"/>
    </row>
    <row r="11937" spans="21:25" x14ac:dyDescent="0.2">
      <c r="U11937" s="55"/>
      <c r="V11937" s="53"/>
      <c r="W11937" s="53"/>
      <c r="X11937" s="53"/>
      <c r="Y11937" s="55"/>
    </row>
    <row r="11938" spans="21:25" x14ac:dyDescent="0.2">
      <c r="U11938" s="55"/>
      <c r="V11938" s="53"/>
      <c r="W11938" s="53"/>
      <c r="X11938" s="53"/>
      <c r="Y11938" s="55"/>
    </row>
    <row r="11939" spans="21:25" x14ac:dyDescent="0.2">
      <c r="U11939" s="55"/>
      <c r="V11939" s="53"/>
      <c r="W11939" s="53"/>
      <c r="X11939" s="53"/>
      <c r="Y11939" s="55"/>
    </row>
    <row r="11940" spans="21:25" x14ac:dyDescent="0.2">
      <c r="U11940" s="55"/>
      <c r="V11940" s="53"/>
      <c r="W11940" s="53"/>
      <c r="X11940" s="53"/>
      <c r="Y11940" s="55"/>
    </row>
    <row r="11941" spans="21:25" x14ac:dyDescent="0.2">
      <c r="U11941" s="55"/>
      <c r="V11941" s="53"/>
      <c r="W11941" s="53"/>
      <c r="X11941" s="53"/>
      <c r="Y11941" s="55"/>
    </row>
    <row r="11942" spans="21:25" x14ac:dyDescent="0.2">
      <c r="U11942" s="55"/>
      <c r="V11942" s="53"/>
      <c r="W11942" s="53"/>
      <c r="X11942" s="53"/>
      <c r="Y11942" s="55"/>
    </row>
    <row r="11943" spans="21:25" x14ac:dyDescent="0.2">
      <c r="U11943" s="55"/>
      <c r="V11943" s="53"/>
      <c r="W11943" s="53"/>
      <c r="X11943" s="53"/>
      <c r="Y11943" s="55"/>
    </row>
    <row r="11944" spans="21:25" x14ac:dyDescent="0.2">
      <c r="U11944" s="55"/>
      <c r="V11944" s="53"/>
      <c r="W11944" s="53"/>
      <c r="X11944" s="53"/>
      <c r="Y11944" s="55"/>
    </row>
    <row r="11945" spans="21:25" x14ac:dyDescent="0.2">
      <c r="U11945" s="55"/>
      <c r="V11945" s="53"/>
      <c r="W11945" s="53"/>
      <c r="X11945" s="53"/>
      <c r="Y11945" s="55"/>
    </row>
    <row r="11946" spans="21:25" x14ac:dyDescent="0.2">
      <c r="U11946" s="55"/>
      <c r="V11946" s="53"/>
      <c r="W11946" s="53"/>
      <c r="X11946" s="53"/>
      <c r="Y11946" s="55"/>
    </row>
    <row r="11947" spans="21:25" x14ac:dyDescent="0.2">
      <c r="U11947" s="55"/>
      <c r="V11947" s="53"/>
      <c r="W11947" s="53"/>
      <c r="X11947" s="53"/>
      <c r="Y11947" s="55"/>
    </row>
    <row r="11948" spans="21:25" x14ac:dyDescent="0.2">
      <c r="U11948" s="55"/>
      <c r="V11948" s="53"/>
      <c r="W11948" s="53"/>
      <c r="X11948" s="53"/>
      <c r="Y11948" s="55"/>
    </row>
    <row r="11949" spans="21:25" x14ac:dyDescent="0.2">
      <c r="U11949" s="55"/>
      <c r="V11949" s="53"/>
      <c r="W11949" s="53"/>
      <c r="X11949" s="53"/>
      <c r="Y11949" s="55"/>
    </row>
    <row r="11950" spans="21:25" x14ac:dyDescent="0.2">
      <c r="U11950" s="55"/>
      <c r="V11950" s="53"/>
      <c r="W11950" s="53"/>
      <c r="X11950" s="53"/>
      <c r="Y11950" s="55"/>
    </row>
    <row r="11951" spans="21:25" x14ac:dyDescent="0.2">
      <c r="U11951" s="55"/>
      <c r="V11951" s="53"/>
      <c r="W11951" s="53"/>
      <c r="X11951" s="53"/>
      <c r="Y11951" s="55"/>
    </row>
    <row r="11952" spans="21:25" x14ac:dyDescent="0.2">
      <c r="U11952" s="55"/>
      <c r="V11952" s="53"/>
      <c r="W11952" s="53"/>
      <c r="X11952" s="53"/>
      <c r="Y11952" s="55"/>
    </row>
    <row r="11953" spans="21:25" x14ac:dyDescent="0.2">
      <c r="U11953" s="55"/>
      <c r="V11953" s="53"/>
      <c r="W11953" s="53"/>
      <c r="X11953" s="53"/>
      <c r="Y11953" s="55"/>
    </row>
    <row r="11954" spans="21:25" x14ac:dyDescent="0.2">
      <c r="U11954" s="55"/>
      <c r="V11954" s="53"/>
      <c r="W11954" s="53"/>
      <c r="X11954" s="53"/>
      <c r="Y11954" s="55"/>
    </row>
    <row r="11955" spans="21:25" x14ac:dyDescent="0.2">
      <c r="U11955" s="55"/>
      <c r="V11955" s="53"/>
      <c r="W11955" s="53"/>
      <c r="X11955" s="53"/>
      <c r="Y11955" s="55"/>
    </row>
    <row r="11956" spans="21:25" x14ac:dyDescent="0.2">
      <c r="U11956" s="55"/>
      <c r="V11956" s="53"/>
      <c r="W11956" s="53"/>
      <c r="X11956" s="53"/>
      <c r="Y11956" s="55"/>
    </row>
    <row r="11957" spans="21:25" x14ac:dyDescent="0.2">
      <c r="U11957" s="55"/>
      <c r="V11957" s="53"/>
      <c r="W11957" s="53"/>
      <c r="X11957" s="53"/>
      <c r="Y11957" s="55"/>
    </row>
    <row r="11958" spans="21:25" x14ac:dyDescent="0.2">
      <c r="U11958" s="55"/>
      <c r="V11958" s="53"/>
      <c r="W11958" s="53"/>
      <c r="X11958" s="53"/>
      <c r="Y11958" s="55"/>
    </row>
    <row r="11959" spans="21:25" x14ac:dyDescent="0.2">
      <c r="U11959" s="55"/>
      <c r="V11959" s="53"/>
      <c r="W11959" s="53"/>
      <c r="X11959" s="53"/>
      <c r="Y11959" s="55"/>
    </row>
    <row r="11960" spans="21:25" x14ac:dyDescent="0.2">
      <c r="U11960" s="55"/>
      <c r="V11960" s="53"/>
      <c r="W11960" s="53"/>
      <c r="X11960" s="53"/>
      <c r="Y11960" s="55"/>
    </row>
    <row r="11961" spans="21:25" x14ac:dyDescent="0.2">
      <c r="U11961" s="55"/>
      <c r="V11961" s="53"/>
      <c r="W11961" s="53"/>
      <c r="X11961" s="53"/>
      <c r="Y11961" s="55"/>
    </row>
    <row r="11962" spans="21:25" x14ac:dyDescent="0.2">
      <c r="U11962" s="55"/>
      <c r="V11962" s="53"/>
      <c r="W11962" s="53"/>
      <c r="X11962" s="53"/>
      <c r="Y11962" s="55"/>
    </row>
    <row r="11963" spans="21:25" x14ac:dyDescent="0.2">
      <c r="U11963" s="55"/>
      <c r="V11963" s="53"/>
      <c r="W11963" s="53"/>
      <c r="X11963" s="53"/>
      <c r="Y11963" s="55"/>
    </row>
    <row r="11964" spans="21:25" x14ac:dyDescent="0.2">
      <c r="U11964" s="55"/>
      <c r="V11964" s="53"/>
      <c r="W11964" s="53"/>
      <c r="X11964" s="53"/>
      <c r="Y11964" s="55"/>
    </row>
    <row r="11965" spans="21:25" x14ac:dyDescent="0.2">
      <c r="U11965" s="55"/>
      <c r="V11965" s="53"/>
      <c r="W11965" s="53"/>
      <c r="X11965" s="53"/>
      <c r="Y11965" s="55"/>
    </row>
    <row r="11966" spans="21:25" x14ac:dyDescent="0.2">
      <c r="U11966" s="55"/>
      <c r="V11966" s="53"/>
      <c r="W11966" s="53"/>
      <c r="X11966" s="53"/>
      <c r="Y11966" s="55"/>
    </row>
    <row r="11967" spans="21:25" x14ac:dyDescent="0.2">
      <c r="U11967" s="55"/>
      <c r="V11967" s="53"/>
      <c r="W11967" s="53"/>
      <c r="X11967" s="53"/>
      <c r="Y11967" s="55"/>
    </row>
    <row r="11968" spans="21:25" x14ac:dyDescent="0.2">
      <c r="U11968" s="55"/>
      <c r="V11968" s="53"/>
      <c r="W11968" s="53"/>
      <c r="X11968" s="53"/>
      <c r="Y11968" s="55"/>
    </row>
    <row r="11969" spans="21:25" x14ac:dyDescent="0.2">
      <c r="U11969" s="55"/>
      <c r="V11969" s="53"/>
      <c r="W11969" s="53"/>
      <c r="X11969" s="53"/>
      <c r="Y11969" s="55"/>
    </row>
    <row r="11970" spans="21:25" x14ac:dyDescent="0.2">
      <c r="U11970" s="55"/>
      <c r="V11970" s="53"/>
      <c r="W11970" s="53"/>
      <c r="X11970" s="53"/>
      <c r="Y11970" s="55"/>
    </row>
    <row r="11971" spans="21:25" x14ac:dyDescent="0.2">
      <c r="U11971" s="55"/>
      <c r="V11971" s="53"/>
      <c r="W11971" s="53"/>
      <c r="X11971" s="53"/>
      <c r="Y11971" s="55"/>
    </row>
    <row r="11972" spans="21:25" x14ac:dyDescent="0.2">
      <c r="U11972" s="55"/>
      <c r="V11972" s="53"/>
      <c r="W11972" s="53"/>
      <c r="X11972" s="53"/>
      <c r="Y11972" s="55"/>
    </row>
    <row r="11973" spans="21:25" x14ac:dyDescent="0.2">
      <c r="U11973" s="55"/>
      <c r="V11973" s="53"/>
      <c r="W11973" s="53"/>
      <c r="X11973" s="53"/>
      <c r="Y11973" s="55"/>
    </row>
    <row r="11974" spans="21:25" x14ac:dyDescent="0.2">
      <c r="U11974" s="55"/>
      <c r="V11974" s="53"/>
      <c r="W11974" s="53"/>
      <c r="X11974" s="53"/>
      <c r="Y11974" s="55"/>
    </row>
    <row r="11975" spans="21:25" x14ac:dyDescent="0.2">
      <c r="U11975" s="55"/>
      <c r="V11975" s="53"/>
      <c r="W11975" s="53"/>
      <c r="X11975" s="53"/>
      <c r="Y11975" s="55"/>
    </row>
    <row r="11976" spans="21:25" x14ac:dyDescent="0.2">
      <c r="U11976" s="55"/>
      <c r="V11976" s="53"/>
      <c r="W11976" s="53"/>
      <c r="X11976" s="53"/>
      <c r="Y11976" s="55"/>
    </row>
    <row r="11977" spans="21:25" x14ac:dyDescent="0.2">
      <c r="U11977" s="55"/>
      <c r="V11977" s="53"/>
      <c r="W11977" s="53"/>
      <c r="X11977" s="53"/>
      <c r="Y11977" s="55"/>
    </row>
    <row r="11978" spans="21:25" x14ac:dyDescent="0.2">
      <c r="U11978" s="55"/>
      <c r="V11978" s="53"/>
      <c r="W11978" s="53"/>
      <c r="X11978" s="53"/>
      <c r="Y11978" s="55"/>
    </row>
    <row r="11979" spans="21:25" x14ac:dyDescent="0.2">
      <c r="U11979" s="55"/>
      <c r="V11979" s="53"/>
      <c r="W11979" s="53"/>
      <c r="X11979" s="53"/>
      <c r="Y11979" s="55"/>
    </row>
    <row r="11980" spans="21:25" x14ac:dyDescent="0.2">
      <c r="U11980" s="55"/>
      <c r="V11980" s="53"/>
      <c r="W11980" s="53"/>
      <c r="X11980" s="53"/>
      <c r="Y11980" s="55"/>
    </row>
    <row r="11981" spans="21:25" x14ac:dyDescent="0.2">
      <c r="U11981" s="55"/>
      <c r="V11981" s="53"/>
      <c r="W11981" s="53"/>
      <c r="X11981" s="53"/>
      <c r="Y11981" s="55"/>
    </row>
    <row r="11982" spans="21:25" x14ac:dyDescent="0.2">
      <c r="U11982" s="55"/>
      <c r="V11982" s="53"/>
      <c r="W11982" s="53"/>
      <c r="X11982" s="53"/>
      <c r="Y11982" s="55"/>
    </row>
    <row r="11983" spans="21:25" x14ac:dyDescent="0.2">
      <c r="U11983" s="55"/>
      <c r="V11983" s="53"/>
      <c r="W11983" s="53"/>
      <c r="X11983" s="53"/>
      <c r="Y11983" s="55"/>
    </row>
    <row r="11984" spans="21:25" x14ac:dyDescent="0.2">
      <c r="U11984" s="55"/>
      <c r="V11984" s="53"/>
      <c r="W11984" s="53"/>
      <c r="X11984" s="53"/>
      <c r="Y11984" s="55"/>
    </row>
    <row r="11985" spans="21:25" x14ac:dyDescent="0.2">
      <c r="U11985" s="55"/>
      <c r="V11985" s="53"/>
      <c r="W11985" s="53"/>
      <c r="X11985" s="53"/>
      <c r="Y11985" s="55"/>
    </row>
    <row r="11986" spans="21:25" x14ac:dyDescent="0.2">
      <c r="U11986" s="55"/>
      <c r="V11986" s="53"/>
      <c r="W11986" s="53"/>
      <c r="X11986" s="53"/>
      <c r="Y11986" s="55"/>
    </row>
    <row r="11987" spans="21:25" x14ac:dyDescent="0.2">
      <c r="U11987" s="55"/>
      <c r="V11987" s="53"/>
      <c r="W11987" s="53"/>
      <c r="X11987" s="53"/>
      <c r="Y11987" s="55"/>
    </row>
    <row r="11988" spans="21:25" x14ac:dyDescent="0.2">
      <c r="U11988" s="55"/>
      <c r="V11988" s="53"/>
      <c r="W11988" s="53"/>
      <c r="X11988" s="53"/>
      <c r="Y11988" s="55"/>
    </row>
    <row r="11989" spans="21:25" x14ac:dyDescent="0.2">
      <c r="U11989" s="55"/>
      <c r="V11989" s="53"/>
      <c r="W11989" s="53"/>
      <c r="X11989" s="53"/>
      <c r="Y11989" s="55"/>
    </row>
    <row r="11990" spans="21:25" x14ac:dyDescent="0.2">
      <c r="U11990" s="55"/>
      <c r="V11990" s="53"/>
      <c r="W11990" s="53"/>
      <c r="X11990" s="53"/>
      <c r="Y11990" s="55"/>
    </row>
    <row r="11991" spans="21:25" x14ac:dyDescent="0.2">
      <c r="U11991" s="55"/>
      <c r="V11991" s="53"/>
      <c r="W11991" s="53"/>
      <c r="X11991" s="53"/>
      <c r="Y11991" s="55"/>
    </row>
    <row r="11992" spans="21:25" x14ac:dyDescent="0.2">
      <c r="U11992" s="55"/>
      <c r="V11992" s="53"/>
      <c r="W11992" s="53"/>
      <c r="X11992" s="53"/>
      <c r="Y11992" s="55"/>
    </row>
    <row r="11993" spans="21:25" x14ac:dyDescent="0.2">
      <c r="U11993" s="55"/>
      <c r="V11993" s="53"/>
      <c r="W11993" s="53"/>
      <c r="X11993" s="53"/>
      <c r="Y11993" s="55"/>
    </row>
    <row r="11994" spans="21:25" x14ac:dyDescent="0.2">
      <c r="U11994" s="55"/>
      <c r="V11994" s="53"/>
      <c r="W11994" s="53"/>
      <c r="X11994" s="53"/>
      <c r="Y11994" s="55"/>
    </row>
    <row r="11995" spans="21:25" x14ac:dyDescent="0.2">
      <c r="U11995" s="55"/>
      <c r="V11995" s="53"/>
      <c r="W11995" s="53"/>
      <c r="X11995" s="53"/>
      <c r="Y11995" s="55"/>
    </row>
    <row r="11996" spans="21:25" x14ac:dyDescent="0.2">
      <c r="U11996" s="55"/>
      <c r="V11996" s="53"/>
      <c r="W11996" s="53"/>
      <c r="X11996" s="53"/>
      <c r="Y11996" s="55"/>
    </row>
    <row r="11997" spans="21:25" x14ac:dyDescent="0.2">
      <c r="U11997" s="55"/>
      <c r="V11997" s="53"/>
      <c r="W11997" s="53"/>
      <c r="X11997" s="53"/>
      <c r="Y11997" s="55"/>
    </row>
    <row r="11998" spans="21:25" x14ac:dyDescent="0.2">
      <c r="U11998" s="55"/>
      <c r="V11998" s="53"/>
      <c r="W11998" s="53"/>
      <c r="X11998" s="53"/>
      <c r="Y11998" s="55"/>
    </row>
    <row r="11999" spans="21:25" x14ac:dyDescent="0.2">
      <c r="U11999" s="55"/>
      <c r="V11999" s="53"/>
      <c r="W11999" s="53"/>
      <c r="X11999" s="53"/>
      <c r="Y11999" s="55"/>
    </row>
    <row r="12000" spans="21:25" x14ac:dyDescent="0.2">
      <c r="U12000" s="55"/>
      <c r="V12000" s="53"/>
      <c r="W12000" s="53"/>
      <c r="X12000" s="53"/>
      <c r="Y12000" s="55"/>
    </row>
    <row r="12001" spans="21:25" x14ac:dyDescent="0.2">
      <c r="U12001" s="55"/>
      <c r="V12001" s="53"/>
      <c r="W12001" s="53"/>
      <c r="X12001" s="53"/>
      <c r="Y12001" s="55"/>
    </row>
    <row r="12002" spans="21:25" x14ac:dyDescent="0.2">
      <c r="U12002" s="55"/>
      <c r="V12002" s="53"/>
      <c r="W12002" s="53"/>
      <c r="X12002" s="53"/>
      <c r="Y12002" s="55"/>
    </row>
    <row r="12003" spans="21:25" x14ac:dyDescent="0.2">
      <c r="U12003" s="55"/>
      <c r="V12003" s="53"/>
      <c r="W12003" s="53"/>
      <c r="X12003" s="53"/>
      <c r="Y12003" s="55"/>
    </row>
    <row r="12004" spans="21:25" x14ac:dyDescent="0.2">
      <c r="U12004" s="55"/>
      <c r="V12004" s="53"/>
      <c r="W12004" s="53"/>
      <c r="X12004" s="53"/>
      <c r="Y12004" s="55"/>
    </row>
    <row r="12005" spans="21:25" x14ac:dyDescent="0.2">
      <c r="U12005" s="55"/>
      <c r="V12005" s="53"/>
      <c r="W12005" s="53"/>
      <c r="X12005" s="53"/>
      <c r="Y12005" s="55"/>
    </row>
    <row r="12006" spans="21:25" x14ac:dyDescent="0.2">
      <c r="U12006" s="55"/>
      <c r="V12006" s="53"/>
      <c r="W12006" s="53"/>
      <c r="X12006" s="53"/>
      <c r="Y12006" s="55"/>
    </row>
    <row r="12007" spans="21:25" x14ac:dyDescent="0.2">
      <c r="U12007" s="55"/>
      <c r="V12007" s="53"/>
      <c r="W12007" s="53"/>
      <c r="X12007" s="53"/>
      <c r="Y12007" s="55"/>
    </row>
    <row r="12008" spans="21:25" x14ac:dyDescent="0.2">
      <c r="U12008" s="55"/>
      <c r="V12008" s="53"/>
      <c r="W12008" s="53"/>
      <c r="X12008" s="53"/>
      <c r="Y12008" s="55"/>
    </row>
    <row r="12009" spans="21:25" x14ac:dyDescent="0.2">
      <c r="U12009" s="55"/>
      <c r="V12009" s="53"/>
      <c r="W12009" s="53"/>
      <c r="X12009" s="53"/>
      <c r="Y12009" s="55"/>
    </row>
    <row r="12010" spans="21:25" x14ac:dyDescent="0.2">
      <c r="U12010" s="55"/>
      <c r="V12010" s="53"/>
      <c r="W12010" s="53"/>
      <c r="X12010" s="53"/>
      <c r="Y12010" s="55"/>
    </row>
    <row r="12011" spans="21:25" x14ac:dyDescent="0.2">
      <c r="U12011" s="55"/>
      <c r="V12011" s="53"/>
      <c r="W12011" s="53"/>
      <c r="X12011" s="53"/>
      <c r="Y12011" s="55"/>
    </row>
    <row r="12012" spans="21:25" x14ac:dyDescent="0.2">
      <c r="U12012" s="55"/>
      <c r="V12012" s="53"/>
      <c r="W12012" s="53"/>
      <c r="X12012" s="53"/>
      <c r="Y12012" s="55"/>
    </row>
    <row r="12013" spans="21:25" x14ac:dyDescent="0.2">
      <c r="U12013" s="55"/>
      <c r="V12013" s="53"/>
      <c r="W12013" s="53"/>
      <c r="X12013" s="53"/>
      <c r="Y12013" s="55"/>
    </row>
    <row r="12014" spans="21:25" x14ac:dyDescent="0.2">
      <c r="U12014" s="55"/>
      <c r="V12014" s="53"/>
      <c r="W12014" s="53"/>
      <c r="X12014" s="53"/>
      <c r="Y12014" s="55"/>
    </row>
    <row r="12015" spans="21:25" x14ac:dyDescent="0.2">
      <c r="U12015" s="55"/>
      <c r="V12015" s="53"/>
      <c r="W12015" s="53"/>
      <c r="X12015" s="53"/>
      <c r="Y12015" s="55"/>
    </row>
    <row r="12016" spans="21:25" x14ac:dyDescent="0.2">
      <c r="U12016" s="55"/>
      <c r="V12016" s="53"/>
      <c r="W12016" s="53"/>
      <c r="X12016" s="53"/>
      <c r="Y12016" s="55"/>
    </row>
    <row r="12017" spans="21:25" x14ac:dyDescent="0.2">
      <c r="U12017" s="55"/>
      <c r="V12017" s="53"/>
      <c r="W12017" s="53"/>
      <c r="X12017" s="53"/>
      <c r="Y12017" s="55"/>
    </row>
    <row r="12018" spans="21:25" x14ac:dyDescent="0.2">
      <c r="U12018" s="55"/>
      <c r="V12018" s="53"/>
      <c r="W12018" s="53"/>
      <c r="X12018" s="53"/>
      <c r="Y12018" s="55"/>
    </row>
    <row r="12019" spans="21:25" x14ac:dyDescent="0.2">
      <c r="U12019" s="55"/>
      <c r="V12019" s="53"/>
      <c r="W12019" s="53"/>
      <c r="X12019" s="53"/>
      <c r="Y12019" s="55"/>
    </row>
    <row r="12020" spans="21:25" x14ac:dyDescent="0.2">
      <c r="U12020" s="55"/>
      <c r="V12020" s="53"/>
      <c r="W12020" s="53"/>
      <c r="X12020" s="53"/>
      <c r="Y12020" s="55"/>
    </row>
    <row r="12021" spans="21:25" x14ac:dyDescent="0.2">
      <c r="U12021" s="55"/>
      <c r="V12021" s="53"/>
      <c r="W12021" s="53"/>
      <c r="X12021" s="53"/>
      <c r="Y12021" s="55"/>
    </row>
    <row r="12022" spans="21:25" x14ac:dyDescent="0.2">
      <c r="U12022" s="55"/>
      <c r="V12022" s="53"/>
      <c r="W12022" s="53"/>
      <c r="X12022" s="53"/>
      <c r="Y12022" s="55"/>
    </row>
    <row r="12023" spans="21:25" x14ac:dyDescent="0.2">
      <c r="U12023" s="55"/>
      <c r="V12023" s="53"/>
      <c r="W12023" s="53"/>
      <c r="X12023" s="53"/>
      <c r="Y12023" s="55"/>
    </row>
    <row r="12024" spans="21:25" x14ac:dyDescent="0.2">
      <c r="U12024" s="55"/>
      <c r="V12024" s="53"/>
      <c r="W12024" s="53"/>
      <c r="X12024" s="53"/>
      <c r="Y12024" s="55"/>
    </row>
    <row r="12025" spans="21:25" x14ac:dyDescent="0.2">
      <c r="U12025" s="55"/>
      <c r="V12025" s="53"/>
      <c r="W12025" s="53"/>
      <c r="X12025" s="53"/>
      <c r="Y12025" s="55"/>
    </row>
    <row r="12026" spans="21:25" x14ac:dyDescent="0.2">
      <c r="U12026" s="55"/>
      <c r="V12026" s="53"/>
      <c r="W12026" s="53"/>
      <c r="X12026" s="53"/>
      <c r="Y12026" s="55"/>
    </row>
    <row r="12027" spans="21:25" x14ac:dyDescent="0.2">
      <c r="U12027" s="55"/>
      <c r="V12027" s="53"/>
      <c r="W12027" s="53"/>
      <c r="X12027" s="53"/>
      <c r="Y12027" s="55"/>
    </row>
    <row r="12028" spans="21:25" x14ac:dyDescent="0.2">
      <c r="U12028" s="55"/>
      <c r="V12028" s="53"/>
      <c r="W12028" s="53"/>
      <c r="X12028" s="53"/>
      <c r="Y12028" s="55"/>
    </row>
    <row r="12029" spans="21:25" x14ac:dyDescent="0.2">
      <c r="U12029" s="55"/>
      <c r="V12029" s="53"/>
      <c r="W12029" s="53"/>
      <c r="X12029" s="53"/>
      <c r="Y12029" s="55"/>
    </row>
    <row r="12030" spans="21:25" x14ac:dyDescent="0.2">
      <c r="U12030" s="55"/>
      <c r="V12030" s="53"/>
      <c r="W12030" s="53"/>
      <c r="X12030" s="53"/>
      <c r="Y12030" s="55"/>
    </row>
    <row r="12031" spans="21:25" x14ac:dyDescent="0.2">
      <c r="U12031" s="55"/>
      <c r="V12031" s="53"/>
      <c r="W12031" s="53"/>
      <c r="X12031" s="53"/>
      <c r="Y12031" s="55"/>
    </row>
    <row r="12032" spans="21:25" x14ac:dyDescent="0.2">
      <c r="U12032" s="55"/>
      <c r="V12032" s="53"/>
      <c r="W12032" s="53"/>
      <c r="X12032" s="53"/>
      <c r="Y12032" s="55"/>
    </row>
    <row r="12033" spans="21:25" x14ac:dyDescent="0.2">
      <c r="U12033" s="55"/>
      <c r="V12033" s="53"/>
      <c r="W12033" s="53"/>
      <c r="X12033" s="53"/>
      <c r="Y12033" s="55"/>
    </row>
    <row r="12034" spans="21:25" x14ac:dyDescent="0.2">
      <c r="U12034" s="55"/>
      <c r="V12034" s="53"/>
      <c r="W12034" s="53"/>
      <c r="X12034" s="53"/>
      <c r="Y12034" s="55"/>
    </row>
    <row r="12035" spans="21:25" x14ac:dyDescent="0.2">
      <c r="U12035" s="55"/>
      <c r="V12035" s="53"/>
      <c r="W12035" s="53"/>
      <c r="X12035" s="53"/>
      <c r="Y12035" s="55"/>
    </row>
    <row r="12036" spans="21:25" x14ac:dyDescent="0.2">
      <c r="U12036" s="55"/>
      <c r="V12036" s="53"/>
      <c r="W12036" s="53"/>
      <c r="X12036" s="53"/>
      <c r="Y12036" s="55"/>
    </row>
    <row r="12037" spans="21:25" x14ac:dyDescent="0.2">
      <c r="U12037" s="55"/>
      <c r="V12037" s="53"/>
      <c r="W12037" s="53"/>
      <c r="X12037" s="53"/>
      <c r="Y12037" s="55"/>
    </row>
    <row r="12038" spans="21:25" x14ac:dyDescent="0.2">
      <c r="U12038" s="55"/>
      <c r="V12038" s="53"/>
      <c r="W12038" s="53"/>
      <c r="X12038" s="53"/>
      <c r="Y12038" s="55"/>
    </row>
    <row r="12039" spans="21:25" x14ac:dyDescent="0.2">
      <c r="U12039" s="55"/>
      <c r="V12039" s="53"/>
      <c r="W12039" s="53"/>
      <c r="X12039" s="53"/>
      <c r="Y12039" s="55"/>
    </row>
    <row r="12040" spans="21:25" x14ac:dyDescent="0.2">
      <c r="U12040" s="55"/>
      <c r="V12040" s="53"/>
      <c r="W12040" s="53"/>
      <c r="X12040" s="53"/>
      <c r="Y12040" s="55"/>
    </row>
    <row r="12041" spans="21:25" x14ac:dyDescent="0.2">
      <c r="U12041" s="55"/>
      <c r="V12041" s="53"/>
      <c r="W12041" s="53"/>
      <c r="X12041" s="53"/>
      <c r="Y12041" s="55"/>
    </row>
    <row r="12042" spans="21:25" x14ac:dyDescent="0.2">
      <c r="U12042" s="55"/>
      <c r="V12042" s="53"/>
      <c r="W12042" s="53"/>
      <c r="X12042" s="53"/>
      <c r="Y12042" s="55"/>
    </row>
    <row r="12043" spans="21:25" x14ac:dyDescent="0.2">
      <c r="U12043" s="55"/>
      <c r="V12043" s="53"/>
      <c r="W12043" s="53"/>
      <c r="X12043" s="53"/>
      <c r="Y12043" s="55"/>
    </row>
    <row r="12044" spans="21:25" x14ac:dyDescent="0.2">
      <c r="U12044" s="55"/>
      <c r="V12044" s="53"/>
      <c r="W12044" s="53"/>
      <c r="X12044" s="53"/>
      <c r="Y12044" s="55"/>
    </row>
    <row r="12045" spans="21:25" x14ac:dyDescent="0.2">
      <c r="U12045" s="55"/>
      <c r="V12045" s="53"/>
      <c r="W12045" s="53"/>
      <c r="X12045" s="53"/>
      <c r="Y12045" s="55"/>
    </row>
    <row r="12046" spans="21:25" x14ac:dyDescent="0.2">
      <c r="U12046" s="55"/>
      <c r="V12046" s="53"/>
      <c r="W12046" s="53"/>
      <c r="X12046" s="53"/>
      <c r="Y12046" s="55"/>
    </row>
    <row r="12047" spans="21:25" x14ac:dyDescent="0.2">
      <c r="U12047" s="55"/>
      <c r="V12047" s="53"/>
      <c r="W12047" s="53"/>
      <c r="X12047" s="53"/>
      <c r="Y12047" s="55"/>
    </row>
    <row r="12048" spans="21:25" x14ac:dyDescent="0.2">
      <c r="U12048" s="55"/>
      <c r="V12048" s="53"/>
      <c r="W12048" s="53"/>
      <c r="X12048" s="53"/>
      <c r="Y12048" s="55"/>
    </row>
    <row r="12049" spans="21:25" x14ac:dyDescent="0.2">
      <c r="U12049" s="55"/>
      <c r="V12049" s="53"/>
      <c r="W12049" s="53"/>
      <c r="X12049" s="53"/>
      <c r="Y12049" s="55"/>
    </row>
    <row r="12050" spans="21:25" x14ac:dyDescent="0.2">
      <c r="U12050" s="55"/>
      <c r="V12050" s="53"/>
      <c r="W12050" s="53"/>
      <c r="X12050" s="53"/>
      <c r="Y12050" s="55"/>
    </row>
    <row r="12051" spans="21:25" x14ac:dyDescent="0.2">
      <c r="U12051" s="55"/>
      <c r="V12051" s="53"/>
      <c r="W12051" s="53"/>
      <c r="X12051" s="53"/>
      <c r="Y12051" s="55"/>
    </row>
    <row r="12052" spans="21:25" x14ac:dyDescent="0.2">
      <c r="U12052" s="55"/>
      <c r="V12052" s="53"/>
      <c r="W12052" s="53"/>
      <c r="X12052" s="53"/>
      <c r="Y12052" s="55"/>
    </row>
    <row r="12053" spans="21:25" x14ac:dyDescent="0.2">
      <c r="U12053" s="55"/>
      <c r="V12053" s="53"/>
      <c r="W12053" s="53"/>
      <c r="X12053" s="53"/>
      <c r="Y12053" s="55"/>
    </row>
    <row r="12054" spans="21:25" x14ac:dyDescent="0.2">
      <c r="U12054" s="55"/>
      <c r="V12054" s="53"/>
      <c r="W12054" s="53"/>
      <c r="X12054" s="53"/>
      <c r="Y12054" s="55"/>
    </row>
    <row r="12055" spans="21:25" x14ac:dyDescent="0.2">
      <c r="U12055" s="55"/>
      <c r="V12055" s="53"/>
      <c r="W12055" s="53"/>
      <c r="X12055" s="53"/>
      <c r="Y12055" s="55"/>
    </row>
    <row r="12056" spans="21:25" x14ac:dyDescent="0.2">
      <c r="U12056" s="55"/>
      <c r="V12056" s="53"/>
      <c r="W12056" s="53"/>
      <c r="X12056" s="53"/>
      <c r="Y12056" s="55"/>
    </row>
    <row r="12057" spans="21:25" x14ac:dyDescent="0.2">
      <c r="U12057" s="55"/>
      <c r="V12057" s="53"/>
      <c r="W12057" s="53"/>
      <c r="X12057" s="53"/>
      <c r="Y12057" s="55"/>
    </row>
    <row r="12058" spans="21:25" x14ac:dyDescent="0.2">
      <c r="U12058" s="55"/>
      <c r="V12058" s="53"/>
      <c r="W12058" s="53"/>
      <c r="X12058" s="53"/>
      <c r="Y12058" s="55"/>
    </row>
    <row r="12059" spans="21:25" x14ac:dyDescent="0.2">
      <c r="U12059" s="55"/>
      <c r="V12059" s="53"/>
      <c r="W12059" s="53"/>
      <c r="X12059" s="53"/>
      <c r="Y12059" s="55"/>
    </row>
    <row r="12060" spans="21:25" x14ac:dyDescent="0.2">
      <c r="U12060" s="55"/>
      <c r="V12060" s="53"/>
      <c r="W12060" s="53"/>
      <c r="X12060" s="53"/>
      <c r="Y12060" s="55"/>
    </row>
    <row r="12061" spans="21:25" x14ac:dyDescent="0.2">
      <c r="U12061" s="55"/>
      <c r="V12061" s="53"/>
      <c r="W12061" s="53"/>
      <c r="X12061" s="53"/>
      <c r="Y12061" s="55"/>
    </row>
    <row r="12062" spans="21:25" x14ac:dyDescent="0.2">
      <c r="U12062" s="55"/>
      <c r="V12062" s="53"/>
      <c r="W12062" s="53"/>
      <c r="X12062" s="53"/>
      <c r="Y12062" s="55"/>
    </row>
    <row r="12063" spans="21:25" x14ac:dyDescent="0.2">
      <c r="U12063" s="55"/>
      <c r="V12063" s="53"/>
      <c r="W12063" s="53"/>
      <c r="X12063" s="53"/>
      <c r="Y12063" s="55"/>
    </row>
    <row r="12064" spans="21:25" x14ac:dyDescent="0.2">
      <c r="U12064" s="55"/>
      <c r="V12064" s="53"/>
      <c r="W12064" s="53"/>
      <c r="X12064" s="53"/>
      <c r="Y12064" s="55"/>
    </row>
    <row r="12065" spans="21:25" x14ac:dyDescent="0.2">
      <c r="U12065" s="55"/>
      <c r="V12065" s="53"/>
      <c r="W12065" s="53"/>
      <c r="X12065" s="53"/>
      <c r="Y12065" s="55"/>
    </row>
    <row r="12066" spans="21:25" x14ac:dyDescent="0.2">
      <c r="U12066" s="55"/>
      <c r="V12066" s="53"/>
      <c r="W12066" s="53"/>
      <c r="X12066" s="53"/>
      <c r="Y12066" s="55"/>
    </row>
    <row r="12067" spans="21:25" x14ac:dyDescent="0.2">
      <c r="U12067" s="55"/>
      <c r="V12067" s="53"/>
      <c r="W12067" s="53"/>
      <c r="X12067" s="53"/>
      <c r="Y12067" s="55"/>
    </row>
    <row r="12068" spans="21:25" x14ac:dyDescent="0.2">
      <c r="U12068" s="55"/>
      <c r="V12068" s="53"/>
      <c r="W12068" s="53"/>
      <c r="X12068" s="53"/>
      <c r="Y12068" s="55"/>
    </row>
    <row r="12069" spans="21:25" x14ac:dyDescent="0.2">
      <c r="U12069" s="55"/>
      <c r="V12069" s="53"/>
      <c r="W12069" s="53"/>
      <c r="X12069" s="53"/>
      <c r="Y12069" s="55"/>
    </row>
    <row r="12070" spans="21:25" x14ac:dyDescent="0.2">
      <c r="U12070" s="55"/>
      <c r="V12070" s="53"/>
      <c r="W12070" s="53"/>
      <c r="X12070" s="53"/>
      <c r="Y12070" s="55"/>
    </row>
    <row r="12071" spans="21:25" x14ac:dyDescent="0.2">
      <c r="U12071" s="55"/>
      <c r="V12071" s="53"/>
      <c r="W12071" s="53"/>
      <c r="X12071" s="53"/>
      <c r="Y12071" s="55"/>
    </row>
    <row r="12072" spans="21:25" x14ac:dyDescent="0.2">
      <c r="U12072" s="55"/>
      <c r="V12072" s="53"/>
      <c r="W12072" s="53"/>
      <c r="X12072" s="53"/>
      <c r="Y12072" s="55"/>
    </row>
    <row r="12073" spans="21:25" x14ac:dyDescent="0.2">
      <c r="U12073" s="55"/>
      <c r="V12073" s="53"/>
      <c r="W12073" s="53"/>
      <c r="X12073" s="53"/>
      <c r="Y12073" s="55"/>
    </row>
    <row r="12074" spans="21:25" x14ac:dyDescent="0.2">
      <c r="U12074" s="55"/>
      <c r="V12074" s="53"/>
      <c r="W12074" s="53"/>
      <c r="X12074" s="53"/>
      <c r="Y12074" s="55"/>
    </row>
    <row r="12075" spans="21:25" x14ac:dyDescent="0.2">
      <c r="U12075" s="55"/>
      <c r="V12075" s="53"/>
      <c r="W12075" s="53"/>
      <c r="X12075" s="53"/>
      <c r="Y12075" s="55"/>
    </row>
    <row r="12076" spans="21:25" x14ac:dyDescent="0.2">
      <c r="U12076" s="55"/>
      <c r="V12076" s="53"/>
      <c r="W12076" s="53"/>
      <c r="X12076" s="53"/>
      <c r="Y12076" s="55"/>
    </row>
    <row r="12077" spans="21:25" x14ac:dyDescent="0.2">
      <c r="U12077" s="55"/>
      <c r="V12077" s="53"/>
      <c r="W12077" s="53"/>
      <c r="X12077" s="53"/>
      <c r="Y12077" s="55"/>
    </row>
    <row r="12078" spans="21:25" x14ac:dyDescent="0.2">
      <c r="U12078" s="55"/>
      <c r="V12078" s="53"/>
      <c r="W12078" s="53"/>
      <c r="X12078" s="53"/>
      <c r="Y12078" s="55"/>
    </row>
    <row r="12079" spans="21:25" x14ac:dyDescent="0.2">
      <c r="U12079" s="55"/>
      <c r="V12079" s="53"/>
      <c r="W12079" s="53"/>
      <c r="X12079" s="53"/>
      <c r="Y12079" s="55"/>
    </row>
    <row r="12080" spans="21:25" x14ac:dyDescent="0.2">
      <c r="U12080" s="55"/>
      <c r="V12080" s="53"/>
      <c r="W12080" s="53"/>
      <c r="X12080" s="53"/>
      <c r="Y12080" s="55"/>
    </row>
    <row r="12081" spans="21:25" x14ac:dyDescent="0.2">
      <c r="U12081" s="55"/>
      <c r="V12081" s="53"/>
      <c r="W12081" s="53"/>
      <c r="X12081" s="53"/>
      <c r="Y12081" s="55"/>
    </row>
    <row r="12082" spans="21:25" x14ac:dyDescent="0.2">
      <c r="U12082" s="55"/>
      <c r="V12082" s="53"/>
      <c r="W12082" s="53"/>
      <c r="X12082" s="53"/>
      <c r="Y12082" s="55"/>
    </row>
    <row r="12083" spans="21:25" x14ac:dyDescent="0.2">
      <c r="U12083" s="55"/>
      <c r="V12083" s="53"/>
      <c r="W12083" s="53"/>
      <c r="X12083" s="53"/>
      <c r="Y12083" s="55"/>
    </row>
    <row r="12084" spans="21:25" x14ac:dyDescent="0.2">
      <c r="U12084" s="55"/>
      <c r="V12084" s="53"/>
      <c r="W12084" s="53"/>
      <c r="X12084" s="53"/>
      <c r="Y12084" s="55"/>
    </row>
    <row r="12085" spans="21:25" x14ac:dyDescent="0.2">
      <c r="U12085" s="55"/>
      <c r="V12085" s="53"/>
      <c r="W12085" s="53"/>
      <c r="X12085" s="53"/>
      <c r="Y12085" s="55"/>
    </row>
    <row r="12086" spans="21:25" x14ac:dyDescent="0.2">
      <c r="U12086" s="55"/>
      <c r="V12086" s="53"/>
      <c r="W12086" s="53"/>
      <c r="X12086" s="53"/>
      <c r="Y12086" s="55"/>
    </row>
    <row r="12087" spans="21:25" x14ac:dyDescent="0.2">
      <c r="U12087" s="55"/>
      <c r="V12087" s="53"/>
      <c r="W12087" s="53"/>
      <c r="X12087" s="53"/>
      <c r="Y12087" s="55"/>
    </row>
    <row r="12088" spans="21:25" x14ac:dyDescent="0.2">
      <c r="U12088" s="55"/>
      <c r="V12088" s="53"/>
      <c r="W12088" s="53"/>
      <c r="X12088" s="53"/>
      <c r="Y12088" s="55"/>
    </row>
    <row r="12089" spans="21:25" x14ac:dyDescent="0.2">
      <c r="U12089" s="55"/>
      <c r="V12089" s="53"/>
      <c r="W12089" s="53"/>
      <c r="X12089" s="53"/>
      <c r="Y12089" s="55"/>
    </row>
    <row r="12090" spans="21:25" x14ac:dyDescent="0.2">
      <c r="U12090" s="55"/>
      <c r="V12090" s="53"/>
      <c r="W12090" s="53"/>
      <c r="X12090" s="53"/>
      <c r="Y12090" s="55"/>
    </row>
    <row r="12091" spans="21:25" x14ac:dyDescent="0.2">
      <c r="U12091" s="55"/>
      <c r="V12091" s="53"/>
      <c r="W12091" s="53"/>
      <c r="X12091" s="53"/>
      <c r="Y12091" s="55"/>
    </row>
    <row r="12092" spans="21:25" x14ac:dyDescent="0.2">
      <c r="U12092" s="55"/>
      <c r="V12092" s="53"/>
      <c r="W12092" s="53"/>
      <c r="X12092" s="53"/>
      <c r="Y12092" s="55"/>
    </row>
    <row r="12093" spans="21:25" x14ac:dyDescent="0.2">
      <c r="U12093" s="55"/>
      <c r="V12093" s="53"/>
      <c r="W12093" s="53"/>
      <c r="X12093" s="53"/>
      <c r="Y12093" s="55"/>
    </row>
    <row r="12094" spans="21:25" x14ac:dyDescent="0.2">
      <c r="U12094" s="55"/>
      <c r="V12094" s="53"/>
      <c r="W12094" s="53"/>
      <c r="X12094" s="53"/>
      <c r="Y12094" s="55"/>
    </row>
    <row r="12095" spans="21:25" x14ac:dyDescent="0.2">
      <c r="U12095" s="55"/>
      <c r="V12095" s="53"/>
      <c r="W12095" s="53"/>
      <c r="X12095" s="53"/>
      <c r="Y12095" s="55"/>
    </row>
    <row r="12096" spans="21:25" x14ac:dyDescent="0.2">
      <c r="U12096" s="55"/>
      <c r="V12096" s="53"/>
      <c r="W12096" s="53"/>
      <c r="X12096" s="53"/>
      <c r="Y12096" s="55"/>
    </row>
    <row r="12097" spans="21:25" x14ac:dyDescent="0.2">
      <c r="U12097" s="55"/>
      <c r="V12097" s="53"/>
      <c r="W12097" s="53"/>
      <c r="X12097" s="53"/>
      <c r="Y12097" s="55"/>
    </row>
    <row r="12098" spans="21:25" x14ac:dyDescent="0.2">
      <c r="U12098" s="55"/>
      <c r="V12098" s="53"/>
      <c r="W12098" s="53"/>
      <c r="X12098" s="53"/>
      <c r="Y12098" s="55"/>
    </row>
    <row r="12099" spans="21:25" x14ac:dyDescent="0.2">
      <c r="U12099" s="55"/>
      <c r="V12099" s="53"/>
      <c r="W12099" s="53"/>
      <c r="X12099" s="53"/>
      <c r="Y12099" s="55"/>
    </row>
    <row r="12100" spans="21:25" x14ac:dyDescent="0.2">
      <c r="U12100" s="55"/>
      <c r="V12100" s="53"/>
      <c r="W12100" s="53"/>
      <c r="X12100" s="53"/>
      <c r="Y12100" s="55"/>
    </row>
    <row r="12101" spans="21:25" x14ac:dyDescent="0.2">
      <c r="U12101" s="55"/>
      <c r="V12101" s="53"/>
      <c r="W12101" s="53"/>
      <c r="X12101" s="53"/>
      <c r="Y12101" s="55"/>
    </row>
    <row r="12102" spans="21:25" x14ac:dyDescent="0.2">
      <c r="U12102" s="55"/>
      <c r="V12102" s="53"/>
      <c r="W12102" s="53"/>
      <c r="X12102" s="53"/>
      <c r="Y12102" s="55"/>
    </row>
    <row r="12103" spans="21:25" x14ac:dyDescent="0.2">
      <c r="U12103" s="55"/>
      <c r="V12103" s="53"/>
      <c r="W12103" s="53"/>
      <c r="X12103" s="53"/>
      <c r="Y12103" s="55"/>
    </row>
    <row r="12104" spans="21:25" x14ac:dyDescent="0.2">
      <c r="U12104" s="55"/>
      <c r="V12104" s="53"/>
      <c r="W12104" s="53"/>
      <c r="X12104" s="53"/>
      <c r="Y12104" s="55"/>
    </row>
    <row r="12105" spans="21:25" x14ac:dyDescent="0.2">
      <c r="U12105" s="55"/>
      <c r="V12105" s="53"/>
      <c r="W12105" s="53"/>
      <c r="X12105" s="53"/>
      <c r="Y12105" s="55"/>
    </row>
    <row r="12106" spans="21:25" x14ac:dyDescent="0.2">
      <c r="U12106" s="55"/>
      <c r="V12106" s="53"/>
      <c r="W12106" s="53"/>
      <c r="X12106" s="53"/>
      <c r="Y12106" s="55"/>
    </row>
    <row r="12107" spans="21:25" x14ac:dyDescent="0.2">
      <c r="U12107" s="55"/>
      <c r="V12107" s="53"/>
      <c r="W12107" s="53"/>
      <c r="X12107" s="53"/>
      <c r="Y12107" s="55"/>
    </row>
    <row r="12108" spans="21:25" x14ac:dyDescent="0.2">
      <c r="U12108" s="55"/>
      <c r="V12108" s="53"/>
      <c r="W12108" s="53"/>
      <c r="X12108" s="53"/>
      <c r="Y12108" s="55"/>
    </row>
    <row r="12109" spans="21:25" x14ac:dyDescent="0.2">
      <c r="U12109" s="55"/>
      <c r="V12109" s="53"/>
      <c r="W12109" s="53"/>
      <c r="X12109" s="53"/>
      <c r="Y12109" s="55"/>
    </row>
    <row r="12110" spans="21:25" x14ac:dyDescent="0.2">
      <c r="U12110" s="55"/>
      <c r="V12110" s="53"/>
      <c r="W12110" s="53"/>
      <c r="X12110" s="53"/>
      <c r="Y12110" s="55"/>
    </row>
    <row r="12111" spans="21:25" x14ac:dyDescent="0.2">
      <c r="U12111" s="55"/>
      <c r="V12111" s="53"/>
      <c r="W12111" s="53"/>
      <c r="X12111" s="53"/>
      <c r="Y12111" s="55"/>
    </row>
    <row r="12112" spans="21:25" x14ac:dyDescent="0.2">
      <c r="U12112" s="55"/>
      <c r="V12112" s="53"/>
      <c r="W12112" s="53"/>
      <c r="X12112" s="53"/>
      <c r="Y12112" s="55"/>
    </row>
    <row r="12113" spans="21:25" x14ac:dyDescent="0.2">
      <c r="U12113" s="55"/>
      <c r="V12113" s="53"/>
      <c r="W12113" s="53"/>
      <c r="X12113" s="53"/>
      <c r="Y12113" s="55"/>
    </row>
    <row r="12114" spans="21:25" x14ac:dyDescent="0.2">
      <c r="U12114" s="55"/>
      <c r="V12114" s="53"/>
      <c r="W12114" s="53"/>
      <c r="X12114" s="53"/>
      <c r="Y12114" s="55"/>
    </row>
    <row r="12115" spans="21:25" x14ac:dyDescent="0.2">
      <c r="U12115" s="55"/>
      <c r="V12115" s="53"/>
      <c r="W12115" s="53"/>
      <c r="X12115" s="53"/>
      <c r="Y12115" s="55"/>
    </row>
    <row r="12116" spans="21:25" x14ac:dyDescent="0.2">
      <c r="U12116" s="55"/>
      <c r="V12116" s="53"/>
      <c r="W12116" s="53"/>
      <c r="X12116" s="53"/>
      <c r="Y12116" s="55"/>
    </row>
    <row r="12117" spans="21:25" x14ac:dyDescent="0.2">
      <c r="U12117" s="55"/>
      <c r="V12117" s="53"/>
      <c r="W12117" s="53"/>
      <c r="X12117" s="53"/>
      <c r="Y12117" s="55"/>
    </row>
    <row r="12118" spans="21:25" x14ac:dyDescent="0.2">
      <c r="U12118" s="55"/>
      <c r="V12118" s="53"/>
      <c r="W12118" s="53"/>
      <c r="X12118" s="53"/>
      <c r="Y12118" s="55"/>
    </row>
    <row r="12119" spans="21:25" x14ac:dyDescent="0.2">
      <c r="U12119" s="55"/>
      <c r="V12119" s="53"/>
      <c r="W12119" s="53"/>
      <c r="X12119" s="53"/>
      <c r="Y12119" s="55"/>
    </row>
    <row r="12120" spans="21:25" x14ac:dyDescent="0.2">
      <c r="U12120" s="55"/>
      <c r="V12120" s="53"/>
      <c r="W12120" s="53"/>
      <c r="X12120" s="53"/>
      <c r="Y12120" s="55"/>
    </row>
    <row r="12121" spans="21:25" x14ac:dyDescent="0.2">
      <c r="U12121" s="55"/>
      <c r="V12121" s="53"/>
      <c r="W12121" s="53"/>
      <c r="X12121" s="53"/>
      <c r="Y12121" s="55"/>
    </row>
    <row r="12122" spans="21:25" x14ac:dyDescent="0.2">
      <c r="U12122" s="55"/>
      <c r="V12122" s="53"/>
      <c r="W12122" s="53"/>
      <c r="X12122" s="53"/>
      <c r="Y12122" s="55"/>
    </row>
    <row r="12123" spans="21:25" x14ac:dyDescent="0.2">
      <c r="U12123" s="55"/>
      <c r="V12123" s="53"/>
      <c r="W12123" s="53"/>
      <c r="X12123" s="53"/>
      <c r="Y12123" s="55"/>
    </row>
    <row r="12124" spans="21:25" x14ac:dyDescent="0.2">
      <c r="U12124" s="55"/>
      <c r="V12124" s="53"/>
      <c r="W12124" s="53"/>
      <c r="X12124" s="53"/>
      <c r="Y12124" s="55"/>
    </row>
    <row r="12125" spans="21:25" x14ac:dyDescent="0.2">
      <c r="U12125" s="55"/>
      <c r="V12125" s="53"/>
      <c r="W12125" s="53"/>
      <c r="X12125" s="53"/>
      <c r="Y12125" s="55"/>
    </row>
    <row r="12126" spans="21:25" x14ac:dyDescent="0.2">
      <c r="U12126" s="55"/>
      <c r="V12126" s="53"/>
      <c r="W12126" s="53"/>
      <c r="X12126" s="53"/>
      <c r="Y12126" s="55"/>
    </row>
    <row r="12127" spans="21:25" x14ac:dyDescent="0.2">
      <c r="U12127" s="55"/>
      <c r="V12127" s="53"/>
      <c r="W12127" s="53"/>
      <c r="X12127" s="53"/>
      <c r="Y12127" s="55"/>
    </row>
    <row r="12128" spans="21:25" x14ac:dyDescent="0.2">
      <c r="U12128" s="55"/>
      <c r="V12128" s="53"/>
      <c r="W12128" s="53"/>
      <c r="X12128" s="53"/>
      <c r="Y12128" s="55"/>
    </row>
    <row r="12129" spans="21:25" x14ac:dyDescent="0.2">
      <c r="U12129" s="55"/>
      <c r="V12129" s="53"/>
      <c r="W12129" s="53"/>
      <c r="X12129" s="53"/>
      <c r="Y12129" s="55"/>
    </row>
    <row r="12130" spans="21:25" x14ac:dyDescent="0.2">
      <c r="U12130" s="55"/>
      <c r="V12130" s="53"/>
      <c r="W12130" s="53"/>
      <c r="X12130" s="53"/>
      <c r="Y12130" s="55"/>
    </row>
    <row r="12131" spans="21:25" x14ac:dyDescent="0.2">
      <c r="U12131" s="55"/>
      <c r="V12131" s="53"/>
      <c r="W12131" s="53"/>
      <c r="X12131" s="53"/>
      <c r="Y12131" s="55"/>
    </row>
    <row r="12132" spans="21:25" x14ac:dyDescent="0.2">
      <c r="U12132" s="55"/>
      <c r="V12132" s="53"/>
      <c r="W12132" s="53"/>
      <c r="X12132" s="53"/>
      <c r="Y12132" s="55"/>
    </row>
    <row r="12133" spans="21:25" x14ac:dyDescent="0.2">
      <c r="U12133" s="55"/>
      <c r="V12133" s="53"/>
      <c r="W12133" s="53"/>
      <c r="X12133" s="53"/>
      <c r="Y12133" s="55"/>
    </row>
    <row r="12134" spans="21:25" x14ac:dyDescent="0.2">
      <c r="U12134" s="55"/>
      <c r="V12134" s="53"/>
      <c r="W12134" s="53"/>
      <c r="X12134" s="53"/>
      <c r="Y12134" s="55"/>
    </row>
    <row r="12135" spans="21:25" x14ac:dyDescent="0.2">
      <c r="U12135" s="55"/>
      <c r="V12135" s="53"/>
      <c r="W12135" s="53"/>
      <c r="X12135" s="53"/>
      <c r="Y12135" s="55"/>
    </row>
    <row r="12136" spans="21:25" x14ac:dyDescent="0.2">
      <c r="U12136" s="55"/>
      <c r="V12136" s="53"/>
      <c r="W12136" s="53"/>
      <c r="X12136" s="53"/>
      <c r="Y12136" s="55"/>
    </row>
    <row r="12137" spans="21:25" x14ac:dyDescent="0.2">
      <c r="U12137" s="55"/>
      <c r="V12137" s="53"/>
      <c r="W12137" s="53"/>
      <c r="X12137" s="53"/>
      <c r="Y12137" s="55"/>
    </row>
    <row r="12138" spans="21:25" x14ac:dyDescent="0.2">
      <c r="U12138" s="55"/>
      <c r="V12138" s="53"/>
      <c r="W12138" s="53"/>
      <c r="X12138" s="53"/>
      <c r="Y12138" s="55"/>
    </row>
    <row r="12139" spans="21:25" x14ac:dyDescent="0.2">
      <c r="U12139" s="55"/>
      <c r="V12139" s="53"/>
      <c r="W12139" s="53"/>
      <c r="X12139" s="53"/>
      <c r="Y12139" s="55"/>
    </row>
    <row r="12140" spans="21:25" x14ac:dyDescent="0.2">
      <c r="U12140" s="55"/>
      <c r="V12140" s="53"/>
      <c r="W12140" s="53"/>
      <c r="X12140" s="53"/>
      <c r="Y12140" s="55"/>
    </row>
    <row r="12141" spans="21:25" x14ac:dyDescent="0.2">
      <c r="U12141" s="55"/>
      <c r="V12141" s="53"/>
      <c r="W12141" s="53"/>
      <c r="X12141" s="53"/>
      <c r="Y12141" s="55"/>
    </row>
    <row r="12142" spans="21:25" x14ac:dyDescent="0.2">
      <c r="U12142" s="55"/>
      <c r="V12142" s="53"/>
      <c r="W12142" s="53"/>
      <c r="X12142" s="53"/>
      <c r="Y12142" s="55"/>
    </row>
    <row r="12143" spans="21:25" x14ac:dyDescent="0.2">
      <c r="U12143" s="55"/>
      <c r="V12143" s="53"/>
      <c r="W12143" s="53"/>
      <c r="X12143" s="53"/>
      <c r="Y12143" s="55"/>
    </row>
    <row r="12144" spans="21:25" x14ac:dyDescent="0.2">
      <c r="U12144" s="55"/>
      <c r="V12144" s="53"/>
      <c r="W12144" s="53"/>
      <c r="X12144" s="53"/>
      <c r="Y12144" s="55"/>
    </row>
    <row r="12145" spans="21:25" x14ac:dyDescent="0.2">
      <c r="U12145" s="55"/>
      <c r="V12145" s="53"/>
      <c r="W12145" s="53"/>
      <c r="X12145" s="53"/>
      <c r="Y12145" s="55"/>
    </row>
    <row r="12146" spans="21:25" x14ac:dyDescent="0.2">
      <c r="U12146" s="55"/>
      <c r="V12146" s="53"/>
      <c r="W12146" s="53"/>
      <c r="X12146" s="53"/>
      <c r="Y12146" s="55"/>
    </row>
    <row r="12147" spans="21:25" x14ac:dyDescent="0.2">
      <c r="U12147" s="55"/>
      <c r="V12147" s="53"/>
      <c r="W12147" s="53"/>
      <c r="X12147" s="53"/>
      <c r="Y12147" s="55"/>
    </row>
    <row r="12148" spans="21:25" x14ac:dyDescent="0.2">
      <c r="U12148" s="55"/>
      <c r="V12148" s="53"/>
      <c r="W12148" s="53"/>
      <c r="X12148" s="53"/>
      <c r="Y12148" s="55"/>
    </row>
    <row r="12149" spans="21:25" x14ac:dyDescent="0.2">
      <c r="U12149" s="55"/>
      <c r="V12149" s="53"/>
      <c r="W12149" s="53"/>
      <c r="X12149" s="53"/>
      <c r="Y12149" s="55"/>
    </row>
    <row r="12150" spans="21:25" x14ac:dyDescent="0.2">
      <c r="U12150" s="55"/>
      <c r="V12150" s="53"/>
      <c r="W12150" s="53"/>
      <c r="X12150" s="53"/>
      <c r="Y12150" s="55"/>
    </row>
    <row r="12151" spans="21:25" x14ac:dyDescent="0.2">
      <c r="U12151" s="55"/>
      <c r="V12151" s="53"/>
      <c r="W12151" s="53"/>
      <c r="X12151" s="53"/>
      <c r="Y12151" s="55"/>
    </row>
    <row r="12152" spans="21:25" x14ac:dyDescent="0.2">
      <c r="U12152" s="55"/>
      <c r="V12152" s="53"/>
      <c r="W12152" s="53"/>
      <c r="X12152" s="53"/>
      <c r="Y12152" s="55"/>
    </row>
    <row r="12153" spans="21:25" x14ac:dyDescent="0.2">
      <c r="U12153" s="55"/>
      <c r="V12153" s="53"/>
      <c r="W12153" s="53"/>
      <c r="X12153" s="53"/>
      <c r="Y12153" s="55"/>
    </row>
    <row r="12154" spans="21:25" x14ac:dyDescent="0.2">
      <c r="U12154" s="55"/>
      <c r="V12154" s="53"/>
      <c r="W12154" s="53"/>
      <c r="X12154" s="53"/>
      <c r="Y12154" s="55"/>
    </row>
    <row r="12155" spans="21:25" x14ac:dyDescent="0.2">
      <c r="U12155" s="55"/>
      <c r="V12155" s="53"/>
      <c r="W12155" s="53"/>
      <c r="X12155" s="53"/>
      <c r="Y12155" s="55"/>
    </row>
    <row r="12156" spans="21:25" x14ac:dyDescent="0.2">
      <c r="U12156" s="55"/>
      <c r="V12156" s="53"/>
      <c r="W12156" s="53"/>
      <c r="X12156" s="53"/>
      <c r="Y12156" s="55"/>
    </row>
    <row r="12157" spans="21:25" x14ac:dyDescent="0.2">
      <c r="U12157" s="55"/>
      <c r="V12157" s="53"/>
      <c r="W12157" s="53"/>
      <c r="X12157" s="53"/>
      <c r="Y12157" s="55"/>
    </row>
    <row r="12158" spans="21:25" x14ac:dyDescent="0.2">
      <c r="U12158" s="55"/>
      <c r="V12158" s="53"/>
      <c r="W12158" s="53"/>
      <c r="X12158" s="53"/>
      <c r="Y12158" s="55"/>
    </row>
    <row r="12159" spans="21:25" x14ac:dyDescent="0.2">
      <c r="U12159" s="55"/>
      <c r="V12159" s="53"/>
      <c r="W12159" s="53"/>
      <c r="X12159" s="53"/>
      <c r="Y12159" s="55"/>
    </row>
    <row r="12160" spans="21:25" x14ac:dyDescent="0.2">
      <c r="U12160" s="55"/>
      <c r="V12160" s="53"/>
      <c r="W12160" s="53"/>
      <c r="X12160" s="53"/>
      <c r="Y12160" s="55"/>
    </row>
    <row r="12161" spans="21:25" x14ac:dyDescent="0.2">
      <c r="U12161" s="55"/>
      <c r="V12161" s="53"/>
      <c r="W12161" s="53"/>
      <c r="X12161" s="53"/>
      <c r="Y12161" s="55"/>
    </row>
    <row r="12162" spans="21:25" x14ac:dyDescent="0.2">
      <c r="U12162" s="55"/>
      <c r="V12162" s="53"/>
      <c r="W12162" s="53"/>
      <c r="X12162" s="53"/>
      <c r="Y12162" s="55"/>
    </row>
    <row r="12163" spans="21:25" x14ac:dyDescent="0.2">
      <c r="U12163" s="55"/>
      <c r="V12163" s="53"/>
      <c r="W12163" s="53"/>
      <c r="X12163" s="53"/>
      <c r="Y12163" s="55"/>
    </row>
    <row r="12164" spans="21:25" x14ac:dyDescent="0.2">
      <c r="U12164" s="55"/>
      <c r="V12164" s="53"/>
      <c r="W12164" s="53"/>
      <c r="X12164" s="53"/>
      <c r="Y12164" s="55"/>
    </row>
    <row r="12165" spans="21:25" x14ac:dyDescent="0.2">
      <c r="U12165" s="55"/>
      <c r="V12165" s="53"/>
      <c r="W12165" s="53"/>
      <c r="X12165" s="53"/>
      <c r="Y12165" s="55"/>
    </row>
    <row r="12166" spans="21:25" x14ac:dyDescent="0.2">
      <c r="U12166" s="55"/>
      <c r="V12166" s="53"/>
      <c r="W12166" s="53"/>
      <c r="X12166" s="53"/>
      <c r="Y12166" s="55"/>
    </row>
    <row r="12167" spans="21:25" x14ac:dyDescent="0.2">
      <c r="U12167" s="55"/>
      <c r="V12167" s="53"/>
      <c r="W12167" s="53"/>
      <c r="X12167" s="53"/>
      <c r="Y12167" s="55"/>
    </row>
    <row r="12168" spans="21:25" x14ac:dyDescent="0.2">
      <c r="U12168" s="55"/>
      <c r="V12168" s="53"/>
      <c r="W12168" s="53"/>
      <c r="X12168" s="53"/>
      <c r="Y12168" s="55"/>
    </row>
    <row r="12169" spans="21:25" x14ac:dyDescent="0.2">
      <c r="U12169" s="55"/>
      <c r="V12169" s="53"/>
      <c r="W12169" s="53"/>
      <c r="X12169" s="53"/>
      <c r="Y12169" s="55"/>
    </row>
    <row r="12170" spans="21:25" x14ac:dyDescent="0.2">
      <c r="U12170" s="55"/>
      <c r="V12170" s="53"/>
      <c r="W12170" s="53"/>
      <c r="X12170" s="53"/>
      <c r="Y12170" s="55"/>
    </row>
    <row r="12171" spans="21:25" x14ac:dyDescent="0.2">
      <c r="U12171" s="55"/>
      <c r="V12171" s="53"/>
      <c r="W12171" s="53"/>
      <c r="X12171" s="53"/>
      <c r="Y12171" s="55"/>
    </row>
    <row r="12172" spans="21:25" x14ac:dyDescent="0.2">
      <c r="U12172" s="55"/>
      <c r="V12172" s="53"/>
      <c r="W12172" s="53"/>
      <c r="X12172" s="53"/>
      <c r="Y12172" s="55"/>
    </row>
    <row r="12173" spans="21:25" x14ac:dyDescent="0.2">
      <c r="U12173" s="55"/>
      <c r="V12173" s="53"/>
      <c r="W12173" s="53"/>
      <c r="X12173" s="53"/>
      <c r="Y12173" s="55"/>
    </row>
    <row r="12174" spans="21:25" x14ac:dyDescent="0.2">
      <c r="U12174" s="55"/>
      <c r="V12174" s="53"/>
      <c r="W12174" s="53"/>
      <c r="X12174" s="53"/>
      <c r="Y12174" s="55"/>
    </row>
    <row r="12175" spans="21:25" x14ac:dyDescent="0.2">
      <c r="U12175" s="55"/>
      <c r="V12175" s="53"/>
      <c r="W12175" s="53"/>
      <c r="X12175" s="53"/>
      <c r="Y12175" s="55"/>
    </row>
    <row r="12176" spans="21:25" x14ac:dyDescent="0.2">
      <c r="U12176" s="55"/>
      <c r="V12176" s="53"/>
      <c r="W12176" s="53"/>
      <c r="X12176" s="53"/>
      <c r="Y12176" s="55"/>
    </row>
    <row r="12177" spans="21:25" x14ac:dyDescent="0.2">
      <c r="U12177" s="55"/>
      <c r="V12177" s="53"/>
      <c r="W12177" s="53"/>
      <c r="X12177" s="53"/>
      <c r="Y12177" s="55"/>
    </row>
    <row r="12178" spans="21:25" x14ac:dyDescent="0.2">
      <c r="U12178" s="55"/>
      <c r="V12178" s="53"/>
      <c r="W12178" s="53"/>
      <c r="X12178" s="53"/>
      <c r="Y12178" s="55"/>
    </row>
    <row r="12179" spans="21:25" x14ac:dyDescent="0.2">
      <c r="U12179" s="55"/>
      <c r="V12179" s="53"/>
      <c r="W12179" s="53"/>
      <c r="X12179" s="53"/>
      <c r="Y12179" s="55"/>
    </row>
    <row r="12180" spans="21:25" x14ac:dyDescent="0.2">
      <c r="U12180" s="55"/>
      <c r="V12180" s="53"/>
      <c r="W12180" s="53"/>
      <c r="X12180" s="53"/>
      <c r="Y12180" s="55"/>
    </row>
    <row r="12181" spans="21:25" x14ac:dyDescent="0.2">
      <c r="U12181" s="55"/>
      <c r="V12181" s="53"/>
      <c r="W12181" s="53"/>
      <c r="X12181" s="53"/>
      <c r="Y12181" s="55"/>
    </row>
    <row r="12182" spans="21:25" x14ac:dyDescent="0.2">
      <c r="U12182" s="55"/>
      <c r="V12182" s="53"/>
      <c r="W12182" s="53"/>
      <c r="X12182" s="53"/>
      <c r="Y12182" s="55"/>
    </row>
    <row r="12183" spans="21:25" x14ac:dyDescent="0.2">
      <c r="U12183" s="55"/>
      <c r="V12183" s="53"/>
      <c r="W12183" s="53"/>
      <c r="X12183" s="53"/>
      <c r="Y12183" s="55"/>
    </row>
    <row r="12184" spans="21:25" x14ac:dyDescent="0.2">
      <c r="U12184" s="55"/>
      <c r="V12184" s="53"/>
      <c r="W12184" s="53"/>
      <c r="X12184" s="53"/>
      <c r="Y12184" s="55"/>
    </row>
    <row r="12185" spans="21:25" x14ac:dyDescent="0.2">
      <c r="U12185" s="55"/>
      <c r="V12185" s="53"/>
      <c r="W12185" s="53"/>
      <c r="X12185" s="53"/>
      <c r="Y12185" s="55"/>
    </row>
    <row r="12186" spans="21:25" x14ac:dyDescent="0.2">
      <c r="U12186" s="55"/>
      <c r="V12186" s="53"/>
      <c r="W12186" s="53"/>
      <c r="X12186" s="53"/>
      <c r="Y12186" s="55"/>
    </row>
    <row r="12187" spans="21:25" x14ac:dyDescent="0.2">
      <c r="U12187" s="55"/>
      <c r="V12187" s="53"/>
      <c r="W12187" s="53"/>
      <c r="X12187" s="53"/>
      <c r="Y12187" s="55"/>
    </row>
    <row r="12188" spans="21:25" x14ac:dyDescent="0.2">
      <c r="U12188" s="55"/>
      <c r="V12188" s="53"/>
      <c r="W12188" s="53"/>
      <c r="X12188" s="53"/>
      <c r="Y12188" s="55"/>
    </row>
    <row r="12189" spans="21:25" x14ac:dyDescent="0.2">
      <c r="U12189" s="55"/>
      <c r="V12189" s="53"/>
      <c r="W12189" s="53"/>
      <c r="X12189" s="53"/>
      <c r="Y12189" s="55"/>
    </row>
    <row r="12190" spans="21:25" x14ac:dyDescent="0.2">
      <c r="U12190" s="55"/>
      <c r="V12190" s="53"/>
      <c r="W12190" s="53"/>
      <c r="X12190" s="53"/>
      <c r="Y12190" s="55"/>
    </row>
    <row r="12191" spans="21:25" x14ac:dyDescent="0.2">
      <c r="U12191" s="55"/>
      <c r="V12191" s="53"/>
      <c r="W12191" s="53"/>
      <c r="X12191" s="53"/>
      <c r="Y12191" s="55"/>
    </row>
    <row r="12192" spans="21:25" x14ac:dyDescent="0.2">
      <c r="U12192" s="55"/>
      <c r="V12192" s="53"/>
      <c r="W12192" s="53"/>
      <c r="X12192" s="53"/>
      <c r="Y12192" s="55"/>
    </row>
    <row r="12193" spans="21:25" x14ac:dyDescent="0.2">
      <c r="U12193" s="55"/>
      <c r="V12193" s="53"/>
      <c r="W12193" s="53"/>
      <c r="X12193" s="53"/>
      <c r="Y12193" s="55"/>
    </row>
    <row r="12194" spans="21:25" x14ac:dyDescent="0.2">
      <c r="U12194" s="55"/>
      <c r="V12194" s="53"/>
      <c r="W12194" s="53"/>
      <c r="X12194" s="53"/>
      <c r="Y12194" s="55"/>
    </row>
    <row r="12195" spans="21:25" x14ac:dyDescent="0.2">
      <c r="U12195" s="55"/>
      <c r="V12195" s="53"/>
      <c r="W12195" s="53"/>
      <c r="X12195" s="53"/>
      <c r="Y12195" s="55"/>
    </row>
    <row r="12196" spans="21:25" x14ac:dyDescent="0.2">
      <c r="U12196" s="55"/>
      <c r="V12196" s="53"/>
      <c r="W12196" s="53"/>
      <c r="X12196" s="53"/>
      <c r="Y12196" s="55"/>
    </row>
    <row r="12197" spans="21:25" x14ac:dyDescent="0.2">
      <c r="U12197" s="55"/>
      <c r="V12197" s="53"/>
      <c r="W12197" s="53"/>
      <c r="X12197" s="53"/>
      <c r="Y12197" s="55"/>
    </row>
    <row r="12198" spans="21:25" x14ac:dyDescent="0.2">
      <c r="U12198" s="55"/>
      <c r="V12198" s="53"/>
      <c r="W12198" s="53"/>
      <c r="X12198" s="53"/>
      <c r="Y12198" s="55"/>
    </row>
    <row r="12199" spans="21:25" x14ac:dyDescent="0.2">
      <c r="U12199" s="55"/>
      <c r="V12199" s="53"/>
      <c r="W12199" s="53"/>
      <c r="X12199" s="53"/>
      <c r="Y12199" s="55"/>
    </row>
    <row r="12200" spans="21:25" x14ac:dyDescent="0.2">
      <c r="U12200" s="55"/>
      <c r="V12200" s="53"/>
      <c r="W12200" s="53"/>
      <c r="X12200" s="53"/>
      <c r="Y12200" s="55"/>
    </row>
    <row r="12201" spans="21:25" x14ac:dyDescent="0.2">
      <c r="U12201" s="55"/>
      <c r="V12201" s="53"/>
      <c r="W12201" s="53"/>
      <c r="X12201" s="53"/>
      <c r="Y12201" s="55"/>
    </row>
    <row r="12202" spans="21:25" x14ac:dyDescent="0.2">
      <c r="U12202" s="55"/>
      <c r="V12202" s="53"/>
      <c r="W12202" s="53"/>
      <c r="X12202" s="53"/>
      <c r="Y12202" s="55"/>
    </row>
    <row r="12203" spans="21:25" x14ac:dyDescent="0.2">
      <c r="U12203" s="55"/>
      <c r="V12203" s="53"/>
      <c r="W12203" s="53"/>
      <c r="X12203" s="53"/>
      <c r="Y12203" s="55"/>
    </row>
    <row r="12204" spans="21:25" x14ac:dyDescent="0.2">
      <c r="U12204" s="55"/>
      <c r="V12204" s="53"/>
      <c r="W12204" s="53"/>
      <c r="X12204" s="53"/>
      <c r="Y12204" s="55"/>
    </row>
    <row r="12205" spans="21:25" x14ac:dyDescent="0.2">
      <c r="U12205" s="55"/>
      <c r="V12205" s="53"/>
      <c r="W12205" s="53"/>
      <c r="X12205" s="53"/>
      <c r="Y12205" s="55"/>
    </row>
    <row r="12206" spans="21:25" x14ac:dyDescent="0.2">
      <c r="U12206" s="55"/>
      <c r="V12206" s="53"/>
      <c r="W12206" s="53"/>
      <c r="X12206" s="53"/>
      <c r="Y12206" s="55"/>
    </row>
    <row r="12207" spans="21:25" x14ac:dyDescent="0.2">
      <c r="U12207" s="55"/>
      <c r="V12207" s="53"/>
      <c r="W12207" s="53"/>
      <c r="X12207" s="53"/>
      <c r="Y12207" s="55"/>
    </row>
    <row r="12208" spans="21:25" x14ac:dyDescent="0.2">
      <c r="U12208" s="55"/>
      <c r="V12208" s="53"/>
      <c r="W12208" s="53"/>
      <c r="X12208" s="53"/>
      <c r="Y12208" s="55"/>
    </row>
    <row r="12209" spans="21:25" x14ac:dyDescent="0.2">
      <c r="U12209" s="55"/>
      <c r="V12209" s="53"/>
      <c r="W12209" s="53"/>
      <c r="X12209" s="53"/>
      <c r="Y12209" s="55"/>
    </row>
    <row r="12210" spans="21:25" x14ac:dyDescent="0.2">
      <c r="U12210" s="55"/>
      <c r="V12210" s="53"/>
      <c r="W12210" s="53"/>
      <c r="X12210" s="53"/>
      <c r="Y12210" s="55"/>
    </row>
    <row r="12211" spans="21:25" x14ac:dyDescent="0.2">
      <c r="U12211" s="55"/>
      <c r="V12211" s="53"/>
      <c r="W12211" s="53"/>
      <c r="X12211" s="53"/>
      <c r="Y12211" s="55"/>
    </row>
    <row r="12212" spans="21:25" x14ac:dyDescent="0.2">
      <c r="U12212" s="55"/>
      <c r="V12212" s="53"/>
      <c r="W12212" s="53"/>
      <c r="X12212" s="53"/>
      <c r="Y12212" s="55"/>
    </row>
    <row r="12213" spans="21:25" x14ac:dyDescent="0.2">
      <c r="U12213" s="55"/>
      <c r="V12213" s="53"/>
      <c r="W12213" s="53"/>
      <c r="X12213" s="53"/>
      <c r="Y12213" s="55"/>
    </row>
    <row r="12214" spans="21:25" x14ac:dyDescent="0.2">
      <c r="U12214" s="55"/>
      <c r="V12214" s="53"/>
      <c r="W12214" s="53"/>
      <c r="X12214" s="53"/>
      <c r="Y12214" s="55"/>
    </row>
    <row r="12215" spans="21:25" x14ac:dyDescent="0.2">
      <c r="U12215" s="55"/>
      <c r="V12215" s="53"/>
      <c r="W12215" s="53"/>
      <c r="X12215" s="53"/>
      <c r="Y12215" s="55"/>
    </row>
    <row r="12216" spans="21:25" x14ac:dyDescent="0.2">
      <c r="U12216" s="55"/>
      <c r="V12216" s="53"/>
      <c r="W12216" s="53"/>
      <c r="X12216" s="53"/>
      <c r="Y12216" s="55"/>
    </row>
    <row r="12217" spans="21:25" x14ac:dyDescent="0.2">
      <c r="U12217" s="55"/>
      <c r="V12217" s="53"/>
      <c r="W12217" s="53"/>
      <c r="X12217" s="53"/>
      <c r="Y12217" s="55"/>
    </row>
    <row r="12218" spans="21:25" x14ac:dyDescent="0.2">
      <c r="U12218" s="55"/>
      <c r="V12218" s="53"/>
      <c r="W12218" s="53"/>
      <c r="X12218" s="53"/>
      <c r="Y12218" s="55"/>
    </row>
    <row r="12219" spans="21:25" x14ac:dyDescent="0.2">
      <c r="U12219" s="55"/>
      <c r="V12219" s="53"/>
      <c r="W12219" s="53"/>
      <c r="X12219" s="53"/>
      <c r="Y12219" s="55"/>
    </row>
    <row r="12220" spans="21:25" x14ac:dyDescent="0.2">
      <c r="U12220" s="55"/>
      <c r="V12220" s="53"/>
      <c r="W12220" s="53"/>
      <c r="X12220" s="53"/>
      <c r="Y12220" s="55"/>
    </row>
    <row r="12221" spans="21:25" x14ac:dyDescent="0.2">
      <c r="U12221" s="55"/>
      <c r="V12221" s="53"/>
      <c r="W12221" s="53"/>
      <c r="X12221" s="53"/>
      <c r="Y12221" s="55"/>
    </row>
    <row r="12222" spans="21:25" x14ac:dyDescent="0.2">
      <c r="U12222" s="55"/>
      <c r="V12222" s="53"/>
      <c r="W12222" s="53"/>
      <c r="X12222" s="53"/>
      <c r="Y12222" s="55"/>
    </row>
    <row r="12223" spans="21:25" x14ac:dyDescent="0.2">
      <c r="U12223" s="55"/>
      <c r="V12223" s="53"/>
      <c r="W12223" s="53"/>
      <c r="X12223" s="53"/>
      <c r="Y12223" s="55"/>
    </row>
    <row r="12224" spans="21:25" x14ac:dyDescent="0.2">
      <c r="U12224" s="55"/>
      <c r="V12224" s="53"/>
      <c r="W12224" s="53"/>
      <c r="X12224" s="53"/>
      <c r="Y12224" s="55"/>
    </row>
    <row r="12225" spans="21:25" x14ac:dyDescent="0.2">
      <c r="U12225" s="55"/>
      <c r="V12225" s="53"/>
      <c r="W12225" s="53"/>
      <c r="X12225" s="53"/>
      <c r="Y12225" s="55"/>
    </row>
    <row r="12226" spans="21:25" x14ac:dyDescent="0.2">
      <c r="U12226" s="55"/>
      <c r="V12226" s="53"/>
      <c r="W12226" s="53"/>
      <c r="X12226" s="53"/>
      <c r="Y12226" s="55"/>
    </row>
    <row r="12227" spans="21:25" x14ac:dyDescent="0.2">
      <c r="U12227" s="55"/>
      <c r="V12227" s="53"/>
      <c r="W12227" s="53"/>
      <c r="X12227" s="53"/>
      <c r="Y12227" s="55"/>
    </row>
    <row r="12228" spans="21:25" x14ac:dyDescent="0.2">
      <c r="U12228" s="55"/>
      <c r="V12228" s="53"/>
      <c r="W12228" s="53"/>
      <c r="X12228" s="53"/>
      <c r="Y12228" s="55"/>
    </row>
    <row r="12229" spans="21:25" x14ac:dyDescent="0.2">
      <c r="U12229" s="55"/>
      <c r="V12229" s="53"/>
      <c r="W12229" s="53"/>
      <c r="X12229" s="53"/>
      <c r="Y12229" s="55"/>
    </row>
    <row r="12230" spans="21:25" x14ac:dyDescent="0.2">
      <c r="U12230" s="55"/>
      <c r="V12230" s="53"/>
      <c r="W12230" s="53"/>
      <c r="X12230" s="53"/>
      <c r="Y12230" s="55"/>
    </row>
    <row r="12231" spans="21:25" x14ac:dyDescent="0.2">
      <c r="U12231" s="55"/>
      <c r="V12231" s="53"/>
      <c r="W12231" s="53"/>
      <c r="X12231" s="53"/>
      <c r="Y12231" s="55"/>
    </row>
    <row r="12232" spans="21:25" x14ac:dyDescent="0.2">
      <c r="U12232" s="55"/>
      <c r="V12232" s="53"/>
      <c r="W12232" s="53"/>
      <c r="X12232" s="53"/>
      <c r="Y12232" s="55"/>
    </row>
    <row r="12233" spans="21:25" x14ac:dyDescent="0.2">
      <c r="U12233" s="55"/>
      <c r="V12233" s="53"/>
      <c r="W12233" s="53"/>
      <c r="X12233" s="53"/>
      <c r="Y12233" s="55"/>
    </row>
    <row r="12234" spans="21:25" x14ac:dyDescent="0.2">
      <c r="U12234" s="55"/>
      <c r="V12234" s="53"/>
      <c r="W12234" s="53"/>
      <c r="X12234" s="53"/>
      <c r="Y12234" s="55"/>
    </row>
    <row r="12235" spans="21:25" x14ac:dyDescent="0.2">
      <c r="U12235" s="55"/>
      <c r="V12235" s="53"/>
      <c r="W12235" s="53"/>
      <c r="X12235" s="53"/>
      <c r="Y12235" s="55"/>
    </row>
    <row r="12236" spans="21:25" x14ac:dyDescent="0.2">
      <c r="U12236" s="55"/>
      <c r="V12236" s="53"/>
      <c r="W12236" s="53"/>
      <c r="X12236" s="53"/>
      <c r="Y12236" s="55"/>
    </row>
    <row r="12237" spans="21:25" x14ac:dyDescent="0.2">
      <c r="U12237" s="55"/>
      <c r="V12237" s="53"/>
      <c r="W12237" s="53"/>
      <c r="X12237" s="53"/>
      <c r="Y12237" s="55"/>
    </row>
    <row r="12238" spans="21:25" x14ac:dyDescent="0.2">
      <c r="U12238" s="55"/>
      <c r="V12238" s="53"/>
      <c r="W12238" s="53"/>
      <c r="X12238" s="53"/>
      <c r="Y12238" s="55"/>
    </row>
    <row r="12239" spans="21:25" x14ac:dyDescent="0.2">
      <c r="U12239" s="55"/>
      <c r="V12239" s="53"/>
      <c r="W12239" s="53"/>
      <c r="X12239" s="53"/>
      <c r="Y12239" s="55"/>
    </row>
    <row r="12240" spans="21:25" x14ac:dyDescent="0.2">
      <c r="U12240" s="55"/>
      <c r="V12240" s="53"/>
      <c r="W12240" s="53"/>
      <c r="X12240" s="53"/>
      <c r="Y12240" s="55"/>
    </row>
    <row r="12241" spans="21:25" x14ac:dyDescent="0.2">
      <c r="U12241" s="55"/>
      <c r="V12241" s="53"/>
      <c r="W12241" s="53"/>
      <c r="X12241" s="53"/>
      <c r="Y12241" s="55"/>
    </row>
    <row r="12242" spans="21:25" x14ac:dyDescent="0.2">
      <c r="U12242" s="55"/>
      <c r="V12242" s="53"/>
      <c r="W12242" s="53"/>
      <c r="X12242" s="53"/>
      <c r="Y12242" s="55"/>
    </row>
    <row r="12243" spans="21:25" x14ac:dyDescent="0.2">
      <c r="U12243" s="55"/>
      <c r="V12243" s="53"/>
      <c r="W12243" s="53"/>
      <c r="X12243" s="53"/>
      <c r="Y12243" s="55"/>
    </row>
    <row r="12244" spans="21:25" x14ac:dyDescent="0.2">
      <c r="U12244" s="55"/>
      <c r="V12244" s="53"/>
      <c r="W12244" s="53"/>
      <c r="X12244" s="53"/>
      <c r="Y12244" s="55"/>
    </row>
    <row r="12245" spans="21:25" x14ac:dyDescent="0.2">
      <c r="U12245" s="55"/>
      <c r="V12245" s="53"/>
      <c r="W12245" s="53"/>
      <c r="X12245" s="53"/>
      <c r="Y12245" s="55"/>
    </row>
    <row r="12246" spans="21:25" x14ac:dyDescent="0.2">
      <c r="U12246" s="55"/>
      <c r="V12246" s="53"/>
      <c r="W12246" s="53"/>
      <c r="X12246" s="53"/>
      <c r="Y12246" s="55"/>
    </row>
    <row r="12247" spans="21:25" x14ac:dyDescent="0.2">
      <c r="U12247" s="55"/>
      <c r="V12247" s="53"/>
      <c r="W12247" s="53"/>
      <c r="X12247" s="53"/>
      <c r="Y12247" s="55"/>
    </row>
    <row r="12248" spans="21:25" x14ac:dyDescent="0.2">
      <c r="U12248" s="55"/>
      <c r="V12248" s="53"/>
      <c r="W12248" s="53"/>
      <c r="X12248" s="53"/>
      <c r="Y12248" s="55"/>
    </row>
    <row r="12249" spans="21:25" x14ac:dyDescent="0.2">
      <c r="U12249" s="55"/>
      <c r="V12249" s="53"/>
      <c r="W12249" s="53"/>
      <c r="X12249" s="53"/>
      <c r="Y12249" s="55"/>
    </row>
    <row r="12250" spans="21:25" x14ac:dyDescent="0.2">
      <c r="U12250" s="55"/>
      <c r="V12250" s="53"/>
      <c r="W12250" s="53"/>
      <c r="X12250" s="53"/>
      <c r="Y12250" s="55"/>
    </row>
    <row r="12251" spans="21:25" x14ac:dyDescent="0.2">
      <c r="U12251" s="55"/>
      <c r="V12251" s="53"/>
      <c r="W12251" s="53"/>
      <c r="X12251" s="53"/>
      <c r="Y12251" s="55"/>
    </row>
    <row r="12252" spans="21:25" x14ac:dyDescent="0.2">
      <c r="U12252" s="55"/>
      <c r="V12252" s="53"/>
      <c r="W12252" s="53"/>
      <c r="X12252" s="53"/>
      <c r="Y12252" s="55"/>
    </row>
    <row r="12253" spans="21:25" x14ac:dyDescent="0.2">
      <c r="U12253" s="55"/>
      <c r="V12253" s="53"/>
      <c r="W12253" s="53"/>
      <c r="X12253" s="53"/>
      <c r="Y12253" s="55"/>
    </row>
    <row r="12254" spans="21:25" x14ac:dyDescent="0.2">
      <c r="U12254" s="55"/>
      <c r="V12254" s="53"/>
      <c r="W12254" s="53"/>
      <c r="X12254" s="53"/>
      <c r="Y12254" s="55"/>
    </row>
    <row r="12255" spans="21:25" x14ac:dyDescent="0.2">
      <c r="U12255" s="55"/>
      <c r="V12255" s="53"/>
      <c r="W12255" s="53"/>
      <c r="X12255" s="53"/>
      <c r="Y12255" s="55"/>
    </row>
    <row r="12256" spans="21:25" x14ac:dyDescent="0.2">
      <c r="U12256" s="55"/>
      <c r="V12256" s="53"/>
      <c r="W12256" s="53"/>
      <c r="X12256" s="53"/>
      <c r="Y12256" s="55"/>
    </row>
    <row r="12257" spans="21:25" x14ac:dyDescent="0.2">
      <c r="U12257" s="55"/>
      <c r="V12257" s="53"/>
      <c r="W12257" s="53"/>
      <c r="X12257" s="53"/>
      <c r="Y12257" s="55"/>
    </row>
    <row r="12258" spans="21:25" x14ac:dyDescent="0.2">
      <c r="U12258" s="55"/>
      <c r="V12258" s="53"/>
      <c r="W12258" s="53"/>
      <c r="X12258" s="53"/>
      <c r="Y12258" s="55"/>
    </row>
    <row r="12259" spans="21:25" x14ac:dyDescent="0.2">
      <c r="U12259" s="55"/>
      <c r="V12259" s="53"/>
      <c r="W12259" s="53"/>
      <c r="X12259" s="53"/>
      <c r="Y12259" s="55"/>
    </row>
    <row r="12260" spans="21:25" x14ac:dyDescent="0.2">
      <c r="U12260" s="55"/>
      <c r="V12260" s="53"/>
      <c r="W12260" s="53"/>
      <c r="X12260" s="53"/>
      <c r="Y12260" s="55"/>
    </row>
    <row r="12261" spans="21:25" x14ac:dyDescent="0.2">
      <c r="U12261" s="55"/>
      <c r="V12261" s="53"/>
      <c r="W12261" s="53"/>
      <c r="X12261" s="53"/>
      <c r="Y12261" s="55"/>
    </row>
    <row r="12262" spans="21:25" x14ac:dyDescent="0.2">
      <c r="U12262" s="55"/>
      <c r="V12262" s="53"/>
      <c r="W12262" s="53"/>
      <c r="X12262" s="53"/>
      <c r="Y12262" s="55"/>
    </row>
    <row r="12263" spans="21:25" x14ac:dyDescent="0.2">
      <c r="U12263" s="55"/>
      <c r="V12263" s="53"/>
      <c r="W12263" s="53"/>
      <c r="X12263" s="53"/>
      <c r="Y12263" s="55"/>
    </row>
    <row r="12264" spans="21:25" x14ac:dyDescent="0.2">
      <c r="U12264" s="55"/>
      <c r="V12264" s="53"/>
      <c r="W12264" s="53"/>
      <c r="X12264" s="53"/>
      <c r="Y12264" s="55"/>
    </row>
    <row r="12265" spans="21:25" x14ac:dyDescent="0.2">
      <c r="U12265" s="55"/>
      <c r="V12265" s="53"/>
      <c r="W12265" s="53"/>
      <c r="X12265" s="53"/>
      <c r="Y12265" s="55"/>
    </row>
    <row r="12266" spans="21:25" x14ac:dyDescent="0.2">
      <c r="U12266" s="55"/>
      <c r="V12266" s="53"/>
      <c r="W12266" s="53"/>
      <c r="X12266" s="53"/>
      <c r="Y12266" s="55"/>
    </row>
    <row r="12267" spans="21:25" x14ac:dyDescent="0.2">
      <c r="U12267" s="55"/>
      <c r="V12267" s="53"/>
      <c r="W12267" s="53"/>
      <c r="X12267" s="53"/>
      <c r="Y12267" s="55"/>
    </row>
    <row r="12268" spans="21:25" x14ac:dyDescent="0.2">
      <c r="U12268" s="55"/>
      <c r="V12268" s="53"/>
      <c r="W12268" s="53"/>
      <c r="X12268" s="53"/>
      <c r="Y12268" s="55"/>
    </row>
    <row r="12269" spans="21:25" x14ac:dyDescent="0.2">
      <c r="U12269" s="55"/>
      <c r="V12269" s="53"/>
      <c r="W12269" s="53"/>
      <c r="X12269" s="53"/>
      <c r="Y12269" s="55"/>
    </row>
    <row r="12270" spans="21:25" x14ac:dyDescent="0.2">
      <c r="U12270" s="55"/>
      <c r="V12270" s="53"/>
      <c r="W12270" s="53"/>
      <c r="X12270" s="53"/>
      <c r="Y12270" s="55"/>
    </row>
    <row r="12271" spans="21:25" x14ac:dyDescent="0.2">
      <c r="U12271" s="55"/>
      <c r="V12271" s="53"/>
      <c r="W12271" s="53"/>
      <c r="X12271" s="53"/>
      <c r="Y12271" s="55"/>
    </row>
    <row r="12272" spans="21:25" x14ac:dyDescent="0.2">
      <c r="U12272" s="55"/>
      <c r="V12272" s="53"/>
      <c r="W12272" s="53"/>
      <c r="X12272" s="53"/>
      <c r="Y12272" s="55"/>
    </row>
    <row r="12273" spans="21:25" x14ac:dyDescent="0.2">
      <c r="U12273" s="55"/>
      <c r="V12273" s="53"/>
      <c r="W12273" s="53"/>
      <c r="X12273" s="53"/>
      <c r="Y12273" s="55"/>
    </row>
    <row r="12274" spans="21:25" x14ac:dyDescent="0.2">
      <c r="U12274" s="55"/>
      <c r="V12274" s="53"/>
      <c r="W12274" s="53"/>
      <c r="X12274" s="53"/>
      <c r="Y12274" s="55"/>
    </row>
    <row r="12275" spans="21:25" x14ac:dyDescent="0.2">
      <c r="U12275" s="55"/>
      <c r="V12275" s="53"/>
      <c r="W12275" s="53"/>
      <c r="X12275" s="53"/>
      <c r="Y12275" s="55"/>
    </row>
    <row r="12276" spans="21:25" x14ac:dyDescent="0.2">
      <c r="U12276" s="55"/>
      <c r="V12276" s="53"/>
      <c r="W12276" s="53"/>
      <c r="X12276" s="53"/>
      <c r="Y12276" s="55"/>
    </row>
    <row r="12277" spans="21:25" x14ac:dyDescent="0.2">
      <c r="U12277" s="55"/>
      <c r="V12277" s="53"/>
      <c r="W12277" s="53"/>
      <c r="X12277" s="53"/>
      <c r="Y12277" s="55"/>
    </row>
    <row r="12278" spans="21:25" x14ac:dyDescent="0.2">
      <c r="U12278" s="55"/>
      <c r="V12278" s="53"/>
      <c r="W12278" s="53"/>
      <c r="X12278" s="53"/>
      <c r="Y12278" s="55"/>
    </row>
    <row r="12279" spans="21:25" x14ac:dyDescent="0.2">
      <c r="U12279" s="55"/>
      <c r="V12279" s="53"/>
      <c r="W12279" s="53"/>
      <c r="X12279" s="53"/>
      <c r="Y12279" s="55"/>
    </row>
    <row r="12280" spans="21:25" x14ac:dyDescent="0.2">
      <c r="U12280" s="55"/>
      <c r="V12280" s="53"/>
      <c r="W12280" s="53"/>
      <c r="X12280" s="53"/>
      <c r="Y12280" s="55"/>
    </row>
    <row r="12281" spans="21:25" x14ac:dyDescent="0.2">
      <c r="U12281" s="55"/>
      <c r="V12281" s="53"/>
      <c r="W12281" s="53"/>
      <c r="X12281" s="53"/>
      <c r="Y12281" s="55"/>
    </row>
    <row r="12282" spans="21:25" x14ac:dyDescent="0.2">
      <c r="U12282" s="55"/>
      <c r="V12282" s="53"/>
      <c r="W12282" s="53"/>
      <c r="X12282" s="53"/>
      <c r="Y12282" s="55"/>
    </row>
    <row r="12283" spans="21:25" x14ac:dyDescent="0.2">
      <c r="U12283" s="55"/>
      <c r="V12283" s="53"/>
      <c r="W12283" s="53"/>
      <c r="X12283" s="53"/>
      <c r="Y12283" s="55"/>
    </row>
    <row r="12284" spans="21:25" x14ac:dyDescent="0.2">
      <c r="U12284" s="55"/>
      <c r="V12284" s="53"/>
      <c r="W12284" s="53"/>
      <c r="X12284" s="53"/>
      <c r="Y12284" s="55"/>
    </row>
    <row r="12285" spans="21:25" x14ac:dyDescent="0.2">
      <c r="U12285" s="55"/>
      <c r="V12285" s="53"/>
      <c r="W12285" s="53"/>
      <c r="X12285" s="53"/>
      <c r="Y12285" s="55"/>
    </row>
    <row r="12286" spans="21:25" x14ac:dyDescent="0.2">
      <c r="U12286" s="55"/>
      <c r="V12286" s="53"/>
      <c r="W12286" s="53"/>
      <c r="X12286" s="53"/>
      <c r="Y12286" s="55"/>
    </row>
    <row r="12287" spans="21:25" x14ac:dyDescent="0.2">
      <c r="U12287" s="55"/>
      <c r="V12287" s="53"/>
      <c r="W12287" s="53"/>
      <c r="X12287" s="53"/>
      <c r="Y12287" s="55"/>
    </row>
    <row r="12288" spans="21:25" x14ac:dyDescent="0.2">
      <c r="U12288" s="55"/>
      <c r="V12288" s="53"/>
      <c r="W12288" s="53"/>
      <c r="X12288" s="53"/>
      <c r="Y12288" s="55"/>
    </row>
    <row r="12289" spans="21:25" x14ac:dyDescent="0.2">
      <c r="U12289" s="55"/>
      <c r="V12289" s="53"/>
      <c r="W12289" s="53"/>
      <c r="X12289" s="53"/>
      <c r="Y12289" s="55"/>
    </row>
    <row r="12290" spans="21:25" x14ac:dyDescent="0.2">
      <c r="U12290" s="55"/>
      <c r="V12290" s="53"/>
      <c r="W12290" s="53"/>
      <c r="X12290" s="53"/>
      <c r="Y12290" s="55"/>
    </row>
    <row r="12291" spans="21:25" x14ac:dyDescent="0.2">
      <c r="U12291" s="55"/>
      <c r="V12291" s="53"/>
      <c r="W12291" s="53"/>
      <c r="X12291" s="53"/>
      <c r="Y12291" s="55"/>
    </row>
    <row r="12292" spans="21:25" x14ac:dyDescent="0.2">
      <c r="U12292" s="55"/>
      <c r="V12292" s="53"/>
      <c r="W12292" s="53"/>
      <c r="X12292" s="53"/>
      <c r="Y12292" s="55"/>
    </row>
    <row r="12293" spans="21:25" x14ac:dyDescent="0.2">
      <c r="U12293" s="55"/>
      <c r="V12293" s="53"/>
      <c r="W12293" s="53"/>
      <c r="X12293" s="53"/>
      <c r="Y12293" s="55"/>
    </row>
    <row r="12294" spans="21:25" x14ac:dyDescent="0.2">
      <c r="U12294" s="55"/>
      <c r="V12294" s="53"/>
      <c r="W12294" s="53"/>
      <c r="X12294" s="53"/>
      <c r="Y12294" s="55"/>
    </row>
    <row r="12295" spans="21:25" x14ac:dyDescent="0.2">
      <c r="U12295" s="55"/>
      <c r="V12295" s="53"/>
      <c r="W12295" s="53"/>
      <c r="X12295" s="53"/>
      <c r="Y12295" s="55"/>
    </row>
    <row r="12296" spans="21:25" x14ac:dyDescent="0.2">
      <c r="U12296" s="55"/>
      <c r="V12296" s="53"/>
      <c r="W12296" s="53"/>
      <c r="X12296" s="53"/>
      <c r="Y12296" s="55"/>
    </row>
    <row r="12297" spans="21:25" x14ac:dyDescent="0.2">
      <c r="U12297" s="55"/>
      <c r="V12297" s="53"/>
      <c r="W12297" s="53"/>
      <c r="X12297" s="53"/>
      <c r="Y12297" s="55"/>
    </row>
    <row r="12298" spans="21:25" x14ac:dyDescent="0.2">
      <c r="U12298" s="55"/>
      <c r="V12298" s="53"/>
      <c r="W12298" s="53"/>
      <c r="X12298" s="53"/>
      <c r="Y12298" s="55"/>
    </row>
    <row r="12299" spans="21:25" x14ac:dyDescent="0.2">
      <c r="U12299" s="55"/>
      <c r="V12299" s="53"/>
      <c r="W12299" s="53"/>
      <c r="X12299" s="53"/>
      <c r="Y12299" s="55"/>
    </row>
    <row r="12300" spans="21:25" x14ac:dyDescent="0.2">
      <c r="U12300" s="55"/>
      <c r="V12300" s="53"/>
      <c r="W12300" s="53"/>
      <c r="X12300" s="53"/>
      <c r="Y12300" s="55"/>
    </row>
    <row r="12301" spans="21:25" x14ac:dyDescent="0.2">
      <c r="U12301" s="55"/>
      <c r="V12301" s="53"/>
      <c r="W12301" s="53"/>
      <c r="X12301" s="53"/>
      <c r="Y12301" s="55"/>
    </row>
    <row r="12302" spans="21:25" x14ac:dyDescent="0.2">
      <c r="U12302" s="55"/>
      <c r="V12302" s="53"/>
      <c r="W12302" s="53"/>
      <c r="X12302" s="53"/>
      <c r="Y12302" s="55"/>
    </row>
    <row r="12303" spans="21:25" x14ac:dyDescent="0.2">
      <c r="U12303" s="55"/>
      <c r="V12303" s="53"/>
      <c r="W12303" s="53"/>
      <c r="X12303" s="53"/>
      <c r="Y12303" s="55"/>
    </row>
    <row r="12304" spans="21:25" x14ac:dyDescent="0.2">
      <c r="U12304" s="55"/>
      <c r="V12304" s="53"/>
      <c r="W12304" s="53"/>
      <c r="X12304" s="53"/>
      <c r="Y12304" s="55"/>
    </row>
    <row r="12305" spans="21:25" x14ac:dyDescent="0.2">
      <c r="U12305" s="55"/>
      <c r="V12305" s="53"/>
      <c r="W12305" s="53"/>
      <c r="X12305" s="53"/>
      <c r="Y12305" s="55"/>
    </row>
    <row r="12306" spans="21:25" x14ac:dyDescent="0.2">
      <c r="U12306" s="55"/>
      <c r="V12306" s="53"/>
      <c r="W12306" s="53"/>
      <c r="X12306" s="53"/>
      <c r="Y12306" s="55"/>
    </row>
    <row r="12307" spans="21:25" x14ac:dyDescent="0.2">
      <c r="U12307" s="55"/>
      <c r="V12307" s="53"/>
      <c r="W12307" s="53"/>
      <c r="X12307" s="53"/>
      <c r="Y12307" s="55"/>
    </row>
    <row r="12308" spans="21:25" x14ac:dyDescent="0.2">
      <c r="U12308" s="55"/>
      <c r="V12308" s="53"/>
      <c r="W12308" s="53"/>
      <c r="X12308" s="53"/>
      <c r="Y12308" s="55"/>
    </row>
    <row r="12309" spans="21:25" x14ac:dyDescent="0.2">
      <c r="U12309" s="55"/>
      <c r="V12309" s="53"/>
      <c r="W12309" s="53"/>
      <c r="X12309" s="53"/>
      <c r="Y12309" s="55"/>
    </row>
    <row r="12310" spans="21:25" x14ac:dyDescent="0.2">
      <c r="U12310" s="55"/>
      <c r="V12310" s="53"/>
      <c r="W12310" s="53"/>
      <c r="X12310" s="53"/>
      <c r="Y12310" s="55"/>
    </row>
    <row r="12311" spans="21:25" x14ac:dyDescent="0.2">
      <c r="U12311" s="55"/>
      <c r="V12311" s="53"/>
      <c r="W12311" s="53"/>
      <c r="X12311" s="53"/>
      <c r="Y12311" s="55"/>
    </row>
    <row r="12312" spans="21:25" x14ac:dyDescent="0.2">
      <c r="U12312" s="55"/>
      <c r="V12312" s="53"/>
      <c r="W12312" s="53"/>
      <c r="X12312" s="53"/>
      <c r="Y12312" s="55"/>
    </row>
    <row r="12313" spans="21:25" x14ac:dyDescent="0.2">
      <c r="U12313" s="55"/>
      <c r="V12313" s="53"/>
      <c r="W12313" s="53"/>
      <c r="X12313" s="53"/>
      <c r="Y12313" s="55"/>
    </row>
    <row r="12314" spans="21:25" x14ac:dyDescent="0.2">
      <c r="U12314" s="55"/>
      <c r="V12314" s="53"/>
      <c r="W12314" s="53"/>
      <c r="X12314" s="53"/>
      <c r="Y12314" s="55"/>
    </row>
    <row r="12315" spans="21:25" x14ac:dyDescent="0.2">
      <c r="U12315" s="55"/>
      <c r="V12315" s="53"/>
      <c r="W12315" s="53"/>
      <c r="X12315" s="53"/>
      <c r="Y12315" s="55"/>
    </row>
    <row r="12316" spans="21:25" x14ac:dyDescent="0.2">
      <c r="U12316" s="55"/>
      <c r="V12316" s="53"/>
      <c r="W12316" s="53"/>
      <c r="X12316" s="53"/>
      <c r="Y12316" s="55"/>
    </row>
    <row r="12317" spans="21:25" x14ac:dyDescent="0.2">
      <c r="U12317" s="55"/>
      <c r="V12317" s="53"/>
      <c r="W12317" s="53"/>
      <c r="X12317" s="53"/>
      <c r="Y12317" s="55"/>
    </row>
    <row r="12318" spans="21:25" x14ac:dyDescent="0.2">
      <c r="U12318" s="55"/>
      <c r="V12318" s="53"/>
      <c r="W12318" s="53"/>
      <c r="X12318" s="53"/>
      <c r="Y12318" s="55"/>
    </row>
    <row r="12319" spans="21:25" x14ac:dyDescent="0.2">
      <c r="U12319" s="55"/>
      <c r="V12319" s="53"/>
      <c r="W12319" s="53"/>
      <c r="X12319" s="53"/>
      <c r="Y12319" s="55"/>
    </row>
    <row r="12320" spans="21:25" x14ac:dyDescent="0.2">
      <c r="U12320" s="55"/>
      <c r="V12320" s="53"/>
      <c r="W12320" s="53"/>
      <c r="X12320" s="53"/>
      <c r="Y12320" s="55"/>
    </row>
    <row r="12321" spans="21:25" x14ac:dyDescent="0.2">
      <c r="U12321" s="55"/>
      <c r="V12321" s="53"/>
      <c r="W12321" s="53"/>
      <c r="X12321" s="53"/>
      <c r="Y12321" s="55"/>
    </row>
    <row r="12322" spans="21:25" x14ac:dyDescent="0.2">
      <c r="U12322" s="55"/>
      <c r="V12322" s="53"/>
      <c r="W12322" s="53"/>
      <c r="X12322" s="53"/>
      <c r="Y12322" s="55"/>
    </row>
    <row r="12323" spans="21:25" x14ac:dyDescent="0.2">
      <c r="U12323" s="55"/>
      <c r="V12323" s="53"/>
      <c r="W12323" s="53"/>
      <c r="X12323" s="53"/>
      <c r="Y12323" s="55"/>
    </row>
    <row r="12324" spans="21:25" x14ac:dyDescent="0.2">
      <c r="U12324" s="55"/>
      <c r="V12324" s="53"/>
      <c r="W12324" s="53"/>
      <c r="X12324" s="53"/>
      <c r="Y12324" s="55"/>
    </row>
    <row r="12325" spans="21:25" x14ac:dyDescent="0.2">
      <c r="U12325" s="55"/>
      <c r="V12325" s="53"/>
      <c r="W12325" s="53"/>
      <c r="X12325" s="53"/>
      <c r="Y12325" s="55"/>
    </row>
    <row r="12326" spans="21:25" x14ac:dyDescent="0.2">
      <c r="U12326" s="55"/>
      <c r="V12326" s="53"/>
      <c r="W12326" s="53"/>
      <c r="X12326" s="53"/>
      <c r="Y12326" s="55"/>
    </row>
    <row r="12327" spans="21:25" x14ac:dyDescent="0.2">
      <c r="U12327" s="55"/>
      <c r="V12327" s="53"/>
      <c r="W12327" s="53"/>
      <c r="X12327" s="53"/>
      <c r="Y12327" s="55"/>
    </row>
    <row r="12328" spans="21:25" x14ac:dyDescent="0.2">
      <c r="U12328" s="55"/>
      <c r="V12328" s="53"/>
      <c r="W12328" s="53"/>
      <c r="X12328" s="53"/>
      <c r="Y12328" s="55"/>
    </row>
    <row r="12329" spans="21:25" x14ac:dyDescent="0.2">
      <c r="U12329" s="55"/>
      <c r="V12329" s="53"/>
      <c r="W12329" s="53"/>
      <c r="X12329" s="53"/>
      <c r="Y12329" s="55"/>
    </row>
    <row r="12330" spans="21:25" x14ac:dyDescent="0.2">
      <c r="U12330" s="55"/>
      <c r="V12330" s="53"/>
      <c r="W12330" s="53"/>
      <c r="X12330" s="53"/>
      <c r="Y12330" s="55"/>
    </row>
    <row r="12331" spans="21:25" x14ac:dyDescent="0.2">
      <c r="U12331" s="55"/>
      <c r="V12331" s="53"/>
      <c r="W12331" s="53"/>
      <c r="X12331" s="53"/>
      <c r="Y12331" s="55"/>
    </row>
    <row r="12332" spans="21:25" x14ac:dyDescent="0.2">
      <c r="U12332" s="55"/>
      <c r="V12332" s="53"/>
      <c r="W12332" s="53"/>
      <c r="X12332" s="53"/>
      <c r="Y12332" s="55"/>
    </row>
    <row r="12333" spans="21:25" x14ac:dyDescent="0.2">
      <c r="U12333" s="55"/>
      <c r="V12333" s="53"/>
      <c r="W12333" s="53"/>
      <c r="X12333" s="53"/>
      <c r="Y12333" s="55"/>
    </row>
    <row r="12334" spans="21:25" x14ac:dyDescent="0.2">
      <c r="U12334" s="55"/>
      <c r="V12334" s="53"/>
      <c r="W12334" s="53"/>
      <c r="X12334" s="53"/>
      <c r="Y12334" s="55"/>
    </row>
    <row r="12335" spans="21:25" x14ac:dyDescent="0.2">
      <c r="U12335" s="55"/>
      <c r="V12335" s="53"/>
      <c r="W12335" s="53"/>
      <c r="X12335" s="53"/>
      <c r="Y12335" s="55"/>
    </row>
    <row r="12336" spans="21:25" x14ac:dyDescent="0.2">
      <c r="U12336" s="55"/>
      <c r="V12336" s="53"/>
      <c r="W12336" s="53"/>
      <c r="X12336" s="53"/>
      <c r="Y12336" s="55"/>
    </row>
    <row r="12337" spans="21:25" x14ac:dyDescent="0.2">
      <c r="U12337" s="55"/>
      <c r="V12337" s="53"/>
      <c r="W12337" s="53"/>
      <c r="X12337" s="53"/>
      <c r="Y12337" s="55"/>
    </row>
    <row r="12338" spans="21:25" x14ac:dyDescent="0.2">
      <c r="U12338" s="55"/>
      <c r="V12338" s="53"/>
      <c r="W12338" s="53"/>
      <c r="X12338" s="53"/>
      <c r="Y12338" s="55"/>
    </row>
    <row r="12339" spans="21:25" x14ac:dyDescent="0.2">
      <c r="U12339" s="55"/>
      <c r="V12339" s="53"/>
      <c r="W12339" s="53"/>
      <c r="X12339" s="53"/>
      <c r="Y12339" s="55"/>
    </row>
    <row r="12340" spans="21:25" x14ac:dyDescent="0.2">
      <c r="U12340" s="55"/>
      <c r="V12340" s="53"/>
      <c r="W12340" s="53"/>
      <c r="X12340" s="53"/>
      <c r="Y12340" s="55"/>
    </row>
    <row r="12341" spans="21:25" x14ac:dyDescent="0.2">
      <c r="U12341" s="55"/>
      <c r="V12341" s="53"/>
      <c r="W12341" s="53"/>
      <c r="X12341" s="53"/>
      <c r="Y12341" s="55"/>
    </row>
    <row r="12342" spans="21:25" x14ac:dyDescent="0.2">
      <c r="U12342" s="55"/>
      <c r="V12342" s="53"/>
      <c r="W12342" s="53"/>
      <c r="X12342" s="53"/>
      <c r="Y12342" s="55"/>
    </row>
    <row r="12343" spans="21:25" x14ac:dyDescent="0.2">
      <c r="U12343" s="55"/>
      <c r="V12343" s="53"/>
      <c r="W12343" s="53"/>
      <c r="X12343" s="53"/>
      <c r="Y12343" s="55"/>
    </row>
    <row r="12344" spans="21:25" x14ac:dyDescent="0.2">
      <c r="U12344" s="55"/>
      <c r="V12344" s="53"/>
      <c r="W12344" s="53"/>
      <c r="X12344" s="53"/>
      <c r="Y12344" s="55"/>
    </row>
    <row r="12345" spans="21:25" x14ac:dyDescent="0.2">
      <c r="U12345" s="55"/>
      <c r="V12345" s="53"/>
      <c r="W12345" s="53"/>
      <c r="X12345" s="53"/>
      <c r="Y12345" s="55"/>
    </row>
    <row r="12346" spans="21:25" x14ac:dyDescent="0.2">
      <c r="U12346" s="55"/>
      <c r="V12346" s="53"/>
      <c r="W12346" s="53"/>
      <c r="X12346" s="53"/>
      <c r="Y12346" s="55"/>
    </row>
    <row r="12347" spans="21:25" x14ac:dyDescent="0.2">
      <c r="U12347" s="55"/>
      <c r="V12347" s="53"/>
      <c r="W12347" s="53"/>
      <c r="X12347" s="53"/>
      <c r="Y12347" s="55"/>
    </row>
    <row r="12348" spans="21:25" x14ac:dyDescent="0.2">
      <c r="U12348" s="55"/>
      <c r="V12348" s="53"/>
      <c r="W12348" s="53"/>
      <c r="X12348" s="53"/>
      <c r="Y12348" s="55"/>
    </row>
    <row r="12349" spans="21:25" x14ac:dyDescent="0.2">
      <c r="U12349" s="55"/>
      <c r="V12349" s="53"/>
      <c r="W12349" s="53"/>
      <c r="X12349" s="53"/>
      <c r="Y12349" s="55"/>
    </row>
    <row r="12350" spans="21:25" x14ac:dyDescent="0.2">
      <c r="U12350" s="55"/>
      <c r="V12350" s="53"/>
      <c r="W12350" s="53"/>
      <c r="X12350" s="53"/>
      <c r="Y12350" s="55"/>
    </row>
    <row r="12351" spans="21:25" x14ac:dyDescent="0.2">
      <c r="U12351" s="55"/>
      <c r="V12351" s="53"/>
      <c r="W12351" s="53"/>
      <c r="X12351" s="53"/>
      <c r="Y12351" s="55"/>
    </row>
    <row r="12352" spans="21:25" x14ac:dyDescent="0.2">
      <c r="U12352" s="55"/>
      <c r="V12352" s="53"/>
      <c r="W12352" s="53"/>
      <c r="X12352" s="53"/>
      <c r="Y12352" s="55"/>
    </row>
    <row r="12353" spans="21:25" x14ac:dyDescent="0.2">
      <c r="U12353" s="55"/>
      <c r="V12353" s="53"/>
      <c r="W12353" s="53"/>
      <c r="X12353" s="53"/>
      <c r="Y12353" s="55"/>
    </row>
    <row r="12354" spans="21:25" x14ac:dyDescent="0.2">
      <c r="U12354" s="55"/>
      <c r="V12354" s="53"/>
      <c r="W12354" s="53"/>
      <c r="X12354" s="53"/>
      <c r="Y12354" s="55"/>
    </row>
    <row r="12355" spans="21:25" x14ac:dyDescent="0.2">
      <c r="U12355" s="55"/>
      <c r="V12355" s="53"/>
      <c r="W12355" s="53"/>
      <c r="X12355" s="53"/>
      <c r="Y12355" s="55"/>
    </row>
    <row r="12356" spans="21:25" x14ac:dyDescent="0.2">
      <c r="U12356" s="55"/>
      <c r="V12356" s="53"/>
      <c r="W12356" s="53"/>
      <c r="X12356" s="53"/>
      <c r="Y12356" s="55"/>
    </row>
    <row r="12357" spans="21:25" x14ac:dyDescent="0.2">
      <c r="U12357" s="55"/>
      <c r="V12357" s="53"/>
      <c r="W12357" s="53"/>
      <c r="X12357" s="53"/>
      <c r="Y12357" s="55"/>
    </row>
    <row r="12358" spans="21:25" x14ac:dyDescent="0.2">
      <c r="U12358" s="55"/>
      <c r="V12358" s="53"/>
      <c r="W12358" s="53"/>
      <c r="X12358" s="53"/>
      <c r="Y12358" s="55"/>
    </row>
    <row r="12359" spans="21:25" x14ac:dyDescent="0.2">
      <c r="U12359" s="55"/>
      <c r="V12359" s="53"/>
      <c r="W12359" s="53"/>
      <c r="X12359" s="53"/>
      <c r="Y12359" s="55"/>
    </row>
    <row r="12360" spans="21:25" x14ac:dyDescent="0.2">
      <c r="U12360" s="55"/>
      <c r="V12360" s="53"/>
      <c r="W12360" s="53"/>
      <c r="X12360" s="53"/>
      <c r="Y12360" s="55"/>
    </row>
    <row r="12361" spans="21:25" x14ac:dyDescent="0.2">
      <c r="U12361" s="55"/>
      <c r="V12361" s="53"/>
      <c r="W12361" s="53"/>
      <c r="X12361" s="53"/>
      <c r="Y12361" s="55"/>
    </row>
    <row r="12362" spans="21:25" x14ac:dyDescent="0.2">
      <c r="U12362" s="55"/>
      <c r="V12362" s="53"/>
      <c r="W12362" s="53"/>
      <c r="X12362" s="53"/>
      <c r="Y12362" s="55"/>
    </row>
    <row r="12363" spans="21:25" x14ac:dyDescent="0.2">
      <c r="U12363" s="55"/>
      <c r="V12363" s="53"/>
      <c r="W12363" s="53"/>
      <c r="X12363" s="53"/>
      <c r="Y12363" s="55"/>
    </row>
    <row r="12364" spans="21:25" x14ac:dyDescent="0.2">
      <c r="U12364" s="55"/>
      <c r="V12364" s="53"/>
      <c r="W12364" s="53"/>
      <c r="X12364" s="53"/>
      <c r="Y12364" s="55"/>
    </row>
    <row r="12365" spans="21:25" x14ac:dyDescent="0.2">
      <c r="U12365" s="55"/>
      <c r="V12365" s="53"/>
      <c r="W12365" s="53"/>
      <c r="X12365" s="53"/>
      <c r="Y12365" s="55"/>
    </row>
    <row r="12366" spans="21:25" x14ac:dyDescent="0.2">
      <c r="U12366" s="55"/>
      <c r="V12366" s="53"/>
      <c r="W12366" s="53"/>
      <c r="X12366" s="53"/>
      <c r="Y12366" s="55"/>
    </row>
    <row r="12367" spans="21:25" x14ac:dyDescent="0.2">
      <c r="U12367" s="55"/>
      <c r="V12367" s="53"/>
      <c r="W12367" s="53"/>
      <c r="X12367" s="53"/>
      <c r="Y12367" s="55"/>
    </row>
    <row r="12368" spans="21:25" x14ac:dyDescent="0.2">
      <c r="U12368" s="55"/>
      <c r="V12368" s="53"/>
      <c r="W12368" s="53"/>
      <c r="X12368" s="53"/>
      <c r="Y12368" s="55"/>
    </row>
    <row r="12369" spans="21:25" x14ac:dyDescent="0.2">
      <c r="U12369" s="55"/>
      <c r="V12369" s="53"/>
      <c r="W12369" s="53"/>
      <c r="X12369" s="53"/>
      <c r="Y12369" s="55"/>
    </row>
    <row r="12370" spans="21:25" x14ac:dyDescent="0.2">
      <c r="U12370" s="55"/>
      <c r="V12370" s="53"/>
      <c r="W12370" s="53"/>
      <c r="X12370" s="53"/>
      <c r="Y12370" s="55"/>
    </row>
    <row r="12371" spans="21:25" x14ac:dyDescent="0.2">
      <c r="U12371" s="55"/>
      <c r="V12371" s="53"/>
      <c r="W12371" s="53"/>
      <c r="X12371" s="53"/>
      <c r="Y12371" s="55"/>
    </row>
    <row r="12372" spans="21:25" x14ac:dyDescent="0.2">
      <c r="U12372" s="55"/>
      <c r="V12372" s="53"/>
      <c r="W12372" s="53"/>
      <c r="X12372" s="53"/>
      <c r="Y12372" s="55"/>
    </row>
    <row r="12373" spans="21:25" x14ac:dyDescent="0.2">
      <c r="U12373" s="55"/>
      <c r="V12373" s="53"/>
      <c r="W12373" s="53"/>
      <c r="X12373" s="53"/>
      <c r="Y12373" s="55"/>
    </row>
    <row r="12374" spans="21:25" x14ac:dyDescent="0.2">
      <c r="U12374" s="55"/>
      <c r="V12374" s="53"/>
      <c r="W12374" s="53"/>
      <c r="X12374" s="53"/>
      <c r="Y12374" s="55"/>
    </row>
    <row r="12375" spans="21:25" x14ac:dyDescent="0.2">
      <c r="U12375" s="55"/>
      <c r="V12375" s="53"/>
      <c r="W12375" s="53"/>
      <c r="X12375" s="53"/>
      <c r="Y12375" s="55"/>
    </row>
    <row r="12376" spans="21:25" x14ac:dyDescent="0.2">
      <c r="U12376" s="55"/>
      <c r="V12376" s="53"/>
      <c r="W12376" s="53"/>
      <c r="X12376" s="53"/>
      <c r="Y12376" s="55"/>
    </row>
    <row r="12377" spans="21:25" x14ac:dyDescent="0.2">
      <c r="U12377" s="55"/>
      <c r="V12377" s="53"/>
      <c r="W12377" s="53"/>
      <c r="X12377" s="53"/>
      <c r="Y12377" s="55"/>
    </row>
    <row r="12378" spans="21:25" x14ac:dyDescent="0.2">
      <c r="U12378" s="55"/>
      <c r="V12378" s="53"/>
      <c r="W12378" s="53"/>
      <c r="X12378" s="53"/>
      <c r="Y12378" s="55"/>
    </row>
    <row r="12379" spans="21:25" x14ac:dyDescent="0.2">
      <c r="U12379" s="55"/>
      <c r="V12379" s="53"/>
      <c r="W12379" s="53"/>
      <c r="X12379" s="53"/>
      <c r="Y12379" s="55"/>
    </row>
    <row r="12380" spans="21:25" x14ac:dyDescent="0.2">
      <c r="U12380" s="55"/>
      <c r="V12380" s="53"/>
      <c r="W12380" s="53"/>
      <c r="X12380" s="53"/>
      <c r="Y12380" s="55"/>
    </row>
    <row r="12381" spans="21:25" x14ac:dyDescent="0.2">
      <c r="U12381" s="55"/>
      <c r="V12381" s="53"/>
      <c r="W12381" s="53"/>
      <c r="X12381" s="53"/>
      <c r="Y12381" s="55"/>
    </row>
    <row r="12382" spans="21:25" x14ac:dyDescent="0.2">
      <c r="U12382" s="55"/>
      <c r="V12382" s="53"/>
      <c r="W12382" s="53"/>
      <c r="X12382" s="53"/>
      <c r="Y12382" s="55"/>
    </row>
    <row r="12383" spans="21:25" x14ac:dyDescent="0.2">
      <c r="U12383" s="55"/>
      <c r="V12383" s="53"/>
      <c r="W12383" s="53"/>
      <c r="X12383" s="53"/>
      <c r="Y12383" s="55"/>
    </row>
    <row r="12384" spans="21:25" x14ac:dyDescent="0.2">
      <c r="U12384" s="55"/>
      <c r="V12384" s="53"/>
      <c r="W12384" s="53"/>
      <c r="X12384" s="53"/>
      <c r="Y12384" s="55"/>
    </row>
    <row r="12385" spans="21:25" x14ac:dyDescent="0.2">
      <c r="U12385" s="55"/>
      <c r="V12385" s="53"/>
      <c r="W12385" s="53"/>
      <c r="X12385" s="53"/>
      <c r="Y12385" s="55"/>
    </row>
    <row r="12386" spans="21:25" x14ac:dyDescent="0.2">
      <c r="U12386" s="55"/>
      <c r="V12386" s="53"/>
      <c r="W12386" s="53"/>
      <c r="X12386" s="53"/>
      <c r="Y12386" s="55"/>
    </row>
    <row r="12387" spans="21:25" x14ac:dyDescent="0.2">
      <c r="U12387" s="55"/>
      <c r="V12387" s="53"/>
      <c r="W12387" s="53"/>
      <c r="X12387" s="53"/>
      <c r="Y12387" s="55"/>
    </row>
    <row r="12388" spans="21:25" x14ac:dyDescent="0.2">
      <c r="U12388" s="55"/>
      <c r="V12388" s="53"/>
      <c r="W12388" s="53"/>
      <c r="X12388" s="53"/>
      <c r="Y12388" s="55"/>
    </row>
    <row r="12389" spans="21:25" x14ac:dyDescent="0.2">
      <c r="U12389" s="55"/>
      <c r="V12389" s="53"/>
      <c r="W12389" s="53"/>
      <c r="X12389" s="53"/>
      <c r="Y12389" s="55"/>
    </row>
    <row r="12390" spans="21:25" x14ac:dyDescent="0.2">
      <c r="U12390" s="55"/>
      <c r="V12390" s="53"/>
      <c r="W12390" s="53"/>
      <c r="X12390" s="53"/>
      <c r="Y12390" s="55"/>
    </row>
    <row r="12391" spans="21:25" x14ac:dyDescent="0.2">
      <c r="U12391" s="55"/>
      <c r="V12391" s="53"/>
      <c r="W12391" s="53"/>
      <c r="X12391" s="53"/>
      <c r="Y12391" s="55"/>
    </row>
    <row r="12392" spans="21:25" x14ac:dyDescent="0.2">
      <c r="U12392" s="55"/>
      <c r="V12392" s="53"/>
      <c r="W12392" s="53"/>
      <c r="X12392" s="53"/>
      <c r="Y12392" s="55"/>
    </row>
    <row r="12393" spans="21:25" x14ac:dyDescent="0.2">
      <c r="U12393" s="55"/>
      <c r="V12393" s="53"/>
      <c r="W12393" s="53"/>
      <c r="X12393" s="53"/>
      <c r="Y12393" s="55"/>
    </row>
    <row r="12394" spans="21:25" x14ac:dyDescent="0.2">
      <c r="U12394" s="55"/>
      <c r="V12394" s="53"/>
      <c r="W12394" s="53"/>
      <c r="X12394" s="53"/>
      <c r="Y12394" s="55"/>
    </row>
    <row r="12395" spans="21:25" x14ac:dyDescent="0.2">
      <c r="U12395" s="55"/>
      <c r="V12395" s="53"/>
      <c r="W12395" s="53"/>
      <c r="X12395" s="53"/>
      <c r="Y12395" s="55"/>
    </row>
    <row r="12396" spans="21:25" x14ac:dyDescent="0.2">
      <c r="U12396" s="55"/>
      <c r="V12396" s="53"/>
      <c r="W12396" s="53"/>
      <c r="X12396" s="53"/>
      <c r="Y12396" s="55"/>
    </row>
    <row r="12397" spans="21:25" x14ac:dyDescent="0.2">
      <c r="U12397" s="55"/>
      <c r="V12397" s="53"/>
      <c r="W12397" s="53"/>
      <c r="X12397" s="53"/>
      <c r="Y12397" s="55"/>
    </row>
    <row r="12398" spans="21:25" x14ac:dyDescent="0.2">
      <c r="U12398" s="55"/>
      <c r="V12398" s="53"/>
      <c r="W12398" s="53"/>
      <c r="X12398" s="53"/>
      <c r="Y12398" s="55"/>
    </row>
    <row r="12399" spans="21:25" x14ac:dyDescent="0.2">
      <c r="U12399" s="55"/>
      <c r="V12399" s="53"/>
      <c r="W12399" s="53"/>
      <c r="X12399" s="53"/>
      <c r="Y12399" s="55"/>
    </row>
    <row r="12400" spans="21:25" x14ac:dyDescent="0.2">
      <c r="U12400" s="55"/>
      <c r="V12400" s="53"/>
      <c r="W12400" s="53"/>
      <c r="X12400" s="53"/>
      <c r="Y12400" s="55"/>
    </row>
    <row r="12401" spans="21:25" x14ac:dyDescent="0.2">
      <c r="U12401" s="55"/>
      <c r="V12401" s="53"/>
      <c r="W12401" s="53"/>
      <c r="X12401" s="53"/>
      <c r="Y12401" s="55"/>
    </row>
    <row r="12402" spans="21:25" x14ac:dyDescent="0.2">
      <c r="U12402" s="55"/>
      <c r="V12402" s="53"/>
      <c r="W12402" s="53"/>
      <c r="X12402" s="53"/>
      <c r="Y12402" s="55"/>
    </row>
    <row r="12403" spans="21:25" x14ac:dyDescent="0.2">
      <c r="U12403" s="55"/>
      <c r="V12403" s="53"/>
      <c r="W12403" s="53"/>
      <c r="X12403" s="53"/>
      <c r="Y12403" s="55"/>
    </row>
    <row r="12404" spans="21:25" x14ac:dyDescent="0.2">
      <c r="U12404" s="55"/>
      <c r="V12404" s="53"/>
      <c r="W12404" s="53"/>
      <c r="X12404" s="53"/>
      <c r="Y12404" s="55"/>
    </row>
    <row r="12405" spans="21:25" x14ac:dyDescent="0.2">
      <c r="U12405" s="55"/>
      <c r="V12405" s="53"/>
      <c r="W12405" s="53"/>
      <c r="X12405" s="53"/>
      <c r="Y12405" s="55"/>
    </row>
    <row r="12406" spans="21:25" x14ac:dyDescent="0.2">
      <c r="U12406" s="55"/>
      <c r="V12406" s="53"/>
      <c r="W12406" s="53"/>
      <c r="X12406" s="53"/>
      <c r="Y12406" s="55"/>
    </row>
    <row r="12407" spans="21:25" x14ac:dyDescent="0.2">
      <c r="U12407" s="55"/>
      <c r="V12407" s="53"/>
      <c r="W12407" s="53"/>
      <c r="X12407" s="53"/>
      <c r="Y12407" s="55"/>
    </row>
    <row r="12408" spans="21:25" x14ac:dyDescent="0.2">
      <c r="U12408" s="55"/>
      <c r="V12408" s="53"/>
      <c r="W12408" s="53"/>
      <c r="X12408" s="53"/>
      <c r="Y12408" s="55"/>
    </row>
    <row r="12409" spans="21:25" x14ac:dyDescent="0.2">
      <c r="U12409" s="55"/>
      <c r="V12409" s="53"/>
      <c r="W12409" s="53"/>
      <c r="X12409" s="53"/>
      <c r="Y12409" s="55"/>
    </row>
    <row r="12410" spans="21:25" x14ac:dyDescent="0.2">
      <c r="U12410" s="55"/>
      <c r="V12410" s="53"/>
      <c r="W12410" s="53"/>
      <c r="X12410" s="53"/>
      <c r="Y12410" s="55"/>
    </row>
    <row r="12411" spans="21:25" x14ac:dyDescent="0.2">
      <c r="U12411" s="55"/>
      <c r="V12411" s="53"/>
      <c r="W12411" s="53"/>
      <c r="X12411" s="53"/>
      <c r="Y12411" s="55"/>
    </row>
    <row r="12412" spans="21:25" x14ac:dyDescent="0.2">
      <c r="U12412" s="55"/>
      <c r="V12412" s="53"/>
      <c r="W12412" s="53"/>
      <c r="X12412" s="53"/>
      <c r="Y12412" s="55"/>
    </row>
    <row r="12413" spans="21:25" x14ac:dyDescent="0.2">
      <c r="U12413" s="55"/>
      <c r="V12413" s="53"/>
      <c r="W12413" s="53"/>
      <c r="X12413" s="53"/>
      <c r="Y12413" s="55"/>
    </row>
    <row r="12414" spans="21:25" x14ac:dyDescent="0.2">
      <c r="U12414" s="55"/>
      <c r="V12414" s="53"/>
      <c r="W12414" s="53"/>
      <c r="X12414" s="53"/>
      <c r="Y12414" s="55"/>
    </row>
    <row r="12415" spans="21:25" x14ac:dyDescent="0.2">
      <c r="U12415" s="55"/>
      <c r="V12415" s="53"/>
      <c r="W12415" s="53"/>
      <c r="X12415" s="53"/>
      <c r="Y12415" s="55"/>
    </row>
    <row r="12416" spans="21:25" x14ac:dyDescent="0.2">
      <c r="U12416" s="55"/>
      <c r="V12416" s="53"/>
      <c r="W12416" s="53"/>
      <c r="X12416" s="53"/>
      <c r="Y12416" s="55"/>
    </row>
    <row r="12417" spans="21:25" x14ac:dyDescent="0.2">
      <c r="U12417" s="55"/>
      <c r="V12417" s="53"/>
      <c r="W12417" s="53"/>
      <c r="X12417" s="53"/>
      <c r="Y12417" s="55"/>
    </row>
    <row r="12418" spans="21:25" x14ac:dyDescent="0.2">
      <c r="U12418" s="55"/>
      <c r="V12418" s="53"/>
      <c r="W12418" s="53"/>
      <c r="X12418" s="53"/>
      <c r="Y12418" s="55"/>
    </row>
    <row r="12419" spans="21:25" x14ac:dyDescent="0.2">
      <c r="U12419" s="55"/>
      <c r="V12419" s="53"/>
      <c r="W12419" s="53"/>
      <c r="X12419" s="53"/>
      <c r="Y12419" s="55"/>
    </row>
    <row r="12420" spans="21:25" x14ac:dyDescent="0.2">
      <c r="U12420" s="55"/>
      <c r="V12420" s="53"/>
      <c r="W12420" s="53"/>
      <c r="X12420" s="53"/>
      <c r="Y12420" s="55"/>
    </row>
    <row r="12421" spans="21:25" x14ac:dyDescent="0.2">
      <c r="U12421" s="55"/>
      <c r="V12421" s="53"/>
      <c r="W12421" s="53"/>
      <c r="X12421" s="53"/>
      <c r="Y12421" s="55"/>
    </row>
    <row r="12422" spans="21:25" x14ac:dyDescent="0.2">
      <c r="U12422" s="55"/>
      <c r="V12422" s="53"/>
      <c r="W12422" s="53"/>
      <c r="X12422" s="53"/>
      <c r="Y12422" s="55"/>
    </row>
    <row r="12423" spans="21:25" x14ac:dyDescent="0.2">
      <c r="U12423" s="55"/>
      <c r="V12423" s="53"/>
      <c r="W12423" s="53"/>
      <c r="X12423" s="53"/>
      <c r="Y12423" s="55"/>
    </row>
    <row r="12424" spans="21:25" x14ac:dyDescent="0.2">
      <c r="U12424" s="55"/>
      <c r="V12424" s="53"/>
      <c r="W12424" s="53"/>
      <c r="X12424" s="53"/>
      <c r="Y12424" s="55"/>
    </row>
    <row r="12425" spans="21:25" x14ac:dyDescent="0.2">
      <c r="U12425" s="55"/>
      <c r="V12425" s="53"/>
      <c r="W12425" s="53"/>
      <c r="X12425" s="53"/>
      <c r="Y12425" s="55"/>
    </row>
    <row r="12426" spans="21:25" x14ac:dyDescent="0.2">
      <c r="U12426" s="55"/>
      <c r="V12426" s="53"/>
      <c r="W12426" s="53"/>
      <c r="X12426" s="53"/>
      <c r="Y12426" s="55"/>
    </row>
    <row r="12427" spans="21:25" x14ac:dyDescent="0.2">
      <c r="U12427" s="55"/>
      <c r="V12427" s="53"/>
      <c r="W12427" s="53"/>
      <c r="X12427" s="53"/>
      <c r="Y12427" s="55"/>
    </row>
    <row r="12428" spans="21:25" x14ac:dyDescent="0.2">
      <c r="U12428" s="55"/>
      <c r="V12428" s="53"/>
      <c r="W12428" s="53"/>
      <c r="X12428" s="53"/>
      <c r="Y12428" s="55"/>
    </row>
    <row r="12429" spans="21:25" x14ac:dyDescent="0.2">
      <c r="U12429" s="55"/>
      <c r="V12429" s="53"/>
      <c r="W12429" s="53"/>
      <c r="X12429" s="53"/>
      <c r="Y12429" s="55"/>
    </row>
    <row r="12430" spans="21:25" x14ac:dyDescent="0.2">
      <c r="U12430" s="55"/>
      <c r="V12430" s="53"/>
      <c r="W12430" s="53"/>
      <c r="X12430" s="53"/>
      <c r="Y12430" s="55"/>
    </row>
    <row r="12431" spans="21:25" x14ac:dyDescent="0.2">
      <c r="U12431" s="55"/>
      <c r="V12431" s="53"/>
      <c r="W12431" s="53"/>
      <c r="X12431" s="53"/>
      <c r="Y12431" s="55"/>
    </row>
    <row r="12432" spans="21:25" x14ac:dyDescent="0.2">
      <c r="U12432" s="55"/>
      <c r="V12432" s="53"/>
      <c r="W12432" s="53"/>
      <c r="X12432" s="53"/>
      <c r="Y12432" s="55"/>
    </row>
    <row r="12433" spans="21:25" x14ac:dyDescent="0.2">
      <c r="U12433" s="55"/>
      <c r="V12433" s="53"/>
      <c r="W12433" s="53"/>
      <c r="X12433" s="53"/>
      <c r="Y12433" s="55"/>
    </row>
    <row r="12434" spans="21:25" x14ac:dyDescent="0.2">
      <c r="U12434" s="55"/>
      <c r="V12434" s="53"/>
      <c r="W12434" s="53"/>
      <c r="X12434" s="53"/>
      <c r="Y12434" s="55"/>
    </row>
    <row r="12435" spans="21:25" x14ac:dyDescent="0.2">
      <c r="U12435" s="55"/>
      <c r="V12435" s="53"/>
      <c r="W12435" s="53"/>
      <c r="X12435" s="53"/>
      <c r="Y12435" s="55"/>
    </row>
    <row r="12436" spans="21:25" x14ac:dyDescent="0.2">
      <c r="U12436" s="55"/>
      <c r="V12436" s="53"/>
      <c r="W12436" s="53"/>
      <c r="X12436" s="53"/>
      <c r="Y12436" s="55"/>
    </row>
    <row r="12437" spans="21:25" x14ac:dyDescent="0.2">
      <c r="U12437" s="55"/>
      <c r="V12437" s="53"/>
      <c r="W12437" s="53"/>
      <c r="X12437" s="53"/>
      <c r="Y12437" s="55"/>
    </row>
    <row r="12438" spans="21:25" x14ac:dyDescent="0.2">
      <c r="U12438" s="55"/>
      <c r="V12438" s="53"/>
      <c r="W12438" s="53"/>
      <c r="X12438" s="53"/>
      <c r="Y12438" s="55"/>
    </row>
    <row r="12439" spans="21:25" x14ac:dyDescent="0.2">
      <c r="U12439" s="55"/>
      <c r="V12439" s="53"/>
      <c r="W12439" s="53"/>
      <c r="X12439" s="53"/>
      <c r="Y12439" s="55"/>
    </row>
    <row r="12440" spans="21:25" x14ac:dyDescent="0.2">
      <c r="U12440" s="55"/>
      <c r="V12440" s="53"/>
      <c r="W12440" s="53"/>
      <c r="X12440" s="53"/>
      <c r="Y12440" s="55"/>
    </row>
    <row r="12441" spans="21:25" x14ac:dyDescent="0.2">
      <c r="U12441" s="55"/>
      <c r="V12441" s="53"/>
      <c r="W12441" s="53"/>
      <c r="X12441" s="53"/>
      <c r="Y12441" s="55"/>
    </row>
    <row r="12442" spans="21:25" x14ac:dyDescent="0.2">
      <c r="U12442" s="55"/>
      <c r="V12442" s="53"/>
      <c r="W12442" s="53"/>
      <c r="X12442" s="53"/>
      <c r="Y12442" s="55"/>
    </row>
    <row r="12443" spans="21:25" x14ac:dyDescent="0.2">
      <c r="U12443" s="55"/>
      <c r="V12443" s="53"/>
      <c r="W12443" s="53"/>
      <c r="X12443" s="53"/>
      <c r="Y12443" s="55"/>
    </row>
    <row r="12444" spans="21:25" x14ac:dyDescent="0.2">
      <c r="U12444" s="55"/>
      <c r="V12444" s="53"/>
      <c r="W12444" s="53"/>
      <c r="X12444" s="53"/>
      <c r="Y12444" s="55"/>
    </row>
    <row r="12445" spans="21:25" x14ac:dyDescent="0.2">
      <c r="U12445" s="55"/>
      <c r="V12445" s="53"/>
      <c r="W12445" s="53"/>
      <c r="X12445" s="53"/>
      <c r="Y12445" s="55"/>
    </row>
    <row r="12446" spans="21:25" x14ac:dyDescent="0.2">
      <c r="U12446" s="55"/>
      <c r="V12446" s="53"/>
      <c r="W12446" s="53"/>
      <c r="X12446" s="53"/>
      <c r="Y12446" s="55"/>
    </row>
    <row r="12447" spans="21:25" x14ac:dyDescent="0.2">
      <c r="U12447" s="55"/>
      <c r="V12447" s="53"/>
      <c r="W12447" s="53"/>
      <c r="X12447" s="53"/>
      <c r="Y12447" s="55"/>
    </row>
    <row r="12448" spans="21:25" x14ac:dyDescent="0.2">
      <c r="U12448" s="55"/>
      <c r="V12448" s="53"/>
      <c r="W12448" s="53"/>
      <c r="X12448" s="53"/>
      <c r="Y12448" s="55"/>
    </row>
    <row r="12449" spans="21:25" x14ac:dyDescent="0.2">
      <c r="U12449" s="55"/>
      <c r="V12449" s="53"/>
      <c r="W12449" s="53"/>
      <c r="X12449" s="53"/>
      <c r="Y12449" s="55"/>
    </row>
    <row r="12450" spans="21:25" x14ac:dyDescent="0.2">
      <c r="U12450" s="55"/>
      <c r="V12450" s="53"/>
      <c r="W12450" s="53"/>
      <c r="X12450" s="53"/>
      <c r="Y12450" s="55"/>
    </row>
    <row r="12451" spans="21:25" x14ac:dyDescent="0.2">
      <c r="U12451" s="55"/>
      <c r="V12451" s="53"/>
      <c r="W12451" s="53"/>
      <c r="X12451" s="53"/>
      <c r="Y12451" s="55"/>
    </row>
    <row r="12452" spans="21:25" x14ac:dyDescent="0.2">
      <c r="U12452" s="55"/>
      <c r="V12452" s="53"/>
      <c r="W12452" s="53"/>
      <c r="X12452" s="53"/>
      <c r="Y12452" s="55"/>
    </row>
    <row r="12453" spans="21:25" x14ac:dyDescent="0.2">
      <c r="U12453" s="55"/>
      <c r="V12453" s="53"/>
      <c r="W12453" s="53"/>
      <c r="X12453" s="53"/>
      <c r="Y12453" s="55"/>
    </row>
    <row r="12454" spans="21:25" x14ac:dyDescent="0.2">
      <c r="U12454" s="55"/>
      <c r="V12454" s="53"/>
      <c r="W12454" s="53"/>
      <c r="X12454" s="53"/>
      <c r="Y12454" s="55"/>
    </row>
    <row r="12455" spans="21:25" x14ac:dyDescent="0.2">
      <c r="U12455" s="55"/>
      <c r="V12455" s="53"/>
      <c r="W12455" s="53"/>
      <c r="X12455" s="53"/>
      <c r="Y12455" s="55"/>
    </row>
    <row r="12456" spans="21:25" x14ac:dyDescent="0.2">
      <c r="U12456" s="55"/>
      <c r="V12456" s="53"/>
      <c r="W12456" s="53"/>
      <c r="X12456" s="53"/>
      <c r="Y12456" s="55"/>
    </row>
    <row r="12457" spans="21:25" x14ac:dyDescent="0.2">
      <c r="U12457" s="55"/>
      <c r="V12457" s="53"/>
      <c r="W12457" s="53"/>
      <c r="X12457" s="53"/>
      <c r="Y12457" s="55"/>
    </row>
    <row r="12458" spans="21:25" x14ac:dyDescent="0.2">
      <c r="U12458" s="55"/>
      <c r="V12458" s="53"/>
      <c r="W12458" s="53"/>
      <c r="X12458" s="53"/>
      <c r="Y12458" s="55"/>
    </row>
    <row r="12459" spans="21:25" x14ac:dyDescent="0.2">
      <c r="U12459" s="55"/>
      <c r="V12459" s="53"/>
      <c r="W12459" s="53"/>
      <c r="X12459" s="53"/>
      <c r="Y12459" s="55"/>
    </row>
    <row r="12460" spans="21:25" x14ac:dyDescent="0.2">
      <c r="U12460" s="55"/>
      <c r="V12460" s="53"/>
      <c r="W12460" s="53"/>
      <c r="X12460" s="53"/>
      <c r="Y12460" s="55"/>
    </row>
    <row r="12461" spans="21:25" x14ac:dyDescent="0.2">
      <c r="U12461" s="55"/>
      <c r="V12461" s="53"/>
      <c r="W12461" s="53"/>
      <c r="X12461" s="53"/>
      <c r="Y12461" s="55"/>
    </row>
    <row r="12462" spans="21:25" x14ac:dyDescent="0.2">
      <c r="U12462" s="55"/>
      <c r="V12462" s="53"/>
      <c r="W12462" s="53"/>
      <c r="X12462" s="53"/>
      <c r="Y12462" s="55"/>
    </row>
    <row r="12463" spans="21:25" x14ac:dyDescent="0.2">
      <c r="U12463" s="55"/>
      <c r="V12463" s="53"/>
      <c r="W12463" s="53"/>
      <c r="X12463" s="53"/>
      <c r="Y12463" s="55"/>
    </row>
    <row r="12464" spans="21:25" x14ac:dyDescent="0.2">
      <c r="U12464" s="55"/>
      <c r="V12464" s="53"/>
      <c r="W12464" s="53"/>
      <c r="X12464" s="53"/>
      <c r="Y12464" s="55"/>
    </row>
    <row r="12465" spans="21:25" x14ac:dyDescent="0.2">
      <c r="U12465" s="55"/>
      <c r="V12465" s="53"/>
      <c r="W12465" s="53"/>
      <c r="X12465" s="53"/>
      <c r="Y12465" s="55"/>
    </row>
    <row r="12466" spans="21:25" x14ac:dyDescent="0.2">
      <c r="U12466" s="55"/>
      <c r="V12466" s="53"/>
      <c r="W12466" s="53"/>
      <c r="X12466" s="53"/>
      <c r="Y12466" s="55"/>
    </row>
    <row r="12467" spans="21:25" x14ac:dyDescent="0.2">
      <c r="U12467" s="55"/>
      <c r="V12467" s="53"/>
      <c r="W12467" s="53"/>
      <c r="X12467" s="53"/>
      <c r="Y12467" s="55"/>
    </row>
    <row r="12468" spans="21:25" x14ac:dyDescent="0.2">
      <c r="U12468" s="55"/>
      <c r="V12468" s="53"/>
      <c r="W12468" s="53"/>
      <c r="X12468" s="53"/>
      <c r="Y12468" s="55"/>
    </row>
    <row r="12469" spans="21:25" x14ac:dyDescent="0.2">
      <c r="U12469" s="55"/>
      <c r="V12469" s="53"/>
      <c r="W12469" s="53"/>
      <c r="X12469" s="53"/>
      <c r="Y12469" s="55"/>
    </row>
    <row r="12470" spans="21:25" x14ac:dyDescent="0.2">
      <c r="U12470" s="55"/>
      <c r="V12470" s="53"/>
      <c r="W12470" s="53"/>
      <c r="X12470" s="53"/>
      <c r="Y12470" s="55"/>
    </row>
    <row r="12471" spans="21:25" x14ac:dyDescent="0.2">
      <c r="U12471" s="55"/>
      <c r="V12471" s="53"/>
      <c r="W12471" s="53"/>
      <c r="X12471" s="53"/>
      <c r="Y12471" s="55"/>
    </row>
    <row r="12472" spans="21:25" x14ac:dyDescent="0.2">
      <c r="U12472" s="55"/>
      <c r="V12472" s="53"/>
      <c r="W12472" s="53"/>
      <c r="X12472" s="53"/>
      <c r="Y12472" s="55"/>
    </row>
    <row r="12473" spans="21:25" x14ac:dyDescent="0.2">
      <c r="U12473" s="55"/>
      <c r="V12473" s="53"/>
      <c r="W12473" s="53"/>
      <c r="X12473" s="53"/>
      <c r="Y12473" s="55"/>
    </row>
    <row r="12474" spans="21:25" x14ac:dyDescent="0.2">
      <c r="U12474" s="55"/>
      <c r="V12474" s="53"/>
      <c r="W12474" s="53"/>
      <c r="X12474" s="53"/>
      <c r="Y12474" s="55"/>
    </row>
    <row r="12475" spans="21:25" x14ac:dyDescent="0.2">
      <c r="U12475" s="55"/>
      <c r="V12475" s="53"/>
      <c r="W12475" s="53"/>
      <c r="X12475" s="53"/>
      <c r="Y12475" s="55"/>
    </row>
    <row r="12476" spans="21:25" x14ac:dyDescent="0.2">
      <c r="U12476" s="55"/>
      <c r="V12476" s="53"/>
      <c r="W12476" s="53"/>
      <c r="X12476" s="53"/>
      <c r="Y12476" s="55"/>
    </row>
    <row r="12477" spans="21:25" x14ac:dyDescent="0.2">
      <c r="U12477" s="55"/>
      <c r="V12477" s="53"/>
      <c r="W12477" s="53"/>
      <c r="X12477" s="53"/>
      <c r="Y12477" s="55"/>
    </row>
    <row r="12478" spans="21:25" x14ac:dyDescent="0.2">
      <c r="U12478" s="55"/>
      <c r="V12478" s="53"/>
      <c r="W12478" s="53"/>
      <c r="X12478" s="53"/>
      <c r="Y12478" s="55"/>
    </row>
    <row r="12479" spans="21:25" x14ac:dyDescent="0.2">
      <c r="U12479" s="55"/>
      <c r="V12479" s="53"/>
      <c r="W12479" s="53"/>
      <c r="X12479" s="53"/>
      <c r="Y12479" s="55"/>
    </row>
    <row r="12480" spans="21:25" x14ac:dyDescent="0.2">
      <c r="U12480" s="55"/>
      <c r="V12480" s="53"/>
      <c r="W12480" s="53"/>
      <c r="X12480" s="53"/>
      <c r="Y12480" s="55"/>
    </row>
    <row r="12481" spans="21:25" x14ac:dyDescent="0.2">
      <c r="U12481" s="55"/>
      <c r="V12481" s="53"/>
      <c r="W12481" s="53"/>
      <c r="X12481" s="53"/>
      <c r="Y12481" s="55"/>
    </row>
    <row r="12482" spans="21:25" x14ac:dyDescent="0.2">
      <c r="U12482" s="55"/>
      <c r="V12482" s="53"/>
      <c r="W12482" s="53"/>
      <c r="X12482" s="53"/>
      <c r="Y12482" s="55"/>
    </row>
    <row r="12483" spans="21:25" x14ac:dyDescent="0.2">
      <c r="U12483" s="55"/>
      <c r="V12483" s="53"/>
      <c r="W12483" s="53"/>
      <c r="X12483" s="53"/>
      <c r="Y12483" s="55"/>
    </row>
    <row r="12484" spans="21:25" x14ac:dyDescent="0.2">
      <c r="U12484" s="55"/>
      <c r="V12484" s="53"/>
      <c r="W12484" s="53"/>
      <c r="X12484" s="53"/>
      <c r="Y12484" s="55"/>
    </row>
    <row r="12485" spans="21:25" x14ac:dyDescent="0.2">
      <c r="U12485" s="55"/>
      <c r="V12485" s="53"/>
      <c r="W12485" s="53"/>
      <c r="X12485" s="53"/>
      <c r="Y12485" s="55"/>
    </row>
    <row r="12486" spans="21:25" x14ac:dyDescent="0.2">
      <c r="U12486" s="55"/>
      <c r="V12486" s="53"/>
      <c r="W12486" s="53"/>
      <c r="X12486" s="53"/>
      <c r="Y12486" s="55"/>
    </row>
    <row r="12487" spans="21:25" x14ac:dyDescent="0.2">
      <c r="U12487" s="55"/>
      <c r="V12487" s="53"/>
      <c r="W12487" s="53"/>
      <c r="X12487" s="53"/>
      <c r="Y12487" s="55"/>
    </row>
    <row r="12488" spans="21:25" x14ac:dyDescent="0.2">
      <c r="U12488" s="55"/>
      <c r="V12488" s="53"/>
      <c r="W12488" s="53"/>
      <c r="X12488" s="53"/>
      <c r="Y12488" s="55"/>
    </row>
    <row r="12489" spans="21:25" x14ac:dyDescent="0.2">
      <c r="U12489" s="55"/>
      <c r="V12489" s="53"/>
      <c r="W12489" s="53"/>
      <c r="X12489" s="53"/>
      <c r="Y12489" s="55"/>
    </row>
    <row r="12490" spans="21:25" x14ac:dyDescent="0.2">
      <c r="U12490" s="55"/>
      <c r="V12490" s="53"/>
      <c r="W12490" s="53"/>
      <c r="X12490" s="53"/>
      <c r="Y12490" s="55"/>
    </row>
    <row r="12491" spans="21:25" x14ac:dyDescent="0.2">
      <c r="U12491" s="55"/>
      <c r="V12491" s="53"/>
      <c r="W12491" s="53"/>
      <c r="X12491" s="53"/>
      <c r="Y12491" s="55"/>
    </row>
    <row r="12492" spans="21:25" x14ac:dyDescent="0.2">
      <c r="U12492" s="55"/>
      <c r="V12492" s="53"/>
      <c r="W12492" s="53"/>
      <c r="X12492" s="53"/>
      <c r="Y12492" s="55"/>
    </row>
    <row r="12493" spans="21:25" x14ac:dyDescent="0.2">
      <c r="U12493" s="55"/>
      <c r="V12493" s="53"/>
      <c r="W12493" s="53"/>
      <c r="X12493" s="53"/>
      <c r="Y12493" s="55"/>
    </row>
    <row r="12494" spans="21:25" x14ac:dyDescent="0.2">
      <c r="U12494" s="55"/>
      <c r="V12494" s="53"/>
      <c r="W12494" s="53"/>
      <c r="X12494" s="53"/>
      <c r="Y12494" s="55"/>
    </row>
    <row r="12495" spans="21:25" x14ac:dyDescent="0.2">
      <c r="U12495" s="55"/>
      <c r="V12495" s="53"/>
      <c r="W12495" s="53"/>
      <c r="X12495" s="53"/>
      <c r="Y12495" s="55"/>
    </row>
    <row r="12496" spans="21:25" x14ac:dyDescent="0.2">
      <c r="U12496" s="55"/>
      <c r="V12496" s="53"/>
      <c r="W12496" s="53"/>
      <c r="X12496" s="53"/>
      <c r="Y12496" s="55"/>
    </row>
    <row r="12497" spans="21:25" x14ac:dyDescent="0.2">
      <c r="U12497" s="55"/>
      <c r="V12497" s="53"/>
      <c r="W12497" s="53"/>
      <c r="X12497" s="53"/>
      <c r="Y12497" s="55"/>
    </row>
    <row r="12498" spans="21:25" x14ac:dyDescent="0.2">
      <c r="U12498" s="55"/>
      <c r="V12498" s="53"/>
      <c r="W12498" s="53"/>
      <c r="X12498" s="53"/>
      <c r="Y12498" s="55"/>
    </row>
    <row r="12499" spans="21:25" x14ac:dyDescent="0.2">
      <c r="U12499" s="55"/>
      <c r="V12499" s="53"/>
      <c r="W12499" s="53"/>
      <c r="X12499" s="53"/>
      <c r="Y12499" s="55"/>
    </row>
    <row r="12500" spans="21:25" x14ac:dyDescent="0.2">
      <c r="U12500" s="55"/>
      <c r="V12500" s="53"/>
      <c r="W12500" s="53"/>
      <c r="X12500" s="53"/>
      <c r="Y12500" s="55"/>
    </row>
    <row r="12501" spans="21:25" x14ac:dyDescent="0.2">
      <c r="U12501" s="55"/>
      <c r="V12501" s="53"/>
      <c r="W12501" s="53"/>
      <c r="X12501" s="53"/>
      <c r="Y12501" s="55"/>
    </row>
    <row r="12502" spans="21:25" x14ac:dyDescent="0.2">
      <c r="U12502" s="55"/>
      <c r="V12502" s="53"/>
      <c r="W12502" s="53"/>
      <c r="X12502" s="53"/>
      <c r="Y12502" s="55"/>
    </row>
    <row r="12503" spans="21:25" x14ac:dyDescent="0.2">
      <c r="U12503" s="55"/>
      <c r="V12503" s="53"/>
      <c r="W12503" s="53"/>
      <c r="X12503" s="53"/>
      <c r="Y12503" s="55"/>
    </row>
    <row r="12504" spans="21:25" x14ac:dyDescent="0.2">
      <c r="U12504" s="55"/>
      <c r="V12504" s="53"/>
      <c r="W12504" s="53"/>
      <c r="X12504" s="53"/>
      <c r="Y12504" s="55"/>
    </row>
    <row r="12505" spans="21:25" x14ac:dyDescent="0.2">
      <c r="U12505" s="55"/>
      <c r="V12505" s="53"/>
      <c r="W12505" s="53"/>
      <c r="X12505" s="53"/>
      <c r="Y12505" s="55"/>
    </row>
    <row r="12506" spans="21:25" x14ac:dyDescent="0.2">
      <c r="U12506" s="55"/>
      <c r="V12506" s="53"/>
      <c r="W12506" s="53"/>
      <c r="X12506" s="53"/>
      <c r="Y12506" s="55"/>
    </row>
    <row r="12507" spans="21:25" x14ac:dyDescent="0.2">
      <c r="U12507" s="55"/>
      <c r="V12507" s="53"/>
      <c r="W12507" s="53"/>
      <c r="X12507" s="53"/>
      <c r="Y12507" s="55"/>
    </row>
    <row r="12508" spans="21:25" x14ac:dyDescent="0.2">
      <c r="U12508" s="55"/>
      <c r="V12508" s="53"/>
      <c r="W12508" s="53"/>
      <c r="X12508" s="53"/>
      <c r="Y12508" s="55"/>
    </row>
    <row r="12509" spans="21:25" x14ac:dyDescent="0.2">
      <c r="U12509" s="55"/>
      <c r="V12509" s="53"/>
      <c r="W12509" s="53"/>
      <c r="X12509" s="53"/>
      <c r="Y12509" s="55"/>
    </row>
    <row r="12510" spans="21:25" x14ac:dyDescent="0.2">
      <c r="U12510" s="55"/>
      <c r="V12510" s="53"/>
      <c r="W12510" s="53"/>
      <c r="X12510" s="53"/>
      <c r="Y12510" s="55"/>
    </row>
    <row r="12511" spans="21:25" x14ac:dyDescent="0.2">
      <c r="U12511" s="55"/>
      <c r="V12511" s="53"/>
      <c r="W12511" s="53"/>
      <c r="X12511" s="53"/>
      <c r="Y12511" s="55"/>
    </row>
    <row r="12512" spans="21:25" x14ac:dyDescent="0.2">
      <c r="U12512" s="55"/>
      <c r="V12512" s="53"/>
      <c r="W12512" s="53"/>
      <c r="X12512" s="53"/>
      <c r="Y12512" s="55"/>
    </row>
    <row r="12513" spans="21:25" x14ac:dyDescent="0.2">
      <c r="U12513" s="55"/>
      <c r="V12513" s="53"/>
      <c r="W12513" s="53"/>
      <c r="X12513" s="53"/>
      <c r="Y12513" s="55"/>
    </row>
    <row r="12514" spans="21:25" x14ac:dyDescent="0.2">
      <c r="U12514" s="55"/>
      <c r="V12514" s="53"/>
      <c r="W12514" s="53"/>
      <c r="X12514" s="53"/>
      <c r="Y12514" s="55"/>
    </row>
    <row r="12515" spans="21:25" x14ac:dyDescent="0.2">
      <c r="U12515" s="55"/>
      <c r="V12515" s="53"/>
      <c r="W12515" s="53"/>
      <c r="X12515" s="53"/>
      <c r="Y12515" s="55"/>
    </row>
    <row r="12516" spans="21:25" x14ac:dyDescent="0.2">
      <c r="U12516" s="55"/>
      <c r="V12516" s="53"/>
      <c r="W12516" s="53"/>
      <c r="X12516" s="53"/>
      <c r="Y12516" s="55"/>
    </row>
    <row r="12517" spans="21:25" x14ac:dyDescent="0.2">
      <c r="U12517" s="55"/>
      <c r="V12517" s="53"/>
      <c r="W12517" s="53"/>
      <c r="X12517" s="53"/>
      <c r="Y12517" s="55"/>
    </row>
    <row r="12518" spans="21:25" x14ac:dyDescent="0.2">
      <c r="U12518" s="55"/>
      <c r="V12518" s="53"/>
      <c r="W12518" s="53"/>
      <c r="X12518" s="53"/>
      <c r="Y12518" s="55"/>
    </row>
    <row r="12519" spans="21:25" x14ac:dyDescent="0.2">
      <c r="U12519" s="55"/>
      <c r="V12519" s="53"/>
      <c r="W12519" s="53"/>
      <c r="X12519" s="53"/>
      <c r="Y12519" s="55"/>
    </row>
    <row r="12520" spans="21:25" x14ac:dyDescent="0.2">
      <c r="U12520" s="55"/>
      <c r="V12520" s="53"/>
      <c r="W12520" s="53"/>
      <c r="X12520" s="53"/>
      <c r="Y12520" s="55"/>
    </row>
    <row r="12521" spans="21:25" x14ac:dyDescent="0.2">
      <c r="U12521" s="55"/>
      <c r="V12521" s="53"/>
      <c r="W12521" s="53"/>
      <c r="X12521" s="53"/>
      <c r="Y12521" s="55"/>
    </row>
    <row r="12522" spans="21:25" x14ac:dyDescent="0.2">
      <c r="U12522" s="55"/>
      <c r="V12522" s="53"/>
      <c r="W12522" s="53"/>
      <c r="X12522" s="53"/>
      <c r="Y12522" s="55"/>
    </row>
    <row r="12523" spans="21:25" x14ac:dyDescent="0.2">
      <c r="U12523" s="55"/>
      <c r="V12523" s="53"/>
      <c r="W12523" s="53"/>
      <c r="X12523" s="53"/>
      <c r="Y12523" s="55"/>
    </row>
    <row r="12524" spans="21:25" x14ac:dyDescent="0.2">
      <c r="U12524" s="55"/>
      <c r="V12524" s="53"/>
      <c r="W12524" s="53"/>
      <c r="X12524" s="53"/>
      <c r="Y12524" s="55"/>
    </row>
    <row r="12525" spans="21:25" x14ac:dyDescent="0.2">
      <c r="U12525" s="55"/>
      <c r="V12525" s="53"/>
      <c r="W12525" s="53"/>
      <c r="X12525" s="53"/>
      <c r="Y12525" s="55"/>
    </row>
    <row r="12526" spans="21:25" x14ac:dyDescent="0.2">
      <c r="U12526" s="55"/>
      <c r="V12526" s="53"/>
      <c r="W12526" s="53"/>
      <c r="X12526" s="53"/>
      <c r="Y12526" s="55"/>
    </row>
    <row r="12527" spans="21:25" x14ac:dyDescent="0.2">
      <c r="U12527" s="55"/>
      <c r="V12527" s="53"/>
      <c r="W12527" s="53"/>
      <c r="X12527" s="53"/>
      <c r="Y12527" s="55"/>
    </row>
    <row r="12528" spans="21:25" x14ac:dyDescent="0.2">
      <c r="U12528" s="55"/>
      <c r="V12528" s="53"/>
      <c r="W12528" s="53"/>
      <c r="X12528" s="53"/>
      <c r="Y12528" s="55"/>
    </row>
    <row r="12529" spans="21:25" x14ac:dyDescent="0.2">
      <c r="U12529" s="55"/>
      <c r="V12529" s="53"/>
      <c r="W12529" s="53"/>
      <c r="X12529" s="53"/>
      <c r="Y12529" s="55"/>
    </row>
    <row r="12530" spans="21:25" x14ac:dyDescent="0.2">
      <c r="U12530" s="55"/>
      <c r="V12530" s="53"/>
      <c r="W12530" s="53"/>
      <c r="X12530" s="53"/>
      <c r="Y12530" s="55"/>
    </row>
    <row r="12531" spans="21:25" x14ac:dyDescent="0.2">
      <c r="U12531" s="55"/>
      <c r="V12531" s="53"/>
      <c r="W12531" s="53"/>
      <c r="X12531" s="53"/>
      <c r="Y12531" s="55"/>
    </row>
    <row r="12532" spans="21:25" x14ac:dyDescent="0.2">
      <c r="U12532" s="55"/>
      <c r="V12532" s="53"/>
      <c r="W12532" s="53"/>
      <c r="X12532" s="53"/>
      <c r="Y12532" s="55"/>
    </row>
    <row r="12533" spans="21:25" x14ac:dyDescent="0.2">
      <c r="U12533" s="55"/>
      <c r="V12533" s="53"/>
      <c r="W12533" s="53"/>
      <c r="X12533" s="53"/>
      <c r="Y12533" s="55"/>
    </row>
    <row r="12534" spans="21:25" x14ac:dyDescent="0.2">
      <c r="U12534" s="55"/>
      <c r="V12534" s="53"/>
      <c r="W12534" s="53"/>
      <c r="X12534" s="53"/>
      <c r="Y12534" s="55"/>
    </row>
    <row r="12535" spans="21:25" x14ac:dyDescent="0.2">
      <c r="U12535" s="55"/>
      <c r="V12535" s="53"/>
      <c r="W12535" s="53"/>
      <c r="X12535" s="53"/>
      <c r="Y12535" s="55"/>
    </row>
    <row r="12536" spans="21:25" x14ac:dyDescent="0.2">
      <c r="U12536" s="55"/>
      <c r="V12536" s="53"/>
      <c r="W12536" s="53"/>
      <c r="X12536" s="53"/>
      <c r="Y12536" s="55"/>
    </row>
    <row r="12537" spans="21:25" x14ac:dyDescent="0.2">
      <c r="U12537" s="55"/>
      <c r="V12537" s="53"/>
      <c r="W12537" s="53"/>
      <c r="X12537" s="53"/>
      <c r="Y12537" s="55"/>
    </row>
    <row r="12538" spans="21:25" x14ac:dyDescent="0.2">
      <c r="U12538" s="55"/>
      <c r="V12538" s="53"/>
      <c r="W12538" s="53"/>
      <c r="X12538" s="53"/>
      <c r="Y12538" s="55"/>
    </row>
    <row r="12539" spans="21:25" x14ac:dyDescent="0.2">
      <c r="U12539" s="55"/>
      <c r="V12539" s="53"/>
      <c r="W12539" s="53"/>
      <c r="X12539" s="53"/>
      <c r="Y12539" s="55"/>
    </row>
    <row r="12540" spans="21:25" x14ac:dyDescent="0.2">
      <c r="U12540" s="55"/>
      <c r="V12540" s="53"/>
      <c r="W12540" s="53"/>
      <c r="X12540" s="53"/>
      <c r="Y12540" s="55"/>
    </row>
    <row r="12541" spans="21:25" x14ac:dyDescent="0.2">
      <c r="U12541" s="55"/>
      <c r="V12541" s="53"/>
      <c r="W12541" s="53"/>
      <c r="X12541" s="53"/>
      <c r="Y12541" s="55"/>
    </row>
    <row r="12542" spans="21:25" x14ac:dyDescent="0.2">
      <c r="U12542" s="55"/>
      <c r="V12542" s="53"/>
      <c r="W12542" s="53"/>
      <c r="X12542" s="53"/>
      <c r="Y12542" s="55"/>
    </row>
    <row r="12543" spans="21:25" x14ac:dyDescent="0.2">
      <c r="U12543" s="55"/>
      <c r="V12543" s="53"/>
      <c r="W12543" s="53"/>
      <c r="X12543" s="53"/>
      <c r="Y12543" s="55"/>
    </row>
    <row r="12544" spans="21:25" x14ac:dyDescent="0.2">
      <c r="U12544" s="55"/>
      <c r="V12544" s="53"/>
      <c r="W12544" s="53"/>
      <c r="X12544" s="53"/>
      <c r="Y12544" s="55"/>
    </row>
    <row r="12545" spans="21:25" x14ac:dyDescent="0.2">
      <c r="U12545" s="55"/>
      <c r="V12545" s="53"/>
      <c r="W12545" s="53"/>
      <c r="X12545" s="53"/>
      <c r="Y12545" s="55"/>
    </row>
    <row r="12546" spans="21:25" x14ac:dyDescent="0.2">
      <c r="U12546" s="55"/>
      <c r="V12546" s="53"/>
      <c r="W12546" s="53"/>
      <c r="X12546" s="53"/>
      <c r="Y12546" s="55"/>
    </row>
    <row r="12547" spans="21:25" x14ac:dyDescent="0.2">
      <c r="U12547" s="55"/>
      <c r="V12547" s="53"/>
      <c r="W12547" s="53"/>
      <c r="X12547" s="53"/>
      <c r="Y12547" s="55"/>
    </row>
    <row r="12548" spans="21:25" x14ac:dyDescent="0.2">
      <c r="U12548" s="55"/>
      <c r="V12548" s="53"/>
      <c r="W12548" s="53"/>
      <c r="X12548" s="53"/>
      <c r="Y12548" s="55"/>
    </row>
    <row r="12549" spans="21:25" x14ac:dyDescent="0.2">
      <c r="U12549" s="55"/>
      <c r="V12549" s="53"/>
      <c r="W12549" s="53"/>
      <c r="X12549" s="53"/>
      <c r="Y12549" s="55"/>
    </row>
    <row r="12550" spans="21:25" x14ac:dyDescent="0.2">
      <c r="U12550" s="55"/>
      <c r="V12550" s="53"/>
      <c r="W12550" s="53"/>
      <c r="X12550" s="53"/>
      <c r="Y12550" s="55"/>
    </row>
    <row r="12551" spans="21:25" x14ac:dyDescent="0.2">
      <c r="U12551" s="55"/>
      <c r="V12551" s="53"/>
      <c r="W12551" s="53"/>
      <c r="X12551" s="53"/>
      <c r="Y12551" s="55"/>
    </row>
    <row r="12552" spans="21:25" x14ac:dyDescent="0.2">
      <c r="U12552" s="55"/>
      <c r="V12552" s="53"/>
      <c r="W12552" s="53"/>
      <c r="X12552" s="53"/>
      <c r="Y12552" s="55"/>
    </row>
    <row r="12553" spans="21:25" x14ac:dyDescent="0.2">
      <c r="U12553" s="55"/>
      <c r="V12553" s="53"/>
      <c r="W12553" s="53"/>
      <c r="X12553" s="53"/>
      <c r="Y12553" s="55"/>
    </row>
    <row r="12554" spans="21:25" x14ac:dyDescent="0.2">
      <c r="U12554" s="55"/>
      <c r="V12554" s="53"/>
      <c r="W12554" s="53"/>
      <c r="X12554" s="53"/>
      <c r="Y12554" s="55"/>
    </row>
    <row r="12555" spans="21:25" x14ac:dyDescent="0.2">
      <c r="U12555" s="55"/>
      <c r="V12555" s="53"/>
      <c r="W12555" s="53"/>
      <c r="X12555" s="53"/>
      <c r="Y12555" s="55"/>
    </row>
    <row r="12556" spans="21:25" x14ac:dyDescent="0.2">
      <c r="U12556" s="55"/>
      <c r="V12556" s="53"/>
      <c r="W12556" s="53"/>
      <c r="X12556" s="53"/>
      <c r="Y12556" s="55"/>
    </row>
    <row r="12557" spans="21:25" x14ac:dyDescent="0.2">
      <c r="U12557" s="55"/>
      <c r="V12557" s="53"/>
      <c r="W12557" s="53"/>
      <c r="X12557" s="53"/>
      <c r="Y12557" s="55"/>
    </row>
    <row r="12558" spans="21:25" x14ac:dyDescent="0.2">
      <c r="U12558" s="55"/>
      <c r="V12558" s="53"/>
      <c r="W12558" s="53"/>
      <c r="X12558" s="53"/>
      <c r="Y12558" s="55"/>
    </row>
    <row r="12559" spans="21:25" x14ac:dyDescent="0.2">
      <c r="U12559" s="55"/>
      <c r="V12559" s="53"/>
      <c r="W12559" s="53"/>
      <c r="X12559" s="53"/>
      <c r="Y12559" s="55"/>
    </row>
    <row r="12560" spans="21:25" x14ac:dyDescent="0.2">
      <c r="U12560" s="55"/>
      <c r="V12560" s="53"/>
      <c r="W12560" s="53"/>
      <c r="X12560" s="53"/>
      <c r="Y12560" s="55"/>
    </row>
    <row r="12561" spans="21:25" x14ac:dyDescent="0.2">
      <c r="U12561" s="55"/>
      <c r="V12561" s="53"/>
      <c r="W12561" s="53"/>
      <c r="X12561" s="53"/>
      <c r="Y12561" s="55"/>
    </row>
    <row r="12562" spans="21:25" x14ac:dyDescent="0.2">
      <c r="U12562" s="55"/>
      <c r="V12562" s="53"/>
      <c r="W12562" s="53"/>
      <c r="X12562" s="53"/>
      <c r="Y12562" s="55"/>
    </row>
    <row r="12563" spans="21:25" x14ac:dyDescent="0.2">
      <c r="U12563" s="55"/>
      <c r="V12563" s="53"/>
      <c r="W12563" s="53"/>
      <c r="X12563" s="53"/>
      <c r="Y12563" s="55"/>
    </row>
    <row r="12564" spans="21:25" x14ac:dyDescent="0.2">
      <c r="U12564" s="55"/>
      <c r="V12564" s="53"/>
      <c r="W12564" s="53"/>
      <c r="X12564" s="53"/>
      <c r="Y12564" s="55"/>
    </row>
    <row r="12565" spans="21:25" x14ac:dyDescent="0.2">
      <c r="U12565" s="55"/>
      <c r="V12565" s="53"/>
      <c r="W12565" s="53"/>
      <c r="X12565" s="53"/>
      <c r="Y12565" s="55"/>
    </row>
    <row r="12566" spans="21:25" x14ac:dyDescent="0.2">
      <c r="U12566" s="55"/>
      <c r="V12566" s="53"/>
      <c r="W12566" s="53"/>
      <c r="X12566" s="53"/>
      <c r="Y12566" s="55"/>
    </row>
    <row r="12567" spans="21:25" x14ac:dyDescent="0.2">
      <c r="U12567" s="55"/>
      <c r="V12567" s="53"/>
      <c r="W12567" s="53"/>
      <c r="X12567" s="53"/>
      <c r="Y12567" s="55"/>
    </row>
    <row r="12568" spans="21:25" x14ac:dyDescent="0.2">
      <c r="U12568" s="55"/>
      <c r="V12568" s="53"/>
      <c r="W12568" s="53"/>
      <c r="X12568" s="53"/>
      <c r="Y12568" s="55"/>
    </row>
    <row r="12569" spans="21:25" x14ac:dyDescent="0.2">
      <c r="U12569" s="55"/>
      <c r="V12569" s="53"/>
      <c r="W12569" s="53"/>
      <c r="X12569" s="53"/>
      <c r="Y12569" s="55"/>
    </row>
    <row r="12570" spans="21:25" x14ac:dyDescent="0.2">
      <c r="U12570" s="55"/>
      <c r="V12570" s="53"/>
      <c r="W12570" s="53"/>
      <c r="X12570" s="53"/>
      <c r="Y12570" s="55"/>
    </row>
    <row r="12571" spans="21:25" x14ac:dyDescent="0.2">
      <c r="U12571" s="55"/>
      <c r="V12571" s="53"/>
      <c r="W12571" s="53"/>
      <c r="X12571" s="53"/>
      <c r="Y12571" s="55"/>
    </row>
    <row r="12572" spans="21:25" x14ac:dyDescent="0.2">
      <c r="U12572" s="55"/>
      <c r="V12572" s="53"/>
      <c r="W12572" s="53"/>
      <c r="X12572" s="53"/>
      <c r="Y12572" s="55"/>
    </row>
    <row r="12573" spans="21:25" x14ac:dyDescent="0.2">
      <c r="U12573" s="55"/>
      <c r="V12573" s="53"/>
      <c r="W12573" s="53"/>
      <c r="X12573" s="53"/>
      <c r="Y12573" s="55"/>
    </row>
    <row r="12574" spans="21:25" x14ac:dyDescent="0.2">
      <c r="U12574" s="55"/>
      <c r="V12574" s="53"/>
      <c r="W12574" s="53"/>
      <c r="X12574" s="53"/>
      <c r="Y12574" s="55"/>
    </row>
    <row r="12575" spans="21:25" x14ac:dyDescent="0.2">
      <c r="U12575" s="55"/>
      <c r="V12575" s="53"/>
      <c r="W12575" s="53"/>
      <c r="X12575" s="53"/>
      <c r="Y12575" s="55"/>
    </row>
    <row r="12576" spans="21:25" x14ac:dyDescent="0.2">
      <c r="U12576" s="55"/>
      <c r="V12576" s="53"/>
      <c r="W12576" s="53"/>
      <c r="X12576" s="53"/>
      <c r="Y12576" s="55"/>
    </row>
    <row r="12577" spans="21:25" x14ac:dyDescent="0.2">
      <c r="U12577" s="55"/>
      <c r="V12577" s="53"/>
      <c r="W12577" s="53"/>
      <c r="X12577" s="53"/>
      <c r="Y12577" s="55"/>
    </row>
    <row r="12578" spans="21:25" x14ac:dyDescent="0.2">
      <c r="U12578" s="55"/>
      <c r="V12578" s="53"/>
      <c r="W12578" s="53"/>
      <c r="X12578" s="53"/>
      <c r="Y12578" s="55"/>
    </row>
    <row r="12579" spans="21:25" x14ac:dyDescent="0.2">
      <c r="U12579" s="55"/>
      <c r="V12579" s="53"/>
      <c r="W12579" s="53"/>
      <c r="X12579" s="53"/>
      <c r="Y12579" s="55"/>
    </row>
    <row r="12580" spans="21:25" x14ac:dyDescent="0.2">
      <c r="U12580" s="55"/>
      <c r="V12580" s="53"/>
      <c r="W12580" s="53"/>
      <c r="X12580" s="53"/>
      <c r="Y12580" s="55"/>
    </row>
    <row r="12581" spans="21:25" x14ac:dyDescent="0.2">
      <c r="U12581" s="55"/>
      <c r="V12581" s="53"/>
      <c r="W12581" s="53"/>
      <c r="X12581" s="53"/>
      <c r="Y12581" s="55"/>
    </row>
    <row r="12582" spans="21:25" x14ac:dyDescent="0.2">
      <c r="U12582" s="55"/>
      <c r="V12582" s="53"/>
      <c r="W12582" s="53"/>
      <c r="X12582" s="53"/>
      <c r="Y12582" s="55"/>
    </row>
    <row r="12583" spans="21:25" x14ac:dyDescent="0.2">
      <c r="U12583" s="55"/>
      <c r="V12583" s="53"/>
      <c r="W12583" s="53"/>
      <c r="X12583" s="53"/>
      <c r="Y12583" s="55"/>
    </row>
    <row r="12584" spans="21:25" x14ac:dyDescent="0.2">
      <c r="U12584" s="55"/>
      <c r="V12584" s="53"/>
      <c r="W12584" s="53"/>
      <c r="X12584" s="53"/>
      <c r="Y12584" s="55"/>
    </row>
    <row r="12585" spans="21:25" x14ac:dyDescent="0.2">
      <c r="U12585" s="55"/>
      <c r="V12585" s="53"/>
      <c r="W12585" s="53"/>
      <c r="X12585" s="53"/>
      <c r="Y12585" s="55"/>
    </row>
    <row r="12586" spans="21:25" x14ac:dyDescent="0.2">
      <c r="U12586" s="55"/>
      <c r="V12586" s="53"/>
      <c r="W12586" s="53"/>
      <c r="X12586" s="53"/>
      <c r="Y12586" s="55"/>
    </row>
    <row r="12587" spans="21:25" x14ac:dyDescent="0.2">
      <c r="U12587" s="55"/>
      <c r="V12587" s="53"/>
      <c r="W12587" s="53"/>
      <c r="X12587" s="53"/>
      <c r="Y12587" s="55"/>
    </row>
    <row r="12588" spans="21:25" x14ac:dyDescent="0.2">
      <c r="U12588" s="55"/>
      <c r="V12588" s="53"/>
      <c r="W12588" s="53"/>
      <c r="X12588" s="53"/>
      <c r="Y12588" s="55"/>
    </row>
    <row r="12589" spans="21:25" x14ac:dyDescent="0.2">
      <c r="U12589" s="55"/>
      <c r="V12589" s="53"/>
      <c r="W12589" s="53"/>
      <c r="X12589" s="53"/>
      <c r="Y12589" s="55"/>
    </row>
    <row r="12590" spans="21:25" x14ac:dyDescent="0.2">
      <c r="U12590" s="55"/>
      <c r="V12590" s="53"/>
      <c r="W12590" s="53"/>
      <c r="X12590" s="53"/>
      <c r="Y12590" s="55"/>
    </row>
    <row r="12591" spans="21:25" x14ac:dyDescent="0.2">
      <c r="U12591" s="55"/>
      <c r="V12591" s="53"/>
      <c r="W12591" s="53"/>
      <c r="X12591" s="53"/>
      <c r="Y12591" s="55"/>
    </row>
    <row r="12592" spans="21:25" x14ac:dyDescent="0.2">
      <c r="U12592" s="55"/>
      <c r="V12592" s="53"/>
      <c r="W12592" s="53"/>
      <c r="X12592" s="53"/>
      <c r="Y12592" s="55"/>
    </row>
    <row r="12593" spans="21:25" x14ac:dyDescent="0.2">
      <c r="U12593" s="55"/>
      <c r="V12593" s="53"/>
      <c r="W12593" s="53"/>
      <c r="X12593" s="53"/>
      <c r="Y12593" s="55"/>
    </row>
    <row r="12594" spans="21:25" x14ac:dyDescent="0.2">
      <c r="U12594" s="55"/>
      <c r="V12594" s="53"/>
      <c r="W12594" s="53"/>
      <c r="X12594" s="53"/>
      <c r="Y12594" s="55"/>
    </row>
    <row r="12595" spans="21:25" x14ac:dyDescent="0.2">
      <c r="U12595" s="55"/>
      <c r="V12595" s="53"/>
      <c r="W12595" s="53"/>
      <c r="X12595" s="53"/>
      <c r="Y12595" s="55"/>
    </row>
    <row r="12596" spans="21:25" x14ac:dyDescent="0.2">
      <c r="U12596" s="55"/>
      <c r="V12596" s="53"/>
      <c r="W12596" s="53"/>
      <c r="X12596" s="53"/>
      <c r="Y12596" s="55"/>
    </row>
    <row r="12597" spans="21:25" x14ac:dyDescent="0.2">
      <c r="U12597" s="55"/>
      <c r="V12597" s="53"/>
      <c r="W12597" s="53"/>
      <c r="X12597" s="53"/>
      <c r="Y12597" s="55"/>
    </row>
    <row r="12598" spans="21:25" x14ac:dyDescent="0.2">
      <c r="U12598" s="55"/>
      <c r="V12598" s="53"/>
      <c r="W12598" s="53"/>
      <c r="X12598" s="53"/>
      <c r="Y12598" s="55"/>
    </row>
    <row r="12599" spans="21:25" x14ac:dyDescent="0.2">
      <c r="U12599" s="55"/>
      <c r="V12599" s="53"/>
      <c r="W12599" s="53"/>
      <c r="X12599" s="53"/>
      <c r="Y12599" s="55"/>
    </row>
    <row r="12600" spans="21:25" x14ac:dyDescent="0.2">
      <c r="U12600" s="55"/>
      <c r="V12600" s="53"/>
      <c r="W12600" s="53"/>
      <c r="X12600" s="53"/>
      <c r="Y12600" s="55"/>
    </row>
    <row r="12601" spans="21:25" x14ac:dyDescent="0.2">
      <c r="U12601" s="55"/>
      <c r="V12601" s="53"/>
      <c r="W12601" s="53"/>
      <c r="X12601" s="53"/>
      <c r="Y12601" s="55"/>
    </row>
    <row r="12602" spans="21:25" x14ac:dyDescent="0.2">
      <c r="U12602" s="55"/>
      <c r="V12602" s="53"/>
      <c r="W12602" s="53"/>
      <c r="X12602" s="53"/>
      <c r="Y12602" s="55"/>
    </row>
    <row r="12603" spans="21:25" x14ac:dyDescent="0.2">
      <c r="U12603" s="55"/>
      <c r="V12603" s="53"/>
      <c r="W12603" s="53"/>
      <c r="X12603" s="53"/>
      <c r="Y12603" s="55"/>
    </row>
    <row r="12604" spans="21:25" x14ac:dyDescent="0.2">
      <c r="U12604" s="55"/>
      <c r="V12604" s="53"/>
      <c r="W12604" s="53"/>
      <c r="X12604" s="53"/>
      <c r="Y12604" s="55"/>
    </row>
    <row r="12605" spans="21:25" x14ac:dyDescent="0.2">
      <c r="U12605" s="55"/>
      <c r="V12605" s="53"/>
      <c r="W12605" s="53"/>
      <c r="X12605" s="53"/>
      <c r="Y12605" s="55"/>
    </row>
    <row r="12606" spans="21:25" x14ac:dyDescent="0.2">
      <c r="U12606" s="55"/>
      <c r="V12606" s="53"/>
      <c r="W12606" s="53"/>
      <c r="X12606" s="53"/>
      <c r="Y12606" s="55"/>
    </row>
    <row r="12607" spans="21:25" x14ac:dyDescent="0.2">
      <c r="U12607" s="55"/>
      <c r="V12607" s="53"/>
      <c r="W12607" s="53"/>
      <c r="X12607" s="53"/>
      <c r="Y12607" s="55"/>
    </row>
    <row r="12608" spans="21:25" x14ac:dyDescent="0.2">
      <c r="U12608" s="55"/>
      <c r="V12608" s="53"/>
      <c r="W12608" s="53"/>
      <c r="X12608" s="53"/>
      <c r="Y12608" s="55"/>
    </row>
    <row r="12609" spans="21:25" x14ac:dyDescent="0.2">
      <c r="U12609" s="55"/>
      <c r="V12609" s="53"/>
      <c r="W12609" s="53"/>
      <c r="X12609" s="53"/>
      <c r="Y12609" s="55"/>
    </row>
    <row r="12610" spans="21:25" x14ac:dyDescent="0.2">
      <c r="U12610" s="55"/>
      <c r="V12610" s="53"/>
      <c r="W12610" s="53"/>
      <c r="X12610" s="53"/>
      <c r="Y12610" s="55"/>
    </row>
    <row r="12611" spans="21:25" x14ac:dyDescent="0.2">
      <c r="U12611" s="55"/>
      <c r="V12611" s="53"/>
      <c r="W12611" s="53"/>
      <c r="X12611" s="53"/>
      <c r="Y12611" s="55"/>
    </row>
    <row r="12612" spans="21:25" x14ac:dyDescent="0.2">
      <c r="U12612" s="55"/>
      <c r="V12612" s="53"/>
      <c r="W12612" s="53"/>
      <c r="X12612" s="53"/>
      <c r="Y12612" s="55"/>
    </row>
    <row r="12613" spans="21:25" x14ac:dyDescent="0.2">
      <c r="U12613" s="55"/>
      <c r="V12613" s="53"/>
      <c r="W12613" s="53"/>
      <c r="X12613" s="53"/>
      <c r="Y12613" s="55"/>
    </row>
    <row r="12614" spans="21:25" x14ac:dyDescent="0.2">
      <c r="U12614" s="55"/>
      <c r="V12614" s="53"/>
      <c r="W12614" s="53"/>
      <c r="X12614" s="53"/>
      <c r="Y12614" s="55"/>
    </row>
    <row r="12615" spans="21:25" x14ac:dyDescent="0.2">
      <c r="U12615" s="55"/>
      <c r="V12615" s="53"/>
      <c r="W12615" s="53"/>
      <c r="X12615" s="53"/>
      <c r="Y12615" s="55"/>
    </row>
    <row r="12616" spans="21:25" x14ac:dyDescent="0.2">
      <c r="U12616" s="55"/>
      <c r="V12616" s="53"/>
      <c r="W12616" s="53"/>
      <c r="X12616" s="53"/>
      <c r="Y12616" s="55"/>
    </row>
    <row r="12617" spans="21:25" x14ac:dyDescent="0.2">
      <c r="U12617" s="55"/>
      <c r="V12617" s="53"/>
      <c r="W12617" s="53"/>
      <c r="X12617" s="53"/>
      <c r="Y12617" s="55"/>
    </row>
    <row r="12618" spans="21:25" x14ac:dyDescent="0.2">
      <c r="U12618" s="55"/>
      <c r="V12618" s="53"/>
      <c r="W12618" s="53"/>
      <c r="X12618" s="53"/>
      <c r="Y12618" s="55"/>
    </row>
    <row r="12619" spans="21:25" x14ac:dyDescent="0.2">
      <c r="U12619" s="55"/>
      <c r="V12619" s="53"/>
      <c r="W12619" s="53"/>
      <c r="X12619" s="53"/>
      <c r="Y12619" s="55"/>
    </row>
    <row r="12620" spans="21:25" x14ac:dyDescent="0.2">
      <c r="U12620" s="55"/>
      <c r="V12620" s="53"/>
      <c r="W12620" s="53"/>
      <c r="X12620" s="53"/>
      <c r="Y12620" s="55"/>
    </row>
    <row r="12621" spans="21:25" x14ac:dyDescent="0.2">
      <c r="U12621" s="55"/>
      <c r="V12621" s="53"/>
      <c r="W12621" s="53"/>
      <c r="X12621" s="53"/>
      <c r="Y12621" s="55"/>
    </row>
    <row r="12622" spans="21:25" x14ac:dyDescent="0.2">
      <c r="U12622" s="55"/>
      <c r="V12622" s="53"/>
      <c r="W12622" s="53"/>
      <c r="X12622" s="53"/>
      <c r="Y12622" s="55"/>
    </row>
    <row r="12623" spans="21:25" x14ac:dyDescent="0.2">
      <c r="U12623" s="55"/>
      <c r="V12623" s="53"/>
      <c r="W12623" s="53"/>
      <c r="X12623" s="53"/>
      <c r="Y12623" s="55"/>
    </row>
    <row r="12624" spans="21:25" x14ac:dyDescent="0.2">
      <c r="U12624" s="55"/>
      <c r="V12624" s="53"/>
      <c r="W12624" s="53"/>
      <c r="X12624" s="53"/>
      <c r="Y12624" s="55"/>
    </row>
    <row r="12625" spans="21:25" x14ac:dyDescent="0.2">
      <c r="U12625" s="55"/>
      <c r="V12625" s="53"/>
      <c r="W12625" s="53"/>
      <c r="X12625" s="53"/>
      <c r="Y12625" s="55"/>
    </row>
    <row r="12626" spans="21:25" x14ac:dyDescent="0.2">
      <c r="U12626" s="55"/>
      <c r="V12626" s="53"/>
      <c r="W12626" s="53"/>
      <c r="X12626" s="53"/>
      <c r="Y12626" s="55"/>
    </row>
    <row r="12627" spans="21:25" x14ac:dyDescent="0.2">
      <c r="U12627" s="55"/>
      <c r="V12627" s="53"/>
      <c r="W12627" s="53"/>
      <c r="X12627" s="53"/>
      <c r="Y12627" s="55"/>
    </row>
    <row r="12628" spans="21:25" x14ac:dyDescent="0.2">
      <c r="U12628" s="55"/>
      <c r="V12628" s="53"/>
      <c r="W12628" s="53"/>
      <c r="X12628" s="53"/>
      <c r="Y12628" s="55"/>
    </row>
    <row r="12629" spans="21:25" x14ac:dyDescent="0.2">
      <c r="U12629" s="55"/>
      <c r="V12629" s="53"/>
      <c r="W12629" s="53"/>
      <c r="X12629" s="53"/>
      <c r="Y12629" s="55"/>
    </row>
    <row r="12630" spans="21:25" x14ac:dyDescent="0.2">
      <c r="U12630" s="55"/>
      <c r="V12630" s="53"/>
      <c r="W12630" s="53"/>
      <c r="X12630" s="53"/>
      <c r="Y12630" s="55"/>
    </row>
    <row r="12631" spans="21:25" x14ac:dyDescent="0.2">
      <c r="U12631" s="55"/>
      <c r="V12631" s="53"/>
      <c r="W12631" s="53"/>
      <c r="X12631" s="53"/>
      <c r="Y12631" s="55"/>
    </row>
    <row r="12632" spans="21:25" x14ac:dyDescent="0.2">
      <c r="U12632" s="55"/>
      <c r="V12632" s="53"/>
      <c r="W12632" s="53"/>
      <c r="X12632" s="53"/>
      <c r="Y12632" s="55"/>
    </row>
    <row r="12633" spans="21:25" x14ac:dyDescent="0.2">
      <c r="U12633" s="55"/>
      <c r="V12633" s="53"/>
      <c r="W12633" s="53"/>
      <c r="X12633" s="53"/>
      <c r="Y12633" s="55"/>
    </row>
    <row r="12634" spans="21:25" x14ac:dyDescent="0.2">
      <c r="U12634" s="55"/>
      <c r="V12634" s="53"/>
      <c r="W12634" s="53"/>
      <c r="X12634" s="53"/>
      <c r="Y12634" s="55"/>
    </row>
    <row r="12635" spans="21:25" x14ac:dyDescent="0.2">
      <c r="U12635" s="55"/>
      <c r="V12635" s="53"/>
      <c r="W12635" s="53"/>
      <c r="X12635" s="53"/>
      <c r="Y12635" s="55"/>
    </row>
    <row r="12636" spans="21:25" x14ac:dyDescent="0.2">
      <c r="U12636" s="55"/>
      <c r="V12636" s="53"/>
      <c r="W12636" s="53"/>
      <c r="X12636" s="53"/>
      <c r="Y12636" s="55"/>
    </row>
    <row r="12637" spans="21:25" x14ac:dyDescent="0.2">
      <c r="U12637" s="55"/>
      <c r="V12637" s="53"/>
      <c r="W12637" s="53"/>
      <c r="X12637" s="53"/>
      <c r="Y12637" s="55"/>
    </row>
    <row r="12638" spans="21:25" x14ac:dyDescent="0.2">
      <c r="U12638" s="55"/>
      <c r="V12638" s="53"/>
      <c r="W12638" s="53"/>
      <c r="X12638" s="53"/>
      <c r="Y12638" s="55"/>
    </row>
    <row r="12639" spans="21:25" x14ac:dyDescent="0.2">
      <c r="U12639" s="55"/>
      <c r="V12639" s="53"/>
      <c r="W12639" s="53"/>
      <c r="X12639" s="53"/>
      <c r="Y12639" s="55"/>
    </row>
    <row r="12640" spans="21:25" x14ac:dyDescent="0.2">
      <c r="U12640" s="55"/>
      <c r="V12640" s="53"/>
      <c r="W12640" s="53"/>
      <c r="X12640" s="53"/>
      <c r="Y12640" s="55"/>
    </row>
    <row r="12641" spans="21:25" x14ac:dyDescent="0.2">
      <c r="U12641" s="55"/>
      <c r="V12641" s="53"/>
      <c r="W12641" s="53"/>
      <c r="X12641" s="53"/>
      <c r="Y12641" s="55"/>
    </row>
    <row r="12642" spans="21:25" x14ac:dyDescent="0.2">
      <c r="U12642" s="55"/>
      <c r="V12642" s="53"/>
      <c r="W12642" s="53"/>
      <c r="X12642" s="53"/>
      <c r="Y12642" s="55"/>
    </row>
    <row r="12643" spans="21:25" x14ac:dyDescent="0.2">
      <c r="U12643" s="55"/>
      <c r="V12643" s="53"/>
      <c r="W12643" s="53"/>
      <c r="X12643" s="53"/>
      <c r="Y12643" s="55"/>
    </row>
    <row r="12644" spans="21:25" x14ac:dyDescent="0.2">
      <c r="U12644" s="55"/>
      <c r="V12644" s="53"/>
      <c r="W12644" s="53"/>
      <c r="X12644" s="53"/>
      <c r="Y12644" s="55"/>
    </row>
    <row r="12645" spans="21:25" x14ac:dyDescent="0.2">
      <c r="U12645" s="55"/>
      <c r="V12645" s="53"/>
      <c r="W12645" s="53"/>
      <c r="X12645" s="53"/>
      <c r="Y12645" s="55"/>
    </row>
    <row r="12646" spans="21:25" x14ac:dyDescent="0.2">
      <c r="U12646" s="55"/>
      <c r="V12646" s="53"/>
      <c r="W12646" s="53"/>
      <c r="X12646" s="53"/>
      <c r="Y12646" s="55"/>
    </row>
    <row r="12647" spans="21:25" x14ac:dyDescent="0.2">
      <c r="U12647" s="55"/>
      <c r="V12647" s="53"/>
      <c r="W12647" s="53"/>
      <c r="X12647" s="53"/>
      <c r="Y12647" s="55"/>
    </row>
    <row r="12648" spans="21:25" x14ac:dyDescent="0.2">
      <c r="U12648" s="55"/>
      <c r="V12648" s="53"/>
      <c r="W12648" s="53"/>
      <c r="X12648" s="53"/>
      <c r="Y12648" s="55"/>
    </row>
    <row r="12649" spans="21:25" x14ac:dyDescent="0.2">
      <c r="U12649" s="55"/>
      <c r="V12649" s="53"/>
      <c r="W12649" s="53"/>
      <c r="X12649" s="53"/>
      <c r="Y12649" s="55"/>
    </row>
    <row r="12650" spans="21:25" x14ac:dyDescent="0.2">
      <c r="U12650" s="55"/>
      <c r="V12650" s="53"/>
      <c r="W12650" s="53"/>
      <c r="X12650" s="53"/>
      <c r="Y12650" s="55"/>
    </row>
    <row r="12651" spans="21:25" x14ac:dyDescent="0.2">
      <c r="U12651" s="55"/>
      <c r="V12651" s="53"/>
      <c r="W12651" s="53"/>
      <c r="X12651" s="53"/>
      <c r="Y12651" s="55"/>
    </row>
    <row r="12652" spans="21:25" x14ac:dyDescent="0.2">
      <c r="U12652" s="55"/>
      <c r="V12652" s="53"/>
      <c r="W12652" s="53"/>
      <c r="X12652" s="53"/>
      <c r="Y12652" s="55"/>
    </row>
    <row r="12653" spans="21:25" x14ac:dyDescent="0.2">
      <c r="U12653" s="55"/>
      <c r="V12653" s="53"/>
      <c r="W12653" s="53"/>
      <c r="X12653" s="53"/>
      <c r="Y12653" s="55"/>
    </row>
    <row r="12654" spans="21:25" x14ac:dyDescent="0.2">
      <c r="U12654" s="55"/>
      <c r="V12654" s="53"/>
      <c r="W12654" s="53"/>
      <c r="X12654" s="53"/>
      <c r="Y12654" s="55"/>
    </row>
    <row r="12655" spans="21:25" x14ac:dyDescent="0.2">
      <c r="U12655" s="55"/>
      <c r="V12655" s="53"/>
      <c r="W12655" s="53"/>
      <c r="X12655" s="53"/>
      <c r="Y12655" s="55"/>
    </row>
    <row r="12656" spans="21:25" x14ac:dyDescent="0.2">
      <c r="U12656" s="55"/>
      <c r="V12656" s="53"/>
      <c r="W12656" s="53"/>
      <c r="X12656" s="53"/>
      <c r="Y12656" s="55"/>
    </row>
    <row r="12657" spans="21:25" x14ac:dyDescent="0.2">
      <c r="U12657" s="55"/>
      <c r="V12657" s="53"/>
      <c r="W12657" s="53"/>
      <c r="X12657" s="53"/>
      <c r="Y12657" s="55"/>
    </row>
    <row r="12658" spans="21:25" x14ac:dyDescent="0.2">
      <c r="U12658" s="55"/>
      <c r="V12658" s="53"/>
      <c r="W12658" s="53"/>
      <c r="X12658" s="53"/>
      <c r="Y12658" s="55"/>
    </row>
    <row r="12659" spans="21:25" x14ac:dyDescent="0.2">
      <c r="U12659" s="55"/>
      <c r="V12659" s="53"/>
      <c r="W12659" s="53"/>
      <c r="X12659" s="53"/>
      <c r="Y12659" s="55"/>
    </row>
    <row r="12660" spans="21:25" x14ac:dyDescent="0.2">
      <c r="U12660" s="55"/>
      <c r="V12660" s="53"/>
      <c r="W12660" s="53"/>
      <c r="X12660" s="53"/>
      <c r="Y12660" s="55"/>
    </row>
    <row r="12661" spans="21:25" x14ac:dyDescent="0.2">
      <c r="U12661" s="55"/>
      <c r="V12661" s="53"/>
      <c r="W12661" s="53"/>
      <c r="X12661" s="53"/>
      <c r="Y12661" s="55"/>
    </row>
    <row r="12662" spans="21:25" x14ac:dyDescent="0.2">
      <c r="U12662" s="55"/>
      <c r="V12662" s="53"/>
      <c r="W12662" s="53"/>
      <c r="X12662" s="53"/>
      <c r="Y12662" s="55"/>
    </row>
    <row r="12663" spans="21:25" x14ac:dyDescent="0.2">
      <c r="U12663" s="55"/>
      <c r="V12663" s="53"/>
      <c r="W12663" s="53"/>
      <c r="X12663" s="53"/>
      <c r="Y12663" s="55"/>
    </row>
    <row r="12664" spans="21:25" x14ac:dyDescent="0.2">
      <c r="U12664" s="55"/>
      <c r="V12664" s="53"/>
      <c r="W12664" s="53"/>
      <c r="X12664" s="53"/>
      <c r="Y12664" s="55"/>
    </row>
    <row r="12665" spans="21:25" x14ac:dyDescent="0.2">
      <c r="U12665" s="55"/>
      <c r="V12665" s="53"/>
      <c r="W12665" s="53"/>
      <c r="X12665" s="53"/>
      <c r="Y12665" s="55"/>
    </row>
    <row r="12666" spans="21:25" x14ac:dyDescent="0.2">
      <c r="U12666" s="55"/>
      <c r="V12666" s="53"/>
      <c r="W12666" s="53"/>
      <c r="X12666" s="53"/>
      <c r="Y12666" s="55"/>
    </row>
    <row r="12667" spans="21:25" x14ac:dyDescent="0.2">
      <c r="U12667" s="55"/>
      <c r="V12667" s="53"/>
      <c r="W12667" s="53"/>
      <c r="X12667" s="53"/>
      <c r="Y12667" s="55"/>
    </row>
    <row r="12668" spans="21:25" x14ac:dyDescent="0.2">
      <c r="U12668" s="55"/>
      <c r="V12668" s="53"/>
      <c r="W12668" s="53"/>
      <c r="X12668" s="53"/>
      <c r="Y12668" s="55"/>
    </row>
    <row r="12669" spans="21:25" x14ac:dyDescent="0.2">
      <c r="U12669" s="55"/>
      <c r="V12669" s="53"/>
      <c r="W12669" s="53"/>
      <c r="X12669" s="53"/>
      <c r="Y12669" s="55"/>
    </row>
    <row r="12670" spans="21:25" x14ac:dyDescent="0.2">
      <c r="U12670" s="55"/>
      <c r="V12670" s="53"/>
      <c r="W12670" s="53"/>
      <c r="X12670" s="53"/>
      <c r="Y12670" s="55"/>
    </row>
    <row r="12671" spans="21:25" x14ac:dyDescent="0.2">
      <c r="U12671" s="55"/>
      <c r="V12671" s="53"/>
      <c r="W12671" s="53"/>
      <c r="X12671" s="53"/>
      <c r="Y12671" s="55"/>
    </row>
    <row r="12672" spans="21:25" x14ac:dyDescent="0.2">
      <c r="U12672" s="55"/>
      <c r="V12672" s="53"/>
      <c r="W12672" s="53"/>
      <c r="X12672" s="53"/>
      <c r="Y12672" s="55"/>
    </row>
    <row r="12673" spans="21:25" x14ac:dyDescent="0.2">
      <c r="U12673" s="55"/>
      <c r="V12673" s="53"/>
      <c r="W12673" s="53"/>
      <c r="X12673" s="53"/>
      <c r="Y12673" s="55"/>
    </row>
    <row r="12674" spans="21:25" x14ac:dyDescent="0.2">
      <c r="U12674" s="55"/>
      <c r="V12674" s="53"/>
      <c r="W12674" s="53"/>
      <c r="X12674" s="53"/>
      <c r="Y12674" s="55"/>
    </row>
    <row r="12675" spans="21:25" x14ac:dyDescent="0.2">
      <c r="U12675" s="55"/>
      <c r="V12675" s="53"/>
      <c r="W12675" s="53"/>
      <c r="X12675" s="53"/>
      <c r="Y12675" s="55"/>
    </row>
    <row r="12676" spans="21:25" x14ac:dyDescent="0.2">
      <c r="U12676" s="55"/>
      <c r="V12676" s="53"/>
      <c r="W12676" s="53"/>
      <c r="X12676" s="53"/>
      <c r="Y12676" s="55"/>
    </row>
    <row r="12677" spans="21:25" x14ac:dyDescent="0.2">
      <c r="U12677" s="55"/>
      <c r="V12677" s="53"/>
      <c r="W12677" s="53"/>
      <c r="X12677" s="53"/>
      <c r="Y12677" s="55"/>
    </row>
    <row r="12678" spans="21:25" x14ac:dyDescent="0.2">
      <c r="U12678" s="55"/>
      <c r="V12678" s="53"/>
      <c r="W12678" s="53"/>
      <c r="X12678" s="53"/>
      <c r="Y12678" s="55"/>
    </row>
    <row r="12679" spans="21:25" x14ac:dyDescent="0.2">
      <c r="U12679" s="55"/>
      <c r="V12679" s="53"/>
      <c r="W12679" s="53"/>
      <c r="X12679" s="53"/>
      <c r="Y12679" s="55"/>
    </row>
    <row r="12680" spans="21:25" x14ac:dyDescent="0.2">
      <c r="U12680" s="55"/>
      <c r="V12680" s="53"/>
      <c r="W12680" s="53"/>
      <c r="X12680" s="53"/>
      <c r="Y12680" s="55"/>
    </row>
    <row r="12681" spans="21:25" x14ac:dyDescent="0.2">
      <c r="U12681" s="55"/>
      <c r="V12681" s="53"/>
      <c r="W12681" s="53"/>
      <c r="X12681" s="53"/>
      <c r="Y12681" s="55"/>
    </row>
    <row r="12682" spans="21:25" x14ac:dyDescent="0.2">
      <c r="U12682" s="55"/>
      <c r="V12682" s="53"/>
      <c r="W12682" s="53"/>
      <c r="X12682" s="53"/>
      <c r="Y12682" s="55"/>
    </row>
    <row r="12683" spans="21:25" x14ac:dyDescent="0.2">
      <c r="U12683" s="55"/>
      <c r="V12683" s="53"/>
      <c r="W12683" s="53"/>
      <c r="X12683" s="53"/>
      <c r="Y12683" s="55"/>
    </row>
    <row r="12684" spans="21:25" x14ac:dyDescent="0.2">
      <c r="U12684" s="55"/>
      <c r="V12684" s="53"/>
      <c r="W12684" s="53"/>
      <c r="X12684" s="53"/>
      <c r="Y12684" s="55"/>
    </row>
    <row r="12685" spans="21:25" x14ac:dyDescent="0.2">
      <c r="U12685" s="55"/>
      <c r="V12685" s="53"/>
      <c r="W12685" s="53"/>
      <c r="X12685" s="53"/>
      <c r="Y12685" s="55"/>
    </row>
    <row r="12686" spans="21:25" x14ac:dyDescent="0.2">
      <c r="U12686" s="55"/>
      <c r="V12686" s="53"/>
      <c r="W12686" s="53"/>
      <c r="X12686" s="53"/>
      <c r="Y12686" s="55"/>
    </row>
    <row r="12687" spans="21:25" x14ac:dyDescent="0.2">
      <c r="U12687" s="55"/>
      <c r="V12687" s="53"/>
      <c r="W12687" s="53"/>
      <c r="X12687" s="53"/>
      <c r="Y12687" s="55"/>
    </row>
    <row r="12688" spans="21:25" x14ac:dyDescent="0.2">
      <c r="U12688" s="55"/>
      <c r="V12688" s="53"/>
      <c r="W12688" s="53"/>
      <c r="X12688" s="53"/>
      <c r="Y12688" s="55"/>
    </row>
    <row r="12689" spans="21:25" x14ac:dyDescent="0.2">
      <c r="U12689" s="55"/>
      <c r="V12689" s="53"/>
      <c r="W12689" s="53"/>
      <c r="X12689" s="53"/>
      <c r="Y12689" s="55"/>
    </row>
    <row r="12690" spans="21:25" x14ac:dyDescent="0.2">
      <c r="U12690" s="55"/>
      <c r="V12690" s="53"/>
      <c r="W12690" s="53"/>
      <c r="X12690" s="53"/>
      <c r="Y12690" s="55"/>
    </row>
    <row r="12691" spans="21:25" x14ac:dyDescent="0.2">
      <c r="U12691" s="55"/>
      <c r="V12691" s="53"/>
      <c r="W12691" s="53"/>
      <c r="X12691" s="53"/>
      <c r="Y12691" s="55"/>
    </row>
    <row r="12692" spans="21:25" x14ac:dyDescent="0.2">
      <c r="U12692" s="55"/>
      <c r="V12692" s="53"/>
      <c r="W12692" s="53"/>
      <c r="X12692" s="53"/>
      <c r="Y12692" s="55"/>
    </row>
    <row r="12693" spans="21:25" x14ac:dyDescent="0.2">
      <c r="U12693" s="55"/>
      <c r="V12693" s="53"/>
      <c r="W12693" s="53"/>
      <c r="X12693" s="53"/>
      <c r="Y12693" s="55"/>
    </row>
    <row r="12694" spans="21:25" x14ac:dyDescent="0.2">
      <c r="U12694" s="55"/>
      <c r="V12694" s="53"/>
      <c r="W12694" s="53"/>
      <c r="X12694" s="53"/>
      <c r="Y12694" s="55"/>
    </row>
    <row r="12695" spans="21:25" x14ac:dyDescent="0.2">
      <c r="U12695" s="55"/>
      <c r="V12695" s="53"/>
      <c r="W12695" s="53"/>
      <c r="X12695" s="53"/>
      <c r="Y12695" s="55"/>
    </row>
    <row r="12696" spans="21:25" x14ac:dyDescent="0.2">
      <c r="U12696" s="55"/>
      <c r="V12696" s="53"/>
      <c r="W12696" s="53"/>
      <c r="X12696" s="53"/>
      <c r="Y12696" s="55"/>
    </row>
    <row r="12697" spans="21:25" x14ac:dyDescent="0.2">
      <c r="U12697" s="55"/>
      <c r="V12697" s="53"/>
      <c r="W12697" s="53"/>
      <c r="X12697" s="53"/>
      <c r="Y12697" s="55"/>
    </row>
    <row r="12698" spans="21:25" x14ac:dyDescent="0.2">
      <c r="U12698" s="55"/>
      <c r="V12698" s="53"/>
      <c r="W12698" s="53"/>
      <c r="X12698" s="53"/>
      <c r="Y12698" s="55"/>
    </row>
    <row r="12699" spans="21:25" x14ac:dyDescent="0.2">
      <c r="U12699" s="55"/>
      <c r="V12699" s="53"/>
      <c r="W12699" s="53"/>
      <c r="X12699" s="53"/>
      <c r="Y12699" s="55"/>
    </row>
    <row r="12700" spans="21:25" x14ac:dyDescent="0.2">
      <c r="U12700" s="55"/>
      <c r="V12700" s="53"/>
      <c r="W12700" s="53"/>
      <c r="X12700" s="53"/>
      <c r="Y12700" s="55"/>
    </row>
    <row r="12701" spans="21:25" x14ac:dyDescent="0.2">
      <c r="U12701" s="55"/>
      <c r="V12701" s="53"/>
      <c r="W12701" s="53"/>
      <c r="X12701" s="53"/>
      <c r="Y12701" s="55"/>
    </row>
    <row r="12702" spans="21:25" x14ac:dyDescent="0.2">
      <c r="U12702" s="55"/>
      <c r="V12702" s="53"/>
      <c r="W12702" s="53"/>
      <c r="X12702" s="53"/>
      <c r="Y12702" s="55"/>
    </row>
    <row r="12703" spans="21:25" x14ac:dyDescent="0.2">
      <c r="U12703" s="55"/>
      <c r="V12703" s="53"/>
      <c r="W12703" s="53"/>
      <c r="X12703" s="53"/>
      <c r="Y12703" s="55"/>
    </row>
    <row r="12704" spans="21:25" x14ac:dyDescent="0.2">
      <c r="U12704" s="55"/>
      <c r="V12704" s="53"/>
      <c r="W12704" s="53"/>
      <c r="X12704" s="53"/>
      <c r="Y12704" s="55"/>
    </row>
    <row r="12705" spans="21:25" x14ac:dyDescent="0.2">
      <c r="U12705" s="55"/>
      <c r="V12705" s="53"/>
      <c r="W12705" s="53"/>
      <c r="X12705" s="53"/>
      <c r="Y12705" s="55"/>
    </row>
    <row r="12706" spans="21:25" x14ac:dyDescent="0.2">
      <c r="U12706" s="55"/>
      <c r="V12706" s="53"/>
      <c r="W12706" s="53"/>
      <c r="X12706" s="53"/>
      <c r="Y12706" s="55"/>
    </row>
    <row r="12707" spans="21:25" x14ac:dyDescent="0.2">
      <c r="U12707" s="55"/>
      <c r="V12707" s="53"/>
      <c r="W12707" s="53"/>
      <c r="X12707" s="53"/>
      <c r="Y12707" s="55"/>
    </row>
    <row r="12708" spans="21:25" x14ac:dyDescent="0.2">
      <c r="U12708" s="55"/>
      <c r="V12708" s="53"/>
      <c r="W12708" s="53"/>
      <c r="X12708" s="53"/>
      <c r="Y12708" s="55"/>
    </row>
    <row r="12709" spans="21:25" x14ac:dyDescent="0.2">
      <c r="U12709" s="55"/>
      <c r="V12709" s="53"/>
      <c r="W12709" s="53"/>
      <c r="X12709" s="53"/>
      <c r="Y12709" s="55"/>
    </row>
    <row r="12710" spans="21:25" x14ac:dyDescent="0.2">
      <c r="U12710" s="55"/>
      <c r="V12710" s="53"/>
      <c r="W12710" s="53"/>
      <c r="X12710" s="53"/>
      <c r="Y12710" s="55"/>
    </row>
    <row r="12711" spans="21:25" x14ac:dyDescent="0.2">
      <c r="U12711" s="55"/>
      <c r="V12711" s="53"/>
      <c r="W12711" s="53"/>
      <c r="X12711" s="53"/>
      <c r="Y12711" s="55"/>
    </row>
    <row r="12712" spans="21:25" x14ac:dyDescent="0.2">
      <c r="U12712" s="55"/>
      <c r="V12712" s="53"/>
      <c r="W12712" s="53"/>
      <c r="X12712" s="53"/>
      <c r="Y12712" s="55"/>
    </row>
    <row r="12713" spans="21:25" x14ac:dyDescent="0.2">
      <c r="U12713" s="55"/>
      <c r="V12713" s="53"/>
      <c r="W12713" s="53"/>
      <c r="X12713" s="53"/>
      <c r="Y12713" s="55"/>
    </row>
    <row r="12714" spans="21:25" x14ac:dyDescent="0.2">
      <c r="U12714" s="55"/>
      <c r="V12714" s="53"/>
      <c r="W12714" s="53"/>
      <c r="X12714" s="53"/>
      <c r="Y12714" s="55"/>
    </row>
    <row r="12715" spans="21:25" x14ac:dyDescent="0.2">
      <c r="U12715" s="55"/>
      <c r="V12715" s="53"/>
      <c r="W12715" s="53"/>
      <c r="X12715" s="53"/>
      <c r="Y12715" s="55"/>
    </row>
    <row r="12716" spans="21:25" x14ac:dyDescent="0.2">
      <c r="U12716" s="55"/>
      <c r="V12716" s="53"/>
      <c r="W12716" s="53"/>
      <c r="X12716" s="53"/>
      <c r="Y12716" s="55"/>
    </row>
    <row r="12717" spans="21:25" x14ac:dyDescent="0.2">
      <c r="U12717" s="55"/>
      <c r="V12717" s="53"/>
      <c r="W12717" s="53"/>
      <c r="X12717" s="53"/>
      <c r="Y12717" s="55"/>
    </row>
    <row r="12718" spans="21:25" x14ac:dyDescent="0.2">
      <c r="U12718" s="55"/>
      <c r="V12718" s="53"/>
      <c r="W12718" s="53"/>
      <c r="X12718" s="53"/>
      <c r="Y12718" s="55"/>
    </row>
    <row r="12719" spans="21:25" x14ac:dyDescent="0.2">
      <c r="U12719" s="55"/>
      <c r="V12719" s="53"/>
      <c r="W12719" s="53"/>
      <c r="X12719" s="53"/>
      <c r="Y12719" s="55"/>
    </row>
    <row r="12720" spans="21:25" x14ac:dyDescent="0.2">
      <c r="U12720" s="55"/>
      <c r="V12720" s="53"/>
      <c r="W12720" s="53"/>
      <c r="X12720" s="53"/>
      <c r="Y12720" s="55"/>
    </row>
    <row r="12721" spans="21:25" x14ac:dyDescent="0.2">
      <c r="U12721" s="55"/>
      <c r="V12721" s="53"/>
      <c r="W12721" s="53"/>
      <c r="X12721" s="53"/>
      <c r="Y12721" s="55"/>
    </row>
    <row r="12722" spans="21:25" x14ac:dyDescent="0.2">
      <c r="U12722" s="55"/>
      <c r="V12722" s="53"/>
      <c r="W12722" s="53"/>
      <c r="X12722" s="53"/>
      <c r="Y12722" s="55"/>
    </row>
    <row r="12723" spans="21:25" x14ac:dyDescent="0.2">
      <c r="U12723" s="55"/>
      <c r="V12723" s="53"/>
      <c r="W12723" s="53"/>
      <c r="X12723" s="53"/>
      <c r="Y12723" s="55"/>
    </row>
    <row r="12724" spans="21:25" x14ac:dyDescent="0.2">
      <c r="U12724" s="55"/>
      <c r="V12724" s="53"/>
      <c r="W12724" s="53"/>
      <c r="X12724" s="53"/>
      <c r="Y12724" s="55"/>
    </row>
    <row r="12725" spans="21:25" x14ac:dyDescent="0.2">
      <c r="U12725" s="55"/>
      <c r="V12725" s="53"/>
      <c r="W12725" s="53"/>
      <c r="X12725" s="53"/>
      <c r="Y12725" s="55"/>
    </row>
    <row r="12726" spans="21:25" x14ac:dyDescent="0.2">
      <c r="U12726" s="55"/>
      <c r="V12726" s="53"/>
      <c r="W12726" s="53"/>
      <c r="X12726" s="53"/>
      <c r="Y12726" s="55"/>
    </row>
    <row r="12727" spans="21:25" x14ac:dyDescent="0.2">
      <c r="U12727" s="55"/>
      <c r="V12727" s="53"/>
      <c r="W12727" s="53"/>
      <c r="X12727" s="53"/>
      <c r="Y12727" s="55"/>
    </row>
    <row r="12728" spans="21:25" x14ac:dyDescent="0.2">
      <c r="U12728" s="55"/>
      <c r="V12728" s="53"/>
      <c r="W12728" s="53"/>
      <c r="X12728" s="53"/>
      <c r="Y12728" s="55"/>
    </row>
    <row r="12729" spans="21:25" x14ac:dyDescent="0.2">
      <c r="U12729" s="55"/>
      <c r="V12729" s="53"/>
      <c r="W12729" s="53"/>
      <c r="X12729" s="53"/>
      <c r="Y12729" s="55"/>
    </row>
    <row r="12730" spans="21:25" x14ac:dyDescent="0.2">
      <c r="U12730" s="55"/>
      <c r="V12730" s="53"/>
      <c r="W12730" s="53"/>
      <c r="X12730" s="53"/>
      <c r="Y12730" s="55"/>
    </row>
    <row r="12731" spans="21:25" x14ac:dyDescent="0.2">
      <c r="U12731" s="55"/>
      <c r="V12731" s="53"/>
      <c r="W12731" s="53"/>
      <c r="X12731" s="53"/>
      <c r="Y12731" s="55"/>
    </row>
    <row r="12732" spans="21:25" x14ac:dyDescent="0.2">
      <c r="U12732" s="55"/>
      <c r="V12732" s="53"/>
      <c r="W12732" s="53"/>
      <c r="X12732" s="53"/>
      <c r="Y12732" s="55"/>
    </row>
    <row r="12733" spans="21:25" x14ac:dyDescent="0.2">
      <c r="U12733" s="55"/>
      <c r="V12733" s="53"/>
      <c r="W12733" s="53"/>
      <c r="X12733" s="53"/>
      <c r="Y12733" s="55"/>
    </row>
    <row r="12734" spans="21:25" x14ac:dyDescent="0.2">
      <c r="U12734" s="55"/>
      <c r="V12734" s="53"/>
      <c r="W12734" s="53"/>
      <c r="X12734" s="53"/>
      <c r="Y12734" s="55"/>
    </row>
    <row r="12735" spans="21:25" x14ac:dyDescent="0.2">
      <c r="U12735" s="55"/>
      <c r="V12735" s="53"/>
      <c r="W12735" s="53"/>
      <c r="X12735" s="53"/>
      <c r="Y12735" s="55"/>
    </row>
    <row r="12736" spans="21:25" x14ac:dyDescent="0.2">
      <c r="U12736" s="55"/>
      <c r="V12736" s="53"/>
      <c r="W12736" s="53"/>
      <c r="X12736" s="53"/>
      <c r="Y12736" s="55"/>
    </row>
    <row r="12737" spans="21:25" x14ac:dyDescent="0.2">
      <c r="U12737" s="55"/>
      <c r="V12737" s="53"/>
      <c r="W12737" s="53"/>
      <c r="X12737" s="53"/>
      <c r="Y12737" s="55"/>
    </row>
    <row r="12738" spans="21:25" x14ac:dyDescent="0.2">
      <c r="U12738" s="55"/>
      <c r="V12738" s="53"/>
      <c r="W12738" s="53"/>
      <c r="X12738" s="53"/>
      <c r="Y12738" s="55"/>
    </row>
    <row r="12739" spans="21:25" x14ac:dyDescent="0.2">
      <c r="U12739" s="55"/>
      <c r="V12739" s="53"/>
      <c r="W12739" s="53"/>
      <c r="X12739" s="53"/>
      <c r="Y12739" s="55"/>
    </row>
    <row r="12740" spans="21:25" x14ac:dyDescent="0.2">
      <c r="U12740" s="55"/>
      <c r="V12740" s="53"/>
      <c r="W12740" s="53"/>
      <c r="X12740" s="53"/>
      <c r="Y12740" s="55"/>
    </row>
    <row r="12741" spans="21:25" x14ac:dyDescent="0.2">
      <c r="U12741" s="55"/>
      <c r="V12741" s="53"/>
      <c r="W12741" s="53"/>
      <c r="X12741" s="53"/>
      <c r="Y12741" s="55"/>
    </row>
    <row r="12742" spans="21:25" x14ac:dyDescent="0.2">
      <c r="U12742" s="55"/>
      <c r="V12742" s="53"/>
      <c r="W12742" s="53"/>
      <c r="X12742" s="53"/>
      <c r="Y12742" s="55"/>
    </row>
    <row r="12743" spans="21:25" x14ac:dyDescent="0.2">
      <c r="U12743" s="55"/>
      <c r="V12743" s="53"/>
      <c r="W12743" s="53"/>
      <c r="X12743" s="53"/>
      <c r="Y12743" s="55"/>
    </row>
    <row r="12744" spans="21:25" x14ac:dyDescent="0.2">
      <c r="U12744" s="55"/>
      <c r="V12744" s="53"/>
      <c r="W12744" s="53"/>
      <c r="X12744" s="53"/>
      <c r="Y12744" s="55"/>
    </row>
    <row r="12745" spans="21:25" x14ac:dyDescent="0.2">
      <c r="U12745" s="55"/>
      <c r="V12745" s="53"/>
      <c r="W12745" s="53"/>
      <c r="X12745" s="53"/>
      <c r="Y12745" s="55"/>
    </row>
    <row r="12746" spans="21:25" x14ac:dyDescent="0.2">
      <c r="U12746" s="55"/>
      <c r="V12746" s="53"/>
      <c r="W12746" s="53"/>
      <c r="X12746" s="53"/>
      <c r="Y12746" s="55"/>
    </row>
    <row r="12747" spans="21:25" x14ac:dyDescent="0.2">
      <c r="U12747" s="55"/>
      <c r="V12747" s="53"/>
      <c r="W12747" s="53"/>
      <c r="X12747" s="53"/>
      <c r="Y12747" s="55"/>
    </row>
    <row r="12748" spans="21:25" x14ac:dyDescent="0.2">
      <c r="U12748" s="55"/>
      <c r="V12748" s="53"/>
      <c r="W12748" s="53"/>
      <c r="X12748" s="53"/>
      <c r="Y12748" s="55"/>
    </row>
    <row r="12749" spans="21:25" x14ac:dyDescent="0.2">
      <c r="U12749" s="55"/>
      <c r="V12749" s="53"/>
      <c r="W12749" s="53"/>
      <c r="X12749" s="53"/>
      <c r="Y12749" s="55"/>
    </row>
    <row r="12750" spans="21:25" x14ac:dyDescent="0.2">
      <c r="U12750" s="55"/>
      <c r="V12750" s="53"/>
      <c r="W12750" s="53"/>
      <c r="X12750" s="53"/>
      <c r="Y12750" s="55"/>
    </row>
    <row r="12751" spans="21:25" x14ac:dyDescent="0.2">
      <c r="U12751" s="55"/>
      <c r="V12751" s="53"/>
      <c r="W12751" s="53"/>
      <c r="X12751" s="53"/>
      <c r="Y12751" s="55"/>
    </row>
    <row r="12752" spans="21:25" x14ac:dyDescent="0.2">
      <c r="U12752" s="55"/>
      <c r="V12752" s="53"/>
      <c r="W12752" s="53"/>
      <c r="X12752" s="53"/>
      <c r="Y12752" s="55"/>
    </row>
    <row r="12753" spans="21:25" x14ac:dyDescent="0.2">
      <c r="U12753" s="55"/>
      <c r="V12753" s="53"/>
      <c r="W12753" s="53"/>
      <c r="X12753" s="53"/>
      <c r="Y12753" s="55"/>
    </row>
    <row r="12754" spans="21:25" x14ac:dyDescent="0.2">
      <c r="U12754" s="55"/>
      <c r="V12754" s="53"/>
      <c r="W12754" s="53"/>
      <c r="X12754" s="53"/>
      <c r="Y12754" s="55"/>
    </row>
    <row r="12755" spans="21:25" x14ac:dyDescent="0.2">
      <c r="U12755" s="55"/>
      <c r="V12755" s="53"/>
      <c r="W12755" s="53"/>
      <c r="X12755" s="53"/>
      <c r="Y12755" s="55"/>
    </row>
    <row r="12756" spans="21:25" x14ac:dyDescent="0.2">
      <c r="U12756" s="55"/>
      <c r="V12756" s="53"/>
      <c r="W12756" s="53"/>
      <c r="X12756" s="53"/>
      <c r="Y12756" s="55"/>
    </row>
    <row r="12757" spans="21:25" x14ac:dyDescent="0.2">
      <c r="U12757" s="55"/>
      <c r="V12757" s="53"/>
      <c r="W12757" s="53"/>
      <c r="X12757" s="53"/>
      <c r="Y12757" s="55"/>
    </row>
    <row r="12758" spans="21:25" x14ac:dyDescent="0.2">
      <c r="U12758" s="55"/>
      <c r="V12758" s="53"/>
      <c r="W12758" s="53"/>
      <c r="X12758" s="53"/>
      <c r="Y12758" s="55"/>
    </row>
    <row r="12759" spans="21:25" x14ac:dyDescent="0.2">
      <c r="U12759" s="55"/>
      <c r="V12759" s="53"/>
      <c r="W12759" s="53"/>
      <c r="X12759" s="53"/>
      <c r="Y12759" s="55"/>
    </row>
    <row r="12760" spans="21:25" x14ac:dyDescent="0.2">
      <c r="U12760" s="55"/>
      <c r="V12760" s="53"/>
      <c r="W12760" s="53"/>
      <c r="X12760" s="53"/>
      <c r="Y12760" s="55"/>
    </row>
    <row r="12761" spans="21:25" x14ac:dyDescent="0.2">
      <c r="U12761" s="55"/>
      <c r="V12761" s="53"/>
      <c r="W12761" s="53"/>
      <c r="X12761" s="53"/>
      <c r="Y12761" s="55"/>
    </row>
    <row r="12762" spans="21:25" x14ac:dyDescent="0.2">
      <c r="U12762" s="55"/>
      <c r="V12762" s="53"/>
      <c r="W12762" s="53"/>
      <c r="X12762" s="53"/>
      <c r="Y12762" s="55"/>
    </row>
    <row r="12763" spans="21:25" x14ac:dyDescent="0.2">
      <c r="U12763" s="55"/>
      <c r="V12763" s="53"/>
      <c r="W12763" s="53"/>
      <c r="X12763" s="53"/>
      <c r="Y12763" s="55"/>
    </row>
    <row r="12764" spans="21:25" x14ac:dyDescent="0.2">
      <c r="U12764" s="55"/>
      <c r="V12764" s="53"/>
      <c r="W12764" s="53"/>
      <c r="X12764" s="53"/>
      <c r="Y12764" s="55"/>
    </row>
    <row r="12765" spans="21:25" x14ac:dyDescent="0.2">
      <c r="U12765" s="55"/>
      <c r="V12765" s="53"/>
      <c r="W12765" s="53"/>
      <c r="X12765" s="53"/>
      <c r="Y12765" s="55"/>
    </row>
    <row r="12766" spans="21:25" x14ac:dyDescent="0.2">
      <c r="U12766" s="55"/>
      <c r="V12766" s="53"/>
      <c r="W12766" s="53"/>
      <c r="X12766" s="53"/>
      <c r="Y12766" s="55"/>
    </row>
    <row r="12767" spans="21:25" x14ac:dyDescent="0.2">
      <c r="U12767" s="55"/>
      <c r="V12767" s="53"/>
      <c r="W12767" s="53"/>
      <c r="X12767" s="53"/>
      <c r="Y12767" s="55"/>
    </row>
    <row r="12768" spans="21:25" x14ac:dyDescent="0.2">
      <c r="U12768" s="55"/>
      <c r="V12768" s="53"/>
      <c r="W12768" s="53"/>
      <c r="X12768" s="53"/>
      <c r="Y12768" s="55"/>
    </row>
    <row r="12769" spans="21:25" x14ac:dyDescent="0.2">
      <c r="U12769" s="55"/>
      <c r="V12769" s="53"/>
      <c r="W12769" s="53"/>
      <c r="X12769" s="53"/>
      <c r="Y12769" s="55"/>
    </row>
    <row r="12770" spans="21:25" x14ac:dyDescent="0.2">
      <c r="U12770" s="55"/>
      <c r="V12770" s="53"/>
      <c r="W12770" s="53"/>
      <c r="X12770" s="53"/>
      <c r="Y12770" s="55"/>
    </row>
    <row r="12771" spans="21:25" x14ac:dyDescent="0.2">
      <c r="U12771" s="55"/>
      <c r="V12771" s="53"/>
      <c r="W12771" s="53"/>
      <c r="X12771" s="53"/>
      <c r="Y12771" s="55"/>
    </row>
    <row r="12772" spans="21:25" x14ac:dyDescent="0.2">
      <c r="U12772" s="55"/>
      <c r="V12772" s="53"/>
      <c r="W12772" s="53"/>
      <c r="X12772" s="53"/>
      <c r="Y12772" s="55"/>
    </row>
    <row r="12773" spans="21:25" x14ac:dyDescent="0.2">
      <c r="U12773" s="55"/>
      <c r="V12773" s="53"/>
      <c r="W12773" s="53"/>
      <c r="X12773" s="53"/>
      <c r="Y12773" s="55"/>
    </row>
    <row r="12774" spans="21:25" x14ac:dyDescent="0.2">
      <c r="U12774" s="55"/>
      <c r="V12774" s="53"/>
      <c r="W12774" s="53"/>
      <c r="X12774" s="53"/>
      <c r="Y12774" s="55"/>
    </row>
    <row r="12775" spans="21:25" x14ac:dyDescent="0.2">
      <c r="U12775" s="55"/>
      <c r="V12775" s="53"/>
      <c r="W12775" s="53"/>
      <c r="X12775" s="53"/>
      <c r="Y12775" s="55"/>
    </row>
    <row r="12776" spans="21:25" x14ac:dyDescent="0.2">
      <c r="U12776" s="55"/>
      <c r="V12776" s="53"/>
      <c r="W12776" s="53"/>
      <c r="X12776" s="53"/>
      <c r="Y12776" s="55"/>
    </row>
    <row r="12777" spans="21:25" x14ac:dyDescent="0.2">
      <c r="U12777" s="55"/>
      <c r="V12777" s="53"/>
      <c r="W12777" s="53"/>
      <c r="X12777" s="53"/>
      <c r="Y12777" s="55"/>
    </row>
    <row r="12778" spans="21:25" x14ac:dyDescent="0.2">
      <c r="U12778" s="55"/>
      <c r="V12778" s="53"/>
      <c r="W12778" s="53"/>
      <c r="X12778" s="53"/>
      <c r="Y12778" s="55"/>
    </row>
    <row r="12779" spans="21:25" x14ac:dyDescent="0.2">
      <c r="U12779" s="55"/>
      <c r="V12779" s="53"/>
      <c r="W12779" s="53"/>
      <c r="X12779" s="53"/>
      <c r="Y12779" s="55"/>
    </row>
    <row r="12780" spans="21:25" x14ac:dyDescent="0.2">
      <c r="U12780" s="55"/>
      <c r="V12780" s="53"/>
      <c r="W12780" s="53"/>
      <c r="X12780" s="53"/>
      <c r="Y12780" s="55"/>
    </row>
    <row r="12781" spans="21:25" x14ac:dyDescent="0.2">
      <c r="U12781" s="55"/>
      <c r="V12781" s="53"/>
      <c r="W12781" s="53"/>
      <c r="X12781" s="53"/>
      <c r="Y12781" s="55"/>
    </row>
    <row r="12782" spans="21:25" x14ac:dyDescent="0.2">
      <c r="U12782" s="55"/>
      <c r="V12782" s="53"/>
      <c r="W12782" s="53"/>
      <c r="X12782" s="53"/>
      <c r="Y12782" s="55"/>
    </row>
    <row r="12783" spans="21:25" x14ac:dyDescent="0.2">
      <c r="U12783" s="55"/>
      <c r="V12783" s="53"/>
      <c r="W12783" s="53"/>
      <c r="X12783" s="53"/>
      <c r="Y12783" s="55"/>
    </row>
    <row r="12784" spans="21:25" x14ac:dyDescent="0.2">
      <c r="U12784" s="55"/>
      <c r="V12784" s="53"/>
      <c r="W12784" s="53"/>
      <c r="X12784" s="53"/>
      <c r="Y12784" s="55"/>
    </row>
    <row r="12785" spans="21:25" x14ac:dyDescent="0.2">
      <c r="U12785" s="55"/>
      <c r="V12785" s="53"/>
      <c r="W12785" s="53"/>
      <c r="X12785" s="53"/>
      <c r="Y12785" s="55"/>
    </row>
    <row r="12786" spans="21:25" x14ac:dyDescent="0.2">
      <c r="U12786" s="55"/>
      <c r="V12786" s="53"/>
      <c r="W12786" s="53"/>
      <c r="X12786" s="53"/>
      <c r="Y12786" s="55"/>
    </row>
    <row r="12787" spans="21:25" x14ac:dyDescent="0.2">
      <c r="U12787" s="55"/>
      <c r="V12787" s="53"/>
      <c r="W12787" s="53"/>
      <c r="X12787" s="53"/>
      <c r="Y12787" s="55"/>
    </row>
    <row r="12788" spans="21:25" x14ac:dyDescent="0.2">
      <c r="U12788" s="55"/>
      <c r="V12788" s="53"/>
      <c r="W12788" s="53"/>
      <c r="X12788" s="53"/>
      <c r="Y12788" s="55"/>
    </row>
    <row r="12789" spans="21:25" x14ac:dyDescent="0.2">
      <c r="U12789" s="55"/>
      <c r="V12789" s="53"/>
      <c r="W12789" s="53"/>
      <c r="X12789" s="53"/>
      <c r="Y12789" s="55"/>
    </row>
    <row r="12790" spans="21:25" x14ac:dyDescent="0.2">
      <c r="U12790" s="55"/>
      <c r="V12790" s="53"/>
      <c r="W12790" s="53"/>
      <c r="X12790" s="53"/>
      <c r="Y12790" s="55"/>
    </row>
    <row r="12791" spans="21:25" x14ac:dyDescent="0.2">
      <c r="U12791" s="55"/>
      <c r="V12791" s="53"/>
      <c r="W12791" s="53"/>
      <c r="X12791" s="53"/>
      <c r="Y12791" s="55"/>
    </row>
    <row r="12792" spans="21:25" x14ac:dyDescent="0.2">
      <c r="U12792" s="55"/>
      <c r="V12792" s="53"/>
      <c r="W12792" s="53"/>
      <c r="X12792" s="53"/>
      <c r="Y12792" s="55"/>
    </row>
    <row r="12793" spans="21:25" x14ac:dyDescent="0.2">
      <c r="U12793" s="55"/>
      <c r="V12793" s="53"/>
      <c r="W12793" s="53"/>
      <c r="X12793" s="53"/>
      <c r="Y12793" s="55"/>
    </row>
    <row r="12794" spans="21:25" x14ac:dyDescent="0.2">
      <c r="U12794" s="55"/>
      <c r="V12794" s="53"/>
      <c r="W12794" s="53"/>
      <c r="X12794" s="53"/>
      <c r="Y12794" s="55"/>
    </row>
    <row r="12795" spans="21:25" x14ac:dyDescent="0.2">
      <c r="U12795" s="55"/>
      <c r="V12795" s="53"/>
      <c r="W12795" s="53"/>
      <c r="X12795" s="53"/>
      <c r="Y12795" s="55"/>
    </row>
    <row r="12796" spans="21:25" x14ac:dyDescent="0.2">
      <c r="U12796" s="55"/>
      <c r="V12796" s="53"/>
      <c r="W12796" s="53"/>
      <c r="X12796" s="53"/>
      <c r="Y12796" s="55"/>
    </row>
    <row r="12797" spans="21:25" x14ac:dyDescent="0.2">
      <c r="U12797" s="55"/>
      <c r="V12797" s="53"/>
      <c r="W12797" s="53"/>
      <c r="X12797" s="53"/>
      <c r="Y12797" s="55"/>
    </row>
    <row r="12798" spans="21:25" x14ac:dyDescent="0.2">
      <c r="U12798" s="55"/>
      <c r="V12798" s="53"/>
      <c r="W12798" s="53"/>
      <c r="X12798" s="53"/>
      <c r="Y12798" s="55"/>
    </row>
    <row r="12799" spans="21:25" x14ac:dyDescent="0.2">
      <c r="U12799" s="55"/>
      <c r="V12799" s="53"/>
      <c r="W12799" s="53"/>
      <c r="X12799" s="53"/>
      <c r="Y12799" s="55"/>
    </row>
    <row r="12800" spans="21:25" x14ac:dyDescent="0.2">
      <c r="U12800" s="55"/>
      <c r="V12800" s="53"/>
      <c r="W12800" s="53"/>
      <c r="X12800" s="53"/>
      <c r="Y12800" s="55"/>
    </row>
    <row r="12801" spans="21:25" x14ac:dyDescent="0.2">
      <c r="U12801" s="55"/>
      <c r="V12801" s="53"/>
      <c r="W12801" s="53"/>
      <c r="X12801" s="53"/>
      <c r="Y12801" s="55"/>
    </row>
    <row r="12802" spans="21:25" x14ac:dyDescent="0.2">
      <c r="U12802" s="55"/>
      <c r="V12802" s="53"/>
      <c r="W12802" s="53"/>
      <c r="X12802" s="53"/>
      <c r="Y12802" s="55"/>
    </row>
    <row r="12803" spans="21:25" x14ac:dyDescent="0.2">
      <c r="U12803" s="55"/>
      <c r="V12803" s="53"/>
      <c r="W12803" s="53"/>
      <c r="X12803" s="53"/>
      <c r="Y12803" s="55"/>
    </row>
    <row r="12804" spans="21:25" x14ac:dyDescent="0.2">
      <c r="U12804" s="55"/>
      <c r="V12804" s="53"/>
      <c r="W12804" s="53"/>
      <c r="X12804" s="53"/>
      <c r="Y12804" s="55"/>
    </row>
    <row r="12805" spans="21:25" x14ac:dyDescent="0.2">
      <c r="U12805" s="55"/>
      <c r="V12805" s="53"/>
      <c r="W12805" s="53"/>
      <c r="X12805" s="53"/>
      <c r="Y12805" s="55"/>
    </row>
    <row r="12806" spans="21:25" x14ac:dyDescent="0.2">
      <c r="U12806" s="55"/>
      <c r="V12806" s="53"/>
      <c r="W12806" s="53"/>
      <c r="X12806" s="53"/>
      <c r="Y12806" s="55"/>
    </row>
    <row r="12807" spans="21:25" x14ac:dyDescent="0.2">
      <c r="U12807" s="55"/>
      <c r="V12807" s="53"/>
      <c r="W12807" s="53"/>
      <c r="X12807" s="53"/>
      <c r="Y12807" s="55"/>
    </row>
    <row r="12808" spans="21:25" x14ac:dyDescent="0.2">
      <c r="U12808" s="55"/>
      <c r="V12808" s="53"/>
      <c r="W12808" s="53"/>
      <c r="X12808" s="53"/>
      <c r="Y12808" s="55"/>
    </row>
    <row r="12809" spans="21:25" x14ac:dyDescent="0.2">
      <c r="U12809" s="55"/>
      <c r="V12809" s="53"/>
      <c r="W12809" s="53"/>
      <c r="X12809" s="53"/>
      <c r="Y12809" s="55"/>
    </row>
    <row r="12810" spans="21:25" x14ac:dyDescent="0.2">
      <c r="U12810" s="55"/>
      <c r="V12810" s="53"/>
      <c r="W12810" s="53"/>
      <c r="X12810" s="53"/>
      <c r="Y12810" s="55"/>
    </row>
    <row r="12811" spans="21:25" x14ac:dyDescent="0.2">
      <c r="U12811" s="55"/>
      <c r="V12811" s="53"/>
      <c r="W12811" s="53"/>
      <c r="X12811" s="53"/>
      <c r="Y12811" s="55"/>
    </row>
    <row r="12812" spans="21:25" x14ac:dyDescent="0.2">
      <c r="U12812" s="55"/>
      <c r="V12812" s="53"/>
      <c r="W12812" s="53"/>
      <c r="X12812" s="53"/>
      <c r="Y12812" s="55"/>
    </row>
    <row r="12813" spans="21:25" x14ac:dyDescent="0.2">
      <c r="U12813" s="55"/>
      <c r="V12813" s="53"/>
      <c r="W12813" s="53"/>
      <c r="X12813" s="53"/>
      <c r="Y12813" s="55"/>
    </row>
    <row r="12814" spans="21:25" x14ac:dyDescent="0.2">
      <c r="U12814" s="55"/>
      <c r="V12814" s="53"/>
      <c r="W12814" s="53"/>
      <c r="X12814" s="53"/>
      <c r="Y12814" s="55"/>
    </row>
    <row r="12815" spans="21:25" x14ac:dyDescent="0.2">
      <c r="U12815" s="55"/>
      <c r="V12815" s="53"/>
      <c r="W12815" s="53"/>
      <c r="X12815" s="53"/>
      <c r="Y12815" s="55"/>
    </row>
    <row r="12816" spans="21:25" x14ac:dyDescent="0.2">
      <c r="U12816" s="55"/>
      <c r="V12816" s="53"/>
      <c r="W12816" s="53"/>
      <c r="X12816" s="53"/>
      <c r="Y12816" s="55"/>
    </row>
    <row r="12817" spans="21:25" x14ac:dyDescent="0.2">
      <c r="U12817" s="55"/>
      <c r="V12817" s="53"/>
      <c r="W12817" s="53"/>
      <c r="X12817" s="53"/>
      <c r="Y12817" s="55"/>
    </row>
    <row r="12818" spans="21:25" x14ac:dyDescent="0.2">
      <c r="U12818" s="55"/>
      <c r="V12818" s="53"/>
      <c r="W12818" s="53"/>
      <c r="X12818" s="53"/>
      <c r="Y12818" s="55"/>
    </row>
    <row r="12819" spans="21:25" x14ac:dyDescent="0.2">
      <c r="U12819" s="55"/>
      <c r="V12819" s="53"/>
      <c r="W12819" s="53"/>
      <c r="X12819" s="53"/>
      <c r="Y12819" s="55"/>
    </row>
    <row r="12820" spans="21:25" x14ac:dyDescent="0.2">
      <c r="U12820" s="55"/>
      <c r="V12820" s="53"/>
      <c r="W12820" s="53"/>
      <c r="X12820" s="53"/>
      <c r="Y12820" s="55"/>
    </row>
    <row r="12821" spans="21:25" x14ac:dyDescent="0.2">
      <c r="U12821" s="55"/>
      <c r="V12821" s="53"/>
      <c r="W12821" s="53"/>
      <c r="X12821" s="53"/>
      <c r="Y12821" s="55"/>
    </row>
    <row r="12822" spans="21:25" x14ac:dyDescent="0.2">
      <c r="U12822" s="55"/>
      <c r="V12822" s="53"/>
      <c r="W12822" s="53"/>
      <c r="X12822" s="53"/>
      <c r="Y12822" s="55"/>
    </row>
    <row r="12823" spans="21:25" x14ac:dyDescent="0.2">
      <c r="U12823" s="55"/>
      <c r="V12823" s="53"/>
      <c r="W12823" s="53"/>
      <c r="X12823" s="53"/>
      <c r="Y12823" s="55"/>
    </row>
    <row r="12824" spans="21:25" x14ac:dyDescent="0.2">
      <c r="U12824" s="55"/>
      <c r="V12824" s="53"/>
      <c r="W12824" s="53"/>
      <c r="X12824" s="53"/>
      <c r="Y12824" s="55"/>
    </row>
    <row r="12825" spans="21:25" x14ac:dyDescent="0.2">
      <c r="U12825" s="55"/>
      <c r="V12825" s="53"/>
      <c r="W12825" s="53"/>
      <c r="X12825" s="53"/>
      <c r="Y12825" s="55"/>
    </row>
    <row r="12826" spans="21:25" x14ac:dyDescent="0.2">
      <c r="U12826" s="55"/>
      <c r="V12826" s="53"/>
      <c r="W12826" s="53"/>
      <c r="X12826" s="53"/>
      <c r="Y12826" s="55"/>
    </row>
    <row r="12827" spans="21:25" x14ac:dyDescent="0.2">
      <c r="U12827" s="55"/>
      <c r="V12827" s="53"/>
      <c r="W12827" s="53"/>
      <c r="X12827" s="53"/>
      <c r="Y12827" s="55"/>
    </row>
    <row r="12828" spans="21:25" x14ac:dyDescent="0.2">
      <c r="U12828" s="55"/>
      <c r="V12828" s="53"/>
      <c r="W12828" s="53"/>
      <c r="X12828" s="53"/>
      <c r="Y12828" s="55"/>
    </row>
    <row r="12829" spans="21:25" x14ac:dyDescent="0.2">
      <c r="U12829" s="55"/>
      <c r="V12829" s="53"/>
      <c r="W12829" s="53"/>
      <c r="X12829" s="53"/>
      <c r="Y12829" s="55"/>
    </row>
    <row r="12830" spans="21:25" x14ac:dyDescent="0.2">
      <c r="U12830" s="55"/>
      <c r="V12830" s="53"/>
      <c r="W12830" s="53"/>
      <c r="X12830" s="53"/>
      <c r="Y12830" s="55"/>
    </row>
    <row r="12831" spans="21:25" x14ac:dyDescent="0.2">
      <c r="U12831" s="55"/>
      <c r="V12831" s="53"/>
      <c r="W12831" s="53"/>
      <c r="X12831" s="53"/>
      <c r="Y12831" s="55"/>
    </row>
    <row r="12832" spans="21:25" x14ac:dyDescent="0.2">
      <c r="U12832" s="55"/>
      <c r="V12832" s="53"/>
      <c r="W12832" s="53"/>
      <c r="X12832" s="53"/>
      <c r="Y12832" s="55"/>
    </row>
    <row r="12833" spans="21:25" x14ac:dyDescent="0.2">
      <c r="U12833" s="55"/>
      <c r="V12833" s="53"/>
      <c r="W12833" s="53"/>
      <c r="X12833" s="53"/>
      <c r="Y12833" s="55"/>
    </row>
    <row r="12834" spans="21:25" x14ac:dyDescent="0.2">
      <c r="U12834" s="55"/>
      <c r="V12834" s="53"/>
      <c r="W12834" s="53"/>
      <c r="X12834" s="53"/>
      <c r="Y12834" s="55"/>
    </row>
    <row r="12835" spans="21:25" x14ac:dyDescent="0.2">
      <c r="U12835" s="55"/>
      <c r="V12835" s="53"/>
      <c r="W12835" s="53"/>
      <c r="X12835" s="53"/>
      <c r="Y12835" s="55"/>
    </row>
    <row r="12836" spans="21:25" x14ac:dyDescent="0.2">
      <c r="U12836" s="55"/>
      <c r="V12836" s="53"/>
      <c r="W12836" s="53"/>
      <c r="X12836" s="53"/>
      <c r="Y12836" s="55"/>
    </row>
    <row r="12837" spans="21:25" x14ac:dyDescent="0.2">
      <c r="U12837" s="55"/>
      <c r="V12837" s="53"/>
      <c r="W12837" s="53"/>
      <c r="X12837" s="53"/>
      <c r="Y12837" s="55"/>
    </row>
    <row r="12838" spans="21:25" x14ac:dyDescent="0.2">
      <c r="U12838" s="55"/>
      <c r="V12838" s="53"/>
      <c r="W12838" s="53"/>
      <c r="X12838" s="53"/>
      <c r="Y12838" s="55"/>
    </row>
    <row r="12839" spans="21:25" x14ac:dyDescent="0.2">
      <c r="U12839" s="55"/>
      <c r="V12839" s="53"/>
      <c r="W12839" s="53"/>
      <c r="X12839" s="53"/>
      <c r="Y12839" s="55"/>
    </row>
    <row r="12840" spans="21:25" x14ac:dyDescent="0.2">
      <c r="U12840" s="55"/>
      <c r="V12840" s="53"/>
      <c r="W12840" s="53"/>
      <c r="X12840" s="53"/>
      <c r="Y12840" s="55"/>
    </row>
    <row r="12841" spans="21:25" x14ac:dyDescent="0.2">
      <c r="U12841" s="55"/>
      <c r="V12841" s="53"/>
      <c r="W12841" s="53"/>
      <c r="X12841" s="53"/>
      <c r="Y12841" s="55"/>
    </row>
    <row r="12842" spans="21:25" x14ac:dyDescent="0.2">
      <c r="U12842" s="55"/>
      <c r="V12842" s="53"/>
      <c r="W12842" s="53"/>
      <c r="X12842" s="53"/>
      <c r="Y12842" s="55"/>
    </row>
    <row r="12843" spans="21:25" x14ac:dyDescent="0.2">
      <c r="U12843" s="55"/>
      <c r="V12843" s="53"/>
      <c r="W12843" s="53"/>
      <c r="X12843" s="53"/>
      <c r="Y12843" s="55"/>
    </row>
    <row r="12844" spans="21:25" x14ac:dyDescent="0.2">
      <c r="U12844" s="55"/>
      <c r="V12844" s="53"/>
      <c r="W12844" s="53"/>
      <c r="X12844" s="53"/>
      <c r="Y12844" s="55"/>
    </row>
    <row r="12845" spans="21:25" x14ac:dyDescent="0.2">
      <c r="U12845" s="55"/>
      <c r="V12845" s="53"/>
      <c r="W12845" s="53"/>
      <c r="X12845" s="53"/>
      <c r="Y12845" s="55"/>
    </row>
    <row r="12846" spans="21:25" x14ac:dyDescent="0.2">
      <c r="U12846" s="55"/>
      <c r="V12846" s="53"/>
      <c r="W12846" s="53"/>
      <c r="X12846" s="53"/>
      <c r="Y12846" s="55"/>
    </row>
    <row r="12847" spans="21:25" x14ac:dyDescent="0.2">
      <c r="U12847" s="55"/>
      <c r="V12847" s="53"/>
      <c r="W12847" s="53"/>
      <c r="X12847" s="53"/>
      <c r="Y12847" s="55"/>
    </row>
    <row r="12848" spans="21:25" x14ac:dyDescent="0.2">
      <c r="U12848" s="55"/>
      <c r="V12848" s="53"/>
      <c r="W12848" s="53"/>
      <c r="X12848" s="53"/>
      <c r="Y12848" s="55"/>
    </row>
    <row r="12849" spans="21:25" x14ac:dyDescent="0.2">
      <c r="U12849" s="55"/>
      <c r="V12849" s="53"/>
      <c r="W12849" s="53"/>
      <c r="X12849" s="53"/>
      <c r="Y12849" s="55"/>
    </row>
    <row r="12850" spans="21:25" x14ac:dyDescent="0.2">
      <c r="U12850" s="55"/>
      <c r="V12850" s="53"/>
      <c r="W12850" s="53"/>
      <c r="X12850" s="53"/>
      <c r="Y12850" s="55"/>
    </row>
    <row r="12851" spans="21:25" x14ac:dyDescent="0.2">
      <c r="U12851" s="55"/>
      <c r="V12851" s="53"/>
      <c r="W12851" s="53"/>
      <c r="X12851" s="53"/>
      <c r="Y12851" s="55"/>
    </row>
    <row r="12852" spans="21:25" x14ac:dyDescent="0.2">
      <c r="U12852" s="55"/>
      <c r="V12852" s="53"/>
      <c r="W12852" s="53"/>
      <c r="X12852" s="53"/>
      <c r="Y12852" s="55"/>
    </row>
    <row r="12853" spans="21:25" x14ac:dyDescent="0.2">
      <c r="U12853" s="55"/>
      <c r="V12853" s="53"/>
      <c r="W12853" s="53"/>
      <c r="X12853" s="53"/>
      <c r="Y12853" s="55"/>
    </row>
    <row r="12854" spans="21:25" x14ac:dyDescent="0.2">
      <c r="U12854" s="55"/>
      <c r="V12854" s="53"/>
      <c r="W12854" s="53"/>
      <c r="X12854" s="53"/>
      <c r="Y12854" s="55"/>
    </row>
    <row r="12855" spans="21:25" x14ac:dyDescent="0.2">
      <c r="U12855" s="55"/>
      <c r="V12855" s="53"/>
      <c r="W12855" s="53"/>
      <c r="X12855" s="53"/>
      <c r="Y12855" s="55"/>
    </row>
    <row r="12856" spans="21:25" x14ac:dyDescent="0.2">
      <c r="U12856" s="55"/>
      <c r="V12856" s="53"/>
      <c r="W12856" s="53"/>
      <c r="X12856" s="53"/>
      <c r="Y12856" s="55"/>
    </row>
    <row r="12857" spans="21:25" x14ac:dyDescent="0.2">
      <c r="U12857" s="55"/>
      <c r="V12857" s="53"/>
      <c r="W12857" s="53"/>
      <c r="X12857" s="53"/>
      <c r="Y12857" s="55"/>
    </row>
    <row r="12858" spans="21:25" x14ac:dyDescent="0.2">
      <c r="U12858" s="55"/>
      <c r="V12858" s="53"/>
      <c r="W12858" s="53"/>
      <c r="X12858" s="53"/>
      <c r="Y12858" s="55"/>
    </row>
    <row r="12859" spans="21:25" x14ac:dyDescent="0.2">
      <c r="U12859" s="55"/>
      <c r="V12859" s="53"/>
      <c r="W12859" s="53"/>
      <c r="X12859" s="53"/>
      <c r="Y12859" s="55"/>
    </row>
    <row r="12860" spans="21:25" x14ac:dyDescent="0.2">
      <c r="U12860" s="55"/>
      <c r="V12860" s="53"/>
      <c r="W12860" s="53"/>
      <c r="X12860" s="53"/>
      <c r="Y12860" s="55"/>
    </row>
    <row r="12861" spans="21:25" x14ac:dyDescent="0.2">
      <c r="U12861" s="55"/>
      <c r="V12861" s="53"/>
      <c r="W12861" s="53"/>
      <c r="X12861" s="53"/>
      <c r="Y12861" s="55"/>
    </row>
    <row r="12862" spans="21:25" x14ac:dyDescent="0.2">
      <c r="U12862" s="55"/>
      <c r="V12862" s="53"/>
      <c r="W12862" s="53"/>
      <c r="X12862" s="53"/>
      <c r="Y12862" s="55"/>
    </row>
    <row r="12863" spans="21:25" x14ac:dyDescent="0.2">
      <c r="U12863" s="55"/>
      <c r="V12863" s="53"/>
      <c r="W12863" s="53"/>
      <c r="X12863" s="53"/>
      <c r="Y12863" s="55"/>
    </row>
    <row r="12864" spans="21:25" x14ac:dyDescent="0.2">
      <c r="U12864" s="55"/>
      <c r="V12864" s="53"/>
      <c r="W12864" s="53"/>
      <c r="X12864" s="53"/>
      <c r="Y12864" s="55"/>
    </row>
    <row r="12865" spans="21:25" x14ac:dyDescent="0.2">
      <c r="U12865" s="55"/>
      <c r="V12865" s="53"/>
      <c r="W12865" s="53"/>
      <c r="X12865" s="53"/>
      <c r="Y12865" s="55"/>
    </row>
    <row r="12866" spans="21:25" x14ac:dyDescent="0.2">
      <c r="U12866" s="55"/>
      <c r="V12866" s="53"/>
      <c r="W12866" s="53"/>
      <c r="X12866" s="53"/>
      <c r="Y12866" s="55"/>
    </row>
    <row r="12867" spans="21:25" x14ac:dyDescent="0.2">
      <c r="U12867" s="55"/>
      <c r="V12867" s="53"/>
      <c r="W12867" s="53"/>
      <c r="X12867" s="53"/>
      <c r="Y12867" s="55"/>
    </row>
    <row r="12868" spans="21:25" x14ac:dyDescent="0.2">
      <c r="U12868" s="55"/>
      <c r="V12868" s="53"/>
      <c r="W12868" s="53"/>
      <c r="X12868" s="53"/>
      <c r="Y12868" s="55"/>
    </row>
    <row r="12869" spans="21:25" x14ac:dyDescent="0.2">
      <c r="U12869" s="55"/>
      <c r="V12869" s="53"/>
      <c r="W12869" s="53"/>
      <c r="X12869" s="53"/>
      <c r="Y12869" s="55"/>
    </row>
    <row r="12870" spans="21:25" x14ac:dyDescent="0.2">
      <c r="U12870" s="55"/>
      <c r="V12870" s="53"/>
      <c r="W12870" s="53"/>
      <c r="X12870" s="53"/>
      <c r="Y12870" s="55"/>
    </row>
    <row r="12871" spans="21:25" x14ac:dyDescent="0.2">
      <c r="U12871" s="55"/>
      <c r="V12871" s="53"/>
      <c r="W12871" s="53"/>
      <c r="X12871" s="53"/>
      <c r="Y12871" s="55"/>
    </row>
    <row r="12872" spans="21:25" x14ac:dyDescent="0.2">
      <c r="U12872" s="55"/>
      <c r="V12872" s="53"/>
      <c r="W12872" s="53"/>
      <c r="X12872" s="53"/>
      <c r="Y12872" s="55"/>
    </row>
    <row r="12873" spans="21:25" x14ac:dyDescent="0.2">
      <c r="U12873" s="55"/>
      <c r="V12873" s="53"/>
      <c r="W12873" s="53"/>
      <c r="X12873" s="53"/>
      <c r="Y12873" s="55"/>
    </row>
    <row r="12874" spans="21:25" x14ac:dyDescent="0.2">
      <c r="U12874" s="55"/>
      <c r="V12874" s="53"/>
      <c r="W12874" s="53"/>
      <c r="X12874" s="53"/>
      <c r="Y12874" s="55"/>
    </row>
    <row r="12875" spans="21:25" x14ac:dyDescent="0.2">
      <c r="U12875" s="55"/>
      <c r="V12875" s="53"/>
      <c r="W12875" s="53"/>
      <c r="X12875" s="53"/>
      <c r="Y12875" s="55"/>
    </row>
    <row r="12876" spans="21:25" x14ac:dyDescent="0.2">
      <c r="U12876" s="55"/>
      <c r="V12876" s="53"/>
      <c r="W12876" s="53"/>
      <c r="X12876" s="53"/>
      <c r="Y12876" s="55"/>
    </row>
    <row r="12877" spans="21:25" x14ac:dyDescent="0.2">
      <c r="U12877" s="55"/>
      <c r="V12877" s="53"/>
      <c r="W12877" s="53"/>
      <c r="X12877" s="53"/>
      <c r="Y12877" s="55"/>
    </row>
    <row r="12878" spans="21:25" x14ac:dyDescent="0.2">
      <c r="U12878" s="55"/>
      <c r="V12878" s="53"/>
      <c r="W12878" s="53"/>
      <c r="X12878" s="53"/>
      <c r="Y12878" s="55"/>
    </row>
    <row r="12879" spans="21:25" x14ac:dyDescent="0.2">
      <c r="U12879" s="55"/>
      <c r="V12879" s="53"/>
      <c r="W12879" s="53"/>
      <c r="X12879" s="53"/>
      <c r="Y12879" s="55"/>
    </row>
    <row r="12880" spans="21:25" x14ac:dyDescent="0.2">
      <c r="U12880" s="55"/>
      <c r="V12880" s="53"/>
      <c r="W12880" s="53"/>
      <c r="X12880" s="53"/>
      <c r="Y12880" s="55"/>
    </row>
    <row r="12881" spans="21:25" x14ac:dyDescent="0.2">
      <c r="U12881" s="55"/>
      <c r="V12881" s="53"/>
      <c r="W12881" s="53"/>
      <c r="X12881" s="53"/>
      <c r="Y12881" s="55"/>
    </row>
    <row r="12882" spans="21:25" x14ac:dyDescent="0.2">
      <c r="U12882" s="55"/>
      <c r="V12882" s="53"/>
      <c r="W12882" s="53"/>
      <c r="X12882" s="53"/>
      <c r="Y12882" s="55"/>
    </row>
    <row r="12883" spans="21:25" x14ac:dyDescent="0.2">
      <c r="U12883" s="55"/>
      <c r="V12883" s="53"/>
      <c r="W12883" s="53"/>
      <c r="X12883" s="53"/>
      <c r="Y12883" s="55"/>
    </row>
    <row r="12884" spans="21:25" x14ac:dyDescent="0.2">
      <c r="U12884" s="55"/>
      <c r="V12884" s="53"/>
      <c r="W12884" s="53"/>
      <c r="X12884" s="53"/>
      <c r="Y12884" s="55"/>
    </row>
    <row r="12885" spans="21:25" x14ac:dyDescent="0.2">
      <c r="U12885" s="55"/>
      <c r="V12885" s="53"/>
      <c r="W12885" s="53"/>
      <c r="X12885" s="53"/>
      <c r="Y12885" s="55"/>
    </row>
    <row r="12886" spans="21:25" x14ac:dyDescent="0.2">
      <c r="U12886" s="55"/>
      <c r="V12886" s="53"/>
      <c r="W12886" s="53"/>
      <c r="X12886" s="53"/>
      <c r="Y12886" s="55"/>
    </row>
    <row r="12887" spans="21:25" x14ac:dyDescent="0.2">
      <c r="U12887" s="55"/>
      <c r="V12887" s="53"/>
      <c r="W12887" s="53"/>
      <c r="X12887" s="53"/>
      <c r="Y12887" s="55"/>
    </row>
    <row r="12888" spans="21:25" x14ac:dyDescent="0.2">
      <c r="U12888" s="55"/>
      <c r="V12888" s="53"/>
      <c r="W12888" s="53"/>
      <c r="X12888" s="53"/>
      <c r="Y12888" s="55"/>
    </row>
    <row r="12889" spans="21:25" x14ac:dyDescent="0.2">
      <c r="U12889" s="55"/>
      <c r="V12889" s="53"/>
      <c r="W12889" s="53"/>
      <c r="X12889" s="53"/>
      <c r="Y12889" s="55"/>
    </row>
    <row r="12890" spans="21:25" x14ac:dyDescent="0.2">
      <c r="U12890" s="55"/>
      <c r="V12890" s="53"/>
      <c r="W12890" s="53"/>
      <c r="X12890" s="53"/>
      <c r="Y12890" s="55"/>
    </row>
    <row r="12891" spans="21:25" x14ac:dyDescent="0.2">
      <c r="U12891" s="55"/>
      <c r="V12891" s="53"/>
      <c r="W12891" s="53"/>
      <c r="X12891" s="53"/>
      <c r="Y12891" s="55"/>
    </row>
    <row r="12892" spans="21:25" x14ac:dyDescent="0.2">
      <c r="U12892" s="55"/>
      <c r="V12892" s="53"/>
      <c r="W12892" s="53"/>
      <c r="X12892" s="53"/>
      <c r="Y12892" s="55"/>
    </row>
    <row r="12893" spans="21:25" x14ac:dyDescent="0.2">
      <c r="U12893" s="55"/>
      <c r="V12893" s="53"/>
      <c r="W12893" s="53"/>
      <c r="X12893" s="53"/>
      <c r="Y12893" s="55"/>
    </row>
    <row r="12894" spans="21:25" x14ac:dyDescent="0.2">
      <c r="U12894" s="55"/>
      <c r="V12894" s="53"/>
      <c r="W12894" s="53"/>
      <c r="X12894" s="53"/>
      <c r="Y12894" s="55"/>
    </row>
    <row r="12895" spans="21:25" x14ac:dyDescent="0.2">
      <c r="U12895" s="55"/>
      <c r="V12895" s="53"/>
      <c r="W12895" s="53"/>
      <c r="X12895" s="53"/>
      <c r="Y12895" s="55"/>
    </row>
    <row r="12896" spans="21:25" x14ac:dyDescent="0.2">
      <c r="U12896" s="55"/>
      <c r="V12896" s="53"/>
      <c r="W12896" s="53"/>
      <c r="X12896" s="53"/>
      <c r="Y12896" s="55"/>
    </row>
    <row r="12897" spans="21:25" x14ac:dyDescent="0.2">
      <c r="U12897" s="55"/>
      <c r="V12897" s="53"/>
      <c r="W12897" s="53"/>
      <c r="X12897" s="53"/>
      <c r="Y12897" s="55"/>
    </row>
    <row r="12898" spans="21:25" x14ac:dyDescent="0.2">
      <c r="U12898" s="55"/>
      <c r="V12898" s="53"/>
      <c r="W12898" s="53"/>
      <c r="X12898" s="53"/>
      <c r="Y12898" s="55"/>
    </row>
    <row r="12899" spans="21:25" x14ac:dyDescent="0.2">
      <c r="U12899" s="55"/>
      <c r="V12899" s="53"/>
      <c r="W12899" s="53"/>
      <c r="X12899" s="53"/>
      <c r="Y12899" s="55"/>
    </row>
    <row r="12900" spans="21:25" x14ac:dyDescent="0.2">
      <c r="U12900" s="55"/>
      <c r="V12900" s="53"/>
      <c r="W12900" s="53"/>
      <c r="X12900" s="53"/>
      <c r="Y12900" s="55"/>
    </row>
    <row r="12901" spans="21:25" x14ac:dyDescent="0.2">
      <c r="U12901" s="55"/>
      <c r="V12901" s="53"/>
      <c r="W12901" s="53"/>
      <c r="X12901" s="53"/>
      <c r="Y12901" s="55"/>
    </row>
    <row r="12902" spans="21:25" x14ac:dyDescent="0.2">
      <c r="U12902" s="55"/>
      <c r="V12902" s="53"/>
      <c r="W12902" s="53"/>
      <c r="X12902" s="53"/>
      <c r="Y12902" s="55"/>
    </row>
    <row r="12903" spans="21:25" x14ac:dyDescent="0.2">
      <c r="U12903" s="55"/>
      <c r="V12903" s="53"/>
      <c r="W12903" s="53"/>
      <c r="X12903" s="53"/>
      <c r="Y12903" s="55"/>
    </row>
    <row r="12904" spans="21:25" x14ac:dyDescent="0.2">
      <c r="U12904" s="55"/>
      <c r="V12904" s="53"/>
      <c r="W12904" s="53"/>
      <c r="X12904" s="53"/>
      <c r="Y12904" s="55"/>
    </row>
    <row r="12905" spans="21:25" x14ac:dyDescent="0.2">
      <c r="U12905" s="55"/>
      <c r="V12905" s="53"/>
      <c r="W12905" s="53"/>
      <c r="X12905" s="53"/>
      <c r="Y12905" s="55"/>
    </row>
    <row r="12906" spans="21:25" x14ac:dyDescent="0.2">
      <c r="U12906" s="55"/>
      <c r="V12906" s="53"/>
      <c r="W12906" s="53"/>
      <c r="X12906" s="53"/>
      <c r="Y12906" s="55"/>
    </row>
    <row r="12907" spans="21:25" x14ac:dyDescent="0.2">
      <c r="U12907" s="55"/>
      <c r="V12907" s="53"/>
      <c r="W12907" s="53"/>
      <c r="X12907" s="53"/>
      <c r="Y12907" s="55"/>
    </row>
    <row r="12908" spans="21:25" x14ac:dyDescent="0.2">
      <c r="U12908" s="55"/>
      <c r="V12908" s="53"/>
      <c r="W12908" s="53"/>
      <c r="X12908" s="53"/>
      <c r="Y12908" s="55"/>
    </row>
    <row r="12909" spans="21:25" x14ac:dyDescent="0.2">
      <c r="U12909" s="55"/>
      <c r="V12909" s="53"/>
      <c r="W12909" s="53"/>
      <c r="X12909" s="53"/>
      <c r="Y12909" s="55"/>
    </row>
    <row r="12910" spans="21:25" x14ac:dyDescent="0.2">
      <c r="U12910" s="55"/>
      <c r="V12910" s="53"/>
      <c r="W12910" s="53"/>
      <c r="X12910" s="53"/>
      <c r="Y12910" s="55"/>
    </row>
    <row r="12911" spans="21:25" x14ac:dyDescent="0.2">
      <c r="U12911" s="55"/>
      <c r="V12911" s="53"/>
      <c r="W12911" s="53"/>
      <c r="X12911" s="53"/>
      <c r="Y12911" s="55"/>
    </row>
    <row r="12912" spans="21:25" x14ac:dyDescent="0.2">
      <c r="U12912" s="55"/>
      <c r="V12912" s="53"/>
      <c r="W12912" s="53"/>
      <c r="X12912" s="53"/>
      <c r="Y12912" s="55"/>
    </row>
    <row r="12913" spans="21:25" x14ac:dyDescent="0.2">
      <c r="U12913" s="55"/>
      <c r="V12913" s="53"/>
      <c r="W12913" s="53"/>
      <c r="X12913" s="53"/>
      <c r="Y12913" s="55"/>
    </row>
    <row r="12914" spans="21:25" x14ac:dyDescent="0.2">
      <c r="U12914" s="55"/>
      <c r="V12914" s="53"/>
      <c r="W12914" s="53"/>
      <c r="X12914" s="53"/>
      <c r="Y12914" s="55"/>
    </row>
    <row r="12915" spans="21:25" x14ac:dyDescent="0.2">
      <c r="U12915" s="55"/>
      <c r="V12915" s="53"/>
      <c r="W12915" s="53"/>
      <c r="X12915" s="53"/>
      <c r="Y12915" s="55"/>
    </row>
    <row r="12916" spans="21:25" x14ac:dyDescent="0.2">
      <c r="U12916" s="55"/>
      <c r="V12916" s="53"/>
      <c r="W12916" s="53"/>
      <c r="X12916" s="53"/>
      <c r="Y12916" s="55"/>
    </row>
    <row r="12917" spans="21:25" x14ac:dyDescent="0.2">
      <c r="U12917" s="55"/>
      <c r="V12917" s="53"/>
      <c r="W12917" s="53"/>
      <c r="X12917" s="53"/>
      <c r="Y12917" s="55"/>
    </row>
    <row r="12918" spans="21:25" x14ac:dyDescent="0.2">
      <c r="U12918" s="55"/>
      <c r="V12918" s="53"/>
      <c r="W12918" s="53"/>
      <c r="X12918" s="53"/>
      <c r="Y12918" s="55"/>
    </row>
    <row r="12919" spans="21:25" x14ac:dyDescent="0.2">
      <c r="U12919" s="55"/>
      <c r="V12919" s="53"/>
      <c r="W12919" s="53"/>
      <c r="X12919" s="53"/>
      <c r="Y12919" s="55"/>
    </row>
    <row r="12920" spans="21:25" x14ac:dyDescent="0.2">
      <c r="U12920" s="55"/>
      <c r="V12920" s="53"/>
      <c r="W12920" s="53"/>
      <c r="X12920" s="53"/>
      <c r="Y12920" s="55"/>
    </row>
    <row r="12921" spans="21:25" x14ac:dyDescent="0.2">
      <c r="U12921" s="55"/>
      <c r="V12921" s="53"/>
      <c r="W12921" s="53"/>
      <c r="X12921" s="53"/>
      <c r="Y12921" s="55"/>
    </row>
    <row r="12922" spans="21:25" x14ac:dyDescent="0.2">
      <c r="U12922" s="55"/>
      <c r="V12922" s="53"/>
      <c r="W12922" s="53"/>
      <c r="X12922" s="53"/>
      <c r="Y12922" s="55"/>
    </row>
    <row r="12923" spans="21:25" x14ac:dyDescent="0.2">
      <c r="U12923" s="55"/>
      <c r="V12923" s="53"/>
      <c r="W12923" s="53"/>
      <c r="X12923" s="53"/>
      <c r="Y12923" s="55"/>
    </row>
    <row r="12924" spans="21:25" x14ac:dyDescent="0.2">
      <c r="U12924" s="55"/>
      <c r="V12924" s="53"/>
      <c r="W12924" s="53"/>
      <c r="X12924" s="53"/>
      <c r="Y12924" s="55"/>
    </row>
    <row r="12925" spans="21:25" x14ac:dyDescent="0.2">
      <c r="U12925" s="55"/>
      <c r="V12925" s="53"/>
      <c r="W12925" s="53"/>
      <c r="X12925" s="53"/>
      <c r="Y12925" s="55"/>
    </row>
    <row r="12926" spans="21:25" x14ac:dyDescent="0.2">
      <c r="U12926" s="55"/>
      <c r="V12926" s="53"/>
      <c r="W12926" s="53"/>
      <c r="X12926" s="53"/>
      <c r="Y12926" s="55"/>
    </row>
    <row r="12927" spans="21:25" x14ac:dyDescent="0.2">
      <c r="U12927" s="55"/>
      <c r="V12927" s="53"/>
      <c r="W12927" s="53"/>
      <c r="X12927" s="53"/>
      <c r="Y12927" s="55"/>
    </row>
    <row r="12928" spans="21:25" x14ac:dyDescent="0.2">
      <c r="U12928" s="55"/>
      <c r="V12928" s="53"/>
      <c r="W12928" s="53"/>
      <c r="X12928" s="53"/>
      <c r="Y12928" s="55"/>
    </row>
    <row r="12929" spans="21:25" x14ac:dyDescent="0.2">
      <c r="U12929" s="55"/>
      <c r="V12929" s="53"/>
      <c r="W12929" s="53"/>
      <c r="X12929" s="53"/>
      <c r="Y12929" s="55"/>
    </row>
    <row r="12930" spans="21:25" x14ac:dyDescent="0.2">
      <c r="U12930" s="55"/>
      <c r="V12930" s="53"/>
      <c r="W12930" s="53"/>
      <c r="X12930" s="53"/>
      <c r="Y12930" s="55"/>
    </row>
    <row r="12931" spans="21:25" x14ac:dyDescent="0.2">
      <c r="U12931" s="55"/>
      <c r="V12931" s="53"/>
      <c r="W12931" s="53"/>
      <c r="X12931" s="53"/>
      <c r="Y12931" s="55"/>
    </row>
    <row r="12932" spans="21:25" x14ac:dyDescent="0.2">
      <c r="U12932" s="55"/>
      <c r="V12932" s="53"/>
      <c r="W12932" s="53"/>
      <c r="X12932" s="53"/>
      <c r="Y12932" s="55"/>
    </row>
    <row r="12933" spans="21:25" x14ac:dyDescent="0.2">
      <c r="U12933" s="55"/>
      <c r="V12933" s="53"/>
      <c r="W12933" s="53"/>
      <c r="X12933" s="53"/>
      <c r="Y12933" s="55"/>
    </row>
    <row r="12934" spans="21:25" x14ac:dyDescent="0.2">
      <c r="U12934" s="55"/>
      <c r="V12934" s="53"/>
      <c r="W12934" s="53"/>
      <c r="X12934" s="53"/>
      <c r="Y12934" s="55"/>
    </row>
    <row r="12935" spans="21:25" x14ac:dyDescent="0.2">
      <c r="U12935" s="55"/>
      <c r="V12935" s="53"/>
      <c r="W12935" s="53"/>
      <c r="X12935" s="53"/>
      <c r="Y12935" s="55"/>
    </row>
    <row r="12936" spans="21:25" x14ac:dyDescent="0.2">
      <c r="U12936" s="55"/>
      <c r="V12936" s="53"/>
      <c r="W12936" s="53"/>
      <c r="X12936" s="53"/>
      <c r="Y12936" s="55"/>
    </row>
    <row r="12937" spans="21:25" x14ac:dyDescent="0.2">
      <c r="U12937" s="55"/>
      <c r="V12937" s="53"/>
      <c r="W12937" s="53"/>
      <c r="X12937" s="53"/>
      <c r="Y12937" s="55"/>
    </row>
    <row r="12938" spans="21:25" x14ac:dyDescent="0.2">
      <c r="U12938" s="55"/>
      <c r="V12938" s="53"/>
      <c r="W12938" s="53"/>
      <c r="X12938" s="53"/>
      <c r="Y12938" s="55"/>
    </row>
    <row r="12939" spans="21:25" x14ac:dyDescent="0.2">
      <c r="U12939" s="55"/>
      <c r="V12939" s="53"/>
      <c r="W12939" s="53"/>
      <c r="X12939" s="53"/>
      <c r="Y12939" s="55"/>
    </row>
    <row r="12940" spans="21:25" x14ac:dyDescent="0.2">
      <c r="U12940" s="55"/>
      <c r="V12940" s="53"/>
      <c r="W12940" s="53"/>
      <c r="X12940" s="53"/>
      <c r="Y12940" s="55"/>
    </row>
    <row r="12941" spans="21:25" x14ac:dyDescent="0.2">
      <c r="U12941" s="55"/>
      <c r="V12941" s="53"/>
      <c r="W12941" s="53"/>
      <c r="X12941" s="53"/>
      <c r="Y12941" s="55"/>
    </row>
    <row r="12942" spans="21:25" x14ac:dyDescent="0.2">
      <c r="U12942" s="55"/>
      <c r="V12942" s="53"/>
      <c r="W12942" s="53"/>
      <c r="X12942" s="53"/>
      <c r="Y12942" s="55"/>
    </row>
    <row r="12943" spans="21:25" x14ac:dyDescent="0.2">
      <c r="U12943" s="55"/>
      <c r="V12943" s="53"/>
      <c r="W12943" s="53"/>
      <c r="X12943" s="53"/>
      <c r="Y12943" s="55"/>
    </row>
    <row r="12944" spans="21:25" x14ac:dyDescent="0.2">
      <c r="U12944" s="55"/>
      <c r="V12944" s="53"/>
      <c r="W12944" s="53"/>
      <c r="X12944" s="53"/>
      <c r="Y12944" s="55"/>
    </row>
    <row r="12945" spans="21:25" x14ac:dyDescent="0.2">
      <c r="U12945" s="55"/>
      <c r="V12945" s="53"/>
      <c r="W12945" s="53"/>
      <c r="X12945" s="53"/>
      <c r="Y12945" s="55"/>
    </row>
    <row r="12946" spans="21:25" x14ac:dyDescent="0.2">
      <c r="U12946" s="55"/>
      <c r="V12946" s="53"/>
      <c r="W12946" s="53"/>
      <c r="X12946" s="53"/>
      <c r="Y12946" s="55"/>
    </row>
    <row r="12947" spans="21:25" x14ac:dyDescent="0.2">
      <c r="U12947" s="55"/>
      <c r="V12947" s="53"/>
      <c r="W12947" s="53"/>
      <c r="X12947" s="53"/>
      <c r="Y12947" s="55"/>
    </row>
    <row r="12948" spans="21:25" x14ac:dyDescent="0.2">
      <c r="U12948" s="55"/>
      <c r="V12948" s="53"/>
      <c r="W12948" s="53"/>
      <c r="X12948" s="53"/>
      <c r="Y12948" s="55"/>
    </row>
    <row r="12949" spans="21:25" x14ac:dyDescent="0.2">
      <c r="U12949" s="55"/>
      <c r="V12949" s="53"/>
      <c r="W12949" s="53"/>
      <c r="X12949" s="53"/>
      <c r="Y12949" s="55"/>
    </row>
    <row r="12950" spans="21:25" x14ac:dyDescent="0.2">
      <c r="U12950" s="55"/>
      <c r="V12950" s="53"/>
      <c r="W12950" s="53"/>
      <c r="X12950" s="53"/>
      <c r="Y12950" s="55"/>
    </row>
    <row r="12951" spans="21:25" x14ac:dyDescent="0.2">
      <c r="U12951" s="55"/>
      <c r="V12951" s="53"/>
      <c r="W12951" s="53"/>
      <c r="X12951" s="53"/>
      <c r="Y12951" s="55"/>
    </row>
    <row r="12952" spans="21:25" x14ac:dyDescent="0.2">
      <c r="U12952" s="55"/>
      <c r="V12952" s="53"/>
      <c r="W12952" s="53"/>
      <c r="X12952" s="53"/>
      <c r="Y12952" s="55"/>
    </row>
    <row r="12953" spans="21:25" x14ac:dyDescent="0.2">
      <c r="U12953" s="55"/>
      <c r="V12953" s="53"/>
      <c r="W12953" s="53"/>
      <c r="X12953" s="53"/>
      <c r="Y12953" s="55"/>
    </row>
    <row r="12954" spans="21:25" x14ac:dyDescent="0.2">
      <c r="U12954" s="55"/>
      <c r="V12954" s="53"/>
      <c r="W12954" s="53"/>
      <c r="X12954" s="53"/>
      <c r="Y12954" s="55"/>
    </row>
    <row r="12955" spans="21:25" x14ac:dyDescent="0.2">
      <c r="U12955" s="55"/>
      <c r="V12955" s="53"/>
      <c r="W12955" s="53"/>
      <c r="X12955" s="53"/>
      <c r="Y12955" s="55"/>
    </row>
    <row r="12956" spans="21:25" x14ac:dyDescent="0.2">
      <c r="U12956" s="55"/>
      <c r="V12956" s="53"/>
      <c r="W12956" s="53"/>
      <c r="X12956" s="53"/>
      <c r="Y12956" s="55"/>
    </row>
    <row r="12957" spans="21:25" x14ac:dyDescent="0.2">
      <c r="U12957" s="55"/>
      <c r="V12957" s="53"/>
      <c r="W12957" s="53"/>
      <c r="X12957" s="53"/>
      <c r="Y12957" s="55"/>
    </row>
    <row r="12958" spans="21:25" x14ac:dyDescent="0.2">
      <c r="U12958" s="55"/>
      <c r="V12958" s="53"/>
      <c r="W12958" s="53"/>
      <c r="X12958" s="53"/>
      <c r="Y12958" s="55"/>
    </row>
    <row r="12959" spans="21:25" x14ac:dyDescent="0.2">
      <c r="U12959" s="55"/>
      <c r="V12959" s="53"/>
      <c r="W12959" s="53"/>
      <c r="X12959" s="53"/>
      <c r="Y12959" s="55"/>
    </row>
    <row r="12960" spans="21:25" x14ac:dyDescent="0.2">
      <c r="U12960" s="55"/>
      <c r="V12960" s="53"/>
      <c r="W12960" s="53"/>
      <c r="X12960" s="53"/>
      <c r="Y12960" s="55"/>
    </row>
    <row r="12961" spans="21:25" x14ac:dyDescent="0.2">
      <c r="U12961" s="55"/>
      <c r="V12961" s="53"/>
      <c r="W12961" s="53"/>
      <c r="X12961" s="53"/>
      <c r="Y12961" s="55"/>
    </row>
    <row r="12962" spans="21:25" x14ac:dyDescent="0.2">
      <c r="U12962" s="55"/>
      <c r="V12962" s="53"/>
      <c r="W12962" s="53"/>
      <c r="X12962" s="53"/>
      <c r="Y12962" s="55"/>
    </row>
    <row r="12963" spans="21:25" x14ac:dyDescent="0.2">
      <c r="U12963" s="55"/>
      <c r="V12963" s="53"/>
      <c r="W12963" s="53"/>
      <c r="X12963" s="53"/>
      <c r="Y12963" s="55"/>
    </row>
    <row r="12964" spans="21:25" x14ac:dyDescent="0.2">
      <c r="U12964" s="55"/>
      <c r="V12964" s="53"/>
      <c r="W12964" s="53"/>
      <c r="X12964" s="53"/>
      <c r="Y12964" s="55"/>
    </row>
    <row r="12965" spans="21:25" x14ac:dyDescent="0.2">
      <c r="U12965" s="55"/>
      <c r="V12965" s="53"/>
      <c r="W12965" s="53"/>
      <c r="X12965" s="53"/>
      <c r="Y12965" s="55"/>
    </row>
    <row r="12966" spans="21:25" x14ac:dyDescent="0.2">
      <c r="U12966" s="55"/>
      <c r="V12966" s="53"/>
      <c r="W12966" s="53"/>
      <c r="X12966" s="53"/>
      <c r="Y12966" s="55"/>
    </row>
    <row r="12967" spans="21:25" x14ac:dyDescent="0.2">
      <c r="U12967" s="55"/>
      <c r="V12967" s="53"/>
      <c r="W12967" s="53"/>
      <c r="X12967" s="53"/>
      <c r="Y12967" s="55"/>
    </row>
    <row r="12968" spans="21:25" x14ac:dyDescent="0.2">
      <c r="U12968" s="55"/>
      <c r="V12968" s="53"/>
      <c r="W12968" s="53"/>
      <c r="X12968" s="53"/>
      <c r="Y12968" s="55"/>
    </row>
    <row r="12969" spans="21:25" x14ac:dyDescent="0.2">
      <c r="U12969" s="55"/>
      <c r="V12969" s="53"/>
      <c r="W12969" s="53"/>
      <c r="X12969" s="53"/>
      <c r="Y12969" s="55"/>
    </row>
    <row r="12970" spans="21:25" x14ac:dyDescent="0.2">
      <c r="U12970" s="55"/>
      <c r="V12970" s="53"/>
      <c r="W12970" s="53"/>
      <c r="X12970" s="53"/>
      <c r="Y12970" s="55"/>
    </row>
    <row r="12971" spans="21:25" x14ac:dyDescent="0.2">
      <c r="U12971" s="55"/>
      <c r="V12971" s="53"/>
      <c r="W12971" s="53"/>
      <c r="X12971" s="53"/>
      <c r="Y12971" s="55"/>
    </row>
    <row r="12972" spans="21:25" x14ac:dyDescent="0.2">
      <c r="U12972" s="55"/>
      <c r="V12972" s="53"/>
      <c r="W12972" s="53"/>
      <c r="X12972" s="53"/>
      <c r="Y12972" s="55"/>
    </row>
    <row r="12973" spans="21:25" x14ac:dyDescent="0.2">
      <c r="U12973" s="55"/>
      <c r="V12973" s="53"/>
      <c r="W12973" s="53"/>
      <c r="X12973" s="53"/>
      <c r="Y12973" s="55"/>
    </row>
    <row r="12974" spans="21:25" x14ac:dyDescent="0.2">
      <c r="U12974" s="55"/>
      <c r="V12974" s="53"/>
      <c r="W12974" s="53"/>
      <c r="X12974" s="53"/>
      <c r="Y12974" s="55"/>
    </row>
    <row r="12975" spans="21:25" x14ac:dyDescent="0.2">
      <c r="U12975" s="55"/>
      <c r="V12975" s="53"/>
      <c r="W12975" s="53"/>
      <c r="X12975" s="53"/>
      <c r="Y12975" s="55"/>
    </row>
    <row r="12976" spans="21:25" x14ac:dyDescent="0.2">
      <c r="U12976" s="55"/>
      <c r="V12976" s="53"/>
      <c r="W12976" s="53"/>
      <c r="X12976" s="53"/>
      <c r="Y12976" s="55"/>
    </row>
    <row r="12977" spans="21:25" x14ac:dyDescent="0.2">
      <c r="U12977" s="55"/>
      <c r="V12977" s="53"/>
      <c r="W12977" s="53"/>
      <c r="X12977" s="53"/>
      <c r="Y12977" s="55"/>
    </row>
    <row r="12978" spans="21:25" x14ac:dyDescent="0.2">
      <c r="U12978" s="55"/>
      <c r="V12978" s="53"/>
      <c r="W12978" s="53"/>
      <c r="X12978" s="53"/>
      <c r="Y12978" s="55"/>
    </row>
    <row r="12979" spans="21:25" x14ac:dyDescent="0.2">
      <c r="U12979" s="55"/>
      <c r="V12979" s="53"/>
      <c r="W12979" s="53"/>
      <c r="X12979" s="53"/>
      <c r="Y12979" s="55"/>
    </row>
    <row r="12980" spans="21:25" x14ac:dyDescent="0.2">
      <c r="U12980" s="55"/>
      <c r="V12980" s="53"/>
      <c r="W12980" s="53"/>
      <c r="X12980" s="53"/>
      <c r="Y12980" s="55"/>
    </row>
    <row r="12981" spans="21:25" x14ac:dyDescent="0.2">
      <c r="U12981" s="55"/>
      <c r="V12981" s="53"/>
      <c r="W12981" s="53"/>
      <c r="X12981" s="53"/>
      <c r="Y12981" s="55"/>
    </row>
    <row r="12982" spans="21:25" x14ac:dyDescent="0.2">
      <c r="U12982" s="55"/>
      <c r="V12982" s="53"/>
      <c r="W12982" s="53"/>
      <c r="X12982" s="53"/>
      <c r="Y12982" s="55"/>
    </row>
    <row r="12983" spans="21:25" x14ac:dyDescent="0.2">
      <c r="U12983" s="55"/>
      <c r="V12983" s="53"/>
      <c r="W12983" s="53"/>
      <c r="X12983" s="53"/>
      <c r="Y12983" s="55"/>
    </row>
    <row r="12984" spans="21:25" x14ac:dyDescent="0.2">
      <c r="U12984" s="55"/>
      <c r="V12984" s="53"/>
      <c r="W12984" s="53"/>
      <c r="X12984" s="53"/>
      <c r="Y12984" s="55"/>
    </row>
    <row r="12985" spans="21:25" x14ac:dyDescent="0.2">
      <c r="U12985" s="55"/>
      <c r="V12985" s="53"/>
      <c r="W12985" s="53"/>
      <c r="X12985" s="53"/>
      <c r="Y12985" s="55"/>
    </row>
    <row r="12986" spans="21:25" x14ac:dyDescent="0.2">
      <c r="U12986" s="55"/>
      <c r="V12986" s="53"/>
      <c r="W12986" s="53"/>
      <c r="X12986" s="53"/>
      <c r="Y12986" s="55"/>
    </row>
    <row r="12987" spans="21:25" x14ac:dyDescent="0.2">
      <c r="U12987" s="55"/>
      <c r="V12987" s="53"/>
      <c r="W12987" s="53"/>
      <c r="X12987" s="53"/>
      <c r="Y12987" s="55"/>
    </row>
    <row r="12988" spans="21:25" x14ac:dyDescent="0.2">
      <c r="U12988" s="55"/>
      <c r="V12988" s="53"/>
      <c r="W12988" s="53"/>
      <c r="X12988" s="53"/>
      <c r="Y12988" s="55"/>
    </row>
    <row r="12989" spans="21:25" x14ac:dyDescent="0.2">
      <c r="U12989" s="55"/>
      <c r="V12989" s="53"/>
      <c r="W12989" s="53"/>
      <c r="X12989" s="53"/>
      <c r="Y12989" s="55"/>
    </row>
    <row r="12990" spans="21:25" x14ac:dyDescent="0.2">
      <c r="U12990" s="55"/>
      <c r="V12990" s="53"/>
      <c r="W12990" s="53"/>
      <c r="X12990" s="53"/>
      <c r="Y12990" s="55"/>
    </row>
    <row r="12991" spans="21:25" x14ac:dyDescent="0.2">
      <c r="U12991" s="55"/>
      <c r="V12991" s="53"/>
      <c r="W12991" s="53"/>
      <c r="X12991" s="53"/>
      <c r="Y12991" s="55"/>
    </row>
    <row r="12992" spans="21:25" x14ac:dyDescent="0.2">
      <c r="U12992" s="55"/>
      <c r="V12992" s="53"/>
      <c r="W12992" s="53"/>
      <c r="X12992" s="53"/>
      <c r="Y12992" s="55"/>
    </row>
    <row r="12993" spans="21:25" x14ac:dyDescent="0.2">
      <c r="U12993" s="55"/>
      <c r="V12993" s="53"/>
      <c r="W12993" s="53"/>
      <c r="X12993" s="53"/>
      <c r="Y12993" s="55"/>
    </row>
    <row r="12994" spans="21:25" x14ac:dyDescent="0.2">
      <c r="U12994" s="55"/>
      <c r="V12994" s="53"/>
      <c r="W12994" s="53"/>
      <c r="X12994" s="53"/>
      <c r="Y12994" s="55"/>
    </row>
    <row r="12995" spans="21:25" x14ac:dyDescent="0.2">
      <c r="U12995" s="55"/>
      <c r="V12995" s="53"/>
      <c r="W12995" s="53"/>
      <c r="X12995" s="53"/>
      <c r="Y12995" s="55"/>
    </row>
    <row r="12996" spans="21:25" x14ac:dyDescent="0.2">
      <c r="U12996" s="55"/>
      <c r="V12996" s="53"/>
      <c r="W12996" s="53"/>
      <c r="X12996" s="53"/>
      <c r="Y12996" s="55"/>
    </row>
    <row r="12997" spans="21:25" x14ac:dyDescent="0.2">
      <c r="U12997" s="55"/>
      <c r="V12997" s="53"/>
      <c r="W12997" s="53"/>
      <c r="X12997" s="53"/>
      <c r="Y12997" s="55"/>
    </row>
    <row r="12998" spans="21:25" x14ac:dyDescent="0.2">
      <c r="U12998" s="55"/>
      <c r="V12998" s="53"/>
      <c r="W12998" s="53"/>
      <c r="X12998" s="53"/>
      <c r="Y12998" s="55"/>
    </row>
    <row r="12999" spans="21:25" x14ac:dyDescent="0.2">
      <c r="U12999" s="55"/>
      <c r="V12999" s="53"/>
      <c r="W12999" s="53"/>
      <c r="X12999" s="53"/>
      <c r="Y12999" s="55"/>
    </row>
    <row r="13000" spans="21:25" x14ac:dyDescent="0.2">
      <c r="U13000" s="55"/>
      <c r="V13000" s="53"/>
      <c r="W13000" s="53"/>
      <c r="X13000" s="53"/>
      <c r="Y13000" s="55"/>
    </row>
    <row r="13001" spans="21:25" x14ac:dyDescent="0.2">
      <c r="U13001" s="55"/>
      <c r="V13001" s="53"/>
      <c r="W13001" s="53"/>
      <c r="X13001" s="53"/>
      <c r="Y13001" s="55"/>
    </row>
    <row r="13002" spans="21:25" x14ac:dyDescent="0.2">
      <c r="U13002" s="55"/>
      <c r="V13002" s="53"/>
      <c r="W13002" s="53"/>
      <c r="X13002" s="53"/>
      <c r="Y13002" s="55"/>
    </row>
    <row r="13003" spans="21:25" x14ac:dyDescent="0.2">
      <c r="U13003" s="55"/>
      <c r="V13003" s="53"/>
      <c r="W13003" s="53"/>
      <c r="X13003" s="53"/>
      <c r="Y13003" s="55"/>
    </row>
    <row r="13004" spans="21:25" x14ac:dyDescent="0.2">
      <c r="U13004" s="55"/>
      <c r="V13004" s="53"/>
      <c r="W13004" s="53"/>
      <c r="X13004" s="53"/>
      <c r="Y13004" s="55"/>
    </row>
    <row r="13005" spans="21:25" x14ac:dyDescent="0.2">
      <c r="U13005" s="55"/>
      <c r="V13005" s="53"/>
      <c r="W13005" s="53"/>
      <c r="X13005" s="53"/>
      <c r="Y13005" s="55"/>
    </row>
    <row r="13006" spans="21:25" x14ac:dyDescent="0.2">
      <c r="U13006" s="55"/>
      <c r="V13006" s="53"/>
      <c r="W13006" s="53"/>
      <c r="X13006" s="53"/>
      <c r="Y13006" s="55"/>
    </row>
    <row r="13007" spans="21:25" x14ac:dyDescent="0.2">
      <c r="U13007" s="55"/>
      <c r="V13007" s="53"/>
      <c r="W13007" s="53"/>
      <c r="X13007" s="53"/>
      <c r="Y13007" s="55"/>
    </row>
    <row r="13008" spans="21:25" x14ac:dyDescent="0.2">
      <c r="U13008" s="55"/>
      <c r="V13008" s="53"/>
      <c r="W13008" s="53"/>
      <c r="X13008" s="53"/>
      <c r="Y13008" s="55"/>
    </row>
    <row r="13009" spans="21:25" x14ac:dyDescent="0.2">
      <c r="U13009" s="55"/>
      <c r="V13009" s="53"/>
      <c r="W13009" s="53"/>
      <c r="X13009" s="53"/>
      <c r="Y13009" s="55"/>
    </row>
    <row r="13010" spans="21:25" x14ac:dyDescent="0.2">
      <c r="U13010" s="55"/>
      <c r="V13010" s="53"/>
      <c r="W13010" s="53"/>
      <c r="X13010" s="53"/>
      <c r="Y13010" s="55"/>
    </row>
    <row r="13011" spans="21:25" x14ac:dyDescent="0.2">
      <c r="U13011" s="55"/>
      <c r="V13011" s="53"/>
      <c r="W13011" s="53"/>
      <c r="X13011" s="53"/>
      <c r="Y13011" s="55"/>
    </row>
    <row r="13012" spans="21:25" x14ac:dyDescent="0.2">
      <c r="U13012" s="55"/>
      <c r="V13012" s="53"/>
      <c r="W13012" s="53"/>
      <c r="X13012" s="53"/>
      <c r="Y13012" s="55"/>
    </row>
    <row r="13013" spans="21:25" x14ac:dyDescent="0.2">
      <c r="U13013" s="55"/>
      <c r="V13013" s="53"/>
      <c r="W13013" s="53"/>
      <c r="X13013" s="53"/>
      <c r="Y13013" s="55"/>
    </row>
    <row r="13014" spans="21:25" x14ac:dyDescent="0.2">
      <c r="U13014" s="55"/>
      <c r="V13014" s="53"/>
      <c r="W13014" s="53"/>
      <c r="X13014" s="53"/>
      <c r="Y13014" s="55"/>
    </row>
    <row r="13015" spans="21:25" x14ac:dyDescent="0.2">
      <c r="U13015" s="55"/>
      <c r="V13015" s="53"/>
      <c r="W13015" s="53"/>
      <c r="X13015" s="53"/>
      <c r="Y13015" s="55"/>
    </row>
    <row r="13016" spans="21:25" x14ac:dyDescent="0.2">
      <c r="U13016" s="55"/>
      <c r="V13016" s="53"/>
      <c r="W13016" s="53"/>
      <c r="X13016" s="53"/>
      <c r="Y13016" s="55"/>
    </row>
    <row r="13017" spans="21:25" x14ac:dyDescent="0.2">
      <c r="U13017" s="55"/>
      <c r="V13017" s="53"/>
      <c r="W13017" s="53"/>
      <c r="X13017" s="53"/>
      <c r="Y13017" s="55"/>
    </row>
    <row r="13018" spans="21:25" x14ac:dyDescent="0.2">
      <c r="U13018" s="55"/>
      <c r="V13018" s="53"/>
      <c r="W13018" s="53"/>
      <c r="X13018" s="53"/>
      <c r="Y13018" s="55"/>
    </row>
    <row r="13019" spans="21:25" x14ac:dyDescent="0.2">
      <c r="U13019" s="55"/>
      <c r="V13019" s="53"/>
      <c r="W13019" s="53"/>
      <c r="X13019" s="53"/>
      <c r="Y13019" s="55"/>
    </row>
    <row r="13020" spans="21:25" x14ac:dyDescent="0.2">
      <c r="U13020" s="55"/>
      <c r="V13020" s="53"/>
      <c r="W13020" s="53"/>
      <c r="X13020" s="53"/>
      <c r="Y13020" s="55"/>
    </row>
    <row r="13021" spans="21:25" x14ac:dyDescent="0.2">
      <c r="U13021" s="55"/>
      <c r="V13021" s="53"/>
      <c r="W13021" s="53"/>
      <c r="X13021" s="53"/>
      <c r="Y13021" s="55"/>
    </row>
    <row r="13022" spans="21:25" x14ac:dyDescent="0.2">
      <c r="U13022" s="55"/>
      <c r="V13022" s="53"/>
      <c r="W13022" s="53"/>
      <c r="X13022" s="53"/>
      <c r="Y13022" s="55"/>
    </row>
    <row r="13023" spans="21:25" x14ac:dyDescent="0.2">
      <c r="U13023" s="55"/>
      <c r="V13023" s="53"/>
      <c r="W13023" s="53"/>
      <c r="X13023" s="53"/>
      <c r="Y13023" s="55"/>
    </row>
    <row r="13024" spans="21:25" x14ac:dyDescent="0.2">
      <c r="U13024" s="55"/>
      <c r="V13024" s="53"/>
      <c r="W13024" s="53"/>
      <c r="X13024" s="53"/>
      <c r="Y13024" s="55"/>
    </row>
    <row r="13025" spans="21:25" x14ac:dyDescent="0.2">
      <c r="U13025" s="55"/>
      <c r="V13025" s="53"/>
      <c r="W13025" s="53"/>
      <c r="X13025" s="53"/>
      <c r="Y13025" s="55"/>
    </row>
    <row r="13026" spans="21:25" x14ac:dyDescent="0.2">
      <c r="U13026" s="55"/>
      <c r="V13026" s="53"/>
      <c r="W13026" s="53"/>
      <c r="X13026" s="53"/>
      <c r="Y13026" s="55"/>
    </row>
    <row r="13027" spans="21:25" x14ac:dyDescent="0.2">
      <c r="U13027" s="55"/>
      <c r="V13027" s="53"/>
      <c r="W13027" s="53"/>
      <c r="X13027" s="53"/>
      <c r="Y13027" s="55"/>
    </row>
    <row r="13028" spans="21:25" x14ac:dyDescent="0.2">
      <c r="U13028" s="55"/>
      <c r="V13028" s="53"/>
      <c r="W13028" s="53"/>
      <c r="X13028" s="53"/>
      <c r="Y13028" s="55"/>
    </row>
    <row r="13029" spans="21:25" x14ac:dyDescent="0.2">
      <c r="U13029" s="55"/>
      <c r="V13029" s="53"/>
      <c r="W13029" s="53"/>
      <c r="X13029" s="53"/>
      <c r="Y13029" s="55"/>
    </row>
    <row r="13030" spans="21:25" x14ac:dyDescent="0.2">
      <c r="U13030" s="55"/>
      <c r="V13030" s="53"/>
      <c r="W13030" s="53"/>
      <c r="X13030" s="53"/>
      <c r="Y13030" s="55"/>
    </row>
    <row r="13031" spans="21:25" x14ac:dyDescent="0.2">
      <c r="U13031" s="55"/>
      <c r="V13031" s="53"/>
      <c r="W13031" s="53"/>
      <c r="X13031" s="53"/>
      <c r="Y13031" s="55"/>
    </row>
    <row r="13032" spans="21:25" x14ac:dyDescent="0.2">
      <c r="U13032" s="55"/>
      <c r="V13032" s="53"/>
      <c r="W13032" s="53"/>
      <c r="X13032" s="53"/>
      <c r="Y13032" s="55"/>
    </row>
    <row r="13033" spans="21:25" x14ac:dyDescent="0.2">
      <c r="U13033" s="55"/>
      <c r="V13033" s="53"/>
      <c r="W13033" s="53"/>
      <c r="X13033" s="53"/>
      <c r="Y13033" s="55"/>
    </row>
    <row r="13034" spans="21:25" x14ac:dyDescent="0.2">
      <c r="U13034" s="55"/>
      <c r="V13034" s="53"/>
      <c r="W13034" s="53"/>
      <c r="X13034" s="53"/>
      <c r="Y13034" s="55"/>
    </row>
    <row r="13035" spans="21:25" x14ac:dyDescent="0.2">
      <c r="U13035" s="55"/>
      <c r="V13035" s="53"/>
      <c r="W13035" s="53"/>
      <c r="X13035" s="53"/>
      <c r="Y13035" s="55"/>
    </row>
    <row r="13036" spans="21:25" x14ac:dyDescent="0.2">
      <c r="U13036" s="55"/>
      <c r="V13036" s="53"/>
      <c r="W13036" s="53"/>
      <c r="X13036" s="53"/>
      <c r="Y13036" s="55"/>
    </row>
    <row r="13037" spans="21:25" x14ac:dyDescent="0.2">
      <c r="U13037" s="55"/>
      <c r="V13037" s="53"/>
      <c r="W13037" s="53"/>
      <c r="X13037" s="53"/>
      <c r="Y13037" s="55"/>
    </row>
    <row r="13038" spans="21:25" x14ac:dyDescent="0.2">
      <c r="U13038" s="55"/>
      <c r="V13038" s="53"/>
      <c r="W13038" s="53"/>
      <c r="X13038" s="53"/>
      <c r="Y13038" s="55"/>
    </row>
    <row r="13039" spans="21:25" x14ac:dyDescent="0.2">
      <c r="U13039" s="55"/>
      <c r="V13039" s="53"/>
      <c r="W13039" s="53"/>
      <c r="X13039" s="53"/>
      <c r="Y13039" s="55"/>
    </row>
    <row r="13040" spans="21:25" x14ac:dyDescent="0.2">
      <c r="U13040" s="55"/>
      <c r="V13040" s="53"/>
      <c r="W13040" s="53"/>
      <c r="X13040" s="53"/>
      <c r="Y13040" s="55"/>
    </row>
    <row r="13041" spans="21:25" x14ac:dyDescent="0.2">
      <c r="U13041" s="55"/>
      <c r="V13041" s="53"/>
      <c r="W13041" s="53"/>
      <c r="X13041" s="53"/>
      <c r="Y13041" s="55"/>
    </row>
    <row r="13042" spans="21:25" x14ac:dyDescent="0.2">
      <c r="U13042" s="55"/>
      <c r="V13042" s="53"/>
      <c r="W13042" s="53"/>
      <c r="X13042" s="53"/>
      <c r="Y13042" s="55"/>
    </row>
    <row r="13043" spans="21:25" x14ac:dyDescent="0.2">
      <c r="U13043" s="55"/>
      <c r="V13043" s="53"/>
      <c r="W13043" s="53"/>
      <c r="X13043" s="53"/>
      <c r="Y13043" s="55"/>
    </row>
    <row r="13044" spans="21:25" x14ac:dyDescent="0.2">
      <c r="U13044" s="55"/>
      <c r="V13044" s="53"/>
      <c r="W13044" s="53"/>
      <c r="X13044" s="53"/>
      <c r="Y13044" s="55"/>
    </row>
    <row r="13045" spans="21:25" x14ac:dyDescent="0.2">
      <c r="U13045" s="55"/>
      <c r="V13045" s="53"/>
      <c r="W13045" s="53"/>
      <c r="X13045" s="53"/>
      <c r="Y13045" s="55"/>
    </row>
    <row r="13046" spans="21:25" x14ac:dyDescent="0.2">
      <c r="U13046" s="55"/>
      <c r="V13046" s="53"/>
      <c r="W13046" s="53"/>
      <c r="X13046" s="53"/>
      <c r="Y13046" s="55"/>
    </row>
    <row r="13047" spans="21:25" x14ac:dyDescent="0.2">
      <c r="U13047" s="55"/>
      <c r="V13047" s="53"/>
      <c r="W13047" s="53"/>
      <c r="X13047" s="53"/>
      <c r="Y13047" s="55"/>
    </row>
    <row r="13048" spans="21:25" x14ac:dyDescent="0.2">
      <c r="U13048" s="55"/>
      <c r="V13048" s="53"/>
      <c r="W13048" s="53"/>
      <c r="X13048" s="53"/>
      <c r="Y13048" s="55"/>
    </row>
    <row r="13049" spans="21:25" x14ac:dyDescent="0.2">
      <c r="U13049" s="55"/>
      <c r="V13049" s="53"/>
      <c r="W13049" s="53"/>
      <c r="X13049" s="53"/>
      <c r="Y13049" s="55"/>
    </row>
    <row r="13050" spans="21:25" x14ac:dyDescent="0.2">
      <c r="U13050" s="55"/>
      <c r="V13050" s="53"/>
      <c r="W13050" s="53"/>
      <c r="X13050" s="53"/>
      <c r="Y13050" s="55"/>
    </row>
    <row r="13051" spans="21:25" x14ac:dyDescent="0.2">
      <c r="U13051" s="55"/>
      <c r="V13051" s="53"/>
      <c r="W13051" s="53"/>
      <c r="X13051" s="53"/>
      <c r="Y13051" s="55"/>
    </row>
    <row r="13052" spans="21:25" x14ac:dyDescent="0.2">
      <c r="U13052" s="55"/>
      <c r="V13052" s="53"/>
      <c r="W13052" s="53"/>
      <c r="X13052" s="53"/>
      <c r="Y13052" s="55"/>
    </row>
    <row r="13053" spans="21:25" x14ac:dyDescent="0.2">
      <c r="U13053" s="55"/>
      <c r="V13053" s="53"/>
      <c r="W13053" s="53"/>
      <c r="X13053" s="53"/>
      <c r="Y13053" s="55"/>
    </row>
    <row r="13054" spans="21:25" x14ac:dyDescent="0.2">
      <c r="U13054" s="55"/>
      <c r="V13054" s="53"/>
      <c r="W13054" s="53"/>
      <c r="X13054" s="53"/>
      <c r="Y13054" s="55"/>
    </row>
    <row r="13055" spans="21:25" x14ac:dyDescent="0.2">
      <c r="U13055" s="55"/>
      <c r="V13055" s="53"/>
      <c r="W13055" s="53"/>
      <c r="X13055" s="53"/>
      <c r="Y13055" s="55"/>
    </row>
    <row r="13056" spans="21:25" x14ac:dyDescent="0.2">
      <c r="U13056" s="55"/>
      <c r="V13056" s="53"/>
      <c r="W13056" s="53"/>
      <c r="X13056" s="53"/>
      <c r="Y13056" s="55"/>
    </row>
    <row r="13057" spans="21:25" x14ac:dyDescent="0.2">
      <c r="U13057" s="55"/>
      <c r="V13057" s="53"/>
      <c r="W13057" s="53"/>
      <c r="X13057" s="53"/>
      <c r="Y13057" s="55"/>
    </row>
    <row r="13058" spans="21:25" x14ac:dyDescent="0.2">
      <c r="U13058" s="55"/>
      <c r="V13058" s="53"/>
      <c r="W13058" s="53"/>
      <c r="X13058" s="53"/>
      <c r="Y13058" s="55"/>
    </row>
    <row r="13059" spans="21:25" x14ac:dyDescent="0.2">
      <c r="U13059" s="55"/>
      <c r="V13059" s="53"/>
      <c r="W13059" s="53"/>
      <c r="X13059" s="53"/>
      <c r="Y13059" s="55"/>
    </row>
    <row r="13060" spans="21:25" x14ac:dyDescent="0.2">
      <c r="U13060" s="55"/>
      <c r="V13060" s="53"/>
      <c r="W13060" s="53"/>
      <c r="X13060" s="53"/>
      <c r="Y13060" s="55"/>
    </row>
    <row r="13061" spans="21:25" x14ac:dyDescent="0.2">
      <c r="U13061" s="55"/>
      <c r="V13061" s="53"/>
      <c r="W13061" s="53"/>
      <c r="X13061" s="53"/>
      <c r="Y13061" s="55"/>
    </row>
    <row r="13062" spans="21:25" x14ac:dyDescent="0.2">
      <c r="U13062" s="55"/>
      <c r="V13062" s="53"/>
      <c r="W13062" s="53"/>
      <c r="X13062" s="53"/>
      <c r="Y13062" s="55"/>
    </row>
    <row r="13063" spans="21:25" x14ac:dyDescent="0.2">
      <c r="U13063" s="55"/>
      <c r="V13063" s="53"/>
      <c r="W13063" s="53"/>
      <c r="X13063" s="53"/>
      <c r="Y13063" s="55"/>
    </row>
    <row r="13064" spans="21:25" x14ac:dyDescent="0.2">
      <c r="U13064" s="55"/>
      <c r="V13064" s="53"/>
      <c r="W13064" s="53"/>
      <c r="X13064" s="53"/>
      <c r="Y13064" s="55"/>
    </row>
    <row r="13065" spans="21:25" x14ac:dyDescent="0.2">
      <c r="U13065" s="55"/>
      <c r="V13065" s="53"/>
      <c r="W13065" s="53"/>
      <c r="X13065" s="53"/>
      <c r="Y13065" s="55"/>
    </row>
    <row r="13066" spans="21:25" x14ac:dyDescent="0.2">
      <c r="U13066" s="55"/>
      <c r="V13066" s="53"/>
      <c r="W13066" s="53"/>
      <c r="X13066" s="53"/>
      <c r="Y13066" s="55"/>
    </row>
    <row r="13067" spans="21:25" x14ac:dyDescent="0.2">
      <c r="U13067" s="55"/>
      <c r="V13067" s="53"/>
      <c r="W13067" s="53"/>
      <c r="X13067" s="53"/>
      <c r="Y13067" s="55"/>
    </row>
    <row r="13068" spans="21:25" x14ac:dyDescent="0.2">
      <c r="U13068" s="55"/>
      <c r="V13068" s="53"/>
      <c r="W13068" s="53"/>
      <c r="X13068" s="53"/>
      <c r="Y13068" s="55"/>
    </row>
    <row r="13069" spans="21:25" x14ac:dyDescent="0.2">
      <c r="U13069" s="55"/>
      <c r="V13069" s="53"/>
      <c r="W13069" s="53"/>
      <c r="X13069" s="53"/>
      <c r="Y13069" s="55"/>
    </row>
    <row r="13070" spans="21:25" x14ac:dyDescent="0.2">
      <c r="U13070" s="55"/>
      <c r="V13070" s="53"/>
      <c r="W13070" s="53"/>
      <c r="X13070" s="53"/>
      <c r="Y13070" s="55"/>
    </row>
    <row r="13071" spans="21:25" x14ac:dyDescent="0.2">
      <c r="U13071" s="55"/>
      <c r="V13071" s="53"/>
      <c r="W13071" s="53"/>
      <c r="X13071" s="53"/>
      <c r="Y13071" s="55"/>
    </row>
    <row r="13072" spans="21:25" x14ac:dyDescent="0.2">
      <c r="U13072" s="55"/>
      <c r="V13072" s="53"/>
      <c r="W13072" s="53"/>
      <c r="X13072" s="53"/>
      <c r="Y13072" s="55"/>
    </row>
    <row r="13073" spans="21:25" x14ac:dyDescent="0.2">
      <c r="U13073" s="55"/>
      <c r="V13073" s="53"/>
      <c r="W13073" s="53"/>
      <c r="X13073" s="53"/>
      <c r="Y13073" s="55"/>
    </row>
    <row r="13074" spans="21:25" x14ac:dyDescent="0.2">
      <c r="U13074" s="55"/>
      <c r="V13074" s="53"/>
      <c r="W13074" s="53"/>
      <c r="X13074" s="53"/>
      <c r="Y13074" s="55"/>
    </row>
    <row r="13075" spans="21:25" x14ac:dyDescent="0.2">
      <c r="U13075" s="55"/>
      <c r="V13075" s="53"/>
      <c r="W13075" s="53"/>
      <c r="X13075" s="53"/>
      <c r="Y13075" s="55"/>
    </row>
    <row r="13076" spans="21:25" x14ac:dyDescent="0.2">
      <c r="U13076" s="55"/>
      <c r="V13076" s="53"/>
      <c r="W13076" s="53"/>
      <c r="X13076" s="53"/>
      <c r="Y13076" s="55"/>
    </row>
    <row r="13077" spans="21:25" x14ac:dyDescent="0.2">
      <c r="U13077" s="55"/>
      <c r="V13077" s="53"/>
      <c r="W13077" s="53"/>
      <c r="X13077" s="53"/>
      <c r="Y13077" s="55"/>
    </row>
    <row r="13078" spans="21:25" x14ac:dyDescent="0.2">
      <c r="U13078" s="55"/>
      <c r="V13078" s="53"/>
      <c r="W13078" s="53"/>
      <c r="X13078" s="53"/>
      <c r="Y13078" s="55"/>
    </row>
    <row r="13079" spans="21:25" x14ac:dyDescent="0.2">
      <c r="U13079" s="55"/>
      <c r="V13079" s="53"/>
      <c r="W13079" s="53"/>
      <c r="X13079" s="53"/>
      <c r="Y13079" s="55"/>
    </row>
    <row r="13080" spans="21:25" x14ac:dyDescent="0.2">
      <c r="U13080" s="55"/>
      <c r="V13080" s="53"/>
      <c r="W13080" s="53"/>
      <c r="X13080" s="53"/>
      <c r="Y13080" s="55"/>
    </row>
    <row r="13081" spans="21:25" x14ac:dyDescent="0.2">
      <c r="U13081" s="55"/>
      <c r="V13081" s="53"/>
      <c r="W13081" s="53"/>
      <c r="X13081" s="53"/>
      <c r="Y13081" s="55"/>
    </row>
    <row r="13082" spans="21:25" x14ac:dyDescent="0.2">
      <c r="U13082" s="55"/>
      <c r="V13082" s="53"/>
      <c r="W13082" s="53"/>
      <c r="X13082" s="53"/>
      <c r="Y13082" s="55"/>
    </row>
    <row r="13083" spans="21:25" x14ac:dyDescent="0.2">
      <c r="U13083" s="55"/>
      <c r="V13083" s="53"/>
      <c r="W13083" s="53"/>
      <c r="X13083" s="53"/>
      <c r="Y13083" s="55"/>
    </row>
    <row r="13084" spans="21:25" x14ac:dyDescent="0.2">
      <c r="U13084" s="55"/>
      <c r="V13084" s="53"/>
      <c r="W13084" s="53"/>
      <c r="X13084" s="53"/>
      <c r="Y13084" s="55"/>
    </row>
    <row r="13085" spans="21:25" x14ac:dyDescent="0.2">
      <c r="U13085" s="55"/>
      <c r="V13085" s="53"/>
      <c r="W13085" s="53"/>
      <c r="X13085" s="53"/>
      <c r="Y13085" s="55"/>
    </row>
    <row r="13086" spans="21:25" x14ac:dyDescent="0.2">
      <c r="U13086" s="55"/>
      <c r="V13086" s="53"/>
      <c r="W13086" s="53"/>
      <c r="X13086" s="53"/>
      <c r="Y13086" s="55"/>
    </row>
    <row r="13087" spans="21:25" x14ac:dyDescent="0.2">
      <c r="U13087" s="55"/>
      <c r="V13087" s="53"/>
      <c r="W13087" s="53"/>
      <c r="X13087" s="53"/>
      <c r="Y13087" s="55"/>
    </row>
    <row r="13088" spans="21:25" x14ac:dyDescent="0.2">
      <c r="U13088" s="55"/>
      <c r="V13088" s="53"/>
      <c r="W13088" s="53"/>
      <c r="X13088" s="53"/>
      <c r="Y13088" s="55"/>
    </row>
    <row r="13089" spans="21:25" x14ac:dyDescent="0.2">
      <c r="U13089" s="55"/>
      <c r="V13089" s="53"/>
      <c r="W13089" s="53"/>
      <c r="X13089" s="53"/>
      <c r="Y13089" s="55"/>
    </row>
    <row r="13090" spans="21:25" x14ac:dyDescent="0.2">
      <c r="U13090" s="55"/>
      <c r="V13090" s="53"/>
      <c r="W13090" s="53"/>
      <c r="X13090" s="53"/>
      <c r="Y13090" s="55"/>
    </row>
    <row r="13091" spans="21:25" x14ac:dyDescent="0.2">
      <c r="U13091" s="55"/>
      <c r="V13091" s="53"/>
      <c r="W13091" s="53"/>
      <c r="X13091" s="53"/>
      <c r="Y13091" s="55"/>
    </row>
    <row r="13092" spans="21:25" x14ac:dyDescent="0.2">
      <c r="U13092" s="55"/>
      <c r="V13092" s="53"/>
      <c r="W13092" s="53"/>
      <c r="X13092" s="53"/>
      <c r="Y13092" s="55"/>
    </row>
    <row r="13093" spans="21:25" x14ac:dyDescent="0.2">
      <c r="U13093" s="55"/>
      <c r="V13093" s="53"/>
      <c r="W13093" s="53"/>
      <c r="X13093" s="53"/>
      <c r="Y13093" s="55"/>
    </row>
    <row r="13094" spans="21:25" x14ac:dyDescent="0.2">
      <c r="U13094" s="55"/>
      <c r="V13094" s="53"/>
      <c r="W13094" s="53"/>
      <c r="X13094" s="53"/>
      <c r="Y13094" s="55"/>
    </row>
    <row r="13095" spans="21:25" x14ac:dyDescent="0.2">
      <c r="U13095" s="55"/>
      <c r="V13095" s="53"/>
      <c r="W13095" s="53"/>
      <c r="X13095" s="53"/>
      <c r="Y13095" s="55"/>
    </row>
    <row r="13096" spans="21:25" x14ac:dyDescent="0.2">
      <c r="U13096" s="55"/>
      <c r="V13096" s="53"/>
      <c r="W13096" s="53"/>
      <c r="X13096" s="53"/>
      <c r="Y13096" s="55"/>
    </row>
    <row r="13097" spans="21:25" x14ac:dyDescent="0.2">
      <c r="U13097" s="55"/>
      <c r="V13097" s="53"/>
      <c r="W13097" s="53"/>
      <c r="X13097" s="53"/>
      <c r="Y13097" s="55"/>
    </row>
    <row r="13098" spans="21:25" x14ac:dyDescent="0.2">
      <c r="U13098" s="55"/>
      <c r="V13098" s="53"/>
      <c r="W13098" s="53"/>
      <c r="X13098" s="53"/>
      <c r="Y13098" s="55"/>
    </row>
    <row r="13099" spans="21:25" x14ac:dyDescent="0.2">
      <c r="U13099" s="55"/>
      <c r="V13099" s="53"/>
      <c r="W13099" s="53"/>
      <c r="X13099" s="53"/>
      <c r="Y13099" s="55"/>
    </row>
    <row r="13100" spans="21:25" x14ac:dyDescent="0.2">
      <c r="U13100" s="55"/>
      <c r="V13100" s="53"/>
      <c r="W13100" s="53"/>
      <c r="X13100" s="53"/>
      <c r="Y13100" s="55"/>
    </row>
    <row r="13101" spans="21:25" x14ac:dyDescent="0.2">
      <c r="U13101" s="55"/>
      <c r="V13101" s="53"/>
      <c r="W13101" s="53"/>
      <c r="X13101" s="53"/>
      <c r="Y13101" s="55"/>
    </row>
    <row r="13102" spans="21:25" x14ac:dyDescent="0.2">
      <c r="U13102" s="55"/>
      <c r="V13102" s="53"/>
      <c r="W13102" s="53"/>
      <c r="X13102" s="53"/>
      <c r="Y13102" s="55"/>
    </row>
    <row r="13103" spans="21:25" x14ac:dyDescent="0.2">
      <c r="U13103" s="55"/>
      <c r="V13103" s="53"/>
      <c r="W13103" s="53"/>
      <c r="X13103" s="53"/>
      <c r="Y13103" s="55"/>
    </row>
    <row r="13104" spans="21:25" x14ac:dyDescent="0.2">
      <c r="U13104" s="55"/>
      <c r="V13104" s="53"/>
      <c r="W13104" s="53"/>
      <c r="X13104" s="53"/>
      <c r="Y13104" s="55"/>
    </row>
    <row r="13105" spans="21:25" x14ac:dyDescent="0.2">
      <c r="U13105" s="55"/>
      <c r="V13105" s="53"/>
      <c r="W13105" s="53"/>
      <c r="X13105" s="53"/>
      <c r="Y13105" s="55"/>
    </row>
    <row r="13106" spans="21:25" x14ac:dyDescent="0.2">
      <c r="U13106" s="55"/>
      <c r="V13106" s="53"/>
      <c r="W13106" s="53"/>
      <c r="X13106" s="53"/>
      <c r="Y13106" s="55"/>
    </row>
    <row r="13107" spans="21:25" x14ac:dyDescent="0.2">
      <c r="U13107" s="55"/>
      <c r="V13107" s="53"/>
      <c r="W13107" s="53"/>
      <c r="X13107" s="53"/>
      <c r="Y13107" s="55"/>
    </row>
    <row r="13108" spans="21:25" x14ac:dyDescent="0.2">
      <c r="U13108" s="55"/>
      <c r="V13108" s="53"/>
      <c r="W13108" s="53"/>
      <c r="X13108" s="53"/>
      <c r="Y13108" s="55"/>
    </row>
    <row r="13109" spans="21:25" x14ac:dyDescent="0.2">
      <c r="U13109" s="55"/>
      <c r="V13109" s="53"/>
      <c r="W13109" s="53"/>
      <c r="X13109" s="53"/>
      <c r="Y13109" s="55"/>
    </row>
    <row r="13110" spans="21:25" x14ac:dyDescent="0.2">
      <c r="U13110" s="55"/>
      <c r="V13110" s="53"/>
      <c r="W13110" s="53"/>
      <c r="X13110" s="53"/>
      <c r="Y13110" s="55"/>
    </row>
    <row r="13111" spans="21:25" x14ac:dyDescent="0.2">
      <c r="U13111" s="55"/>
      <c r="V13111" s="53"/>
      <c r="W13111" s="53"/>
      <c r="X13111" s="53"/>
      <c r="Y13111" s="55"/>
    </row>
    <row r="13112" spans="21:25" x14ac:dyDescent="0.2">
      <c r="U13112" s="55"/>
      <c r="V13112" s="53"/>
      <c r="W13112" s="53"/>
      <c r="X13112" s="53"/>
      <c r="Y13112" s="55"/>
    </row>
    <row r="13113" spans="21:25" x14ac:dyDescent="0.2">
      <c r="U13113" s="55"/>
      <c r="V13113" s="53"/>
      <c r="W13113" s="53"/>
      <c r="X13113" s="53"/>
      <c r="Y13113" s="55"/>
    </row>
    <row r="13114" spans="21:25" x14ac:dyDescent="0.2">
      <c r="U13114" s="55"/>
      <c r="V13114" s="53"/>
      <c r="W13114" s="53"/>
      <c r="X13114" s="53"/>
      <c r="Y13114" s="55"/>
    </row>
    <row r="13115" spans="21:25" x14ac:dyDescent="0.2">
      <c r="U13115" s="55"/>
      <c r="V13115" s="53"/>
      <c r="W13115" s="53"/>
      <c r="X13115" s="53"/>
      <c r="Y13115" s="55"/>
    </row>
    <row r="13116" spans="21:25" x14ac:dyDescent="0.2">
      <c r="U13116" s="55"/>
      <c r="V13116" s="53"/>
      <c r="W13116" s="53"/>
      <c r="X13116" s="53"/>
      <c r="Y13116" s="55"/>
    </row>
    <row r="13117" spans="21:25" x14ac:dyDescent="0.2">
      <c r="U13117" s="55"/>
      <c r="V13117" s="53"/>
      <c r="W13117" s="53"/>
      <c r="X13117" s="53"/>
      <c r="Y13117" s="55"/>
    </row>
    <row r="13118" spans="21:25" x14ac:dyDescent="0.2">
      <c r="U13118" s="55"/>
      <c r="V13118" s="53"/>
      <c r="W13118" s="53"/>
      <c r="X13118" s="53"/>
      <c r="Y13118" s="55"/>
    </row>
    <row r="13119" spans="21:25" x14ac:dyDescent="0.2">
      <c r="U13119" s="55"/>
      <c r="V13119" s="53"/>
      <c r="W13119" s="53"/>
      <c r="X13119" s="53"/>
      <c r="Y13119" s="55"/>
    </row>
    <row r="13120" spans="21:25" x14ac:dyDescent="0.2">
      <c r="U13120" s="55"/>
      <c r="V13120" s="53"/>
      <c r="W13120" s="53"/>
      <c r="X13120" s="53"/>
      <c r="Y13120" s="55"/>
    </row>
    <row r="13121" spans="21:25" x14ac:dyDescent="0.2">
      <c r="U13121" s="55"/>
      <c r="V13121" s="53"/>
      <c r="W13121" s="53"/>
      <c r="X13121" s="53"/>
      <c r="Y13121" s="55"/>
    </row>
    <row r="13122" spans="21:25" x14ac:dyDescent="0.2">
      <c r="U13122" s="55"/>
      <c r="V13122" s="53"/>
      <c r="W13122" s="53"/>
      <c r="X13122" s="53"/>
      <c r="Y13122" s="55"/>
    </row>
    <row r="13123" spans="21:25" x14ac:dyDescent="0.2">
      <c r="U13123" s="55"/>
      <c r="V13123" s="53"/>
      <c r="W13123" s="53"/>
      <c r="X13123" s="53"/>
      <c r="Y13123" s="55"/>
    </row>
    <row r="13124" spans="21:25" x14ac:dyDescent="0.2">
      <c r="U13124" s="55"/>
      <c r="V13124" s="53"/>
      <c r="W13124" s="53"/>
      <c r="X13124" s="53"/>
      <c r="Y13124" s="55"/>
    </row>
    <row r="13125" spans="21:25" x14ac:dyDescent="0.2">
      <c r="U13125" s="55"/>
      <c r="V13125" s="53"/>
      <c r="W13125" s="53"/>
      <c r="X13125" s="53"/>
      <c r="Y13125" s="55"/>
    </row>
    <row r="13126" spans="21:25" x14ac:dyDescent="0.2">
      <c r="U13126" s="55"/>
      <c r="V13126" s="53"/>
      <c r="W13126" s="53"/>
      <c r="X13126" s="53"/>
      <c r="Y13126" s="55"/>
    </row>
    <row r="13127" spans="21:25" x14ac:dyDescent="0.2">
      <c r="U13127" s="55"/>
      <c r="V13127" s="53"/>
      <c r="W13127" s="53"/>
      <c r="X13127" s="53"/>
      <c r="Y13127" s="55"/>
    </row>
    <row r="13128" spans="21:25" x14ac:dyDescent="0.2">
      <c r="U13128" s="55"/>
      <c r="V13128" s="53"/>
      <c r="W13128" s="53"/>
      <c r="X13128" s="53"/>
      <c r="Y13128" s="55"/>
    </row>
    <row r="13129" spans="21:25" x14ac:dyDescent="0.2">
      <c r="U13129" s="55"/>
      <c r="V13129" s="53"/>
      <c r="W13129" s="53"/>
      <c r="X13129" s="53"/>
      <c r="Y13129" s="55"/>
    </row>
    <row r="13130" spans="21:25" x14ac:dyDescent="0.2">
      <c r="U13130" s="55"/>
      <c r="V13130" s="53"/>
      <c r="W13130" s="53"/>
      <c r="X13130" s="53"/>
      <c r="Y13130" s="55"/>
    </row>
    <row r="13131" spans="21:25" x14ac:dyDescent="0.2">
      <c r="U13131" s="55"/>
      <c r="V13131" s="53"/>
      <c r="W13131" s="53"/>
      <c r="X13131" s="53"/>
      <c r="Y13131" s="55"/>
    </row>
    <row r="13132" spans="21:25" x14ac:dyDescent="0.2">
      <c r="U13132" s="55"/>
      <c r="V13132" s="53"/>
      <c r="W13132" s="53"/>
      <c r="X13132" s="53"/>
      <c r="Y13132" s="55"/>
    </row>
    <row r="13133" spans="21:25" x14ac:dyDescent="0.2">
      <c r="U13133" s="55"/>
      <c r="V13133" s="53"/>
      <c r="W13133" s="53"/>
      <c r="X13133" s="53"/>
      <c r="Y13133" s="55"/>
    </row>
    <row r="13134" spans="21:25" x14ac:dyDescent="0.2">
      <c r="U13134" s="55"/>
      <c r="V13134" s="53"/>
      <c r="W13134" s="53"/>
      <c r="X13134" s="53"/>
      <c r="Y13134" s="55"/>
    </row>
    <row r="13135" spans="21:25" x14ac:dyDescent="0.2">
      <c r="U13135" s="55"/>
      <c r="V13135" s="53"/>
      <c r="W13135" s="53"/>
      <c r="X13135" s="53"/>
      <c r="Y13135" s="55"/>
    </row>
    <row r="13136" spans="21:25" x14ac:dyDescent="0.2">
      <c r="U13136" s="55"/>
      <c r="V13136" s="53"/>
      <c r="W13136" s="53"/>
      <c r="X13136" s="53"/>
      <c r="Y13136" s="55"/>
    </row>
    <row r="13137" spans="21:25" x14ac:dyDescent="0.2">
      <c r="U13137" s="55"/>
      <c r="V13137" s="53"/>
      <c r="W13137" s="53"/>
      <c r="X13137" s="53"/>
      <c r="Y13137" s="55"/>
    </row>
    <row r="13138" spans="21:25" x14ac:dyDescent="0.2">
      <c r="U13138" s="55"/>
      <c r="V13138" s="53"/>
      <c r="W13138" s="53"/>
      <c r="X13138" s="53"/>
      <c r="Y13138" s="55"/>
    </row>
    <row r="13139" spans="21:25" x14ac:dyDescent="0.2">
      <c r="U13139" s="55"/>
      <c r="V13139" s="53"/>
      <c r="W13139" s="53"/>
      <c r="X13139" s="53"/>
      <c r="Y13139" s="55"/>
    </row>
    <row r="13140" spans="21:25" x14ac:dyDescent="0.2">
      <c r="U13140" s="55"/>
      <c r="V13140" s="53"/>
      <c r="W13140" s="53"/>
      <c r="X13140" s="53"/>
      <c r="Y13140" s="55"/>
    </row>
    <row r="13141" spans="21:25" x14ac:dyDescent="0.2">
      <c r="U13141" s="55"/>
      <c r="V13141" s="53"/>
      <c r="W13141" s="53"/>
      <c r="X13141" s="53"/>
      <c r="Y13141" s="55"/>
    </row>
    <row r="13142" spans="21:25" x14ac:dyDescent="0.2">
      <c r="U13142" s="55"/>
      <c r="V13142" s="53"/>
      <c r="W13142" s="53"/>
      <c r="X13142" s="53"/>
      <c r="Y13142" s="55"/>
    </row>
    <row r="13143" spans="21:25" x14ac:dyDescent="0.2">
      <c r="U13143" s="55"/>
      <c r="V13143" s="53"/>
      <c r="W13143" s="53"/>
      <c r="X13143" s="53"/>
      <c r="Y13143" s="55"/>
    </row>
    <row r="13144" spans="21:25" x14ac:dyDescent="0.2">
      <c r="U13144" s="55"/>
      <c r="V13144" s="53"/>
      <c r="W13144" s="53"/>
      <c r="X13144" s="53"/>
      <c r="Y13144" s="55"/>
    </row>
    <row r="13145" spans="21:25" x14ac:dyDescent="0.2">
      <c r="U13145" s="55"/>
      <c r="V13145" s="53"/>
      <c r="W13145" s="53"/>
      <c r="X13145" s="53"/>
      <c r="Y13145" s="55"/>
    </row>
    <row r="13146" spans="21:25" x14ac:dyDescent="0.2">
      <c r="U13146" s="55"/>
      <c r="V13146" s="53"/>
      <c r="W13146" s="53"/>
      <c r="X13146" s="53"/>
      <c r="Y13146" s="55"/>
    </row>
    <row r="13147" spans="21:25" x14ac:dyDescent="0.2">
      <c r="U13147" s="55"/>
      <c r="V13147" s="53"/>
      <c r="W13147" s="53"/>
      <c r="X13147" s="53"/>
      <c r="Y13147" s="55"/>
    </row>
    <row r="13148" spans="21:25" x14ac:dyDescent="0.2">
      <c r="U13148" s="55"/>
      <c r="V13148" s="53"/>
      <c r="W13148" s="53"/>
      <c r="X13148" s="53"/>
      <c r="Y13148" s="55"/>
    </row>
    <row r="13149" spans="21:25" x14ac:dyDescent="0.2">
      <c r="U13149" s="55"/>
      <c r="V13149" s="53"/>
      <c r="W13149" s="53"/>
      <c r="X13149" s="53"/>
      <c r="Y13149" s="55"/>
    </row>
    <row r="13150" spans="21:25" x14ac:dyDescent="0.2">
      <c r="U13150" s="55"/>
      <c r="V13150" s="53"/>
      <c r="W13150" s="53"/>
      <c r="X13150" s="53"/>
      <c r="Y13150" s="55"/>
    </row>
    <row r="13151" spans="21:25" x14ac:dyDescent="0.2">
      <c r="U13151" s="55"/>
      <c r="V13151" s="53"/>
      <c r="W13151" s="53"/>
      <c r="X13151" s="53"/>
      <c r="Y13151" s="55"/>
    </row>
    <row r="13152" spans="21:25" x14ac:dyDescent="0.2">
      <c r="U13152" s="55"/>
      <c r="V13152" s="53"/>
      <c r="W13152" s="53"/>
      <c r="X13152" s="53"/>
      <c r="Y13152" s="55"/>
    </row>
    <row r="13153" spans="21:25" x14ac:dyDescent="0.2">
      <c r="U13153" s="55"/>
      <c r="V13153" s="53"/>
      <c r="W13153" s="53"/>
      <c r="X13153" s="53"/>
      <c r="Y13153" s="55"/>
    </row>
    <row r="13154" spans="21:25" x14ac:dyDescent="0.2">
      <c r="U13154" s="55"/>
      <c r="V13154" s="53"/>
      <c r="W13154" s="53"/>
      <c r="X13154" s="53"/>
      <c r="Y13154" s="55"/>
    </row>
    <row r="13155" spans="21:25" x14ac:dyDescent="0.2">
      <c r="U13155" s="55"/>
      <c r="V13155" s="53"/>
      <c r="W13155" s="53"/>
      <c r="X13155" s="53"/>
      <c r="Y13155" s="55"/>
    </row>
    <row r="13156" spans="21:25" x14ac:dyDescent="0.2">
      <c r="U13156" s="55"/>
      <c r="V13156" s="53"/>
      <c r="W13156" s="53"/>
      <c r="X13156" s="53"/>
      <c r="Y13156" s="55"/>
    </row>
    <row r="13157" spans="21:25" x14ac:dyDescent="0.2">
      <c r="U13157" s="55"/>
      <c r="V13157" s="53"/>
      <c r="W13157" s="53"/>
      <c r="X13157" s="53"/>
      <c r="Y13157" s="55"/>
    </row>
    <row r="13158" spans="21:25" x14ac:dyDescent="0.2">
      <c r="U13158" s="55"/>
      <c r="V13158" s="53"/>
      <c r="W13158" s="53"/>
      <c r="X13158" s="53"/>
      <c r="Y13158" s="55"/>
    </row>
    <row r="13159" spans="21:25" x14ac:dyDescent="0.2">
      <c r="U13159" s="55"/>
      <c r="V13159" s="53"/>
      <c r="W13159" s="53"/>
      <c r="X13159" s="53"/>
      <c r="Y13159" s="55"/>
    </row>
    <row r="13160" spans="21:25" x14ac:dyDescent="0.2">
      <c r="U13160" s="55"/>
      <c r="V13160" s="53"/>
      <c r="W13160" s="53"/>
      <c r="X13160" s="53"/>
      <c r="Y13160" s="55"/>
    </row>
    <row r="13161" spans="21:25" x14ac:dyDescent="0.2">
      <c r="U13161" s="55"/>
      <c r="V13161" s="53"/>
      <c r="W13161" s="53"/>
      <c r="X13161" s="53"/>
      <c r="Y13161" s="55"/>
    </row>
    <row r="13162" spans="21:25" x14ac:dyDescent="0.2">
      <c r="U13162" s="55"/>
      <c r="V13162" s="53"/>
      <c r="W13162" s="53"/>
      <c r="X13162" s="53"/>
      <c r="Y13162" s="55"/>
    </row>
    <row r="13163" spans="21:25" x14ac:dyDescent="0.2">
      <c r="U13163" s="55"/>
      <c r="V13163" s="53"/>
      <c r="W13163" s="53"/>
      <c r="X13163" s="53"/>
      <c r="Y13163" s="55"/>
    </row>
    <row r="13164" spans="21:25" x14ac:dyDescent="0.2">
      <c r="U13164" s="55"/>
      <c r="V13164" s="53"/>
      <c r="W13164" s="53"/>
      <c r="X13164" s="53"/>
      <c r="Y13164" s="55"/>
    </row>
    <row r="13165" spans="21:25" x14ac:dyDescent="0.2">
      <c r="U13165" s="55"/>
      <c r="V13165" s="53"/>
      <c r="W13165" s="53"/>
      <c r="X13165" s="53"/>
      <c r="Y13165" s="55"/>
    </row>
    <row r="13166" spans="21:25" x14ac:dyDescent="0.2">
      <c r="U13166" s="55"/>
      <c r="V13166" s="53"/>
      <c r="W13166" s="53"/>
      <c r="X13166" s="53"/>
      <c r="Y13166" s="55"/>
    </row>
    <row r="13167" spans="21:25" x14ac:dyDescent="0.2">
      <c r="U13167" s="55"/>
      <c r="V13167" s="53"/>
      <c r="W13167" s="53"/>
      <c r="X13167" s="53"/>
      <c r="Y13167" s="55"/>
    </row>
    <row r="13168" spans="21:25" x14ac:dyDescent="0.2">
      <c r="U13168" s="55"/>
      <c r="V13168" s="53"/>
      <c r="W13168" s="53"/>
      <c r="X13168" s="53"/>
      <c r="Y13168" s="55"/>
    </row>
    <row r="13169" spans="21:25" x14ac:dyDescent="0.2">
      <c r="U13169" s="55"/>
      <c r="V13169" s="53"/>
      <c r="W13169" s="53"/>
      <c r="X13169" s="53"/>
      <c r="Y13169" s="55"/>
    </row>
    <row r="13170" spans="21:25" x14ac:dyDescent="0.2">
      <c r="U13170" s="55"/>
      <c r="V13170" s="53"/>
      <c r="W13170" s="53"/>
      <c r="X13170" s="53"/>
      <c r="Y13170" s="55"/>
    </row>
    <row r="13171" spans="21:25" x14ac:dyDescent="0.2">
      <c r="U13171" s="55"/>
      <c r="V13171" s="53"/>
      <c r="W13171" s="53"/>
      <c r="X13171" s="53"/>
      <c r="Y13171" s="55"/>
    </row>
    <row r="13172" spans="21:25" x14ac:dyDescent="0.2">
      <c r="U13172" s="55"/>
      <c r="V13172" s="53"/>
      <c r="W13172" s="53"/>
      <c r="X13172" s="53"/>
      <c r="Y13172" s="55"/>
    </row>
    <row r="13173" spans="21:25" x14ac:dyDescent="0.2">
      <c r="U13173" s="55"/>
      <c r="V13173" s="53"/>
      <c r="W13173" s="53"/>
      <c r="X13173" s="53"/>
      <c r="Y13173" s="55"/>
    </row>
    <row r="13174" spans="21:25" x14ac:dyDescent="0.2">
      <c r="U13174" s="55"/>
      <c r="V13174" s="53"/>
      <c r="W13174" s="53"/>
      <c r="X13174" s="53"/>
      <c r="Y13174" s="55"/>
    </row>
    <row r="13175" spans="21:25" x14ac:dyDescent="0.2">
      <c r="U13175" s="55"/>
      <c r="V13175" s="53"/>
      <c r="W13175" s="53"/>
      <c r="X13175" s="53"/>
      <c r="Y13175" s="55"/>
    </row>
    <row r="13176" spans="21:25" x14ac:dyDescent="0.2">
      <c r="U13176" s="55"/>
      <c r="V13176" s="53"/>
      <c r="W13176" s="53"/>
      <c r="X13176" s="53"/>
      <c r="Y13176" s="55"/>
    </row>
    <row r="13177" spans="21:25" x14ac:dyDescent="0.2">
      <c r="U13177" s="55"/>
      <c r="V13177" s="53"/>
      <c r="W13177" s="53"/>
      <c r="X13177" s="53"/>
      <c r="Y13177" s="55"/>
    </row>
    <row r="13178" spans="21:25" x14ac:dyDescent="0.2">
      <c r="U13178" s="55"/>
      <c r="V13178" s="53"/>
      <c r="W13178" s="53"/>
      <c r="X13178" s="53"/>
      <c r="Y13178" s="55"/>
    </row>
    <row r="13179" spans="21:25" x14ac:dyDescent="0.2">
      <c r="U13179" s="55"/>
      <c r="V13179" s="53"/>
      <c r="W13179" s="53"/>
      <c r="X13179" s="53"/>
      <c r="Y13179" s="55"/>
    </row>
    <row r="13180" spans="21:25" x14ac:dyDescent="0.2">
      <c r="U13180" s="55"/>
      <c r="V13180" s="53"/>
      <c r="W13180" s="53"/>
      <c r="X13180" s="53"/>
      <c r="Y13180" s="55"/>
    </row>
    <row r="13181" spans="21:25" x14ac:dyDescent="0.2">
      <c r="U13181" s="55"/>
      <c r="V13181" s="53"/>
      <c r="W13181" s="53"/>
      <c r="X13181" s="53"/>
      <c r="Y13181" s="55"/>
    </row>
    <row r="13182" spans="21:25" x14ac:dyDescent="0.2">
      <c r="U13182" s="55"/>
      <c r="V13182" s="53"/>
      <c r="W13182" s="53"/>
      <c r="X13182" s="53"/>
      <c r="Y13182" s="55"/>
    </row>
    <row r="13183" spans="21:25" x14ac:dyDescent="0.2">
      <c r="U13183" s="55"/>
      <c r="V13183" s="53"/>
      <c r="W13183" s="53"/>
      <c r="X13183" s="53"/>
      <c r="Y13183" s="55"/>
    </row>
    <row r="13184" spans="21:25" x14ac:dyDescent="0.2">
      <c r="U13184" s="55"/>
      <c r="V13184" s="53"/>
      <c r="W13184" s="53"/>
      <c r="X13184" s="53"/>
      <c r="Y13184" s="55"/>
    </row>
    <row r="13185" spans="21:25" x14ac:dyDescent="0.2">
      <c r="U13185" s="55"/>
      <c r="V13185" s="53"/>
      <c r="W13185" s="53"/>
      <c r="X13185" s="53"/>
      <c r="Y13185" s="55"/>
    </row>
    <row r="13186" spans="21:25" x14ac:dyDescent="0.2">
      <c r="U13186" s="55"/>
      <c r="V13186" s="53"/>
      <c r="W13186" s="53"/>
      <c r="X13186" s="53"/>
      <c r="Y13186" s="55"/>
    </row>
    <row r="13187" spans="21:25" x14ac:dyDescent="0.2">
      <c r="U13187" s="55"/>
      <c r="V13187" s="53"/>
      <c r="W13187" s="53"/>
      <c r="X13187" s="53"/>
      <c r="Y13187" s="55"/>
    </row>
    <row r="13188" spans="21:25" x14ac:dyDescent="0.2">
      <c r="U13188" s="55"/>
      <c r="V13188" s="53"/>
      <c r="W13188" s="53"/>
      <c r="X13188" s="53"/>
      <c r="Y13188" s="55"/>
    </row>
    <row r="13189" spans="21:25" x14ac:dyDescent="0.2">
      <c r="U13189" s="55"/>
      <c r="V13189" s="53"/>
      <c r="W13189" s="53"/>
      <c r="X13189" s="53"/>
      <c r="Y13189" s="55"/>
    </row>
    <row r="13190" spans="21:25" x14ac:dyDescent="0.2">
      <c r="U13190" s="55"/>
      <c r="V13190" s="53"/>
      <c r="W13190" s="53"/>
      <c r="X13190" s="53"/>
      <c r="Y13190" s="55"/>
    </row>
    <row r="13191" spans="21:25" x14ac:dyDescent="0.2">
      <c r="U13191" s="55"/>
      <c r="V13191" s="53"/>
      <c r="W13191" s="53"/>
      <c r="X13191" s="53"/>
      <c r="Y13191" s="55"/>
    </row>
    <row r="13192" spans="21:25" x14ac:dyDescent="0.2">
      <c r="U13192" s="55"/>
      <c r="V13192" s="53"/>
      <c r="W13192" s="53"/>
      <c r="X13192" s="53"/>
      <c r="Y13192" s="55"/>
    </row>
    <row r="13193" spans="21:25" x14ac:dyDescent="0.2">
      <c r="U13193" s="55"/>
      <c r="V13193" s="53"/>
      <c r="W13193" s="53"/>
      <c r="X13193" s="53"/>
      <c r="Y13193" s="55"/>
    </row>
    <row r="13194" spans="21:25" x14ac:dyDescent="0.2">
      <c r="U13194" s="55"/>
      <c r="V13194" s="53"/>
      <c r="W13194" s="53"/>
      <c r="X13194" s="53"/>
      <c r="Y13194" s="55"/>
    </row>
    <row r="13195" spans="21:25" x14ac:dyDescent="0.2">
      <c r="U13195" s="55"/>
      <c r="V13195" s="53"/>
      <c r="W13195" s="53"/>
      <c r="X13195" s="53"/>
      <c r="Y13195" s="55"/>
    </row>
    <row r="13196" spans="21:25" x14ac:dyDescent="0.2">
      <c r="U13196" s="55"/>
      <c r="V13196" s="53"/>
      <c r="W13196" s="53"/>
      <c r="X13196" s="53"/>
      <c r="Y13196" s="55"/>
    </row>
    <row r="13197" spans="21:25" x14ac:dyDescent="0.2">
      <c r="U13197" s="55"/>
      <c r="V13197" s="53"/>
      <c r="W13197" s="53"/>
      <c r="X13197" s="53"/>
      <c r="Y13197" s="55"/>
    </row>
    <row r="13198" spans="21:25" x14ac:dyDescent="0.2">
      <c r="U13198" s="55"/>
      <c r="V13198" s="53"/>
      <c r="W13198" s="53"/>
      <c r="X13198" s="53"/>
      <c r="Y13198" s="55"/>
    </row>
    <row r="13199" spans="21:25" x14ac:dyDescent="0.2">
      <c r="U13199" s="55"/>
      <c r="V13199" s="53"/>
      <c r="W13199" s="53"/>
      <c r="X13199" s="53"/>
      <c r="Y13199" s="55"/>
    </row>
    <row r="13200" spans="21:25" x14ac:dyDescent="0.2">
      <c r="U13200" s="55"/>
      <c r="V13200" s="53"/>
      <c r="W13200" s="53"/>
      <c r="X13200" s="53"/>
      <c r="Y13200" s="55"/>
    </row>
    <row r="13201" spans="21:25" x14ac:dyDescent="0.2">
      <c r="U13201" s="55"/>
      <c r="V13201" s="53"/>
      <c r="W13201" s="53"/>
      <c r="X13201" s="53"/>
      <c r="Y13201" s="55"/>
    </row>
    <row r="13202" spans="21:25" x14ac:dyDescent="0.2">
      <c r="U13202" s="55"/>
      <c r="V13202" s="53"/>
      <c r="W13202" s="53"/>
      <c r="X13202" s="53"/>
      <c r="Y13202" s="55"/>
    </row>
    <row r="13203" spans="21:25" x14ac:dyDescent="0.2">
      <c r="U13203" s="55"/>
      <c r="V13203" s="53"/>
      <c r="W13203" s="53"/>
      <c r="X13203" s="53"/>
      <c r="Y13203" s="55"/>
    </row>
    <row r="13204" spans="21:25" x14ac:dyDescent="0.2">
      <c r="U13204" s="55"/>
      <c r="V13204" s="53"/>
      <c r="W13204" s="53"/>
      <c r="X13204" s="53"/>
      <c r="Y13204" s="55"/>
    </row>
    <row r="13205" spans="21:25" x14ac:dyDescent="0.2">
      <c r="U13205" s="55"/>
      <c r="V13205" s="53"/>
      <c r="W13205" s="53"/>
      <c r="X13205" s="53"/>
      <c r="Y13205" s="55"/>
    </row>
    <row r="13206" spans="21:25" x14ac:dyDescent="0.2">
      <c r="U13206" s="55"/>
      <c r="V13206" s="53"/>
      <c r="W13206" s="53"/>
      <c r="X13206" s="53"/>
      <c r="Y13206" s="55"/>
    </row>
    <row r="13207" spans="21:25" x14ac:dyDescent="0.2">
      <c r="U13207" s="55"/>
      <c r="V13207" s="53"/>
      <c r="W13207" s="53"/>
      <c r="X13207" s="53"/>
      <c r="Y13207" s="55"/>
    </row>
    <row r="13208" spans="21:25" x14ac:dyDescent="0.2">
      <c r="U13208" s="55"/>
      <c r="V13208" s="53"/>
      <c r="W13208" s="53"/>
      <c r="X13208" s="53"/>
      <c r="Y13208" s="55"/>
    </row>
    <row r="13209" spans="21:25" x14ac:dyDescent="0.2">
      <c r="U13209" s="55"/>
      <c r="V13209" s="53"/>
      <c r="W13209" s="53"/>
      <c r="X13209" s="53"/>
      <c r="Y13209" s="55"/>
    </row>
    <row r="13210" spans="21:25" x14ac:dyDescent="0.2">
      <c r="U13210" s="55"/>
      <c r="V13210" s="53"/>
      <c r="W13210" s="53"/>
      <c r="X13210" s="53"/>
      <c r="Y13210" s="55"/>
    </row>
    <row r="13211" spans="21:25" x14ac:dyDescent="0.2">
      <c r="U13211" s="55"/>
      <c r="V13211" s="53"/>
      <c r="W13211" s="53"/>
      <c r="X13211" s="53"/>
      <c r="Y13211" s="55"/>
    </row>
    <row r="13212" spans="21:25" x14ac:dyDescent="0.2">
      <c r="U13212" s="55"/>
      <c r="V13212" s="53"/>
      <c r="W13212" s="53"/>
      <c r="X13212" s="53"/>
      <c r="Y13212" s="55"/>
    </row>
    <row r="13213" spans="21:25" x14ac:dyDescent="0.2">
      <c r="U13213" s="55"/>
      <c r="V13213" s="53"/>
      <c r="W13213" s="53"/>
      <c r="X13213" s="53"/>
      <c r="Y13213" s="55"/>
    </row>
    <row r="13214" spans="21:25" x14ac:dyDescent="0.2">
      <c r="U13214" s="55"/>
      <c r="V13214" s="53"/>
      <c r="W13214" s="53"/>
      <c r="X13214" s="53"/>
      <c r="Y13214" s="55"/>
    </row>
    <row r="13215" spans="21:25" x14ac:dyDescent="0.2">
      <c r="U13215" s="55"/>
      <c r="V13215" s="53"/>
      <c r="W13215" s="53"/>
      <c r="X13215" s="53"/>
      <c r="Y13215" s="55"/>
    </row>
    <row r="13216" spans="21:25" x14ac:dyDescent="0.2">
      <c r="U13216" s="55"/>
      <c r="V13216" s="53"/>
      <c r="W13216" s="53"/>
      <c r="X13216" s="53"/>
      <c r="Y13216" s="55"/>
    </row>
    <row r="13217" spans="21:25" x14ac:dyDescent="0.2">
      <c r="U13217" s="55"/>
      <c r="V13217" s="53"/>
      <c r="W13217" s="53"/>
      <c r="X13217" s="53"/>
      <c r="Y13217" s="55"/>
    </row>
    <row r="13218" spans="21:25" x14ac:dyDescent="0.2">
      <c r="U13218" s="55"/>
      <c r="V13218" s="53"/>
      <c r="W13218" s="53"/>
      <c r="X13218" s="53"/>
      <c r="Y13218" s="55"/>
    </row>
    <row r="13219" spans="21:25" x14ac:dyDescent="0.2">
      <c r="U13219" s="55"/>
      <c r="V13219" s="53"/>
      <c r="W13219" s="53"/>
      <c r="X13219" s="53"/>
      <c r="Y13219" s="55"/>
    </row>
    <row r="13220" spans="21:25" x14ac:dyDescent="0.2">
      <c r="U13220" s="55"/>
      <c r="V13220" s="53"/>
      <c r="W13220" s="53"/>
      <c r="X13220" s="53"/>
      <c r="Y13220" s="55"/>
    </row>
    <row r="13221" spans="21:25" x14ac:dyDescent="0.2">
      <c r="U13221" s="55"/>
      <c r="V13221" s="53"/>
      <c r="W13221" s="53"/>
      <c r="X13221" s="53"/>
      <c r="Y13221" s="55"/>
    </row>
    <row r="13222" spans="21:25" x14ac:dyDescent="0.2">
      <c r="U13222" s="55"/>
      <c r="V13222" s="53"/>
      <c r="W13222" s="53"/>
      <c r="X13222" s="53"/>
      <c r="Y13222" s="55"/>
    </row>
    <row r="13223" spans="21:25" x14ac:dyDescent="0.2">
      <c r="U13223" s="55"/>
      <c r="V13223" s="53"/>
      <c r="W13223" s="53"/>
      <c r="X13223" s="53"/>
      <c r="Y13223" s="55"/>
    </row>
    <row r="13224" spans="21:25" x14ac:dyDescent="0.2">
      <c r="U13224" s="55"/>
      <c r="V13224" s="53"/>
      <c r="W13224" s="53"/>
      <c r="X13224" s="53"/>
      <c r="Y13224" s="55"/>
    </row>
    <row r="13225" spans="21:25" x14ac:dyDescent="0.2">
      <c r="U13225" s="55"/>
      <c r="V13225" s="53"/>
      <c r="W13225" s="53"/>
      <c r="X13225" s="53"/>
      <c r="Y13225" s="55"/>
    </row>
    <row r="13226" spans="21:25" x14ac:dyDescent="0.2">
      <c r="U13226" s="55"/>
      <c r="V13226" s="53"/>
      <c r="W13226" s="53"/>
      <c r="X13226" s="53"/>
      <c r="Y13226" s="55"/>
    </row>
    <row r="13227" spans="21:25" x14ac:dyDescent="0.2">
      <c r="U13227" s="55"/>
      <c r="V13227" s="53"/>
      <c r="W13227" s="53"/>
      <c r="X13227" s="53"/>
      <c r="Y13227" s="55"/>
    </row>
    <row r="13228" spans="21:25" x14ac:dyDescent="0.2">
      <c r="U13228" s="55"/>
      <c r="V13228" s="53"/>
      <c r="W13228" s="53"/>
      <c r="X13228" s="53"/>
      <c r="Y13228" s="55"/>
    </row>
    <row r="13229" spans="21:25" x14ac:dyDescent="0.2">
      <c r="U13229" s="55"/>
      <c r="V13229" s="53"/>
      <c r="W13229" s="53"/>
      <c r="X13229" s="53"/>
      <c r="Y13229" s="55"/>
    </row>
    <row r="13230" spans="21:25" x14ac:dyDescent="0.2">
      <c r="U13230" s="55"/>
      <c r="V13230" s="53"/>
      <c r="W13230" s="53"/>
      <c r="X13230" s="53"/>
      <c r="Y13230" s="55"/>
    </row>
    <row r="13231" spans="21:25" x14ac:dyDescent="0.2">
      <c r="U13231" s="55"/>
      <c r="V13231" s="53"/>
      <c r="W13231" s="53"/>
      <c r="X13231" s="53"/>
      <c r="Y13231" s="55"/>
    </row>
    <row r="13232" spans="21:25" x14ac:dyDescent="0.2">
      <c r="U13232" s="55"/>
      <c r="V13232" s="53"/>
      <c r="W13232" s="53"/>
      <c r="X13232" s="53"/>
      <c r="Y13232" s="55"/>
    </row>
    <row r="13233" spans="21:25" x14ac:dyDescent="0.2">
      <c r="U13233" s="55"/>
      <c r="V13233" s="53"/>
      <c r="W13233" s="53"/>
      <c r="X13233" s="53"/>
      <c r="Y13233" s="55"/>
    </row>
    <row r="13234" spans="21:25" x14ac:dyDescent="0.2">
      <c r="U13234" s="55"/>
      <c r="V13234" s="53"/>
      <c r="W13234" s="53"/>
      <c r="X13234" s="53"/>
      <c r="Y13234" s="55"/>
    </row>
    <row r="13235" spans="21:25" x14ac:dyDescent="0.2">
      <c r="U13235" s="55"/>
      <c r="V13235" s="53"/>
      <c r="W13235" s="53"/>
      <c r="X13235" s="53"/>
      <c r="Y13235" s="55"/>
    </row>
    <row r="13236" spans="21:25" x14ac:dyDescent="0.2">
      <c r="U13236" s="55"/>
      <c r="V13236" s="53"/>
      <c r="W13236" s="53"/>
      <c r="X13236" s="53"/>
      <c r="Y13236" s="55"/>
    </row>
    <row r="13237" spans="21:25" x14ac:dyDescent="0.2">
      <c r="U13237" s="55"/>
      <c r="V13237" s="53"/>
      <c r="W13237" s="53"/>
      <c r="X13237" s="53"/>
      <c r="Y13237" s="55"/>
    </row>
    <row r="13238" spans="21:25" x14ac:dyDescent="0.2">
      <c r="U13238" s="55"/>
      <c r="V13238" s="53"/>
      <c r="W13238" s="53"/>
      <c r="X13238" s="53"/>
      <c r="Y13238" s="55"/>
    </row>
    <row r="13239" spans="21:25" x14ac:dyDescent="0.2">
      <c r="U13239" s="55"/>
      <c r="V13239" s="53"/>
      <c r="W13239" s="53"/>
      <c r="X13239" s="53"/>
      <c r="Y13239" s="55"/>
    </row>
    <row r="13240" spans="21:25" x14ac:dyDescent="0.2">
      <c r="U13240" s="55"/>
      <c r="V13240" s="53"/>
      <c r="W13240" s="53"/>
      <c r="X13240" s="53"/>
      <c r="Y13240" s="55"/>
    </row>
    <row r="13241" spans="21:25" x14ac:dyDescent="0.2">
      <c r="U13241" s="55"/>
      <c r="V13241" s="53"/>
      <c r="W13241" s="53"/>
      <c r="X13241" s="53"/>
      <c r="Y13241" s="55"/>
    </row>
    <row r="13242" spans="21:25" x14ac:dyDescent="0.2">
      <c r="U13242" s="55"/>
      <c r="V13242" s="53"/>
      <c r="W13242" s="53"/>
      <c r="X13242" s="53"/>
      <c r="Y13242" s="55"/>
    </row>
    <row r="13243" spans="21:25" x14ac:dyDescent="0.2">
      <c r="U13243" s="55"/>
      <c r="V13243" s="53"/>
      <c r="W13243" s="53"/>
      <c r="X13243" s="53"/>
      <c r="Y13243" s="55"/>
    </row>
    <row r="13244" spans="21:25" x14ac:dyDescent="0.2">
      <c r="U13244" s="55"/>
      <c r="V13244" s="53"/>
      <c r="W13244" s="53"/>
      <c r="X13244" s="53"/>
      <c r="Y13244" s="55"/>
    </row>
    <row r="13245" spans="21:25" x14ac:dyDescent="0.2">
      <c r="U13245" s="55"/>
      <c r="V13245" s="53"/>
      <c r="W13245" s="53"/>
      <c r="X13245" s="53"/>
      <c r="Y13245" s="55"/>
    </row>
    <row r="13246" spans="21:25" x14ac:dyDescent="0.2">
      <c r="U13246" s="55"/>
      <c r="V13246" s="53"/>
      <c r="W13246" s="53"/>
      <c r="X13246" s="53"/>
      <c r="Y13246" s="55"/>
    </row>
    <row r="13247" spans="21:25" x14ac:dyDescent="0.2">
      <c r="U13247" s="55"/>
      <c r="V13247" s="53"/>
      <c r="W13247" s="53"/>
      <c r="X13247" s="53"/>
      <c r="Y13247" s="55"/>
    </row>
    <row r="13248" spans="21:25" x14ac:dyDescent="0.2">
      <c r="U13248" s="55"/>
      <c r="V13248" s="53"/>
      <c r="W13248" s="53"/>
      <c r="X13248" s="53"/>
      <c r="Y13248" s="55"/>
    </row>
    <row r="13249" spans="21:25" x14ac:dyDescent="0.2">
      <c r="U13249" s="55"/>
      <c r="V13249" s="53"/>
      <c r="W13249" s="53"/>
      <c r="X13249" s="53"/>
      <c r="Y13249" s="55"/>
    </row>
    <row r="13250" spans="21:25" x14ac:dyDescent="0.2">
      <c r="U13250" s="55"/>
      <c r="V13250" s="53"/>
      <c r="W13250" s="53"/>
      <c r="X13250" s="53"/>
      <c r="Y13250" s="55"/>
    </row>
    <row r="13251" spans="21:25" x14ac:dyDescent="0.2">
      <c r="U13251" s="55"/>
      <c r="V13251" s="53"/>
      <c r="W13251" s="53"/>
      <c r="X13251" s="53"/>
      <c r="Y13251" s="55"/>
    </row>
    <row r="13252" spans="21:25" x14ac:dyDescent="0.2">
      <c r="U13252" s="55"/>
      <c r="V13252" s="53"/>
      <c r="W13252" s="53"/>
      <c r="X13252" s="53"/>
      <c r="Y13252" s="55"/>
    </row>
    <row r="13253" spans="21:25" x14ac:dyDescent="0.2">
      <c r="U13253" s="55"/>
      <c r="V13253" s="53"/>
      <c r="W13253" s="53"/>
      <c r="X13253" s="53"/>
      <c r="Y13253" s="55"/>
    </row>
    <row r="13254" spans="21:25" x14ac:dyDescent="0.2">
      <c r="U13254" s="55"/>
      <c r="V13254" s="53"/>
      <c r="W13254" s="53"/>
      <c r="X13254" s="53"/>
      <c r="Y13254" s="55"/>
    </row>
    <row r="13255" spans="21:25" x14ac:dyDescent="0.2">
      <c r="U13255" s="55"/>
      <c r="V13255" s="53"/>
      <c r="W13255" s="53"/>
      <c r="X13255" s="53"/>
      <c r="Y13255" s="55"/>
    </row>
    <row r="13256" spans="21:25" x14ac:dyDescent="0.2">
      <c r="U13256" s="55"/>
      <c r="V13256" s="53"/>
      <c r="W13256" s="53"/>
      <c r="X13256" s="53"/>
      <c r="Y13256" s="55"/>
    </row>
    <row r="13257" spans="21:25" x14ac:dyDescent="0.2">
      <c r="U13257" s="55"/>
      <c r="V13257" s="53"/>
      <c r="W13257" s="53"/>
      <c r="X13257" s="53"/>
      <c r="Y13257" s="55"/>
    </row>
    <row r="13258" spans="21:25" x14ac:dyDescent="0.2">
      <c r="U13258" s="55"/>
      <c r="V13258" s="53"/>
      <c r="W13258" s="53"/>
      <c r="X13258" s="53"/>
      <c r="Y13258" s="55"/>
    </row>
    <row r="13259" spans="21:25" x14ac:dyDescent="0.2">
      <c r="U13259" s="55"/>
      <c r="V13259" s="53"/>
      <c r="W13259" s="53"/>
      <c r="X13259" s="53"/>
      <c r="Y13259" s="55"/>
    </row>
    <row r="13260" spans="21:25" x14ac:dyDescent="0.2">
      <c r="U13260" s="55"/>
      <c r="V13260" s="53"/>
      <c r="W13260" s="53"/>
      <c r="X13260" s="53"/>
      <c r="Y13260" s="55"/>
    </row>
    <row r="13261" spans="21:25" x14ac:dyDescent="0.2">
      <c r="U13261" s="55"/>
      <c r="V13261" s="53"/>
      <c r="W13261" s="53"/>
      <c r="X13261" s="53"/>
      <c r="Y13261" s="55"/>
    </row>
    <row r="13262" spans="21:25" x14ac:dyDescent="0.2">
      <c r="U13262" s="55"/>
      <c r="V13262" s="53"/>
      <c r="W13262" s="53"/>
      <c r="X13262" s="53"/>
      <c r="Y13262" s="55"/>
    </row>
    <row r="13263" spans="21:25" x14ac:dyDescent="0.2">
      <c r="U13263" s="55"/>
      <c r="V13263" s="53"/>
      <c r="W13263" s="53"/>
      <c r="X13263" s="53"/>
      <c r="Y13263" s="55"/>
    </row>
    <row r="13264" spans="21:25" x14ac:dyDescent="0.2">
      <c r="U13264" s="55"/>
      <c r="V13264" s="53"/>
      <c r="W13264" s="53"/>
      <c r="X13264" s="53"/>
      <c r="Y13264" s="55"/>
    </row>
    <row r="13265" spans="21:25" x14ac:dyDescent="0.2">
      <c r="U13265" s="55"/>
      <c r="V13265" s="53"/>
      <c r="W13265" s="53"/>
      <c r="X13265" s="53"/>
      <c r="Y13265" s="55"/>
    </row>
    <row r="13266" spans="21:25" x14ac:dyDescent="0.2">
      <c r="U13266" s="55"/>
      <c r="V13266" s="53"/>
      <c r="W13266" s="53"/>
      <c r="X13266" s="53"/>
      <c r="Y13266" s="55"/>
    </row>
    <row r="13267" spans="21:25" x14ac:dyDescent="0.2">
      <c r="U13267" s="55"/>
      <c r="V13267" s="53"/>
      <c r="W13267" s="53"/>
      <c r="X13267" s="53"/>
      <c r="Y13267" s="55"/>
    </row>
    <row r="13268" spans="21:25" x14ac:dyDescent="0.2">
      <c r="U13268" s="55"/>
      <c r="V13268" s="53"/>
      <c r="W13268" s="53"/>
      <c r="X13268" s="53"/>
      <c r="Y13268" s="55"/>
    </row>
    <row r="13269" spans="21:25" x14ac:dyDescent="0.2">
      <c r="U13269" s="55"/>
      <c r="V13269" s="53"/>
      <c r="W13269" s="53"/>
      <c r="X13269" s="53"/>
      <c r="Y13269" s="55"/>
    </row>
    <row r="13270" spans="21:25" x14ac:dyDescent="0.2">
      <c r="U13270" s="55"/>
      <c r="V13270" s="53"/>
      <c r="W13270" s="53"/>
      <c r="X13270" s="53"/>
      <c r="Y13270" s="55"/>
    </row>
    <row r="13271" spans="21:25" x14ac:dyDescent="0.2">
      <c r="U13271" s="55"/>
      <c r="V13271" s="53"/>
      <c r="W13271" s="53"/>
      <c r="X13271" s="53"/>
      <c r="Y13271" s="55"/>
    </row>
    <row r="13272" spans="21:25" x14ac:dyDescent="0.2">
      <c r="U13272" s="55"/>
      <c r="V13272" s="53"/>
      <c r="W13272" s="53"/>
      <c r="X13272" s="53"/>
      <c r="Y13272" s="55"/>
    </row>
    <row r="13273" spans="21:25" x14ac:dyDescent="0.2">
      <c r="U13273" s="55"/>
      <c r="V13273" s="53"/>
      <c r="W13273" s="53"/>
      <c r="X13273" s="53"/>
      <c r="Y13273" s="55"/>
    </row>
    <row r="13274" spans="21:25" x14ac:dyDescent="0.2">
      <c r="U13274" s="55"/>
      <c r="V13274" s="53"/>
      <c r="W13274" s="53"/>
      <c r="X13274" s="53"/>
      <c r="Y13274" s="55"/>
    </row>
    <row r="13275" spans="21:25" x14ac:dyDescent="0.2">
      <c r="U13275" s="55"/>
      <c r="V13275" s="53"/>
      <c r="W13275" s="53"/>
      <c r="X13275" s="53"/>
      <c r="Y13275" s="55"/>
    </row>
    <row r="13276" spans="21:25" x14ac:dyDescent="0.2">
      <c r="U13276" s="55"/>
      <c r="V13276" s="53"/>
      <c r="W13276" s="53"/>
      <c r="X13276" s="53"/>
      <c r="Y13276" s="55"/>
    </row>
    <row r="13277" spans="21:25" x14ac:dyDescent="0.2">
      <c r="U13277" s="55"/>
      <c r="V13277" s="53"/>
      <c r="W13277" s="53"/>
      <c r="X13277" s="53"/>
      <c r="Y13277" s="55"/>
    </row>
    <row r="13278" spans="21:25" x14ac:dyDescent="0.2">
      <c r="U13278" s="55"/>
      <c r="V13278" s="53"/>
      <c r="W13278" s="53"/>
      <c r="X13278" s="53"/>
      <c r="Y13278" s="55"/>
    </row>
    <row r="13279" spans="21:25" x14ac:dyDescent="0.2">
      <c r="U13279" s="55"/>
      <c r="V13279" s="53"/>
      <c r="W13279" s="53"/>
      <c r="X13279" s="53"/>
      <c r="Y13279" s="55"/>
    </row>
    <row r="13280" spans="21:25" x14ac:dyDescent="0.2">
      <c r="U13280" s="55"/>
      <c r="V13280" s="53"/>
      <c r="W13280" s="53"/>
      <c r="X13280" s="53"/>
      <c r="Y13280" s="55"/>
    </row>
    <row r="13281" spans="21:25" x14ac:dyDescent="0.2">
      <c r="U13281" s="55"/>
      <c r="V13281" s="53"/>
      <c r="W13281" s="53"/>
      <c r="X13281" s="53"/>
      <c r="Y13281" s="55"/>
    </row>
    <row r="13282" spans="21:25" x14ac:dyDescent="0.2">
      <c r="U13282" s="55"/>
      <c r="V13282" s="53"/>
      <c r="W13282" s="53"/>
      <c r="X13282" s="53"/>
      <c r="Y13282" s="55"/>
    </row>
    <row r="13283" spans="21:25" x14ac:dyDescent="0.2">
      <c r="U13283" s="55"/>
      <c r="V13283" s="53"/>
      <c r="W13283" s="53"/>
      <c r="X13283" s="53"/>
      <c r="Y13283" s="55"/>
    </row>
    <row r="13284" spans="21:25" x14ac:dyDescent="0.2">
      <c r="U13284" s="55"/>
      <c r="V13284" s="53"/>
      <c r="W13284" s="53"/>
      <c r="X13284" s="53"/>
      <c r="Y13284" s="55"/>
    </row>
    <row r="13285" spans="21:25" x14ac:dyDescent="0.2">
      <c r="U13285" s="55"/>
      <c r="V13285" s="53"/>
      <c r="W13285" s="53"/>
      <c r="X13285" s="53"/>
      <c r="Y13285" s="55"/>
    </row>
    <row r="13286" spans="21:25" x14ac:dyDescent="0.2">
      <c r="U13286" s="55"/>
      <c r="V13286" s="53"/>
      <c r="W13286" s="53"/>
      <c r="X13286" s="53"/>
      <c r="Y13286" s="55"/>
    </row>
    <row r="13287" spans="21:25" x14ac:dyDescent="0.2">
      <c r="U13287" s="55"/>
      <c r="V13287" s="53"/>
      <c r="W13287" s="53"/>
      <c r="X13287" s="53"/>
      <c r="Y13287" s="55"/>
    </row>
    <row r="13288" spans="21:25" x14ac:dyDescent="0.2">
      <c r="U13288" s="55"/>
      <c r="V13288" s="53"/>
      <c r="W13288" s="53"/>
      <c r="X13288" s="53"/>
      <c r="Y13288" s="55"/>
    </row>
    <row r="13289" spans="21:25" x14ac:dyDescent="0.2">
      <c r="U13289" s="55"/>
      <c r="V13289" s="53"/>
      <c r="W13289" s="53"/>
      <c r="X13289" s="53"/>
      <c r="Y13289" s="55"/>
    </row>
    <row r="13290" spans="21:25" x14ac:dyDescent="0.2">
      <c r="U13290" s="55"/>
      <c r="V13290" s="53"/>
      <c r="W13290" s="53"/>
      <c r="X13290" s="53"/>
      <c r="Y13290" s="55"/>
    </row>
    <row r="13291" spans="21:25" x14ac:dyDescent="0.2">
      <c r="U13291" s="55"/>
      <c r="V13291" s="53"/>
      <c r="W13291" s="53"/>
      <c r="X13291" s="53"/>
      <c r="Y13291" s="55"/>
    </row>
    <row r="13292" spans="21:25" x14ac:dyDescent="0.2">
      <c r="U13292" s="55"/>
      <c r="V13292" s="53"/>
      <c r="W13292" s="53"/>
      <c r="X13292" s="53"/>
      <c r="Y13292" s="55"/>
    </row>
    <row r="13293" spans="21:25" x14ac:dyDescent="0.2">
      <c r="U13293" s="55"/>
      <c r="V13293" s="53"/>
      <c r="W13293" s="53"/>
      <c r="X13293" s="53"/>
      <c r="Y13293" s="55"/>
    </row>
    <row r="13294" spans="21:25" x14ac:dyDescent="0.2">
      <c r="U13294" s="55"/>
      <c r="V13294" s="53"/>
      <c r="W13294" s="53"/>
      <c r="X13294" s="53"/>
      <c r="Y13294" s="55"/>
    </row>
    <row r="13295" spans="21:25" x14ac:dyDescent="0.2">
      <c r="U13295" s="55"/>
      <c r="V13295" s="53"/>
      <c r="W13295" s="53"/>
      <c r="X13295" s="53"/>
      <c r="Y13295" s="55"/>
    </row>
    <row r="13296" spans="21:25" x14ac:dyDescent="0.2">
      <c r="U13296" s="55"/>
      <c r="V13296" s="53"/>
      <c r="W13296" s="53"/>
      <c r="X13296" s="53"/>
      <c r="Y13296" s="55"/>
    </row>
    <row r="13297" spans="21:25" x14ac:dyDescent="0.2">
      <c r="U13297" s="55"/>
      <c r="V13297" s="53"/>
      <c r="W13297" s="53"/>
      <c r="X13297" s="53"/>
      <c r="Y13297" s="55"/>
    </row>
    <row r="13298" spans="21:25" x14ac:dyDescent="0.2">
      <c r="U13298" s="55"/>
      <c r="V13298" s="53"/>
      <c r="W13298" s="53"/>
      <c r="X13298" s="53"/>
      <c r="Y13298" s="55"/>
    </row>
    <row r="13299" spans="21:25" x14ac:dyDescent="0.2">
      <c r="U13299" s="55"/>
      <c r="V13299" s="53"/>
      <c r="W13299" s="53"/>
      <c r="X13299" s="53"/>
      <c r="Y13299" s="55"/>
    </row>
    <row r="13300" spans="21:25" x14ac:dyDescent="0.2">
      <c r="U13300" s="55"/>
      <c r="V13300" s="53"/>
      <c r="W13300" s="53"/>
      <c r="X13300" s="53"/>
      <c r="Y13300" s="55"/>
    </row>
    <row r="13301" spans="21:25" x14ac:dyDescent="0.2">
      <c r="U13301" s="55"/>
      <c r="V13301" s="53"/>
      <c r="W13301" s="53"/>
      <c r="X13301" s="53"/>
      <c r="Y13301" s="55"/>
    </row>
    <row r="13302" spans="21:25" x14ac:dyDescent="0.2">
      <c r="U13302" s="55"/>
      <c r="V13302" s="53"/>
      <c r="W13302" s="53"/>
      <c r="X13302" s="53"/>
      <c r="Y13302" s="55"/>
    </row>
    <row r="13303" spans="21:25" x14ac:dyDescent="0.2">
      <c r="U13303" s="55"/>
      <c r="V13303" s="53"/>
      <c r="W13303" s="53"/>
      <c r="X13303" s="53"/>
      <c r="Y13303" s="55"/>
    </row>
    <row r="13304" spans="21:25" x14ac:dyDescent="0.2">
      <c r="U13304" s="55"/>
      <c r="V13304" s="53"/>
      <c r="W13304" s="53"/>
      <c r="X13304" s="53"/>
      <c r="Y13304" s="55"/>
    </row>
    <row r="13305" spans="21:25" x14ac:dyDescent="0.2">
      <c r="U13305" s="55"/>
      <c r="V13305" s="53"/>
      <c r="W13305" s="53"/>
      <c r="X13305" s="53"/>
      <c r="Y13305" s="55"/>
    </row>
    <row r="13306" spans="21:25" x14ac:dyDescent="0.2">
      <c r="U13306" s="55"/>
      <c r="V13306" s="53"/>
      <c r="W13306" s="53"/>
      <c r="X13306" s="53"/>
      <c r="Y13306" s="55"/>
    </row>
    <row r="13307" spans="21:25" x14ac:dyDescent="0.2">
      <c r="U13307" s="55"/>
      <c r="V13307" s="53"/>
      <c r="W13307" s="53"/>
      <c r="X13307" s="53"/>
      <c r="Y13307" s="55"/>
    </row>
    <row r="13308" spans="21:25" x14ac:dyDescent="0.2">
      <c r="U13308" s="55"/>
      <c r="V13308" s="53"/>
      <c r="W13308" s="53"/>
      <c r="X13308" s="53"/>
      <c r="Y13308" s="55"/>
    </row>
    <row r="13309" spans="21:25" x14ac:dyDescent="0.2">
      <c r="U13309" s="55"/>
      <c r="V13309" s="53"/>
      <c r="W13309" s="53"/>
      <c r="X13309" s="53"/>
      <c r="Y13309" s="55"/>
    </row>
    <row r="13310" spans="21:25" x14ac:dyDescent="0.2">
      <c r="U13310" s="55"/>
      <c r="V13310" s="53"/>
      <c r="W13310" s="53"/>
      <c r="X13310" s="53"/>
      <c r="Y13310" s="55"/>
    </row>
    <row r="13311" spans="21:25" x14ac:dyDescent="0.2">
      <c r="U13311" s="55"/>
      <c r="V13311" s="53"/>
      <c r="W13311" s="53"/>
      <c r="X13311" s="53"/>
      <c r="Y13311" s="55"/>
    </row>
    <row r="13312" spans="21:25" x14ac:dyDescent="0.2">
      <c r="U13312" s="55"/>
      <c r="V13312" s="53"/>
      <c r="W13312" s="53"/>
      <c r="X13312" s="53"/>
      <c r="Y13312" s="55"/>
    </row>
    <row r="13313" spans="21:25" x14ac:dyDescent="0.2">
      <c r="U13313" s="55"/>
      <c r="V13313" s="53"/>
      <c r="W13313" s="53"/>
      <c r="X13313" s="53"/>
      <c r="Y13313" s="55"/>
    </row>
    <row r="13314" spans="21:25" x14ac:dyDescent="0.2">
      <c r="U13314" s="55"/>
      <c r="V13314" s="53"/>
      <c r="W13314" s="53"/>
      <c r="X13314" s="53"/>
      <c r="Y13314" s="55"/>
    </row>
    <row r="13315" spans="21:25" x14ac:dyDescent="0.2">
      <c r="U13315" s="55"/>
      <c r="V13315" s="53"/>
      <c r="W13315" s="53"/>
      <c r="X13315" s="53"/>
      <c r="Y13315" s="55"/>
    </row>
    <row r="13316" spans="21:25" x14ac:dyDescent="0.2">
      <c r="U13316" s="55"/>
      <c r="V13316" s="53"/>
      <c r="W13316" s="53"/>
      <c r="X13316" s="53"/>
      <c r="Y13316" s="55"/>
    </row>
    <row r="13317" spans="21:25" x14ac:dyDescent="0.2">
      <c r="U13317" s="55"/>
      <c r="V13317" s="53"/>
      <c r="W13317" s="53"/>
      <c r="X13317" s="53"/>
      <c r="Y13317" s="55"/>
    </row>
    <row r="13318" spans="21:25" x14ac:dyDescent="0.2">
      <c r="U13318" s="55"/>
      <c r="V13318" s="53"/>
      <c r="W13318" s="53"/>
      <c r="X13318" s="53"/>
      <c r="Y13318" s="55"/>
    </row>
    <row r="13319" spans="21:25" x14ac:dyDescent="0.2">
      <c r="U13319" s="55"/>
      <c r="V13319" s="53"/>
      <c r="W13319" s="53"/>
      <c r="X13319" s="53"/>
      <c r="Y13319" s="55"/>
    </row>
    <row r="13320" spans="21:25" x14ac:dyDescent="0.2">
      <c r="U13320" s="55"/>
      <c r="V13320" s="53"/>
      <c r="W13320" s="53"/>
      <c r="X13320" s="53"/>
      <c r="Y13320" s="55"/>
    </row>
    <row r="13321" spans="21:25" x14ac:dyDescent="0.2">
      <c r="U13321" s="55"/>
      <c r="V13321" s="53"/>
      <c r="W13321" s="53"/>
      <c r="X13321" s="53"/>
      <c r="Y13321" s="55"/>
    </row>
    <row r="13322" spans="21:25" x14ac:dyDescent="0.2">
      <c r="U13322" s="55"/>
      <c r="V13322" s="53"/>
      <c r="W13322" s="53"/>
      <c r="X13322" s="53"/>
      <c r="Y13322" s="55"/>
    </row>
    <row r="13323" spans="21:25" x14ac:dyDescent="0.2">
      <c r="U13323" s="55"/>
      <c r="V13323" s="53"/>
      <c r="W13323" s="53"/>
      <c r="X13323" s="53"/>
      <c r="Y13323" s="55"/>
    </row>
    <row r="13324" spans="21:25" x14ac:dyDescent="0.2">
      <c r="U13324" s="55"/>
      <c r="V13324" s="53"/>
      <c r="W13324" s="53"/>
      <c r="X13324" s="53"/>
      <c r="Y13324" s="55"/>
    </row>
    <row r="13325" spans="21:25" x14ac:dyDescent="0.2">
      <c r="U13325" s="55"/>
      <c r="V13325" s="53"/>
      <c r="W13325" s="53"/>
      <c r="X13325" s="53"/>
      <c r="Y13325" s="55"/>
    </row>
    <row r="13326" spans="21:25" x14ac:dyDescent="0.2">
      <c r="U13326" s="55"/>
      <c r="V13326" s="53"/>
      <c r="W13326" s="53"/>
      <c r="X13326" s="53"/>
      <c r="Y13326" s="55"/>
    </row>
    <row r="13327" spans="21:25" x14ac:dyDescent="0.2">
      <c r="U13327" s="55"/>
      <c r="V13327" s="53"/>
      <c r="W13327" s="53"/>
      <c r="X13327" s="53"/>
      <c r="Y13327" s="55"/>
    </row>
    <row r="13328" spans="21:25" x14ac:dyDescent="0.2">
      <c r="U13328" s="55"/>
      <c r="V13328" s="53"/>
      <c r="W13328" s="53"/>
      <c r="X13328" s="53"/>
      <c r="Y13328" s="55"/>
    </row>
    <row r="13329" spans="21:25" x14ac:dyDescent="0.2">
      <c r="U13329" s="55"/>
      <c r="V13329" s="53"/>
      <c r="W13329" s="53"/>
      <c r="X13329" s="53"/>
      <c r="Y13329" s="55"/>
    </row>
    <row r="13330" spans="21:25" x14ac:dyDescent="0.2">
      <c r="U13330" s="55"/>
      <c r="V13330" s="53"/>
      <c r="W13330" s="53"/>
      <c r="X13330" s="53"/>
      <c r="Y13330" s="55"/>
    </row>
    <row r="13331" spans="21:25" x14ac:dyDescent="0.2">
      <c r="U13331" s="55"/>
      <c r="V13331" s="53"/>
      <c r="W13331" s="53"/>
      <c r="X13331" s="53"/>
      <c r="Y13331" s="55"/>
    </row>
    <row r="13332" spans="21:25" x14ac:dyDescent="0.2">
      <c r="U13332" s="55"/>
      <c r="V13332" s="53"/>
      <c r="W13332" s="53"/>
      <c r="X13332" s="53"/>
      <c r="Y13332" s="55"/>
    </row>
    <row r="13333" spans="21:25" x14ac:dyDescent="0.2">
      <c r="U13333" s="55"/>
      <c r="V13333" s="53"/>
      <c r="W13333" s="53"/>
      <c r="X13333" s="53"/>
      <c r="Y13333" s="55"/>
    </row>
    <row r="13334" spans="21:25" x14ac:dyDescent="0.2">
      <c r="U13334" s="55"/>
      <c r="V13334" s="53"/>
      <c r="W13334" s="53"/>
      <c r="X13334" s="53"/>
      <c r="Y13334" s="55"/>
    </row>
    <row r="13335" spans="21:25" x14ac:dyDescent="0.2">
      <c r="U13335" s="55"/>
      <c r="V13335" s="53"/>
      <c r="W13335" s="53"/>
      <c r="X13335" s="53"/>
      <c r="Y13335" s="55"/>
    </row>
    <row r="13336" spans="21:25" x14ac:dyDescent="0.2">
      <c r="U13336" s="55"/>
      <c r="V13336" s="53"/>
      <c r="W13336" s="53"/>
      <c r="X13336" s="53"/>
      <c r="Y13336" s="55"/>
    </row>
    <row r="13337" spans="21:25" x14ac:dyDescent="0.2">
      <c r="U13337" s="55"/>
      <c r="V13337" s="53"/>
      <c r="W13337" s="53"/>
      <c r="X13337" s="53"/>
      <c r="Y13337" s="55"/>
    </row>
    <row r="13338" spans="21:25" x14ac:dyDescent="0.2">
      <c r="U13338" s="55"/>
      <c r="V13338" s="53"/>
      <c r="W13338" s="53"/>
      <c r="X13338" s="53"/>
      <c r="Y13338" s="55"/>
    </row>
    <row r="13339" spans="21:25" x14ac:dyDescent="0.2">
      <c r="U13339" s="55"/>
      <c r="V13339" s="53"/>
      <c r="W13339" s="53"/>
      <c r="X13339" s="53"/>
      <c r="Y13339" s="55"/>
    </row>
    <row r="13340" spans="21:25" x14ac:dyDescent="0.2">
      <c r="U13340" s="55"/>
      <c r="V13340" s="53"/>
      <c r="W13340" s="53"/>
      <c r="X13340" s="53"/>
      <c r="Y13340" s="55"/>
    </row>
    <row r="13341" spans="21:25" x14ac:dyDescent="0.2">
      <c r="U13341" s="55"/>
      <c r="V13341" s="53"/>
      <c r="W13341" s="53"/>
      <c r="X13341" s="53"/>
      <c r="Y13341" s="55"/>
    </row>
    <row r="13342" spans="21:25" x14ac:dyDescent="0.2">
      <c r="U13342" s="55"/>
      <c r="V13342" s="53"/>
      <c r="W13342" s="53"/>
      <c r="X13342" s="53"/>
      <c r="Y13342" s="55"/>
    </row>
    <row r="13343" spans="21:25" x14ac:dyDescent="0.2">
      <c r="U13343" s="55"/>
      <c r="V13343" s="53"/>
      <c r="W13343" s="53"/>
      <c r="X13343" s="53"/>
      <c r="Y13343" s="55"/>
    </row>
    <row r="13344" spans="21:25" x14ac:dyDescent="0.2">
      <c r="U13344" s="55"/>
      <c r="V13344" s="53"/>
      <c r="W13344" s="53"/>
      <c r="X13344" s="53"/>
      <c r="Y13344" s="55"/>
    </row>
    <row r="13345" spans="21:25" x14ac:dyDescent="0.2">
      <c r="U13345" s="55"/>
      <c r="V13345" s="53"/>
      <c r="W13345" s="53"/>
      <c r="X13345" s="53"/>
      <c r="Y13345" s="55"/>
    </row>
    <row r="13346" spans="21:25" x14ac:dyDescent="0.2">
      <c r="U13346" s="55"/>
      <c r="V13346" s="53"/>
      <c r="W13346" s="53"/>
      <c r="X13346" s="53"/>
      <c r="Y13346" s="55"/>
    </row>
    <row r="13347" spans="21:25" x14ac:dyDescent="0.2">
      <c r="U13347" s="55"/>
      <c r="V13347" s="53"/>
      <c r="W13347" s="53"/>
      <c r="X13347" s="53"/>
      <c r="Y13347" s="55"/>
    </row>
    <row r="13348" spans="21:25" x14ac:dyDescent="0.2">
      <c r="U13348" s="55"/>
      <c r="V13348" s="53"/>
      <c r="W13348" s="53"/>
      <c r="X13348" s="53"/>
      <c r="Y13348" s="55"/>
    </row>
    <row r="13349" spans="21:25" x14ac:dyDescent="0.2">
      <c r="U13349" s="55"/>
      <c r="V13349" s="53"/>
      <c r="W13349" s="53"/>
      <c r="X13349" s="53"/>
      <c r="Y13349" s="55"/>
    </row>
    <row r="13350" spans="21:25" x14ac:dyDescent="0.2">
      <c r="U13350" s="55"/>
      <c r="V13350" s="53"/>
      <c r="W13350" s="53"/>
      <c r="X13350" s="53"/>
      <c r="Y13350" s="55"/>
    </row>
    <row r="13351" spans="21:25" x14ac:dyDescent="0.2">
      <c r="U13351" s="55"/>
      <c r="V13351" s="53"/>
      <c r="W13351" s="53"/>
      <c r="X13351" s="53"/>
      <c r="Y13351" s="55"/>
    </row>
    <row r="13352" spans="21:25" x14ac:dyDescent="0.2">
      <c r="U13352" s="55"/>
      <c r="V13352" s="53"/>
      <c r="W13352" s="53"/>
      <c r="X13352" s="53"/>
      <c r="Y13352" s="55"/>
    </row>
    <row r="13353" spans="21:25" x14ac:dyDescent="0.2">
      <c r="U13353" s="55"/>
      <c r="V13353" s="53"/>
      <c r="W13353" s="53"/>
      <c r="X13353" s="53"/>
      <c r="Y13353" s="55"/>
    </row>
    <row r="13354" spans="21:25" x14ac:dyDescent="0.2">
      <c r="U13354" s="55"/>
      <c r="V13354" s="53"/>
      <c r="W13354" s="53"/>
      <c r="X13354" s="53"/>
      <c r="Y13354" s="55"/>
    </row>
    <row r="13355" spans="21:25" x14ac:dyDescent="0.2">
      <c r="U13355" s="55"/>
      <c r="V13355" s="53"/>
      <c r="W13355" s="53"/>
      <c r="X13355" s="53"/>
      <c r="Y13355" s="55"/>
    </row>
    <row r="13356" spans="21:25" x14ac:dyDescent="0.2">
      <c r="U13356" s="55"/>
      <c r="V13356" s="53"/>
      <c r="W13356" s="53"/>
      <c r="X13356" s="53"/>
      <c r="Y13356" s="55"/>
    </row>
    <row r="13357" spans="21:25" x14ac:dyDescent="0.2">
      <c r="U13357" s="55"/>
      <c r="V13357" s="53"/>
      <c r="W13357" s="53"/>
      <c r="X13357" s="53"/>
      <c r="Y13357" s="55"/>
    </row>
    <row r="13358" spans="21:25" x14ac:dyDescent="0.2">
      <c r="U13358" s="55"/>
      <c r="V13358" s="53"/>
      <c r="W13358" s="53"/>
      <c r="X13358" s="53"/>
      <c r="Y13358" s="55"/>
    </row>
    <row r="13359" spans="21:25" x14ac:dyDescent="0.2">
      <c r="U13359" s="55"/>
      <c r="V13359" s="53"/>
      <c r="W13359" s="53"/>
      <c r="X13359" s="53"/>
      <c r="Y13359" s="55"/>
    </row>
    <row r="13360" spans="21:25" x14ac:dyDescent="0.2">
      <c r="U13360" s="55"/>
      <c r="V13360" s="53"/>
      <c r="W13360" s="53"/>
      <c r="X13360" s="53"/>
      <c r="Y13360" s="55"/>
    </row>
    <row r="13361" spans="21:25" x14ac:dyDescent="0.2">
      <c r="U13361" s="55"/>
      <c r="V13361" s="53"/>
      <c r="W13361" s="53"/>
      <c r="X13361" s="53"/>
      <c r="Y13361" s="55"/>
    </row>
    <row r="13362" spans="21:25" x14ac:dyDescent="0.2">
      <c r="U13362" s="55"/>
      <c r="V13362" s="53"/>
      <c r="W13362" s="53"/>
      <c r="X13362" s="53"/>
      <c r="Y13362" s="55"/>
    </row>
    <row r="13363" spans="21:25" x14ac:dyDescent="0.2">
      <c r="U13363" s="55"/>
      <c r="V13363" s="53"/>
      <c r="W13363" s="53"/>
      <c r="X13363" s="53"/>
      <c r="Y13363" s="55"/>
    </row>
    <row r="13364" spans="21:25" x14ac:dyDescent="0.2">
      <c r="U13364" s="55"/>
      <c r="V13364" s="53"/>
      <c r="W13364" s="53"/>
      <c r="X13364" s="53"/>
      <c r="Y13364" s="55"/>
    </row>
    <row r="13365" spans="21:25" x14ac:dyDescent="0.2">
      <c r="U13365" s="55"/>
      <c r="V13365" s="53"/>
      <c r="W13365" s="53"/>
      <c r="X13365" s="53"/>
      <c r="Y13365" s="55"/>
    </row>
    <row r="13366" spans="21:25" x14ac:dyDescent="0.2">
      <c r="U13366" s="55"/>
      <c r="V13366" s="53"/>
      <c r="W13366" s="53"/>
      <c r="X13366" s="53"/>
      <c r="Y13366" s="55"/>
    </row>
    <row r="13367" spans="21:25" x14ac:dyDescent="0.2">
      <c r="U13367" s="55"/>
      <c r="V13367" s="53"/>
      <c r="W13367" s="53"/>
      <c r="X13367" s="53"/>
      <c r="Y13367" s="55"/>
    </row>
    <row r="13368" spans="21:25" x14ac:dyDescent="0.2">
      <c r="U13368" s="55"/>
      <c r="V13368" s="53"/>
      <c r="W13368" s="53"/>
      <c r="X13368" s="53"/>
      <c r="Y13368" s="55"/>
    </row>
    <row r="13369" spans="21:25" x14ac:dyDescent="0.2">
      <c r="U13369" s="55"/>
      <c r="V13369" s="53"/>
      <c r="W13369" s="53"/>
      <c r="X13369" s="53"/>
      <c r="Y13369" s="55"/>
    </row>
    <row r="13370" spans="21:25" x14ac:dyDescent="0.2">
      <c r="U13370" s="55"/>
      <c r="V13370" s="53"/>
      <c r="W13370" s="53"/>
      <c r="X13370" s="53"/>
      <c r="Y13370" s="55"/>
    </row>
    <row r="13371" spans="21:25" x14ac:dyDescent="0.2">
      <c r="U13371" s="55"/>
      <c r="V13371" s="53"/>
      <c r="W13371" s="53"/>
      <c r="X13371" s="53"/>
      <c r="Y13371" s="55"/>
    </row>
    <row r="13372" spans="21:25" x14ac:dyDescent="0.2">
      <c r="U13372" s="55"/>
      <c r="V13372" s="53"/>
      <c r="W13372" s="53"/>
      <c r="X13372" s="53"/>
      <c r="Y13372" s="55"/>
    </row>
    <row r="13373" spans="21:25" x14ac:dyDescent="0.2">
      <c r="U13373" s="55"/>
      <c r="V13373" s="53"/>
      <c r="W13373" s="53"/>
      <c r="X13373" s="53"/>
      <c r="Y13373" s="55"/>
    </row>
    <row r="13374" spans="21:25" x14ac:dyDescent="0.2">
      <c r="U13374" s="55"/>
      <c r="V13374" s="53"/>
      <c r="W13374" s="53"/>
      <c r="X13374" s="53"/>
      <c r="Y13374" s="55"/>
    </row>
    <row r="13375" spans="21:25" x14ac:dyDescent="0.2">
      <c r="U13375" s="55"/>
      <c r="V13375" s="53"/>
      <c r="W13375" s="53"/>
      <c r="X13375" s="53"/>
      <c r="Y13375" s="55"/>
    </row>
    <row r="13376" spans="21:25" x14ac:dyDescent="0.2">
      <c r="U13376" s="55"/>
      <c r="V13376" s="53"/>
      <c r="W13376" s="53"/>
      <c r="X13376" s="53"/>
      <c r="Y13376" s="55"/>
    </row>
    <row r="13377" spans="21:25" x14ac:dyDescent="0.2">
      <c r="U13377" s="55"/>
      <c r="V13377" s="53"/>
      <c r="W13377" s="53"/>
      <c r="X13377" s="53"/>
      <c r="Y13377" s="55"/>
    </row>
    <row r="13378" spans="21:25" x14ac:dyDescent="0.2">
      <c r="U13378" s="55"/>
      <c r="V13378" s="53"/>
      <c r="W13378" s="53"/>
      <c r="X13378" s="53"/>
      <c r="Y13378" s="55"/>
    </row>
    <row r="13379" spans="21:25" x14ac:dyDescent="0.2">
      <c r="U13379" s="55"/>
      <c r="V13379" s="53"/>
      <c r="W13379" s="53"/>
      <c r="X13379" s="53"/>
      <c r="Y13379" s="55"/>
    </row>
    <row r="13380" spans="21:25" x14ac:dyDescent="0.2">
      <c r="U13380" s="55"/>
      <c r="V13380" s="53"/>
      <c r="W13380" s="53"/>
      <c r="X13380" s="53"/>
      <c r="Y13380" s="55"/>
    </row>
    <row r="13381" spans="21:25" x14ac:dyDescent="0.2">
      <c r="U13381" s="55"/>
      <c r="V13381" s="53"/>
      <c r="W13381" s="53"/>
      <c r="X13381" s="53"/>
      <c r="Y13381" s="55"/>
    </row>
    <row r="13382" spans="21:25" x14ac:dyDescent="0.2">
      <c r="U13382" s="55"/>
      <c r="V13382" s="53"/>
      <c r="W13382" s="53"/>
      <c r="X13382" s="53"/>
      <c r="Y13382" s="55"/>
    </row>
    <row r="13383" spans="21:25" x14ac:dyDescent="0.2">
      <c r="U13383" s="55"/>
      <c r="V13383" s="53"/>
      <c r="W13383" s="53"/>
      <c r="X13383" s="53"/>
      <c r="Y13383" s="55"/>
    </row>
    <row r="13384" spans="21:25" x14ac:dyDescent="0.2">
      <c r="U13384" s="55"/>
      <c r="V13384" s="53"/>
      <c r="W13384" s="53"/>
      <c r="X13384" s="53"/>
      <c r="Y13384" s="55"/>
    </row>
    <row r="13385" spans="21:25" x14ac:dyDescent="0.2">
      <c r="U13385" s="55"/>
      <c r="V13385" s="53"/>
      <c r="W13385" s="53"/>
      <c r="X13385" s="53"/>
      <c r="Y13385" s="55"/>
    </row>
    <row r="13386" spans="21:25" x14ac:dyDescent="0.2">
      <c r="U13386" s="55"/>
      <c r="V13386" s="53"/>
      <c r="W13386" s="53"/>
      <c r="X13386" s="53"/>
      <c r="Y13386" s="55"/>
    </row>
    <row r="13387" spans="21:25" x14ac:dyDescent="0.2">
      <c r="U13387" s="55"/>
      <c r="V13387" s="53"/>
      <c r="W13387" s="53"/>
      <c r="X13387" s="53"/>
      <c r="Y13387" s="55"/>
    </row>
    <row r="13388" spans="21:25" x14ac:dyDescent="0.2">
      <c r="U13388" s="55"/>
      <c r="V13388" s="53"/>
      <c r="W13388" s="53"/>
      <c r="X13388" s="53"/>
      <c r="Y13388" s="55"/>
    </row>
    <row r="13389" spans="21:25" x14ac:dyDescent="0.2">
      <c r="U13389" s="55"/>
      <c r="V13389" s="53"/>
      <c r="W13389" s="53"/>
      <c r="X13389" s="53"/>
      <c r="Y13389" s="55"/>
    </row>
    <row r="13390" spans="21:25" x14ac:dyDescent="0.2">
      <c r="U13390" s="55"/>
      <c r="V13390" s="53"/>
      <c r="W13390" s="53"/>
      <c r="X13390" s="53"/>
      <c r="Y13390" s="55"/>
    </row>
    <row r="13391" spans="21:25" x14ac:dyDescent="0.2">
      <c r="U13391" s="55"/>
      <c r="V13391" s="53"/>
      <c r="W13391" s="53"/>
      <c r="X13391" s="53"/>
      <c r="Y13391" s="55"/>
    </row>
    <row r="13392" spans="21:25" x14ac:dyDescent="0.2">
      <c r="U13392" s="55"/>
      <c r="V13392" s="53"/>
      <c r="W13392" s="53"/>
      <c r="X13392" s="53"/>
      <c r="Y13392" s="55"/>
    </row>
    <row r="13393" spans="21:25" x14ac:dyDescent="0.2">
      <c r="U13393" s="55"/>
      <c r="V13393" s="53"/>
      <c r="W13393" s="53"/>
      <c r="X13393" s="53"/>
      <c r="Y13393" s="55"/>
    </row>
    <row r="13394" spans="21:25" x14ac:dyDescent="0.2">
      <c r="U13394" s="55"/>
      <c r="V13394" s="53"/>
      <c r="W13394" s="53"/>
      <c r="X13394" s="53"/>
      <c r="Y13394" s="55"/>
    </row>
    <row r="13395" spans="21:25" x14ac:dyDescent="0.2">
      <c r="U13395" s="55"/>
      <c r="V13395" s="53"/>
      <c r="W13395" s="53"/>
      <c r="X13395" s="53"/>
      <c r="Y13395" s="55"/>
    </row>
    <row r="13396" spans="21:25" x14ac:dyDescent="0.2">
      <c r="U13396" s="55"/>
      <c r="V13396" s="53"/>
      <c r="W13396" s="53"/>
      <c r="X13396" s="53"/>
      <c r="Y13396" s="55"/>
    </row>
    <row r="13397" spans="21:25" x14ac:dyDescent="0.2">
      <c r="U13397" s="55"/>
      <c r="V13397" s="53"/>
      <c r="W13397" s="53"/>
      <c r="X13397" s="53"/>
      <c r="Y13397" s="55"/>
    </row>
    <row r="13398" spans="21:25" x14ac:dyDescent="0.2">
      <c r="U13398" s="55"/>
      <c r="V13398" s="53"/>
      <c r="W13398" s="53"/>
      <c r="X13398" s="53"/>
      <c r="Y13398" s="55"/>
    </row>
    <row r="13399" spans="21:25" x14ac:dyDescent="0.2">
      <c r="U13399" s="55"/>
      <c r="V13399" s="53"/>
      <c r="W13399" s="53"/>
      <c r="X13399" s="53"/>
      <c r="Y13399" s="55"/>
    </row>
    <row r="13400" spans="21:25" x14ac:dyDescent="0.2">
      <c r="U13400" s="55"/>
      <c r="V13400" s="53"/>
      <c r="W13400" s="53"/>
      <c r="X13400" s="53"/>
      <c r="Y13400" s="55"/>
    </row>
    <row r="13401" spans="21:25" x14ac:dyDescent="0.2">
      <c r="U13401" s="55"/>
      <c r="V13401" s="53"/>
      <c r="W13401" s="53"/>
      <c r="X13401" s="53"/>
      <c r="Y13401" s="55"/>
    </row>
    <row r="13402" spans="21:25" x14ac:dyDescent="0.2">
      <c r="U13402" s="55"/>
      <c r="V13402" s="53"/>
      <c r="W13402" s="53"/>
      <c r="X13402" s="53"/>
      <c r="Y13402" s="55"/>
    </row>
    <row r="13403" spans="21:25" x14ac:dyDescent="0.2">
      <c r="U13403" s="55"/>
      <c r="V13403" s="53"/>
      <c r="W13403" s="53"/>
      <c r="X13403" s="53"/>
      <c r="Y13403" s="55"/>
    </row>
    <row r="13404" spans="21:25" x14ac:dyDescent="0.2">
      <c r="U13404" s="55"/>
      <c r="V13404" s="53"/>
      <c r="W13404" s="53"/>
      <c r="X13404" s="53"/>
      <c r="Y13404" s="55"/>
    </row>
    <row r="13405" spans="21:25" x14ac:dyDescent="0.2">
      <c r="U13405" s="55"/>
      <c r="V13405" s="53"/>
      <c r="W13405" s="53"/>
      <c r="X13405" s="53"/>
      <c r="Y13405" s="55"/>
    </row>
    <row r="13406" spans="21:25" x14ac:dyDescent="0.2">
      <c r="U13406" s="55"/>
      <c r="V13406" s="53"/>
      <c r="W13406" s="53"/>
      <c r="X13406" s="53"/>
      <c r="Y13406" s="55"/>
    </row>
    <row r="13407" spans="21:25" x14ac:dyDescent="0.2">
      <c r="U13407" s="55"/>
      <c r="V13407" s="53"/>
      <c r="W13407" s="53"/>
      <c r="X13407" s="53"/>
      <c r="Y13407" s="55"/>
    </row>
    <row r="13408" spans="21:25" x14ac:dyDescent="0.2">
      <c r="U13408" s="55"/>
      <c r="V13408" s="53"/>
      <c r="W13408" s="53"/>
      <c r="X13408" s="53"/>
      <c r="Y13408" s="55"/>
    </row>
    <row r="13409" spans="21:25" x14ac:dyDescent="0.2">
      <c r="U13409" s="55"/>
      <c r="V13409" s="53"/>
      <c r="W13409" s="53"/>
      <c r="X13409" s="53"/>
      <c r="Y13409" s="55"/>
    </row>
    <row r="13410" spans="21:25" x14ac:dyDescent="0.2">
      <c r="U13410" s="55"/>
      <c r="V13410" s="53"/>
      <c r="W13410" s="53"/>
      <c r="X13410" s="53"/>
      <c r="Y13410" s="55"/>
    </row>
    <row r="13411" spans="21:25" x14ac:dyDescent="0.2">
      <c r="U13411" s="55"/>
      <c r="V13411" s="53"/>
      <c r="W13411" s="53"/>
      <c r="X13411" s="53"/>
      <c r="Y13411" s="55"/>
    </row>
    <row r="13412" spans="21:25" x14ac:dyDescent="0.2">
      <c r="U13412" s="55"/>
      <c r="V13412" s="53"/>
      <c r="W13412" s="53"/>
      <c r="X13412" s="53"/>
      <c r="Y13412" s="55"/>
    </row>
    <row r="13413" spans="21:25" x14ac:dyDescent="0.2">
      <c r="U13413" s="55"/>
      <c r="V13413" s="53"/>
      <c r="W13413" s="53"/>
      <c r="X13413" s="53"/>
      <c r="Y13413" s="55"/>
    </row>
    <row r="13414" spans="21:25" x14ac:dyDescent="0.2">
      <c r="U13414" s="55"/>
      <c r="V13414" s="53"/>
      <c r="W13414" s="53"/>
      <c r="X13414" s="53"/>
      <c r="Y13414" s="55"/>
    </row>
    <row r="13415" spans="21:25" x14ac:dyDescent="0.2">
      <c r="U13415" s="55"/>
      <c r="V13415" s="53"/>
      <c r="W13415" s="53"/>
      <c r="X13415" s="53"/>
      <c r="Y13415" s="55"/>
    </row>
    <row r="13416" spans="21:25" x14ac:dyDescent="0.2">
      <c r="U13416" s="55"/>
      <c r="V13416" s="53"/>
      <c r="W13416" s="53"/>
      <c r="X13416" s="53"/>
      <c r="Y13416" s="55"/>
    </row>
    <row r="13417" spans="21:25" x14ac:dyDescent="0.2">
      <c r="U13417" s="55"/>
      <c r="V13417" s="53"/>
      <c r="W13417" s="53"/>
      <c r="X13417" s="53"/>
      <c r="Y13417" s="55"/>
    </row>
    <row r="13418" spans="21:25" x14ac:dyDescent="0.2">
      <c r="U13418" s="55"/>
      <c r="V13418" s="53"/>
      <c r="W13418" s="53"/>
      <c r="X13418" s="53"/>
      <c r="Y13418" s="55"/>
    </row>
    <row r="13419" spans="21:25" x14ac:dyDescent="0.2">
      <c r="U13419" s="55"/>
      <c r="V13419" s="53"/>
      <c r="W13419" s="53"/>
      <c r="X13419" s="53"/>
      <c r="Y13419" s="55"/>
    </row>
    <row r="13420" spans="21:25" x14ac:dyDescent="0.2">
      <c r="U13420" s="55"/>
      <c r="V13420" s="53"/>
      <c r="W13420" s="53"/>
      <c r="X13420" s="53"/>
      <c r="Y13420" s="55"/>
    </row>
    <row r="13421" spans="21:25" x14ac:dyDescent="0.2">
      <c r="U13421" s="55"/>
      <c r="V13421" s="53"/>
      <c r="W13421" s="53"/>
      <c r="X13421" s="53"/>
      <c r="Y13421" s="55"/>
    </row>
    <row r="13422" spans="21:25" x14ac:dyDescent="0.2">
      <c r="U13422" s="55"/>
      <c r="V13422" s="53"/>
      <c r="W13422" s="53"/>
      <c r="X13422" s="53"/>
      <c r="Y13422" s="55"/>
    </row>
    <row r="13423" spans="21:25" x14ac:dyDescent="0.2">
      <c r="U13423" s="55"/>
      <c r="V13423" s="53"/>
      <c r="W13423" s="53"/>
      <c r="X13423" s="53"/>
      <c r="Y13423" s="55"/>
    </row>
    <row r="13424" spans="21:25" x14ac:dyDescent="0.2">
      <c r="U13424" s="55"/>
      <c r="V13424" s="53"/>
      <c r="W13424" s="53"/>
      <c r="X13424" s="53"/>
      <c r="Y13424" s="55"/>
    </row>
    <row r="13425" spans="21:25" x14ac:dyDescent="0.2">
      <c r="U13425" s="55"/>
      <c r="V13425" s="53"/>
      <c r="W13425" s="53"/>
      <c r="X13425" s="53"/>
      <c r="Y13425" s="55"/>
    </row>
    <row r="13426" spans="21:25" x14ac:dyDescent="0.2">
      <c r="U13426" s="55"/>
      <c r="V13426" s="53"/>
      <c r="W13426" s="53"/>
      <c r="X13426" s="53"/>
      <c r="Y13426" s="55"/>
    </row>
    <row r="13427" spans="21:25" x14ac:dyDescent="0.2">
      <c r="U13427" s="55"/>
      <c r="V13427" s="53"/>
      <c r="W13427" s="53"/>
      <c r="X13427" s="53"/>
      <c r="Y13427" s="55"/>
    </row>
    <row r="13428" spans="21:25" x14ac:dyDescent="0.2">
      <c r="U13428" s="55"/>
      <c r="V13428" s="53"/>
      <c r="W13428" s="53"/>
      <c r="X13428" s="53"/>
      <c r="Y13428" s="55"/>
    </row>
    <row r="13429" spans="21:25" x14ac:dyDescent="0.2">
      <c r="U13429" s="55"/>
      <c r="V13429" s="53"/>
      <c r="W13429" s="53"/>
      <c r="X13429" s="53"/>
      <c r="Y13429" s="55"/>
    </row>
    <row r="13430" spans="21:25" x14ac:dyDescent="0.2">
      <c r="U13430" s="55"/>
      <c r="V13430" s="53"/>
      <c r="W13430" s="53"/>
      <c r="X13430" s="53"/>
      <c r="Y13430" s="55"/>
    </row>
    <row r="13431" spans="21:25" x14ac:dyDescent="0.2">
      <c r="U13431" s="55"/>
      <c r="V13431" s="53"/>
      <c r="W13431" s="53"/>
      <c r="X13431" s="53"/>
      <c r="Y13431" s="55"/>
    </row>
    <row r="13432" spans="21:25" x14ac:dyDescent="0.2">
      <c r="U13432" s="55"/>
      <c r="V13432" s="53"/>
      <c r="W13432" s="53"/>
      <c r="X13432" s="53"/>
      <c r="Y13432" s="55"/>
    </row>
    <row r="13433" spans="21:25" x14ac:dyDescent="0.2">
      <c r="U13433" s="55"/>
      <c r="V13433" s="53"/>
      <c r="W13433" s="53"/>
      <c r="X13433" s="53"/>
      <c r="Y13433" s="55"/>
    </row>
    <row r="13434" spans="21:25" x14ac:dyDescent="0.2">
      <c r="U13434" s="55"/>
      <c r="V13434" s="53"/>
      <c r="W13434" s="53"/>
      <c r="X13434" s="53"/>
      <c r="Y13434" s="55"/>
    </row>
    <row r="13435" spans="21:25" x14ac:dyDescent="0.2">
      <c r="U13435" s="55"/>
      <c r="V13435" s="53"/>
      <c r="W13435" s="53"/>
      <c r="X13435" s="53"/>
      <c r="Y13435" s="55"/>
    </row>
    <row r="13436" spans="21:25" x14ac:dyDescent="0.2">
      <c r="U13436" s="55"/>
      <c r="V13436" s="53"/>
      <c r="W13436" s="53"/>
      <c r="X13436" s="53"/>
      <c r="Y13436" s="55"/>
    </row>
    <row r="13437" spans="21:25" x14ac:dyDescent="0.2">
      <c r="U13437" s="55"/>
      <c r="V13437" s="53"/>
      <c r="W13437" s="53"/>
      <c r="X13437" s="53"/>
      <c r="Y13437" s="55"/>
    </row>
    <row r="13438" spans="21:25" x14ac:dyDescent="0.2">
      <c r="U13438" s="55"/>
      <c r="V13438" s="53"/>
      <c r="W13438" s="53"/>
      <c r="X13438" s="53"/>
      <c r="Y13438" s="55"/>
    </row>
    <row r="13439" spans="21:25" x14ac:dyDescent="0.2">
      <c r="U13439" s="55"/>
      <c r="V13439" s="53"/>
      <c r="W13439" s="53"/>
      <c r="X13439" s="53"/>
      <c r="Y13439" s="55"/>
    </row>
    <row r="13440" spans="21:25" x14ac:dyDescent="0.2">
      <c r="U13440" s="55"/>
      <c r="V13440" s="53"/>
      <c r="W13440" s="53"/>
      <c r="X13440" s="53"/>
      <c r="Y13440" s="55"/>
    </row>
    <row r="13441" spans="21:25" x14ac:dyDescent="0.2">
      <c r="U13441" s="55"/>
      <c r="V13441" s="53"/>
      <c r="W13441" s="53"/>
      <c r="X13441" s="53"/>
      <c r="Y13441" s="55"/>
    </row>
    <row r="13442" spans="21:25" x14ac:dyDescent="0.2">
      <c r="U13442" s="55"/>
      <c r="V13442" s="53"/>
      <c r="W13442" s="53"/>
      <c r="X13442" s="53"/>
      <c r="Y13442" s="55"/>
    </row>
    <row r="13443" spans="21:25" x14ac:dyDescent="0.2">
      <c r="U13443" s="55"/>
      <c r="V13443" s="53"/>
      <c r="W13443" s="53"/>
      <c r="X13443" s="53"/>
      <c r="Y13443" s="55"/>
    </row>
    <row r="13444" spans="21:25" x14ac:dyDescent="0.2">
      <c r="U13444" s="55"/>
      <c r="V13444" s="53"/>
      <c r="W13444" s="53"/>
      <c r="X13444" s="53"/>
      <c r="Y13444" s="55"/>
    </row>
    <row r="13445" spans="21:25" x14ac:dyDescent="0.2">
      <c r="U13445" s="55"/>
      <c r="V13445" s="53"/>
      <c r="W13445" s="53"/>
      <c r="X13445" s="53"/>
      <c r="Y13445" s="55"/>
    </row>
    <row r="13446" spans="21:25" x14ac:dyDescent="0.2">
      <c r="U13446" s="55"/>
      <c r="V13446" s="53"/>
      <c r="W13446" s="53"/>
      <c r="X13446" s="53"/>
      <c r="Y13446" s="55"/>
    </row>
    <row r="13447" spans="21:25" x14ac:dyDescent="0.2">
      <c r="U13447" s="55"/>
      <c r="V13447" s="53"/>
      <c r="W13447" s="53"/>
      <c r="X13447" s="53"/>
      <c r="Y13447" s="55"/>
    </row>
    <row r="13448" spans="21:25" x14ac:dyDescent="0.2">
      <c r="U13448" s="55"/>
      <c r="V13448" s="53"/>
      <c r="W13448" s="53"/>
      <c r="X13448" s="53"/>
      <c r="Y13448" s="55"/>
    </row>
    <row r="13449" spans="21:25" x14ac:dyDescent="0.2">
      <c r="U13449" s="55"/>
      <c r="V13449" s="53"/>
      <c r="W13449" s="53"/>
      <c r="X13449" s="53"/>
      <c r="Y13449" s="55"/>
    </row>
    <row r="13450" spans="21:25" x14ac:dyDescent="0.2">
      <c r="U13450" s="55"/>
      <c r="V13450" s="53"/>
      <c r="W13450" s="53"/>
      <c r="X13450" s="53"/>
      <c r="Y13450" s="55"/>
    </row>
    <row r="13451" spans="21:25" x14ac:dyDescent="0.2">
      <c r="U13451" s="55"/>
      <c r="V13451" s="53"/>
      <c r="W13451" s="53"/>
      <c r="X13451" s="53"/>
      <c r="Y13451" s="55"/>
    </row>
    <row r="13452" spans="21:25" x14ac:dyDescent="0.2">
      <c r="U13452" s="55"/>
      <c r="V13452" s="53"/>
      <c r="W13452" s="53"/>
      <c r="X13452" s="53"/>
      <c r="Y13452" s="55"/>
    </row>
    <row r="13453" spans="21:25" x14ac:dyDescent="0.2">
      <c r="U13453" s="55"/>
      <c r="V13453" s="53"/>
      <c r="W13453" s="53"/>
      <c r="X13453" s="53"/>
      <c r="Y13453" s="55"/>
    </row>
    <row r="13454" spans="21:25" x14ac:dyDescent="0.2">
      <c r="U13454" s="55"/>
      <c r="V13454" s="53"/>
      <c r="W13454" s="53"/>
      <c r="X13454" s="53"/>
      <c r="Y13454" s="55"/>
    </row>
    <row r="13455" spans="21:25" x14ac:dyDescent="0.2">
      <c r="U13455" s="55"/>
      <c r="V13455" s="53"/>
      <c r="W13455" s="53"/>
      <c r="X13455" s="53"/>
      <c r="Y13455" s="55"/>
    </row>
    <row r="13456" spans="21:25" x14ac:dyDescent="0.2">
      <c r="U13456" s="55"/>
      <c r="V13456" s="53"/>
      <c r="W13456" s="53"/>
      <c r="X13456" s="53"/>
      <c r="Y13456" s="55"/>
    </row>
    <row r="13457" spans="21:25" x14ac:dyDescent="0.2">
      <c r="U13457" s="55"/>
      <c r="V13457" s="53"/>
      <c r="W13457" s="53"/>
      <c r="X13457" s="53"/>
      <c r="Y13457" s="55"/>
    </row>
    <row r="13458" spans="21:25" x14ac:dyDescent="0.2">
      <c r="U13458" s="55"/>
      <c r="V13458" s="53"/>
      <c r="W13458" s="53"/>
      <c r="X13458" s="53"/>
      <c r="Y13458" s="55"/>
    </row>
    <row r="13459" spans="21:25" x14ac:dyDescent="0.2">
      <c r="U13459" s="55"/>
      <c r="V13459" s="53"/>
      <c r="W13459" s="53"/>
      <c r="X13459" s="53"/>
      <c r="Y13459" s="55"/>
    </row>
    <row r="13460" spans="21:25" x14ac:dyDescent="0.2">
      <c r="U13460" s="55"/>
      <c r="V13460" s="53"/>
      <c r="W13460" s="53"/>
      <c r="X13460" s="53"/>
      <c r="Y13460" s="55"/>
    </row>
    <row r="13461" spans="21:25" x14ac:dyDescent="0.2">
      <c r="U13461" s="55"/>
      <c r="V13461" s="53"/>
      <c r="W13461" s="53"/>
      <c r="X13461" s="53"/>
      <c r="Y13461" s="55"/>
    </row>
    <row r="13462" spans="21:25" x14ac:dyDescent="0.2">
      <c r="U13462" s="55"/>
      <c r="V13462" s="53"/>
      <c r="W13462" s="53"/>
      <c r="X13462" s="53"/>
      <c r="Y13462" s="55"/>
    </row>
    <row r="13463" spans="21:25" x14ac:dyDescent="0.2">
      <c r="U13463" s="55"/>
      <c r="V13463" s="53"/>
      <c r="W13463" s="53"/>
      <c r="X13463" s="53"/>
      <c r="Y13463" s="55"/>
    </row>
    <row r="13464" spans="21:25" x14ac:dyDescent="0.2">
      <c r="U13464" s="55"/>
      <c r="V13464" s="53"/>
      <c r="W13464" s="53"/>
      <c r="X13464" s="53"/>
      <c r="Y13464" s="55"/>
    </row>
    <row r="13465" spans="21:25" x14ac:dyDescent="0.2">
      <c r="U13465" s="55"/>
      <c r="V13465" s="53"/>
      <c r="W13465" s="53"/>
      <c r="X13465" s="53"/>
      <c r="Y13465" s="55"/>
    </row>
    <row r="13466" spans="21:25" x14ac:dyDescent="0.2">
      <c r="U13466" s="55"/>
      <c r="V13466" s="53"/>
      <c r="W13466" s="53"/>
      <c r="X13466" s="53"/>
      <c r="Y13466" s="55"/>
    </row>
    <row r="13467" spans="21:25" x14ac:dyDescent="0.2">
      <c r="U13467" s="55"/>
      <c r="V13467" s="53"/>
      <c r="W13467" s="53"/>
      <c r="X13467" s="53"/>
      <c r="Y13467" s="55"/>
    </row>
    <row r="13468" spans="21:25" x14ac:dyDescent="0.2">
      <c r="U13468" s="55"/>
      <c r="V13468" s="53"/>
      <c r="W13468" s="53"/>
      <c r="X13468" s="53"/>
      <c r="Y13468" s="55"/>
    </row>
    <row r="13469" spans="21:25" x14ac:dyDescent="0.2">
      <c r="U13469" s="55"/>
      <c r="V13469" s="53"/>
      <c r="W13469" s="53"/>
      <c r="X13469" s="53"/>
      <c r="Y13469" s="55"/>
    </row>
    <row r="13470" spans="21:25" x14ac:dyDescent="0.2">
      <c r="U13470" s="55"/>
      <c r="V13470" s="53"/>
      <c r="W13470" s="53"/>
      <c r="X13470" s="53"/>
      <c r="Y13470" s="55"/>
    </row>
    <row r="13471" spans="21:25" x14ac:dyDescent="0.2">
      <c r="U13471" s="55"/>
      <c r="V13471" s="53"/>
      <c r="W13471" s="53"/>
      <c r="X13471" s="53"/>
      <c r="Y13471" s="55"/>
    </row>
    <row r="13472" spans="21:25" x14ac:dyDescent="0.2">
      <c r="U13472" s="55"/>
      <c r="V13472" s="53"/>
      <c r="W13472" s="53"/>
      <c r="X13472" s="53"/>
      <c r="Y13472" s="55"/>
    </row>
    <row r="13473" spans="21:25" x14ac:dyDescent="0.2">
      <c r="U13473" s="55"/>
      <c r="V13473" s="53"/>
      <c r="W13473" s="53"/>
      <c r="X13473" s="53"/>
      <c r="Y13473" s="55"/>
    </row>
    <row r="13474" spans="21:25" x14ac:dyDescent="0.2">
      <c r="U13474" s="55"/>
      <c r="V13474" s="53"/>
      <c r="W13474" s="53"/>
      <c r="X13474" s="53"/>
      <c r="Y13474" s="55"/>
    </row>
    <row r="13475" spans="21:25" x14ac:dyDescent="0.2">
      <c r="U13475" s="55"/>
      <c r="V13475" s="53"/>
      <c r="W13475" s="53"/>
      <c r="X13475" s="53"/>
      <c r="Y13475" s="55"/>
    </row>
    <row r="13476" spans="21:25" x14ac:dyDescent="0.2">
      <c r="U13476" s="55"/>
      <c r="V13476" s="53"/>
      <c r="W13476" s="53"/>
      <c r="X13476" s="53"/>
      <c r="Y13476" s="55"/>
    </row>
    <row r="13477" spans="21:25" x14ac:dyDescent="0.2">
      <c r="U13477" s="55"/>
      <c r="V13477" s="53"/>
      <c r="W13477" s="53"/>
      <c r="X13477" s="53"/>
      <c r="Y13477" s="55"/>
    </row>
    <row r="13478" spans="21:25" x14ac:dyDescent="0.2">
      <c r="U13478" s="55"/>
      <c r="V13478" s="53"/>
      <c r="W13478" s="53"/>
      <c r="X13478" s="53"/>
      <c r="Y13478" s="55"/>
    </row>
    <row r="13479" spans="21:25" x14ac:dyDescent="0.2">
      <c r="U13479" s="55"/>
      <c r="V13479" s="53"/>
      <c r="W13479" s="53"/>
      <c r="X13479" s="53"/>
      <c r="Y13479" s="55"/>
    </row>
    <row r="13480" spans="21:25" x14ac:dyDescent="0.2">
      <c r="U13480" s="55"/>
      <c r="V13480" s="53"/>
      <c r="W13480" s="53"/>
      <c r="X13480" s="53"/>
      <c r="Y13480" s="55"/>
    </row>
    <row r="13481" spans="21:25" x14ac:dyDescent="0.2">
      <c r="U13481" s="55"/>
      <c r="V13481" s="53"/>
      <c r="W13481" s="53"/>
      <c r="X13481" s="53"/>
      <c r="Y13481" s="55"/>
    </row>
    <row r="13482" spans="21:25" x14ac:dyDescent="0.2">
      <c r="U13482" s="55"/>
      <c r="V13482" s="53"/>
      <c r="W13482" s="53"/>
      <c r="X13482" s="53"/>
      <c r="Y13482" s="55"/>
    </row>
    <row r="13483" spans="21:25" x14ac:dyDescent="0.2">
      <c r="U13483" s="55"/>
      <c r="V13483" s="53"/>
      <c r="W13483" s="53"/>
      <c r="X13483" s="53"/>
      <c r="Y13483" s="55"/>
    </row>
    <row r="13484" spans="21:25" x14ac:dyDescent="0.2">
      <c r="U13484" s="55"/>
      <c r="V13484" s="53"/>
      <c r="W13484" s="53"/>
      <c r="X13484" s="53"/>
      <c r="Y13484" s="55"/>
    </row>
    <row r="13485" spans="21:25" x14ac:dyDescent="0.2">
      <c r="U13485" s="55"/>
      <c r="V13485" s="53"/>
      <c r="W13485" s="53"/>
      <c r="X13485" s="53"/>
      <c r="Y13485" s="55"/>
    </row>
    <row r="13486" spans="21:25" x14ac:dyDescent="0.2">
      <c r="U13486" s="55"/>
      <c r="V13486" s="53"/>
      <c r="W13486" s="53"/>
      <c r="X13486" s="53"/>
      <c r="Y13486" s="55"/>
    </row>
    <row r="13487" spans="21:25" x14ac:dyDescent="0.2">
      <c r="U13487" s="55"/>
      <c r="V13487" s="53"/>
      <c r="W13487" s="53"/>
      <c r="X13487" s="53"/>
      <c r="Y13487" s="55"/>
    </row>
    <row r="13488" spans="21:25" x14ac:dyDescent="0.2">
      <c r="U13488" s="55"/>
      <c r="V13488" s="53"/>
      <c r="W13488" s="53"/>
      <c r="X13488" s="53"/>
      <c r="Y13488" s="55"/>
    </row>
    <row r="13489" spans="21:25" x14ac:dyDescent="0.2">
      <c r="U13489" s="55"/>
      <c r="V13489" s="53"/>
      <c r="W13489" s="53"/>
      <c r="X13489" s="53"/>
      <c r="Y13489" s="55"/>
    </row>
    <row r="13490" spans="21:25" x14ac:dyDescent="0.2">
      <c r="U13490" s="55"/>
      <c r="V13490" s="53"/>
      <c r="W13490" s="53"/>
      <c r="X13490" s="53"/>
      <c r="Y13490" s="55"/>
    </row>
    <row r="13491" spans="21:25" x14ac:dyDescent="0.2">
      <c r="U13491" s="55"/>
      <c r="V13491" s="53"/>
      <c r="W13491" s="53"/>
      <c r="X13491" s="53"/>
      <c r="Y13491" s="55"/>
    </row>
    <row r="13492" spans="21:25" x14ac:dyDescent="0.2">
      <c r="U13492" s="55"/>
      <c r="V13492" s="53"/>
      <c r="W13492" s="53"/>
      <c r="X13492" s="53"/>
      <c r="Y13492" s="55"/>
    </row>
    <row r="13493" spans="21:25" x14ac:dyDescent="0.2">
      <c r="U13493" s="55"/>
      <c r="V13493" s="53"/>
      <c r="W13493" s="53"/>
      <c r="X13493" s="53"/>
      <c r="Y13493" s="55"/>
    </row>
    <row r="13494" spans="21:25" x14ac:dyDescent="0.2">
      <c r="U13494" s="55"/>
      <c r="V13494" s="53"/>
      <c r="W13494" s="53"/>
      <c r="X13494" s="53"/>
      <c r="Y13494" s="55"/>
    </row>
    <row r="13495" spans="21:25" x14ac:dyDescent="0.2">
      <c r="U13495" s="55"/>
      <c r="V13495" s="53"/>
      <c r="W13495" s="53"/>
      <c r="X13495" s="53"/>
      <c r="Y13495" s="55"/>
    </row>
    <row r="13496" spans="21:25" x14ac:dyDescent="0.2">
      <c r="U13496" s="55"/>
      <c r="V13496" s="53"/>
      <c r="W13496" s="53"/>
      <c r="X13496" s="53"/>
      <c r="Y13496" s="55"/>
    </row>
    <row r="13497" spans="21:25" x14ac:dyDescent="0.2">
      <c r="U13497" s="55"/>
      <c r="V13497" s="53"/>
      <c r="W13497" s="53"/>
      <c r="X13497" s="53"/>
      <c r="Y13497" s="55"/>
    </row>
    <row r="13498" spans="21:25" x14ac:dyDescent="0.2">
      <c r="U13498" s="55"/>
      <c r="V13498" s="53"/>
      <c r="W13498" s="53"/>
      <c r="X13498" s="53"/>
      <c r="Y13498" s="55"/>
    </row>
    <row r="13499" spans="21:25" x14ac:dyDescent="0.2">
      <c r="U13499" s="55"/>
      <c r="V13499" s="53"/>
      <c r="W13499" s="53"/>
      <c r="X13499" s="53"/>
      <c r="Y13499" s="55"/>
    </row>
    <row r="13500" spans="21:25" x14ac:dyDescent="0.2">
      <c r="U13500" s="55"/>
      <c r="V13500" s="53"/>
      <c r="W13500" s="53"/>
      <c r="X13500" s="53"/>
      <c r="Y13500" s="55"/>
    </row>
    <row r="13501" spans="21:25" x14ac:dyDescent="0.2">
      <c r="U13501" s="55"/>
      <c r="V13501" s="53"/>
      <c r="W13501" s="53"/>
      <c r="X13501" s="53"/>
      <c r="Y13501" s="55"/>
    </row>
    <row r="13502" spans="21:25" x14ac:dyDescent="0.2">
      <c r="U13502" s="55"/>
      <c r="V13502" s="53"/>
      <c r="W13502" s="53"/>
      <c r="X13502" s="53"/>
      <c r="Y13502" s="55"/>
    </row>
    <row r="13503" spans="21:25" x14ac:dyDescent="0.2">
      <c r="U13503" s="55"/>
      <c r="V13503" s="53"/>
      <c r="W13503" s="53"/>
      <c r="X13503" s="53"/>
      <c r="Y13503" s="55"/>
    </row>
    <row r="13504" spans="21:25" x14ac:dyDescent="0.2">
      <c r="U13504" s="55"/>
      <c r="V13504" s="53"/>
      <c r="W13504" s="53"/>
      <c r="X13504" s="53"/>
      <c r="Y13504" s="55"/>
    </row>
    <row r="13505" spans="21:25" x14ac:dyDescent="0.2">
      <c r="U13505" s="55"/>
      <c r="V13505" s="53"/>
      <c r="W13505" s="53"/>
      <c r="X13505" s="53"/>
      <c r="Y13505" s="55"/>
    </row>
    <row r="13506" spans="21:25" x14ac:dyDescent="0.2">
      <c r="U13506" s="55"/>
      <c r="V13506" s="53"/>
      <c r="W13506" s="53"/>
      <c r="X13506" s="53"/>
      <c r="Y13506" s="55"/>
    </row>
    <row r="13507" spans="21:25" x14ac:dyDescent="0.2">
      <c r="U13507" s="55"/>
      <c r="V13507" s="53"/>
      <c r="W13507" s="53"/>
      <c r="X13507" s="53"/>
      <c r="Y13507" s="55"/>
    </row>
    <row r="13508" spans="21:25" x14ac:dyDescent="0.2">
      <c r="U13508" s="55"/>
      <c r="V13508" s="53"/>
      <c r="W13508" s="53"/>
      <c r="X13508" s="53"/>
      <c r="Y13508" s="55"/>
    </row>
    <row r="13509" spans="21:25" x14ac:dyDescent="0.2">
      <c r="U13509" s="55"/>
      <c r="V13509" s="53"/>
      <c r="W13509" s="53"/>
      <c r="X13509" s="53"/>
      <c r="Y13509" s="55"/>
    </row>
    <row r="13510" spans="21:25" x14ac:dyDescent="0.2">
      <c r="U13510" s="55"/>
      <c r="V13510" s="53"/>
      <c r="W13510" s="53"/>
      <c r="X13510" s="53"/>
      <c r="Y13510" s="55"/>
    </row>
    <row r="13511" spans="21:25" x14ac:dyDescent="0.2">
      <c r="U13511" s="55"/>
      <c r="V13511" s="53"/>
      <c r="W13511" s="53"/>
      <c r="X13511" s="53"/>
      <c r="Y13511" s="55"/>
    </row>
    <row r="13512" spans="21:25" x14ac:dyDescent="0.2">
      <c r="U13512" s="55"/>
      <c r="V13512" s="53"/>
      <c r="W13512" s="53"/>
      <c r="X13512" s="53"/>
      <c r="Y13512" s="55"/>
    </row>
    <row r="13513" spans="21:25" x14ac:dyDescent="0.2">
      <c r="U13513" s="55"/>
      <c r="V13513" s="53"/>
      <c r="W13513" s="53"/>
      <c r="X13513" s="53"/>
      <c r="Y13513" s="55"/>
    </row>
    <row r="13514" spans="21:25" x14ac:dyDescent="0.2">
      <c r="U13514" s="55"/>
      <c r="V13514" s="53"/>
      <c r="W13514" s="53"/>
      <c r="X13514" s="53"/>
      <c r="Y13514" s="55"/>
    </row>
    <row r="13515" spans="21:25" x14ac:dyDescent="0.2">
      <c r="U13515" s="55"/>
      <c r="V13515" s="53"/>
      <c r="W13515" s="53"/>
      <c r="X13515" s="53"/>
      <c r="Y13515" s="55"/>
    </row>
    <row r="13516" spans="21:25" x14ac:dyDescent="0.2">
      <c r="U13516" s="55"/>
      <c r="V13516" s="53"/>
      <c r="W13516" s="53"/>
      <c r="X13516" s="53"/>
      <c r="Y13516" s="55"/>
    </row>
    <row r="13517" spans="21:25" x14ac:dyDescent="0.2">
      <c r="U13517" s="55"/>
      <c r="V13517" s="53"/>
      <c r="W13517" s="53"/>
      <c r="X13517" s="53"/>
      <c r="Y13517" s="55"/>
    </row>
    <row r="13518" spans="21:25" x14ac:dyDescent="0.2">
      <c r="U13518" s="55"/>
      <c r="V13518" s="53"/>
      <c r="W13518" s="53"/>
      <c r="X13518" s="53"/>
      <c r="Y13518" s="55"/>
    </row>
    <row r="13519" spans="21:25" x14ac:dyDescent="0.2">
      <c r="U13519" s="55"/>
      <c r="V13519" s="53"/>
      <c r="W13519" s="53"/>
      <c r="X13519" s="53"/>
      <c r="Y13519" s="55"/>
    </row>
    <row r="13520" spans="21:25" x14ac:dyDescent="0.2">
      <c r="U13520" s="55"/>
      <c r="V13520" s="53"/>
      <c r="W13520" s="53"/>
      <c r="X13520" s="53"/>
      <c r="Y13520" s="55"/>
    </row>
    <row r="13521" spans="21:25" x14ac:dyDescent="0.2">
      <c r="U13521" s="55"/>
      <c r="V13521" s="53"/>
      <c r="W13521" s="53"/>
      <c r="X13521" s="53"/>
      <c r="Y13521" s="55"/>
    </row>
    <row r="13522" spans="21:25" x14ac:dyDescent="0.2">
      <c r="U13522" s="55"/>
      <c r="V13522" s="53"/>
      <c r="W13522" s="53"/>
      <c r="X13522" s="53"/>
      <c r="Y13522" s="55"/>
    </row>
    <row r="13523" spans="21:25" x14ac:dyDescent="0.2">
      <c r="U13523" s="55"/>
      <c r="V13523" s="53"/>
      <c r="W13523" s="53"/>
      <c r="X13523" s="53"/>
      <c r="Y13523" s="55"/>
    </row>
    <row r="13524" spans="21:25" x14ac:dyDescent="0.2">
      <c r="U13524" s="55"/>
      <c r="V13524" s="53"/>
      <c r="W13524" s="53"/>
      <c r="X13524" s="53"/>
      <c r="Y13524" s="55"/>
    </row>
    <row r="13525" spans="21:25" x14ac:dyDescent="0.2">
      <c r="U13525" s="55"/>
      <c r="V13525" s="53"/>
      <c r="W13525" s="53"/>
      <c r="X13525" s="53"/>
      <c r="Y13525" s="55"/>
    </row>
    <row r="13526" spans="21:25" x14ac:dyDescent="0.2">
      <c r="U13526" s="55"/>
      <c r="V13526" s="53"/>
      <c r="W13526" s="53"/>
      <c r="X13526" s="53"/>
      <c r="Y13526" s="55"/>
    </row>
    <row r="13527" spans="21:25" x14ac:dyDescent="0.2">
      <c r="U13527" s="55"/>
      <c r="V13527" s="53"/>
      <c r="W13527" s="53"/>
      <c r="X13527" s="53"/>
      <c r="Y13527" s="55"/>
    </row>
    <row r="13528" spans="21:25" x14ac:dyDescent="0.2">
      <c r="U13528" s="55"/>
      <c r="V13528" s="53"/>
      <c r="W13528" s="53"/>
      <c r="X13528" s="53"/>
      <c r="Y13528" s="55"/>
    </row>
    <row r="13529" spans="21:25" x14ac:dyDescent="0.2">
      <c r="U13529" s="55"/>
      <c r="V13529" s="53"/>
      <c r="W13529" s="53"/>
      <c r="X13529" s="53"/>
      <c r="Y13529" s="55"/>
    </row>
    <row r="13530" spans="21:25" x14ac:dyDescent="0.2">
      <c r="U13530" s="55"/>
      <c r="V13530" s="53"/>
      <c r="W13530" s="53"/>
      <c r="X13530" s="53"/>
      <c r="Y13530" s="55"/>
    </row>
    <row r="13531" spans="21:25" x14ac:dyDescent="0.2">
      <c r="U13531" s="55"/>
      <c r="V13531" s="53"/>
      <c r="W13531" s="53"/>
      <c r="X13531" s="53"/>
      <c r="Y13531" s="55"/>
    </row>
    <row r="13532" spans="21:25" x14ac:dyDescent="0.2">
      <c r="U13532" s="55"/>
      <c r="V13532" s="53"/>
      <c r="W13532" s="53"/>
      <c r="X13532" s="53"/>
      <c r="Y13532" s="55"/>
    </row>
    <row r="13533" spans="21:25" x14ac:dyDescent="0.2">
      <c r="U13533" s="55"/>
      <c r="V13533" s="53"/>
      <c r="W13533" s="53"/>
      <c r="X13533" s="53"/>
      <c r="Y13533" s="55"/>
    </row>
    <row r="13534" spans="21:25" x14ac:dyDescent="0.2">
      <c r="U13534" s="55"/>
      <c r="V13534" s="53"/>
      <c r="W13534" s="53"/>
      <c r="X13534" s="53"/>
      <c r="Y13534" s="55"/>
    </row>
    <row r="13535" spans="21:25" x14ac:dyDescent="0.2">
      <c r="U13535" s="55"/>
      <c r="V13535" s="53"/>
      <c r="W13535" s="53"/>
      <c r="X13535" s="53"/>
      <c r="Y13535" s="55"/>
    </row>
    <row r="13536" spans="21:25" x14ac:dyDescent="0.2">
      <c r="U13536" s="55"/>
      <c r="V13536" s="53"/>
      <c r="W13536" s="53"/>
      <c r="X13536" s="53"/>
      <c r="Y13536" s="55"/>
    </row>
    <row r="13537" spans="21:25" x14ac:dyDescent="0.2">
      <c r="U13537" s="55"/>
      <c r="V13537" s="53"/>
      <c r="W13537" s="53"/>
      <c r="X13537" s="53"/>
      <c r="Y13537" s="55"/>
    </row>
    <row r="13538" spans="21:25" x14ac:dyDescent="0.2">
      <c r="U13538" s="55"/>
      <c r="V13538" s="53"/>
      <c r="W13538" s="53"/>
      <c r="X13538" s="53"/>
      <c r="Y13538" s="55"/>
    </row>
    <row r="13539" spans="21:25" x14ac:dyDescent="0.2">
      <c r="U13539" s="55"/>
      <c r="V13539" s="53"/>
      <c r="W13539" s="53"/>
      <c r="X13539" s="53"/>
      <c r="Y13539" s="55"/>
    </row>
    <row r="13540" spans="21:25" x14ac:dyDescent="0.2">
      <c r="U13540" s="55"/>
      <c r="V13540" s="53"/>
      <c r="W13540" s="53"/>
      <c r="X13540" s="53"/>
      <c r="Y13540" s="55"/>
    </row>
    <row r="13541" spans="21:25" x14ac:dyDescent="0.2">
      <c r="U13541" s="55"/>
      <c r="V13541" s="53"/>
      <c r="W13541" s="53"/>
      <c r="X13541" s="53"/>
      <c r="Y13541" s="55"/>
    </row>
    <row r="13542" spans="21:25" x14ac:dyDescent="0.2">
      <c r="U13542" s="55"/>
      <c r="V13542" s="53"/>
      <c r="W13542" s="53"/>
      <c r="X13542" s="53"/>
      <c r="Y13542" s="55"/>
    </row>
    <row r="13543" spans="21:25" x14ac:dyDescent="0.2">
      <c r="U13543" s="55"/>
      <c r="V13543" s="53"/>
      <c r="W13543" s="53"/>
      <c r="X13543" s="53"/>
      <c r="Y13543" s="55"/>
    </row>
    <row r="13544" spans="21:25" x14ac:dyDescent="0.2">
      <c r="U13544" s="55"/>
      <c r="V13544" s="53"/>
      <c r="W13544" s="53"/>
      <c r="X13544" s="53"/>
      <c r="Y13544" s="55"/>
    </row>
    <row r="13545" spans="21:25" x14ac:dyDescent="0.2">
      <c r="U13545" s="55"/>
      <c r="V13545" s="53"/>
      <c r="W13545" s="53"/>
      <c r="X13545" s="53"/>
      <c r="Y13545" s="55"/>
    </row>
    <row r="13546" spans="21:25" x14ac:dyDescent="0.2">
      <c r="U13546" s="55"/>
      <c r="V13546" s="53"/>
      <c r="W13546" s="53"/>
      <c r="X13546" s="53"/>
      <c r="Y13546" s="55"/>
    </row>
    <row r="13547" spans="21:25" x14ac:dyDescent="0.2">
      <c r="U13547" s="55"/>
      <c r="V13547" s="53"/>
      <c r="W13547" s="53"/>
      <c r="X13547" s="53"/>
      <c r="Y13547" s="55"/>
    </row>
    <row r="13548" spans="21:25" x14ac:dyDescent="0.2">
      <c r="U13548" s="55"/>
      <c r="V13548" s="53"/>
      <c r="W13548" s="53"/>
      <c r="X13548" s="53"/>
      <c r="Y13548" s="55"/>
    </row>
    <row r="13549" spans="21:25" x14ac:dyDescent="0.2">
      <c r="U13549" s="55"/>
      <c r="V13549" s="53"/>
      <c r="W13549" s="53"/>
      <c r="X13549" s="53"/>
      <c r="Y13549" s="55"/>
    </row>
    <row r="13550" spans="21:25" x14ac:dyDescent="0.2">
      <c r="U13550" s="55"/>
      <c r="V13550" s="53"/>
      <c r="W13550" s="53"/>
      <c r="X13550" s="53"/>
      <c r="Y13550" s="55"/>
    </row>
    <row r="13551" spans="21:25" x14ac:dyDescent="0.2">
      <c r="U13551" s="55"/>
      <c r="V13551" s="53"/>
      <c r="W13551" s="53"/>
      <c r="X13551" s="53"/>
      <c r="Y13551" s="55"/>
    </row>
    <row r="13552" spans="21:25" x14ac:dyDescent="0.2">
      <c r="U13552" s="55"/>
      <c r="V13552" s="53"/>
      <c r="W13552" s="53"/>
      <c r="X13552" s="53"/>
      <c r="Y13552" s="55"/>
    </row>
    <row r="13553" spans="21:25" x14ac:dyDescent="0.2">
      <c r="U13553" s="55"/>
      <c r="V13553" s="53"/>
      <c r="W13553" s="53"/>
      <c r="X13553" s="53"/>
      <c r="Y13553" s="55"/>
    </row>
    <row r="13554" spans="21:25" x14ac:dyDescent="0.2">
      <c r="U13554" s="55"/>
      <c r="V13554" s="53"/>
      <c r="W13554" s="53"/>
      <c r="X13554" s="53"/>
      <c r="Y13554" s="55"/>
    </row>
    <row r="13555" spans="21:25" x14ac:dyDescent="0.2">
      <c r="U13555" s="55"/>
      <c r="V13555" s="53"/>
      <c r="W13555" s="53"/>
      <c r="X13555" s="53"/>
      <c r="Y13555" s="55"/>
    </row>
    <row r="13556" spans="21:25" x14ac:dyDescent="0.2">
      <c r="U13556" s="55"/>
      <c r="V13556" s="53"/>
      <c r="W13556" s="53"/>
      <c r="X13556" s="53"/>
      <c r="Y13556" s="55"/>
    </row>
    <row r="13557" spans="21:25" x14ac:dyDescent="0.2">
      <c r="U13557" s="55"/>
      <c r="V13557" s="53"/>
      <c r="W13557" s="53"/>
      <c r="X13557" s="53"/>
      <c r="Y13557" s="55"/>
    </row>
    <row r="13558" spans="21:25" x14ac:dyDescent="0.2">
      <c r="U13558" s="55"/>
      <c r="V13558" s="53"/>
      <c r="W13558" s="53"/>
      <c r="X13558" s="53"/>
      <c r="Y13558" s="55"/>
    </row>
    <row r="13559" spans="21:25" x14ac:dyDescent="0.2">
      <c r="U13559" s="55"/>
      <c r="V13559" s="53"/>
      <c r="W13559" s="53"/>
      <c r="X13559" s="53"/>
      <c r="Y13559" s="55"/>
    </row>
    <row r="13560" spans="21:25" x14ac:dyDescent="0.2">
      <c r="U13560" s="55"/>
      <c r="V13560" s="53"/>
      <c r="W13560" s="53"/>
      <c r="X13560" s="53"/>
      <c r="Y13560" s="55"/>
    </row>
    <row r="13561" spans="21:25" x14ac:dyDescent="0.2">
      <c r="U13561" s="55"/>
      <c r="V13561" s="53"/>
      <c r="W13561" s="53"/>
      <c r="X13561" s="53"/>
      <c r="Y13561" s="55"/>
    </row>
    <row r="13562" spans="21:25" x14ac:dyDescent="0.2">
      <c r="U13562" s="55"/>
      <c r="V13562" s="53"/>
      <c r="W13562" s="53"/>
      <c r="X13562" s="53"/>
      <c r="Y13562" s="55"/>
    </row>
    <row r="13563" spans="21:25" x14ac:dyDescent="0.2">
      <c r="U13563" s="55"/>
      <c r="V13563" s="53"/>
      <c r="W13563" s="53"/>
      <c r="X13563" s="53"/>
      <c r="Y13563" s="55"/>
    </row>
    <row r="13564" spans="21:25" x14ac:dyDescent="0.2">
      <c r="U13564" s="55"/>
      <c r="V13564" s="53"/>
      <c r="W13564" s="53"/>
      <c r="X13564" s="53"/>
      <c r="Y13564" s="55"/>
    </row>
    <row r="13565" spans="21:25" x14ac:dyDescent="0.2">
      <c r="U13565" s="55"/>
      <c r="V13565" s="53"/>
      <c r="W13565" s="53"/>
      <c r="X13565" s="53"/>
      <c r="Y13565" s="55"/>
    </row>
    <row r="13566" spans="21:25" x14ac:dyDescent="0.2">
      <c r="U13566" s="55"/>
      <c r="V13566" s="53"/>
      <c r="W13566" s="53"/>
      <c r="X13566" s="53"/>
      <c r="Y13566" s="55"/>
    </row>
    <row r="13567" spans="21:25" x14ac:dyDescent="0.2">
      <c r="U13567" s="55"/>
      <c r="V13567" s="53"/>
      <c r="W13567" s="53"/>
      <c r="X13567" s="53"/>
      <c r="Y13567" s="55"/>
    </row>
    <row r="13568" spans="21:25" x14ac:dyDescent="0.2">
      <c r="U13568" s="55"/>
      <c r="V13568" s="53"/>
      <c r="W13568" s="53"/>
      <c r="X13568" s="53"/>
      <c r="Y13568" s="55"/>
    </row>
    <row r="13569" spans="21:25" x14ac:dyDescent="0.2">
      <c r="U13569" s="55"/>
      <c r="V13569" s="53"/>
      <c r="W13569" s="53"/>
      <c r="X13569" s="53"/>
      <c r="Y13569" s="55"/>
    </row>
    <row r="13570" spans="21:25" x14ac:dyDescent="0.2">
      <c r="U13570" s="55"/>
      <c r="V13570" s="53"/>
      <c r="W13570" s="53"/>
      <c r="X13570" s="53"/>
      <c r="Y13570" s="55"/>
    </row>
    <row r="13571" spans="21:25" x14ac:dyDescent="0.2">
      <c r="U13571" s="55"/>
      <c r="V13571" s="53"/>
      <c r="W13571" s="53"/>
      <c r="X13571" s="53"/>
      <c r="Y13571" s="55"/>
    </row>
    <row r="13572" spans="21:25" x14ac:dyDescent="0.2">
      <c r="U13572" s="55"/>
      <c r="V13572" s="53"/>
      <c r="W13572" s="53"/>
      <c r="X13572" s="53"/>
      <c r="Y13572" s="55"/>
    </row>
    <row r="13573" spans="21:25" x14ac:dyDescent="0.2">
      <c r="U13573" s="55"/>
      <c r="V13573" s="53"/>
      <c r="W13573" s="53"/>
      <c r="X13573" s="53"/>
      <c r="Y13573" s="55"/>
    </row>
    <row r="13574" spans="21:25" x14ac:dyDescent="0.2">
      <c r="U13574" s="55"/>
      <c r="V13574" s="53"/>
      <c r="W13574" s="53"/>
      <c r="X13574" s="53"/>
      <c r="Y13574" s="55"/>
    </row>
    <row r="13575" spans="21:25" x14ac:dyDescent="0.2">
      <c r="U13575" s="55"/>
      <c r="V13575" s="53"/>
      <c r="W13575" s="53"/>
      <c r="X13575" s="53"/>
      <c r="Y13575" s="55"/>
    </row>
    <row r="13576" spans="21:25" x14ac:dyDescent="0.2">
      <c r="U13576" s="55"/>
      <c r="V13576" s="53"/>
      <c r="W13576" s="53"/>
      <c r="X13576" s="53"/>
      <c r="Y13576" s="55"/>
    </row>
    <row r="13577" spans="21:25" x14ac:dyDescent="0.2">
      <c r="U13577" s="55"/>
      <c r="V13577" s="53"/>
      <c r="W13577" s="53"/>
      <c r="X13577" s="53"/>
      <c r="Y13577" s="55"/>
    </row>
    <row r="13578" spans="21:25" x14ac:dyDescent="0.2">
      <c r="U13578" s="55"/>
      <c r="V13578" s="53"/>
      <c r="W13578" s="53"/>
      <c r="X13578" s="53"/>
      <c r="Y13578" s="55"/>
    </row>
    <row r="13579" spans="21:25" x14ac:dyDescent="0.2">
      <c r="U13579" s="55"/>
      <c r="V13579" s="53"/>
      <c r="W13579" s="53"/>
      <c r="X13579" s="53"/>
      <c r="Y13579" s="55"/>
    </row>
    <row r="13580" spans="21:25" x14ac:dyDescent="0.2">
      <c r="U13580" s="55"/>
      <c r="V13580" s="53"/>
      <c r="W13580" s="53"/>
      <c r="X13580" s="53"/>
      <c r="Y13580" s="55"/>
    </row>
    <row r="13581" spans="21:25" x14ac:dyDescent="0.2">
      <c r="U13581" s="55"/>
      <c r="V13581" s="53"/>
      <c r="W13581" s="53"/>
      <c r="X13581" s="53"/>
      <c r="Y13581" s="55"/>
    </row>
    <row r="13582" spans="21:25" x14ac:dyDescent="0.2">
      <c r="U13582" s="55"/>
      <c r="V13582" s="53"/>
      <c r="W13582" s="53"/>
      <c r="X13582" s="53"/>
      <c r="Y13582" s="55"/>
    </row>
    <row r="13583" spans="21:25" x14ac:dyDescent="0.2">
      <c r="U13583" s="55"/>
      <c r="V13583" s="53"/>
      <c r="W13583" s="53"/>
      <c r="X13583" s="53"/>
      <c r="Y13583" s="55"/>
    </row>
    <row r="13584" spans="21:25" x14ac:dyDescent="0.2">
      <c r="U13584" s="55"/>
      <c r="V13584" s="53"/>
      <c r="W13584" s="53"/>
      <c r="X13584" s="53"/>
      <c r="Y13584" s="55"/>
    </row>
    <row r="13585" spans="21:25" x14ac:dyDescent="0.2">
      <c r="U13585" s="55"/>
      <c r="V13585" s="53"/>
      <c r="W13585" s="53"/>
      <c r="X13585" s="53"/>
      <c r="Y13585" s="55"/>
    </row>
    <row r="13586" spans="21:25" x14ac:dyDescent="0.2">
      <c r="U13586" s="55"/>
      <c r="V13586" s="53"/>
      <c r="W13586" s="53"/>
      <c r="X13586" s="53"/>
      <c r="Y13586" s="55"/>
    </row>
    <row r="13587" spans="21:25" x14ac:dyDescent="0.2">
      <c r="U13587" s="55"/>
      <c r="V13587" s="53"/>
      <c r="W13587" s="53"/>
      <c r="X13587" s="53"/>
      <c r="Y13587" s="55"/>
    </row>
    <row r="13588" spans="21:25" x14ac:dyDescent="0.2">
      <c r="U13588" s="55"/>
      <c r="V13588" s="53"/>
      <c r="W13588" s="53"/>
      <c r="X13588" s="53"/>
      <c r="Y13588" s="55"/>
    </row>
    <row r="13589" spans="21:25" x14ac:dyDescent="0.2">
      <c r="U13589" s="55"/>
      <c r="V13589" s="53"/>
      <c r="W13589" s="53"/>
      <c r="X13589" s="53"/>
      <c r="Y13589" s="55"/>
    </row>
    <row r="13590" spans="21:25" x14ac:dyDescent="0.2">
      <c r="U13590" s="55"/>
      <c r="V13590" s="53"/>
      <c r="W13590" s="53"/>
      <c r="X13590" s="53"/>
      <c r="Y13590" s="55"/>
    </row>
    <row r="13591" spans="21:25" x14ac:dyDescent="0.2">
      <c r="U13591" s="55"/>
      <c r="V13591" s="53"/>
      <c r="W13591" s="53"/>
      <c r="X13591" s="53"/>
      <c r="Y13591" s="55"/>
    </row>
    <row r="13592" spans="21:25" x14ac:dyDescent="0.2">
      <c r="U13592" s="55"/>
      <c r="V13592" s="53"/>
      <c r="W13592" s="53"/>
      <c r="X13592" s="53"/>
      <c r="Y13592" s="55"/>
    </row>
    <row r="13593" spans="21:25" x14ac:dyDescent="0.2">
      <c r="U13593" s="55"/>
      <c r="V13593" s="53"/>
      <c r="W13593" s="53"/>
      <c r="X13593" s="53"/>
      <c r="Y13593" s="55"/>
    </row>
    <row r="13594" spans="21:25" x14ac:dyDescent="0.2">
      <c r="U13594" s="55"/>
      <c r="V13594" s="53"/>
      <c r="W13594" s="53"/>
      <c r="X13594" s="53"/>
      <c r="Y13594" s="55"/>
    </row>
    <row r="13595" spans="21:25" x14ac:dyDescent="0.2">
      <c r="U13595" s="55"/>
      <c r="V13595" s="53"/>
      <c r="W13595" s="53"/>
      <c r="X13595" s="53"/>
      <c r="Y13595" s="55"/>
    </row>
    <row r="13596" spans="21:25" x14ac:dyDescent="0.2">
      <c r="U13596" s="55"/>
      <c r="V13596" s="53"/>
      <c r="W13596" s="53"/>
      <c r="X13596" s="53"/>
      <c r="Y13596" s="55"/>
    </row>
    <row r="13597" spans="21:25" x14ac:dyDescent="0.2">
      <c r="U13597" s="55"/>
      <c r="V13597" s="53"/>
      <c r="W13597" s="53"/>
      <c r="X13597" s="53"/>
      <c r="Y13597" s="55"/>
    </row>
    <row r="13598" spans="21:25" x14ac:dyDescent="0.2">
      <c r="U13598" s="55"/>
      <c r="V13598" s="53"/>
      <c r="W13598" s="53"/>
      <c r="X13598" s="53"/>
      <c r="Y13598" s="55"/>
    </row>
    <row r="13599" spans="21:25" x14ac:dyDescent="0.2">
      <c r="U13599" s="55"/>
      <c r="V13599" s="53"/>
      <c r="W13599" s="53"/>
      <c r="X13599" s="53"/>
      <c r="Y13599" s="55"/>
    </row>
    <row r="13600" spans="21:25" x14ac:dyDescent="0.2">
      <c r="U13600" s="55"/>
      <c r="V13600" s="53"/>
      <c r="W13600" s="53"/>
      <c r="X13600" s="53"/>
      <c r="Y13600" s="55"/>
    </row>
    <row r="13601" spans="21:25" x14ac:dyDescent="0.2">
      <c r="U13601" s="55"/>
      <c r="V13601" s="53"/>
      <c r="W13601" s="53"/>
      <c r="X13601" s="53"/>
      <c r="Y13601" s="55"/>
    </row>
    <row r="13602" spans="21:25" x14ac:dyDescent="0.2">
      <c r="U13602" s="55"/>
      <c r="V13602" s="53"/>
      <c r="W13602" s="53"/>
      <c r="X13602" s="53"/>
      <c r="Y13602" s="55"/>
    </row>
    <row r="13603" spans="21:25" x14ac:dyDescent="0.2">
      <c r="U13603" s="55"/>
      <c r="V13603" s="53"/>
      <c r="W13603" s="53"/>
      <c r="X13603" s="53"/>
      <c r="Y13603" s="55"/>
    </row>
    <row r="13604" spans="21:25" x14ac:dyDescent="0.2">
      <c r="U13604" s="55"/>
      <c r="V13604" s="53"/>
      <c r="W13604" s="53"/>
      <c r="X13604" s="53"/>
      <c r="Y13604" s="55"/>
    </row>
    <row r="13605" spans="21:25" x14ac:dyDescent="0.2">
      <c r="U13605" s="55"/>
      <c r="V13605" s="53"/>
      <c r="W13605" s="53"/>
      <c r="X13605" s="53"/>
      <c r="Y13605" s="55"/>
    </row>
    <row r="13606" spans="21:25" x14ac:dyDescent="0.2">
      <c r="U13606" s="55"/>
      <c r="V13606" s="53"/>
      <c r="W13606" s="53"/>
      <c r="X13606" s="53"/>
      <c r="Y13606" s="55"/>
    </row>
    <row r="13607" spans="21:25" x14ac:dyDescent="0.2">
      <c r="U13607" s="55"/>
      <c r="V13607" s="53"/>
      <c r="W13607" s="53"/>
      <c r="X13607" s="53"/>
      <c r="Y13607" s="55"/>
    </row>
    <row r="13608" spans="21:25" x14ac:dyDescent="0.2">
      <c r="U13608" s="55"/>
      <c r="V13608" s="53"/>
      <c r="W13608" s="53"/>
      <c r="X13608" s="53"/>
      <c r="Y13608" s="55"/>
    </row>
    <row r="13609" spans="21:25" x14ac:dyDescent="0.2">
      <c r="U13609" s="55"/>
      <c r="V13609" s="53"/>
      <c r="W13609" s="53"/>
      <c r="X13609" s="53"/>
      <c r="Y13609" s="55"/>
    </row>
    <row r="13610" spans="21:25" x14ac:dyDescent="0.2">
      <c r="U13610" s="55"/>
      <c r="V13610" s="53"/>
      <c r="W13610" s="53"/>
      <c r="X13610" s="53"/>
      <c r="Y13610" s="55"/>
    </row>
    <row r="13611" spans="21:25" x14ac:dyDescent="0.2">
      <c r="U13611" s="55"/>
      <c r="V13611" s="53"/>
      <c r="W13611" s="53"/>
      <c r="X13611" s="53"/>
      <c r="Y13611" s="55"/>
    </row>
    <row r="13612" spans="21:25" x14ac:dyDescent="0.2">
      <c r="U13612" s="55"/>
      <c r="V13612" s="53"/>
      <c r="W13612" s="53"/>
      <c r="X13612" s="53"/>
      <c r="Y13612" s="55"/>
    </row>
    <row r="13613" spans="21:25" x14ac:dyDescent="0.2">
      <c r="U13613" s="55"/>
      <c r="V13613" s="53"/>
      <c r="W13613" s="53"/>
      <c r="X13613" s="53"/>
      <c r="Y13613" s="55"/>
    </row>
    <row r="13614" spans="21:25" x14ac:dyDescent="0.2">
      <c r="U13614" s="55"/>
      <c r="V13614" s="53"/>
      <c r="W13614" s="53"/>
      <c r="X13614" s="53"/>
      <c r="Y13614" s="55"/>
    </row>
    <row r="13615" spans="21:25" x14ac:dyDescent="0.2">
      <c r="U13615" s="55"/>
      <c r="V13615" s="53"/>
      <c r="W13615" s="53"/>
      <c r="X13615" s="53"/>
      <c r="Y13615" s="55"/>
    </row>
    <row r="13616" spans="21:25" x14ac:dyDescent="0.2">
      <c r="U13616" s="55"/>
      <c r="V13616" s="53"/>
      <c r="W13616" s="53"/>
      <c r="X13616" s="53"/>
      <c r="Y13616" s="55"/>
    </row>
    <row r="13617" spans="21:25" x14ac:dyDescent="0.2">
      <c r="U13617" s="55"/>
      <c r="V13617" s="53"/>
      <c r="W13617" s="53"/>
      <c r="X13617" s="53"/>
      <c r="Y13617" s="55"/>
    </row>
    <row r="13618" spans="21:25" x14ac:dyDescent="0.2">
      <c r="U13618" s="55"/>
      <c r="V13618" s="53"/>
      <c r="W13618" s="53"/>
      <c r="X13618" s="53"/>
      <c r="Y13618" s="55"/>
    </row>
    <row r="13619" spans="21:25" x14ac:dyDescent="0.2">
      <c r="U13619" s="55"/>
      <c r="V13619" s="53"/>
      <c r="W13619" s="53"/>
      <c r="X13619" s="53"/>
      <c r="Y13619" s="55"/>
    </row>
    <row r="13620" spans="21:25" x14ac:dyDescent="0.2">
      <c r="U13620" s="55"/>
      <c r="V13620" s="53"/>
      <c r="W13620" s="53"/>
      <c r="X13620" s="53"/>
      <c r="Y13620" s="55"/>
    </row>
    <row r="13621" spans="21:25" x14ac:dyDescent="0.2">
      <c r="U13621" s="55"/>
      <c r="V13621" s="53"/>
      <c r="W13621" s="53"/>
      <c r="X13621" s="53"/>
      <c r="Y13621" s="55"/>
    </row>
    <row r="13622" spans="21:25" x14ac:dyDescent="0.2">
      <c r="U13622" s="55"/>
      <c r="V13622" s="53"/>
      <c r="W13622" s="53"/>
      <c r="X13622" s="53"/>
      <c r="Y13622" s="55"/>
    </row>
    <row r="13623" spans="21:25" x14ac:dyDescent="0.2">
      <c r="U13623" s="55"/>
      <c r="V13623" s="53"/>
      <c r="W13623" s="53"/>
      <c r="X13623" s="53"/>
      <c r="Y13623" s="55"/>
    </row>
    <row r="13624" spans="21:25" x14ac:dyDescent="0.2">
      <c r="U13624" s="55"/>
      <c r="V13624" s="53"/>
      <c r="W13624" s="53"/>
      <c r="X13624" s="53"/>
      <c r="Y13624" s="55"/>
    </row>
    <row r="13625" spans="21:25" x14ac:dyDescent="0.2">
      <c r="U13625" s="55"/>
      <c r="V13625" s="53"/>
      <c r="W13625" s="53"/>
      <c r="X13625" s="53"/>
      <c r="Y13625" s="55"/>
    </row>
    <row r="13626" spans="21:25" x14ac:dyDescent="0.2">
      <c r="U13626" s="55"/>
      <c r="V13626" s="53"/>
      <c r="W13626" s="53"/>
      <c r="X13626" s="53"/>
      <c r="Y13626" s="55"/>
    </row>
    <row r="13627" spans="21:25" x14ac:dyDescent="0.2">
      <c r="U13627" s="55"/>
      <c r="V13627" s="53"/>
      <c r="W13627" s="53"/>
      <c r="X13627" s="53"/>
      <c r="Y13627" s="55"/>
    </row>
    <row r="13628" spans="21:25" x14ac:dyDescent="0.2">
      <c r="U13628" s="55"/>
      <c r="V13628" s="53"/>
      <c r="W13628" s="53"/>
      <c r="X13628" s="53"/>
      <c r="Y13628" s="55"/>
    </row>
    <row r="13629" spans="21:25" x14ac:dyDescent="0.2">
      <c r="U13629" s="55"/>
      <c r="V13629" s="53"/>
      <c r="W13629" s="53"/>
      <c r="X13629" s="53"/>
      <c r="Y13629" s="55"/>
    </row>
    <row r="13630" spans="21:25" x14ac:dyDescent="0.2">
      <c r="U13630" s="55"/>
      <c r="V13630" s="53"/>
      <c r="W13630" s="53"/>
      <c r="X13630" s="53"/>
      <c r="Y13630" s="55"/>
    </row>
    <row r="13631" spans="21:25" x14ac:dyDescent="0.2">
      <c r="U13631" s="55"/>
      <c r="V13631" s="53"/>
      <c r="W13631" s="53"/>
      <c r="X13631" s="53"/>
      <c r="Y13631" s="55"/>
    </row>
    <row r="13632" spans="21:25" x14ac:dyDescent="0.2">
      <c r="U13632" s="55"/>
      <c r="V13632" s="53"/>
      <c r="W13632" s="53"/>
      <c r="X13632" s="53"/>
      <c r="Y13632" s="55"/>
    </row>
    <row r="13633" spans="21:25" x14ac:dyDescent="0.2">
      <c r="U13633" s="55"/>
      <c r="V13633" s="53"/>
      <c r="W13633" s="53"/>
      <c r="X13633" s="53"/>
      <c r="Y13633" s="55"/>
    </row>
    <row r="13634" spans="21:25" x14ac:dyDescent="0.2">
      <c r="U13634" s="55"/>
      <c r="V13634" s="53"/>
      <c r="W13634" s="53"/>
      <c r="X13634" s="53"/>
      <c r="Y13634" s="55"/>
    </row>
    <row r="13635" spans="21:25" x14ac:dyDescent="0.2">
      <c r="U13635" s="55"/>
      <c r="V13635" s="53"/>
      <c r="W13635" s="53"/>
      <c r="X13635" s="53"/>
      <c r="Y13635" s="55"/>
    </row>
    <row r="13636" spans="21:25" x14ac:dyDescent="0.2">
      <c r="U13636" s="55"/>
      <c r="V13636" s="53"/>
      <c r="W13636" s="53"/>
      <c r="X13636" s="53"/>
      <c r="Y13636" s="55"/>
    </row>
    <row r="13637" spans="21:25" x14ac:dyDescent="0.2">
      <c r="U13637" s="55"/>
      <c r="V13637" s="53"/>
      <c r="W13637" s="53"/>
      <c r="X13637" s="53"/>
      <c r="Y13637" s="55"/>
    </row>
    <row r="13638" spans="21:25" x14ac:dyDescent="0.2">
      <c r="U13638" s="55"/>
      <c r="V13638" s="53"/>
      <c r="W13638" s="53"/>
      <c r="X13638" s="53"/>
      <c r="Y13638" s="55"/>
    </row>
    <row r="13639" spans="21:25" x14ac:dyDescent="0.2">
      <c r="U13639" s="55"/>
      <c r="V13639" s="53"/>
      <c r="W13639" s="53"/>
      <c r="X13639" s="53"/>
      <c r="Y13639" s="55"/>
    </row>
    <row r="13640" spans="21:25" x14ac:dyDescent="0.2">
      <c r="U13640" s="55"/>
      <c r="V13640" s="53"/>
      <c r="W13640" s="53"/>
      <c r="X13640" s="53"/>
      <c r="Y13640" s="55"/>
    </row>
    <row r="13641" spans="21:25" x14ac:dyDescent="0.2">
      <c r="U13641" s="55"/>
      <c r="V13641" s="53"/>
      <c r="W13641" s="53"/>
      <c r="X13641" s="53"/>
      <c r="Y13641" s="55"/>
    </row>
    <row r="13642" spans="21:25" x14ac:dyDescent="0.2">
      <c r="U13642" s="55"/>
      <c r="V13642" s="53"/>
      <c r="W13642" s="53"/>
      <c r="X13642" s="53"/>
      <c r="Y13642" s="55"/>
    </row>
    <row r="13643" spans="21:25" x14ac:dyDescent="0.2">
      <c r="U13643" s="55"/>
      <c r="V13643" s="53"/>
      <c r="W13643" s="53"/>
      <c r="X13643" s="53"/>
      <c r="Y13643" s="55"/>
    </row>
    <row r="13644" spans="21:25" x14ac:dyDescent="0.2">
      <c r="U13644" s="55"/>
      <c r="V13644" s="53"/>
      <c r="W13644" s="53"/>
      <c r="X13644" s="53"/>
      <c r="Y13644" s="55"/>
    </row>
    <row r="13645" spans="21:25" x14ac:dyDescent="0.2">
      <c r="U13645" s="55"/>
      <c r="V13645" s="53"/>
      <c r="W13645" s="53"/>
      <c r="X13645" s="53"/>
      <c r="Y13645" s="55"/>
    </row>
    <row r="13646" spans="21:25" x14ac:dyDescent="0.2">
      <c r="U13646" s="55"/>
      <c r="V13646" s="53"/>
      <c r="W13646" s="53"/>
      <c r="X13646" s="53"/>
      <c r="Y13646" s="55"/>
    </row>
    <row r="13647" spans="21:25" x14ac:dyDescent="0.2">
      <c r="U13647" s="55"/>
      <c r="V13647" s="53"/>
      <c r="W13647" s="53"/>
      <c r="X13647" s="53"/>
      <c r="Y13647" s="55"/>
    </row>
    <row r="13648" spans="21:25" x14ac:dyDescent="0.2">
      <c r="U13648" s="55"/>
      <c r="V13648" s="53"/>
      <c r="W13648" s="53"/>
      <c r="X13648" s="53"/>
      <c r="Y13648" s="55"/>
    </row>
    <row r="13649" spans="21:25" x14ac:dyDescent="0.2">
      <c r="U13649" s="55"/>
      <c r="V13649" s="53"/>
      <c r="W13649" s="53"/>
      <c r="X13649" s="53"/>
      <c r="Y13649" s="55"/>
    </row>
    <row r="13650" spans="21:25" x14ac:dyDescent="0.2">
      <c r="U13650" s="55"/>
      <c r="V13650" s="53"/>
      <c r="W13650" s="53"/>
      <c r="X13650" s="53"/>
      <c r="Y13650" s="55"/>
    </row>
    <row r="13651" spans="21:25" x14ac:dyDescent="0.2">
      <c r="U13651" s="55"/>
      <c r="V13651" s="53"/>
      <c r="W13651" s="53"/>
      <c r="X13651" s="53"/>
      <c r="Y13651" s="55"/>
    </row>
    <row r="13652" spans="21:25" x14ac:dyDescent="0.2">
      <c r="U13652" s="55"/>
      <c r="V13652" s="53"/>
      <c r="W13652" s="53"/>
      <c r="X13652" s="53"/>
      <c r="Y13652" s="55"/>
    </row>
    <row r="13653" spans="21:25" x14ac:dyDescent="0.2">
      <c r="U13653" s="55"/>
      <c r="V13653" s="53"/>
      <c r="W13653" s="53"/>
      <c r="X13653" s="53"/>
      <c r="Y13653" s="55"/>
    </row>
    <row r="13654" spans="21:25" x14ac:dyDescent="0.2">
      <c r="U13654" s="55"/>
      <c r="V13654" s="53"/>
      <c r="W13654" s="53"/>
      <c r="X13654" s="53"/>
      <c r="Y13654" s="55"/>
    </row>
    <row r="13655" spans="21:25" x14ac:dyDescent="0.2">
      <c r="U13655" s="55"/>
      <c r="V13655" s="53"/>
      <c r="W13655" s="53"/>
      <c r="X13655" s="53"/>
      <c r="Y13655" s="55"/>
    </row>
    <row r="13656" spans="21:25" x14ac:dyDescent="0.2">
      <c r="U13656" s="55"/>
      <c r="V13656" s="53"/>
      <c r="W13656" s="53"/>
      <c r="X13656" s="53"/>
      <c r="Y13656" s="55"/>
    </row>
    <row r="13657" spans="21:25" x14ac:dyDescent="0.2">
      <c r="U13657" s="55"/>
      <c r="V13657" s="53"/>
      <c r="W13657" s="53"/>
      <c r="X13657" s="53"/>
      <c r="Y13657" s="55"/>
    </row>
    <row r="13658" spans="21:25" x14ac:dyDescent="0.2">
      <c r="U13658" s="55"/>
      <c r="V13658" s="53"/>
      <c r="W13658" s="53"/>
      <c r="X13658" s="53"/>
      <c r="Y13658" s="55"/>
    </row>
    <row r="13659" spans="21:25" x14ac:dyDescent="0.2">
      <c r="U13659" s="55"/>
      <c r="V13659" s="53"/>
      <c r="W13659" s="53"/>
      <c r="X13659" s="53"/>
      <c r="Y13659" s="55"/>
    </row>
    <row r="13660" spans="21:25" x14ac:dyDescent="0.2">
      <c r="U13660" s="55"/>
      <c r="V13660" s="53"/>
      <c r="W13660" s="53"/>
      <c r="X13660" s="53"/>
      <c r="Y13660" s="55"/>
    </row>
    <row r="13661" spans="21:25" x14ac:dyDescent="0.2">
      <c r="U13661" s="55"/>
      <c r="V13661" s="53"/>
      <c r="W13661" s="53"/>
      <c r="X13661" s="53"/>
      <c r="Y13661" s="55"/>
    </row>
    <row r="13662" spans="21:25" x14ac:dyDescent="0.2">
      <c r="U13662" s="55"/>
      <c r="V13662" s="53"/>
      <c r="W13662" s="53"/>
      <c r="X13662" s="53"/>
      <c r="Y13662" s="55"/>
    </row>
    <row r="13663" spans="21:25" x14ac:dyDescent="0.2">
      <c r="U13663" s="55"/>
      <c r="V13663" s="53"/>
      <c r="W13663" s="53"/>
      <c r="X13663" s="53"/>
      <c r="Y13663" s="55"/>
    </row>
    <row r="13664" spans="21:25" x14ac:dyDescent="0.2">
      <c r="U13664" s="55"/>
      <c r="V13664" s="53"/>
      <c r="W13664" s="53"/>
      <c r="X13664" s="53"/>
      <c r="Y13664" s="55"/>
    </row>
    <row r="13665" spans="21:25" x14ac:dyDescent="0.2">
      <c r="U13665" s="55"/>
      <c r="V13665" s="53"/>
      <c r="W13665" s="53"/>
      <c r="X13665" s="53"/>
      <c r="Y13665" s="55"/>
    </row>
    <row r="13666" spans="21:25" x14ac:dyDescent="0.2">
      <c r="U13666" s="55"/>
      <c r="V13666" s="53"/>
      <c r="W13666" s="53"/>
      <c r="X13666" s="53"/>
      <c r="Y13666" s="55"/>
    </row>
    <row r="13667" spans="21:25" x14ac:dyDescent="0.2">
      <c r="U13667" s="55"/>
      <c r="V13667" s="53"/>
      <c r="W13667" s="53"/>
      <c r="X13667" s="53"/>
      <c r="Y13667" s="55"/>
    </row>
    <row r="13668" spans="21:25" x14ac:dyDescent="0.2">
      <c r="U13668" s="55"/>
      <c r="V13668" s="53"/>
      <c r="W13668" s="53"/>
      <c r="X13668" s="53"/>
      <c r="Y13668" s="55"/>
    </row>
    <row r="13669" spans="21:25" x14ac:dyDescent="0.2">
      <c r="U13669" s="55"/>
      <c r="V13669" s="53"/>
      <c r="W13669" s="53"/>
      <c r="X13669" s="53"/>
      <c r="Y13669" s="55"/>
    </row>
    <row r="13670" spans="21:25" x14ac:dyDescent="0.2">
      <c r="U13670" s="55"/>
      <c r="V13670" s="53"/>
      <c r="W13670" s="53"/>
      <c r="X13670" s="53"/>
      <c r="Y13670" s="55"/>
    </row>
    <row r="13671" spans="21:25" x14ac:dyDescent="0.2">
      <c r="U13671" s="55"/>
      <c r="V13671" s="53"/>
      <c r="W13671" s="53"/>
      <c r="X13671" s="53"/>
      <c r="Y13671" s="55"/>
    </row>
    <row r="13672" spans="21:25" x14ac:dyDescent="0.2">
      <c r="U13672" s="55"/>
      <c r="V13672" s="53"/>
      <c r="W13672" s="53"/>
      <c r="X13672" s="53"/>
      <c r="Y13672" s="55"/>
    </row>
    <row r="13673" spans="21:25" x14ac:dyDescent="0.2">
      <c r="U13673" s="55"/>
      <c r="V13673" s="53"/>
      <c r="W13673" s="53"/>
      <c r="X13673" s="53"/>
      <c r="Y13673" s="55"/>
    </row>
    <row r="13674" spans="21:25" x14ac:dyDescent="0.2">
      <c r="U13674" s="55"/>
      <c r="V13674" s="53"/>
      <c r="W13674" s="53"/>
      <c r="X13674" s="53"/>
      <c r="Y13674" s="55"/>
    </row>
    <row r="13675" spans="21:25" x14ac:dyDescent="0.2">
      <c r="U13675" s="55"/>
      <c r="V13675" s="53"/>
      <c r="W13675" s="53"/>
      <c r="X13675" s="53"/>
      <c r="Y13675" s="55"/>
    </row>
    <row r="13676" spans="21:25" x14ac:dyDescent="0.2">
      <c r="U13676" s="55"/>
      <c r="V13676" s="53"/>
      <c r="W13676" s="53"/>
      <c r="X13676" s="53"/>
      <c r="Y13676" s="55"/>
    </row>
    <row r="13677" spans="21:25" x14ac:dyDescent="0.2">
      <c r="U13677" s="55"/>
      <c r="V13677" s="53"/>
      <c r="W13677" s="53"/>
      <c r="X13677" s="53"/>
      <c r="Y13677" s="55"/>
    </row>
    <row r="13678" spans="21:25" x14ac:dyDescent="0.2">
      <c r="U13678" s="55"/>
      <c r="V13678" s="53"/>
      <c r="W13678" s="53"/>
      <c r="X13678" s="53"/>
      <c r="Y13678" s="55"/>
    </row>
    <row r="13679" spans="21:25" x14ac:dyDescent="0.2">
      <c r="U13679" s="55"/>
      <c r="V13679" s="53"/>
      <c r="W13679" s="53"/>
      <c r="X13679" s="53"/>
      <c r="Y13679" s="55"/>
    </row>
    <row r="13680" spans="21:25" x14ac:dyDescent="0.2">
      <c r="U13680" s="55"/>
      <c r="V13680" s="53"/>
      <c r="W13680" s="53"/>
      <c r="X13680" s="53"/>
      <c r="Y13680" s="55"/>
    </row>
    <row r="13681" spans="21:25" x14ac:dyDescent="0.2">
      <c r="U13681" s="55"/>
      <c r="V13681" s="53"/>
      <c r="W13681" s="53"/>
      <c r="X13681" s="53"/>
      <c r="Y13681" s="55"/>
    </row>
    <row r="13682" spans="21:25" x14ac:dyDescent="0.2">
      <c r="U13682" s="55"/>
      <c r="V13682" s="53"/>
      <c r="W13682" s="53"/>
      <c r="X13682" s="53"/>
      <c r="Y13682" s="55"/>
    </row>
    <row r="13683" spans="21:25" x14ac:dyDescent="0.2">
      <c r="U13683" s="55"/>
      <c r="V13683" s="53"/>
      <c r="W13683" s="53"/>
      <c r="X13683" s="53"/>
      <c r="Y13683" s="55"/>
    </row>
    <row r="13684" spans="21:25" x14ac:dyDescent="0.2">
      <c r="U13684" s="55"/>
      <c r="V13684" s="53"/>
      <c r="W13684" s="53"/>
      <c r="X13684" s="53"/>
      <c r="Y13684" s="55"/>
    </row>
    <row r="13685" spans="21:25" x14ac:dyDescent="0.2">
      <c r="U13685" s="55"/>
      <c r="V13685" s="53"/>
      <c r="W13685" s="53"/>
      <c r="X13685" s="53"/>
      <c r="Y13685" s="55"/>
    </row>
    <row r="13686" spans="21:25" x14ac:dyDescent="0.2">
      <c r="U13686" s="55"/>
      <c r="V13686" s="53"/>
      <c r="W13686" s="53"/>
      <c r="X13686" s="53"/>
      <c r="Y13686" s="55"/>
    </row>
    <row r="13687" spans="21:25" x14ac:dyDescent="0.2">
      <c r="U13687" s="55"/>
      <c r="V13687" s="53"/>
      <c r="W13687" s="53"/>
      <c r="X13687" s="53"/>
      <c r="Y13687" s="55"/>
    </row>
    <row r="13688" spans="21:25" x14ac:dyDescent="0.2">
      <c r="U13688" s="55"/>
      <c r="V13688" s="53"/>
      <c r="W13688" s="53"/>
      <c r="X13688" s="53"/>
      <c r="Y13688" s="55"/>
    </row>
    <row r="13689" spans="21:25" x14ac:dyDescent="0.2">
      <c r="U13689" s="55"/>
      <c r="V13689" s="53"/>
      <c r="W13689" s="53"/>
      <c r="X13689" s="53"/>
      <c r="Y13689" s="55"/>
    </row>
    <row r="13690" spans="21:25" x14ac:dyDescent="0.2">
      <c r="U13690" s="55"/>
      <c r="V13690" s="53"/>
      <c r="W13690" s="53"/>
      <c r="X13690" s="53"/>
      <c r="Y13690" s="55"/>
    </row>
    <row r="13691" spans="21:25" x14ac:dyDescent="0.2">
      <c r="U13691" s="55"/>
      <c r="V13691" s="53"/>
      <c r="W13691" s="53"/>
      <c r="X13691" s="53"/>
      <c r="Y13691" s="55"/>
    </row>
    <row r="13692" spans="21:25" x14ac:dyDescent="0.2">
      <c r="U13692" s="55"/>
      <c r="V13692" s="53"/>
      <c r="W13692" s="53"/>
      <c r="X13692" s="53"/>
      <c r="Y13692" s="55"/>
    </row>
    <row r="13693" spans="21:25" x14ac:dyDescent="0.2">
      <c r="U13693" s="55"/>
      <c r="V13693" s="53"/>
      <c r="W13693" s="53"/>
      <c r="X13693" s="53"/>
      <c r="Y13693" s="55"/>
    </row>
    <row r="13694" spans="21:25" x14ac:dyDescent="0.2">
      <c r="U13694" s="55"/>
      <c r="V13694" s="53"/>
      <c r="W13694" s="53"/>
      <c r="X13694" s="53"/>
      <c r="Y13694" s="55"/>
    </row>
    <row r="13695" spans="21:25" x14ac:dyDescent="0.2">
      <c r="U13695" s="55"/>
      <c r="V13695" s="53"/>
      <c r="W13695" s="53"/>
      <c r="X13695" s="53"/>
      <c r="Y13695" s="55"/>
    </row>
    <row r="13696" spans="21:25" x14ac:dyDescent="0.2">
      <c r="U13696" s="55"/>
      <c r="V13696" s="53"/>
      <c r="W13696" s="53"/>
      <c r="X13696" s="53"/>
      <c r="Y13696" s="55"/>
    </row>
    <row r="13697" spans="21:25" x14ac:dyDescent="0.2">
      <c r="U13697" s="55"/>
      <c r="V13697" s="53"/>
      <c r="W13697" s="53"/>
      <c r="X13697" s="53"/>
      <c r="Y13697" s="55"/>
    </row>
    <row r="13698" spans="21:25" x14ac:dyDescent="0.2">
      <c r="U13698" s="55"/>
      <c r="V13698" s="53"/>
      <c r="W13698" s="53"/>
      <c r="X13698" s="53"/>
      <c r="Y13698" s="55"/>
    </row>
    <row r="13699" spans="21:25" x14ac:dyDescent="0.2">
      <c r="U13699" s="55"/>
      <c r="V13699" s="53"/>
      <c r="W13699" s="53"/>
      <c r="X13699" s="53"/>
      <c r="Y13699" s="55"/>
    </row>
    <row r="13700" spans="21:25" x14ac:dyDescent="0.2">
      <c r="U13700" s="55"/>
      <c r="V13700" s="53"/>
      <c r="W13700" s="53"/>
      <c r="X13700" s="53"/>
      <c r="Y13700" s="55"/>
    </row>
    <row r="13701" spans="21:25" x14ac:dyDescent="0.2">
      <c r="U13701" s="55"/>
      <c r="V13701" s="53"/>
      <c r="W13701" s="53"/>
      <c r="X13701" s="53"/>
      <c r="Y13701" s="55"/>
    </row>
    <row r="13702" spans="21:25" x14ac:dyDescent="0.2">
      <c r="U13702" s="55"/>
      <c r="V13702" s="53"/>
      <c r="W13702" s="53"/>
      <c r="X13702" s="53"/>
      <c r="Y13702" s="55"/>
    </row>
    <row r="13703" spans="21:25" x14ac:dyDescent="0.2">
      <c r="U13703" s="55"/>
      <c r="V13703" s="53"/>
      <c r="W13703" s="53"/>
      <c r="X13703" s="53"/>
      <c r="Y13703" s="55"/>
    </row>
    <row r="13704" spans="21:25" x14ac:dyDescent="0.2">
      <c r="U13704" s="55"/>
      <c r="V13704" s="53"/>
      <c r="W13704" s="53"/>
      <c r="X13704" s="53"/>
      <c r="Y13704" s="55"/>
    </row>
    <row r="13705" spans="21:25" x14ac:dyDescent="0.2">
      <c r="U13705" s="55"/>
      <c r="V13705" s="53"/>
      <c r="W13705" s="53"/>
      <c r="X13705" s="53"/>
      <c r="Y13705" s="55"/>
    </row>
    <row r="13706" spans="21:25" x14ac:dyDescent="0.2">
      <c r="U13706" s="55"/>
      <c r="V13706" s="53"/>
      <c r="W13706" s="53"/>
      <c r="X13706" s="53"/>
      <c r="Y13706" s="55"/>
    </row>
    <row r="13707" spans="21:25" x14ac:dyDescent="0.2">
      <c r="U13707" s="55"/>
      <c r="V13707" s="53"/>
      <c r="W13707" s="53"/>
      <c r="X13707" s="53"/>
      <c r="Y13707" s="55"/>
    </row>
    <row r="13708" spans="21:25" x14ac:dyDescent="0.2">
      <c r="U13708" s="55"/>
      <c r="V13708" s="53"/>
      <c r="W13708" s="53"/>
      <c r="X13708" s="53"/>
      <c r="Y13708" s="55"/>
    </row>
    <row r="13709" spans="21:25" x14ac:dyDescent="0.2">
      <c r="U13709" s="55"/>
      <c r="V13709" s="53"/>
      <c r="W13709" s="53"/>
      <c r="X13709" s="53"/>
      <c r="Y13709" s="55"/>
    </row>
    <row r="13710" spans="21:25" x14ac:dyDescent="0.2">
      <c r="U13710" s="55"/>
      <c r="V13710" s="53"/>
      <c r="W13710" s="53"/>
      <c r="X13710" s="53"/>
      <c r="Y13710" s="55"/>
    </row>
    <row r="13711" spans="21:25" x14ac:dyDescent="0.2">
      <c r="U13711" s="55"/>
      <c r="V13711" s="53"/>
      <c r="W13711" s="53"/>
      <c r="X13711" s="53"/>
      <c r="Y13711" s="55"/>
    </row>
    <row r="13712" spans="21:25" x14ac:dyDescent="0.2">
      <c r="U13712" s="55"/>
      <c r="V13712" s="53"/>
      <c r="W13712" s="53"/>
      <c r="X13712" s="53"/>
      <c r="Y13712" s="55"/>
    </row>
    <row r="13713" spans="21:25" x14ac:dyDescent="0.2">
      <c r="U13713" s="55"/>
      <c r="V13713" s="53"/>
      <c r="W13713" s="53"/>
      <c r="X13713" s="53"/>
      <c r="Y13713" s="55"/>
    </row>
    <row r="13714" spans="21:25" x14ac:dyDescent="0.2">
      <c r="U13714" s="55"/>
      <c r="V13714" s="53"/>
      <c r="W13714" s="53"/>
      <c r="X13714" s="53"/>
      <c r="Y13714" s="55"/>
    </row>
    <row r="13715" spans="21:25" x14ac:dyDescent="0.2">
      <c r="U13715" s="55"/>
      <c r="V13715" s="53"/>
      <c r="W13715" s="53"/>
      <c r="X13715" s="53"/>
      <c r="Y13715" s="55"/>
    </row>
    <row r="13716" spans="21:25" x14ac:dyDescent="0.2">
      <c r="U13716" s="55"/>
      <c r="V13716" s="53"/>
      <c r="W13716" s="53"/>
      <c r="X13716" s="53"/>
      <c r="Y13716" s="55"/>
    </row>
    <row r="13717" spans="21:25" x14ac:dyDescent="0.2">
      <c r="U13717" s="55"/>
      <c r="V13717" s="53"/>
      <c r="W13717" s="53"/>
      <c r="X13717" s="53"/>
      <c r="Y13717" s="55"/>
    </row>
    <row r="13718" spans="21:25" x14ac:dyDescent="0.2">
      <c r="U13718" s="55"/>
      <c r="V13718" s="53"/>
      <c r="W13718" s="53"/>
      <c r="X13718" s="53"/>
      <c r="Y13718" s="55"/>
    </row>
    <row r="13719" spans="21:25" x14ac:dyDescent="0.2">
      <c r="U13719" s="55"/>
      <c r="V13719" s="53"/>
      <c r="W13719" s="53"/>
      <c r="X13719" s="53"/>
      <c r="Y13719" s="55"/>
    </row>
    <row r="13720" spans="21:25" x14ac:dyDescent="0.2">
      <c r="U13720" s="55"/>
      <c r="V13720" s="53"/>
      <c r="W13720" s="53"/>
      <c r="X13720" s="53"/>
      <c r="Y13720" s="55"/>
    </row>
    <row r="13721" spans="21:25" x14ac:dyDescent="0.2">
      <c r="U13721" s="55"/>
      <c r="V13721" s="53"/>
      <c r="W13721" s="53"/>
      <c r="X13721" s="53"/>
      <c r="Y13721" s="55"/>
    </row>
    <row r="13722" spans="21:25" x14ac:dyDescent="0.2">
      <c r="U13722" s="55"/>
      <c r="V13722" s="53"/>
      <c r="W13722" s="53"/>
      <c r="X13722" s="53"/>
      <c r="Y13722" s="55"/>
    </row>
    <row r="13723" spans="21:25" x14ac:dyDescent="0.2">
      <c r="U13723" s="55"/>
      <c r="V13723" s="53"/>
      <c r="W13723" s="53"/>
      <c r="X13723" s="53"/>
      <c r="Y13723" s="55"/>
    </row>
    <row r="13724" spans="21:25" x14ac:dyDescent="0.2">
      <c r="U13724" s="55"/>
      <c r="V13724" s="53"/>
      <c r="W13724" s="53"/>
      <c r="X13724" s="53"/>
      <c r="Y13724" s="55"/>
    </row>
    <row r="13725" spans="21:25" x14ac:dyDescent="0.2">
      <c r="U13725" s="55"/>
      <c r="V13725" s="53"/>
      <c r="W13725" s="53"/>
      <c r="X13725" s="53"/>
      <c r="Y13725" s="55"/>
    </row>
    <row r="13726" spans="21:25" x14ac:dyDescent="0.2">
      <c r="U13726" s="55"/>
      <c r="V13726" s="53"/>
      <c r="W13726" s="53"/>
      <c r="X13726" s="53"/>
      <c r="Y13726" s="55"/>
    </row>
    <row r="13727" spans="21:25" x14ac:dyDescent="0.2">
      <c r="U13727" s="55"/>
      <c r="V13727" s="53"/>
      <c r="W13727" s="53"/>
      <c r="X13727" s="53"/>
      <c r="Y13727" s="55"/>
    </row>
    <row r="13728" spans="21:25" x14ac:dyDescent="0.2">
      <c r="U13728" s="55"/>
      <c r="V13728" s="53"/>
      <c r="W13728" s="53"/>
      <c r="X13728" s="53"/>
      <c r="Y13728" s="55"/>
    </row>
    <row r="13729" spans="21:25" x14ac:dyDescent="0.2">
      <c r="U13729" s="55"/>
      <c r="V13729" s="53"/>
      <c r="W13729" s="53"/>
      <c r="X13729" s="53"/>
      <c r="Y13729" s="55"/>
    </row>
    <row r="13730" spans="21:25" x14ac:dyDescent="0.2">
      <c r="U13730" s="55"/>
      <c r="V13730" s="53"/>
      <c r="W13730" s="53"/>
      <c r="X13730" s="53"/>
      <c r="Y13730" s="55"/>
    </row>
    <row r="13731" spans="21:25" x14ac:dyDescent="0.2">
      <c r="U13731" s="55"/>
      <c r="V13731" s="53"/>
      <c r="W13731" s="53"/>
      <c r="X13731" s="53"/>
      <c r="Y13731" s="55"/>
    </row>
    <row r="13732" spans="21:25" x14ac:dyDescent="0.2">
      <c r="U13732" s="55"/>
      <c r="V13732" s="53"/>
      <c r="W13732" s="53"/>
      <c r="X13732" s="53"/>
      <c r="Y13732" s="55"/>
    </row>
    <row r="13733" spans="21:25" x14ac:dyDescent="0.2">
      <c r="U13733" s="55"/>
      <c r="V13733" s="53"/>
      <c r="W13733" s="53"/>
      <c r="X13733" s="53"/>
      <c r="Y13733" s="55"/>
    </row>
    <row r="13734" spans="21:25" x14ac:dyDescent="0.2">
      <c r="U13734" s="55"/>
      <c r="V13734" s="53"/>
      <c r="W13734" s="53"/>
      <c r="X13734" s="53"/>
      <c r="Y13734" s="55"/>
    </row>
    <row r="13735" spans="21:25" x14ac:dyDescent="0.2">
      <c r="U13735" s="55"/>
      <c r="V13735" s="53"/>
      <c r="W13735" s="53"/>
      <c r="X13735" s="53"/>
      <c r="Y13735" s="55"/>
    </row>
    <row r="13736" spans="21:25" x14ac:dyDescent="0.2">
      <c r="U13736" s="55"/>
      <c r="V13736" s="53"/>
      <c r="W13736" s="53"/>
      <c r="X13736" s="53"/>
      <c r="Y13736" s="55"/>
    </row>
    <row r="13737" spans="21:25" x14ac:dyDescent="0.2">
      <c r="U13737" s="55"/>
      <c r="V13737" s="53"/>
      <c r="W13737" s="53"/>
      <c r="X13737" s="53"/>
      <c r="Y13737" s="55"/>
    </row>
    <row r="13738" spans="21:25" x14ac:dyDescent="0.2">
      <c r="U13738" s="55"/>
      <c r="V13738" s="53"/>
      <c r="W13738" s="53"/>
      <c r="X13738" s="53"/>
      <c r="Y13738" s="55"/>
    </row>
    <row r="13739" spans="21:25" x14ac:dyDescent="0.2">
      <c r="U13739" s="55"/>
      <c r="V13739" s="53"/>
      <c r="W13739" s="53"/>
      <c r="X13739" s="53"/>
      <c r="Y13739" s="55"/>
    </row>
    <row r="13740" spans="21:25" x14ac:dyDescent="0.2">
      <c r="U13740" s="55"/>
      <c r="V13740" s="53"/>
      <c r="W13740" s="53"/>
      <c r="X13740" s="53"/>
      <c r="Y13740" s="55"/>
    </row>
    <row r="13741" spans="21:25" x14ac:dyDescent="0.2">
      <c r="U13741" s="55"/>
      <c r="V13741" s="53"/>
      <c r="W13741" s="53"/>
      <c r="X13741" s="53"/>
      <c r="Y13741" s="55"/>
    </row>
    <row r="13742" spans="21:25" x14ac:dyDescent="0.2">
      <c r="U13742" s="55"/>
      <c r="V13742" s="53"/>
      <c r="W13742" s="53"/>
      <c r="X13742" s="53"/>
      <c r="Y13742" s="55"/>
    </row>
    <row r="13743" spans="21:25" x14ac:dyDescent="0.2">
      <c r="U13743" s="55"/>
      <c r="V13743" s="53"/>
      <c r="W13743" s="53"/>
      <c r="X13743" s="53"/>
      <c r="Y13743" s="55"/>
    </row>
    <row r="13744" spans="21:25" x14ac:dyDescent="0.2">
      <c r="U13744" s="55"/>
      <c r="V13744" s="53"/>
      <c r="W13744" s="53"/>
      <c r="X13744" s="53"/>
      <c r="Y13744" s="55"/>
    </row>
    <row r="13745" spans="21:25" x14ac:dyDescent="0.2">
      <c r="U13745" s="55"/>
      <c r="V13745" s="53"/>
      <c r="W13745" s="53"/>
      <c r="X13745" s="53"/>
      <c r="Y13745" s="55"/>
    </row>
    <row r="13746" spans="21:25" x14ac:dyDescent="0.2">
      <c r="U13746" s="55"/>
      <c r="V13746" s="53"/>
      <c r="W13746" s="53"/>
      <c r="X13746" s="53"/>
      <c r="Y13746" s="55"/>
    </row>
    <row r="13747" spans="21:25" x14ac:dyDescent="0.2">
      <c r="U13747" s="55"/>
      <c r="V13747" s="53"/>
      <c r="W13747" s="53"/>
      <c r="X13747" s="53"/>
      <c r="Y13747" s="55"/>
    </row>
    <row r="13748" spans="21:25" x14ac:dyDescent="0.2">
      <c r="U13748" s="55"/>
      <c r="V13748" s="53"/>
      <c r="W13748" s="53"/>
      <c r="X13748" s="53"/>
      <c r="Y13748" s="55"/>
    </row>
    <row r="13749" spans="21:25" x14ac:dyDescent="0.2">
      <c r="U13749" s="55"/>
      <c r="V13749" s="53"/>
      <c r="W13749" s="53"/>
      <c r="X13749" s="53"/>
      <c r="Y13749" s="55"/>
    </row>
    <row r="13750" spans="21:25" x14ac:dyDescent="0.2">
      <c r="U13750" s="55"/>
      <c r="V13750" s="53"/>
      <c r="W13750" s="53"/>
      <c r="X13750" s="53"/>
      <c r="Y13750" s="55"/>
    </row>
    <row r="13751" spans="21:25" x14ac:dyDescent="0.2">
      <c r="U13751" s="55"/>
      <c r="V13751" s="53"/>
      <c r="W13751" s="53"/>
      <c r="X13751" s="53"/>
      <c r="Y13751" s="55"/>
    </row>
    <row r="13752" spans="21:25" x14ac:dyDescent="0.2">
      <c r="U13752" s="55"/>
      <c r="V13752" s="53"/>
      <c r="W13752" s="53"/>
      <c r="X13752" s="53"/>
      <c r="Y13752" s="55"/>
    </row>
    <row r="13753" spans="21:25" x14ac:dyDescent="0.2">
      <c r="U13753" s="55"/>
      <c r="V13753" s="53"/>
      <c r="W13753" s="53"/>
      <c r="X13753" s="53"/>
      <c r="Y13753" s="55"/>
    </row>
    <row r="13754" spans="21:25" x14ac:dyDescent="0.2">
      <c r="U13754" s="55"/>
      <c r="V13754" s="53"/>
      <c r="W13754" s="53"/>
      <c r="X13754" s="53"/>
      <c r="Y13754" s="55"/>
    </row>
    <row r="13755" spans="21:25" x14ac:dyDescent="0.2">
      <c r="U13755" s="55"/>
      <c r="V13755" s="53"/>
      <c r="W13755" s="53"/>
      <c r="X13755" s="53"/>
      <c r="Y13755" s="55"/>
    </row>
    <row r="13756" spans="21:25" x14ac:dyDescent="0.2">
      <c r="U13756" s="55"/>
      <c r="V13756" s="53"/>
      <c r="W13756" s="53"/>
      <c r="X13756" s="53"/>
      <c r="Y13756" s="55"/>
    </row>
    <row r="13757" spans="21:25" x14ac:dyDescent="0.2">
      <c r="U13757" s="55"/>
      <c r="V13757" s="53"/>
      <c r="W13757" s="53"/>
      <c r="X13757" s="53"/>
      <c r="Y13757" s="55"/>
    </row>
    <row r="13758" spans="21:25" x14ac:dyDescent="0.2">
      <c r="U13758" s="55"/>
      <c r="V13758" s="53"/>
      <c r="W13758" s="53"/>
      <c r="X13758" s="53"/>
      <c r="Y13758" s="55"/>
    </row>
    <row r="13759" spans="21:25" x14ac:dyDescent="0.2">
      <c r="U13759" s="55"/>
      <c r="V13759" s="53"/>
      <c r="W13759" s="53"/>
      <c r="X13759" s="53"/>
      <c r="Y13759" s="55"/>
    </row>
    <row r="13760" spans="21:25" x14ac:dyDescent="0.2">
      <c r="U13760" s="55"/>
      <c r="V13760" s="53"/>
      <c r="W13760" s="53"/>
      <c r="X13760" s="53"/>
      <c r="Y13760" s="55"/>
    </row>
    <row r="13761" spans="21:25" x14ac:dyDescent="0.2">
      <c r="U13761" s="55"/>
      <c r="V13761" s="53"/>
      <c r="W13761" s="53"/>
      <c r="X13761" s="53"/>
      <c r="Y13761" s="55"/>
    </row>
    <row r="13762" spans="21:25" x14ac:dyDescent="0.2">
      <c r="U13762" s="55"/>
      <c r="V13762" s="53"/>
      <c r="W13762" s="53"/>
      <c r="X13762" s="53"/>
      <c r="Y13762" s="55"/>
    </row>
    <row r="13763" spans="21:25" x14ac:dyDescent="0.2">
      <c r="U13763" s="55"/>
      <c r="V13763" s="53"/>
      <c r="W13763" s="53"/>
      <c r="X13763" s="53"/>
      <c r="Y13763" s="55"/>
    </row>
    <row r="13764" spans="21:25" x14ac:dyDescent="0.2">
      <c r="U13764" s="55"/>
      <c r="V13764" s="53"/>
      <c r="W13764" s="53"/>
      <c r="X13764" s="53"/>
      <c r="Y13764" s="55"/>
    </row>
    <row r="13765" spans="21:25" x14ac:dyDescent="0.2">
      <c r="U13765" s="55"/>
      <c r="V13765" s="53"/>
      <c r="W13765" s="53"/>
      <c r="X13765" s="53"/>
      <c r="Y13765" s="55"/>
    </row>
    <row r="13766" spans="21:25" x14ac:dyDescent="0.2">
      <c r="U13766" s="55"/>
      <c r="V13766" s="53"/>
      <c r="W13766" s="53"/>
      <c r="X13766" s="53"/>
      <c r="Y13766" s="55"/>
    </row>
    <row r="13767" spans="21:25" x14ac:dyDescent="0.2">
      <c r="U13767" s="55"/>
      <c r="V13767" s="53"/>
      <c r="W13767" s="53"/>
      <c r="X13767" s="53"/>
      <c r="Y13767" s="55"/>
    </row>
    <row r="13768" spans="21:25" x14ac:dyDescent="0.2">
      <c r="U13768" s="55"/>
      <c r="V13768" s="53"/>
      <c r="W13768" s="53"/>
      <c r="X13768" s="53"/>
      <c r="Y13768" s="55"/>
    </row>
    <row r="13769" spans="21:25" x14ac:dyDescent="0.2">
      <c r="U13769" s="55"/>
      <c r="V13769" s="53"/>
      <c r="W13769" s="53"/>
      <c r="X13769" s="53"/>
      <c r="Y13769" s="55"/>
    </row>
    <row r="13770" spans="21:25" x14ac:dyDescent="0.2">
      <c r="U13770" s="55"/>
      <c r="V13770" s="53"/>
      <c r="W13770" s="53"/>
      <c r="X13770" s="53"/>
      <c r="Y13770" s="55"/>
    </row>
    <row r="13771" spans="21:25" x14ac:dyDescent="0.2">
      <c r="U13771" s="55"/>
      <c r="V13771" s="53"/>
      <c r="W13771" s="53"/>
      <c r="X13771" s="53"/>
      <c r="Y13771" s="55"/>
    </row>
    <row r="13772" spans="21:25" x14ac:dyDescent="0.2">
      <c r="U13772" s="55"/>
      <c r="V13772" s="53"/>
      <c r="W13772" s="53"/>
      <c r="X13772" s="53"/>
      <c r="Y13772" s="55"/>
    </row>
    <row r="13773" spans="21:25" x14ac:dyDescent="0.2">
      <c r="U13773" s="55"/>
      <c r="V13773" s="53"/>
      <c r="W13773" s="53"/>
      <c r="X13773" s="53"/>
      <c r="Y13773" s="55"/>
    </row>
    <row r="13774" spans="21:25" x14ac:dyDescent="0.2">
      <c r="U13774" s="55"/>
      <c r="V13774" s="53"/>
      <c r="W13774" s="53"/>
      <c r="X13774" s="53"/>
      <c r="Y13774" s="55"/>
    </row>
    <row r="13775" spans="21:25" x14ac:dyDescent="0.2">
      <c r="U13775" s="55"/>
      <c r="V13775" s="53"/>
      <c r="W13775" s="53"/>
      <c r="X13775" s="53"/>
      <c r="Y13775" s="55"/>
    </row>
    <row r="13776" spans="21:25" x14ac:dyDescent="0.2">
      <c r="U13776" s="55"/>
      <c r="V13776" s="53"/>
      <c r="W13776" s="53"/>
      <c r="X13776" s="53"/>
      <c r="Y13776" s="55"/>
    </row>
    <row r="13777" spans="21:25" x14ac:dyDescent="0.2">
      <c r="U13777" s="55"/>
      <c r="V13777" s="53"/>
      <c r="W13777" s="53"/>
      <c r="X13777" s="53"/>
      <c r="Y13777" s="55"/>
    </row>
    <row r="13778" spans="21:25" x14ac:dyDescent="0.2">
      <c r="U13778" s="55"/>
      <c r="V13778" s="53"/>
      <c r="W13778" s="53"/>
      <c r="X13778" s="53"/>
      <c r="Y13778" s="55"/>
    </row>
    <row r="13779" spans="21:25" x14ac:dyDescent="0.2">
      <c r="U13779" s="55"/>
      <c r="V13779" s="53"/>
      <c r="W13779" s="53"/>
      <c r="X13779" s="53"/>
      <c r="Y13779" s="55"/>
    </row>
    <row r="13780" spans="21:25" x14ac:dyDescent="0.2">
      <c r="U13780" s="55"/>
      <c r="V13780" s="53"/>
      <c r="W13780" s="53"/>
      <c r="X13780" s="53"/>
      <c r="Y13780" s="55"/>
    </row>
    <row r="13781" spans="21:25" x14ac:dyDescent="0.2">
      <c r="U13781" s="55"/>
      <c r="V13781" s="53"/>
      <c r="W13781" s="53"/>
      <c r="X13781" s="53"/>
      <c r="Y13781" s="55"/>
    </row>
    <row r="13782" spans="21:25" x14ac:dyDescent="0.2">
      <c r="U13782" s="55"/>
      <c r="V13782" s="53"/>
      <c r="W13782" s="53"/>
      <c r="X13782" s="53"/>
      <c r="Y13782" s="55"/>
    </row>
    <row r="13783" spans="21:25" x14ac:dyDescent="0.2">
      <c r="U13783" s="55"/>
      <c r="V13783" s="53"/>
      <c r="W13783" s="53"/>
      <c r="X13783" s="53"/>
      <c r="Y13783" s="55"/>
    </row>
    <row r="13784" spans="21:25" x14ac:dyDescent="0.2">
      <c r="U13784" s="55"/>
      <c r="V13784" s="53"/>
      <c r="W13784" s="53"/>
      <c r="X13784" s="53"/>
      <c r="Y13784" s="55"/>
    </row>
    <row r="13785" spans="21:25" x14ac:dyDescent="0.2">
      <c r="U13785" s="55"/>
      <c r="V13785" s="53"/>
      <c r="W13785" s="53"/>
      <c r="X13785" s="53"/>
      <c r="Y13785" s="55"/>
    </row>
    <row r="13786" spans="21:25" x14ac:dyDescent="0.2">
      <c r="U13786" s="55"/>
      <c r="V13786" s="53"/>
      <c r="W13786" s="53"/>
      <c r="X13786" s="53"/>
      <c r="Y13786" s="55"/>
    </row>
    <row r="13787" spans="21:25" x14ac:dyDescent="0.2">
      <c r="U13787" s="55"/>
      <c r="V13787" s="53"/>
      <c r="W13787" s="53"/>
      <c r="X13787" s="53"/>
      <c r="Y13787" s="55"/>
    </row>
    <row r="13788" spans="21:25" x14ac:dyDescent="0.2">
      <c r="U13788" s="55"/>
      <c r="V13788" s="53"/>
      <c r="W13788" s="53"/>
      <c r="X13788" s="53"/>
      <c r="Y13788" s="55"/>
    </row>
    <row r="13789" spans="21:25" x14ac:dyDescent="0.2">
      <c r="U13789" s="55"/>
      <c r="V13789" s="53"/>
      <c r="W13789" s="53"/>
      <c r="X13789" s="53"/>
      <c r="Y13789" s="55"/>
    </row>
    <row r="13790" spans="21:25" x14ac:dyDescent="0.2">
      <c r="U13790" s="55"/>
      <c r="V13790" s="53"/>
      <c r="W13790" s="53"/>
      <c r="X13790" s="53"/>
      <c r="Y13790" s="55"/>
    </row>
    <row r="13791" spans="21:25" x14ac:dyDescent="0.2">
      <c r="U13791" s="55"/>
      <c r="V13791" s="53"/>
      <c r="W13791" s="53"/>
      <c r="X13791" s="53"/>
      <c r="Y13791" s="55"/>
    </row>
    <row r="13792" spans="21:25" x14ac:dyDescent="0.2">
      <c r="U13792" s="55"/>
      <c r="V13792" s="53"/>
      <c r="W13792" s="53"/>
      <c r="X13792" s="53"/>
      <c r="Y13792" s="55"/>
    </row>
    <row r="13793" spans="21:25" x14ac:dyDescent="0.2">
      <c r="U13793" s="55"/>
      <c r="V13793" s="53"/>
      <c r="W13793" s="53"/>
      <c r="X13793" s="53"/>
      <c r="Y13793" s="55"/>
    </row>
    <row r="13794" spans="21:25" x14ac:dyDescent="0.2">
      <c r="U13794" s="55"/>
      <c r="V13794" s="53"/>
      <c r="W13794" s="53"/>
      <c r="X13794" s="53"/>
      <c r="Y13794" s="55"/>
    </row>
    <row r="13795" spans="21:25" x14ac:dyDescent="0.2">
      <c r="U13795" s="55"/>
      <c r="V13795" s="53"/>
      <c r="W13795" s="53"/>
      <c r="X13795" s="53"/>
      <c r="Y13795" s="55"/>
    </row>
    <row r="13796" spans="21:25" x14ac:dyDescent="0.2">
      <c r="U13796" s="55"/>
      <c r="V13796" s="53"/>
      <c r="W13796" s="53"/>
      <c r="X13796" s="53"/>
      <c r="Y13796" s="55"/>
    </row>
    <row r="13797" spans="21:25" x14ac:dyDescent="0.2">
      <c r="U13797" s="55"/>
      <c r="V13797" s="53"/>
      <c r="W13797" s="53"/>
      <c r="X13797" s="53"/>
      <c r="Y13797" s="55"/>
    </row>
    <row r="13798" spans="21:25" x14ac:dyDescent="0.2">
      <c r="U13798" s="55"/>
      <c r="V13798" s="53"/>
      <c r="W13798" s="53"/>
      <c r="X13798" s="53"/>
      <c r="Y13798" s="55"/>
    </row>
    <row r="13799" spans="21:25" x14ac:dyDescent="0.2">
      <c r="U13799" s="55"/>
      <c r="V13799" s="53"/>
      <c r="W13799" s="53"/>
      <c r="X13799" s="53"/>
      <c r="Y13799" s="55"/>
    </row>
    <row r="13800" spans="21:25" x14ac:dyDescent="0.2">
      <c r="U13800" s="55"/>
      <c r="V13800" s="53"/>
      <c r="W13800" s="53"/>
      <c r="X13800" s="53"/>
      <c r="Y13800" s="55"/>
    </row>
    <row r="13801" spans="21:25" x14ac:dyDescent="0.2">
      <c r="U13801" s="55"/>
      <c r="V13801" s="53"/>
      <c r="W13801" s="53"/>
      <c r="X13801" s="53"/>
      <c r="Y13801" s="55"/>
    </row>
    <row r="13802" spans="21:25" x14ac:dyDescent="0.2">
      <c r="U13802" s="55"/>
      <c r="V13802" s="53"/>
      <c r="W13802" s="53"/>
      <c r="X13802" s="53"/>
      <c r="Y13802" s="55"/>
    </row>
    <row r="13803" spans="21:25" x14ac:dyDescent="0.2">
      <c r="U13803" s="55"/>
      <c r="V13803" s="53"/>
      <c r="W13803" s="53"/>
      <c r="X13803" s="53"/>
      <c r="Y13803" s="55"/>
    </row>
    <row r="13804" spans="21:25" x14ac:dyDescent="0.2">
      <c r="U13804" s="55"/>
      <c r="V13804" s="53"/>
      <c r="W13804" s="53"/>
      <c r="X13804" s="53"/>
      <c r="Y13804" s="55"/>
    </row>
    <row r="13805" spans="21:25" x14ac:dyDescent="0.2">
      <c r="U13805" s="55"/>
      <c r="V13805" s="53"/>
      <c r="W13805" s="53"/>
      <c r="X13805" s="53"/>
      <c r="Y13805" s="55"/>
    </row>
    <row r="13806" spans="21:25" x14ac:dyDescent="0.2">
      <c r="U13806" s="55"/>
      <c r="V13806" s="53"/>
      <c r="W13806" s="53"/>
      <c r="X13806" s="53"/>
      <c r="Y13806" s="55"/>
    </row>
    <row r="13807" spans="21:25" x14ac:dyDescent="0.2">
      <c r="U13807" s="55"/>
      <c r="V13807" s="53"/>
      <c r="W13807" s="53"/>
      <c r="X13807" s="53"/>
      <c r="Y13807" s="55"/>
    </row>
    <row r="13808" spans="21:25" x14ac:dyDescent="0.2">
      <c r="U13808" s="55"/>
      <c r="V13808" s="53"/>
      <c r="W13808" s="53"/>
      <c r="X13808" s="53"/>
      <c r="Y13808" s="55"/>
    </row>
    <row r="13809" spans="21:25" x14ac:dyDescent="0.2">
      <c r="U13809" s="55"/>
      <c r="V13809" s="53"/>
      <c r="W13809" s="53"/>
      <c r="X13809" s="53"/>
      <c r="Y13809" s="55"/>
    </row>
    <row r="13810" spans="21:25" x14ac:dyDescent="0.2">
      <c r="U13810" s="55"/>
      <c r="V13810" s="53"/>
      <c r="W13810" s="53"/>
      <c r="X13810" s="53"/>
      <c r="Y13810" s="55"/>
    </row>
    <row r="13811" spans="21:25" x14ac:dyDescent="0.2">
      <c r="U13811" s="55"/>
      <c r="V13811" s="53"/>
      <c r="W13811" s="53"/>
      <c r="X13811" s="53"/>
      <c r="Y13811" s="55"/>
    </row>
    <row r="13812" spans="21:25" x14ac:dyDescent="0.2">
      <c r="U13812" s="55"/>
      <c r="V13812" s="53"/>
      <c r="W13812" s="53"/>
      <c r="X13812" s="53"/>
      <c r="Y13812" s="55"/>
    </row>
    <row r="13813" spans="21:25" x14ac:dyDescent="0.2">
      <c r="U13813" s="55"/>
      <c r="V13813" s="53"/>
      <c r="W13813" s="53"/>
      <c r="X13813" s="53"/>
      <c r="Y13813" s="55"/>
    </row>
    <row r="13814" spans="21:25" x14ac:dyDescent="0.2">
      <c r="U13814" s="55"/>
      <c r="V13814" s="53"/>
      <c r="W13814" s="53"/>
      <c r="X13814" s="53"/>
      <c r="Y13814" s="55"/>
    </row>
    <row r="13815" spans="21:25" x14ac:dyDescent="0.2">
      <c r="U13815" s="55"/>
      <c r="V13815" s="53"/>
      <c r="W13815" s="53"/>
      <c r="X13815" s="53"/>
      <c r="Y13815" s="55"/>
    </row>
    <row r="13816" spans="21:25" x14ac:dyDescent="0.2">
      <c r="U13816" s="55"/>
      <c r="V13816" s="53"/>
      <c r="W13816" s="53"/>
      <c r="X13816" s="53"/>
      <c r="Y13816" s="55"/>
    </row>
    <row r="13817" spans="21:25" x14ac:dyDescent="0.2">
      <c r="U13817" s="55"/>
      <c r="V13817" s="53"/>
      <c r="W13817" s="53"/>
      <c r="X13817" s="53"/>
      <c r="Y13817" s="55"/>
    </row>
    <row r="13818" spans="21:25" x14ac:dyDescent="0.2">
      <c r="U13818" s="55"/>
      <c r="V13818" s="53"/>
      <c r="W13818" s="53"/>
      <c r="X13818" s="53"/>
      <c r="Y13818" s="55"/>
    </row>
    <row r="13819" spans="21:25" x14ac:dyDescent="0.2">
      <c r="U13819" s="55"/>
      <c r="V13819" s="53"/>
      <c r="W13819" s="53"/>
      <c r="X13819" s="53"/>
      <c r="Y13819" s="55"/>
    </row>
    <row r="13820" spans="21:25" x14ac:dyDescent="0.2">
      <c r="U13820" s="55"/>
      <c r="V13820" s="53"/>
      <c r="W13820" s="53"/>
      <c r="X13820" s="53"/>
      <c r="Y13820" s="55"/>
    </row>
    <row r="13821" spans="21:25" x14ac:dyDescent="0.2">
      <c r="U13821" s="55"/>
      <c r="V13821" s="53"/>
      <c r="W13821" s="53"/>
      <c r="X13821" s="53"/>
      <c r="Y13821" s="55"/>
    </row>
    <row r="13822" spans="21:25" x14ac:dyDescent="0.2">
      <c r="U13822" s="55"/>
      <c r="V13822" s="53"/>
      <c r="W13822" s="53"/>
      <c r="X13822" s="53"/>
      <c r="Y13822" s="55"/>
    </row>
    <row r="13823" spans="21:25" x14ac:dyDescent="0.2">
      <c r="U13823" s="55"/>
      <c r="V13823" s="53"/>
      <c r="W13823" s="53"/>
      <c r="X13823" s="53"/>
      <c r="Y13823" s="55"/>
    </row>
    <row r="13824" spans="21:25" x14ac:dyDescent="0.2">
      <c r="U13824" s="55"/>
      <c r="V13824" s="53"/>
      <c r="W13824" s="53"/>
      <c r="X13824" s="53"/>
      <c r="Y13824" s="55"/>
    </row>
    <row r="13825" spans="21:25" x14ac:dyDescent="0.2">
      <c r="U13825" s="55"/>
      <c r="V13825" s="53"/>
      <c r="W13825" s="53"/>
      <c r="X13825" s="53"/>
      <c r="Y13825" s="55"/>
    </row>
    <row r="13826" spans="21:25" x14ac:dyDescent="0.2">
      <c r="U13826" s="55"/>
      <c r="V13826" s="53"/>
      <c r="W13826" s="53"/>
      <c r="X13826" s="53"/>
      <c r="Y13826" s="55"/>
    </row>
    <row r="13827" spans="21:25" x14ac:dyDescent="0.2">
      <c r="U13827" s="55"/>
      <c r="V13827" s="53"/>
      <c r="W13827" s="53"/>
      <c r="X13827" s="53"/>
      <c r="Y13827" s="55"/>
    </row>
    <row r="13828" spans="21:25" x14ac:dyDescent="0.2">
      <c r="U13828" s="55"/>
      <c r="V13828" s="53"/>
      <c r="W13828" s="53"/>
      <c r="X13828" s="53"/>
      <c r="Y13828" s="55"/>
    </row>
    <row r="13829" spans="21:25" x14ac:dyDescent="0.2">
      <c r="U13829" s="55"/>
      <c r="V13829" s="53"/>
      <c r="W13829" s="53"/>
      <c r="X13829" s="53"/>
      <c r="Y13829" s="55"/>
    </row>
    <row r="13830" spans="21:25" x14ac:dyDescent="0.2">
      <c r="U13830" s="55"/>
      <c r="V13830" s="53"/>
      <c r="W13830" s="53"/>
      <c r="X13830" s="53"/>
      <c r="Y13830" s="55"/>
    </row>
    <row r="13831" spans="21:25" x14ac:dyDescent="0.2">
      <c r="U13831" s="55"/>
      <c r="V13831" s="53"/>
      <c r="W13831" s="53"/>
      <c r="X13831" s="53"/>
      <c r="Y13831" s="55"/>
    </row>
    <row r="13832" spans="21:25" x14ac:dyDescent="0.2">
      <c r="U13832" s="55"/>
      <c r="V13832" s="53"/>
      <c r="W13832" s="53"/>
      <c r="X13832" s="53"/>
      <c r="Y13832" s="55"/>
    </row>
    <row r="13833" spans="21:25" x14ac:dyDescent="0.2">
      <c r="U13833" s="55"/>
      <c r="V13833" s="53"/>
      <c r="W13833" s="53"/>
      <c r="X13833" s="53"/>
      <c r="Y13833" s="55"/>
    </row>
    <row r="13834" spans="21:25" x14ac:dyDescent="0.2">
      <c r="U13834" s="55"/>
      <c r="V13834" s="53"/>
      <c r="W13834" s="53"/>
      <c r="X13834" s="53"/>
      <c r="Y13834" s="55"/>
    </row>
    <row r="13835" spans="21:25" x14ac:dyDescent="0.2">
      <c r="U13835" s="55"/>
      <c r="V13835" s="53"/>
      <c r="W13835" s="53"/>
      <c r="X13835" s="53"/>
      <c r="Y13835" s="55"/>
    </row>
    <row r="13836" spans="21:25" x14ac:dyDescent="0.2">
      <c r="U13836" s="55"/>
      <c r="V13836" s="53"/>
      <c r="W13836" s="53"/>
      <c r="X13836" s="53"/>
      <c r="Y13836" s="55"/>
    </row>
    <row r="13837" spans="21:25" x14ac:dyDescent="0.2">
      <c r="U13837" s="55"/>
      <c r="V13837" s="53"/>
      <c r="W13837" s="53"/>
      <c r="X13837" s="53"/>
      <c r="Y13837" s="55"/>
    </row>
    <row r="13838" spans="21:25" x14ac:dyDescent="0.2">
      <c r="U13838" s="55"/>
      <c r="V13838" s="53"/>
      <c r="W13838" s="53"/>
      <c r="X13838" s="53"/>
      <c r="Y13838" s="55"/>
    </row>
    <row r="13839" spans="21:25" x14ac:dyDescent="0.2">
      <c r="U13839" s="55"/>
      <c r="V13839" s="53"/>
      <c r="W13839" s="53"/>
      <c r="X13839" s="53"/>
      <c r="Y13839" s="55"/>
    </row>
    <row r="13840" spans="21:25" x14ac:dyDescent="0.2">
      <c r="U13840" s="55"/>
      <c r="V13840" s="53"/>
      <c r="W13840" s="53"/>
      <c r="X13840" s="53"/>
      <c r="Y13840" s="55"/>
    </row>
    <row r="13841" spans="21:25" x14ac:dyDescent="0.2">
      <c r="U13841" s="55"/>
      <c r="V13841" s="53"/>
      <c r="W13841" s="53"/>
      <c r="X13841" s="53"/>
      <c r="Y13841" s="55"/>
    </row>
    <row r="13842" spans="21:25" x14ac:dyDescent="0.2">
      <c r="U13842" s="55"/>
      <c r="V13842" s="53"/>
      <c r="W13842" s="53"/>
      <c r="X13842" s="53"/>
      <c r="Y13842" s="55"/>
    </row>
    <row r="13843" spans="21:25" x14ac:dyDescent="0.2">
      <c r="U13843" s="55"/>
      <c r="V13843" s="53"/>
      <c r="W13843" s="53"/>
      <c r="X13843" s="53"/>
      <c r="Y13843" s="55"/>
    </row>
    <row r="13844" spans="21:25" x14ac:dyDescent="0.2">
      <c r="U13844" s="55"/>
      <c r="V13844" s="53"/>
      <c r="W13844" s="53"/>
      <c r="X13844" s="53"/>
      <c r="Y13844" s="55"/>
    </row>
    <row r="13845" spans="21:25" x14ac:dyDescent="0.2">
      <c r="U13845" s="55"/>
      <c r="V13845" s="53"/>
      <c r="W13845" s="53"/>
      <c r="X13845" s="53"/>
      <c r="Y13845" s="55"/>
    </row>
    <row r="13846" spans="21:25" x14ac:dyDescent="0.2">
      <c r="U13846" s="55"/>
      <c r="V13846" s="53"/>
      <c r="W13846" s="53"/>
      <c r="X13846" s="53"/>
      <c r="Y13846" s="55"/>
    </row>
    <row r="13847" spans="21:25" x14ac:dyDescent="0.2">
      <c r="U13847" s="55"/>
      <c r="V13847" s="53"/>
      <c r="W13847" s="53"/>
      <c r="X13847" s="53"/>
      <c r="Y13847" s="55"/>
    </row>
    <row r="13848" spans="21:25" x14ac:dyDescent="0.2">
      <c r="U13848" s="55"/>
      <c r="V13848" s="53"/>
      <c r="W13848" s="53"/>
      <c r="X13848" s="53"/>
      <c r="Y13848" s="55"/>
    </row>
    <row r="13849" spans="21:25" x14ac:dyDescent="0.2">
      <c r="U13849" s="55"/>
      <c r="V13849" s="53"/>
      <c r="W13849" s="53"/>
      <c r="X13849" s="53"/>
      <c r="Y13849" s="55"/>
    </row>
    <row r="13850" spans="21:25" x14ac:dyDescent="0.2">
      <c r="U13850" s="55"/>
      <c r="V13850" s="53"/>
      <c r="W13850" s="53"/>
      <c r="X13850" s="53"/>
      <c r="Y13850" s="55"/>
    </row>
    <row r="13851" spans="21:25" x14ac:dyDescent="0.2">
      <c r="U13851" s="55"/>
      <c r="V13851" s="53"/>
      <c r="W13851" s="53"/>
      <c r="X13851" s="53"/>
      <c r="Y13851" s="55"/>
    </row>
    <row r="13852" spans="21:25" x14ac:dyDescent="0.2">
      <c r="U13852" s="55"/>
      <c r="V13852" s="53"/>
      <c r="W13852" s="53"/>
      <c r="X13852" s="53"/>
      <c r="Y13852" s="55"/>
    </row>
    <row r="13853" spans="21:25" x14ac:dyDescent="0.2">
      <c r="U13853" s="55"/>
      <c r="V13853" s="53"/>
      <c r="W13853" s="53"/>
      <c r="X13853" s="53"/>
      <c r="Y13853" s="55"/>
    </row>
    <row r="13854" spans="21:25" x14ac:dyDescent="0.2">
      <c r="U13854" s="55"/>
      <c r="V13854" s="53"/>
      <c r="W13854" s="53"/>
      <c r="X13854" s="53"/>
      <c r="Y13854" s="55"/>
    </row>
    <row r="13855" spans="21:25" x14ac:dyDescent="0.2">
      <c r="U13855" s="55"/>
      <c r="V13855" s="53"/>
      <c r="W13855" s="53"/>
      <c r="X13855" s="53"/>
      <c r="Y13855" s="55"/>
    </row>
    <row r="13856" spans="21:25" x14ac:dyDescent="0.2">
      <c r="U13856" s="55"/>
      <c r="V13856" s="53"/>
      <c r="W13856" s="53"/>
      <c r="X13856" s="53"/>
      <c r="Y13856" s="55"/>
    </row>
    <row r="13857" spans="21:25" x14ac:dyDescent="0.2">
      <c r="U13857" s="55"/>
      <c r="V13857" s="53"/>
      <c r="W13857" s="53"/>
      <c r="X13857" s="53"/>
      <c r="Y13857" s="55"/>
    </row>
    <row r="13858" spans="21:25" x14ac:dyDescent="0.2">
      <c r="U13858" s="55"/>
      <c r="V13858" s="53"/>
      <c r="W13858" s="53"/>
      <c r="X13858" s="53"/>
      <c r="Y13858" s="55"/>
    </row>
    <row r="13859" spans="21:25" x14ac:dyDescent="0.2">
      <c r="U13859" s="55"/>
      <c r="V13859" s="53"/>
      <c r="W13859" s="53"/>
      <c r="X13859" s="53"/>
      <c r="Y13859" s="55"/>
    </row>
    <row r="13860" spans="21:25" x14ac:dyDescent="0.2">
      <c r="U13860" s="55"/>
      <c r="V13860" s="53"/>
      <c r="W13860" s="53"/>
      <c r="X13860" s="53"/>
      <c r="Y13860" s="55"/>
    </row>
    <row r="13861" spans="21:25" x14ac:dyDescent="0.2">
      <c r="U13861" s="55"/>
      <c r="V13861" s="53"/>
      <c r="W13861" s="53"/>
      <c r="X13861" s="53"/>
      <c r="Y13861" s="55"/>
    </row>
    <row r="13862" spans="21:25" x14ac:dyDescent="0.2">
      <c r="U13862" s="55"/>
      <c r="V13862" s="53"/>
      <c r="W13862" s="53"/>
      <c r="X13862" s="53"/>
      <c r="Y13862" s="55"/>
    </row>
    <row r="13863" spans="21:25" x14ac:dyDescent="0.2">
      <c r="U13863" s="55"/>
      <c r="V13863" s="53"/>
      <c r="W13863" s="53"/>
      <c r="X13863" s="53"/>
      <c r="Y13863" s="55"/>
    </row>
    <row r="13864" spans="21:25" x14ac:dyDescent="0.2">
      <c r="U13864" s="55"/>
      <c r="V13864" s="53"/>
      <c r="W13864" s="53"/>
      <c r="X13864" s="53"/>
      <c r="Y13864" s="55"/>
    </row>
    <row r="13865" spans="21:25" x14ac:dyDescent="0.2">
      <c r="U13865" s="55"/>
      <c r="V13865" s="53"/>
      <c r="W13865" s="53"/>
      <c r="X13865" s="53"/>
      <c r="Y13865" s="55"/>
    </row>
    <row r="13866" spans="21:25" x14ac:dyDescent="0.2">
      <c r="U13866" s="55"/>
      <c r="V13866" s="53"/>
      <c r="W13866" s="53"/>
      <c r="X13866" s="53"/>
      <c r="Y13866" s="55"/>
    </row>
    <row r="13867" spans="21:25" x14ac:dyDescent="0.2">
      <c r="U13867" s="55"/>
      <c r="V13867" s="53"/>
      <c r="W13867" s="53"/>
      <c r="X13867" s="53"/>
      <c r="Y13867" s="55"/>
    </row>
    <row r="13868" spans="21:25" x14ac:dyDescent="0.2">
      <c r="U13868" s="55"/>
      <c r="V13868" s="53"/>
      <c r="W13868" s="53"/>
      <c r="X13868" s="53"/>
      <c r="Y13868" s="55"/>
    </row>
    <row r="13869" spans="21:25" x14ac:dyDescent="0.2">
      <c r="U13869" s="55"/>
      <c r="V13869" s="53"/>
      <c r="W13869" s="53"/>
      <c r="X13869" s="53"/>
      <c r="Y13869" s="55"/>
    </row>
    <row r="13870" spans="21:25" x14ac:dyDescent="0.2">
      <c r="U13870" s="55"/>
      <c r="V13870" s="53"/>
      <c r="W13870" s="53"/>
      <c r="X13870" s="53"/>
      <c r="Y13870" s="55"/>
    </row>
    <row r="13871" spans="21:25" x14ac:dyDescent="0.2">
      <c r="U13871" s="55"/>
      <c r="V13871" s="53"/>
      <c r="W13871" s="53"/>
      <c r="X13871" s="53"/>
      <c r="Y13871" s="55"/>
    </row>
    <row r="13872" spans="21:25" x14ac:dyDescent="0.2">
      <c r="U13872" s="55"/>
      <c r="V13872" s="53"/>
      <c r="W13872" s="53"/>
      <c r="X13872" s="53"/>
      <c r="Y13872" s="55"/>
    </row>
    <row r="13873" spans="21:25" x14ac:dyDescent="0.2">
      <c r="U13873" s="55"/>
      <c r="V13873" s="53"/>
      <c r="W13873" s="53"/>
      <c r="X13873" s="53"/>
      <c r="Y13873" s="55"/>
    </row>
    <row r="13874" spans="21:25" x14ac:dyDescent="0.2">
      <c r="U13874" s="55"/>
      <c r="V13874" s="53"/>
      <c r="W13874" s="53"/>
      <c r="X13874" s="53"/>
      <c r="Y13874" s="55"/>
    </row>
    <row r="13875" spans="21:25" x14ac:dyDescent="0.2">
      <c r="U13875" s="55"/>
      <c r="V13875" s="53"/>
      <c r="W13875" s="53"/>
      <c r="X13875" s="53"/>
      <c r="Y13875" s="55"/>
    </row>
    <row r="13876" spans="21:25" x14ac:dyDescent="0.2">
      <c r="U13876" s="55"/>
      <c r="V13876" s="53"/>
      <c r="W13876" s="53"/>
      <c r="X13876" s="53"/>
      <c r="Y13876" s="55"/>
    </row>
    <row r="13877" spans="21:25" x14ac:dyDescent="0.2">
      <c r="U13877" s="55"/>
      <c r="V13877" s="53"/>
      <c r="W13877" s="53"/>
      <c r="X13877" s="53"/>
      <c r="Y13877" s="55"/>
    </row>
    <row r="13878" spans="21:25" x14ac:dyDescent="0.2">
      <c r="U13878" s="55"/>
      <c r="V13878" s="53"/>
      <c r="W13878" s="53"/>
      <c r="X13878" s="53"/>
      <c r="Y13878" s="55"/>
    </row>
    <row r="13879" spans="21:25" x14ac:dyDescent="0.2">
      <c r="U13879" s="55"/>
      <c r="V13879" s="53"/>
      <c r="W13879" s="53"/>
      <c r="X13879" s="53"/>
      <c r="Y13879" s="55"/>
    </row>
    <row r="13880" spans="21:25" x14ac:dyDescent="0.2">
      <c r="U13880" s="55"/>
      <c r="V13880" s="53"/>
      <c r="W13880" s="53"/>
      <c r="X13880" s="53"/>
      <c r="Y13880" s="55"/>
    </row>
    <row r="13881" spans="21:25" x14ac:dyDescent="0.2">
      <c r="U13881" s="55"/>
      <c r="V13881" s="53"/>
      <c r="W13881" s="53"/>
      <c r="X13881" s="53"/>
      <c r="Y13881" s="55"/>
    </row>
    <row r="13882" spans="21:25" x14ac:dyDescent="0.2">
      <c r="U13882" s="55"/>
      <c r="V13882" s="53"/>
      <c r="W13882" s="53"/>
      <c r="X13882" s="53"/>
      <c r="Y13882" s="55"/>
    </row>
    <row r="13883" spans="21:25" x14ac:dyDescent="0.2">
      <c r="U13883" s="55"/>
      <c r="V13883" s="53"/>
      <c r="W13883" s="53"/>
      <c r="X13883" s="53"/>
      <c r="Y13883" s="55"/>
    </row>
    <row r="13884" spans="21:25" x14ac:dyDescent="0.2">
      <c r="U13884" s="55"/>
      <c r="V13884" s="53"/>
      <c r="W13884" s="53"/>
      <c r="X13884" s="53"/>
      <c r="Y13884" s="55"/>
    </row>
    <row r="13885" spans="21:25" x14ac:dyDescent="0.2">
      <c r="U13885" s="55"/>
      <c r="V13885" s="53"/>
      <c r="W13885" s="53"/>
      <c r="X13885" s="53"/>
      <c r="Y13885" s="55"/>
    </row>
    <row r="13886" spans="21:25" x14ac:dyDescent="0.2">
      <c r="U13886" s="55"/>
      <c r="V13886" s="53"/>
      <c r="W13886" s="53"/>
      <c r="X13886" s="53"/>
      <c r="Y13886" s="55"/>
    </row>
    <row r="13887" spans="21:25" x14ac:dyDescent="0.2">
      <c r="U13887" s="55"/>
      <c r="V13887" s="53"/>
      <c r="W13887" s="53"/>
      <c r="X13887" s="53"/>
      <c r="Y13887" s="55"/>
    </row>
    <row r="13888" spans="21:25" x14ac:dyDescent="0.2">
      <c r="U13888" s="55"/>
      <c r="V13888" s="53"/>
      <c r="W13888" s="53"/>
      <c r="X13888" s="53"/>
      <c r="Y13888" s="55"/>
    </row>
    <row r="13889" spans="21:25" x14ac:dyDescent="0.2">
      <c r="U13889" s="55"/>
      <c r="V13889" s="53"/>
      <c r="W13889" s="53"/>
      <c r="X13889" s="53"/>
      <c r="Y13889" s="55"/>
    </row>
    <row r="13890" spans="21:25" x14ac:dyDescent="0.2">
      <c r="U13890" s="55"/>
      <c r="V13890" s="53"/>
      <c r="W13890" s="53"/>
      <c r="X13890" s="53"/>
      <c r="Y13890" s="55"/>
    </row>
    <row r="13891" spans="21:25" x14ac:dyDescent="0.2">
      <c r="U13891" s="55"/>
      <c r="V13891" s="53"/>
      <c r="W13891" s="53"/>
      <c r="X13891" s="53"/>
      <c r="Y13891" s="55"/>
    </row>
    <row r="13892" spans="21:25" x14ac:dyDescent="0.2">
      <c r="U13892" s="55"/>
      <c r="V13892" s="53"/>
      <c r="W13892" s="53"/>
      <c r="X13892" s="53"/>
      <c r="Y13892" s="55"/>
    </row>
    <row r="13893" spans="21:25" x14ac:dyDescent="0.2">
      <c r="U13893" s="55"/>
      <c r="V13893" s="53"/>
      <c r="W13893" s="53"/>
      <c r="X13893" s="53"/>
      <c r="Y13893" s="55"/>
    </row>
    <row r="13894" spans="21:25" x14ac:dyDescent="0.2">
      <c r="U13894" s="55"/>
      <c r="V13894" s="53"/>
      <c r="W13894" s="53"/>
      <c r="X13894" s="53"/>
      <c r="Y13894" s="55"/>
    </row>
    <row r="13895" spans="21:25" x14ac:dyDescent="0.2">
      <c r="U13895" s="55"/>
      <c r="V13895" s="53"/>
      <c r="W13895" s="53"/>
      <c r="X13895" s="53"/>
      <c r="Y13895" s="55"/>
    </row>
    <row r="13896" spans="21:25" x14ac:dyDescent="0.2">
      <c r="U13896" s="55"/>
      <c r="V13896" s="53"/>
      <c r="W13896" s="53"/>
      <c r="X13896" s="53"/>
      <c r="Y13896" s="55"/>
    </row>
    <row r="13897" spans="21:25" x14ac:dyDescent="0.2">
      <c r="U13897" s="55"/>
      <c r="V13897" s="53"/>
      <c r="W13897" s="53"/>
      <c r="X13897" s="53"/>
      <c r="Y13897" s="55"/>
    </row>
    <row r="13898" spans="21:25" x14ac:dyDescent="0.2">
      <c r="U13898" s="55"/>
      <c r="V13898" s="53"/>
      <c r="W13898" s="53"/>
      <c r="X13898" s="53"/>
      <c r="Y13898" s="55"/>
    </row>
    <row r="13899" spans="21:25" x14ac:dyDescent="0.2">
      <c r="U13899" s="55"/>
      <c r="V13899" s="53"/>
      <c r="W13899" s="53"/>
      <c r="X13899" s="53"/>
      <c r="Y13899" s="55"/>
    </row>
    <row r="13900" spans="21:25" x14ac:dyDescent="0.2">
      <c r="U13900" s="55"/>
      <c r="V13900" s="53"/>
      <c r="W13900" s="53"/>
      <c r="X13900" s="53"/>
      <c r="Y13900" s="55"/>
    </row>
    <row r="13901" spans="21:25" x14ac:dyDescent="0.2">
      <c r="U13901" s="55"/>
      <c r="V13901" s="53"/>
      <c r="W13901" s="53"/>
      <c r="X13901" s="53"/>
      <c r="Y13901" s="55"/>
    </row>
    <row r="13902" spans="21:25" x14ac:dyDescent="0.2">
      <c r="U13902" s="55"/>
      <c r="V13902" s="53"/>
      <c r="W13902" s="53"/>
      <c r="X13902" s="53"/>
      <c r="Y13902" s="55"/>
    </row>
    <row r="13903" spans="21:25" x14ac:dyDescent="0.2">
      <c r="U13903" s="55"/>
      <c r="V13903" s="53"/>
      <c r="W13903" s="53"/>
      <c r="X13903" s="53"/>
      <c r="Y13903" s="55"/>
    </row>
    <row r="13904" spans="21:25" x14ac:dyDescent="0.2">
      <c r="U13904" s="55"/>
      <c r="V13904" s="53"/>
      <c r="W13904" s="53"/>
      <c r="X13904" s="53"/>
      <c r="Y13904" s="55"/>
    </row>
    <row r="13905" spans="21:25" x14ac:dyDescent="0.2">
      <c r="U13905" s="55"/>
      <c r="V13905" s="53"/>
      <c r="W13905" s="53"/>
      <c r="X13905" s="53"/>
      <c r="Y13905" s="55"/>
    </row>
    <row r="13906" spans="21:25" x14ac:dyDescent="0.2">
      <c r="U13906" s="55"/>
      <c r="V13906" s="53"/>
      <c r="W13906" s="53"/>
      <c r="X13906" s="53"/>
      <c r="Y13906" s="55"/>
    </row>
    <row r="13907" spans="21:25" x14ac:dyDescent="0.2">
      <c r="U13907" s="55"/>
      <c r="V13907" s="53"/>
      <c r="W13907" s="53"/>
      <c r="X13907" s="53"/>
      <c r="Y13907" s="55"/>
    </row>
    <row r="13908" spans="21:25" x14ac:dyDescent="0.2">
      <c r="U13908" s="55"/>
      <c r="V13908" s="53"/>
      <c r="W13908" s="53"/>
      <c r="X13908" s="53"/>
      <c r="Y13908" s="55"/>
    </row>
    <row r="13909" spans="21:25" x14ac:dyDescent="0.2">
      <c r="U13909" s="55"/>
      <c r="V13909" s="53"/>
      <c r="W13909" s="53"/>
      <c r="X13909" s="53"/>
      <c r="Y13909" s="55"/>
    </row>
    <row r="13910" spans="21:25" x14ac:dyDescent="0.2">
      <c r="U13910" s="55"/>
      <c r="V13910" s="53"/>
      <c r="W13910" s="53"/>
      <c r="X13910" s="53"/>
      <c r="Y13910" s="55"/>
    </row>
    <row r="13911" spans="21:25" x14ac:dyDescent="0.2">
      <c r="U13911" s="55"/>
      <c r="V13911" s="53"/>
      <c r="W13911" s="53"/>
      <c r="X13911" s="53"/>
      <c r="Y13911" s="55"/>
    </row>
    <row r="13912" spans="21:25" x14ac:dyDescent="0.2">
      <c r="U13912" s="55"/>
      <c r="V13912" s="53"/>
      <c r="W13912" s="53"/>
      <c r="X13912" s="53"/>
      <c r="Y13912" s="55"/>
    </row>
    <row r="13913" spans="21:25" x14ac:dyDescent="0.2">
      <c r="U13913" s="55"/>
      <c r="V13913" s="53"/>
      <c r="W13913" s="53"/>
      <c r="X13913" s="53"/>
      <c r="Y13913" s="55"/>
    </row>
    <row r="13914" spans="21:25" x14ac:dyDescent="0.2">
      <c r="U13914" s="55"/>
      <c r="V13914" s="53"/>
      <c r="W13914" s="53"/>
      <c r="X13914" s="53"/>
      <c r="Y13914" s="55"/>
    </row>
    <row r="13915" spans="21:25" x14ac:dyDescent="0.2">
      <c r="U13915" s="55"/>
      <c r="V13915" s="53"/>
      <c r="W13915" s="53"/>
      <c r="X13915" s="53"/>
      <c r="Y13915" s="55"/>
    </row>
    <row r="13916" spans="21:25" x14ac:dyDescent="0.2">
      <c r="U13916" s="55"/>
      <c r="V13916" s="53"/>
      <c r="W13916" s="53"/>
      <c r="X13916" s="53"/>
      <c r="Y13916" s="55"/>
    </row>
    <row r="13917" spans="21:25" x14ac:dyDescent="0.2">
      <c r="U13917" s="55"/>
      <c r="V13917" s="53"/>
      <c r="W13917" s="53"/>
      <c r="X13917" s="53"/>
      <c r="Y13917" s="55"/>
    </row>
    <row r="13918" spans="21:25" x14ac:dyDescent="0.2">
      <c r="U13918" s="55"/>
      <c r="V13918" s="53"/>
      <c r="W13918" s="53"/>
      <c r="X13918" s="53"/>
      <c r="Y13918" s="55"/>
    </row>
    <row r="13919" spans="21:25" x14ac:dyDescent="0.2">
      <c r="U13919" s="55"/>
      <c r="V13919" s="53"/>
      <c r="W13919" s="53"/>
      <c r="X13919" s="53"/>
      <c r="Y13919" s="55"/>
    </row>
    <row r="13920" spans="21:25" x14ac:dyDescent="0.2">
      <c r="U13920" s="55"/>
      <c r="V13920" s="53"/>
      <c r="W13920" s="53"/>
      <c r="X13920" s="53"/>
      <c r="Y13920" s="55"/>
    </row>
    <row r="13921" spans="21:25" x14ac:dyDescent="0.2">
      <c r="U13921" s="55"/>
      <c r="V13921" s="53"/>
      <c r="W13921" s="53"/>
      <c r="X13921" s="53"/>
      <c r="Y13921" s="55"/>
    </row>
    <row r="13922" spans="21:25" x14ac:dyDescent="0.2">
      <c r="U13922" s="55"/>
      <c r="V13922" s="53"/>
      <c r="W13922" s="53"/>
      <c r="X13922" s="53"/>
      <c r="Y13922" s="55"/>
    </row>
    <row r="13923" spans="21:25" x14ac:dyDescent="0.2">
      <c r="U13923" s="55"/>
      <c r="V13923" s="53"/>
      <c r="W13923" s="53"/>
      <c r="X13923" s="53"/>
      <c r="Y13923" s="55"/>
    </row>
    <row r="13924" spans="21:25" x14ac:dyDescent="0.2">
      <c r="U13924" s="55"/>
      <c r="V13924" s="53"/>
      <c r="W13924" s="53"/>
      <c r="X13924" s="53"/>
      <c r="Y13924" s="55"/>
    </row>
    <row r="13925" spans="21:25" x14ac:dyDescent="0.2">
      <c r="U13925" s="55"/>
      <c r="V13925" s="53"/>
      <c r="W13925" s="53"/>
      <c r="X13925" s="53"/>
      <c r="Y13925" s="55"/>
    </row>
    <row r="13926" spans="21:25" x14ac:dyDescent="0.2">
      <c r="U13926" s="55"/>
      <c r="V13926" s="53"/>
      <c r="W13926" s="53"/>
      <c r="X13926" s="53"/>
      <c r="Y13926" s="55"/>
    </row>
    <row r="13927" spans="21:25" x14ac:dyDescent="0.2">
      <c r="U13927" s="55"/>
      <c r="V13927" s="53"/>
      <c r="W13927" s="53"/>
      <c r="X13927" s="53"/>
      <c r="Y13927" s="55"/>
    </row>
    <row r="13928" spans="21:25" x14ac:dyDescent="0.2">
      <c r="U13928" s="55"/>
      <c r="V13928" s="53"/>
      <c r="W13928" s="53"/>
      <c r="X13928" s="53"/>
      <c r="Y13928" s="55"/>
    </row>
    <row r="13929" spans="21:25" x14ac:dyDescent="0.2">
      <c r="U13929" s="55"/>
      <c r="V13929" s="53"/>
      <c r="W13929" s="53"/>
      <c r="X13929" s="53"/>
      <c r="Y13929" s="55"/>
    </row>
    <row r="13930" spans="21:25" x14ac:dyDescent="0.2">
      <c r="U13930" s="55"/>
      <c r="V13930" s="53"/>
      <c r="W13930" s="53"/>
      <c r="X13930" s="53"/>
      <c r="Y13930" s="55"/>
    </row>
    <row r="13931" spans="21:25" x14ac:dyDescent="0.2">
      <c r="U13931" s="55"/>
      <c r="V13931" s="53"/>
      <c r="W13931" s="53"/>
      <c r="X13931" s="53"/>
      <c r="Y13931" s="55"/>
    </row>
    <row r="13932" spans="21:25" x14ac:dyDescent="0.2">
      <c r="U13932" s="55"/>
      <c r="V13932" s="53"/>
      <c r="W13932" s="53"/>
      <c r="X13932" s="53"/>
      <c r="Y13932" s="55"/>
    </row>
    <row r="13933" spans="21:25" x14ac:dyDescent="0.2">
      <c r="U13933" s="55"/>
      <c r="V13933" s="53"/>
      <c r="W13933" s="53"/>
      <c r="X13933" s="53"/>
      <c r="Y13933" s="55"/>
    </row>
    <row r="13934" spans="21:25" x14ac:dyDescent="0.2">
      <c r="U13934" s="55"/>
      <c r="V13934" s="53"/>
      <c r="W13934" s="53"/>
      <c r="X13934" s="53"/>
      <c r="Y13934" s="55"/>
    </row>
    <row r="13935" spans="21:25" x14ac:dyDescent="0.2">
      <c r="U13935" s="55"/>
      <c r="V13935" s="53"/>
      <c r="W13935" s="53"/>
      <c r="X13935" s="53"/>
      <c r="Y13935" s="55"/>
    </row>
    <row r="13936" spans="21:25" x14ac:dyDescent="0.2">
      <c r="U13936" s="55"/>
      <c r="V13936" s="53"/>
      <c r="W13936" s="53"/>
      <c r="X13936" s="53"/>
      <c r="Y13936" s="55"/>
    </row>
    <row r="13937" spans="21:25" x14ac:dyDescent="0.2">
      <c r="U13937" s="55"/>
      <c r="V13937" s="53"/>
      <c r="W13937" s="53"/>
      <c r="X13937" s="53"/>
      <c r="Y13937" s="55"/>
    </row>
    <row r="13938" spans="21:25" x14ac:dyDescent="0.2">
      <c r="U13938" s="55"/>
      <c r="V13938" s="53"/>
      <c r="W13938" s="53"/>
      <c r="X13938" s="53"/>
      <c r="Y13938" s="55"/>
    </row>
    <row r="13939" spans="21:25" x14ac:dyDescent="0.2">
      <c r="U13939" s="55"/>
      <c r="V13939" s="53"/>
      <c r="W13939" s="53"/>
      <c r="X13939" s="53"/>
      <c r="Y13939" s="55"/>
    </row>
    <row r="13940" spans="21:25" x14ac:dyDescent="0.2">
      <c r="U13940" s="55"/>
      <c r="V13940" s="53"/>
      <c r="W13940" s="53"/>
      <c r="X13940" s="53"/>
      <c r="Y13940" s="55"/>
    </row>
    <row r="13941" spans="21:25" x14ac:dyDescent="0.2">
      <c r="U13941" s="55"/>
      <c r="V13941" s="53"/>
      <c r="W13941" s="53"/>
      <c r="X13941" s="53"/>
      <c r="Y13941" s="55"/>
    </row>
    <row r="13942" spans="21:25" x14ac:dyDescent="0.2">
      <c r="U13942" s="55"/>
      <c r="V13942" s="53"/>
      <c r="W13942" s="53"/>
      <c r="X13942" s="53"/>
      <c r="Y13942" s="55"/>
    </row>
    <row r="13943" spans="21:25" x14ac:dyDescent="0.2">
      <c r="U13943" s="55"/>
      <c r="V13943" s="53"/>
      <c r="W13943" s="53"/>
      <c r="X13943" s="53"/>
      <c r="Y13943" s="55"/>
    </row>
    <row r="13944" spans="21:25" x14ac:dyDescent="0.2">
      <c r="U13944" s="55"/>
      <c r="V13944" s="53"/>
      <c r="W13944" s="53"/>
      <c r="X13944" s="53"/>
      <c r="Y13944" s="55"/>
    </row>
    <row r="13945" spans="21:25" x14ac:dyDescent="0.2">
      <c r="U13945" s="55"/>
      <c r="V13945" s="53"/>
      <c r="W13945" s="53"/>
      <c r="X13945" s="53"/>
      <c r="Y13945" s="55"/>
    </row>
    <row r="13946" spans="21:25" x14ac:dyDescent="0.2">
      <c r="U13946" s="55"/>
      <c r="V13946" s="53"/>
      <c r="W13946" s="53"/>
      <c r="X13946" s="53"/>
      <c r="Y13946" s="55"/>
    </row>
    <row r="13947" spans="21:25" x14ac:dyDescent="0.2">
      <c r="U13947" s="55"/>
      <c r="V13947" s="53"/>
      <c r="W13947" s="53"/>
      <c r="X13947" s="53"/>
      <c r="Y13947" s="55"/>
    </row>
    <row r="13948" spans="21:25" x14ac:dyDescent="0.2">
      <c r="U13948" s="55"/>
      <c r="V13948" s="53"/>
      <c r="W13948" s="53"/>
      <c r="X13948" s="53"/>
      <c r="Y13948" s="55"/>
    </row>
    <row r="13949" spans="21:25" x14ac:dyDescent="0.2">
      <c r="U13949" s="55"/>
      <c r="V13949" s="53"/>
      <c r="W13949" s="53"/>
      <c r="X13949" s="53"/>
      <c r="Y13949" s="55"/>
    </row>
    <row r="13950" spans="21:25" x14ac:dyDescent="0.2">
      <c r="U13950" s="55"/>
      <c r="V13950" s="53"/>
      <c r="W13950" s="53"/>
      <c r="X13950" s="53"/>
      <c r="Y13950" s="55"/>
    </row>
    <row r="13951" spans="21:25" x14ac:dyDescent="0.2">
      <c r="U13951" s="55"/>
      <c r="V13951" s="53"/>
      <c r="W13951" s="53"/>
      <c r="X13951" s="53"/>
      <c r="Y13951" s="55"/>
    </row>
    <row r="13952" spans="21:25" x14ac:dyDescent="0.2">
      <c r="U13952" s="55"/>
      <c r="V13952" s="53"/>
      <c r="W13952" s="53"/>
      <c r="X13952" s="53"/>
      <c r="Y13952" s="55"/>
    </row>
    <row r="13953" spans="21:25" x14ac:dyDescent="0.2">
      <c r="U13953" s="55"/>
      <c r="V13953" s="53"/>
      <c r="W13953" s="53"/>
      <c r="X13953" s="53"/>
      <c r="Y13953" s="55"/>
    </row>
    <row r="13954" spans="21:25" x14ac:dyDescent="0.2">
      <c r="U13954" s="55"/>
      <c r="V13954" s="53"/>
      <c r="W13954" s="53"/>
      <c r="X13954" s="53"/>
      <c r="Y13954" s="55"/>
    </row>
    <row r="13955" spans="21:25" x14ac:dyDescent="0.2">
      <c r="U13955" s="55"/>
      <c r="V13955" s="53"/>
      <c r="W13955" s="53"/>
      <c r="X13955" s="53"/>
      <c r="Y13955" s="55"/>
    </row>
    <row r="13956" spans="21:25" x14ac:dyDescent="0.2">
      <c r="U13956" s="55"/>
      <c r="V13956" s="53"/>
      <c r="W13956" s="53"/>
      <c r="X13956" s="53"/>
      <c r="Y13956" s="55"/>
    </row>
    <row r="13957" spans="21:25" x14ac:dyDescent="0.2">
      <c r="U13957" s="55"/>
      <c r="V13957" s="53"/>
      <c r="W13957" s="53"/>
      <c r="X13957" s="53"/>
      <c r="Y13957" s="55"/>
    </row>
    <row r="13958" spans="21:25" x14ac:dyDescent="0.2">
      <c r="U13958" s="55"/>
      <c r="V13958" s="53"/>
      <c r="W13958" s="53"/>
      <c r="X13958" s="53"/>
      <c r="Y13958" s="55"/>
    </row>
    <row r="13959" spans="21:25" x14ac:dyDescent="0.2">
      <c r="U13959" s="55"/>
      <c r="V13959" s="53"/>
      <c r="W13959" s="53"/>
      <c r="X13959" s="53"/>
      <c r="Y13959" s="55"/>
    </row>
    <row r="13960" spans="21:25" x14ac:dyDescent="0.2">
      <c r="U13960" s="55"/>
      <c r="V13960" s="53"/>
      <c r="W13960" s="53"/>
      <c r="X13960" s="53"/>
      <c r="Y13960" s="55"/>
    </row>
    <row r="13961" spans="21:25" x14ac:dyDescent="0.2">
      <c r="U13961" s="55"/>
      <c r="V13961" s="53"/>
      <c r="W13961" s="53"/>
      <c r="X13961" s="53"/>
      <c r="Y13961" s="55"/>
    </row>
    <row r="13962" spans="21:25" x14ac:dyDescent="0.2">
      <c r="U13962" s="55"/>
      <c r="V13962" s="53"/>
      <c r="W13962" s="53"/>
      <c r="X13962" s="53"/>
      <c r="Y13962" s="55"/>
    </row>
    <row r="13963" spans="21:25" x14ac:dyDescent="0.2">
      <c r="U13963" s="55"/>
      <c r="V13963" s="53"/>
      <c r="W13963" s="53"/>
      <c r="X13963" s="53"/>
      <c r="Y13963" s="55"/>
    </row>
    <row r="13964" spans="21:25" x14ac:dyDescent="0.2">
      <c r="U13964" s="55"/>
      <c r="V13964" s="53"/>
      <c r="W13964" s="53"/>
      <c r="X13964" s="53"/>
      <c r="Y13964" s="55"/>
    </row>
    <row r="13965" spans="21:25" x14ac:dyDescent="0.2">
      <c r="U13965" s="55"/>
      <c r="V13965" s="53"/>
      <c r="W13965" s="53"/>
      <c r="X13965" s="53"/>
      <c r="Y13965" s="55"/>
    </row>
    <row r="13966" spans="21:25" x14ac:dyDescent="0.2">
      <c r="U13966" s="55"/>
      <c r="V13966" s="53"/>
      <c r="W13966" s="53"/>
      <c r="X13966" s="53"/>
      <c r="Y13966" s="55"/>
    </row>
    <row r="13967" spans="21:25" x14ac:dyDescent="0.2">
      <c r="U13967" s="55"/>
      <c r="V13967" s="53"/>
      <c r="W13967" s="53"/>
      <c r="X13967" s="53"/>
      <c r="Y13967" s="55"/>
    </row>
    <row r="13968" spans="21:25" x14ac:dyDescent="0.2">
      <c r="U13968" s="55"/>
      <c r="V13968" s="53"/>
      <c r="W13968" s="53"/>
      <c r="X13968" s="53"/>
      <c r="Y13968" s="55"/>
    </row>
    <row r="13969" spans="21:25" x14ac:dyDescent="0.2">
      <c r="U13969" s="55"/>
      <c r="V13969" s="53"/>
      <c r="W13969" s="53"/>
      <c r="X13969" s="53"/>
      <c r="Y13969" s="55"/>
    </row>
    <row r="13970" spans="21:25" x14ac:dyDescent="0.2">
      <c r="U13970" s="55"/>
      <c r="V13970" s="53"/>
      <c r="W13970" s="53"/>
      <c r="X13970" s="53"/>
      <c r="Y13970" s="55"/>
    </row>
    <row r="13971" spans="21:25" x14ac:dyDescent="0.2">
      <c r="U13971" s="55"/>
      <c r="V13971" s="53"/>
      <c r="W13971" s="53"/>
      <c r="X13971" s="53"/>
      <c r="Y13971" s="55"/>
    </row>
    <row r="13972" spans="21:25" x14ac:dyDescent="0.2">
      <c r="U13972" s="55"/>
      <c r="V13972" s="53"/>
      <c r="W13972" s="53"/>
      <c r="X13972" s="53"/>
      <c r="Y13972" s="55"/>
    </row>
    <row r="13973" spans="21:25" x14ac:dyDescent="0.2">
      <c r="U13973" s="55"/>
      <c r="V13973" s="53"/>
      <c r="W13973" s="53"/>
      <c r="X13973" s="53"/>
      <c r="Y13973" s="55"/>
    </row>
    <row r="13974" spans="21:25" x14ac:dyDescent="0.2">
      <c r="U13974" s="55"/>
      <c r="V13974" s="53"/>
      <c r="W13974" s="53"/>
      <c r="X13974" s="53"/>
      <c r="Y13974" s="55"/>
    </row>
    <row r="13975" spans="21:25" x14ac:dyDescent="0.2">
      <c r="U13975" s="55"/>
      <c r="V13975" s="53"/>
      <c r="W13975" s="53"/>
      <c r="X13975" s="53"/>
      <c r="Y13975" s="55"/>
    </row>
    <row r="13976" spans="21:25" x14ac:dyDescent="0.2">
      <c r="U13976" s="55"/>
      <c r="V13976" s="53"/>
      <c r="W13976" s="53"/>
      <c r="X13976" s="53"/>
      <c r="Y13976" s="55"/>
    </row>
    <row r="13977" spans="21:25" x14ac:dyDescent="0.2">
      <c r="U13977" s="55"/>
      <c r="V13977" s="53"/>
      <c r="W13977" s="53"/>
      <c r="X13977" s="53"/>
      <c r="Y13977" s="55"/>
    </row>
    <row r="13978" spans="21:25" x14ac:dyDescent="0.2">
      <c r="U13978" s="55"/>
      <c r="V13978" s="53"/>
      <c r="W13978" s="53"/>
      <c r="X13978" s="53"/>
      <c r="Y13978" s="55"/>
    </row>
    <row r="13979" spans="21:25" x14ac:dyDescent="0.2">
      <c r="U13979" s="55"/>
      <c r="V13979" s="53"/>
      <c r="W13979" s="53"/>
      <c r="X13979" s="53"/>
      <c r="Y13979" s="55"/>
    </row>
    <row r="13980" spans="21:25" x14ac:dyDescent="0.2">
      <c r="U13980" s="55"/>
      <c r="V13980" s="53"/>
      <c r="W13980" s="53"/>
      <c r="X13980" s="53"/>
      <c r="Y13980" s="55"/>
    </row>
    <row r="13981" spans="21:25" x14ac:dyDescent="0.2">
      <c r="U13981" s="55"/>
      <c r="V13981" s="53"/>
      <c r="W13981" s="53"/>
      <c r="X13981" s="53"/>
      <c r="Y13981" s="55"/>
    </row>
    <row r="13982" spans="21:25" x14ac:dyDescent="0.2">
      <c r="U13982" s="55"/>
      <c r="V13982" s="53"/>
      <c r="W13982" s="53"/>
      <c r="X13982" s="53"/>
      <c r="Y13982" s="55"/>
    </row>
    <row r="13983" spans="21:25" x14ac:dyDescent="0.2">
      <c r="U13983" s="55"/>
      <c r="V13983" s="53"/>
      <c r="W13983" s="53"/>
      <c r="X13983" s="53"/>
      <c r="Y13983" s="55"/>
    </row>
    <row r="13984" spans="21:25" x14ac:dyDescent="0.2">
      <c r="U13984" s="55"/>
      <c r="V13984" s="53"/>
      <c r="W13984" s="53"/>
      <c r="X13984" s="53"/>
      <c r="Y13984" s="55"/>
    </row>
    <row r="13985" spans="21:25" x14ac:dyDescent="0.2">
      <c r="U13985" s="55"/>
      <c r="V13985" s="53"/>
      <c r="W13985" s="53"/>
      <c r="X13985" s="53"/>
      <c r="Y13985" s="55"/>
    </row>
    <row r="13986" spans="21:25" x14ac:dyDescent="0.2">
      <c r="U13986" s="55"/>
      <c r="V13986" s="53"/>
      <c r="W13986" s="53"/>
      <c r="X13986" s="53"/>
      <c r="Y13986" s="55"/>
    </row>
    <row r="13987" spans="21:25" x14ac:dyDescent="0.2">
      <c r="U13987" s="55"/>
      <c r="V13987" s="53"/>
      <c r="W13987" s="53"/>
      <c r="X13987" s="53"/>
      <c r="Y13987" s="55"/>
    </row>
    <row r="13988" spans="21:25" x14ac:dyDescent="0.2">
      <c r="U13988" s="55"/>
      <c r="V13988" s="53"/>
      <c r="W13988" s="53"/>
      <c r="X13988" s="53"/>
      <c r="Y13988" s="55"/>
    </row>
    <row r="13989" spans="21:25" x14ac:dyDescent="0.2">
      <c r="U13989" s="55"/>
      <c r="V13989" s="53"/>
      <c r="W13989" s="53"/>
      <c r="X13989" s="53"/>
      <c r="Y13989" s="55"/>
    </row>
    <row r="13990" spans="21:25" x14ac:dyDescent="0.2">
      <c r="U13990" s="55"/>
      <c r="V13990" s="53"/>
      <c r="W13990" s="53"/>
      <c r="X13990" s="53"/>
      <c r="Y13990" s="55"/>
    </row>
    <row r="13991" spans="21:25" x14ac:dyDescent="0.2">
      <c r="U13991" s="55"/>
      <c r="V13991" s="53"/>
      <c r="W13991" s="53"/>
      <c r="X13991" s="53"/>
      <c r="Y13991" s="55"/>
    </row>
    <row r="13992" spans="21:25" x14ac:dyDescent="0.2">
      <c r="U13992" s="55"/>
      <c r="V13992" s="53"/>
      <c r="W13992" s="53"/>
      <c r="X13992" s="53"/>
      <c r="Y13992" s="55"/>
    </row>
    <row r="13993" spans="21:25" x14ac:dyDescent="0.2">
      <c r="U13993" s="55"/>
      <c r="V13993" s="53"/>
      <c r="W13993" s="53"/>
      <c r="X13993" s="53"/>
      <c r="Y13993" s="55"/>
    </row>
    <row r="13994" spans="21:25" x14ac:dyDescent="0.2">
      <c r="U13994" s="55"/>
      <c r="V13994" s="53"/>
      <c r="W13994" s="53"/>
      <c r="X13994" s="53"/>
      <c r="Y13994" s="55"/>
    </row>
    <row r="13995" spans="21:25" x14ac:dyDescent="0.2">
      <c r="U13995" s="55"/>
      <c r="V13995" s="53"/>
      <c r="W13995" s="53"/>
      <c r="X13995" s="53"/>
      <c r="Y13995" s="55"/>
    </row>
    <row r="13996" spans="21:25" x14ac:dyDescent="0.2">
      <c r="U13996" s="55"/>
      <c r="V13996" s="53"/>
      <c r="W13996" s="53"/>
      <c r="X13996" s="53"/>
      <c r="Y13996" s="55"/>
    </row>
    <row r="13997" spans="21:25" x14ac:dyDescent="0.2">
      <c r="U13997" s="55"/>
      <c r="V13997" s="53"/>
      <c r="W13997" s="53"/>
      <c r="X13997" s="53"/>
      <c r="Y13997" s="55"/>
    </row>
    <row r="13998" spans="21:25" x14ac:dyDescent="0.2">
      <c r="U13998" s="55"/>
      <c r="V13998" s="53"/>
      <c r="W13998" s="53"/>
      <c r="X13998" s="53"/>
      <c r="Y13998" s="55"/>
    </row>
    <row r="13999" spans="21:25" x14ac:dyDescent="0.2">
      <c r="U13999" s="55"/>
      <c r="V13999" s="53"/>
      <c r="W13999" s="53"/>
      <c r="X13999" s="53"/>
      <c r="Y13999" s="55"/>
    </row>
    <row r="14000" spans="21:25" x14ac:dyDescent="0.2">
      <c r="U14000" s="55"/>
      <c r="V14000" s="53"/>
      <c r="W14000" s="53"/>
      <c r="X14000" s="53"/>
      <c r="Y14000" s="55"/>
    </row>
    <row r="14001" spans="21:25" x14ac:dyDescent="0.2">
      <c r="U14001" s="55"/>
      <c r="V14001" s="53"/>
      <c r="W14001" s="53"/>
      <c r="X14001" s="53"/>
      <c r="Y14001" s="55"/>
    </row>
    <row r="14002" spans="21:25" x14ac:dyDescent="0.2">
      <c r="U14002" s="55"/>
      <c r="V14002" s="53"/>
      <c r="W14002" s="53"/>
      <c r="X14002" s="53"/>
      <c r="Y14002" s="55"/>
    </row>
    <row r="14003" spans="21:25" x14ac:dyDescent="0.2">
      <c r="U14003" s="55"/>
      <c r="V14003" s="53"/>
      <c r="W14003" s="53"/>
      <c r="X14003" s="53"/>
      <c r="Y14003" s="55"/>
    </row>
    <row r="14004" spans="21:25" x14ac:dyDescent="0.2">
      <c r="U14004" s="55"/>
      <c r="V14004" s="53"/>
      <c r="W14004" s="53"/>
      <c r="X14004" s="53"/>
      <c r="Y14004" s="55"/>
    </row>
    <row r="14005" spans="21:25" x14ac:dyDescent="0.2">
      <c r="U14005" s="55"/>
      <c r="V14005" s="53"/>
      <c r="W14005" s="53"/>
      <c r="X14005" s="53"/>
      <c r="Y14005" s="55"/>
    </row>
    <row r="14006" spans="21:25" x14ac:dyDescent="0.2">
      <c r="U14006" s="55"/>
      <c r="V14006" s="53"/>
      <c r="W14006" s="53"/>
      <c r="X14006" s="53"/>
      <c r="Y14006" s="55"/>
    </row>
    <row r="14007" spans="21:25" x14ac:dyDescent="0.2">
      <c r="U14007" s="55"/>
      <c r="V14007" s="53"/>
      <c r="W14007" s="53"/>
      <c r="X14007" s="53"/>
      <c r="Y14007" s="55"/>
    </row>
    <row r="14008" spans="21:25" x14ac:dyDescent="0.2">
      <c r="U14008" s="55"/>
      <c r="V14008" s="53"/>
      <c r="W14008" s="53"/>
      <c r="X14008" s="53"/>
      <c r="Y14008" s="55"/>
    </row>
    <row r="14009" spans="21:25" x14ac:dyDescent="0.2">
      <c r="U14009" s="55"/>
      <c r="V14009" s="53"/>
      <c r="W14009" s="53"/>
      <c r="X14009" s="53"/>
      <c r="Y14009" s="55"/>
    </row>
    <row r="14010" spans="21:25" x14ac:dyDescent="0.2">
      <c r="U14010" s="55"/>
      <c r="V14010" s="53"/>
      <c r="W14010" s="53"/>
      <c r="X14010" s="53"/>
      <c r="Y14010" s="55"/>
    </row>
    <row r="14011" spans="21:25" x14ac:dyDescent="0.2">
      <c r="U14011" s="55"/>
      <c r="V14011" s="53"/>
      <c r="W14011" s="53"/>
      <c r="X14011" s="53"/>
      <c r="Y14011" s="55"/>
    </row>
    <row r="14012" spans="21:25" x14ac:dyDescent="0.2">
      <c r="U14012" s="55"/>
      <c r="V14012" s="53"/>
      <c r="W14012" s="53"/>
      <c r="X14012" s="53"/>
      <c r="Y14012" s="55"/>
    </row>
    <row r="14013" spans="21:25" x14ac:dyDescent="0.2">
      <c r="U14013" s="55"/>
      <c r="V14013" s="53"/>
      <c r="W14013" s="53"/>
      <c r="X14013" s="53"/>
      <c r="Y14013" s="55"/>
    </row>
    <row r="14014" spans="21:25" x14ac:dyDescent="0.2">
      <c r="U14014" s="55"/>
      <c r="V14014" s="53"/>
      <c r="W14014" s="53"/>
      <c r="X14014" s="53"/>
      <c r="Y14014" s="55"/>
    </row>
    <row r="14015" spans="21:25" x14ac:dyDescent="0.2">
      <c r="U14015" s="55"/>
      <c r="V14015" s="53"/>
      <c r="W14015" s="53"/>
      <c r="X14015" s="53"/>
      <c r="Y14015" s="55"/>
    </row>
    <row r="14016" spans="21:25" x14ac:dyDescent="0.2">
      <c r="U14016" s="55"/>
      <c r="V14016" s="53"/>
      <c r="W14016" s="53"/>
      <c r="X14016" s="53"/>
      <c r="Y14016" s="55"/>
    </row>
    <row r="14017" spans="21:25" x14ac:dyDescent="0.2">
      <c r="U14017" s="55"/>
      <c r="V14017" s="53"/>
      <c r="W14017" s="53"/>
      <c r="X14017" s="53"/>
      <c r="Y14017" s="55"/>
    </row>
    <row r="14018" spans="21:25" x14ac:dyDescent="0.2">
      <c r="U14018" s="55"/>
      <c r="V14018" s="53"/>
      <c r="W14018" s="53"/>
      <c r="X14018" s="53"/>
      <c r="Y14018" s="55"/>
    </row>
    <row r="14019" spans="21:25" x14ac:dyDescent="0.2">
      <c r="U14019" s="55"/>
      <c r="V14019" s="53"/>
      <c r="W14019" s="53"/>
      <c r="X14019" s="53"/>
      <c r="Y14019" s="55"/>
    </row>
    <row r="14020" spans="21:25" x14ac:dyDescent="0.2">
      <c r="U14020" s="55"/>
      <c r="V14020" s="53"/>
      <c r="W14020" s="53"/>
      <c r="X14020" s="53"/>
      <c r="Y14020" s="55"/>
    </row>
    <row r="14021" spans="21:25" x14ac:dyDescent="0.2">
      <c r="U14021" s="55"/>
      <c r="V14021" s="53"/>
      <c r="W14021" s="53"/>
      <c r="X14021" s="53"/>
      <c r="Y14021" s="55"/>
    </row>
    <row r="14022" spans="21:25" x14ac:dyDescent="0.2">
      <c r="U14022" s="55"/>
      <c r="V14022" s="53"/>
      <c r="W14022" s="53"/>
      <c r="X14022" s="53"/>
      <c r="Y14022" s="55"/>
    </row>
    <row r="14023" spans="21:25" x14ac:dyDescent="0.2">
      <c r="U14023" s="55"/>
      <c r="V14023" s="53"/>
      <c r="W14023" s="53"/>
      <c r="X14023" s="53"/>
      <c r="Y14023" s="55"/>
    </row>
    <row r="14024" spans="21:25" x14ac:dyDescent="0.2">
      <c r="U14024" s="55"/>
      <c r="V14024" s="53"/>
      <c r="W14024" s="53"/>
      <c r="X14024" s="53"/>
      <c r="Y14024" s="55"/>
    </row>
    <row r="14025" spans="21:25" x14ac:dyDescent="0.2">
      <c r="U14025" s="55"/>
      <c r="V14025" s="53"/>
      <c r="W14025" s="53"/>
      <c r="X14025" s="53"/>
      <c r="Y14025" s="55"/>
    </row>
    <row r="14026" spans="21:25" x14ac:dyDescent="0.2">
      <c r="U14026" s="55"/>
      <c r="V14026" s="53"/>
      <c r="W14026" s="53"/>
      <c r="X14026" s="53"/>
      <c r="Y14026" s="55"/>
    </row>
    <row r="14027" spans="21:25" x14ac:dyDescent="0.2">
      <c r="U14027" s="55"/>
      <c r="V14027" s="53"/>
      <c r="W14027" s="53"/>
      <c r="X14027" s="53"/>
      <c r="Y14027" s="55"/>
    </row>
    <row r="14028" spans="21:25" x14ac:dyDescent="0.2">
      <c r="U14028" s="55"/>
      <c r="V14028" s="53"/>
      <c r="W14028" s="53"/>
      <c r="X14028" s="53"/>
      <c r="Y14028" s="55"/>
    </row>
    <row r="14029" spans="21:25" x14ac:dyDescent="0.2">
      <c r="U14029" s="55"/>
      <c r="V14029" s="53"/>
      <c r="W14029" s="53"/>
      <c r="X14029" s="53"/>
      <c r="Y14029" s="55"/>
    </row>
    <row r="14030" spans="21:25" x14ac:dyDescent="0.2">
      <c r="U14030" s="55"/>
      <c r="V14030" s="53"/>
      <c r="W14030" s="53"/>
      <c r="X14030" s="53"/>
      <c r="Y14030" s="55"/>
    </row>
    <row r="14031" spans="21:25" x14ac:dyDescent="0.2">
      <c r="U14031" s="55"/>
      <c r="V14031" s="53"/>
      <c r="W14031" s="53"/>
      <c r="X14031" s="53"/>
      <c r="Y14031" s="55"/>
    </row>
    <row r="14032" spans="21:25" x14ac:dyDescent="0.2">
      <c r="U14032" s="55"/>
      <c r="V14032" s="53"/>
      <c r="W14032" s="53"/>
      <c r="X14032" s="53"/>
      <c r="Y14032" s="55"/>
    </row>
    <row r="14033" spans="21:25" x14ac:dyDescent="0.2">
      <c r="U14033" s="55"/>
      <c r="V14033" s="53"/>
      <c r="W14033" s="53"/>
      <c r="X14033" s="53"/>
      <c r="Y14033" s="55"/>
    </row>
    <row r="14034" spans="21:25" x14ac:dyDescent="0.2">
      <c r="U14034" s="55"/>
      <c r="V14034" s="53"/>
      <c r="W14034" s="53"/>
      <c r="X14034" s="53"/>
      <c r="Y14034" s="55"/>
    </row>
    <row r="14035" spans="21:25" x14ac:dyDescent="0.2">
      <c r="U14035" s="55"/>
      <c r="V14035" s="53"/>
      <c r="W14035" s="53"/>
      <c r="X14035" s="53"/>
      <c r="Y14035" s="55"/>
    </row>
    <row r="14036" spans="21:25" x14ac:dyDescent="0.2">
      <c r="U14036" s="55"/>
      <c r="V14036" s="53"/>
      <c r="W14036" s="53"/>
      <c r="X14036" s="53"/>
      <c r="Y14036" s="55"/>
    </row>
    <row r="14037" spans="21:25" x14ac:dyDescent="0.2">
      <c r="U14037" s="55"/>
      <c r="V14037" s="53"/>
      <c r="W14037" s="53"/>
      <c r="X14037" s="53"/>
      <c r="Y14037" s="55"/>
    </row>
    <row r="14038" spans="21:25" x14ac:dyDescent="0.2">
      <c r="U14038" s="55"/>
      <c r="V14038" s="53"/>
      <c r="W14038" s="53"/>
      <c r="X14038" s="53"/>
      <c r="Y14038" s="55"/>
    </row>
    <row r="14039" spans="21:25" x14ac:dyDescent="0.2">
      <c r="U14039" s="55"/>
      <c r="V14039" s="53"/>
      <c r="W14039" s="53"/>
      <c r="X14039" s="53"/>
      <c r="Y14039" s="55"/>
    </row>
    <row r="14040" spans="21:25" x14ac:dyDescent="0.2">
      <c r="U14040" s="55"/>
      <c r="V14040" s="53"/>
      <c r="W14040" s="53"/>
      <c r="X14040" s="53"/>
      <c r="Y14040" s="55"/>
    </row>
    <row r="14041" spans="21:25" x14ac:dyDescent="0.2">
      <c r="U14041" s="55"/>
      <c r="V14041" s="53"/>
      <c r="W14041" s="53"/>
      <c r="X14041" s="53"/>
      <c r="Y14041" s="55"/>
    </row>
    <row r="14042" spans="21:25" x14ac:dyDescent="0.2">
      <c r="U14042" s="55"/>
      <c r="V14042" s="53"/>
      <c r="W14042" s="53"/>
      <c r="X14042" s="53"/>
      <c r="Y14042" s="55"/>
    </row>
    <row r="14043" spans="21:25" x14ac:dyDescent="0.2">
      <c r="U14043" s="55"/>
      <c r="V14043" s="53"/>
      <c r="W14043" s="53"/>
      <c r="X14043" s="53"/>
      <c r="Y14043" s="55"/>
    </row>
    <row r="14044" spans="21:25" x14ac:dyDescent="0.2">
      <c r="U14044" s="55"/>
      <c r="V14044" s="53"/>
      <c r="W14044" s="53"/>
      <c r="X14044" s="53"/>
      <c r="Y14044" s="55"/>
    </row>
    <row r="14045" spans="21:25" x14ac:dyDescent="0.2">
      <c r="U14045" s="55"/>
      <c r="V14045" s="53"/>
      <c r="W14045" s="53"/>
      <c r="X14045" s="53"/>
      <c r="Y14045" s="55"/>
    </row>
    <row r="14046" spans="21:25" x14ac:dyDescent="0.2">
      <c r="U14046" s="55"/>
      <c r="V14046" s="53"/>
      <c r="W14046" s="53"/>
      <c r="X14046" s="53"/>
      <c r="Y14046" s="55"/>
    </row>
    <row r="14047" spans="21:25" x14ac:dyDescent="0.2">
      <c r="U14047" s="55"/>
      <c r="V14047" s="53"/>
      <c r="W14047" s="53"/>
      <c r="X14047" s="53"/>
      <c r="Y14047" s="55"/>
    </row>
    <row r="14048" spans="21:25" x14ac:dyDescent="0.2">
      <c r="U14048" s="55"/>
      <c r="V14048" s="53"/>
      <c r="W14048" s="53"/>
      <c r="X14048" s="53"/>
      <c r="Y14048" s="55"/>
    </row>
    <row r="14049" spans="21:25" x14ac:dyDescent="0.2">
      <c r="U14049" s="55"/>
      <c r="V14049" s="53"/>
      <c r="W14049" s="53"/>
      <c r="X14049" s="53"/>
      <c r="Y14049" s="55"/>
    </row>
    <row r="14050" spans="21:25" x14ac:dyDescent="0.2">
      <c r="U14050" s="55"/>
      <c r="V14050" s="53"/>
      <c r="W14050" s="53"/>
      <c r="X14050" s="53"/>
      <c r="Y14050" s="55"/>
    </row>
    <row r="14051" spans="21:25" x14ac:dyDescent="0.2">
      <c r="U14051" s="55"/>
      <c r="V14051" s="53"/>
      <c r="W14051" s="53"/>
      <c r="X14051" s="53"/>
      <c r="Y14051" s="55"/>
    </row>
    <row r="14052" spans="21:25" x14ac:dyDescent="0.2">
      <c r="U14052" s="55"/>
      <c r="V14052" s="53"/>
      <c r="W14052" s="53"/>
      <c r="X14052" s="53"/>
      <c r="Y14052" s="55"/>
    </row>
    <row r="14053" spans="21:25" x14ac:dyDescent="0.2">
      <c r="U14053" s="55"/>
      <c r="V14053" s="53"/>
      <c r="W14053" s="53"/>
      <c r="X14053" s="53"/>
      <c r="Y14053" s="55"/>
    </row>
    <row r="14054" spans="21:25" x14ac:dyDescent="0.2">
      <c r="U14054" s="55"/>
      <c r="V14054" s="53"/>
      <c r="W14054" s="53"/>
      <c r="X14054" s="53"/>
      <c r="Y14054" s="55"/>
    </row>
    <row r="14055" spans="21:25" x14ac:dyDescent="0.2">
      <c r="U14055" s="55"/>
      <c r="V14055" s="53"/>
      <c r="W14055" s="53"/>
      <c r="X14055" s="53"/>
      <c r="Y14055" s="55"/>
    </row>
    <row r="14056" spans="21:25" x14ac:dyDescent="0.2">
      <c r="U14056" s="55"/>
      <c r="V14056" s="53"/>
      <c r="W14056" s="53"/>
      <c r="X14056" s="53"/>
      <c r="Y14056" s="55"/>
    </row>
    <row r="14057" spans="21:25" x14ac:dyDescent="0.2">
      <c r="U14057" s="55"/>
      <c r="V14057" s="53"/>
      <c r="W14057" s="53"/>
      <c r="X14057" s="53"/>
      <c r="Y14057" s="55"/>
    </row>
    <row r="14058" spans="21:25" x14ac:dyDescent="0.2">
      <c r="U14058" s="55"/>
      <c r="V14058" s="53"/>
      <c r="W14058" s="53"/>
      <c r="X14058" s="53"/>
      <c r="Y14058" s="55"/>
    </row>
    <row r="14059" spans="21:25" x14ac:dyDescent="0.2">
      <c r="U14059" s="55"/>
      <c r="V14059" s="53"/>
      <c r="W14059" s="53"/>
      <c r="X14059" s="53"/>
      <c r="Y14059" s="55"/>
    </row>
    <row r="14060" spans="21:25" x14ac:dyDescent="0.2">
      <c r="U14060" s="55"/>
      <c r="V14060" s="53"/>
      <c r="W14060" s="53"/>
      <c r="X14060" s="53"/>
      <c r="Y14060" s="55"/>
    </row>
    <row r="14061" spans="21:25" x14ac:dyDescent="0.2">
      <c r="U14061" s="55"/>
      <c r="V14061" s="53"/>
      <c r="W14061" s="53"/>
      <c r="X14061" s="53"/>
      <c r="Y14061" s="55"/>
    </row>
    <row r="14062" spans="21:25" x14ac:dyDescent="0.2">
      <c r="U14062" s="55"/>
      <c r="V14062" s="53"/>
      <c r="W14062" s="53"/>
      <c r="X14062" s="53"/>
      <c r="Y14062" s="55"/>
    </row>
    <row r="14063" spans="21:25" x14ac:dyDescent="0.2">
      <c r="U14063" s="55"/>
      <c r="V14063" s="53"/>
      <c r="W14063" s="53"/>
      <c r="X14063" s="53"/>
      <c r="Y14063" s="55"/>
    </row>
    <row r="14064" spans="21:25" x14ac:dyDescent="0.2">
      <c r="U14064" s="55"/>
      <c r="V14064" s="53"/>
      <c r="W14064" s="53"/>
      <c r="X14064" s="53"/>
      <c r="Y14064" s="55"/>
    </row>
    <row r="14065" spans="21:25" x14ac:dyDescent="0.2">
      <c r="U14065" s="55"/>
      <c r="V14065" s="53"/>
      <c r="W14065" s="53"/>
      <c r="X14065" s="53"/>
      <c r="Y14065" s="55"/>
    </row>
    <row r="14066" spans="21:25" x14ac:dyDescent="0.2">
      <c r="U14066" s="55"/>
      <c r="V14066" s="53"/>
      <c r="W14066" s="53"/>
      <c r="X14066" s="53"/>
      <c r="Y14066" s="55"/>
    </row>
    <row r="14067" spans="21:25" x14ac:dyDescent="0.2">
      <c r="U14067" s="55"/>
      <c r="V14067" s="53"/>
      <c r="W14067" s="53"/>
      <c r="X14067" s="53"/>
      <c r="Y14067" s="55"/>
    </row>
    <row r="14068" spans="21:25" x14ac:dyDescent="0.2">
      <c r="U14068" s="55"/>
      <c r="V14068" s="53"/>
      <c r="W14068" s="53"/>
      <c r="X14068" s="53"/>
      <c r="Y14068" s="55"/>
    </row>
    <row r="14069" spans="21:25" x14ac:dyDescent="0.2">
      <c r="U14069" s="55"/>
      <c r="V14069" s="53"/>
      <c r="W14069" s="53"/>
      <c r="X14069" s="53"/>
      <c r="Y14069" s="55"/>
    </row>
    <row r="14070" spans="21:25" x14ac:dyDescent="0.2">
      <c r="U14070" s="55"/>
      <c r="V14070" s="53"/>
      <c r="W14070" s="53"/>
      <c r="X14070" s="53"/>
      <c r="Y14070" s="55"/>
    </row>
    <row r="14071" spans="21:25" x14ac:dyDescent="0.2">
      <c r="U14071" s="55"/>
      <c r="V14071" s="53"/>
      <c r="W14071" s="53"/>
      <c r="X14071" s="53"/>
      <c r="Y14071" s="55"/>
    </row>
    <row r="14072" spans="21:25" x14ac:dyDescent="0.2">
      <c r="U14072" s="55"/>
      <c r="V14072" s="53"/>
      <c r="W14072" s="53"/>
      <c r="X14072" s="53"/>
      <c r="Y14072" s="55"/>
    </row>
    <row r="14073" spans="21:25" x14ac:dyDescent="0.2">
      <c r="U14073" s="55"/>
      <c r="V14073" s="53"/>
      <c r="W14073" s="53"/>
      <c r="X14073" s="53"/>
      <c r="Y14073" s="55"/>
    </row>
    <row r="14074" spans="21:25" x14ac:dyDescent="0.2">
      <c r="U14074" s="55"/>
      <c r="V14074" s="53"/>
      <c r="W14074" s="53"/>
      <c r="X14074" s="53"/>
      <c r="Y14074" s="55"/>
    </row>
    <row r="14075" spans="21:25" x14ac:dyDescent="0.2">
      <c r="U14075" s="55"/>
      <c r="V14075" s="53"/>
      <c r="W14075" s="53"/>
      <c r="X14075" s="53"/>
      <c r="Y14075" s="55"/>
    </row>
    <row r="14076" spans="21:25" x14ac:dyDescent="0.2">
      <c r="U14076" s="55"/>
      <c r="V14076" s="53"/>
      <c r="W14076" s="53"/>
      <c r="X14076" s="53"/>
      <c r="Y14076" s="55"/>
    </row>
    <row r="14077" spans="21:25" x14ac:dyDescent="0.2">
      <c r="U14077" s="55"/>
      <c r="V14077" s="53"/>
      <c r="W14077" s="53"/>
      <c r="X14077" s="53"/>
      <c r="Y14077" s="55"/>
    </row>
    <row r="14078" spans="21:25" x14ac:dyDescent="0.2">
      <c r="U14078" s="55"/>
      <c r="V14078" s="53"/>
      <c r="W14078" s="53"/>
      <c r="X14078" s="53"/>
      <c r="Y14078" s="55"/>
    </row>
    <row r="14079" spans="21:25" x14ac:dyDescent="0.2">
      <c r="U14079" s="55"/>
      <c r="V14079" s="53"/>
      <c r="W14079" s="53"/>
      <c r="X14079" s="53"/>
      <c r="Y14079" s="55"/>
    </row>
    <row r="14080" spans="21:25" x14ac:dyDescent="0.2">
      <c r="U14080" s="55"/>
      <c r="V14080" s="53"/>
      <c r="W14080" s="53"/>
      <c r="X14080" s="53"/>
      <c r="Y14080" s="55"/>
    </row>
    <row r="14081" spans="21:25" x14ac:dyDescent="0.2">
      <c r="U14081" s="55"/>
      <c r="V14081" s="53"/>
      <c r="W14081" s="53"/>
      <c r="X14081" s="53"/>
      <c r="Y14081" s="55"/>
    </row>
    <row r="14082" spans="21:25" x14ac:dyDescent="0.2">
      <c r="U14082" s="55"/>
      <c r="V14082" s="53"/>
      <c r="W14082" s="53"/>
      <c r="X14082" s="53"/>
      <c r="Y14082" s="55"/>
    </row>
    <row r="14083" spans="21:25" x14ac:dyDescent="0.2">
      <c r="U14083" s="55"/>
      <c r="V14083" s="53"/>
      <c r="W14083" s="53"/>
      <c r="X14083" s="53"/>
      <c r="Y14083" s="55"/>
    </row>
    <row r="14084" spans="21:25" x14ac:dyDescent="0.2">
      <c r="U14084" s="55"/>
      <c r="V14084" s="53"/>
      <c r="W14084" s="53"/>
      <c r="X14084" s="53"/>
      <c r="Y14084" s="55"/>
    </row>
    <row r="14085" spans="21:25" x14ac:dyDescent="0.2">
      <c r="U14085" s="55"/>
      <c r="V14085" s="53"/>
      <c r="W14085" s="53"/>
      <c r="X14085" s="53"/>
      <c r="Y14085" s="55"/>
    </row>
    <row r="14086" spans="21:25" x14ac:dyDescent="0.2">
      <c r="U14086" s="55"/>
      <c r="V14086" s="53"/>
      <c r="W14086" s="53"/>
      <c r="X14086" s="53"/>
      <c r="Y14086" s="55"/>
    </row>
    <row r="14087" spans="21:25" x14ac:dyDescent="0.2">
      <c r="U14087" s="55"/>
      <c r="V14087" s="53"/>
      <c r="W14087" s="53"/>
      <c r="X14087" s="53"/>
      <c r="Y14087" s="55"/>
    </row>
    <row r="14088" spans="21:25" x14ac:dyDescent="0.2">
      <c r="U14088" s="55"/>
      <c r="V14088" s="53"/>
      <c r="W14088" s="53"/>
      <c r="X14088" s="53"/>
      <c r="Y14088" s="55"/>
    </row>
    <row r="14089" spans="21:25" x14ac:dyDescent="0.2">
      <c r="U14089" s="55"/>
      <c r="V14089" s="53"/>
      <c r="W14089" s="53"/>
      <c r="X14089" s="53"/>
      <c r="Y14089" s="55"/>
    </row>
    <row r="14090" spans="21:25" x14ac:dyDescent="0.2">
      <c r="U14090" s="55"/>
      <c r="V14090" s="53"/>
      <c r="W14090" s="53"/>
      <c r="X14090" s="53"/>
      <c r="Y14090" s="55"/>
    </row>
    <row r="14091" spans="21:25" x14ac:dyDescent="0.2">
      <c r="U14091" s="55"/>
      <c r="V14091" s="53"/>
      <c r="W14091" s="53"/>
      <c r="X14091" s="53"/>
      <c r="Y14091" s="55"/>
    </row>
    <row r="14092" spans="21:25" x14ac:dyDescent="0.2">
      <c r="U14092" s="55"/>
      <c r="V14092" s="53"/>
      <c r="W14092" s="53"/>
      <c r="X14092" s="53"/>
      <c r="Y14092" s="55"/>
    </row>
    <row r="14093" spans="21:25" x14ac:dyDescent="0.2">
      <c r="U14093" s="55"/>
      <c r="V14093" s="53"/>
      <c r="W14093" s="53"/>
      <c r="X14093" s="53"/>
      <c r="Y14093" s="55"/>
    </row>
    <row r="14094" spans="21:25" x14ac:dyDescent="0.2">
      <c r="U14094" s="55"/>
      <c r="V14094" s="53"/>
      <c r="W14094" s="53"/>
      <c r="X14094" s="53"/>
      <c r="Y14094" s="55"/>
    </row>
    <row r="14095" spans="21:25" x14ac:dyDescent="0.2">
      <c r="U14095" s="55"/>
      <c r="V14095" s="53"/>
      <c r="W14095" s="53"/>
      <c r="X14095" s="53"/>
      <c r="Y14095" s="55"/>
    </row>
    <row r="14096" spans="21:25" x14ac:dyDescent="0.2">
      <c r="U14096" s="55"/>
      <c r="V14096" s="53"/>
      <c r="W14096" s="53"/>
      <c r="X14096" s="53"/>
      <c r="Y14096" s="55"/>
    </row>
    <row r="14097" spans="21:25" x14ac:dyDescent="0.2">
      <c r="U14097" s="55"/>
      <c r="V14097" s="53"/>
      <c r="W14097" s="53"/>
      <c r="X14097" s="53"/>
      <c r="Y14097" s="55"/>
    </row>
    <row r="14098" spans="21:25" x14ac:dyDescent="0.2">
      <c r="U14098" s="55"/>
      <c r="V14098" s="53"/>
      <c r="W14098" s="53"/>
      <c r="X14098" s="53"/>
      <c r="Y14098" s="55"/>
    </row>
    <row r="14099" spans="21:25" x14ac:dyDescent="0.2">
      <c r="U14099" s="55"/>
      <c r="V14099" s="53"/>
      <c r="W14099" s="53"/>
      <c r="X14099" s="53"/>
      <c r="Y14099" s="55"/>
    </row>
    <row r="14100" spans="21:25" x14ac:dyDescent="0.2">
      <c r="U14100" s="55"/>
      <c r="V14100" s="53"/>
      <c r="W14100" s="53"/>
      <c r="X14100" s="53"/>
      <c r="Y14100" s="55"/>
    </row>
    <row r="14101" spans="21:25" x14ac:dyDescent="0.2">
      <c r="U14101" s="55"/>
      <c r="V14101" s="53"/>
      <c r="W14101" s="53"/>
      <c r="X14101" s="53"/>
      <c r="Y14101" s="55"/>
    </row>
    <row r="14102" spans="21:25" x14ac:dyDescent="0.2">
      <c r="U14102" s="55"/>
      <c r="V14102" s="53"/>
      <c r="W14102" s="53"/>
      <c r="X14102" s="53"/>
      <c r="Y14102" s="55"/>
    </row>
    <row r="14103" spans="21:25" x14ac:dyDescent="0.2">
      <c r="U14103" s="55"/>
      <c r="V14103" s="53"/>
      <c r="W14103" s="53"/>
      <c r="X14103" s="53"/>
      <c r="Y14103" s="55"/>
    </row>
    <row r="14104" spans="21:25" x14ac:dyDescent="0.2">
      <c r="U14104" s="55"/>
      <c r="V14104" s="53"/>
      <c r="W14104" s="53"/>
      <c r="X14104" s="53"/>
      <c r="Y14104" s="55"/>
    </row>
    <row r="14105" spans="21:25" x14ac:dyDescent="0.2">
      <c r="U14105" s="55"/>
      <c r="V14105" s="53"/>
      <c r="W14105" s="53"/>
      <c r="X14105" s="53"/>
      <c r="Y14105" s="55"/>
    </row>
    <row r="14106" spans="21:25" x14ac:dyDescent="0.2">
      <c r="U14106" s="55"/>
      <c r="V14106" s="53"/>
      <c r="W14106" s="53"/>
      <c r="X14106" s="53"/>
      <c r="Y14106" s="55"/>
    </row>
    <row r="14107" spans="21:25" x14ac:dyDescent="0.2">
      <c r="U14107" s="55"/>
      <c r="V14107" s="53"/>
      <c r="W14107" s="53"/>
      <c r="X14107" s="53"/>
      <c r="Y14107" s="55"/>
    </row>
    <row r="14108" spans="21:25" x14ac:dyDescent="0.2">
      <c r="U14108" s="55"/>
      <c r="V14108" s="53"/>
      <c r="W14108" s="53"/>
      <c r="X14108" s="53"/>
      <c r="Y14108" s="55"/>
    </row>
    <row r="14109" spans="21:25" x14ac:dyDescent="0.2">
      <c r="U14109" s="55"/>
      <c r="V14109" s="53"/>
      <c r="W14109" s="53"/>
      <c r="X14109" s="53"/>
      <c r="Y14109" s="55"/>
    </row>
    <row r="14110" spans="21:25" x14ac:dyDescent="0.2">
      <c r="U14110" s="55"/>
      <c r="V14110" s="53"/>
      <c r="W14110" s="53"/>
      <c r="X14110" s="53"/>
      <c r="Y14110" s="55"/>
    </row>
    <row r="14111" spans="21:25" x14ac:dyDescent="0.2">
      <c r="U14111" s="55"/>
      <c r="V14111" s="53"/>
      <c r="W14111" s="53"/>
      <c r="X14111" s="53"/>
      <c r="Y14111" s="55"/>
    </row>
    <row r="14112" spans="21:25" x14ac:dyDescent="0.2">
      <c r="U14112" s="55"/>
      <c r="V14112" s="53"/>
      <c r="W14112" s="53"/>
      <c r="X14112" s="53"/>
      <c r="Y14112" s="55"/>
    </row>
    <row r="14113" spans="21:25" x14ac:dyDescent="0.2">
      <c r="U14113" s="55"/>
      <c r="V14113" s="53"/>
      <c r="W14113" s="53"/>
      <c r="X14113" s="53"/>
      <c r="Y14113" s="55"/>
    </row>
    <row r="14114" spans="21:25" x14ac:dyDescent="0.2">
      <c r="U14114" s="55"/>
      <c r="V14114" s="53"/>
      <c r="W14114" s="53"/>
      <c r="X14114" s="53"/>
      <c r="Y14114" s="55"/>
    </row>
    <row r="14115" spans="21:25" x14ac:dyDescent="0.2">
      <c r="U14115" s="55"/>
      <c r="V14115" s="53"/>
      <c r="W14115" s="53"/>
      <c r="X14115" s="53"/>
      <c r="Y14115" s="55"/>
    </row>
    <row r="14116" spans="21:25" x14ac:dyDescent="0.2">
      <c r="U14116" s="55"/>
      <c r="V14116" s="53"/>
      <c r="W14116" s="53"/>
      <c r="X14116" s="53"/>
      <c r="Y14116" s="55"/>
    </row>
    <row r="14117" spans="21:25" x14ac:dyDescent="0.2">
      <c r="U14117" s="55"/>
      <c r="V14117" s="53"/>
      <c r="W14117" s="53"/>
      <c r="X14117" s="53"/>
      <c r="Y14117" s="55"/>
    </row>
    <row r="14118" spans="21:25" x14ac:dyDescent="0.2">
      <c r="U14118" s="55"/>
      <c r="V14118" s="53"/>
      <c r="W14118" s="53"/>
      <c r="X14118" s="53"/>
      <c r="Y14118" s="55"/>
    </row>
    <row r="14119" spans="21:25" x14ac:dyDescent="0.2">
      <c r="U14119" s="55"/>
      <c r="V14119" s="53"/>
      <c r="W14119" s="53"/>
      <c r="X14119" s="53"/>
      <c r="Y14119" s="55"/>
    </row>
    <row r="14120" spans="21:25" x14ac:dyDescent="0.2">
      <c r="U14120" s="55"/>
      <c r="V14120" s="53"/>
      <c r="W14120" s="53"/>
      <c r="X14120" s="53"/>
      <c r="Y14120" s="55"/>
    </row>
    <row r="14121" spans="21:25" x14ac:dyDescent="0.2">
      <c r="U14121" s="55"/>
      <c r="V14121" s="53"/>
      <c r="W14121" s="53"/>
      <c r="X14121" s="53"/>
      <c r="Y14121" s="55"/>
    </row>
    <row r="14122" spans="21:25" x14ac:dyDescent="0.2">
      <c r="U14122" s="55"/>
      <c r="V14122" s="53"/>
      <c r="W14122" s="53"/>
      <c r="X14122" s="53"/>
      <c r="Y14122" s="55"/>
    </row>
    <row r="14123" spans="21:25" x14ac:dyDescent="0.2">
      <c r="U14123" s="55"/>
      <c r="V14123" s="53"/>
      <c r="W14123" s="53"/>
      <c r="X14123" s="53"/>
      <c r="Y14123" s="55"/>
    </row>
    <row r="14124" spans="21:25" x14ac:dyDescent="0.2">
      <c r="U14124" s="55"/>
      <c r="V14124" s="53"/>
      <c r="W14124" s="53"/>
      <c r="X14124" s="53"/>
      <c r="Y14124" s="55"/>
    </row>
    <row r="14125" spans="21:25" x14ac:dyDescent="0.2">
      <c r="U14125" s="55"/>
      <c r="V14125" s="53"/>
      <c r="W14125" s="53"/>
      <c r="X14125" s="53"/>
      <c r="Y14125" s="55"/>
    </row>
    <row r="14126" spans="21:25" x14ac:dyDescent="0.2">
      <c r="U14126" s="55"/>
      <c r="V14126" s="53"/>
      <c r="W14126" s="53"/>
      <c r="X14126" s="53"/>
      <c r="Y14126" s="55"/>
    </row>
    <row r="14127" spans="21:25" x14ac:dyDescent="0.2">
      <c r="U14127" s="55"/>
      <c r="V14127" s="53"/>
      <c r="W14127" s="53"/>
      <c r="X14127" s="53"/>
      <c r="Y14127" s="55"/>
    </row>
    <row r="14128" spans="21:25" x14ac:dyDescent="0.2">
      <c r="U14128" s="55"/>
      <c r="V14128" s="53"/>
      <c r="W14128" s="53"/>
      <c r="X14128" s="53"/>
      <c r="Y14128" s="55"/>
    </row>
    <row r="14129" spans="21:25" x14ac:dyDescent="0.2">
      <c r="U14129" s="55"/>
      <c r="V14129" s="53"/>
      <c r="W14129" s="53"/>
      <c r="X14129" s="53"/>
      <c r="Y14129" s="55"/>
    </row>
    <row r="14130" spans="21:25" x14ac:dyDescent="0.2">
      <c r="U14130" s="55"/>
      <c r="V14130" s="53"/>
      <c r="W14130" s="53"/>
      <c r="X14130" s="53"/>
      <c r="Y14130" s="55"/>
    </row>
    <row r="14131" spans="21:25" x14ac:dyDescent="0.2">
      <c r="U14131" s="55"/>
      <c r="V14131" s="53"/>
      <c r="W14131" s="53"/>
      <c r="X14131" s="53"/>
      <c r="Y14131" s="55"/>
    </row>
    <row r="14132" spans="21:25" x14ac:dyDescent="0.2">
      <c r="U14132" s="55"/>
      <c r="V14132" s="53"/>
      <c r="W14132" s="53"/>
      <c r="X14132" s="53"/>
      <c r="Y14132" s="55"/>
    </row>
    <row r="14133" spans="21:25" x14ac:dyDescent="0.2">
      <c r="U14133" s="55"/>
      <c r="V14133" s="53"/>
      <c r="W14133" s="53"/>
      <c r="X14133" s="53"/>
      <c r="Y14133" s="55"/>
    </row>
    <row r="14134" spans="21:25" x14ac:dyDescent="0.2">
      <c r="U14134" s="55"/>
      <c r="V14134" s="53"/>
      <c r="W14134" s="53"/>
      <c r="X14134" s="53"/>
      <c r="Y14134" s="55"/>
    </row>
    <row r="14135" spans="21:25" x14ac:dyDescent="0.2">
      <c r="U14135" s="55"/>
      <c r="V14135" s="53"/>
      <c r="W14135" s="53"/>
      <c r="X14135" s="53"/>
      <c r="Y14135" s="55"/>
    </row>
    <row r="14136" spans="21:25" x14ac:dyDescent="0.2">
      <c r="U14136" s="55"/>
      <c r="V14136" s="53"/>
      <c r="W14136" s="53"/>
      <c r="X14136" s="53"/>
      <c r="Y14136" s="55"/>
    </row>
    <row r="14137" spans="21:25" x14ac:dyDescent="0.2">
      <c r="U14137" s="55"/>
      <c r="V14137" s="53"/>
      <c r="W14137" s="53"/>
      <c r="X14137" s="53"/>
      <c r="Y14137" s="55"/>
    </row>
    <row r="14138" spans="21:25" x14ac:dyDescent="0.2">
      <c r="U14138" s="55"/>
      <c r="V14138" s="53"/>
      <c r="W14138" s="53"/>
      <c r="X14138" s="53"/>
      <c r="Y14138" s="55"/>
    </row>
    <row r="14139" spans="21:25" x14ac:dyDescent="0.2">
      <c r="U14139" s="55"/>
      <c r="V14139" s="53"/>
      <c r="W14139" s="53"/>
      <c r="X14139" s="53"/>
      <c r="Y14139" s="55"/>
    </row>
    <row r="14140" spans="21:25" x14ac:dyDescent="0.2">
      <c r="U14140" s="55"/>
      <c r="V14140" s="53"/>
      <c r="W14140" s="53"/>
      <c r="X14140" s="53"/>
      <c r="Y14140" s="55"/>
    </row>
    <row r="14141" spans="21:25" x14ac:dyDescent="0.2">
      <c r="U14141" s="55"/>
      <c r="V14141" s="53"/>
      <c r="W14141" s="53"/>
      <c r="X14141" s="53"/>
      <c r="Y14141" s="55"/>
    </row>
    <row r="14142" spans="21:25" x14ac:dyDescent="0.2">
      <c r="U14142" s="55"/>
      <c r="V14142" s="53"/>
      <c r="W14142" s="53"/>
      <c r="X14142" s="53"/>
      <c r="Y14142" s="55"/>
    </row>
    <row r="14143" spans="21:25" x14ac:dyDescent="0.2">
      <c r="U14143" s="55"/>
      <c r="V14143" s="53"/>
      <c r="W14143" s="53"/>
      <c r="X14143" s="53"/>
      <c r="Y14143" s="55"/>
    </row>
    <row r="14144" spans="21:25" x14ac:dyDescent="0.2">
      <c r="U14144" s="55"/>
      <c r="V14144" s="53"/>
      <c r="W14144" s="53"/>
      <c r="X14144" s="53"/>
      <c r="Y14144" s="55"/>
    </row>
    <row r="14145" spans="21:25" x14ac:dyDescent="0.2">
      <c r="U14145" s="55"/>
      <c r="V14145" s="53"/>
      <c r="W14145" s="53"/>
      <c r="X14145" s="53"/>
      <c r="Y14145" s="55"/>
    </row>
    <row r="14146" spans="21:25" x14ac:dyDescent="0.2">
      <c r="U14146" s="55"/>
      <c r="V14146" s="53"/>
      <c r="W14146" s="53"/>
      <c r="X14146" s="53"/>
      <c r="Y14146" s="55"/>
    </row>
    <row r="14147" spans="21:25" x14ac:dyDescent="0.2">
      <c r="U14147" s="55"/>
      <c r="V14147" s="53"/>
      <c r="W14147" s="53"/>
      <c r="X14147" s="53"/>
      <c r="Y14147" s="55"/>
    </row>
    <row r="14148" spans="21:25" x14ac:dyDescent="0.2">
      <c r="U14148" s="55"/>
      <c r="V14148" s="53"/>
      <c r="W14148" s="53"/>
      <c r="X14148" s="53"/>
      <c r="Y14148" s="55"/>
    </row>
    <row r="14149" spans="21:25" x14ac:dyDescent="0.2">
      <c r="U14149" s="55"/>
      <c r="V14149" s="53"/>
      <c r="W14149" s="53"/>
      <c r="X14149" s="53"/>
      <c r="Y14149" s="55"/>
    </row>
    <row r="14150" spans="21:25" x14ac:dyDescent="0.2">
      <c r="U14150" s="55"/>
      <c r="V14150" s="53"/>
      <c r="W14150" s="53"/>
      <c r="X14150" s="53"/>
      <c r="Y14150" s="55"/>
    </row>
    <row r="14151" spans="21:25" x14ac:dyDescent="0.2">
      <c r="U14151" s="55"/>
      <c r="V14151" s="53"/>
      <c r="W14151" s="53"/>
      <c r="X14151" s="53"/>
      <c r="Y14151" s="55"/>
    </row>
    <row r="14152" spans="21:25" x14ac:dyDescent="0.2">
      <c r="U14152" s="55"/>
      <c r="V14152" s="53"/>
      <c r="W14152" s="53"/>
      <c r="X14152" s="53"/>
      <c r="Y14152" s="55"/>
    </row>
    <row r="14153" spans="21:25" x14ac:dyDescent="0.2">
      <c r="U14153" s="55"/>
      <c r="V14153" s="53"/>
      <c r="W14153" s="53"/>
      <c r="X14153" s="53"/>
      <c r="Y14153" s="55"/>
    </row>
    <row r="14154" spans="21:25" x14ac:dyDescent="0.2">
      <c r="U14154" s="55"/>
      <c r="V14154" s="53"/>
      <c r="W14154" s="53"/>
      <c r="X14154" s="53"/>
      <c r="Y14154" s="55"/>
    </row>
    <row r="14155" spans="21:25" x14ac:dyDescent="0.2">
      <c r="U14155" s="55"/>
      <c r="V14155" s="53"/>
      <c r="W14155" s="53"/>
      <c r="X14155" s="53"/>
      <c r="Y14155" s="55"/>
    </row>
    <row r="14156" spans="21:25" x14ac:dyDescent="0.2">
      <c r="U14156" s="55"/>
      <c r="V14156" s="53"/>
      <c r="W14156" s="53"/>
      <c r="X14156" s="53"/>
      <c r="Y14156" s="55"/>
    </row>
    <row r="14157" spans="21:25" x14ac:dyDescent="0.2">
      <c r="U14157" s="55"/>
      <c r="V14157" s="53"/>
      <c r="W14157" s="53"/>
      <c r="X14157" s="53"/>
      <c r="Y14157" s="55"/>
    </row>
    <row r="14158" spans="21:25" x14ac:dyDescent="0.2">
      <c r="U14158" s="55"/>
      <c r="V14158" s="53"/>
      <c r="W14158" s="53"/>
      <c r="X14158" s="53"/>
      <c r="Y14158" s="55"/>
    </row>
    <row r="14159" spans="21:25" x14ac:dyDescent="0.2">
      <c r="U14159" s="55"/>
      <c r="V14159" s="53"/>
      <c r="W14159" s="53"/>
      <c r="X14159" s="53"/>
      <c r="Y14159" s="55"/>
    </row>
    <row r="14160" spans="21:25" x14ac:dyDescent="0.2">
      <c r="U14160" s="55"/>
      <c r="V14160" s="53"/>
      <c r="W14160" s="53"/>
      <c r="X14160" s="53"/>
      <c r="Y14160" s="55"/>
    </row>
    <row r="14161" spans="21:25" x14ac:dyDescent="0.2">
      <c r="U14161" s="55"/>
      <c r="V14161" s="53"/>
      <c r="W14161" s="53"/>
      <c r="X14161" s="53"/>
      <c r="Y14161" s="55"/>
    </row>
    <row r="14162" spans="21:25" x14ac:dyDescent="0.2">
      <c r="U14162" s="55"/>
      <c r="V14162" s="53"/>
      <c r="W14162" s="53"/>
      <c r="X14162" s="53"/>
      <c r="Y14162" s="55"/>
    </row>
    <row r="14163" spans="21:25" x14ac:dyDescent="0.2">
      <c r="U14163" s="55"/>
      <c r="V14163" s="53"/>
      <c r="W14163" s="53"/>
      <c r="X14163" s="53"/>
      <c r="Y14163" s="55"/>
    </row>
    <row r="14164" spans="21:25" x14ac:dyDescent="0.2">
      <c r="U14164" s="55"/>
      <c r="V14164" s="53"/>
      <c r="W14164" s="53"/>
      <c r="X14164" s="53"/>
      <c r="Y14164" s="55"/>
    </row>
    <row r="14165" spans="21:25" x14ac:dyDescent="0.2">
      <c r="U14165" s="55"/>
      <c r="V14165" s="53"/>
      <c r="W14165" s="53"/>
      <c r="X14165" s="53"/>
      <c r="Y14165" s="55"/>
    </row>
    <row r="14166" spans="21:25" x14ac:dyDescent="0.2">
      <c r="U14166" s="55"/>
      <c r="V14166" s="53"/>
      <c r="W14166" s="53"/>
      <c r="X14166" s="53"/>
      <c r="Y14166" s="55"/>
    </row>
    <row r="14167" spans="21:25" x14ac:dyDescent="0.2">
      <c r="U14167" s="55"/>
      <c r="V14167" s="53"/>
      <c r="W14167" s="53"/>
      <c r="X14167" s="53"/>
      <c r="Y14167" s="55"/>
    </row>
    <row r="14168" spans="21:25" x14ac:dyDescent="0.2">
      <c r="U14168" s="55"/>
      <c r="V14168" s="53"/>
      <c r="W14168" s="53"/>
      <c r="X14168" s="53"/>
      <c r="Y14168" s="55"/>
    </row>
    <row r="14169" spans="21:25" x14ac:dyDescent="0.2">
      <c r="U14169" s="55"/>
      <c r="V14169" s="53"/>
      <c r="W14169" s="53"/>
      <c r="X14169" s="53"/>
      <c r="Y14169" s="55"/>
    </row>
    <row r="14170" spans="21:25" x14ac:dyDescent="0.2">
      <c r="U14170" s="55"/>
      <c r="V14170" s="53"/>
      <c r="W14170" s="53"/>
      <c r="X14170" s="53"/>
      <c r="Y14170" s="55"/>
    </row>
    <row r="14171" spans="21:25" x14ac:dyDescent="0.2">
      <c r="U14171" s="55"/>
      <c r="V14171" s="53"/>
      <c r="W14171" s="53"/>
      <c r="X14171" s="53"/>
      <c r="Y14171" s="55"/>
    </row>
    <row r="14172" spans="21:25" x14ac:dyDescent="0.2">
      <c r="U14172" s="55"/>
      <c r="V14172" s="53"/>
      <c r="W14172" s="53"/>
      <c r="X14172" s="53"/>
      <c r="Y14172" s="55"/>
    </row>
    <row r="14173" spans="21:25" x14ac:dyDescent="0.2">
      <c r="U14173" s="55"/>
      <c r="V14173" s="53"/>
      <c r="W14173" s="53"/>
      <c r="X14173" s="53"/>
      <c r="Y14173" s="55"/>
    </row>
    <row r="14174" spans="21:25" x14ac:dyDescent="0.2">
      <c r="U14174" s="55"/>
      <c r="V14174" s="53"/>
      <c r="W14174" s="53"/>
      <c r="X14174" s="53"/>
      <c r="Y14174" s="55"/>
    </row>
    <row r="14175" spans="21:25" x14ac:dyDescent="0.2">
      <c r="U14175" s="55"/>
      <c r="V14175" s="53"/>
      <c r="W14175" s="53"/>
      <c r="X14175" s="53"/>
      <c r="Y14175" s="55"/>
    </row>
    <row r="14176" spans="21:25" x14ac:dyDescent="0.2">
      <c r="U14176" s="55"/>
      <c r="V14176" s="53"/>
      <c r="W14176" s="53"/>
      <c r="X14176" s="53"/>
      <c r="Y14176" s="55"/>
    </row>
    <row r="14177" spans="21:25" x14ac:dyDescent="0.2">
      <c r="U14177" s="55"/>
      <c r="V14177" s="53"/>
      <c r="W14177" s="53"/>
      <c r="X14177" s="53"/>
      <c r="Y14177" s="55"/>
    </row>
    <row r="14178" spans="21:25" x14ac:dyDescent="0.2">
      <c r="U14178" s="55"/>
      <c r="V14178" s="53"/>
      <c r="W14178" s="53"/>
      <c r="X14178" s="53"/>
      <c r="Y14178" s="55"/>
    </row>
    <row r="14179" spans="21:25" x14ac:dyDescent="0.2">
      <c r="U14179" s="55"/>
      <c r="V14179" s="53"/>
      <c r="W14179" s="53"/>
      <c r="X14179" s="53"/>
      <c r="Y14179" s="55"/>
    </row>
    <row r="14180" spans="21:25" x14ac:dyDescent="0.2">
      <c r="U14180" s="55"/>
      <c r="V14180" s="53"/>
      <c r="W14180" s="53"/>
      <c r="X14180" s="53"/>
      <c r="Y14180" s="55"/>
    </row>
    <row r="14181" spans="21:25" x14ac:dyDescent="0.2">
      <c r="U14181" s="55"/>
      <c r="V14181" s="53"/>
      <c r="W14181" s="53"/>
      <c r="X14181" s="53"/>
      <c r="Y14181" s="55"/>
    </row>
    <row r="14182" spans="21:25" x14ac:dyDescent="0.2">
      <c r="U14182" s="55"/>
      <c r="V14182" s="53"/>
      <c r="W14182" s="53"/>
      <c r="X14182" s="53"/>
      <c r="Y14182" s="55"/>
    </row>
    <row r="14183" spans="21:25" x14ac:dyDescent="0.2">
      <c r="U14183" s="55"/>
      <c r="V14183" s="53"/>
      <c r="W14183" s="53"/>
      <c r="X14183" s="53"/>
      <c r="Y14183" s="55"/>
    </row>
    <row r="14184" spans="21:25" x14ac:dyDescent="0.2">
      <c r="U14184" s="55"/>
      <c r="V14184" s="53"/>
      <c r="W14184" s="53"/>
      <c r="X14184" s="53"/>
      <c r="Y14184" s="55"/>
    </row>
    <row r="14185" spans="21:25" x14ac:dyDescent="0.2">
      <c r="U14185" s="55"/>
      <c r="V14185" s="53"/>
      <c r="W14185" s="53"/>
      <c r="X14185" s="53"/>
      <c r="Y14185" s="55"/>
    </row>
    <row r="14186" spans="21:25" x14ac:dyDescent="0.2">
      <c r="U14186" s="55"/>
      <c r="V14186" s="53"/>
      <c r="W14186" s="53"/>
      <c r="X14186" s="53"/>
      <c r="Y14186" s="55"/>
    </row>
    <row r="14187" spans="21:25" x14ac:dyDescent="0.2">
      <c r="U14187" s="55"/>
      <c r="V14187" s="53"/>
      <c r="W14187" s="53"/>
      <c r="X14187" s="53"/>
      <c r="Y14187" s="55"/>
    </row>
    <row r="14188" spans="21:25" x14ac:dyDescent="0.2">
      <c r="U14188" s="55"/>
      <c r="V14188" s="53"/>
      <c r="W14188" s="53"/>
      <c r="X14188" s="53"/>
      <c r="Y14188" s="55"/>
    </row>
    <row r="14189" spans="21:25" x14ac:dyDescent="0.2">
      <c r="U14189" s="55"/>
      <c r="V14189" s="53"/>
      <c r="W14189" s="53"/>
      <c r="X14189" s="53"/>
      <c r="Y14189" s="55"/>
    </row>
    <row r="14190" spans="21:25" x14ac:dyDescent="0.2">
      <c r="U14190" s="55"/>
      <c r="V14190" s="53"/>
      <c r="W14190" s="53"/>
      <c r="X14190" s="53"/>
      <c r="Y14190" s="55"/>
    </row>
    <row r="14191" spans="21:25" x14ac:dyDescent="0.2">
      <c r="U14191" s="55"/>
      <c r="V14191" s="53"/>
      <c r="W14191" s="53"/>
      <c r="X14191" s="53"/>
      <c r="Y14191" s="55"/>
    </row>
    <row r="14192" spans="21:25" x14ac:dyDescent="0.2">
      <c r="U14192" s="55"/>
      <c r="V14192" s="53"/>
      <c r="W14192" s="53"/>
      <c r="X14192" s="53"/>
      <c r="Y14192" s="55"/>
    </row>
    <row r="14193" spans="21:25" x14ac:dyDescent="0.2">
      <c r="U14193" s="55"/>
      <c r="V14193" s="53"/>
      <c r="W14193" s="53"/>
      <c r="X14193" s="53"/>
      <c r="Y14193" s="55"/>
    </row>
    <row r="14194" spans="21:25" x14ac:dyDescent="0.2">
      <c r="U14194" s="55"/>
      <c r="V14194" s="53"/>
      <c r="W14194" s="53"/>
      <c r="X14194" s="53"/>
      <c r="Y14194" s="55"/>
    </row>
    <row r="14195" spans="21:25" x14ac:dyDescent="0.2">
      <c r="U14195" s="55"/>
      <c r="V14195" s="53"/>
      <c r="W14195" s="53"/>
      <c r="X14195" s="53"/>
      <c r="Y14195" s="55"/>
    </row>
    <row r="14196" spans="21:25" x14ac:dyDescent="0.2">
      <c r="U14196" s="55"/>
      <c r="V14196" s="53"/>
      <c r="W14196" s="53"/>
      <c r="X14196" s="53"/>
      <c r="Y14196" s="55"/>
    </row>
    <row r="14197" spans="21:25" x14ac:dyDescent="0.2">
      <c r="U14197" s="55"/>
      <c r="V14197" s="53"/>
      <c r="W14197" s="53"/>
      <c r="X14197" s="53"/>
      <c r="Y14197" s="55"/>
    </row>
    <row r="14198" spans="21:25" x14ac:dyDescent="0.2">
      <c r="U14198" s="55"/>
      <c r="V14198" s="53"/>
      <c r="W14198" s="53"/>
      <c r="X14198" s="53"/>
      <c r="Y14198" s="55"/>
    </row>
    <row r="14199" spans="21:25" x14ac:dyDescent="0.2">
      <c r="U14199" s="55"/>
      <c r="V14199" s="53"/>
      <c r="W14199" s="53"/>
      <c r="X14199" s="53"/>
      <c r="Y14199" s="55"/>
    </row>
    <row r="14200" spans="21:25" x14ac:dyDescent="0.2">
      <c r="U14200" s="55"/>
      <c r="V14200" s="53"/>
      <c r="W14200" s="53"/>
      <c r="X14200" s="53"/>
      <c r="Y14200" s="55"/>
    </row>
    <row r="14201" spans="21:25" x14ac:dyDescent="0.2">
      <c r="U14201" s="55"/>
      <c r="V14201" s="53"/>
      <c r="W14201" s="53"/>
      <c r="X14201" s="53"/>
      <c r="Y14201" s="55"/>
    </row>
    <row r="14202" spans="21:25" x14ac:dyDescent="0.2">
      <c r="U14202" s="55"/>
      <c r="V14202" s="53"/>
      <c r="W14202" s="53"/>
      <c r="X14202" s="53"/>
      <c r="Y14202" s="55"/>
    </row>
    <row r="14203" spans="21:25" x14ac:dyDescent="0.2">
      <c r="U14203" s="55"/>
      <c r="V14203" s="53"/>
      <c r="W14203" s="53"/>
      <c r="X14203" s="53"/>
      <c r="Y14203" s="55"/>
    </row>
    <row r="14204" spans="21:25" x14ac:dyDescent="0.2">
      <c r="U14204" s="55"/>
      <c r="V14204" s="53"/>
      <c r="W14204" s="53"/>
      <c r="X14204" s="53"/>
      <c r="Y14204" s="55"/>
    </row>
    <row r="14205" spans="21:25" x14ac:dyDescent="0.2">
      <c r="U14205" s="55"/>
      <c r="V14205" s="53"/>
      <c r="W14205" s="53"/>
      <c r="X14205" s="53"/>
      <c r="Y14205" s="55"/>
    </row>
    <row r="14206" spans="21:25" x14ac:dyDescent="0.2">
      <c r="U14206" s="55"/>
      <c r="V14206" s="53"/>
      <c r="W14206" s="53"/>
      <c r="X14206" s="53"/>
      <c r="Y14206" s="55"/>
    </row>
    <row r="14207" spans="21:25" x14ac:dyDescent="0.2">
      <c r="U14207" s="55"/>
      <c r="V14207" s="53"/>
      <c r="W14207" s="53"/>
      <c r="X14207" s="53"/>
      <c r="Y14207" s="55"/>
    </row>
    <row r="14208" spans="21:25" x14ac:dyDescent="0.2">
      <c r="U14208" s="55"/>
      <c r="V14208" s="53"/>
      <c r="W14208" s="53"/>
      <c r="X14208" s="53"/>
      <c r="Y14208" s="55"/>
    </row>
    <row r="14209" spans="21:25" x14ac:dyDescent="0.2">
      <c r="U14209" s="55"/>
      <c r="V14209" s="53"/>
      <c r="W14209" s="53"/>
      <c r="X14209" s="53"/>
      <c r="Y14209" s="55"/>
    </row>
    <row r="14210" spans="21:25" x14ac:dyDescent="0.2">
      <c r="U14210" s="55"/>
      <c r="V14210" s="53"/>
      <c r="W14210" s="53"/>
      <c r="X14210" s="53"/>
      <c r="Y14210" s="55"/>
    </row>
    <row r="14211" spans="21:25" x14ac:dyDescent="0.2">
      <c r="U14211" s="55"/>
      <c r="V14211" s="53"/>
      <c r="W14211" s="53"/>
      <c r="X14211" s="53"/>
      <c r="Y14211" s="55"/>
    </row>
    <row r="14212" spans="21:25" x14ac:dyDescent="0.2">
      <c r="U14212" s="55"/>
      <c r="V14212" s="53"/>
      <c r="W14212" s="53"/>
      <c r="X14212" s="53"/>
      <c r="Y14212" s="55"/>
    </row>
    <row r="14213" spans="21:25" x14ac:dyDescent="0.2">
      <c r="U14213" s="55"/>
      <c r="V14213" s="53"/>
      <c r="W14213" s="53"/>
      <c r="X14213" s="53"/>
      <c r="Y14213" s="55"/>
    </row>
    <row r="14214" spans="21:25" x14ac:dyDescent="0.2">
      <c r="U14214" s="55"/>
      <c r="V14214" s="53"/>
      <c r="W14214" s="53"/>
      <c r="X14214" s="53"/>
      <c r="Y14214" s="55"/>
    </row>
    <row r="14215" spans="21:25" x14ac:dyDescent="0.2">
      <c r="U14215" s="55"/>
      <c r="V14215" s="53"/>
      <c r="W14215" s="53"/>
      <c r="X14215" s="53"/>
      <c r="Y14215" s="55"/>
    </row>
    <row r="14216" spans="21:25" x14ac:dyDescent="0.2">
      <c r="U14216" s="55"/>
      <c r="V14216" s="53"/>
      <c r="W14216" s="53"/>
      <c r="X14216" s="53"/>
      <c r="Y14216" s="55"/>
    </row>
    <row r="14217" spans="21:25" x14ac:dyDescent="0.2">
      <c r="U14217" s="55"/>
      <c r="V14217" s="53"/>
      <c r="W14217" s="53"/>
      <c r="X14217" s="53"/>
      <c r="Y14217" s="55"/>
    </row>
    <row r="14218" spans="21:25" x14ac:dyDescent="0.2">
      <c r="U14218" s="55"/>
      <c r="V14218" s="53"/>
      <c r="W14218" s="53"/>
      <c r="X14218" s="53"/>
      <c r="Y14218" s="55"/>
    </row>
    <row r="14219" spans="21:25" x14ac:dyDescent="0.2">
      <c r="U14219" s="55"/>
      <c r="V14219" s="53"/>
      <c r="W14219" s="53"/>
      <c r="X14219" s="53"/>
      <c r="Y14219" s="55"/>
    </row>
    <row r="14220" spans="21:25" x14ac:dyDescent="0.2">
      <c r="U14220" s="55"/>
      <c r="V14220" s="53"/>
      <c r="W14220" s="53"/>
      <c r="X14220" s="53"/>
      <c r="Y14220" s="55"/>
    </row>
    <row r="14221" spans="21:25" x14ac:dyDescent="0.2">
      <c r="U14221" s="55"/>
      <c r="V14221" s="53"/>
      <c r="W14221" s="53"/>
      <c r="X14221" s="53"/>
      <c r="Y14221" s="55"/>
    </row>
    <row r="14222" spans="21:25" x14ac:dyDescent="0.2">
      <c r="U14222" s="55"/>
      <c r="V14222" s="53"/>
      <c r="W14222" s="53"/>
      <c r="X14222" s="53"/>
      <c r="Y14222" s="55"/>
    </row>
    <row r="14223" spans="21:25" x14ac:dyDescent="0.2">
      <c r="U14223" s="55"/>
      <c r="V14223" s="53"/>
      <c r="W14223" s="53"/>
      <c r="X14223" s="53"/>
      <c r="Y14223" s="55"/>
    </row>
    <row r="14224" spans="21:25" x14ac:dyDescent="0.2">
      <c r="U14224" s="55"/>
      <c r="V14224" s="53"/>
      <c r="W14224" s="53"/>
      <c r="X14224" s="53"/>
      <c r="Y14224" s="55"/>
    </row>
    <row r="14225" spans="21:25" x14ac:dyDescent="0.2">
      <c r="U14225" s="55"/>
      <c r="V14225" s="53"/>
      <c r="W14225" s="53"/>
      <c r="X14225" s="53"/>
      <c r="Y14225" s="55"/>
    </row>
    <row r="14226" spans="21:25" x14ac:dyDescent="0.2">
      <c r="U14226" s="55"/>
      <c r="V14226" s="53"/>
      <c r="W14226" s="53"/>
      <c r="X14226" s="53"/>
      <c r="Y14226" s="55"/>
    </row>
    <row r="14227" spans="21:25" x14ac:dyDescent="0.2">
      <c r="U14227" s="55"/>
      <c r="V14227" s="53"/>
      <c r="W14227" s="53"/>
      <c r="X14227" s="53"/>
      <c r="Y14227" s="55"/>
    </row>
    <row r="14228" spans="21:25" x14ac:dyDescent="0.2">
      <c r="U14228" s="55"/>
      <c r="V14228" s="53"/>
      <c r="W14228" s="53"/>
      <c r="X14228" s="53"/>
      <c r="Y14228" s="55"/>
    </row>
    <row r="14229" spans="21:25" x14ac:dyDescent="0.2">
      <c r="U14229" s="55"/>
      <c r="V14229" s="53"/>
      <c r="W14229" s="53"/>
      <c r="X14229" s="53"/>
      <c r="Y14229" s="55"/>
    </row>
    <row r="14230" spans="21:25" x14ac:dyDescent="0.2">
      <c r="U14230" s="55"/>
      <c r="V14230" s="53"/>
      <c r="W14230" s="53"/>
      <c r="X14230" s="53"/>
      <c r="Y14230" s="55"/>
    </row>
    <row r="14231" spans="21:25" x14ac:dyDescent="0.2">
      <c r="U14231" s="55"/>
      <c r="V14231" s="53"/>
      <c r="W14231" s="53"/>
      <c r="X14231" s="53"/>
      <c r="Y14231" s="55"/>
    </row>
    <row r="14232" spans="21:25" x14ac:dyDescent="0.2">
      <c r="U14232" s="55"/>
      <c r="V14232" s="53"/>
      <c r="W14232" s="53"/>
      <c r="X14232" s="53"/>
      <c r="Y14232" s="55"/>
    </row>
    <row r="14233" spans="21:25" x14ac:dyDescent="0.2">
      <c r="U14233" s="55"/>
      <c r="V14233" s="53"/>
      <c r="W14233" s="53"/>
      <c r="X14233" s="53"/>
      <c r="Y14233" s="55"/>
    </row>
    <row r="14234" spans="21:25" x14ac:dyDescent="0.2">
      <c r="U14234" s="55"/>
      <c r="V14234" s="53"/>
      <c r="W14234" s="53"/>
      <c r="X14234" s="53"/>
      <c r="Y14234" s="55"/>
    </row>
    <row r="14235" spans="21:25" x14ac:dyDescent="0.2">
      <c r="U14235" s="55"/>
      <c r="V14235" s="53"/>
      <c r="W14235" s="53"/>
      <c r="X14235" s="53"/>
      <c r="Y14235" s="55"/>
    </row>
    <row r="14236" spans="21:25" x14ac:dyDescent="0.2">
      <c r="U14236" s="55"/>
      <c r="V14236" s="53"/>
      <c r="W14236" s="53"/>
      <c r="X14236" s="53"/>
      <c r="Y14236" s="55"/>
    </row>
    <row r="14237" spans="21:25" x14ac:dyDescent="0.2">
      <c r="U14237" s="55"/>
      <c r="V14237" s="53"/>
      <c r="W14237" s="53"/>
      <c r="X14237" s="53"/>
      <c r="Y14237" s="55"/>
    </row>
    <row r="14238" spans="21:25" x14ac:dyDescent="0.2">
      <c r="U14238" s="55"/>
      <c r="V14238" s="53"/>
      <c r="W14238" s="53"/>
      <c r="X14238" s="53"/>
      <c r="Y14238" s="55"/>
    </row>
    <row r="14239" spans="21:25" x14ac:dyDescent="0.2">
      <c r="U14239" s="55"/>
      <c r="V14239" s="53"/>
      <c r="W14239" s="53"/>
      <c r="X14239" s="53"/>
      <c r="Y14239" s="55"/>
    </row>
    <row r="14240" spans="21:25" x14ac:dyDescent="0.2">
      <c r="U14240" s="55"/>
      <c r="V14240" s="53"/>
      <c r="W14240" s="53"/>
      <c r="X14240" s="53"/>
      <c r="Y14240" s="55"/>
    </row>
    <row r="14241" spans="21:25" x14ac:dyDescent="0.2">
      <c r="U14241" s="55"/>
      <c r="V14241" s="53"/>
      <c r="W14241" s="53"/>
      <c r="X14241" s="53"/>
      <c r="Y14241" s="55"/>
    </row>
    <row r="14242" spans="21:25" x14ac:dyDescent="0.2">
      <c r="U14242" s="55"/>
      <c r="V14242" s="53"/>
      <c r="W14242" s="53"/>
      <c r="X14242" s="53"/>
      <c r="Y14242" s="55"/>
    </row>
    <row r="14243" spans="21:25" x14ac:dyDescent="0.2">
      <c r="U14243" s="55"/>
      <c r="V14243" s="53"/>
      <c r="W14243" s="53"/>
      <c r="X14243" s="53"/>
      <c r="Y14243" s="55"/>
    </row>
    <row r="14244" spans="21:25" x14ac:dyDescent="0.2">
      <c r="U14244" s="55"/>
      <c r="V14244" s="53"/>
      <c r="W14244" s="53"/>
      <c r="X14244" s="53"/>
      <c r="Y14244" s="55"/>
    </row>
    <row r="14245" spans="21:25" x14ac:dyDescent="0.2">
      <c r="U14245" s="55"/>
      <c r="V14245" s="53"/>
      <c r="W14245" s="53"/>
      <c r="X14245" s="53"/>
      <c r="Y14245" s="55"/>
    </row>
    <row r="14246" spans="21:25" x14ac:dyDescent="0.2">
      <c r="U14246" s="55"/>
      <c r="V14246" s="53"/>
      <c r="W14246" s="53"/>
      <c r="X14246" s="53"/>
      <c r="Y14246" s="55"/>
    </row>
    <row r="14247" spans="21:25" x14ac:dyDescent="0.2">
      <c r="U14247" s="55"/>
      <c r="V14247" s="53"/>
      <c r="W14247" s="53"/>
      <c r="X14247" s="53"/>
      <c r="Y14247" s="55"/>
    </row>
    <row r="14248" spans="21:25" x14ac:dyDescent="0.2">
      <c r="U14248" s="55"/>
      <c r="V14248" s="53"/>
      <c r="W14248" s="53"/>
      <c r="X14248" s="53"/>
      <c r="Y14248" s="55"/>
    </row>
    <row r="14249" spans="21:25" x14ac:dyDescent="0.2">
      <c r="U14249" s="55"/>
      <c r="V14249" s="53"/>
      <c r="W14249" s="53"/>
      <c r="X14249" s="53"/>
      <c r="Y14249" s="55"/>
    </row>
    <row r="14250" spans="21:25" x14ac:dyDescent="0.2">
      <c r="U14250" s="55"/>
      <c r="V14250" s="53"/>
      <c r="W14250" s="53"/>
      <c r="X14250" s="53"/>
      <c r="Y14250" s="55"/>
    </row>
    <row r="14251" spans="21:25" x14ac:dyDescent="0.2">
      <c r="U14251" s="55"/>
      <c r="V14251" s="53"/>
      <c r="W14251" s="53"/>
      <c r="X14251" s="53"/>
      <c r="Y14251" s="55"/>
    </row>
    <row r="14252" spans="21:25" x14ac:dyDescent="0.2">
      <c r="U14252" s="55"/>
      <c r="V14252" s="53"/>
      <c r="W14252" s="53"/>
      <c r="X14252" s="53"/>
      <c r="Y14252" s="55"/>
    </row>
    <row r="14253" spans="21:25" x14ac:dyDescent="0.2">
      <c r="U14253" s="55"/>
      <c r="V14253" s="53"/>
      <c r="W14253" s="53"/>
      <c r="X14253" s="53"/>
      <c r="Y14253" s="55"/>
    </row>
    <row r="14254" spans="21:25" x14ac:dyDescent="0.2">
      <c r="U14254" s="55"/>
      <c r="V14254" s="53"/>
      <c r="W14254" s="53"/>
      <c r="X14254" s="53"/>
      <c r="Y14254" s="55"/>
    </row>
    <row r="14255" spans="21:25" x14ac:dyDescent="0.2">
      <c r="U14255" s="55"/>
      <c r="V14255" s="53"/>
      <c r="W14255" s="53"/>
      <c r="X14255" s="53"/>
      <c r="Y14255" s="55"/>
    </row>
    <row r="14256" spans="21:25" x14ac:dyDescent="0.2">
      <c r="U14256" s="55"/>
      <c r="V14256" s="53"/>
      <c r="W14256" s="53"/>
      <c r="X14256" s="53"/>
      <c r="Y14256" s="55"/>
    </row>
    <row r="14257" spans="21:25" x14ac:dyDescent="0.2">
      <c r="U14257" s="55"/>
      <c r="V14257" s="53"/>
      <c r="W14257" s="53"/>
      <c r="X14257" s="53"/>
      <c r="Y14257" s="55"/>
    </row>
    <row r="14258" spans="21:25" x14ac:dyDescent="0.2">
      <c r="U14258" s="55"/>
      <c r="V14258" s="53"/>
      <c r="W14258" s="53"/>
      <c r="X14258" s="53"/>
      <c r="Y14258" s="55"/>
    </row>
    <row r="14259" spans="21:25" x14ac:dyDescent="0.2">
      <c r="U14259" s="55"/>
      <c r="V14259" s="53"/>
      <c r="W14259" s="53"/>
      <c r="X14259" s="53"/>
      <c r="Y14259" s="55"/>
    </row>
    <row r="14260" spans="21:25" x14ac:dyDescent="0.2">
      <c r="U14260" s="55"/>
      <c r="V14260" s="53"/>
      <c r="W14260" s="53"/>
      <c r="X14260" s="53"/>
      <c r="Y14260" s="55"/>
    </row>
    <row r="14261" spans="21:25" x14ac:dyDescent="0.2">
      <c r="U14261" s="55"/>
      <c r="V14261" s="53"/>
      <c r="W14261" s="53"/>
      <c r="X14261" s="53"/>
      <c r="Y14261" s="55"/>
    </row>
    <row r="14262" spans="21:25" x14ac:dyDescent="0.2">
      <c r="U14262" s="55"/>
      <c r="V14262" s="53"/>
      <c r="W14262" s="53"/>
      <c r="X14262" s="53"/>
      <c r="Y14262" s="55"/>
    </row>
    <row r="14263" spans="21:25" x14ac:dyDescent="0.2">
      <c r="U14263" s="55"/>
      <c r="V14263" s="53"/>
      <c r="W14263" s="53"/>
      <c r="X14263" s="53"/>
      <c r="Y14263" s="55"/>
    </row>
    <row r="14264" spans="21:25" x14ac:dyDescent="0.2">
      <c r="U14264" s="55"/>
      <c r="V14264" s="53"/>
      <c r="W14264" s="53"/>
      <c r="X14264" s="53"/>
      <c r="Y14264" s="55"/>
    </row>
    <row r="14265" spans="21:25" x14ac:dyDescent="0.2">
      <c r="U14265" s="55"/>
      <c r="V14265" s="53"/>
      <c r="W14265" s="53"/>
      <c r="X14265" s="53"/>
      <c r="Y14265" s="55"/>
    </row>
    <row r="14266" spans="21:25" x14ac:dyDescent="0.2">
      <c r="U14266" s="55"/>
      <c r="V14266" s="53"/>
      <c r="W14266" s="53"/>
      <c r="X14266" s="53"/>
      <c r="Y14266" s="55"/>
    </row>
    <row r="14267" spans="21:25" x14ac:dyDescent="0.2">
      <c r="U14267" s="55"/>
      <c r="V14267" s="53"/>
      <c r="W14267" s="53"/>
      <c r="X14267" s="53"/>
      <c r="Y14267" s="55"/>
    </row>
    <row r="14268" spans="21:25" x14ac:dyDescent="0.2">
      <c r="U14268" s="55"/>
      <c r="V14268" s="53"/>
      <c r="W14268" s="53"/>
      <c r="X14268" s="53"/>
      <c r="Y14268" s="55"/>
    </row>
    <row r="14269" spans="21:25" x14ac:dyDescent="0.2">
      <c r="U14269" s="55"/>
      <c r="V14269" s="53"/>
      <c r="W14269" s="53"/>
      <c r="X14269" s="53"/>
      <c r="Y14269" s="55"/>
    </row>
    <row r="14270" spans="21:25" x14ac:dyDescent="0.2">
      <c r="U14270" s="55"/>
      <c r="V14270" s="53"/>
      <c r="W14270" s="53"/>
      <c r="X14270" s="53"/>
      <c r="Y14270" s="55"/>
    </row>
    <row r="14271" spans="21:25" x14ac:dyDescent="0.2">
      <c r="U14271" s="55"/>
      <c r="V14271" s="53"/>
      <c r="W14271" s="53"/>
      <c r="X14271" s="53"/>
      <c r="Y14271" s="55"/>
    </row>
    <row r="14272" spans="21:25" x14ac:dyDescent="0.2">
      <c r="U14272" s="55"/>
      <c r="V14272" s="53"/>
      <c r="W14272" s="53"/>
      <c r="X14272" s="53"/>
      <c r="Y14272" s="55"/>
    </row>
    <row r="14273" spans="21:25" x14ac:dyDescent="0.2">
      <c r="U14273" s="55"/>
      <c r="V14273" s="53"/>
      <c r="W14273" s="53"/>
      <c r="X14273" s="53"/>
      <c r="Y14273" s="55"/>
    </row>
    <row r="14274" spans="21:25" x14ac:dyDescent="0.2">
      <c r="U14274" s="55"/>
      <c r="V14274" s="53"/>
      <c r="W14274" s="53"/>
      <c r="X14274" s="53"/>
      <c r="Y14274" s="55"/>
    </row>
    <row r="14275" spans="21:25" x14ac:dyDescent="0.2">
      <c r="U14275" s="55"/>
      <c r="V14275" s="53"/>
      <c r="W14275" s="53"/>
      <c r="X14275" s="53"/>
      <c r="Y14275" s="55"/>
    </row>
    <row r="14276" spans="21:25" x14ac:dyDescent="0.2">
      <c r="U14276" s="55"/>
      <c r="V14276" s="53"/>
      <c r="W14276" s="53"/>
      <c r="X14276" s="53"/>
      <c r="Y14276" s="55"/>
    </row>
    <row r="14277" spans="21:25" x14ac:dyDescent="0.2">
      <c r="U14277" s="55"/>
      <c r="V14277" s="53"/>
      <c r="W14277" s="53"/>
      <c r="X14277" s="53"/>
      <c r="Y14277" s="55"/>
    </row>
    <row r="14278" spans="21:25" x14ac:dyDescent="0.2">
      <c r="U14278" s="55"/>
      <c r="V14278" s="53"/>
      <c r="W14278" s="53"/>
      <c r="X14278" s="53"/>
      <c r="Y14278" s="55"/>
    </row>
    <row r="14279" spans="21:25" x14ac:dyDescent="0.2">
      <c r="U14279" s="55"/>
      <c r="V14279" s="53"/>
      <c r="W14279" s="53"/>
      <c r="X14279" s="53"/>
      <c r="Y14279" s="55"/>
    </row>
    <row r="14280" spans="21:25" x14ac:dyDescent="0.2">
      <c r="U14280" s="55"/>
      <c r="V14280" s="53"/>
      <c r="W14280" s="53"/>
      <c r="X14280" s="53"/>
      <c r="Y14280" s="55"/>
    </row>
    <row r="14281" spans="21:25" x14ac:dyDescent="0.2">
      <c r="U14281" s="55"/>
      <c r="V14281" s="53"/>
      <c r="W14281" s="53"/>
      <c r="X14281" s="53"/>
      <c r="Y14281" s="55"/>
    </row>
    <row r="14282" spans="21:25" x14ac:dyDescent="0.2">
      <c r="U14282" s="55"/>
      <c r="V14282" s="53"/>
      <c r="W14282" s="53"/>
      <c r="X14282" s="53"/>
      <c r="Y14282" s="55"/>
    </row>
    <row r="14283" spans="21:25" x14ac:dyDescent="0.2">
      <c r="U14283" s="55"/>
      <c r="V14283" s="53"/>
      <c r="W14283" s="53"/>
      <c r="X14283" s="53"/>
      <c r="Y14283" s="55"/>
    </row>
    <row r="14284" spans="21:25" x14ac:dyDescent="0.2">
      <c r="U14284" s="55"/>
      <c r="V14284" s="53"/>
      <c r="W14284" s="53"/>
      <c r="X14284" s="53"/>
      <c r="Y14284" s="55"/>
    </row>
    <row r="14285" spans="21:25" x14ac:dyDescent="0.2">
      <c r="U14285" s="55"/>
      <c r="V14285" s="53"/>
      <c r="W14285" s="53"/>
      <c r="X14285" s="53"/>
      <c r="Y14285" s="55"/>
    </row>
    <row r="14286" spans="21:25" x14ac:dyDescent="0.2">
      <c r="U14286" s="55"/>
      <c r="V14286" s="53"/>
      <c r="W14286" s="53"/>
      <c r="X14286" s="53"/>
      <c r="Y14286" s="55"/>
    </row>
    <row r="14287" spans="21:25" x14ac:dyDescent="0.2">
      <c r="U14287" s="55"/>
      <c r="V14287" s="53"/>
      <c r="W14287" s="53"/>
      <c r="X14287" s="53"/>
      <c r="Y14287" s="55"/>
    </row>
    <row r="14288" spans="21:25" x14ac:dyDescent="0.2">
      <c r="U14288" s="55"/>
      <c r="V14288" s="53"/>
      <c r="W14288" s="53"/>
      <c r="X14288" s="53"/>
      <c r="Y14288" s="55"/>
    </row>
    <row r="14289" spans="21:25" x14ac:dyDescent="0.2">
      <c r="U14289" s="55"/>
      <c r="V14289" s="53"/>
      <c r="W14289" s="53"/>
      <c r="X14289" s="53"/>
      <c r="Y14289" s="55"/>
    </row>
    <row r="14290" spans="21:25" x14ac:dyDescent="0.2">
      <c r="U14290" s="55"/>
      <c r="V14290" s="53"/>
      <c r="W14290" s="53"/>
      <c r="X14290" s="53"/>
      <c r="Y14290" s="55"/>
    </row>
    <row r="14291" spans="21:25" x14ac:dyDescent="0.2">
      <c r="U14291" s="55"/>
      <c r="V14291" s="53"/>
      <c r="W14291" s="53"/>
      <c r="X14291" s="53"/>
      <c r="Y14291" s="55"/>
    </row>
    <row r="14292" spans="21:25" x14ac:dyDescent="0.2">
      <c r="U14292" s="55"/>
      <c r="V14292" s="53"/>
      <c r="W14292" s="53"/>
      <c r="X14292" s="53"/>
      <c r="Y14292" s="55"/>
    </row>
    <row r="14293" spans="21:25" x14ac:dyDescent="0.2">
      <c r="U14293" s="55"/>
      <c r="V14293" s="53"/>
      <c r="W14293" s="53"/>
      <c r="X14293" s="53"/>
      <c r="Y14293" s="55"/>
    </row>
    <row r="14294" spans="21:25" x14ac:dyDescent="0.2">
      <c r="U14294" s="55"/>
      <c r="V14294" s="53"/>
      <c r="W14294" s="53"/>
      <c r="X14294" s="53"/>
      <c r="Y14294" s="55"/>
    </row>
    <row r="14295" spans="21:25" x14ac:dyDescent="0.2">
      <c r="U14295" s="55"/>
      <c r="V14295" s="53"/>
      <c r="W14295" s="53"/>
      <c r="X14295" s="53"/>
      <c r="Y14295" s="55"/>
    </row>
    <row r="14296" spans="21:25" x14ac:dyDescent="0.2">
      <c r="U14296" s="55"/>
      <c r="V14296" s="53"/>
      <c r="W14296" s="53"/>
      <c r="X14296" s="53"/>
      <c r="Y14296" s="55"/>
    </row>
    <row r="14297" spans="21:25" x14ac:dyDescent="0.2">
      <c r="U14297" s="55"/>
      <c r="V14297" s="53"/>
      <c r="W14297" s="53"/>
      <c r="X14297" s="53"/>
      <c r="Y14297" s="55"/>
    </row>
    <row r="14298" spans="21:25" x14ac:dyDescent="0.2">
      <c r="U14298" s="55"/>
      <c r="V14298" s="53"/>
      <c r="W14298" s="53"/>
      <c r="X14298" s="53"/>
      <c r="Y14298" s="55"/>
    </row>
    <row r="14299" spans="21:25" x14ac:dyDescent="0.2">
      <c r="U14299" s="55"/>
      <c r="V14299" s="53"/>
      <c r="W14299" s="53"/>
      <c r="X14299" s="53"/>
      <c r="Y14299" s="55"/>
    </row>
    <row r="14300" spans="21:25" x14ac:dyDescent="0.2">
      <c r="U14300" s="55"/>
      <c r="V14300" s="53"/>
      <c r="W14300" s="53"/>
      <c r="X14300" s="53"/>
      <c r="Y14300" s="55"/>
    </row>
    <row r="14301" spans="21:25" x14ac:dyDescent="0.2">
      <c r="U14301" s="55"/>
      <c r="V14301" s="53"/>
      <c r="W14301" s="53"/>
      <c r="X14301" s="53"/>
      <c r="Y14301" s="55"/>
    </row>
    <row r="14302" spans="21:25" x14ac:dyDescent="0.2">
      <c r="U14302" s="55"/>
      <c r="V14302" s="53"/>
      <c r="W14302" s="53"/>
      <c r="X14302" s="53"/>
      <c r="Y14302" s="55"/>
    </row>
    <row r="14303" spans="21:25" x14ac:dyDescent="0.2">
      <c r="U14303" s="55"/>
      <c r="V14303" s="53"/>
      <c r="W14303" s="53"/>
      <c r="X14303" s="53"/>
      <c r="Y14303" s="55"/>
    </row>
    <row r="14304" spans="21:25" x14ac:dyDescent="0.2">
      <c r="U14304" s="55"/>
      <c r="V14304" s="53"/>
      <c r="W14304" s="53"/>
      <c r="X14304" s="53"/>
      <c r="Y14304" s="55"/>
    </row>
    <row r="14305" spans="21:25" x14ac:dyDescent="0.2">
      <c r="U14305" s="55"/>
      <c r="V14305" s="53"/>
      <c r="W14305" s="53"/>
      <c r="X14305" s="53"/>
      <c r="Y14305" s="55"/>
    </row>
    <row r="14306" spans="21:25" x14ac:dyDescent="0.2">
      <c r="U14306" s="55"/>
      <c r="V14306" s="53"/>
      <c r="W14306" s="53"/>
      <c r="X14306" s="53"/>
      <c r="Y14306" s="55"/>
    </row>
    <row r="14307" spans="21:25" x14ac:dyDescent="0.2">
      <c r="U14307" s="55"/>
      <c r="V14307" s="53"/>
      <c r="W14307" s="53"/>
      <c r="X14307" s="53"/>
      <c r="Y14307" s="55"/>
    </row>
    <row r="14308" spans="21:25" x14ac:dyDescent="0.2">
      <c r="U14308" s="55"/>
      <c r="V14308" s="53"/>
      <c r="W14308" s="53"/>
      <c r="X14308" s="53"/>
      <c r="Y14308" s="55"/>
    </row>
    <row r="14309" spans="21:25" x14ac:dyDescent="0.2">
      <c r="U14309" s="55"/>
      <c r="V14309" s="53"/>
      <c r="W14309" s="53"/>
      <c r="X14309" s="53"/>
      <c r="Y14309" s="55"/>
    </row>
    <row r="14310" spans="21:25" x14ac:dyDescent="0.2">
      <c r="U14310" s="55"/>
      <c r="V14310" s="53"/>
      <c r="W14310" s="53"/>
      <c r="X14310" s="53"/>
      <c r="Y14310" s="55"/>
    </row>
    <row r="14311" spans="21:25" x14ac:dyDescent="0.2">
      <c r="U14311" s="55"/>
      <c r="V14311" s="53"/>
      <c r="W14311" s="53"/>
      <c r="X14311" s="53"/>
      <c r="Y14311" s="55"/>
    </row>
    <row r="14312" spans="21:25" x14ac:dyDescent="0.2">
      <c r="U14312" s="55"/>
      <c r="V14312" s="53"/>
      <c r="W14312" s="53"/>
      <c r="X14312" s="53"/>
      <c r="Y14312" s="55"/>
    </row>
    <row r="14313" spans="21:25" x14ac:dyDescent="0.2">
      <c r="U14313" s="55"/>
      <c r="V14313" s="53"/>
      <c r="W14313" s="53"/>
      <c r="X14313" s="53"/>
      <c r="Y14313" s="55"/>
    </row>
    <row r="14314" spans="21:25" x14ac:dyDescent="0.2">
      <c r="U14314" s="55"/>
      <c r="V14314" s="53"/>
      <c r="W14314" s="53"/>
      <c r="X14314" s="53"/>
      <c r="Y14314" s="55"/>
    </row>
    <row r="14315" spans="21:25" x14ac:dyDescent="0.2">
      <c r="U14315" s="55"/>
      <c r="V14315" s="53"/>
      <c r="W14315" s="53"/>
      <c r="X14315" s="53"/>
      <c r="Y14315" s="55"/>
    </row>
    <row r="14316" spans="21:25" x14ac:dyDescent="0.2">
      <c r="U14316" s="55"/>
      <c r="V14316" s="53"/>
      <c r="W14316" s="53"/>
      <c r="X14316" s="53"/>
      <c r="Y14316" s="55"/>
    </row>
    <row r="14317" spans="21:25" x14ac:dyDescent="0.2">
      <c r="U14317" s="55"/>
      <c r="V14317" s="53"/>
      <c r="W14317" s="53"/>
      <c r="X14317" s="53"/>
      <c r="Y14317" s="55"/>
    </row>
    <row r="14318" spans="21:25" x14ac:dyDescent="0.2">
      <c r="U14318" s="55"/>
      <c r="V14318" s="53"/>
      <c r="W14318" s="53"/>
      <c r="X14318" s="53"/>
      <c r="Y14318" s="55"/>
    </row>
    <row r="14319" spans="21:25" x14ac:dyDescent="0.2">
      <c r="U14319" s="55"/>
      <c r="V14319" s="53"/>
      <c r="W14319" s="53"/>
      <c r="X14319" s="53"/>
      <c r="Y14319" s="55"/>
    </row>
    <row r="14320" spans="21:25" x14ac:dyDescent="0.2">
      <c r="U14320" s="55"/>
      <c r="V14320" s="53"/>
      <c r="W14320" s="53"/>
      <c r="X14320" s="53"/>
      <c r="Y14320" s="55"/>
    </row>
    <row r="14321" spans="21:25" x14ac:dyDescent="0.2">
      <c r="U14321" s="55"/>
      <c r="V14321" s="53"/>
      <c r="W14321" s="53"/>
      <c r="X14321" s="53"/>
      <c r="Y14321" s="55"/>
    </row>
    <row r="14322" spans="21:25" x14ac:dyDescent="0.2">
      <c r="U14322" s="55"/>
      <c r="V14322" s="53"/>
      <c r="W14322" s="53"/>
      <c r="X14322" s="53"/>
      <c r="Y14322" s="55"/>
    </row>
    <row r="14323" spans="21:25" x14ac:dyDescent="0.2">
      <c r="U14323" s="55"/>
      <c r="V14323" s="53"/>
      <c r="W14323" s="53"/>
      <c r="X14323" s="53"/>
      <c r="Y14323" s="55"/>
    </row>
    <row r="14324" spans="21:25" x14ac:dyDescent="0.2">
      <c r="U14324" s="55"/>
      <c r="V14324" s="53"/>
      <c r="W14324" s="53"/>
      <c r="X14324" s="53"/>
      <c r="Y14324" s="55"/>
    </row>
    <row r="14325" spans="21:25" x14ac:dyDescent="0.2">
      <c r="U14325" s="55"/>
      <c r="V14325" s="53"/>
      <c r="W14325" s="53"/>
      <c r="X14325" s="53"/>
      <c r="Y14325" s="55"/>
    </row>
    <row r="14326" spans="21:25" x14ac:dyDescent="0.2">
      <c r="U14326" s="55"/>
      <c r="V14326" s="53"/>
      <c r="W14326" s="53"/>
      <c r="X14326" s="53"/>
      <c r="Y14326" s="55"/>
    </row>
    <row r="14327" spans="21:25" x14ac:dyDescent="0.2">
      <c r="U14327" s="55"/>
      <c r="V14327" s="53"/>
      <c r="W14327" s="53"/>
      <c r="X14327" s="53"/>
      <c r="Y14327" s="55"/>
    </row>
    <row r="14328" spans="21:25" x14ac:dyDescent="0.2">
      <c r="U14328" s="55"/>
      <c r="V14328" s="53"/>
      <c r="W14328" s="53"/>
      <c r="X14328" s="53"/>
      <c r="Y14328" s="55"/>
    </row>
    <row r="14329" spans="21:25" x14ac:dyDescent="0.2">
      <c r="U14329" s="55"/>
      <c r="V14329" s="53"/>
      <c r="W14329" s="53"/>
      <c r="X14329" s="53"/>
      <c r="Y14329" s="55"/>
    </row>
    <row r="14330" spans="21:25" x14ac:dyDescent="0.2">
      <c r="U14330" s="55"/>
      <c r="V14330" s="53"/>
      <c r="W14330" s="53"/>
      <c r="X14330" s="53"/>
      <c r="Y14330" s="55"/>
    </row>
    <row r="14331" spans="21:25" x14ac:dyDescent="0.2">
      <c r="U14331" s="55"/>
      <c r="V14331" s="53"/>
      <c r="W14331" s="53"/>
      <c r="X14331" s="53"/>
      <c r="Y14331" s="55"/>
    </row>
    <row r="14332" spans="21:25" x14ac:dyDescent="0.2">
      <c r="U14332" s="55"/>
      <c r="V14332" s="53"/>
      <c r="W14332" s="53"/>
      <c r="X14332" s="53"/>
      <c r="Y14332" s="55"/>
    </row>
    <row r="14333" spans="21:25" x14ac:dyDescent="0.2">
      <c r="U14333" s="55"/>
      <c r="V14333" s="53"/>
      <c r="W14333" s="53"/>
      <c r="X14333" s="53"/>
      <c r="Y14333" s="55"/>
    </row>
    <row r="14334" spans="21:25" x14ac:dyDescent="0.2">
      <c r="U14334" s="55"/>
      <c r="V14334" s="53"/>
      <c r="W14334" s="53"/>
      <c r="X14334" s="53"/>
      <c r="Y14334" s="55"/>
    </row>
    <row r="14335" spans="21:25" x14ac:dyDescent="0.2">
      <c r="U14335" s="55"/>
      <c r="V14335" s="53"/>
      <c r="W14335" s="53"/>
      <c r="X14335" s="53"/>
      <c r="Y14335" s="55"/>
    </row>
    <row r="14336" spans="21:25" x14ac:dyDescent="0.2">
      <c r="U14336" s="55"/>
      <c r="V14336" s="53"/>
      <c r="W14336" s="53"/>
      <c r="X14336" s="53"/>
      <c r="Y14336" s="55"/>
    </row>
    <row r="14337" spans="21:25" x14ac:dyDescent="0.2">
      <c r="U14337" s="55"/>
      <c r="V14337" s="53"/>
      <c r="W14337" s="53"/>
      <c r="X14337" s="53"/>
      <c r="Y14337" s="55"/>
    </row>
    <row r="14338" spans="21:25" x14ac:dyDescent="0.2">
      <c r="U14338" s="55"/>
      <c r="V14338" s="53"/>
      <c r="W14338" s="53"/>
      <c r="X14338" s="53"/>
      <c r="Y14338" s="55"/>
    </row>
    <row r="14339" spans="21:25" x14ac:dyDescent="0.2">
      <c r="U14339" s="55"/>
      <c r="V14339" s="53"/>
      <c r="W14339" s="53"/>
      <c r="X14339" s="53"/>
      <c r="Y14339" s="55"/>
    </row>
    <row r="14340" spans="21:25" x14ac:dyDescent="0.2">
      <c r="U14340" s="55"/>
      <c r="V14340" s="53"/>
      <c r="W14340" s="53"/>
      <c r="X14340" s="53"/>
      <c r="Y14340" s="55"/>
    </row>
    <row r="14341" spans="21:25" x14ac:dyDescent="0.2">
      <c r="U14341" s="55"/>
      <c r="V14341" s="53"/>
      <c r="W14341" s="53"/>
      <c r="X14341" s="53"/>
      <c r="Y14341" s="55"/>
    </row>
    <row r="14342" spans="21:25" x14ac:dyDescent="0.2">
      <c r="U14342" s="55"/>
      <c r="V14342" s="53"/>
      <c r="W14342" s="53"/>
      <c r="X14342" s="53"/>
      <c r="Y14342" s="55"/>
    </row>
    <row r="14343" spans="21:25" x14ac:dyDescent="0.2">
      <c r="U14343" s="55"/>
      <c r="V14343" s="53"/>
      <c r="W14343" s="53"/>
      <c r="X14343" s="53"/>
      <c r="Y14343" s="55"/>
    </row>
    <row r="14344" spans="21:25" x14ac:dyDescent="0.2">
      <c r="U14344" s="55"/>
      <c r="V14344" s="53"/>
      <c r="W14344" s="53"/>
      <c r="X14344" s="53"/>
      <c r="Y14344" s="55"/>
    </row>
    <row r="14345" spans="21:25" x14ac:dyDescent="0.2">
      <c r="U14345" s="55"/>
      <c r="V14345" s="53"/>
      <c r="W14345" s="53"/>
      <c r="X14345" s="53"/>
      <c r="Y14345" s="55"/>
    </row>
    <row r="14346" spans="21:25" x14ac:dyDescent="0.2">
      <c r="U14346" s="55"/>
      <c r="V14346" s="53"/>
      <c r="W14346" s="53"/>
      <c r="X14346" s="53"/>
      <c r="Y14346" s="55"/>
    </row>
    <row r="14347" spans="21:25" x14ac:dyDescent="0.2">
      <c r="U14347" s="55"/>
      <c r="V14347" s="53"/>
      <c r="W14347" s="53"/>
      <c r="X14347" s="53"/>
      <c r="Y14347" s="55"/>
    </row>
    <row r="14348" spans="21:25" x14ac:dyDescent="0.2">
      <c r="U14348" s="55"/>
      <c r="V14348" s="53"/>
      <c r="W14348" s="53"/>
      <c r="X14348" s="53"/>
      <c r="Y14348" s="55"/>
    </row>
    <row r="14349" spans="21:25" x14ac:dyDescent="0.2">
      <c r="U14349" s="55"/>
      <c r="V14349" s="53"/>
      <c r="W14349" s="53"/>
      <c r="X14349" s="53"/>
      <c r="Y14349" s="55"/>
    </row>
    <row r="14350" spans="21:25" x14ac:dyDescent="0.2">
      <c r="U14350" s="55"/>
      <c r="V14350" s="53"/>
      <c r="W14350" s="53"/>
      <c r="X14350" s="53"/>
      <c r="Y14350" s="55"/>
    </row>
    <row r="14351" spans="21:25" x14ac:dyDescent="0.2">
      <c r="U14351" s="55"/>
      <c r="V14351" s="53"/>
      <c r="W14351" s="53"/>
      <c r="X14351" s="53"/>
      <c r="Y14351" s="55"/>
    </row>
    <row r="14352" spans="21:25" x14ac:dyDescent="0.2">
      <c r="U14352" s="55"/>
      <c r="V14352" s="53"/>
      <c r="W14352" s="53"/>
      <c r="X14352" s="53"/>
      <c r="Y14352" s="55"/>
    </row>
    <row r="14353" spans="21:25" x14ac:dyDescent="0.2">
      <c r="U14353" s="55"/>
      <c r="V14353" s="53"/>
      <c r="W14353" s="53"/>
      <c r="X14353" s="53"/>
      <c r="Y14353" s="55"/>
    </row>
    <row r="14354" spans="21:25" x14ac:dyDescent="0.2">
      <c r="U14354" s="55"/>
      <c r="V14354" s="53"/>
      <c r="W14354" s="53"/>
      <c r="X14354" s="53"/>
      <c r="Y14354" s="55"/>
    </row>
    <row r="14355" spans="21:25" x14ac:dyDescent="0.2">
      <c r="U14355" s="55"/>
      <c r="V14355" s="53"/>
      <c r="W14355" s="53"/>
      <c r="X14355" s="53"/>
      <c r="Y14355" s="55"/>
    </row>
    <row r="14356" spans="21:25" x14ac:dyDescent="0.2">
      <c r="U14356" s="55"/>
      <c r="V14356" s="53"/>
      <c r="W14356" s="53"/>
      <c r="X14356" s="53"/>
      <c r="Y14356" s="55"/>
    </row>
    <row r="14357" spans="21:25" x14ac:dyDescent="0.2">
      <c r="U14357" s="55"/>
      <c r="V14357" s="53"/>
      <c r="W14357" s="53"/>
      <c r="X14357" s="53"/>
      <c r="Y14357" s="55"/>
    </row>
    <row r="14358" spans="21:25" x14ac:dyDescent="0.2">
      <c r="U14358" s="55"/>
      <c r="V14358" s="53"/>
      <c r="W14358" s="53"/>
      <c r="X14358" s="53"/>
      <c r="Y14358" s="55"/>
    </row>
    <row r="14359" spans="21:25" x14ac:dyDescent="0.2">
      <c r="U14359" s="55"/>
      <c r="V14359" s="53"/>
      <c r="W14359" s="53"/>
      <c r="X14359" s="53"/>
      <c r="Y14359" s="55"/>
    </row>
    <row r="14360" spans="21:25" x14ac:dyDescent="0.2">
      <c r="U14360" s="55"/>
      <c r="V14360" s="53"/>
      <c r="W14360" s="53"/>
      <c r="X14360" s="53"/>
      <c r="Y14360" s="55"/>
    </row>
    <row r="14361" spans="21:25" x14ac:dyDescent="0.2">
      <c r="U14361" s="55"/>
      <c r="V14361" s="53"/>
      <c r="W14361" s="53"/>
      <c r="X14361" s="53"/>
      <c r="Y14361" s="55"/>
    </row>
    <row r="14362" spans="21:25" x14ac:dyDescent="0.2">
      <c r="U14362" s="55"/>
      <c r="V14362" s="53"/>
      <c r="W14362" s="53"/>
      <c r="X14362" s="53"/>
      <c r="Y14362" s="55"/>
    </row>
    <row r="14363" spans="21:25" x14ac:dyDescent="0.2">
      <c r="U14363" s="55"/>
      <c r="V14363" s="53"/>
      <c r="W14363" s="53"/>
      <c r="X14363" s="53"/>
      <c r="Y14363" s="55"/>
    </row>
    <row r="14364" spans="21:25" x14ac:dyDescent="0.2">
      <c r="U14364" s="55"/>
      <c r="V14364" s="53"/>
      <c r="W14364" s="53"/>
      <c r="X14364" s="53"/>
      <c r="Y14364" s="55"/>
    </row>
    <row r="14365" spans="21:25" x14ac:dyDescent="0.2">
      <c r="U14365" s="55"/>
      <c r="V14365" s="53"/>
      <c r="W14365" s="53"/>
      <c r="X14365" s="53"/>
      <c r="Y14365" s="55"/>
    </row>
    <row r="14366" spans="21:25" x14ac:dyDescent="0.2">
      <c r="U14366" s="55"/>
      <c r="V14366" s="53"/>
      <c r="W14366" s="53"/>
      <c r="X14366" s="53"/>
      <c r="Y14366" s="55"/>
    </row>
    <row r="14367" spans="21:25" x14ac:dyDescent="0.2">
      <c r="U14367" s="55"/>
      <c r="V14367" s="53"/>
      <c r="W14367" s="53"/>
      <c r="X14367" s="53"/>
      <c r="Y14367" s="55"/>
    </row>
    <row r="14368" spans="21:25" x14ac:dyDescent="0.2">
      <c r="U14368" s="55"/>
      <c r="V14368" s="53"/>
      <c r="W14368" s="53"/>
      <c r="X14368" s="53"/>
      <c r="Y14368" s="55"/>
    </row>
    <row r="14369" spans="21:25" x14ac:dyDescent="0.2">
      <c r="U14369" s="55"/>
      <c r="V14369" s="53"/>
      <c r="W14369" s="53"/>
      <c r="X14369" s="53"/>
      <c r="Y14369" s="55"/>
    </row>
    <row r="14370" spans="21:25" x14ac:dyDescent="0.2">
      <c r="U14370" s="55"/>
      <c r="V14370" s="53"/>
      <c r="W14370" s="53"/>
      <c r="X14370" s="53"/>
      <c r="Y14370" s="55"/>
    </row>
    <row r="14371" spans="21:25" x14ac:dyDescent="0.2">
      <c r="U14371" s="55"/>
      <c r="V14371" s="53"/>
      <c r="W14371" s="53"/>
      <c r="X14371" s="53"/>
      <c r="Y14371" s="55"/>
    </row>
    <row r="14372" spans="21:25" x14ac:dyDescent="0.2">
      <c r="U14372" s="55"/>
      <c r="V14372" s="53"/>
      <c r="W14372" s="53"/>
      <c r="X14372" s="53"/>
      <c r="Y14372" s="55"/>
    </row>
    <row r="14373" spans="21:25" x14ac:dyDescent="0.2">
      <c r="U14373" s="55"/>
      <c r="V14373" s="53"/>
      <c r="W14373" s="53"/>
      <c r="X14373" s="53"/>
      <c r="Y14373" s="55"/>
    </row>
    <row r="14374" spans="21:25" x14ac:dyDescent="0.2">
      <c r="U14374" s="55"/>
      <c r="V14374" s="53"/>
      <c r="W14374" s="53"/>
      <c r="X14374" s="53"/>
      <c r="Y14374" s="55"/>
    </row>
    <row r="14375" spans="21:25" x14ac:dyDescent="0.2">
      <c r="U14375" s="55"/>
      <c r="V14375" s="53"/>
      <c r="W14375" s="53"/>
      <c r="X14375" s="53"/>
      <c r="Y14375" s="55"/>
    </row>
    <row r="14376" spans="21:25" x14ac:dyDescent="0.2">
      <c r="U14376" s="55"/>
      <c r="V14376" s="53"/>
      <c r="W14376" s="53"/>
      <c r="X14376" s="53"/>
      <c r="Y14376" s="55"/>
    </row>
    <row r="14377" spans="21:25" x14ac:dyDescent="0.2">
      <c r="U14377" s="55"/>
      <c r="V14377" s="53"/>
      <c r="W14377" s="53"/>
      <c r="X14377" s="53"/>
      <c r="Y14377" s="55"/>
    </row>
    <row r="14378" spans="21:25" x14ac:dyDescent="0.2">
      <c r="U14378" s="55"/>
      <c r="V14378" s="53"/>
      <c r="W14378" s="53"/>
      <c r="X14378" s="53"/>
      <c r="Y14378" s="55"/>
    </row>
    <row r="14379" spans="21:25" x14ac:dyDescent="0.2">
      <c r="U14379" s="55"/>
      <c r="V14379" s="53"/>
      <c r="W14379" s="53"/>
      <c r="X14379" s="53"/>
      <c r="Y14379" s="55"/>
    </row>
    <row r="14380" spans="21:25" x14ac:dyDescent="0.2">
      <c r="U14380" s="55"/>
      <c r="V14380" s="53"/>
      <c r="W14380" s="53"/>
      <c r="X14380" s="53"/>
      <c r="Y14380" s="55"/>
    </row>
    <row r="14381" spans="21:25" x14ac:dyDescent="0.2">
      <c r="U14381" s="55"/>
      <c r="V14381" s="53"/>
      <c r="W14381" s="53"/>
      <c r="X14381" s="53"/>
      <c r="Y14381" s="55"/>
    </row>
    <row r="14382" spans="21:25" x14ac:dyDescent="0.2">
      <c r="U14382" s="55"/>
      <c r="V14382" s="53"/>
      <c r="W14382" s="53"/>
      <c r="X14382" s="53"/>
      <c r="Y14382" s="55"/>
    </row>
    <row r="14383" spans="21:25" x14ac:dyDescent="0.2">
      <c r="U14383" s="55"/>
      <c r="V14383" s="53"/>
      <c r="W14383" s="53"/>
      <c r="X14383" s="53"/>
      <c r="Y14383" s="55"/>
    </row>
    <row r="14384" spans="21:25" x14ac:dyDescent="0.2">
      <c r="U14384" s="55"/>
      <c r="V14384" s="53"/>
      <c r="W14384" s="53"/>
      <c r="X14384" s="53"/>
      <c r="Y14384" s="55"/>
    </row>
    <row r="14385" spans="21:25" x14ac:dyDescent="0.2">
      <c r="U14385" s="55"/>
      <c r="V14385" s="53"/>
      <c r="W14385" s="53"/>
      <c r="X14385" s="53"/>
      <c r="Y14385" s="55"/>
    </row>
    <row r="14386" spans="21:25" x14ac:dyDescent="0.2">
      <c r="U14386" s="55"/>
      <c r="V14386" s="53"/>
      <c r="W14386" s="53"/>
      <c r="X14386" s="53"/>
      <c r="Y14386" s="55"/>
    </row>
    <row r="14387" spans="21:25" x14ac:dyDescent="0.2">
      <c r="U14387" s="55"/>
      <c r="V14387" s="53"/>
      <c r="W14387" s="53"/>
      <c r="X14387" s="53"/>
      <c r="Y14387" s="55"/>
    </row>
    <row r="14388" spans="21:25" x14ac:dyDescent="0.2">
      <c r="U14388" s="55"/>
      <c r="V14388" s="53"/>
      <c r="W14388" s="53"/>
      <c r="X14388" s="53"/>
      <c r="Y14388" s="55"/>
    </row>
    <row r="14389" spans="21:25" x14ac:dyDescent="0.2">
      <c r="U14389" s="55"/>
      <c r="V14389" s="53"/>
      <c r="W14389" s="53"/>
      <c r="X14389" s="53"/>
      <c r="Y14389" s="55"/>
    </row>
    <row r="14390" spans="21:25" x14ac:dyDescent="0.2">
      <c r="U14390" s="55"/>
      <c r="V14390" s="53"/>
      <c r="W14390" s="53"/>
      <c r="X14390" s="53"/>
      <c r="Y14390" s="55"/>
    </row>
    <row r="14391" spans="21:25" x14ac:dyDescent="0.2">
      <c r="U14391" s="55"/>
      <c r="V14391" s="53"/>
      <c r="W14391" s="53"/>
      <c r="X14391" s="53"/>
      <c r="Y14391" s="55"/>
    </row>
    <row r="14392" spans="21:25" x14ac:dyDescent="0.2">
      <c r="U14392" s="55"/>
      <c r="V14392" s="53"/>
      <c r="W14392" s="53"/>
      <c r="X14392" s="53"/>
      <c r="Y14392" s="55"/>
    </row>
    <row r="14393" spans="21:25" x14ac:dyDescent="0.2">
      <c r="U14393" s="55"/>
      <c r="V14393" s="53"/>
      <c r="W14393" s="53"/>
      <c r="X14393" s="53"/>
      <c r="Y14393" s="55"/>
    </row>
    <row r="14394" spans="21:25" x14ac:dyDescent="0.2">
      <c r="U14394" s="55"/>
      <c r="V14394" s="53"/>
      <c r="W14394" s="53"/>
      <c r="X14394" s="53"/>
      <c r="Y14394" s="55"/>
    </row>
    <row r="14395" spans="21:25" x14ac:dyDescent="0.2">
      <c r="U14395" s="55"/>
      <c r="V14395" s="53"/>
      <c r="W14395" s="53"/>
      <c r="X14395" s="53"/>
      <c r="Y14395" s="55"/>
    </row>
    <row r="14396" spans="21:25" x14ac:dyDescent="0.2">
      <c r="U14396" s="55"/>
      <c r="V14396" s="53"/>
      <c r="W14396" s="53"/>
      <c r="X14396" s="53"/>
      <c r="Y14396" s="55"/>
    </row>
    <row r="14397" spans="21:25" x14ac:dyDescent="0.2">
      <c r="U14397" s="55"/>
      <c r="V14397" s="53"/>
      <c r="W14397" s="53"/>
      <c r="X14397" s="53"/>
      <c r="Y14397" s="55"/>
    </row>
    <row r="14398" spans="21:25" x14ac:dyDescent="0.2">
      <c r="U14398" s="55"/>
      <c r="V14398" s="53"/>
      <c r="W14398" s="53"/>
      <c r="X14398" s="53"/>
      <c r="Y14398" s="55"/>
    </row>
    <row r="14399" spans="21:25" x14ac:dyDescent="0.2">
      <c r="U14399" s="55"/>
      <c r="V14399" s="53"/>
      <c r="W14399" s="53"/>
      <c r="X14399" s="53"/>
      <c r="Y14399" s="55"/>
    </row>
    <row r="14400" spans="21:25" x14ac:dyDescent="0.2">
      <c r="U14400" s="55"/>
      <c r="V14400" s="53"/>
      <c r="W14400" s="53"/>
      <c r="X14400" s="53"/>
      <c r="Y14400" s="55"/>
    </row>
    <row r="14401" spans="21:25" x14ac:dyDescent="0.2">
      <c r="U14401" s="55"/>
      <c r="V14401" s="53"/>
      <c r="W14401" s="53"/>
      <c r="X14401" s="53"/>
      <c r="Y14401" s="55"/>
    </row>
    <row r="14402" spans="21:25" x14ac:dyDescent="0.2">
      <c r="U14402" s="55"/>
      <c r="V14402" s="53"/>
      <c r="W14402" s="53"/>
      <c r="X14402" s="53"/>
      <c r="Y14402" s="55"/>
    </row>
    <row r="14403" spans="21:25" x14ac:dyDescent="0.2">
      <c r="U14403" s="55"/>
      <c r="V14403" s="53"/>
      <c r="W14403" s="53"/>
      <c r="X14403" s="53"/>
      <c r="Y14403" s="55"/>
    </row>
    <row r="14404" spans="21:25" x14ac:dyDescent="0.2">
      <c r="U14404" s="55"/>
      <c r="V14404" s="53"/>
      <c r="W14404" s="53"/>
      <c r="X14404" s="53"/>
      <c r="Y14404" s="55"/>
    </row>
    <row r="14405" spans="21:25" x14ac:dyDescent="0.2">
      <c r="U14405" s="55"/>
      <c r="V14405" s="53"/>
      <c r="W14405" s="53"/>
      <c r="X14405" s="53"/>
      <c r="Y14405" s="55"/>
    </row>
    <row r="14406" spans="21:25" x14ac:dyDescent="0.2">
      <c r="U14406" s="55"/>
      <c r="V14406" s="53"/>
      <c r="W14406" s="53"/>
      <c r="X14406" s="53"/>
      <c r="Y14406" s="55"/>
    </row>
    <row r="14407" spans="21:25" x14ac:dyDescent="0.2">
      <c r="U14407" s="55"/>
      <c r="V14407" s="53"/>
      <c r="W14407" s="53"/>
      <c r="X14407" s="53"/>
      <c r="Y14407" s="55"/>
    </row>
    <row r="14408" spans="21:25" x14ac:dyDescent="0.2">
      <c r="U14408" s="55"/>
      <c r="V14408" s="53"/>
      <c r="W14408" s="53"/>
      <c r="X14408" s="53"/>
      <c r="Y14408" s="55"/>
    </row>
    <row r="14409" spans="21:25" x14ac:dyDescent="0.2">
      <c r="U14409" s="55"/>
      <c r="V14409" s="53"/>
      <c r="W14409" s="53"/>
      <c r="X14409" s="53"/>
      <c r="Y14409" s="55"/>
    </row>
    <row r="14410" spans="21:25" x14ac:dyDescent="0.2">
      <c r="U14410" s="55"/>
      <c r="V14410" s="53"/>
      <c r="W14410" s="53"/>
      <c r="X14410" s="53"/>
      <c r="Y14410" s="55"/>
    </row>
    <row r="14411" spans="21:25" x14ac:dyDescent="0.2">
      <c r="U14411" s="55"/>
      <c r="V14411" s="53"/>
      <c r="W14411" s="53"/>
      <c r="X14411" s="53"/>
      <c r="Y14411" s="55"/>
    </row>
    <row r="14412" spans="21:25" x14ac:dyDescent="0.2">
      <c r="U14412" s="55"/>
      <c r="V14412" s="53"/>
      <c r="W14412" s="53"/>
      <c r="X14412" s="53"/>
      <c r="Y14412" s="55"/>
    </row>
    <row r="14413" spans="21:25" x14ac:dyDescent="0.2">
      <c r="U14413" s="55"/>
      <c r="V14413" s="53"/>
      <c r="W14413" s="53"/>
      <c r="X14413" s="53"/>
      <c r="Y14413" s="55"/>
    </row>
    <row r="14414" spans="21:25" x14ac:dyDescent="0.2">
      <c r="U14414" s="55"/>
      <c r="V14414" s="53"/>
      <c r="W14414" s="53"/>
      <c r="X14414" s="53"/>
      <c r="Y14414" s="55"/>
    </row>
    <row r="14415" spans="21:25" x14ac:dyDescent="0.2">
      <c r="U14415" s="55"/>
      <c r="V14415" s="53"/>
      <c r="W14415" s="53"/>
      <c r="X14415" s="53"/>
      <c r="Y14415" s="55"/>
    </row>
    <row r="14416" spans="21:25" x14ac:dyDescent="0.2">
      <c r="U14416" s="55"/>
      <c r="V14416" s="53"/>
      <c r="W14416" s="53"/>
      <c r="X14416" s="53"/>
      <c r="Y14416" s="55"/>
    </row>
    <row r="14417" spans="21:25" x14ac:dyDescent="0.2">
      <c r="U14417" s="55"/>
      <c r="V14417" s="53"/>
      <c r="W14417" s="53"/>
      <c r="X14417" s="53"/>
      <c r="Y14417" s="55"/>
    </row>
    <row r="14418" spans="21:25" x14ac:dyDescent="0.2">
      <c r="U14418" s="55"/>
      <c r="V14418" s="53"/>
      <c r="W14418" s="53"/>
      <c r="X14418" s="53"/>
      <c r="Y14418" s="55"/>
    </row>
    <row r="14419" spans="21:25" x14ac:dyDescent="0.2">
      <c r="U14419" s="55"/>
      <c r="V14419" s="53"/>
      <c r="W14419" s="53"/>
      <c r="X14419" s="53"/>
      <c r="Y14419" s="55"/>
    </row>
    <row r="14420" spans="21:25" x14ac:dyDescent="0.2">
      <c r="U14420" s="55"/>
      <c r="V14420" s="53"/>
      <c r="W14420" s="53"/>
      <c r="X14420" s="53"/>
      <c r="Y14420" s="55"/>
    </row>
    <row r="14421" spans="21:25" x14ac:dyDescent="0.2">
      <c r="U14421" s="55"/>
      <c r="V14421" s="53"/>
      <c r="W14421" s="53"/>
      <c r="X14421" s="53"/>
      <c r="Y14421" s="55"/>
    </row>
    <row r="14422" spans="21:25" x14ac:dyDescent="0.2">
      <c r="U14422" s="55"/>
      <c r="V14422" s="53"/>
      <c r="W14422" s="53"/>
      <c r="X14422" s="53"/>
      <c r="Y14422" s="55"/>
    </row>
    <row r="14423" spans="21:25" x14ac:dyDescent="0.2">
      <c r="U14423" s="55"/>
      <c r="V14423" s="53"/>
      <c r="W14423" s="53"/>
      <c r="X14423" s="53"/>
      <c r="Y14423" s="55"/>
    </row>
    <row r="14424" spans="21:25" x14ac:dyDescent="0.2">
      <c r="U14424" s="55"/>
      <c r="V14424" s="53"/>
      <c r="W14424" s="53"/>
      <c r="X14424" s="53"/>
      <c r="Y14424" s="55"/>
    </row>
    <row r="14425" spans="21:25" x14ac:dyDescent="0.2">
      <c r="U14425" s="55"/>
      <c r="V14425" s="53"/>
      <c r="W14425" s="53"/>
      <c r="X14425" s="53"/>
      <c r="Y14425" s="55"/>
    </row>
    <row r="14426" spans="21:25" x14ac:dyDescent="0.2">
      <c r="U14426" s="55"/>
      <c r="V14426" s="53"/>
      <c r="W14426" s="53"/>
      <c r="X14426" s="53"/>
      <c r="Y14426" s="55"/>
    </row>
    <row r="14427" spans="21:25" x14ac:dyDescent="0.2">
      <c r="U14427" s="55"/>
      <c r="V14427" s="53"/>
      <c r="W14427" s="53"/>
      <c r="X14427" s="53"/>
      <c r="Y14427" s="55"/>
    </row>
    <row r="14428" spans="21:25" x14ac:dyDescent="0.2">
      <c r="U14428" s="55"/>
      <c r="V14428" s="53"/>
      <c r="W14428" s="53"/>
      <c r="X14428" s="53"/>
      <c r="Y14428" s="55"/>
    </row>
    <row r="14429" spans="21:25" x14ac:dyDescent="0.2">
      <c r="U14429" s="55"/>
      <c r="V14429" s="53"/>
      <c r="W14429" s="53"/>
      <c r="X14429" s="53"/>
      <c r="Y14429" s="55"/>
    </row>
    <row r="14430" spans="21:25" x14ac:dyDescent="0.2">
      <c r="U14430" s="55"/>
      <c r="V14430" s="53"/>
      <c r="W14430" s="53"/>
      <c r="X14430" s="53"/>
      <c r="Y14430" s="55"/>
    </row>
    <row r="14431" spans="21:25" x14ac:dyDescent="0.2">
      <c r="U14431" s="55"/>
      <c r="V14431" s="53"/>
      <c r="W14431" s="53"/>
      <c r="X14431" s="53"/>
      <c r="Y14431" s="55"/>
    </row>
    <row r="14432" spans="21:25" x14ac:dyDescent="0.2">
      <c r="U14432" s="55"/>
      <c r="V14432" s="53"/>
      <c r="W14432" s="53"/>
      <c r="X14432" s="53"/>
      <c r="Y14432" s="55"/>
    </row>
    <row r="14433" spans="21:25" x14ac:dyDescent="0.2">
      <c r="U14433" s="55"/>
      <c r="V14433" s="53"/>
      <c r="W14433" s="53"/>
      <c r="X14433" s="53"/>
      <c r="Y14433" s="55"/>
    </row>
    <row r="14434" spans="21:25" x14ac:dyDescent="0.2">
      <c r="U14434" s="55"/>
      <c r="V14434" s="53"/>
      <c r="W14434" s="53"/>
      <c r="X14434" s="53"/>
      <c r="Y14434" s="55"/>
    </row>
    <row r="14435" spans="21:25" x14ac:dyDescent="0.2">
      <c r="U14435" s="55"/>
      <c r="V14435" s="53"/>
      <c r="W14435" s="53"/>
      <c r="X14435" s="53"/>
      <c r="Y14435" s="55"/>
    </row>
    <row r="14436" spans="21:25" x14ac:dyDescent="0.2">
      <c r="U14436" s="55"/>
      <c r="V14436" s="53"/>
      <c r="W14436" s="53"/>
      <c r="X14436" s="53"/>
      <c r="Y14436" s="55"/>
    </row>
    <row r="14437" spans="21:25" x14ac:dyDescent="0.2">
      <c r="U14437" s="55"/>
      <c r="V14437" s="53"/>
      <c r="W14437" s="53"/>
      <c r="X14437" s="53"/>
      <c r="Y14437" s="55"/>
    </row>
    <row r="14438" spans="21:25" x14ac:dyDescent="0.2">
      <c r="U14438" s="55"/>
      <c r="V14438" s="53"/>
      <c r="W14438" s="53"/>
      <c r="X14438" s="53"/>
      <c r="Y14438" s="55"/>
    </row>
    <row r="14439" spans="21:25" x14ac:dyDescent="0.2">
      <c r="U14439" s="55"/>
      <c r="V14439" s="53"/>
      <c r="W14439" s="53"/>
      <c r="X14439" s="53"/>
      <c r="Y14439" s="55"/>
    </row>
    <row r="14440" spans="21:25" x14ac:dyDescent="0.2">
      <c r="U14440" s="55"/>
      <c r="V14440" s="53"/>
      <c r="W14440" s="53"/>
      <c r="X14440" s="53"/>
      <c r="Y14440" s="55"/>
    </row>
    <row r="14441" spans="21:25" x14ac:dyDescent="0.2">
      <c r="U14441" s="55"/>
      <c r="V14441" s="53"/>
      <c r="W14441" s="53"/>
      <c r="X14441" s="53"/>
      <c r="Y14441" s="55"/>
    </row>
    <row r="14442" spans="21:25" x14ac:dyDescent="0.2">
      <c r="U14442" s="55"/>
      <c r="V14442" s="53"/>
      <c r="W14442" s="53"/>
      <c r="X14442" s="53"/>
      <c r="Y14442" s="55"/>
    </row>
    <row r="14443" spans="21:25" x14ac:dyDescent="0.2">
      <c r="U14443" s="55"/>
      <c r="V14443" s="53"/>
      <c r="W14443" s="53"/>
      <c r="X14443" s="53"/>
      <c r="Y14443" s="55"/>
    </row>
    <row r="14444" spans="21:25" x14ac:dyDescent="0.2">
      <c r="U14444" s="55"/>
      <c r="V14444" s="53"/>
      <c r="W14444" s="53"/>
      <c r="X14444" s="53"/>
      <c r="Y14444" s="55"/>
    </row>
    <row r="14445" spans="21:25" x14ac:dyDescent="0.2">
      <c r="U14445" s="55"/>
      <c r="V14445" s="53"/>
      <c r="W14445" s="53"/>
      <c r="X14445" s="53"/>
      <c r="Y14445" s="55"/>
    </row>
    <row r="14446" spans="21:25" x14ac:dyDescent="0.2">
      <c r="U14446" s="55"/>
      <c r="V14446" s="53"/>
      <c r="W14446" s="53"/>
      <c r="X14446" s="53"/>
      <c r="Y14446" s="55"/>
    </row>
    <row r="14447" spans="21:25" x14ac:dyDescent="0.2">
      <c r="U14447" s="55"/>
      <c r="V14447" s="53"/>
      <c r="W14447" s="53"/>
      <c r="X14447" s="53"/>
      <c r="Y14447" s="55"/>
    </row>
    <row r="14448" spans="21:25" x14ac:dyDescent="0.2">
      <c r="U14448" s="55"/>
      <c r="V14448" s="53"/>
      <c r="W14448" s="53"/>
      <c r="X14448" s="53"/>
      <c r="Y14448" s="55"/>
    </row>
    <row r="14449" spans="21:25" x14ac:dyDescent="0.2">
      <c r="U14449" s="55"/>
      <c r="V14449" s="53"/>
      <c r="W14449" s="53"/>
      <c r="X14449" s="53"/>
      <c r="Y14449" s="55"/>
    </row>
    <row r="14450" spans="21:25" x14ac:dyDescent="0.2">
      <c r="U14450" s="55"/>
      <c r="V14450" s="53"/>
      <c r="W14450" s="53"/>
      <c r="X14450" s="53"/>
      <c r="Y14450" s="55"/>
    </row>
    <row r="14451" spans="21:25" x14ac:dyDescent="0.2">
      <c r="U14451" s="55"/>
      <c r="V14451" s="53"/>
      <c r="W14451" s="53"/>
      <c r="X14451" s="53"/>
      <c r="Y14451" s="55"/>
    </row>
    <row r="14452" spans="21:25" x14ac:dyDescent="0.2">
      <c r="U14452" s="55"/>
      <c r="V14452" s="53"/>
      <c r="W14452" s="53"/>
      <c r="X14452" s="53"/>
      <c r="Y14452" s="55"/>
    </row>
    <row r="14453" spans="21:25" x14ac:dyDescent="0.2">
      <c r="U14453" s="55"/>
      <c r="V14453" s="53"/>
      <c r="W14453" s="53"/>
      <c r="X14453" s="53"/>
      <c r="Y14453" s="55"/>
    </row>
    <row r="14454" spans="21:25" x14ac:dyDescent="0.2">
      <c r="U14454" s="55"/>
      <c r="V14454" s="53"/>
      <c r="W14454" s="53"/>
      <c r="X14454" s="53"/>
      <c r="Y14454" s="55"/>
    </row>
    <row r="14455" spans="21:25" x14ac:dyDescent="0.2">
      <c r="U14455" s="55"/>
      <c r="V14455" s="53"/>
      <c r="W14455" s="53"/>
      <c r="X14455" s="53"/>
      <c r="Y14455" s="55"/>
    </row>
    <row r="14456" spans="21:25" x14ac:dyDescent="0.2">
      <c r="U14456" s="55"/>
      <c r="V14456" s="53"/>
      <c r="W14456" s="53"/>
      <c r="X14456" s="53"/>
      <c r="Y14456" s="55"/>
    </row>
    <row r="14457" spans="21:25" x14ac:dyDescent="0.2">
      <c r="U14457" s="55"/>
      <c r="V14457" s="53"/>
      <c r="W14457" s="53"/>
      <c r="X14457" s="53"/>
      <c r="Y14457" s="55"/>
    </row>
    <row r="14458" spans="21:25" x14ac:dyDescent="0.2">
      <c r="U14458" s="55"/>
      <c r="V14458" s="53"/>
      <c r="W14458" s="53"/>
      <c r="X14458" s="53"/>
      <c r="Y14458" s="55"/>
    </row>
    <row r="14459" spans="21:25" x14ac:dyDescent="0.2">
      <c r="U14459" s="55"/>
      <c r="V14459" s="53"/>
      <c r="W14459" s="53"/>
      <c r="X14459" s="53"/>
      <c r="Y14459" s="55"/>
    </row>
    <row r="14460" spans="21:25" x14ac:dyDescent="0.2">
      <c r="U14460" s="55"/>
      <c r="V14460" s="53"/>
      <c r="W14460" s="53"/>
      <c r="X14460" s="53"/>
      <c r="Y14460" s="55"/>
    </row>
    <row r="14461" spans="21:25" x14ac:dyDescent="0.2">
      <c r="U14461" s="55"/>
      <c r="V14461" s="53"/>
      <c r="W14461" s="53"/>
      <c r="X14461" s="53"/>
      <c r="Y14461" s="55"/>
    </row>
    <row r="14462" spans="21:25" x14ac:dyDescent="0.2">
      <c r="U14462" s="55"/>
      <c r="V14462" s="53"/>
      <c r="W14462" s="53"/>
      <c r="X14462" s="53"/>
      <c r="Y14462" s="55"/>
    </row>
    <row r="14463" spans="21:25" x14ac:dyDescent="0.2">
      <c r="U14463" s="55"/>
      <c r="V14463" s="53"/>
      <c r="W14463" s="53"/>
      <c r="X14463" s="53"/>
      <c r="Y14463" s="55"/>
    </row>
    <row r="14464" spans="21:25" x14ac:dyDescent="0.2">
      <c r="U14464" s="55"/>
      <c r="V14464" s="53"/>
      <c r="W14464" s="53"/>
      <c r="X14464" s="53"/>
      <c r="Y14464" s="55"/>
    </row>
    <row r="14465" spans="21:25" x14ac:dyDescent="0.2">
      <c r="U14465" s="55"/>
      <c r="V14465" s="53"/>
      <c r="W14465" s="53"/>
      <c r="X14465" s="53"/>
      <c r="Y14465" s="55"/>
    </row>
    <row r="14466" spans="21:25" x14ac:dyDescent="0.2">
      <c r="U14466" s="55"/>
      <c r="V14466" s="53"/>
      <c r="W14466" s="53"/>
      <c r="X14466" s="53"/>
      <c r="Y14466" s="55"/>
    </row>
    <row r="14467" spans="21:25" x14ac:dyDescent="0.2">
      <c r="U14467" s="55"/>
      <c r="V14467" s="53"/>
      <c r="W14467" s="53"/>
      <c r="X14467" s="53"/>
      <c r="Y14467" s="55"/>
    </row>
    <row r="14468" spans="21:25" x14ac:dyDescent="0.2">
      <c r="U14468" s="55"/>
      <c r="V14468" s="53"/>
      <c r="W14468" s="53"/>
      <c r="X14468" s="53"/>
      <c r="Y14468" s="55"/>
    </row>
    <row r="14469" spans="21:25" x14ac:dyDescent="0.2">
      <c r="U14469" s="55"/>
      <c r="V14469" s="53"/>
      <c r="W14469" s="53"/>
      <c r="X14469" s="53"/>
      <c r="Y14469" s="55"/>
    </row>
    <row r="14470" spans="21:25" x14ac:dyDescent="0.2">
      <c r="U14470" s="55"/>
      <c r="V14470" s="53"/>
      <c r="W14470" s="53"/>
      <c r="X14470" s="53"/>
      <c r="Y14470" s="55"/>
    </row>
    <row r="14471" spans="21:25" x14ac:dyDescent="0.2">
      <c r="U14471" s="55"/>
      <c r="V14471" s="53"/>
      <c r="W14471" s="53"/>
      <c r="X14471" s="53"/>
      <c r="Y14471" s="55"/>
    </row>
    <row r="14472" spans="21:25" x14ac:dyDescent="0.2">
      <c r="U14472" s="55"/>
      <c r="V14472" s="53"/>
      <c r="W14472" s="53"/>
      <c r="X14472" s="53"/>
      <c r="Y14472" s="55"/>
    </row>
    <row r="14473" spans="21:25" x14ac:dyDescent="0.2">
      <c r="U14473" s="55"/>
      <c r="V14473" s="53"/>
      <c r="W14473" s="53"/>
      <c r="X14473" s="53"/>
      <c r="Y14473" s="55"/>
    </row>
    <row r="14474" spans="21:25" x14ac:dyDescent="0.2">
      <c r="U14474" s="55"/>
      <c r="V14474" s="53"/>
      <c r="W14474" s="53"/>
      <c r="X14474" s="53"/>
      <c r="Y14474" s="55"/>
    </row>
    <row r="14475" spans="21:25" x14ac:dyDescent="0.2">
      <c r="U14475" s="55"/>
      <c r="V14475" s="53"/>
      <c r="W14475" s="53"/>
      <c r="X14475" s="53"/>
      <c r="Y14475" s="55"/>
    </row>
    <row r="14476" spans="21:25" x14ac:dyDescent="0.2">
      <c r="U14476" s="55"/>
      <c r="V14476" s="53"/>
      <c r="W14476" s="53"/>
      <c r="X14476" s="53"/>
      <c r="Y14476" s="55"/>
    </row>
    <row r="14477" spans="21:25" x14ac:dyDescent="0.2">
      <c r="U14477" s="55"/>
      <c r="V14477" s="53"/>
      <c r="W14477" s="53"/>
      <c r="X14477" s="53"/>
      <c r="Y14477" s="55"/>
    </row>
    <row r="14478" spans="21:25" x14ac:dyDescent="0.2">
      <c r="U14478" s="55"/>
      <c r="V14478" s="53"/>
      <c r="W14478" s="53"/>
      <c r="X14478" s="53"/>
      <c r="Y14478" s="55"/>
    </row>
    <row r="14479" spans="21:25" x14ac:dyDescent="0.2">
      <c r="U14479" s="55"/>
      <c r="V14479" s="53"/>
      <c r="W14479" s="53"/>
      <c r="X14479" s="53"/>
      <c r="Y14479" s="55"/>
    </row>
    <row r="14480" spans="21:25" x14ac:dyDescent="0.2">
      <c r="U14480" s="55"/>
      <c r="V14480" s="53"/>
      <c r="W14480" s="53"/>
      <c r="X14480" s="53"/>
      <c r="Y14480" s="55"/>
    </row>
    <row r="14481" spans="21:25" x14ac:dyDescent="0.2">
      <c r="U14481" s="55"/>
      <c r="V14481" s="53"/>
      <c r="W14481" s="53"/>
      <c r="X14481" s="53"/>
      <c r="Y14481" s="55"/>
    </row>
    <row r="14482" spans="21:25" x14ac:dyDescent="0.2">
      <c r="U14482" s="55"/>
      <c r="V14482" s="53"/>
      <c r="W14482" s="53"/>
      <c r="X14482" s="53"/>
      <c r="Y14482" s="55"/>
    </row>
    <row r="14483" spans="21:25" x14ac:dyDescent="0.2">
      <c r="U14483" s="55"/>
      <c r="V14483" s="53"/>
      <c r="W14483" s="53"/>
      <c r="X14483" s="53"/>
      <c r="Y14483" s="55"/>
    </row>
    <row r="14484" spans="21:25" x14ac:dyDescent="0.2">
      <c r="U14484" s="55"/>
      <c r="V14484" s="53"/>
      <c r="W14484" s="53"/>
      <c r="X14484" s="53"/>
      <c r="Y14484" s="55"/>
    </row>
    <row r="14485" spans="21:25" x14ac:dyDescent="0.2">
      <c r="U14485" s="55"/>
      <c r="V14485" s="53"/>
      <c r="W14485" s="53"/>
      <c r="X14485" s="53"/>
      <c r="Y14485" s="55"/>
    </row>
    <row r="14486" spans="21:25" x14ac:dyDescent="0.2">
      <c r="U14486" s="55"/>
      <c r="V14486" s="53"/>
      <c r="W14486" s="53"/>
      <c r="X14486" s="53"/>
      <c r="Y14486" s="55"/>
    </row>
    <row r="14487" spans="21:25" x14ac:dyDescent="0.2">
      <c r="U14487" s="55"/>
      <c r="V14487" s="53"/>
      <c r="W14487" s="53"/>
      <c r="X14487" s="53"/>
      <c r="Y14487" s="55"/>
    </row>
    <row r="14488" spans="21:25" x14ac:dyDescent="0.2">
      <c r="U14488" s="55"/>
      <c r="V14488" s="53"/>
      <c r="W14488" s="53"/>
      <c r="X14488" s="53"/>
      <c r="Y14488" s="55"/>
    </row>
    <row r="14489" spans="21:25" x14ac:dyDescent="0.2">
      <c r="U14489" s="55"/>
      <c r="V14489" s="53"/>
      <c r="W14489" s="53"/>
      <c r="X14489" s="53"/>
      <c r="Y14489" s="55"/>
    </row>
    <row r="14490" spans="21:25" x14ac:dyDescent="0.2">
      <c r="U14490" s="55"/>
      <c r="V14490" s="53"/>
      <c r="W14490" s="53"/>
      <c r="X14490" s="53"/>
      <c r="Y14490" s="55"/>
    </row>
    <row r="14491" spans="21:25" x14ac:dyDescent="0.2">
      <c r="U14491" s="55"/>
      <c r="V14491" s="53"/>
      <c r="W14491" s="53"/>
      <c r="X14491" s="53"/>
      <c r="Y14491" s="55"/>
    </row>
    <row r="14492" spans="21:25" x14ac:dyDescent="0.2">
      <c r="U14492" s="55"/>
      <c r="V14492" s="53"/>
      <c r="W14492" s="53"/>
      <c r="X14492" s="53"/>
      <c r="Y14492" s="55"/>
    </row>
    <row r="14493" spans="21:25" x14ac:dyDescent="0.2">
      <c r="U14493" s="55"/>
      <c r="V14493" s="53"/>
      <c r="W14493" s="53"/>
      <c r="X14493" s="53"/>
      <c r="Y14493" s="55"/>
    </row>
    <row r="14494" spans="21:25" x14ac:dyDescent="0.2">
      <c r="U14494" s="55"/>
      <c r="V14494" s="53"/>
      <c r="W14494" s="53"/>
      <c r="X14494" s="53"/>
      <c r="Y14494" s="55"/>
    </row>
    <row r="14495" spans="21:25" x14ac:dyDescent="0.2">
      <c r="U14495" s="55"/>
      <c r="V14495" s="53"/>
      <c r="W14495" s="53"/>
      <c r="X14495" s="53"/>
      <c r="Y14495" s="55"/>
    </row>
    <row r="14496" spans="21:25" x14ac:dyDescent="0.2">
      <c r="U14496" s="55"/>
      <c r="V14496" s="53"/>
      <c r="W14496" s="53"/>
      <c r="X14496" s="53"/>
      <c r="Y14496" s="55"/>
    </row>
    <row r="14497" spans="21:25" x14ac:dyDescent="0.2">
      <c r="U14497" s="55"/>
      <c r="V14497" s="53"/>
      <c r="W14497" s="53"/>
      <c r="X14497" s="53"/>
      <c r="Y14497" s="55"/>
    </row>
    <row r="14498" spans="21:25" x14ac:dyDescent="0.2">
      <c r="U14498" s="55"/>
      <c r="V14498" s="53"/>
      <c r="W14498" s="53"/>
      <c r="X14498" s="53"/>
      <c r="Y14498" s="55"/>
    </row>
    <row r="14499" spans="21:25" x14ac:dyDescent="0.2">
      <c r="U14499" s="55"/>
      <c r="V14499" s="53"/>
      <c r="W14499" s="53"/>
      <c r="X14499" s="53"/>
      <c r="Y14499" s="55"/>
    </row>
    <row r="14500" spans="21:25" x14ac:dyDescent="0.2">
      <c r="U14500" s="55"/>
      <c r="V14500" s="53"/>
      <c r="W14500" s="53"/>
      <c r="X14500" s="53"/>
      <c r="Y14500" s="55"/>
    </row>
    <row r="14501" spans="21:25" x14ac:dyDescent="0.2">
      <c r="U14501" s="55"/>
      <c r="V14501" s="53"/>
      <c r="W14501" s="53"/>
      <c r="X14501" s="53"/>
      <c r="Y14501" s="55"/>
    </row>
    <row r="14502" spans="21:25" x14ac:dyDescent="0.2">
      <c r="U14502" s="55"/>
      <c r="V14502" s="53"/>
      <c r="W14502" s="53"/>
      <c r="X14502" s="53"/>
      <c r="Y14502" s="55"/>
    </row>
    <row r="14503" spans="21:25" x14ac:dyDescent="0.2">
      <c r="U14503" s="55"/>
      <c r="V14503" s="53"/>
      <c r="W14503" s="53"/>
      <c r="X14503" s="53"/>
      <c r="Y14503" s="55"/>
    </row>
    <row r="14504" spans="21:25" x14ac:dyDescent="0.2">
      <c r="U14504" s="55"/>
      <c r="V14504" s="53"/>
      <c r="W14504" s="53"/>
      <c r="X14504" s="53"/>
      <c r="Y14504" s="55"/>
    </row>
    <row r="14505" spans="21:25" x14ac:dyDescent="0.2">
      <c r="U14505" s="55"/>
      <c r="V14505" s="53"/>
      <c r="W14505" s="53"/>
      <c r="X14505" s="53"/>
      <c r="Y14505" s="55"/>
    </row>
    <row r="14506" spans="21:25" x14ac:dyDescent="0.2">
      <c r="U14506" s="55"/>
      <c r="V14506" s="53"/>
      <c r="W14506" s="53"/>
      <c r="X14506" s="53"/>
      <c r="Y14506" s="55"/>
    </row>
    <row r="14507" spans="21:25" x14ac:dyDescent="0.2">
      <c r="U14507" s="55"/>
      <c r="V14507" s="53"/>
      <c r="W14507" s="53"/>
      <c r="X14507" s="53"/>
      <c r="Y14507" s="55"/>
    </row>
    <row r="14508" spans="21:25" x14ac:dyDescent="0.2">
      <c r="U14508" s="55"/>
      <c r="V14508" s="53"/>
      <c r="W14508" s="53"/>
      <c r="X14508" s="53"/>
      <c r="Y14508" s="55"/>
    </row>
    <row r="14509" spans="21:25" x14ac:dyDescent="0.2">
      <c r="U14509" s="55"/>
      <c r="V14509" s="53"/>
      <c r="W14509" s="53"/>
      <c r="X14509" s="53"/>
      <c r="Y14509" s="55"/>
    </row>
    <row r="14510" spans="21:25" x14ac:dyDescent="0.2">
      <c r="U14510" s="55"/>
      <c r="V14510" s="53"/>
      <c r="W14510" s="53"/>
      <c r="X14510" s="53"/>
      <c r="Y14510" s="55"/>
    </row>
    <row r="14511" spans="21:25" x14ac:dyDescent="0.2">
      <c r="U14511" s="55"/>
      <c r="V14511" s="53"/>
      <c r="W14511" s="53"/>
      <c r="X14511" s="53"/>
      <c r="Y14511" s="55"/>
    </row>
    <row r="14512" spans="21:25" x14ac:dyDescent="0.2">
      <c r="U14512" s="55"/>
      <c r="V14512" s="53"/>
      <c r="W14512" s="53"/>
      <c r="X14512" s="53"/>
      <c r="Y14512" s="55"/>
    </row>
    <row r="14513" spans="21:25" x14ac:dyDescent="0.2">
      <c r="U14513" s="55"/>
      <c r="V14513" s="53"/>
      <c r="W14513" s="53"/>
      <c r="X14513" s="53"/>
      <c r="Y14513" s="55"/>
    </row>
    <row r="14514" spans="21:25" x14ac:dyDescent="0.2">
      <c r="U14514" s="55"/>
      <c r="V14514" s="53"/>
      <c r="W14514" s="53"/>
      <c r="X14514" s="53"/>
      <c r="Y14514" s="55"/>
    </row>
    <row r="14515" spans="21:25" x14ac:dyDescent="0.2">
      <c r="U14515" s="55"/>
      <c r="V14515" s="53"/>
      <c r="W14515" s="53"/>
      <c r="X14515" s="53"/>
      <c r="Y14515" s="55"/>
    </row>
    <row r="14516" spans="21:25" x14ac:dyDescent="0.2">
      <c r="U14516" s="55"/>
      <c r="V14516" s="53"/>
      <c r="W14516" s="53"/>
      <c r="X14516" s="53"/>
      <c r="Y14516" s="55"/>
    </row>
    <row r="14517" spans="21:25" x14ac:dyDescent="0.2">
      <c r="U14517" s="55"/>
      <c r="V14517" s="53"/>
      <c r="W14517" s="53"/>
      <c r="X14517" s="53"/>
      <c r="Y14517" s="55"/>
    </row>
    <row r="14518" spans="21:25" x14ac:dyDescent="0.2">
      <c r="U14518" s="55"/>
      <c r="V14518" s="53"/>
      <c r="W14518" s="53"/>
      <c r="X14518" s="53"/>
      <c r="Y14518" s="55"/>
    </row>
    <row r="14519" spans="21:25" x14ac:dyDescent="0.2">
      <c r="U14519" s="55"/>
      <c r="V14519" s="53"/>
      <c r="W14519" s="53"/>
      <c r="X14519" s="53"/>
      <c r="Y14519" s="55"/>
    </row>
    <row r="14520" spans="21:25" x14ac:dyDescent="0.2">
      <c r="U14520" s="55"/>
      <c r="V14520" s="53"/>
      <c r="W14520" s="53"/>
      <c r="X14520" s="53"/>
      <c r="Y14520" s="55"/>
    </row>
    <row r="14521" spans="21:25" x14ac:dyDescent="0.2">
      <c r="U14521" s="55"/>
      <c r="V14521" s="53"/>
      <c r="W14521" s="53"/>
      <c r="X14521" s="53"/>
      <c r="Y14521" s="55"/>
    </row>
    <row r="14522" spans="21:25" x14ac:dyDescent="0.2">
      <c r="U14522" s="55"/>
      <c r="V14522" s="53"/>
      <c r="W14522" s="53"/>
      <c r="X14522" s="53"/>
      <c r="Y14522" s="55"/>
    </row>
    <row r="14523" spans="21:25" x14ac:dyDescent="0.2">
      <c r="U14523" s="55"/>
      <c r="V14523" s="53"/>
      <c r="W14523" s="53"/>
      <c r="X14523" s="53"/>
      <c r="Y14523" s="55"/>
    </row>
    <row r="14524" spans="21:25" x14ac:dyDescent="0.2">
      <c r="U14524" s="55"/>
      <c r="V14524" s="53"/>
      <c r="W14524" s="53"/>
      <c r="X14524" s="53"/>
      <c r="Y14524" s="55"/>
    </row>
    <row r="14525" spans="21:25" x14ac:dyDescent="0.2">
      <c r="U14525" s="55"/>
      <c r="V14525" s="53"/>
      <c r="W14525" s="53"/>
      <c r="X14525" s="53"/>
      <c r="Y14525" s="55"/>
    </row>
    <row r="14526" spans="21:25" x14ac:dyDescent="0.2">
      <c r="U14526" s="55"/>
      <c r="V14526" s="53"/>
      <c r="W14526" s="53"/>
      <c r="X14526" s="53"/>
      <c r="Y14526" s="55"/>
    </row>
    <row r="14527" spans="21:25" x14ac:dyDescent="0.2">
      <c r="U14527" s="55"/>
      <c r="V14527" s="53"/>
      <c r="W14527" s="53"/>
      <c r="X14527" s="53"/>
      <c r="Y14527" s="55"/>
    </row>
    <row r="14528" spans="21:25" x14ac:dyDescent="0.2">
      <c r="U14528" s="55"/>
      <c r="V14528" s="53"/>
      <c r="W14528" s="53"/>
      <c r="X14528" s="53"/>
      <c r="Y14528" s="55"/>
    </row>
    <row r="14529" spans="21:25" x14ac:dyDescent="0.2">
      <c r="U14529" s="55"/>
      <c r="V14529" s="53"/>
      <c r="W14529" s="53"/>
      <c r="X14529" s="53"/>
      <c r="Y14529" s="55"/>
    </row>
    <row r="14530" spans="21:25" x14ac:dyDescent="0.2">
      <c r="U14530" s="55"/>
      <c r="V14530" s="53"/>
      <c r="W14530" s="53"/>
      <c r="X14530" s="53"/>
      <c r="Y14530" s="55"/>
    </row>
    <row r="14531" spans="21:25" x14ac:dyDescent="0.2">
      <c r="U14531" s="55"/>
      <c r="V14531" s="53"/>
      <c r="W14531" s="53"/>
      <c r="X14531" s="53"/>
      <c r="Y14531" s="55"/>
    </row>
    <row r="14532" spans="21:25" x14ac:dyDescent="0.2">
      <c r="U14532" s="55"/>
      <c r="V14532" s="53"/>
      <c r="W14532" s="53"/>
      <c r="X14532" s="53"/>
      <c r="Y14532" s="55"/>
    </row>
    <row r="14533" spans="21:25" x14ac:dyDescent="0.2">
      <c r="U14533" s="55"/>
      <c r="V14533" s="53"/>
      <c r="W14533" s="53"/>
      <c r="X14533" s="53"/>
      <c r="Y14533" s="55"/>
    </row>
    <row r="14534" spans="21:25" x14ac:dyDescent="0.2">
      <c r="U14534" s="55"/>
      <c r="V14534" s="53"/>
      <c r="W14534" s="53"/>
      <c r="X14534" s="53"/>
      <c r="Y14534" s="55"/>
    </row>
    <row r="14535" spans="21:25" x14ac:dyDescent="0.2">
      <c r="U14535" s="55"/>
      <c r="V14535" s="53"/>
      <c r="W14535" s="53"/>
      <c r="X14535" s="53"/>
      <c r="Y14535" s="55"/>
    </row>
    <row r="14536" spans="21:25" x14ac:dyDescent="0.2">
      <c r="U14536" s="55"/>
      <c r="V14536" s="53"/>
      <c r="W14536" s="53"/>
      <c r="X14536" s="53"/>
      <c r="Y14536" s="55"/>
    </row>
    <row r="14537" spans="21:25" x14ac:dyDescent="0.2">
      <c r="U14537" s="55"/>
      <c r="V14537" s="53"/>
      <c r="W14537" s="53"/>
      <c r="X14537" s="53"/>
      <c r="Y14537" s="55"/>
    </row>
    <row r="14538" spans="21:25" x14ac:dyDescent="0.2">
      <c r="U14538" s="55"/>
      <c r="V14538" s="53"/>
      <c r="W14538" s="53"/>
      <c r="X14538" s="53"/>
      <c r="Y14538" s="55"/>
    </row>
    <row r="14539" spans="21:25" x14ac:dyDescent="0.2">
      <c r="U14539" s="55"/>
      <c r="V14539" s="53"/>
      <c r="W14539" s="53"/>
      <c r="X14539" s="53"/>
      <c r="Y14539" s="55"/>
    </row>
    <row r="14540" spans="21:25" x14ac:dyDescent="0.2">
      <c r="U14540" s="55"/>
      <c r="V14540" s="53"/>
      <c r="W14540" s="53"/>
      <c r="X14540" s="53"/>
      <c r="Y14540" s="55"/>
    </row>
    <row r="14541" spans="21:25" x14ac:dyDescent="0.2">
      <c r="U14541" s="55"/>
      <c r="V14541" s="53"/>
      <c r="W14541" s="53"/>
      <c r="X14541" s="53"/>
      <c r="Y14541" s="55"/>
    </row>
    <row r="14542" spans="21:25" x14ac:dyDescent="0.2">
      <c r="U14542" s="55"/>
      <c r="V14542" s="53"/>
      <c r="W14542" s="53"/>
      <c r="X14542" s="53"/>
      <c r="Y14542" s="55"/>
    </row>
    <row r="14543" spans="21:25" x14ac:dyDescent="0.2">
      <c r="U14543" s="55"/>
      <c r="V14543" s="53"/>
      <c r="W14543" s="53"/>
      <c r="X14543" s="53"/>
      <c r="Y14543" s="55"/>
    </row>
    <row r="14544" spans="21:25" x14ac:dyDescent="0.2">
      <c r="U14544" s="55"/>
      <c r="V14544" s="53"/>
      <c r="W14544" s="53"/>
      <c r="X14544" s="53"/>
      <c r="Y14544" s="55"/>
    </row>
    <row r="14545" spans="21:25" x14ac:dyDescent="0.2">
      <c r="U14545" s="55"/>
      <c r="V14545" s="53"/>
      <c r="W14545" s="53"/>
      <c r="X14545" s="53"/>
      <c r="Y14545" s="55"/>
    </row>
    <row r="14546" spans="21:25" x14ac:dyDescent="0.2">
      <c r="U14546" s="55"/>
      <c r="V14546" s="53"/>
      <c r="W14546" s="53"/>
      <c r="X14546" s="53"/>
      <c r="Y14546" s="55"/>
    </row>
    <row r="14547" spans="21:25" x14ac:dyDescent="0.2">
      <c r="U14547" s="55"/>
      <c r="V14547" s="53"/>
      <c r="W14547" s="53"/>
      <c r="X14547" s="53"/>
      <c r="Y14547" s="55"/>
    </row>
    <row r="14548" spans="21:25" x14ac:dyDescent="0.2">
      <c r="U14548" s="55"/>
      <c r="V14548" s="53"/>
      <c r="W14548" s="53"/>
      <c r="X14548" s="53"/>
      <c r="Y14548" s="55"/>
    </row>
    <row r="14549" spans="21:25" x14ac:dyDescent="0.2">
      <c r="U14549" s="55"/>
      <c r="V14549" s="53"/>
      <c r="W14549" s="53"/>
      <c r="X14549" s="53"/>
      <c r="Y14549" s="55"/>
    </row>
    <row r="14550" spans="21:25" x14ac:dyDescent="0.2">
      <c r="U14550" s="55"/>
      <c r="V14550" s="53"/>
      <c r="W14550" s="53"/>
      <c r="X14550" s="53"/>
      <c r="Y14550" s="55"/>
    </row>
    <row r="14551" spans="21:25" x14ac:dyDescent="0.2">
      <c r="U14551" s="55"/>
      <c r="V14551" s="53"/>
      <c r="W14551" s="53"/>
      <c r="X14551" s="53"/>
      <c r="Y14551" s="55"/>
    </row>
    <row r="14552" spans="21:25" x14ac:dyDescent="0.2">
      <c r="U14552" s="55"/>
      <c r="V14552" s="53"/>
      <c r="W14552" s="53"/>
      <c r="X14552" s="53"/>
      <c r="Y14552" s="55"/>
    </row>
    <row r="14553" spans="21:25" x14ac:dyDescent="0.2">
      <c r="U14553" s="55"/>
      <c r="V14553" s="53"/>
      <c r="W14553" s="53"/>
      <c r="X14553" s="53"/>
      <c r="Y14553" s="55"/>
    </row>
    <row r="14554" spans="21:25" x14ac:dyDescent="0.2">
      <c r="U14554" s="55"/>
      <c r="V14554" s="53"/>
      <c r="W14554" s="53"/>
      <c r="X14554" s="53"/>
      <c r="Y14554" s="55"/>
    </row>
    <row r="14555" spans="21:25" x14ac:dyDescent="0.2">
      <c r="U14555" s="55"/>
      <c r="V14555" s="53"/>
      <c r="W14555" s="53"/>
      <c r="X14555" s="53"/>
      <c r="Y14555" s="55"/>
    </row>
    <row r="14556" spans="21:25" x14ac:dyDescent="0.2">
      <c r="U14556" s="55"/>
      <c r="V14556" s="53"/>
      <c r="W14556" s="53"/>
      <c r="X14556" s="53"/>
      <c r="Y14556" s="55"/>
    </row>
    <row r="14557" spans="21:25" x14ac:dyDescent="0.2">
      <c r="U14557" s="55"/>
      <c r="V14557" s="53"/>
      <c r="W14557" s="53"/>
      <c r="X14557" s="53"/>
      <c r="Y14557" s="55"/>
    </row>
    <row r="14558" spans="21:25" x14ac:dyDescent="0.2">
      <c r="U14558" s="55"/>
      <c r="V14558" s="53"/>
      <c r="W14558" s="53"/>
      <c r="X14558" s="53"/>
      <c r="Y14558" s="55"/>
    </row>
    <row r="14559" spans="21:25" x14ac:dyDescent="0.2">
      <c r="U14559" s="55"/>
      <c r="V14559" s="53"/>
      <c r="W14559" s="53"/>
      <c r="X14559" s="53"/>
      <c r="Y14559" s="55"/>
    </row>
    <row r="14560" spans="21:25" x14ac:dyDescent="0.2">
      <c r="U14560" s="55"/>
      <c r="V14560" s="53"/>
      <c r="W14560" s="53"/>
      <c r="X14560" s="53"/>
      <c r="Y14560" s="55"/>
    </row>
    <row r="14561" spans="21:25" x14ac:dyDescent="0.2">
      <c r="U14561" s="55"/>
      <c r="V14561" s="53"/>
      <c r="W14561" s="53"/>
      <c r="X14561" s="53"/>
      <c r="Y14561" s="55"/>
    </row>
    <row r="14562" spans="21:25" x14ac:dyDescent="0.2">
      <c r="U14562" s="55"/>
      <c r="V14562" s="53"/>
      <c r="W14562" s="53"/>
      <c r="X14562" s="53"/>
      <c r="Y14562" s="55"/>
    </row>
    <row r="14563" spans="21:25" x14ac:dyDescent="0.2">
      <c r="U14563" s="55"/>
      <c r="V14563" s="53"/>
      <c r="W14563" s="53"/>
      <c r="X14563" s="53"/>
      <c r="Y14563" s="55"/>
    </row>
    <row r="14564" spans="21:25" x14ac:dyDescent="0.2">
      <c r="U14564" s="55"/>
      <c r="V14564" s="53"/>
      <c r="W14564" s="53"/>
      <c r="X14564" s="53"/>
      <c r="Y14564" s="55"/>
    </row>
    <row r="14565" spans="21:25" x14ac:dyDescent="0.2">
      <c r="U14565" s="55"/>
      <c r="V14565" s="53"/>
      <c r="W14565" s="53"/>
      <c r="X14565" s="53"/>
      <c r="Y14565" s="55"/>
    </row>
    <row r="14566" spans="21:25" x14ac:dyDescent="0.2">
      <c r="U14566" s="55"/>
      <c r="V14566" s="53"/>
      <c r="W14566" s="53"/>
      <c r="X14566" s="53"/>
      <c r="Y14566" s="55"/>
    </row>
    <row r="14567" spans="21:25" x14ac:dyDescent="0.2">
      <c r="U14567" s="55"/>
      <c r="V14567" s="53"/>
      <c r="W14567" s="53"/>
      <c r="X14567" s="53"/>
      <c r="Y14567" s="55"/>
    </row>
    <row r="14568" spans="21:25" x14ac:dyDescent="0.2">
      <c r="U14568" s="55"/>
      <c r="V14568" s="53"/>
      <c r="W14568" s="53"/>
      <c r="X14568" s="53"/>
      <c r="Y14568" s="55"/>
    </row>
    <row r="14569" spans="21:25" x14ac:dyDescent="0.2">
      <c r="U14569" s="55"/>
      <c r="V14569" s="53"/>
      <c r="W14569" s="53"/>
      <c r="X14569" s="53"/>
      <c r="Y14569" s="55"/>
    </row>
    <row r="14570" spans="21:25" x14ac:dyDescent="0.2">
      <c r="U14570" s="55"/>
      <c r="V14570" s="53"/>
      <c r="W14570" s="53"/>
      <c r="X14570" s="53"/>
      <c r="Y14570" s="55"/>
    </row>
    <row r="14571" spans="21:25" x14ac:dyDescent="0.2">
      <c r="U14571" s="55"/>
      <c r="V14571" s="53"/>
      <c r="W14571" s="53"/>
      <c r="X14571" s="53"/>
      <c r="Y14571" s="55"/>
    </row>
    <row r="14572" spans="21:25" x14ac:dyDescent="0.2">
      <c r="U14572" s="55"/>
      <c r="V14572" s="53"/>
      <c r="W14572" s="53"/>
      <c r="X14572" s="53"/>
      <c r="Y14572" s="55"/>
    </row>
    <row r="14573" spans="21:25" x14ac:dyDescent="0.2">
      <c r="U14573" s="55"/>
      <c r="V14573" s="53"/>
      <c r="W14573" s="53"/>
      <c r="X14573" s="53"/>
      <c r="Y14573" s="55"/>
    </row>
    <row r="14574" spans="21:25" x14ac:dyDescent="0.2">
      <c r="U14574" s="55"/>
      <c r="V14574" s="53"/>
      <c r="W14574" s="53"/>
      <c r="X14574" s="53"/>
      <c r="Y14574" s="55"/>
    </row>
    <row r="14575" spans="21:25" x14ac:dyDescent="0.2">
      <c r="U14575" s="55"/>
      <c r="V14575" s="53"/>
      <c r="W14575" s="53"/>
      <c r="X14575" s="53"/>
      <c r="Y14575" s="55"/>
    </row>
    <row r="14576" spans="21:25" x14ac:dyDescent="0.2">
      <c r="U14576" s="55"/>
      <c r="V14576" s="53"/>
      <c r="W14576" s="53"/>
      <c r="X14576" s="53"/>
      <c r="Y14576" s="55"/>
    </row>
    <row r="14577" spans="21:25" x14ac:dyDescent="0.2">
      <c r="U14577" s="55"/>
      <c r="V14577" s="53"/>
      <c r="W14577" s="53"/>
      <c r="X14577" s="53"/>
      <c r="Y14577" s="55"/>
    </row>
    <row r="14578" spans="21:25" x14ac:dyDescent="0.2">
      <c r="U14578" s="55"/>
      <c r="V14578" s="53"/>
      <c r="W14578" s="53"/>
      <c r="X14578" s="53"/>
      <c r="Y14578" s="55"/>
    </row>
    <row r="14579" spans="21:25" x14ac:dyDescent="0.2">
      <c r="U14579" s="55"/>
      <c r="V14579" s="53"/>
      <c r="W14579" s="53"/>
      <c r="X14579" s="53"/>
      <c r="Y14579" s="55"/>
    </row>
    <row r="14580" spans="21:25" x14ac:dyDescent="0.2">
      <c r="U14580" s="55"/>
      <c r="V14580" s="53"/>
      <c r="W14580" s="53"/>
      <c r="X14580" s="53"/>
      <c r="Y14580" s="55"/>
    </row>
    <row r="14581" spans="21:25" x14ac:dyDescent="0.2">
      <c r="U14581" s="55"/>
      <c r="V14581" s="53"/>
      <c r="W14581" s="53"/>
      <c r="X14581" s="53"/>
      <c r="Y14581" s="55"/>
    </row>
    <row r="14582" spans="21:25" x14ac:dyDescent="0.2">
      <c r="U14582" s="55"/>
      <c r="V14582" s="53"/>
      <c r="W14582" s="53"/>
      <c r="X14582" s="53"/>
      <c r="Y14582" s="55"/>
    </row>
    <row r="14583" spans="21:25" x14ac:dyDescent="0.2">
      <c r="U14583" s="55"/>
      <c r="V14583" s="53"/>
      <c r="W14583" s="53"/>
      <c r="X14583" s="53"/>
      <c r="Y14583" s="55"/>
    </row>
    <row r="14584" spans="21:25" x14ac:dyDescent="0.2">
      <c r="U14584" s="55"/>
      <c r="V14584" s="53"/>
      <c r="W14584" s="53"/>
      <c r="X14584" s="53"/>
      <c r="Y14584" s="55"/>
    </row>
    <row r="14585" spans="21:25" x14ac:dyDescent="0.2">
      <c r="U14585" s="55"/>
      <c r="V14585" s="53"/>
      <c r="W14585" s="53"/>
      <c r="X14585" s="53"/>
      <c r="Y14585" s="55"/>
    </row>
    <row r="14586" spans="21:25" x14ac:dyDescent="0.2">
      <c r="U14586" s="55"/>
      <c r="V14586" s="53"/>
      <c r="W14586" s="53"/>
      <c r="X14586" s="53"/>
      <c r="Y14586" s="55"/>
    </row>
    <row r="14587" spans="21:25" x14ac:dyDescent="0.2">
      <c r="U14587" s="55"/>
      <c r="V14587" s="53"/>
      <c r="W14587" s="53"/>
      <c r="X14587" s="53"/>
      <c r="Y14587" s="55"/>
    </row>
    <row r="14588" spans="21:25" x14ac:dyDescent="0.2">
      <c r="U14588" s="55"/>
      <c r="V14588" s="53"/>
      <c r="W14588" s="53"/>
      <c r="X14588" s="53"/>
      <c r="Y14588" s="55"/>
    </row>
    <row r="14589" spans="21:25" x14ac:dyDescent="0.2">
      <c r="U14589" s="55"/>
      <c r="V14589" s="53"/>
      <c r="W14589" s="53"/>
      <c r="X14589" s="53"/>
      <c r="Y14589" s="55"/>
    </row>
    <row r="14590" spans="21:25" x14ac:dyDescent="0.2">
      <c r="U14590" s="55"/>
      <c r="V14590" s="53"/>
      <c r="W14590" s="53"/>
      <c r="X14590" s="53"/>
      <c r="Y14590" s="55"/>
    </row>
    <row r="14591" spans="21:25" x14ac:dyDescent="0.2">
      <c r="U14591" s="55"/>
      <c r="V14591" s="53"/>
      <c r="W14591" s="53"/>
      <c r="X14591" s="53"/>
      <c r="Y14591" s="55"/>
    </row>
    <row r="14592" spans="21:25" x14ac:dyDescent="0.2">
      <c r="U14592" s="55"/>
      <c r="V14592" s="53"/>
      <c r="W14592" s="53"/>
      <c r="X14592" s="53"/>
      <c r="Y14592" s="55"/>
    </row>
    <row r="14593" spans="21:25" x14ac:dyDescent="0.2">
      <c r="U14593" s="55"/>
      <c r="V14593" s="53"/>
      <c r="W14593" s="53"/>
      <c r="X14593" s="53"/>
      <c r="Y14593" s="55"/>
    </row>
    <row r="14594" spans="21:25" x14ac:dyDescent="0.2">
      <c r="U14594" s="55"/>
      <c r="V14594" s="53"/>
      <c r="W14594" s="53"/>
      <c r="X14594" s="53"/>
      <c r="Y14594" s="55"/>
    </row>
    <row r="14595" spans="21:25" x14ac:dyDescent="0.2">
      <c r="U14595" s="55"/>
      <c r="V14595" s="53"/>
      <c r="W14595" s="53"/>
      <c r="X14595" s="53"/>
      <c r="Y14595" s="55"/>
    </row>
    <row r="14596" spans="21:25" x14ac:dyDescent="0.2">
      <c r="U14596" s="55"/>
      <c r="V14596" s="53"/>
      <c r="W14596" s="53"/>
      <c r="X14596" s="53"/>
      <c r="Y14596" s="55"/>
    </row>
    <row r="14597" spans="21:25" x14ac:dyDescent="0.2">
      <c r="U14597" s="55"/>
      <c r="V14597" s="53"/>
      <c r="W14597" s="53"/>
      <c r="X14597" s="53"/>
      <c r="Y14597" s="55"/>
    </row>
    <row r="14598" spans="21:25" x14ac:dyDescent="0.2">
      <c r="U14598" s="55"/>
      <c r="V14598" s="53"/>
      <c r="W14598" s="53"/>
      <c r="X14598" s="53"/>
      <c r="Y14598" s="55"/>
    </row>
    <row r="14599" spans="21:25" x14ac:dyDescent="0.2">
      <c r="U14599" s="55"/>
      <c r="V14599" s="53"/>
      <c r="W14599" s="53"/>
      <c r="X14599" s="53"/>
      <c r="Y14599" s="55"/>
    </row>
    <row r="14600" spans="21:25" x14ac:dyDescent="0.2">
      <c r="U14600" s="55"/>
      <c r="V14600" s="53"/>
      <c r="W14600" s="53"/>
      <c r="X14600" s="53"/>
      <c r="Y14600" s="55"/>
    </row>
    <row r="14601" spans="21:25" x14ac:dyDescent="0.2">
      <c r="U14601" s="55"/>
      <c r="V14601" s="53"/>
      <c r="W14601" s="53"/>
      <c r="X14601" s="53"/>
      <c r="Y14601" s="55"/>
    </row>
    <row r="14602" spans="21:25" x14ac:dyDescent="0.2">
      <c r="U14602" s="55"/>
      <c r="V14602" s="53"/>
      <c r="W14602" s="53"/>
      <c r="X14602" s="53"/>
      <c r="Y14602" s="55"/>
    </row>
    <row r="14603" spans="21:25" x14ac:dyDescent="0.2">
      <c r="U14603" s="55"/>
      <c r="V14603" s="53"/>
      <c r="W14603" s="53"/>
      <c r="X14603" s="53"/>
      <c r="Y14603" s="55"/>
    </row>
    <row r="14604" spans="21:25" x14ac:dyDescent="0.2">
      <c r="U14604" s="55"/>
      <c r="V14604" s="53"/>
      <c r="W14604" s="53"/>
      <c r="X14604" s="53"/>
      <c r="Y14604" s="55"/>
    </row>
    <row r="14605" spans="21:25" x14ac:dyDescent="0.2">
      <c r="U14605" s="55"/>
      <c r="V14605" s="53"/>
      <c r="W14605" s="53"/>
      <c r="X14605" s="53"/>
      <c r="Y14605" s="55"/>
    </row>
    <row r="14606" spans="21:25" x14ac:dyDescent="0.2">
      <c r="U14606" s="55"/>
      <c r="V14606" s="53"/>
      <c r="W14606" s="53"/>
      <c r="X14606" s="53"/>
      <c r="Y14606" s="55"/>
    </row>
    <row r="14607" spans="21:25" x14ac:dyDescent="0.2">
      <c r="U14607" s="55"/>
      <c r="V14607" s="53"/>
      <c r="W14607" s="53"/>
      <c r="X14607" s="53"/>
      <c r="Y14607" s="55"/>
    </row>
    <row r="14608" spans="21:25" x14ac:dyDescent="0.2">
      <c r="U14608" s="55"/>
      <c r="V14608" s="53"/>
      <c r="W14608" s="53"/>
      <c r="X14608" s="53"/>
      <c r="Y14608" s="55"/>
    </row>
    <row r="14609" spans="21:25" x14ac:dyDescent="0.2">
      <c r="U14609" s="55"/>
      <c r="V14609" s="53"/>
      <c r="W14609" s="53"/>
      <c r="X14609" s="53"/>
      <c r="Y14609" s="55"/>
    </row>
    <row r="14610" spans="21:25" x14ac:dyDescent="0.2">
      <c r="U14610" s="55"/>
      <c r="V14610" s="53"/>
      <c r="W14610" s="53"/>
      <c r="X14610" s="53"/>
      <c r="Y14610" s="55"/>
    </row>
    <row r="14611" spans="21:25" x14ac:dyDescent="0.2">
      <c r="U14611" s="55"/>
      <c r="V14611" s="53"/>
      <c r="W14611" s="53"/>
      <c r="X14611" s="53"/>
      <c r="Y14611" s="55"/>
    </row>
    <row r="14612" spans="21:25" x14ac:dyDescent="0.2">
      <c r="U14612" s="55"/>
      <c r="V14612" s="53"/>
      <c r="W14612" s="53"/>
      <c r="X14612" s="53"/>
      <c r="Y14612" s="55"/>
    </row>
    <row r="14613" spans="21:25" x14ac:dyDescent="0.2">
      <c r="U14613" s="55"/>
      <c r="V14613" s="53"/>
      <c r="W14613" s="53"/>
      <c r="X14613" s="53"/>
      <c r="Y14613" s="55"/>
    </row>
    <row r="14614" spans="21:25" x14ac:dyDescent="0.2">
      <c r="U14614" s="55"/>
      <c r="V14614" s="53"/>
      <c r="W14614" s="53"/>
      <c r="X14614" s="53"/>
      <c r="Y14614" s="55"/>
    </row>
    <row r="14615" spans="21:25" x14ac:dyDescent="0.2">
      <c r="U14615" s="55"/>
      <c r="V14615" s="53"/>
      <c r="W14615" s="53"/>
      <c r="X14615" s="53"/>
      <c r="Y14615" s="55"/>
    </row>
    <row r="14616" spans="21:25" x14ac:dyDescent="0.2">
      <c r="U14616" s="55"/>
      <c r="V14616" s="53"/>
      <c r="W14616" s="53"/>
      <c r="X14616" s="53"/>
      <c r="Y14616" s="55"/>
    </row>
    <row r="14617" spans="21:25" x14ac:dyDescent="0.2">
      <c r="U14617" s="55"/>
      <c r="V14617" s="53"/>
      <c r="W14617" s="53"/>
      <c r="X14617" s="53"/>
      <c r="Y14617" s="55"/>
    </row>
    <row r="14618" spans="21:25" x14ac:dyDescent="0.2">
      <c r="U14618" s="55"/>
      <c r="V14618" s="53"/>
      <c r="W14618" s="53"/>
      <c r="X14618" s="53"/>
      <c r="Y14618" s="55"/>
    </row>
    <row r="14619" spans="21:25" x14ac:dyDescent="0.2">
      <c r="U14619" s="55"/>
      <c r="V14619" s="53"/>
      <c r="W14619" s="53"/>
      <c r="X14619" s="53"/>
      <c r="Y14619" s="55"/>
    </row>
    <row r="14620" spans="21:25" x14ac:dyDescent="0.2">
      <c r="U14620" s="55"/>
      <c r="V14620" s="53"/>
      <c r="W14620" s="53"/>
      <c r="X14620" s="53"/>
      <c r="Y14620" s="55"/>
    </row>
    <row r="14621" spans="21:25" x14ac:dyDescent="0.2">
      <c r="U14621" s="55"/>
      <c r="V14621" s="53"/>
      <c r="W14621" s="53"/>
      <c r="X14621" s="53"/>
      <c r="Y14621" s="55"/>
    </row>
    <row r="14622" spans="21:25" x14ac:dyDescent="0.2">
      <c r="U14622" s="55"/>
      <c r="V14622" s="53"/>
      <c r="W14622" s="53"/>
      <c r="X14622" s="53"/>
      <c r="Y14622" s="55"/>
    </row>
    <row r="14623" spans="21:25" x14ac:dyDescent="0.2">
      <c r="U14623" s="55"/>
      <c r="V14623" s="53"/>
      <c r="W14623" s="53"/>
      <c r="X14623" s="53"/>
      <c r="Y14623" s="55"/>
    </row>
    <row r="14624" spans="21:25" x14ac:dyDescent="0.2">
      <c r="U14624" s="55"/>
      <c r="V14624" s="53"/>
      <c r="W14624" s="53"/>
      <c r="X14624" s="53"/>
      <c r="Y14624" s="55"/>
    </row>
    <row r="14625" spans="21:25" x14ac:dyDescent="0.2">
      <c r="U14625" s="55"/>
      <c r="V14625" s="53"/>
      <c r="W14625" s="53"/>
      <c r="X14625" s="53"/>
      <c r="Y14625" s="55"/>
    </row>
    <row r="14626" spans="21:25" x14ac:dyDescent="0.2">
      <c r="U14626" s="55"/>
      <c r="V14626" s="53"/>
      <c r="W14626" s="53"/>
      <c r="X14626" s="53"/>
      <c r="Y14626" s="55"/>
    </row>
    <row r="14627" spans="21:25" x14ac:dyDescent="0.2">
      <c r="U14627" s="55"/>
      <c r="V14627" s="53"/>
      <c r="W14627" s="53"/>
      <c r="X14627" s="53"/>
      <c r="Y14627" s="55"/>
    </row>
    <row r="14628" spans="21:25" x14ac:dyDescent="0.2">
      <c r="U14628" s="55"/>
      <c r="V14628" s="53"/>
      <c r="W14628" s="53"/>
      <c r="X14628" s="53"/>
      <c r="Y14628" s="55"/>
    </row>
    <row r="14629" spans="21:25" x14ac:dyDescent="0.2">
      <c r="U14629" s="55"/>
      <c r="V14629" s="53"/>
      <c r="W14629" s="53"/>
      <c r="X14629" s="53"/>
      <c r="Y14629" s="55"/>
    </row>
    <row r="14630" spans="21:25" x14ac:dyDescent="0.2">
      <c r="U14630" s="55"/>
      <c r="V14630" s="53"/>
      <c r="W14630" s="53"/>
      <c r="X14630" s="53"/>
      <c r="Y14630" s="55"/>
    </row>
    <row r="14631" spans="21:25" x14ac:dyDescent="0.2">
      <c r="U14631" s="55"/>
      <c r="V14631" s="53"/>
      <c r="W14631" s="53"/>
      <c r="X14631" s="53"/>
      <c r="Y14631" s="55"/>
    </row>
    <row r="14632" spans="21:25" x14ac:dyDescent="0.2">
      <c r="U14632" s="55"/>
      <c r="V14632" s="53"/>
      <c r="W14632" s="53"/>
      <c r="X14632" s="53"/>
      <c r="Y14632" s="55"/>
    </row>
    <row r="14633" spans="21:25" x14ac:dyDescent="0.2">
      <c r="U14633" s="55"/>
      <c r="V14633" s="53"/>
      <c r="W14633" s="53"/>
      <c r="X14633" s="53"/>
      <c r="Y14633" s="55"/>
    </row>
    <row r="14634" spans="21:25" x14ac:dyDescent="0.2">
      <c r="U14634" s="55"/>
      <c r="V14634" s="53"/>
      <c r="W14634" s="53"/>
      <c r="X14634" s="53"/>
      <c r="Y14634" s="55"/>
    </row>
    <row r="14635" spans="21:25" x14ac:dyDescent="0.2">
      <c r="U14635" s="55"/>
      <c r="V14635" s="53"/>
      <c r="W14635" s="53"/>
      <c r="X14635" s="53"/>
      <c r="Y14635" s="55"/>
    </row>
    <row r="14636" spans="21:25" x14ac:dyDescent="0.2">
      <c r="U14636" s="55"/>
      <c r="V14636" s="53"/>
      <c r="W14636" s="53"/>
      <c r="X14636" s="53"/>
      <c r="Y14636" s="55"/>
    </row>
    <row r="14637" spans="21:25" x14ac:dyDescent="0.2">
      <c r="U14637" s="55"/>
      <c r="V14637" s="53"/>
      <c r="W14637" s="53"/>
      <c r="X14637" s="53"/>
      <c r="Y14637" s="55"/>
    </row>
    <row r="14638" spans="21:25" x14ac:dyDescent="0.2">
      <c r="U14638" s="55"/>
      <c r="V14638" s="53"/>
      <c r="W14638" s="53"/>
      <c r="X14638" s="53"/>
      <c r="Y14638" s="55"/>
    </row>
    <row r="14639" spans="21:25" x14ac:dyDescent="0.2">
      <c r="U14639" s="55"/>
      <c r="V14639" s="53"/>
      <c r="W14639" s="53"/>
      <c r="X14639" s="53"/>
      <c r="Y14639" s="55"/>
    </row>
    <row r="14640" spans="21:25" x14ac:dyDescent="0.2">
      <c r="U14640" s="55"/>
      <c r="V14640" s="53"/>
      <c r="W14640" s="53"/>
      <c r="X14640" s="53"/>
      <c r="Y14640" s="55"/>
    </row>
    <row r="14641" spans="21:25" x14ac:dyDescent="0.2">
      <c r="U14641" s="55"/>
      <c r="V14641" s="53"/>
      <c r="W14641" s="53"/>
      <c r="X14641" s="53"/>
      <c r="Y14641" s="55"/>
    </row>
    <row r="14642" spans="21:25" x14ac:dyDescent="0.2">
      <c r="U14642" s="55"/>
      <c r="V14642" s="53"/>
      <c r="W14642" s="53"/>
      <c r="X14642" s="53"/>
      <c r="Y14642" s="55"/>
    </row>
    <row r="14643" spans="21:25" x14ac:dyDescent="0.2">
      <c r="U14643" s="55"/>
      <c r="V14643" s="53"/>
      <c r="W14643" s="53"/>
      <c r="X14643" s="53"/>
      <c r="Y14643" s="55"/>
    </row>
    <row r="14644" spans="21:25" x14ac:dyDescent="0.2">
      <c r="U14644" s="55"/>
      <c r="V14644" s="53"/>
      <c r="W14644" s="53"/>
      <c r="X14644" s="53"/>
      <c r="Y14644" s="55"/>
    </row>
    <row r="14645" spans="21:25" x14ac:dyDescent="0.2">
      <c r="U14645" s="55"/>
      <c r="V14645" s="53"/>
      <c r="W14645" s="53"/>
      <c r="X14645" s="53"/>
      <c r="Y14645" s="55"/>
    </row>
    <row r="14646" spans="21:25" x14ac:dyDescent="0.2">
      <c r="U14646" s="55"/>
      <c r="V14646" s="53"/>
      <c r="W14646" s="53"/>
      <c r="X14646" s="53"/>
      <c r="Y14646" s="55"/>
    </row>
    <row r="14647" spans="21:25" x14ac:dyDescent="0.2">
      <c r="U14647" s="55"/>
      <c r="V14647" s="53"/>
      <c r="W14647" s="53"/>
      <c r="X14647" s="53"/>
      <c r="Y14647" s="55"/>
    </row>
    <row r="14648" spans="21:25" x14ac:dyDescent="0.2">
      <c r="U14648" s="55"/>
      <c r="V14648" s="53"/>
      <c r="W14648" s="53"/>
      <c r="X14648" s="53"/>
      <c r="Y14648" s="55"/>
    </row>
    <row r="14649" spans="21:25" x14ac:dyDescent="0.2">
      <c r="U14649" s="55"/>
      <c r="V14649" s="53"/>
      <c r="W14649" s="53"/>
      <c r="X14649" s="53"/>
      <c r="Y14649" s="55"/>
    </row>
    <row r="14650" spans="21:25" x14ac:dyDescent="0.2">
      <c r="U14650" s="55"/>
      <c r="V14650" s="53"/>
      <c r="W14650" s="53"/>
      <c r="X14650" s="53"/>
      <c r="Y14650" s="55"/>
    </row>
    <row r="14651" spans="21:25" x14ac:dyDescent="0.2">
      <c r="U14651" s="55"/>
      <c r="V14651" s="53"/>
      <c r="W14651" s="53"/>
      <c r="X14651" s="53"/>
      <c r="Y14651" s="55"/>
    </row>
    <row r="14652" spans="21:25" x14ac:dyDescent="0.2">
      <c r="U14652" s="55"/>
      <c r="V14652" s="53"/>
      <c r="W14652" s="53"/>
      <c r="X14652" s="53"/>
      <c r="Y14652" s="55"/>
    </row>
    <row r="14653" spans="21:25" x14ac:dyDescent="0.2">
      <c r="U14653" s="55"/>
      <c r="V14653" s="53"/>
      <c r="W14653" s="53"/>
      <c r="X14653" s="53"/>
      <c r="Y14653" s="55"/>
    </row>
    <row r="14654" spans="21:25" x14ac:dyDescent="0.2">
      <c r="U14654" s="55"/>
      <c r="V14654" s="53"/>
      <c r="W14654" s="53"/>
      <c r="X14654" s="53"/>
      <c r="Y14654" s="55"/>
    </row>
    <row r="14655" spans="21:25" x14ac:dyDescent="0.2">
      <c r="U14655" s="55"/>
      <c r="V14655" s="53"/>
      <c r="W14655" s="53"/>
      <c r="X14655" s="53"/>
      <c r="Y14655" s="55"/>
    </row>
    <row r="14656" spans="21:25" x14ac:dyDescent="0.2">
      <c r="U14656" s="55"/>
      <c r="V14656" s="53"/>
      <c r="W14656" s="53"/>
      <c r="X14656" s="53"/>
      <c r="Y14656" s="55"/>
    </row>
    <row r="14657" spans="21:25" x14ac:dyDescent="0.2">
      <c r="U14657" s="55"/>
      <c r="V14657" s="53"/>
      <c r="W14657" s="53"/>
      <c r="X14657" s="53"/>
      <c r="Y14657" s="55"/>
    </row>
    <row r="14658" spans="21:25" x14ac:dyDescent="0.2">
      <c r="U14658" s="55"/>
      <c r="V14658" s="53"/>
      <c r="W14658" s="53"/>
      <c r="X14658" s="53"/>
      <c r="Y14658" s="55"/>
    </row>
    <row r="14659" spans="21:25" x14ac:dyDescent="0.2">
      <c r="U14659" s="55"/>
      <c r="V14659" s="53"/>
      <c r="W14659" s="53"/>
      <c r="X14659" s="53"/>
      <c r="Y14659" s="55"/>
    </row>
    <row r="14660" spans="21:25" x14ac:dyDescent="0.2">
      <c r="U14660" s="55"/>
      <c r="V14660" s="53"/>
      <c r="W14660" s="53"/>
      <c r="X14660" s="53"/>
      <c r="Y14660" s="55"/>
    </row>
    <row r="14661" spans="21:25" x14ac:dyDescent="0.2">
      <c r="U14661" s="55"/>
      <c r="V14661" s="53"/>
      <c r="W14661" s="53"/>
      <c r="X14661" s="53"/>
      <c r="Y14661" s="55"/>
    </row>
    <row r="14662" spans="21:25" x14ac:dyDescent="0.2">
      <c r="U14662" s="55"/>
      <c r="V14662" s="53"/>
      <c r="W14662" s="53"/>
      <c r="X14662" s="53"/>
      <c r="Y14662" s="55"/>
    </row>
    <row r="14663" spans="21:25" x14ac:dyDescent="0.2">
      <c r="U14663" s="55"/>
      <c r="V14663" s="53"/>
      <c r="W14663" s="53"/>
      <c r="X14663" s="53"/>
      <c r="Y14663" s="55"/>
    </row>
    <row r="14664" spans="21:25" x14ac:dyDescent="0.2">
      <c r="U14664" s="55"/>
      <c r="V14664" s="53"/>
      <c r="W14664" s="53"/>
      <c r="X14664" s="53"/>
      <c r="Y14664" s="55"/>
    </row>
    <row r="14665" spans="21:25" x14ac:dyDescent="0.2">
      <c r="U14665" s="55"/>
      <c r="V14665" s="53"/>
      <c r="W14665" s="53"/>
      <c r="X14665" s="53"/>
      <c r="Y14665" s="55"/>
    </row>
    <row r="14666" spans="21:25" x14ac:dyDescent="0.2">
      <c r="U14666" s="55"/>
      <c r="V14666" s="53"/>
      <c r="W14666" s="53"/>
      <c r="X14666" s="53"/>
      <c r="Y14666" s="55"/>
    </row>
    <row r="14667" spans="21:25" x14ac:dyDescent="0.2">
      <c r="U14667" s="55"/>
      <c r="V14667" s="53"/>
      <c r="W14667" s="53"/>
      <c r="X14667" s="53"/>
      <c r="Y14667" s="55"/>
    </row>
    <row r="14668" spans="21:25" x14ac:dyDescent="0.2">
      <c r="U14668" s="55"/>
      <c r="V14668" s="53"/>
      <c r="W14668" s="53"/>
      <c r="X14668" s="53"/>
      <c r="Y14668" s="55"/>
    </row>
    <row r="14669" spans="21:25" x14ac:dyDescent="0.2">
      <c r="U14669" s="55"/>
      <c r="V14669" s="53"/>
      <c r="W14669" s="53"/>
      <c r="X14669" s="53"/>
      <c r="Y14669" s="55"/>
    </row>
    <row r="14670" spans="21:25" x14ac:dyDescent="0.2">
      <c r="U14670" s="55"/>
      <c r="V14670" s="53"/>
      <c r="W14670" s="53"/>
      <c r="X14670" s="53"/>
      <c r="Y14670" s="55"/>
    </row>
    <row r="14671" spans="21:25" x14ac:dyDescent="0.2">
      <c r="U14671" s="55"/>
      <c r="V14671" s="53"/>
      <c r="W14671" s="53"/>
      <c r="X14671" s="53"/>
      <c r="Y14671" s="55"/>
    </row>
    <row r="14672" spans="21:25" x14ac:dyDescent="0.2">
      <c r="U14672" s="55"/>
      <c r="V14672" s="53"/>
      <c r="W14672" s="53"/>
      <c r="X14672" s="53"/>
      <c r="Y14672" s="55"/>
    </row>
    <row r="14673" spans="21:25" x14ac:dyDescent="0.2">
      <c r="U14673" s="55"/>
      <c r="V14673" s="53"/>
      <c r="W14673" s="53"/>
      <c r="X14673" s="53"/>
      <c r="Y14673" s="55"/>
    </row>
    <row r="14674" spans="21:25" x14ac:dyDescent="0.2">
      <c r="U14674" s="55"/>
      <c r="V14674" s="53"/>
      <c r="W14674" s="53"/>
      <c r="X14674" s="53"/>
      <c r="Y14674" s="55"/>
    </row>
    <row r="14675" spans="21:25" x14ac:dyDescent="0.2">
      <c r="U14675" s="55"/>
      <c r="V14675" s="53"/>
      <c r="W14675" s="53"/>
      <c r="X14675" s="53"/>
      <c r="Y14675" s="55"/>
    </row>
    <row r="14676" spans="21:25" x14ac:dyDescent="0.2">
      <c r="U14676" s="55"/>
      <c r="V14676" s="53"/>
      <c r="W14676" s="53"/>
      <c r="X14676" s="53"/>
      <c r="Y14676" s="55"/>
    </row>
    <row r="14677" spans="21:25" x14ac:dyDescent="0.2">
      <c r="U14677" s="55"/>
      <c r="V14677" s="53"/>
      <c r="W14677" s="53"/>
      <c r="X14677" s="53"/>
      <c r="Y14677" s="55"/>
    </row>
    <row r="14678" spans="21:25" x14ac:dyDescent="0.2">
      <c r="U14678" s="55"/>
      <c r="V14678" s="53"/>
      <c r="W14678" s="53"/>
      <c r="X14678" s="53"/>
      <c r="Y14678" s="55"/>
    </row>
    <row r="14679" spans="21:25" x14ac:dyDescent="0.2">
      <c r="U14679" s="55"/>
      <c r="V14679" s="53"/>
      <c r="W14679" s="53"/>
      <c r="X14679" s="53"/>
      <c r="Y14679" s="55"/>
    </row>
    <row r="14680" spans="21:25" x14ac:dyDescent="0.2">
      <c r="U14680" s="55"/>
      <c r="V14680" s="53"/>
      <c r="W14680" s="53"/>
      <c r="X14680" s="53"/>
      <c r="Y14680" s="55"/>
    </row>
    <row r="14681" spans="21:25" x14ac:dyDescent="0.2">
      <c r="U14681" s="55"/>
      <c r="V14681" s="53"/>
      <c r="W14681" s="53"/>
      <c r="X14681" s="53"/>
      <c r="Y14681" s="55"/>
    </row>
    <row r="14682" spans="21:25" x14ac:dyDescent="0.2">
      <c r="U14682" s="55"/>
      <c r="V14682" s="53"/>
      <c r="W14682" s="53"/>
      <c r="X14682" s="53"/>
      <c r="Y14682" s="55"/>
    </row>
    <row r="14683" spans="21:25" x14ac:dyDescent="0.2">
      <c r="U14683" s="55"/>
      <c r="V14683" s="53"/>
      <c r="W14683" s="53"/>
      <c r="X14683" s="53"/>
      <c r="Y14683" s="55"/>
    </row>
    <row r="14684" spans="21:25" x14ac:dyDescent="0.2">
      <c r="U14684" s="55"/>
      <c r="V14684" s="53"/>
      <c r="W14684" s="53"/>
      <c r="X14684" s="53"/>
      <c r="Y14684" s="55"/>
    </row>
    <row r="14685" spans="21:25" x14ac:dyDescent="0.2">
      <c r="U14685" s="55"/>
      <c r="V14685" s="53"/>
      <c r="W14685" s="53"/>
      <c r="X14685" s="53"/>
      <c r="Y14685" s="55"/>
    </row>
    <row r="14686" spans="21:25" x14ac:dyDescent="0.2">
      <c r="U14686" s="55"/>
      <c r="V14686" s="53"/>
      <c r="W14686" s="53"/>
      <c r="X14686" s="53"/>
      <c r="Y14686" s="55"/>
    </row>
    <row r="14687" spans="21:25" x14ac:dyDescent="0.2">
      <c r="U14687" s="55"/>
      <c r="V14687" s="53"/>
      <c r="W14687" s="53"/>
      <c r="X14687" s="53"/>
      <c r="Y14687" s="55"/>
    </row>
    <row r="14688" spans="21:25" x14ac:dyDescent="0.2">
      <c r="U14688" s="55"/>
      <c r="V14688" s="53"/>
      <c r="W14688" s="53"/>
      <c r="X14688" s="53"/>
      <c r="Y14688" s="55"/>
    </row>
    <row r="14689" spans="21:25" x14ac:dyDescent="0.2">
      <c r="U14689" s="55"/>
      <c r="V14689" s="53"/>
      <c r="W14689" s="53"/>
      <c r="X14689" s="53"/>
      <c r="Y14689" s="55"/>
    </row>
    <row r="14690" spans="21:25" x14ac:dyDescent="0.2">
      <c r="U14690" s="55"/>
      <c r="V14690" s="53"/>
      <c r="W14690" s="53"/>
      <c r="X14690" s="53"/>
      <c r="Y14690" s="55"/>
    </row>
    <row r="14691" spans="21:25" x14ac:dyDescent="0.2">
      <c r="U14691" s="55"/>
      <c r="V14691" s="53"/>
      <c r="W14691" s="53"/>
      <c r="X14691" s="53"/>
      <c r="Y14691" s="55"/>
    </row>
    <row r="14692" spans="21:25" x14ac:dyDescent="0.2">
      <c r="U14692" s="55"/>
      <c r="V14692" s="53"/>
      <c r="W14692" s="53"/>
      <c r="X14692" s="53"/>
      <c r="Y14692" s="55"/>
    </row>
    <row r="14693" spans="21:25" x14ac:dyDescent="0.2">
      <c r="U14693" s="55"/>
      <c r="V14693" s="53"/>
      <c r="W14693" s="53"/>
      <c r="X14693" s="53"/>
      <c r="Y14693" s="55"/>
    </row>
    <row r="14694" spans="21:25" x14ac:dyDescent="0.2">
      <c r="U14694" s="55"/>
      <c r="V14694" s="53"/>
      <c r="W14694" s="53"/>
      <c r="X14694" s="53"/>
      <c r="Y14694" s="55"/>
    </row>
    <row r="14695" spans="21:25" x14ac:dyDescent="0.2">
      <c r="U14695" s="55"/>
      <c r="V14695" s="53"/>
      <c r="W14695" s="53"/>
      <c r="X14695" s="53"/>
      <c r="Y14695" s="55"/>
    </row>
    <row r="14696" spans="21:25" x14ac:dyDescent="0.2">
      <c r="U14696" s="55"/>
      <c r="V14696" s="53"/>
      <c r="W14696" s="53"/>
      <c r="X14696" s="53"/>
      <c r="Y14696" s="55"/>
    </row>
    <row r="14697" spans="21:25" x14ac:dyDescent="0.2">
      <c r="U14697" s="55"/>
      <c r="V14697" s="53"/>
      <c r="W14697" s="53"/>
      <c r="X14697" s="53"/>
      <c r="Y14697" s="55"/>
    </row>
    <row r="14698" spans="21:25" x14ac:dyDescent="0.2">
      <c r="U14698" s="55"/>
      <c r="V14698" s="53"/>
      <c r="W14698" s="53"/>
      <c r="X14698" s="53"/>
      <c r="Y14698" s="55"/>
    </row>
    <row r="14699" spans="21:25" x14ac:dyDescent="0.2">
      <c r="U14699" s="55"/>
      <c r="V14699" s="53"/>
      <c r="W14699" s="53"/>
      <c r="X14699" s="53"/>
      <c r="Y14699" s="55"/>
    </row>
    <row r="14700" spans="21:25" x14ac:dyDescent="0.2">
      <c r="U14700" s="55"/>
      <c r="V14700" s="53"/>
      <c r="W14700" s="53"/>
      <c r="X14700" s="53"/>
      <c r="Y14700" s="55"/>
    </row>
    <row r="14701" spans="21:25" x14ac:dyDescent="0.2">
      <c r="U14701" s="55"/>
      <c r="V14701" s="53"/>
      <c r="W14701" s="53"/>
      <c r="X14701" s="53"/>
      <c r="Y14701" s="55"/>
    </row>
    <row r="14702" spans="21:25" x14ac:dyDescent="0.2">
      <c r="U14702" s="55"/>
      <c r="V14702" s="53"/>
      <c r="W14702" s="53"/>
      <c r="X14702" s="53"/>
      <c r="Y14702" s="55"/>
    </row>
    <row r="14703" spans="21:25" x14ac:dyDescent="0.2">
      <c r="U14703" s="55"/>
      <c r="V14703" s="53"/>
      <c r="W14703" s="53"/>
      <c r="X14703" s="53"/>
      <c r="Y14703" s="55"/>
    </row>
    <row r="14704" spans="21:25" x14ac:dyDescent="0.2">
      <c r="U14704" s="55"/>
      <c r="V14704" s="53"/>
      <c r="W14704" s="53"/>
      <c r="X14704" s="53"/>
      <c r="Y14704" s="55"/>
    </row>
    <row r="14705" spans="21:25" x14ac:dyDescent="0.2">
      <c r="U14705" s="55"/>
      <c r="V14705" s="53"/>
      <c r="W14705" s="53"/>
      <c r="X14705" s="53"/>
      <c r="Y14705" s="55"/>
    </row>
    <row r="14706" spans="21:25" x14ac:dyDescent="0.2">
      <c r="U14706" s="55"/>
      <c r="V14706" s="53"/>
      <c r="W14706" s="53"/>
      <c r="X14706" s="53"/>
      <c r="Y14706" s="55"/>
    </row>
    <row r="14707" spans="21:25" x14ac:dyDescent="0.2">
      <c r="U14707" s="55"/>
      <c r="V14707" s="53"/>
      <c r="W14707" s="53"/>
      <c r="X14707" s="53"/>
      <c r="Y14707" s="55"/>
    </row>
    <row r="14708" spans="21:25" x14ac:dyDescent="0.2">
      <c r="U14708" s="55"/>
      <c r="V14708" s="53"/>
      <c r="W14708" s="53"/>
      <c r="X14708" s="53"/>
      <c r="Y14708" s="55"/>
    </row>
    <row r="14709" spans="21:25" x14ac:dyDescent="0.2">
      <c r="U14709" s="55"/>
      <c r="V14709" s="53"/>
      <c r="W14709" s="53"/>
      <c r="X14709" s="53"/>
      <c r="Y14709" s="55"/>
    </row>
    <row r="14710" spans="21:25" x14ac:dyDescent="0.2">
      <c r="U14710" s="55"/>
      <c r="V14710" s="53"/>
      <c r="W14710" s="53"/>
      <c r="X14710" s="53"/>
      <c r="Y14710" s="55"/>
    </row>
    <row r="14711" spans="21:25" x14ac:dyDescent="0.2">
      <c r="U14711" s="55"/>
      <c r="V14711" s="53"/>
      <c r="W14711" s="53"/>
      <c r="X14711" s="53"/>
      <c r="Y14711" s="55"/>
    </row>
    <row r="14712" spans="21:25" x14ac:dyDescent="0.2">
      <c r="U14712" s="55"/>
      <c r="V14712" s="53"/>
      <c r="W14712" s="53"/>
      <c r="X14712" s="53"/>
      <c r="Y14712" s="55"/>
    </row>
    <row r="14713" spans="21:25" x14ac:dyDescent="0.2">
      <c r="U14713" s="55"/>
      <c r="V14713" s="53"/>
      <c r="W14713" s="53"/>
      <c r="X14713" s="53"/>
      <c r="Y14713" s="55"/>
    </row>
    <row r="14714" spans="21:25" x14ac:dyDescent="0.2">
      <c r="U14714" s="55"/>
      <c r="V14714" s="53"/>
      <c r="W14714" s="53"/>
      <c r="X14714" s="53"/>
      <c r="Y14714" s="55"/>
    </row>
    <row r="14715" spans="21:25" x14ac:dyDescent="0.2">
      <c r="U14715" s="55"/>
      <c r="V14715" s="53"/>
      <c r="W14715" s="53"/>
      <c r="X14715" s="53"/>
      <c r="Y14715" s="55"/>
    </row>
    <row r="14716" spans="21:25" x14ac:dyDescent="0.2">
      <c r="U14716" s="55"/>
      <c r="V14716" s="53"/>
      <c r="W14716" s="53"/>
      <c r="X14716" s="53"/>
      <c r="Y14716" s="55"/>
    </row>
    <row r="14717" spans="21:25" x14ac:dyDescent="0.2">
      <c r="U14717" s="55"/>
      <c r="V14717" s="53"/>
      <c r="W14717" s="53"/>
      <c r="X14717" s="53"/>
      <c r="Y14717" s="55"/>
    </row>
    <row r="14718" spans="21:25" x14ac:dyDescent="0.2">
      <c r="U14718" s="55"/>
      <c r="V14718" s="53"/>
      <c r="W14718" s="53"/>
      <c r="X14718" s="53"/>
      <c r="Y14718" s="55"/>
    </row>
    <row r="14719" spans="21:25" x14ac:dyDescent="0.2">
      <c r="U14719" s="55"/>
      <c r="V14719" s="53"/>
      <c r="W14719" s="53"/>
      <c r="X14719" s="53"/>
      <c r="Y14719" s="55"/>
    </row>
    <row r="14720" spans="21:25" x14ac:dyDescent="0.2">
      <c r="U14720" s="55"/>
      <c r="V14720" s="53"/>
      <c r="W14720" s="53"/>
      <c r="X14720" s="53"/>
      <c r="Y14720" s="55"/>
    </row>
    <row r="14721" spans="21:25" x14ac:dyDescent="0.2">
      <c r="U14721" s="55"/>
      <c r="V14721" s="53"/>
      <c r="W14721" s="53"/>
      <c r="X14721" s="53"/>
      <c r="Y14721" s="55"/>
    </row>
    <row r="14722" spans="21:25" x14ac:dyDescent="0.2">
      <c r="U14722" s="55"/>
      <c r="V14722" s="53"/>
      <c r="W14722" s="53"/>
      <c r="X14722" s="53"/>
      <c r="Y14722" s="55"/>
    </row>
    <row r="14723" spans="21:25" x14ac:dyDescent="0.2">
      <c r="U14723" s="55"/>
      <c r="V14723" s="53"/>
      <c r="W14723" s="53"/>
      <c r="X14723" s="53"/>
      <c r="Y14723" s="55"/>
    </row>
    <row r="14724" spans="21:25" x14ac:dyDescent="0.2">
      <c r="U14724" s="55"/>
      <c r="V14724" s="53"/>
      <c r="W14724" s="53"/>
      <c r="X14724" s="53"/>
      <c r="Y14724" s="55"/>
    </row>
    <row r="14725" spans="21:25" x14ac:dyDescent="0.2">
      <c r="U14725" s="55"/>
      <c r="V14725" s="53"/>
      <c r="W14725" s="53"/>
      <c r="X14725" s="53"/>
      <c r="Y14725" s="55"/>
    </row>
    <row r="14726" spans="21:25" x14ac:dyDescent="0.2">
      <c r="U14726" s="55"/>
      <c r="V14726" s="53"/>
      <c r="W14726" s="53"/>
      <c r="X14726" s="53"/>
      <c r="Y14726" s="55"/>
    </row>
    <row r="14727" spans="21:25" x14ac:dyDescent="0.2">
      <c r="U14727" s="55"/>
      <c r="V14727" s="53"/>
      <c r="W14727" s="53"/>
      <c r="X14727" s="53"/>
      <c r="Y14727" s="55"/>
    </row>
    <row r="14728" spans="21:25" x14ac:dyDescent="0.2">
      <c r="U14728" s="55"/>
      <c r="V14728" s="53"/>
      <c r="W14728" s="53"/>
      <c r="X14728" s="53"/>
      <c r="Y14728" s="55"/>
    </row>
    <row r="14729" spans="21:25" x14ac:dyDescent="0.2">
      <c r="U14729" s="55"/>
      <c r="V14729" s="53"/>
      <c r="W14729" s="53"/>
      <c r="X14729" s="53"/>
      <c r="Y14729" s="55"/>
    </row>
    <row r="14730" spans="21:25" x14ac:dyDescent="0.2">
      <c r="U14730" s="55"/>
      <c r="V14730" s="53"/>
      <c r="W14730" s="53"/>
      <c r="X14730" s="53"/>
      <c r="Y14730" s="55"/>
    </row>
    <row r="14731" spans="21:25" x14ac:dyDescent="0.2">
      <c r="U14731" s="55"/>
      <c r="V14731" s="53"/>
      <c r="W14731" s="53"/>
      <c r="X14731" s="53"/>
      <c r="Y14731" s="55"/>
    </row>
    <row r="14732" spans="21:25" x14ac:dyDescent="0.2">
      <c r="U14732" s="55"/>
      <c r="V14732" s="53"/>
      <c r="W14732" s="53"/>
      <c r="X14732" s="53"/>
      <c r="Y14732" s="55"/>
    </row>
    <row r="14733" spans="21:25" x14ac:dyDescent="0.2">
      <c r="U14733" s="55"/>
      <c r="V14733" s="53"/>
      <c r="W14733" s="53"/>
      <c r="X14733" s="53"/>
      <c r="Y14733" s="55"/>
    </row>
    <row r="14734" spans="21:25" x14ac:dyDescent="0.2">
      <c r="U14734" s="55"/>
      <c r="V14734" s="53"/>
      <c r="W14734" s="53"/>
      <c r="X14734" s="53"/>
      <c r="Y14734" s="55"/>
    </row>
    <row r="14735" spans="21:25" x14ac:dyDescent="0.2">
      <c r="U14735" s="55"/>
      <c r="V14735" s="53"/>
      <c r="W14735" s="53"/>
      <c r="X14735" s="53"/>
      <c r="Y14735" s="55"/>
    </row>
    <row r="14736" spans="21:25" x14ac:dyDescent="0.2">
      <c r="U14736" s="55"/>
      <c r="V14736" s="53"/>
      <c r="W14736" s="53"/>
      <c r="X14736" s="53"/>
      <c r="Y14736" s="55"/>
    </row>
    <row r="14737" spans="21:25" x14ac:dyDescent="0.2">
      <c r="U14737" s="55"/>
      <c r="V14737" s="53"/>
      <c r="W14737" s="53"/>
      <c r="X14737" s="53"/>
      <c r="Y14737" s="55"/>
    </row>
    <row r="14738" spans="21:25" x14ac:dyDescent="0.2">
      <c r="U14738" s="55"/>
      <c r="V14738" s="53"/>
      <c r="W14738" s="53"/>
      <c r="X14738" s="53"/>
      <c r="Y14738" s="55"/>
    </row>
    <row r="14739" spans="21:25" x14ac:dyDescent="0.2">
      <c r="U14739" s="55"/>
      <c r="V14739" s="53"/>
      <c r="W14739" s="53"/>
      <c r="X14739" s="53"/>
      <c r="Y14739" s="55"/>
    </row>
    <row r="14740" spans="21:25" x14ac:dyDescent="0.2">
      <c r="U14740" s="55"/>
      <c r="V14740" s="53"/>
      <c r="W14740" s="53"/>
      <c r="X14740" s="53"/>
      <c r="Y14740" s="55"/>
    </row>
    <row r="14741" spans="21:25" x14ac:dyDescent="0.2">
      <c r="U14741" s="55"/>
      <c r="V14741" s="53"/>
      <c r="W14741" s="53"/>
      <c r="X14741" s="53"/>
      <c r="Y14741" s="55"/>
    </row>
    <row r="14742" spans="21:25" x14ac:dyDescent="0.2">
      <c r="U14742" s="55"/>
      <c r="V14742" s="53"/>
      <c r="W14742" s="53"/>
      <c r="X14742" s="53"/>
      <c r="Y14742" s="55"/>
    </row>
    <row r="14743" spans="21:25" x14ac:dyDescent="0.2">
      <c r="U14743" s="55"/>
      <c r="V14743" s="53"/>
      <c r="W14743" s="53"/>
      <c r="X14743" s="53"/>
      <c r="Y14743" s="55"/>
    </row>
    <row r="14744" spans="21:25" x14ac:dyDescent="0.2">
      <c r="U14744" s="55"/>
      <c r="V14744" s="53"/>
      <c r="W14744" s="53"/>
      <c r="X14744" s="53"/>
      <c r="Y14744" s="55"/>
    </row>
    <row r="14745" spans="21:25" x14ac:dyDescent="0.2">
      <c r="U14745" s="55"/>
      <c r="V14745" s="53"/>
      <c r="W14745" s="53"/>
      <c r="X14745" s="53"/>
      <c r="Y14745" s="55"/>
    </row>
    <row r="14746" spans="21:25" x14ac:dyDescent="0.2">
      <c r="U14746" s="55"/>
      <c r="V14746" s="53"/>
      <c r="W14746" s="53"/>
      <c r="X14746" s="53"/>
      <c r="Y14746" s="55"/>
    </row>
    <row r="14747" spans="21:25" x14ac:dyDescent="0.2">
      <c r="U14747" s="55"/>
      <c r="V14747" s="53"/>
      <c r="W14747" s="53"/>
      <c r="X14747" s="53"/>
      <c r="Y14747" s="55"/>
    </row>
    <row r="14748" spans="21:25" x14ac:dyDescent="0.2">
      <c r="U14748" s="55"/>
      <c r="V14748" s="53"/>
      <c r="W14748" s="53"/>
      <c r="X14748" s="53"/>
      <c r="Y14748" s="55"/>
    </row>
    <row r="14749" spans="21:25" x14ac:dyDescent="0.2">
      <c r="U14749" s="55"/>
      <c r="V14749" s="53"/>
      <c r="W14749" s="53"/>
      <c r="X14749" s="53"/>
      <c r="Y14749" s="55"/>
    </row>
    <row r="14750" spans="21:25" x14ac:dyDescent="0.2">
      <c r="U14750" s="55"/>
      <c r="V14750" s="53"/>
      <c r="W14750" s="53"/>
      <c r="X14750" s="53"/>
      <c r="Y14750" s="55"/>
    </row>
    <row r="14751" spans="21:25" x14ac:dyDescent="0.2">
      <c r="U14751" s="55"/>
      <c r="V14751" s="53"/>
      <c r="W14751" s="53"/>
      <c r="X14751" s="53"/>
      <c r="Y14751" s="55"/>
    </row>
    <row r="14752" spans="21:25" x14ac:dyDescent="0.2">
      <c r="U14752" s="55"/>
      <c r="V14752" s="53"/>
      <c r="W14752" s="53"/>
      <c r="X14752" s="53"/>
      <c r="Y14752" s="55"/>
    </row>
    <row r="14753" spans="21:25" x14ac:dyDescent="0.2">
      <c r="U14753" s="55"/>
      <c r="V14753" s="53"/>
      <c r="W14753" s="53"/>
      <c r="X14753" s="53"/>
      <c r="Y14753" s="55"/>
    </row>
    <row r="14754" spans="21:25" x14ac:dyDescent="0.2">
      <c r="U14754" s="55"/>
      <c r="V14754" s="53"/>
      <c r="W14754" s="53"/>
      <c r="X14754" s="53"/>
      <c r="Y14754" s="55"/>
    </row>
    <row r="14755" spans="21:25" x14ac:dyDescent="0.2">
      <c r="U14755" s="55"/>
      <c r="V14755" s="53"/>
      <c r="W14755" s="53"/>
      <c r="X14755" s="53"/>
      <c r="Y14755" s="55"/>
    </row>
    <row r="14756" spans="21:25" x14ac:dyDescent="0.2">
      <c r="U14756" s="55"/>
      <c r="V14756" s="53"/>
      <c r="W14756" s="53"/>
      <c r="X14756" s="53"/>
      <c r="Y14756" s="55"/>
    </row>
    <row r="14757" spans="21:25" x14ac:dyDescent="0.2">
      <c r="U14757" s="55"/>
      <c r="V14757" s="53"/>
      <c r="W14757" s="53"/>
      <c r="X14757" s="53"/>
      <c r="Y14757" s="55"/>
    </row>
    <row r="14758" spans="21:25" x14ac:dyDescent="0.2">
      <c r="U14758" s="55"/>
      <c r="V14758" s="53"/>
      <c r="W14758" s="53"/>
      <c r="X14758" s="53"/>
      <c r="Y14758" s="55"/>
    </row>
    <row r="14759" spans="21:25" x14ac:dyDescent="0.2">
      <c r="U14759" s="55"/>
      <c r="V14759" s="53"/>
      <c r="W14759" s="53"/>
      <c r="X14759" s="53"/>
      <c r="Y14759" s="55"/>
    </row>
    <row r="14760" spans="21:25" x14ac:dyDescent="0.2">
      <c r="U14760" s="55"/>
      <c r="V14760" s="53"/>
      <c r="W14760" s="53"/>
      <c r="X14760" s="53"/>
      <c r="Y14760" s="55"/>
    </row>
    <row r="14761" spans="21:25" x14ac:dyDescent="0.2">
      <c r="U14761" s="55"/>
      <c r="V14761" s="53"/>
      <c r="W14761" s="53"/>
      <c r="X14761" s="53"/>
      <c r="Y14761" s="55"/>
    </row>
    <row r="14762" spans="21:25" x14ac:dyDescent="0.2">
      <c r="U14762" s="55"/>
      <c r="V14762" s="53"/>
      <c r="W14762" s="53"/>
      <c r="X14762" s="53"/>
      <c r="Y14762" s="55"/>
    </row>
    <row r="14763" spans="21:25" x14ac:dyDescent="0.2">
      <c r="U14763" s="55"/>
      <c r="V14763" s="53"/>
      <c r="W14763" s="53"/>
      <c r="X14763" s="53"/>
      <c r="Y14763" s="55"/>
    </row>
    <row r="14764" spans="21:25" x14ac:dyDescent="0.2">
      <c r="U14764" s="55"/>
      <c r="V14764" s="53"/>
      <c r="W14764" s="53"/>
      <c r="X14764" s="53"/>
      <c r="Y14764" s="55"/>
    </row>
    <row r="14765" spans="21:25" x14ac:dyDescent="0.2">
      <c r="U14765" s="55"/>
      <c r="V14765" s="53"/>
      <c r="W14765" s="53"/>
      <c r="X14765" s="53"/>
      <c r="Y14765" s="55"/>
    </row>
    <row r="14766" spans="21:25" x14ac:dyDescent="0.2">
      <c r="U14766" s="55"/>
      <c r="V14766" s="53"/>
      <c r="W14766" s="53"/>
      <c r="X14766" s="53"/>
      <c r="Y14766" s="55"/>
    </row>
    <row r="14767" spans="21:25" x14ac:dyDescent="0.2">
      <c r="U14767" s="55"/>
      <c r="V14767" s="53"/>
      <c r="W14767" s="53"/>
      <c r="X14767" s="53"/>
      <c r="Y14767" s="55"/>
    </row>
    <row r="14768" spans="21:25" x14ac:dyDescent="0.2">
      <c r="U14768" s="55"/>
      <c r="V14768" s="53"/>
      <c r="W14768" s="53"/>
      <c r="X14768" s="53"/>
      <c r="Y14768" s="55"/>
    </row>
    <row r="14769" spans="21:25" x14ac:dyDescent="0.2">
      <c r="U14769" s="55"/>
      <c r="V14769" s="53"/>
      <c r="W14769" s="53"/>
      <c r="X14769" s="53"/>
      <c r="Y14769" s="55"/>
    </row>
    <row r="14770" spans="21:25" x14ac:dyDescent="0.2">
      <c r="U14770" s="55"/>
      <c r="V14770" s="53"/>
      <c r="W14770" s="53"/>
      <c r="X14770" s="53"/>
      <c r="Y14770" s="55"/>
    </row>
    <row r="14771" spans="21:25" x14ac:dyDescent="0.2">
      <c r="U14771" s="55"/>
      <c r="V14771" s="53"/>
      <c r="W14771" s="53"/>
      <c r="X14771" s="53"/>
      <c r="Y14771" s="55"/>
    </row>
    <row r="14772" spans="21:25" x14ac:dyDescent="0.2">
      <c r="U14772" s="55"/>
      <c r="V14772" s="53"/>
      <c r="W14772" s="53"/>
      <c r="X14772" s="53"/>
      <c r="Y14772" s="55"/>
    </row>
    <row r="14773" spans="21:25" x14ac:dyDescent="0.2">
      <c r="U14773" s="55"/>
      <c r="V14773" s="53"/>
      <c r="W14773" s="53"/>
      <c r="X14773" s="53"/>
      <c r="Y14773" s="55"/>
    </row>
    <row r="14774" spans="21:25" x14ac:dyDescent="0.2">
      <c r="U14774" s="55"/>
      <c r="V14774" s="53"/>
      <c r="W14774" s="53"/>
      <c r="X14774" s="53"/>
      <c r="Y14774" s="55"/>
    </row>
    <row r="14775" spans="21:25" x14ac:dyDescent="0.2">
      <c r="U14775" s="55"/>
      <c r="V14775" s="53"/>
      <c r="W14775" s="53"/>
      <c r="X14775" s="53"/>
      <c r="Y14775" s="55"/>
    </row>
    <row r="14776" spans="21:25" x14ac:dyDescent="0.2">
      <c r="U14776" s="55"/>
      <c r="V14776" s="53"/>
      <c r="W14776" s="53"/>
      <c r="X14776" s="53"/>
      <c r="Y14776" s="55"/>
    </row>
    <row r="14777" spans="21:25" x14ac:dyDescent="0.2">
      <c r="U14777" s="55"/>
      <c r="V14777" s="53"/>
      <c r="W14777" s="53"/>
      <c r="X14777" s="53"/>
      <c r="Y14777" s="55"/>
    </row>
    <row r="14778" spans="21:25" x14ac:dyDescent="0.2">
      <c r="U14778" s="55"/>
      <c r="V14778" s="53"/>
      <c r="W14778" s="53"/>
      <c r="X14778" s="53"/>
      <c r="Y14778" s="55"/>
    </row>
    <row r="14779" spans="21:25" x14ac:dyDescent="0.2">
      <c r="U14779" s="55"/>
      <c r="V14779" s="53"/>
      <c r="W14779" s="53"/>
      <c r="X14779" s="53"/>
      <c r="Y14779" s="55"/>
    </row>
    <row r="14780" spans="21:25" x14ac:dyDescent="0.2">
      <c r="U14780" s="55"/>
      <c r="V14780" s="53"/>
      <c r="W14780" s="53"/>
      <c r="X14780" s="53"/>
      <c r="Y14780" s="55"/>
    </row>
    <row r="14781" spans="21:25" x14ac:dyDescent="0.2">
      <c r="U14781" s="55"/>
      <c r="V14781" s="53"/>
      <c r="W14781" s="53"/>
      <c r="X14781" s="53"/>
      <c r="Y14781" s="55"/>
    </row>
    <row r="14782" spans="21:25" x14ac:dyDescent="0.2">
      <c r="U14782" s="55"/>
      <c r="V14782" s="53"/>
      <c r="W14782" s="53"/>
      <c r="X14782" s="53"/>
      <c r="Y14782" s="55"/>
    </row>
    <row r="14783" spans="21:25" x14ac:dyDescent="0.2">
      <c r="U14783" s="55"/>
      <c r="V14783" s="53"/>
      <c r="W14783" s="53"/>
      <c r="X14783" s="53"/>
      <c r="Y14783" s="55"/>
    </row>
    <row r="14784" spans="21:25" x14ac:dyDescent="0.2">
      <c r="U14784" s="55"/>
      <c r="V14784" s="53"/>
      <c r="W14784" s="53"/>
      <c r="X14784" s="53"/>
      <c r="Y14784" s="55"/>
    </row>
    <row r="14785" spans="21:25" x14ac:dyDescent="0.2">
      <c r="U14785" s="55"/>
      <c r="V14785" s="53"/>
      <c r="W14785" s="53"/>
      <c r="X14785" s="53"/>
      <c r="Y14785" s="55"/>
    </row>
    <row r="14786" spans="21:25" x14ac:dyDescent="0.2">
      <c r="U14786" s="55"/>
      <c r="V14786" s="53"/>
      <c r="W14786" s="53"/>
      <c r="X14786" s="53"/>
      <c r="Y14786" s="55"/>
    </row>
    <row r="14787" spans="21:25" x14ac:dyDescent="0.2">
      <c r="U14787" s="55"/>
      <c r="V14787" s="53"/>
      <c r="W14787" s="53"/>
      <c r="X14787" s="53"/>
      <c r="Y14787" s="55"/>
    </row>
    <row r="14788" spans="21:25" x14ac:dyDescent="0.2">
      <c r="U14788" s="55"/>
      <c r="V14788" s="53"/>
      <c r="W14788" s="53"/>
      <c r="X14788" s="53"/>
      <c r="Y14788" s="55"/>
    </row>
    <row r="14789" spans="21:25" x14ac:dyDescent="0.2">
      <c r="U14789" s="55"/>
      <c r="V14789" s="53"/>
      <c r="W14789" s="53"/>
      <c r="X14789" s="53"/>
      <c r="Y14789" s="55"/>
    </row>
    <row r="14790" spans="21:25" x14ac:dyDescent="0.2">
      <c r="U14790" s="55"/>
      <c r="V14790" s="53"/>
      <c r="W14790" s="53"/>
      <c r="X14790" s="53"/>
      <c r="Y14790" s="55"/>
    </row>
    <row r="14791" spans="21:25" x14ac:dyDescent="0.2">
      <c r="U14791" s="55"/>
      <c r="V14791" s="53"/>
      <c r="W14791" s="53"/>
      <c r="X14791" s="53"/>
      <c r="Y14791" s="55"/>
    </row>
    <row r="14792" spans="21:25" x14ac:dyDescent="0.2">
      <c r="U14792" s="55"/>
      <c r="V14792" s="53"/>
      <c r="W14792" s="53"/>
      <c r="X14792" s="53"/>
      <c r="Y14792" s="55"/>
    </row>
    <row r="14793" spans="21:25" x14ac:dyDescent="0.2">
      <c r="U14793" s="55"/>
      <c r="V14793" s="53"/>
      <c r="W14793" s="53"/>
      <c r="X14793" s="53"/>
      <c r="Y14793" s="55"/>
    </row>
    <row r="14794" spans="21:25" x14ac:dyDescent="0.2">
      <c r="U14794" s="55"/>
      <c r="V14794" s="53"/>
      <c r="W14794" s="53"/>
      <c r="X14794" s="53"/>
      <c r="Y14794" s="55"/>
    </row>
    <row r="14795" spans="21:25" x14ac:dyDescent="0.2">
      <c r="U14795" s="55"/>
      <c r="V14795" s="53"/>
      <c r="W14795" s="53"/>
      <c r="X14795" s="53"/>
      <c r="Y14795" s="55"/>
    </row>
    <row r="14796" spans="21:25" x14ac:dyDescent="0.2">
      <c r="U14796" s="55"/>
      <c r="V14796" s="53"/>
      <c r="W14796" s="53"/>
      <c r="X14796" s="53"/>
      <c r="Y14796" s="55"/>
    </row>
    <row r="14797" spans="21:25" x14ac:dyDescent="0.2">
      <c r="U14797" s="55"/>
      <c r="V14797" s="53"/>
      <c r="W14797" s="53"/>
      <c r="X14797" s="53"/>
      <c r="Y14797" s="55"/>
    </row>
    <row r="14798" spans="21:25" x14ac:dyDescent="0.2">
      <c r="U14798" s="55"/>
      <c r="V14798" s="53"/>
      <c r="W14798" s="53"/>
      <c r="X14798" s="53"/>
      <c r="Y14798" s="55"/>
    </row>
    <row r="14799" spans="21:25" x14ac:dyDescent="0.2">
      <c r="U14799" s="55"/>
      <c r="V14799" s="53"/>
      <c r="W14799" s="53"/>
      <c r="X14799" s="53"/>
      <c r="Y14799" s="55"/>
    </row>
    <row r="14800" spans="21:25" x14ac:dyDescent="0.2">
      <c r="U14800" s="55"/>
      <c r="V14800" s="53"/>
      <c r="W14800" s="53"/>
      <c r="X14800" s="53"/>
      <c r="Y14800" s="55"/>
    </row>
    <row r="14801" spans="21:25" x14ac:dyDescent="0.2">
      <c r="U14801" s="55"/>
      <c r="V14801" s="53"/>
      <c r="W14801" s="53"/>
      <c r="X14801" s="53"/>
      <c r="Y14801" s="55"/>
    </row>
    <row r="14802" spans="21:25" x14ac:dyDescent="0.2">
      <c r="U14802" s="55"/>
      <c r="V14802" s="53"/>
      <c r="W14802" s="53"/>
      <c r="X14802" s="53"/>
      <c r="Y14802" s="55"/>
    </row>
    <row r="14803" spans="21:25" x14ac:dyDescent="0.2">
      <c r="U14803" s="55"/>
      <c r="V14803" s="53"/>
      <c r="W14803" s="53"/>
      <c r="X14803" s="53"/>
      <c r="Y14803" s="55"/>
    </row>
    <row r="14804" spans="21:25" x14ac:dyDescent="0.2">
      <c r="U14804" s="55"/>
      <c r="V14804" s="53"/>
      <c r="W14804" s="53"/>
      <c r="X14804" s="53"/>
      <c r="Y14804" s="55"/>
    </row>
    <row r="14805" spans="21:25" x14ac:dyDescent="0.2">
      <c r="U14805" s="55"/>
      <c r="V14805" s="53"/>
      <c r="W14805" s="53"/>
      <c r="X14805" s="53"/>
      <c r="Y14805" s="55"/>
    </row>
    <row r="14806" spans="21:25" x14ac:dyDescent="0.2">
      <c r="U14806" s="55"/>
      <c r="V14806" s="53"/>
      <c r="W14806" s="53"/>
      <c r="X14806" s="53"/>
      <c r="Y14806" s="55"/>
    </row>
    <row r="14807" spans="21:25" x14ac:dyDescent="0.2">
      <c r="U14807" s="55"/>
      <c r="V14807" s="53"/>
      <c r="W14807" s="53"/>
      <c r="X14807" s="53"/>
      <c r="Y14807" s="55"/>
    </row>
    <row r="14808" spans="21:25" x14ac:dyDescent="0.2">
      <c r="U14808" s="55"/>
      <c r="V14808" s="53"/>
      <c r="W14808" s="53"/>
      <c r="X14808" s="53"/>
      <c r="Y14808" s="55"/>
    </row>
    <row r="14809" spans="21:25" x14ac:dyDescent="0.2">
      <c r="U14809" s="55"/>
      <c r="V14809" s="53"/>
      <c r="W14809" s="53"/>
      <c r="X14809" s="53"/>
      <c r="Y14809" s="55"/>
    </row>
    <row r="14810" spans="21:25" x14ac:dyDescent="0.2">
      <c r="U14810" s="55"/>
      <c r="V14810" s="53"/>
      <c r="W14810" s="53"/>
      <c r="X14810" s="53"/>
      <c r="Y14810" s="55"/>
    </row>
    <row r="14811" spans="21:25" x14ac:dyDescent="0.2">
      <c r="U14811" s="55"/>
      <c r="V14811" s="53"/>
      <c r="W14811" s="53"/>
      <c r="X14811" s="53"/>
      <c r="Y14811" s="55"/>
    </row>
    <row r="14812" spans="21:25" x14ac:dyDescent="0.2">
      <c r="U14812" s="55"/>
      <c r="V14812" s="53"/>
      <c r="W14812" s="53"/>
      <c r="X14812" s="53"/>
      <c r="Y14812" s="55"/>
    </row>
    <row r="14813" spans="21:25" x14ac:dyDescent="0.2">
      <c r="U14813" s="55"/>
      <c r="V14813" s="53"/>
      <c r="W14813" s="53"/>
      <c r="X14813" s="53"/>
      <c r="Y14813" s="55"/>
    </row>
    <row r="14814" spans="21:25" x14ac:dyDescent="0.2">
      <c r="U14814" s="55"/>
      <c r="V14814" s="53"/>
      <c r="W14814" s="53"/>
      <c r="X14814" s="53"/>
      <c r="Y14814" s="55"/>
    </row>
    <row r="14815" spans="21:25" x14ac:dyDescent="0.2">
      <c r="U14815" s="55"/>
      <c r="V14815" s="53"/>
      <c r="W14815" s="53"/>
      <c r="X14815" s="53"/>
      <c r="Y14815" s="55"/>
    </row>
    <row r="14816" spans="21:25" x14ac:dyDescent="0.2">
      <c r="U14816" s="55"/>
      <c r="V14816" s="53"/>
      <c r="W14816" s="53"/>
      <c r="X14816" s="53"/>
      <c r="Y14816" s="55"/>
    </row>
    <row r="14817" spans="21:25" x14ac:dyDescent="0.2">
      <c r="U14817" s="55"/>
      <c r="V14817" s="53"/>
      <c r="W14817" s="53"/>
      <c r="X14817" s="53"/>
      <c r="Y14817" s="55"/>
    </row>
    <row r="14818" spans="21:25" x14ac:dyDescent="0.2">
      <c r="U14818" s="55"/>
      <c r="V14818" s="53"/>
      <c r="W14818" s="53"/>
      <c r="X14818" s="53"/>
      <c r="Y14818" s="55"/>
    </row>
    <row r="14819" spans="21:25" x14ac:dyDescent="0.2">
      <c r="U14819" s="55"/>
      <c r="V14819" s="53"/>
      <c r="W14819" s="53"/>
      <c r="X14819" s="53"/>
      <c r="Y14819" s="55"/>
    </row>
    <row r="14820" spans="21:25" x14ac:dyDescent="0.2">
      <c r="U14820" s="55"/>
      <c r="V14820" s="53"/>
      <c r="W14820" s="53"/>
      <c r="X14820" s="53"/>
      <c r="Y14820" s="55"/>
    </row>
    <row r="14821" spans="21:25" x14ac:dyDescent="0.2">
      <c r="U14821" s="55"/>
      <c r="V14821" s="53"/>
      <c r="W14821" s="53"/>
      <c r="X14821" s="53"/>
      <c r="Y14821" s="55"/>
    </row>
    <row r="14822" spans="21:25" x14ac:dyDescent="0.2">
      <c r="U14822" s="55"/>
      <c r="V14822" s="53"/>
      <c r="W14822" s="53"/>
      <c r="X14822" s="53"/>
      <c r="Y14822" s="55"/>
    </row>
    <row r="14823" spans="21:25" x14ac:dyDescent="0.2">
      <c r="U14823" s="55"/>
      <c r="V14823" s="53"/>
      <c r="W14823" s="53"/>
      <c r="X14823" s="53"/>
      <c r="Y14823" s="55"/>
    </row>
    <row r="14824" spans="21:25" x14ac:dyDescent="0.2">
      <c r="U14824" s="55"/>
      <c r="V14824" s="53"/>
      <c r="W14824" s="53"/>
      <c r="X14824" s="53"/>
      <c r="Y14824" s="55"/>
    </row>
    <row r="14825" spans="21:25" x14ac:dyDescent="0.2">
      <c r="U14825" s="55"/>
      <c r="V14825" s="53"/>
      <c r="W14825" s="53"/>
      <c r="X14825" s="53"/>
      <c r="Y14825" s="55"/>
    </row>
    <row r="14826" spans="21:25" x14ac:dyDescent="0.2">
      <c r="U14826" s="55"/>
      <c r="V14826" s="53"/>
      <c r="W14826" s="53"/>
      <c r="X14826" s="53"/>
      <c r="Y14826" s="55"/>
    </row>
    <row r="14827" spans="21:25" x14ac:dyDescent="0.2">
      <c r="U14827" s="55"/>
      <c r="V14827" s="53"/>
      <c r="W14827" s="53"/>
      <c r="X14827" s="53"/>
      <c r="Y14827" s="55"/>
    </row>
    <row r="14828" spans="21:25" x14ac:dyDescent="0.2">
      <c r="U14828" s="55"/>
      <c r="V14828" s="53"/>
      <c r="W14828" s="53"/>
      <c r="X14828" s="53"/>
      <c r="Y14828" s="55"/>
    </row>
    <row r="14829" spans="21:25" x14ac:dyDescent="0.2">
      <c r="U14829" s="55"/>
      <c r="V14829" s="53"/>
      <c r="W14829" s="53"/>
      <c r="X14829" s="53"/>
      <c r="Y14829" s="55"/>
    </row>
    <row r="14830" spans="21:25" x14ac:dyDescent="0.2">
      <c r="U14830" s="55"/>
      <c r="V14830" s="53"/>
      <c r="W14830" s="53"/>
      <c r="X14830" s="53"/>
      <c r="Y14830" s="55"/>
    </row>
    <row r="14831" spans="21:25" x14ac:dyDescent="0.2">
      <c r="U14831" s="55"/>
      <c r="V14831" s="53"/>
      <c r="W14831" s="53"/>
      <c r="X14831" s="53"/>
      <c r="Y14831" s="55"/>
    </row>
    <row r="14832" spans="21:25" x14ac:dyDescent="0.2">
      <c r="U14832" s="55"/>
      <c r="V14832" s="53"/>
      <c r="W14832" s="53"/>
      <c r="X14832" s="53"/>
      <c r="Y14832" s="55"/>
    </row>
    <row r="14833" spans="21:25" x14ac:dyDescent="0.2">
      <c r="U14833" s="55"/>
      <c r="V14833" s="53"/>
      <c r="W14833" s="53"/>
      <c r="X14833" s="53"/>
      <c r="Y14833" s="55"/>
    </row>
    <row r="14834" spans="21:25" x14ac:dyDescent="0.2">
      <c r="U14834" s="55"/>
      <c r="V14834" s="53"/>
      <c r="W14834" s="53"/>
      <c r="X14834" s="53"/>
      <c r="Y14834" s="55"/>
    </row>
    <row r="14835" spans="21:25" x14ac:dyDescent="0.2">
      <c r="U14835" s="55"/>
      <c r="V14835" s="53"/>
      <c r="W14835" s="53"/>
      <c r="X14835" s="53"/>
      <c r="Y14835" s="55"/>
    </row>
    <row r="14836" spans="21:25" x14ac:dyDescent="0.2">
      <c r="U14836" s="55"/>
      <c r="V14836" s="53"/>
      <c r="W14836" s="53"/>
      <c r="X14836" s="53"/>
      <c r="Y14836" s="55"/>
    </row>
    <row r="14837" spans="21:25" x14ac:dyDescent="0.2">
      <c r="U14837" s="55"/>
      <c r="V14837" s="53"/>
      <c r="W14837" s="53"/>
      <c r="X14837" s="53"/>
      <c r="Y14837" s="55"/>
    </row>
    <row r="14838" spans="21:25" x14ac:dyDescent="0.2">
      <c r="U14838" s="55"/>
      <c r="V14838" s="53"/>
      <c r="W14838" s="53"/>
      <c r="X14838" s="53"/>
      <c r="Y14838" s="55"/>
    </row>
    <row r="14839" spans="21:25" x14ac:dyDescent="0.2">
      <c r="U14839" s="55"/>
      <c r="V14839" s="53"/>
      <c r="W14839" s="53"/>
      <c r="X14839" s="53"/>
      <c r="Y14839" s="55"/>
    </row>
    <row r="14840" spans="21:25" x14ac:dyDescent="0.2">
      <c r="U14840" s="55"/>
      <c r="V14840" s="53"/>
      <c r="W14840" s="53"/>
      <c r="X14840" s="53"/>
      <c r="Y14840" s="55"/>
    </row>
    <row r="14841" spans="21:25" x14ac:dyDescent="0.2">
      <c r="U14841" s="55"/>
      <c r="V14841" s="53"/>
      <c r="W14841" s="53"/>
      <c r="X14841" s="53"/>
      <c r="Y14841" s="55"/>
    </row>
    <row r="14842" spans="21:25" x14ac:dyDescent="0.2">
      <c r="U14842" s="55"/>
      <c r="V14842" s="53"/>
      <c r="W14842" s="53"/>
      <c r="X14842" s="53"/>
      <c r="Y14842" s="55"/>
    </row>
    <row r="14843" spans="21:25" x14ac:dyDescent="0.2">
      <c r="U14843" s="55"/>
      <c r="V14843" s="53"/>
      <c r="W14843" s="53"/>
      <c r="X14843" s="53"/>
      <c r="Y14843" s="55"/>
    </row>
    <row r="14844" spans="21:25" x14ac:dyDescent="0.2">
      <c r="U14844" s="55"/>
      <c r="V14844" s="53"/>
      <c r="W14844" s="53"/>
      <c r="X14844" s="53"/>
      <c r="Y14844" s="55"/>
    </row>
    <row r="14845" spans="21:25" x14ac:dyDescent="0.2">
      <c r="U14845" s="55"/>
      <c r="V14845" s="53"/>
      <c r="W14845" s="53"/>
      <c r="X14845" s="53"/>
      <c r="Y14845" s="55"/>
    </row>
    <row r="14846" spans="21:25" x14ac:dyDescent="0.2">
      <c r="U14846" s="55"/>
      <c r="V14846" s="53"/>
      <c r="W14846" s="53"/>
      <c r="X14846" s="53"/>
      <c r="Y14846" s="55"/>
    </row>
    <row r="14847" spans="21:25" x14ac:dyDescent="0.2">
      <c r="U14847" s="55"/>
      <c r="V14847" s="53"/>
      <c r="W14847" s="53"/>
      <c r="X14847" s="53"/>
      <c r="Y14847" s="55"/>
    </row>
    <row r="14848" spans="21:25" x14ac:dyDescent="0.2">
      <c r="U14848" s="55"/>
      <c r="V14848" s="53"/>
      <c r="W14848" s="53"/>
      <c r="X14848" s="53"/>
      <c r="Y14848" s="55"/>
    </row>
    <row r="14849" spans="21:25" x14ac:dyDescent="0.2">
      <c r="U14849" s="55"/>
      <c r="V14849" s="53"/>
      <c r="W14849" s="53"/>
      <c r="X14849" s="53"/>
      <c r="Y14849" s="55"/>
    </row>
    <row r="14850" spans="21:25" x14ac:dyDescent="0.2">
      <c r="U14850" s="55"/>
      <c r="V14850" s="53"/>
      <c r="W14850" s="53"/>
      <c r="X14850" s="53"/>
      <c r="Y14850" s="55"/>
    </row>
    <row r="14851" spans="21:25" x14ac:dyDescent="0.2">
      <c r="U14851" s="55"/>
      <c r="V14851" s="53"/>
      <c r="W14851" s="53"/>
      <c r="X14851" s="53"/>
      <c r="Y14851" s="55"/>
    </row>
    <row r="14852" spans="21:25" x14ac:dyDescent="0.2">
      <c r="U14852" s="55"/>
      <c r="V14852" s="53"/>
      <c r="W14852" s="53"/>
      <c r="X14852" s="53"/>
      <c r="Y14852" s="55"/>
    </row>
    <row r="14853" spans="21:25" x14ac:dyDescent="0.2">
      <c r="U14853" s="55"/>
      <c r="V14853" s="53"/>
      <c r="W14853" s="53"/>
      <c r="X14853" s="53"/>
      <c r="Y14853" s="55"/>
    </row>
    <row r="14854" spans="21:25" x14ac:dyDescent="0.2">
      <c r="U14854" s="55"/>
      <c r="V14854" s="53"/>
      <c r="W14854" s="53"/>
      <c r="X14854" s="53"/>
      <c r="Y14854" s="55"/>
    </row>
    <row r="14855" spans="21:25" x14ac:dyDescent="0.2">
      <c r="U14855" s="55"/>
      <c r="V14855" s="53"/>
      <c r="W14855" s="53"/>
      <c r="X14855" s="53"/>
      <c r="Y14855" s="55"/>
    </row>
    <row r="14856" spans="21:25" x14ac:dyDescent="0.2">
      <c r="U14856" s="55"/>
      <c r="V14856" s="53"/>
      <c r="W14856" s="53"/>
      <c r="X14856" s="53"/>
      <c r="Y14856" s="55"/>
    </row>
    <row r="14857" spans="21:25" x14ac:dyDescent="0.2">
      <c r="U14857" s="55"/>
      <c r="V14857" s="53"/>
      <c r="W14857" s="53"/>
      <c r="X14857" s="53"/>
      <c r="Y14857" s="55"/>
    </row>
    <row r="14858" spans="21:25" x14ac:dyDescent="0.2">
      <c r="U14858" s="55"/>
      <c r="V14858" s="53"/>
      <c r="W14858" s="53"/>
      <c r="X14858" s="53"/>
      <c r="Y14858" s="55"/>
    </row>
    <row r="14859" spans="21:25" x14ac:dyDescent="0.2">
      <c r="U14859" s="55"/>
      <c r="V14859" s="53"/>
      <c r="W14859" s="53"/>
      <c r="X14859" s="53"/>
      <c r="Y14859" s="55"/>
    </row>
    <row r="14860" spans="21:25" x14ac:dyDescent="0.2">
      <c r="U14860" s="55"/>
      <c r="V14860" s="53"/>
      <c r="W14860" s="53"/>
      <c r="X14860" s="53"/>
      <c r="Y14860" s="55"/>
    </row>
    <row r="14861" spans="21:25" x14ac:dyDescent="0.2">
      <c r="U14861" s="55"/>
      <c r="V14861" s="53"/>
      <c r="W14861" s="53"/>
      <c r="X14861" s="53"/>
      <c r="Y14861" s="55"/>
    </row>
    <row r="14862" spans="21:25" x14ac:dyDescent="0.2">
      <c r="U14862" s="55"/>
      <c r="V14862" s="53"/>
      <c r="W14862" s="53"/>
      <c r="X14862" s="53"/>
      <c r="Y14862" s="55"/>
    </row>
    <row r="14863" spans="21:25" x14ac:dyDescent="0.2">
      <c r="U14863" s="55"/>
      <c r="V14863" s="53"/>
      <c r="W14863" s="53"/>
      <c r="X14863" s="53"/>
      <c r="Y14863" s="55"/>
    </row>
    <row r="14864" spans="21:25" x14ac:dyDescent="0.2">
      <c r="U14864" s="55"/>
      <c r="V14864" s="53"/>
      <c r="W14864" s="53"/>
      <c r="X14864" s="53"/>
      <c r="Y14864" s="55"/>
    </row>
    <row r="14865" spans="21:25" x14ac:dyDescent="0.2">
      <c r="U14865" s="55"/>
      <c r="V14865" s="53"/>
      <c r="W14865" s="53"/>
      <c r="X14865" s="53"/>
      <c r="Y14865" s="55"/>
    </row>
    <row r="14866" spans="21:25" x14ac:dyDescent="0.2">
      <c r="U14866" s="55"/>
      <c r="V14866" s="53"/>
      <c r="W14866" s="53"/>
      <c r="X14866" s="53"/>
      <c r="Y14866" s="55"/>
    </row>
    <row r="14867" spans="21:25" x14ac:dyDescent="0.2">
      <c r="U14867" s="55"/>
      <c r="V14867" s="53"/>
      <c r="W14867" s="53"/>
      <c r="X14867" s="53"/>
      <c r="Y14867" s="55"/>
    </row>
    <row r="14868" spans="21:25" x14ac:dyDescent="0.2">
      <c r="U14868" s="55"/>
      <c r="V14868" s="53"/>
      <c r="W14868" s="53"/>
      <c r="X14868" s="53"/>
      <c r="Y14868" s="55"/>
    </row>
    <row r="14869" spans="21:25" x14ac:dyDescent="0.2">
      <c r="U14869" s="55"/>
      <c r="V14869" s="53"/>
      <c r="W14869" s="53"/>
      <c r="X14869" s="53"/>
      <c r="Y14869" s="55"/>
    </row>
    <row r="14870" spans="21:25" x14ac:dyDescent="0.2">
      <c r="U14870" s="55"/>
      <c r="V14870" s="53"/>
      <c r="W14870" s="53"/>
      <c r="X14870" s="53"/>
      <c r="Y14870" s="55"/>
    </row>
    <row r="14871" spans="21:25" x14ac:dyDescent="0.2">
      <c r="U14871" s="55"/>
      <c r="V14871" s="53"/>
      <c r="W14871" s="53"/>
      <c r="X14871" s="53"/>
      <c r="Y14871" s="55"/>
    </row>
    <row r="14872" spans="21:25" x14ac:dyDescent="0.2">
      <c r="U14872" s="55"/>
      <c r="V14872" s="53"/>
      <c r="W14872" s="53"/>
      <c r="X14872" s="53"/>
      <c r="Y14872" s="55"/>
    </row>
    <row r="14873" spans="21:25" x14ac:dyDescent="0.2">
      <c r="U14873" s="55"/>
      <c r="V14873" s="53"/>
      <c r="W14873" s="53"/>
      <c r="X14873" s="53"/>
      <c r="Y14873" s="55"/>
    </row>
    <row r="14874" spans="21:25" x14ac:dyDescent="0.2">
      <c r="U14874" s="55"/>
      <c r="V14874" s="53"/>
      <c r="W14874" s="53"/>
      <c r="X14874" s="53"/>
      <c r="Y14874" s="55"/>
    </row>
    <row r="14875" spans="21:25" x14ac:dyDescent="0.2">
      <c r="U14875" s="55"/>
      <c r="V14875" s="53"/>
      <c r="W14875" s="53"/>
      <c r="X14875" s="53"/>
      <c r="Y14875" s="55"/>
    </row>
    <row r="14876" spans="21:25" x14ac:dyDescent="0.2">
      <c r="U14876" s="55"/>
      <c r="V14876" s="53"/>
      <c r="W14876" s="53"/>
      <c r="X14876" s="53"/>
      <c r="Y14876" s="55"/>
    </row>
    <row r="14877" spans="21:25" x14ac:dyDescent="0.2">
      <c r="U14877" s="55"/>
      <c r="V14877" s="53"/>
      <c r="W14877" s="53"/>
      <c r="X14877" s="53"/>
      <c r="Y14877" s="55"/>
    </row>
    <row r="14878" spans="21:25" x14ac:dyDescent="0.2">
      <c r="U14878" s="55"/>
      <c r="V14878" s="53"/>
      <c r="W14878" s="53"/>
      <c r="X14878" s="53"/>
      <c r="Y14878" s="55"/>
    </row>
    <row r="14879" spans="21:25" x14ac:dyDescent="0.2">
      <c r="U14879" s="55"/>
      <c r="V14879" s="53"/>
      <c r="W14879" s="53"/>
      <c r="X14879" s="53"/>
      <c r="Y14879" s="55"/>
    </row>
    <row r="14880" spans="21:25" x14ac:dyDescent="0.2">
      <c r="U14880" s="55"/>
      <c r="V14880" s="53"/>
      <c r="W14880" s="53"/>
      <c r="X14880" s="53"/>
      <c r="Y14880" s="55"/>
    </row>
    <row r="14881" spans="21:25" x14ac:dyDescent="0.2">
      <c r="U14881" s="55"/>
      <c r="V14881" s="53"/>
      <c r="W14881" s="53"/>
      <c r="X14881" s="53"/>
      <c r="Y14881" s="55"/>
    </row>
    <row r="14882" spans="21:25" x14ac:dyDescent="0.2">
      <c r="U14882" s="55"/>
      <c r="V14882" s="53"/>
      <c r="W14882" s="53"/>
      <c r="X14882" s="53"/>
      <c r="Y14882" s="55"/>
    </row>
    <row r="14883" spans="21:25" x14ac:dyDescent="0.2">
      <c r="U14883" s="55"/>
      <c r="V14883" s="53"/>
      <c r="W14883" s="53"/>
      <c r="X14883" s="53"/>
      <c r="Y14883" s="55"/>
    </row>
    <row r="14884" spans="21:25" x14ac:dyDescent="0.2">
      <c r="U14884" s="55"/>
      <c r="V14884" s="53"/>
      <c r="W14884" s="53"/>
      <c r="X14884" s="53"/>
      <c r="Y14884" s="55"/>
    </row>
    <row r="14885" spans="21:25" x14ac:dyDescent="0.2">
      <c r="U14885" s="55"/>
      <c r="V14885" s="53"/>
      <c r="W14885" s="53"/>
      <c r="X14885" s="53"/>
      <c r="Y14885" s="55"/>
    </row>
    <row r="14886" spans="21:25" x14ac:dyDescent="0.2">
      <c r="U14886" s="55"/>
      <c r="V14886" s="53"/>
      <c r="W14886" s="53"/>
      <c r="X14886" s="53"/>
      <c r="Y14886" s="55"/>
    </row>
    <row r="14887" spans="21:25" x14ac:dyDescent="0.2">
      <c r="U14887" s="55"/>
      <c r="V14887" s="53"/>
      <c r="W14887" s="53"/>
      <c r="X14887" s="53"/>
      <c r="Y14887" s="55"/>
    </row>
    <row r="14888" spans="21:25" x14ac:dyDescent="0.2">
      <c r="U14888" s="55"/>
      <c r="V14888" s="53"/>
      <c r="W14888" s="53"/>
      <c r="X14888" s="53"/>
      <c r="Y14888" s="55"/>
    </row>
    <row r="14889" spans="21:25" x14ac:dyDescent="0.2">
      <c r="U14889" s="55"/>
      <c r="V14889" s="53"/>
      <c r="W14889" s="53"/>
      <c r="X14889" s="53"/>
      <c r="Y14889" s="55"/>
    </row>
    <row r="14890" spans="21:25" x14ac:dyDescent="0.2">
      <c r="U14890" s="55"/>
      <c r="V14890" s="53"/>
      <c r="W14890" s="53"/>
      <c r="X14890" s="53"/>
      <c r="Y14890" s="55"/>
    </row>
    <row r="14891" spans="21:25" x14ac:dyDescent="0.2">
      <c r="U14891" s="55"/>
      <c r="V14891" s="53"/>
      <c r="W14891" s="53"/>
      <c r="X14891" s="53"/>
      <c r="Y14891" s="55"/>
    </row>
    <row r="14892" spans="21:25" x14ac:dyDescent="0.2">
      <c r="U14892" s="55"/>
      <c r="V14892" s="53"/>
      <c r="W14892" s="53"/>
      <c r="X14892" s="53"/>
      <c r="Y14892" s="55"/>
    </row>
    <row r="14893" spans="21:25" x14ac:dyDescent="0.2">
      <c r="U14893" s="55"/>
      <c r="V14893" s="53"/>
      <c r="W14893" s="53"/>
      <c r="X14893" s="53"/>
      <c r="Y14893" s="55"/>
    </row>
    <row r="14894" spans="21:25" x14ac:dyDescent="0.2">
      <c r="U14894" s="55"/>
      <c r="V14894" s="53"/>
      <c r="W14894" s="53"/>
      <c r="X14894" s="53"/>
      <c r="Y14894" s="55"/>
    </row>
    <row r="14895" spans="21:25" x14ac:dyDescent="0.2">
      <c r="U14895" s="55"/>
      <c r="V14895" s="53"/>
      <c r="W14895" s="53"/>
      <c r="X14895" s="53"/>
      <c r="Y14895" s="55"/>
    </row>
    <row r="14896" spans="21:25" x14ac:dyDescent="0.2">
      <c r="U14896" s="55"/>
      <c r="V14896" s="53"/>
      <c r="W14896" s="53"/>
      <c r="X14896" s="53"/>
      <c r="Y14896" s="55"/>
    </row>
    <row r="14897" spans="21:25" x14ac:dyDescent="0.2">
      <c r="U14897" s="55"/>
      <c r="V14897" s="53"/>
      <c r="W14897" s="53"/>
      <c r="X14897" s="53"/>
      <c r="Y14897" s="55"/>
    </row>
    <row r="14898" spans="21:25" x14ac:dyDescent="0.2">
      <c r="U14898" s="55"/>
      <c r="V14898" s="53"/>
      <c r="W14898" s="53"/>
      <c r="X14898" s="53"/>
      <c r="Y14898" s="55"/>
    </row>
    <row r="14899" spans="21:25" x14ac:dyDescent="0.2">
      <c r="U14899" s="55"/>
      <c r="V14899" s="53"/>
      <c r="W14899" s="53"/>
      <c r="X14899" s="53"/>
      <c r="Y14899" s="55"/>
    </row>
    <row r="14900" spans="21:25" x14ac:dyDescent="0.2">
      <c r="U14900" s="55"/>
      <c r="V14900" s="53"/>
      <c r="W14900" s="53"/>
      <c r="X14900" s="53"/>
      <c r="Y14900" s="55"/>
    </row>
    <row r="14901" spans="21:25" x14ac:dyDescent="0.2">
      <c r="U14901" s="55"/>
      <c r="V14901" s="53"/>
      <c r="W14901" s="53"/>
      <c r="X14901" s="53"/>
      <c r="Y14901" s="55"/>
    </row>
    <row r="14902" spans="21:25" x14ac:dyDescent="0.2">
      <c r="U14902" s="55"/>
      <c r="V14902" s="53"/>
      <c r="W14902" s="53"/>
      <c r="X14902" s="53"/>
      <c r="Y14902" s="55"/>
    </row>
    <row r="14903" spans="21:25" x14ac:dyDescent="0.2">
      <c r="U14903" s="55"/>
      <c r="V14903" s="53"/>
      <c r="W14903" s="53"/>
      <c r="X14903" s="53"/>
      <c r="Y14903" s="55"/>
    </row>
    <row r="14904" spans="21:25" x14ac:dyDescent="0.2">
      <c r="U14904" s="55"/>
      <c r="V14904" s="53"/>
      <c r="W14904" s="53"/>
      <c r="X14904" s="53"/>
      <c r="Y14904" s="55"/>
    </row>
    <row r="14905" spans="21:25" x14ac:dyDescent="0.2">
      <c r="U14905" s="55"/>
      <c r="V14905" s="53"/>
      <c r="W14905" s="53"/>
      <c r="X14905" s="53"/>
      <c r="Y14905" s="55"/>
    </row>
    <row r="14906" spans="21:25" x14ac:dyDescent="0.2">
      <c r="U14906" s="55"/>
      <c r="V14906" s="53"/>
      <c r="W14906" s="53"/>
      <c r="X14906" s="53"/>
      <c r="Y14906" s="55"/>
    </row>
    <row r="14907" spans="21:25" x14ac:dyDescent="0.2">
      <c r="U14907" s="55"/>
      <c r="V14907" s="53"/>
      <c r="W14907" s="53"/>
      <c r="X14907" s="53"/>
      <c r="Y14907" s="55"/>
    </row>
    <row r="14908" spans="21:25" x14ac:dyDescent="0.2">
      <c r="U14908" s="55"/>
      <c r="V14908" s="53"/>
      <c r="W14908" s="53"/>
      <c r="X14908" s="53"/>
      <c r="Y14908" s="55"/>
    </row>
    <row r="14909" spans="21:25" x14ac:dyDescent="0.2">
      <c r="U14909" s="55"/>
      <c r="V14909" s="53"/>
      <c r="W14909" s="53"/>
      <c r="X14909" s="53"/>
      <c r="Y14909" s="55"/>
    </row>
    <row r="14910" spans="21:25" x14ac:dyDescent="0.2">
      <c r="U14910" s="55"/>
      <c r="V14910" s="53"/>
      <c r="W14910" s="53"/>
      <c r="X14910" s="53"/>
      <c r="Y14910" s="55"/>
    </row>
    <row r="14911" spans="21:25" x14ac:dyDescent="0.2">
      <c r="U14911" s="55"/>
      <c r="V14911" s="53"/>
      <c r="W14911" s="53"/>
      <c r="X14911" s="53"/>
      <c r="Y14911" s="55"/>
    </row>
    <row r="14912" spans="21:25" x14ac:dyDescent="0.2">
      <c r="U14912" s="55"/>
      <c r="V14912" s="53"/>
      <c r="W14912" s="53"/>
      <c r="X14912" s="53"/>
      <c r="Y14912" s="55"/>
    </row>
    <row r="14913" spans="21:25" x14ac:dyDescent="0.2">
      <c r="U14913" s="55"/>
      <c r="V14913" s="53"/>
      <c r="W14913" s="53"/>
      <c r="X14913" s="53"/>
      <c r="Y14913" s="55"/>
    </row>
    <row r="14914" spans="21:25" x14ac:dyDescent="0.2">
      <c r="U14914" s="55"/>
      <c r="V14914" s="53"/>
      <c r="W14914" s="53"/>
      <c r="X14914" s="53"/>
      <c r="Y14914" s="55"/>
    </row>
    <row r="14915" spans="21:25" x14ac:dyDescent="0.2">
      <c r="U14915" s="55"/>
      <c r="V14915" s="53"/>
      <c r="W14915" s="53"/>
      <c r="X14915" s="53"/>
      <c r="Y14915" s="55"/>
    </row>
    <row r="14916" spans="21:25" x14ac:dyDescent="0.2">
      <c r="U14916" s="55"/>
      <c r="V14916" s="53"/>
      <c r="W14916" s="53"/>
      <c r="X14916" s="53"/>
      <c r="Y14916" s="55"/>
    </row>
    <row r="14917" spans="21:25" x14ac:dyDescent="0.2">
      <c r="U14917" s="55"/>
      <c r="V14917" s="53"/>
      <c r="W14917" s="53"/>
      <c r="X14917" s="53"/>
      <c r="Y14917" s="55"/>
    </row>
    <row r="14918" spans="21:25" x14ac:dyDescent="0.2">
      <c r="U14918" s="55"/>
      <c r="V14918" s="53"/>
      <c r="W14918" s="53"/>
      <c r="X14918" s="53"/>
      <c r="Y14918" s="55"/>
    </row>
    <row r="14919" spans="21:25" x14ac:dyDescent="0.2">
      <c r="U14919" s="55"/>
      <c r="V14919" s="53"/>
      <c r="W14919" s="53"/>
      <c r="X14919" s="53"/>
      <c r="Y14919" s="55"/>
    </row>
    <row r="14920" spans="21:25" x14ac:dyDescent="0.2">
      <c r="U14920" s="55"/>
      <c r="V14920" s="53"/>
      <c r="W14920" s="53"/>
      <c r="X14920" s="53"/>
      <c r="Y14920" s="55"/>
    </row>
    <row r="14921" spans="21:25" x14ac:dyDescent="0.2">
      <c r="U14921" s="55"/>
      <c r="V14921" s="53"/>
      <c r="W14921" s="53"/>
      <c r="X14921" s="53"/>
      <c r="Y14921" s="55"/>
    </row>
    <row r="14922" spans="21:25" x14ac:dyDescent="0.2">
      <c r="U14922" s="55"/>
      <c r="V14922" s="53"/>
      <c r="W14922" s="53"/>
      <c r="X14922" s="53"/>
      <c r="Y14922" s="55"/>
    </row>
    <row r="14923" spans="21:25" x14ac:dyDescent="0.2">
      <c r="U14923" s="55"/>
      <c r="V14923" s="53"/>
      <c r="W14923" s="53"/>
      <c r="X14923" s="53"/>
      <c r="Y14923" s="55"/>
    </row>
    <row r="14924" spans="21:25" x14ac:dyDescent="0.2">
      <c r="U14924" s="55"/>
      <c r="V14924" s="53"/>
      <c r="W14924" s="53"/>
      <c r="X14924" s="53"/>
      <c r="Y14924" s="55"/>
    </row>
    <row r="14925" spans="21:25" x14ac:dyDescent="0.2">
      <c r="U14925" s="55"/>
      <c r="V14925" s="53"/>
      <c r="W14925" s="53"/>
      <c r="X14925" s="53"/>
      <c r="Y14925" s="55"/>
    </row>
    <row r="14926" spans="21:25" x14ac:dyDescent="0.2">
      <c r="U14926" s="55"/>
      <c r="V14926" s="53"/>
      <c r="W14926" s="53"/>
      <c r="X14926" s="53"/>
      <c r="Y14926" s="55"/>
    </row>
    <row r="14927" spans="21:25" x14ac:dyDescent="0.2">
      <c r="U14927" s="55"/>
      <c r="V14927" s="53"/>
      <c r="W14927" s="53"/>
      <c r="X14927" s="53"/>
      <c r="Y14927" s="55"/>
    </row>
    <row r="14928" spans="21:25" x14ac:dyDescent="0.2">
      <c r="U14928" s="55"/>
      <c r="V14928" s="53"/>
      <c r="W14928" s="53"/>
      <c r="X14928" s="53"/>
      <c r="Y14928" s="55"/>
    </row>
    <row r="14929" spans="21:25" x14ac:dyDescent="0.2">
      <c r="U14929" s="55"/>
      <c r="V14929" s="53"/>
      <c r="W14929" s="53"/>
      <c r="X14929" s="53"/>
      <c r="Y14929" s="55"/>
    </row>
    <row r="14930" spans="21:25" x14ac:dyDescent="0.2">
      <c r="U14930" s="55"/>
      <c r="V14930" s="53"/>
      <c r="W14930" s="53"/>
      <c r="X14930" s="53"/>
      <c r="Y14930" s="55"/>
    </row>
    <row r="14931" spans="21:25" x14ac:dyDescent="0.2">
      <c r="U14931" s="55"/>
      <c r="V14931" s="53"/>
      <c r="W14931" s="53"/>
      <c r="X14931" s="53"/>
      <c r="Y14931" s="55"/>
    </row>
    <row r="14932" spans="21:25" x14ac:dyDescent="0.2">
      <c r="U14932" s="55"/>
      <c r="V14932" s="53"/>
      <c r="W14932" s="53"/>
      <c r="X14932" s="53"/>
      <c r="Y14932" s="55"/>
    </row>
    <row r="14933" spans="21:25" x14ac:dyDescent="0.2">
      <c r="U14933" s="55"/>
      <c r="V14933" s="53"/>
      <c r="W14933" s="53"/>
      <c r="X14933" s="53"/>
      <c r="Y14933" s="55"/>
    </row>
    <row r="14934" spans="21:25" x14ac:dyDescent="0.2">
      <c r="U14934" s="55"/>
      <c r="V14934" s="53"/>
      <c r="W14934" s="53"/>
      <c r="X14934" s="53"/>
      <c r="Y14934" s="55"/>
    </row>
    <row r="14935" spans="21:25" x14ac:dyDescent="0.2">
      <c r="U14935" s="55"/>
      <c r="V14935" s="53"/>
      <c r="W14935" s="53"/>
      <c r="X14935" s="53"/>
      <c r="Y14935" s="55"/>
    </row>
    <row r="14936" spans="21:25" x14ac:dyDescent="0.2">
      <c r="U14936" s="55"/>
      <c r="V14936" s="53"/>
      <c r="W14936" s="53"/>
      <c r="X14936" s="53"/>
      <c r="Y14936" s="55"/>
    </row>
    <row r="14937" spans="21:25" x14ac:dyDescent="0.2">
      <c r="U14937" s="55"/>
      <c r="V14937" s="53"/>
      <c r="W14937" s="53"/>
      <c r="X14937" s="53"/>
      <c r="Y14937" s="55"/>
    </row>
    <row r="14938" spans="21:25" x14ac:dyDescent="0.2">
      <c r="U14938" s="55"/>
      <c r="V14938" s="53"/>
      <c r="W14938" s="53"/>
      <c r="X14938" s="53"/>
      <c r="Y14938" s="55"/>
    </row>
    <row r="14939" spans="21:25" x14ac:dyDescent="0.2">
      <c r="U14939" s="55"/>
      <c r="V14939" s="53"/>
      <c r="W14939" s="53"/>
      <c r="X14939" s="53"/>
      <c r="Y14939" s="55"/>
    </row>
    <row r="14940" spans="21:25" x14ac:dyDescent="0.2">
      <c r="U14940" s="55"/>
      <c r="V14940" s="53"/>
      <c r="W14940" s="53"/>
      <c r="X14940" s="53"/>
      <c r="Y14940" s="55"/>
    </row>
    <row r="14941" spans="21:25" x14ac:dyDescent="0.2">
      <c r="U14941" s="55"/>
      <c r="V14941" s="53"/>
      <c r="W14941" s="53"/>
      <c r="X14941" s="53"/>
      <c r="Y14941" s="55"/>
    </row>
    <row r="14942" spans="21:25" x14ac:dyDescent="0.2">
      <c r="U14942" s="55"/>
      <c r="V14942" s="53"/>
      <c r="W14942" s="53"/>
      <c r="X14942" s="53"/>
      <c r="Y14942" s="55"/>
    </row>
    <row r="14943" spans="21:25" x14ac:dyDescent="0.2">
      <c r="U14943" s="55"/>
      <c r="V14943" s="53"/>
      <c r="W14943" s="53"/>
      <c r="X14943" s="53"/>
      <c r="Y14943" s="55"/>
    </row>
    <row r="14944" spans="21:25" x14ac:dyDescent="0.2">
      <c r="U14944" s="55"/>
      <c r="V14944" s="53"/>
      <c r="W14944" s="53"/>
      <c r="X14944" s="53"/>
      <c r="Y14944" s="55"/>
    </row>
    <row r="14945" spans="21:25" x14ac:dyDescent="0.2">
      <c r="U14945" s="55"/>
      <c r="V14945" s="53"/>
      <c r="W14945" s="53"/>
      <c r="X14945" s="53"/>
      <c r="Y14945" s="55"/>
    </row>
    <row r="14946" spans="21:25" x14ac:dyDescent="0.2">
      <c r="U14946" s="55"/>
      <c r="V14946" s="53"/>
      <c r="W14946" s="53"/>
      <c r="X14946" s="53"/>
      <c r="Y14946" s="55"/>
    </row>
    <row r="14947" spans="21:25" x14ac:dyDescent="0.2">
      <c r="U14947" s="55"/>
      <c r="V14947" s="53"/>
      <c r="W14947" s="53"/>
      <c r="X14947" s="53"/>
      <c r="Y14947" s="55"/>
    </row>
    <row r="14948" spans="21:25" x14ac:dyDescent="0.2">
      <c r="U14948" s="55"/>
      <c r="V14948" s="53"/>
      <c r="W14948" s="53"/>
      <c r="X14948" s="53"/>
      <c r="Y14948" s="55"/>
    </row>
    <row r="14949" spans="21:25" x14ac:dyDescent="0.2">
      <c r="U14949" s="55"/>
      <c r="V14949" s="53"/>
      <c r="W14949" s="53"/>
      <c r="X14949" s="53"/>
      <c r="Y14949" s="55"/>
    </row>
    <row r="14950" spans="21:25" x14ac:dyDescent="0.2">
      <c r="U14950" s="55"/>
      <c r="V14950" s="53"/>
      <c r="W14950" s="53"/>
      <c r="X14950" s="53"/>
      <c r="Y14950" s="55"/>
    </row>
    <row r="14951" spans="21:25" x14ac:dyDescent="0.2">
      <c r="U14951" s="55"/>
      <c r="V14951" s="53"/>
      <c r="W14951" s="53"/>
      <c r="X14951" s="53"/>
      <c r="Y14951" s="55"/>
    </row>
    <row r="14952" spans="21:25" x14ac:dyDescent="0.2">
      <c r="U14952" s="55"/>
      <c r="V14952" s="53"/>
      <c r="W14952" s="53"/>
      <c r="X14952" s="53"/>
      <c r="Y14952" s="55"/>
    </row>
    <row r="14953" spans="21:25" x14ac:dyDescent="0.2">
      <c r="U14953" s="55"/>
      <c r="V14953" s="53"/>
      <c r="W14953" s="53"/>
      <c r="X14953" s="53"/>
      <c r="Y14953" s="55"/>
    </row>
    <row r="14954" spans="21:25" x14ac:dyDescent="0.2">
      <c r="U14954" s="55"/>
      <c r="V14954" s="53"/>
      <c r="W14954" s="53"/>
      <c r="X14954" s="53"/>
      <c r="Y14954" s="55"/>
    </row>
    <row r="14955" spans="21:25" x14ac:dyDescent="0.2">
      <c r="U14955" s="55"/>
      <c r="V14955" s="53"/>
      <c r="W14955" s="53"/>
      <c r="X14955" s="53"/>
      <c r="Y14955" s="55"/>
    </row>
    <row r="14956" spans="21:25" x14ac:dyDescent="0.2">
      <c r="U14956" s="55"/>
      <c r="V14956" s="53"/>
      <c r="W14956" s="53"/>
      <c r="X14956" s="53"/>
      <c r="Y14956" s="55"/>
    </row>
    <row r="14957" spans="21:25" x14ac:dyDescent="0.2">
      <c r="U14957" s="55"/>
      <c r="V14957" s="53"/>
      <c r="W14957" s="53"/>
      <c r="X14957" s="53"/>
      <c r="Y14957" s="55"/>
    </row>
    <row r="14958" spans="21:25" x14ac:dyDescent="0.2">
      <c r="U14958" s="55"/>
      <c r="V14958" s="53"/>
      <c r="W14958" s="53"/>
      <c r="X14958" s="53"/>
      <c r="Y14958" s="55"/>
    </row>
    <row r="14959" spans="21:25" x14ac:dyDescent="0.2">
      <c r="U14959" s="55"/>
      <c r="V14959" s="53"/>
      <c r="W14959" s="53"/>
      <c r="X14959" s="53"/>
      <c r="Y14959" s="55"/>
    </row>
    <row r="14960" spans="21:25" x14ac:dyDescent="0.2">
      <c r="U14960" s="55"/>
      <c r="V14960" s="53"/>
      <c r="W14960" s="53"/>
      <c r="X14960" s="53"/>
      <c r="Y14960" s="55"/>
    </row>
    <row r="14961" spans="21:25" x14ac:dyDescent="0.2">
      <c r="U14961" s="55"/>
      <c r="V14961" s="53"/>
      <c r="W14961" s="53"/>
      <c r="X14961" s="53"/>
      <c r="Y14961" s="55"/>
    </row>
    <row r="14962" spans="21:25" x14ac:dyDescent="0.2">
      <c r="U14962" s="55"/>
      <c r="V14962" s="53"/>
      <c r="W14962" s="53"/>
      <c r="X14962" s="53"/>
      <c r="Y14962" s="55"/>
    </row>
    <row r="14963" spans="21:25" x14ac:dyDescent="0.2">
      <c r="U14963" s="55"/>
      <c r="V14963" s="53"/>
      <c r="W14963" s="53"/>
      <c r="X14963" s="53"/>
      <c r="Y14963" s="55"/>
    </row>
    <row r="14964" spans="21:25" x14ac:dyDescent="0.2">
      <c r="U14964" s="55"/>
      <c r="V14964" s="53"/>
      <c r="W14964" s="53"/>
      <c r="X14964" s="53"/>
      <c r="Y14964" s="55"/>
    </row>
    <row r="14965" spans="21:25" x14ac:dyDescent="0.2">
      <c r="U14965" s="55"/>
      <c r="V14965" s="53"/>
      <c r="W14965" s="53"/>
      <c r="X14965" s="53"/>
      <c r="Y14965" s="55"/>
    </row>
    <row r="14966" spans="21:25" x14ac:dyDescent="0.2">
      <c r="U14966" s="55"/>
      <c r="V14966" s="53"/>
      <c r="W14966" s="53"/>
      <c r="X14966" s="53"/>
      <c r="Y14966" s="55"/>
    </row>
    <row r="14967" spans="21:25" x14ac:dyDescent="0.2">
      <c r="U14967" s="55"/>
      <c r="V14967" s="53"/>
      <c r="W14967" s="53"/>
      <c r="X14967" s="53"/>
      <c r="Y14967" s="55"/>
    </row>
    <row r="14968" spans="21:25" x14ac:dyDescent="0.2">
      <c r="U14968" s="55"/>
      <c r="V14968" s="53"/>
      <c r="W14968" s="53"/>
      <c r="X14968" s="53"/>
      <c r="Y14968" s="55"/>
    </row>
    <row r="14969" spans="21:25" x14ac:dyDescent="0.2">
      <c r="U14969" s="55"/>
      <c r="V14969" s="53"/>
      <c r="W14969" s="53"/>
      <c r="X14969" s="53"/>
      <c r="Y14969" s="55"/>
    </row>
    <row r="14970" spans="21:25" x14ac:dyDescent="0.2">
      <c r="U14970" s="55"/>
      <c r="V14970" s="53"/>
      <c r="W14970" s="53"/>
      <c r="X14970" s="53"/>
      <c r="Y14970" s="55"/>
    </row>
    <row r="14971" spans="21:25" x14ac:dyDescent="0.2">
      <c r="U14971" s="55"/>
      <c r="V14971" s="53"/>
      <c r="W14971" s="53"/>
      <c r="X14971" s="53"/>
      <c r="Y14971" s="55"/>
    </row>
    <row r="14972" spans="21:25" x14ac:dyDescent="0.2">
      <c r="U14972" s="55"/>
      <c r="V14972" s="53"/>
      <c r="W14972" s="53"/>
      <c r="X14972" s="53"/>
      <c r="Y14972" s="55"/>
    </row>
    <row r="14973" spans="21:25" x14ac:dyDescent="0.2">
      <c r="U14973" s="55"/>
      <c r="V14973" s="53"/>
      <c r="W14973" s="53"/>
      <c r="X14973" s="53"/>
      <c r="Y14973" s="55"/>
    </row>
    <row r="14974" spans="21:25" x14ac:dyDescent="0.2">
      <c r="U14974" s="55"/>
      <c r="V14974" s="53"/>
      <c r="W14974" s="53"/>
      <c r="X14974" s="53"/>
      <c r="Y14974" s="55"/>
    </row>
    <row r="14975" spans="21:25" x14ac:dyDescent="0.2">
      <c r="U14975" s="55"/>
      <c r="V14975" s="53"/>
      <c r="W14975" s="53"/>
      <c r="X14975" s="53"/>
      <c r="Y14975" s="55"/>
    </row>
    <row r="14976" spans="21:25" x14ac:dyDescent="0.2">
      <c r="U14976" s="55"/>
      <c r="V14976" s="53"/>
      <c r="W14976" s="53"/>
      <c r="X14976" s="53"/>
      <c r="Y14976" s="55"/>
    </row>
    <row r="14977" spans="21:25" x14ac:dyDescent="0.2">
      <c r="U14977" s="55"/>
      <c r="V14977" s="53"/>
      <c r="W14977" s="53"/>
      <c r="X14977" s="53"/>
      <c r="Y14977" s="55"/>
    </row>
    <row r="14978" spans="21:25" x14ac:dyDescent="0.2">
      <c r="U14978" s="55"/>
      <c r="V14978" s="53"/>
      <c r="W14978" s="53"/>
      <c r="X14978" s="53"/>
      <c r="Y14978" s="55"/>
    </row>
    <row r="14979" spans="21:25" x14ac:dyDescent="0.2">
      <c r="U14979" s="55"/>
      <c r="V14979" s="53"/>
      <c r="W14979" s="53"/>
      <c r="X14979" s="53"/>
      <c r="Y14979" s="55"/>
    </row>
    <row r="14980" spans="21:25" x14ac:dyDescent="0.2">
      <c r="U14980" s="55"/>
      <c r="V14980" s="53"/>
      <c r="W14980" s="53"/>
      <c r="X14980" s="53"/>
      <c r="Y14980" s="55"/>
    </row>
    <row r="14981" spans="21:25" x14ac:dyDescent="0.2">
      <c r="U14981" s="55"/>
      <c r="V14981" s="53"/>
      <c r="W14981" s="53"/>
      <c r="X14981" s="53"/>
      <c r="Y14981" s="55"/>
    </row>
    <row r="14982" spans="21:25" x14ac:dyDescent="0.2">
      <c r="U14982" s="55"/>
      <c r="V14982" s="53"/>
      <c r="W14982" s="53"/>
      <c r="X14982" s="53"/>
      <c r="Y14982" s="55"/>
    </row>
    <row r="14983" spans="21:25" x14ac:dyDescent="0.2">
      <c r="U14983" s="55"/>
      <c r="V14983" s="53"/>
      <c r="W14983" s="53"/>
      <c r="X14983" s="53"/>
      <c r="Y14983" s="55"/>
    </row>
    <row r="14984" spans="21:25" x14ac:dyDescent="0.2">
      <c r="U14984" s="55"/>
      <c r="V14984" s="53"/>
      <c r="W14984" s="53"/>
      <c r="X14984" s="53"/>
      <c r="Y14984" s="55"/>
    </row>
    <row r="14985" spans="21:25" x14ac:dyDescent="0.2">
      <c r="U14985" s="55"/>
      <c r="V14985" s="53"/>
      <c r="W14985" s="53"/>
      <c r="X14985" s="53"/>
      <c r="Y14985" s="55"/>
    </row>
    <row r="14986" spans="21:25" x14ac:dyDescent="0.2">
      <c r="U14986" s="55"/>
      <c r="V14986" s="53"/>
      <c r="W14986" s="53"/>
      <c r="X14986" s="53"/>
      <c r="Y14986" s="55"/>
    </row>
    <row r="14987" spans="21:25" x14ac:dyDescent="0.2">
      <c r="U14987" s="55"/>
      <c r="V14987" s="53"/>
      <c r="W14987" s="53"/>
      <c r="X14987" s="53"/>
      <c r="Y14987" s="55"/>
    </row>
    <row r="14988" spans="21:25" x14ac:dyDescent="0.2">
      <c r="U14988" s="55"/>
      <c r="V14988" s="53"/>
      <c r="W14988" s="53"/>
      <c r="X14988" s="53"/>
      <c r="Y14988" s="55"/>
    </row>
    <row r="14989" spans="21:25" x14ac:dyDescent="0.2">
      <c r="U14989" s="55"/>
      <c r="V14989" s="53"/>
      <c r="W14989" s="53"/>
      <c r="X14989" s="53"/>
      <c r="Y14989" s="55"/>
    </row>
    <row r="14990" spans="21:25" x14ac:dyDescent="0.2">
      <c r="U14990" s="55"/>
      <c r="V14990" s="53"/>
      <c r="W14990" s="53"/>
      <c r="X14990" s="53"/>
      <c r="Y14990" s="55"/>
    </row>
    <row r="14991" spans="21:25" x14ac:dyDescent="0.2">
      <c r="U14991" s="55"/>
      <c r="V14991" s="53"/>
      <c r="W14991" s="53"/>
      <c r="X14991" s="53"/>
      <c r="Y14991" s="55"/>
    </row>
    <row r="14992" spans="21:25" x14ac:dyDescent="0.2">
      <c r="U14992" s="55"/>
      <c r="V14992" s="53"/>
      <c r="W14992" s="53"/>
      <c r="X14992" s="53"/>
      <c r="Y14992" s="55"/>
    </row>
    <row r="14993" spans="21:25" x14ac:dyDescent="0.2">
      <c r="U14993" s="55"/>
      <c r="V14993" s="53"/>
      <c r="W14993" s="53"/>
      <c r="X14993" s="53"/>
      <c r="Y14993" s="55"/>
    </row>
    <row r="14994" spans="21:25" x14ac:dyDescent="0.2">
      <c r="U14994" s="55"/>
      <c r="V14994" s="53"/>
      <c r="W14994" s="53"/>
      <c r="X14994" s="53"/>
      <c r="Y14994" s="55"/>
    </row>
    <row r="14995" spans="21:25" x14ac:dyDescent="0.2">
      <c r="U14995" s="55"/>
      <c r="V14995" s="53"/>
      <c r="W14995" s="53"/>
      <c r="X14995" s="53"/>
      <c r="Y14995" s="55"/>
    </row>
    <row r="14996" spans="21:25" x14ac:dyDescent="0.2">
      <c r="U14996" s="55"/>
      <c r="V14996" s="53"/>
      <c r="W14996" s="53"/>
      <c r="X14996" s="53"/>
      <c r="Y14996" s="55"/>
    </row>
    <row r="14997" spans="21:25" x14ac:dyDescent="0.2">
      <c r="U14997" s="55"/>
      <c r="V14997" s="53"/>
      <c r="W14997" s="53"/>
      <c r="X14997" s="53"/>
      <c r="Y14997" s="55"/>
    </row>
    <row r="14998" spans="21:25" x14ac:dyDescent="0.2">
      <c r="U14998" s="55"/>
      <c r="V14998" s="53"/>
      <c r="W14998" s="53"/>
      <c r="X14998" s="53"/>
      <c r="Y14998" s="55"/>
    </row>
    <row r="14999" spans="21:25" x14ac:dyDescent="0.2">
      <c r="U14999" s="55"/>
      <c r="V14999" s="53"/>
      <c r="W14999" s="53"/>
      <c r="X14999" s="53"/>
      <c r="Y14999" s="55"/>
    </row>
    <row r="15000" spans="21:25" x14ac:dyDescent="0.2">
      <c r="U15000" s="55"/>
      <c r="V15000" s="53"/>
      <c r="W15000" s="53"/>
      <c r="X15000" s="53"/>
      <c r="Y15000" s="55"/>
    </row>
    <row r="15001" spans="21:25" x14ac:dyDescent="0.2">
      <c r="U15001" s="55"/>
      <c r="V15001" s="53"/>
      <c r="W15001" s="53"/>
      <c r="X15001" s="53"/>
      <c r="Y15001" s="55"/>
    </row>
    <row r="15002" spans="21:25" x14ac:dyDescent="0.2">
      <c r="U15002" s="55"/>
      <c r="V15002" s="53"/>
      <c r="W15002" s="53"/>
      <c r="X15002" s="53"/>
      <c r="Y15002" s="55"/>
    </row>
    <row r="15003" spans="21:25" x14ac:dyDescent="0.2">
      <c r="U15003" s="55"/>
      <c r="V15003" s="53"/>
      <c r="W15003" s="53"/>
      <c r="X15003" s="53"/>
      <c r="Y15003" s="55"/>
    </row>
    <row r="15004" spans="21:25" x14ac:dyDescent="0.2">
      <c r="U15004" s="55"/>
      <c r="V15004" s="53"/>
      <c r="W15004" s="53"/>
      <c r="X15004" s="53"/>
      <c r="Y15004" s="55"/>
    </row>
    <row r="15005" spans="21:25" x14ac:dyDescent="0.2">
      <c r="U15005" s="55"/>
      <c r="V15005" s="53"/>
      <c r="W15005" s="53"/>
      <c r="X15005" s="53"/>
      <c r="Y15005" s="55"/>
    </row>
    <row r="15006" spans="21:25" x14ac:dyDescent="0.2">
      <c r="U15006" s="55"/>
      <c r="V15006" s="53"/>
      <c r="W15006" s="53"/>
      <c r="X15006" s="53"/>
      <c r="Y15006" s="55"/>
    </row>
    <row r="15007" spans="21:25" x14ac:dyDescent="0.2">
      <c r="U15007" s="55"/>
      <c r="V15007" s="53"/>
      <c r="W15007" s="53"/>
      <c r="X15007" s="53"/>
      <c r="Y15007" s="55"/>
    </row>
    <row r="15008" spans="21:25" x14ac:dyDescent="0.2">
      <c r="U15008" s="55"/>
      <c r="V15008" s="53"/>
      <c r="W15008" s="53"/>
      <c r="X15008" s="53"/>
      <c r="Y15008" s="55"/>
    </row>
    <row r="15009" spans="21:25" x14ac:dyDescent="0.2">
      <c r="U15009" s="55"/>
      <c r="V15009" s="53"/>
      <c r="W15009" s="53"/>
      <c r="X15009" s="53"/>
      <c r="Y15009" s="55"/>
    </row>
    <row r="15010" spans="21:25" x14ac:dyDescent="0.2">
      <c r="U15010" s="55"/>
      <c r="V15010" s="53"/>
      <c r="W15010" s="53"/>
      <c r="X15010" s="53"/>
      <c r="Y15010" s="55"/>
    </row>
    <row r="15011" spans="21:25" x14ac:dyDescent="0.2">
      <c r="U15011" s="55"/>
      <c r="V15011" s="53"/>
      <c r="W15011" s="53"/>
      <c r="X15011" s="53"/>
      <c r="Y15011" s="55"/>
    </row>
    <row r="15012" spans="21:25" x14ac:dyDescent="0.2">
      <c r="U15012" s="55"/>
      <c r="V15012" s="53"/>
      <c r="W15012" s="53"/>
      <c r="X15012" s="53"/>
      <c r="Y15012" s="55"/>
    </row>
    <row r="15013" spans="21:25" x14ac:dyDescent="0.2">
      <c r="U15013" s="55"/>
      <c r="V15013" s="53"/>
      <c r="W15013" s="53"/>
      <c r="X15013" s="53"/>
      <c r="Y15013" s="55"/>
    </row>
    <row r="15014" spans="21:25" x14ac:dyDescent="0.2">
      <c r="U15014" s="55"/>
      <c r="V15014" s="53"/>
      <c r="W15014" s="53"/>
      <c r="X15014" s="53"/>
      <c r="Y15014" s="55"/>
    </row>
    <row r="15015" spans="21:25" x14ac:dyDescent="0.2">
      <c r="U15015" s="55"/>
      <c r="V15015" s="53"/>
      <c r="W15015" s="53"/>
      <c r="X15015" s="53"/>
      <c r="Y15015" s="55"/>
    </row>
    <row r="15016" spans="21:25" x14ac:dyDescent="0.2">
      <c r="U15016" s="55"/>
      <c r="V15016" s="53"/>
      <c r="W15016" s="53"/>
      <c r="X15016" s="53"/>
      <c r="Y15016" s="55"/>
    </row>
    <row r="15017" spans="21:25" x14ac:dyDescent="0.2">
      <c r="U15017" s="55"/>
      <c r="V15017" s="53"/>
      <c r="W15017" s="53"/>
      <c r="X15017" s="53"/>
      <c r="Y15017" s="55"/>
    </row>
    <row r="15018" spans="21:25" x14ac:dyDescent="0.2">
      <c r="U15018" s="55"/>
      <c r="V15018" s="53"/>
      <c r="W15018" s="53"/>
      <c r="X15018" s="53"/>
      <c r="Y15018" s="55"/>
    </row>
    <row r="15019" spans="21:25" x14ac:dyDescent="0.2">
      <c r="U15019" s="55"/>
      <c r="V15019" s="53"/>
      <c r="W15019" s="53"/>
      <c r="X15019" s="53"/>
      <c r="Y15019" s="55"/>
    </row>
    <row r="15020" spans="21:25" x14ac:dyDescent="0.2">
      <c r="U15020" s="55"/>
      <c r="V15020" s="53"/>
      <c r="W15020" s="53"/>
      <c r="X15020" s="53"/>
      <c r="Y15020" s="55"/>
    </row>
    <row r="15021" spans="21:25" x14ac:dyDescent="0.2">
      <c r="U15021" s="55"/>
      <c r="V15021" s="53"/>
      <c r="W15021" s="53"/>
      <c r="X15021" s="53"/>
      <c r="Y15021" s="55"/>
    </row>
    <row r="15022" spans="21:25" x14ac:dyDescent="0.2">
      <c r="U15022" s="55"/>
      <c r="V15022" s="53"/>
      <c r="W15022" s="53"/>
      <c r="X15022" s="53"/>
      <c r="Y15022" s="55"/>
    </row>
    <row r="15023" spans="21:25" x14ac:dyDescent="0.2">
      <c r="U15023" s="55"/>
      <c r="V15023" s="53"/>
      <c r="W15023" s="53"/>
      <c r="X15023" s="53"/>
      <c r="Y15023" s="55"/>
    </row>
    <row r="15024" spans="21:25" x14ac:dyDescent="0.2">
      <c r="U15024" s="55"/>
      <c r="V15024" s="53"/>
      <c r="W15024" s="53"/>
      <c r="X15024" s="53"/>
      <c r="Y15024" s="55"/>
    </row>
    <row r="15025" spans="21:25" x14ac:dyDescent="0.2">
      <c r="U15025" s="55"/>
      <c r="V15025" s="53"/>
      <c r="W15025" s="53"/>
      <c r="X15025" s="53"/>
      <c r="Y15025" s="55"/>
    </row>
    <row r="15026" spans="21:25" x14ac:dyDescent="0.2">
      <c r="U15026" s="55"/>
      <c r="V15026" s="53"/>
      <c r="W15026" s="53"/>
      <c r="X15026" s="53"/>
      <c r="Y15026" s="55"/>
    </row>
    <row r="15027" spans="21:25" x14ac:dyDescent="0.2">
      <c r="U15027" s="55"/>
      <c r="V15027" s="53"/>
      <c r="W15027" s="53"/>
      <c r="X15027" s="53"/>
      <c r="Y15027" s="55"/>
    </row>
    <row r="15028" spans="21:25" x14ac:dyDescent="0.2">
      <c r="U15028" s="55"/>
      <c r="V15028" s="53"/>
      <c r="W15028" s="53"/>
      <c r="X15028" s="53"/>
      <c r="Y15028" s="55"/>
    </row>
    <row r="15029" spans="21:25" x14ac:dyDescent="0.2">
      <c r="U15029" s="55"/>
      <c r="V15029" s="53"/>
      <c r="W15029" s="53"/>
      <c r="X15029" s="53"/>
      <c r="Y15029" s="55"/>
    </row>
    <row r="15030" spans="21:25" x14ac:dyDescent="0.2">
      <c r="U15030" s="55"/>
      <c r="V15030" s="53"/>
      <c r="W15030" s="53"/>
      <c r="X15030" s="53"/>
      <c r="Y15030" s="55"/>
    </row>
    <row r="15031" spans="21:25" x14ac:dyDescent="0.2">
      <c r="U15031" s="55"/>
      <c r="V15031" s="53"/>
      <c r="W15031" s="53"/>
      <c r="X15031" s="53"/>
      <c r="Y15031" s="55"/>
    </row>
    <row r="15032" spans="21:25" x14ac:dyDescent="0.2">
      <c r="U15032" s="55"/>
      <c r="V15032" s="53"/>
      <c r="W15032" s="53"/>
      <c r="X15032" s="53"/>
      <c r="Y15032" s="55"/>
    </row>
    <row r="15033" spans="21:25" x14ac:dyDescent="0.2">
      <c r="U15033" s="55"/>
      <c r="V15033" s="53"/>
      <c r="W15033" s="53"/>
      <c r="X15033" s="53"/>
      <c r="Y15033" s="55"/>
    </row>
    <row r="15034" spans="21:25" x14ac:dyDescent="0.2">
      <c r="U15034" s="55"/>
      <c r="V15034" s="53"/>
      <c r="W15034" s="53"/>
      <c r="X15034" s="53"/>
      <c r="Y15034" s="55"/>
    </row>
    <row r="15035" spans="21:25" x14ac:dyDescent="0.2">
      <c r="U15035" s="55"/>
      <c r="V15035" s="53"/>
      <c r="W15035" s="53"/>
      <c r="X15035" s="53"/>
      <c r="Y15035" s="55"/>
    </row>
    <row r="15036" spans="21:25" x14ac:dyDescent="0.2">
      <c r="U15036" s="55"/>
      <c r="V15036" s="53"/>
      <c r="W15036" s="53"/>
      <c r="X15036" s="53"/>
      <c r="Y15036" s="55"/>
    </row>
    <row r="15037" spans="21:25" x14ac:dyDescent="0.2">
      <c r="U15037" s="55"/>
      <c r="V15037" s="53"/>
      <c r="W15037" s="53"/>
      <c r="X15037" s="53"/>
      <c r="Y15037" s="55"/>
    </row>
    <row r="15038" spans="21:25" x14ac:dyDescent="0.2">
      <c r="U15038" s="55"/>
      <c r="V15038" s="53"/>
      <c r="W15038" s="53"/>
      <c r="X15038" s="53"/>
      <c r="Y15038" s="55"/>
    </row>
    <row r="15039" spans="21:25" x14ac:dyDescent="0.2">
      <c r="U15039" s="55"/>
      <c r="V15039" s="53"/>
      <c r="W15039" s="53"/>
      <c r="X15039" s="53"/>
      <c r="Y15039" s="55"/>
    </row>
    <row r="15040" spans="21:25" x14ac:dyDescent="0.2">
      <c r="U15040" s="55"/>
      <c r="V15040" s="53"/>
      <c r="W15040" s="53"/>
      <c r="X15040" s="53"/>
      <c r="Y15040" s="55"/>
    </row>
    <row r="15041" spans="21:25" x14ac:dyDescent="0.2">
      <c r="U15041" s="55"/>
      <c r="V15041" s="53"/>
      <c r="W15041" s="53"/>
      <c r="X15041" s="53"/>
      <c r="Y15041" s="55"/>
    </row>
    <row r="15042" spans="21:25" x14ac:dyDescent="0.2">
      <c r="U15042" s="55"/>
      <c r="V15042" s="53"/>
      <c r="W15042" s="53"/>
      <c r="X15042" s="53"/>
      <c r="Y15042" s="55"/>
    </row>
    <row r="15043" spans="21:25" x14ac:dyDescent="0.2">
      <c r="U15043" s="55"/>
      <c r="V15043" s="53"/>
      <c r="W15043" s="53"/>
      <c r="X15043" s="53"/>
      <c r="Y15043" s="55"/>
    </row>
    <row r="15044" spans="21:25" x14ac:dyDescent="0.2">
      <c r="U15044" s="55"/>
      <c r="V15044" s="53"/>
      <c r="W15044" s="53"/>
      <c r="X15044" s="53"/>
      <c r="Y15044" s="55"/>
    </row>
    <row r="15045" spans="21:25" x14ac:dyDescent="0.2">
      <c r="U15045" s="55"/>
      <c r="V15045" s="53"/>
      <c r="W15045" s="53"/>
      <c r="X15045" s="53"/>
      <c r="Y15045" s="55"/>
    </row>
    <row r="15046" spans="21:25" x14ac:dyDescent="0.2">
      <c r="U15046" s="55"/>
      <c r="V15046" s="53"/>
      <c r="W15046" s="53"/>
      <c r="X15046" s="53"/>
      <c r="Y15046" s="55"/>
    </row>
    <row r="15047" spans="21:25" x14ac:dyDescent="0.2">
      <c r="U15047" s="55"/>
      <c r="V15047" s="53"/>
      <c r="W15047" s="53"/>
      <c r="X15047" s="53"/>
      <c r="Y15047" s="55"/>
    </row>
    <row r="15048" spans="21:25" x14ac:dyDescent="0.2">
      <c r="U15048" s="55"/>
      <c r="V15048" s="53"/>
      <c r="W15048" s="53"/>
      <c r="X15048" s="53"/>
      <c r="Y15048" s="55"/>
    </row>
    <row r="15049" spans="21:25" x14ac:dyDescent="0.2">
      <c r="U15049" s="55"/>
      <c r="V15049" s="53"/>
      <c r="W15049" s="53"/>
      <c r="X15049" s="53"/>
      <c r="Y15049" s="55"/>
    </row>
    <row r="15050" spans="21:25" x14ac:dyDescent="0.2">
      <c r="U15050" s="55"/>
      <c r="V15050" s="53"/>
      <c r="W15050" s="53"/>
      <c r="X15050" s="53"/>
      <c r="Y15050" s="55"/>
    </row>
    <row r="15051" spans="21:25" x14ac:dyDescent="0.2">
      <c r="U15051" s="55"/>
      <c r="V15051" s="53"/>
      <c r="W15051" s="53"/>
      <c r="X15051" s="53"/>
      <c r="Y15051" s="55"/>
    </row>
    <row r="15052" spans="21:25" x14ac:dyDescent="0.2">
      <c r="U15052" s="55"/>
      <c r="V15052" s="53"/>
      <c r="W15052" s="53"/>
      <c r="X15052" s="53"/>
      <c r="Y15052" s="55"/>
    </row>
    <row r="15053" spans="21:25" x14ac:dyDescent="0.2">
      <c r="U15053" s="55"/>
      <c r="V15053" s="53"/>
      <c r="W15053" s="53"/>
      <c r="X15053" s="53"/>
      <c r="Y15053" s="55"/>
    </row>
    <row r="15054" spans="21:25" x14ac:dyDescent="0.2">
      <c r="U15054" s="55"/>
      <c r="V15054" s="53"/>
      <c r="W15054" s="53"/>
      <c r="X15054" s="53"/>
      <c r="Y15054" s="55"/>
    </row>
    <row r="15055" spans="21:25" x14ac:dyDescent="0.2">
      <c r="U15055" s="55"/>
      <c r="V15055" s="53"/>
      <c r="W15055" s="53"/>
      <c r="X15055" s="53"/>
      <c r="Y15055" s="55"/>
    </row>
    <row r="15056" spans="21:25" x14ac:dyDescent="0.2">
      <c r="U15056" s="55"/>
      <c r="V15056" s="53"/>
      <c r="W15056" s="53"/>
      <c r="X15056" s="53"/>
      <c r="Y15056" s="55"/>
    </row>
    <row r="15057" spans="21:25" x14ac:dyDescent="0.2">
      <c r="U15057" s="55"/>
      <c r="V15057" s="53"/>
      <c r="W15057" s="53"/>
      <c r="X15057" s="53"/>
      <c r="Y15057" s="55"/>
    </row>
    <row r="15058" spans="21:25" x14ac:dyDescent="0.2">
      <c r="U15058" s="55"/>
      <c r="V15058" s="53"/>
      <c r="W15058" s="53"/>
      <c r="X15058" s="53"/>
      <c r="Y15058" s="55"/>
    </row>
    <row r="15059" spans="21:25" x14ac:dyDescent="0.2">
      <c r="U15059" s="55"/>
      <c r="V15059" s="53"/>
      <c r="W15059" s="53"/>
      <c r="X15059" s="53"/>
      <c r="Y15059" s="55"/>
    </row>
    <row r="15060" spans="21:25" x14ac:dyDescent="0.2">
      <c r="U15060" s="55"/>
      <c r="V15060" s="53"/>
      <c r="W15060" s="53"/>
      <c r="X15060" s="53"/>
      <c r="Y15060" s="55"/>
    </row>
    <row r="15061" spans="21:25" x14ac:dyDescent="0.2">
      <c r="U15061" s="55"/>
      <c r="V15061" s="53"/>
      <c r="W15061" s="53"/>
      <c r="X15061" s="53"/>
      <c r="Y15061" s="55"/>
    </row>
    <row r="15062" spans="21:25" x14ac:dyDescent="0.2">
      <c r="U15062" s="55"/>
      <c r="V15062" s="53"/>
      <c r="W15062" s="53"/>
      <c r="X15062" s="53"/>
      <c r="Y15062" s="55"/>
    </row>
    <row r="15063" spans="21:25" x14ac:dyDescent="0.2">
      <c r="U15063" s="55"/>
      <c r="V15063" s="53"/>
      <c r="W15063" s="53"/>
      <c r="X15063" s="53"/>
      <c r="Y15063" s="55"/>
    </row>
    <row r="15064" spans="21:25" x14ac:dyDescent="0.2">
      <c r="U15064" s="55"/>
      <c r="V15064" s="53"/>
      <c r="W15064" s="53"/>
      <c r="X15064" s="53"/>
      <c r="Y15064" s="55"/>
    </row>
    <row r="15065" spans="21:25" x14ac:dyDescent="0.2">
      <c r="U15065" s="55"/>
      <c r="V15065" s="53"/>
      <c r="W15065" s="53"/>
      <c r="X15065" s="53"/>
      <c r="Y15065" s="55"/>
    </row>
    <row r="15066" spans="21:25" x14ac:dyDescent="0.2">
      <c r="U15066" s="55"/>
      <c r="V15066" s="53"/>
      <c r="W15066" s="53"/>
      <c r="X15066" s="53"/>
      <c r="Y15066" s="55"/>
    </row>
    <row r="15067" spans="21:25" x14ac:dyDescent="0.2">
      <c r="U15067" s="55"/>
      <c r="V15067" s="53"/>
      <c r="W15067" s="53"/>
      <c r="X15067" s="53"/>
      <c r="Y15067" s="55"/>
    </row>
    <row r="15068" spans="21:25" x14ac:dyDescent="0.2">
      <c r="U15068" s="55"/>
      <c r="V15068" s="53"/>
      <c r="W15068" s="53"/>
      <c r="X15068" s="53"/>
      <c r="Y15068" s="55"/>
    </row>
    <row r="15069" spans="21:25" x14ac:dyDescent="0.2">
      <c r="U15069" s="55"/>
      <c r="V15069" s="53"/>
      <c r="W15069" s="53"/>
      <c r="X15069" s="53"/>
      <c r="Y15069" s="55"/>
    </row>
    <row r="15070" spans="21:25" x14ac:dyDescent="0.2">
      <c r="U15070" s="55"/>
      <c r="V15070" s="53"/>
      <c r="W15070" s="53"/>
      <c r="X15070" s="53"/>
      <c r="Y15070" s="55"/>
    </row>
    <row r="15071" spans="21:25" x14ac:dyDescent="0.2">
      <c r="U15071" s="55"/>
      <c r="V15071" s="53"/>
      <c r="W15071" s="53"/>
      <c r="X15071" s="53"/>
      <c r="Y15071" s="55"/>
    </row>
    <row r="15072" spans="21:25" x14ac:dyDescent="0.2">
      <c r="U15072" s="55"/>
      <c r="V15072" s="53"/>
      <c r="W15072" s="53"/>
      <c r="X15072" s="53"/>
      <c r="Y15072" s="55"/>
    </row>
    <row r="15073" spans="21:25" x14ac:dyDescent="0.2">
      <c r="U15073" s="55"/>
      <c r="V15073" s="53"/>
      <c r="W15073" s="53"/>
      <c r="X15073" s="53"/>
      <c r="Y15073" s="55"/>
    </row>
    <row r="15074" spans="21:25" x14ac:dyDescent="0.2">
      <c r="U15074" s="55"/>
      <c r="V15074" s="53"/>
      <c r="W15074" s="53"/>
      <c r="X15074" s="53"/>
      <c r="Y15074" s="55"/>
    </row>
    <row r="15075" spans="21:25" x14ac:dyDescent="0.2">
      <c r="U15075" s="55"/>
      <c r="V15075" s="53"/>
      <c r="W15075" s="53"/>
      <c r="X15075" s="53"/>
      <c r="Y15075" s="55"/>
    </row>
    <row r="15076" spans="21:25" x14ac:dyDescent="0.2">
      <c r="U15076" s="55"/>
      <c r="V15076" s="53"/>
      <c r="W15076" s="53"/>
      <c r="X15076" s="53"/>
      <c r="Y15076" s="55"/>
    </row>
    <row r="15077" spans="21:25" x14ac:dyDescent="0.2">
      <c r="U15077" s="55"/>
      <c r="V15077" s="53"/>
      <c r="W15077" s="53"/>
      <c r="X15077" s="53"/>
      <c r="Y15077" s="55"/>
    </row>
    <row r="15078" spans="21:25" x14ac:dyDescent="0.2">
      <c r="U15078" s="55"/>
      <c r="V15078" s="53"/>
      <c r="W15078" s="53"/>
      <c r="X15078" s="53"/>
      <c r="Y15078" s="55"/>
    </row>
    <row r="15079" spans="21:25" x14ac:dyDescent="0.2">
      <c r="U15079" s="55"/>
      <c r="V15079" s="53"/>
      <c r="W15079" s="53"/>
      <c r="X15079" s="53"/>
      <c r="Y15079" s="55"/>
    </row>
    <row r="15080" spans="21:25" x14ac:dyDescent="0.2">
      <c r="U15080" s="55"/>
      <c r="V15080" s="53"/>
      <c r="W15080" s="53"/>
      <c r="X15080" s="53"/>
      <c r="Y15080" s="55"/>
    </row>
    <row r="15081" spans="21:25" x14ac:dyDescent="0.2">
      <c r="U15081" s="55"/>
      <c r="V15081" s="53"/>
      <c r="W15081" s="53"/>
      <c r="X15081" s="53"/>
      <c r="Y15081" s="55"/>
    </row>
    <row r="15082" spans="21:25" x14ac:dyDescent="0.2">
      <c r="U15082" s="55"/>
      <c r="V15082" s="53"/>
      <c r="W15082" s="53"/>
      <c r="X15082" s="53"/>
      <c r="Y15082" s="55"/>
    </row>
    <row r="15083" spans="21:25" x14ac:dyDescent="0.2">
      <c r="U15083" s="55"/>
      <c r="V15083" s="53"/>
      <c r="W15083" s="53"/>
      <c r="X15083" s="53"/>
      <c r="Y15083" s="55"/>
    </row>
    <row r="15084" spans="21:25" x14ac:dyDescent="0.2">
      <c r="U15084" s="55"/>
      <c r="V15084" s="53"/>
      <c r="W15084" s="53"/>
      <c r="X15084" s="53"/>
      <c r="Y15084" s="55"/>
    </row>
    <row r="15085" spans="21:25" x14ac:dyDescent="0.2">
      <c r="U15085" s="55"/>
      <c r="V15085" s="53"/>
      <c r="W15085" s="53"/>
      <c r="X15085" s="53"/>
      <c r="Y15085" s="55"/>
    </row>
    <row r="15086" spans="21:25" x14ac:dyDescent="0.2">
      <c r="U15086" s="55"/>
      <c r="V15086" s="53"/>
      <c r="W15086" s="53"/>
      <c r="X15086" s="53"/>
      <c r="Y15086" s="55"/>
    </row>
    <row r="15087" spans="21:25" x14ac:dyDescent="0.2">
      <c r="U15087" s="55"/>
      <c r="V15087" s="53"/>
      <c r="W15087" s="53"/>
      <c r="X15087" s="53"/>
      <c r="Y15087" s="55"/>
    </row>
    <row r="15088" spans="21:25" x14ac:dyDescent="0.2">
      <c r="U15088" s="55"/>
      <c r="V15088" s="53"/>
      <c r="W15088" s="53"/>
      <c r="X15088" s="53"/>
      <c r="Y15088" s="55"/>
    </row>
    <row r="15089" spans="21:25" x14ac:dyDescent="0.2">
      <c r="U15089" s="55"/>
      <c r="V15089" s="53"/>
      <c r="W15089" s="53"/>
      <c r="X15089" s="53"/>
      <c r="Y15089" s="55"/>
    </row>
    <row r="15090" spans="21:25" x14ac:dyDescent="0.2">
      <c r="U15090" s="55"/>
      <c r="V15090" s="53"/>
      <c r="W15090" s="53"/>
      <c r="X15090" s="53"/>
      <c r="Y15090" s="55"/>
    </row>
    <row r="15091" spans="21:25" x14ac:dyDescent="0.2">
      <c r="U15091" s="55"/>
      <c r="V15091" s="53"/>
      <c r="W15091" s="53"/>
      <c r="X15091" s="53"/>
      <c r="Y15091" s="55"/>
    </row>
    <row r="15092" spans="21:25" x14ac:dyDescent="0.2">
      <c r="U15092" s="55"/>
      <c r="V15092" s="53"/>
      <c r="W15092" s="53"/>
      <c r="X15092" s="53"/>
      <c r="Y15092" s="55"/>
    </row>
    <row r="15093" spans="21:25" x14ac:dyDescent="0.2">
      <c r="U15093" s="55"/>
      <c r="V15093" s="53"/>
      <c r="W15093" s="53"/>
      <c r="X15093" s="53"/>
      <c r="Y15093" s="55"/>
    </row>
    <row r="15094" spans="21:25" x14ac:dyDescent="0.2">
      <c r="U15094" s="55"/>
      <c r="V15094" s="53"/>
      <c r="W15094" s="53"/>
      <c r="X15094" s="53"/>
      <c r="Y15094" s="55"/>
    </row>
    <row r="15095" spans="21:25" x14ac:dyDescent="0.2">
      <c r="U15095" s="55"/>
      <c r="V15095" s="53"/>
      <c r="W15095" s="53"/>
      <c r="X15095" s="53"/>
      <c r="Y15095" s="55"/>
    </row>
    <row r="15096" spans="21:25" x14ac:dyDescent="0.2">
      <c r="U15096" s="55"/>
      <c r="V15096" s="53"/>
      <c r="W15096" s="53"/>
      <c r="X15096" s="53"/>
      <c r="Y15096" s="55"/>
    </row>
    <row r="15097" spans="21:25" x14ac:dyDescent="0.2">
      <c r="U15097" s="55"/>
      <c r="V15097" s="53"/>
      <c r="W15097" s="53"/>
      <c r="X15097" s="53"/>
      <c r="Y15097" s="55"/>
    </row>
    <row r="15098" spans="21:25" x14ac:dyDescent="0.2">
      <c r="U15098" s="55"/>
      <c r="V15098" s="53"/>
      <c r="W15098" s="53"/>
      <c r="X15098" s="53"/>
      <c r="Y15098" s="55"/>
    </row>
    <row r="15099" spans="21:25" x14ac:dyDescent="0.2">
      <c r="U15099" s="55"/>
      <c r="V15099" s="53"/>
      <c r="W15099" s="53"/>
      <c r="X15099" s="53"/>
      <c r="Y15099" s="55"/>
    </row>
    <row r="15100" spans="21:25" x14ac:dyDescent="0.2">
      <c r="U15100" s="55"/>
      <c r="V15100" s="53"/>
      <c r="W15100" s="53"/>
      <c r="X15100" s="53"/>
      <c r="Y15100" s="55"/>
    </row>
    <row r="15101" spans="21:25" x14ac:dyDescent="0.2">
      <c r="U15101" s="55"/>
      <c r="V15101" s="53"/>
      <c r="W15101" s="53"/>
      <c r="X15101" s="53"/>
      <c r="Y15101" s="55"/>
    </row>
    <row r="15102" spans="21:25" x14ac:dyDescent="0.2">
      <c r="U15102" s="55"/>
      <c r="V15102" s="53"/>
      <c r="W15102" s="53"/>
      <c r="X15102" s="53"/>
      <c r="Y15102" s="55"/>
    </row>
    <row r="15103" spans="21:25" x14ac:dyDescent="0.2">
      <c r="U15103" s="55"/>
      <c r="V15103" s="53"/>
      <c r="W15103" s="53"/>
      <c r="X15103" s="53"/>
      <c r="Y15103" s="55"/>
    </row>
    <row r="15104" spans="21:25" x14ac:dyDescent="0.2">
      <c r="U15104" s="55"/>
      <c r="V15104" s="53"/>
      <c r="W15104" s="53"/>
      <c r="X15104" s="53"/>
      <c r="Y15104" s="55"/>
    </row>
    <row r="15105" spans="21:25" x14ac:dyDescent="0.2">
      <c r="U15105" s="55"/>
      <c r="V15105" s="53"/>
      <c r="W15105" s="53"/>
      <c r="X15105" s="53"/>
      <c r="Y15105" s="55"/>
    </row>
    <row r="15106" spans="21:25" x14ac:dyDescent="0.2">
      <c r="U15106" s="55"/>
      <c r="V15106" s="53"/>
      <c r="W15106" s="53"/>
      <c r="X15106" s="53"/>
      <c r="Y15106" s="55"/>
    </row>
    <row r="15107" spans="21:25" x14ac:dyDescent="0.2">
      <c r="U15107" s="55"/>
      <c r="V15107" s="53"/>
      <c r="W15107" s="53"/>
      <c r="X15107" s="53"/>
      <c r="Y15107" s="55"/>
    </row>
    <row r="15108" spans="21:25" x14ac:dyDescent="0.2">
      <c r="U15108" s="55"/>
      <c r="V15108" s="53"/>
      <c r="W15108" s="53"/>
      <c r="X15108" s="53"/>
      <c r="Y15108" s="55"/>
    </row>
    <row r="15109" spans="21:25" x14ac:dyDescent="0.2">
      <c r="U15109" s="55"/>
      <c r="V15109" s="53"/>
      <c r="W15109" s="53"/>
      <c r="X15109" s="53"/>
      <c r="Y15109" s="55"/>
    </row>
    <row r="15110" spans="21:25" x14ac:dyDescent="0.2">
      <c r="U15110" s="55"/>
      <c r="V15110" s="53"/>
      <c r="W15110" s="53"/>
      <c r="X15110" s="53"/>
      <c r="Y15110" s="55"/>
    </row>
    <row r="15111" spans="21:25" x14ac:dyDescent="0.2">
      <c r="U15111" s="55"/>
      <c r="V15111" s="53"/>
      <c r="W15111" s="53"/>
      <c r="X15111" s="53"/>
      <c r="Y15111" s="55"/>
    </row>
    <row r="15112" spans="21:25" x14ac:dyDescent="0.2">
      <c r="U15112" s="55"/>
      <c r="V15112" s="53"/>
      <c r="W15112" s="53"/>
      <c r="X15112" s="53"/>
      <c r="Y15112" s="55"/>
    </row>
    <row r="15113" spans="21:25" x14ac:dyDescent="0.2">
      <c r="U15113" s="55"/>
      <c r="V15113" s="53"/>
      <c r="W15113" s="53"/>
      <c r="X15113" s="53"/>
      <c r="Y15113" s="55"/>
    </row>
    <row r="15114" spans="21:25" x14ac:dyDescent="0.2">
      <c r="U15114" s="55"/>
      <c r="V15114" s="53"/>
      <c r="W15114" s="53"/>
      <c r="X15114" s="53"/>
      <c r="Y15114" s="55"/>
    </row>
    <row r="15115" spans="21:25" x14ac:dyDescent="0.2">
      <c r="U15115" s="55"/>
      <c r="V15115" s="53"/>
      <c r="W15115" s="53"/>
      <c r="X15115" s="53"/>
      <c r="Y15115" s="55"/>
    </row>
    <row r="15116" spans="21:25" x14ac:dyDescent="0.2">
      <c r="U15116" s="55"/>
      <c r="V15116" s="53"/>
      <c r="W15116" s="53"/>
      <c r="X15116" s="53"/>
      <c r="Y15116" s="55"/>
    </row>
    <row r="15117" spans="21:25" x14ac:dyDescent="0.2">
      <c r="U15117" s="55"/>
      <c r="V15117" s="53"/>
      <c r="W15117" s="53"/>
      <c r="X15117" s="53"/>
      <c r="Y15117" s="55"/>
    </row>
    <row r="15118" spans="21:25" x14ac:dyDescent="0.2">
      <c r="U15118" s="55"/>
      <c r="V15118" s="53"/>
      <c r="W15118" s="53"/>
      <c r="X15118" s="53"/>
      <c r="Y15118" s="55"/>
    </row>
    <row r="15119" spans="21:25" x14ac:dyDescent="0.2">
      <c r="U15119" s="55"/>
      <c r="V15119" s="53"/>
      <c r="W15119" s="53"/>
      <c r="X15119" s="53"/>
      <c r="Y15119" s="55"/>
    </row>
    <row r="15120" spans="21:25" x14ac:dyDescent="0.2">
      <c r="U15120" s="55"/>
      <c r="V15120" s="53"/>
      <c r="W15120" s="53"/>
      <c r="X15120" s="53"/>
      <c r="Y15120" s="55"/>
    </row>
    <row r="15121" spans="21:25" x14ac:dyDescent="0.2">
      <c r="U15121" s="55"/>
      <c r="V15121" s="53"/>
      <c r="W15121" s="53"/>
      <c r="X15121" s="53"/>
      <c r="Y15121" s="55"/>
    </row>
    <row r="15122" spans="21:25" x14ac:dyDescent="0.2">
      <c r="U15122" s="55"/>
      <c r="V15122" s="53"/>
      <c r="W15122" s="53"/>
      <c r="X15122" s="53"/>
      <c r="Y15122" s="55"/>
    </row>
    <row r="15123" spans="21:25" x14ac:dyDescent="0.2">
      <c r="U15123" s="55"/>
      <c r="V15123" s="53"/>
      <c r="W15123" s="53"/>
      <c r="X15123" s="53"/>
      <c r="Y15123" s="55"/>
    </row>
    <row r="15124" spans="21:25" x14ac:dyDescent="0.2">
      <c r="U15124" s="55"/>
      <c r="V15124" s="53"/>
      <c r="W15124" s="53"/>
      <c r="X15124" s="53"/>
      <c r="Y15124" s="55"/>
    </row>
    <row r="15125" spans="21:25" x14ac:dyDescent="0.2">
      <c r="U15125" s="55"/>
      <c r="V15125" s="53"/>
      <c r="W15125" s="53"/>
      <c r="X15125" s="53"/>
      <c r="Y15125" s="55"/>
    </row>
    <row r="15126" spans="21:25" x14ac:dyDescent="0.2">
      <c r="U15126" s="55"/>
      <c r="V15126" s="53"/>
      <c r="W15126" s="53"/>
      <c r="X15126" s="53"/>
      <c r="Y15126" s="55"/>
    </row>
    <row r="15127" spans="21:25" x14ac:dyDescent="0.2">
      <c r="U15127" s="55"/>
      <c r="V15127" s="53"/>
      <c r="W15127" s="53"/>
      <c r="X15127" s="53"/>
      <c r="Y15127" s="55"/>
    </row>
    <row r="15128" spans="21:25" x14ac:dyDescent="0.2">
      <c r="U15128" s="55"/>
      <c r="V15128" s="53"/>
      <c r="W15128" s="53"/>
      <c r="X15128" s="53"/>
      <c r="Y15128" s="55"/>
    </row>
    <row r="15129" spans="21:25" x14ac:dyDescent="0.2">
      <c r="U15129" s="55"/>
      <c r="V15129" s="53"/>
      <c r="W15129" s="53"/>
      <c r="X15129" s="53"/>
      <c r="Y15129" s="55"/>
    </row>
    <row r="15130" spans="21:25" x14ac:dyDescent="0.2">
      <c r="U15130" s="55"/>
      <c r="V15130" s="53"/>
      <c r="W15130" s="53"/>
      <c r="X15130" s="53"/>
      <c r="Y15130" s="55"/>
    </row>
    <row r="15131" spans="21:25" x14ac:dyDescent="0.2">
      <c r="U15131" s="55"/>
      <c r="V15131" s="53"/>
      <c r="W15131" s="53"/>
      <c r="X15131" s="53"/>
      <c r="Y15131" s="55"/>
    </row>
    <row r="15132" spans="21:25" x14ac:dyDescent="0.2">
      <c r="U15132" s="55"/>
      <c r="V15132" s="53"/>
      <c r="W15132" s="53"/>
      <c r="X15132" s="53"/>
      <c r="Y15132" s="55"/>
    </row>
    <row r="15133" spans="21:25" x14ac:dyDescent="0.2">
      <c r="U15133" s="55"/>
      <c r="V15133" s="53"/>
      <c r="W15133" s="53"/>
      <c r="X15133" s="53"/>
      <c r="Y15133" s="55"/>
    </row>
    <row r="15134" spans="21:25" x14ac:dyDescent="0.2">
      <c r="U15134" s="55"/>
      <c r="V15134" s="53"/>
      <c r="W15134" s="53"/>
      <c r="X15134" s="53"/>
      <c r="Y15134" s="55"/>
    </row>
    <row r="15135" spans="21:25" x14ac:dyDescent="0.2">
      <c r="U15135" s="55"/>
      <c r="V15135" s="53"/>
      <c r="W15135" s="53"/>
      <c r="X15135" s="53"/>
      <c r="Y15135" s="55"/>
    </row>
    <row r="15136" spans="21:25" x14ac:dyDescent="0.2">
      <c r="U15136" s="55"/>
      <c r="V15136" s="53"/>
      <c r="W15136" s="53"/>
      <c r="X15136" s="53"/>
      <c r="Y15136" s="55"/>
    </row>
    <row r="15137" spans="21:25" x14ac:dyDescent="0.2">
      <c r="U15137" s="55"/>
      <c r="V15137" s="53"/>
      <c r="W15137" s="53"/>
      <c r="X15137" s="53"/>
      <c r="Y15137" s="55"/>
    </row>
    <row r="15138" spans="21:25" x14ac:dyDescent="0.2">
      <c r="U15138" s="55"/>
      <c r="V15138" s="53"/>
      <c r="W15138" s="53"/>
      <c r="X15138" s="53"/>
      <c r="Y15138" s="55"/>
    </row>
    <row r="15139" spans="21:25" x14ac:dyDescent="0.2">
      <c r="U15139" s="55"/>
      <c r="V15139" s="53"/>
      <c r="W15139" s="53"/>
      <c r="X15139" s="53"/>
      <c r="Y15139" s="55"/>
    </row>
    <row r="15140" spans="21:25" x14ac:dyDescent="0.2">
      <c r="U15140" s="55"/>
      <c r="V15140" s="53"/>
      <c r="W15140" s="53"/>
      <c r="X15140" s="53"/>
      <c r="Y15140" s="55"/>
    </row>
    <row r="15141" spans="21:25" x14ac:dyDescent="0.2">
      <c r="U15141" s="55"/>
      <c r="V15141" s="53"/>
      <c r="W15141" s="53"/>
      <c r="X15141" s="53"/>
      <c r="Y15141" s="55"/>
    </row>
    <row r="15142" spans="21:25" x14ac:dyDescent="0.2">
      <c r="U15142" s="55"/>
      <c r="V15142" s="53"/>
      <c r="W15142" s="53"/>
      <c r="X15142" s="53"/>
      <c r="Y15142" s="55"/>
    </row>
    <row r="15143" spans="21:25" x14ac:dyDescent="0.2">
      <c r="U15143" s="55"/>
      <c r="V15143" s="53"/>
      <c r="W15143" s="53"/>
      <c r="X15143" s="53"/>
      <c r="Y15143" s="55"/>
    </row>
    <row r="15144" spans="21:25" x14ac:dyDescent="0.2">
      <c r="U15144" s="55"/>
      <c r="V15144" s="53"/>
      <c r="W15144" s="53"/>
      <c r="X15144" s="53"/>
      <c r="Y15144" s="55"/>
    </row>
    <row r="15145" spans="21:25" x14ac:dyDescent="0.2">
      <c r="U15145" s="55"/>
      <c r="V15145" s="53"/>
      <c r="W15145" s="53"/>
      <c r="X15145" s="53"/>
      <c r="Y15145" s="55"/>
    </row>
    <row r="15146" spans="21:25" x14ac:dyDescent="0.2">
      <c r="U15146" s="55"/>
      <c r="V15146" s="53"/>
      <c r="W15146" s="53"/>
      <c r="X15146" s="53"/>
      <c r="Y15146" s="55"/>
    </row>
    <row r="15147" spans="21:25" x14ac:dyDescent="0.2">
      <c r="U15147" s="55"/>
      <c r="V15147" s="53"/>
      <c r="W15147" s="53"/>
      <c r="X15147" s="53"/>
      <c r="Y15147" s="55"/>
    </row>
    <row r="15148" spans="21:25" x14ac:dyDescent="0.2">
      <c r="U15148" s="55"/>
      <c r="V15148" s="53"/>
      <c r="W15148" s="53"/>
      <c r="X15148" s="53"/>
      <c r="Y15148" s="55"/>
    </row>
    <row r="15149" spans="21:25" x14ac:dyDescent="0.2">
      <c r="U15149" s="55"/>
      <c r="V15149" s="53"/>
      <c r="W15149" s="53"/>
      <c r="X15149" s="53"/>
      <c r="Y15149" s="55"/>
    </row>
    <row r="15150" spans="21:25" x14ac:dyDescent="0.2">
      <c r="U15150" s="55"/>
      <c r="V15150" s="53"/>
      <c r="W15150" s="53"/>
      <c r="X15150" s="53"/>
      <c r="Y15150" s="55"/>
    </row>
    <row r="15151" spans="21:25" x14ac:dyDescent="0.2">
      <c r="U15151" s="55"/>
      <c r="V15151" s="53"/>
      <c r="W15151" s="53"/>
      <c r="X15151" s="53"/>
      <c r="Y15151" s="55"/>
    </row>
    <row r="15152" spans="21:25" x14ac:dyDescent="0.2">
      <c r="U15152" s="55"/>
      <c r="V15152" s="53"/>
      <c r="W15152" s="53"/>
      <c r="X15152" s="53"/>
      <c r="Y15152" s="55"/>
    </row>
    <row r="15153" spans="21:25" x14ac:dyDescent="0.2">
      <c r="U15153" s="55"/>
      <c r="V15153" s="53"/>
      <c r="W15153" s="53"/>
      <c r="X15153" s="53"/>
      <c r="Y15153" s="55"/>
    </row>
    <row r="15154" spans="21:25" x14ac:dyDescent="0.2">
      <c r="U15154" s="55"/>
      <c r="V15154" s="53"/>
      <c r="W15154" s="53"/>
      <c r="X15154" s="53"/>
      <c r="Y15154" s="55"/>
    </row>
    <row r="15155" spans="21:25" x14ac:dyDescent="0.2">
      <c r="U15155" s="55"/>
      <c r="V15155" s="53"/>
      <c r="W15155" s="53"/>
      <c r="X15155" s="53"/>
      <c r="Y15155" s="55"/>
    </row>
    <row r="15156" spans="21:25" x14ac:dyDescent="0.2">
      <c r="U15156" s="55"/>
      <c r="V15156" s="53"/>
      <c r="W15156" s="53"/>
      <c r="X15156" s="53"/>
      <c r="Y15156" s="55"/>
    </row>
    <row r="15157" spans="21:25" x14ac:dyDescent="0.2">
      <c r="U15157" s="55"/>
      <c r="V15157" s="53"/>
      <c r="W15157" s="53"/>
      <c r="X15157" s="53"/>
      <c r="Y15157" s="55"/>
    </row>
    <row r="15158" spans="21:25" x14ac:dyDescent="0.2">
      <c r="U15158" s="55"/>
      <c r="V15158" s="53"/>
      <c r="W15158" s="53"/>
      <c r="X15158" s="53"/>
      <c r="Y15158" s="55"/>
    </row>
    <row r="15159" spans="21:25" x14ac:dyDescent="0.2">
      <c r="U15159" s="55"/>
      <c r="V15159" s="53"/>
      <c r="W15159" s="53"/>
      <c r="X15159" s="53"/>
      <c r="Y15159" s="55"/>
    </row>
    <row r="15160" spans="21:25" x14ac:dyDescent="0.2">
      <c r="U15160" s="55"/>
      <c r="V15160" s="53"/>
      <c r="W15160" s="53"/>
      <c r="X15160" s="53"/>
      <c r="Y15160" s="55"/>
    </row>
    <row r="15161" spans="21:25" x14ac:dyDescent="0.2">
      <c r="U15161" s="55"/>
      <c r="V15161" s="53"/>
      <c r="W15161" s="53"/>
      <c r="X15161" s="53"/>
      <c r="Y15161" s="55"/>
    </row>
    <row r="15162" spans="21:25" x14ac:dyDescent="0.2">
      <c r="U15162" s="55"/>
      <c r="V15162" s="53"/>
      <c r="W15162" s="53"/>
      <c r="X15162" s="53"/>
      <c r="Y15162" s="55"/>
    </row>
    <row r="15163" spans="21:25" x14ac:dyDescent="0.2">
      <c r="U15163" s="55"/>
      <c r="V15163" s="53"/>
      <c r="W15163" s="53"/>
      <c r="X15163" s="53"/>
      <c r="Y15163" s="55"/>
    </row>
    <row r="15164" spans="21:25" x14ac:dyDescent="0.2">
      <c r="U15164" s="55"/>
      <c r="V15164" s="53"/>
      <c r="W15164" s="53"/>
      <c r="X15164" s="53"/>
      <c r="Y15164" s="55"/>
    </row>
    <row r="15165" spans="21:25" x14ac:dyDescent="0.2">
      <c r="U15165" s="55"/>
      <c r="V15165" s="53"/>
      <c r="W15165" s="53"/>
      <c r="X15165" s="53"/>
      <c r="Y15165" s="55"/>
    </row>
    <row r="15166" spans="21:25" x14ac:dyDescent="0.2">
      <c r="U15166" s="55"/>
      <c r="V15166" s="53"/>
      <c r="W15166" s="53"/>
      <c r="X15166" s="53"/>
      <c r="Y15166" s="55"/>
    </row>
    <row r="15167" spans="21:25" x14ac:dyDescent="0.2">
      <c r="U15167" s="55"/>
      <c r="V15167" s="53"/>
      <c r="W15167" s="53"/>
      <c r="X15167" s="53"/>
      <c r="Y15167" s="55"/>
    </row>
    <row r="15168" spans="21:25" x14ac:dyDescent="0.2">
      <c r="U15168" s="55"/>
      <c r="V15168" s="53"/>
      <c r="W15168" s="53"/>
      <c r="X15168" s="53"/>
      <c r="Y15168" s="55"/>
    </row>
    <row r="15169" spans="21:25" x14ac:dyDescent="0.2">
      <c r="U15169" s="55"/>
      <c r="V15169" s="53"/>
      <c r="W15169" s="53"/>
      <c r="X15169" s="53"/>
      <c r="Y15169" s="55"/>
    </row>
    <row r="15170" spans="21:25" x14ac:dyDescent="0.2">
      <c r="U15170" s="55"/>
      <c r="V15170" s="53"/>
      <c r="W15170" s="53"/>
      <c r="X15170" s="53"/>
      <c r="Y15170" s="55"/>
    </row>
    <row r="15171" spans="21:25" x14ac:dyDescent="0.2">
      <c r="U15171" s="55"/>
      <c r="V15171" s="53"/>
      <c r="W15171" s="53"/>
      <c r="X15171" s="53"/>
      <c r="Y15171" s="55"/>
    </row>
    <row r="15172" spans="21:25" x14ac:dyDescent="0.2">
      <c r="U15172" s="55"/>
      <c r="V15172" s="53"/>
      <c r="W15172" s="53"/>
      <c r="X15172" s="53"/>
      <c r="Y15172" s="55"/>
    </row>
    <row r="15173" spans="21:25" x14ac:dyDescent="0.2">
      <c r="U15173" s="55"/>
      <c r="V15173" s="53"/>
      <c r="W15173" s="53"/>
      <c r="X15173" s="53"/>
      <c r="Y15173" s="55"/>
    </row>
    <row r="15174" spans="21:25" x14ac:dyDescent="0.2">
      <c r="U15174" s="55"/>
      <c r="V15174" s="53"/>
      <c r="W15174" s="53"/>
      <c r="X15174" s="53"/>
      <c r="Y15174" s="55"/>
    </row>
    <row r="15175" spans="21:25" x14ac:dyDescent="0.2">
      <c r="U15175" s="55"/>
      <c r="V15175" s="53"/>
      <c r="W15175" s="53"/>
      <c r="X15175" s="53"/>
      <c r="Y15175" s="55"/>
    </row>
    <row r="15176" spans="21:25" x14ac:dyDescent="0.2">
      <c r="U15176" s="55"/>
      <c r="V15176" s="53"/>
      <c r="W15176" s="53"/>
      <c r="X15176" s="53"/>
      <c r="Y15176" s="55"/>
    </row>
    <row r="15177" spans="21:25" x14ac:dyDescent="0.2">
      <c r="U15177" s="55"/>
      <c r="V15177" s="53"/>
      <c r="W15177" s="53"/>
      <c r="X15177" s="53"/>
      <c r="Y15177" s="55"/>
    </row>
    <row r="15178" spans="21:25" x14ac:dyDescent="0.2">
      <c r="U15178" s="55"/>
      <c r="V15178" s="53"/>
      <c r="W15178" s="53"/>
      <c r="X15178" s="53"/>
      <c r="Y15178" s="55"/>
    </row>
    <row r="15179" spans="21:25" x14ac:dyDescent="0.2">
      <c r="U15179" s="55"/>
      <c r="V15179" s="53"/>
      <c r="W15179" s="53"/>
      <c r="X15179" s="53"/>
      <c r="Y15179" s="55"/>
    </row>
    <row r="15180" spans="21:25" x14ac:dyDescent="0.2">
      <c r="U15180" s="55"/>
      <c r="V15180" s="53"/>
      <c r="W15180" s="53"/>
      <c r="X15180" s="53"/>
      <c r="Y15180" s="55"/>
    </row>
    <row r="15181" spans="21:25" x14ac:dyDescent="0.2">
      <c r="U15181" s="55"/>
      <c r="V15181" s="53"/>
      <c r="W15181" s="53"/>
      <c r="X15181" s="53"/>
      <c r="Y15181" s="55"/>
    </row>
    <row r="15182" spans="21:25" x14ac:dyDescent="0.2">
      <c r="U15182" s="55"/>
      <c r="V15182" s="53"/>
      <c r="W15182" s="53"/>
      <c r="X15182" s="53"/>
      <c r="Y15182" s="55"/>
    </row>
    <row r="15183" spans="21:25" x14ac:dyDescent="0.2">
      <c r="U15183" s="55"/>
      <c r="V15183" s="53"/>
      <c r="W15183" s="53"/>
      <c r="X15183" s="53"/>
      <c r="Y15183" s="55"/>
    </row>
    <row r="15184" spans="21:25" x14ac:dyDescent="0.2">
      <c r="U15184" s="55"/>
      <c r="V15184" s="53"/>
      <c r="W15184" s="53"/>
      <c r="X15184" s="53"/>
      <c r="Y15184" s="55"/>
    </row>
    <row r="15185" spans="21:25" x14ac:dyDescent="0.2">
      <c r="U15185" s="55"/>
      <c r="V15185" s="53"/>
      <c r="W15185" s="53"/>
      <c r="X15185" s="53"/>
      <c r="Y15185" s="55"/>
    </row>
    <row r="15186" spans="21:25" x14ac:dyDescent="0.2">
      <c r="U15186" s="55"/>
      <c r="V15186" s="53"/>
      <c r="W15186" s="53"/>
      <c r="X15186" s="53"/>
      <c r="Y15186" s="55"/>
    </row>
    <row r="15187" spans="21:25" x14ac:dyDescent="0.2">
      <c r="U15187" s="55"/>
      <c r="V15187" s="53"/>
      <c r="W15187" s="53"/>
      <c r="X15187" s="53"/>
      <c r="Y15187" s="55"/>
    </row>
    <row r="15188" spans="21:25" x14ac:dyDescent="0.2">
      <c r="U15188" s="55"/>
      <c r="V15188" s="53"/>
      <c r="W15188" s="53"/>
      <c r="X15188" s="53"/>
      <c r="Y15188" s="55"/>
    </row>
    <row r="15189" spans="21:25" x14ac:dyDescent="0.2">
      <c r="U15189" s="55"/>
      <c r="V15189" s="53"/>
      <c r="W15189" s="53"/>
      <c r="X15189" s="53"/>
      <c r="Y15189" s="55"/>
    </row>
    <row r="15190" spans="21:25" x14ac:dyDescent="0.2">
      <c r="U15190" s="55"/>
      <c r="V15190" s="53"/>
      <c r="W15190" s="53"/>
      <c r="X15190" s="53"/>
      <c r="Y15190" s="55"/>
    </row>
    <row r="15191" spans="21:25" x14ac:dyDescent="0.2">
      <c r="U15191" s="55"/>
      <c r="V15191" s="53"/>
      <c r="W15191" s="53"/>
      <c r="X15191" s="53"/>
      <c r="Y15191" s="55"/>
    </row>
    <row r="15192" spans="21:25" x14ac:dyDescent="0.2">
      <c r="U15192" s="55"/>
      <c r="V15192" s="53"/>
      <c r="W15192" s="53"/>
      <c r="X15192" s="53"/>
      <c r="Y15192" s="55"/>
    </row>
    <row r="15193" spans="21:25" x14ac:dyDescent="0.2">
      <c r="U15193" s="55"/>
      <c r="V15193" s="53"/>
      <c r="W15193" s="53"/>
      <c r="X15193" s="53"/>
      <c r="Y15193" s="55"/>
    </row>
    <row r="15194" spans="21:25" x14ac:dyDescent="0.2">
      <c r="U15194" s="55"/>
      <c r="V15194" s="53"/>
      <c r="W15194" s="53"/>
      <c r="X15194" s="53"/>
      <c r="Y15194" s="55"/>
    </row>
    <row r="15195" spans="21:25" x14ac:dyDescent="0.2">
      <c r="U15195" s="55"/>
      <c r="V15195" s="53"/>
      <c r="W15195" s="53"/>
      <c r="X15195" s="53"/>
      <c r="Y15195" s="55"/>
    </row>
    <row r="15196" spans="21:25" x14ac:dyDescent="0.2">
      <c r="U15196" s="55"/>
      <c r="V15196" s="53"/>
      <c r="W15196" s="53"/>
      <c r="X15196" s="53"/>
      <c r="Y15196" s="55"/>
    </row>
    <row r="15197" spans="21:25" x14ac:dyDescent="0.2">
      <c r="U15197" s="55"/>
      <c r="V15197" s="53"/>
      <c r="W15197" s="53"/>
      <c r="X15197" s="53"/>
      <c r="Y15197" s="55"/>
    </row>
    <row r="15198" spans="21:25" x14ac:dyDescent="0.2">
      <c r="U15198" s="55"/>
      <c r="V15198" s="53"/>
      <c r="W15198" s="53"/>
      <c r="X15198" s="53"/>
      <c r="Y15198" s="55"/>
    </row>
    <row r="15199" spans="21:25" x14ac:dyDescent="0.2">
      <c r="U15199" s="55"/>
      <c r="V15199" s="53"/>
      <c r="W15199" s="53"/>
      <c r="X15199" s="53"/>
      <c r="Y15199" s="55"/>
    </row>
    <row r="15200" spans="21:25" x14ac:dyDescent="0.2">
      <c r="U15200" s="55"/>
      <c r="V15200" s="53"/>
      <c r="W15200" s="53"/>
      <c r="X15200" s="53"/>
      <c r="Y15200" s="55"/>
    </row>
    <row r="15201" spans="21:25" x14ac:dyDescent="0.2">
      <c r="U15201" s="55"/>
      <c r="V15201" s="53"/>
      <c r="W15201" s="53"/>
      <c r="X15201" s="53"/>
      <c r="Y15201" s="55"/>
    </row>
    <row r="15202" spans="21:25" x14ac:dyDescent="0.2">
      <c r="U15202" s="55"/>
      <c r="V15202" s="53"/>
      <c r="W15202" s="53"/>
      <c r="X15202" s="53"/>
      <c r="Y15202" s="55"/>
    </row>
    <row r="15203" spans="21:25" x14ac:dyDescent="0.2">
      <c r="U15203" s="55"/>
      <c r="V15203" s="53"/>
      <c r="W15203" s="53"/>
      <c r="X15203" s="53"/>
      <c r="Y15203" s="55"/>
    </row>
    <row r="15204" spans="21:25" x14ac:dyDescent="0.2">
      <c r="U15204" s="55"/>
      <c r="V15204" s="53"/>
      <c r="W15204" s="53"/>
      <c r="X15204" s="53"/>
      <c r="Y15204" s="55"/>
    </row>
    <row r="15205" spans="21:25" x14ac:dyDescent="0.2">
      <c r="U15205" s="55"/>
      <c r="V15205" s="53"/>
      <c r="W15205" s="53"/>
      <c r="X15205" s="53"/>
      <c r="Y15205" s="55"/>
    </row>
    <row r="15206" spans="21:25" x14ac:dyDescent="0.2">
      <c r="U15206" s="55"/>
      <c r="V15206" s="53"/>
      <c r="W15206" s="53"/>
      <c r="X15206" s="53"/>
      <c r="Y15206" s="55"/>
    </row>
    <row r="15207" spans="21:25" x14ac:dyDescent="0.2">
      <c r="U15207" s="55"/>
      <c r="V15207" s="53"/>
      <c r="W15207" s="53"/>
      <c r="X15207" s="53"/>
      <c r="Y15207" s="55"/>
    </row>
    <row r="15208" spans="21:25" x14ac:dyDescent="0.2">
      <c r="U15208" s="55"/>
      <c r="V15208" s="53"/>
      <c r="W15208" s="53"/>
      <c r="X15208" s="53"/>
      <c r="Y15208" s="55"/>
    </row>
    <row r="15209" spans="21:25" x14ac:dyDescent="0.2">
      <c r="U15209" s="55"/>
      <c r="V15209" s="53"/>
      <c r="W15209" s="53"/>
      <c r="X15209" s="53"/>
      <c r="Y15209" s="55"/>
    </row>
    <row r="15210" spans="21:25" x14ac:dyDescent="0.2">
      <c r="U15210" s="55"/>
      <c r="V15210" s="53"/>
      <c r="W15210" s="53"/>
      <c r="X15210" s="53"/>
      <c r="Y15210" s="55"/>
    </row>
    <row r="15211" spans="21:25" x14ac:dyDescent="0.2">
      <c r="U15211" s="55"/>
      <c r="V15211" s="53"/>
      <c r="W15211" s="53"/>
      <c r="X15211" s="53"/>
      <c r="Y15211" s="55"/>
    </row>
    <row r="15212" spans="21:25" x14ac:dyDescent="0.2">
      <c r="U15212" s="55"/>
      <c r="V15212" s="53"/>
      <c r="W15212" s="53"/>
      <c r="X15212" s="53"/>
      <c r="Y15212" s="55"/>
    </row>
    <row r="15213" spans="21:25" x14ac:dyDescent="0.2">
      <c r="U15213" s="55"/>
      <c r="V15213" s="53"/>
      <c r="W15213" s="53"/>
      <c r="X15213" s="53"/>
      <c r="Y15213" s="55"/>
    </row>
    <row r="15214" spans="21:25" x14ac:dyDescent="0.2">
      <c r="U15214" s="55"/>
      <c r="V15214" s="53"/>
      <c r="W15214" s="53"/>
      <c r="X15214" s="53"/>
      <c r="Y15214" s="55"/>
    </row>
    <row r="15215" spans="21:25" x14ac:dyDescent="0.2">
      <c r="U15215" s="55"/>
      <c r="V15215" s="53"/>
      <c r="W15215" s="53"/>
      <c r="X15215" s="53"/>
      <c r="Y15215" s="55"/>
    </row>
    <row r="15216" spans="21:25" x14ac:dyDescent="0.2">
      <c r="U15216" s="55"/>
      <c r="V15216" s="53"/>
      <c r="W15216" s="53"/>
      <c r="X15216" s="53"/>
      <c r="Y15216" s="55"/>
    </row>
    <row r="15217" spans="21:25" x14ac:dyDescent="0.2">
      <c r="U15217" s="55"/>
      <c r="V15217" s="53"/>
      <c r="W15217" s="53"/>
      <c r="X15217" s="53"/>
      <c r="Y15217" s="55"/>
    </row>
    <row r="15218" spans="21:25" x14ac:dyDescent="0.2">
      <c r="U15218" s="55"/>
      <c r="V15218" s="53"/>
      <c r="W15218" s="53"/>
      <c r="X15218" s="53"/>
      <c r="Y15218" s="55"/>
    </row>
    <row r="15219" spans="21:25" x14ac:dyDescent="0.2">
      <c r="U15219" s="55"/>
      <c r="V15219" s="53"/>
      <c r="W15219" s="53"/>
      <c r="X15219" s="53"/>
      <c r="Y15219" s="55"/>
    </row>
    <row r="15220" spans="21:25" x14ac:dyDescent="0.2">
      <c r="U15220" s="55"/>
      <c r="V15220" s="53"/>
      <c r="W15220" s="53"/>
      <c r="X15220" s="53"/>
      <c r="Y15220" s="55"/>
    </row>
    <row r="15221" spans="21:25" x14ac:dyDescent="0.2">
      <c r="U15221" s="55"/>
      <c r="V15221" s="53"/>
      <c r="W15221" s="53"/>
      <c r="X15221" s="53"/>
      <c r="Y15221" s="55"/>
    </row>
    <row r="15222" spans="21:25" x14ac:dyDescent="0.2">
      <c r="U15222" s="55"/>
      <c r="V15222" s="53"/>
      <c r="W15222" s="53"/>
      <c r="X15222" s="53"/>
      <c r="Y15222" s="55"/>
    </row>
    <row r="15223" spans="21:25" x14ac:dyDescent="0.2">
      <c r="U15223" s="55"/>
      <c r="V15223" s="53"/>
      <c r="W15223" s="53"/>
      <c r="X15223" s="53"/>
      <c r="Y15223" s="55"/>
    </row>
    <row r="15224" spans="21:25" x14ac:dyDescent="0.2">
      <c r="U15224" s="55"/>
      <c r="V15224" s="53"/>
      <c r="W15224" s="53"/>
      <c r="X15224" s="53"/>
      <c r="Y15224" s="55"/>
    </row>
    <row r="15225" spans="21:25" x14ac:dyDescent="0.2">
      <c r="U15225" s="55"/>
      <c r="V15225" s="53"/>
      <c r="W15225" s="53"/>
      <c r="X15225" s="53"/>
      <c r="Y15225" s="55"/>
    </row>
    <row r="15226" spans="21:25" x14ac:dyDescent="0.2">
      <c r="U15226" s="55"/>
      <c r="V15226" s="53"/>
      <c r="W15226" s="53"/>
      <c r="X15226" s="53"/>
      <c r="Y15226" s="55"/>
    </row>
    <row r="15227" spans="21:25" x14ac:dyDescent="0.2">
      <c r="U15227" s="55"/>
      <c r="V15227" s="53"/>
      <c r="W15227" s="53"/>
      <c r="X15227" s="53"/>
      <c r="Y15227" s="55"/>
    </row>
    <row r="15228" spans="21:25" x14ac:dyDescent="0.2">
      <c r="U15228" s="55"/>
      <c r="V15228" s="53"/>
      <c r="W15228" s="53"/>
      <c r="X15228" s="53"/>
      <c r="Y15228" s="55"/>
    </row>
    <row r="15229" spans="21:25" x14ac:dyDescent="0.2">
      <c r="U15229" s="55"/>
      <c r="V15229" s="53"/>
      <c r="W15229" s="53"/>
      <c r="X15229" s="53"/>
      <c r="Y15229" s="55"/>
    </row>
    <row r="15230" spans="21:25" x14ac:dyDescent="0.2">
      <c r="U15230" s="55"/>
      <c r="V15230" s="53"/>
      <c r="W15230" s="53"/>
      <c r="X15230" s="53"/>
      <c r="Y15230" s="55"/>
    </row>
    <row r="15231" spans="21:25" x14ac:dyDescent="0.2">
      <c r="U15231" s="55"/>
      <c r="V15231" s="53"/>
      <c r="W15231" s="53"/>
      <c r="X15231" s="53"/>
      <c r="Y15231" s="55"/>
    </row>
    <row r="15232" spans="21:25" x14ac:dyDescent="0.2">
      <c r="U15232" s="55"/>
      <c r="V15232" s="53"/>
      <c r="W15232" s="53"/>
      <c r="X15232" s="53"/>
      <c r="Y15232" s="55"/>
    </row>
    <row r="15233" spans="21:25" x14ac:dyDescent="0.2">
      <c r="U15233" s="55"/>
      <c r="V15233" s="53"/>
      <c r="W15233" s="53"/>
      <c r="X15233" s="53"/>
      <c r="Y15233" s="55"/>
    </row>
    <row r="15234" spans="21:25" x14ac:dyDescent="0.2">
      <c r="U15234" s="55"/>
      <c r="V15234" s="53"/>
      <c r="W15234" s="53"/>
      <c r="X15234" s="53"/>
      <c r="Y15234" s="55"/>
    </row>
    <row r="15235" spans="21:25" x14ac:dyDescent="0.2">
      <c r="U15235" s="55"/>
      <c r="V15235" s="53"/>
      <c r="W15235" s="53"/>
      <c r="X15235" s="53"/>
      <c r="Y15235" s="55"/>
    </row>
    <row r="15236" spans="21:25" x14ac:dyDescent="0.2">
      <c r="U15236" s="55"/>
      <c r="V15236" s="53"/>
      <c r="W15236" s="53"/>
      <c r="X15236" s="53"/>
      <c r="Y15236" s="55"/>
    </row>
    <row r="15237" spans="21:25" x14ac:dyDescent="0.2">
      <c r="U15237" s="55"/>
      <c r="V15237" s="53"/>
      <c r="W15237" s="53"/>
      <c r="X15237" s="53"/>
      <c r="Y15237" s="55"/>
    </row>
    <row r="15238" spans="21:25" x14ac:dyDescent="0.2">
      <c r="U15238" s="55"/>
      <c r="V15238" s="53"/>
      <c r="W15238" s="53"/>
      <c r="X15238" s="53"/>
      <c r="Y15238" s="55"/>
    </row>
    <row r="15239" spans="21:25" x14ac:dyDescent="0.2">
      <c r="U15239" s="55"/>
      <c r="V15239" s="53"/>
      <c r="W15239" s="53"/>
      <c r="X15239" s="53"/>
      <c r="Y15239" s="55"/>
    </row>
    <row r="15240" spans="21:25" x14ac:dyDescent="0.2">
      <c r="U15240" s="55"/>
      <c r="V15240" s="53"/>
      <c r="W15240" s="53"/>
      <c r="X15240" s="53"/>
      <c r="Y15240" s="55"/>
    </row>
    <row r="15241" spans="21:25" x14ac:dyDescent="0.2">
      <c r="U15241" s="55"/>
      <c r="V15241" s="53"/>
      <c r="W15241" s="53"/>
      <c r="X15241" s="53"/>
      <c r="Y15241" s="55"/>
    </row>
    <row r="15242" spans="21:25" x14ac:dyDescent="0.2">
      <c r="U15242" s="55"/>
      <c r="V15242" s="53"/>
      <c r="W15242" s="53"/>
      <c r="X15242" s="53"/>
      <c r="Y15242" s="55"/>
    </row>
    <row r="15243" spans="21:25" x14ac:dyDescent="0.2">
      <c r="U15243" s="55"/>
      <c r="V15243" s="53"/>
      <c r="W15243" s="53"/>
      <c r="X15243" s="53"/>
      <c r="Y15243" s="55"/>
    </row>
    <row r="15244" spans="21:25" x14ac:dyDescent="0.2">
      <c r="U15244" s="55"/>
      <c r="V15244" s="53"/>
      <c r="W15244" s="53"/>
      <c r="X15244" s="53"/>
      <c r="Y15244" s="55"/>
    </row>
    <row r="15245" spans="21:25" x14ac:dyDescent="0.2">
      <c r="U15245" s="55"/>
      <c r="V15245" s="53"/>
      <c r="W15245" s="53"/>
      <c r="X15245" s="53"/>
      <c r="Y15245" s="55"/>
    </row>
    <row r="15246" spans="21:25" x14ac:dyDescent="0.2">
      <c r="U15246" s="55"/>
      <c r="V15246" s="53"/>
      <c r="W15246" s="53"/>
      <c r="X15246" s="53"/>
      <c r="Y15246" s="55"/>
    </row>
    <row r="15247" spans="21:25" x14ac:dyDescent="0.2">
      <c r="U15247" s="55"/>
      <c r="V15247" s="53"/>
      <c r="W15247" s="53"/>
      <c r="X15247" s="53"/>
      <c r="Y15247" s="55"/>
    </row>
    <row r="15248" spans="21:25" x14ac:dyDescent="0.2">
      <c r="U15248" s="55"/>
      <c r="V15248" s="53"/>
      <c r="W15248" s="53"/>
      <c r="X15248" s="53"/>
      <c r="Y15248" s="55"/>
    </row>
    <row r="15249" spans="21:25" x14ac:dyDescent="0.2">
      <c r="U15249" s="55"/>
      <c r="V15249" s="53"/>
      <c r="W15249" s="53"/>
      <c r="X15249" s="53"/>
      <c r="Y15249" s="55"/>
    </row>
    <row r="15250" spans="21:25" x14ac:dyDescent="0.2">
      <c r="U15250" s="55"/>
      <c r="V15250" s="53"/>
      <c r="W15250" s="53"/>
      <c r="X15250" s="53"/>
      <c r="Y15250" s="55"/>
    </row>
    <row r="15251" spans="21:25" x14ac:dyDescent="0.2">
      <c r="U15251" s="55"/>
      <c r="V15251" s="53"/>
      <c r="W15251" s="53"/>
      <c r="X15251" s="53"/>
      <c r="Y15251" s="55"/>
    </row>
    <row r="15252" spans="21:25" x14ac:dyDescent="0.2">
      <c r="U15252" s="55"/>
      <c r="V15252" s="53"/>
      <c r="W15252" s="53"/>
      <c r="X15252" s="53"/>
      <c r="Y15252" s="55"/>
    </row>
    <row r="15253" spans="21:25" x14ac:dyDescent="0.2">
      <c r="U15253" s="55"/>
      <c r="V15253" s="53"/>
      <c r="W15253" s="53"/>
      <c r="X15253" s="53"/>
      <c r="Y15253" s="55"/>
    </row>
    <row r="15254" spans="21:25" x14ac:dyDescent="0.2">
      <c r="U15254" s="55"/>
      <c r="V15254" s="53"/>
      <c r="W15254" s="53"/>
      <c r="X15254" s="53"/>
      <c r="Y15254" s="55"/>
    </row>
    <row r="15255" spans="21:25" x14ac:dyDescent="0.2">
      <c r="U15255" s="55"/>
      <c r="V15255" s="53"/>
      <c r="W15255" s="53"/>
      <c r="X15255" s="53"/>
      <c r="Y15255" s="55"/>
    </row>
    <row r="15256" spans="21:25" x14ac:dyDescent="0.2">
      <c r="U15256" s="55"/>
      <c r="V15256" s="53"/>
      <c r="W15256" s="53"/>
      <c r="X15256" s="53"/>
      <c r="Y15256" s="55"/>
    </row>
    <row r="15257" spans="21:25" x14ac:dyDescent="0.2">
      <c r="U15257" s="55"/>
      <c r="V15257" s="53"/>
      <c r="W15257" s="53"/>
      <c r="X15257" s="53"/>
      <c r="Y15257" s="55"/>
    </row>
    <row r="15258" spans="21:25" x14ac:dyDescent="0.2">
      <c r="U15258" s="55"/>
      <c r="V15258" s="53"/>
      <c r="W15258" s="53"/>
      <c r="X15258" s="53"/>
      <c r="Y15258" s="55"/>
    </row>
    <row r="15259" spans="21:25" x14ac:dyDescent="0.2">
      <c r="U15259" s="55"/>
      <c r="V15259" s="53"/>
      <c r="W15259" s="53"/>
      <c r="X15259" s="53"/>
      <c r="Y15259" s="55"/>
    </row>
    <row r="15260" spans="21:25" x14ac:dyDescent="0.2">
      <c r="U15260" s="55"/>
      <c r="V15260" s="53"/>
      <c r="W15260" s="53"/>
      <c r="X15260" s="53"/>
      <c r="Y15260" s="55"/>
    </row>
    <row r="15261" spans="21:25" x14ac:dyDescent="0.2">
      <c r="U15261" s="55"/>
      <c r="V15261" s="53"/>
      <c r="W15261" s="53"/>
      <c r="X15261" s="53"/>
      <c r="Y15261" s="55"/>
    </row>
    <row r="15262" spans="21:25" x14ac:dyDescent="0.2">
      <c r="U15262" s="55"/>
      <c r="V15262" s="53"/>
      <c r="W15262" s="53"/>
      <c r="X15262" s="53"/>
      <c r="Y15262" s="55"/>
    </row>
    <row r="15263" spans="21:25" x14ac:dyDescent="0.2">
      <c r="U15263" s="55"/>
      <c r="V15263" s="53"/>
      <c r="W15263" s="53"/>
      <c r="X15263" s="53"/>
      <c r="Y15263" s="55"/>
    </row>
    <row r="15264" spans="21:25" x14ac:dyDescent="0.2">
      <c r="U15264" s="55"/>
      <c r="V15264" s="53"/>
      <c r="W15264" s="53"/>
      <c r="X15264" s="53"/>
      <c r="Y15264" s="55"/>
    </row>
    <row r="15265" spans="21:25" x14ac:dyDescent="0.2">
      <c r="U15265" s="55"/>
      <c r="V15265" s="53"/>
      <c r="W15265" s="53"/>
      <c r="X15265" s="53"/>
      <c r="Y15265" s="55"/>
    </row>
    <row r="15266" spans="21:25" x14ac:dyDescent="0.2">
      <c r="U15266" s="55"/>
      <c r="V15266" s="53"/>
      <c r="W15266" s="53"/>
      <c r="X15266" s="53"/>
      <c r="Y15266" s="55"/>
    </row>
    <row r="15267" spans="21:25" x14ac:dyDescent="0.2">
      <c r="U15267" s="55"/>
      <c r="V15267" s="53"/>
      <c r="W15267" s="53"/>
      <c r="X15267" s="53"/>
      <c r="Y15267" s="55"/>
    </row>
    <row r="15268" spans="21:25" x14ac:dyDescent="0.2">
      <c r="U15268" s="55"/>
      <c r="V15268" s="53"/>
      <c r="W15268" s="53"/>
      <c r="X15268" s="53"/>
      <c r="Y15268" s="55"/>
    </row>
    <row r="15269" spans="21:25" x14ac:dyDescent="0.2">
      <c r="U15269" s="55"/>
      <c r="V15269" s="53"/>
      <c r="W15269" s="53"/>
      <c r="X15269" s="53"/>
      <c r="Y15269" s="55"/>
    </row>
    <row r="15270" spans="21:25" x14ac:dyDescent="0.2">
      <c r="U15270" s="55"/>
      <c r="V15270" s="53"/>
      <c r="W15270" s="53"/>
      <c r="X15270" s="53"/>
      <c r="Y15270" s="55"/>
    </row>
    <row r="15271" spans="21:25" x14ac:dyDescent="0.2">
      <c r="U15271" s="55"/>
      <c r="V15271" s="53"/>
      <c r="W15271" s="53"/>
      <c r="X15271" s="53"/>
      <c r="Y15271" s="55"/>
    </row>
    <row r="15272" spans="21:25" x14ac:dyDescent="0.2">
      <c r="U15272" s="55"/>
      <c r="V15272" s="53"/>
      <c r="W15272" s="53"/>
      <c r="X15272" s="53"/>
      <c r="Y15272" s="55"/>
    </row>
    <row r="15273" spans="21:25" x14ac:dyDescent="0.2">
      <c r="U15273" s="55"/>
      <c r="V15273" s="53"/>
      <c r="W15273" s="53"/>
      <c r="X15273" s="53"/>
      <c r="Y15273" s="55"/>
    </row>
    <row r="15274" spans="21:25" x14ac:dyDescent="0.2">
      <c r="U15274" s="55"/>
      <c r="V15274" s="53"/>
      <c r="W15274" s="53"/>
      <c r="X15274" s="53"/>
      <c r="Y15274" s="55"/>
    </row>
    <row r="15275" spans="21:25" x14ac:dyDescent="0.2">
      <c r="U15275" s="55"/>
      <c r="V15275" s="53"/>
      <c r="W15275" s="53"/>
      <c r="X15275" s="53"/>
      <c r="Y15275" s="55"/>
    </row>
    <row r="15276" spans="21:25" x14ac:dyDescent="0.2">
      <c r="U15276" s="55"/>
      <c r="V15276" s="53"/>
      <c r="W15276" s="53"/>
      <c r="X15276" s="53"/>
      <c r="Y15276" s="55"/>
    </row>
    <row r="15277" spans="21:25" x14ac:dyDescent="0.2">
      <c r="U15277" s="55"/>
      <c r="V15277" s="53"/>
      <c r="W15277" s="53"/>
      <c r="X15277" s="53"/>
      <c r="Y15277" s="55"/>
    </row>
    <row r="15278" spans="21:25" x14ac:dyDescent="0.2">
      <c r="U15278" s="55"/>
      <c r="V15278" s="53"/>
      <c r="W15278" s="53"/>
      <c r="X15278" s="53"/>
      <c r="Y15278" s="55"/>
    </row>
    <row r="15279" spans="21:25" x14ac:dyDescent="0.2">
      <c r="U15279" s="55"/>
      <c r="V15279" s="53"/>
      <c r="W15279" s="53"/>
      <c r="X15279" s="53"/>
      <c r="Y15279" s="55"/>
    </row>
    <row r="15280" spans="21:25" x14ac:dyDescent="0.2">
      <c r="U15280" s="55"/>
      <c r="V15280" s="53"/>
      <c r="W15280" s="53"/>
      <c r="X15280" s="53"/>
      <c r="Y15280" s="55"/>
    </row>
    <row r="15281" spans="21:25" x14ac:dyDescent="0.2">
      <c r="U15281" s="55"/>
      <c r="V15281" s="53"/>
      <c r="W15281" s="53"/>
      <c r="X15281" s="53"/>
      <c r="Y15281" s="55"/>
    </row>
    <row r="15282" spans="21:25" x14ac:dyDescent="0.2">
      <c r="U15282" s="55"/>
      <c r="V15282" s="53"/>
      <c r="W15282" s="53"/>
      <c r="X15282" s="53"/>
      <c r="Y15282" s="55"/>
    </row>
    <row r="15283" spans="21:25" x14ac:dyDescent="0.2">
      <c r="U15283" s="55"/>
      <c r="V15283" s="53"/>
      <c r="W15283" s="53"/>
      <c r="X15283" s="53"/>
      <c r="Y15283" s="55"/>
    </row>
    <row r="15284" spans="21:25" x14ac:dyDescent="0.2">
      <c r="U15284" s="55"/>
      <c r="V15284" s="53"/>
      <c r="W15284" s="53"/>
      <c r="X15284" s="53"/>
      <c r="Y15284" s="55"/>
    </row>
    <row r="15285" spans="21:25" x14ac:dyDescent="0.2">
      <c r="U15285" s="55"/>
      <c r="V15285" s="53"/>
      <c r="W15285" s="53"/>
      <c r="X15285" s="53"/>
      <c r="Y15285" s="55"/>
    </row>
    <row r="15286" spans="21:25" x14ac:dyDescent="0.2">
      <c r="U15286" s="55"/>
      <c r="V15286" s="53"/>
      <c r="W15286" s="53"/>
      <c r="X15286" s="53"/>
      <c r="Y15286" s="55"/>
    </row>
    <row r="15287" spans="21:25" x14ac:dyDescent="0.2">
      <c r="U15287" s="55"/>
      <c r="V15287" s="53"/>
      <c r="W15287" s="53"/>
      <c r="X15287" s="53"/>
      <c r="Y15287" s="55"/>
    </row>
    <row r="15288" spans="21:25" x14ac:dyDescent="0.2">
      <c r="U15288" s="55"/>
      <c r="V15288" s="53"/>
      <c r="W15288" s="53"/>
      <c r="X15288" s="53"/>
      <c r="Y15288" s="55"/>
    </row>
    <row r="15289" spans="21:25" x14ac:dyDescent="0.2">
      <c r="U15289" s="55"/>
      <c r="V15289" s="53"/>
      <c r="W15289" s="53"/>
      <c r="X15289" s="53"/>
      <c r="Y15289" s="55"/>
    </row>
    <row r="15290" spans="21:25" x14ac:dyDescent="0.2">
      <c r="U15290" s="55"/>
      <c r="V15290" s="53"/>
      <c r="W15290" s="53"/>
      <c r="X15290" s="53"/>
      <c r="Y15290" s="55"/>
    </row>
    <row r="15291" spans="21:25" x14ac:dyDescent="0.2">
      <c r="U15291" s="55"/>
      <c r="V15291" s="53"/>
      <c r="W15291" s="53"/>
      <c r="X15291" s="53"/>
      <c r="Y15291" s="55"/>
    </row>
    <row r="15292" spans="21:25" x14ac:dyDescent="0.2">
      <c r="U15292" s="55"/>
      <c r="V15292" s="53"/>
      <c r="W15292" s="53"/>
      <c r="X15292" s="53"/>
      <c r="Y15292" s="55"/>
    </row>
    <row r="15293" spans="21:25" x14ac:dyDescent="0.2">
      <c r="U15293" s="55"/>
      <c r="V15293" s="53"/>
      <c r="W15293" s="53"/>
      <c r="X15293" s="53"/>
      <c r="Y15293" s="55"/>
    </row>
    <row r="15294" spans="21:25" x14ac:dyDescent="0.2">
      <c r="U15294" s="55"/>
      <c r="V15294" s="53"/>
      <c r="W15294" s="53"/>
      <c r="X15294" s="53"/>
      <c r="Y15294" s="55"/>
    </row>
    <row r="15295" spans="21:25" x14ac:dyDescent="0.2">
      <c r="U15295" s="55"/>
      <c r="V15295" s="53"/>
      <c r="W15295" s="53"/>
      <c r="X15295" s="53"/>
      <c r="Y15295" s="55"/>
    </row>
    <row r="15296" spans="21:25" x14ac:dyDescent="0.2">
      <c r="U15296" s="55"/>
      <c r="V15296" s="53"/>
      <c r="W15296" s="53"/>
      <c r="X15296" s="53"/>
      <c r="Y15296" s="55"/>
    </row>
    <row r="15297" spans="21:25" x14ac:dyDescent="0.2">
      <c r="U15297" s="55"/>
      <c r="V15297" s="53"/>
      <c r="W15297" s="53"/>
      <c r="X15297" s="53"/>
      <c r="Y15297" s="55"/>
    </row>
    <row r="15298" spans="21:25" x14ac:dyDescent="0.2">
      <c r="U15298" s="55"/>
      <c r="V15298" s="53"/>
      <c r="W15298" s="53"/>
      <c r="X15298" s="53"/>
      <c r="Y15298" s="55"/>
    </row>
    <row r="15299" spans="21:25" x14ac:dyDescent="0.2">
      <c r="U15299" s="55"/>
      <c r="V15299" s="53"/>
      <c r="W15299" s="53"/>
      <c r="X15299" s="53"/>
      <c r="Y15299" s="55"/>
    </row>
    <row r="15300" spans="21:25" x14ac:dyDescent="0.2">
      <c r="U15300" s="55"/>
      <c r="V15300" s="53"/>
      <c r="W15300" s="53"/>
      <c r="X15300" s="53"/>
      <c r="Y15300" s="55"/>
    </row>
    <row r="15301" spans="21:25" x14ac:dyDescent="0.2">
      <c r="U15301" s="55"/>
      <c r="V15301" s="53"/>
      <c r="W15301" s="53"/>
      <c r="X15301" s="53"/>
      <c r="Y15301" s="55"/>
    </row>
    <row r="15302" spans="21:25" x14ac:dyDescent="0.2">
      <c r="U15302" s="55"/>
      <c r="V15302" s="53"/>
      <c r="W15302" s="53"/>
      <c r="X15302" s="53"/>
      <c r="Y15302" s="55"/>
    </row>
    <row r="15303" spans="21:25" x14ac:dyDescent="0.2">
      <c r="U15303" s="55"/>
      <c r="V15303" s="53"/>
      <c r="W15303" s="53"/>
      <c r="X15303" s="53"/>
      <c r="Y15303" s="55"/>
    </row>
    <row r="15304" spans="21:25" x14ac:dyDescent="0.2">
      <c r="U15304" s="55"/>
      <c r="V15304" s="53"/>
      <c r="W15304" s="53"/>
      <c r="X15304" s="53"/>
      <c r="Y15304" s="55"/>
    </row>
    <row r="15305" spans="21:25" x14ac:dyDescent="0.2">
      <c r="U15305" s="55"/>
      <c r="V15305" s="53"/>
      <c r="W15305" s="53"/>
      <c r="X15305" s="53"/>
      <c r="Y15305" s="55"/>
    </row>
    <row r="15306" spans="21:25" x14ac:dyDescent="0.2">
      <c r="U15306" s="55"/>
      <c r="V15306" s="53"/>
      <c r="W15306" s="53"/>
      <c r="X15306" s="53"/>
      <c r="Y15306" s="55"/>
    </row>
    <row r="15307" spans="21:25" x14ac:dyDescent="0.2">
      <c r="U15307" s="55"/>
      <c r="V15307" s="53"/>
      <c r="W15307" s="53"/>
      <c r="X15307" s="53"/>
      <c r="Y15307" s="55"/>
    </row>
    <row r="15308" spans="21:25" x14ac:dyDescent="0.2">
      <c r="U15308" s="55"/>
      <c r="V15308" s="53"/>
      <c r="W15308" s="53"/>
      <c r="X15308" s="53"/>
      <c r="Y15308" s="55"/>
    </row>
    <row r="15309" spans="21:25" x14ac:dyDescent="0.2">
      <c r="U15309" s="55"/>
      <c r="V15309" s="53"/>
      <c r="W15309" s="53"/>
      <c r="X15309" s="53"/>
      <c r="Y15309" s="55"/>
    </row>
    <row r="15310" spans="21:25" x14ac:dyDescent="0.2">
      <c r="U15310" s="55"/>
      <c r="V15310" s="53"/>
      <c r="W15310" s="53"/>
      <c r="X15310" s="53"/>
      <c r="Y15310" s="55"/>
    </row>
    <row r="15311" spans="21:25" x14ac:dyDescent="0.2">
      <c r="U15311" s="55"/>
      <c r="V15311" s="53"/>
      <c r="W15311" s="53"/>
      <c r="X15311" s="53"/>
      <c r="Y15311" s="55"/>
    </row>
    <row r="15312" spans="21:25" x14ac:dyDescent="0.2">
      <c r="U15312" s="55"/>
      <c r="V15312" s="53"/>
      <c r="W15312" s="53"/>
      <c r="X15312" s="53"/>
      <c r="Y15312" s="55"/>
    </row>
    <row r="15313" spans="21:25" x14ac:dyDescent="0.2">
      <c r="U15313" s="55"/>
      <c r="V15313" s="53"/>
      <c r="W15313" s="53"/>
      <c r="X15313" s="53"/>
      <c r="Y15313" s="55"/>
    </row>
    <row r="15314" spans="21:25" x14ac:dyDescent="0.2">
      <c r="U15314" s="55"/>
      <c r="V15314" s="53"/>
      <c r="W15314" s="53"/>
      <c r="X15314" s="53"/>
      <c r="Y15314" s="55"/>
    </row>
    <row r="15315" spans="21:25" x14ac:dyDescent="0.2">
      <c r="U15315" s="55"/>
      <c r="V15315" s="53"/>
      <c r="W15315" s="53"/>
      <c r="X15315" s="53"/>
      <c r="Y15315" s="55"/>
    </row>
    <row r="15316" spans="21:25" x14ac:dyDescent="0.2">
      <c r="U15316" s="55"/>
      <c r="V15316" s="53"/>
      <c r="W15316" s="53"/>
      <c r="X15316" s="53"/>
      <c r="Y15316" s="55"/>
    </row>
    <row r="15317" spans="21:25" x14ac:dyDescent="0.2">
      <c r="U15317" s="55"/>
      <c r="V15317" s="53"/>
      <c r="W15317" s="53"/>
      <c r="X15317" s="53"/>
      <c r="Y15317" s="55"/>
    </row>
    <row r="15318" spans="21:25" x14ac:dyDescent="0.2">
      <c r="U15318" s="55"/>
      <c r="V15318" s="53"/>
      <c r="W15318" s="53"/>
      <c r="X15318" s="53"/>
      <c r="Y15318" s="55"/>
    </row>
    <row r="15319" spans="21:25" x14ac:dyDescent="0.2">
      <c r="U15319" s="55"/>
      <c r="V15319" s="53"/>
      <c r="W15319" s="53"/>
      <c r="X15319" s="53"/>
      <c r="Y15319" s="55"/>
    </row>
    <row r="15320" spans="21:25" x14ac:dyDescent="0.2">
      <c r="U15320" s="55"/>
      <c r="V15320" s="53"/>
      <c r="W15320" s="53"/>
      <c r="X15320" s="53"/>
      <c r="Y15320" s="55"/>
    </row>
    <row r="15321" spans="21:25" x14ac:dyDescent="0.2">
      <c r="U15321" s="55"/>
      <c r="V15321" s="53"/>
      <c r="W15321" s="53"/>
      <c r="X15321" s="53"/>
      <c r="Y15321" s="55"/>
    </row>
    <row r="15322" spans="21:25" x14ac:dyDescent="0.2">
      <c r="U15322" s="55"/>
      <c r="V15322" s="53"/>
      <c r="W15322" s="53"/>
      <c r="X15322" s="53"/>
      <c r="Y15322" s="55"/>
    </row>
    <row r="15323" spans="21:25" x14ac:dyDescent="0.2">
      <c r="U15323" s="55"/>
      <c r="V15323" s="53"/>
      <c r="W15323" s="53"/>
      <c r="X15323" s="53"/>
      <c r="Y15323" s="55"/>
    </row>
    <row r="15324" spans="21:25" x14ac:dyDescent="0.2">
      <c r="U15324" s="55"/>
      <c r="V15324" s="53"/>
      <c r="W15324" s="53"/>
      <c r="X15324" s="53"/>
      <c r="Y15324" s="55"/>
    </row>
    <row r="15325" spans="21:25" x14ac:dyDescent="0.2">
      <c r="U15325" s="55"/>
      <c r="V15325" s="53"/>
      <c r="W15325" s="53"/>
      <c r="X15325" s="53"/>
      <c r="Y15325" s="55"/>
    </row>
    <row r="15326" spans="21:25" x14ac:dyDescent="0.2">
      <c r="U15326" s="55"/>
      <c r="V15326" s="53"/>
      <c r="W15326" s="53"/>
      <c r="X15326" s="53"/>
      <c r="Y15326" s="55"/>
    </row>
    <row r="15327" spans="21:25" x14ac:dyDescent="0.2">
      <c r="U15327" s="55"/>
      <c r="V15327" s="53"/>
      <c r="W15327" s="53"/>
      <c r="X15327" s="53"/>
      <c r="Y15327" s="55"/>
    </row>
    <row r="15328" spans="21:25" x14ac:dyDescent="0.2">
      <c r="U15328" s="55"/>
      <c r="V15328" s="53"/>
      <c r="W15328" s="53"/>
      <c r="X15328" s="53"/>
      <c r="Y15328" s="55"/>
    </row>
    <row r="15329" spans="21:25" x14ac:dyDescent="0.2">
      <c r="U15329" s="55"/>
      <c r="V15329" s="53"/>
      <c r="W15329" s="53"/>
      <c r="X15329" s="53"/>
      <c r="Y15329" s="55"/>
    </row>
    <row r="15330" spans="21:25" x14ac:dyDescent="0.2">
      <c r="U15330" s="55"/>
      <c r="V15330" s="53"/>
      <c r="W15330" s="53"/>
      <c r="X15330" s="53"/>
      <c r="Y15330" s="55"/>
    </row>
    <row r="15331" spans="21:25" x14ac:dyDescent="0.2">
      <c r="U15331" s="55"/>
      <c r="V15331" s="53"/>
      <c r="W15331" s="53"/>
      <c r="X15331" s="53"/>
      <c r="Y15331" s="55"/>
    </row>
    <row r="15332" spans="21:25" x14ac:dyDescent="0.2">
      <c r="U15332" s="55"/>
      <c r="V15332" s="53"/>
      <c r="W15332" s="53"/>
      <c r="X15332" s="53"/>
      <c r="Y15332" s="55"/>
    </row>
    <row r="15333" spans="21:25" x14ac:dyDescent="0.2">
      <c r="U15333" s="55"/>
      <c r="V15333" s="53"/>
      <c r="W15333" s="53"/>
      <c r="X15333" s="53"/>
      <c r="Y15333" s="55"/>
    </row>
    <row r="15334" spans="21:25" x14ac:dyDescent="0.2">
      <c r="U15334" s="55"/>
      <c r="V15334" s="53"/>
      <c r="W15334" s="53"/>
      <c r="X15334" s="53"/>
      <c r="Y15334" s="55"/>
    </row>
    <row r="15335" spans="21:25" x14ac:dyDescent="0.2">
      <c r="U15335" s="55"/>
      <c r="V15335" s="53"/>
      <c r="W15335" s="53"/>
      <c r="X15335" s="53"/>
      <c r="Y15335" s="55"/>
    </row>
    <row r="15336" spans="21:25" x14ac:dyDescent="0.2">
      <c r="U15336" s="55"/>
      <c r="V15336" s="53"/>
      <c r="W15336" s="53"/>
      <c r="X15336" s="53"/>
      <c r="Y15336" s="55"/>
    </row>
    <row r="15337" spans="21:25" x14ac:dyDescent="0.2">
      <c r="U15337" s="55"/>
      <c r="V15337" s="53"/>
      <c r="W15337" s="53"/>
      <c r="X15337" s="53"/>
      <c r="Y15337" s="55"/>
    </row>
    <row r="15338" spans="21:25" x14ac:dyDescent="0.2">
      <c r="U15338" s="55"/>
      <c r="V15338" s="53"/>
      <c r="W15338" s="53"/>
      <c r="X15338" s="53"/>
      <c r="Y15338" s="55"/>
    </row>
    <row r="15339" spans="21:25" x14ac:dyDescent="0.2">
      <c r="U15339" s="55"/>
      <c r="V15339" s="53"/>
      <c r="W15339" s="53"/>
      <c r="X15339" s="53"/>
      <c r="Y15339" s="55"/>
    </row>
    <row r="15340" spans="21:25" x14ac:dyDescent="0.2">
      <c r="U15340" s="55"/>
      <c r="V15340" s="53"/>
      <c r="W15340" s="53"/>
      <c r="X15340" s="53"/>
      <c r="Y15340" s="55"/>
    </row>
    <row r="15341" spans="21:25" x14ac:dyDescent="0.2">
      <c r="U15341" s="55"/>
      <c r="V15341" s="53"/>
      <c r="W15341" s="53"/>
      <c r="X15341" s="53"/>
      <c r="Y15341" s="55"/>
    </row>
    <row r="15342" spans="21:25" x14ac:dyDescent="0.2">
      <c r="U15342" s="55"/>
      <c r="V15342" s="53"/>
      <c r="W15342" s="53"/>
      <c r="X15342" s="53"/>
      <c r="Y15342" s="55"/>
    </row>
    <row r="15343" spans="21:25" x14ac:dyDescent="0.2">
      <c r="U15343" s="55"/>
      <c r="V15343" s="53"/>
      <c r="W15343" s="53"/>
      <c r="X15343" s="53"/>
      <c r="Y15343" s="55"/>
    </row>
    <row r="15344" spans="21:25" x14ac:dyDescent="0.2">
      <c r="U15344" s="55"/>
      <c r="V15344" s="53"/>
      <c r="W15344" s="53"/>
      <c r="X15344" s="53"/>
      <c r="Y15344" s="55"/>
    </row>
    <row r="15345" spans="21:25" x14ac:dyDescent="0.2">
      <c r="U15345" s="55"/>
      <c r="V15345" s="53"/>
      <c r="W15345" s="53"/>
      <c r="X15345" s="53"/>
      <c r="Y15345" s="55"/>
    </row>
    <row r="15346" spans="21:25" x14ac:dyDescent="0.2">
      <c r="U15346" s="55"/>
      <c r="V15346" s="53"/>
      <c r="W15346" s="53"/>
      <c r="X15346" s="53"/>
      <c r="Y15346" s="55"/>
    </row>
    <row r="15347" spans="21:25" x14ac:dyDescent="0.2">
      <c r="U15347" s="55"/>
      <c r="V15347" s="53"/>
      <c r="W15347" s="53"/>
      <c r="X15347" s="53"/>
      <c r="Y15347" s="55"/>
    </row>
    <row r="15348" spans="21:25" x14ac:dyDescent="0.2">
      <c r="U15348" s="55"/>
      <c r="V15348" s="53"/>
      <c r="W15348" s="53"/>
      <c r="X15348" s="53"/>
      <c r="Y15348" s="55"/>
    </row>
    <row r="15349" spans="21:25" x14ac:dyDescent="0.2">
      <c r="U15349" s="55"/>
      <c r="V15349" s="53"/>
      <c r="W15349" s="53"/>
      <c r="X15349" s="53"/>
      <c r="Y15349" s="55"/>
    </row>
    <row r="15350" spans="21:25" x14ac:dyDescent="0.2">
      <c r="U15350" s="55"/>
      <c r="V15350" s="53"/>
      <c r="W15350" s="53"/>
      <c r="X15350" s="53"/>
      <c r="Y15350" s="55"/>
    </row>
    <row r="15351" spans="21:25" x14ac:dyDescent="0.2">
      <c r="U15351" s="55"/>
      <c r="V15351" s="53"/>
      <c r="W15351" s="53"/>
      <c r="X15351" s="53"/>
      <c r="Y15351" s="55"/>
    </row>
    <row r="15352" spans="21:25" x14ac:dyDescent="0.2">
      <c r="U15352" s="55"/>
      <c r="V15352" s="53"/>
      <c r="W15352" s="53"/>
      <c r="X15352" s="53"/>
      <c r="Y15352" s="55"/>
    </row>
    <row r="15353" spans="21:25" x14ac:dyDescent="0.2">
      <c r="U15353" s="55"/>
      <c r="V15353" s="53"/>
      <c r="W15353" s="53"/>
      <c r="X15353" s="53"/>
      <c r="Y15353" s="55"/>
    </row>
    <row r="15354" spans="21:25" x14ac:dyDescent="0.2">
      <c r="U15354" s="55"/>
      <c r="V15354" s="53"/>
      <c r="W15354" s="53"/>
      <c r="X15354" s="53"/>
      <c r="Y15354" s="55"/>
    </row>
    <row r="15355" spans="21:25" x14ac:dyDescent="0.2">
      <c r="U15355" s="55"/>
      <c r="V15355" s="53"/>
      <c r="W15355" s="53"/>
      <c r="X15355" s="53"/>
      <c r="Y15355" s="55"/>
    </row>
    <row r="15356" spans="21:25" x14ac:dyDescent="0.2">
      <c r="U15356" s="55"/>
      <c r="V15356" s="53"/>
      <c r="W15356" s="53"/>
      <c r="X15356" s="53"/>
      <c r="Y15356" s="55"/>
    </row>
    <row r="15357" spans="21:25" x14ac:dyDescent="0.2">
      <c r="U15357" s="55"/>
      <c r="V15357" s="53"/>
      <c r="W15357" s="53"/>
      <c r="X15357" s="53"/>
      <c r="Y15357" s="55"/>
    </row>
    <row r="15358" spans="21:25" x14ac:dyDescent="0.2">
      <c r="U15358" s="55"/>
      <c r="V15358" s="53"/>
      <c r="W15358" s="53"/>
      <c r="X15358" s="53"/>
      <c r="Y15358" s="55"/>
    </row>
    <row r="15359" spans="21:25" x14ac:dyDescent="0.2">
      <c r="U15359" s="55"/>
      <c r="V15359" s="53"/>
      <c r="W15359" s="53"/>
      <c r="X15359" s="53"/>
      <c r="Y15359" s="55"/>
    </row>
    <row r="15360" spans="21:25" x14ac:dyDescent="0.2">
      <c r="U15360" s="55"/>
      <c r="V15360" s="53"/>
      <c r="W15360" s="53"/>
      <c r="X15360" s="53"/>
      <c r="Y15360" s="55"/>
    </row>
    <row r="15361" spans="21:25" x14ac:dyDescent="0.2">
      <c r="U15361" s="55"/>
      <c r="V15361" s="53"/>
      <c r="W15361" s="53"/>
      <c r="X15361" s="53"/>
      <c r="Y15361" s="55"/>
    </row>
    <row r="15362" spans="21:25" x14ac:dyDescent="0.2">
      <c r="U15362" s="55"/>
      <c r="V15362" s="53"/>
      <c r="W15362" s="53"/>
      <c r="X15362" s="53"/>
      <c r="Y15362" s="55"/>
    </row>
    <row r="15363" spans="21:25" x14ac:dyDescent="0.2">
      <c r="U15363" s="55"/>
      <c r="V15363" s="53"/>
      <c r="W15363" s="53"/>
      <c r="X15363" s="53"/>
      <c r="Y15363" s="55"/>
    </row>
    <row r="15364" spans="21:25" x14ac:dyDescent="0.2">
      <c r="U15364" s="55"/>
      <c r="V15364" s="53"/>
      <c r="W15364" s="53"/>
      <c r="X15364" s="53"/>
      <c r="Y15364" s="55"/>
    </row>
    <row r="15365" spans="21:25" x14ac:dyDescent="0.2">
      <c r="U15365" s="55"/>
      <c r="V15365" s="53"/>
      <c r="W15365" s="53"/>
      <c r="X15365" s="53"/>
      <c r="Y15365" s="55"/>
    </row>
    <row r="15366" spans="21:25" x14ac:dyDescent="0.2">
      <c r="U15366" s="55"/>
      <c r="V15366" s="53"/>
      <c r="W15366" s="53"/>
      <c r="X15366" s="53"/>
      <c r="Y15366" s="55"/>
    </row>
    <row r="15367" spans="21:25" x14ac:dyDescent="0.2">
      <c r="U15367" s="55"/>
      <c r="V15367" s="53"/>
      <c r="W15367" s="53"/>
      <c r="X15367" s="53"/>
      <c r="Y15367" s="55"/>
    </row>
    <row r="15368" spans="21:25" x14ac:dyDescent="0.2">
      <c r="U15368" s="55"/>
      <c r="V15368" s="53"/>
      <c r="W15368" s="53"/>
      <c r="X15368" s="53"/>
      <c r="Y15368" s="55"/>
    </row>
    <row r="15369" spans="21:25" x14ac:dyDescent="0.2">
      <c r="U15369" s="55"/>
      <c r="V15369" s="53"/>
      <c r="W15369" s="53"/>
      <c r="X15369" s="53"/>
      <c r="Y15369" s="55"/>
    </row>
    <row r="15370" spans="21:25" x14ac:dyDescent="0.2">
      <c r="U15370" s="55"/>
      <c r="V15370" s="53"/>
      <c r="W15370" s="53"/>
      <c r="X15370" s="53"/>
      <c r="Y15370" s="55"/>
    </row>
    <row r="15371" spans="21:25" x14ac:dyDescent="0.2">
      <c r="U15371" s="55"/>
      <c r="V15371" s="53"/>
      <c r="W15371" s="53"/>
      <c r="X15371" s="53"/>
      <c r="Y15371" s="55"/>
    </row>
    <row r="15372" spans="21:25" x14ac:dyDescent="0.2">
      <c r="U15372" s="55"/>
      <c r="V15372" s="53"/>
      <c r="W15372" s="53"/>
      <c r="X15372" s="53"/>
      <c r="Y15372" s="55"/>
    </row>
    <row r="15373" spans="21:25" x14ac:dyDescent="0.2">
      <c r="U15373" s="55"/>
      <c r="V15373" s="53"/>
      <c r="W15373" s="53"/>
      <c r="X15373" s="53"/>
      <c r="Y15373" s="55"/>
    </row>
    <row r="15374" spans="21:25" x14ac:dyDescent="0.2">
      <c r="U15374" s="55"/>
      <c r="V15374" s="53"/>
      <c r="W15374" s="53"/>
      <c r="X15374" s="53"/>
      <c r="Y15374" s="55"/>
    </row>
    <row r="15375" spans="21:25" x14ac:dyDescent="0.2">
      <c r="U15375" s="55"/>
      <c r="V15375" s="53"/>
      <c r="W15375" s="53"/>
      <c r="X15375" s="53"/>
      <c r="Y15375" s="55"/>
    </row>
    <row r="15376" spans="21:25" x14ac:dyDescent="0.2">
      <c r="U15376" s="55"/>
      <c r="V15376" s="53"/>
      <c r="W15376" s="53"/>
      <c r="X15376" s="53"/>
      <c r="Y15376" s="55"/>
    </row>
    <row r="15377" spans="21:25" x14ac:dyDescent="0.2">
      <c r="U15377" s="55"/>
      <c r="V15377" s="53"/>
      <c r="W15377" s="53"/>
      <c r="X15377" s="53"/>
      <c r="Y15377" s="55"/>
    </row>
    <row r="15378" spans="21:25" x14ac:dyDescent="0.2">
      <c r="U15378" s="55"/>
      <c r="V15378" s="53"/>
      <c r="W15378" s="53"/>
      <c r="X15378" s="53"/>
      <c r="Y15378" s="55"/>
    </row>
    <row r="15379" spans="21:25" x14ac:dyDescent="0.2">
      <c r="U15379" s="55"/>
      <c r="V15379" s="53"/>
      <c r="W15379" s="53"/>
      <c r="X15379" s="53"/>
      <c r="Y15379" s="55"/>
    </row>
    <row r="15380" spans="21:25" x14ac:dyDescent="0.2">
      <c r="U15380" s="55"/>
      <c r="V15380" s="53"/>
      <c r="W15380" s="53"/>
      <c r="X15380" s="53"/>
      <c r="Y15380" s="55"/>
    </row>
    <row r="15381" spans="21:25" x14ac:dyDescent="0.2">
      <c r="U15381" s="55"/>
      <c r="V15381" s="53"/>
      <c r="W15381" s="53"/>
      <c r="X15381" s="53"/>
      <c r="Y15381" s="55"/>
    </row>
    <row r="15382" spans="21:25" x14ac:dyDescent="0.2">
      <c r="U15382" s="55"/>
      <c r="V15382" s="53"/>
      <c r="W15382" s="53"/>
      <c r="X15382" s="53"/>
      <c r="Y15382" s="55"/>
    </row>
    <row r="15383" spans="21:25" x14ac:dyDescent="0.2">
      <c r="U15383" s="55"/>
      <c r="V15383" s="53"/>
      <c r="W15383" s="53"/>
      <c r="X15383" s="53"/>
      <c r="Y15383" s="55"/>
    </row>
    <row r="15384" spans="21:25" x14ac:dyDescent="0.2">
      <c r="U15384" s="55"/>
      <c r="V15384" s="53"/>
      <c r="W15384" s="53"/>
      <c r="X15384" s="53"/>
      <c r="Y15384" s="55"/>
    </row>
    <row r="15385" spans="21:25" x14ac:dyDescent="0.2">
      <c r="U15385" s="55"/>
      <c r="V15385" s="53"/>
      <c r="W15385" s="53"/>
      <c r="X15385" s="53"/>
      <c r="Y15385" s="55"/>
    </row>
    <row r="15386" spans="21:25" x14ac:dyDescent="0.2">
      <c r="U15386" s="55"/>
      <c r="V15386" s="53"/>
      <c r="W15386" s="53"/>
      <c r="X15386" s="53"/>
      <c r="Y15386" s="55"/>
    </row>
    <row r="15387" spans="21:25" x14ac:dyDescent="0.2">
      <c r="U15387" s="55"/>
      <c r="V15387" s="53"/>
      <c r="W15387" s="53"/>
      <c r="X15387" s="53"/>
      <c r="Y15387" s="55"/>
    </row>
    <row r="15388" spans="21:25" x14ac:dyDescent="0.2">
      <c r="U15388" s="55"/>
      <c r="V15388" s="53"/>
      <c r="W15388" s="53"/>
      <c r="X15388" s="53"/>
      <c r="Y15388" s="55"/>
    </row>
    <row r="15389" spans="21:25" x14ac:dyDescent="0.2">
      <c r="U15389" s="55"/>
      <c r="V15389" s="53"/>
      <c r="W15389" s="53"/>
      <c r="X15389" s="53"/>
      <c r="Y15389" s="55"/>
    </row>
    <row r="15390" spans="21:25" x14ac:dyDescent="0.2">
      <c r="U15390" s="55"/>
      <c r="V15390" s="53"/>
      <c r="W15390" s="53"/>
      <c r="X15390" s="53"/>
      <c r="Y15390" s="55"/>
    </row>
    <row r="15391" spans="21:25" x14ac:dyDescent="0.2">
      <c r="U15391" s="55"/>
      <c r="V15391" s="53"/>
      <c r="W15391" s="53"/>
      <c r="X15391" s="53"/>
      <c r="Y15391" s="55"/>
    </row>
    <row r="15392" spans="21:25" x14ac:dyDescent="0.2">
      <c r="U15392" s="55"/>
      <c r="V15392" s="53"/>
      <c r="W15392" s="53"/>
      <c r="X15392" s="53"/>
      <c r="Y15392" s="55"/>
    </row>
    <row r="15393" spans="21:25" x14ac:dyDescent="0.2">
      <c r="U15393" s="55"/>
      <c r="V15393" s="53"/>
      <c r="W15393" s="53"/>
      <c r="X15393" s="53"/>
      <c r="Y15393" s="55"/>
    </row>
    <row r="15394" spans="21:25" x14ac:dyDescent="0.2">
      <c r="U15394" s="55"/>
      <c r="V15394" s="53"/>
      <c r="W15394" s="53"/>
      <c r="X15394" s="53"/>
      <c r="Y15394" s="55"/>
    </row>
    <row r="15395" spans="21:25" x14ac:dyDescent="0.2">
      <c r="U15395" s="55"/>
      <c r="V15395" s="53"/>
      <c r="W15395" s="53"/>
      <c r="X15395" s="53"/>
      <c r="Y15395" s="55"/>
    </row>
    <row r="15396" spans="21:25" x14ac:dyDescent="0.2">
      <c r="U15396" s="55"/>
      <c r="V15396" s="53"/>
      <c r="W15396" s="53"/>
      <c r="X15396" s="53"/>
      <c r="Y15396" s="55"/>
    </row>
    <row r="15397" spans="21:25" x14ac:dyDescent="0.2">
      <c r="U15397" s="55"/>
      <c r="V15397" s="53"/>
      <c r="W15397" s="53"/>
      <c r="X15397" s="53"/>
      <c r="Y15397" s="55"/>
    </row>
    <row r="15398" spans="21:25" x14ac:dyDescent="0.2">
      <c r="U15398" s="55"/>
      <c r="V15398" s="53"/>
      <c r="W15398" s="53"/>
      <c r="X15398" s="53"/>
      <c r="Y15398" s="55"/>
    </row>
    <row r="15399" spans="21:25" x14ac:dyDescent="0.2">
      <c r="U15399" s="55"/>
      <c r="V15399" s="53"/>
      <c r="W15399" s="53"/>
      <c r="X15399" s="53"/>
      <c r="Y15399" s="55"/>
    </row>
    <row r="15400" spans="21:25" x14ac:dyDescent="0.2">
      <c r="U15400" s="55"/>
      <c r="V15400" s="53"/>
      <c r="W15400" s="53"/>
      <c r="X15400" s="53"/>
      <c r="Y15400" s="55"/>
    </row>
    <row r="15401" spans="21:25" x14ac:dyDescent="0.2">
      <c r="U15401" s="55"/>
      <c r="V15401" s="53"/>
      <c r="W15401" s="53"/>
      <c r="X15401" s="53"/>
      <c r="Y15401" s="55"/>
    </row>
    <row r="15402" spans="21:25" x14ac:dyDescent="0.2">
      <c r="U15402" s="55"/>
      <c r="V15402" s="53"/>
      <c r="W15402" s="53"/>
      <c r="X15402" s="53"/>
      <c r="Y15402" s="55"/>
    </row>
    <row r="15403" spans="21:25" x14ac:dyDescent="0.2">
      <c r="U15403" s="55"/>
      <c r="V15403" s="53"/>
      <c r="W15403" s="53"/>
      <c r="X15403" s="53"/>
      <c r="Y15403" s="55"/>
    </row>
    <row r="15404" spans="21:25" x14ac:dyDescent="0.2">
      <c r="U15404" s="55"/>
      <c r="V15404" s="53"/>
      <c r="W15404" s="53"/>
      <c r="X15404" s="53"/>
      <c r="Y15404" s="55"/>
    </row>
    <row r="15405" spans="21:25" x14ac:dyDescent="0.2">
      <c r="U15405" s="55"/>
      <c r="V15405" s="53"/>
      <c r="W15405" s="53"/>
      <c r="X15405" s="53"/>
      <c r="Y15405" s="55"/>
    </row>
    <row r="15406" spans="21:25" x14ac:dyDescent="0.2">
      <c r="U15406" s="55"/>
      <c r="V15406" s="53"/>
      <c r="W15406" s="53"/>
      <c r="X15406" s="53"/>
      <c r="Y15406" s="55"/>
    </row>
    <row r="15407" spans="21:25" x14ac:dyDescent="0.2">
      <c r="U15407" s="55"/>
      <c r="V15407" s="53"/>
      <c r="W15407" s="53"/>
      <c r="X15407" s="53"/>
      <c r="Y15407" s="55"/>
    </row>
    <row r="15408" spans="21:25" x14ac:dyDescent="0.2">
      <c r="U15408" s="55"/>
      <c r="V15408" s="53"/>
      <c r="W15408" s="53"/>
      <c r="X15408" s="53"/>
      <c r="Y15408" s="55"/>
    </row>
    <row r="15409" spans="21:25" x14ac:dyDescent="0.2">
      <c r="U15409" s="55"/>
      <c r="V15409" s="53"/>
      <c r="W15409" s="53"/>
      <c r="X15409" s="53"/>
      <c r="Y15409" s="55"/>
    </row>
    <row r="15410" spans="21:25" x14ac:dyDescent="0.2">
      <c r="U15410" s="55"/>
      <c r="V15410" s="53"/>
      <c r="W15410" s="53"/>
      <c r="X15410" s="53"/>
      <c r="Y15410" s="55"/>
    </row>
    <row r="15411" spans="21:25" x14ac:dyDescent="0.2">
      <c r="U15411" s="55"/>
      <c r="V15411" s="53"/>
      <c r="W15411" s="53"/>
      <c r="X15411" s="53"/>
      <c r="Y15411" s="55"/>
    </row>
    <row r="15412" spans="21:25" x14ac:dyDescent="0.2">
      <c r="U15412" s="55"/>
      <c r="V15412" s="53"/>
      <c r="W15412" s="53"/>
      <c r="X15412" s="53"/>
      <c r="Y15412" s="55"/>
    </row>
    <row r="15413" spans="21:25" x14ac:dyDescent="0.2">
      <c r="U15413" s="55"/>
      <c r="V15413" s="53"/>
      <c r="W15413" s="53"/>
      <c r="X15413" s="53"/>
      <c r="Y15413" s="55"/>
    </row>
    <row r="15414" spans="21:25" x14ac:dyDescent="0.2">
      <c r="U15414" s="55"/>
      <c r="V15414" s="53"/>
      <c r="W15414" s="53"/>
      <c r="X15414" s="53"/>
      <c r="Y15414" s="55"/>
    </row>
    <row r="15415" spans="21:25" x14ac:dyDescent="0.2">
      <c r="U15415" s="55"/>
      <c r="V15415" s="53"/>
      <c r="W15415" s="53"/>
      <c r="X15415" s="53"/>
      <c r="Y15415" s="55"/>
    </row>
    <row r="15416" spans="21:25" x14ac:dyDescent="0.2">
      <c r="U15416" s="55"/>
      <c r="V15416" s="53"/>
      <c r="W15416" s="53"/>
      <c r="X15416" s="53"/>
      <c r="Y15416" s="55"/>
    </row>
    <row r="15417" spans="21:25" x14ac:dyDescent="0.2">
      <c r="U15417" s="55"/>
      <c r="V15417" s="53"/>
      <c r="W15417" s="53"/>
      <c r="X15417" s="53"/>
      <c r="Y15417" s="55"/>
    </row>
    <row r="15418" spans="21:25" x14ac:dyDescent="0.2">
      <c r="U15418" s="55"/>
      <c r="V15418" s="53"/>
      <c r="W15418" s="53"/>
      <c r="X15418" s="53"/>
      <c r="Y15418" s="55"/>
    </row>
    <row r="15419" spans="21:25" x14ac:dyDescent="0.2">
      <c r="U15419" s="55"/>
      <c r="V15419" s="53"/>
      <c r="W15419" s="53"/>
      <c r="X15419" s="53"/>
      <c r="Y15419" s="55"/>
    </row>
    <row r="15420" spans="21:25" x14ac:dyDescent="0.2">
      <c r="U15420" s="55"/>
      <c r="V15420" s="53"/>
      <c r="W15420" s="53"/>
      <c r="X15420" s="53"/>
      <c r="Y15420" s="55"/>
    </row>
    <row r="15421" spans="21:25" x14ac:dyDescent="0.2">
      <c r="U15421" s="55"/>
      <c r="V15421" s="53"/>
      <c r="W15421" s="53"/>
      <c r="X15421" s="53"/>
      <c r="Y15421" s="55"/>
    </row>
    <row r="15422" spans="21:25" x14ac:dyDescent="0.2">
      <c r="U15422" s="55"/>
      <c r="V15422" s="53"/>
      <c r="W15422" s="53"/>
      <c r="X15422" s="53"/>
      <c r="Y15422" s="55"/>
    </row>
    <row r="15423" spans="21:25" x14ac:dyDescent="0.2">
      <c r="U15423" s="55"/>
      <c r="V15423" s="53"/>
      <c r="W15423" s="53"/>
      <c r="X15423" s="53"/>
      <c r="Y15423" s="55"/>
    </row>
    <row r="15424" spans="21:25" x14ac:dyDescent="0.2">
      <c r="U15424" s="55"/>
      <c r="V15424" s="53"/>
      <c r="W15424" s="53"/>
      <c r="X15424" s="53"/>
      <c r="Y15424" s="55"/>
    </row>
    <row r="15425" spans="21:25" x14ac:dyDescent="0.2">
      <c r="U15425" s="55"/>
      <c r="V15425" s="53"/>
      <c r="W15425" s="53"/>
      <c r="X15425" s="53"/>
      <c r="Y15425" s="55"/>
    </row>
    <row r="15426" spans="21:25" x14ac:dyDescent="0.2">
      <c r="U15426" s="55"/>
      <c r="V15426" s="53"/>
      <c r="W15426" s="53"/>
      <c r="X15426" s="53"/>
      <c r="Y15426" s="55"/>
    </row>
    <row r="15427" spans="21:25" x14ac:dyDescent="0.2">
      <c r="U15427" s="55"/>
      <c r="V15427" s="53"/>
      <c r="W15427" s="53"/>
      <c r="X15427" s="53"/>
      <c r="Y15427" s="55"/>
    </row>
    <row r="15428" spans="21:25" x14ac:dyDescent="0.2">
      <c r="U15428" s="55"/>
      <c r="V15428" s="53"/>
      <c r="W15428" s="53"/>
      <c r="X15428" s="53"/>
      <c r="Y15428" s="55"/>
    </row>
    <row r="15429" spans="21:25" x14ac:dyDescent="0.2">
      <c r="U15429" s="55"/>
      <c r="V15429" s="53"/>
      <c r="W15429" s="53"/>
      <c r="X15429" s="53"/>
      <c r="Y15429" s="55"/>
    </row>
    <row r="15430" spans="21:25" x14ac:dyDescent="0.2">
      <c r="U15430" s="55"/>
      <c r="V15430" s="53"/>
      <c r="W15430" s="53"/>
      <c r="X15430" s="53"/>
      <c r="Y15430" s="55"/>
    </row>
    <row r="15431" spans="21:25" x14ac:dyDescent="0.2">
      <c r="U15431" s="55"/>
      <c r="V15431" s="53"/>
      <c r="W15431" s="53"/>
      <c r="X15431" s="53"/>
      <c r="Y15431" s="55"/>
    </row>
    <row r="15432" spans="21:25" x14ac:dyDescent="0.2">
      <c r="U15432" s="55"/>
      <c r="V15432" s="53"/>
      <c r="W15432" s="53"/>
      <c r="X15432" s="53"/>
      <c r="Y15432" s="55"/>
    </row>
    <row r="15433" spans="21:25" x14ac:dyDescent="0.2">
      <c r="U15433" s="55"/>
      <c r="V15433" s="53"/>
      <c r="W15433" s="53"/>
      <c r="X15433" s="53"/>
      <c r="Y15433" s="55"/>
    </row>
    <row r="15434" spans="21:25" x14ac:dyDescent="0.2">
      <c r="U15434" s="55"/>
      <c r="V15434" s="53"/>
      <c r="W15434" s="53"/>
      <c r="X15434" s="53"/>
      <c r="Y15434" s="55"/>
    </row>
    <row r="15435" spans="21:25" x14ac:dyDescent="0.2">
      <c r="U15435" s="55"/>
      <c r="V15435" s="53"/>
      <c r="W15435" s="53"/>
      <c r="X15435" s="53"/>
      <c r="Y15435" s="55"/>
    </row>
    <row r="15436" spans="21:25" x14ac:dyDescent="0.2">
      <c r="U15436" s="55"/>
      <c r="V15436" s="53"/>
      <c r="W15436" s="53"/>
      <c r="X15436" s="53"/>
      <c r="Y15436" s="55"/>
    </row>
    <row r="15437" spans="21:25" x14ac:dyDescent="0.2">
      <c r="U15437" s="55"/>
      <c r="V15437" s="53"/>
      <c r="W15437" s="53"/>
      <c r="X15437" s="53"/>
      <c r="Y15437" s="55"/>
    </row>
    <row r="15438" spans="21:25" x14ac:dyDescent="0.2">
      <c r="U15438" s="55"/>
      <c r="V15438" s="53"/>
      <c r="W15438" s="53"/>
      <c r="X15438" s="53"/>
      <c r="Y15438" s="55"/>
    </row>
    <row r="15439" spans="21:25" x14ac:dyDescent="0.2">
      <c r="U15439" s="55"/>
      <c r="V15439" s="53"/>
      <c r="W15439" s="53"/>
      <c r="X15439" s="53"/>
      <c r="Y15439" s="55"/>
    </row>
    <row r="15440" spans="21:25" x14ac:dyDescent="0.2">
      <c r="U15440" s="55"/>
      <c r="V15440" s="53"/>
      <c r="W15440" s="53"/>
      <c r="X15440" s="53"/>
      <c r="Y15440" s="55"/>
    </row>
    <row r="15441" spans="21:25" x14ac:dyDescent="0.2">
      <c r="U15441" s="55"/>
      <c r="V15441" s="53"/>
      <c r="W15441" s="53"/>
      <c r="X15441" s="53"/>
      <c r="Y15441" s="55"/>
    </row>
    <row r="15442" spans="21:25" x14ac:dyDescent="0.2">
      <c r="U15442" s="55"/>
      <c r="V15442" s="53"/>
      <c r="W15442" s="53"/>
      <c r="X15442" s="53"/>
      <c r="Y15442" s="55"/>
    </row>
    <row r="15443" spans="21:25" x14ac:dyDescent="0.2">
      <c r="U15443" s="55"/>
      <c r="V15443" s="53"/>
      <c r="W15443" s="53"/>
      <c r="X15443" s="53"/>
      <c r="Y15443" s="55"/>
    </row>
    <row r="15444" spans="21:25" x14ac:dyDescent="0.2">
      <c r="U15444" s="55"/>
      <c r="V15444" s="53"/>
      <c r="W15444" s="53"/>
      <c r="X15444" s="53"/>
      <c r="Y15444" s="55"/>
    </row>
    <row r="15445" spans="21:25" x14ac:dyDescent="0.2">
      <c r="U15445" s="55"/>
      <c r="V15445" s="53"/>
      <c r="W15445" s="53"/>
      <c r="X15445" s="53"/>
      <c r="Y15445" s="55"/>
    </row>
    <row r="15446" spans="21:25" x14ac:dyDescent="0.2">
      <c r="U15446" s="55"/>
      <c r="V15446" s="53"/>
      <c r="W15446" s="53"/>
      <c r="X15446" s="53"/>
      <c r="Y15446" s="55"/>
    </row>
    <row r="15447" spans="21:25" x14ac:dyDescent="0.2">
      <c r="U15447" s="55"/>
      <c r="V15447" s="53"/>
      <c r="W15447" s="53"/>
      <c r="X15447" s="53"/>
      <c r="Y15447" s="55"/>
    </row>
    <row r="15448" spans="21:25" x14ac:dyDescent="0.2">
      <c r="U15448" s="55"/>
      <c r="V15448" s="53"/>
      <c r="W15448" s="53"/>
      <c r="X15448" s="53"/>
      <c r="Y15448" s="55"/>
    </row>
    <row r="15449" spans="21:25" x14ac:dyDescent="0.2">
      <c r="U15449" s="55"/>
      <c r="V15449" s="53"/>
      <c r="W15449" s="53"/>
      <c r="X15449" s="53"/>
      <c r="Y15449" s="55"/>
    </row>
    <row r="15450" spans="21:25" x14ac:dyDescent="0.2">
      <c r="U15450" s="55"/>
      <c r="V15450" s="53"/>
      <c r="W15450" s="53"/>
      <c r="X15450" s="53"/>
      <c r="Y15450" s="55"/>
    </row>
    <row r="15451" spans="21:25" x14ac:dyDescent="0.2">
      <c r="U15451" s="55"/>
      <c r="V15451" s="53"/>
      <c r="W15451" s="53"/>
      <c r="X15451" s="53"/>
      <c r="Y15451" s="55"/>
    </row>
    <row r="15452" spans="21:25" x14ac:dyDescent="0.2">
      <c r="U15452" s="55"/>
      <c r="V15452" s="53"/>
      <c r="W15452" s="53"/>
      <c r="X15452" s="53"/>
      <c r="Y15452" s="55"/>
    </row>
    <row r="15453" spans="21:25" x14ac:dyDescent="0.2">
      <c r="U15453" s="55"/>
      <c r="V15453" s="53"/>
      <c r="W15453" s="53"/>
      <c r="X15453" s="53"/>
      <c r="Y15453" s="55"/>
    </row>
    <row r="15454" spans="21:25" x14ac:dyDescent="0.2">
      <c r="U15454" s="55"/>
      <c r="V15454" s="53"/>
      <c r="W15454" s="53"/>
      <c r="X15454" s="53"/>
      <c r="Y15454" s="55"/>
    </row>
    <row r="15455" spans="21:25" x14ac:dyDescent="0.2">
      <c r="U15455" s="55"/>
      <c r="V15455" s="53"/>
      <c r="W15455" s="53"/>
      <c r="X15455" s="53"/>
      <c r="Y15455" s="55"/>
    </row>
    <row r="15456" spans="21:25" x14ac:dyDescent="0.2">
      <c r="U15456" s="55"/>
      <c r="V15456" s="53"/>
      <c r="W15456" s="53"/>
      <c r="X15456" s="53"/>
      <c r="Y15456" s="55"/>
    </row>
    <row r="15457" spans="21:25" x14ac:dyDescent="0.2">
      <c r="U15457" s="55"/>
      <c r="V15457" s="53"/>
      <c r="W15457" s="53"/>
      <c r="X15457" s="53"/>
      <c r="Y15457" s="55"/>
    </row>
    <row r="15458" spans="21:25" x14ac:dyDescent="0.2">
      <c r="U15458" s="55"/>
      <c r="V15458" s="53"/>
      <c r="W15458" s="53"/>
      <c r="X15458" s="53"/>
      <c r="Y15458" s="55"/>
    </row>
    <row r="15459" spans="21:25" x14ac:dyDescent="0.2">
      <c r="U15459" s="55"/>
      <c r="V15459" s="53"/>
      <c r="W15459" s="53"/>
      <c r="X15459" s="53"/>
      <c r="Y15459" s="55"/>
    </row>
    <row r="15460" spans="21:25" x14ac:dyDescent="0.2">
      <c r="U15460" s="55"/>
      <c r="V15460" s="53"/>
      <c r="W15460" s="53"/>
      <c r="X15460" s="53"/>
      <c r="Y15460" s="55"/>
    </row>
    <row r="15461" spans="21:25" x14ac:dyDescent="0.2">
      <c r="U15461" s="55"/>
      <c r="V15461" s="53"/>
      <c r="W15461" s="53"/>
      <c r="X15461" s="53"/>
      <c r="Y15461" s="55"/>
    </row>
    <row r="15462" spans="21:25" x14ac:dyDescent="0.2">
      <c r="U15462" s="55"/>
      <c r="V15462" s="53"/>
      <c r="W15462" s="53"/>
      <c r="X15462" s="53"/>
      <c r="Y15462" s="55"/>
    </row>
    <row r="15463" spans="21:25" x14ac:dyDescent="0.2">
      <c r="U15463" s="55"/>
      <c r="V15463" s="53"/>
      <c r="W15463" s="53"/>
      <c r="X15463" s="53"/>
      <c r="Y15463" s="55"/>
    </row>
    <row r="15464" spans="21:25" x14ac:dyDescent="0.2">
      <c r="U15464" s="55"/>
      <c r="V15464" s="53"/>
      <c r="W15464" s="53"/>
      <c r="X15464" s="53"/>
      <c r="Y15464" s="55"/>
    </row>
    <row r="15465" spans="21:25" x14ac:dyDescent="0.2">
      <c r="U15465" s="55"/>
      <c r="V15465" s="53"/>
      <c r="W15465" s="53"/>
      <c r="X15465" s="53"/>
      <c r="Y15465" s="55"/>
    </row>
    <row r="15466" spans="21:25" x14ac:dyDescent="0.2">
      <c r="U15466" s="55"/>
      <c r="V15466" s="53"/>
      <c r="W15466" s="53"/>
      <c r="X15466" s="53"/>
      <c r="Y15466" s="55"/>
    </row>
    <row r="15467" spans="21:25" x14ac:dyDescent="0.2">
      <c r="U15467" s="55"/>
      <c r="V15467" s="53"/>
      <c r="W15467" s="53"/>
      <c r="X15467" s="53"/>
      <c r="Y15467" s="55"/>
    </row>
    <row r="15468" spans="21:25" x14ac:dyDescent="0.2">
      <c r="U15468" s="55"/>
      <c r="V15468" s="53"/>
      <c r="W15468" s="53"/>
      <c r="X15468" s="53"/>
      <c r="Y15468" s="55"/>
    </row>
    <row r="15469" spans="21:25" x14ac:dyDescent="0.2">
      <c r="U15469" s="55"/>
      <c r="V15469" s="53"/>
      <c r="W15469" s="53"/>
      <c r="X15469" s="53"/>
      <c r="Y15469" s="55"/>
    </row>
    <row r="15470" spans="21:25" x14ac:dyDescent="0.2">
      <c r="U15470" s="55"/>
      <c r="V15470" s="53"/>
      <c r="W15470" s="53"/>
      <c r="X15470" s="53"/>
      <c r="Y15470" s="55"/>
    </row>
    <row r="15471" spans="21:25" x14ac:dyDescent="0.2">
      <c r="U15471" s="55"/>
      <c r="V15471" s="53"/>
      <c r="W15471" s="53"/>
      <c r="X15471" s="53"/>
      <c r="Y15471" s="55"/>
    </row>
    <row r="15472" spans="21:25" x14ac:dyDescent="0.2">
      <c r="U15472" s="55"/>
      <c r="V15472" s="53"/>
      <c r="W15472" s="53"/>
      <c r="X15472" s="53"/>
      <c r="Y15472" s="55"/>
    </row>
    <row r="15473" spans="21:25" x14ac:dyDescent="0.2">
      <c r="U15473" s="55"/>
      <c r="V15473" s="53"/>
      <c r="W15473" s="53"/>
      <c r="X15473" s="53"/>
      <c r="Y15473" s="55"/>
    </row>
    <row r="15474" spans="21:25" x14ac:dyDescent="0.2">
      <c r="U15474" s="55"/>
      <c r="V15474" s="53"/>
      <c r="W15474" s="53"/>
      <c r="X15474" s="53"/>
      <c r="Y15474" s="55"/>
    </row>
    <row r="15475" spans="21:25" x14ac:dyDescent="0.2">
      <c r="U15475" s="55"/>
      <c r="V15475" s="53"/>
      <c r="W15475" s="53"/>
      <c r="X15475" s="53"/>
      <c r="Y15475" s="55"/>
    </row>
    <row r="15476" spans="21:25" x14ac:dyDescent="0.2">
      <c r="U15476" s="55"/>
      <c r="V15476" s="53"/>
      <c r="W15476" s="53"/>
      <c r="X15476" s="53"/>
      <c r="Y15476" s="55"/>
    </row>
    <row r="15477" spans="21:25" x14ac:dyDescent="0.2">
      <c r="U15477" s="55"/>
      <c r="V15477" s="53"/>
      <c r="W15477" s="53"/>
      <c r="X15477" s="53"/>
      <c r="Y15477" s="55"/>
    </row>
    <row r="15478" spans="21:25" x14ac:dyDescent="0.2">
      <c r="U15478" s="55"/>
      <c r="V15478" s="53"/>
      <c r="W15478" s="53"/>
      <c r="X15478" s="53"/>
      <c r="Y15478" s="55"/>
    </row>
    <row r="15479" spans="21:25" x14ac:dyDescent="0.2">
      <c r="U15479" s="55"/>
      <c r="V15479" s="53"/>
      <c r="W15479" s="53"/>
      <c r="X15479" s="53"/>
      <c r="Y15479" s="55"/>
    </row>
    <row r="15480" spans="21:25" x14ac:dyDescent="0.2">
      <c r="U15480" s="55"/>
      <c r="V15480" s="53"/>
      <c r="W15480" s="53"/>
      <c r="X15480" s="53"/>
      <c r="Y15480" s="55"/>
    </row>
    <row r="15481" spans="21:25" x14ac:dyDescent="0.2">
      <c r="U15481" s="55"/>
      <c r="V15481" s="53"/>
      <c r="W15481" s="53"/>
      <c r="X15481" s="53"/>
      <c r="Y15481" s="55"/>
    </row>
    <row r="15482" spans="21:25" x14ac:dyDescent="0.2">
      <c r="U15482" s="55"/>
      <c r="V15482" s="53"/>
      <c r="W15482" s="53"/>
      <c r="X15482" s="53"/>
      <c r="Y15482" s="55"/>
    </row>
    <row r="15483" spans="21:25" x14ac:dyDescent="0.2">
      <c r="U15483" s="55"/>
      <c r="V15483" s="53"/>
      <c r="W15483" s="53"/>
      <c r="X15483" s="53"/>
      <c r="Y15483" s="55"/>
    </row>
    <row r="15484" spans="21:25" x14ac:dyDescent="0.2">
      <c r="U15484" s="55"/>
      <c r="V15484" s="53"/>
      <c r="W15484" s="53"/>
      <c r="X15484" s="53"/>
      <c r="Y15484" s="55"/>
    </row>
    <row r="15485" spans="21:25" x14ac:dyDescent="0.2">
      <c r="U15485" s="55"/>
      <c r="V15485" s="53"/>
      <c r="W15485" s="53"/>
      <c r="X15485" s="53"/>
      <c r="Y15485" s="55"/>
    </row>
    <row r="15486" spans="21:25" x14ac:dyDescent="0.2">
      <c r="U15486" s="55"/>
      <c r="V15486" s="53"/>
      <c r="W15486" s="53"/>
      <c r="X15486" s="53"/>
      <c r="Y15486" s="55"/>
    </row>
    <row r="15487" spans="21:25" x14ac:dyDescent="0.2">
      <c r="U15487" s="55"/>
      <c r="V15487" s="53"/>
      <c r="W15487" s="53"/>
      <c r="X15487" s="53"/>
      <c r="Y15487" s="55"/>
    </row>
    <row r="15488" spans="21:25" x14ac:dyDescent="0.2">
      <c r="U15488" s="55"/>
      <c r="V15488" s="53"/>
      <c r="W15488" s="53"/>
      <c r="X15488" s="53"/>
      <c r="Y15488" s="55"/>
    </row>
    <row r="15489" spans="21:25" x14ac:dyDescent="0.2">
      <c r="U15489" s="55"/>
      <c r="V15489" s="53"/>
      <c r="W15489" s="53"/>
      <c r="X15489" s="53"/>
      <c r="Y15489" s="55"/>
    </row>
    <row r="15490" spans="21:25" x14ac:dyDescent="0.2">
      <c r="U15490" s="55"/>
      <c r="V15490" s="53"/>
      <c r="W15490" s="53"/>
      <c r="X15490" s="53"/>
      <c r="Y15490" s="55"/>
    </row>
    <row r="15491" spans="21:25" x14ac:dyDescent="0.2">
      <c r="U15491" s="55"/>
      <c r="V15491" s="53"/>
      <c r="W15491" s="53"/>
      <c r="X15491" s="53"/>
      <c r="Y15491" s="55"/>
    </row>
    <row r="15492" spans="21:25" x14ac:dyDescent="0.2">
      <c r="U15492" s="55"/>
      <c r="V15492" s="53"/>
      <c r="W15492" s="53"/>
      <c r="X15492" s="53"/>
      <c r="Y15492" s="55"/>
    </row>
    <row r="15493" spans="21:25" x14ac:dyDescent="0.2">
      <c r="U15493" s="55"/>
      <c r="V15493" s="53"/>
      <c r="W15493" s="53"/>
      <c r="X15493" s="53"/>
      <c r="Y15493" s="55"/>
    </row>
    <row r="15494" spans="21:25" x14ac:dyDescent="0.2">
      <c r="U15494" s="55"/>
      <c r="V15494" s="53"/>
      <c r="W15494" s="53"/>
      <c r="X15494" s="53"/>
      <c r="Y15494" s="55"/>
    </row>
    <row r="15495" spans="21:25" x14ac:dyDescent="0.2">
      <c r="U15495" s="55"/>
      <c r="V15495" s="53"/>
      <c r="W15495" s="53"/>
      <c r="X15495" s="53"/>
      <c r="Y15495" s="55"/>
    </row>
    <row r="15496" spans="21:25" x14ac:dyDescent="0.2">
      <c r="U15496" s="55"/>
      <c r="V15496" s="53"/>
      <c r="W15496" s="53"/>
      <c r="X15496" s="53"/>
      <c r="Y15496" s="55"/>
    </row>
    <row r="15497" spans="21:25" x14ac:dyDescent="0.2">
      <c r="U15497" s="55"/>
      <c r="V15497" s="53"/>
      <c r="W15497" s="53"/>
      <c r="X15497" s="53"/>
      <c r="Y15497" s="55"/>
    </row>
    <row r="15498" spans="21:25" x14ac:dyDescent="0.2">
      <c r="U15498" s="55"/>
      <c r="V15498" s="53"/>
      <c r="W15498" s="53"/>
      <c r="X15498" s="53"/>
      <c r="Y15498" s="55"/>
    </row>
    <row r="15499" spans="21:25" x14ac:dyDescent="0.2">
      <c r="U15499" s="55"/>
      <c r="V15499" s="53"/>
      <c r="W15499" s="53"/>
      <c r="X15499" s="53"/>
      <c r="Y15499" s="55"/>
    </row>
    <row r="15500" spans="21:25" x14ac:dyDescent="0.2">
      <c r="U15500" s="55"/>
      <c r="V15500" s="53"/>
      <c r="W15500" s="53"/>
      <c r="X15500" s="53"/>
      <c r="Y15500" s="55"/>
    </row>
    <row r="15501" spans="21:25" x14ac:dyDescent="0.2">
      <c r="U15501" s="55"/>
      <c r="V15501" s="53"/>
      <c r="W15501" s="53"/>
      <c r="X15501" s="53"/>
      <c r="Y15501" s="55"/>
    </row>
    <row r="15502" spans="21:25" x14ac:dyDescent="0.2">
      <c r="U15502" s="55"/>
      <c r="V15502" s="53"/>
      <c r="W15502" s="53"/>
      <c r="X15502" s="53"/>
      <c r="Y15502" s="55"/>
    </row>
    <row r="15503" spans="21:25" x14ac:dyDescent="0.2">
      <c r="U15503" s="55"/>
      <c r="V15503" s="53"/>
      <c r="W15503" s="53"/>
      <c r="X15503" s="53"/>
      <c r="Y15503" s="55"/>
    </row>
    <row r="15504" spans="21:25" x14ac:dyDescent="0.2">
      <c r="U15504" s="55"/>
      <c r="V15504" s="53"/>
      <c r="W15504" s="53"/>
      <c r="X15504" s="53"/>
      <c r="Y15504" s="55"/>
    </row>
    <row r="15505" spans="21:25" x14ac:dyDescent="0.2">
      <c r="U15505" s="55"/>
      <c r="V15505" s="53"/>
      <c r="W15505" s="53"/>
      <c r="X15505" s="53"/>
      <c r="Y15505" s="55"/>
    </row>
    <row r="15506" spans="21:25" x14ac:dyDescent="0.2">
      <c r="U15506" s="55"/>
      <c r="V15506" s="53"/>
      <c r="W15506" s="53"/>
      <c r="X15506" s="53"/>
      <c r="Y15506" s="55"/>
    </row>
    <row r="15507" spans="21:25" x14ac:dyDescent="0.2">
      <c r="U15507" s="55"/>
      <c r="V15507" s="53"/>
      <c r="W15507" s="53"/>
      <c r="X15507" s="53"/>
      <c r="Y15507" s="55"/>
    </row>
    <row r="15508" spans="21:25" x14ac:dyDescent="0.2">
      <c r="U15508" s="55"/>
      <c r="V15508" s="53"/>
      <c r="W15508" s="53"/>
      <c r="X15508" s="53"/>
      <c r="Y15508" s="55"/>
    </row>
    <row r="15509" spans="21:25" x14ac:dyDescent="0.2">
      <c r="U15509" s="55"/>
      <c r="V15509" s="53"/>
      <c r="W15509" s="53"/>
      <c r="X15509" s="53"/>
      <c r="Y15509" s="55"/>
    </row>
    <row r="15510" spans="21:25" x14ac:dyDescent="0.2">
      <c r="U15510" s="55"/>
      <c r="V15510" s="53"/>
      <c r="W15510" s="53"/>
      <c r="X15510" s="53"/>
      <c r="Y15510" s="55"/>
    </row>
    <row r="15511" spans="21:25" x14ac:dyDescent="0.2">
      <c r="U15511" s="55"/>
      <c r="V15511" s="53"/>
      <c r="W15511" s="53"/>
      <c r="X15511" s="53"/>
      <c r="Y15511" s="55"/>
    </row>
    <row r="15512" spans="21:25" x14ac:dyDescent="0.2">
      <c r="U15512" s="55"/>
      <c r="V15512" s="53"/>
      <c r="W15512" s="53"/>
      <c r="X15512" s="53"/>
      <c r="Y15512" s="55"/>
    </row>
    <row r="15513" spans="21:25" x14ac:dyDescent="0.2">
      <c r="U15513" s="55"/>
      <c r="V15513" s="53"/>
      <c r="W15513" s="53"/>
      <c r="X15513" s="53"/>
      <c r="Y15513" s="55"/>
    </row>
    <row r="15514" spans="21:25" x14ac:dyDescent="0.2">
      <c r="U15514" s="55"/>
      <c r="V15514" s="53"/>
      <c r="W15514" s="53"/>
      <c r="X15514" s="53"/>
      <c r="Y15514" s="55"/>
    </row>
    <row r="15515" spans="21:25" x14ac:dyDescent="0.2">
      <c r="U15515" s="55"/>
      <c r="V15515" s="53"/>
      <c r="W15515" s="53"/>
      <c r="X15515" s="53"/>
      <c r="Y15515" s="55"/>
    </row>
    <row r="15516" spans="21:25" x14ac:dyDescent="0.2">
      <c r="U15516" s="55"/>
      <c r="V15516" s="53"/>
      <c r="W15516" s="53"/>
      <c r="X15516" s="53"/>
      <c r="Y15516" s="55"/>
    </row>
    <row r="15517" spans="21:25" x14ac:dyDescent="0.2">
      <c r="U15517" s="55"/>
      <c r="V15517" s="53"/>
      <c r="W15517" s="53"/>
      <c r="X15517" s="53"/>
      <c r="Y15517" s="55"/>
    </row>
    <row r="15518" spans="21:25" x14ac:dyDescent="0.2">
      <c r="U15518" s="55"/>
      <c r="V15518" s="53"/>
      <c r="W15518" s="53"/>
      <c r="X15518" s="53"/>
      <c r="Y15518" s="55"/>
    </row>
    <row r="15519" spans="21:25" x14ac:dyDescent="0.2">
      <c r="U15519" s="55"/>
      <c r="V15519" s="53"/>
      <c r="W15519" s="53"/>
      <c r="X15519" s="53"/>
      <c r="Y15519" s="55"/>
    </row>
    <row r="15520" spans="21:25" x14ac:dyDescent="0.2">
      <c r="U15520" s="55"/>
      <c r="V15520" s="53"/>
      <c r="W15520" s="53"/>
      <c r="X15520" s="53"/>
      <c r="Y15520" s="55"/>
    </row>
    <row r="15521" spans="21:25" x14ac:dyDescent="0.2">
      <c r="U15521" s="55"/>
      <c r="V15521" s="53"/>
      <c r="W15521" s="53"/>
      <c r="X15521" s="53"/>
      <c r="Y15521" s="55"/>
    </row>
    <row r="15522" spans="21:25" x14ac:dyDescent="0.2">
      <c r="U15522" s="55"/>
      <c r="V15522" s="53"/>
      <c r="W15522" s="53"/>
      <c r="X15522" s="53"/>
      <c r="Y15522" s="55"/>
    </row>
    <row r="15523" spans="21:25" x14ac:dyDescent="0.2">
      <c r="U15523" s="55"/>
      <c r="V15523" s="53"/>
      <c r="W15523" s="53"/>
      <c r="X15523" s="53"/>
      <c r="Y15523" s="55"/>
    </row>
    <row r="15524" spans="21:25" x14ac:dyDescent="0.2">
      <c r="U15524" s="55"/>
      <c r="V15524" s="53"/>
      <c r="W15524" s="53"/>
      <c r="X15524" s="53"/>
      <c r="Y15524" s="55"/>
    </row>
    <row r="15525" spans="21:25" x14ac:dyDescent="0.2">
      <c r="U15525" s="55"/>
      <c r="V15525" s="53"/>
      <c r="W15525" s="53"/>
      <c r="X15525" s="53"/>
      <c r="Y15525" s="55"/>
    </row>
    <row r="15526" spans="21:25" x14ac:dyDescent="0.2">
      <c r="U15526" s="55"/>
      <c r="V15526" s="53"/>
      <c r="W15526" s="53"/>
      <c r="X15526" s="53"/>
      <c r="Y15526" s="55"/>
    </row>
    <row r="15527" spans="21:25" x14ac:dyDescent="0.2">
      <c r="U15527" s="55"/>
      <c r="V15527" s="53"/>
      <c r="W15527" s="53"/>
      <c r="X15527" s="53"/>
      <c r="Y15527" s="55"/>
    </row>
    <row r="15528" spans="21:25" x14ac:dyDescent="0.2">
      <c r="U15528" s="55"/>
      <c r="V15528" s="53"/>
      <c r="W15528" s="53"/>
      <c r="X15528" s="53"/>
      <c r="Y15528" s="55"/>
    </row>
    <row r="15529" spans="21:25" x14ac:dyDescent="0.2">
      <c r="U15529" s="55"/>
      <c r="V15529" s="53"/>
      <c r="W15529" s="53"/>
      <c r="X15529" s="53"/>
      <c r="Y15529" s="55"/>
    </row>
    <row r="15530" spans="21:25" x14ac:dyDescent="0.2">
      <c r="U15530" s="55"/>
      <c r="V15530" s="53"/>
      <c r="W15530" s="53"/>
      <c r="X15530" s="53"/>
      <c r="Y15530" s="55"/>
    </row>
    <row r="15531" spans="21:25" x14ac:dyDescent="0.2">
      <c r="U15531" s="55"/>
      <c r="V15531" s="53"/>
      <c r="W15531" s="53"/>
      <c r="X15531" s="53"/>
      <c r="Y15531" s="55"/>
    </row>
    <row r="15532" spans="21:25" x14ac:dyDescent="0.2">
      <c r="U15532" s="55"/>
      <c r="V15532" s="53"/>
      <c r="W15532" s="53"/>
      <c r="X15532" s="53"/>
      <c r="Y15532" s="55"/>
    </row>
    <row r="15533" spans="21:25" x14ac:dyDescent="0.2">
      <c r="U15533" s="55"/>
      <c r="V15533" s="53"/>
      <c r="W15533" s="53"/>
      <c r="X15533" s="53"/>
      <c r="Y15533" s="55"/>
    </row>
    <row r="15534" spans="21:25" x14ac:dyDescent="0.2">
      <c r="U15534" s="55"/>
      <c r="V15534" s="53"/>
      <c r="W15534" s="53"/>
      <c r="X15534" s="53"/>
      <c r="Y15534" s="55"/>
    </row>
    <row r="15535" spans="21:25" x14ac:dyDescent="0.2">
      <c r="U15535" s="55"/>
      <c r="V15535" s="53"/>
      <c r="W15535" s="53"/>
      <c r="X15535" s="53"/>
      <c r="Y15535" s="55"/>
    </row>
    <row r="15536" spans="21:25" x14ac:dyDescent="0.2">
      <c r="U15536" s="55"/>
      <c r="V15536" s="53"/>
      <c r="W15536" s="53"/>
      <c r="X15536" s="53"/>
      <c r="Y15536" s="55"/>
    </row>
    <row r="15537" spans="21:25" x14ac:dyDescent="0.2">
      <c r="U15537" s="55"/>
      <c r="V15537" s="53"/>
      <c r="W15537" s="53"/>
      <c r="X15537" s="53"/>
      <c r="Y15537" s="55"/>
    </row>
    <row r="15538" spans="21:25" x14ac:dyDescent="0.2">
      <c r="U15538" s="55"/>
      <c r="V15538" s="53"/>
      <c r="W15538" s="53"/>
      <c r="X15538" s="53"/>
      <c r="Y15538" s="55"/>
    </row>
    <row r="15539" spans="21:25" x14ac:dyDescent="0.2">
      <c r="U15539" s="55"/>
      <c r="V15539" s="53"/>
      <c r="W15539" s="53"/>
      <c r="X15539" s="53"/>
      <c r="Y15539" s="55"/>
    </row>
    <row r="15540" spans="21:25" x14ac:dyDescent="0.2">
      <c r="U15540" s="55"/>
      <c r="V15540" s="53"/>
      <c r="W15540" s="53"/>
      <c r="X15540" s="53"/>
      <c r="Y15540" s="55"/>
    </row>
    <row r="15541" spans="21:25" x14ac:dyDescent="0.2">
      <c r="U15541" s="55"/>
      <c r="V15541" s="53"/>
      <c r="W15541" s="53"/>
      <c r="X15541" s="53"/>
      <c r="Y15541" s="55"/>
    </row>
    <row r="15542" spans="21:25" x14ac:dyDescent="0.2">
      <c r="U15542" s="55"/>
      <c r="V15542" s="53"/>
      <c r="W15542" s="53"/>
      <c r="X15542" s="53"/>
      <c r="Y15542" s="55"/>
    </row>
    <row r="15543" spans="21:25" x14ac:dyDescent="0.2">
      <c r="U15543" s="55"/>
      <c r="V15543" s="53"/>
      <c r="W15543" s="53"/>
      <c r="X15543" s="53"/>
      <c r="Y15543" s="55"/>
    </row>
    <row r="15544" spans="21:25" x14ac:dyDescent="0.2">
      <c r="U15544" s="55"/>
      <c r="V15544" s="53"/>
      <c r="W15544" s="53"/>
      <c r="X15544" s="53"/>
      <c r="Y15544" s="55"/>
    </row>
    <row r="15545" spans="21:25" x14ac:dyDescent="0.2">
      <c r="U15545" s="55"/>
      <c r="V15545" s="53"/>
      <c r="W15545" s="53"/>
      <c r="X15545" s="53"/>
      <c r="Y15545" s="55"/>
    </row>
    <row r="15546" spans="21:25" x14ac:dyDescent="0.2">
      <c r="U15546" s="55"/>
      <c r="V15546" s="53"/>
      <c r="W15546" s="53"/>
      <c r="X15546" s="53"/>
      <c r="Y15546" s="55"/>
    </row>
    <row r="15547" spans="21:25" x14ac:dyDescent="0.2">
      <c r="U15547" s="55"/>
      <c r="V15547" s="53"/>
      <c r="W15547" s="53"/>
      <c r="X15547" s="53"/>
      <c r="Y15547" s="55"/>
    </row>
    <row r="15548" spans="21:25" x14ac:dyDescent="0.2">
      <c r="U15548" s="55"/>
      <c r="V15548" s="53"/>
      <c r="W15548" s="53"/>
      <c r="X15548" s="53"/>
      <c r="Y15548" s="55"/>
    </row>
    <row r="15549" spans="21:25" x14ac:dyDescent="0.2">
      <c r="U15549" s="55"/>
      <c r="V15549" s="53"/>
      <c r="W15549" s="53"/>
      <c r="X15549" s="53"/>
      <c r="Y15549" s="55"/>
    </row>
    <row r="15550" spans="21:25" x14ac:dyDescent="0.2">
      <c r="U15550" s="55"/>
      <c r="V15550" s="53"/>
      <c r="W15550" s="53"/>
      <c r="X15550" s="53"/>
      <c r="Y15550" s="55"/>
    </row>
    <row r="15551" spans="21:25" x14ac:dyDescent="0.2">
      <c r="U15551" s="55"/>
      <c r="V15551" s="53"/>
      <c r="W15551" s="53"/>
      <c r="X15551" s="53"/>
      <c r="Y15551" s="55"/>
    </row>
    <row r="15552" spans="21:25" x14ac:dyDescent="0.2">
      <c r="U15552" s="55"/>
      <c r="V15552" s="53"/>
      <c r="W15552" s="53"/>
      <c r="X15552" s="53"/>
      <c r="Y15552" s="55"/>
    </row>
    <row r="15553" spans="21:25" x14ac:dyDescent="0.2">
      <c r="U15553" s="55"/>
      <c r="V15553" s="53"/>
      <c r="W15553" s="53"/>
      <c r="X15553" s="53"/>
      <c r="Y15553" s="55"/>
    </row>
    <row r="15554" spans="21:25" x14ac:dyDescent="0.2">
      <c r="U15554" s="55"/>
      <c r="V15554" s="53"/>
      <c r="W15554" s="53"/>
      <c r="X15554" s="53"/>
      <c r="Y15554" s="55"/>
    </row>
    <row r="15555" spans="21:25" x14ac:dyDescent="0.2">
      <c r="U15555" s="55"/>
      <c r="V15555" s="53"/>
      <c r="W15555" s="53"/>
      <c r="X15555" s="53"/>
      <c r="Y15555" s="55"/>
    </row>
    <row r="15556" spans="21:25" x14ac:dyDescent="0.2">
      <c r="U15556" s="55"/>
      <c r="V15556" s="53"/>
      <c r="W15556" s="53"/>
      <c r="X15556" s="53"/>
      <c r="Y15556" s="55"/>
    </row>
    <row r="15557" spans="21:25" x14ac:dyDescent="0.2">
      <c r="U15557" s="55"/>
      <c r="V15557" s="53"/>
      <c r="W15557" s="53"/>
      <c r="X15557" s="53"/>
      <c r="Y15557" s="55"/>
    </row>
    <row r="15558" spans="21:25" x14ac:dyDescent="0.2">
      <c r="U15558" s="55"/>
      <c r="V15558" s="53"/>
      <c r="W15558" s="53"/>
      <c r="X15558" s="53"/>
      <c r="Y15558" s="55"/>
    </row>
    <row r="15559" spans="21:25" x14ac:dyDescent="0.2">
      <c r="U15559" s="55"/>
      <c r="V15559" s="53"/>
      <c r="W15559" s="53"/>
      <c r="X15559" s="53"/>
      <c r="Y15559" s="55"/>
    </row>
    <row r="15560" spans="21:25" x14ac:dyDescent="0.2">
      <c r="U15560" s="55"/>
      <c r="V15560" s="53"/>
      <c r="W15560" s="53"/>
      <c r="X15560" s="53"/>
      <c r="Y15560" s="55"/>
    </row>
    <row r="15561" spans="21:25" x14ac:dyDescent="0.2">
      <c r="U15561" s="55"/>
      <c r="V15561" s="53"/>
      <c r="W15561" s="53"/>
      <c r="X15561" s="53"/>
      <c r="Y15561" s="55"/>
    </row>
    <row r="15562" spans="21:25" x14ac:dyDescent="0.2">
      <c r="U15562" s="55"/>
      <c r="V15562" s="53"/>
      <c r="W15562" s="53"/>
      <c r="X15562" s="53"/>
      <c r="Y15562" s="55"/>
    </row>
    <row r="15563" spans="21:25" x14ac:dyDescent="0.2">
      <c r="U15563" s="55"/>
      <c r="V15563" s="53"/>
      <c r="W15563" s="53"/>
      <c r="X15563" s="53"/>
      <c r="Y15563" s="55"/>
    </row>
    <row r="15564" spans="21:25" x14ac:dyDescent="0.2">
      <c r="U15564" s="55"/>
      <c r="V15564" s="53"/>
      <c r="W15564" s="53"/>
      <c r="X15564" s="53"/>
      <c r="Y15564" s="55"/>
    </row>
    <row r="15565" spans="21:25" x14ac:dyDescent="0.2">
      <c r="U15565" s="55"/>
      <c r="V15565" s="53"/>
      <c r="W15565" s="53"/>
      <c r="X15565" s="53"/>
      <c r="Y15565" s="55"/>
    </row>
    <row r="15566" spans="21:25" x14ac:dyDescent="0.2">
      <c r="U15566" s="55"/>
      <c r="V15566" s="53"/>
      <c r="W15566" s="53"/>
      <c r="X15566" s="53"/>
      <c r="Y15566" s="55"/>
    </row>
    <row r="15567" spans="21:25" x14ac:dyDescent="0.2">
      <c r="U15567" s="55"/>
      <c r="V15567" s="53"/>
      <c r="W15567" s="53"/>
      <c r="X15567" s="53"/>
      <c r="Y15567" s="55"/>
    </row>
    <row r="15568" spans="21:25" x14ac:dyDescent="0.2">
      <c r="U15568" s="55"/>
      <c r="V15568" s="53"/>
      <c r="W15568" s="53"/>
      <c r="X15568" s="53"/>
      <c r="Y15568" s="55"/>
    </row>
    <row r="15569" spans="21:25" x14ac:dyDescent="0.2">
      <c r="U15569" s="55"/>
      <c r="V15569" s="53"/>
      <c r="W15569" s="53"/>
      <c r="X15569" s="53"/>
      <c r="Y15569" s="55"/>
    </row>
    <row r="15570" spans="21:25" x14ac:dyDescent="0.2">
      <c r="U15570" s="55"/>
      <c r="V15570" s="53"/>
      <c r="W15570" s="53"/>
      <c r="X15570" s="53"/>
      <c r="Y15570" s="55"/>
    </row>
    <row r="15571" spans="21:25" x14ac:dyDescent="0.2">
      <c r="U15571" s="55"/>
      <c r="V15571" s="53"/>
      <c r="W15571" s="53"/>
      <c r="X15571" s="53"/>
      <c r="Y15571" s="55"/>
    </row>
    <row r="15572" spans="21:25" x14ac:dyDescent="0.2">
      <c r="U15572" s="55"/>
      <c r="V15572" s="53"/>
      <c r="W15572" s="53"/>
      <c r="X15572" s="53"/>
      <c r="Y15572" s="55"/>
    </row>
    <row r="15573" spans="21:25" x14ac:dyDescent="0.2">
      <c r="U15573" s="55"/>
      <c r="V15573" s="53"/>
      <c r="W15573" s="53"/>
      <c r="X15573" s="53"/>
      <c r="Y15573" s="55"/>
    </row>
    <row r="15574" spans="21:25" x14ac:dyDescent="0.2">
      <c r="U15574" s="55"/>
      <c r="V15574" s="53"/>
      <c r="W15574" s="53"/>
      <c r="X15574" s="53"/>
      <c r="Y15574" s="55"/>
    </row>
    <row r="15575" spans="21:25" x14ac:dyDescent="0.2">
      <c r="U15575" s="55"/>
      <c r="V15575" s="53"/>
      <c r="W15575" s="53"/>
      <c r="X15575" s="53"/>
      <c r="Y15575" s="55"/>
    </row>
    <row r="15576" spans="21:25" x14ac:dyDescent="0.2">
      <c r="U15576" s="55"/>
      <c r="V15576" s="53"/>
      <c r="W15576" s="53"/>
      <c r="X15576" s="53"/>
      <c r="Y15576" s="55"/>
    </row>
    <row r="15577" spans="21:25" x14ac:dyDescent="0.2">
      <c r="U15577" s="55"/>
      <c r="V15577" s="53"/>
      <c r="W15577" s="53"/>
      <c r="X15577" s="53"/>
      <c r="Y15577" s="55"/>
    </row>
    <row r="15578" spans="21:25" x14ac:dyDescent="0.2">
      <c r="U15578" s="55"/>
      <c r="V15578" s="53"/>
      <c r="W15578" s="53"/>
      <c r="X15578" s="53"/>
      <c r="Y15578" s="55"/>
    </row>
    <row r="15579" spans="21:25" x14ac:dyDescent="0.2">
      <c r="U15579" s="55"/>
      <c r="V15579" s="53"/>
      <c r="W15579" s="53"/>
      <c r="X15579" s="53"/>
      <c r="Y15579" s="55"/>
    </row>
    <row r="15580" spans="21:25" x14ac:dyDescent="0.2">
      <c r="U15580" s="55"/>
      <c r="V15580" s="53"/>
      <c r="W15580" s="53"/>
      <c r="X15580" s="53"/>
      <c r="Y15580" s="55"/>
    </row>
    <row r="15581" spans="21:25" x14ac:dyDescent="0.2">
      <c r="U15581" s="55"/>
      <c r="V15581" s="53"/>
      <c r="W15581" s="53"/>
      <c r="X15581" s="53"/>
      <c r="Y15581" s="55"/>
    </row>
    <row r="15582" spans="21:25" x14ac:dyDescent="0.2">
      <c r="U15582" s="55"/>
      <c r="V15582" s="53"/>
      <c r="W15582" s="53"/>
      <c r="X15582" s="53"/>
      <c r="Y15582" s="55"/>
    </row>
    <row r="15583" spans="21:25" x14ac:dyDescent="0.2">
      <c r="U15583" s="55"/>
      <c r="V15583" s="53"/>
      <c r="W15583" s="53"/>
      <c r="X15583" s="53"/>
      <c r="Y15583" s="55"/>
    </row>
    <row r="15584" spans="21:25" x14ac:dyDescent="0.2">
      <c r="U15584" s="55"/>
      <c r="V15584" s="53"/>
      <c r="W15584" s="53"/>
      <c r="X15584" s="53"/>
      <c r="Y15584" s="55"/>
    </row>
    <row r="15585" spans="21:25" x14ac:dyDescent="0.2">
      <c r="U15585" s="55"/>
      <c r="V15585" s="53"/>
      <c r="W15585" s="53"/>
      <c r="X15585" s="53"/>
      <c r="Y15585" s="55"/>
    </row>
    <row r="15586" spans="21:25" x14ac:dyDescent="0.2">
      <c r="U15586" s="55"/>
      <c r="V15586" s="53"/>
      <c r="W15586" s="53"/>
      <c r="X15586" s="53"/>
      <c r="Y15586" s="55"/>
    </row>
    <row r="15587" spans="21:25" x14ac:dyDescent="0.2">
      <c r="U15587" s="55"/>
      <c r="V15587" s="53"/>
      <c r="W15587" s="53"/>
      <c r="X15587" s="53"/>
      <c r="Y15587" s="55"/>
    </row>
    <row r="15588" spans="21:25" x14ac:dyDescent="0.2">
      <c r="U15588" s="55"/>
      <c r="V15588" s="53"/>
      <c r="W15588" s="53"/>
      <c r="X15588" s="53"/>
      <c r="Y15588" s="55"/>
    </row>
    <row r="15589" spans="21:25" x14ac:dyDescent="0.2">
      <c r="U15589" s="55"/>
      <c r="V15589" s="53"/>
      <c r="W15589" s="53"/>
      <c r="X15589" s="53"/>
      <c r="Y15589" s="55"/>
    </row>
    <row r="15590" spans="21:25" x14ac:dyDescent="0.2">
      <c r="U15590" s="55"/>
      <c r="V15590" s="53"/>
      <c r="W15590" s="53"/>
      <c r="X15590" s="53"/>
      <c r="Y15590" s="55"/>
    </row>
    <row r="15591" spans="21:25" x14ac:dyDescent="0.2">
      <c r="U15591" s="55"/>
      <c r="V15591" s="53"/>
      <c r="W15591" s="53"/>
      <c r="X15591" s="53"/>
      <c r="Y15591" s="55"/>
    </row>
    <row r="15592" spans="21:25" x14ac:dyDescent="0.2">
      <c r="U15592" s="55"/>
      <c r="V15592" s="53"/>
      <c r="W15592" s="53"/>
      <c r="X15592" s="53"/>
      <c r="Y15592" s="55"/>
    </row>
    <row r="15593" spans="21:25" x14ac:dyDescent="0.2">
      <c r="U15593" s="55"/>
      <c r="V15593" s="53"/>
      <c r="W15593" s="53"/>
      <c r="X15593" s="53"/>
      <c r="Y15593" s="55"/>
    </row>
    <row r="15594" spans="21:25" x14ac:dyDescent="0.2">
      <c r="U15594" s="55"/>
      <c r="V15594" s="53"/>
      <c r="W15594" s="53"/>
      <c r="X15594" s="53"/>
      <c r="Y15594" s="55"/>
    </row>
    <row r="15595" spans="21:25" x14ac:dyDescent="0.2">
      <c r="U15595" s="55"/>
      <c r="V15595" s="53"/>
      <c r="W15595" s="53"/>
      <c r="X15595" s="53"/>
      <c r="Y15595" s="55"/>
    </row>
    <row r="15596" spans="21:25" x14ac:dyDescent="0.2">
      <c r="U15596" s="55"/>
      <c r="V15596" s="53"/>
      <c r="W15596" s="53"/>
      <c r="X15596" s="53"/>
      <c r="Y15596" s="55"/>
    </row>
    <row r="15597" spans="21:25" x14ac:dyDescent="0.2">
      <c r="U15597" s="55"/>
      <c r="V15597" s="53"/>
      <c r="W15597" s="53"/>
      <c r="X15597" s="53"/>
      <c r="Y15597" s="55"/>
    </row>
    <row r="15598" spans="21:25" x14ac:dyDescent="0.2">
      <c r="U15598" s="55"/>
      <c r="V15598" s="53"/>
      <c r="W15598" s="53"/>
      <c r="X15598" s="53"/>
      <c r="Y15598" s="55"/>
    </row>
    <row r="15599" spans="21:25" x14ac:dyDescent="0.2">
      <c r="U15599" s="55"/>
      <c r="V15599" s="53"/>
      <c r="W15599" s="53"/>
      <c r="X15599" s="53"/>
      <c r="Y15599" s="55"/>
    </row>
    <row r="15600" spans="21:25" x14ac:dyDescent="0.2">
      <c r="U15600" s="55"/>
      <c r="V15600" s="53"/>
      <c r="W15600" s="53"/>
      <c r="X15600" s="53"/>
      <c r="Y15600" s="55"/>
    </row>
    <row r="15601" spans="21:25" x14ac:dyDescent="0.2">
      <c r="U15601" s="55"/>
      <c r="V15601" s="53"/>
      <c r="W15601" s="53"/>
      <c r="X15601" s="53"/>
      <c r="Y15601" s="55"/>
    </row>
    <row r="15602" spans="21:25" x14ac:dyDescent="0.2">
      <c r="U15602" s="55"/>
      <c r="V15602" s="53"/>
      <c r="W15602" s="53"/>
      <c r="X15602" s="53"/>
      <c r="Y15602" s="55"/>
    </row>
    <row r="15603" spans="21:25" x14ac:dyDescent="0.2">
      <c r="U15603" s="55"/>
      <c r="V15603" s="53"/>
      <c r="W15603" s="53"/>
      <c r="X15603" s="53"/>
      <c r="Y15603" s="55"/>
    </row>
    <row r="15604" spans="21:25" x14ac:dyDescent="0.2">
      <c r="U15604" s="55"/>
      <c r="V15604" s="53"/>
      <c r="W15604" s="53"/>
      <c r="X15604" s="53"/>
      <c r="Y15604" s="55"/>
    </row>
    <row r="15605" spans="21:25" x14ac:dyDescent="0.2">
      <c r="U15605" s="55"/>
      <c r="V15605" s="53"/>
      <c r="W15605" s="53"/>
      <c r="X15605" s="53"/>
      <c r="Y15605" s="55"/>
    </row>
    <row r="15606" spans="21:25" x14ac:dyDescent="0.2">
      <c r="U15606" s="55"/>
      <c r="V15606" s="53"/>
      <c r="W15606" s="53"/>
      <c r="X15606" s="53"/>
      <c r="Y15606" s="55"/>
    </row>
    <row r="15607" spans="21:25" x14ac:dyDescent="0.2">
      <c r="U15607" s="55"/>
      <c r="V15607" s="53"/>
      <c r="W15607" s="53"/>
      <c r="X15607" s="53"/>
      <c r="Y15607" s="55"/>
    </row>
    <row r="15608" spans="21:25" x14ac:dyDescent="0.2">
      <c r="U15608" s="55"/>
      <c r="V15608" s="53"/>
      <c r="W15608" s="53"/>
      <c r="X15608" s="53"/>
      <c r="Y15608" s="55"/>
    </row>
    <row r="15609" spans="21:25" x14ac:dyDescent="0.2">
      <c r="U15609" s="55"/>
      <c r="V15609" s="53"/>
      <c r="W15609" s="53"/>
      <c r="X15609" s="53"/>
      <c r="Y15609" s="55"/>
    </row>
    <row r="15610" spans="21:25" x14ac:dyDescent="0.2">
      <c r="U15610" s="55"/>
      <c r="V15610" s="53"/>
      <c r="W15610" s="53"/>
      <c r="X15610" s="53"/>
      <c r="Y15610" s="55"/>
    </row>
    <row r="15611" spans="21:25" x14ac:dyDescent="0.2">
      <c r="U15611" s="55"/>
      <c r="V15611" s="53"/>
      <c r="W15611" s="53"/>
      <c r="X15611" s="53"/>
      <c r="Y15611" s="55"/>
    </row>
    <row r="15612" spans="21:25" x14ac:dyDescent="0.2">
      <c r="U15612" s="55"/>
      <c r="V15612" s="53"/>
      <c r="W15612" s="53"/>
      <c r="X15612" s="53"/>
      <c r="Y15612" s="55"/>
    </row>
    <row r="15613" spans="21:25" x14ac:dyDescent="0.2">
      <c r="U15613" s="55"/>
      <c r="V15613" s="53"/>
      <c r="W15613" s="53"/>
      <c r="X15613" s="53"/>
      <c r="Y15613" s="55"/>
    </row>
    <row r="15614" spans="21:25" x14ac:dyDescent="0.2">
      <c r="U15614" s="55"/>
      <c r="V15614" s="53"/>
      <c r="W15614" s="53"/>
      <c r="X15614" s="53"/>
      <c r="Y15614" s="55"/>
    </row>
    <row r="15615" spans="21:25" x14ac:dyDescent="0.2">
      <c r="U15615" s="55"/>
      <c r="V15615" s="53"/>
      <c r="W15615" s="53"/>
      <c r="X15615" s="53"/>
      <c r="Y15615" s="55"/>
    </row>
    <row r="15616" spans="21:25" x14ac:dyDescent="0.2">
      <c r="U15616" s="55"/>
      <c r="V15616" s="53"/>
      <c r="W15616" s="53"/>
      <c r="X15616" s="53"/>
      <c r="Y15616" s="55"/>
    </row>
    <row r="15617" spans="21:25" x14ac:dyDescent="0.2">
      <c r="U15617" s="55"/>
      <c r="V15617" s="53"/>
      <c r="W15617" s="53"/>
      <c r="X15617" s="53"/>
      <c r="Y15617" s="55"/>
    </row>
    <row r="15618" spans="21:25" x14ac:dyDescent="0.2">
      <c r="U15618" s="55"/>
      <c r="V15618" s="53"/>
      <c r="W15618" s="53"/>
      <c r="X15618" s="53"/>
      <c r="Y15618" s="55"/>
    </row>
    <row r="15619" spans="21:25" x14ac:dyDescent="0.2">
      <c r="U15619" s="55"/>
      <c r="V15619" s="53"/>
      <c r="W15619" s="53"/>
      <c r="X15619" s="53"/>
      <c r="Y15619" s="55"/>
    </row>
    <row r="15620" spans="21:25" x14ac:dyDescent="0.2">
      <c r="U15620" s="55"/>
      <c r="V15620" s="53"/>
      <c r="W15620" s="53"/>
      <c r="X15620" s="53"/>
      <c r="Y15620" s="55"/>
    </row>
    <row r="15621" spans="21:25" x14ac:dyDescent="0.2">
      <c r="U15621" s="55"/>
      <c r="V15621" s="53"/>
      <c r="W15621" s="53"/>
      <c r="X15621" s="53"/>
      <c r="Y15621" s="55"/>
    </row>
    <row r="15622" spans="21:25" x14ac:dyDescent="0.2">
      <c r="U15622" s="55"/>
      <c r="V15622" s="53"/>
      <c r="W15622" s="53"/>
      <c r="X15622" s="53"/>
      <c r="Y15622" s="55"/>
    </row>
    <row r="15623" spans="21:25" x14ac:dyDescent="0.2">
      <c r="U15623" s="55"/>
      <c r="V15623" s="53"/>
      <c r="W15623" s="53"/>
      <c r="X15623" s="53"/>
      <c r="Y15623" s="55"/>
    </row>
    <row r="15624" spans="21:25" x14ac:dyDescent="0.2">
      <c r="U15624" s="55"/>
      <c r="V15624" s="53"/>
      <c r="W15624" s="53"/>
      <c r="X15624" s="53"/>
      <c r="Y15624" s="55"/>
    </row>
    <row r="15625" spans="21:25" x14ac:dyDescent="0.2">
      <c r="U15625" s="55"/>
      <c r="V15625" s="53"/>
      <c r="W15625" s="53"/>
      <c r="X15625" s="53"/>
      <c r="Y15625" s="55"/>
    </row>
    <row r="15626" spans="21:25" x14ac:dyDescent="0.2">
      <c r="U15626" s="55"/>
      <c r="V15626" s="53"/>
      <c r="W15626" s="53"/>
      <c r="X15626" s="53"/>
      <c r="Y15626" s="55"/>
    </row>
    <row r="15627" spans="21:25" x14ac:dyDescent="0.2">
      <c r="U15627" s="55"/>
      <c r="V15627" s="53"/>
      <c r="W15627" s="53"/>
      <c r="X15627" s="53"/>
      <c r="Y15627" s="55"/>
    </row>
    <row r="15628" spans="21:25" x14ac:dyDescent="0.2">
      <c r="U15628" s="55"/>
      <c r="V15628" s="53"/>
      <c r="W15628" s="53"/>
      <c r="X15628" s="53"/>
      <c r="Y15628" s="55"/>
    </row>
    <row r="15629" spans="21:25" x14ac:dyDescent="0.2">
      <c r="U15629" s="55"/>
      <c r="V15629" s="53"/>
      <c r="W15629" s="53"/>
      <c r="X15629" s="53"/>
      <c r="Y15629" s="55"/>
    </row>
    <row r="15630" spans="21:25" x14ac:dyDescent="0.2">
      <c r="U15630" s="55"/>
      <c r="V15630" s="53"/>
      <c r="W15630" s="53"/>
      <c r="X15630" s="53"/>
      <c r="Y15630" s="55"/>
    </row>
    <row r="15631" spans="21:25" x14ac:dyDescent="0.2">
      <c r="U15631" s="55"/>
      <c r="V15631" s="53"/>
      <c r="W15631" s="53"/>
      <c r="X15631" s="53"/>
      <c r="Y15631" s="55"/>
    </row>
    <row r="15632" spans="21:25" x14ac:dyDescent="0.2">
      <c r="U15632" s="55"/>
      <c r="V15632" s="53"/>
      <c r="W15632" s="53"/>
      <c r="X15632" s="53"/>
      <c r="Y15632" s="55"/>
    </row>
    <row r="15633" spans="21:25" x14ac:dyDescent="0.2">
      <c r="U15633" s="55"/>
      <c r="V15633" s="53"/>
      <c r="W15633" s="53"/>
      <c r="X15633" s="53"/>
      <c r="Y15633" s="55"/>
    </row>
    <row r="15634" spans="21:25" x14ac:dyDescent="0.2">
      <c r="U15634" s="55"/>
      <c r="V15634" s="53"/>
      <c r="W15634" s="53"/>
      <c r="X15634" s="53"/>
      <c r="Y15634" s="55"/>
    </row>
    <row r="15635" spans="21:25" x14ac:dyDescent="0.2">
      <c r="U15635" s="55"/>
      <c r="V15635" s="53"/>
      <c r="W15635" s="53"/>
      <c r="X15635" s="53"/>
      <c r="Y15635" s="55"/>
    </row>
    <row r="15636" spans="21:25" x14ac:dyDescent="0.2">
      <c r="U15636" s="55"/>
      <c r="V15636" s="53"/>
      <c r="W15636" s="53"/>
      <c r="X15636" s="53"/>
      <c r="Y15636" s="55"/>
    </row>
    <row r="15637" spans="21:25" x14ac:dyDescent="0.2">
      <c r="U15637" s="55"/>
      <c r="V15637" s="53"/>
      <c r="W15637" s="53"/>
      <c r="X15637" s="53"/>
      <c r="Y15637" s="55"/>
    </row>
    <row r="15638" spans="21:25" x14ac:dyDescent="0.2">
      <c r="U15638" s="55"/>
      <c r="V15638" s="53"/>
      <c r="W15638" s="53"/>
      <c r="X15638" s="53"/>
      <c r="Y15638" s="55"/>
    </row>
    <row r="15639" spans="21:25" x14ac:dyDescent="0.2">
      <c r="U15639" s="55"/>
      <c r="V15639" s="53"/>
      <c r="W15639" s="53"/>
      <c r="X15639" s="53"/>
      <c r="Y15639" s="55"/>
    </row>
    <row r="15640" spans="21:25" x14ac:dyDescent="0.2">
      <c r="U15640" s="55"/>
      <c r="V15640" s="53"/>
      <c r="W15640" s="53"/>
      <c r="X15640" s="53"/>
      <c r="Y15640" s="55"/>
    </row>
    <row r="15641" spans="21:25" x14ac:dyDescent="0.2">
      <c r="U15641" s="55"/>
      <c r="V15641" s="53"/>
      <c r="W15641" s="53"/>
      <c r="X15641" s="53"/>
      <c r="Y15641" s="55"/>
    </row>
    <row r="15642" spans="21:25" x14ac:dyDescent="0.2">
      <c r="U15642" s="55"/>
      <c r="V15642" s="53"/>
      <c r="W15642" s="53"/>
      <c r="X15642" s="53"/>
      <c r="Y15642" s="55"/>
    </row>
    <row r="15643" spans="21:25" x14ac:dyDescent="0.2">
      <c r="U15643" s="55"/>
      <c r="V15643" s="53"/>
      <c r="W15643" s="53"/>
      <c r="X15643" s="53"/>
      <c r="Y15643" s="55"/>
    </row>
    <row r="15644" spans="21:25" x14ac:dyDescent="0.2">
      <c r="U15644" s="55"/>
      <c r="V15644" s="53"/>
      <c r="W15644" s="53"/>
      <c r="X15644" s="53"/>
      <c r="Y15644" s="55"/>
    </row>
    <row r="15645" spans="21:25" x14ac:dyDescent="0.2">
      <c r="U15645" s="55"/>
      <c r="V15645" s="53"/>
      <c r="W15645" s="53"/>
      <c r="X15645" s="53"/>
      <c r="Y15645" s="55"/>
    </row>
    <row r="15646" spans="21:25" x14ac:dyDescent="0.2">
      <c r="U15646" s="55"/>
      <c r="V15646" s="53"/>
      <c r="W15646" s="53"/>
      <c r="X15646" s="53"/>
      <c r="Y15646" s="55"/>
    </row>
    <row r="15647" spans="21:25" x14ac:dyDescent="0.2">
      <c r="U15647" s="55"/>
      <c r="V15647" s="53"/>
      <c r="W15647" s="53"/>
      <c r="X15647" s="53"/>
      <c r="Y15647" s="55"/>
    </row>
    <row r="15648" spans="21:25" x14ac:dyDescent="0.2">
      <c r="U15648" s="55"/>
      <c r="V15648" s="53"/>
      <c r="W15648" s="53"/>
      <c r="X15648" s="53"/>
      <c r="Y15648" s="55"/>
    </row>
    <row r="15649" spans="21:25" x14ac:dyDescent="0.2">
      <c r="U15649" s="55"/>
      <c r="V15649" s="53"/>
      <c r="W15649" s="53"/>
      <c r="X15649" s="53"/>
      <c r="Y15649" s="55"/>
    </row>
    <row r="15650" spans="21:25" x14ac:dyDescent="0.2">
      <c r="U15650" s="55"/>
      <c r="V15650" s="53"/>
      <c r="W15650" s="53"/>
      <c r="X15650" s="53"/>
      <c r="Y15650" s="55"/>
    </row>
    <row r="15651" spans="21:25" x14ac:dyDescent="0.2">
      <c r="U15651" s="55"/>
      <c r="V15651" s="53"/>
      <c r="W15651" s="53"/>
      <c r="X15651" s="53"/>
      <c r="Y15651" s="55"/>
    </row>
    <row r="15652" spans="21:25" x14ac:dyDescent="0.2">
      <c r="U15652" s="55"/>
      <c r="V15652" s="53"/>
      <c r="W15652" s="53"/>
      <c r="X15652" s="53"/>
      <c r="Y15652" s="55"/>
    </row>
    <row r="15653" spans="21:25" x14ac:dyDescent="0.2">
      <c r="U15653" s="55"/>
      <c r="V15653" s="53"/>
      <c r="W15653" s="53"/>
      <c r="X15653" s="53"/>
      <c r="Y15653" s="55"/>
    </row>
    <row r="15654" spans="21:25" x14ac:dyDescent="0.2">
      <c r="U15654" s="55"/>
      <c r="V15654" s="53"/>
      <c r="W15654" s="53"/>
      <c r="X15654" s="53"/>
      <c r="Y15654" s="55"/>
    </row>
    <row r="15655" spans="21:25" x14ac:dyDescent="0.2">
      <c r="U15655" s="55"/>
      <c r="V15655" s="53"/>
      <c r="W15655" s="53"/>
      <c r="X15655" s="53"/>
      <c r="Y15655" s="55"/>
    </row>
    <row r="15656" spans="21:25" x14ac:dyDescent="0.2">
      <c r="U15656" s="55"/>
      <c r="V15656" s="53"/>
      <c r="W15656" s="53"/>
      <c r="X15656" s="53"/>
      <c r="Y15656" s="55"/>
    </row>
    <row r="15657" spans="21:25" x14ac:dyDescent="0.2">
      <c r="U15657" s="55"/>
      <c r="V15657" s="53"/>
      <c r="W15657" s="53"/>
      <c r="X15657" s="53"/>
      <c r="Y15657" s="55"/>
    </row>
    <row r="15658" spans="21:25" x14ac:dyDescent="0.2">
      <c r="U15658" s="55"/>
      <c r="V15658" s="53"/>
      <c r="W15658" s="53"/>
      <c r="X15658" s="53"/>
      <c r="Y15658" s="55"/>
    </row>
    <row r="15659" spans="21:25" x14ac:dyDescent="0.2">
      <c r="U15659" s="55"/>
      <c r="V15659" s="53"/>
      <c r="W15659" s="53"/>
      <c r="X15659" s="53"/>
      <c r="Y15659" s="55"/>
    </row>
    <row r="15660" spans="21:25" x14ac:dyDescent="0.2">
      <c r="U15660" s="55"/>
      <c r="V15660" s="53"/>
      <c r="W15660" s="53"/>
      <c r="X15660" s="53"/>
      <c r="Y15660" s="55"/>
    </row>
    <row r="15661" spans="21:25" x14ac:dyDescent="0.2">
      <c r="U15661" s="55"/>
      <c r="V15661" s="53"/>
      <c r="W15661" s="53"/>
      <c r="X15661" s="53"/>
      <c r="Y15661" s="55"/>
    </row>
    <row r="15662" spans="21:25" x14ac:dyDescent="0.2">
      <c r="U15662" s="55"/>
      <c r="V15662" s="53"/>
      <c r="W15662" s="53"/>
      <c r="X15662" s="53"/>
      <c r="Y15662" s="55"/>
    </row>
    <row r="15663" spans="21:25" x14ac:dyDescent="0.2">
      <c r="U15663" s="55"/>
      <c r="V15663" s="53"/>
      <c r="W15663" s="53"/>
      <c r="X15663" s="53"/>
      <c r="Y15663" s="55"/>
    </row>
    <row r="15664" spans="21:25" x14ac:dyDescent="0.2">
      <c r="U15664" s="55"/>
      <c r="V15664" s="53"/>
      <c r="W15664" s="53"/>
      <c r="X15664" s="53"/>
      <c r="Y15664" s="55"/>
    </row>
    <row r="15665" spans="21:25" x14ac:dyDescent="0.2">
      <c r="U15665" s="55"/>
      <c r="V15665" s="53"/>
      <c r="W15665" s="53"/>
      <c r="X15665" s="53"/>
      <c r="Y15665" s="55"/>
    </row>
    <row r="15666" spans="21:25" x14ac:dyDescent="0.2">
      <c r="U15666" s="55"/>
      <c r="V15666" s="53"/>
      <c r="W15666" s="53"/>
      <c r="X15666" s="53"/>
      <c r="Y15666" s="55"/>
    </row>
    <row r="15667" spans="21:25" x14ac:dyDescent="0.2">
      <c r="U15667" s="55"/>
      <c r="V15667" s="53"/>
      <c r="W15667" s="53"/>
      <c r="X15667" s="53"/>
      <c r="Y15667" s="55"/>
    </row>
    <row r="15668" spans="21:25" x14ac:dyDescent="0.2">
      <c r="U15668" s="55"/>
      <c r="V15668" s="53"/>
      <c r="W15668" s="53"/>
      <c r="X15668" s="53"/>
      <c r="Y15668" s="55"/>
    </row>
    <row r="15669" spans="21:25" x14ac:dyDescent="0.2">
      <c r="U15669" s="55"/>
      <c r="V15669" s="53"/>
      <c r="W15669" s="53"/>
      <c r="X15669" s="53"/>
      <c r="Y15669" s="55"/>
    </row>
    <row r="15670" spans="21:25" x14ac:dyDescent="0.2">
      <c r="U15670" s="55"/>
      <c r="V15670" s="53"/>
      <c r="W15670" s="53"/>
      <c r="X15670" s="53"/>
      <c r="Y15670" s="55"/>
    </row>
    <row r="15671" spans="21:25" x14ac:dyDescent="0.2">
      <c r="U15671" s="55"/>
      <c r="V15671" s="53"/>
      <c r="W15671" s="53"/>
      <c r="X15671" s="53"/>
      <c r="Y15671" s="55"/>
    </row>
    <row r="15672" spans="21:25" x14ac:dyDescent="0.2">
      <c r="U15672" s="55"/>
      <c r="V15672" s="53"/>
      <c r="W15672" s="53"/>
      <c r="X15672" s="53"/>
      <c r="Y15672" s="55"/>
    </row>
    <row r="15673" spans="21:25" x14ac:dyDescent="0.2">
      <c r="U15673" s="55"/>
      <c r="V15673" s="53"/>
      <c r="W15673" s="53"/>
      <c r="X15673" s="53"/>
      <c r="Y15673" s="55"/>
    </row>
    <row r="15674" spans="21:25" x14ac:dyDescent="0.2">
      <c r="U15674" s="55"/>
      <c r="V15674" s="53"/>
      <c r="W15674" s="53"/>
      <c r="X15674" s="53"/>
      <c r="Y15674" s="55"/>
    </row>
    <row r="15675" spans="21:25" x14ac:dyDescent="0.2">
      <c r="U15675" s="55"/>
      <c r="V15675" s="53"/>
      <c r="W15675" s="53"/>
      <c r="X15675" s="53"/>
      <c r="Y15675" s="55"/>
    </row>
    <row r="15676" spans="21:25" x14ac:dyDescent="0.2">
      <c r="U15676" s="55"/>
      <c r="V15676" s="53"/>
      <c r="W15676" s="53"/>
      <c r="X15676" s="53"/>
      <c r="Y15676" s="55"/>
    </row>
    <row r="15677" spans="21:25" x14ac:dyDescent="0.2">
      <c r="U15677" s="55"/>
      <c r="V15677" s="53"/>
      <c r="W15677" s="53"/>
      <c r="X15677" s="53"/>
      <c r="Y15677" s="55"/>
    </row>
    <row r="15678" spans="21:25" x14ac:dyDescent="0.2">
      <c r="U15678" s="55"/>
      <c r="V15678" s="53"/>
      <c r="W15678" s="53"/>
      <c r="X15678" s="53"/>
      <c r="Y15678" s="55"/>
    </row>
    <row r="15679" spans="21:25" x14ac:dyDescent="0.2">
      <c r="U15679" s="55"/>
      <c r="V15679" s="53"/>
      <c r="W15679" s="53"/>
      <c r="X15679" s="53"/>
      <c r="Y15679" s="55"/>
    </row>
    <row r="15680" spans="21:25" x14ac:dyDescent="0.2">
      <c r="U15680" s="55"/>
      <c r="V15680" s="53"/>
      <c r="W15680" s="53"/>
      <c r="X15680" s="53"/>
      <c r="Y15680" s="55"/>
    </row>
    <row r="15681" spans="21:25" x14ac:dyDescent="0.2">
      <c r="U15681" s="55"/>
      <c r="V15681" s="53"/>
      <c r="W15681" s="53"/>
      <c r="X15681" s="53"/>
      <c r="Y15681" s="55"/>
    </row>
    <row r="15682" spans="21:25" x14ac:dyDescent="0.2">
      <c r="U15682" s="55"/>
      <c r="V15682" s="53"/>
      <c r="W15682" s="53"/>
      <c r="X15682" s="53"/>
      <c r="Y15682" s="55"/>
    </row>
    <row r="15683" spans="21:25" x14ac:dyDescent="0.2">
      <c r="U15683" s="55"/>
      <c r="V15683" s="53"/>
      <c r="W15683" s="53"/>
      <c r="X15683" s="53"/>
      <c r="Y15683" s="55"/>
    </row>
    <row r="15684" spans="21:25" x14ac:dyDescent="0.2">
      <c r="U15684" s="55"/>
      <c r="V15684" s="53"/>
      <c r="W15684" s="53"/>
      <c r="X15684" s="53"/>
      <c r="Y15684" s="55"/>
    </row>
    <row r="15685" spans="21:25" x14ac:dyDescent="0.2">
      <c r="U15685" s="55"/>
      <c r="V15685" s="53"/>
      <c r="W15685" s="53"/>
      <c r="X15685" s="53"/>
      <c r="Y15685" s="55"/>
    </row>
    <row r="15686" spans="21:25" x14ac:dyDescent="0.2">
      <c r="U15686" s="55"/>
      <c r="V15686" s="53"/>
      <c r="W15686" s="53"/>
      <c r="X15686" s="53"/>
      <c r="Y15686" s="55"/>
    </row>
    <row r="15687" spans="21:25" x14ac:dyDescent="0.2">
      <c r="U15687" s="55"/>
      <c r="V15687" s="53"/>
      <c r="W15687" s="53"/>
      <c r="X15687" s="53"/>
      <c r="Y15687" s="55"/>
    </row>
    <row r="15688" spans="21:25" x14ac:dyDescent="0.2">
      <c r="U15688" s="55"/>
      <c r="V15688" s="53"/>
      <c r="W15688" s="53"/>
      <c r="X15688" s="53"/>
      <c r="Y15688" s="55"/>
    </row>
    <row r="15689" spans="21:25" x14ac:dyDescent="0.2">
      <c r="U15689" s="55"/>
      <c r="V15689" s="53"/>
      <c r="W15689" s="53"/>
      <c r="X15689" s="53"/>
      <c r="Y15689" s="55"/>
    </row>
    <row r="15690" spans="21:25" x14ac:dyDescent="0.2">
      <c r="U15690" s="55"/>
      <c r="V15690" s="53"/>
      <c r="W15690" s="53"/>
      <c r="X15690" s="53"/>
      <c r="Y15690" s="55"/>
    </row>
    <row r="15691" spans="21:25" x14ac:dyDescent="0.2">
      <c r="U15691" s="55"/>
      <c r="V15691" s="53"/>
      <c r="W15691" s="53"/>
      <c r="X15691" s="53"/>
      <c r="Y15691" s="55"/>
    </row>
    <row r="15692" spans="21:25" x14ac:dyDescent="0.2">
      <c r="U15692" s="55"/>
      <c r="V15692" s="53"/>
      <c r="W15692" s="53"/>
      <c r="X15692" s="53"/>
      <c r="Y15692" s="55"/>
    </row>
    <row r="15693" spans="21:25" x14ac:dyDescent="0.2">
      <c r="U15693" s="55"/>
      <c r="V15693" s="53"/>
      <c r="W15693" s="53"/>
      <c r="X15693" s="53"/>
      <c r="Y15693" s="55"/>
    </row>
    <row r="15694" spans="21:25" x14ac:dyDescent="0.2">
      <c r="U15694" s="55"/>
      <c r="V15694" s="53"/>
      <c r="W15694" s="53"/>
      <c r="X15694" s="53"/>
      <c r="Y15694" s="55"/>
    </row>
    <row r="15695" spans="21:25" x14ac:dyDescent="0.2">
      <c r="U15695" s="55"/>
      <c r="V15695" s="53"/>
      <c r="W15695" s="53"/>
      <c r="X15695" s="53"/>
      <c r="Y15695" s="55"/>
    </row>
    <row r="15696" spans="21:25" x14ac:dyDescent="0.2">
      <c r="U15696" s="55"/>
      <c r="V15696" s="53"/>
      <c r="W15696" s="53"/>
      <c r="X15696" s="53"/>
      <c r="Y15696" s="55"/>
    </row>
    <row r="15697" spans="21:25" x14ac:dyDescent="0.2">
      <c r="U15697" s="55"/>
      <c r="V15697" s="53"/>
      <c r="W15697" s="53"/>
      <c r="X15697" s="53"/>
      <c r="Y15697" s="55"/>
    </row>
    <row r="15698" spans="21:25" x14ac:dyDescent="0.2">
      <c r="U15698" s="55"/>
      <c r="V15698" s="53"/>
      <c r="W15698" s="53"/>
      <c r="X15698" s="53"/>
      <c r="Y15698" s="55"/>
    </row>
    <row r="15699" spans="21:25" x14ac:dyDescent="0.2">
      <c r="U15699" s="55"/>
      <c r="V15699" s="53"/>
      <c r="W15699" s="53"/>
      <c r="X15699" s="53"/>
      <c r="Y15699" s="55"/>
    </row>
    <row r="15700" spans="21:25" x14ac:dyDescent="0.2">
      <c r="U15700" s="55"/>
      <c r="V15700" s="53"/>
      <c r="W15700" s="53"/>
      <c r="X15700" s="53"/>
      <c r="Y15700" s="55"/>
    </row>
    <row r="15701" spans="21:25" x14ac:dyDescent="0.2">
      <c r="U15701" s="55"/>
      <c r="V15701" s="53"/>
      <c r="W15701" s="53"/>
      <c r="X15701" s="53"/>
      <c r="Y15701" s="55"/>
    </row>
    <row r="15702" spans="21:25" x14ac:dyDescent="0.2">
      <c r="U15702" s="55"/>
      <c r="V15702" s="53"/>
      <c r="W15702" s="53"/>
      <c r="X15702" s="53"/>
      <c r="Y15702" s="55"/>
    </row>
    <row r="15703" spans="21:25" x14ac:dyDescent="0.2">
      <c r="U15703" s="55"/>
      <c r="V15703" s="53"/>
      <c r="W15703" s="53"/>
      <c r="X15703" s="53"/>
      <c r="Y15703" s="55"/>
    </row>
    <row r="15704" spans="21:25" x14ac:dyDescent="0.2">
      <c r="U15704" s="55"/>
      <c r="V15704" s="53"/>
      <c r="W15704" s="53"/>
      <c r="X15704" s="53"/>
      <c r="Y15704" s="55"/>
    </row>
    <row r="15705" spans="21:25" x14ac:dyDescent="0.2">
      <c r="U15705" s="55"/>
      <c r="V15705" s="53"/>
      <c r="W15705" s="53"/>
      <c r="X15705" s="53"/>
      <c r="Y15705" s="55"/>
    </row>
    <row r="15706" spans="21:25" x14ac:dyDescent="0.2">
      <c r="U15706" s="55"/>
      <c r="V15706" s="53"/>
      <c r="W15706" s="53"/>
      <c r="X15706" s="53"/>
      <c r="Y15706" s="55"/>
    </row>
    <row r="15707" spans="21:25" x14ac:dyDescent="0.2">
      <c r="U15707" s="55"/>
      <c r="V15707" s="53"/>
      <c r="W15707" s="53"/>
      <c r="X15707" s="53"/>
      <c r="Y15707" s="55"/>
    </row>
    <row r="15708" spans="21:25" x14ac:dyDescent="0.2">
      <c r="U15708" s="55"/>
      <c r="V15708" s="53"/>
      <c r="W15708" s="53"/>
      <c r="X15708" s="53"/>
      <c r="Y15708" s="55"/>
    </row>
    <row r="15709" spans="21:25" x14ac:dyDescent="0.2">
      <c r="U15709" s="55"/>
      <c r="V15709" s="53"/>
      <c r="W15709" s="53"/>
      <c r="X15709" s="53"/>
      <c r="Y15709" s="55"/>
    </row>
    <row r="15710" spans="21:25" x14ac:dyDescent="0.2">
      <c r="U15710" s="55"/>
      <c r="V15710" s="53"/>
      <c r="W15710" s="53"/>
      <c r="X15710" s="53"/>
      <c r="Y15710" s="55"/>
    </row>
    <row r="15711" spans="21:25" x14ac:dyDescent="0.2">
      <c r="U15711" s="55"/>
      <c r="V15711" s="53"/>
      <c r="W15711" s="53"/>
      <c r="X15711" s="53"/>
      <c r="Y15711" s="55"/>
    </row>
    <row r="15712" spans="21:25" x14ac:dyDescent="0.2">
      <c r="U15712" s="55"/>
      <c r="V15712" s="53"/>
      <c r="W15712" s="53"/>
      <c r="X15712" s="53"/>
      <c r="Y15712" s="55"/>
    </row>
    <row r="15713" spans="21:25" x14ac:dyDescent="0.2">
      <c r="U15713" s="55"/>
      <c r="V15713" s="53"/>
      <c r="W15713" s="53"/>
      <c r="X15713" s="53"/>
      <c r="Y15713" s="55"/>
    </row>
    <row r="15714" spans="21:25" x14ac:dyDescent="0.2">
      <c r="U15714" s="55"/>
      <c r="V15714" s="53"/>
      <c r="W15714" s="53"/>
      <c r="X15714" s="53"/>
      <c r="Y15714" s="55"/>
    </row>
    <row r="15715" spans="21:25" x14ac:dyDescent="0.2">
      <c r="U15715" s="55"/>
      <c r="V15715" s="53"/>
      <c r="W15715" s="53"/>
      <c r="X15715" s="53"/>
      <c r="Y15715" s="55"/>
    </row>
    <row r="15716" spans="21:25" x14ac:dyDescent="0.2">
      <c r="U15716" s="55"/>
      <c r="V15716" s="53"/>
      <c r="W15716" s="53"/>
      <c r="X15716" s="53"/>
      <c r="Y15716" s="55"/>
    </row>
    <row r="15717" spans="21:25" x14ac:dyDescent="0.2">
      <c r="U15717" s="55"/>
      <c r="V15717" s="53"/>
      <c r="W15717" s="53"/>
      <c r="X15717" s="53"/>
      <c r="Y15717" s="55"/>
    </row>
    <row r="15718" spans="21:25" x14ac:dyDescent="0.2">
      <c r="U15718" s="55"/>
      <c r="V15718" s="53"/>
      <c r="W15718" s="53"/>
      <c r="X15718" s="53"/>
      <c r="Y15718" s="55"/>
    </row>
    <row r="15719" spans="21:25" x14ac:dyDescent="0.2">
      <c r="U15719" s="55"/>
      <c r="V15719" s="53"/>
      <c r="W15719" s="53"/>
      <c r="X15719" s="53"/>
      <c r="Y15719" s="55"/>
    </row>
    <row r="15720" spans="21:25" x14ac:dyDescent="0.2">
      <c r="U15720" s="55"/>
      <c r="V15720" s="53"/>
      <c r="W15720" s="53"/>
      <c r="X15720" s="53"/>
      <c r="Y15720" s="55"/>
    </row>
    <row r="15721" spans="21:25" x14ac:dyDescent="0.2">
      <c r="U15721" s="55"/>
      <c r="V15721" s="53"/>
      <c r="W15721" s="53"/>
      <c r="X15721" s="53"/>
      <c r="Y15721" s="55"/>
    </row>
    <row r="15722" spans="21:25" x14ac:dyDescent="0.2">
      <c r="U15722" s="55"/>
      <c r="V15722" s="53"/>
      <c r="W15722" s="53"/>
      <c r="X15722" s="53"/>
      <c r="Y15722" s="55"/>
    </row>
    <row r="15723" spans="21:25" x14ac:dyDescent="0.2">
      <c r="U15723" s="55"/>
      <c r="V15723" s="53"/>
      <c r="W15723" s="53"/>
      <c r="X15723" s="53"/>
      <c r="Y15723" s="55"/>
    </row>
    <row r="15724" spans="21:25" x14ac:dyDescent="0.2">
      <c r="U15724" s="55"/>
      <c r="V15724" s="53"/>
      <c r="W15724" s="53"/>
      <c r="X15724" s="53"/>
      <c r="Y15724" s="55"/>
    </row>
    <row r="15725" spans="21:25" x14ac:dyDescent="0.2">
      <c r="U15725" s="55"/>
      <c r="V15725" s="53"/>
      <c r="W15725" s="53"/>
      <c r="X15725" s="53"/>
      <c r="Y15725" s="55"/>
    </row>
    <row r="15726" spans="21:25" x14ac:dyDescent="0.2">
      <c r="U15726" s="55"/>
      <c r="V15726" s="53"/>
      <c r="W15726" s="53"/>
      <c r="X15726" s="53"/>
      <c r="Y15726" s="55"/>
    </row>
    <row r="15727" spans="21:25" x14ac:dyDescent="0.2">
      <c r="U15727" s="55"/>
      <c r="V15727" s="53"/>
      <c r="W15727" s="53"/>
      <c r="X15727" s="53"/>
      <c r="Y15727" s="55"/>
    </row>
    <row r="15728" spans="21:25" x14ac:dyDescent="0.2">
      <c r="U15728" s="55"/>
      <c r="V15728" s="53"/>
      <c r="W15728" s="53"/>
      <c r="X15728" s="53"/>
      <c r="Y15728" s="55"/>
    </row>
    <row r="15729" spans="21:25" x14ac:dyDescent="0.2">
      <c r="U15729" s="55"/>
      <c r="V15729" s="53"/>
      <c r="W15729" s="53"/>
      <c r="X15729" s="53"/>
      <c r="Y15729" s="55"/>
    </row>
    <row r="15730" spans="21:25" x14ac:dyDescent="0.2">
      <c r="U15730" s="55"/>
      <c r="V15730" s="53"/>
      <c r="W15730" s="53"/>
      <c r="X15730" s="53"/>
      <c r="Y15730" s="55"/>
    </row>
    <row r="15731" spans="21:25" x14ac:dyDescent="0.2">
      <c r="U15731" s="55"/>
      <c r="V15731" s="53"/>
      <c r="W15731" s="53"/>
      <c r="X15731" s="53"/>
      <c r="Y15731" s="55"/>
    </row>
    <row r="15732" spans="21:25" x14ac:dyDescent="0.2">
      <c r="U15732" s="55"/>
      <c r="V15732" s="53"/>
      <c r="W15732" s="53"/>
      <c r="X15732" s="53"/>
      <c r="Y15732" s="55"/>
    </row>
    <row r="15733" spans="21:25" x14ac:dyDescent="0.2">
      <c r="U15733" s="55"/>
      <c r="V15733" s="53"/>
      <c r="W15733" s="53"/>
      <c r="X15733" s="53"/>
      <c r="Y15733" s="55"/>
    </row>
    <row r="15734" spans="21:25" x14ac:dyDescent="0.2">
      <c r="U15734" s="55"/>
      <c r="V15734" s="53"/>
      <c r="W15734" s="53"/>
      <c r="X15734" s="53"/>
      <c r="Y15734" s="55"/>
    </row>
    <row r="15735" spans="21:25" x14ac:dyDescent="0.2">
      <c r="U15735" s="55"/>
      <c r="V15735" s="53"/>
      <c r="W15735" s="53"/>
      <c r="X15735" s="53"/>
      <c r="Y15735" s="55"/>
    </row>
    <row r="15736" spans="21:25" x14ac:dyDescent="0.2">
      <c r="U15736" s="55"/>
      <c r="V15736" s="53"/>
      <c r="W15736" s="53"/>
      <c r="X15736" s="53"/>
      <c r="Y15736" s="55"/>
    </row>
    <row r="15737" spans="21:25" x14ac:dyDescent="0.2">
      <c r="U15737" s="55"/>
      <c r="V15737" s="53"/>
      <c r="W15737" s="53"/>
      <c r="X15737" s="53"/>
      <c r="Y15737" s="55"/>
    </row>
    <row r="15738" spans="21:25" x14ac:dyDescent="0.2">
      <c r="U15738" s="55"/>
      <c r="V15738" s="53"/>
      <c r="W15738" s="53"/>
      <c r="X15738" s="53"/>
      <c r="Y15738" s="55"/>
    </row>
    <row r="15739" spans="21:25" x14ac:dyDescent="0.2">
      <c r="U15739" s="55"/>
      <c r="V15739" s="53"/>
      <c r="W15739" s="53"/>
      <c r="X15739" s="53"/>
      <c r="Y15739" s="55"/>
    </row>
    <row r="15740" spans="21:25" x14ac:dyDescent="0.2">
      <c r="U15740" s="55"/>
      <c r="V15740" s="53"/>
      <c r="W15740" s="53"/>
      <c r="X15740" s="53"/>
      <c r="Y15740" s="55"/>
    </row>
    <row r="15741" spans="21:25" x14ac:dyDescent="0.2">
      <c r="U15741" s="55"/>
      <c r="V15741" s="53"/>
      <c r="W15741" s="53"/>
      <c r="X15741" s="53"/>
      <c r="Y15741" s="55"/>
    </row>
    <row r="15742" spans="21:25" x14ac:dyDescent="0.2">
      <c r="U15742" s="55"/>
      <c r="V15742" s="53"/>
      <c r="W15742" s="53"/>
      <c r="X15742" s="53"/>
      <c r="Y15742" s="55"/>
    </row>
    <row r="15743" spans="21:25" x14ac:dyDescent="0.2">
      <c r="U15743" s="55"/>
      <c r="V15743" s="53"/>
      <c r="W15743" s="53"/>
      <c r="X15743" s="53"/>
      <c r="Y15743" s="55"/>
    </row>
    <row r="15744" spans="21:25" x14ac:dyDescent="0.2">
      <c r="U15744" s="55"/>
      <c r="V15744" s="53"/>
      <c r="W15744" s="53"/>
      <c r="X15744" s="53"/>
      <c r="Y15744" s="55"/>
    </row>
    <row r="15745" spans="21:25" x14ac:dyDescent="0.2">
      <c r="U15745" s="55"/>
      <c r="V15745" s="53"/>
      <c r="W15745" s="53"/>
      <c r="X15745" s="53"/>
      <c r="Y15745" s="55"/>
    </row>
    <row r="15746" spans="21:25" x14ac:dyDescent="0.2">
      <c r="U15746" s="55"/>
      <c r="V15746" s="53"/>
      <c r="W15746" s="53"/>
      <c r="X15746" s="53"/>
      <c r="Y15746" s="55"/>
    </row>
    <row r="15747" spans="21:25" x14ac:dyDescent="0.2">
      <c r="U15747" s="55"/>
      <c r="V15747" s="53"/>
      <c r="W15747" s="53"/>
      <c r="X15747" s="53"/>
      <c r="Y15747" s="55"/>
    </row>
    <row r="15748" spans="21:25" x14ac:dyDescent="0.2">
      <c r="U15748" s="55"/>
      <c r="V15748" s="53"/>
      <c r="W15748" s="53"/>
      <c r="X15748" s="53"/>
      <c r="Y15748" s="55"/>
    </row>
    <row r="15749" spans="21:25" x14ac:dyDescent="0.2">
      <c r="U15749" s="55"/>
      <c r="V15749" s="53"/>
      <c r="W15749" s="53"/>
      <c r="X15749" s="53"/>
      <c r="Y15749" s="55"/>
    </row>
    <row r="15750" spans="21:25" x14ac:dyDescent="0.2">
      <c r="U15750" s="55"/>
      <c r="V15750" s="53"/>
      <c r="W15750" s="53"/>
      <c r="X15750" s="53"/>
      <c r="Y15750" s="55"/>
    </row>
    <row r="15751" spans="21:25" x14ac:dyDescent="0.2">
      <c r="U15751" s="55"/>
      <c r="V15751" s="53"/>
      <c r="W15751" s="53"/>
      <c r="X15751" s="53"/>
      <c r="Y15751" s="55"/>
    </row>
    <row r="15752" spans="21:25" x14ac:dyDescent="0.2">
      <c r="U15752" s="55"/>
      <c r="V15752" s="53"/>
      <c r="W15752" s="53"/>
      <c r="X15752" s="53"/>
      <c r="Y15752" s="55"/>
    </row>
    <row r="15753" spans="21:25" x14ac:dyDescent="0.2">
      <c r="U15753" s="55"/>
      <c r="V15753" s="53"/>
      <c r="W15753" s="53"/>
      <c r="X15753" s="53"/>
      <c r="Y15753" s="55"/>
    </row>
    <row r="15754" spans="21:25" x14ac:dyDescent="0.2">
      <c r="U15754" s="55"/>
      <c r="V15754" s="53"/>
      <c r="W15754" s="53"/>
      <c r="X15754" s="53"/>
      <c r="Y15754" s="55"/>
    </row>
    <row r="15755" spans="21:25" x14ac:dyDescent="0.2">
      <c r="U15755" s="55"/>
      <c r="V15755" s="53"/>
      <c r="W15755" s="53"/>
      <c r="X15755" s="53"/>
      <c r="Y15755" s="55"/>
    </row>
    <row r="15756" spans="21:25" x14ac:dyDescent="0.2">
      <c r="U15756" s="55"/>
      <c r="V15756" s="53"/>
      <c r="W15756" s="53"/>
      <c r="X15756" s="53"/>
      <c r="Y15756" s="55"/>
    </row>
    <row r="15757" spans="21:25" x14ac:dyDescent="0.2">
      <c r="U15757" s="55"/>
      <c r="V15757" s="53"/>
      <c r="W15757" s="53"/>
      <c r="X15757" s="53"/>
      <c r="Y15757" s="55"/>
    </row>
    <row r="15758" spans="21:25" x14ac:dyDescent="0.2">
      <c r="U15758" s="55"/>
      <c r="V15758" s="53"/>
      <c r="W15758" s="53"/>
      <c r="X15758" s="53"/>
      <c r="Y15758" s="55"/>
    </row>
    <row r="15759" spans="21:25" x14ac:dyDescent="0.2">
      <c r="U15759" s="55"/>
      <c r="V15759" s="53"/>
      <c r="W15759" s="53"/>
      <c r="X15759" s="53"/>
      <c r="Y15759" s="55"/>
    </row>
    <row r="15760" spans="21:25" x14ac:dyDescent="0.2">
      <c r="U15760" s="55"/>
      <c r="V15760" s="53"/>
      <c r="W15760" s="53"/>
      <c r="X15760" s="53"/>
      <c r="Y15760" s="55"/>
    </row>
    <row r="15761" spans="21:25" x14ac:dyDescent="0.2">
      <c r="U15761" s="55"/>
      <c r="V15761" s="53"/>
      <c r="W15761" s="53"/>
      <c r="X15761" s="53"/>
      <c r="Y15761" s="55"/>
    </row>
    <row r="15762" spans="21:25" x14ac:dyDescent="0.2">
      <c r="U15762" s="55"/>
      <c r="V15762" s="53"/>
      <c r="W15762" s="53"/>
      <c r="X15762" s="53"/>
      <c r="Y15762" s="55"/>
    </row>
    <row r="15763" spans="21:25" x14ac:dyDescent="0.2">
      <c r="U15763" s="55"/>
      <c r="V15763" s="53"/>
      <c r="W15763" s="53"/>
      <c r="X15763" s="53"/>
      <c r="Y15763" s="55"/>
    </row>
    <row r="15764" spans="21:25" x14ac:dyDescent="0.2">
      <c r="U15764" s="55"/>
      <c r="V15764" s="53"/>
      <c r="W15764" s="53"/>
      <c r="X15764" s="53"/>
      <c r="Y15764" s="55"/>
    </row>
    <row r="15765" spans="21:25" x14ac:dyDescent="0.2">
      <c r="U15765" s="55"/>
      <c r="V15765" s="53"/>
      <c r="W15765" s="53"/>
      <c r="X15765" s="53"/>
      <c r="Y15765" s="55"/>
    </row>
    <row r="15766" spans="21:25" x14ac:dyDescent="0.2">
      <c r="U15766" s="55"/>
      <c r="V15766" s="53"/>
      <c r="W15766" s="53"/>
      <c r="X15766" s="53"/>
      <c r="Y15766" s="55"/>
    </row>
    <row r="15767" spans="21:25" x14ac:dyDescent="0.2">
      <c r="U15767" s="55"/>
      <c r="V15767" s="53"/>
      <c r="W15767" s="53"/>
      <c r="X15767" s="53"/>
      <c r="Y15767" s="55"/>
    </row>
    <row r="15768" spans="21:25" x14ac:dyDescent="0.2">
      <c r="U15768" s="55"/>
      <c r="V15768" s="53"/>
      <c r="W15768" s="53"/>
      <c r="X15768" s="53"/>
      <c r="Y15768" s="55"/>
    </row>
    <row r="15769" spans="21:25" x14ac:dyDescent="0.2">
      <c r="U15769" s="55"/>
      <c r="V15769" s="53"/>
      <c r="W15769" s="53"/>
      <c r="X15769" s="53"/>
      <c r="Y15769" s="55"/>
    </row>
    <row r="15770" spans="21:25" x14ac:dyDescent="0.2">
      <c r="U15770" s="55"/>
      <c r="V15770" s="53"/>
      <c r="W15770" s="53"/>
      <c r="X15770" s="53"/>
      <c r="Y15770" s="55"/>
    </row>
    <row r="15771" spans="21:25" x14ac:dyDescent="0.2">
      <c r="U15771" s="55"/>
      <c r="V15771" s="53"/>
      <c r="W15771" s="53"/>
      <c r="X15771" s="53"/>
      <c r="Y15771" s="55"/>
    </row>
    <row r="15772" spans="21:25" x14ac:dyDescent="0.2">
      <c r="U15772" s="55"/>
      <c r="V15772" s="53"/>
      <c r="W15772" s="53"/>
      <c r="X15772" s="53"/>
      <c r="Y15772" s="55"/>
    </row>
    <row r="15773" spans="21:25" x14ac:dyDescent="0.2">
      <c r="U15773" s="55"/>
      <c r="V15773" s="53"/>
      <c r="W15773" s="53"/>
      <c r="X15773" s="53"/>
      <c r="Y15773" s="55"/>
    </row>
    <row r="15774" spans="21:25" x14ac:dyDescent="0.2">
      <c r="U15774" s="55"/>
      <c r="V15774" s="53"/>
      <c r="W15774" s="53"/>
      <c r="X15774" s="53"/>
      <c r="Y15774" s="55"/>
    </row>
    <row r="15775" spans="21:25" x14ac:dyDescent="0.2">
      <c r="U15775" s="55"/>
      <c r="V15775" s="53"/>
      <c r="W15775" s="53"/>
      <c r="X15775" s="53"/>
      <c r="Y15775" s="55"/>
    </row>
    <row r="15776" spans="21:25" x14ac:dyDescent="0.2">
      <c r="U15776" s="55"/>
      <c r="V15776" s="53"/>
      <c r="W15776" s="53"/>
      <c r="X15776" s="53"/>
      <c r="Y15776" s="55"/>
    </row>
    <row r="15777" spans="21:25" x14ac:dyDescent="0.2">
      <c r="U15777" s="55"/>
      <c r="V15777" s="53"/>
      <c r="W15777" s="53"/>
      <c r="X15777" s="53"/>
      <c r="Y15777" s="55"/>
    </row>
    <row r="15778" spans="21:25" x14ac:dyDescent="0.2">
      <c r="U15778" s="55"/>
      <c r="V15778" s="53"/>
      <c r="W15778" s="53"/>
      <c r="X15778" s="53"/>
      <c r="Y15778" s="55"/>
    </row>
    <row r="15779" spans="21:25" x14ac:dyDescent="0.2">
      <c r="U15779" s="55"/>
      <c r="V15779" s="53"/>
      <c r="W15779" s="53"/>
      <c r="X15779" s="53"/>
      <c r="Y15779" s="55"/>
    </row>
    <row r="15780" spans="21:25" x14ac:dyDescent="0.2">
      <c r="U15780" s="55"/>
      <c r="V15780" s="53"/>
      <c r="W15780" s="53"/>
      <c r="X15780" s="53"/>
      <c r="Y15780" s="55"/>
    </row>
    <row r="15781" spans="21:25" x14ac:dyDescent="0.2">
      <c r="U15781" s="55"/>
      <c r="V15781" s="53"/>
      <c r="W15781" s="53"/>
      <c r="X15781" s="53"/>
      <c r="Y15781" s="55"/>
    </row>
    <row r="15782" spans="21:25" x14ac:dyDescent="0.2">
      <c r="U15782" s="55"/>
      <c r="V15782" s="53"/>
      <c r="W15782" s="53"/>
      <c r="X15782" s="53"/>
      <c r="Y15782" s="55"/>
    </row>
    <row r="15783" spans="21:25" x14ac:dyDescent="0.2">
      <c r="U15783" s="55"/>
      <c r="V15783" s="53"/>
      <c r="W15783" s="53"/>
      <c r="X15783" s="53"/>
      <c r="Y15783" s="55"/>
    </row>
    <row r="15784" spans="21:25" x14ac:dyDescent="0.2">
      <c r="U15784" s="55"/>
      <c r="V15784" s="53"/>
      <c r="W15784" s="53"/>
      <c r="X15784" s="53"/>
      <c r="Y15784" s="55"/>
    </row>
    <row r="15785" spans="21:25" x14ac:dyDescent="0.2">
      <c r="U15785" s="55"/>
      <c r="V15785" s="53"/>
      <c r="W15785" s="53"/>
      <c r="X15785" s="53"/>
      <c r="Y15785" s="55"/>
    </row>
    <row r="15786" spans="21:25" x14ac:dyDescent="0.2">
      <c r="U15786" s="55"/>
      <c r="V15786" s="53"/>
      <c r="W15786" s="53"/>
      <c r="X15786" s="53"/>
      <c r="Y15786" s="55"/>
    </row>
    <row r="15787" spans="21:25" x14ac:dyDescent="0.2">
      <c r="U15787" s="55"/>
      <c r="V15787" s="53"/>
      <c r="W15787" s="53"/>
      <c r="X15787" s="53"/>
      <c r="Y15787" s="55"/>
    </row>
    <row r="15788" spans="21:25" x14ac:dyDescent="0.2">
      <c r="U15788" s="55"/>
      <c r="V15788" s="53"/>
      <c r="W15788" s="53"/>
      <c r="X15788" s="53"/>
      <c r="Y15788" s="55"/>
    </row>
    <row r="15789" spans="21:25" x14ac:dyDescent="0.2">
      <c r="U15789" s="55"/>
      <c r="V15789" s="53"/>
      <c r="W15789" s="53"/>
      <c r="X15789" s="53"/>
      <c r="Y15789" s="55"/>
    </row>
    <row r="15790" spans="21:25" x14ac:dyDescent="0.2">
      <c r="U15790" s="55"/>
      <c r="V15790" s="53"/>
      <c r="W15790" s="53"/>
      <c r="X15790" s="53"/>
      <c r="Y15790" s="55"/>
    </row>
    <row r="15791" spans="21:25" x14ac:dyDescent="0.2">
      <c r="U15791" s="55"/>
      <c r="V15791" s="53"/>
      <c r="W15791" s="53"/>
      <c r="X15791" s="53"/>
      <c r="Y15791" s="55"/>
    </row>
    <row r="15792" spans="21:25" x14ac:dyDescent="0.2">
      <c r="U15792" s="55"/>
      <c r="V15792" s="53"/>
      <c r="W15792" s="53"/>
      <c r="X15792" s="53"/>
      <c r="Y15792" s="55"/>
    </row>
    <row r="15793" spans="21:25" x14ac:dyDescent="0.2">
      <c r="U15793" s="55"/>
      <c r="V15793" s="53"/>
      <c r="W15793" s="53"/>
      <c r="X15793" s="53"/>
      <c r="Y15793" s="55"/>
    </row>
    <row r="15794" spans="21:25" x14ac:dyDescent="0.2">
      <c r="U15794" s="55"/>
      <c r="V15794" s="53"/>
      <c r="W15794" s="53"/>
      <c r="X15794" s="53"/>
      <c r="Y15794" s="55"/>
    </row>
    <row r="15795" spans="21:25" x14ac:dyDescent="0.2">
      <c r="U15795" s="55"/>
      <c r="V15795" s="53"/>
      <c r="W15795" s="53"/>
      <c r="X15795" s="53"/>
      <c r="Y15795" s="55"/>
    </row>
    <row r="15796" spans="21:25" x14ac:dyDescent="0.2">
      <c r="U15796" s="55"/>
      <c r="V15796" s="53"/>
      <c r="W15796" s="53"/>
      <c r="X15796" s="53"/>
      <c r="Y15796" s="55"/>
    </row>
    <row r="15797" spans="21:25" x14ac:dyDescent="0.2">
      <c r="U15797" s="55"/>
      <c r="V15797" s="53"/>
      <c r="W15797" s="53"/>
      <c r="X15797" s="53"/>
      <c r="Y15797" s="55"/>
    </row>
    <row r="15798" spans="21:25" x14ac:dyDescent="0.2">
      <c r="U15798" s="55"/>
      <c r="V15798" s="53"/>
      <c r="W15798" s="53"/>
      <c r="X15798" s="53"/>
      <c r="Y15798" s="55"/>
    </row>
    <row r="15799" spans="21:25" x14ac:dyDescent="0.2">
      <c r="U15799" s="55"/>
      <c r="V15799" s="53"/>
      <c r="W15799" s="53"/>
      <c r="X15799" s="53"/>
      <c r="Y15799" s="55"/>
    </row>
    <row r="15800" spans="21:25" x14ac:dyDescent="0.2">
      <c r="U15800" s="55"/>
      <c r="V15800" s="53"/>
      <c r="W15800" s="53"/>
      <c r="X15800" s="53"/>
      <c r="Y15800" s="55"/>
    </row>
    <row r="15801" spans="21:25" x14ac:dyDescent="0.2">
      <c r="U15801" s="55"/>
      <c r="V15801" s="53"/>
      <c r="W15801" s="53"/>
      <c r="X15801" s="53"/>
      <c r="Y15801" s="55"/>
    </row>
    <row r="15802" spans="21:25" x14ac:dyDescent="0.2">
      <c r="U15802" s="55"/>
      <c r="V15802" s="53"/>
      <c r="W15802" s="53"/>
      <c r="X15802" s="53"/>
      <c r="Y15802" s="55"/>
    </row>
    <row r="15803" spans="21:25" x14ac:dyDescent="0.2">
      <c r="U15803" s="55"/>
      <c r="V15803" s="53"/>
      <c r="W15803" s="53"/>
      <c r="X15803" s="53"/>
      <c r="Y15803" s="55"/>
    </row>
    <row r="15804" spans="21:25" x14ac:dyDescent="0.2">
      <c r="U15804" s="55"/>
      <c r="V15804" s="53"/>
      <c r="W15804" s="53"/>
      <c r="X15804" s="53"/>
      <c r="Y15804" s="55"/>
    </row>
    <row r="15805" spans="21:25" x14ac:dyDescent="0.2">
      <c r="U15805" s="55"/>
      <c r="V15805" s="53"/>
      <c r="W15805" s="53"/>
      <c r="X15805" s="53"/>
      <c r="Y15805" s="55"/>
    </row>
    <row r="15806" spans="21:25" x14ac:dyDescent="0.2">
      <c r="U15806" s="55"/>
      <c r="V15806" s="53"/>
      <c r="W15806" s="53"/>
      <c r="X15806" s="53"/>
      <c r="Y15806" s="55"/>
    </row>
    <row r="15807" spans="21:25" x14ac:dyDescent="0.2">
      <c r="U15807" s="55"/>
      <c r="V15807" s="53"/>
      <c r="W15807" s="53"/>
      <c r="X15807" s="53"/>
      <c r="Y15807" s="55"/>
    </row>
    <row r="15808" spans="21:25" x14ac:dyDescent="0.2">
      <c r="U15808" s="55"/>
      <c r="V15808" s="53"/>
      <c r="W15808" s="53"/>
      <c r="X15808" s="53"/>
      <c r="Y15808" s="55"/>
    </row>
    <row r="15809" spans="21:25" x14ac:dyDescent="0.2">
      <c r="U15809" s="55"/>
      <c r="V15809" s="53"/>
      <c r="W15809" s="53"/>
      <c r="X15809" s="53"/>
      <c r="Y15809" s="55"/>
    </row>
    <row r="15810" spans="21:25" x14ac:dyDescent="0.2">
      <c r="U15810" s="55"/>
      <c r="V15810" s="53"/>
      <c r="W15810" s="53"/>
      <c r="X15810" s="53"/>
      <c r="Y15810" s="55"/>
    </row>
    <row r="15811" spans="21:25" x14ac:dyDescent="0.2">
      <c r="U15811" s="55"/>
      <c r="V15811" s="53"/>
      <c r="W15811" s="53"/>
      <c r="X15811" s="53"/>
      <c r="Y15811" s="55"/>
    </row>
    <row r="15812" spans="21:25" x14ac:dyDescent="0.2">
      <c r="U15812" s="55"/>
      <c r="V15812" s="53"/>
      <c r="W15812" s="53"/>
      <c r="X15812" s="53"/>
      <c r="Y15812" s="55"/>
    </row>
    <row r="15813" spans="21:25" x14ac:dyDescent="0.2">
      <c r="U15813" s="55"/>
      <c r="V15813" s="53"/>
      <c r="W15813" s="53"/>
      <c r="X15813" s="53"/>
      <c r="Y15813" s="55"/>
    </row>
    <row r="15814" spans="21:25" x14ac:dyDescent="0.2">
      <c r="U15814" s="55"/>
      <c r="V15814" s="53"/>
      <c r="W15814" s="53"/>
      <c r="X15814" s="53"/>
      <c r="Y15814" s="55"/>
    </row>
    <row r="15815" spans="21:25" x14ac:dyDescent="0.2">
      <c r="U15815" s="55"/>
      <c r="V15815" s="53"/>
      <c r="W15815" s="53"/>
      <c r="X15815" s="53"/>
      <c r="Y15815" s="55"/>
    </row>
    <row r="15816" spans="21:25" x14ac:dyDescent="0.2">
      <c r="U15816" s="55"/>
      <c r="V15816" s="53"/>
      <c r="W15816" s="53"/>
      <c r="X15816" s="53"/>
      <c r="Y15816" s="55"/>
    </row>
    <row r="15817" spans="21:25" x14ac:dyDescent="0.2">
      <c r="U15817" s="55"/>
      <c r="V15817" s="53"/>
      <c r="W15817" s="53"/>
      <c r="X15817" s="53"/>
      <c r="Y15817" s="55"/>
    </row>
    <row r="15818" spans="21:25" x14ac:dyDescent="0.2">
      <c r="U15818" s="55"/>
      <c r="V15818" s="53"/>
      <c r="W15818" s="53"/>
      <c r="X15818" s="53"/>
      <c r="Y15818" s="55"/>
    </row>
    <row r="15819" spans="21:25" x14ac:dyDescent="0.2">
      <c r="U15819" s="55"/>
      <c r="V15819" s="53"/>
      <c r="W15819" s="53"/>
      <c r="X15819" s="53"/>
      <c r="Y15819" s="55"/>
    </row>
    <row r="15820" spans="21:25" x14ac:dyDescent="0.2">
      <c r="U15820" s="55"/>
      <c r="V15820" s="53"/>
      <c r="W15820" s="53"/>
      <c r="X15820" s="53"/>
      <c r="Y15820" s="55"/>
    </row>
    <row r="15821" spans="21:25" x14ac:dyDescent="0.2">
      <c r="U15821" s="55"/>
      <c r="V15821" s="53"/>
      <c r="W15821" s="53"/>
      <c r="X15821" s="53"/>
      <c r="Y15821" s="55"/>
    </row>
    <row r="15822" spans="21:25" x14ac:dyDescent="0.2">
      <c r="U15822" s="55"/>
      <c r="V15822" s="53"/>
      <c r="W15822" s="53"/>
      <c r="X15822" s="53"/>
      <c r="Y15822" s="55"/>
    </row>
    <row r="15823" spans="21:25" x14ac:dyDescent="0.2">
      <c r="U15823" s="55"/>
      <c r="V15823" s="53"/>
      <c r="W15823" s="53"/>
      <c r="X15823" s="53"/>
      <c r="Y15823" s="55"/>
    </row>
    <row r="15824" spans="21:25" x14ac:dyDescent="0.2">
      <c r="U15824" s="55"/>
      <c r="V15824" s="53"/>
      <c r="W15824" s="53"/>
      <c r="X15824" s="53"/>
      <c r="Y15824" s="55"/>
    </row>
    <row r="15825" spans="21:25" x14ac:dyDescent="0.2">
      <c r="U15825" s="55"/>
      <c r="V15825" s="53"/>
      <c r="W15825" s="53"/>
      <c r="X15825" s="53"/>
      <c r="Y15825" s="55"/>
    </row>
    <row r="15826" spans="21:25" x14ac:dyDescent="0.2">
      <c r="U15826" s="55"/>
      <c r="V15826" s="53"/>
      <c r="W15826" s="53"/>
      <c r="X15826" s="53"/>
      <c r="Y15826" s="55"/>
    </row>
    <row r="15827" spans="21:25" x14ac:dyDescent="0.2">
      <c r="U15827" s="55"/>
      <c r="V15827" s="53"/>
      <c r="W15827" s="53"/>
      <c r="X15827" s="53"/>
      <c r="Y15827" s="55"/>
    </row>
    <row r="15828" spans="21:25" x14ac:dyDescent="0.2">
      <c r="U15828" s="55"/>
      <c r="V15828" s="53"/>
      <c r="W15828" s="53"/>
      <c r="X15828" s="53"/>
      <c r="Y15828" s="55"/>
    </row>
    <row r="15829" spans="21:25" x14ac:dyDescent="0.2">
      <c r="U15829" s="55"/>
      <c r="V15829" s="53"/>
      <c r="W15829" s="53"/>
      <c r="X15829" s="53"/>
      <c r="Y15829" s="55"/>
    </row>
    <row r="15830" spans="21:25" x14ac:dyDescent="0.2">
      <c r="U15830" s="55"/>
      <c r="V15830" s="53"/>
      <c r="W15830" s="53"/>
      <c r="X15830" s="53"/>
      <c r="Y15830" s="55"/>
    </row>
    <row r="15831" spans="21:25" x14ac:dyDescent="0.2">
      <c r="U15831" s="55"/>
      <c r="V15831" s="53"/>
      <c r="W15831" s="53"/>
      <c r="X15831" s="53"/>
      <c r="Y15831" s="55"/>
    </row>
    <row r="15832" spans="21:25" x14ac:dyDescent="0.2">
      <c r="U15832" s="55"/>
      <c r="V15832" s="53"/>
      <c r="W15832" s="53"/>
      <c r="X15832" s="53"/>
      <c r="Y15832" s="55"/>
    </row>
    <row r="15833" spans="21:25" x14ac:dyDescent="0.2">
      <c r="U15833" s="55"/>
      <c r="V15833" s="53"/>
      <c r="W15833" s="53"/>
      <c r="X15833" s="53"/>
      <c r="Y15833" s="55"/>
    </row>
    <row r="15834" spans="21:25" x14ac:dyDescent="0.2">
      <c r="U15834" s="55"/>
      <c r="V15834" s="53"/>
      <c r="W15834" s="53"/>
      <c r="X15834" s="53"/>
      <c r="Y15834" s="55"/>
    </row>
    <row r="15835" spans="21:25" x14ac:dyDescent="0.2">
      <c r="U15835" s="55"/>
      <c r="V15835" s="53"/>
      <c r="W15835" s="53"/>
      <c r="X15835" s="53"/>
      <c r="Y15835" s="55"/>
    </row>
    <row r="15836" spans="21:25" x14ac:dyDescent="0.2">
      <c r="U15836" s="55"/>
      <c r="V15836" s="53"/>
      <c r="W15836" s="53"/>
      <c r="X15836" s="53"/>
      <c r="Y15836" s="55"/>
    </row>
    <row r="15837" spans="21:25" x14ac:dyDescent="0.2">
      <c r="U15837" s="55"/>
      <c r="V15837" s="53"/>
      <c r="W15837" s="53"/>
      <c r="X15837" s="53"/>
      <c r="Y15837" s="55"/>
    </row>
    <row r="15838" spans="21:25" x14ac:dyDescent="0.2">
      <c r="U15838" s="55"/>
      <c r="V15838" s="53"/>
      <c r="W15838" s="53"/>
      <c r="X15838" s="53"/>
      <c r="Y15838" s="55"/>
    </row>
    <row r="15839" spans="21:25" x14ac:dyDescent="0.2">
      <c r="U15839" s="55"/>
      <c r="V15839" s="53"/>
      <c r="W15839" s="53"/>
      <c r="X15839" s="53"/>
      <c r="Y15839" s="55"/>
    </row>
    <row r="15840" spans="21:25" x14ac:dyDescent="0.2">
      <c r="U15840" s="55"/>
      <c r="V15840" s="53"/>
      <c r="W15840" s="53"/>
      <c r="X15840" s="53"/>
      <c r="Y15840" s="55"/>
    </row>
    <row r="15841" spans="21:25" x14ac:dyDescent="0.2">
      <c r="U15841" s="55"/>
      <c r="V15841" s="53"/>
      <c r="W15841" s="53"/>
      <c r="X15841" s="53"/>
      <c r="Y15841" s="55"/>
    </row>
    <row r="15842" spans="21:25" x14ac:dyDescent="0.2">
      <c r="U15842" s="55"/>
      <c r="V15842" s="53"/>
      <c r="W15842" s="53"/>
      <c r="X15842" s="53"/>
      <c r="Y15842" s="55"/>
    </row>
    <row r="15843" spans="21:25" x14ac:dyDescent="0.2">
      <c r="U15843" s="55"/>
      <c r="V15843" s="53"/>
      <c r="W15843" s="53"/>
      <c r="X15843" s="53"/>
      <c r="Y15843" s="55"/>
    </row>
    <row r="15844" spans="21:25" x14ac:dyDescent="0.2">
      <c r="U15844" s="55"/>
      <c r="V15844" s="53"/>
      <c r="W15844" s="53"/>
      <c r="X15844" s="53"/>
      <c r="Y15844" s="55"/>
    </row>
    <row r="15845" spans="21:25" x14ac:dyDescent="0.2">
      <c r="U15845" s="55"/>
      <c r="V15845" s="53"/>
      <c r="W15845" s="53"/>
      <c r="X15845" s="53"/>
      <c r="Y15845" s="55"/>
    </row>
    <row r="15846" spans="21:25" x14ac:dyDescent="0.2">
      <c r="U15846" s="55"/>
      <c r="V15846" s="53"/>
      <c r="W15846" s="53"/>
      <c r="X15846" s="53"/>
      <c r="Y15846" s="55"/>
    </row>
    <row r="15847" spans="21:25" x14ac:dyDescent="0.2">
      <c r="U15847" s="55"/>
      <c r="V15847" s="53"/>
      <c r="W15847" s="53"/>
      <c r="X15847" s="53"/>
      <c r="Y15847" s="55"/>
    </row>
    <row r="15848" spans="21:25" x14ac:dyDescent="0.2">
      <c r="U15848" s="55"/>
      <c r="V15848" s="53"/>
      <c r="W15848" s="53"/>
      <c r="X15848" s="53"/>
      <c r="Y15848" s="55"/>
    </row>
    <row r="15849" spans="21:25" x14ac:dyDescent="0.2">
      <c r="U15849" s="55"/>
      <c r="V15849" s="53"/>
      <c r="W15849" s="53"/>
      <c r="X15849" s="53"/>
      <c r="Y15849" s="55"/>
    </row>
    <row r="15850" spans="21:25" x14ac:dyDescent="0.2">
      <c r="U15850" s="55"/>
      <c r="V15850" s="53"/>
      <c r="W15850" s="53"/>
      <c r="X15850" s="53"/>
      <c r="Y15850" s="55"/>
    </row>
    <row r="15851" spans="21:25" x14ac:dyDescent="0.2">
      <c r="U15851" s="55"/>
      <c r="V15851" s="53"/>
      <c r="W15851" s="53"/>
      <c r="X15851" s="53"/>
      <c r="Y15851" s="55"/>
    </row>
    <row r="15852" spans="21:25" x14ac:dyDescent="0.2">
      <c r="U15852" s="55"/>
      <c r="V15852" s="53"/>
      <c r="W15852" s="53"/>
      <c r="X15852" s="53"/>
      <c r="Y15852" s="55"/>
    </row>
    <row r="15853" spans="21:25" x14ac:dyDescent="0.2">
      <c r="U15853" s="55"/>
      <c r="V15853" s="53"/>
      <c r="W15853" s="53"/>
      <c r="X15853" s="53"/>
      <c r="Y15853" s="55"/>
    </row>
    <row r="15854" spans="21:25" x14ac:dyDescent="0.2">
      <c r="U15854" s="55"/>
      <c r="V15854" s="53"/>
      <c r="W15854" s="53"/>
      <c r="X15854" s="53"/>
      <c r="Y15854" s="55"/>
    </row>
    <row r="15855" spans="21:25" x14ac:dyDescent="0.2">
      <c r="U15855" s="55"/>
      <c r="V15855" s="53"/>
      <c r="W15855" s="53"/>
      <c r="X15855" s="53"/>
      <c r="Y15855" s="55"/>
    </row>
    <row r="15856" spans="21:25" x14ac:dyDescent="0.2">
      <c r="U15856" s="55"/>
      <c r="V15856" s="53"/>
      <c r="W15856" s="53"/>
      <c r="X15856" s="53"/>
      <c r="Y15856" s="55"/>
    </row>
    <row r="15857" spans="21:25" x14ac:dyDescent="0.2">
      <c r="U15857" s="55"/>
      <c r="V15857" s="53"/>
      <c r="W15857" s="53"/>
      <c r="X15857" s="53"/>
      <c r="Y15857" s="55"/>
    </row>
    <row r="15858" spans="21:25" x14ac:dyDescent="0.2">
      <c r="U15858" s="55"/>
      <c r="V15858" s="53"/>
      <c r="W15858" s="53"/>
      <c r="X15858" s="53"/>
      <c r="Y15858" s="55"/>
    </row>
    <row r="15859" spans="21:25" x14ac:dyDescent="0.2">
      <c r="U15859" s="55"/>
      <c r="V15859" s="53"/>
      <c r="W15859" s="53"/>
      <c r="X15859" s="53"/>
      <c r="Y15859" s="55"/>
    </row>
    <row r="15860" spans="21:25" x14ac:dyDescent="0.2">
      <c r="U15860" s="55"/>
      <c r="V15860" s="53"/>
      <c r="W15860" s="53"/>
      <c r="X15860" s="53"/>
      <c r="Y15860" s="55"/>
    </row>
    <row r="15861" spans="21:25" x14ac:dyDescent="0.2">
      <c r="U15861" s="55"/>
      <c r="V15861" s="53"/>
      <c r="W15861" s="53"/>
      <c r="X15861" s="53"/>
      <c r="Y15861" s="55"/>
    </row>
    <row r="15862" spans="21:25" x14ac:dyDescent="0.2">
      <c r="U15862" s="55"/>
      <c r="V15862" s="53"/>
      <c r="W15862" s="53"/>
      <c r="X15862" s="53"/>
      <c r="Y15862" s="55"/>
    </row>
    <row r="15863" spans="21:25" x14ac:dyDescent="0.2">
      <c r="U15863" s="55"/>
      <c r="V15863" s="53"/>
      <c r="W15863" s="53"/>
      <c r="X15863" s="53"/>
      <c r="Y15863" s="55"/>
    </row>
    <row r="15864" spans="21:25" x14ac:dyDescent="0.2">
      <c r="U15864" s="55"/>
      <c r="V15864" s="53"/>
      <c r="W15864" s="53"/>
      <c r="X15864" s="53"/>
      <c r="Y15864" s="55"/>
    </row>
    <row r="15865" spans="21:25" x14ac:dyDescent="0.2">
      <c r="U15865" s="55"/>
      <c r="V15865" s="53"/>
      <c r="W15865" s="53"/>
      <c r="X15865" s="53"/>
      <c r="Y15865" s="55"/>
    </row>
    <row r="15866" spans="21:25" x14ac:dyDescent="0.2">
      <c r="U15866" s="55"/>
      <c r="V15866" s="53"/>
      <c r="W15866" s="53"/>
      <c r="X15866" s="53"/>
      <c r="Y15866" s="55"/>
    </row>
    <row r="15867" spans="21:25" x14ac:dyDescent="0.2">
      <c r="U15867" s="55"/>
      <c r="V15867" s="53"/>
      <c r="W15867" s="53"/>
      <c r="X15867" s="53"/>
      <c r="Y15867" s="55"/>
    </row>
    <row r="15868" spans="21:25" x14ac:dyDescent="0.2">
      <c r="U15868" s="55"/>
      <c r="V15868" s="53"/>
      <c r="W15868" s="53"/>
      <c r="X15868" s="53"/>
      <c r="Y15868" s="55"/>
    </row>
    <row r="15869" spans="21:25" x14ac:dyDescent="0.2">
      <c r="U15869" s="55"/>
      <c r="V15869" s="53"/>
      <c r="W15869" s="53"/>
      <c r="X15869" s="53"/>
      <c r="Y15869" s="55"/>
    </row>
    <row r="15870" spans="21:25" x14ac:dyDescent="0.2">
      <c r="U15870" s="55"/>
      <c r="V15870" s="53"/>
      <c r="W15870" s="53"/>
      <c r="X15870" s="53"/>
      <c r="Y15870" s="55"/>
    </row>
    <row r="15871" spans="21:25" x14ac:dyDescent="0.2">
      <c r="U15871" s="55"/>
      <c r="V15871" s="53"/>
      <c r="W15871" s="53"/>
      <c r="X15871" s="53"/>
      <c r="Y15871" s="55"/>
    </row>
    <row r="15872" spans="21:25" x14ac:dyDescent="0.2">
      <c r="U15872" s="55"/>
      <c r="V15872" s="53"/>
      <c r="W15872" s="53"/>
      <c r="X15872" s="53"/>
      <c r="Y15872" s="55"/>
    </row>
    <row r="15873" spans="21:25" x14ac:dyDescent="0.2">
      <c r="U15873" s="55"/>
      <c r="V15873" s="53"/>
      <c r="W15873" s="53"/>
      <c r="X15873" s="53"/>
      <c r="Y15873" s="55"/>
    </row>
    <row r="15874" spans="21:25" x14ac:dyDescent="0.2">
      <c r="U15874" s="55"/>
      <c r="V15874" s="53"/>
      <c r="W15874" s="53"/>
      <c r="X15874" s="53"/>
      <c r="Y15874" s="55"/>
    </row>
    <row r="15875" spans="21:25" x14ac:dyDescent="0.2">
      <c r="U15875" s="55"/>
      <c r="V15875" s="53"/>
      <c r="W15875" s="53"/>
      <c r="X15875" s="53"/>
      <c r="Y15875" s="55"/>
    </row>
    <row r="15876" spans="21:25" x14ac:dyDescent="0.2">
      <c r="U15876" s="55"/>
      <c r="V15876" s="53"/>
      <c r="W15876" s="53"/>
      <c r="X15876" s="53"/>
      <c r="Y15876" s="55"/>
    </row>
    <row r="15877" spans="21:25" x14ac:dyDescent="0.2">
      <c r="U15877" s="55"/>
      <c r="V15877" s="53"/>
      <c r="W15877" s="53"/>
      <c r="X15877" s="53"/>
      <c r="Y15877" s="55"/>
    </row>
    <row r="15878" spans="21:25" x14ac:dyDescent="0.2">
      <c r="U15878" s="55"/>
      <c r="V15878" s="53"/>
      <c r="W15878" s="53"/>
      <c r="X15878" s="53"/>
      <c r="Y15878" s="55"/>
    </row>
    <row r="15879" spans="21:25" x14ac:dyDescent="0.2">
      <c r="U15879" s="55"/>
      <c r="V15879" s="53"/>
      <c r="W15879" s="53"/>
      <c r="X15879" s="53"/>
      <c r="Y15879" s="55"/>
    </row>
    <row r="15880" spans="21:25" x14ac:dyDescent="0.2">
      <c r="U15880" s="55"/>
      <c r="V15880" s="53"/>
      <c r="W15880" s="53"/>
      <c r="X15880" s="53"/>
      <c r="Y15880" s="55"/>
    </row>
    <row r="15881" spans="21:25" x14ac:dyDescent="0.2">
      <c r="U15881" s="55"/>
      <c r="V15881" s="53"/>
      <c r="W15881" s="53"/>
      <c r="X15881" s="53"/>
      <c r="Y15881" s="55"/>
    </row>
    <row r="15882" spans="21:25" x14ac:dyDescent="0.2">
      <c r="U15882" s="55"/>
      <c r="V15882" s="53"/>
      <c r="W15882" s="53"/>
      <c r="X15882" s="53"/>
      <c r="Y15882" s="55"/>
    </row>
    <row r="15883" spans="21:25" x14ac:dyDescent="0.2">
      <c r="U15883" s="55"/>
      <c r="V15883" s="53"/>
      <c r="W15883" s="53"/>
      <c r="X15883" s="53"/>
      <c r="Y15883" s="55"/>
    </row>
    <row r="15884" spans="21:25" x14ac:dyDescent="0.2">
      <c r="U15884" s="55"/>
      <c r="V15884" s="53"/>
      <c r="W15884" s="53"/>
      <c r="X15884" s="53"/>
      <c r="Y15884" s="55"/>
    </row>
    <row r="15885" spans="21:25" x14ac:dyDescent="0.2">
      <c r="U15885" s="55"/>
      <c r="V15885" s="53"/>
      <c r="W15885" s="53"/>
      <c r="X15885" s="53"/>
      <c r="Y15885" s="55"/>
    </row>
    <row r="15886" spans="21:25" x14ac:dyDescent="0.2">
      <c r="U15886" s="55"/>
      <c r="V15886" s="53"/>
      <c r="W15886" s="53"/>
      <c r="X15886" s="53"/>
      <c r="Y15886" s="55"/>
    </row>
    <row r="15887" spans="21:25" x14ac:dyDescent="0.2">
      <c r="U15887" s="55"/>
      <c r="V15887" s="53"/>
      <c r="W15887" s="53"/>
      <c r="X15887" s="53"/>
      <c r="Y15887" s="55"/>
    </row>
    <row r="15888" spans="21:25" x14ac:dyDescent="0.2">
      <c r="U15888" s="55"/>
      <c r="V15888" s="53"/>
      <c r="W15888" s="53"/>
      <c r="X15888" s="53"/>
      <c r="Y15888" s="55"/>
    </row>
    <row r="15889" spans="21:25" x14ac:dyDescent="0.2">
      <c r="U15889" s="55"/>
      <c r="V15889" s="53"/>
      <c r="W15889" s="53"/>
      <c r="X15889" s="53"/>
      <c r="Y15889" s="55"/>
    </row>
    <row r="15890" spans="21:25" x14ac:dyDescent="0.2">
      <c r="U15890" s="55"/>
      <c r="V15890" s="53"/>
      <c r="W15890" s="53"/>
      <c r="X15890" s="53"/>
      <c r="Y15890" s="55"/>
    </row>
    <row r="15891" spans="21:25" x14ac:dyDescent="0.2">
      <c r="U15891" s="55"/>
      <c r="V15891" s="53"/>
      <c r="W15891" s="53"/>
      <c r="X15891" s="53"/>
      <c r="Y15891" s="55"/>
    </row>
    <row r="15892" spans="21:25" x14ac:dyDescent="0.2">
      <c r="U15892" s="55"/>
      <c r="V15892" s="53"/>
      <c r="W15892" s="53"/>
      <c r="X15892" s="53"/>
      <c r="Y15892" s="55"/>
    </row>
    <row r="15893" spans="21:25" x14ac:dyDescent="0.2">
      <c r="U15893" s="55"/>
      <c r="V15893" s="53"/>
      <c r="W15893" s="53"/>
      <c r="X15893" s="53"/>
      <c r="Y15893" s="55"/>
    </row>
    <row r="15894" spans="21:25" x14ac:dyDescent="0.2">
      <c r="U15894" s="55"/>
      <c r="V15894" s="53"/>
      <c r="W15894" s="53"/>
      <c r="X15894" s="53"/>
      <c r="Y15894" s="55"/>
    </row>
    <row r="15895" spans="21:25" x14ac:dyDescent="0.2">
      <c r="U15895" s="55"/>
      <c r="V15895" s="53"/>
      <c r="W15895" s="53"/>
      <c r="X15895" s="53"/>
      <c r="Y15895" s="55"/>
    </row>
    <row r="15896" spans="21:25" x14ac:dyDescent="0.2">
      <c r="U15896" s="55"/>
      <c r="V15896" s="53"/>
      <c r="W15896" s="53"/>
      <c r="X15896" s="53"/>
      <c r="Y15896" s="55"/>
    </row>
    <row r="15897" spans="21:25" x14ac:dyDescent="0.2">
      <c r="U15897" s="55"/>
      <c r="V15897" s="53"/>
      <c r="W15897" s="53"/>
      <c r="X15897" s="53"/>
      <c r="Y15897" s="55"/>
    </row>
    <row r="15898" spans="21:25" x14ac:dyDescent="0.2">
      <c r="U15898" s="55"/>
      <c r="V15898" s="53"/>
      <c r="W15898" s="53"/>
      <c r="X15898" s="53"/>
      <c r="Y15898" s="55"/>
    </row>
    <row r="15899" spans="21:25" x14ac:dyDescent="0.2">
      <c r="U15899" s="55"/>
      <c r="V15899" s="53"/>
      <c r="W15899" s="53"/>
      <c r="X15899" s="53"/>
      <c r="Y15899" s="55"/>
    </row>
    <row r="15900" spans="21:25" x14ac:dyDescent="0.2">
      <c r="U15900" s="55"/>
      <c r="V15900" s="53"/>
      <c r="W15900" s="53"/>
      <c r="X15900" s="53"/>
      <c r="Y15900" s="55"/>
    </row>
    <row r="15901" spans="21:25" x14ac:dyDescent="0.2">
      <c r="U15901" s="55"/>
      <c r="V15901" s="53"/>
      <c r="W15901" s="53"/>
      <c r="X15901" s="53"/>
      <c r="Y15901" s="55"/>
    </row>
    <row r="15902" spans="21:25" x14ac:dyDescent="0.2">
      <c r="U15902" s="55"/>
      <c r="V15902" s="53"/>
      <c r="W15902" s="53"/>
      <c r="X15902" s="53"/>
      <c r="Y15902" s="55"/>
    </row>
    <row r="15903" spans="21:25" x14ac:dyDescent="0.2">
      <c r="U15903" s="55"/>
      <c r="V15903" s="53"/>
      <c r="W15903" s="53"/>
      <c r="X15903" s="53"/>
      <c r="Y15903" s="55"/>
    </row>
    <row r="15904" spans="21:25" x14ac:dyDescent="0.2">
      <c r="U15904" s="55"/>
      <c r="V15904" s="53"/>
      <c r="W15904" s="53"/>
      <c r="X15904" s="53"/>
      <c r="Y15904" s="55"/>
    </row>
    <row r="15905" spans="21:25" x14ac:dyDescent="0.2">
      <c r="U15905" s="55"/>
      <c r="V15905" s="53"/>
      <c r="W15905" s="53"/>
      <c r="X15905" s="53"/>
      <c r="Y15905" s="55"/>
    </row>
    <row r="15906" spans="21:25" x14ac:dyDescent="0.2">
      <c r="U15906" s="55"/>
      <c r="V15906" s="53"/>
      <c r="W15906" s="53"/>
      <c r="X15906" s="53"/>
      <c r="Y15906" s="55"/>
    </row>
    <row r="15907" spans="21:25" x14ac:dyDescent="0.2">
      <c r="U15907" s="55"/>
      <c r="V15907" s="53"/>
      <c r="W15907" s="53"/>
      <c r="X15907" s="53"/>
      <c r="Y15907" s="55"/>
    </row>
    <row r="15908" spans="21:25" x14ac:dyDescent="0.2">
      <c r="U15908" s="55"/>
      <c r="V15908" s="53"/>
      <c r="W15908" s="53"/>
      <c r="X15908" s="53"/>
      <c r="Y15908" s="55"/>
    </row>
    <row r="15909" spans="21:25" x14ac:dyDescent="0.2">
      <c r="U15909" s="55"/>
      <c r="V15909" s="53"/>
      <c r="W15909" s="53"/>
      <c r="X15909" s="53"/>
      <c r="Y15909" s="55"/>
    </row>
    <row r="15910" spans="21:25" x14ac:dyDescent="0.2">
      <c r="U15910" s="55"/>
      <c r="V15910" s="53"/>
      <c r="W15910" s="53"/>
      <c r="X15910" s="53"/>
      <c r="Y15910" s="55"/>
    </row>
    <row r="15911" spans="21:25" x14ac:dyDescent="0.2">
      <c r="U15911" s="55"/>
      <c r="V15911" s="53"/>
      <c r="W15911" s="53"/>
      <c r="X15911" s="53"/>
      <c r="Y15911" s="55"/>
    </row>
    <row r="15912" spans="21:25" x14ac:dyDescent="0.2">
      <c r="U15912" s="55"/>
      <c r="V15912" s="53"/>
      <c r="W15912" s="53"/>
      <c r="X15912" s="53"/>
      <c r="Y15912" s="55"/>
    </row>
    <row r="15913" spans="21:25" x14ac:dyDescent="0.2">
      <c r="U15913" s="55"/>
      <c r="V15913" s="53"/>
      <c r="W15913" s="53"/>
      <c r="X15913" s="53"/>
      <c r="Y15913" s="55"/>
    </row>
    <row r="15914" spans="21:25" x14ac:dyDescent="0.2">
      <c r="U15914" s="55"/>
      <c r="V15914" s="53"/>
      <c r="W15914" s="53"/>
      <c r="X15914" s="53"/>
      <c r="Y15914" s="55"/>
    </row>
    <row r="15915" spans="21:25" x14ac:dyDescent="0.2">
      <c r="U15915" s="55"/>
      <c r="V15915" s="53"/>
      <c r="W15915" s="53"/>
      <c r="X15915" s="53"/>
      <c r="Y15915" s="55"/>
    </row>
    <row r="15916" spans="21:25" x14ac:dyDescent="0.2">
      <c r="U15916" s="55"/>
      <c r="V15916" s="53"/>
      <c r="W15916" s="53"/>
      <c r="X15916" s="53"/>
      <c r="Y15916" s="55"/>
    </row>
    <row r="15917" spans="21:25" x14ac:dyDescent="0.2">
      <c r="U15917" s="55"/>
      <c r="V15917" s="53"/>
      <c r="W15917" s="53"/>
      <c r="X15917" s="53"/>
      <c r="Y15917" s="55"/>
    </row>
    <row r="15918" spans="21:25" x14ac:dyDescent="0.2">
      <c r="U15918" s="55"/>
      <c r="V15918" s="53"/>
      <c r="W15918" s="53"/>
      <c r="X15918" s="53"/>
      <c r="Y15918" s="55"/>
    </row>
    <row r="15919" spans="21:25" x14ac:dyDescent="0.2">
      <c r="U15919" s="55"/>
      <c r="V15919" s="53"/>
      <c r="W15919" s="53"/>
      <c r="X15919" s="53"/>
      <c r="Y15919" s="55"/>
    </row>
    <row r="15920" spans="21:25" x14ac:dyDescent="0.2">
      <c r="U15920" s="55"/>
      <c r="V15920" s="53"/>
      <c r="W15920" s="53"/>
      <c r="X15920" s="53"/>
      <c r="Y15920" s="55"/>
    </row>
    <row r="15921" spans="21:25" x14ac:dyDescent="0.2">
      <c r="U15921" s="55"/>
      <c r="V15921" s="53"/>
      <c r="W15921" s="53"/>
      <c r="X15921" s="53"/>
      <c r="Y15921" s="55"/>
    </row>
    <row r="15922" spans="21:25" x14ac:dyDescent="0.2">
      <c r="U15922" s="55"/>
      <c r="V15922" s="53"/>
      <c r="W15922" s="53"/>
      <c r="X15922" s="53"/>
      <c r="Y15922" s="55"/>
    </row>
    <row r="15923" spans="21:25" x14ac:dyDescent="0.2">
      <c r="U15923" s="55"/>
      <c r="V15923" s="53"/>
      <c r="W15923" s="53"/>
      <c r="X15923" s="53"/>
      <c r="Y15923" s="55"/>
    </row>
    <row r="15924" spans="21:25" x14ac:dyDescent="0.2">
      <c r="U15924" s="55"/>
      <c r="V15924" s="53"/>
      <c r="W15924" s="53"/>
      <c r="X15924" s="53"/>
      <c r="Y15924" s="55"/>
    </row>
    <row r="15925" spans="21:25" x14ac:dyDescent="0.2">
      <c r="U15925" s="55"/>
      <c r="V15925" s="53"/>
      <c r="W15925" s="53"/>
      <c r="X15925" s="53"/>
      <c r="Y15925" s="55"/>
    </row>
    <row r="15926" spans="21:25" x14ac:dyDescent="0.2">
      <c r="U15926" s="55"/>
      <c r="V15926" s="53"/>
      <c r="W15926" s="53"/>
      <c r="X15926" s="53"/>
      <c r="Y15926" s="55"/>
    </row>
    <row r="15927" spans="21:25" x14ac:dyDescent="0.2">
      <c r="U15927" s="55"/>
      <c r="V15927" s="53"/>
      <c r="W15927" s="53"/>
      <c r="X15927" s="53"/>
      <c r="Y15927" s="55"/>
    </row>
    <row r="15928" spans="21:25" x14ac:dyDescent="0.2">
      <c r="U15928" s="55"/>
      <c r="V15928" s="53"/>
      <c r="W15928" s="53"/>
      <c r="X15928" s="53"/>
      <c r="Y15928" s="55"/>
    </row>
    <row r="15929" spans="21:25" x14ac:dyDescent="0.2">
      <c r="U15929" s="55"/>
      <c r="V15929" s="53"/>
      <c r="W15929" s="53"/>
      <c r="X15929" s="53"/>
      <c r="Y15929" s="55"/>
    </row>
    <row r="15930" spans="21:25" x14ac:dyDescent="0.2">
      <c r="U15930" s="55"/>
      <c r="V15930" s="53"/>
      <c r="W15930" s="53"/>
      <c r="X15930" s="53"/>
      <c r="Y15930" s="55"/>
    </row>
    <row r="15931" spans="21:25" x14ac:dyDescent="0.2">
      <c r="U15931" s="55"/>
      <c r="V15931" s="53"/>
      <c r="W15931" s="53"/>
      <c r="X15931" s="53"/>
      <c r="Y15931" s="55"/>
    </row>
    <row r="15932" spans="21:25" x14ac:dyDescent="0.2">
      <c r="U15932" s="55"/>
      <c r="V15932" s="53"/>
      <c r="W15932" s="53"/>
      <c r="X15932" s="53"/>
      <c r="Y15932" s="55"/>
    </row>
    <row r="15933" spans="21:25" x14ac:dyDescent="0.2">
      <c r="U15933" s="55"/>
      <c r="V15933" s="53"/>
      <c r="W15933" s="53"/>
      <c r="X15933" s="53"/>
      <c r="Y15933" s="55"/>
    </row>
    <row r="15934" spans="21:25" x14ac:dyDescent="0.2">
      <c r="U15934" s="55"/>
      <c r="V15934" s="53"/>
      <c r="W15934" s="53"/>
      <c r="X15934" s="53"/>
      <c r="Y15934" s="55"/>
    </row>
    <row r="15935" spans="21:25" x14ac:dyDescent="0.2">
      <c r="U15935" s="55"/>
      <c r="V15935" s="53"/>
      <c r="W15935" s="53"/>
      <c r="X15935" s="53"/>
      <c r="Y15935" s="55"/>
    </row>
    <row r="15936" spans="21:25" x14ac:dyDescent="0.2">
      <c r="U15936" s="55"/>
      <c r="V15936" s="53"/>
      <c r="W15936" s="53"/>
      <c r="X15936" s="53"/>
      <c r="Y15936" s="55"/>
    </row>
    <row r="15937" spans="21:25" x14ac:dyDescent="0.2">
      <c r="U15937" s="55"/>
      <c r="V15937" s="53"/>
      <c r="W15937" s="53"/>
      <c r="X15937" s="53"/>
      <c r="Y15937" s="55"/>
    </row>
    <row r="15938" spans="21:25" x14ac:dyDescent="0.2">
      <c r="U15938" s="55"/>
      <c r="V15938" s="53"/>
      <c r="W15938" s="53"/>
      <c r="X15938" s="53"/>
      <c r="Y15938" s="55"/>
    </row>
    <row r="15939" spans="21:25" x14ac:dyDescent="0.2">
      <c r="U15939" s="55"/>
      <c r="V15939" s="53"/>
      <c r="W15939" s="53"/>
      <c r="X15939" s="53"/>
      <c r="Y15939" s="55"/>
    </row>
    <row r="15940" spans="21:25" x14ac:dyDescent="0.2">
      <c r="U15940" s="55"/>
      <c r="V15940" s="53"/>
      <c r="W15940" s="53"/>
      <c r="X15940" s="53"/>
      <c r="Y15940" s="55"/>
    </row>
    <row r="15941" spans="21:25" x14ac:dyDescent="0.2">
      <c r="U15941" s="55"/>
      <c r="V15941" s="53"/>
      <c r="W15941" s="53"/>
      <c r="X15941" s="53"/>
      <c r="Y15941" s="55"/>
    </row>
    <row r="15942" spans="21:25" x14ac:dyDescent="0.2">
      <c r="U15942" s="55"/>
      <c r="V15942" s="53"/>
      <c r="W15942" s="53"/>
      <c r="X15942" s="53"/>
      <c r="Y15942" s="55"/>
    </row>
    <row r="15943" spans="21:25" x14ac:dyDescent="0.2">
      <c r="U15943" s="55"/>
      <c r="V15943" s="53"/>
      <c r="W15943" s="53"/>
      <c r="X15943" s="53"/>
      <c r="Y15943" s="55"/>
    </row>
    <row r="15944" spans="21:25" x14ac:dyDescent="0.2">
      <c r="U15944" s="55"/>
      <c r="V15944" s="53"/>
      <c r="W15944" s="53"/>
      <c r="X15944" s="53"/>
      <c r="Y15944" s="55"/>
    </row>
    <row r="15945" spans="21:25" x14ac:dyDescent="0.2">
      <c r="U15945" s="55"/>
      <c r="V15945" s="53"/>
      <c r="W15945" s="53"/>
      <c r="X15945" s="53"/>
      <c r="Y15945" s="55"/>
    </row>
    <row r="15946" spans="21:25" x14ac:dyDescent="0.2">
      <c r="U15946" s="55"/>
      <c r="V15946" s="53"/>
      <c r="W15946" s="53"/>
      <c r="X15946" s="53"/>
      <c r="Y15946" s="55"/>
    </row>
    <row r="15947" spans="21:25" x14ac:dyDescent="0.2">
      <c r="U15947" s="55"/>
      <c r="V15947" s="53"/>
      <c r="W15947" s="53"/>
      <c r="X15947" s="53"/>
      <c r="Y15947" s="55"/>
    </row>
    <row r="15948" spans="21:25" x14ac:dyDescent="0.2">
      <c r="U15948" s="55"/>
      <c r="V15948" s="53"/>
      <c r="W15948" s="53"/>
      <c r="X15948" s="53"/>
      <c r="Y15948" s="55"/>
    </row>
    <row r="15949" spans="21:25" x14ac:dyDescent="0.2">
      <c r="U15949" s="55"/>
      <c r="V15949" s="53"/>
      <c r="W15949" s="53"/>
      <c r="X15949" s="53"/>
      <c r="Y15949" s="55"/>
    </row>
    <row r="15950" spans="21:25" x14ac:dyDescent="0.2">
      <c r="U15950" s="55"/>
      <c r="V15950" s="53"/>
      <c r="W15950" s="53"/>
      <c r="X15950" s="53"/>
      <c r="Y15950" s="55"/>
    </row>
    <row r="15951" spans="21:25" x14ac:dyDescent="0.2">
      <c r="U15951" s="55"/>
      <c r="V15951" s="53"/>
      <c r="W15951" s="53"/>
      <c r="X15951" s="53"/>
      <c r="Y15951" s="55"/>
    </row>
    <row r="15952" spans="21:25" x14ac:dyDescent="0.2">
      <c r="U15952" s="55"/>
      <c r="V15952" s="53"/>
      <c r="W15952" s="53"/>
      <c r="X15952" s="53"/>
      <c r="Y15952" s="55"/>
    </row>
    <row r="15953" spans="21:25" x14ac:dyDescent="0.2">
      <c r="U15953" s="55"/>
      <c r="V15953" s="53"/>
      <c r="W15953" s="53"/>
      <c r="X15953" s="53"/>
      <c r="Y15953" s="55"/>
    </row>
    <row r="15954" spans="21:25" x14ac:dyDescent="0.2">
      <c r="U15954" s="55"/>
      <c r="V15954" s="53"/>
      <c r="W15954" s="53"/>
      <c r="X15954" s="53"/>
      <c r="Y15954" s="55"/>
    </row>
    <row r="15955" spans="21:25" x14ac:dyDescent="0.2">
      <c r="U15955" s="55"/>
      <c r="V15955" s="53"/>
      <c r="W15955" s="53"/>
      <c r="X15955" s="53"/>
      <c r="Y15955" s="55"/>
    </row>
    <row r="15956" spans="21:25" x14ac:dyDescent="0.2">
      <c r="U15956" s="55"/>
      <c r="V15956" s="53"/>
      <c r="W15956" s="53"/>
      <c r="X15956" s="53"/>
      <c r="Y15956" s="55"/>
    </row>
    <row r="15957" spans="21:25" x14ac:dyDescent="0.2">
      <c r="U15957" s="55"/>
      <c r="V15957" s="53"/>
      <c r="W15957" s="53"/>
      <c r="X15957" s="53"/>
      <c r="Y15957" s="55"/>
    </row>
    <row r="15958" spans="21:25" x14ac:dyDescent="0.2">
      <c r="U15958" s="55"/>
      <c r="V15958" s="53"/>
      <c r="W15958" s="53"/>
      <c r="X15958" s="53"/>
      <c r="Y15958" s="55"/>
    </row>
    <row r="15959" spans="21:25" x14ac:dyDescent="0.2">
      <c r="U15959" s="55"/>
      <c r="V15959" s="53"/>
      <c r="W15959" s="53"/>
      <c r="X15959" s="53"/>
      <c r="Y15959" s="55"/>
    </row>
    <row r="15960" spans="21:25" x14ac:dyDescent="0.2">
      <c r="U15960" s="55"/>
      <c r="V15960" s="53"/>
      <c r="W15960" s="53"/>
      <c r="X15960" s="53"/>
      <c r="Y15960" s="55"/>
    </row>
    <row r="15961" spans="21:25" x14ac:dyDescent="0.2">
      <c r="U15961" s="55"/>
      <c r="V15961" s="53"/>
      <c r="W15961" s="53"/>
      <c r="X15961" s="53"/>
      <c r="Y15961" s="55"/>
    </row>
    <row r="15962" spans="21:25" x14ac:dyDescent="0.2">
      <c r="U15962" s="55"/>
      <c r="V15962" s="53"/>
      <c r="W15962" s="53"/>
      <c r="X15962" s="53"/>
      <c r="Y15962" s="55"/>
    </row>
    <row r="15963" spans="21:25" x14ac:dyDescent="0.2">
      <c r="U15963" s="55"/>
      <c r="V15963" s="53"/>
      <c r="W15963" s="53"/>
      <c r="X15963" s="53"/>
      <c r="Y15963" s="55"/>
    </row>
    <row r="15964" spans="21:25" x14ac:dyDescent="0.2">
      <c r="U15964" s="55"/>
      <c r="V15964" s="53"/>
      <c r="W15964" s="53"/>
      <c r="X15964" s="53"/>
      <c r="Y15964" s="55"/>
    </row>
    <row r="15965" spans="21:25" x14ac:dyDescent="0.2">
      <c r="U15965" s="55"/>
      <c r="V15965" s="53"/>
      <c r="W15965" s="53"/>
      <c r="X15965" s="53"/>
      <c r="Y15965" s="55"/>
    </row>
    <row r="15966" spans="21:25" x14ac:dyDescent="0.2">
      <c r="U15966" s="55"/>
      <c r="V15966" s="53"/>
      <c r="W15966" s="53"/>
      <c r="X15966" s="53"/>
      <c r="Y15966" s="55"/>
    </row>
    <row r="15967" spans="21:25" x14ac:dyDescent="0.2">
      <c r="U15967" s="55"/>
      <c r="V15967" s="53"/>
      <c r="W15967" s="53"/>
      <c r="X15967" s="53"/>
      <c r="Y15967" s="55"/>
    </row>
    <row r="15968" spans="21:25" x14ac:dyDescent="0.2">
      <c r="U15968" s="55"/>
      <c r="V15968" s="53"/>
      <c r="W15968" s="53"/>
      <c r="X15968" s="53"/>
      <c r="Y15968" s="55"/>
    </row>
    <row r="15969" spans="21:25" x14ac:dyDescent="0.2">
      <c r="U15969" s="55"/>
      <c r="V15969" s="53"/>
      <c r="W15969" s="53"/>
      <c r="X15969" s="53"/>
      <c r="Y15969" s="55"/>
    </row>
    <row r="15970" spans="21:25" x14ac:dyDescent="0.2">
      <c r="U15970" s="55"/>
      <c r="V15970" s="53"/>
      <c r="W15970" s="53"/>
      <c r="X15970" s="53"/>
      <c r="Y15970" s="55"/>
    </row>
    <row r="15971" spans="21:25" x14ac:dyDescent="0.2">
      <c r="U15971" s="55"/>
      <c r="V15971" s="53"/>
      <c r="W15971" s="53"/>
      <c r="X15971" s="53"/>
      <c r="Y15971" s="55"/>
    </row>
    <row r="15972" spans="21:25" x14ac:dyDescent="0.2">
      <c r="U15972" s="55"/>
      <c r="V15972" s="53"/>
      <c r="W15972" s="53"/>
      <c r="X15972" s="53"/>
      <c r="Y15972" s="55"/>
    </row>
    <row r="15973" spans="21:25" x14ac:dyDescent="0.2">
      <c r="U15973" s="55"/>
      <c r="V15973" s="53"/>
      <c r="W15973" s="53"/>
      <c r="X15973" s="53"/>
      <c r="Y15973" s="55"/>
    </row>
    <row r="15974" spans="21:25" x14ac:dyDescent="0.2">
      <c r="U15974" s="55"/>
      <c r="V15974" s="53"/>
      <c r="W15974" s="53"/>
      <c r="X15974" s="53"/>
      <c r="Y15974" s="55"/>
    </row>
    <row r="15975" spans="21:25" x14ac:dyDescent="0.2">
      <c r="U15975" s="55"/>
      <c r="V15975" s="53"/>
      <c r="W15975" s="53"/>
      <c r="X15975" s="53"/>
      <c r="Y15975" s="55"/>
    </row>
    <row r="15976" spans="21:25" x14ac:dyDescent="0.2">
      <c r="U15976" s="55"/>
      <c r="V15976" s="53"/>
      <c r="W15976" s="53"/>
      <c r="X15976" s="53"/>
      <c r="Y15976" s="55"/>
    </row>
    <row r="15977" spans="21:25" x14ac:dyDescent="0.2">
      <c r="U15977" s="55"/>
      <c r="V15977" s="53"/>
      <c r="W15977" s="53"/>
      <c r="X15977" s="53"/>
      <c r="Y15977" s="55"/>
    </row>
    <row r="15978" spans="21:25" x14ac:dyDescent="0.2">
      <c r="U15978" s="55"/>
      <c r="V15978" s="53"/>
      <c r="W15978" s="53"/>
      <c r="X15978" s="53"/>
      <c r="Y15978" s="55"/>
    </row>
    <row r="15979" spans="21:25" x14ac:dyDescent="0.2">
      <c r="U15979" s="55"/>
      <c r="V15979" s="53"/>
      <c r="W15979" s="53"/>
      <c r="X15979" s="53"/>
      <c r="Y15979" s="55"/>
    </row>
    <row r="15980" spans="21:25" x14ac:dyDescent="0.2">
      <c r="U15980" s="55"/>
      <c r="V15980" s="53"/>
      <c r="W15980" s="53"/>
      <c r="X15980" s="53"/>
      <c r="Y15980" s="55"/>
    </row>
    <row r="15981" spans="21:25" x14ac:dyDescent="0.2">
      <c r="U15981" s="55"/>
      <c r="V15981" s="53"/>
      <c r="W15981" s="53"/>
      <c r="X15981" s="53"/>
      <c r="Y15981" s="55"/>
    </row>
    <row r="15982" spans="21:25" x14ac:dyDescent="0.2">
      <c r="U15982" s="55"/>
      <c r="V15982" s="53"/>
      <c r="W15982" s="53"/>
      <c r="X15982" s="53"/>
      <c r="Y15982" s="55"/>
    </row>
    <row r="15983" spans="21:25" x14ac:dyDescent="0.2">
      <c r="U15983" s="55"/>
      <c r="V15983" s="53"/>
      <c r="W15983" s="53"/>
      <c r="X15983" s="53"/>
      <c r="Y15983" s="55"/>
    </row>
    <row r="15984" spans="21:25" x14ac:dyDescent="0.2">
      <c r="U15984" s="55"/>
      <c r="V15984" s="53"/>
      <c r="W15984" s="53"/>
      <c r="X15984" s="53"/>
      <c r="Y15984" s="55"/>
    </row>
    <row r="15985" spans="21:25" x14ac:dyDescent="0.2">
      <c r="U15985" s="55"/>
      <c r="V15985" s="53"/>
      <c r="W15985" s="53"/>
      <c r="X15985" s="53"/>
      <c r="Y15985" s="55"/>
    </row>
    <row r="15986" spans="21:25" x14ac:dyDescent="0.2">
      <c r="U15986" s="55"/>
      <c r="V15986" s="53"/>
      <c r="W15986" s="53"/>
      <c r="X15986" s="53"/>
      <c r="Y15986" s="55"/>
    </row>
    <row r="15987" spans="21:25" x14ac:dyDescent="0.2">
      <c r="U15987" s="55"/>
      <c r="V15987" s="53"/>
      <c r="W15987" s="53"/>
      <c r="X15987" s="53"/>
      <c r="Y15987" s="55"/>
    </row>
    <row r="15988" spans="21:25" x14ac:dyDescent="0.2">
      <c r="U15988" s="55"/>
      <c r="V15988" s="53"/>
      <c r="W15988" s="53"/>
      <c r="X15988" s="53"/>
      <c r="Y15988" s="55"/>
    </row>
    <row r="15989" spans="21:25" x14ac:dyDescent="0.2">
      <c r="U15989" s="55"/>
      <c r="V15989" s="53"/>
      <c r="W15989" s="53"/>
      <c r="X15989" s="53"/>
      <c r="Y15989" s="55"/>
    </row>
    <row r="15990" spans="21:25" x14ac:dyDescent="0.2">
      <c r="U15990" s="55"/>
      <c r="V15990" s="53"/>
      <c r="W15990" s="53"/>
      <c r="X15990" s="53"/>
      <c r="Y15990" s="55"/>
    </row>
    <row r="15991" spans="21:25" x14ac:dyDescent="0.2">
      <c r="U15991" s="55"/>
      <c r="V15991" s="53"/>
      <c r="W15991" s="53"/>
      <c r="X15991" s="53"/>
      <c r="Y15991" s="55"/>
    </row>
    <row r="15992" spans="21:25" x14ac:dyDescent="0.2">
      <c r="U15992" s="55"/>
      <c r="V15992" s="53"/>
      <c r="W15992" s="53"/>
      <c r="X15992" s="53"/>
      <c r="Y15992" s="55"/>
    </row>
    <row r="15993" spans="21:25" x14ac:dyDescent="0.2">
      <c r="U15993" s="55"/>
      <c r="V15993" s="53"/>
      <c r="W15993" s="53"/>
      <c r="X15993" s="53"/>
      <c r="Y15993" s="55"/>
    </row>
    <row r="15994" spans="21:25" x14ac:dyDescent="0.2">
      <c r="U15994" s="55"/>
      <c r="V15994" s="53"/>
      <c r="W15994" s="53"/>
      <c r="X15994" s="53"/>
      <c r="Y15994" s="55"/>
    </row>
    <row r="15995" spans="21:25" x14ac:dyDescent="0.2">
      <c r="U15995" s="55"/>
      <c r="V15995" s="53"/>
      <c r="W15995" s="53"/>
      <c r="X15995" s="53"/>
      <c r="Y15995" s="55"/>
    </row>
    <row r="15996" spans="21:25" x14ac:dyDescent="0.2">
      <c r="U15996" s="55"/>
      <c r="V15996" s="53"/>
      <c r="W15996" s="53"/>
      <c r="X15996" s="53"/>
      <c r="Y15996" s="55"/>
    </row>
    <row r="15997" spans="21:25" x14ac:dyDescent="0.2">
      <c r="U15997" s="55"/>
      <c r="V15997" s="53"/>
      <c r="W15997" s="53"/>
      <c r="X15997" s="53"/>
      <c r="Y15997" s="55"/>
    </row>
    <row r="15998" spans="21:25" x14ac:dyDescent="0.2">
      <c r="U15998" s="55"/>
      <c r="V15998" s="53"/>
      <c r="W15998" s="53"/>
      <c r="X15998" s="53"/>
      <c r="Y15998" s="55"/>
    </row>
    <row r="15999" spans="21:25" x14ac:dyDescent="0.2">
      <c r="U15999" s="55"/>
      <c r="V15999" s="53"/>
      <c r="W15999" s="53"/>
      <c r="X15999" s="53"/>
      <c r="Y15999" s="55"/>
    </row>
    <row r="16000" spans="21:25" x14ac:dyDescent="0.2">
      <c r="U16000" s="55"/>
      <c r="V16000" s="53"/>
      <c r="W16000" s="53"/>
      <c r="X16000" s="53"/>
      <c r="Y16000" s="55"/>
    </row>
    <row r="16001" spans="21:25" x14ac:dyDescent="0.2">
      <c r="U16001" s="55"/>
      <c r="V16001" s="53"/>
      <c r="W16001" s="53"/>
      <c r="X16001" s="53"/>
      <c r="Y16001" s="55"/>
    </row>
    <row r="16002" spans="21:25" x14ac:dyDescent="0.2">
      <c r="U16002" s="55"/>
      <c r="V16002" s="53"/>
      <c r="W16002" s="53"/>
      <c r="X16002" s="53"/>
      <c r="Y16002" s="55"/>
    </row>
    <row r="16003" spans="21:25" x14ac:dyDescent="0.2">
      <c r="U16003" s="55"/>
      <c r="V16003" s="53"/>
      <c r="W16003" s="53"/>
      <c r="X16003" s="53"/>
      <c r="Y16003" s="55"/>
    </row>
    <row r="16004" spans="21:25" x14ac:dyDescent="0.2">
      <c r="U16004" s="55"/>
      <c r="V16004" s="53"/>
      <c r="W16004" s="53"/>
      <c r="X16004" s="53"/>
      <c r="Y16004" s="55"/>
    </row>
    <row r="16005" spans="21:25" x14ac:dyDescent="0.2">
      <c r="U16005" s="55"/>
      <c r="V16005" s="53"/>
      <c r="W16005" s="53"/>
      <c r="X16005" s="53"/>
      <c r="Y16005" s="55"/>
    </row>
    <row r="16006" spans="21:25" x14ac:dyDescent="0.2">
      <c r="U16006" s="55"/>
      <c r="V16006" s="53"/>
      <c r="W16006" s="53"/>
      <c r="X16006" s="53"/>
      <c r="Y16006" s="55"/>
    </row>
    <row r="16007" spans="21:25" x14ac:dyDescent="0.2">
      <c r="U16007" s="55"/>
      <c r="V16007" s="53"/>
      <c r="W16007" s="53"/>
      <c r="X16007" s="53"/>
      <c r="Y16007" s="55"/>
    </row>
    <row r="16008" spans="21:25" x14ac:dyDescent="0.2">
      <c r="U16008" s="55"/>
      <c r="V16008" s="53"/>
      <c r="W16008" s="53"/>
      <c r="X16008" s="53"/>
      <c r="Y16008" s="55"/>
    </row>
    <row r="16009" spans="21:25" x14ac:dyDescent="0.2">
      <c r="U16009" s="55"/>
      <c r="V16009" s="53"/>
      <c r="W16009" s="53"/>
      <c r="X16009" s="53"/>
      <c r="Y16009" s="55"/>
    </row>
    <row r="16010" spans="21:25" x14ac:dyDescent="0.2">
      <c r="U16010" s="55"/>
      <c r="V16010" s="53"/>
      <c r="W16010" s="53"/>
      <c r="X16010" s="53"/>
      <c r="Y16010" s="55"/>
    </row>
    <row r="16011" spans="21:25" x14ac:dyDescent="0.2">
      <c r="U16011" s="55"/>
      <c r="V16011" s="53"/>
      <c r="W16011" s="53"/>
      <c r="X16011" s="53"/>
      <c r="Y16011" s="55"/>
    </row>
    <row r="16012" spans="21:25" x14ac:dyDescent="0.2">
      <c r="U16012" s="55"/>
      <c r="V16012" s="53"/>
      <c r="W16012" s="53"/>
      <c r="X16012" s="53"/>
      <c r="Y16012" s="55"/>
    </row>
    <row r="16013" spans="21:25" x14ac:dyDescent="0.2">
      <c r="U16013" s="55"/>
      <c r="V16013" s="53"/>
      <c r="W16013" s="53"/>
      <c r="X16013" s="53"/>
      <c r="Y16013" s="55"/>
    </row>
    <row r="16014" spans="21:25" x14ac:dyDescent="0.2">
      <c r="U16014" s="55"/>
      <c r="V16014" s="53"/>
      <c r="W16014" s="53"/>
      <c r="X16014" s="53"/>
      <c r="Y16014" s="55"/>
    </row>
    <row r="16015" spans="21:25" x14ac:dyDescent="0.2">
      <c r="U16015" s="55"/>
      <c r="V16015" s="53"/>
      <c r="W16015" s="53"/>
      <c r="X16015" s="53"/>
      <c r="Y16015" s="55"/>
    </row>
    <row r="16016" spans="21:25" x14ac:dyDescent="0.2">
      <c r="U16016" s="55"/>
      <c r="V16016" s="53"/>
      <c r="W16016" s="53"/>
      <c r="X16016" s="53"/>
      <c r="Y16016" s="55"/>
    </row>
    <row r="16017" spans="21:25" x14ac:dyDescent="0.2">
      <c r="U16017" s="55"/>
      <c r="V16017" s="53"/>
      <c r="W16017" s="53"/>
      <c r="X16017" s="53"/>
      <c r="Y16017" s="55"/>
    </row>
    <row r="16018" spans="21:25" x14ac:dyDescent="0.2">
      <c r="U16018" s="55"/>
      <c r="V16018" s="53"/>
      <c r="W16018" s="53"/>
      <c r="X16018" s="53"/>
      <c r="Y16018" s="55"/>
    </row>
    <row r="16019" spans="21:25" x14ac:dyDescent="0.2">
      <c r="U16019" s="55"/>
      <c r="V16019" s="53"/>
      <c r="W16019" s="53"/>
      <c r="X16019" s="53"/>
      <c r="Y16019" s="55"/>
    </row>
    <row r="16020" spans="21:25" x14ac:dyDescent="0.2">
      <c r="U16020" s="55"/>
      <c r="V16020" s="53"/>
      <c r="W16020" s="53"/>
      <c r="X16020" s="53"/>
      <c r="Y16020" s="55"/>
    </row>
    <row r="16021" spans="21:25" x14ac:dyDescent="0.2">
      <c r="U16021" s="55"/>
      <c r="V16021" s="53"/>
      <c r="W16021" s="53"/>
      <c r="X16021" s="53"/>
      <c r="Y16021" s="55"/>
    </row>
    <row r="16022" spans="21:25" x14ac:dyDescent="0.2">
      <c r="U16022" s="55"/>
      <c r="V16022" s="53"/>
      <c r="W16022" s="53"/>
      <c r="X16022" s="53"/>
      <c r="Y16022" s="55"/>
    </row>
    <row r="16023" spans="21:25" x14ac:dyDescent="0.2">
      <c r="U16023" s="55"/>
      <c r="V16023" s="53"/>
      <c r="W16023" s="53"/>
      <c r="X16023" s="53"/>
      <c r="Y16023" s="55"/>
    </row>
    <row r="16024" spans="21:25" x14ac:dyDescent="0.2">
      <c r="U16024" s="55"/>
      <c r="V16024" s="53"/>
      <c r="W16024" s="53"/>
      <c r="X16024" s="53"/>
      <c r="Y16024" s="55"/>
    </row>
    <row r="16025" spans="21:25" x14ac:dyDescent="0.2">
      <c r="U16025" s="55"/>
      <c r="V16025" s="53"/>
      <c r="W16025" s="53"/>
      <c r="X16025" s="53"/>
      <c r="Y16025" s="55"/>
    </row>
    <row r="16026" spans="21:25" x14ac:dyDescent="0.2">
      <c r="U16026" s="55"/>
      <c r="V16026" s="53"/>
      <c r="W16026" s="53"/>
      <c r="X16026" s="53"/>
      <c r="Y16026" s="55"/>
    </row>
    <row r="16027" spans="21:25" x14ac:dyDescent="0.2">
      <c r="U16027" s="55"/>
      <c r="V16027" s="53"/>
      <c r="W16027" s="53"/>
      <c r="X16027" s="53"/>
      <c r="Y16027" s="55"/>
    </row>
    <row r="16028" spans="21:25" x14ac:dyDescent="0.2">
      <c r="U16028" s="55"/>
      <c r="V16028" s="53"/>
      <c r="W16028" s="53"/>
      <c r="X16028" s="53"/>
      <c r="Y16028" s="55"/>
    </row>
    <row r="16029" spans="21:25" x14ac:dyDescent="0.2">
      <c r="U16029" s="55"/>
      <c r="V16029" s="53"/>
      <c r="W16029" s="53"/>
      <c r="X16029" s="53"/>
      <c r="Y16029" s="55"/>
    </row>
    <row r="16030" spans="21:25" x14ac:dyDescent="0.2">
      <c r="U16030" s="55"/>
      <c r="V16030" s="53"/>
      <c r="W16030" s="53"/>
      <c r="X16030" s="53"/>
      <c r="Y16030" s="55"/>
    </row>
    <row r="16031" spans="21:25" x14ac:dyDescent="0.2">
      <c r="U16031" s="55"/>
      <c r="V16031" s="53"/>
      <c r="W16031" s="53"/>
      <c r="X16031" s="53"/>
      <c r="Y16031" s="55"/>
    </row>
    <row r="16032" spans="21:25" x14ac:dyDescent="0.2">
      <c r="U16032" s="55"/>
      <c r="V16032" s="53"/>
      <c r="W16032" s="53"/>
      <c r="X16032" s="53"/>
      <c r="Y16032" s="55"/>
    </row>
    <row r="16033" spans="21:25" x14ac:dyDescent="0.2">
      <c r="U16033" s="55"/>
      <c r="V16033" s="53"/>
      <c r="W16033" s="53"/>
      <c r="X16033" s="53"/>
      <c r="Y16033" s="55"/>
    </row>
    <row r="16034" spans="21:25" x14ac:dyDescent="0.2">
      <c r="U16034" s="55"/>
      <c r="V16034" s="53"/>
      <c r="W16034" s="53"/>
      <c r="X16034" s="53"/>
      <c r="Y16034" s="55"/>
    </row>
    <row r="16035" spans="21:25" x14ac:dyDescent="0.2">
      <c r="U16035" s="55"/>
      <c r="V16035" s="53"/>
      <c r="W16035" s="53"/>
      <c r="X16035" s="53"/>
      <c r="Y16035" s="55"/>
    </row>
    <row r="16036" spans="21:25" x14ac:dyDescent="0.2">
      <c r="U16036" s="55"/>
      <c r="V16036" s="53"/>
      <c r="W16036" s="53"/>
      <c r="X16036" s="53"/>
      <c r="Y16036" s="55"/>
    </row>
    <row r="16037" spans="21:25" x14ac:dyDescent="0.2">
      <c r="U16037" s="55"/>
      <c r="V16037" s="53"/>
      <c r="W16037" s="53"/>
      <c r="X16037" s="53"/>
      <c r="Y16037" s="55"/>
    </row>
    <row r="16038" spans="21:25" x14ac:dyDescent="0.2">
      <c r="U16038" s="55"/>
      <c r="V16038" s="53"/>
      <c r="W16038" s="53"/>
      <c r="X16038" s="53"/>
      <c r="Y16038" s="55"/>
    </row>
    <row r="16039" spans="21:25" x14ac:dyDescent="0.2">
      <c r="U16039" s="55"/>
      <c r="V16039" s="53"/>
      <c r="W16039" s="53"/>
      <c r="X16039" s="53"/>
      <c r="Y16039" s="55"/>
    </row>
    <row r="16040" spans="21:25" x14ac:dyDescent="0.2">
      <c r="U16040" s="55"/>
      <c r="V16040" s="53"/>
      <c r="W16040" s="53"/>
      <c r="X16040" s="53"/>
      <c r="Y16040" s="55"/>
    </row>
    <row r="16041" spans="21:25" x14ac:dyDescent="0.2">
      <c r="U16041" s="55"/>
      <c r="V16041" s="53"/>
      <c r="W16041" s="53"/>
      <c r="X16041" s="53"/>
      <c r="Y16041" s="55"/>
    </row>
    <row r="16042" spans="21:25" x14ac:dyDescent="0.2">
      <c r="U16042" s="55"/>
      <c r="V16042" s="53"/>
      <c r="W16042" s="53"/>
      <c r="X16042" s="53"/>
      <c r="Y16042" s="55"/>
    </row>
    <row r="16043" spans="21:25" x14ac:dyDescent="0.2">
      <c r="U16043" s="55"/>
      <c r="V16043" s="53"/>
      <c r="W16043" s="53"/>
      <c r="X16043" s="53"/>
      <c r="Y16043" s="55"/>
    </row>
    <row r="16044" spans="21:25" x14ac:dyDescent="0.2">
      <c r="U16044" s="55"/>
      <c r="V16044" s="53"/>
      <c r="W16044" s="53"/>
      <c r="X16044" s="53"/>
      <c r="Y16044" s="55"/>
    </row>
    <row r="16045" spans="21:25" x14ac:dyDescent="0.2">
      <c r="U16045" s="55"/>
      <c r="V16045" s="53"/>
      <c r="W16045" s="53"/>
      <c r="X16045" s="53"/>
      <c r="Y16045" s="55"/>
    </row>
    <row r="16046" spans="21:25" x14ac:dyDescent="0.2">
      <c r="U16046" s="55"/>
      <c r="V16046" s="53"/>
      <c r="W16046" s="53"/>
      <c r="X16046" s="53"/>
      <c r="Y16046" s="55"/>
    </row>
    <row r="16047" spans="21:25" x14ac:dyDescent="0.2">
      <c r="U16047" s="55"/>
      <c r="V16047" s="53"/>
      <c r="W16047" s="53"/>
      <c r="X16047" s="53"/>
      <c r="Y16047" s="55"/>
    </row>
    <row r="16048" spans="21:25" x14ac:dyDescent="0.2">
      <c r="U16048" s="55"/>
      <c r="V16048" s="53"/>
      <c r="W16048" s="53"/>
      <c r="X16048" s="53"/>
      <c r="Y16048" s="55"/>
    </row>
    <row r="16049" spans="21:25" x14ac:dyDescent="0.2">
      <c r="U16049" s="55"/>
      <c r="V16049" s="53"/>
      <c r="W16049" s="53"/>
      <c r="X16049" s="53"/>
      <c r="Y16049" s="55"/>
    </row>
    <row r="16050" spans="21:25" x14ac:dyDescent="0.2">
      <c r="U16050" s="55"/>
      <c r="V16050" s="53"/>
      <c r="W16050" s="53"/>
      <c r="X16050" s="53"/>
      <c r="Y16050" s="55"/>
    </row>
    <row r="16051" spans="21:25" x14ac:dyDescent="0.2">
      <c r="U16051" s="55"/>
      <c r="V16051" s="53"/>
      <c r="W16051" s="53"/>
      <c r="X16051" s="53"/>
      <c r="Y16051" s="55"/>
    </row>
    <row r="16052" spans="21:25" x14ac:dyDescent="0.2">
      <c r="U16052" s="55"/>
      <c r="V16052" s="53"/>
      <c r="W16052" s="53"/>
      <c r="X16052" s="53"/>
      <c r="Y16052" s="55"/>
    </row>
    <row r="16053" spans="21:25" x14ac:dyDescent="0.2">
      <c r="U16053" s="55"/>
      <c r="V16053" s="53"/>
      <c r="W16053" s="53"/>
      <c r="X16053" s="53"/>
      <c r="Y16053" s="55"/>
    </row>
    <row r="16054" spans="21:25" x14ac:dyDescent="0.2">
      <c r="U16054" s="55"/>
      <c r="V16054" s="53"/>
      <c r="W16054" s="53"/>
      <c r="X16054" s="53"/>
      <c r="Y16054" s="55"/>
    </row>
    <row r="16055" spans="21:25" x14ac:dyDescent="0.2">
      <c r="U16055" s="55"/>
      <c r="V16055" s="53"/>
      <c r="W16055" s="53"/>
      <c r="X16055" s="53"/>
      <c r="Y16055" s="55"/>
    </row>
    <row r="16056" spans="21:25" x14ac:dyDescent="0.2">
      <c r="U16056" s="55"/>
      <c r="V16056" s="53"/>
      <c r="W16056" s="53"/>
      <c r="X16056" s="53"/>
      <c r="Y16056" s="55"/>
    </row>
    <row r="16057" spans="21:25" x14ac:dyDescent="0.2">
      <c r="U16057" s="55"/>
      <c r="V16057" s="53"/>
      <c r="W16057" s="53"/>
      <c r="X16057" s="53"/>
      <c r="Y16057" s="55"/>
    </row>
    <row r="16058" spans="21:25" x14ac:dyDescent="0.2">
      <c r="U16058" s="55"/>
      <c r="V16058" s="53"/>
      <c r="W16058" s="53"/>
      <c r="X16058" s="53"/>
      <c r="Y16058" s="55"/>
    </row>
    <row r="16059" spans="21:25" x14ac:dyDescent="0.2">
      <c r="U16059" s="55"/>
      <c r="V16059" s="53"/>
      <c r="W16059" s="53"/>
      <c r="X16059" s="53"/>
      <c r="Y16059" s="55"/>
    </row>
    <row r="16060" spans="21:25" x14ac:dyDescent="0.2">
      <c r="U16060" s="55"/>
      <c r="V16060" s="53"/>
      <c r="W16060" s="53"/>
      <c r="X16060" s="53"/>
      <c r="Y16060" s="55"/>
    </row>
    <row r="16061" spans="21:25" x14ac:dyDescent="0.2">
      <c r="U16061" s="55"/>
      <c r="V16061" s="53"/>
      <c r="W16061" s="53"/>
      <c r="X16061" s="53"/>
      <c r="Y16061" s="55"/>
    </row>
    <row r="16062" spans="21:25" x14ac:dyDescent="0.2">
      <c r="U16062" s="55"/>
      <c r="V16062" s="53"/>
      <c r="W16062" s="53"/>
      <c r="X16062" s="53"/>
      <c r="Y16062" s="55"/>
    </row>
    <row r="16063" spans="21:25" x14ac:dyDescent="0.2">
      <c r="U16063" s="55"/>
      <c r="V16063" s="53"/>
      <c r="W16063" s="53"/>
      <c r="X16063" s="53"/>
      <c r="Y16063" s="55"/>
    </row>
    <row r="16064" spans="21:25" x14ac:dyDescent="0.2">
      <c r="U16064" s="55"/>
      <c r="V16064" s="53"/>
      <c r="W16064" s="53"/>
      <c r="X16064" s="53"/>
      <c r="Y16064" s="55"/>
    </row>
    <row r="16065" spans="21:25" x14ac:dyDescent="0.2">
      <c r="U16065" s="55"/>
      <c r="V16065" s="53"/>
      <c r="W16065" s="53"/>
      <c r="X16065" s="53"/>
      <c r="Y16065" s="55"/>
    </row>
    <row r="16066" spans="21:25" x14ac:dyDescent="0.2">
      <c r="U16066" s="55"/>
      <c r="V16066" s="53"/>
      <c r="W16066" s="53"/>
      <c r="X16066" s="53"/>
      <c r="Y16066" s="55"/>
    </row>
    <row r="16067" spans="21:25" x14ac:dyDescent="0.2">
      <c r="U16067" s="55"/>
      <c r="V16067" s="53"/>
      <c r="W16067" s="53"/>
      <c r="X16067" s="53"/>
      <c r="Y16067" s="55"/>
    </row>
    <row r="16068" spans="21:25" x14ac:dyDescent="0.2">
      <c r="U16068" s="55"/>
      <c r="V16068" s="53"/>
      <c r="W16068" s="53"/>
      <c r="X16068" s="53"/>
      <c r="Y16068" s="55"/>
    </row>
    <row r="16069" spans="21:25" x14ac:dyDescent="0.2">
      <c r="U16069" s="55"/>
      <c r="V16069" s="53"/>
      <c r="W16069" s="53"/>
      <c r="X16069" s="53"/>
      <c r="Y16069" s="55"/>
    </row>
    <row r="16070" spans="21:25" x14ac:dyDescent="0.2">
      <c r="U16070" s="55"/>
      <c r="V16070" s="53"/>
      <c r="W16070" s="53"/>
      <c r="X16070" s="53"/>
      <c r="Y16070" s="55"/>
    </row>
    <row r="16071" spans="21:25" x14ac:dyDescent="0.2">
      <c r="U16071" s="55"/>
      <c r="V16071" s="53"/>
      <c r="W16071" s="53"/>
      <c r="X16071" s="53"/>
      <c r="Y16071" s="55"/>
    </row>
    <row r="16072" spans="21:25" x14ac:dyDescent="0.2">
      <c r="U16072" s="55"/>
      <c r="V16072" s="53"/>
      <c r="W16072" s="53"/>
      <c r="X16072" s="53"/>
      <c r="Y16072" s="55"/>
    </row>
    <row r="16073" spans="21:25" x14ac:dyDescent="0.2">
      <c r="U16073" s="55"/>
      <c r="V16073" s="53"/>
      <c r="W16073" s="53"/>
      <c r="X16073" s="53"/>
      <c r="Y16073" s="55"/>
    </row>
    <row r="16074" spans="21:25" x14ac:dyDescent="0.2">
      <c r="U16074" s="55"/>
      <c r="V16074" s="53"/>
      <c r="W16074" s="53"/>
      <c r="X16074" s="53"/>
      <c r="Y16074" s="55"/>
    </row>
    <row r="16075" spans="21:25" x14ac:dyDescent="0.2">
      <c r="U16075" s="55"/>
      <c r="V16075" s="53"/>
      <c r="W16075" s="53"/>
      <c r="X16075" s="53"/>
      <c r="Y16075" s="55"/>
    </row>
    <row r="16076" spans="21:25" x14ac:dyDescent="0.2">
      <c r="U16076" s="55"/>
      <c r="V16076" s="53"/>
      <c r="W16076" s="53"/>
      <c r="X16076" s="53"/>
      <c r="Y16076" s="55"/>
    </row>
    <row r="16077" spans="21:25" x14ac:dyDescent="0.2">
      <c r="U16077" s="55"/>
      <c r="V16077" s="53"/>
      <c r="W16077" s="53"/>
      <c r="X16077" s="53"/>
      <c r="Y16077" s="55"/>
    </row>
    <row r="16078" spans="21:25" x14ac:dyDescent="0.2">
      <c r="U16078" s="55"/>
      <c r="V16078" s="53"/>
      <c r="W16078" s="53"/>
      <c r="X16078" s="53"/>
      <c r="Y16078" s="55"/>
    </row>
    <row r="16079" spans="21:25" x14ac:dyDescent="0.2">
      <c r="U16079" s="55"/>
      <c r="V16079" s="53"/>
      <c r="W16079" s="53"/>
      <c r="X16079" s="53"/>
      <c r="Y16079" s="55"/>
    </row>
    <row r="16080" spans="21:25" x14ac:dyDescent="0.2">
      <c r="U16080" s="55"/>
      <c r="V16080" s="53"/>
      <c r="W16080" s="53"/>
      <c r="X16080" s="53"/>
      <c r="Y16080" s="55"/>
    </row>
    <row r="16081" spans="21:25" x14ac:dyDescent="0.2">
      <c r="U16081" s="55"/>
      <c r="V16081" s="53"/>
      <c r="W16081" s="53"/>
      <c r="X16081" s="53"/>
      <c r="Y16081" s="55"/>
    </row>
    <row r="16082" spans="21:25" x14ac:dyDescent="0.2">
      <c r="U16082" s="55"/>
      <c r="V16082" s="53"/>
      <c r="W16082" s="53"/>
      <c r="X16082" s="53"/>
      <c r="Y16082" s="55"/>
    </row>
    <row r="16083" spans="21:25" x14ac:dyDescent="0.2">
      <c r="U16083" s="55"/>
      <c r="V16083" s="53"/>
      <c r="W16083" s="53"/>
      <c r="X16083" s="53"/>
      <c r="Y16083" s="55"/>
    </row>
    <row r="16084" spans="21:25" x14ac:dyDescent="0.2">
      <c r="U16084" s="55"/>
      <c r="V16084" s="53"/>
      <c r="W16084" s="53"/>
      <c r="X16084" s="53"/>
      <c r="Y16084" s="55"/>
    </row>
    <row r="16085" spans="21:25" x14ac:dyDescent="0.2">
      <c r="U16085" s="55"/>
      <c r="V16085" s="53"/>
      <c r="W16085" s="53"/>
      <c r="X16085" s="53"/>
      <c r="Y16085" s="55"/>
    </row>
    <row r="16086" spans="21:25" x14ac:dyDescent="0.2">
      <c r="U16086" s="55"/>
      <c r="V16086" s="53"/>
      <c r="W16086" s="53"/>
      <c r="X16086" s="53"/>
      <c r="Y16086" s="55"/>
    </row>
    <row r="16087" spans="21:25" x14ac:dyDescent="0.2">
      <c r="U16087" s="55"/>
      <c r="V16087" s="53"/>
      <c r="W16087" s="53"/>
      <c r="X16087" s="53"/>
      <c r="Y16087" s="55"/>
    </row>
    <row r="16088" spans="21:25" x14ac:dyDescent="0.2">
      <c r="U16088" s="55"/>
      <c r="V16088" s="53"/>
      <c r="W16088" s="53"/>
      <c r="X16088" s="53"/>
      <c r="Y16088" s="55"/>
    </row>
    <row r="16089" spans="21:25" x14ac:dyDescent="0.2">
      <c r="U16089" s="55"/>
      <c r="V16089" s="53"/>
      <c r="W16089" s="53"/>
      <c r="X16089" s="53"/>
      <c r="Y16089" s="55"/>
    </row>
    <row r="16090" spans="21:25" x14ac:dyDescent="0.2">
      <c r="U16090" s="55"/>
      <c r="V16090" s="53"/>
      <c r="W16090" s="53"/>
      <c r="X16090" s="53"/>
      <c r="Y16090" s="55"/>
    </row>
    <row r="16091" spans="21:25" x14ac:dyDescent="0.2">
      <c r="U16091" s="55"/>
      <c r="V16091" s="53"/>
      <c r="W16091" s="53"/>
      <c r="X16091" s="53"/>
      <c r="Y16091" s="55"/>
    </row>
    <row r="16092" spans="21:25" x14ac:dyDescent="0.2">
      <c r="U16092" s="55"/>
      <c r="V16092" s="53"/>
      <c r="W16092" s="53"/>
      <c r="X16092" s="53"/>
      <c r="Y16092" s="55"/>
    </row>
    <row r="16093" spans="21:25" x14ac:dyDescent="0.2">
      <c r="U16093" s="55"/>
      <c r="V16093" s="53"/>
      <c r="W16093" s="53"/>
      <c r="X16093" s="53"/>
      <c r="Y16093" s="55"/>
    </row>
    <row r="16094" spans="21:25" x14ac:dyDescent="0.2">
      <c r="U16094" s="55"/>
      <c r="V16094" s="53"/>
      <c r="W16094" s="53"/>
      <c r="X16094" s="53"/>
      <c r="Y16094" s="55"/>
    </row>
    <row r="16095" spans="21:25" x14ac:dyDescent="0.2">
      <c r="U16095" s="55"/>
      <c r="V16095" s="53"/>
      <c r="W16095" s="53"/>
      <c r="X16095" s="53"/>
      <c r="Y16095" s="55"/>
    </row>
    <row r="16096" spans="21:25" x14ac:dyDescent="0.2">
      <c r="U16096" s="55"/>
      <c r="V16096" s="53"/>
      <c r="W16096" s="53"/>
      <c r="X16096" s="53"/>
      <c r="Y16096" s="55"/>
    </row>
    <row r="16097" spans="21:25" x14ac:dyDescent="0.2">
      <c r="U16097" s="55"/>
      <c r="V16097" s="53"/>
      <c r="W16097" s="53"/>
      <c r="X16097" s="53"/>
      <c r="Y16097" s="55"/>
    </row>
    <row r="16098" spans="21:25" x14ac:dyDescent="0.2">
      <c r="U16098" s="55"/>
      <c r="V16098" s="53"/>
      <c r="W16098" s="53"/>
      <c r="X16098" s="53"/>
      <c r="Y16098" s="55"/>
    </row>
    <row r="16099" spans="21:25" x14ac:dyDescent="0.2">
      <c r="U16099" s="55"/>
      <c r="V16099" s="53"/>
      <c r="W16099" s="53"/>
      <c r="X16099" s="53"/>
      <c r="Y16099" s="55"/>
    </row>
    <row r="16100" spans="21:25" x14ac:dyDescent="0.2">
      <c r="U16100" s="55"/>
      <c r="V16100" s="53"/>
      <c r="W16100" s="53"/>
      <c r="X16100" s="53"/>
      <c r="Y16100" s="55"/>
    </row>
    <row r="16101" spans="21:25" x14ac:dyDescent="0.2">
      <c r="U16101" s="55"/>
      <c r="V16101" s="53"/>
      <c r="W16101" s="53"/>
      <c r="X16101" s="53"/>
      <c r="Y16101" s="55"/>
    </row>
    <row r="16102" spans="21:25" x14ac:dyDescent="0.2">
      <c r="U16102" s="55"/>
      <c r="V16102" s="53"/>
      <c r="W16102" s="53"/>
      <c r="X16102" s="53"/>
      <c r="Y16102" s="55"/>
    </row>
    <row r="16103" spans="21:25" x14ac:dyDescent="0.2">
      <c r="U16103" s="55"/>
      <c r="V16103" s="53"/>
      <c r="W16103" s="53"/>
      <c r="X16103" s="53"/>
      <c r="Y16103" s="55"/>
    </row>
    <row r="16104" spans="21:25" x14ac:dyDescent="0.2">
      <c r="U16104" s="55"/>
      <c r="V16104" s="53"/>
      <c r="W16104" s="53"/>
      <c r="X16104" s="53"/>
      <c r="Y16104" s="55"/>
    </row>
    <row r="16105" spans="21:25" x14ac:dyDescent="0.2">
      <c r="U16105" s="55"/>
      <c r="V16105" s="53"/>
      <c r="W16105" s="53"/>
      <c r="X16105" s="53"/>
      <c r="Y16105" s="55"/>
    </row>
    <row r="16106" spans="21:25" x14ac:dyDescent="0.2">
      <c r="U16106" s="55"/>
      <c r="V16106" s="53"/>
      <c r="W16106" s="53"/>
      <c r="X16106" s="53"/>
      <c r="Y16106" s="55"/>
    </row>
    <row r="16107" spans="21:25" x14ac:dyDescent="0.2">
      <c r="U16107" s="55"/>
      <c r="V16107" s="53"/>
      <c r="W16107" s="53"/>
      <c r="X16107" s="53"/>
      <c r="Y16107" s="55"/>
    </row>
    <row r="16108" spans="21:25" x14ac:dyDescent="0.2">
      <c r="U16108" s="55"/>
      <c r="V16108" s="53"/>
      <c r="W16108" s="53"/>
      <c r="X16108" s="53"/>
      <c r="Y16108" s="55"/>
    </row>
    <row r="16109" spans="21:25" x14ac:dyDescent="0.2">
      <c r="U16109" s="55"/>
      <c r="V16109" s="53"/>
      <c r="W16109" s="53"/>
      <c r="X16109" s="53"/>
      <c r="Y16109" s="55"/>
    </row>
    <row r="16110" spans="21:25" x14ac:dyDescent="0.2">
      <c r="U16110" s="55"/>
      <c r="V16110" s="53"/>
      <c r="W16110" s="53"/>
      <c r="X16110" s="53"/>
      <c r="Y16110" s="55"/>
    </row>
    <row r="16111" spans="21:25" x14ac:dyDescent="0.2">
      <c r="U16111" s="55"/>
      <c r="V16111" s="53"/>
      <c r="W16111" s="53"/>
      <c r="X16111" s="53"/>
      <c r="Y16111" s="55"/>
    </row>
    <row r="16112" spans="21:25" x14ac:dyDescent="0.2">
      <c r="U16112" s="55"/>
      <c r="V16112" s="53"/>
      <c r="W16112" s="53"/>
      <c r="X16112" s="53"/>
      <c r="Y16112" s="55"/>
    </row>
    <row r="16113" spans="21:25" x14ac:dyDescent="0.2">
      <c r="U16113" s="55"/>
      <c r="V16113" s="53"/>
      <c r="W16113" s="53"/>
      <c r="X16113" s="53"/>
      <c r="Y16113" s="55"/>
    </row>
    <row r="16114" spans="21:25" x14ac:dyDescent="0.2">
      <c r="U16114" s="55"/>
      <c r="V16114" s="53"/>
      <c r="W16114" s="53"/>
      <c r="X16114" s="53"/>
      <c r="Y16114" s="55"/>
    </row>
    <row r="16115" spans="21:25" x14ac:dyDescent="0.2">
      <c r="U16115" s="55"/>
      <c r="V16115" s="53"/>
      <c r="W16115" s="53"/>
      <c r="X16115" s="53"/>
      <c r="Y16115" s="55"/>
    </row>
    <row r="16116" spans="21:25" x14ac:dyDescent="0.2">
      <c r="U16116" s="55"/>
      <c r="V16116" s="53"/>
      <c r="W16116" s="53"/>
      <c r="X16116" s="53"/>
      <c r="Y16116" s="55"/>
    </row>
    <row r="16117" spans="21:25" x14ac:dyDescent="0.2">
      <c r="U16117" s="55"/>
      <c r="V16117" s="53"/>
      <c r="W16117" s="53"/>
      <c r="X16117" s="53"/>
      <c r="Y16117" s="55"/>
    </row>
    <row r="16118" spans="21:25" x14ac:dyDescent="0.2">
      <c r="U16118" s="55"/>
      <c r="V16118" s="53"/>
      <c r="W16118" s="53"/>
      <c r="X16118" s="53"/>
      <c r="Y16118" s="55"/>
    </row>
    <row r="16119" spans="21:25" x14ac:dyDescent="0.2">
      <c r="U16119" s="55"/>
      <c r="V16119" s="53"/>
      <c r="W16119" s="53"/>
      <c r="X16119" s="53"/>
      <c r="Y16119" s="55"/>
    </row>
    <row r="16120" spans="21:25" x14ac:dyDescent="0.2">
      <c r="U16120" s="55"/>
      <c r="V16120" s="53"/>
      <c r="W16120" s="53"/>
      <c r="X16120" s="53"/>
      <c r="Y16120" s="55"/>
    </row>
    <row r="16121" spans="21:25" x14ac:dyDescent="0.2">
      <c r="U16121" s="55"/>
      <c r="V16121" s="53"/>
      <c r="W16121" s="53"/>
      <c r="X16121" s="53"/>
      <c r="Y16121" s="55"/>
    </row>
    <row r="16122" spans="21:25" x14ac:dyDescent="0.2">
      <c r="U16122" s="55"/>
      <c r="V16122" s="53"/>
      <c r="W16122" s="53"/>
      <c r="X16122" s="53"/>
      <c r="Y16122" s="55"/>
    </row>
    <row r="16123" spans="21:25" x14ac:dyDescent="0.2">
      <c r="U16123" s="55"/>
      <c r="V16123" s="53"/>
      <c r="W16123" s="53"/>
      <c r="X16123" s="53"/>
      <c r="Y16123" s="55"/>
    </row>
    <row r="16124" spans="21:25" x14ac:dyDescent="0.2">
      <c r="U16124" s="55"/>
      <c r="V16124" s="53"/>
      <c r="W16124" s="53"/>
      <c r="X16124" s="53"/>
      <c r="Y16124" s="55"/>
    </row>
    <row r="16125" spans="21:25" x14ac:dyDescent="0.2">
      <c r="U16125" s="55"/>
      <c r="V16125" s="53"/>
      <c r="W16125" s="53"/>
      <c r="X16125" s="53"/>
      <c r="Y16125" s="55"/>
    </row>
    <row r="16126" spans="21:25" x14ac:dyDescent="0.2">
      <c r="U16126" s="55"/>
      <c r="V16126" s="53"/>
      <c r="W16126" s="53"/>
      <c r="X16126" s="53"/>
      <c r="Y16126" s="55"/>
    </row>
    <row r="16127" spans="21:25" x14ac:dyDescent="0.2">
      <c r="U16127" s="55"/>
      <c r="V16127" s="53"/>
      <c r="W16127" s="53"/>
      <c r="X16127" s="53"/>
      <c r="Y16127" s="55"/>
    </row>
    <row r="16128" spans="21:25" x14ac:dyDescent="0.2">
      <c r="U16128" s="55"/>
      <c r="V16128" s="53"/>
      <c r="W16128" s="53"/>
      <c r="X16128" s="53"/>
      <c r="Y16128" s="55"/>
    </row>
    <row r="16129" spans="21:25" x14ac:dyDescent="0.2">
      <c r="U16129" s="55"/>
      <c r="V16129" s="53"/>
      <c r="W16129" s="53"/>
      <c r="X16129" s="53"/>
      <c r="Y16129" s="55"/>
    </row>
    <row r="16130" spans="21:25" x14ac:dyDescent="0.2">
      <c r="U16130" s="55"/>
      <c r="V16130" s="53"/>
      <c r="W16130" s="53"/>
      <c r="X16130" s="53"/>
      <c r="Y16130" s="55"/>
    </row>
    <row r="16131" spans="21:25" x14ac:dyDescent="0.2">
      <c r="U16131" s="55"/>
      <c r="V16131" s="53"/>
      <c r="W16131" s="53"/>
      <c r="X16131" s="53"/>
      <c r="Y16131" s="55"/>
    </row>
    <row r="16132" spans="21:25" x14ac:dyDescent="0.2">
      <c r="U16132" s="55"/>
      <c r="V16132" s="53"/>
      <c r="W16132" s="53"/>
      <c r="X16132" s="53"/>
      <c r="Y16132" s="55"/>
    </row>
    <row r="16133" spans="21:25" x14ac:dyDescent="0.2">
      <c r="U16133" s="55"/>
      <c r="V16133" s="53"/>
      <c r="W16133" s="53"/>
      <c r="X16133" s="53"/>
      <c r="Y16133" s="55"/>
    </row>
    <row r="16134" spans="21:25" x14ac:dyDescent="0.2">
      <c r="U16134" s="55"/>
      <c r="V16134" s="53"/>
      <c r="W16134" s="53"/>
      <c r="X16134" s="53"/>
      <c r="Y16134" s="55"/>
    </row>
    <row r="16135" spans="21:25" x14ac:dyDescent="0.2">
      <c r="U16135" s="55"/>
      <c r="V16135" s="53"/>
      <c r="W16135" s="53"/>
      <c r="X16135" s="53"/>
      <c r="Y16135" s="55"/>
    </row>
    <row r="16136" spans="21:25" x14ac:dyDescent="0.2">
      <c r="U16136" s="55"/>
      <c r="V16136" s="53"/>
      <c r="W16136" s="53"/>
      <c r="X16136" s="53"/>
      <c r="Y16136" s="55"/>
    </row>
    <row r="16137" spans="21:25" x14ac:dyDescent="0.2">
      <c r="U16137" s="55"/>
      <c r="V16137" s="53"/>
      <c r="W16137" s="53"/>
      <c r="X16137" s="53"/>
      <c r="Y16137" s="55"/>
    </row>
    <row r="16138" spans="21:25" x14ac:dyDescent="0.2">
      <c r="U16138" s="55"/>
      <c r="V16138" s="53"/>
      <c r="W16138" s="53"/>
      <c r="X16138" s="53"/>
      <c r="Y16138" s="55"/>
    </row>
    <row r="16139" spans="21:25" x14ac:dyDescent="0.2">
      <c r="U16139" s="55"/>
      <c r="V16139" s="53"/>
      <c r="W16139" s="53"/>
      <c r="X16139" s="53"/>
      <c r="Y16139" s="55"/>
    </row>
    <row r="16140" spans="21:25" x14ac:dyDescent="0.2">
      <c r="U16140" s="55"/>
      <c r="V16140" s="53"/>
      <c r="W16140" s="53"/>
      <c r="X16140" s="53"/>
      <c r="Y16140" s="55"/>
    </row>
    <row r="16141" spans="21:25" x14ac:dyDescent="0.2">
      <c r="U16141" s="55"/>
      <c r="V16141" s="53"/>
      <c r="W16141" s="53"/>
      <c r="X16141" s="53"/>
      <c r="Y16141" s="55"/>
    </row>
    <row r="16142" spans="21:25" x14ac:dyDescent="0.2">
      <c r="U16142" s="55"/>
      <c r="V16142" s="53"/>
      <c r="W16142" s="53"/>
      <c r="X16142" s="53"/>
      <c r="Y16142" s="55"/>
    </row>
    <row r="16143" spans="21:25" x14ac:dyDescent="0.2">
      <c r="U16143" s="55"/>
      <c r="V16143" s="53"/>
      <c r="W16143" s="53"/>
      <c r="X16143" s="53"/>
      <c r="Y16143" s="55"/>
    </row>
    <row r="16144" spans="21:25" x14ac:dyDescent="0.2">
      <c r="U16144" s="55"/>
      <c r="V16144" s="53"/>
      <c r="W16144" s="53"/>
      <c r="X16144" s="53"/>
      <c r="Y16144" s="55"/>
    </row>
    <row r="16145" spans="21:25" x14ac:dyDescent="0.2">
      <c r="U16145" s="55"/>
      <c r="V16145" s="53"/>
      <c r="W16145" s="53"/>
      <c r="X16145" s="53"/>
      <c r="Y16145" s="55"/>
    </row>
    <row r="16146" spans="21:25" x14ac:dyDescent="0.2">
      <c r="U16146" s="55"/>
      <c r="V16146" s="53"/>
      <c r="W16146" s="53"/>
      <c r="X16146" s="53"/>
      <c r="Y16146" s="55"/>
    </row>
    <row r="16147" spans="21:25" x14ac:dyDescent="0.2">
      <c r="U16147" s="55"/>
      <c r="V16147" s="53"/>
      <c r="W16147" s="53"/>
      <c r="X16147" s="53"/>
      <c r="Y16147" s="55"/>
    </row>
    <row r="16148" spans="21:25" x14ac:dyDescent="0.2">
      <c r="U16148" s="55"/>
      <c r="V16148" s="53"/>
      <c r="W16148" s="53"/>
      <c r="X16148" s="53"/>
      <c r="Y16148" s="55"/>
    </row>
    <row r="16149" spans="21:25" x14ac:dyDescent="0.2">
      <c r="U16149" s="55"/>
      <c r="V16149" s="53"/>
      <c r="W16149" s="53"/>
      <c r="X16149" s="53"/>
      <c r="Y16149" s="55"/>
    </row>
    <row r="16150" spans="21:25" x14ac:dyDescent="0.2">
      <c r="U16150" s="55"/>
      <c r="V16150" s="53"/>
      <c r="W16150" s="53"/>
      <c r="X16150" s="53"/>
      <c r="Y16150" s="55"/>
    </row>
    <row r="16151" spans="21:25" x14ac:dyDescent="0.2">
      <c r="U16151" s="55"/>
      <c r="V16151" s="53"/>
      <c r="W16151" s="53"/>
      <c r="X16151" s="53"/>
      <c r="Y16151" s="55"/>
    </row>
    <row r="16152" spans="21:25" x14ac:dyDescent="0.2">
      <c r="U16152" s="55"/>
      <c r="V16152" s="53"/>
      <c r="W16152" s="53"/>
      <c r="X16152" s="53"/>
      <c r="Y16152" s="55"/>
    </row>
    <row r="16153" spans="21:25" x14ac:dyDescent="0.2">
      <c r="U16153" s="55"/>
      <c r="V16153" s="53"/>
      <c r="W16153" s="53"/>
      <c r="X16153" s="53"/>
      <c r="Y16153" s="55"/>
    </row>
    <row r="16154" spans="21:25" x14ac:dyDescent="0.2">
      <c r="U16154" s="55"/>
      <c r="V16154" s="53"/>
      <c r="W16154" s="53"/>
      <c r="X16154" s="53"/>
      <c r="Y16154" s="55"/>
    </row>
    <row r="16155" spans="21:25" x14ac:dyDescent="0.2">
      <c r="U16155" s="55"/>
      <c r="V16155" s="53"/>
      <c r="W16155" s="53"/>
      <c r="X16155" s="53"/>
      <c r="Y16155" s="55"/>
    </row>
    <row r="16156" spans="21:25" x14ac:dyDescent="0.2">
      <c r="U16156" s="55"/>
      <c r="V16156" s="53"/>
      <c r="W16156" s="53"/>
      <c r="X16156" s="53"/>
      <c r="Y16156" s="55"/>
    </row>
    <row r="16157" spans="21:25" x14ac:dyDescent="0.2">
      <c r="U16157" s="55"/>
      <c r="V16157" s="53"/>
      <c r="W16157" s="53"/>
      <c r="X16157" s="53"/>
      <c r="Y16157" s="55"/>
    </row>
    <row r="16158" spans="21:25" x14ac:dyDescent="0.2">
      <c r="U16158" s="55"/>
      <c r="V16158" s="53"/>
      <c r="W16158" s="53"/>
      <c r="X16158" s="53"/>
      <c r="Y16158" s="55"/>
    </row>
    <row r="16159" spans="21:25" x14ac:dyDescent="0.2">
      <c r="U16159" s="55"/>
      <c r="V16159" s="53"/>
      <c r="W16159" s="53"/>
      <c r="X16159" s="53"/>
      <c r="Y16159" s="55"/>
    </row>
    <row r="16160" spans="21:25" x14ac:dyDescent="0.2">
      <c r="U16160" s="55"/>
      <c r="V16160" s="53"/>
      <c r="W16160" s="53"/>
      <c r="X16160" s="53"/>
      <c r="Y16160" s="55"/>
    </row>
    <row r="16161" spans="21:25" x14ac:dyDescent="0.2">
      <c r="U16161" s="55"/>
      <c r="V16161" s="53"/>
      <c r="W16161" s="53"/>
      <c r="X16161" s="53"/>
      <c r="Y16161" s="55"/>
    </row>
    <row r="16162" spans="21:25" x14ac:dyDescent="0.2">
      <c r="U16162" s="55"/>
      <c r="V16162" s="53"/>
      <c r="W16162" s="53"/>
      <c r="X16162" s="53"/>
      <c r="Y16162" s="55"/>
    </row>
    <row r="16163" spans="21:25" x14ac:dyDescent="0.2">
      <c r="U16163" s="55"/>
      <c r="V16163" s="53"/>
      <c r="W16163" s="53"/>
      <c r="X16163" s="53"/>
      <c r="Y16163" s="55"/>
    </row>
    <row r="16164" spans="21:25" x14ac:dyDescent="0.2">
      <c r="U16164" s="55"/>
      <c r="V16164" s="53"/>
      <c r="W16164" s="53"/>
      <c r="X16164" s="53"/>
      <c r="Y16164" s="55"/>
    </row>
    <row r="16165" spans="21:25" x14ac:dyDescent="0.2">
      <c r="U16165" s="55"/>
      <c r="V16165" s="53"/>
      <c r="W16165" s="53"/>
      <c r="X16165" s="53"/>
      <c r="Y16165" s="55"/>
    </row>
    <row r="16166" spans="21:25" x14ac:dyDescent="0.2">
      <c r="U16166" s="55"/>
      <c r="V16166" s="53"/>
      <c r="W16166" s="53"/>
      <c r="X16166" s="53"/>
      <c r="Y16166" s="55"/>
    </row>
    <row r="16167" spans="21:25" x14ac:dyDescent="0.2">
      <c r="U16167" s="55"/>
      <c r="V16167" s="53"/>
      <c r="W16167" s="53"/>
      <c r="X16167" s="53"/>
      <c r="Y16167" s="55"/>
    </row>
    <row r="16168" spans="21:25" x14ac:dyDescent="0.2">
      <c r="U16168" s="55"/>
      <c r="V16168" s="53"/>
      <c r="W16168" s="53"/>
      <c r="X16168" s="53"/>
      <c r="Y16168" s="55"/>
    </row>
    <row r="16169" spans="21:25" x14ac:dyDescent="0.2">
      <c r="U16169" s="55"/>
      <c r="V16169" s="53"/>
      <c r="W16169" s="53"/>
      <c r="X16169" s="53"/>
      <c r="Y16169" s="55"/>
    </row>
    <row r="16170" spans="21:25" x14ac:dyDescent="0.2">
      <c r="U16170" s="55"/>
      <c r="V16170" s="53"/>
      <c r="W16170" s="53"/>
      <c r="X16170" s="53"/>
      <c r="Y16170" s="55"/>
    </row>
    <row r="16171" spans="21:25" x14ac:dyDescent="0.2">
      <c r="U16171" s="55"/>
      <c r="V16171" s="53"/>
      <c r="W16171" s="53"/>
      <c r="X16171" s="53"/>
      <c r="Y16171" s="55"/>
    </row>
    <row r="16172" spans="21:25" x14ac:dyDescent="0.2">
      <c r="U16172" s="55"/>
      <c r="V16172" s="53"/>
      <c r="W16172" s="53"/>
      <c r="X16172" s="53"/>
      <c r="Y16172" s="55"/>
    </row>
    <row r="16173" spans="21:25" x14ac:dyDescent="0.2">
      <c r="U16173" s="55"/>
      <c r="V16173" s="53"/>
      <c r="W16173" s="53"/>
      <c r="X16173" s="53"/>
      <c r="Y16173" s="55"/>
    </row>
    <row r="16174" spans="21:25" x14ac:dyDescent="0.2">
      <c r="U16174" s="55"/>
      <c r="V16174" s="53"/>
      <c r="W16174" s="53"/>
      <c r="X16174" s="53"/>
      <c r="Y16174" s="55"/>
    </row>
    <row r="16175" spans="21:25" x14ac:dyDescent="0.2">
      <c r="U16175" s="55"/>
      <c r="V16175" s="53"/>
      <c r="W16175" s="53"/>
      <c r="X16175" s="53"/>
      <c r="Y16175" s="55"/>
    </row>
    <row r="16176" spans="21:25" x14ac:dyDescent="0.2">
      <c r="U16176" s="55"/>
      <c r="V16176" s="53"/>
      <c r="W16176" s="53"/>
      <c r="X16176" s="53"/>
      <c r="Y16176" s="55"/>
    </row>
    <row r="16177" spans="21:25" x14ac:dyDescent="0.2">
      <c r="U16177" s="55"/>
      <c r="V16177" s="53"/>
      <c r="W16177" s="53"/>
      <c r="X16177" s="53"/>
      <c r="Y16177" s="55"/>
    </row>
    <row r="16178" spans="21:25" x14ac:dyDescent="0.2">
      <c r="U16178" s="55"/>
      <c r="V16178" s="53"/>
      <c r="W16178" s="53"/>
      <c r="X16178" s="53"/>
      <c r="Y16178" s="55"/>
    </row>
    <row r="16179" spans="21:25" x14ac:dyDescent="0.2">
      <c r="U16179" s="55"/>
      <c r="V16179" s="53"/>
      <c r="W16179" s="53"/>
      <c r="X16179" s="53"/>
      <c r="Y16179" s="55"/>
    </row>
    <row r="16180" spans="21:25" x14ac:dyDescent="0.2">
      <c r="U16180" s="55"/>
      <c r="V16180" s="53"/>
      <c r="W16180" s="53"/>
      <c r="X16180" s="53"/>
      <c r="Y16180" s="55"/>
    </row>
    <row r="16181" spans="21:25" x14ac:dyDescent="0.2">
      <c r="U16181" s="55"/>
      <c r="V16181" s="53"/>
      <c r="W16181" s="53"/>
      <c r="X16181" s="53"/>
      <c r="Y16181" s="55"/>
    </row>
    <row r="16182" spans="21:25" x14ac:dyDescent="0.2">
      <c r="U16182" s="55"/>
      <c r="V16182" s="53"/>
      <c r="W16182" s="53"/>
      <c r="X16182" s="53"/>
      <c r="Y16182" s="55"/>
    </row>
    <row r="16183" spans="21:25" x14ac:dyDescent="0.2">
      <c r="U16183" s="55"/>
      <c r="V16183" s="53"/>
      <c r="W16183" s="53"/>
      <c r="X16183" s="53"/>
      <c r="Y16183" s="55"/>
    </row>
    <row r="16184" spans="21:25" x14ac:dyDescent="0.2">
      <c r="U16184" s="55"/>
      <c r="V16184" s="53"/>
      <c r="W16184" s="53"/>
      <c r="X16184" s="53"/>
      <c r="Y16184" s="55"/>
    </row>
    <row r="16185" spans="21:25" x14ac:dyDescent="0.2">
      <c r="U16185" s="55"/>
      <c r="V16185" s="53"/>
      <c r="W16185" s="53"/>
      <c r="X16185" s="53"/>
      <c r="Y16185" s="55"/>
    </row>
    <row r="16186" spans="21:25" x14ac:dyDescent="0.2">
      <c r="U16186" s="55"/>
      <c r="V16186" s="53"/>
      <c r="W16186" s="53"/>
      <c r="X16186" s="53"/>
      <c r="Y16186" s="55"/>
    </row>
    <row r="16187" spans="21:25" x14ac:dyDescent="0.2">
      <c r="U16187" s="55"/>
      <c r="V16187" s="53"/>
      <c r="W16187" s="53"/>
      <c r="X16187" s="53"/>
      <c r="Y16187" s="55"/>
    </row>
    <row r="16188" spans="21:25" x14ac:dyDescent="0.2">
      <c r="U16188" s="55"/>
      <c r="V16188" s="53"/>
      <c r="W16188" s="53"/>
      <c r="X16188" s="53"/>
      <c r="Y16188" s="55"/>
    </row>
    <row r="16189" spans="21:25" x14ac:dyDescent="0.2">
      <c r="U16189" s="55"/>
      <c r="V16189" s="53"/>
      <c r="W16189" s="53"/>
      <c r="X16189" s="53"/>
      <c r="Y16189" s="55"/>
    </row>
    <row r="16190" spans="21:25" x14ac:dyDescent="0.2">
      <c r="U16190" s="55"/>
      <c r="V16190" s="53"/>
      <c r="W16190" s="53"/>
      <c r="X16190" s="53"/>
      <c r="Y16190" s="55"/>
    </row>
    <row r="16191" spans="21:25" x14ac:dyDescent="0.2">
      <c r="U16191" s="55"/>
      <c r="V16191" s="53"/>
      <c r="W16191" s="53"/>
      <c r="X16191" s="53"/>
      <c r="Y16191" s="55"/>
    </row>
    <row r="16192" spans="21:25" x14ac:dyDescent="0.2">
      <c r="U16192" s="55"/>
      <c r="V16192" s="53"/>
      <c r="W16192" s="53"/>
      <c r="X16192" s="53"/>
      <c r="Y16192" s="55"/>
    </row>
    <row r="16193" spans="21:25" x14ac:dyDescent="0.2">
      <c r="U16193" s="55"/>
      <c r="V16193" s="53"/>
      <c r="W16193" s="53"/>
      <c r="X16193" s="53"/>
      <c r="Y16193" s="55"/>
    </row>
    <row r="16194" spans="21:25" x14ac:dyDescent="0.2">
      <c r="U16194" s="55"/>
      <c r="V16194" s="53"/>
      <c r="W16194" s="53"/>
      <c r="X16194" s="53"/>
      <c r="Y16194" s="55"/>
    </row>
    <row r="16195" spans="21:25" x14ac:dyDescent="0.2">
      <c r="U16195" s="55"/>
      <c r="V16195" s="53"/>
      <c r="W16195" s="53"/>
      <c r="X16195" s="53"/>
      <c r="Y16195" s="55"/>
    </row>
    <row r="16196" spans="21:25" x14ac:dyDescent="0.2">
      <c r="U16196" s="55"/>
      <c r="V16196" s="53"/>
      <c r="W16196" s="53"/>
      <c r="X16196" s="53"/>
      <c r="Y16196" s="55"/>
    </row>
    <row r="16197" spans="21:25" x14ac:dyDescent="0.2">
      <c r="U16197" s="55"/>
      <c r="V16197" s="53"/>
      <c r="W16197" s="53"/>
      <c r="X16197" s="53"/>
      <c r="Y16197" s="55"/>
    </row>
    <row r="16198" spans="21:25" x14ac:dyDescent="0.2">
      <c r="U16198" s="55"/>
      <c r="V16198" s="53"/>
      <c r="W16198" s="53"/>
      <c r="X16198" s="53"/>
      <c r="Y16198" s="55"/>
    </row>
    <row r="16199" spans="21:25" x14ac:dyDescent="0.2">
      <c r="U16199" s="55"/>
      <c r="V16199" s="53"/>
      <c r="W16199" s="53"/>
      <c r="X16199" s="53"/>
      <c r="Y16199" s="55"/>
    </row>
    <row r="16200" spans="21:25" x14ac:dyDescent="0.2">
      <c r="U16200" s="55"/>
      <c r="V16200" s="53"/>
      <c r="W16200" s="53"/>
      <c r="X16200" s="53"/>
      <c r="Y16200" s="55"/>
    </row>
    <row r="16201" spans="21:25" x14ac:dyDescent="0.2">
      <c r="U16201" s="55"/>
      <c r="V16201" s="53"/>
      <c r="W16201" s="53"/>
      <c r="X16201" s="53"/>
      <c r="Y16201" s="55"/>
    </row>
    <row r="16202" spans="21:25" x14ac:dyDescent="0.2">
      <c r="U16202" s="55"/>
      <c r="V16202" s="53"/>
      <c r="W16202" s="53"/>
      <c r="X16202" s="53"/>
      <c r="Y16202" s="55"/>
    </row>
    <row r="16203" spans="21:25" x14ac:dyDescent="0.2">
      <c r="U16203" s="55"/>
      <c r="V16203" s="53"/>
      <c r="W16203" s="53"/>
      <c r="X16203" s="53"/>
      <c r="Y16203" s="55"/>
    </row>
    <row r="16204" spans="21:25" x14ac:dyDescent="0.2">
      <c r="U16204" s="55"/>
      <c r="V16204" s="53"/>
      <c r="W16204" s="53"/>
      <c r="X16204" s="53"/>
      <c r="Y16204" s="55"/>
    </row>
    <row r="16205" spans="21:25" x14ac:dyDescent="0.2">
      <c r="U16205" s="55"/>
      <c r="V16205" s="53"/>
      <c r="W16205" s="53"/>
      <c r="X16205" s="53"/>
      <c r="Y16205" s="55"/>
    </row>
    <row r="16206" spans="21:25" x14ac:dyDescent="0.2">
      <c r="U16206" s="55"/>
      <c r="V16206" s="53"/>
      <c r="W16206" s="53"/>
      <c r="X16206" s="53"/>
      <c r="Y16206" s="55"/>
    </row>
    <row r="16207" spans="21:25" x14ac:dyDescent="0.2">
      <c r="U16207" s="55"/>
      <c r="V16207" s="53"/>
      <c r="W16207" s="53"/>
      <c r="X16207" s="53"/>
      <c r="Y16207" s="55"/>
    </row>
    <row r="16208" spans="21:25" x14ac:dyDescent="0.2">
      <c r="U16208" s="55"/>
      <c r="V16208" s="53"/>
      <c r="W16208" s="53"/>
      <c r="X16208" s="53"/>
      <c r="Y16208" s="55"/>
    </row>
    <row r="16209" spans="21:25" x14ac:dyDescent="0.2">
      <c r="U16209" s="55"/>
      <c r="V16209" s="53"/>
      <c r="W16209" s="53"/>
      <c r="X16209" s="53"/>
      <c r="Y16209" s="55"/>
    </row>
    <row r="16210" spans="21:25" x14ac:dyDescent="0.2">
      <c r="U16210" s="55"/>
      <c r="V16210" s="53"/>
      <c r="W16210" s="53"/>
      <c r="X16210" s="53"/>
      <c r="Y16210" s="55"/>
    </row>
    <row r="16211" spans="21:25" x14ac:dyDescent="0.2">
      <c r="U16211" s="55"/>
      <c r="V16211" s="53"/>
      <c r="W16211" s="53"/>
      <c r="X16211" s="53"/>
      <c r="Y16211" s="55"/>
    </row>
    <row r="16212" spans="21:25" x14ac:dyDescent="0.2">
      <c r="U16212" s="55"/>
      <c r="V16212" s="53"/>
      <c r="W16212" s="53"/>
      <c r="X16212" s="53"/>
      <c r="Y16212" s="55"/>
    </row>
    <row r="16213" spans="21:25" x14ac:dyDescent="0.2">
      <c r="U16213" s="55"/>
      <c r="V16213" s="53"/>
      <c r="W16213" s="53"/>
      <c r="X16213" s="53"/>
      <c r="Y16213" s="55"/>
    </row>
    <row r="16214" spans="21:25" x14ac:dyDescent="0.2">
      <c r="U16214" s="55"/>
      <c r="V16214" s="53"/>
      <c r="W16214" s="53"/>
      <c r="X16214" s="53"/>
      <c r="Y16214" s="55"/>
    </row>
    <row r="16215" spans="21:25" x14ac:dyDescent="0.2">
      <c r="U16215" s="55"/>
      <c r="V16215" s="53"/>
      <c r="W16215" s="53"/>
      <c r="X16215" s="53"/>
      <c r="Y16215" s="55"/>
    </row>
    <row r="16216" spans="21:25" x14ac:dyDescent="0.2">
      <c r="U16216" s="55"/>
      <c r="V16216" s="53"/>
      <c r="W16216" s="53"/>
      <c r="X16216" s="53"/>
      <c r="Y16216" s="55"/>
    </row>
    <row r="16217" spans="21:25" x14ac:dyDescent="0.2">
      <c r="U16217" s="55"/>
      <c r="V16217" s="53"/>
      <c r="W16217" s="53"/>
      <c r="X16217" s="53"/>
      <c r="Y16217" s="55"/>
    </row>
    <row r="16218" spans="21:25" x14ac:dyDescent="0.2">
      <c r="U16218" s="55"/>
      <c r="V16218" s="53"/>
      <c r="W16218" s="53"/>
      <c r="X16218" s="53"/>
      <c r="Y16218" s="55"/>
    </row>
    <row r="16219" spans="21:25" x14ac:dyDescent="0.2">
      <c r="U16219" s="55"/>
      <c r="V16219" s="53"/>
      <c r="W16219" s="53"/>
      <c r="X16219" s="53"/>
      <c r="Y16219" s="55"/>
    </row>
    <row r="16220" spans="21:25" x14ac:dyDescent="0.2">
      <c r="U16220" s="55"/>
      <c r="V16220" s="53"/>
      <c r="W16220" s="53"/>
      <c r="X16220" s="53"/>
      <c r="Y16220" s="55"/>
    </row>
    <row r="16221" spans="21:25" x14ac:dyDescent="0.2">
      <c r="U16221" s="55"/>
      <c r="V16221" s="53"/>
      <c r="W16221" s="53"/>
      <c r="X16221" s="53"/>
      <c r="Y16221" s="55"/>
    </row>
    <row r="16222" spans="21:25" x14ac:dyDescent="0.2">
      <c r="U16222" s="55"/>
      <c r="V16222" s="53"/>
      <c r="W16222" s="53"/>
      <c r="X16222" s="53"/>
      <c r="Y16222" s="55"/>
    </row>
    <row r="16223" spans="21:25" x14ac:dyDescent="0.2">
      <c r="U16223" s="55"/>
      <c r="V16223" s="53"/>
      <c r="W16223" s="53"/>
      <c r="X16223" s="53"/>
      <c r="Y16223" s="55"/>
    </row>
    <row r="16224" spans="21:25" x14ac:dyDescent="0.2">
      <c r="U16224" s="55"/>
      <c r="V16224" s="53"/>
      <c r="W16224" s="53"/>
      <c r="X16224" s="53"/>
      <c r="Y16224" s="55"/>
    </row>
    <row r="16225" spans="21:25" x14ac:dyDescent="0.2">
      <c r="U16225" s="55"/>
      <c r="V16225" s="53"/>
      <c r="W16225" s="53"/>
      <c r="X16225" s="53"/>
      <c r="Y16225" s="55"/>
    </row>
    <row r="16226" spans="21:25" x14ac:dyDescent="0.2">
      <c r="U16226" s="55"/>
      <c r="V16226" s="53"/>
      <c r="W16226" s="53"/>
      <c r="X16226" s="53"/>
      <c r="Y16226" s="55"/>
    </row>
    <row r="16227" spans="21:25" x14ac:dyDescent="0.2">
      <c r="U16227" s="55"/>
      <c r="V16227" s="53"/>
      <c r="W16227" s="53"/>
      <c r="X16227" s="53"/>
      <c r="Y16227" s="55"/>
    </row>
    <row r="16228" spans="21:25" x14ac:dyDescent="0.2">
      <c r="U16228" s="55"/>
      <c r="V16228" s="53"/>
      <c r="W16228" s="53"/>
      <c r="X16228" s="53"/>
      <c r="Y16228" s="55"/>
    </row>
    <row r="16229" spans="21:25" x14ac:dyDescent="0.2">
      <c r="U16229" s="55"/>
      <c r="V16229" s="53"/>
      <c r="W16229" s="53"/>
      <c r="X16229" s="53"/>
      <c r="Y16229" s="55"/>
    </row>
    <row r="16230" spans="21:25" x14ac:dyDescent="0.2">
      <c r="U16230" s="55"/>
      <c r="V16230" s="53"/>
      <c r="W16230" s="53"/>
      <c r="X16230" s="53"/>
      <c r="Y16230" s="55"/>
    </row>
    <row r="16231" spans="21:25" x14ac:dyDescent="0.2">
      <c r="U16231" s="55"/>
      <c r="V16231" s="53"/>
      <c r="W16231" s="53"/>
      <c r="X16231" s="53"/>
      <c r="Y16231" s="55"/>
    </row>
    <row r="16232" spans="21:25" x14ac:dyDescent="0.2">
      <c r="U16232" s="55"/>
      <c r="V16232" s="53"/>
      <c r="W16232" s="53"/>
      <c r="X16232" s="53"/>
      <c r="Y16232" s="55"/>
    </row>
    <row r="16233" spans="21:25" x14ac:dyDescent="0.2">
      <c r="U16233" s="55"/>
      <c r="V16233" s="53"/>
      <c r="W16233" s="53"/>
      <c r="X16233" s="53"/>
      <c r="Y16233" s="55"/>
    </row>
    <row r="16234" spans="21:25" x14ac:dyDescent="0.2">
      <c r="U16234" s="55"/>
      <c r="V16234" s="53"/>
      <c r="W16234" s="53"/>
      <c r="X16234" s="53"/>
      <c r="Y16234" s="55"/>
    </row>
    <row r="16235" spans="21:25" x14ac:dyDescent="0.2">
      <c r="U16235" s="55"/>
      <c r="V16235" s="53"/>
      <c r="W16235" s="53"/>
      <c r="X16235" s="53"/>
      <c r="Y16235" s="55"/>
    </row>
    <row r="16236" spans="21:25" x14ac:dyDescent="0.2">
      <c r="U16236" s="55"/>
      <c r="V16236" s="53"/>
      <c r="W16236" s="53"/>
      <c r="X16236" s="53"/>
      <c r="Y16236" s="55"/>
    </row>
    <row r="16237" spans="21:25" x14ac:dyDescent="0.2">
      <c r="U16237" s="55"/>
      <c r="V16237" s="53"/>
      <c r="W16237" s="53"/>
      <c r="X16237" s="53"/>
      <c r="Y16237" s="55"/>
    </row>
    <row r="16238" spans="21:25" x14ac:dyDescent="0.2">
      <c r="U16238" s="55"/>
      <c r="V16238" s="53"/>
      <c r="W16238" s="53"/>
      <c r="X16238" s="53"/>
      <c r="Y16238" s="55"/>
    </row>
    <row r="16239" spans="21:25" x14ac:dyDescent="0.2">
      <c r="U16239" s="55"/>
      <c r="V16239" s="53"/>
      <c r="W16239" s="53"/>
      <c r="X16239" s="53"/>
      <c r="Y16239" s="55"/>
    </row>
    <row r="16240" spans="21:25" x14ac:dyDescent="0.2">
      <c r="U16240" s="55"/>
      <c r="V16240" s="53"/>
      <c r="W16240" s="53"/>
      <c r="X16240" s="53"/>
      <c r="Y16240" s="55"/>
    </row>
    <row r="16241" spans="21:25" x14ac:dyDescent="0.2">
      <c r="U16241" s="55"/>
      <c r="V16241" s="53"/>
      <c r="W16241" s="53"/>
      <c r="X16241" s="53"/>
      <c r="Y16241" s="55"/>
    </row>
    <row r="16242" spans="21:25" x14ac:dyDescent="0.2">
      <c r="U16242" s="55"/>
      <c r="V16242" s="53"/>
      <c r="W16242" s="53"/>
      <c r="X16242" s="53"/>
      <c r="Y16242" s="55"/>
    </row>
    <row r="16243" spans="21:25" x14ac:dyDescent="0.2">
      <c r="U16243" s="55"/>
      <c r="V16243" s="53"/>
      <c r="W16243" s="53"/>
      <c r="X16243" s="53"/>
      <c r="Y16243" s="55"/>
    </row>
    <row r="16244" spans="21:25" x14ac:dyDescent="0.2">
      <c r="U16244" s="55"/>
      <c r="V16244" s="53"/>
      <c r="W16244" s="53"/>
      <c r="X16244" s="53"/>
      <c r="Y16244" s="55"/>
    </row>
    <row r="16245" spans="21:25" x14ac:dyDescent="0.2">
      <c r="U16245" s="55"/>
      <c r="V16245" s="53"/>
      <c r="W16245" s="53"/>
      <c r="X16245" s="53"/>
      <c r="Y16245" s="55"/>
    </row>
    <row r="16246" spans="21:25" x14ac:dyDescent="0.2">
      <c r="U16246" s="55"/>
      <c r="V16246" s="53"/>
      <c r="W16246" s="53"/>
      <c r="X16246" s="53"/>
      <c r="Y16246" s="55"/>
    </row>
    <row r="16247" spans="21:25" x14ac:dyDescent="0.2">
      <c r="U16247" s="55"/>
      <c r="V16247" s="53"/>
      <c r="W16247" s="53"/>
      <c r="X16247" s="53"/>
      <c r="Y16247" s="55"/>
    </row>
    <row r="16248" spans="21:25" x14ac:dyDescent="0.2">
      <c r="U16248" s="55"/>
      <c r="V16248" s="53"/>
      <c r="W16248" s="53"/>
      <c r="X16248" s="53"/>
      <c r="Y16248" s="55"/>
    </row>
    <row r="16249" spans="21:25" x14ac:dyDescent="0.2">
      <c r="U16249" s="55"/>
      <c r="V16249" s="53"/>
      <c r="W16249" s="53"/>
      <c r="X16249" s="53"/>
      <c r="Y16249" s="55"/>
    </row>
    <row r="16250" spans="21:25" x14ac:dyDescent="0.2">
      <c r="U16250" s="55"/>
      <c r="V16250" s="53"/>
      <c r="W16250" s="53"/>
      <c r="X16250" s="53"/>
      <c r="Y16250" s="55"/>
    </row>
    <row r="16251" spans="21:25" x14ac:dyDescent="0.2">
      <c r="U16251" s="55"/>
      <c r="V16251" s="53"/>
      <c r="W16251" s="53"/>
      <c r="X16251" s="53"/>
      <c r="Y16251" s="55"/>
    </row>
    <row r="16252" spans="21:25" x14ac:dyDescent="0.2">
      <c r="U16252" s="55"/>
      <c r="V16252" s="53"/>
      <c r="W16252" s="53"/>
      <c r="X16252" s="53"/>
      <c r="Y16252" s="55"/>
    </row>
    <row r="16253" spans="21:25" x14ac:dyDescent="0.2">
      <c r="U16253" s="55"/>
      <c r="V16253" s="53"/>
      <c r="W16253" s="53"/>
      <c r="X16253" s="53"/>
      <c r="Y16253" s="55"/>
    </row>
    <row r="16254" spans="21:25" x14ac:dyDescent="0.2">
      <c r="U16254" s="55"/>
      <c r="V16254" s="53"/>
      <c r="W16254" s="53"/>
      <c r="X16254" s="53"/>
      <c r="Y16254" s="55"/>
    </row>
    <row r="16255" spans="21:25" x14ac:dyDescent="0.2">
      <c r="U16255" s="55"/>
      <c r="V16255" s="53"/>
      <c r="W16255" s="53"/>
      <c r="X16255" s="53"/>
      <c r="Y16255" s="55"/>
    </row>
    <row r="16256" spans="21:25" x14ac:dyDescent="0.2">
      <c r="U16256" s="55"/>
      <c r="V16256" s="53"/>
      <c r="W16256" s="53"/>
      <c r="X16256" s="53"/>
      <c r="Y16256" s="55"/>
    </row>
    <row r="16257" spans="21:25" x14ac:dyDescent="0.2">
      <c r="U16257" s="55"/>
      <c r="V16257" s="53"/>
      <c r="W16257" s="53"/>
      <c r="X16257" s="53"/>
      <c r="Y16257" s="55"/>
    </row>
    <row r="16258" spans="21:25" x14ac:dyDescent="0.2">
      <c r="U16258" s="55"/>
      <c r="V16258" s="53"/>
      <c r="W16258" s="53"/>
      <c r="X16258" s="53"/>
      <c r="Y16258" s="55"/>
    </row>
    <row r="16259" spans="21:25" x14ac:dyDescent="0.2">
      <c r="U16259" s="55"/>
      <c r="V16259" s="53"/>
      <c r="W16259" s="53"/>
      <c r="X16259" s="53"/>
      <c r="Y16259" s="55"/>
    </row>
    <row r="16260" spans="21:25" x14ac:dyDescent="0.2">
      <c r="U16260" s="55"/>
      <c r="V16260" s="53"/>
      <c r="W16260" s="53"/>
      <c r="X16260" s="53"/>
      <c r="Y16260" s="55"/>
    </row>
    <row r="16261" spans="21:25" x14ac:dyDescent="0.2">
      <c r="U16261" s="55"/>
      <c r="V16261" s="53"/>
      <c r="W16261" s="53"/>
      <c r="X16261" s="53"/>
      <c r="Y16261" s="55"/>
    </row>
    <row r="16262" spans="21:25" x14ac:dyDescent="0.2">
      <c r="U16262" s="55"/>
      <c r="V16262" s="53"/>
      <c r="W16262" s="53"/>
      <c r="X16262" s="53"/>
      <c r="Y16262" s="55"/>
    </row>
    <row r="16263" spans="21:25" x14ac:dyDescent="0.2">
      <c r="U16263" s="55"/>
      <c r="V16263" s="53"/>
      <c r="W16263" s="53"/>
      <c r="X16263" s="53"/>
      <c r="Y16263" s="55"/>
    </row>
    <row r="16264" spans="21:25" x14ac:dyDescent="0.2">
      <c r="U16264" s="55"/>
      <c r="V16264" s="53"/>
      <c r="W16264" s="53"/>
      <c r="X16264" s="53"/>
      <c r="Y16264" s="55"/>
    </row>
    <row r="16265" spans="21:25" x14ac:dyDescent="0.2">
      <c r="U16265" s="55"/>
      <c r="V16265" s="53"/>
      <c r="W16265" s="53"/>
      <c r="X16265" s="53"/>
      <c r="Y16265" s="55"/>
    </row>
    <row r="16266" spans="21:25" x14ac:dyDescent="0.2">
      <c r="U16266" s="55"/>
      <c r="V16266" s="53"/>
      <c r="W16266" s="53"/>
      <c r="X16266" s="53"/>
      <c r="Y16266" s="55"/>
    </row>
    <row r="16267" spans="21:25" x14ac:dyDescent="0.2">
      <c r="U16267" s="55"/>
      <c r="V16267" s="53"/>
      <c r="W16267" s="53"/>
      <c r="X16267" s="53"/>
      <c r="Y16267" s="55"/>
    </row>
    <row r="16268" spans="21:25" x14ac:dyDescent="0.2">
      <c r="U16268" s="55"/>
      <c r="V16268" s="53"/>
      <c r="W16268" s="53"/>
      <c r="X16268" s="53"/>
      <c r="Y16268" s="55"/>
    </row>
    <row r="16269" spans="21:25" x14ac:dyDescent="0.2">
      <c r="U16269" s="55"/>
      <c r="V16269" s="53"/>
      <c r="W16269" s="53"/>
      <c r="X16269" s="53"/>
      <c r="Y16269" s="55"/>
    </row>
    <row r="16270" spans="21:25" x14ac:dyDescent="0.2">
      <c r="U16270" s="55"/>
      <c r="V16270" s="53"/>
      <c r="W16270" s="53"/>
      <c r="X16270" s="53"/>
      <c r="Y16270" s="55"/>
    </row>
    <row r="16271" spans="21:25" x14ac:dyDescent="0.2">
      <c r="U16271" s="55"/>
      <c r="V16271" s="53"/>
      <c r="W16271" s="53"/>
      <c r="X16271" s="53"/>
      <c r="Y16271" s="55"/>
    </row>
    <row r="16272" spans="21:25" x14ac:dyDescent="0.2">
      <c r="U16272" s="55"/>
      <c r="V16272" s="53"/>
      <c r="W16272" s="53"/>
      <c r="X16272" s="53"/>
      <c r="Y16272" s="55"/>
    </row>
    <row r="16273" spans="21:25" x14ac:dyDescent="0.2">
      <c r="U16273" s="55"/>
      <c r="V16273" s="53"/>
      <c r="W16273" s="53"/>
      <c r="X16273" s="53"/>
      <c r="Y16273" s="55"/>
    </row>
    <row r="16274" spans="21:25" x14ac:dyDescent="0.2">
      <c r="U16274" s="55"/>
      <c r="V16274" s="53"/>
      <c r="W16274" s="53"/>
      <c r="X16274" s="53"/>
      <c r="Y16274" s="55"/>
    </row>
    <row r="16275" spans="21:25" x14ac:dyDescent="0.2">
      <c r="U16275" s="55"/>
      <c r="V16275" s="53"/>
      <c r="W16275" s="53"/>
      <c r="X16275" s="53"/>
      <c r="Y16275" s="55"/>
    </row>
    <row r="16276" spans="21:25" x14ac:dyDescent="0.2">
      <c r="U16276" s="55"/>
      <c r="V16276" s="53"/>
      <c r="W16276" s="53"/>
      <c r="X16276" s="53"/>
      <c r="Y16276" s="55"/>
    </row>
    <row r="16277" spans="21:25" x14ac:dyDescent="0.2">
      <c r="U16277" s="55"/>
      <c r="V16277" s="53"/>
      <c r="W16277" s="53"/>
      <c r="X16277" s="53"/>
      <c r="Y16277" s="55"/>
    </row>
    <row r="16278" spans="21:25" x14ac:dyDescent="0.2">
      <c r="U16278" s="55"/>
      <c r="V16278" s="53"/>
      <c r="W16278" s="53"/>
      <c r="X16278" s="53"/>
      <c r="Y16278" s="55"/>
    </row>
    <row r="16279" spans="21:25" x14ac:dyDescent="0.2">
      <c r="U16279" s="55"/>
      <c r="V16279" s="53"/>
      <c r="W16279" s="53"/>
      <c r="X16279" s="53"/>
      <c r="Y16279" s="55"/>
    </row>
    <row r="16280" spans="21:25" x14ac:dyDescent="0.2">
      <c r="U16280" s="55"/>
      <c r="V16280" s="53"/>
      <c r="W16280" s="53"/>
      <c r="X16280" s="53"/>
      <c r="Y16280" s="55"/>
    </row>
    <row r="16281" spans="21:25" x14ac:dyDescent="0.2">
      <c r="U16281" s="55"/>
      <c r="V16281" s="53"/>
      <c r="W16281" s="53"/>
      <c r="X16281" s="53"/>
      <c r="Y16281" s="55"/>
    </row>
    <row r="16282" spans="21:25" x14ac:dyDescent="0.2">
      <c r="U16282" s="55"/>
      <c r="V16282" s="53"/>
      <c r="W16282" s="53"/>
      <c r="X16282" s="53"/>
      <c r="Y16282" s="55"/>
    </row>
    <row r="16283" spans="21:25" x14ac:dyDescent="0.2">
      <c r="U16283" s="55"/>
      <c r="V16283" s="53"/>
      <c r="W16283" s="53"/>
      <c r="X16283" s="53"/>
      <c r="Y16283" s="55"/>
    </row>
    <row r="16284" spans="21:25" x14ac:dyDescent="0.2">
      <c r="U16284" s="55"/>
      <c r="V16284" s="53"/>
      <c r="W16284" s="53"/>
      <c r="X16284" s="53"/>
      <c r="Y16284" s="55"/>
    </row>
    <row r="16285" spans="21:25" x14ac:dyDescent="0.2">
      <c r="U16285" s="55"/>
      <c r="V16285" s="53"/>
      <c r="W16285" s="53"/>
      <c r="X16285" s="53"/>
      <c r="Y16285" s="55"/>
    </row>
    <row r="16286" spans="21:25" x14ac:dyDescent="0.2">
      <c r="U16286" s="55"/>
      <c r="V16286" s="53"/>
      <c r="W16286" s="53"/>
      <c r="X16286" s="53"/>
      <c r="Y16286" s="55"/>
    </row>
    <row r="16287" spans="21:25" x14ac:dyDescent="0.2">
      <c r="U16287" s="55"/>
      <c r="V16287" s="53"/>
      <c r="W16287" s="53"/>
      <c r="X16287" s="53"/>
      <c r="Y16287" s="55"/>
    </row>
    <row r="16288" spans="21:25" x14ac:dyDescent="0.2">
      <c r="U16288" s="55"/>
      <c r="V16288" s="53"/>
      <c r="W16288" s="53"/>
      <c r="X16288" s="53"/>
      <c r="Y16288" s="55"/>
    </row>
    <row r="16289" spans="21:25" x14ac:dyDescent="0.2">
      <c r="U16289" s="55"/>
      <c r="V16289" s="53"/>
      <c r="W16289" s="53"/>
      <c r="X16289" s="53"/>
      <c r="Y16289" s="55"/>
    </row>
    <row r="16290" spans="21:25" x14ac:dyDescent="0.2">
      <c r="U16290" s="55"/>
      <c r="V16290" s="53"/>
      <c r="W16290" s="53"/>
      <c r="X16290" s="53"/>
      <c r="Y16290" s="55"/>
    </row>
    <row r="16291" spans="21:25" x14ac:dyDescent="0.2">
      <c r="U16291" s="55"/>
      <c r="V16291" s="53"/>
      <c r="W16291" s="53"/>
      <c r="X16291" s="53"/>
      <c r="Y16291" s="55"/>
    </row>
    <row r="16292" spans="21:25" x14ac:dyDescent="0.2">
      <c r="U16292" s="55"/>
      <c r="V16292" s="53"/>
      <c r="W16292" s="53"/>
      <c r="X16292" s="53"/>
      <c r="Y16292" s="55"/>
    </row>
    <row r="16293" spans="21:25" x14ac:dyDescent="0.2">
      <c r="U16293" s="55"/>
      <c r="V16293" s="53"/>
      <c r="W16293" s="53"/>
      <c r="X16293" s="53"/>
      <c r="Y16293" s="55"/>
    </row>
    <row r="16294" spans="21:25" x14ac:dyDescent="0.2">
      <c r="U16294" s="55"/>
      <c r="V16294" s="53"/>
      <c r="W16294" s="53"/>
      <c r="X16294" s="53"/>
      <c r="Y16294" s="55"/>
    </row>
    <row r="16295" spans="21:25" x14ac:dyDescent="0.2">
      <c r="U16295" s="55"/>
      <c r="V16295" s="53"/>
      <c r="W16295" s="53"/>
      <c r="X16295" s="53"/>
      <c r="Y16295" s="55"/>
    </row>
    <row r="16296" spans="21:25" x14ac:dyDescent="0.2">
      <c r="U16296" s="55"/>
      <c r="V16296" s="53"/>
      <c r="W16296" s="53"/>
      <c r="X16296" s="53"/>
      <c r="Y16296" s="55"/>
    </row>
    <row r="16297" spans="21:25" x14ac:dyDescent="0.2">
      <c r="U16297" s="55"/>
      <c r="V16297" s="53"/>
      <c r="W16297" s="53"/>
      <c r="X16297" s="53"/>
      <c r="Y16297" s="55"/>
    </row>
    <row r="16298" spans="21:25" x14ac:dyDescent="0.2">
      <c r="U16298" s="55"/>
      <c r="V16298" s="53"/>
      <c r="W16298" s="53"/>
      <c r="X16298" s="53"/>
      <c r="Y16298" s="55"/>
    </row>
    <row r="16299" spans="21:25" x14ac:dyDescent="0.2">
      <c r="U16299" s="55"/>
      <c r="V16299" s="53"/>
      <c r="W16299" s="53"/>
      <c r="X16299" s="53"/>
      <c r="Y16299" s="55"/>
    </row>
    <row r="16300" spans="21:25" x14ac:dyDescent="0.2">
      <c r="U16300" s="55"/>
      <c r="V16300" s="53"/>
      <c r="W16300" s="53"/>
      <c r="X16300" s="53"/>
      <c r="Y16300" s="55"/>
    </row>
    <row r="16301" spans="21:25" x14ac:dyDescent="0.2">
      <c r="U16301" s="55"/>
      <c r="V16301" s="53"/>
      <c r="W16301" s="53"/>
      <c r="X16301" s="53"/>
      <c r="Y16301" s="55"/>
    </row>
    <row r="16302" spans="21:25" x14ac:dyDescent="0.2">
      <c r="U16302" s="55"/>
      <c r="V16302" s="53"/>
      <c r="W16302" s="53"/>
      <c r="X16302" s="53"/>
      <c r="Y16302" s="55"/>
    </row>
    <row r="16303" spans="21:25" x14ac:dyDescent="0.2">
      <c r="U16303" s="55"/>
      <c r="V16303" s="53"/>
      <c r="W16303" s="53"/>
      <c r="X16303" s="53"/>
      <c r="Y16303" s="55"/>
    </row>
    <row r="16304" spans="21:25" x14ac:dyDescent="0.2">
      <c r="U16304" s="55"/>
      <c r="V16304" s="53"/>
      <c r="W16304" s="53"/>
      <c r="X16304" s="53"/>
      <c r="Y16304" s="55"/>
    </row>
    <row r="16305" spans="21:25" x14ac:dyDescent="0.2">
      <c r="U16305" s="55"/>
      <c r="V16305" s="53"/>
      <c r="W16305" s="53"/>
      <c r="X16305" s="53"/>
      <c r="Y16305" s="55"/>
    </row>
    <row r="16306" spans="21:25" x14ac:dyDescent="0.2">
      <c r="U16306" s="55"/>
      <c r="V16306" s="53"/>
      <c r="W16306" s="53"/>
      <c r="X16306" s="53"/>
      <c r="Y16306" s="55"/>
    </row>
    <row r="16307" spans="21:25" x14ac:dyDescent="0.2">
      <c r="U16307" s="55"/>
      <c r="V16307" s="53"/>
      <c r="W16307" s="53"/>
      <c r="X16307" s="53"/>
      <c r="Y16307" s="55"/>
    </row>
    <row r="16308" spans="21:25" x14ac:dyDescent="0.2">
      <c r="U16308" s="55"/>
      <c r="V16308" s="53"/>
      <c r="W16308" s="53"/>
      <c r="X16308" s="53"/>
      <c r="Y16308" s="55"/>
    </row>
    <row r="16309" spans="21:25" x14ac:dyDescent="0.2">
      <c r="U16309" s="55"/>
      <c r="V16309" s="53"/>
      <c r="W16309" s="53"/>
      <c r="X16309" s="53"/>
      <c r="Y16309" s="55"/>
    </row>
    <row r="16310" spans="21:25" x14ac:dyDescent="0.2">
      <c r="U16310" s="55"/>
      <c r="V16310" s="53"/>
      <c r="W16310" s="53"/>
      <c r="X16310" s="53"/>
      <c r="Y16310" s="55"/>
    </row>
    <row r="16311" spans="21:25" x14ac:dyDescent="0.2">
      <c r="U16311" s="55"/>
      <c r="V16311" s="53"/>
      <c r="W16311" s="53"/>
      <c r="X16311" s="53"/>
      <c r="Y16311" s="55"/>
    </row>
    <row r="16312" spans="21:25" x14ac:dyDescent="0.2">
      <c r="U16312" s="55"/>
      <c r="V16312" s="53"/>
      <c r="W16312" s="53"/>
      <c r="X16312" s="53"/>
      <c r="Y16312" s="55"/>
    </row>
    <row r="16313" spans="21:25" x14ac:dyDescent="0.2">
      <c r="U16313" s="55"/>
      <c r="V16313" s="53"/>
      <c r="W16313" s="53"/>
      <c r="X16313" s="53"/>
      <c r="Y16313" s="55"/>
    </row>
    <row r="16314" spans="21:25" x14ac:dyDescent="0.2">
      <c r="U16314" s="55"/>
      <c r="V16314" s="53"/>
      <c r="W16314" s="53"/>
      <c r="X16314" s="53"/>
      <c r="Y16314" s="55"/>
    </row>
    <row r="16315" spans="21:25" x14ac:dyDescent="0.2">
      <c r="U16315" s="55"/>
      <c r="V16315" s="53"/>
      <c r="W16315" s="53"/>
      <c r="X16315" s="53"/>
      <c r="Y16315" s="55"/>
    </row>
    <row r="16316" spans="21:25" x14ac:dyDescent="0.2">
      <c r="U16316" s="55"/>
      <c r="V16316" s="53"/>
      <c r="W16316" s="53"/>
      <c r="X16316" s="53"/>
      <c r="Y16316" s="55"/>
    </row>
    <row r="16317" spans="21:25" x14ac:dyDescent="0.2">
      <c r="U16317" s="55"/>
      <c r="V16317" s="53"/>
      <c r="W16317" s="53"/>
      <c r="X16317" s="53"/>
      <c r="Y16317" s="55"/>
    </row>
    <row r="16318" spans="21:25" x14ac:dyDescent="0.2">
      <c r="U16318" s="55"/>
      <c r="V16318" s="53"/>
      <c r="W16318" s="53"/>
      <c r="X16318" s="53"/>
      <c r="Y16318" s="55"/>
    </row>
    <row r="16319" spans="21:25" x14ac:dyDescent="0.2">
      <c r="U16319" s="55"/>
      <c r="V16319" s="53"/>
      <c r="W16319" s="53"/>
      <c r="X16319" s="53"/>
      <c r="Y16319" s="55"/>
    </row>
    <row r="16320" spans="21:25" x14ac:dyDescent="0.2">
      <c r="U16320" s="55"/>
      <c r="V16320" s="53"/>
      <c r="W16320" s="53"/>
      <c r="X16320" s="53"/>
      <c r="Y16320" s="55"/>
    </row>
    <row r="16321" spans="21:25" x14ac:dyDescent="0.2">
      <c r="U16321" s="55"/>
      <c r="V16321" s="53"/>
      <c r="W16321" s="53"/>
      <c r="X16321" s="53"/>
      <c r="Y16321" s="55"/>
    </row>
    <row r="16322" spans="21:25" x14ac:dyDescent="0.2">
      <c r="U16322" s="55"/>
      <c r="V16322" s="53"/>
      <c r="W16322" s="53"/>
      <c r="X16322" s="53"/>
      <c r="Y16322" s="55"/>
    </row>
    <row r="16323" spans="21:25" x14ac:dyDescent="0.2">
      <c r="U16323" s="55"/>
      <c r="V16323" s="53"/>
      <c r="W16323" s="53"/>
      <c r="X16323" s="53"/>
      <c r="Y16323" s="55"/>
    </row>
    <row r="16324" spans="21:25" x14ac:dyDescent="0.2">
      <c r="U16324" s="55"/>
      <c r="V16324" s="53"/>
      <c r="W16324" s="53"/>
      <c r="X16324" s="53"/>
      <c r="Y16324" s="55"/>
    </row>
    <row r="16325" spans="21:25" x14ac:dyDescent="0.2">
      <c r="U16325" s="55"/>
      <c r="V16325" s="53"/>
      <c r="W16325" s="53"/>
      <c r="X16325" s="53"/>
      <c r="Y16325" s="55"/>
    </row>
    <row r="16326" spans="21:25" x14ac:dyDescent="0.2">
      <c r="U16326" s="55"/>
      <c r="V16326" s="53"/>
      <c r="W16326" s="53"/>
      <c r="X16326" s="53"/>
      <c r="Y16326" s="55"/>
    </row>
    <row r="16327" spans="21:25" x14ac:dyDescent="0.2">
      <c r="U16327" s="55"/>
      <c r="V16327" s="53"/>
      <c r="W16327" s="53"/>
      <c r="X16327" s="53"/>
      <c r="Y16327" s="55"/>
    </row>
    <row r="16328" spans="21:25" x14ac:dyDescent="0.2">
      <c r="U16328" s="55"/>
      <c r="V16328" s="53"/>
      <c r="W16328" s="53"/>
      <c r="X16328" s="53"/>
      <c r="Y16328" s="55"/>
    </row>
    <row r="16329" spans="21:25" x14ac:dyDescent="0.2">
      <c r="U16329" s="55"/>
      <c r="V16329" s="53"/>
      <c r="W16329" s="53"/>
      <c r="X16329" s="53"/>
      <c r="Y16329" s="55"/>
    </row>
    <row r="16330" spans="21:25" x14ac:dyDescent="0.2">
      <c r="U16330" s="55"/>
      <c r="V16330" s="53"/>
      <c r="W16330" s="53"/>
      <c r="X16330" s="53"/>
      <c r="Y16330" s="55"/>
    </row>
    <row r="16331" spans="21:25" x14ac:dyDescent="0.2">
      <c r="U16331" s="55"/>
      <c r="V16331" s="53"/>
      <c r="W16331" s="53"/>
      <c r="X16331" s="53"/>
      <c r="Y16331" s="55"/>
    </row>
    <row r="16332" spans="21:25" x14ac:dyDescent="0.2">
      <c r="U16332" s="55"/>
      <c r="V16332" s="53"/>
      <c r="W16332" s="53"/>
      <c r="X16332" s="53"/>
      <c r="Y16332" s="55"/>
    </row>
    <row r="16333" spans="21:25" x14ac:dyDescent="0.2">
      <c r="U16333" s="55"/>
      <c r="V16333" s="53"/>
      <c r="W16333" s="53"/>
      <c r="X16333" s="53"/>
      <c r="Y16333" s="55"/>
    </row>
    <row r="16334" spans="21:25" x14ac:dyDescent="0.2">
      <c r="U16334" s="55"/>
      <c r="V16334" s="53"/>
      <c r="W16334" s="53"/>
      <c r="X16334" s="53"/>
      <c r="Y16334" s="55"/>
    </row>
    <row r="16335" spans="21:25" x14ac:dyDescent="0.2">
      <c r="U16335" s="55"/>
      <c r="V16335" s="53"/>
      <c r="W16335" s="53"/>
      <c r="X16335" s="53"/>
      <c r="Y16335" s="55"/>
    </row>
    <row r="16336" spans="21:25" x14ac:dyDescent="0.2">
      <c r="U16336" s="55"/>
      <c r="V16336" s="53"/>
      <c r="W16336" s="53"/>
      <c r="X16336" s="53"/>
      <c r="Y16336" s="55"/>
    </row>
    <row r="16337" spans="21:25" x14ac:dyDescent="0.2">
      <c r="U16337" s="55"/>
      <c r="V16337" s="53"/>
      <c r="W16337" s="53"/>
      <c r="X16337" s="53"/>
      <c r="Y16337" s="55"/>
    </row>
    <row r="16338" spans="21:25" x14ac:dyDescent="0.2">
      <c r="U16338" s="55"/>
      <c r="V16338" s="53"/>
      <c r="W16338" s="53"/>
      <c r="X16338" s="53"/>
      <c r="Y16338" s="55"/>
    </row>
    <row r="16339" spans="21:25" x14ac:dyDescent="0.2">
      <c r="U16339" s="55"/>
      <c r="V16339" s="53"/>
      <c r="W16339" s="53"/>
      <c r="X16339" s="53"/>
      <c r="Y16339" s="55"/>
    </row>
    <row r="16340" spans="21:25" x14ac:dyDescent="0.2">
      <c r="U16340" s="55"/>
      <c r="V16340" s="53"/>
      <c r="W16340" s="53"/>
      <c r="X16340" s="53"/>
      <c r="Y16340" s="55"/>
    </row>
    <row r="16341" spans="21:25" x14ac:dyDescent="0.2">
      <c r="U16341" s="55"/>
      <c r="V16341" s="53"/>
      <c r="W16341" s="53"/>
      <c r="X16341" s="53"/>
      <c r="Y16341" s="55"/>
    </row>
    <row r="16342" spans="21:25" x14ac:dyDescent="0.2">
      <c r="U16342" s="55"/>
      <c r="V16342" s="53"/>
      <c r="W16342" s="53"/>
      <c r="X16342" s="53"/>
      <c r="Y16342" s="55"/>
    </row>
    <row r="16343" spans="21:25" x14ac:dyDescent="0.2">
      <c r="U16343" s="55"/>
      <c r="V16343" s="53"/>
      <c r="W16343" s="53"/>
      <c r="X16343" s="53"/>
      <c r="Y16343" s="55"/>
    </row>
    <row r="16344" spans="21:25" x14ac:dyDescent="0.2">
      <c r="U16344" s="55"/>
      <c r="V16344" s="53"/>
      <c r="W16344" s="53"/>
      <c r="X16344" s="53"/>
      <c r="Y16344" s="55"/>
    </row>
    <row r="16345" spans="21:25" x14ac:dyDescent="0.2">
      <c r="U16345" s="55"/>
      <c r="V16345" s="53"/>
      <c r="W16345" s="53"/>
      <c r="X16345" s="53"/>
      <c r="Y16345" s="55"/>
    </row>
    <row r="16346" spans="21:25" x14ac:dyDescent="0.2">
      <c r="U16346" s="55"/>
      <c r="V16346" s="53"/>
      <c r="W16346" s="53"/>
      <c r="X16346" s="53"/>
      <c r="Y16346" s="55"/>
    </row>
    <row r="16347" spans="21:25" x14ac:dyDescent="0.2">
      <c r="U16347" s="55"/>
      <c r="V16347" s="53"/>
      <c r="W16347" s="53"/>
      <c r="X16347" s="53"/>
      <c r="Y16347" s="55"/>
    </row>
    <row r="16348" spans="21:25" x14ac:dyDescent="0.2">
      <c r="U16348" s="55"/>
      <c r="V16348" s="53"/>
      <c r="W16348" s="53"/>
      <c r="X16348" s="53"/>
      <c r="Y16348" s="55"/>
    </row>
    <row r="16349" spans="21:25" x14ac:dyDescent="0.2">
      <c r="U16349" s="55"/>
      <c r="V16349" s="53"/>
      <c r="W16349" s="53"/>
      <c r="X16349" s="53"/>
      <c r="Y16349" s="55"/>
    </row>
    <row r="16350" spans="21:25" x14ac:dyDescent="0.2">
      <c r="U16350" s="55"/>
      <c r="V16350" s="53"/>
      <c r="W16350" s="53"/>
      <c r="X16350" s="53"/>
      <c r="Y16350" s="55"/>
    </row>
    <row r="16351" spans="21:25" x14ac:dyDescent="0.2">
      <c r="U16351" s="55"/>
      <c r="V16351" s="53"/>
      <c r="W16351" s="53"/>
      <c r="X16351" s="53"/>
      <c r="Y16351" s="55"/>
    </row>
    <row r="16352" spans="21:25" x14ac:dyDescent="0.2">
      <c r="U16352" s="55"/>
      <c r="V16352" s="53"/>
      <c r="W16352" s="53"/>
      <c r="X16352" s="53"/>
      <c r="Y16352" s="55"/>
    </row>
    <row r="16353" spans="21:25" x14ac:dyDescent="0.2">
      <c r="U16353" s="55"/>
      <c r="V16353" s="53"/>
      <c r="W16353" s="53"/>
      <c r="X16353" s="53"/>
      <c r="Y16353" s="55"/>
    </row>
    <row r="16354" spans="21:25" x14ac:dyDescent="0.2">
      <c r="U16354" s="55"/>
      <c r="V16354" s="53"/>
      <c r="W16354" s="53"/>
      <c r="X16354" s="53"/>
      <c r="Y16354" s="55"/>
    </row>
    <row r="16355" spans="21:25" x14ac:dyDescent="0.2">
      <c r="U16355" s="55"/>
      <c r="V16355" s="53"/>
      <c r="W16355" s="53"/>
      <c r="X16355" s="53"/>
      <c r="Y16355" s="55"/>
    </row>
    <row r="16356" spans="21:25" x14ac:dyDescent="0.2">
      <c r="U16356" s="55"/>
      <c r="V16356" s="53"/>
      <c r="W16356" s="53"/>
      <c r="X16356" s="53"/>
      <c r="Y16356" s="55"/>
    </row>
    <row r="16357" spans="21:25" x14ac:dyDescent="0.2">
      <c r="U16357" s="55"/>
      <c r="V16357" s="53"/>
      <c r="W16357" s="53"/>
      <c r="X16357" s="53"/>
      <c r="Y16357" s="55"/>
    </row>
    <row r="16358" spans="21:25" x14ac:dyDescent="0.2">
      <c r="U16358" s="55"/>
      <c r="V16358" s="53"/>
      <c r="W16358" s="53"/>
      <c r="X16358" s="53"/>
      <c r="Y16358" s="55"/>
    </row>
    <row r="16359" spans="21:25" x14ac:dyDescent="0.2">
      <c r="U16359" s="55"/>
      <c r="V16359" s="53"/>
      <c r="W16359" s="53"/>
      <c r="X16359" s="53"/>
      <c r="Y16359" s="55"/>
    </row>
    <row r="16360" spans="21:25" x14ac:dyDescent="0.2">
      <c r="U16360" s="55"/>
      <c r="V16360" s="53"/>
      <c r="W16360" s="53"/>
      <c r="X16360" s="53"/>
      <c r="Y16360" s="55"/>
    </row>
    <row r="16361" spans="21:25" x14ac:dyDescent="0.2">
      <c r="U16361" s="55"/>
      <c r="V16361" s="53"/>
      <c r="W16361" s="53"/>
      <c r="X16361" s="53"/>
      <c r="Y16361" s="55"/>
    </row>
    <row r="16362" spans="21:25" x14ac:dyDescent="0.2">
      <c r="U16362" s="55"/>
      <c r="V16362" s="53"/>
      <c r="W16362" s="53"/>
      <c r="X16362" s="53"/>
      <c r="Y16362" s="55"/>
    </row>
    <row r="16363" spans="21:25" x14ac:dyDescent="0.2">
      <c r="U16363" s="55"/>
      <c r="V16363" s="53"/>
      <c r="W16363" s="53"/>
      <c r="X16363" s="53"/>
      <c r="Y16363" s="55"/>
    </row>
    <row r="16364" spans="21:25" x14ac:dyDescent="0.2">
      <c r="U16364" s="55"/>
      <c r="V16364" s="53"/>
      <c r="W16364" s="53"/>
      <c r="X16364" s="53"/>
      <c r="Y16364" s="55"/>
    </row>
    <row r="16365" spans="21:25" x14ac:dyDescent="0.2">
      <c r="U16365" s="55"/>
      <c r="V16365" s="53"/>
      <c r="W16365" s="53"/>
      <c r="X16365" s="53"/>
      <c r="Y16365" s="55"/>
    </row>
    <row r="16366" spans="21:25" x14ac:dyDescent="0.2">
      <c r="U16366" s="55"/>
      <c r="V16366" s="53"/>
      <c r="W16366" s="53"/>
      <c r="X16366" s="53"/>
      <c r="Y16366" s="55"/>
    </row>
    <row r="16367" spans="21:25" x14ac:dyDescent="0.2">
      <c r="U16367" s="55"/>
      <c r="V16367" s="53"/>
      <c r="W16367" s="53"/>
      <c r="X16367" s="53"/>
      <c r="Y16367" s="55"/>
    </row>
    <row r="16368" spans="21:25" x14ac:dyDescent="0.2">
      <c r="U16368" s="55"/>
      <c r="V16368" s="53"/>
      <c r="W16368" s="53"/>
      <c r="X16368" s="53"/>
      <c r="Y16368" s="55"/>
    </row>
    <row r="16369" spans="21:25" x14ac:dyDescent="0.2">
      <c r="U16369" s="55"/>
      <c r="V16369" s="53"/>
      <c r="W16369" s="53"/>
      <c r="X16369" s="53"/>
      <c r="Y16369" s="55"/>
    </row>
    <row r="16370" spans="21:25" x14ac:dyDescent="0.2">
      <c r="U16370" s="55"/>
      <c r="V16370" s="53"/>
      <c r="W16370" s="53"/>
      <c r="X16370" s="53"/>
      <c r="Y16370" s="55"/>
    </row>
    <row r="16371" spans="21:25" x14ac:dyDescent="0.2">
      <c r="U16371" s="55"/>
      <c r="V16371" s="53"/>
      <c r="W16371" s="53"/>
      <c r="X16371" s="53"/>
      <c r="Y16371" s="55"/>
    </row>
    <row r="16372" spans="21:25" x14ac:dyDescent="0.2">
      <c r="U16372" s="55"/>
      <c r="V16372" s="53"/>
      <c r="W16372" s="53"/>
      <c r="X16372" s="53"/>
      <c r="Y16372" s="55"/>
    </row>
    <row r="16373" spans="21:25" x14ac:dyDescent="0.2">
      <c r="U16373" s="55"/>
      <c r="V16373" s="53"/>
      <c r="W16373" s="53"/>
      <c r="X16373" s="53"/>
      <c r="Y16373" s="55"/>
    </row>
    <row r="16374" spans="21:25" x14ac:dyDescent="0.2">
      <c r="U16374" s="55"/>
      <c r="V16374" s="53"/>
      <c r="W16374" s="53"/>
      <c r="X16374" s="53"/>
      <c r="Y16374" s="55"/>
    </row>
    <row r="16375" spans="21:25" x14ac:dyDescent="0.2">
      <c r="U16375" s="55"/>
      <c r="V16375" s="53"/>
      <c r="W16375" s="53"/>
      <c r="X16375" s="53"/>
      <c r="Y16375" s="55"/>
    </row>
    <row r="16376" spans="21:25" x14ac:dyDescent="0.2">
      <c r="U16376" s="55"/>
      <c r="V16376" s="53"/>
      <c r="W16376" s="53"/>
      <c r="X16376" s="53"/>
      <c r="Y16376" s="55"/>
    </row>
    <row r="16377" spans="21:25" x14ac:dyDescent="0.2">
      <c r="U16377" s="55"/>
      <c r="V16377" s="53"/>
      <c r="W16377" s="53"/>
      <c r="X16377" s="53"/>
      <c r="Y16377" s="55"/>
    </row>
    <row r="16378" spans="21:25" x14ac:dyDescent="0.2">
      <c r="U16378" s="55"/>
      <c r="V16378" s="53"/>
      <c r="W16378" s="53"/>
      <c r="X16378" s="53"/>
      <c r="Y16378" s="55"/>
    </row>
    <row r="16379" spans="21:25" x14ac:dyDescent="0.2">
      <c r="U16379" s="55"/>
      <c r="V16379" s="53"/>
      <c r="W16379" s="53"/>
      <c r="X16379" s="53"/>
      <c r="Y16379" s="55"/>
    </row>
    <row r="16380" spans="21:25" x14ac:dyDescent="0.2">
      <c r="U16380" s="55"/>
      <c r="V16380" s="53"/>
      <c r="W16380" s="53"/>
      <c r="X16380" s="53"/>
      <c r="Y16380" s="55"/>
    </row>
    <row r="16381" spans="21:25" x14ac:dyDescent="0.2">
      <c r="U16381" s="55"/>
      <c r="V16381" s="53"/>
      <c r="W16381" s="53"/>
      <c r="X16381" s="53"/>
      <c r="Y16381" s="55"/>
    </row>
    <row r="16382" spans="21:25" x14ac:dyDescent="0.2">
      <c r="U16382" s="55"/>
      <c r="V16382" s="53"/>
      <c r="W16382" s="53"/>
      <c r="X16382" s="53"/>
      <c r="Y16382" s="55"/>
    </row>
    <row r="16383" spans="21:25" x14ac:dyDescent="0.2">
      <c r="U16383" s="55"/>
      <c r="V16383" s="53"/>
      <c r="W16383" s="53"/>
      <c r="X16383" s="53"/>
      <c r="Y16383" s="55"/>
    </row>
    <row r="16384" spans="21:25" x14ac:dyDescent="0.2">
      <c r="U16384" s="55"/>
      <c r="V16384" s="53"/>
      <c r="W16384" s="53"/>
      <c r="X16384" s="53"/>
      <c r="Y16384" s="55"/>
    </row>
    <row r="16385" spans="21:25" x14ac:dyDescent="0.2">
      <c r="U16385" s="55"/>
      <c r="V16385" s="53"/>
      <c r="W16385" s="53"/>
      <c r="X16385" s="53"/>
      <c r="Y16385" s="55"/>
    </row>
    <row r="16386" spans="21:25" x14ac:dyDescent="0.2">
      <c r="U16386" s="55"/>
      <c r="V16386" s="53"/>
      <c r="W16386" s="53"/>
      <c r="X16386" s="53"/>
      <c r="Y16386" s="55"/>
    </row>
    <row r="16387" spans="21:25" x14ac:dyDescent="0.2">
      <c r="U16387" s="55"/>
      <c r="V16387" s="53"/>
      <c r="W16387" s="53"/>
      <c r="X16387" s="53"/>
      <c r="Y16387" s="55"/>
    </row>
    <row r="16388" spans="21:25" x14ac:dyDescent="0.2">
      <c r="U16388" s="55"/>
      <c r="V16388" s="53"/>
      <c r="W16388" s="53"/>
      <c r="X16388" s="53"/>
      <c r="Y16388" s="55"/>
    </row>
    <row r="16389" spans="21:25" x14ac:dyDescent="0.2">
      <c r="U16389" s="55"/>
      <c r="V16389" s="53"/>
      <c r="W16389" s="53"/>
      <c r="X16389" s="53"/>
      <c r="Y16389" s="55"/>
    </row>
    <row r="16390" spans="21:25" x14ac:dyDescent="0.2">
      <c r="U16390" s="55"/>
      <c r="V16390" s="53"/>
      <c r="W16390" s="53"/>
      <c r="X16390" s="53"/>
      <c r="Y16390" s="55"/>
    </row>
    <row r="16391" spans="21:25" x14ac:dyDescent="0.2">
      <c r="U16391" s="55"/>
      <c r="V16391" s="53"/>
      <c r="W16391" s="53"/>
      <c r="X16391" s="53"/>
      <c r="Y16391" s="55"/>
    </row>
    <row r="16392" spans="21:25" x14ac:dyDescent="0.2">
      <c r="U16392" s="55"/>
      <c r="V16392" s="53"/>
      <c r="W16392" s="53"/>
      <c r="X16392" s="53"/>
      <c r="Y16392" s="55"/>
    </row>
    <row r="16393" spans="21:25" x14ac:dyDescent="0.2">
      <c r="U16393" s="55"/>
      <c r="V16393" s="53"/>
      <c r="W16393" s="53"/>
      <c r="X16393" s="53"/>
      <c r="Y16393" s="55"/>
    </row>
    <row r="16394" spans="21:25" x14ac:dyDescent="0.2">
      <c r="U16394" s="55"/>
      <c r="V16394" s="53"/>
      <c r="W16394" s="53"/>
      <c r="X16394" s="53"/>
      <c r="Y16394" s="55"/>
    </row>
    <row r="16395" spans="21:25" x14ac:dyDescent="0.2">
      <c r="U16395" s="55"/>
      <c r="V16395" s="53"/>
      <c r="W16395" s="53"/>
      <c r="X16395" s="53"/>
      <c r="Y16395" s="55"/>
    </row>
    <row r="16396" spans="21:25" x14ac:dyDescent="0.2">
      <c r="U16396" s="55"/>
      <c r="V16396" s="53"/>
      <c r="W16396" s="53"/>
      <c r="X16396" s="53"/>
      <c r="Y16396" s="55"/>
    </row>
    <row r="16397" spans="21:25" x14ac:dyDescent="0.2">
      <c r="U16397" s="55"/>
      <c r="V16397" s="53"/>
      <c r="W16397" s="53"/>
      <c r="X16397" s="53"/>
      <c r="Y16397" s="55"/>
    </row>
    <row r="16398" spans="21:25" x14ac:dyDescent="0.2">
      <c r="U16398" s="55"/>
      <c r="V16398" s="53"/>
      <c r="W16398" s="53"/>
      <c r="X16398" s="53"/>
      <c r="Y16398" s="55"/>
    </row>
    <row r="16399" spans="21:25" x14ac:dyDescent="0.2">
      <c r="U16399" s="55"/>
      <c r="V16399" s="53"/>
      <c r="W16399" s="53"/>
      <c r="X16399" s="53"/>
      <c r="Y16399" s="55"/>
    </row>
    <row r="16400" spans="21:25" x14ac:dyDescent="0.2">
      <c r="U16400" s="55"/>
      <c r="V16400" s="53"/>
      <c r="W16400" s="53"/>
      <c r="X16400" s="53"/>
      <c r="Y16400" s="55"/>
    </row>
    <row r="16401" spans="21:25" x14ac:dyDescent="0.2">
      <c r="U16401" s="55"/>
      <c r="V16401" s="53"/>
      <c r="W16401" s="53"/>
      <c r="X16401" s="53"/>
      <c r="Y16401" s="55"/>
    </row>
    <row r="16402" spans="21:25" x14ac:dyDescent="0.2">
      <c r="U16402" s="55"/>
      <c r="V16402" s="53"/>
      <c r="W16402" s="53"/>
      <c r="X16402" s="53"/>
      <c r="Y16402" s="55"/>
    </row>
    <row r="16403" spans="21:25" x14ac:dyDescent="0.2">
      <c r="U16403" s="55"/>
      <c r="V16403" s="53"/>
      <c r="W16403" s="53"/>
      <c r="X16403" s="53"/>
      <c r="Y16403" s="55"/>
    </row>
    <row r="16404" spans="21:25" x14ac:dyDescent="0.2">
      <c r="U16404" s="55"/>
      <c r="V16404" s="53"/>
      <c r="W16404" s="53"/>
      <c r="X16404" s="53"/>
      <c r="Y16404" s="55"/>
    </row>
    <row r="16405" spans="21:25" x14ac:dyDescent="0.2">
      <c r="U16405" s="55"/>
      <c r="V16405" s="53"/>
      <c r="W16405" s="53"/>
      <c r="X16405" s="53"/>
      <c r="Y16405" s="55"/>
    </row>
    <row r="16406" spans="21:25" x14ac:dyDescent="0.2">
      <c r="U16406" s="55"/>
      <c r="V16406" s="53"/>
      <c r="W16406" s="53"/>
      <c r="X16406" s="53"/>
      <c r="Y16406" s="55"/>
    </row>
    <row r="16407" spans="21:25" x14ac:dyDescent="0.2">
      <c r="U16407" s="55"/>
      <c r="V16407" s="53"/>
      <c r="W16407" s="53"/>
      <c r="X16407" s="53"/>
      <c r="Y16407" s="55"/>
    </row>
    <row r="16408" spans="21:25" x14ac:dyDescent="0.2">
      <c r="U16408" s="55"/>
      <c r="V16408" s="53"/>
      <c r="W16408" s="53"/>
      <c r="X16408" s="53"/>
      <c r="Y16408" s="55"/>
    </row>
    <row r="16409" spans="21:25" x14ac:dyDescent="0.2">
      <c r="U16409" s="55"/>
      <c r="V16409" s="53"/>
      <c r="W16409" s="53"/>
      <c r="X16409" s="53"/>
      <c r="Y16409" s="55"/>
    </row>
    <row r="16410" spans="21:25" x14ac:dyDescent="0.2">
      <c r="U16410" s="55"/>
      <c r="V16410" s="53"/>
      <c r="W16410" s="53"/>
      <c r="X16410" s="53"/>
      <c r="Y16410" s="55"/>
    </row>
    <row r="16411" spans="21:25" x14ac:dyDescent="0.2">
      <c r="U16411" s="55"/>
      <c r="V16411" s="53"/>
      <c r="W16411" s="53"/>
      <c r="X16411" s="53"/>
      <c r="Y16411" s="55"/>
    </row>
    <row r="16412" spans="21:25" x14ac:dyDescent="0.2">
      <c r="U16412" s="55"/>
      <c r="V16412" s="53"/>
      <c r="W16412" s="53"/>
      <c r="X16412" s="53"/>
      <c r="Y16412" s="55"/>
    </row>
    <row r="16413" spans="21:25" x14ac:dyDescent="0.2">
      <c r="U16413" s="55"/>
      <c r="V16413" s="53"/>
      <c r="W16413" s="53"/>
      <c r="X16413" s="53"/>
      <c r="Y16413" s="55"/>
    </row>
    <row r="16414" spans="21:25" x14ac:dyDescent="0.2">
      <c r="U16414" s="55"/>
      <c r="V16414" s="53"/>
      <c r="W16414" s="53"/>
      <c r="X16414" s="53"/>
      <c r="Y16414" s="55"/>
    </row>
    <row r="16415" spans="21:25" x14ac:dyDescent="0.2">
      <c r="U16415" s="55"/>
      <c r="V16415" s="53"/>
      <c r="W16415" s="53"/>
      <c r="X16415" s="53"/>
      <c r="Y16415" s="55"/>
    </row>
    <row r="16416" spans="21:25" x14ac:dyDescent="0.2">
      <c r="U16416" s="55"/>
      <c r="V16416" s="53"/>
      <c r="W16416" s="53"/>
      <c r="X16416" s="53"/>
      <c r="Y16416" s="55"/>
    </row>
    <row r="16417" spans="21:25" x14ac:dyDescent="0.2">
      <c r="U16417" s="55"/>
      <c r="V16417" s="53"/>
      <c r="W16417" s="53"/>
      <c r="X16417" s="53"/>
      <c r="Y16417" s="55"/>
    </row>
    <row r="16418" spans="21:25" x14ac:dyDescent="0.2">
      <c r="U16418" s="55"/>
      <c r="V16418" s="53"/>
      <c r="W16418" s="53"/>
      <c r="X16418" s="53"/>
      <c r="Y16418" s="55"/>
    </row>
    <row r="16419" spans="21:25" x14ac:dyDescent="0.2">
      <c r="U16419" s="55"/>
      <c r="V16419" s="53"/>
      <c r="W16419" s="53"/>
      <c r="X16419" s="53"/>
      <c r="Y16419" s="55"/>
    </row>
    <row r="16420" spans="21:25" x14ac:dyDescent="0.2">
      <c r="U16420" s="55"/>
      <c r="V16420" s="53"/>
      <c r="W16420" s="53"/>
      <c r="X16420" s="53"/>
      <c r="Y16420" s="55"/>
    </row>
    <row r="16421" spans="21:25" x14ac:dyDescent="0.2">
      <c r="U16421" s="55"/>
      <c r="V16421" s="53"/>
      <c r="W16421" s="53"/>
      <c r="X16421" s="53"/>
      <c r="Y16421" s="55"/>
    </row>
    <row r="16422" spans="21:25" x14ac:dyDescent="0.2">
      <c r="U16422" s="55"/>
      <c r="V16422" s="53"/>
      <c r="W16422" s="53"/>
      <c r="X16422" s="53"/>
      <c r="Y16422" s="55"/>
    </row>
    <row r="16423" spans="21:25" x14ac:dyDescent="0.2">
      <c r="U16423" s="55"/>
      <c r="V16423" s="53"/>
      <c r="W16423" s="53"/>
      <c r="X16423" s="53"/>
      <c r="Y16423" s="55"/>
    </row>
    <row r="16424" spans="21:25" x14ac:dyDescent="0.2">
      <c r="U16424" s="55"/>
      <c r="V16424" s="53"/>
      <c r="W16424" s="53"/>
      <c r="X16424" s="53"/>
      <c r="Y16424" s="55"/>
    </row>
    <row r="16425" spans="21:25" x14ac:dyDescent="0.2">
      <c r="U16425" s="55"/>
      <c r="V16425" s="53"/>
      <c r="W16425" s="53"/>
      <c r="X16425" s="53"/>
      <c r="Y16425" s="55"/>
    </row>
    <row r="16426" spans="21:25" x14ac:dyDescent="0.2">
      <c r="U16426" s="55"/>
      <c r="V16426" s="53"/>
      <c r="W16426" s="53"/>
      <c r="X16426" s="53"/>
      <c r="Y16426" s="55"/>
    </row>
    <row r="16427" spans="21:25" x14ac:dyDescent="0.2">
      <c r="U16427" s="55"/>
      <c r="V16427" s="53"/>
      <c r="W16427" s="53"/>
      <c r="X16427" s="53"/>
      <c r="Y16427" s="55"/>
    </row>
    <row r="16428" spans="21:25" x14ac:dyDescent="0.2">
      <c r="U16428" s="55"/>
      <c r="V16428" s="53"/>
      <c r="W16428" s="53"/>
      <c r="X16428" s="53"/>
      <c r="Y16428" s="55"/>
    </row>
    <row r="16429" spans="21:25" x14ac:dyDescent="0.2">
      <c r="U16429" s="55"/>
      <c r="V16429" s="53"/>
      <c r="W16429" s="53"/>
      <c r="X16429" s="53"/>
      <c r="Y16429" s="55"/>
    </row>
    <row r="16430" spans="21:25" x14ac:dyDescent="0.2">
      <c r="U16430" s="55"/>
      <c r="V16430" s="53"/>
      <c r="W16430" s="53"/>
      <c r="X16430" s="53"/>
      <c r="Y16430" s="55"/>
    </row>
    <row r="16431" spans="21:25" x14ac:dyDescent="0.2">
      <c r="U16431" s="55"/>
      <c r="V16431" s="53"/>
      <c r="W16431" s="53"/>
      <c r="X16431" s="53"/>
      <c r="Y16431" s="55"/>
    </row>
    <row r="16432" spans="21:25" x14ac:dyDescent="0.2">
      <c r="U16432" s="55"/>
      <c r="V16432" s="53"/>
      <c r="W16432" s="53"/>
      <c r="X16432" s="53"/>
      <c r="Y16432" s="55"/>
    </row>
    <row r="16433" spans="21:25" x14ac:dyDescent="0.2">
      <c r="U16433" s="55"/>
      <c r="V16433" s="53"/>
      <c r="W16433" s="53"/>
      <c r="X16433" s="53"/>
      <c r="Y16433" s="55"/>
    </row>
    <row r="16434" spans="21:25" x14ac:dyDescent="0.2">
      <c r="U16434" s="55"/>
      <c r="V16434" s="53"/>
      <c r="W16434" s="53"/>
      <c r="X16434" s="53"/>
      <c r="Y16434" s="55"/>
    </row>
    <row r="16435" spans="21:25" x14ac:dyDescent="0.2">
      <c r="U16435" s="55"/>
      <c r="V16435" s="53"/>
      <c r="W16435" s="53"/>
      <c r="X16435" s="53"/>
      <c r="Y16435" s="55"/>
    </row>
    <row r="16436" spans="21:25" x14ac:dyDescent="0.2">
      <c r="U16436" s="55"/>
      <c r="V16436" s="53"/>
      <c r="W16436" s="53"/>
      <c r="X16436" s="53"/>
      <c r="Y16436" s="55"/>
    </row>
    <row r="16437" spans="21:25" x14ac:dyDescent="0.2">
      <c r="U16437" s="55"/>
      <c r="V16437" s="53"/>
      <c r="W16437" s="53"/>
      <c r="X16437" s="53"/>
      <c r="Y16437" s="55"/>
    </row>
    <row r="16438" spans="21:25" x14ac:dyDescent="0.2">
      <c r="U16438" s="55"/>
      <c r="V16438" s="53"/>
      <c r="W16438" s="53"/>
      <c r="X16438" s="53"/>
      <c r="Y16438" s="55"/>
    </row>
    <row r="16439" spans="21:25" x14ac:dyDescent="0.2">
      <c r="U16439" s="55"/>
      <c r="V16439" s="53"/>
      <c r="W16439" s="53"/>
      <c r="X16439" s="53"/>
      <c r="Y16439" s="55"/>
    </row>
    <row r="16440" spans="21:25" x14ac:dyDescent="0.2">
      <c r="U16440" s="55"/>
      <c r="V16440" s="53"/>
      <c r="W16440" s="53"/>
      <c r="X16440" s="53"/>
      <c r="Y16440" s="55"/>
    </row>
    <row r="16441" spans="21:25" x14ac:dyDescent="0.2">
      <c r="U16441" s="55"/>
      <c r="V16441" s="53"/>
      <c r="W16441" s="53"/>
      <c r="X16441" s="53"/>
      <c r="Y16441" s="55"/>
    </row>
    <row r="16442" spans="21:25" x14ac:dyDescent="0.2">
      <c r="U16442" s="55"/>
      <c r="V16442" s="53"/>
      <c r="W16442" s="53"/>
      <c r="X16442" s="53"/>
      <c r="Y16442" s="55"/>
    </row>
    <row r="16443" spans="21:25" x14ac:dyDescent="0.2">
      <c r="U16443" s="55"/>
      <c r="V16443" s="53"/>
      <c r="W16443" s="53"/>
      <c r="X16443" s="53"/>
      <c r="Y16443" s="55"/>
    </row>
    <row r="16444" spans="21:25" x14ac:dyDescent="0.2">
      <c r="U16444" s="55"/>
      <c r="V16444" s="53"/>
      <c r="W16444" s="53"/>
      <c r="X16444" s="53"/>
      <c r="Y16444" s="55"/>
    </row>
    <row r="16445" spans="21:25" x14ac:dyDescent="0.2">
      <c r="U16445" s="55"/>
      <c r="V16445" s="53"/>
      <c r="W16445" s="53"/>
      <c r="X16445" s="53"/>
      <c r="Y16445" s="55"/>
    </row>
    <row r="16446" spans="21:25" x14ac:dyDescent="0.2">
      <c r="U16446" s="55"/>
      <c r="V16446" s="53"/>
      <c r="W16446" s="53"/>
      <c r="X16446" s="53"/>
      <c r="Y16446" s="55"/>
    </row>
    <row r="16447" spans="21:25" x14ac:dyDescent="0.2">
      <c r="U16447" s="55"/>
      <c r="V16447" s="53"/>
      <c r="W16447" s="53"/>
      <c r="X16447" s="53"/>
      <c r="Y16447" s="55"/>
    </row>
    <row r="16448" spans="21:25" x14ac:dyDescent="0.2">
      <c r="U16448" s="55"/>
      <c r="V16448" s="53"/>
      <c r="W16448" s="53"/>
      <c r="X16448" s="53"/>
      <c r="Y16448" s="55"/>
    </row>
    <row r="16449" spans="21:25" x14ac:dyDescent="0.2">
      <c r="U16449" s="55"/>
      <c r="V16449" s="53"/>
      <c r="W16449" s="53"/>
      <c r="X16449" s="53"/>
      <c r="Y16449" s="55"/>
    </row>
    <row r="16450" spans="21:25" x14ac:dyDescent="0.2">
      <c r="U16450" s="55"/>
      <c r="V16450" s="53"/>
      <c r="W16450" s="53"/>
      <c r="X16450" s="53"/>
      <c r="Y16450" s="55"/>
    </row>
    <row r="16451" spans="21:25" x14ac:dyDescent="0.2">
      <c r="U16451" s="55"/>
      <c r="V16451" s="53"/>
      <c r="W16451" s="53"/>
      <c r="X16451" s="53"/>
      <c r="Y16451" s="55"/>
    </row>
    <row r="16452" spans="21:25" x14ac:dyDescent="0.2">
      <c r="U16452" s="55"/>
      <c r="V16452" s="53"/>
      <c r="W16452" s="53"/>
      <c r="X16452" s="53"/>
      <c r="Y16452" s="55"/>
    </row>
    <row r="16453" spans="21:25" x14ac:dyDescent="0.2">
      <c r="U16453" s="55"/>
      <c r="V16453" s="53"/>
      <c r="W16453" s="53"/>
      <c r="X16453" s="53"/>
      <c r="Y16453" s="55"/>
    </row>
    <row r="16454" spans="21:25" x14ac:dyDescent="0.2">
      <c r="U16454" s="55"/>
      <c r="V16454" s="53"/>
      <c r="W16454" s="53"/>
      <c r="X16454" s="53"/>
      <c r="Y16454" s="55"/>
    </row>
    <row r="16455" spans="21:25" x14ac:dyDescent="0.2">
      <c r="U16455" s="55"/>
      <c r="V16455" s="53"/>
      <c r="W16455" s="53"/>
      <c r="X16455" s="53"/>
      <c r="Y16455" s="55"/>
    </row>
    <row r="16456" spans="21:25" x14ac:dyDescent="0.2">
      <c r="U16456" s="55"/>
      <c r="V16456" s="53"/>
      <c r="W16456" s="53"/>
      <c r="X16456" s="53"/>
      <c r="Y16456" s="55"/>
    </row>
    <row r="16457" spans="21:25" x14ac:dyDescent="0.2">
      <c r="U16457" s="55"/>
      <c r="V16457" s="53"/>
      <c r="W16457" s="53"/>
      <c r="X16457" s="53"/>
      <c r="Y16457" s="55"/>
    </row>
    <row r="16458" spans="21:25" x14ac:dyDescent="0.2">
      <c r="U16458" s="55"/>
      <c r="V16458" s="53"/>
      <c r="W16458" s="53"/>
      <c r="X16458" s="53"/>
      <c r="Y16458" s="55"/>
    </row>
    <row r="16459" spans="21:25" x14ac:dyDescent="0.2">
      <c r="U16459" s="55"/>
      <c r="V16459" s="53"/>
      <c r="W16459" s="53"/>
      <c r="X16459" s="53"/>
      <c r="Y16459" s="55"/>
    </row>
    <row r="16460" spans="21:25" x14ac:dyDescent="0.2">
      <c r="U16460" s="55"/>
      <c r="V16460" s="53"/>
      <c r="W16460" s="53"/>
      <c r="X16460" s="53"/>
      <c r="Y16460" s="55"/>
    </row>
    <row r="16461" spans="21:25" x14ac:dyDescent="0.2">
      <c r="U16461" s="55"/>
      <c r="V16461" s="53"/>
      <c r="W16461" s="53"/>
      <c r="X16461" s="53"/>
      <c r="Y16461" s="55"/>
    </row>
    <row r="16462" spans="21:25" x14ac:dyDescent="0.2">
      <c r="U16462" s="55"/>
      <c r="V16462" s="53"/>
      <c r="W16462" s="53"/>
      <c r="X16462" s="53"/>
      <c r="Y16462" s="55"/>
    </row>
    <row r="16463" spans="21:25" x14ac:dyDescent="0.2">
      <c r="U16463" s="55"/>
      <c r="V16463" s="53"/>
      <c r="W16463" s="53"/>
      <c r="X16463" s="53"/>
      <c r="Y16463" s="55"/>
    </row>
    <row r="16464" spans="21:25" x14ac:dyDescent="0.2">
      <c r="U16464" s="55"/>
      <c r="V16464" s="53"/>
      <c r="W16464" s="53"/>
      <c r="X16464" s="53"/>
      <c r="Y16464" s="55"/>
    </row>
    <row r="16465" spans="21:25" x14ac:dyDescent="0.2">
      <c r="U16465" s="55"/>
      <c r="V16465" s="53"/>
      <c r="W16465" s="53"/>
      <c r="X16465" s="53"/>
      <c r="Y16465" s="55"/>
    </row>
    <row r="16466" spans="21:25" x14ac:dyDescent="0.2">
      <c r="U16466" s="55"/>
      <c r="V16466" s="53"/>
      <c r="W16466" s="53"/>
      <c r="X16466" s="53"/>
      <c r="Y16466" s="55"/>
    </row>
    <row r="16467" spans="21:25" x14ac:dyDescent="0.2">
      <c r="U16467" s="55"/>
      <c r="V16467" s="53"/>
      <c r="W16467" s="53"/>
      <c r="X16467" s="53"/>
      <c r="Y16467" s="55"/>
    </row>
    <row r="16468" spans="21:25" x14ac:dyDescent="0.2">
      <c r="U16468" s="55"/>
      <c r="V16468" s="53"/>
      <c r="W16468" s="53"/>
      <c r="X16468" s="53"/>
      <c r="Y16468" s="55"/>
    </row>
    <row r="16469" spans="21:25" x14ac:dyDescent="0.2">
      <c r="U16469" s="55"/>
      <c r="V16469" s="53"/>
      <c r="W16469" s="53"/>
      <c r="X16469" s="53"/>
      <c r="Y16469" s="55"/>
    </row>
    <row r="16470" spans="21:25" x14ac:dyDescent="0.2">
      <c r="U16470" s="55"/>
      <c r="V16470" s="53"/>
      <c r="W16470" s="53"/>
      <c r="X16470" s="53"/>
      <c r="Y16470" s="55"/>
    </row>
    <row r="16471" spans="21:25" x14ac:dyDescent="0.2">
      <c r="U16471" s="55"/>
      <c r="V16471" s="53"/>
      <c r="W16471" s="53"/>
      <c r="X16471" s="53"/>
      <c r="Y16471" s="55"/>
    </row>
    <row r="16472" spans="21:25" x14ac:dyDescent="0.2">
      <c r="U16472" s="55"/>
      <c r="V16472" s="53"/>
      <c r="W16472" s="53"/>
      <c r="X16472" s="53"/>
      <c r="Y16472" s="55"/>
    </row>
    <row r="16473" spans="21:25" x14ac:dyDescent="0.2">
      <c r="U16473" s="55"/>
      <c r="V16473" s="53"/>
      <c r="W16473" s="53"/>
      <c r="X16473" s="53"/>
      <c r="Y16473" s="55"/>
    </row>
    <row r="16474" spans="21:25" x14ac:dyDescent="0.2">
      <c r="U16474" s="55"/>
      <c r="V16474" s="53"/>
      <c r="W16474" s="53"/>
      <c r="X16474" s="53"/>
      <c r="Y16474" s="55"/>
    </row>
    <row r="16475" spans="21:25" x14ac:dyDescent="0.2">
      <c r="U16475" s="55"/>
      <c r="V16475" s="53"/>
      <c r="W16475" s="53"/>
      <c r="X16475" s="53"/>
      <c r="Y16475" s="55"/>
    </row>
    <row r="16476" spans="21:25" x14ac:dyDescent="0.2">
      <c r="U16476" s="55"/>
      <c r="V16476" s="53"/>
      <c r="W16476" s="53"/>
      <c r="X16476" s="53"/>
      <c r="Y16476" s="55"/>
    </row>
    <row r="16477" spans="21:25" x14ac:dyDescent="0.2">
      <c r="U16477" s="55"/>
      <c r="V16477" s="53"/>
      <c r="W16477" s="53"/>
      <c r="X16477" s="53"/>
      <c r="Y16477" s="55"/>
    </row>
    <row r="16478" spans="21:25" x14ac:dyDescent="0.2">
      <c r="U16478" s="55"/>
      <c r="V16478" s="53"/>
      <c r="W16478" s="53"/>
      <c r="X16478" s="53"/>
      <c r="Y16478" s="55"/>
    </row>
    <row r="16479" spans="21:25" x14ac:dyDescent="0.2">
      <c r="U16479" s="55"/>
      <c r="V16479" s="53"/>
      <c r="W16479" s="53"/>
      <c r="X16479" s="53"/>
      <c r="Y16479" s="55"/>
    </row>
    <row r="16480" spans="21:25" x14ac:dyDescent="0.2">
      <c r="U16480" s="55"/>
      <c r="V16480" s="53"/>
      <c r="W16480" s="53"/>
      <c r="X16480" s="53"/>
      <c r="Y16480" s="55"/>
    </row>
    <row r="16481" spans="21:25" x14ac:dyDescent="0.2">
      <c r="U16481" s="55"/>
      <c r="V16481" s="53"/>
      <c r="W16481" s="53"/>
      <c r="X16481" s="53"/>
      <c r="Y16481" s="55"/>
    </row>
    <row r="16482" spans="21:25" x14ac:dyDescent="0.2">
      <c r="U16482" s="55"/>
      <c r="V16482" s="53"/>
      <c r="W16482" s="53"/>
      <c r="X16482" s="53"/>
      <c r="Y16482" s="55"/>
    </row>
    <row r="16483" spans="21:25" x14ac:dyDescent="0.2">
      <c r="U16483" s="55"/>
      <c r="V16483" s="53"/>
      <c r="W16483" s="53"/>
      <c r="X16483" s="53"/>
      <c r="Y16483" s="55"/>
    </row>
    <row r="16484" spans="21:25" x14ac:dyDescent="0.2">
      <c r="U16484" s="55"/>
      <c r="V16484" s="53"/>
      <c r="W16484" s="53"/>
      <c r="X16484" s="53"/>
      <c r="Y16484" s="55"/>
    </row>
    <row r="16485" spans="21:25" x14ac:dyDescent="0.2">
      <c r="U16485" s="55"/>
      <c r="V16485" s="53"/>
      <c r="W16485" s="53"/>
      <c r="X16485" s="53"/>
      <c r="Y16485" s="55"/>
    </row>
    <row r="16486" spans="21:25" x14ac:dyDescent="0.2">
      <c r="U16486" s="55"/>
      <c r="V16486" s="53"/>
      <c r="W16486" s="53"/>
      <c r="X16486" s="53"/>
      <c r="Y16486" s="55"/>
    </row>
    <row r="16487" spans="21:25" x14ac:dyDescent="0.2">
      <c r="U16487" s="55"/>
      <c r="V16487" s="53"/>
      <c r="W16487" s="53"/>
      <c r="X16487" s="53"/>
      <c r="Y16487" s="55"/>
    </row>
    <row r="16488" spans="21:25" x14ac:dyDescent="0.2">
      <c r="U16488" s="55"/>
      <c r="V16488" s="53"/>
      <c r="W16488" s="53"/>
      <c r="X16488" s="53"/>
      <c r="Y16488" s="55"/>
    </row>
    <row r="16489" spans="21:25" x14ac:dyDescent="0.2">
      <c r="U16489" s="55"/>
      <c r="V16489" s="53"/>
      <c r="W16489" s="53"/>
      <c r="X16489" s="53"/>
      <c r="Y16489" s="55"/>
    </row>
    <row r="16490" spans="21:25" x14ac:dyDescent="0.2">
      <c r="U16490" s="55"/>
      <c r="V16490" s="53"/>
      <c r="W16490" s="53"/>
      <c r="X16490" s="53"/>
      <c r="Y16490" s="55"/>
    </row>
    <row r="16491" spans="21:25" x14ac:dyDescent="0.2">
      <c r="U16491" s="55"/>
      <c r="V16491" s="53"/>
      <c r="W16491" s="53"/>
      <c r="X16491" s="53"/>
      <c r="Y16491" s="55"/>
    </row>
    <row r="16492" spans="21:25" x14ac:dyDescent="0.2">
      <c r="U16492" s="55"/>
      <c r="V16492" s="53"/>
      <c r="W16492" s="53"/>
      <c r="X16492" s="53"/>
      <c r="Y16492" s="55"/>
    </row>
    <row r="16493" spans="21:25" x14ac:dyDescent="0.2">
      <c r="U16493" s="55"/>
      <c r="V16493" s="53"/>
      <c r="W16493" s="53"/>
      <c r="X16493" s="53"/>
      <c r="Y16493" s="55"/>
    </row>
    <row r="16494" spans="21:25" x14ac:dyDescent="0.2">
      <c r="U16494" s="55"/>
      <c r="V16494" s="53"/>
      <c r="W16494" s="53"/>
      <c r="X16494" s="53"/>
      <c r="Y16494" s="55"/>
    </row>
    <row r="16495" spans="21:25" x14ac:dyDescent="0.2">
      <c r="U16495" s="55"/>
      <c r="V16495" s="53"/>
      <c r="W16495" s="53"/>
      <c r="X16495" s="53"/>
      <c r="Y16495" s="55"/>
    </row>
    <row r="16496" spans="21:25" x14ac:dyDescent="0.2">
      <c r="U16496" s="55"/>
      <c r="V16496" s="53"/>
      <c r="W16496" s="53"/>
      <c r="X16496" s="53"/>
      <c r="Y16496" s="55"/>
    </row>
    <row r="16497" spans="21:25" x14ac:dyDescent="0.2">
      <c r="U16497" s="55"/>
      <c r="V16497" s="53"/>
      <c r="W16497" s="53"/>
      <c r="X16497" s="53"/>
      <c r="Y16497" s="55"/>
    </row>
    <row r="16498" spans="21:25" x14ac:dyDescent="0.2">
      <c r="U16498" s="55"/>
      <c r="V16498" s="53"/>
      <c r="W16498" s="53"/>
      <c r="X16498" s="53"/>
      <c r="Y16498" s="55"/>
    </row>
    <row r="16499" spans="21:25" x14ac:dyDescent="0.2">
      <c r="U16499" s="55"/>
      <c r="V16499" s="53"/>
      <c r="W16499" s="53"/>
      <c r="X16499" s="53"/>
      <c r="Y16499" s="55"/>
    </row>
    <row r="16500" spans="21:25" x14ac:dyDescent="0.2">
      <c r="U16500" s="55"/>
      <c r="V16500" s="53"/>
      <c r="W16500" s="53"/>
      <c r="X16500" s="53"/>
      <c r="Y16500" s="55"/>
    </row>
    <row r="16501" spans="21:25" x14ac:dyDescent="0.2">
      <c r="U16501" s="55"/>
      <c r="V16501" s="53"/>
      <c r="W16501" s="53"/>
      <c r="X16501" s="53"/>
      <c r="Y16501" s="55"/>
    </row>
    <row r="16502" spans="21:25" x14ac:dyDescent="0.2">
      <c r="U16502" s="55"/>
      <c r="V16502" s="53"/>
      <c r="W16502" s="53"/>
      <c r="X16502" s="53"/>
      <c r="Y16502" s="55"/>
    </row>
    <row r="16503" spans="21:25" x14ac:dyDescent="0.2">
      <c r="U16503" s="55"/>
      <c r="V16503" s="53"/>
      <c r="W16503" s="53"/>
      <c r="X16503" s="53"/>
      <c r="Y16503" s="55"/>
    </row>
    <row r="16504" spans="21:25" x14ac:dyDescent="0.2">
      <c r="U16504" s="55"/>
      <c r="V16504" s="53"/>
      <c r="W16504" s="53"/>
      <c r="X16504" s="53"/>
      <c r="Y16504" s="55"/>
    </row>
    <row r="16505" spans="21:25" x14ac:dyDescent="0.2">
      <c r="U16505" s="55"/>
      <c r="V16505" s="53"/>
      <c r="W16505" s="53"/>
      <c r="X16505" s="53"/>
      <c r="Y16505" s="55"/>
    </row>
    <row r="16506" spans="21:25" x14ac:dyDescent="0.2">
      <c r="U16506" s="55"/>
      <c r="V16506" s="53"/>
      <c r="W16506" s="53"/>
      <c r="X16506" s="53"/>
      <c r="Y16506" s="55"/>
    </row>
    <row r="16507" spans="21:25" x14ac:dyDescent="0.2">
      <c r="U16507" s="55"/>
      <c r="V16507" s="53"/>
      <c r="W16507" s="53"/>
      <c r="X16507" s="53"/>
      <c r="Y16507" s="55"/>
    </row>
    <row r="16508" spans="21:25" x14ac:dyDescent="0.2">
      <c r="U16508" s="55"/>
      <c r="V16508" s="53"/>
      <c r="W16508" s="53"/>
      <c r="X16508" s="53"/>
      <c r="Y16508" s="55"/>
    </row>
    <row r="16509" spans="21:25" x14ac:dyDescent="0.2">
      <c r="U16509" s="55"/>
      <c r="V16509" s="53"/>
      <c r="W16509" s="53"/>
      <c r="X16509" s="53"/>
      <c r="Y16509" s="55"/>
    </row>
    <row r="16510" spans="21:25" x14ac:dyDescent="0.2">
      <c r="U16510" s="55"/>
      <c r="V16510" s="53"/>
      <c r="W16510" s="53"/>
      <c r="X16510" s="53"/>
      <c r="Y16510" s="55"/>
    </row>
    <row r="16511" spans="21:25" x14ac:dyDescent="0.2">
      <c r="U16511" s="55"/>
      <c r="V16511" s="53"/>
      <c r="W16511" s="53"/>
      <c r="X16511" s="53"/>
      <c r="Y16511" s="55"/>
    </row>
    <row r="16512" spans="21:25" x14ac:dyDescent="0.2">
      <c r="U16512" s="55"/>
      <c r="V16512" s="53"/>
      <c r="W16512" s="53"/>
      <c r="X16512" s="53"/>
      <c r="Y16512" s="55"/>
    </row>
    <row r="16513" spans="21:25" x14ac:dyDescent="0.2">
      <c r="U16513" s="55"/>
      <c r="V16513" s="53"/>
      <c r="W16513" s="53"/>
      <c r="X16513" s="53"/>
      <c r="Y16513" s="55"/>
    </row>
    <row r="16514" spans="21:25" x14ac:dyDescent="0.2">
      <c r="U16514" s="55"/>
      <c r="V16514" s="53"/>
      <c r="W16514" s="53"/>
      <c r="X16514" s="53"/>
      <c r="Y16514" s="55"/>
    </row>
    <row r="16515" spans="21:25" x14ac:dyDescent="0.2">
      <c r="U16515" s="55"/>
      <c r="V16515" s="53"/>
      <c r="W16515" s="53"/>
      <c r="X16515" s="53"/>
      <c r="Y16515" s="55"/>
    </row>
    <row r="16516" spans="21:25" x14ac:dyDescent="0.2">
      <c r="U16516" s="55"/>
      <c r="V16516" s="53"/>
      <c r="W16516" s="53"/>
      <c r="X16516" s="53"/>
      <c r="Y16516" s="55"/>
    </row>
    <row r="16517" spans="21:25" x14ac:dyDescent="0.2">
      <c r="U16517" s="55"/>
      <c r="V16517" s="53"/>
      <c r="W16517" s="53"/>
      <c r="X16517" s="53"/>
      <c r="Y16517" s="55"/>
    </row>
    <row r="16518" spans="21:25" x14ac:dyDescent="0.2">
      <c r="U16518" s="55"/>
      <c r="V16518" s="53"/>
      <c r="W16518" s="53"/>
      <c r="X16518" s="53"/>
      <c r="Y16518" s="55"/>
    </row>
    <row r="16519" spans="21:25" x14ac:dyDescent="0.2">
      <c r="U16519" s="55"/>
      <c r="V16519" s="53"/>
      <c r="W16519" s="53"/>
      <c r="X16519" s="53"/>
      <c r="Y16519" s="55"/>
    </row>
    <row r="16520" spans="21:25" x14ac:dyDescent="0.2">
      <c r="U16520" s="55"/>
      <c r="V16520" s="53"/>
      <c r="W16520" s="53"/>
      <c r="X16520" s="53"/>
      <c r="Y16520" s="55"/>
    </row>
    <row r="16521" spans="21:25" x14ac:dyDescent="0.2">
      <c r="U16521" s="55"/>
      <c r="V16521" s="53"/>
      <c r="W16521" s="53"/>
      <c r="X16521" s="53"/>
      <c r="Y16521" s="55"/>
    </row>
    <row r="16522" spans="21:25" x14ac:dyDescent="0.2">
      <c r="U16522" s="55"/>
      <c r="V16522" s="53"/>
      <c r="W16522" s="53"/>
      <c r="X16522" s="53"/>
      <c r="Y16522" s="55"/>
    </row>
    <row r="16523" spans="21:25" x14ac:dyDescent="0.2">
      <c r="U16523" s="55"/>
      <c r="V16523" s="53"/>
      <c r="W16523" s="53"/>
      <c r="X16523" s="53"/>
      <c r="Y16523" s="55"/>
    </row>
    <row r="16524" spans="21:25" x14ac:dyDescent="0.2">
      <c r="U16524" s="55"/>
      <c r="V16524" s="53"/>
      <c r="W16524" s="53"/>
      <c r="X16524" s="53"/>
      <c r="Y16524" s="55"/>
    </row>
    <row r="16525" spans="21:25" x14ac:dyDescent="0.2">
      <c r="U16525" s="55"/>
      <c r="V16525" s="53"/>
      <c r="W16525" s="53"/>
      <c r="X16525" s="53"/>
      <c r="Y16525" s="55"/>
    </row>
    <row r="16526" spans="21:25" x14ac:dyDescent="0.2">
      <c r="U16526" s="55"/>
      <c r="V16526" s="53"/>
      <c r="W16526" s="53"/>
      <c r="X16526" s="53"/>
      <c r="Y16526" s="55"/>
    </row>
    <row r="16527" spans="21:25" x14ac:dyDescent="0.2">
      <c r="U16527" s="55"/>
      <c r="V16527" s="53"/>
      <c r="W16527" s="53"/>
      <c r="X16527" s="53"/>
      <c r="Y16527" s="55"/>
    </row>
    <row r="16528" spans="21:25" x14ac:dyDescent="0.2">
      <c r="U16528" s="55"/>
      <c r="V16528" s="53"/>
      <c r="W16528" s="53"/>
      <c r="X16528" s="53"/>
      <c r="Y16528" s="55"/>
    </row>
    <row r="16529" spans="21:25" x14ac:dyDescent="0.2">
      <c r="U16529" s="55"/>
      <c r="V16529" s="53"/>
      <c r="W16529" s="53"/>
      <c r="X16529" s="53"/>
      <c r="Y16529" s="55"/>
    </row>
    <row r="16530" spans="21:25" x14ac:dyDescent="0.2">
      <c r="U16530" s="55"/>
      <c r="V16530" s="53"/>
      <c r="W16530" s="53"/>
      <c r="X16530" s="53"/>
      <c r="Y16530" s="55"/>
    </row>
    <row r="16531" spans="21:25" x14ac:dyDescent="0.2">
      <c r="U16531" s="55"/>
      <c r="V16531" s="53"/>
      <c r="W16531" s="53"/>
      <c r="X16531" s="53"/>
      <c r="Y16531" s="55"/>
    </row>
    <row r="16532" spans="21:25" x14ac:dyDescent="0.2">
      <c r="U16532" s="55"/>
      <c r="V16532" s="53"/>
      <c r="W16532" s="53"/>
      <c r="X16532" s="53"/>
      <c r="Y16532" s="55"/>
    </row>
    <row r="16533" spans="21:25" x14ac:dyDescent="0.2">
      <c r="U16533" s="55"/>
      <c r="V16533" s="53"/>
      <c r="W16533" s="53"/>
      <c r="X16533" s="53"/>
      <c r="Y16533" s="55"/>
    </row>
    <row r="16534" spans="21:25" x14ac:dyDescent="0.2">
      <c r="U16534" s="55"/>
      <c r="V16534" s="53"/>
      <c r="W16534" s="53"/>
      <c r="X16534" s="53"/>
      <c r="Y16534" s="55"/>
    </row>
    <row r="16535" spans="21:25" x14ac:dyDescent="0.2">
      <c r="U16535" s="55"/>
      <c r="V16535" s="53"/>
      <c r="W16535" s="53"/>
      <c r="X16535" s="53"/>
      <c r="Y16535" s="55"/>
    </row>
    <row r="16536" spans="21:25" x14ac:dyDescent="0.2">
      <c r="U16536" s="55"/>
      <c r="V16536" s="53"/>
      <c r="W16536" s="53"/>
      <c r="X16536" s="53"/>
      <c r="Y16536" s="55"/>
    </row>
    <row r="16537" spans="21:25" x14ac:dyDescent="0.2">
      <c r="U16537" s="55"/>
      <c r="V16537" s="53"/>
      <c r="W16537" s="53"/>
      <c r="X16537" s="53"/>
      <c r="Y16537" s="55"/>
    </row>
    <row r="16538" spans="21:25" x14ac:dyDescent="0.2">
      <c r="U16538" s="55"/>
      <c r="V16538" s="53"/>
      <c r="W16538" s="53"/>
      <c r="X16538" s="53"/>
      <c r="Y16538" s="55"/>
    </row>
    <row r="16539" spans="21:25" x14ac:dyDescent="0.2">
      <c r="U16539" s="55"/>
      <c r="V16539" s="53"/>
      <c r="W16539" s="53"/>
      <c r="X16539" s="53"/>
      <c r="Y16539" s="55"/>
    </row>
    <row r="16540" spans="21:25" x14ac:dyDescent="0.2">
      <c r="U16540" s="55"/>
      <c r="V16540" s="53"/>
      <c r="W16540" s="53"/>
      <c r="X16540" s="53"/>
      <c r="Y16540" s="55"/>
    </row>
    <row r="16541" spans="21:25" x14ac:dyDescent="0.2">
      <c r="U16541" s="55"/>
      <c r="V16541" s="53"/>
      <c r="W16541" s="53"/>
      <c r="X16541" s="53"/>
      <c r="Y16541" s="55"/>
    </row>
    <row r="16542" spans="21:25" x14ac:dyDescent="0.2">
      <c r="U16542" s="55"/>
      <c r="V16542" s="53"/>
      <c r="W16542" s="53"/>
      <c r="X16542" s="53"/>
      <c r="Y16542" s="55"/>
    </row>
    <row r="16543" spans="21:25" x14ac:dyDescent="0.2">
      <c r="U16543" s="55"/>
      <c r="V16543" s="53"/>
      <c r="W16543" s="53"/>
      <c r="X16543" s="53"/>
      <c r="Y16543" s="55"/>
    </row>
    <row r="16544" spans="21:25" x14ac:dyDescent="0.2">
      <c r="U16544" s="55"/>
      <c r="V16544" s="53"/>
      <c r="W16544" s="53"/>
      <c r="X16544" s="53"/>
      <c r="Y16544" s="55"/>
    </row>
    <row r="16545" spans="21:25" x14ac:dyDescent="0.2">
      <c r="U16545" s="55"/>
      <c r="V16545" s="53"/>
      <c r="W16545" s="53"/>
      <c r="X16545" s="53"/>
      <c r="Y16545" s="55"/>
    </row>
    <row r="16546" spans="21:25" x14ac:dyDescent="0.2">
      <c r="U16546" s="55"/>
      <c r="V16546" s="53"/>
      <c r="W16546" s="53"/>
      <c r="X16546" s="53"/>
      <c r="Y16546" s="55"/>
    </row>
    <row r="16547" spans="21:25" x14ac:dyDescent="0.2">
      <c r="U16547" s="55"/>
      <c r="V16547" s="53"/>
      <c r="W16547" s="53"/>
      <c r="X16547" s="53"/>
      <c r="Y16547" s="55"/>
    </row>
    <row r="16548" spans="21:25" x14ac:dyDescent="0.2">
      <c r="U16548" s="55"/>
      <c r="V16548" s="53"/>
      <c r="W16548" s="53"/>
      <c r="X16548" s="53"/>
      <c r="Y16548" s="55"/>
    </row>
    <row r="16549" spans="21:25" x14ac:dyDescent="0.2">
      <c r="U16549" s="55"/>
      <c r="V16549" s="53"/>
      <c r="W16549" s="53"/>
      <c r="X16549" s="53"/>
      <c r="Y16549" s="55"/>
    </row>
    <row r="16550" spans="21:25" x14ac:dyDescent="0.2">
      <c r="U16550" s="55"/>
      <c r="V16550" s="53"/>
      <c r="W16550" s="53"/>
      <c r="X16550" s="53"/>
      <c r="Y16550" s="55"/>
    </row>
    <row r="16551" spans="21:25" x14ac:dyDescent="0.2">
      <c r="U16551" s="55"/>
      <c r="V16551" s="53"/>
      <c r="W16551" s="53"/>
      <c r="X16551" s="53"/>
      <c r="Y16551" s="55"/>
    </row>
    <row r="16552" spans="21:25" x14ac:dyDescent="0.2">
      <c r="U16552" s="55"/>
      <c r="V16552" s="53"/>
      <c r="W16552" s="53"/>
      <c r="X16552" s="53"/>
      <c r="Y16552" s="55"/>
    </row>
    <row r="16553" spans="21:25" x14ac:dyDescent="0.2">
      <c r="U16553" s="55"/>
      <c r="V16553" s="53"/>
      <c r="W16553" s="53"/>
      <c r="X16553" s="53"/>
      <c r="Y16553" s="55"/>
    </row>
    <row r="16554" spans="21:25" x14ac:dyDescent="0.2">
      <c r="U16554" s="55"/>
      <c r="V16554" s="53"/>
      <c r="W16554" s="53"/>
      <c r="X16554" s="53"/>
      <c r="Y16554" s="55"/>
    </row>
    <row r="16555" spans="21:25" x14ac:dyDescent="0.2">
      <c r="U16555" s="55"/>
      <c r="V16555" s="53"/>
      <c r="W16555" s="53"/>
      <c r="X16555" s="53"/>
      <c r="Y16555" s="55"/>
    </row>
    <row r="16556" spans="21:25" x14ac:dyDescent="0.2">
      <c r="U16556" s="55"/>
      <c r="V16556" s="53"/>
      <c r="W16556" s="53"/>
      <c r="X16556" s="53"/>
      <c r="Y16556" s="55"/>
    </row>
    <row r="16557" spans="21:25" x14ac:dyDescent="0.2">
      <c r="U16557" s="55"/>
      <c r="V16557" s="53"/>
      <c r="W16557" s="53"/>
      <c r="X16557" s="53"/>
      <c r="Y16557" s="55"/>
    </row>
    <row r="16558" spans="21:25" x14ac:dyDescent="0.2">
      <c r="U16558" s="55"/>
      <c r="V16558" s="53"/>
      <c r="W16558" s="53"/>
      <c r="X16558" s="53"/>
      <c r="Y16558" s="55"/>
    </row>
    <row r="16559" spans="21:25" x14ac:dyDescent="0.2">
      <c r="U16559" s="55"/>
      <c r="V16559" s="53"/>
      <c r="W16559" s="53"/>
      <c r="X16559" s="53"/>
      <c r="Y16559" s="55"/>
    </row>
    <row r="16560" spans="21:25" x14ac:dyDescent="0.2">
      <c r="U16560" s="55"/>
      <c r="V16560" s="53"/>
      <c r="W16560" s="53"/>
      <c r="X16560" s="53"/>
      <c r="Y16560" s="55"/>
    </row>
    <row r="16561" spans="21:25" x14ac:dyDescent="0.2">
      <c r="U16561" s="55"/>
      <c r="V16561" s="53"/>
      <c r="W16561" s="53"/>
      <c r="X16561" s="53"/>
      <c r="Y16561" s="55"/>
    </row>
    <row r="16562" spans="21:25" x14ac:dyDescent="0.2">
      <c r="U16562" s="55"/>
      <c r="V16562" s="53"/>
      <c r="W16562" s="53"/>
      <c r="X16562" s="53"/>
      <c r="Y16562" s="55"/>
    </row>
    <row r="16563" spans="21:25" x14ac:dyDescent="0.2">
      <c r="U16563" s="55"/>
      <c r="V16563" s="53"/>
      <c r="W16563" s="53"/>
      <c r="X16563" s="53"/>
      <c r="Y16563" s="55"/>
    </row>
    <row r="16564" spans="21:25" x14ac:dyDescent="0.2">
      <c r="U16564" s="55"/>
      <c r="V16564" s="53"/>
      <c r="W16564" s="53"/>
      <c r="X16564" s="53"/>
      <c r="Y16564" s="55"/>
    </row>
    <row r="16565" spans="21:25" x14ac:dyDescent="0.2">
      <c r="U16565" s="55"/>
      <c r="V16565" s="53"/>
      <c r="W16565" s="53"/>
      <c r="X16565" s="53"/>
      <c r="Y16565" s="55"/>
    </row>
    <row r="16566" spans="21:25" x14ac:dyDescent="0.2">
      <c r="U16566" s="55"/>
      <c r="V16566" s="53"/>
      <c r="W16566" s="53"/>
      <c r="X16566" s="53"/>
      <c r="Y16566" s="55"/>
    </row>
    <row r="16567" spans="21:25" x14ac:dyDescent="0.2">
      <c r="U16567" s="55"/>
      <c r="V16567" s="53"/>
      <c r="W16567" s="53"/>
      <c r="X16567" s="53"/>
      <c r="Y16567" s="55"/>
    </row>
    <row r="16568" spans="21:25" x14ac:dyDescent="0.2">
      <c r="U16568" s="55"/>
      <c r="V16568" s="53"/>
      <c r="W16568" s="53"/>
      <c r="X16568" s="53"/>
      <c r="Y16568" s="55"/>
    </row>
    <row r="16569" spans="21:25" x14ac:dyDescent="0.2">
      <c r="U16569" s="55"/>
      <c r="V16569" s="53"/>
      <c r="W16569" s="53"/>
      <c r="X16569" s="53"/>
      <c r="Y16569" s="55"/>
    </row>
    <row r="16570" spans="21:25" x14ac:dyDescent="0.2">
      <c r="U16570" s="55"/>
      <c r="V16570" s="53"/>
      <c r="W16570" s="53"/>
      <c r="X16570" s="53"/>
      <c r="Y16570" s="55"/>
    </row>
    <row r="16571" spans="21:25" x14ac:dyDescent="0.2">
      <c r="U16571" s="55"/>
      <c r="V16571" s="53"/>
      <c r="W16571" s="53"/>
      <c r="X16571" s="53"/>
      <c r="Y16571" s="55"/>
    </row>
    <row r="16572" spans="21:25" x14ac:dyDescent="0.2">
      <c r="U16572" s="55"/>
      <c r="V16572" s="53"/>
      <c r="W16572" s="53"/>
      <c r="X16572" s="53"/>
      <c r="Y16572" s="55"/>
    </row>
    <row r="16573" spans="21:25" x14ac:dyDescent="0.2">
      <c r="U16573" s="55"/>
      <c r="V16573" s="53"/>
      <c r="W16573" s="53"/>
      <c r="X16573" s="53"/>
      <c r="Y16573" s="55"/>
    </row>
    <row r="16574" spans="21:25" x14ac:dyDescent="0.2">
      <c r="U16574" s="55"/>
      <c r="V16574" s="53"/>
      <c r="W16574" s="53"/>
      <c r="X16574" s="53"/>
      <c r="Y16574" s="55"/>
    </row>
    <row r="16575" spans="21:25" x14ac:dyDescent="0.2">
      <c r="U16575" s="55"/>
      <c r="V16575" s="53"/>
      <c r="W16575" s="53"/>
      <c r="X16575" s="53"/>
      <c r="Y16575" s="55"/>
    </row>
    <row r="16576" spans="21:25" x14ac:dyDescent="0.2">
      <c r="U16576" s="55"/>
      <c r="V16576" s="53"/>
      <c r="W16576" s="53"/>
      <c r="X16576" s="53"/>
      <c r="Y16576" s="55"/>
    </row>
    <row r="16577" spans="21:25" x14ac:dyDescent="0.2">
      <c r="U16577" s="55"/>
      <c r="V16577" s="53"/>
      <c r="W16577" s="53"/>
      <c r="X16577" s="53"/>
      <c r="Y16577" s="55"/>
    </row>
    <row r="16578" spans="21:25" x14ac:dyDescent="0.2">
      <c r="U16578" s="55"/>
      <c r="V16578" s="53"/>
      <c r="W16578" s="53"/>
      <c r="X16578" s="53"/>
      <c r="Y16578" s="55"/>
    </row>
    <row r="16579" spans="21:25" x14ac:dyDescent="0.2">
      <c r="U16579" s="55"/>
      <c r="V16579" s="53"/>
      <c r="W16579" s="53"/>
      <c r="X16579" s="53"/>
      <c r="Y16579" s="55"/>
    </row>
    <row r="16580" spans="21:25" x14ac:dyDescent="0.2">
      <c r="U16580" s="55"/>
      <c r="V16580" s="53"/>
      <c r="W16580" s="53"/>
      <c r="X16580" s="53"/>
      <c r="Y16580" s="55"/>
    </row>
    <row r="16581" spans="21:25" x14ac:dyDescent="0.2">
      <c r="U16581" s="55"/>
      <c r="V16581" s="53"/>
      <c r="W16581" s="53"/>
      <c r="X16581" s="53"/>
      <c r="Y16581" s="55"/>
    </row>
    <row r="16582" spans="21:25" x14ac:dyDescent="0.2">
      <c r="U16582" s="55"/>
      <c r="V16582" s="53"/>
      <c r="W16582" s="53"/>
      <c r="X16582" s="53"/>
      <c r="Y16582" s="55"/>
    </row>
    <row r="16583" spans="21:25" x14ac:dyDescent="0.2">
      <c r="U16583" s="55"/>
      <c r="V16583" s="53"/>
      <c r="W16583" s="53"/>
      <c r="X16583" s="53"/>
      <c r="Y16583" s="55"/>
    </row>
    <row r="16584" spans="21:25" x14ac:dyDescent="0.2">
      <c r="U16584" s="55"/>
      <c r="V16584" s="53"/>
      <c r="W16584" s="53"/>
      <c r="X16584" s="53"/>
      <c r="Y16584" s="55"/>
    </row>
    <row r="16585" spans="21:25" x14ac:dyDescent="0.2">
      <c r="U16585" s="55"/>
      <c r="V16585" s="53"/>
      <c r="W16585" s="53"/>
      <c r="X16585" s="53"/>
      <c r="Y16585" s="55"/>
    </row>
    <row r="16586" spans="21:25" x14ac:dyDescent="0.2">
      <c r="U16586" s="55"/>
      <c r="V16586" s="53"/>
      <c r="W16586" s="53"/>
      <c r="X16586" s="53"/>
      <c r="Y16586" s="55"/>
    </row>
    <row r="16587" spans="21:25" x14ac:dyDescent="0.2">
      <c r="U16587" s="55"/>
      <c r="V16587" s="53"/>
      <c r="W16587" s="53"/>
      <c r="X16587" s="53"/>
      <c r="Y16587" s="55"/>
    </row>
    <row r="16588" spans="21:25" x14ac:dyDescent="0.2">
      <c r="U16588" s="55"/>
      <c r="V16588" s="53"/>
      <c r="W16588" s="53"/>
      <c r="X16588" s="53"/>
      <c r="Y16588" s="55"/>
    </row>
    <row r="16589" spans="21:25" x14ac:dyDescent="0.2">
      <c r="U16589" s="55"/>
      <c r="V16589" s="53"/>
      <c r="W16589" s="53"/>
      <c r="X16589" s="53"/>
      <c r="Y16589" s="55"/>
    </row>
    <row r="16590" spans="21:25" x14ac:dyDescent="0.2">
      <c r="U16590" s="55"/>
      <c r="V16590" s="53"/>
      <c r="W16590" s="53"/>
      <c r="X16590" s="53"/>
      <c r="Y16590" s="55"/>
    </row>
    <row r="16591" spans="21:25" x14ac:dyDescent="0.2">
      <c r="U16591" s="55"/>
      <c r="V16591" s="53"/>
      <c r="W16591" s="53"/>
      <c r="X16591" s="53"/>
      <c r="Y16591" s="55"/>
    </row>
    <row r="16592" spans="21:25" x14ac:dyDescent="0.2">
      <c r="U16592" s="55"/>
      <c r="V16592" s="53"/>
      <c r="W16592" s="53"/>
      <c r="X16592" s="53"/>
      <c r="Y16592" s="55"/>
    </row>
    <row r="16593" spans="21:25" x14ac:dyDescent="0.2">
      <c r="U16593" s="55"/>
      <c r="V16593" s="53"/>
      <c r="W16593" s="53"/>
      <c r="X16593" s="53"/>
      <c r="Y16593" s="55"/>
    </row>
    <row r="16594" spans="21:25" x14ac:dyDescent="0.2">
      <c r="U16594" s="55"/>
      <c r="V16594" s="53"/>
      <c r="W16594" s="53"/>
      <c r="X16594" s="53"/>
      <c r="Y16594" s="55"/>
    </row>
    <row r="16595" spans="21:25" x14ac:dyDescent="0.2">
      <c r="U16595" s="55"/>
      <c r="V16595" s="53"/>
      <c r="W16595" s="53"/>
      <c r="X16595" s="53"/>
      <c r="Y16595" s="55"/>
    </row>
    <row r="16596" spans="21:25" x14ac:dyDescent="0.2">
      <c r="U16596" s="55"/>
      <c r="V16596" s="53"/>
      <c r="W16596" s="53"/>
      <c r="X16596" s="53"/>
      <c r="Y16596" s="55"/>
    </row>
    <row r="16597" spans="21:25" x14ac:dyDescent="0.2">
      <c r="U16597" s="55"/>
      <c r="V16597" s="53"/>
      <c r="W16597" s="53"/>
      <c r="X16597" s="53"/>
      <c r="Y16597" s="55"/>
    </row>
    <row r="16598" spans="21:25" x14ac:dyDescent="0.2">
      <c r="U16598" s="55"/>
      <c r="V16598" s="53"/>
      <c r="W16598" s="53"/>
      <c r="X16598" s="53"/>
      <c r="Y16598" s="55"/>
    </row>
    <row r="16599" spans="21:25" x14ac:dyDescent="0.2">
      <c r="U16599" s="55"/>
      <c r="V16599" s="53"/>
      <c r="W16599" s="53"/>
      <c r="X16599" s="53"/>
      <c r="Y16599" s="55"/>
    </row>
    <row r="16600" spans="21:25" x14ac:dyDescent="0.2">
      <c r="U16600" s="55"/>
      <c r="V16600" s="53"/>
      <c r="W16600" s="53"/>
      <c r="X16600" s="53"/>
      <c r="Y16600" s="55"/>
    </row>
    <row r="16601" spans="21:25" x14ac:dyDescent="0.2">
      <c r="U16601" s="55"/>
      <c r="V16601" s="53"/>
      <c r="W16601" s="53"/>
      <c r="X16601" s="53"/>
      <c r="Y16601" s="55"/>
    </row>
    <row r="16602" spans="21:25" x14ac:dyDescent="0.2">
      <c r="U16602" s="55"/>
      <c r="V16602" s="53"/>
      <c r="W16602" s="53"/>
      <c r="X16602" s="53"/>
      <c r="Y16602" s="55"/>
    </row>
    <row r="16603" spans="21:25" x14ac:dyDescent="0.2">
      <c r="U16603" s="55"/>
      <c r="V16603" s="53"/>
      <c r="W16603" s="53"/>
      <c r="X16603" s="53"/>
      <c r="Y16603" s="55"/>
    </row>
    <row r="16604" spans="21:25" x14ac:dyDescent="0.2">
      <c r="U16604" s="55"/>
      <c r="V16604" s="53"/>
      <c r="W16604" s="53"/>
      <c r="X16604" s="53"/>
      <c r="Y16604" s="55"/>
    </row>
    <row r="16605" spans="21:25" x14ac:dyDescent="0.2">
      <c r="U16605" s="55"/>
      <c r="V16605" s="53"/>
      <c r="W16605" s="53"/>
      <c r="X16605" s="53"/>
      <c r="Y16605" s="55"/>
    </row>
    <row r="16606" spans="21:25" x14ac:dyDescent="0.2">
      <c r="U16606" s="55"/>
      <c r="V16606" s="53"/>
      <c r="W16606" s="53"/>
      <c r="X16606" s="53"/>
      <c r="Y16606" s="55"/>
    </row>
    <row r="16607" spans="21:25" x14ac:dyDescent="0.2">
      <c r="U16607" s="55"/>
      <c r="V16607" s="53"/>
      <c r="W16607" s="53"/>
      <c r="X16607" s="53"/>
      <c r="Y16607" s="55"/>
    </row>
    <row r="16608" spans="21:25" x14ac:dyDescent="0.2">
      <c r="U16608" s="55"/>
      <c r="V16608" s="53"/>
      <c r="W16608" s="53"/>
      <c r="X16608" s="53"/>
      <c r="Y16608" s="55"/>
    </row>
    <row r="16609" spans="21:25" x14ac:dyDescent="0.2">
      <c r="U16609" s="55"/>
      <c r="V16609" s="53"/>
      <c r="W16609" s="53"/>
      <c r="X16609" s="53"/>
      <c r="Y16609" s="55"/>
    </row>
    <row r="16610" spans="21:25" x14ac:dyDescent="0.2">
      <c r="U16610" s="55"/>
      <c r="V16610" s="53"/>
      <c r="W16610" s="53"/>
      <c r="X16610" s="53"/>
      <c r="Y16610" s="55"/>
    </row>
    <row r="16611" spans="21:25" x14ac:dyDescent="0.2">
      <c r="U16611" s="55"/>
      <c r="V16611" s="53"/>
      <c r="W16611" s="53"/>
      <c r="X16611" s="53"/>
      <c r="Y16611" s="55"/>
    </row>
    <row r="16612" spans="21:25" x14ac:dyDescent="0.2">
      <c r="U16612" s="55"/>
      <c r="V16612" s="53"/>
      <c r="W16612" s="53"/>
      <c r="X16612" s="53"/>
      <c r="Y16612" s="55"/>
    </row>
    <row r="16613" spans="21:25" x14ac:dyDescent="0.2">
      <c r="U16613" s="55"/>
      <c r="V16613" s="53"/>
      <c r="W16613" s="53"/>
      <c r="X16613" s="53"/>
      <c r="Y16613" s="55"/>
    </row>
    <row r="16614" spans="21:25" x14ac:dyDescent="0.2">
      <c r="U16614" s="55"/>
      <c r="V16614" s="53"/>
      <c r="W16614" s="53"/>
      <c r="X16614" s="53"/>
      <c r="Y16614" s="55"/>
    </row>
    <row r="16615" spans="21:25" x14ac:dyDescent="0.2">
      <c r="U16615" s="55"/>
      <c r="V16615" s="53"/>
      <c r="W16615" s="53"/>
      <c r="X16615" s="53"/>
      <c r="Y16615" s="55"/>
    </row>
    <row r="16616" spans="21:25" x14ac:dyDescent="0.2">
      <c r="U16616" s="55"/>
      <c r="V16616" s="53"/>
      <c r="W16616" s="53"/>
      <c r="X16616" s="53"/>
      <c r="Y16616" s="55"/>
    </row>
    <row r="16617" spans="21:25" x14ac:dyDescent="0.2">
      <c r="U16617" s="55"/>
      <c r="V16617" s="53"/>
      <c r="W16617" s="53"/>
      <c r="X16617" s="53"/>
      <c r="Y16617" s="55"/>
    </row>
    <row r="16618" spans="21:25" x14ac:dyDescent="0.2">
      <c r="U16618" s="55"/>
      <c r="V16618" s="53"/>
      <c r="W16618" s="53"/>
      <c r="X16618" s="53"/>
      <c r="Y16618" s="55"/>
    </row>
    <row r="16619" spans="21:25" x14ac:dyDescent="0.2">
      <c r="U16619" s="55"/>
      <c r="V16619" s="53"/>
      <c r="W16619" s="53"/>
      <c r="X16619" s="53"/>
      <c r="Y16619" s="55"/>
    </row>
    <row r="16620" spans="21:25" x14ac:dyDescent="0.2">
      <c r="U16620" s="55"/>
      <c r="V16620" s="53"/>
      <c r="W16620" s="53"/>
      <c r="X16620" s="53"/>
      <c r="Y16620" s="55"/>
    </row>
    <row r="16621" spans="21:25" x14ac:dyDescent="0.2">
      <c r="U16621" s="55"/>
      <c r="V16621" s="53"/>
      <c r="W16621" s="53"/>
      <c r="X16621" s="53"/>
      <c r="Y16621" s="55"/>
    </row>
    <row r="16622" spans="21:25" x14ac:dyDescent="0.2">
      <c r="U16622" s="55"/>
      <c r="V16622" s="53"/>
      <c r="W16622" s="53"/>
      <c r="X16622" s="53"/>
      <c r="Y16622" s="55"/>
    </row>
    <row r="16623" spans="21:25" x14ac:dyDescent="0.2">
      <c r="U16623" s="55"/>
      <c r="V16623" s="53"/>
      <c r="W16623" s="53"/>
      <c r="X16623" s="53"/>
      <c r="Y16623" s="55"/>
    </row>
    <row r="16624" spans="21:25" x14ac:dyDescent="0.2">
      <c r="U16624" s="55"/>
      <c r="V16624" s="53"/>
      <c r="W16624" s="53"/>
      <c r="X16624" s="53"/>
      <c r="Y16624" s="55"/>
    </row>
    <row r="16625" spans="21:25" x14ac:dyDescent="0.2">
      <c r="U16625" s="55"/>
      <c r="V16625" s="53"/>
      <c r="W16625" s="53"/>
      <c r="X16625" s="53"/>
      <c r="Y16625" s="55"/>
    </row>
    <row r="16626" spans="21:25" x14ac:dyDescent="0.2">
      <c r="U16626" s="55"/>
      <c r="V16626" s="53"/>
      <c r="W16626" s="53"/>
      <c r="X16626" s="53"/>
      <c r="Y16626" s="55"/>
    </row>
    <row r="16627" spans="21:25" x14ac:dyDescent="0.2">
      <c r="U16627" s="55"/>
      <c r="V16627" s="53"/>
      <c r="W16627" s="53"/>
      <c r="X16627" s="53"/>
      <c r="Y16627" s="55"/>
    </row>
    <row r="16628" spans="21:25" x14ac:dyDescent="0.2">
      <c r="U16628" s="55"/>
      <c r="V16628" s="53"/>
      <c r="W16628" s="53"/>
      <c r="X16628" s="53"/>
      <c r="Y16628" s="55"/>
    </row>
    <row r="16629" spans="21:25" x14ac:dyDescent="0.2">
      <c r="U16629" s="55"/>
      <c r="V16629" s="53"/>
      <c r="W16629" s="53"/>
      <c r="X16629" s="53"/>
      <c r="Y16629" s="55"/>
    </row>
    <row r="16630" spans="21:25" x14ac:dyDescent="0.2">
      <c r="U16630" s="55"/>
      <c r="V16630" s="53"/>
      <c r="W16630" s="53"/>
      <c r="X16630" s="53"/>
      <c r="Y16630" s="55"/>
    </row>
    <row r="16631" spans="21:25" x14ac:dyDescent="0.2">
      <c r="U16631" s="55"/>
      <c r="V16631" s="53"/>
      <c r="W16631" s="53"/>
      <c r="X16631" s="53"/>
      <c r="Y16631" s="55"/>
    </row>
    <row r="16632" spans="21:25" x14ac:dyDescent="0.2">
      <c r="U16632" s="55"/>
      <c r="V16632" s="53"/>
      <c r="W16632" s="53"/>
      <c r="X16632" s="53"/>
      <c r="Y16632" s="55"/>
    </row>
    <row r="16633" spans="21:25" x14ac:dyDescent="0.2">
      <c r="U16633" s="55"/>
      <c r="V16633" s="53"/>
      <c r="W16633" s="53"/>
      <c r="X16633" s="53"/>
      <c r="Y16633" s="55"/>
    </row>
    <row r="16634" spans="21:25" x14ac:dyDescent="0.2">
      <c r="U16634" s="55"/>
      <c r="V16634" s="53"/>
      <c r="W16634" s="53"/>
      <c r="X16634" s="53"/>
      <c r="Y16634" s="55"/>
    </row>
    <row r="16635" spans="21:25" x14ac:dyDescent="0.2">
      <c r="U16635" s="55"/>
      <c r="V16635" s="53"/>
      <c r="W16635" s="53"/>
      <c r="X16635" s="53"/>
      <c r="Y16635" s="55"/>
    </row>
    <row r="16636" spans="21:25" x14ac:dyDescent="0.2">
      <c r="U16636" s="55"/>
      <c r="V16636" s="53"/>
      <c r="W16636" s="53"/>
      <c r="X16636" s="53"/>
      <c r="Y16636" s="55"/>
    </row>
    <row r="16637" spans="21:25" x14ac:dyDescent="0.2">
      <c r="U16637" s="55"/>
      <c r="V16637" s="53"/>
      <c r="W16637" s="53"/>
      <c r="X16637" s="53"/>
      <c r="Y16637" s="55"/>
    </row>
    <row r="16638" spans="21:25" x14ac:dyDescent="0.2">
      <c r="U16638" s="55"/>
      <c r="V16638" s="53"/>
      <c r="W16638" s="53"/>
      <c r="X16638" s="53"/>
      <c r="Y16638" s="55"/>
    </row>
    <row r="16639" spans="21:25" x14ac:dyDescent="0.2">
      <c r="U16639" s="55"/>
      <c r="V16639" s="53"/>
      <c r="W16639" s="53"/>
      <c r="X16639" s="53"/>
      <c r="Y16639" s="55"/>
    </row>
    <row r="16640" spans="21:25" x14ac:dyDescent="0.2">
      <c r="U16640" s="55"/>
      <c r="V16640" s="53"/>
      <c r="W16640" s="53"/>
      <c r="X16640" s="53"/>
      <c r="Y16640" s="55"/>
    </row>
    <row r="16641" spans="21:25" x14ac:dyDescent="0.2">
      <c r="U16641" s="55"/>
      <c r="V16641" s="53"/>
      <c r="W16641" s="53"/>
      <c r="X16641" s="53"/>
      <c r="Y16641" s="55"/>
    </row>
    <row r="16642" spans="21:25" x14ac:dyDescent="0.2">
      <c r="U16642" s="55"/>
      <c r="V16642" s="53"/>
      <c r="W16642" s="53"/>
      <c r="X16642" s="53"/>
      <c r="Y16642" s="55"/>
    </row>
    <row r="16643" spans="21:25" x14ac:dyDescent="0.2">
      <c r="U16643" s="55"/>
      <c r="V16643" s="53"/>
      <c r="W16643" s="53"/>
      <c r="X16643" s="53"/>
      <c r="Y16643" s="55"/>
    </row>
    <row r="16644" spans="21:25" x14ac:dyDescent="0.2">
      <c r="U16644" s="55"/>
      <c r="V16644" s="53"/>
      <c r="W16644" s="53"/>
      <c r="X16644" s="53"/>
      <c r="Y16644" s="55"/>
    </row>
    <row r="16645" spans="21:25" x14ac:dyDescent="0.2">
      <c r="U16645" s="55"/>
      <c r="V16645" s="53"/>
      <c r="W16645" s="53"/>
      <c r="X16645" s="53"/>
      <c r="Y16645" s="55"/>
    </row>
    <row r="16646" spans="21:25" x14ac:dyDescent="0.2">
      <c r="U16646" s="55"/>
      <c r="V16646" s="53"/>
      <c r="W16646" s="53"/>
      <c r="X16646" s="53"/>
      <c r="Y16646" s="55"/>
    </row>
    <row r="16647" spans="21:25" x14ac:dyDescent="0.2">
      <c r="U16647" s="55"/>
      <c r="V16647" s="53"/>
      <c r="W16647" s="53"/>
      <c r="X16647" s="53"/>
      <c r="Y16647" s="55"/>
    </row>
    <row r="16648" spans="21:25" x14ac:dyDescent="0.2">
      <c r="U16648" s="55"/>
      <c r="V16648" s="53"/>
      <c r="W16648" s="53"/>
      <c r="X16648" s="53"/>
      <c r="Y16648" s="55"/>
    </row>
    <row r="16649" spans="21:25" x14ac:dyDescent="0.2">
      <c r="U16649" s="55"/>
      <c r="V16649" s="53"/>
      <c r="W16649" s="53"/>
      <c r="X16649" s="53"/>
      <c r="Y16649" s="55"/>
    </row>
    <row r="16650" spans="21:25" x14ac:dyDescent="0.2">
      <c r="U16650" s="55"/>
      <c r="V16650" s="53"/>
      <c r="W16650" s="53"/>
      <c r="X16650" s="53"/>
      <c r="Y16650" s="55"/>
    </row>
    <row r="16651" spans="21:25" x14ac:dyDescent="0.2">
      <c r="U16651" s="55"/>
      <c r="V16651" s="53"/>
      <c r="W16651" s="53"/>
      <c r="X16651" s="53"/>
      <c r="Y16651" s="55"/>
    </row>
    <row r="16652" spans="21:25" x14ac:dyDescent="0.2">
      <c r="U16652" s="55"/>
      <c r="V16652" s="53"/>
      <c r="W16652" s="53"/>
      <c r="X16652" s="53"/>
      <c r="Y16652" s="55"/>
    </row>
    <row r="16653" spans="21:25" x14ac:dyDescent="0.2">
      <c r="U16653" s="55"/>
      <c r="V16653" s="53"/>
      <c r="W16653" s="53"/>
      <c r="X16653" s="53"/>
      <c r="Y16653" s="55"/>
    </row>
    <row r="16654" spans="21:25" x14ac:dyDescent="0.2">
      <c r="U16654" s="55"/>
      <c r="V16654" s="53"/>
      <c r="W16654" s="53"/>
      <c r="X16654" s="53"/>
      <c r="Y16654" s="55"/>
    </row>
    <row r="16655" spans="21:25" x14ac:dyDescent="0.2">
      <c r="U16655" s="55"/>
      <c r="V16655" s="53"/>
      <c r="W16655" s="53"/>
      <c r="X16655" s="53"/>
      <c r="Y16655" s="55"/>
    </row>
    <row r="16656" spans="21:25" x14ac:dyDescent="0.2">
      <c r="U16656" s="55"/>
      <c r="V16656" s="53"/>
      <c r="W16656" s="53"/>
      <c r="X16656" s="53"/>
      <c r="Y16656" s="55"/>
    </row>
    <row r="16657" spans="21:25" x14ac:dyDescent="0.2">
      <c r="U16657" s="55"/>
      <c r="V16657" s="53"/>
      <c r="W16657" s="53"/>
      <c r="X16657" s="53"/>
      <c r="Y16657" s="55"/>
    </row>
    <row r="16658" spans="21:25" x14ac:dyDescent="0.2">
      <c r="U16658" s="55"/>
      <c r="V16658" s="53"/>
      <c r="W16658" s="53"/>
      <c r="X16658" s="53"/>
      <c r="Y16658" s="55"/>
    </row>
    <row r="16659" spans="21:25" x14ac:dyDescent="0.2">
      <c r="U16659" s="55"/>
      <c r="V16659" s="53"/>
      <c r="W16659" s="53"/>
      <c r="X16659" s="53"/>
      <c r="Y16659" s="55"/>
    </row>
    <row r="16660" spans="21:25" x14ac:dyDescent="0.2">
      <c r="U16660" s="55"/>
      <c r="V16660" s="53"/>
      <c r="W16660" s="53"/>
      <c r="X16660" s="53"/>
      <c r="Y16660" s="55"/>
    </row>
    <row r="16661" spans="21:25" x14ac:dyDescent="0.2">
      <c r="U16661" s="55"/>
      <c r="V16661" s="53"/>
      <c r="W16661" s="53"/>
      <c r="X16661" s="53"/>
      <c r="Y16661" s="55"/>
    </row>
    <row r="16662" spans="21:25" x14ac:dyDescent="0.2">
      <c r="U16662" s="55"/>
      <c r="V16662" s="53"/>
      <c r="W16662" s="53"/>
      <c r="X16662" s="53"/>
      <c r="Y16662" s="55"/>
    </row>
    <row r="16663" spans="21:25" x14ac:dyDescent="0.2">
      <c r="U16663" s="55"/>
      <c r="V16663" s="53"/>
      <c r="W16663" s="53"/>
      <c r="X16663" s="53"/>
      <c r="Y16663" s="55"/>
    </row>
    <row r="16664" spans="21:25" x14ac:dyDescent="0.2">
      <c r="U16664" s="55"/>
      <c r="V16664" s="53"/>
      <c r="W16664" s="53"/>
      <c r="X16664" s="53"/>
      <c r="Y16664" s="55"/>
    </row>
    <row r="16665" spans="21:25" x14ac:dyDescent="0.2">
      <c r="U16665" s="55"/>
      <c r="V16665" s="53"/>
      <c r="W16665" s="53"/>
      <c r="X16665" s="53"/>
      <c r="Y16665" s="55"/>
    </row>
    <row r="16666" spans="21:25" x14ac:dyDescent="0.2">
      <c r="U16666" s="55"/>
      <c r="V16666" s="53"/>
      <c r="W16666" s="53"/>
      <c r="X16666" s="53"/>
      <c r="Y16666" s="55"/>
    </row>
    <row r="16667" spans="21:25" x14ac:dyDescent="0.2">
      <c r="U16667" s="55"/>
      <c r="V16667" s="53"/>
      <c r="W16667" s="53"/>
      <c r="X16667" s="53"/>
      <c r="Y16667" s="55"/>
    </row>
    <row r="16668" spans="21:25" x14ac:dyDescent="0.2">
      <c r="U16668" s="55"/>
      <c r="V16668" s="53"/>
      <c r="W16668" s="53"/>
      <c r="X16668" s="53"/>
      <c r="Y16668" s="55"/>
    </row>
    <row r="16669" spans="21:25" x14ac:dyDescent="0.2">
      <c r="U16669" s="55"/>
      <c r="V16669" s="53"/>
      <c r="W16669" s="53"/>
      <c r="X16669" s="53"/>
      <c r="Y16669" s="55"/>
    </row>
    <row r="16670" spans="21:25" x14ac:dyDescent="0.2">
      <c r="U16670" s="55"/>
      <c r="V16670" s="53"/>
      <c r="W16670" s="53"/>
      <c r="X16670" s="53"/>
      <c r="Y16670" s="55"/>
    </row>
    <row r="16671" spans="21:25" x14ac:dyDescent="0.2">
      <c r="U16671" s="55"/>
      <c r="V16671" s="53"/>
      <c r="W16671" s="53"/>
      <c r="X16671" s="53"/>
      <c r="Y16671" s="55"/>
    </row>
    <row r="16672" spans="21:25" x14ac:dyDescent="0.2">
      <c r="U16672" s="55"/>
      <c r="V16672" s="53"/>
      <c r="W16672" s="53"/>
      <c r="X16672" s="53"/>
      <c r="Y16672" s="55"/>
    </row>
    <row r="16673" spans="21:25" x14ac:dyDescent="0.2">
      <c r="U16673" s="55"/>
      <c r="V16673" s="53"/>
      <c r="W16673" s="53"/>
      <c r="X16673" s="53"/>
      <c r="Y16673" s="55"/>
    </row>
    <row r="16674" spans="21:25" x14ac:dyDescent="0.2">
      <c r="U16674" s="55"/>
      <c r="V16674" s="53"/>
      <c r="W16674" s="53"/>
      <c r="X16674" s="53"/>
      <c r="Y16674" s="55"/>
    </row>
    <row r="16675" spans="21:25" x14ac:dyDescent="0.2">
      <c r="U16675" s="55"/>
      <c r="V16675" s="53"/>
      <c r="W16675" s="53"/>
      <c r="X16675" s="53"/>
      <c r="Y16675" s="55"/>
    </row>
    <row r="16676" spans="21:25" x14ac:dyDescent="0.2">
      <c r="U16676" s="55"/>
      <c r="V16676" s="53"/>
      <c r="W16676" s="53"/>
      <c r="X16676" s="53"/>
      <c r="Y16676" s="55"/>
    </row>
    <row r="16677" spans="21:25" x14ac:dyDescent="0.2">
      <c r="U16677" s="55"/>
      <c r="V16677" s="53"/>
      <c r="W16677" s="53"/>
      <c r="X16677" s="53"/>
      <c r="Y16677" s="55"/>
    </row>
    <row r="16678" spans="21:25" x14ac:dyDescent="0.2">
      <c r="U16678" s="55"/>
      <c r="V16678" s="53"/>
      <c r="W16678" s="53"/>
      <c r="X16678" s="53"/>
      <c r="Y16678" s="55"/>
    </row>
    <row r="16679" spans="21:25" x14ac:dyDescent="0.2">
      <c r="U16679" s="55"/>
      <c r="V16679" s="53"/>
      <c r="W16679" s="53"/>
      <c r="X16679" s="53"/>
      <c r="Y16679" s="55"/>
    </row>
    <row r="16680" spans="21:25" x14ac:dyDescent="0.2">
      <c r="U16680" s="55"/>
      <c r="V16680" s="53"/>
      <c r="W16680" s="53"/>
      <c r="X16680" s="53"/>
      <c r="Y16680" s="55"/>
    </row>
    <row r="16681" spans="21:25" x14ac:dyDescent="0.2">
      <c r="U16681" s="55"/>
      <c r="V16681" s="53"/>
      <c r="W16681" s="53"/>
      <c r="X16681" s="53"/>
      <c r="Y16681" s="55"/>
    </row>
    <row r="16682" spans="21:25" x14ac:dyDescent="0.2">
      <c r="U16682" s="55"/>
      <c r="V16682" s="53"/>
      <c r="W16682" s="53"/>
      <c r="X16682" s="53"/>
      <c r="Y16682" s="55"/>
    </row>
    <row r="16683" spans="21:25" x14ac:dyDescent="0.2">
      <c r="U16683" s="55"/>
      <c r="V16683" s="53"/>
      <c r="W16683" s="53"/>
      <c r="X16683" s="53"/>
      <c r="Y16683" s="55"/>
    </row>
    <row r="16684" spans="21:25" x14ac:dyDescent="0.2">
      <c r="U16684" s="55"/>
      <c r="V16684" s="53"/>
      <c r="W16684" s="53"/>
      <c r="X16684" s="53"/>
      <c r="Y16684" s="55"/>
    </row>
    <row r="16685" spans="21:25" x14ac:dyDescent="0.2">
      <c r="U16685" s="55"/>
      <c r="V16685" s="53"/>
      <c r="W16685" s="53"/>
      <c r="X16685" s="53"/>
      <c r="Y16685" s="55"/>
    </row>
    <row r="16686" spans="21:25" x14ac:dyDescent="0.2">
      <c r="U16686" s="55"/>
      <c r="V16686" s="53"/>
      <c r="W16686" s="53"/>
      <c r="X16686" s="53"/>
      <c r="Y16686" s="55"/>
    </row>
    <row r="16687" spans="21:25" x14ac:dyDescent="0.2">
      <c r="U16687" s="55"/>
      <c r="V16687" s="53"/>
      <c r="W16687" s="53"/>
      <c r="X16687" s="53"/>
      <c r="Y16687" s="55"/>
    </row>
    <row r="16688" spans="21:25" x14ac:dyDescent="0.2">
      <c r="U16688" s="55"/>
      <c r="V16688" s="53"/>
      <c r="W16688" s="53"/>
      <c r="X16688" s="53"/>
      <c r="Y16688" s="55"/>
    </row>
    <row r="16689" spans="21:25" x14ac:dyDescent="0.2">
      <c r="U16689" s="55"/>
      <c r="V16689" s="53"/>
      <c r="W16689" s="53"/>
      <c r="X16689" s="53"/>
      <c r="Y16689" s="55"/>
    </row>
    <row r="16690" spans="21:25" x14ac:dyDescent="0.2">
      <c r="U16690" s="55"/>
      <c r="V16690" s="53"/>
      <c r="W16690" s="53"/>
      <c r="X16690" s="53"/>
      <c r="Y16690" s="55"/>
    </row>
    <row r="16691" spans="21:25" x14ac:dyDescent="0.2">
      <c r="U16691" s="55"/>
      <c r="V16691" s="53"/>
      <c r="W16691" s="53"/>
      <c r="X16691" s="53"/>
      <c r="Y16691" s="55"/>
    </row>
    <row r="16692" spans="21:25" x14ac:dyDescent="0.2">
      <c r="U16692" s="55"/>
      <c r="V16692" s="53"/>
      <c r="W16692" s="53"/>
      <c r="X16692" s="53"/>
      <c r="Y16692" s="55"/>
    </row>
    <row r="16693" spans="21:25" x14ac:dyDescent="0.2">
      <c r="U16693" s="55"/>
      <c r="V16693" s="53"/>
      <c r="W16693" s="53"/>
      <c r="X16693" s="53"/>
      <c r="Y16693" s="55"/>
    </row>
    <row r="16694" spans="21:25" x14ac:dyDescent="0.2">
      <c r="U16694" s="55"/>
      <c r="V16694" s="53"/>
      <c r="W16694" s="53"/>
      <c r="X16694" s="53"/>
      <c r="Y16694" s="55"/>
    </row>
    <row r="16695" spans="21:25" x14ac:dyDescent="0.2">
      <c r="U16695" s="55"/>
      <c r="V16695" s="53"/>
      <c r="W16695" s="53"/>
      <c r="X16695" s="53"/>
      <c r="Y16695" s="55"/>
    </row>
    <row r="16696" spans="21:25" x14ac:dyDescent="0.2">
      <c r="U16696" s="55"/>
      <c r="V16696" s="53"/>
      <c r="W16696" s="53"/>
      <c r="X16696" s="53"/>
      <c r="Y16696" s="55"/>
    </row>
    <row r="16697" spans="21:25" x14ac:dyDescent="0.2">
      <c r="U16697" s="55"/>
      <c r="V16697" s="53"/>
      <c r="W16697" s="53"/>
      <c r="X16697" s="53"/>
      <c r="Y16697" s="55"/>
    </row>
    <row r="16698" spans="21:25" x14ac:dyDescent="0.2">
      <c r="U16698" s="55"/>
      <c r="V16698" s="53"/>
      <c r="W16698" s="53"/>
      <c r="X16698" s="53"/>
      <c r="Y16698" s="55"/>
    </row>
    <row r="16699" spans="21:25" x14ac:dyDescent="0.2">
      <c r="U16699" s="55"/>
      <c r="V16699" s="53"/>
      <c r="W16699" s="53"/>
      <c r="X16699" s="53"/>
      <c r="Y16699" s="55"/>
    </row>
    <row r="16700" spans="21:25" x14ac:dyDescent="0.2">
      <c r="U16700" s="55"/>
      <c r="V16700" s="53"/>
      <c r="W16700" s="53"/>
      <c r="X16700" s="53"/>
      <c r="Y16700" s="55"/>
    </row>
    <row r="16701" spans="21:25" x14ac:dyDescent="0.2">
      <c r="U16701" s="55"/>
      <c r="V16701" s="53"/>
      <c r="W16701" s="53"/>
      <c r="X16701" s="53"/>
      <c r="Y16701" s="55"/>
    </row>
    <row r="16702" spans="21:25" x14ac:dyDescent="0.2">
      <c r="U16702" s="55"/>
      <c r="V16702" s="53"/>
      <c r="W16702" s="53"/>
      <c r="X16702" s="53"/>
      <c r="Y16702" s="55"/>
    </row>
    <row r="16703" spans="21:25" x14ac:dyDescent="0.2">
      <c r="U16703" s="55"/>
      <c r="V16703" s="53"/>
      <c r="W16703" s="53"/>
      <c r="X16703" s="53"/>
      <c r="Y16703" s="55"/>
    </row>
    <row r="16704" spans="21:25" x14ac:dyDescent="0.2">
      <c r="U16704" s="55"/>
      <c r="V16704" s="53"/>
      <c r="W16704" s="53"/>
      <c r="X16704" s="53"/>
      <c r="Y16704" s="55"/>
    </row>
    <row r="16705" spans="21:25" x14ac:dyDescent="0.2">
      <c r="U16705" s="55"/>
      <c r="V16705" s="53"/>
      <c r="W16705" s="53"/>
      <c r="X16705" s="53"/>
      <c r="Y16705" s="55"/>
    </row>
    <row r="16706" spans="21:25" x14ac:dyDescent="0.2">
      <c r="U16706" s="55"/>
      <c r="V16706" s="53"/>
      <c r="W16706" s="53"/>
      <c r="X16706" s="53"/>
      <c r="Y16706" s="55"/>
    </row>
    <row r="16707" spans="21:25" x14ac:dyDescent="0.2">
      <c r="U16707" s="55"/>
      <c r="V16707" s="53"/>
      <c r="W16707" s="53"/>
      <c r="X16707" s="53"/>
      <c r="Y16707" s="55"/>
    </row>
    <row r="16708" spans="21:25" x14ac:dyDescent="0.2">
      <c r="U16708" s="55"/>
      <c r="V16708" s="53"/>
      <c r="W16708" s="53"/>
      <c r="X16708" s="53"/>
      <c r="Y16708" s="55"/>
    </row>
    <row r="16709" spans="21:25" x14ac:dyDescent="0.2">
      <c r="U16709" s="55"/>
      <c r="V16709" s="53"/>
      <c r="W16709" s="53"/>
      <c r="X16709" s="53"/>
      <c r="Y16709" s="55"/>
    </row>
    <row r="16710" spans="21:25" x14ac:dyDescent="0.2">
      <c r="U16710" s="55"/>
      <c r="V16710" s="53"/>
      <c r="W16710" s="53"/>
      <c r="X16710" s="53"/>
      <c r="Y16710" s="55"/>
    </row>
    <row r="16711" spans="21:25" x14ac:dyDescent="0.2">
      <c r="U16711" s="55"/>
      <c r="V16711" s="53"/>
      <c r="W16711" s="53"/>
      <c r="X16711" s="53"/>
      <c r="Y16711" s="55"/>
    </row>
    <row r="16712" spans="21:25" x14ac:dyDescent="0.2">
      <c r="U16712" s="55"/>
      <c r="V16712" s="53"/>
      <c r="W16712" s="53"/>
      <c r="X16712" s="53"/>
      <c r="Y16712" s="55"/>
    </row>
    <row r="16713" spans="21:25" x14ac:dyDescent="0.2">
      <c r="U16713" s="55"/>
      <c r="V16713" s="53"/>
      <c r="W16713" s="53"/>
      <c r="X16713" s="53"/>
      <c r="Y16713" s="55"/>
    </row>
    <row r="16714" spans="21:25" x14ac:dyDescent="0.2">
      <c r="U16714" s="55"/>
      <c r="V16714" s="53"/>
      <c r="W16714" s="53"/>
      <c r="X16714" s="53"/>
      <c r="Y16714" s="55"/>
    </row>
    <row r="16715" spans="21:25" x14ac:dyDescent="0.2">
      <c r="U16715" s="55"/>
      <c r="V16715" s="53"/>
      <c r="W16715" s="53"/>
      <c r="X16715" s="53"/>
      <c r="Y16715" s="55"/>
    </row>
    <row r="16716" spans="21:25" x14ac:dyDescent="0.2">
      <c r="U16716" s="55"/>
      <c r="V16716" s="53"/>
      <c r="W16716" s="53"/>
      <c r="X16716" s="53"/>
      <c r="Y16716" s="55"/>
    </row>
    <row r="16717" spans="21:25" x14ac:dyDescent="0.2">
      <c r="U16717" s="55"/>
      <c r="V16717" s="53"/>
      <c r="W16717" s="53"/>
      <c r="X16717" s="53"/>
      <c r="Y16717" s="55"/>
    </row>
    <row r="16718" spans="21:25" x14ac:dyDescent="0.2">
      <c r="U16718" s="55"/>
      <c r="V16718" s="53"/>
      <c r="W16718" s="53"/>
      <c r="X16718" s="53"/>
      <c r="Y16718" s="55"/>
    </row>
    <row r="16719" spans="21:25" x14ac:dyDescent="0.2">
      <c r="U16719" s="55"/>
      <c r="V16719" s="53"/>
      <c r="W16719" s="53"/>
      <c r="X16719" s="53"/>
      <c r="Y16719" s="55"/>
    </row>
    <row r="16720" spans="21:25" x14ac:dyDescent="0.2">
      <c r="U16720" s="55"/>
      <c r="V16720" s="53"/>
      <c r="W16720" s="53"/>
      <c r="X16720" s="53"/>
      <c r="Y16720" s="55"/>
    </row>
    <row r="16721" spans="21:25" x14ac:dyDescent="0.2">
      <c r="U16721" s="55"/>
      <c r="V16721" s="53"/>
      <c r="W16721" s="53"/>
      <c r="X16721" s="53"/>
      <c r="Y16721" s="55"/>
    </row>
    <row r="16722" spans="21:25" x14ac:dyDescent="0.2">
      <c r="U16722" s="55"/>
      <c r="V16722" s="53"/>
      <c r="W16722" s="53"/>
      <c r="X16722" s="53"/>
      <c r="Y16722" s="55"/>
    </row>
    <row r="16723" spans="21:25" x14ac:dyDescent="0.2">
      <c r="U16723" s="55"/>
      <c r="V16723" s="53"/>
      <c r="W16723" s="53"/>
      <c r="X16723" s="53"/>
      <c r="Y16723" s="55"/>
    </row>
    <row r="16724" spans="21:25" x14ac:dyDescent="0.2">
      <c r="U16724" s="55"/>
      <c r="V16724" s="53"/>
      <c r="W16724" s="53"/>
      <c r="X16724" s="53"/>
      <c r="Y16724" s="55"/>
    </row>
    <row r="16725" spans="21:25" x14ac:dyDescent="0.2">
      <c r="U16725" s="55"/>
      <c r="V16725" s="53"/>
      <c r="W16725" s="53"/>
      <c r="X16725" s="53"/>
      <c r="Y16725" s="55"/>
    </row>
    <row r="16726" spans="21:25" x14ac:dyDescent="0.2">
      <c r="U16726" s="55"/>
      <c r="V16726" s="53"/>
      <c r="W16726" s="53"/>
      <c r="X16726" s="53"/>
      <c r="Y16726" s="55"/>
    </row>
    <row r="16727" spans="21:25" x14ac:dyDescent="0.2">
      <c r="U16727" s="55"/>
      <c r="V16727" s="53"/>
      <c r="W16727" s="53"/>
      <c r="X16727" s="53"/>
      <c r="Y16727" s="55"/>
    </row>
    <row r="16728" spans="21:25" x14ac:dyDescent="0.2">
      <c r="U16728" s="55"/>
      <c r="V16728" s="53"/>
      <c r="W16728" s="53"/>
      <c r="X16728" s="53"/>
      <c r="Y16728" s="55"/>
    </row>
    <row r="16729" spans="21:25" x14ac:dyDescent="0.2">
      <c r="U16729" s="55"/>
      <c r="V16729" s="53"/>
      <c r="W16729" s="53"/>
      <c r="X16729" s="53"/>
      <c r="Y16729" s="55"/>
    </row>
    <row r="16730" spans="21:25" x14ac:dyDescent="0.2">
      <c r="U16730" s="55"/>
      <c r="V16730" s="53"/>
      <c r="W16730" s="53"/>
      <c r="X16730" s="53"/>
      <c r="Y16730" s="55"/>
    </row>
    <row r="16731" spans="21:25" x14ac:dyDescent="0.2">
      <c r="U16731" s="55"/>
      <c r="V16731" s="53"/>
      <c r="W16731" s="53"/>
      <c r="X16731" s="53"/>
      <c r="Y16731" s="55"/>
    </row>
    <row r="16732" spans="21:25" x14ac:dyDescent="0.2">
      <c r="U16732" s="55"/>
      <c r="V16732" s="53"/>
      <c r="W16732" s="53"/>
      <c r="X16732" s="53"/>
      <c r="Y16732" s="55"/>
    </row>
    <row r="16733" spans="21:25" x14ac:dyDescent="0.2">
      <c r="U16733" s="55"/>
      <c r="V16733" s="53"/>
      <c r="W16733" s="53"/>
      <c r="X16733" s="53"/>
      <c r="Y16733" s="55"/>
    </row>
    <row r="16734" spans="21:25" x14ac:dyDescent="0.2">
      <c r="U16734" s="55"/>
      <c r="V16734" s="53"/>
      <c r="W16734" s="53"/>
      <c r="X16734" s="53"/>
      <c r="Y16734" s="55"/>
    </row>
    <row r="16735" spans="21:25" x14ac:dyDescent="0.2">
      <c r="U16735" s="55"/>
      <c r="V16735" s="53"/>
      <c r="W16735" s="53"/>
      <c r="X16735" s="53"/>
      <c r="Y16735" s="55"/>
    </row>
    <row r="16736" spans="21:25" x14ac:dyDescent="0.2">
      <c r="U16736" s="55"/>
      <c r="V16736" s="53"/>
      <c r="W16736" s="53"/>
      <c r="X16736" s="53"/>
      <c r="Y16736" s="55"/>
    </row>
    <row r="16737" spans="21:25" x14ac:dyDescent="0.2">
      <c r="U16737" s="55"/>
      <c r="V16737" s="53"/>
      <c r="W16737" s="53"/>
      <c r="X16737" s="53"/>
      <c r="Y16737" s="55"/>
    </row>
    <row r="16738" spans="21:25" x14ac:dyDescent="0.2">
      <c r="U16738" s="55"/>
      <c r="V16738" s="53"/>
      <c r="W16738" s="53"/>
      <c r="X16738" s="53"/>
      <c r="Y16738" s="55"/>
    </row>
    <row r="16739" spans="21:25" x14ac:dyDescent="0.2">
      <c r="U16739" s="55"/>
      <c r="V16739" s="53"/>
      <c r="W16739" s="53"/>
      <c r="X16739" s="53"/>
      <c r="Y16739" s="55"/>
    </row>
    <row r="16740" spans="21:25" x14ac:dyDescent="0.2">
      <c r="U16740" s="55"/>
      <c r="V16740" s="53"/>
      <c r="W16740" s="53"/>
      <c r="X16740" s="53"/>
      <c r="Y16740" s="55"/>
    </row>
    <row r="16741" spans="21:25" x14ac:dyDescent="0.2">
      <c r="U16741" s="55"/>
      <c r="V16741" s="53"/>
      <c r="W16741" s="53"/>
      <c r="X16741" s="53"/>
      <c r="Y16741" s="55"/>
    </row>
    <row r="16742" spans="21:25" x14ac:dyDescent="0.2">
      <c r="U16742" s="55"/>
      <c r="V16742" s="53"/>
      <c r="W16742" s="53"/>
      <c r="X16742" s="53"/>
      <c r="Y16742" s="55"/>
    </row>
    <row r="16743" spans="21:25" x14ac:dyDescent="0.2">
      <c r="U16743" s="55"/>
      <c r="V16743" s="53"/>
      <c r="W16743" s="53"/>
      <c r="X16743" s="53"/>
      <c r="Y16743" s="55"/>
    </row>
    <row r="16744" spans="21:25" x14ac:dyDescent="0.2">
      <c r="U16744" s="55"/>
      <c r="V16744" s="53"/>
      <c r="W16744" s="53"/>
      <c r="X16744" s="53"/>
      <c r="Y16744" s="55"/>
    </row>
    <row r="16745" spans="21:25" x14ac:dyDescent="0.2">
      <c r="U16745" s="55"/>
      <c r="V16745" s="53"/>
      <c r="W16745" s="53"/>
      <c r="X16745" s="53"/>
      <c r="Y16745" s="55"/>
    </row>
    <row r="16746" spans="21:25" x14ac:dyDescent="0.2">
      <c r="U16746" s="55"/>
      <c r="V16746" s="53"/>
      <c r="W16746" s="53"/>
      <c r="X16746" s="53"/>
      <c r="Y16746" s="55"/>
    </row>
    <row r="16747" spans="21:25" x14ac:dyDescent="0.2">
      <c r="U16747" s="55"/>
      <c r="V16747" s="53"/>
      <c r="W16747" s="53"/>
      <c r="X16747" s="53"/>
      <c r="Y16747" s="55"/>
    </row>
    <row r="16748" spans="21:25" x14ac:dyDescent="0.2">
      <c r="U16748" s="55"/>
      <c r="V16748" s="53"/>
      <c r="W16748" s="53"/>
      <c r="X16748" s="53"/>
      <c r="Y16748" s="55"/>
    </row>
    <row r="16749" spans="21:25" x14ac:dyDescent="0.2">
      <c r="U16749" s="55"/>
      <c r="V16749" s="53"/>
      <c r="W16749" s="53"/>
      <c r="X16749" s="53"/>
      <c r="Y16749" s="55"/>
    </row>
    <row r="16750" spans="21:25" x14ac:dyDescent="0.2">
      <c r="U16750" s="55"/>
      <c r="V16750" s="53"/>
      <c r="W16750" s="53"/>
      <c r="X16750" s="53"/>
      <c r="Y16750" s="55"/>
    </row>
    <row r="16751" spans="21:25" x14ac:dyDescent="0.2">
      <c r="U16751" s="55"/>
      <c r="V16751" s="53"/>
      <c r="W16751" s="53"/>
      <c r="X16751" s="53"/>
      <c r="Y16751" s="55"/>
    </row>
    <row r="16752" spans="21:25" x14ac:dyDescent="0.2">
      <c r="U16752" s="55"/>
      <c r="V16752" s="53"/>
      <c r="W16752" s="53"/>
      <c r="X16752" s="53"/>
      <c r="Y16752" s="55"/>
    </row>
    <row r="16753" spans="21:25" x14ac:dyDescent="0.2">
      <c r="U16753" s="55"/>
      <c r="V16753" s="53"/>
      <c r="W16753" s="53"/>
      <c r="X16753" s="53"/>
      <c r="Y16753" s="55"/>
    </row>
    <row r="16754" spans="21:25" x14ac:dyDescent="0.2">
      <c r="U16754" s="55"/>
      <c r="V16754" s="53"/>
      <c r="W16754" s="53"/>
      <c r="X16754" s="53"/>
      <c r="Y16754" s="55"/>
    </row>
    <row r="16755" spans="21:25" x14ac:dyDescent="0.2">
      <c r="U16755" s="55"/>
      <c r="V16755" s="53"/>
      <c r="W16755" s="53"/>
      <c r="X16755" s="53"/>
      <c r="Y16755" s="55"/>
    </row>
    <row r="16756" spans="21:25" x14ac:dyDescent="0.2">
      <c r="U16756" s="55"/>
      <c r="V16756" s="53"/>
      <c r="W16756" s="53"/>
      <c r="X16756" s="53"/>
      <c r="Y16756" s="55"/>
    </row>
    <row r="16757" spans="21:25" x14ac:dyDescent="0.2">
      <c r="U16757" s="55"/>
      <c r="V16757" s="53"/>
      <c r="W16757" s="53"/>
      <c r="X16757" s="53"/>
      <c r="Y16757" s="55"/>
    </row>
    <row r="16758" spans="21:25" x14ac:dyDescent="0.2">
      <c r="U16758" s="55"/>
      <c r="V16758" s="53"/>
      <c r="W16758" s="53"/>
      <c r="X16758" s="53"/>
      <c r="Y16758" s="55"/>
    </row>
    <row r="16759" spans="21:25" x14ac:dyDescent="0.2">
      <c r="U16759" s="55"/>
      <c r="V16759" s="53"/>
      <c r="W16759" s="53"/>
      <c r="X16759" s="53"/>
      <c r="Y16759" s="55"/>
    </row>
    <row r="16760" spans="21:25" x14ac:dyDescent="0.2">
      <c r="U16760" s="55"/>
      <c r="V16760" s="53"/>
      <c r="W16760" s="53"/>
      <c r="X16760" s="53"/>
      <c r="Y16760" s="55"/>
    </row>
    <row r="16761" spans="21:25" x14ac:dyDescent="0.2">
      <c r="U16761" s="55"/>
      <c r="V16761" s="53"/>
      <c r="W16761" s="53"/>
      <c r="X16761" s="53"/>
      <c r="Y16761" s="55"/>
    </row>
    <row r="16762" spans="21:25" x14ac:dyDescent="0.2">
      <c r="U16762" s="55"/>
      <c r="V16762" s="53"/>
      <c r="W16762" s="53"/>
      <c r="X16762" s="53"/>
      <c r="Y16762" s="55"/>
    </row>
    <row r="16763" spans="21:25" x14ac:dyDescent="0.2">
      <c r="U16763" s="55"/>
      <c r="V16763" s="53"/>
      <c r="W16763" s="53"/>
      <c r="X16763" s="53"/>
      <c r="Y16763" s="55"/>
    </row>
    <row r="16764" spans="21:25" x14ac:dyDescent="0.2">
      <c r="U16764" s="55"/>
      <c r="V16764" s="53"/>
      <c r="W16764" s="53"/>
      <c r="X16764" s="53"/>
      <c r="Y16764" s="55"/>
    </row>
    <row r="16765" spans="21:25" x14ac:dyDescent="0.2">
      <c r="U16765" s="55"/>
      <c r="V16765" s="53"/>
      <c r="W16765" s="53"/>
      <c r="X16765" s="53"/>
      <c r="Y16765" s="55"/>
    </row>
    <row r="16766" spans="21:25" x14ac:dyDescent="0.2">
      <c r="U16766" s="55"/>
      <c r="V16766" s="53"/>
      <c r="W16766" s="53"/>
      <c r="X16766" s="53"/>
      <c r="Y16766" s="55"/>
    </row>
    <row r="16767" spans="21:25" x14ac:dyDescent="0.2">
      <c r="U16767" s="55"/>
      <c r="V16767" s="53"/>
      <c r="W16767" s="53"/>
      <c r="X16767" s="53"/>
      <c r="Y16767" s="55"/>
    </row>
    <row r="16768" spans="21:25" x14ac:dyDescent="0.2">
      <c r="U16768" s="55"/>
      <c r="V16768" s="53"/>
      <c r="W16768" s="53"/>
      <c r="X16768" s="53"/>
      <c r="Y16768" s="55"/>
    </row>
    <row r="16769" spans="21:25" x14ac:dyDescent="0.2">
      <c r="U16769" s="55"/>
      <c r="V16769" s="53"/>
      <c r="W16769" s="53"/>
      <c r="X16769" s="53"/>
      <c r="Y16769" s="55"/>
    </row>
    <row r="16770" spans="21:25" x14ac:dyDescent="0.2">
      <c r="U16770" s="55"/>
      <c r="V16770" s="53"/>
      <c r="W16770" s="53"/>
      <c r="X16770" s="53"/>
      <c r="Y16770" s="55"/>
    </row>
    <row r="16771" spans="21:25" x14ac:dyDescent="0.2">
      <c r="U16771" s="55"/>
      <c r="V16771" s="53"/>
      <c r="W16771" s="53"/>
      <c r="X16771" s="53"/>
      <c r="Y16771" s="55"/>
    </row>
    <row r="16772" spans="21:25" x14ac:dyDescent="0.2">
      <c r="U16772" s="55"/>
      <c r="V16772" s="53"/>
      <c r="W16772" s="53"/>
      <c r="X16772" s="53"/>
      <c r="Y16772" s="55"/>
    </row>
    <row r="16773" spans="21:25" x14ac:dyDescent="0.2">
      <c r="U16773" s="55"/>
      <c r="V16773" s="53"/>
      <c r="W16773" s="53"/>
      <c r="X16773" s="53"/>
      <c r="Y16773" s="55"/>
    </row>
    <row r="16774" spans="21:25" x14ac:dyDescent="0.2">
      <c r="U16774" s="55"/>
      <c r="V16774" s="53"/>
      <c r="W16774" s="53"/>
      <c r="X16774" s="53"/>
      <c r="Y16774" s="55"/>
    </row>
    <row r="16775" spans="21:25" x14ac:dyDescent="0.2">
      <c r="U16775" s="55"/>
      <c r="V16775" s="53"/>
      <c r="W16775" s="53"/>
      <c r="X16775" s="53"/>
      <c r="Y16775" s="55"/>
    </row>
    <row r="16776" spans="21:25" x14ac:dyDescent="0.2">
      <c r="U16776" s="55"/>
      <c r="V16776" s="53"/>
      <c r="W16776" s="53"/>
      <c r="X16776" s="53"/>
      <c r="Y16776" s="55"/>
    </row>
    <row r="16777" spans="21:25" x14ac:dyDescent="0.2">
      <c r="U16777" s="55"/>
      <c r="V16777" s="53"/>
      <c r="W16777" s="53"/>
      <c r="X16777" s="53"/>
      <c r="Y16777" s="55"/>
    </row>
    <row r="16778" spans="21:25" x14ac:dyDescent="0.2">
      <c r="U16778" s="55"/>
      <c r="V16778" s="53"/>
      <c r="W16778" s="53"/>
      <c r="X16778" s="53"/>
      <c r="Y16778" s="55"/>
    </row>
    <row r="16779" spans="21:25" x14ac:dyDescent="0.2">
      <c r="U16779" s="55"/>
      <c r="V16779" s="53"/>
      <c r="W16779" s="53"/>
      <c r="X16779" s="53"/>
      <c r="Y16779" s="55"/>
    </row>
    <row r="16780" spans="21:25" x14ac:dyDescent="0.2">
      <c r="U16780" s="55"/>
      <c r="V16780" s="53"/>
      <c r="W16780" s="53"/>
      <c r="X16780" s="53"/>
      <c r="Y16780" s="55"/>
    </row>
    <row r="16781" spans="21:25" x14ac:dyDescent="0.2">
      <c r="U16781" s="55"/>
      <c r="V16781" s="53"/>
      <c r="W16781" s="53"/>
      <c r="X16781" s="53"/>
      <c r="Y16781" s="55"/>
    </row>
    <row r="16782" spans="21:25" x14ac:dyDescent="0.2">
      <c r="U16782" s="55"/>
      <c r="V16782" s="53"/>
      <c r="W16782" s="53"/>
      <c r="X16782" s="53"/>
      <c r="Y16782" s="55"/>
    </row>
    <row r="16783" spans="21:25" x14ac:dyDescent="0.2">
      <c r="U16783" s="55"/>
      <c r="V16783" s="53"/>
      <c r="W16783" s="53"/>
      <c r="X16783" s="53"/>
      <c r="Y16783" s="55"/>
    </row>
    <row r="16784" spans="21:25" x14ac:dyDescent="0.2">
      <c r="U16784" s="55"/>
      <c r="V16784" s="53"/>
      <c r="W16784" s="53"/>
      <c r="X16784" s="53"/>
      <c r="Y16784" s="55"/>
    </row>
    <row r="16785" spans="21:25" x14ac:dyDescent="0.2">
      <c r="U16785" s="55"/>
      <c r="V16785" s="53"/>
      <c r="W16785" s="53"/>
      <c r="X16785" s="53"/>
      <c r="Y16785" s="55"/>
    </row>
    <row r="16786" spans="21:25" x14ac:dyDescent="0.2">
      <c r="U16786" s="55"/>
      <c r="V16786" s="53"/>
      <c r="W16786" s="53"/>
      <c r="X16786" s="53"/>
      <c r="Y16786" s="55"/>
    </row>
    <row r="16787" spans="21:25" x14ac:dyDescent="0.2">
      <c r="U16787" s="55"/>
      <c r="V16787" s="53"/>
      <c r="W16787" s="53"/>
      <c r="X16787" s="53"/>
      <c r="Y16787" s="55"/>
    </row>
    <row r="16788" spans="21:25" x14ac:dyDescent="0.2">
      <c r="U16788" s="55"/>
      <c r="V16788" s="53"/>
      <c r="W16788" s="53"/>
      <c r="X16788" s="53"/>
      <c r="Y16788" s="55"/>
    </row>
    <row r="16789" spans="21:25" x14ac:dyDescent="0.2">
      <c r="U16789" s="55"/>
      <c r="V16789" s="53"/>
      <c r="W16789" s="53"/>
      <c r="X16789" s="53"/>
      <c r="Y16789" s="55"/>
    </row>
    <row r="16790" spans="21:25" x14ac:dyDescent="0.2">
      <c r="U16790" s="55"/>
      <c r="V16790" s="53"/>
      <c r="W16790" s="53"/>
      <c r="X16790" s="53"/>
      <c r="Y16790" s="55"/>
    </row>
    <row r="16791" spans="21:25" x14ac:dyDescent="0.2">
      <c r="U16791" s="55"/>
      <c r="V16791" s="53"/>
      <c r="W16791" s="53"/>
      <c r="X16791" s="53"/>
      <c r="Y16791" s="55"/>
    </row>
    <row r="16792" spans="21:25" x14ac:dyDescent="0.2">
      <c r="U16792" s="55"/>
      <c r="V16792" s="53"/>
      <c r="W16792" s="53"/>
      <c r="X16792" s="53"/>
      <c r="Y16792" s="55"/>
    </row>
    <row r="16793" spans="21:25" x14ac:dyDescent="0.2">
      <c r="U16793" s="55"/>
      <c r="V16793" s="53"/>
      <c r="W16793" s="53"/>
      <c r="X16793" s="53"/>
      <c r="Y16793" s="55"/>
    </row>
    <row r="16794" spans="21:25" x14ac:dyDescent="0.2">
      <c r="U16794" s="55"/>
      <c r="V16794" s="53"/>
      <c r="W16794" s="53"/>
      <c r="X16794" s="53"/>
      <c r="Y16794" s="55"/>
    </row>
    <row r="16795" spans="21:25" x14ac:dyDescent="0.2">
      <c r="U16795" s="55"/>
      <c r="V16795" s="53"/>
      <c r="W16795" s="53"/>
      <c r="X16795" s="53"/>
      <c r="Y16795" s="55"/>
    </row>
    <row r="16796" spans="21:25" x14ac:dyDescent="0.2">
      <c r="U16796" s="55"/>
      <c r="V16796" s="53"/>
      <c r="W16796" s="53"/>
      <c r="X16796" s="53"/>
      <c r="Y16796" s="55"/>
    </row>
    <row r="16797" spans="21:25" x14ac:dyDescent="0.2">
      <c r="U16797" s="55"/>
      <c r="V16797" s="53"/>
      <c r="W16797" s="53"/>
      <c r="X16797" s="53"/>
      <c r="Y16797" s="55"/>
    </row>
    <row r="16798" spans="21:25" x14ac:dyDescent="0.2">
      <c r="U16798" s="55"/>
      <c r="V16798" s="53"/>
      <c r="W16798" s="53"/>
      <c r="X16798" s="53"/>
      <c r="Y16798" s="55"/>
    </row>
    <row r="16799" spans="21:25" x14ac:dyDescent="0.2">
      <c r="U16799" s="55"/>
      <c r="V16799" s="53"/>
      <c r="W16799" s="53"/>
      <c r="X16799" s="53"/>
      <c r="Y16799" s="55"/>
    </row>
    <row r="16800" spans="21:25" x14ac:dyDescent="0.2">
      <c r="U16800" s="55"/>
      <c r="V16800" s="53"/>
      <c r="W16800" s="53"/>
      <c r="X16800" s="53"/>
      <c r="Y16800" s="55"/>
    </row>
    <row r="16801" spans="21:25" x14ac:dyDescent="0.2">
      <c r="U16801" s="55"/>
      <c r="V16801" s="53"/>
      <c r="W16801" s="53"/>
      <c r="X16801" s="53"/>
      <c r="Y16801" s="55"/>
    </row>
    <row r="16802" spans="21:25" x14ac:dyDescent="0.2">
      <c r="U16802" s="55"/>
      <c r="V16802" s="53"/>
      <c r="W16802" s="53"/>
      <c r="X16802" s="53"/>
      <c r="Y16802" s="55"/>
    </row>
    <row r="16803" spans="21:25" x14ac:dyDescent="0.2">
      <c r="U16803" s="55"/>
      <c r="V16803" s="53"/>
      <c r="W16803" s="53"/>
      <c r="X16803" s="53"/>
      <c r="Y16803" s="55"/>
    </row>
    <row r="16804" spans="21:25" x14ac:dyDescent="0.2">
      <c r="U16804" s="55"/>
      <c r="V16804" s="53"/>
      <c r="W16804" s="53"/>
      <c r="X16804" s="53"/>
      <c r="Y16804" s="55"/>
    </row>
    <row r="16805" spans="21:25" x14ac:dyDescent="0.2">
      <c r="U16805" s="55"/>
      <c r="V16805" s="53"/>
      <c r="W16805" s="53"/>
      <c r="X16805" s="53"/>
      <c r="Y16805" s="55"/>
    </row>
    <row r="16806" spans="21:25" x14ac:dyDescent="0.2">
      <c r="U16806" s="55"/>
      <c r="V16806" s="53"/>
      <c r="W16806" s="53"/>
      <c r="X16806" s="53"/>
      <c r="Y16806" s="55"/>
    </row>
    <row r="16807" spans="21:25" x14ac:dyDescent="0.2">
      <c r="U16807" s="55"/>
      <c r="V16807" s="53"/>
      <c r="W16807" s="53"/>
      <c r="X16807" s="53"/>
      <c r="Y16807" s="55"/>
    </row>
    <row r="16808" spans="21:25" x14ac:dyDescent="0.2">
      <c r="U16808" s="55"/>
      <c r="V16808" s="53"/>
      <c r="W16808" s="53"/>
      <c r="X16808" s="53"/>
      <c r="Y16808" s="55"/>
    </row>
    <row r="16809" spans="21:25" x14ac:dyDescent="0.2">
      <c r="U16809" s="55"/>
      <c r="V16809" s="53"/>
      <c r="W16809" s="53"/>
      <c r="X16809" s="53"/>
      <c r="Y16809" s="55"/>
    </row>
    <row r="16810" spans="21:25" x14ac:dyDescent="0.2">
      <c r="U16810" s="55"/>
      <c r="V16810" s="53"/>
      <c r="W16810" s="53"/>
      <c r="X16810" s="53"/>
      <c r="Y16810" s="55"/>
    </row>
    <row r="16811" spans="21:25" x14ac:dyDescent="0.2">
      <c r="U16811" s="55"/>
      <c r="V16811" s="53"/>
      <c r="W16811" s="53"/>
      <c r="X16811" s="53"/>
      <c r="Y16811" s="55"/>
    </row>
    <row r="16812" spans="21:25" x14ac:dyDescent="0.2">
      <c r="U16812" s="55"/>
      <c r="V16812" s="53"/>
      <c r="W16812" s="53"/>
      <c r="X16812" s="53"/>
      <c r="Y16812" s="55"/>
    </row>
    <row r="16813" spans="21:25" x14ac:dyDescent="0.2">
      <c r="U16813" s="55"/>
      <c r="V16813" s="53"/>
      <c r="W16813" s="53"/>
      <c r="X16813" s="53"/>
      <c r="Y16813" s="55"/>
    </row>
    <row r="16814" spans="21:25" x14ac:dyDescent="0.2">
      <c r="U16814" s="55"/>
      <c r="V16814" s="53"/>
      <c r="W16814" s="53"/>
      <c r="X16814" s="53"/>
      <c r="Y16814" s="55"/>
    </row>
    <row r="16815" spans="21:25" x14ac:dyDescent="0.2">
      <c r="U16815" s="55"/>
      <c r="V16815" s="53"/>
      <c r="W16815" s="53"/>
      <c r="X16815" s="53"/>
      <c r="Y16815" s="55"/>
    </row>
    <row r="16816" spans="21:25" x14ac:dyDescent="0.2">
      <c r="U16816" s="55"/>
      <c r="V16816" s="53"/>
      <c r="W16816" s="53"/>
      <c r="X16816" s="53"/>
      <c r="Y16816" s="55"/>
    </row>
    <row r="16817" spans="21:25" x14ac:dyDescent="0.2">
      <c r="U16817" s="55"/>
      <c r="V16817" s="53"/>
      <c r="W16817" s="53"/>
      <c r="X16817" s="53"/>
      <c r="Y16817" s="55"/>
    </row>
    <row r="16818" spans="21:25" x14ac:dyDescent="0.2">
      <c r="U16818" s="55"/>
      <c r="V16818" s="53"/>
      <c r="W16818" s="53"/>
      <c r="X16818" s="53"/>
      <c r="Y16818" s="55"/>
    </row>
    <row r="16819" spans="21:25" x14ac:dyDescent="0.2">
      <c r="U16819" s="55"/>
      <c r="V16819" s="53"/>
      <c r="W16819" s="53"/>
      <c r="X16819" s="53"/>
      <c r="Y16819" s="55"/>
    </row>
    <row r="16820" spans="21:25" x14ac:dyDescent="0.2">
      <c r="U16820" s="55"/>
      <c r="V16820" s="53"/>
      <c r="W16820" s="53"/>
      <c r="X16820" s="53"/>
      <c r="Y16820" s="55"/>
    </row>
    <row r="16821" spans="21:25" x14ac:dyDescent="0.2">
      <c r="U16821" s="55"/>
      <c r="V16821" s="53"/>
      <c r="W16821" s="53"/>
      <c r="X16821" s="53"/>
      <c r="Y16821" s="55"/>
    </row>
    <row r="16822" spans="21:25" x14ac:dyDescent="0.2">
      <c r="U16822" s="55"/>
      <c r="V16822" s="53"/>
      <c r="W16822" s="53"/>
      <c r="X16822" s="53"/>
      <c r="Y16822" s="55"/>
    </row>
    <row r="16823" spans="21:25" x14ac:dyDescent="0.2">
      <c r="U16823" s="55"/>
      <c r="V16823" s="53"/>
      <c r="W16823" s="53"/>
      <c r="X16823" s="53"/>
      <c r="Y16823" s="55"/>
    </row>
    <row r="16824" spans="21:25" x14ac:dyDescent="0.2">
      <c r="U16824" s="55"/>
      <c r="V16824" s="53"/>
      <c r="W16824" s="53"/>
      <c r="X16824" s="53"/>
      <c r="Y16824" s="55"/>
    </row>
    <row r="16825" spans="21:25" x14ac:dyDescent="0.2">
      <c r="U16825" s="55"/>
      <c r="V16825" s="53"/>
      <c r="W16825" s="53"/>
      <c r="X16825" s="53"/>
      <c r="Y16825" s="55"/>
    </row>
    <row r="16826" spans="21:25" x14ac:dyDescent="0.2">
      <c r="U16826" s="55"/>
      <c r="V16826" s="53"/>
      <c r="W16826" s="53"/>
      <c r="X16826" s="53"/>
      <c r="Y16826" s="55"/>
    </row>
    <row r="16827" spans="21:25" x14ac:dyDescent="0.2">
      <c r="U16827" s="55"/>
      <c r="V16827" s="53"/>
      <c r="W16827" s="53"/>
      <c r="X16827" s="53"/>
      <c r="Y16827" s="55"/>
    </row>
    <row r="16828" spans="21:25" x14ac:dyDescent="0.2">
      <c r="U16828" s="55"/>
      <c r="V16828" s="53"/>
      <c r="W16828" s="53"/>
      <c r="X16828" s="53"/>
      <c r="Y16828" s="55"/>
    </row>
    <row r="16829" spans="21:25" x14ac:dyDescent="0.2">
      <c r="U16829" s="55"/>
      <c r="V16829" s="53"/>
      <c r="W16829" s="53"/>
      <c r="X16829" s="53"/>
      <c r="Y16829" s="55"/>
    </row>
    <row r="16830" spans="21:25" x14ac:dyDescent="0.2">
      <c r="U16830" s="55"/>
      <c r="V16830" s="53"/>
      <c r="W16830" s="53"/>
      <c r="X16830" s="53"/>
      <c r="Y16830" s="55"/>
    </row>
    <row r="16831" spans="21:25" x14ac:dyDescent="0.2">
      <c r="U16831" s="55"/>
      <c r="V16831" s="53"/>
      <c r="W16831" s="53"/>
      <c r="X16831" s="53"/>
      <c r="Y16831" s="55"/>
    </row>
    <row r="16832" spans="21:25" x14ac:dyDescent="0.2">
      <c r="U16832" s="55"/>
      <c r="V16832" s="53"/>
      <c r="W16832" s="53"/>
      <c r="X16832" s="53"/>
      <c r="Y16832" s="55"/>
    </row>
    <row r="16833" spans="21:25" x14ac:dyDescent="0.2">
      <c r="U16833" s="55"/>
      <c r="V16833" s="53"/>
      <c r="W16833" s="53"/>
      <c r="X16833" s="53"/>
      <c r="Y16833" s="55"/>
    </row>
    <row r="16834" spans="21:25" x14ac:dyDescent="0.2">
      <c r="U16834" s="55"/>
      <c r="V16834" s="53"/>
      <c r="W16834" s="53"/>
      <c r="X16834" s="53"/>
      <c r="Y16834" s="55"/>
    </row>
    <row r="16835" spans="21:25" x14ac:dyDescent="0.2">
      <c r="U16835" s="55"/>
      <c r="V16835" s="53"/>
      <c r="W16835" s="53"/>
      <c r="X16835" s="53"/>
      <c r="Y16835" s="55"/>
    </row>
    <row r="16836" spans="21:25" x14ac:dyDescent="0.2">
      <c r="U16836" s="55"/>
      <c r="V16836" s="53"/>
      <c r="W16836" s="53"/>
      <c r="X16836" s="53"/>
      <c r="Y16836" s="55"/>
    </row>
    <row r="16837" spans="21:25" x14ac:dyDescent="0.2">
      <c r="U16837" s="55"/>
      <c r="V16837" s="53"/>
      <c r="W16837" s="53"/>
      <c r="X16837" s="53"/>
      <c r="Y16837" s="55"/>
    </row>
    <row r="16838" spans="21:25" x14ac:dyDescent="0.2">
      <c r="U16838" s="55"/>
      <c r="V16838" s="53"/>
      <c r="W16838" s="53"/>
      <c r="X16838" s="53"/>
      <c r="Y16838" s="55"/>
    </row>
    <row r="16839" spans="21:25" x14ac:dyDescent="0.2">
      <c r="U16839" s="55"/>
      <c r="V16839" s="53"/>
      <c r="W16839" s="53"/>
      <c r="X16839" s="53"/>
      <c r="Y16839" s="55"/>
    </row>
    <row r="16840" spans="21:25" x14ac:dyDescent="0.2">
      <c r="U16840" s="55"/>
      <c r="V16840" s="53"/>
      <c r="W16840" s="53"/>
      <c r="X16840" s="53"/>
      <c r="Y16840" s="55"/>
    </row>
    <row r="16841" spans="21:25" x14ac:dyDescent="0.2">
      <c r="U16841" s="55"/>
      <c r="V16841" s="53"/>
      <c r="W16841" s="53"/>
      <c r="X16841" s="53"/>
      <c r="Y16841" s="55"/>
    </row>
    <row r="16842" spans="21:25" x14ac:dyDescent="0.2">
      <c r="U16842" s="55"/>
      <c r="V16842" s="53"/>
      <c r="W16842" s="53"/>
      <c r="X16842" s="53"/>
      <c r="Y16842" s="55"/>
    </row>
    <row r="16843" spans="21:25" x14ac:dyDescent="0.2">
      <c r="U16843" s="55"/>
      <c r="V16843" s="53"/>
      <c r="W16843" s="53"/>
      <c r="X16843" s="53"/>
      <c r="Y16843" s="55"/>
    </row>
    <row r="16844" spans="21:25" x14ac:dyDescent="0.2">
      <c r="U16844" s="55"/>
      <c r="V16844" s="53"/>
      <c r="W16844" s="53"/>
      <c r="X16844" s="53"/>
      <c r="Y16844" s="55"/>
    </row>
    <row r="16845" spans="21:25" x14ac:dyDescent="0.2">
      <c r="U16845" s="55"/>
      <c r="V16845" s="53"/>
      <c r="W16845" s="53"/>
      <c r="X16845" s="53"/>
      <c r="Y16845" s="55"/>
    </row>
    <row r="16846" spans="21:25" x14ac:dyDescent="0.2">
      <c r="U16846" s="55"/>
      <c r="V16846" s="53"/>
      <c r="W16846" s="53"/>
      <c r="X16846" s="53"/>
      <c r="Y16846" s="55"/>
    </row>
    <row r="16847" spans="21:25" x14ac:dyDescent="0.2">
      <c r="U16847" s="55"/>
      <c r="V16847" s="53"/>
      <c r="W16847" s="53"/>
      <c r="X16847" s="53"/>
      <c r="Y16847" s="55"/>
    </row>
    <row r="16848" spans="21:25" x14ac:dyDescent="0.2">
      <c r="U16848" s="55"/>
      <c r="V16848" s="53"/>
      <c r="W16848" s="53"/>
      <c r="X16848" s="53"/>
      <c r="Y16848" s="55"/>
    </row>
    <row r="16849" spans="21:25" x14ac:dyDescent="0.2">
      <c r="U16849" s="55"/>
      <c r="V16849" s="53"/>
      <c r="W16849" s="53"/>
      <c r="X16849" s="53"/>
      <c r="Y16849" s="55"/>
    </row>
    <row r="16850" spans="21:25" x14ac:dyDescent="0.2">
      <c r="U16850" s="55"/>
      <c r="V16850" s="53"/>
      <c r="W16850" s="53"/>
      <c r="X16850" s="53"/>
      <c r="Y16850" s="55"/>
    </row>
    <row r="16851" spans="21:25" x14ac:dyDescent="0.2">
      <c r="U16851" s="55"/>
      <c r="V16851" s="53"/>
      <c r="W16851" s="53"/>
      <c r="X16851" s="53"/>
      <c r="Y16851" s="55"/>
    </row>
    <row r="16852" spans="21:25" x14ac:dyDescent="0.2">
      <c r="U16852" s="55"/>
      <c r="V16852" s="53"/>
      <c r="W16852" s="53"/>
      <c r="X16852" s="53"/>
      <c r="Y16852" s="55"/>
    </row>
    <row r="16853" spans="21:25" x14ac:dyDescent="0.2">
      <c r="U16853" s="55"/>
      <c r="V16853" s="53"/>
      <c r="W16853" s="53"/>
      <c r="X16853" s="53"/>
      <c r="Y16853" s="55"/>
    </row>
    <row r="16854" spans="21:25" x14ac:dyDescent="0.2">
      <c r="U16854" s="55"/>
      <c r="V16854" s="53"/>
      <c r="W16854" s="53"/>
      <c r="X16854" s="53"/>
      <c r="Y16854" s="55"/>
    </row>
    <row r="16855" spans="21:25" x14ac:dyDescent="0.2">
      <c r="U16855" s="55"/>
      <c r="V16855" s="53"/>
      <c r="W16855" s="53"/>
      <c r="X16855" s="53"/>
      <c r="Y16855" s="55"/>
    </row>
    <row r="16856" spans="21:25" x14ac:dyDescent="0.2">
      <c r="U16856" s="55"/>
      <c r="V16856" s="53"/>
      <c r="W16856" s="53"/>
      <c r="X16856" s="53"/>
      <c r="Y16856" s="55"/>
    </row>
    <row r="16857" spans="21:25" x14ac:dyDescent="0.2">
      <c r="U16857" s="55"/>
      <c r="V16857" s="53"/>
      <c r="W16857" s="53"/>
      <c r="X16857" s="53"/>
      <c r="Y16857" s="55"/>
    </row>
    <row r="16858" spans="21:25" x14ac:dyDescent="0.2">
      <c r="U16858" s="55"/>
      <c r="V16858" s="53"/>
      <c r="W16858" s="53"/>
      <c r="X16858" s="53"/>
      <c r="Y16858" s="55"/>
    </row>
    <row r="16859" spans="21:25" x14ac:dyDescent="0.2">
      <c r="U16859" s="55"/>
      <c r="V16859" s="53"/>
      <c r="W16859" s="53"/>
      <c r="X16859" s="53"/>
      <c r="Y16859" s="55"/>
    </row>
    <row r="16860" spans="21:25" x14ac:dyDescent="0.2">
      <c r="U16860" s="55"/>
      <c r="V16860" s="53"/>
      <c r="W16860" s="53"/>
      <c r="X16860" s="53"/>
      <c r="Y16860" s="55"/>
    </row>
    <row r="16861" spans="21:25" x14ac:dyDescent="0.2">
      <c r="U16861" s="55"/>
      <c r="V16861" s="53"/>
      <c r="W16861" s="53"/>
      <c r="X16861" s="53"/>
      <c r="Y16861" s="55"/>
    </row>
    <row r="16862" spans="21:25" x14ac:dyDescent="0.2">
      <c r="U16862" s="55"/>
      <c r="V16862" s="53"/>
      <c r="W16862" s="53"/>
      <c r="X16862" s="53"/>
      <c r="Y16862" s="55"/>
    </row>
    <row r="16863" spans="21:25" x14ac:dyDescent="0.2">
      <c r="U16863" s="55"/>
      <c r="V16863" s="53"/>
      <c r="W16863" s="53"/>
      <c r="X16863" s="53"/>
      <c r="Y16863" s="55"/>
    </row>
    <row r="16864" spans="21:25" x14ac:dyDescent="0.2">
      <c r="U16864" s="55"/>
      <c r="V16864" s="53"/>
      <c r="W16864" s="53"/>
      <c r="X16864" s="53"/>
      <c r="Y16864" s="55"/>
    </row>
    <row r="16865" spans="21:25" x14ac:dyDescent="0.2">
      <c r="U16865" s="55"/>
      <c r="V16865" s="53"/>
      <c r="W16865" s="53"/>
      <c r="X16865" s="53"/>
      <c r="Y16865" s="55"/>
    </row>
    <row r="16866" spans="21:25" x14ac:dyDescent="0.2">
      <c r="U16866" s="55"/>
      <c r="V16866" s="53"/>
      <c r="W16866" s="53"/>
      <c r="X16866" s="53"/>
      <c r="Y16866" s="55"/>
    </row>
    <row r="16867" spans="21:25" x14ac:dyDescent="0.2">
      <c r="U16867" s="55"/>
      <c r="V16867" s="53"/>
      <c r="W16867" s="53"/>
      <c r="X16867" s="53"/>
      <c r="Y16867" s="55"/>
    </row>
    <row r="16868" spans="21:25" x14ac:dyDescent="0.2">
      <c r="U16868" s="55"/>
      <c r="V16868" s="53"/>
      <c r="W16868" s="53"/>
      <c r="X16868" s="53"/>
      <c r="Y16868" s="55"/>
    </row>
    <row r="16869" spans="21:25" x14ac:dyDescent="0.2">
      <c r="U16869" s="55"/>
      <c r="V16869" s="53"/>
      <c r="W16869" s="53"/>
      <c r="X16869" s="53"/>
      <c r="Y16869" s="55"/>
    </row>
    <row r="16870" spans="21:25" x14ac:dyDescent="0.2">
      <c r="U16870" s="55"/>
      <c r="V16870" s="53"/>
      <c r="W16870" s="53"/>
      <c r="X16870" s="53"/>
      <c r="Y16870" s="55"/>
    </row>
    <row r="16871" spans="21:25" x14ac:dyDescent="0.2">
      <c r="U16871" s="55"/>
      <c r="V16871" s="53"/>
      <c r="W16871" s="53"/>
      <c r="X16871" s="53"/>
      <c r="Y16871" s="55"/>
    </row>
    <row r="16872" spans="21:25" x14ac:dyDescent="0.2">
      <c r="U16872" s="55"/>
      <c r="V16872" s="53"/>
      <c r="W16872" s="53"/>
      <c r="X16872" s="53"/>
      <c r="Y16872" s="55"/>
    </row>
    <row r="16873" spans="21:25" x14ac:dyDescent="0.2">
      <c r="U16873" s="55"/>
      <c r="V16873" s="53"/>
      <c r="W16873" s="53"/>
      <c r="X16873" s="53"/>
      <c r="Y16873" s="55"/>
    </row>
    <row r="16874" spans="21:25" x14ac:dyDescent="0.2">
      <c r="U16874" s="55"/>
      <c r="V16874" s="53"/>
      <c r="W16874" s="53"/>
      <c r="X16874" s="53"/>
      <c r="Y16874" s="55"/>
    </row>
    <row r="16875" spans="21:25" x14ac:dyDescent="0.2">
      <c r="U16875" s="55"/>
      <c r="V16875" s="53"/>
      <c r="W16875" s="53"/>
      <c r="X16875" s="53"/>
      <c r="Y16875" s="55"/>
    </row>
    <row r="16876" spans="21:25" x14ac:dyDescent="0.2">
      <c r="U16876" s="55"/>
      <c r="V16876" s="53"/>
      <c r="W16876" s="53"/>
      <c r="X16876" s="53"/>
      <c r="Y16876" s="55"/>
    </row>
    <row r="16877" spans="21:25" x14ac:dyDescent="0.2">
      <c r="U16877" s="55"/>
      <c r="V16877" s="53"/>
      <c r="W16877" s="53"/>
      <c r="X16877" s="53"/>
      <c r="Y16877" s="55"/>
    </row>
    <row r="16878" spans="21:25" x14ac:dyDescent="0.2">
      <c r="U16878" s="55"/>
      <c r="V16878" s="53"/>
      <c r="W16878" s="53"/>
      <c r="X16878" s="53"/>
      <c r="Y16878" s="55"/>
    </row>
    <row r="16879" spans="21:25" x14ac:dyDescent="0.2">
      <c r="U16879" s="55"/>
      <c r="V16879" s="53"/>
      <c r="W16879" s="53"/>
      <c r="X16879" s="53"/>
      <c r="Y16879" s="55"/>
    </row>
    <row r="16880" spans="21:25" x14ac:dyDescent="0.2">
      <c r="U16880" s="55"/>
      <c r="V16880" s="53"/>
      <c r="W16880" s="53"/>
      <c r="X16880" s="53"/>
      <c r="Y16880" s="55"/>
    </row>
    <row r="16881" spans="21:25" x14ac:dyDescent="0.2">
      <c r="U16881" s="55"/>
      <c r="V16881" s="53"/>
      <c r="W16881" s="53"/>
      <c r="X16881" s="53"/>
      <c r="Y16881" s="55"/>
    </row>
    <row r="16882" spans="21:25" x14ac:dyDescent="0.2">
      <c r="U16882" s="55"/>
      <c r="V16882" s="53"/>
      <c r="W16882" s="53"/>
      <c r="X16882" s="53"/>
      <c r="Y16882" s="55"/>
    </row>
    <row r="16883" spans="21:25" x14ac:dyDescent="0.2">
      <c r="U16883" s="55"/>
      <c r="V16883" s="53"/>
      <c r="W16883" s="53"/>
      <c r="X16883" s="53"/>
      <c r="Y16883" s="55"/>
    </row>
    <row r="16884" spans="21:25" x14ac:dyDescent="0.2">
      <c r="U16884" s="55"/>
      <c r="V16884" s="53"/>
      <c r="W16884" s="53"/>
      <c r="X16884" s="53"/>
      <c r="Y16884" s="55"/>
    </row>
    <row r="16885" spans="21:25" x14ac:dyDescent="0.2">
      <c r="U16885" s="55"/>
      <c r="V16885" s="53"/>
      <c r="W16885" s="53"/>
      <c r="X16885" s="53"/>
      <c r="Y16885" s="55"/>
    </row>
    <row r="16886" spans="21:25" x14ac:dyDescent="0.2">
      <c r="U16886" s="55"/>
      <c r="V16886" s="53"/>
      <c r="W16886" s="53"/>
      <c r="X16886" s="53"/>
      <c r="Y16886" s="55"/>
    </row>
    <row r="16887" spans="21:25" x14ac:dyDescent="0.2">
      <c r="U16887" s="55"/>
      <c r="V16887" s="53"/>
      <c r="W16887" s="53"/>
      <c r="X16887" s="53"/>
      <c r="Y16887" s="55"/>
    </row>
    <row r="16888" spans="21:25" x14ac:dyDescent="0.2">
      <c r="U16888" s="55"/>
      <c r="V16888" s="53"/>
      <c r="W16888" s="53"/>
      <c r="X16888" s="53"/>
      <c r="Y16888" s="55"/>
    </row>
    <row r="16889" spans="21:25" x14ac:dyDescent="0.2">
      <c r="U16889" s="55"/>
      <c r="V16889" s="53"/>
      <c r="W16889" s="53"/>
      <c r="X16889" s="53"/>
      <c r="Y16889" s="55"/>
    </row>
    <row r="16890" spans="21:25" x14ac:dyDescent="0.2">
      <c r="U16890" s="55"/>
      <c r="V16890" s="53"/>
      <c r="W16890" s="53"/>
      <c r="X16890" s="53"/>
      <c r="Y16890" s="55"/>
    </row>
    <row r="16891" spans="21:25" x14ac:dyDescent="0.2">
      <c r="U16891" s="55"/>
      <c r="V16891" s="53"/>
      <c r="W16891" s="53"/>
      <c r="X16891" s="53"/>
      <c r="Y16891" s="55"/>
    </row>
    <row r="16892" spans="21:25" x14ac:dyDescent="0.2">
      <c r="U16892" s="55"/>
      <c r="V16892" s="53"/>
      <c r="W16892" s="53"/>
      <c r="X16892" s="53"/>
      <c r="Y16892" s="55"/>
    </row>
    <row r="16893" spans="21:25" x14ac:dyDescent="0.2">
      <c r="U16893" s="55"/>
      <c r="V16893" s="53"/>
      <c r="W16893" s="53"/>
      <c r="X16893" s="53"/>
      <c r="Y16893" s="55"/>
    </row>
    <row r="16894" spans="21:25" x14ac:dyDescent="0.2">
      <c r="U16894" s="55"/>
      <c r="V16894" s="53"/>
      <c r="W16894" s="53"/>
      <c r="X16894" s="53"/>
      <c r="Y16894" s="55"/>
    </row>
    <row r="16895" spans="21:25" x14ac:dyDescent="0.2">
      <c r="U16895" s="55"/>
      <c r="V16895" s="53"/>
      <c r="W16895" s="53"/>
      <c r="X16895" s="53"/>
      <c r="Y16895" s="55"/>
    </row>
    <row r="16896" spans="21:25" x14ac:dyDescent="0.2">
      <c r="U16896" s="55"/>
      <c r="V16896" s="53"/>
      <c r="W16896" s="53"/>
      <c r="X16896" s="53"/>
      <c r="Y16896" s="55"/>
    </row>
    <row r="16897" spans="21:25" x14ac:dyDescent="0.2">
      <c r="U16897" s="55"/>
      <c r="V16897" s="53"/>
      <c r="W16897" s="53"/>
      <c r="X16897" s="53"/>
      <c r="Y16897" s="55"/>
    </row>
    <row r="16898" spans="21:25" x14ac:dyDescent="0.2">
      <c r="U16898" s="55"/>
      <c r="V16898" s="53"/>
      <c r="W16898" s="53"/>
      <c r="X16898" s="53"/>
      <c r="Y16898" s="55"/>
    </row>
    <row r="16899" spans="21:25" x14ac:dyDescent="0.2">
      <c r="U16899" s="55"/>
      <c r="V16899" s="53"/>
      <c r="W16899" s="53"/>
      <c r="X16899" s="53"/>
      <c r="Y16899" s="55"/>
    </row>
    <row r="16900" spans="21:25" x14ac:dyDescent="0.2">
      <c r="U16900" s="55"/>
      <c r="V16900" s="53"/>
      <c r="W16900" s="53"/>
      <c r="X16900" s="53"/>
      <c r="Y16900" s="55"/>
    </row>
    <row r="16901" spans="21:25" x14ac:dyDescent="0.2">
      <c r="U16901" s="55"/>
      <c r="V16901" s="53"/>
      <c r="W16901" s="53"/>
      <c r="X16901" s="53"/>
      <c r="Y16901" s="55"/>
    </row>
    <row r="16902" spans="21:25" x14ac:dyDescent="0.2">
      <c r="U16902" s="55"/>
      <c r="V16902" s="53"/>
      <c r="W16902" s="53"/>
      <c r="X16902" s="53"/>
      <c r="Y16902" s="55"/>
    </row>
    <row r="16903" spans="21:25" x14ac:dyDescent="0.2">
      <c r="U16903" s="55"/>
      <c r="V16903" s="53"/>
      <c r="W16903" s="53"/>
      <c r="X16903" s="53"/>
      <c r="Y16903" s="55"/>
    </row>
    <row r="16904" spans="21:25" x14ac:dyDescent="0.2">
      <c r="U16904" s="55"/>
      <c r="V16904" s="53"/>
      <c r="W16904" s="53"/>
      <c r="X16904" s="53"/>
      <c r="Y16904" s="55"/>
    </row>
    <row r="16905" spans="21:25" x14ac:dyDescent="0.2">
      <c r="U16905" s="55"/>
      <c r="V16905" s="53"/>
      <c r="W16905" s="53"/>
      <c r="X16905" s="53"/>
      <c r="Y16905" s="55"/>
    </row>
    <row r="16906" spans="21:25" x14ac:dyDescent="0.2">
      <c r="U16906" s="55"/>
      <c r="V16906" s="53"/>
      <c r="W16906" s="53"/>
      <c r="X16906" s="53"/>
      <c r="Y16906" s="55"/>
    </row>
    <row r="16907" spans="21:25" x14ac:dyDescent="0.2">
      <c r="U16907" s="55"/>
      <c r="V16907" s="53"/>
      <c r="W16907" s="53"/>
      <c r="X16907" s="53"/>
      <c r="Y16907" s="55"/>
    </row>
    <row r="16908" spans="21:25" x14ac:dyDescent="0.2">
      <c r="U16908" s="55"/>
      <c r="V16908" s="53"/>
      <c r="W16908" s="53"/>
      <c r="X16908" s="53"/>
      <c r="Y16908" s="55"/>
    </row>
    <row r="16909" spans="21:25" x14ac:dyDescent="0.2">
      <c r="U16909" s="55"/>
      <c r="V16909" s="53"/>
      <c r="W16909" s="53"/>
      <c r="X16909" s="53"/>
      <c r="Y16909" s="55"/>
    </row>
    <row r="16910" spans="21:25" x14ac:dyDescent="0.2">
      <c r="U16910" s="55"/>
      <c r="V16910" s="53"/>
      <c r="W16910" s="53"/>
      <c r="X16910" s="53"/>
      <c r="Y16910" s="55"/>
    </row>
    <row r="16911" spans="21:25" x14ac:dyDescent="0.2">
      <c r="U16911" s="55"/>
      <c r="V16911" s="53"/>
      <c r="W16911" s="53"/>
      <c r="X16911" s="53"/>
      <c r="Y16911" s="55"/>
    </row>
    <row r="16912" spans="21:25" x14ac:dyDescent="0.2">
      <c r="U16912" s="55"/>
      <c r="V16912" s="53"/>
      <c r="W16912" s="53"/>
      <c r="X16912" s="53"/>
      <c r="Y16912" s="55"/>
    </row>
    <row r="16913" spans="21:25" x14ac:dyDescent="0.2">
      <c r="U16913" s="55"/>
      <c r="V16913" s="53"/>
      <c r="W16913" s="53"/>
      <c r="X16913" s="53"/>
      <c r="Y16913" s="55"/>
    </row>
    <row r="16914" spans="21:25" x14ac:dyDescent="0.2">
      <c r="U16914" s="55"/>
      <c r="V16914" s="53"/>
      <c r="W16914" s="53"/>
      <c r="X16914" s="53"/>
      <c r="Y16914" s="55"/>
    </row>
    <row r="16915" spans="21:25" x14ac:dyDescent="0.2">
      <c r="U16915" s="55"/>
      <c r="V16915" s="53"/>
      <c r="W16915" s="53"/>
      <c r="X16915" s="53"/>
      <c r="Y16915" s="55"/>
    </row>
    <row r="16916" spans="21:25" x14ac:dyDescent="0.2">
      <c r="U16916" s="55"/>
      <c r="V16916" s="53"/>
      <c r="W16916" s="53"/>
      <c r="X16916" s="53"/>
      <c r="Y16916" s="55"/>
    </row>
    <row r="16917" spans="21:25" x14ac:dyDescent="0.2">
      <c r="U16917" s="55"/>
      <c r="V16917" s="53"/>
      <c r="W16917" s="53"/>
      <c r="X16917" s="53"/>
      <c r="Y16917" s="55"/>
    </row>
    <row r="16918" spans="21:25" x14ac:dyDescent="0.2">
      <c r="U16918" s="55"/>
      <c r="V16918" s="53"/>
      <c r="W16918" s="53"/>
      <c r="X16918" s="53"/>
      <c r="Y16918" s="55"/>
    </row>
    <row r="16919" spans="21:25" x14ac:dyDescent="0.2">
      <c r="U16919" s="55"/>
      <c r="V16919" s="53"/>
      <c r="W16919" s="53"/>
      <c r="X16919" s="53"/>
      <c r="Y16919" s="55"/>
    </row>
    <row r="16920" spans="21:25" x14ac:dyDescent="0.2">
      <c r="U16920" s="55"/>
      <c r="V16920" s="53"/>
      <c r="W16920" s="53"/>
      <c r="X16920" s="53"/>
      <c r="Y16920" s="55"/>
    </row>
    <row r="16921" spans="21:25" x14ac:dyDescent="0.2">
      <c r="U16921" s="55"/>
      <c r="V16921" s="53"/>
      <c r="W16921" s="53"/>
      <c r="X16921" s="53"/>
      <c r="Y16921" s="55"/>
    </row>
    <row r="16922" spans="21:25" x14ac:dyDescent="0.2">
      <c r="U16922" s="55"/>
      <c r="V16922" s="53"/>
      <c r="W16922" s="53"/>
      <c r="X16922" s="53"/>
      <c r="Y16922" s="55"/>
    </row>
    <row r="16923" spans="21:25" x14ac:dyDescent="0.2">
      <c r="U16923" s="55"/>
      <c r="V16923" s="53"/>
      <c r="W16923" s="53"/>
      <c r="X16923" s="53"/>
      <c r="Y16923" s="55"/>
    </row>
    <row r="16924" spans="21:25" x14ac:dyDescent="0.2">
      <c r="U16924" s="55"/>
      <c r="V16924" s="53"/>
      <c r="W16924" s="53"/>
      <c r="X16924" s="53"/>
      <c r="Y16924" s="55"/>
    </row>
    <row r="16925" spans="21:25" x14ac:dyDescent="0.2">
      <c r="U16925" s="55"/>
      <c r="V16925" s="53"/>
      <c r="W16925" s="53"/>
      <c r="X16925" s="53"/>
      <c r="Y16925" s="55"/>
    </row>
    <row r="16926" spans="21:25" x14ac:dyDescent="0.2">
      <c r="U16926" s="55"/>
      <c r="V16926" s="53"/>
      <c r="W16926" s="53"/>
      <c r="X16926" s="53"/>
      <c r="Y16926" s="55"/>
    </row>
    <row r="16927" spans="21:25" x14ac:dyDescent="0.2">
      <c r="U16927" s="55"/>
      <c r="V16927" s="53"/>
      <c r="W16927" s="53"/>
      <c r="X16927" s="53"/>
      <c r="Y16927" s="55"/>
    </row>
    <row r="16928" spans="21:25" x14ac:dyDescent="0.2">
      <c r="U16928" s="55"/>
      <c r="V16928" s="53"/>
      <c r="W16928" s="53"/>
      <c r="X16928" s="53"/>
      <c r="Y16928" s="55"/>
    </row>
    <row r="16929" spans="21:25" x14ac:dyDescent="0.2">
      <c r="U16929" s="55"/>
      <c r="V16929" s="53"/>
      <c r="W16929" s="53"/>
      <c r="X16929" s="53"/>
      <c r="Y16929" s="55"/>
    </row>
    <row r="16930" spans="21:25" x14ac:dyDescent="0.2">
      <c r="U16930" s="55"/>
      <c r="V16930" s="53"/>
      <c r="W16930" s="53"/>
      <c r="X16930" s="53"/>
      <c r="Y16930" s="55"/>
    </row>
    <row r="16931" spans="21:25" x14ac:dyDescent="0.2">
      <c r="U16931" s="55"/>
      <c r="V16931" s="53"/>
      <c r="W16931" s="53"/>
      <c r="X16931" s="53"/>
      <c r="Y16931" s="55"/>
    </row>
    <row r="16932" spans="21:25" x14ac:dyDescent="0.2">
      <c r="U16932" s="55"/>
      <c r="V16932" s="53"/>
      <c r="W16932" s="53"/>
      <c r="X16932" s="53"/>
      <c r="Y16932" s="55"/>
    </row>
    <row r="16933" spans="21:25" x14ac:dyDescent="0.2">
      <c r="U16933" s="55"/>
      <c r="V16933" s="53"/>
      <c r="W16933" s="53"/>
      <c r="X16933" s="53"/>
      <c r="Y16933" s="55"/>
    </row>
    <row r="16934" spans="21:25" x14ac:dyDescent="0.2">
      <c r="U16934" s="55"/>
      <c r="V16934" s="53"/>
      <c r="W16934" s="53"/>
      <c r="X16934" s="53"/>
      <c r="Y16934" s="55"/>
    </row>
    <row r="16935" spans="21:25" x14ac:dyDescent="0.2">
      <c r="U16935" s="55"/>
      <c r="V16935" s="53"/>
      <c r="W16935" s="53"/>
      <c r="X16935" s="53"/>
      <c r="Y16935" s="55"/>
    </row>
    <row r="16936" spans="21:25" x14ac:dyDescent="0.2">
      <c r="U16936" s="55"/>
      <c r="V16936" s="53"/>
      <c r="W16936" s="53"/>
      <c r="X16936" s="53"/>
      <c r="Y16936" s="55"/>
    </row>
    <row r="16937" spans="21:25" x14ac:dyDescent="0.2">
      <c r="U16937" s="55"/>
      <c r="V16937" s="53"/>
      <c r="W16937" s="53"/>
      <c r="X16937" s="53"/>
      <c r="Y16937" s="55"/>
    </row>
    <row r="16938" spans="21:25" x14ac:dyDescent="0.2">
      <c r="U16938" s="55"/>
      <c r="V16938" s="53"/>
      <c r="W16938" s="53"/>
      <c r="X16938" s="53"/>
      <c r="Y16938" s="55"/>
    </row>
    <row r="16939" spans="21:25" x14ac:dyDescent="0.2">
      <c r="U16939" s="55"/>
      <c r="V16939" s="53"/>
      <c r="W16939" s="53"/>
      <c r="X16939" s="53"/>
      <c r="Y16939" s="55"/>
    </row>
    <row r="16940" spans="21:25" x14ac:dyDescent="0.2">
      <c r="U16940" s="55"/>
      <c r="V16940" s="53"/>
      <c r="W16940" s="53"/>
      <c r="X16940" s="53"/>
      <c r="Y16940" s="55"/>
    </row>
    <row r="16941" spans="21:25" x14ac:dyDescent="0.2">
      <c r="U16941" s="55"/>
      <c r="V16941" s="53"/>
      <c r="W16941" s="53"/>
      <c r="X16941" s="53"/>
      <c r="Y16941" s="55"/>
    </row>
    <row r="16942" spans="21:25" x14ac:dyDescent="0.2">
      <c r="U16942" s="55"/>
      <c r="V16942" s="53"/>
      <c r="W16942" s="53"/>
      <c r="X16942" s="53"/>
      <c r="Y16942" s="55"/>
    </row>
    <row r="16943" spans="21:25" x14ac:dyDescent="0.2">
      <c r="U16943" s="55"/>
      <c r="V16943" s="53"/>
      <c r="W16943" s="53"/>
      <c r="X16943" s="53"/>
      <c r="Y16943" s="55"/>
    </row>
    <row r="16944" spans="21:25" x14ac:dyDescent="0.2">
      <c r="U16944" s="55"/>
      <c r="V16944" s="53"/>
      <c r="W16944" s="53"/>
      <c r="X16944" s="53"/>
      <c r="Y16944" s="55"/>
    </row>
    <row r="16945" spans="21:25" x14ac:dyDescent="0.2">
      <c r="U16945" s="55"/>
      <c r="V16945" s="53"/>
      <c r="W16945" s="53"/>
      <c r="X16945" s="53"/>
      <c r="Y16945" s="55"/>
    </row>
    <row r="16946" spans="21:25" x14ac:dyDescent="0.2">
      <c r="U16946" s="55"/>
      <c r="V16946" s="53"/>
      <c r="W16946" s="53"/>
      <c r="X16946" s="53"/>
      <c r="Y16946" s="55"/>
    </row>
    <row r="16947" spans="21:25" x14ac:dyDescent="0.2">
      <c r="U16947" s="55"/>
      <c r="V16947" s="53"/>
      <c r="W16947" s="53"/>
      <c r="X16947" s="53"/>
      <c r="Y16947" s="55"/>
    </row>
    <row r="16948" spans="21:25" x14ac:dyDescent="0.2">
      <c r="U16948" s="55"/>
      <c r="V16948" s="53"/>
      <c r="W16948" s="53"/>
      <c r="X16948" s="53"/>
      <c r="Y16948" s="55"/>
    </row>
    <row r="16949" spans="21:25" x14ac:dyDescent="0.2">
      <c r="U16949" s="55"/>
      <c r="V16949" s="53"/>
      <c r="W16949" s="53"/>
      <c r="X16949" s="53"/>
      <c r="Y16949" s="55"/>
    </row>
    <row r="16950" spans="21:25" x14ac:dyDescent="0.2">
      <c r="U16950" s="55"/>
      <c r="V16950" s="53"/>
      <c r="W16950" s="53"/>
      <c r="X16950" s="53"/>
      <c r="Y16950" s="55"/>
    </row>
    <row r="16951" spans="21:25" x14ac:dyDescent="0.2">
      <c r="U16951" s="55"/>
      <c r="V16951" s="53"/>
      <c r="W16951" s="53"/>
      <c r="X16951" s="53"/>
      <c r="Y16951" s="55"/>
    </row>
    <row r="16952" spans="21:25" x14ac:dyDescent="0.2">
      <c r="U16952" s="55"/>
      <c r="V16952" s="53"/>
      <c r="W16952" s="53"/>
      <c r="X16952" s="53"/>
      <c r="Y16952" s="55"/>
    </row>
    <row r="16953" spans="21:25" x14ac:dyDescent="0.2">
      <c r="U16953" s="55"/>
      <c r="V16953" s="53"/>
      <c r="W16953" s="53"/>
      <c r="X16953" s="53"/>
      <c r="Y16953" s="55"/>
    </row>
    <row r="16954" spans="21:25" x14ac:dyDescent="0.2">
      <c r="U16954" s="55"/>
      <c r="V16954" s="53"/>
      <c r="W16954" s="53"/>
      <c r="X16954" s="53"/>
      <c r="Y16954" s="55"/>
    </row>
    <row r="16955" spans="21:25" x14ac:dyDescent="0.2">
      <c r="U16955" s="55"/>
      <c r="V16955" s="53"/>
      <c r="W16955" s="53"/>
      <c r="X16955" s="53"/>
      <c r="Y16955" s="55"/>
    </row>
    <row r="16956" spans="21:25" x14ac:dyDescent="0.2">
      <c r="U16956" s="55"/>
      <c r="V16956" s="53"/>
      <c r="W16956" s="53"/>
      <c r="X16956" s="53"/>
      <c r="Y16956" s="55"/>
    </row>
    <row r="16957" spans="21:25" x14ac:dyDescent="0.2">
      <c r="U16957" s="55"/>
      <c r="V16957" s="53"/>
      <c r="W16957" s="53"/>
      <c r="X16957" s="53"/>
      <c r="Y16957" s="55"/>
    </row>
    <row r="16958" spans="21:25" x14ac:dyDescent="0.2">
      <c r="U16958" s="55"/>
      <c r="V16958" s="53"/>
      <c r="W16958" s="53"/>
      <c r="X16958" s="53"/>
      <c r="Y16958" s="55"/>
    </row>
    <row r="16959" spans="21:25" x14ac:dyDescent="0.2">
      <c r="U16959" s="55"/>
      <c r="V16959" s="53"/>
      <c r="W16959" s="53"/>
      <c r="X16959" s="53"/>
      <c r="Y16959" s="55"/>
    </row>
    <row r="16960" spans="21:25" x14ac:dyDescent="0.2">
      <c r="U16960" s="55"/>
      <c r="V16960" s="53"/>
      <c r="W16960" s="53"/>
      <c r="X16960" s="53"/>
      <c r="Y16960" s="55"/>
    </row>
    <row r="16961" spans="21:25" x14ac:dyDescent="0.2">
      <c r="U16961" s="55"/>
      <c r="V16961" s="53"/>
      <c r="W16961" s="53"/>
      <c r="X16961" s="53"/>
      <c r="Y16961" s="55"/>
    </row>
    <row r="16962" spans="21:25" x14ac:dyDescent="0.2">
      <c r="U16962" s="55"/>
      <c r="V16962" s="53"/>
      <c r="W16962" s="53"/>
      <c r="X16962" s="53"/>
      <c r="Y16962" s="55"/>
    </row>
    <row r="16963" spans="21:25" x14ac:dyDescent="0.2">
      <c r="U16963" s="55"/>
      <c r="V16963" s="53"/>
      <c r="W16963" s="53"/>
      <c r="X16963" s="53"/>
      <c r="Y16963" s="55"/>
    </row>
    <row r="16964" spans="21:25" x14ac:dyDescent="0.2">
      <c r="U16964" s="55"/>
      <c r="V16964" s="53"/>
      <c r="W16964" s="53"/>
      <c r="X16964" s="53"/>
      <c r="Y16964" s="55"/>
    </row>
    <row r="16965" spans="21:25" x14ac:dyDescent="0.2">
      <c r="U16965" s="55"/>
      <c r="V16965" s="53"/>
      <c r="W16965" s="53"/>
      <c r="X16965" s="53"/>
      <c r="Y16965" s="55"/>
    </row>
    <row r="16966" spans="21:25" x14ac:dyDescent="0.2">
      <c r="U16966" s="55"/>
      <c r="V16966" s="53"/>
      <c r="W16966" s="53"/>
      <c r="X16966" s="53"/>
      <c r="Y16966" s="55"/>
    </row>
    <row r="16967" spans="21:25" x14ac:dyDescent="0.2">
      <c r="U16967" s="55"/>
      <c r="V16967" s="53"/>
      <c r="W16967" s="53"/>
      <c r="X16967" s="53"/>
      <c r="Y16967" s="55"/>
    </row>
    <row r="16968" spans="21:25" x14ac:dyDescent="0.2">
      <c r="U16968" s="55"/>
      <c r="V16968" s="53"/>
      <c r="W16968" s="53"/>
      <c r="X16968" s="53"/>
      <c r="Y16968" s="55"/>
    </row>
    <row r="16969" spans="21:25" x14ac:dyDescent="0.2">
      <c r="U16969" s="55"/>
      <c r="V16969" s="53"/>
      <c r="W16969" s="53"/>
      <c r="X16969" s="53"/>
      <c r="Y16969" s="55"/>
    </row>
    <row r="16970" spans="21:25" x14ac:dyDescent="0.2">
      <c r="U16970" s="55"/>
      <c r="V16970" s="53"/>
      <c r="W16970" s="53"/>
      <c r="X16970" s="53"/>
      <c r="Y16970" s="55"/>
    </row>
    <row r="16971" spans="21:25" x14ac:dyDescent="0.2">
      <c r="U16971" s="55"/>
      <c r="V16971" s="53"/>
      <c r="W16971" s="53"/>
      <c r="X16971" s="53"/>
      <c r="Y16971" s="55"/>
    </row>
    <row r="16972" spans="21:25" x14ac:dyDescent="0.2">
      <c r="U16972" s="55"/>
      <c r="V16972" s="53"/>
      <c r="W16972" s="53"/>
      <c r="X16972" s="53"/>
      <c r="Y16972" s="55"/>
    </row>
    <row r="16973" spans="21:25" x14ac:dyDescent="0.2">
      <c r="U16973" s="55"/>
      <c r="V16973" s="53"/>
      <c r="W16973" s="53"/>
      <c r="X16973" s="53"/>
      <c r="Y16973" s="55"/>
    </row>
    <row r="16974" spans="21:25" x14ac:dyDescent="0.2">
      <c r="U16974" s="55"/>
      <c r="V16974" s="53"/>
      <c r="W16974" s="53"/>
      <c r="X16974" s="53"/>
      <c r="Y16974" s="55"/>
    </row>
    <row r="16975" spans="21:25" x14ac:dyDescent="0.2">
      <c r="U16975" s="55"/>
      <c r="V16975" s="53"/>
      <c r="W16975" s="53"/>
      <c r="X16975" s="53"/>
      <c r="Y16975" s="55"/>
    </row>
    <row r="16976" spans="21:25" x14ac:dyDescent="0.2">
      <c r="U16976" s="55"/>
      <c r="V16976" s="53"/>
      <c r="W16976" s="53"/>
      <c r="X16976" s="53"/>
      <c r="Y16976" s="55"/>
    </row>
    <row r="16977" spans="21:25" x14ac:dyDescent="0.2">
      <c r="U16977" s="55"/>
      <c r="V16977" s="53"/>
      <c r="W16977" s="53"/>
      <c r="X16977" s="53"/>
      <c r="Y16977" s="55"/>
    </row>
    <row r="16978" spans="21:25" x14ac:dyDescent="0.2">
      <c r="U16978" s="55"/>
      <c r="V16978" s="53"/>
      <c r="W16978" s="53"/>
      <c r="X16978" s="53"/>
      <c r="Y16978" s="55"/>
    </row>
    <row r="16979" spans="21:25" x14ac:dyDescent="0.2">
      <c r="U16979" s="55"/>
      <c r="V16979" s="53"/>
      <c r="W16979" s="53"/>
      <c r="X16979" s="53"/>
      <c r="Y16979" s="55"/>
    </row>
    <row r="16980" spans="21:25" x14ac:dyDescent="0.2">
      <c r="U16980" s="55"/>
      <c r="V16980" s="53"/>
      <c r="W16980" s="53"/>
      <c r="X16980" s="53"/>
      <c r="Y16980" s="55"/>
    </row>
    <row r="16981" spans="21:25" x14ac:dyDescent="0.2">
      <c r="U16981" s="55"/>
      <c r="V16981" s="53"/>
      <c r="W16981" s="53"/>
      <c r="X16981" s="53"/>
      <c r="Y16981" s="55"/>
    </row>
    <row r="16982" spans="21:25" x14ac:dyDescent="0.2">
      <c r="U16982" s="55"/>
      <c r="V16982" s="53"/>
      <c r="W16982" s="53"/>
      <c r="X16982" s="53"/>
      <c r="Y16982" s="55"/>
    </row>
    <row r="16983" spans="21:25" x14ac:dyDescent="0.2">
      <c r="U16983" s="55"/>
      <c r="V16983" s="53"/>
      <c r="W16983" s="53"/>
      <c r="X16983" s="53"/>
      <c r="Y16983" s="55"/>
    </row>
    <row r="16984" spans="21:25" x14ac:dyDescent="0.2">
      <c r="U16984" s="55"/>
      <c r="V16984" s="53"/>
      <c r="W16984" s="53"/>
      <c r="X16984" s="53"/>
      <c r="Y16984" s="55"/>
    </row>
    <row r="16985" spans="21:25" x14ac:dyDescent="0.2">
      <c r="U16985" s="55"/>
      <c r="V16985" s="53"/>
      <c r="W16985" s="53"/>
      <c r="X16985" s="53"/>
      <c r="Y16985" s="55"/>
    </row>
    <row r="16986" spans="21:25" x14ac:dyDescent="0.2">
      <c r="U16986" s="55"/>
      <c r="V16986" s="53"/>
      <c r="W16986" s="53"/>
      <c r="X16986" s="53"/>
      <c r="Y16986" s="55"/>
    </row>
    <row r="16987" spans="21:25" x14ac:dyDescent="0.2">
      <c r="U16987" s="55"/>
      <c r="V16987" s="53"/>
      <c r="W16987" s="53"/>
      <c r="X16987" s="53"/>
      <c r="Y16987" s="55"/>
    </row>
    <row r="16988" spans="21:25" x14ac:dyDescent="0.2">
      <c r="U16988" s="55"/>
      <c r="V16988" s="53"/>
      <c r="W16988" s="53"/>
      <c r="X16988" s="53"/>
      <c r="Y16988" s="55"/>
    </row>
    <row r="16989" spans="21:25" x14ac:dyDescent="0.2">
      <c r="U16989" s="55"/>
      <c r="V16989" s="53"/>
      <c r="W16989" s="53"/>
      <c r="X16989" s="53"/>
      <c r="Y16989" s="55"/>
    </row>
    <row r="16990" spans="21:25" x14ac:dyDescent="0.2">
      <c r="U16990" s="55"/>
      <c r="V16990" s="53"/>
      <c r="W16990" s="53"/>
      <c r="X16990" s="53"/>
      <c r="Y16990" s="55"/>
    </row>
    <row r="16991" spans="21:25" x14ac:dyDescent="0.2">
      <c r="U16991" s="55"/>
      <c r="V16991" s="53"/>
      <c r="W16991" s="53"/>
      <c r="X16991" s="53"/>
      <c r="Y16991" s="55"/>
    </row>
    <row r="16992" spans="21:25" x14ac:dyDescent="0.2">
      <c r="U16992" s="55"/>
      <c r="V16992" s="53"/>
      <c r="W16992" s="53"/>
      <c r="X16992" s="53"/>
      <c r="Y16992" s="55"/>
    </row>
    <row r="16993" spans="21:25" x14ac:dyDescent="0.2">
      <c r="U16993" s="55"/>
      <c r="V16993" s="53"/>
      <c r="W16993" s="53"/>
      <c r="X16993" s="53"/>
      <c r="Y16993" s="55"/>
    </row>
    <row r="16994" spans="21:25" x14ac:dyDescent="0.2">
      <c r="U16994" s="55"/>
      <c r="V16994" s="53"/>
      <c r="W16994" s="53"/>
      <c r="X16994" s="53"/>
      <c r="Y16994" s="55"/>
    </row>
    <row r="16995" spans="21:25" x14ac:dyDescent="0.2">
      <c r="U16995" s="55"/>
      <c r="V16995" s="53"/>
      <c r="W16995" s="53"/>
      <c r="X16995" s="53"/>
      <c r="Y16995" s="55"/>
    </row>
    <row r="16996" spans="21:25" x14ac:dyDescent="0.2">
      <c r="U16996" s="55"/>
      <c r="V16996" s="53"/>
      <c r="W16996" s="53"/>
      <c r="X16996" s="53"/>
      <c r="Y16996" s="55"/>
    </row>
    <row r="16997" spans="21:25" x14ac:dyDescent="0.2">
      <c r="U16997" s="55"/>
      <c r="V16997" s="53"/>
      <c r="W16997" s="53"/>
      <c r="X16997" s="53"/>
      <c r="Y16997" s="55"/>
    </row>
    <row r="16998" spans="21:25" x14ac:dyDescent="0.2">
      <c r="U16998" s="55"/>
      <c r="V16998" s="53"/>
      <c r="W16998" s="53"/>
      <c r="X16998" s="53"/>
      <c r="Y16998" s="55"/>
    </row>
    <row r="16999" spans="21:25" x14ac:dyDescent="0.2">
      <c r="U16999" s="55"/>
      <c r="V16999" s="53"/>
      <c r="W16999" s="53"/>
      <c r="X16999" s="53"/>
      <c r="Y16999" s="55"/>
    </row>
    <row r="17000" spans="21:25" x14ac:dyDescent="0.2">
      <c r="U17000" s="55"/>
      <c r="V17000" s="53"/>
      <c r="W17000" s="53"/>
      <c r="X17000" s="53"/>
      <c r="Y17000" s="55"/>
    </row>
    <row r="17001" spans="21:25" x14ac:dyDescent="0.2">
      <c r="U17001" s="55"/>
      <c r="V17001" s="53"/>
      <c r="W17001" s="53"/>
      <c r="X17001" s="53"/>
      <c r="Y17001" s="55"/>
    </row>
    <row r="17002" spans="21:25" x14ac:dyDescent="0.2">
      <c r="U17002" s="55"/>
      <c r="V17002" s="53"/>
      <c r="W17002" s="53"/>
      <c r="X17002" s="53"/>
      <c r="Y17002" s="55"/>
    </row>
    <row r="17003" spans="21:25" x14ac:dyDescent="0.2">
      <c r="U17003" s="55"/>
      <c r="V17003" s="53"/>
      <c r="W17003" s="53"/>
      <c r="X17003" s="53"/>
      <c r="Y17003" s="55"/>
    </row>
    <row r="17004" spans="21:25" x14ac:dyDescent="0.2">
      <c r="U17004" s="55"/>
      <c r="V17004" s="53"/>
      <c r="W17004" s="53"/>
      <c r="X17004" s="53"/>
      <c r="Y17004" s="55"/>
    </row>
    <row r="17005" spans="21:25" x14ac:dyDescent="0.2">
      <c r="U17005" s="55"/>
      <c r="V17005" s="53"/>
      <c r="W17005" s="53"/>
      <c r="X17005" s="53"/>
      <c r="Y17005" s="55"/>
    </row>
    <row r="17006" spans="21:25" x14ac:dyDescent="0.2">
      <c r="U17006" s="55"/>
      <c r="V17006" s="53"/>
      <c r="W17006" s="53"/>
      <c r="X17006" s="53"/>
      <c r="Y17006" s="55"/>
    </row>
    <row r="17007" spans="21:25" x14ac:dyDescent="0.2">
      <c r="U17007" s="55"/>
      <c r="V17007" s="53"/>
      <c r="W17007" s="53"/>
      <c r="X17007" s="53"/>
      <c r="Y17007" s="55"/>
    </row>
    <row r="17008" spans="21:25" x14ac:dyDescent="0.2">
      <c r="U17008" s="55"/>
      <c r="V17008" s="53"/>
      <c r="W17008" s="53"/>
      <c r="X17008" s="53"/>
      <c r="Y17008" s="55"/>
    </row>
    <row r="17009" spans="21:25" x14ac:dyDescent="0.2">
      <c r="U17009" s="55"/>
      <c r="V17009" s="53"/>
      <c r="W17009" s="53"/>
      <c r="X17009" s="53"/>
      <c r="Y17009" s="55"/>
    </row>
    <row r="17010" spans="21:25" x14ac:dyDescent="0.2">
      <c r="U17010" s="55"/>
      <c r="V17010" s="53"/>
      <c r="W17010" s="53"/>
      <c r="X17010" s="53"/>
      <c r="Y17010" s="55"/>
    </row>
    <row r="17011" spans="21:25" x14ac:dyDescent="0.2">
      <c r="U17011" s="55"/>
      <c r="V17011" s="53"/>
      <c r="W17011" s="53"/>
      <c r="X17011" s="53"/>
      <c r="Y17011" s="55"/>
    </row>
    <row r="17012" spans="21:25" x14ac:dyDescent="0.2">
      <c r="U17012" s="55"/>
      <c r="V17012" s="53"/>
      <c r="W17012" s="53"/>
      <c r="X17012" s="53"/>
      <c r="Y17012" s="55"/>
    </row>
    <row r="17013" spans="21:25" x14ac:dyDescent="0.2">
      <c r="U17013" s="55"/>
      <c r="V17013" s="53"/>
      <c r="W17013" s="53"/>
      <c r="X17013" s="53"/>
      <c r="Y17013" s="55"/>
    </row>
    <row r="17014" spans="21:25" x14ac:dyDescent="0.2">
      <c r="U17014" s="55"/>
      <c r="V17014" s="53"/>
      <c r="W17014" s="53"/>
      <c r="X17014" s="53"/>
      <c r="Y17014" s="55"/>
    </row>
    <row r="17015" spans="21:25" x14ac:dyDescent="0.2">
      <c r="U17015" s="55"/>
      <c r="V17015" s="53"/>
      <c r="W17015" s="53"/>
      <c r="X17015" s="53"/>
      <c r="Y17015" s="55"/>
    </row>
    <row r="17016" spans="21:25" x14ac:dyDescent="0.2">
      <c r="U17016" s="55"/>
      <c r="V17016" s="53"/>
      <c r="W17016" s="53"/>
      <c r="X17016" s="53"/>
      <c r="Y17016" s="55"/>
    </row>
    <row r="17017" spans="21:25" x14ac:dyDescent="0.2">
      <c r="U17017" s="55"/>
      <c r="V17017" s="53"/>
      <c r="W17017" s="53"/>
      <c r="X17017" s="53"/>
      <c r="Y17017" s="55"/>
    </row>
    <row r="17018" spans="21:25" x14ac:dyDescent="0.2">
      <c r="U17018" s="55"/>
      <c r="V17018" s="53"/>
      <c r="W17018" s="53"/>
      <c r="X17018" s="53"/>
      <c r="Y17018" s="55"/>
    </row>
    <row r="17019" spans="21:25" x14ac:dyDescent="0.2">
      <c r="U17019" s="55"/>
      <c r="V17019" s="53"/>
      <c r="W17019" s="53"/>
      <c r="X17019" s="53"/>
      <c r="Y17019" s="55"/>
    </row>
    <row r="17020" spans="21:25" x14ac:dyDescent="0.2">
      <c r="U17020" s="55"/>
      <c r="V17020" s="53"/>
      <c r="W17020" s="53"/>
      <c r="X17020" s="53"/>
      <c r="Y17020" s="55"/>
    </row>
    <row r="17021" spans="21:25" x14ac:dyDescent="0.2">
      <c r="U17021" s="55"/>
      <c r="V17021" s="53"/>
      <c r="W17021" s="53"/>
      <c r="X17021" s="53"/>
      <c r="Y17021" s="55"/>
    </row>
    <row r="17022" spans="21:25" x14ac:dyDescent="0.2">
      <c r="U17022" s="55"/>
      <c r="V17022" s="53"/>
      <c r="W17022" s="53"/>
      <c r="X17022" s="53"/>
      <c r="Y17022" s="55"/>
    </row>
    <row r="17023" spans="21:25" x14ac:dyDescent="0.2">
      <c r="U17023" s="55"/>
      <c r="V17023" s="53"/>
      <c r="W17023" s="53"/>
      <c r="X17023" s="53"/>
      <c r="Y17023" s="55"/>
    </row>
    <row r="17024" spans="21:25" x14ac:dyDescent="0.2">
      <c r="U17024" s="55"/>
      <c r="V17024" s="53"/>
      <c r="W17024" s="53"/>
      <c r="X17024" s="53"/>
      <c r="Y17024" s="55"/>
    </row>
    <row r="17025" spans="21:25" x14ac:dyDescent="0.2">
      <c r="U17025" s="55"/>
      <c r="V17025" s="53"/>
      <c r="W17025" s="53"/>
      <c r="X17025" s="53"/>
      <c r="Y17025" s="55"/>
    </row>
    <row r="17026" spans="21:25" x14ac:dyDescent="0.2">
      <c r="U17026" s="55"/>
      <c r="V17026" s="53"/>
      <c r="W17026" s="53"/>
      <c r="X17026" s="53"/>
      <c r="Y17026" s="55"/>
    </row>
    <row r="17027" spans="21:25" x14ac:dyDescent="0.2">
      <c r="U17027" s="55"/>
      <c r="V17027" s="53"/>
      <c r="W17027" s="53"/>
      <c r="X17027" s="53"/>
      <c r="Y17027" s="55"/>
    </row>
    <row r="17028" spans="21:25" x14ac:dyDescent="0.2">
      <c r="U17028" s="55"/>
      <c r="V17028" s="53"/>
      <c r="W17028" s="53"/>
      <c r="X17028" s="53"/>
      <c r="Y17028" s="55"/>
    </row>
    <row r="17029" spans="21:25" x14ac:dyDescent="0.2">
      <c r="U17029" s="55"/>
      <c r="V17029" s="53"/>
      <c r="W17029" s="53"/>
      <c r="X17029" s="53"/>
      <c r="Y17029" s="55"/>
    </row>
    <row r="17030" spans="21:25" x14ac:dyDescent="0.2">
      <c r="U17030" s="55"/>
      <c r="V17030" s="53"/>
      <c r="W17030" s="53"/>
      <c r="X17030" s="53"/>
      <c r="Y17030" s="55"/>
    </row>
    <row r="17031" spans="21:25" x14ac:dyDescent="0.2">
      <c r="U17031" s="55"/>
      <c r="V17031" s="53"/>
      <c r="W17031" s="53"/>
      <c r="X17031" s="53"/>
      <c r="Y17031" s="55"/>
    </row>
    <row r="17032" spans="21:25" x14ac:dyDescent="0.2">
      <c r="U17032" s="55"/>
      <c r="V17032" s="53"/>
      <c r="W17032" s="53"/>
      <c r="X17032" s="53"/>
      <c r="Y17032" s="55"/>
    </row>
    <row r="17033" spans="21:25" x14ac:dyDescent="0.2">
      <c r="U17033" s="55"/>
      <c r="V17033" s="53"/>
      <c r="W17033" s="53"/>
      <c r="X17033" s="53"/>
      <c r="Y17033" s="55"/>
    </row>
    <row r="17034" spans="21:25" x14ac:dyDescent="0.2">
      <c r="U17034" s="55"/>
      <c r="V17034" s="53"/>
      <c r="W17034" s="53"/>
      <c r="X17034" s="53"/>
      <c r="Y17034" s="55"/>
    </row>
    <row r="17035" spans="21:25" x14ac:dyDescent="0.2">
      <c r="U17035" s="55"/>
      <c r="V17035" s="53"/>
      <c r="W17035" s="53"/>
      <c r="X17035" s="53"/>
      <c r="Y17035" s="55"/>
    </row>
    <row r="17036" spans="21:25" x14ac:dyDescent="0.2">
      <c r="U17036" s="55"/>
      <c r="V17036" s="53"/>
      <c r="W17036" s="53"/>
      <c r="X17036" s="53"/>
      <c r="Y17036" s="55"/>
    </row>
    <row r="17037" spans="21:25" x14ac:dyDescent="0.2">
      <c r="U17037" s="55"/>
      <c r="V17037" s="53"/>
      <c r="W17037" s="53"/>
      <c r="X17037" s="53"/>
      <c r="Y17037" s="55"/>
    </row>
    <row r="17038" spans="21:25" x14ac:dyDescent="0.2">
      <c r="U17038" s="55"/>
      <c r="V17038" s="53"/>
      <c r="W17038" s="53"/>
      <c r="X17038" s="53"/>
      <c r="Y17038" s="55"/>
    </row>
    <row r="17039" spans="21:25" x14ac:dyDescent="0.2">
      <c r="U17039" s="55"/>
      <c r="V17039" s="53"/>
      <c r="W17039" s="53"/>
      <c r="X17039" s="53"/>
      <c r="Y17039" s="55"/>
    </row>
    <row r="17040" spans="21:25" x14ac:dyDescent="0.2">
      <c r="U17040" s="55"/>
      <c r="V17040" s="53"/>
      <c r="W17040" s="53"/>
      <c r="X17040" s="53"/>
      <c r="Y17040" s="55"/>
    </row>
    <row r="17041" spans="21:25" x14ac:dyDescent="0.2">
      <c r="U17041" s="55"/>
      <c r="V17041" s="53"/>
      <c r="W17041" s="53"/>
      <c r="X17041" s="53"/>
      <c r="Y17041" s="55"/>
    </row>
    <row r="17042" spans="21:25" x14ac:dyDescent="0.2">
      <c r="U17042" s="55"/>
      <c r="V17042" s="53"/>
      <c r="W17042" s="53"/>
      <c r="X17042" s="53"/>
      <c r="Y17042" s="55"/>
    </row>
    <row r="17043" spans="21:25" x14ac:dyDescent="0.2">
      <c r="U17043" s="55"/>
      <c r="V17043" s="53"/>
      <c r="W17043" s="53"/>
      <c r="X17043" s="53"/>
      <c r="Y17043" s="55"/>
    </row>
    <row r="17044" spans="21:25" x14ac:dyDescent="0.2">
      <c r="U17044" s="55"/>
      <c r="V17044" s="53"/>
      <c r="W17044" s="53"/>
      <c r="X17044" s="53"/>
      <c r="Y17044" s="55"/>
    </row>
    <row r="17045" spans="21:25" x14ac:dyDescent="0.2">
      <c r="U17045" s="55"/>
      <c r="V17045" s="53"/>
      <c r="W17045" s="53"/>
      <c r="X17045" s="53"/>
      <c r="Y17045" s="55"/>
    </row>
    <row r="17046" spans="21:25" x14ac:dyDescent="0.2">
      <c r="U17046" s="55"/>
      <c r="V17046" s="53"/>
      <c r="W17046" s="53"/>
      <c r="X17046" s="53"/>
      <c r="Y17046" s="55"/>
    </row>
    <row r="17047" spans="21:25" x14ac:dyDescent="0.2">
      <c r="U17047" s="55"/>
      <c r="V17047" s="53"/>
      <c r="W17047" s="53"/>
      <c r="X17047" s="53"/>
      <c r="Y17047" s="55"/>
    </row>
    <row r="17048" spans="21:25" x14ac:dyDescent="0.2">
      <c r="U17048" s="55"/>
      <c r="V17048" s="53"/>
      <c r="W17048" s="53"/>
      <c r="X17048" s="53"/>
      <c r="Y17048" s="55"/>
    </row>
    <row r="17049" spans="21:25" x14ac:dyDescent="0.2">
      <c r="U17049" s="55"/>
      <c r="V17049" s="53"/>
      <c r="W17049" s="53"/>
      <c r="X17049" s="53"/>
      <c r="Y17049" s="55"/>
    </row>
    <row r="17050" spans="21:25" x14ac:dyDescent="0.2">
      <c r="U17050" s="55"/>
      <c r="V17050" s="53"/>
      <c r="W17050" s="53"/>
      <c r="X17050" s="53"/>
      <c r="Y17050" s="55"/>
    </row>
    <row r="17051" spans="21:25" x14ac:dyDescent="0.2">
      <c r="U17051" s="55"/>
      <c r="V17051" s="53"/>
      <c r="W17051" s="53"/>
      <c r="X17051" s="53"/>
      <c r="Y17051" s="55"/>
    </row>
    <row r="17052" spans="21:25" x14ac:dyDescent="0.2">
      <c r="U17052" s="55"/>
      <c r="V17052" s="53"/>
      <c r="W17052" s="53"/>
      <c r="X17052" s="53"/>
      <c r="Y17052" s="55"/>
    </row>
    <row r="17053" spans="21:25" x14ac:dyDescent="0.2">
      <c r="U17053" s="55"/>
      <c r="V17053" s="53"/>
      <c r="W17053" s="53"/>
      <c r="X17053" s="53"/>
      <c r="Y17053" s="55"/>
    </row>
    <row r="17054" spans="21:25" x14ac:dyDescent="0.2">
      <c r="U17054" s="55"/>
      <c r="V17054" s="53"/>
      <c r="W17054" s="53"/>
      <c r="X17054" s="53"/>
      <c r="Y17054" s="55"/>
    </row>
    <row r="17055" spans="21:25" x14ac:dyDescent="0.2">
      <c r="U17055" s="55"/>
      <c r="V17055" s="53"/>
      <c r="W17055" s="53"/>
      <c r="X17055" s="53"/>
      <c r="Y17055" s="55"/>
    </row>
    <row r="17056" spans="21:25" x14ac:dyDescent="0.2">
      <c r="U17056" s="55"/>
      <c r="V17056" s="53"/>
      <c r="W17056" s="53"/>
      <c r="X17056" s="53"/>
      <c r="Y17056" s="55"/>
    </row>
    <row r="17057" spans="21:25" x14ac:dyDescent="0.2">
      <c r="U17057" s="55"/>
      <c r="V17057" s="53"/>
      <c r="W17057" s="53"/>
      <c r="X17057" s="53"/>
      <c r="Y17057" s="55"/>
    </row>
    <row r="17058" spans="21:25" x14ac:dyDescent="0.2">
      <c r="U17058" s="55"/>
      <c r="V17058" s="53"/>
      <c r="W17058" s="53"/>
      <c r="X17058" s="53"/>
      <c r="Y17058" s="55"/>
    </row>
    <row r="17059" spans="21:25" x14ac:dyDescent="0.2">
      <c r="U17059" s="55"/>
      <c r="V17059" s="53"/>
      <c r="W17059" s="53"/>
      <c r="X17059" s="53"/>
      <c r="Y17059" s="55"/>
    </row>
    <row r="17060" spans="21:25" x14ac:dyDescent="0.2">
      <c r="U17060" s="55"/>
      <c r="V17060" s="53"/>
      <c r="W17060" s="53"/>
      <c r="X17060" s="53"/>
      <c r="Y17060" s="55"/>
    </row>
    <row r="17061" spans="21:25" x14ac:dyDescent="0.2">
      <c r="U17061" s="55"/>
      <c r="V17061" s="53"/>
      <c r="W17061" s="53"/>
      <c r="X17061" s="53"/>
      <c r="Y17061" s="55"/>
    </row>
    <row r="17062" spans="21:25" x14ac:dyDescent="0.2">
      <c r="U17062" s="55"/>
      <c r="V17062" s="53"/>
      <c r="W17062" s="53"/>
      <c r="X17062" s="53"/>
      <c r="Y17062" s="55"/>
    </row>
    <row r="17063" spans="21:25" x14ac:dyDescent="0.2">
      <c r="U17063" s="55"/>
      <c r="V17063" s="53"/>
      <c r="W17063" s="53"/>
      <c r="X17063" s="53"/>
      <c r="Y17063" s="55"/>
    </row>
    <row r="17064" spans="21:25" x14ac:dyDescent="0.2">
      <c r="U17064" s="55"/>
      <c r="V17064" s="53"/>
      <c r="W17064" s="53"/>
      <c r="X17064" s="53"/>
      <c r="Y17064" s="55"/>
    </row>
    <row r="17065" spans="21:25" x14ac:dyDescent="0.2">
      <c r="U17065" s="55"/>
      <c r="V17065" s="53"/>
      <c r="W17065" s="53"/>
      <c r="X17065" s="53"/>
      <c r="Y17065" s="55"/>
    </row>
    <row r="17066" spans="21:25" x14ac:dyDescent="0.2">
      <c r="U17066" s="55"/>
      <c r="V17066" s="53"/>
      <c r="W17066" s="53"/>
      <c r="X17066" s="53"/>
      <c r="Y17066" s="55"/>
    </row>
    <row r="17067" spans="21:25" x14ac:dyDescent="0.2">
      <c r="U17067" s="55"/>
      <c r="V17067" s="53"/>
      <c r="W17067" s="53"/>
      <c r="X17067" s="53"/>
      <c r="Y17067" s="55"/>
    </row>
    <row r="17068" spans="21:25" x14ac:dyDescent="0.2">
      <c r="U17068" s="55"/>
      <c r="V17068" s="53"/>
      <c r="W17068" s="53"/>
      <c r="X17068" s="53"/>
      <c r="Y17068" s="55"/>
    </row>
    <row r="17069" spans="21:25" x14ac:dyDescent="0.2">
      <c r="U17069" s="55"/>
      <c r="V17069" s="53"/>
      <c r="W17069" s="53"/>
      <c r="X17069" s="53"/>
      <c r="Y17069" s="55"/>
    </row>
    <row r="17070" spans="21:25" x14ac:dyDescent="0.2">
      <c r="U17070" s="55"/>
      <c r="V17070" s="53"/>
      <c r="W17070" s="53"/>
      <c r="X17070" s="53"/>
      <c r="Y17070" s="55"/>
    </row>
    <row r="17071" spans="21:25" x14ac:dyDescent="0.2">
      <c r="U17071" s="55"/>
      <c r="V17071" s="53"/>
      <c r="W17071" s="53"/>
      <c r="X17071" s="53"/>
      <c r="Y17071" s="55"/>
    </row>
    <row r="17072" spans="21:25" x14ac:dyDescent="0.2">
      <c r="U17072" s="55"/>
      <c r="V17072" s="53"/>
      <c r="W17072" s="53"/>
      <c r="X17072" s="53"/>
      <c r="Y17072" s="55"/>
    </row>
    <row r="17073" spans="21:25" x14ac:dyDescent="0.2">
      <c r="U17073" s="55"/>
      <c r="V17073" s="53"/>
      <c r="W17073" s="53"/>
      <c r="X17073" s="53"/>
      <c r="Y17073" s="55"/>
    </row>
    <row r="17074" spans="21:25" x14ac:dyDescent="0.2">
      <c r="U17074" s="55"/>
      <c r="V17074" s="53"/>
      <c r="W17074" s="53"/>
      <c r="X17074" s="53"/>
      <c r="Y17074" s="55"/>
    </row>
    <row r="17075" spans="21:25" x14ac:dyDescent="0.2">
      <c r="U17075" s="55"/>
      <c r="V17075" s="53"/>
      <c r="W17075" s="53"/>
      <c r="X17075" s="53"/>
      <c r="Y17075" s="55"/>
    </row>
    <row r="17076" spans="21:25" x14ac:dyDescent="0.2">
      <c r="U17076" s="55"/>
      <c r="V17076" s="53"/>
      <c r="W17076" s="53"/>
      <c r="X17076" s="53"/>
      <c r="Y17076" s="55"/>
    </row>
    <row r="17077" spans="21:25" x14ac:dyDescent="0.2">
      <c r="U17077" s="55"/>
      <c r="V17077" s="53"/>
      <c r="W17077" s="53"/>
      <c r="X17077" s="53"/>
      <c r="Y17077" s="55"/>
    </row>
    <row r="17078" spans="21:25" x14ac:dyDescent="0.2">
      <c r="U17078" s="55"/>
      <c r="V17078" s="53"/>
      <c r="W17078" s="53"/>
      <c r="X17078" s="53"/>
      <c r="Y17078" s="55"/>
    </row>
    <row r="17079" spans="21:25" x14ac:dyDescent="0.2">
      <c r="U17079" s="55"/>
      <c r="V17079" s="53"/>
      <c r="W17079" s="53"/>
      <c r="X17079" s="53"/>
      <c r="Y17079" s="55"/>
    </row>
    <row r="17080" spans="21:25" x14ac:dyDescent="0.2">
      <c r="U17080" s="55"/>
      <c r="V17080" s="53"/>
      <c r="W17080" s="53"/>
      <c r="X17080" s="53"/>
      <c r="Y17080" s="55"/>
    </row>
    <row r="17081" spans="21:25" x14ac:dyDescent="0.2">
      <c r="U17081" s="55"/>
      <c r="V17081" s="53"/>
      <c r="W17081" s="53"/>
      <c r="X17081" s="53"/>
      <c r="Y17081" s="55"/>
    </row>
    <row r="17082" spans="21:25" x14ac:dyDescent="0.2">
      <c r="U17082" s="55"/>
      <c r="V17082" s="53"/>
      <c r="W17082" s="53"/>
      <c r="X17082" s="53"/>
      <c r="Y17082" s="55"/>
    </row>
    <row r="17083" spans="21:25" x14ac:dyDescent="0.2">
      <c r="U17083" s="55"/>
      <c r="V17083" s="53"/>
      <c r="W17083" s="53"/>
      <c r="X17083" s="53"/>
      <c r="Y17083" s="55"/>
    </row>
    <row r="17084" spans="21:25" x14ac:dyDescent="0.2">
      <c r="U17084" s="55"/>
      <c r="V17084" s="53"/>
      <c r="W17084" s="53"/>
      <c r="X17084" s="53"/>
      <c r="Y17084" s="55"/>
    </row>
    <row r="17085" spans="21:25" x14ac:dyDescent="0.2">
      <c r="U17085" s="55"/>
      <c r="V17085" s="53"/>
      <c r="W17085" s="53"/>
      <c r="X17085" s="53"/>
      <c r="Y17085" s="55"/>
    </row>
    <row r="17086" spans="21:25" x14ac:dyDescent="0.2">
      <c r="U17086" s="55"/>
      <c r="V17086" s="53"/>
      <c r="W17086" s="53"/>
      <c r="X17086" s="53"/>
      <c r="Y17086" s="55"/>
    </row>
    <row r="17087" spans="21:25" x14ac:dyDescent="0.2">
      <c r="U17087" s="55"/>
      <c r="V17087" s="53"/>
      <c r="W17087" s="53"/>
      <c r="X17087" s="53"/>
      <c r="Y17087" s="55"/>
    </row>
    <row r="17088" spans="21:25" x14ac:dyDescent="0.2">
      <c r="U17088" s="55"/>
      <c r="V17088" s="53"/>
      <c r="W17088" s="53"/>
      <c r="X17088" s="53"/>
      <c r="Y17088" s="55"/>
    </row>
    <row r="17089" spans="21:25" x14ac:dyDescent="0.2">
      <c r="U17089" s="55"/>
      <c r="V17089" s="53"/>
      <c r="W17089" s="53"/>
      <c r="X17089" s="53"/>
      <c r="Y17089" s="55"/>
    </row>
    <row r="17090" spans="21:25" x14ac:dyDescent="0.2">
      <c r="U17090" s="55"/>
      <c r="V17090" s="53"/>
      <c r="W17090" s="53"/>
      <c r="X17090" s="53"/>
      <c r="Y17090" s="55"/>
    </row>
    <row r="17091" spans="21:25" x14ac:dyDescent="0.2">
      <c r="U17091" s="55"/>
      <c r="V17091" s="53"/>
      <c r="W17091" s="53"/>
      <c r="X17091" s="53"/>
      <c r="Y17091" s="55"/>
    </row>
    <row r="17092" spans="21:25" x14ac:dyDescent="0.2">
      <c r="U17092" s="55"/>
      <c r="V17092" s="53"/>
      <c r="W17092" s="53"/>
      <c r="X17092" s="53"/>
      <c r="Y17092" s="55"/>
    </row>
    <row r="17093" spans="21:25" x14ac:dyDescent="0.2">
      <c r="U17093" s="55"/>
      <c r="V17093" s="53"/>
      <c r="W17093" s="53"/>
      <c r="X17093" s="53"/>
      <c r="Y17093" s="55"/>
    </row>
    <row r="17094" spans="21:25" x14ac:dyDescent="0.2">
      <c r="U17094" s="55"/>
      <c r="V17094" s="53"/>
      <c r="W17094" s="53"/>
      <c r="X17094" s="53"/>
      <c r="Y17094" s="55"/>
    </row>
    <row r="17095" spans="21:25" x14ac:dyDescent="0.2">
      <c r="U17095" s="55"/>
      <c r="V17095" s="53"/>
      <c r="W17095" s="53"/>
      <c r="X17095" s="53"/>
      <c r="Y17095" s="55"/>
    </row>
    <row r="17096" spans="21:25" x14ac:dyDescent="0.2">
      <c r="U17096" s="55"/>
      <c r="V17096" s="53"/>
      <c r="W17096" s="53"/>
      <c r="X17096" s="53"/>
      <c r="Y17096" s="55"/>
    </row>
    <row r="17097" spans="21:25" x14ac:dyDescent="0.2">
      <c r="U17097" s="55"/>
      <c r="V17097" s="53"/>
      <c r="W17097" s="53"/>
      <c r="X17097" s="53"/>
      <c r="Y17097" s="55"/>
    </row>
    <row r="17098" spans="21:25" x14ac:dyDescent="0.2">
      <c r="U17098" s="55"/>
      <c r="V17098" s="53"/>
      <c r="W17098" s="53"/>
      <c r="X17098" s="53"/>
      <c r="Y17098" s="55"/>
    </row>
    <row r="17099" spans="21:25" x14ac:dyDescent="0.2">
      <c r="U17099" s="55"/>
      <c r="V17099" s="53"/>
      <c r="W17099" s="53"/>
      <c r="X17099" s="53"/>
      <c r="Y17099" s="55"/>
    </row>
    <row r="17100" spans="21:25" x14ac:dyDescent="0.2">
      <c r="U17100" s="55"/>
      <c r="V17100" s="53"/>
      <c r="W17100" s="53"/>
      <c r="X17100" s="53"/>
      <c r="Y17100" s="55"/>
    </row>
    <row r="17101" spans="21:25" x14ac:dyDescent="0.2">
      <c r="U17101" s="55"/>
      <c r="V17101" s="53"/>
      <c r="W17101" s="53"/>
      <c r="X17101" s="53"/>
      <c r="Y17101" s="55"/>
    </row>
    <row r="17102" spans="21:25" x14ac:dyDescent="0.2">
      <c r="U17102" s="55"/>
      <c r="V17102" s="53"/>
      <c r="W17102" s="53"/>
      <c r="X17102" s="53"/>
      <c r="Y17102" s="55"/>
    </row>
    <row r="17103" spans="21:25" x14ac:dyDescent="0.2">
      <c r="U17103" s="55"/>
      <c r="V17103" s="53"/>
      <c r="W17103" s="53"/>
      <c r="X17103" s="53"/>
      <c r="Y17103" s="55"/>
    </row>
    <row r="17104" spans="21:25" x14ac:dyDescent="0.2">
      <c r="U17104" s="55"/>
      <c r="V17104" s="53"/>
      <c r="W17104" s="53"/>
      <c r="X17104" s="53"/>
      <c r="Y17104" s="55"/>
    </row>
    <row r="17105" spans="21:25" x14ac:dyDescent="0.2">
      <c r="U17105" s="55"/>
      <c r="V17105" s="53"/>
      <c r="W17105" s="53"/>
      <c r="X17105" s="53"/>
      <c r="Y17105" s="55"/>
    </row>
    <row r="17106" spans="21:25" x14ac:dyDescent="0.2">
      <c r="U17106" s="55"/>
      <c r="V17106" s="53"/>
      <c r="W17106" s="53"/>
      <c r="X17106" s="53"/>
      <c r="Y17106" s="55"/>
    </row>
    <row r="17107" spans="21:25" x14ac:dyDescent="0.2">
      <c r="U17107" s="55"/>
      <c r="V17107" s="53"/>
      <c r="W17107" s="53"/>
      <c r="X17107" s="53"/>
      <c r="Y17107" s="55"/>
    </row>
    <row r="17108" spans="21:25" x14ac:dyDescent="0.2">
      <c r="U17108" s="55"/>
      <c r="V17108" s="53"/>
      <c r="W17108" s="53"/>
      <c r="X17108" s="53"/>
      <c r="Y17108" s="55"/>
    </row>
    <row r="17109" spans="21:25" x14ac:dyDescent="0.2">
      <c r="U17109" s="55"/>
      <c r="V17109" s="53"/>
      <c r="W17109" s="53"/>
      <c r="X17109" s="53"/>
      <c r="Y17109" s="55"/>
    </row>
    <row r="17110" spans="21:25" x14ac:dyDescent="0.2">
      <c r="U17110" s="55"/>
      <c r="V17110" s="53"/>
      <c r="W17110" s="53"/>
      <c r="X17110" s="53"/>
      <c r="Y17110" s="55"/>
    </row>
    <row r="17111" spans="21:25" x14ac:dyDescent="0.2">
      <c r="U17111" s="55"/>
      <c r="V17111" s="53"/>
      <c r="W17111" s="53"/>
      <c r="X17111" s="53"/>
      <c r="Y17111" s="55"/>
    </row>
    <row r="17112" spans="21:25" x14ac:dyDescent="0.2">
      <c r="U17112" s="55"/>
      <c r="V17112" s="53"/>
      <c r="W17112" s="53"/>
      <c r="X17112" s="53"/>
      <c r="Y17112" s="55"/>
    </row>
    <row r="17113" spans="21:25" x14ac:dyDescent="0.2">
      <c r="U17113" s="55"/>
      <c r="V17113" s="53"/>
      <c r="W17113" s="53"/>
      <c r="X17113" s="53"/>
      <c r="Y17113" s="55"/>
    </row>
    <row r="17114" spans="21:25" x14ac:dyDescent="0.2">
      <c r="U17114" s="55"/>
      <c r="V17114" s="53"/>
      <c r="W17114" s="53"/>
      <c r="X17114" s="53"/>
      <c r="Y17114" s="55"/>
    </row>
    <row r="17115" spans="21:25" x14ac:dyDescent="0.2">
      <c r="U17115" s="55"/>
      <c r="V17115" s="53"/>
      <c r="W17115" s="53"/>
      <c r="X17115" s="53"/>
      <c r="Y17115" s="55"/>
    </row>
    <row r="17116" spans="21:25" x14ac:dyDescent="0.2">
      <c r="U17116" s="55"/>
      <c r="V17116" s="53"/>
      <c r="W17116" s="53"/>
      <c r="X17116" s="53"/>
      <c r="Y17116" s="55"/>
    </row>
    <row r="17117" spans="21:25" x14ac:dyDescent="0.2">
      <c r="U17117" s="55"/>
      <c r="V17117" s="53"/>
      <c r="W17117" s="53"/>
      <c r="X17117" s="53"/>
      <c r="Y17117" s="55"/>
    </row>
    <row r="17118" spans="21:25" x14ac:dyDescent="0.2">
      <c r="U17118" s="55"/>
      <c r="V17118" s="53"/>
      <c r="W17118" s="53"/>
      <c r="X17118" s="53"/>
      <c r="Y17118" s="55"/>
    </row>
    <row r="17119" spans="21:25" x14ac:dyDescent="0.2">
      <c r="U17119" s="55"/>
      <c r="V17119" s="53"/>
      <c r="W17119" s="53"/>
      <c r="X17119" s="53"/>
      <c r="Y17119" s="55"/>
    </row>
    <row r="17120" spans="21:25" x14ac:dyDescent="0.2">
      <c r="U17120" s="55"/>
      <c r="V17120" s="53"/>
      <c r="W17120" s="53"/>
      <c r="X17120" s="53"/>
      <c r="Y17120" s="55"/>
    </row>
    <row r="17121" spans="21:25" x14ac:dyDescent="0.2">
      <c r="U17121" s="55"/>
      <c r="V17121" s="53"/>
      <c r="W17121" s="53"/>
      <c r="X17121" s="53"/>
      <c r="Y17121" s="55"/>
    </row>
    <row r="17122" spans="21:25" x14ac:dyDescent="0.2">
      <c r="U17122" s="55"/>
      <c r="V17122" s="53"/>
      <c r="W17122" s="53"/>
      <c r="X17122" s="53"/>
      <c r="Y17122" s="55"/>
    </row>
    <row r="17123" spans="21:25" x14ac:dyDescent="0.2">
      <c r="U17123" s="55"/>
      <c r="V17123" s="53"/>
      <c r="W17123" s="53"/>
      <c r="X17123" s="53"/>
      <c r="Y17123" s="55"/>
    </row>
    <row r="17124" spans="21:25" x14ac:dyDescent="0.2">
      <c r="U17124" s="55"/>
      <c r="V17124" s="53"/>
      <c r="W17124" s="53"/>
      <c r="X17124" s="53"/>
      <c r="Y17124" s="55"/>
    </row>
    <row r="17125" spans="21:25" x14ac:dyDescent="0.2">
      <c r="U17125" s="55"/>
      <c r="V17125" s="53"/>
      <c r="W17125" s="53"/>
      <c r="X17125" s="53"/>
      <c r="Y17125" s="55"/>
    </row>
    <row r="17126" spans="21:25" x14ac:dyDescent="0.2">
      <c r="U17126" s="55"/>
      <c r="V17126" s="53"/>
      <c r="W17126" s="53"/>
      <c r="X17126" s="53"/>
      <c r="Y17126" s="55"/>
    </row>
    <row r="17127" spans="21:25" x14ac:dyDescent="0.2">
      <c r="U17127" s="55"/>
      <c r="V17127" s="53"/>
      <c r="W17127" s="53"/>
      <c r="X17127" s="53"/>
      <c r="Y17127" s="55"/>
    </row>
    <row r="17128" spans="21:25" x14ac:dyDescent="0.2">
      <c r="U17128" s="55"/>
      <c r="V17128" s="53"/>
      <c r="W17128" s="53"/>
      <c r="X17128" s="53"/>
      <c r="Y17128" s="55"/>
    </row>
    <row r="17129" spans="21:25" x14ac:dyDescent="0.2">
      <c r="U17129" s="55"/>
      <c r="V17129" s="53"/>
      <c r="W17129" s="53"/>
      <c r="X17129" s="53"/>
      <c r="Y17129" s="55"/>
    </row>
    <row r="17130" spans="21:25" x14ac:dyDescent="0.2">
      <c r="U17130" s="55"/>
      <c r="V17130" s="53"/>
      <c r="W17130" s="53"/>
      <c r="X17130" s="53"/>
      <c r="Y17130" s="55"/>
    </row>
    <row r="17131" spans="21:25" x14ac:dyDescent="0.2">
      <c r="U17131" s="55"/>
      <c r="V17131" s="53"/>
      <c r="W17131" s="53"/>
      <c r="X17131" s="53"/>
      <c r="Y17131" s="55"/>
    </row>
    <row r="17132" spans="21:25" x14ac:dyDescent="0.2">
      <c r="U17132" s="55"/>
      <c r="V17132" s="53"/>
      <c r="W17132" s="53"/>
      <c r="X17132" s="53"/>
      <c r="Y17132" s="55"/>
    </row>
    <row r="17133" spans="21:25" x14ac:dyDescent="0.2">
      <c r="U17133" s="55"/>
      <c r="V17133" s="53"/>
      <c r="W17133" s="53"/>
      <c r="X17133" s="53"/>
      <c r="Y17133" s="55"/>
    </row>
    <row r="17134" spans="21:25" x14ac:dyDescent="0.2">
      <c r="U17134" s="55"/>
      <c r="V17134" s="53"/>
      <c r="W17134" s="53"/>
      <c r="X17134" s="53"/>
      <c r="Y17134" s="55"/>
    </row>
    <row r="17135" spans="21:25" x14ac:dyDescent="0.2">
      <c r="U17135" s="55"/>
      <c r="V17135" s="53"/>
      <c r="W17135" s="53"/>
      <c r="X17135" s="53"/>
      <c r="Y17135" s="55"/>
    </row>
    <row r="17136" spans="21:25" x14ac:dyDescent="0.2">
      <c r="U17136" s="55"/>
      <c r="V17136" s="53"/>
      <c r="W17136" s="53"/>
      <c r="X17136" s="53"/>
      <c r="Y17136" s="55"/>
    </row>
    <row r="17137" spans="21:25" x14ac:dyDescent="0.2">
      <c r="U17137" s="55"/>
      <c r="V17137" s="53"/>
      <c r="W17137" s="53"/>
      <c r="X17137" s="53"/>
      <c r="Y17137" s="55"/>
    </row>
    <row r="17138" spans="21:25" x14ac:dyDescent="0.2">
      <c r="U17138" s="55"/>
      <c r="V17138" s="53"/>
      <c r="W17138" s="53"/>
      <c r="X17138" s="53"/>
      <c r="Y17138" s="55"/>
    </row>
    <row r="17139" spans="21:25" x14ac:dyDescent="0.2">
      <c r="U17139" s="55"/>
      <c r="V17139" s="53"/>
      <c r="W17139" s="53"/>
      <c r="X17139" s="53"/>
      <c r="Y17139" s="55"/>
    </row>
    <row r="17140" spans="21:25" x14ac:dyDescent="0.2">
      <c r="U17140" s="55"/>
      <c r="V17140" s="53"/>
      <c r="W17140" s="53"/>
      <c r="X17140" s="53"/>
      <c r="Y17140" s="55"/>
    </row>
    <row r="17141" spans="21:25" x14ac:dyDescent="0.2">
      <c r="U17141" s="55"/>
      <c r="V17141" s="53"/>
      <c r="W17141" s="53"/>
      <c r="X17141" s="53"/>
      <c r="Y17141" s="55"/>
    </row>
    <row r="17142" spans="21:25" x14ac:dyDescent="0.2">
      <c r="U17142" s="55"/>
      <c r="V17142" s="53"/>
      <c r="W17142" s="53"/>
      <c r="X17142" s="53"/>
      <c r="Y17142" s="55"/>
    </row>
    <row r="17143" spans="21:25" x14ac:dyDescent="0.2">
      <c r="U17143" s="55"/>
      <c r="V17143" s="53"/>
      <c r="W17143" s="53"/>
      <c r="X17143" s="53"/>
      <c r="Y17143" s="55"/>
    </row>
    <row r="17144" spans="21:25" x14ac:dyDescent="0.2">
      <c r="U17144" s="55"/>
      <c r="V17144" s="53"/>
      <c r="W17144" s="53"/>
      <c r="X17144" s="53"/>
      <c r="Y17144" s="55"/>
    </row>
    <row r="17145" spans="21:25" x14ac:dyDescent="0.2">
      <c r="U17145" s="55"/>
      <c r="V17145" s="53"/>
      <c r="W17145" s="53"/>
      <c r="X17145" s="53"/>
      <c r="Y17145" s="55"/>
    </row>
    <row r="17146" spans="21:25" x14ac:dyDescent="0.2">
      <c r="U17146" s="55"/>
      <c r="V17146" s="53"/>
      <c r="W17146" s="53"/>
      <c r="X17146" s="53"/>
      <c r="Y17146" s="55"/>
    </row>
    <row r="17147" spans="21:25" x14ac:dyDescent="0.2">
      <c r="U17147" s="55"/>
      <c r="V17147" s="53"/>
      <c r="W17147" s="53"/>
      <c r="X17147" s="53"/>
      <c r="Y17147" s="55"/>
    </row>
    <row r="17148" spans="21:25" x14ac:dyDescent="0.2">
      <c r="U17148" s="55"/>
      <c r="V17148" s="53"/>
      <c r="W17148" s="53"/>
      <c r="X17148" s="53"/>
      <c r="Y17148" s="55"/>
    </row>
    <row r="17149" spans="21:25" x14ac:dyDescent="0.2">
      <c r="U17149" s="55"/>
      <c r="V17149" s="53"/>
      <c r="W17149" s="53"/>
      <c r="X17149" s="53"/>
      <c r="Y17149" s="55"/>
    </row>
    <row r="17150" spans="21:25" x14ac:dyDescent="0.2">
      <c r="U17150" s="55"/>
      <c r="V17150" s="53"/>
      <c r="W17150" s="53"/>
      <c r="X17150" s="53"/>
      <c r="Y17150" s="55"/>
    </row>
    <row r="17151" spans="21:25" x14ac:dyDescent="0.2">
      <c r="U17151" s="55"/>
      <c r="V17151" s="53"/>
      <c r="W17151" s="53"/>
      <c r="X17151" s="53"/>
      <c r="Y17151" s="55"/>
    </row>
    <row r="17152" spans="21:25" x14ac:dyDescent="0.2">
      <c r="U17152" s="55"/>
      <c r="V17152" s="53"/>
      <c r="W17152" s="53"/>
      <c r="X17152" s="53"/>
      <c r="Y17152" s="55"/>
    </row>
    <row r="17153" spans="21:25" x14ac:dyDescent="0.2">
      <c r="U17153" s="55"/>
      <c r="V17153" s="53"/>
      <c r="W17153" s="53"/>
      <c r="X17153" s="53"/>
      <c r="Y17153" s="55"/>
    </row>
    <row r="17154" spans="21:25" x14ac:dyDescent="0.2">
      <c r="U17154" s="55"/>
      <c r="V17154" s="53"/>
      <c r="W17154" s="53"/>
      <c r="X17154" s="53"/>
      <c r="Y17154" s="55"/>
    </row>
    <row r="17155" spans="21:25" x14ac:dyDescent="0.2">
      <c r="U17155" s="55"/>
      <c r="V17155" s="53"/>
      <c r="W17155" s="53"/>
      <c r="X17155" s="53"/>
      <c r="Y17155" s="55"/>
    </row>
    <row r="17156" spans="21:25" x14ac:dyDescent="0.2">
      <c r="U17156" s="55"/>
      <c r="V17156" s="53"/>
      <c r="W17156" s="53"/>
      <c r="X17156" s="53"/>
      <c r="Y17156" s="55"/>
    </row>
    <row r="17157" spans="21:25" x14ac:dyDescent="0.2">
      <c r="U17157" s="55"/>
      <c r="V17157" s="53"/>
      <c r="W17157" s="53"/>
      <c r="X17157" s="53"/>
      <c r="Y17157" s="55"/>
    </row>
    <row r="17158" spans="21:25" x14ac:dyDescent="0.2">
      <c r="U17158" s="55"/>
      <c r="V17158" s="53"/>
      <c r="W17158" s="53"/>
      <c r="X17158" s="53"/>
      <c r="Y17158" s="55"/>
    </row>
    <row r="17159" spans="21:25" x14ac:dyDescent="0.2">
      <c r="U17159" s="55"/>
      <c r="V17159" s="53"/>
      <c r="W17159" s="53"/>
      <c r="X17159" s="53"/>
      <c r="Y17159" s="55"/>
    </row>
    <row r="17160" spans="21:25" x14ac:dyDescent="0.2">
      <c r="U17160" s="55"/>
      <c r="V17160" s="53"/>
      <c r="W17160" s="53"/>
      <c r="X17160" s="53"/>
      <c r="Y17160" s="55"/>
    </row>
    <row r="17161" spans="21:25" x14ac:dyDescent="0.2">
      <c r="U17161" s="55"/>
      <c r="V17161" s="53"/>
      <c r="W17161" s="53"/>
      <c r="X17161" s="53"/>
      <c r="Y17161" s="55"/>
    </row>
    <row r="17162" spans="21:25" x14ac:dyDescent="0.2">
      <c r="U17162" s="55"/>
      <c r="V17162" s="53"/>
      <c r="W17162" s="53"/>
      <c r="X17162" s="53"/>
      <c r="Y17162" s="55"/>
    </row>
    <row r="17163" spans="21:25" x14ac:dyDescent="0.2">
      <c r="U17163" s="55"/>
      <c r="V17163" s="53"/>
      <c r="W17163" s="53"/>
      <c r="X17163" s="53"/>
      <c r="Y17163" s="55"/>
    </row>
    <row r="17164" spans="21:25" x14ac:dyDescent="0.2">
      <c r="U17164" s="55"/>
      <c r="V17164" s="53"/>
      <c r="W17164" s="53"/>
      <c r="X17164" s="53"/>
      <c r="Y17164" s="55"/>
    </row>
    <row r="17165" spans="21:25" x14ac:dyDescent="0.2">
      <c r="U17165" s="55"/>
      <c r="V17165" s="53"/>
      <c r="W17165" s="53"/>
      <c r="X17165" s="53"/>
      <c r="Y17165" s="55"/>
    </row>
    <row r="17166" spans="21:25" x14ac:dyDescent="0.2">
      <c r="U17166" s="55"/>
      <c r="V17166" s="53"/>
      <c r="W17166" s="53"/>
      <c r="X17166" s="53"/>
      <c r="Y17166" s="55"/>
    </row>
    <row r="17167" spans="21:25" x14ac:dyDescent="0.2">
      <c r="U17167" s="55"/>
      <c r="V17167" s="53"/>
      <c r="W17167" s="53"/>
      <c r="X17167" s="53"/>
      <c r="Y17167" s="55"/>
    </row>
    <row r="17168" spans="21:25" x14ac:dyDescent="0.2">
      <c r="U17168" s="55"/>
      <c r="V17168" s="53"/>
      <c r="W17168" s="53"/>
      <c r="X17168" s="53"/>
      <c r="Y17168" s="55"/>
    </row>
    <row r="17169" spans="21:25" x14ac:dyDescent="0.2">
      <c r="U17169" s="55"/>
      <c r="V17169" s="53"/>
      <c r="W17169" s="53"/>
      <c r="X17169" s="53"/>
      <c r="Y17169" s="55"/>
    </row>
    <row r="17170" spans="21:25" x14ac:dyDescent="0.2">
      <c r="U17170" s="55"/>
      <c r="V17170" s="53"/>
      <c r="W17170" s="53"/>
      <c r="X17170" s="53"/>
      <c r="Y17170" s="55"/>
    </row>
    <row r="17171" spans="21:25" x14ac:dyDescent="0.2">
      <c r="U17171" s="55"/>
      <c r="V17171" s="53"/>
      <c r="W17171" s="53"/>
      <c r="X17171" s="53"/>
      <c r="Y17171" s="55"/>
    </row>
    <row r="17172" spans="21:25" x14ac:dyDescent="0.2">
      <c r="U17172" s="55"/>
      <c r="V17172" s="53"/>
      <c r="W17172" s="53"/>
      <c r="X17172" s="53"/>
      <c r="Y17172" s="55"/>
    </row>
    <row r="17173" spans="21:25" x14ac:dyDescent="0.2">
      <c r="U17173" s="55"/>
      <c r="V17173" s="53"/>
      <c r="W17173" s="53"/>
      <c r="X17173" s="53"/>
      <c r="Y17173" s="55"/>
    </row>
    <row r="17174" spans="21:25" x14ac:dyDescent="0.2">
      <c r="U17174" s="55"/>
      <c r="V17174" s="53"/>
      <c r="W17174" s="53"/>
      <c r="X17174" s="53"/>
      <c r="Y17174" s="55"/>
    </row>
    <row r="17175" spans="21:25" x14ac:dyDescent="0.2">
      <c r="U17175" s="55"/>
      <c r="V17175" s="53"/>
      <c r="W17175" s="53"/>
      <c r="X17175" s="53"/>
      <c r="Y17175" s="55"/>
    </row>
    <row r="17176" spans="21:25" x14ac:dyDescent="0.2">
      <c r="U17176" s="55"/>
      <c r="V17176" s="53"/>
      <c r="W17176" s="53"/>
      <c r="X17176" s="53"/>
      <c r="Y17176" s="55"/>
    </row>
    <row r="17177" spans="21:25" x14ac:dyDescent="0.2">
      <c r="U17177" s="55"/>
      <c r="V17177" s="53"/>
      <c r="W17177" s="53"/>
      <c r="X17177" s="53"/>
      <c r="Y17177" s="55"/>
    </row>
    <row r="17178" spans="21:25" x14ac:dyDescent="0.2">
      <c r="U17178" s="55"/>
      <c r="V17178" s="53"/>
      <c r="W17178" s="53"/>
      <c r="X17178" s="53"/>
      <c r="Y17178" s="55"/>
    </row>
    <row r="17179" spans="21:25" x14ac:dyDescent="0.2">
      <c r="U17179" s="55"/>
      <c r="V17179" s="53"/>
      <c r="W17179" s="53"/>
      <c r="X17179" s="53"/>
      <c r="Y17179" s="55"/>
    </row>
    <row r="17180" spans="21:25" x14ac:dyDescent="0.2">
      <c r="U17180" s="55"/>
      <c r="V17180" s="53"/>
      <c r="W17180" s="53"/>
      <c r="X17180" s="53"/>
      <c r="Y17180" s="55"/>
    </row>
    <row r="17181" spans="21:25" x14ac:dyDescent="0.2">
      <c r="U17181" s="55"/>
      <c r="V17181" s="53"/>
      <c r="W17181" s="53"/>
      <c r="X17181" s="53"/>
      <c r="Y17181" s="55"/>
    </row>
    <row r="17182" spans="21:25" x14ac:dyDescent="0.2">
      <c r="U17182" s="55"/>
      <c r="V17182" s="53"/>
      <c r="W17182" s="53"/>
      <c r="X17182" s="53"/>
      <c r="Y17182" s="55"/>
    </row>
    <row r="17183" spans="21:25" x14ac:dyDescent="0.2">
      <c r="U17183" s="55"/>
      <c r="V17183" s="53"/>
      <c r="W17183" s="53"/>
      <c r="X17183" s="53"/>
      <c r="Y17183" s="55"/>
    </row>
    <row r="17184" spans="21:25" x14ac:dyDescent="0.2">
      <c r="U17184" s="55"/>
      <c r="V17184" s="53"/>
      <c r="W17184" s="53"/>
      <c r="X17184" s="53"/>
      <c r="Y17184" s="55"/>
    </row>
    <row r="17185" spans="21:25" x14ac:dyDescent="0.2">
      <c r="U17185" s="55"/>
      <c r="V17185" s="53"/>
      <c r="W17185" s="53"/>
      <c r="X17185" s="53"/>
      <c r="Y17185" s="55"/>
    </row>
    <row r="17186" spans="21:25" x14ac:dyDescent="0.2">
      <c r="U17186" s="55"/>
      <c r="V17186" s="53"/>
      <c r="W17186" s="53"/>
      <c r="X17186" s="53"/>
      <c r="Y17186" s="55"/>
    </row>
    <row r="17187" spans="21:25" x14ac:dyDescent="0.2">
      <c r="U17187" s="55"/>
      <c r="V17187" s="53"/>
      <c r="W17187" s="53"/>
      <c r="X17187" s="53"/>
      <c r="Y17187" s="55"/>
    </row>
    <row r="17188" spans="21:25" x14ac:dyDescent="0.2">
      <c r="U17188" s="55"/>
      <c r="V17188" s="53"/>
      <c r="W17188" s="53"/>
      <c r="X17188" s="53"/>
      <c r="Y17188" s="55"/>
    </row>
    <row r="17189" spans="21:25" x14ac:dyDescent="0.2">
      <c r="U17189" s="55"/>
      <c r="V17189" s="53"/>
      <c r="W17189" s="53"/>
      <c r="X17189" s="53"/>
      <c r="Y17189" s="55"/>
    </row>
    <row r="17190" spans="21:25" x14ac:dyDescent="0.2">
      <c r="U17190" s="55"/>
      <c r="V17190" s="53"/>
      <c r="W17190" s="53"/>
      <c r="X17190" s="53"/>
      <c r="Y17190" s="55"/>
    </row>
    <row r="17191" spans="21:25" x14ac:dyDescent="0.2">
      <c r="U17191" s="55"/>
      <c r="V17191" s="53"/>
      <c r="W17191" s="53"/>
      <c r="X17191" s="53"/>
      <c r="Y17191" s="55"/>
    </row>
    <row r="17192" spans="21:25" x14ac:dyDescent="0.2">
      <c r="U17192" s="55"/>
      <c r="V17192" s="53"/>
      <c r="W17192" s="53"/>
      <c r="X17192" s="53"/>
      <c r="Y17192" s="55"/>
    </row>
    <row r="17193" spans="21:25" x14ac:dyDescent="0.2">
      <c r="U17193" s="55"/>
      <c r="V17193" s="53"/>
      <c r="W17193" s="53"/>
      <c r="X17193" s="53"/>
      <c r="Y17193" s="55"/>
    </row>
    <row r="17194" spans="21:25" x14ac:dyDescent="0.2">
      <c r="U17194" s="55"/>
      <c r="V17194" s="53"/>
      <c r="W17194" s="53"/>
      <c r="X17194" s="53"/>
      <c r="Y17194" s="55"/>
    </row>
    <row r="17195" spans="21:25" x14ac:dyDescent="0.2">
      <c r="U17195" s="55"/>
      <c r="V17195" s="53"/>
      <c r="W17195" s="53"/>
      <c r="X17195" s="53"/>
      <c r="Y17195" s="55"/>
    </row>
    <row r="17196" spans="21:25" x14ac:dyDescent="0.2">
      <c r="U17196" s="55"/>
      <c r="V17196" s="53"/>
      <c r="W17196" s="53"/>
      <c r="X17196" s="53"/>
      <c r="Y17196" s="55"/>
    </row>
    <row r="17197" spans="21:25" x14ac:dyDescent="0.2">
      <c r="U17197" s="55"/>
      <c r="V17197" s="53"/>
      <c r="W17197" s="53"/>
      <c r="X17197" s="53"/>
      <c r="Y17197" s="55"/>
    </row>
    <row r="17198" spans="21:25" x14ac:dyDescent="0.2">
      <c r="U17198" s="55"/>
      <c r="V17198" s="53"/>
      <c r="W17198" s="53"/>
      <c r="X17198" s="53"/>
      <c r="Y17198" s="55"/>
    </row>
    <row r="17199" spans="21:25" x14ac:dyDescent="0.2">
      <c r="U17199" s="55"/>
      <c r="V17199" s="53"/>
      <c r="W17199" s="53"/>
      <c r="X17199" s="53"/>
      <c r="Y17199" s="55"/>
    </row>
    <row r="17200" spans="21:25" x14ac:dyDescent="0.2">
      <c r="U17200" s="55"/>
      <c r="V17200" s="53"/>
      <c r="W17200" s="53"/>
      <c r="X17200" s="53"/>
      <c r="Y17200" s="55"/>
    </row>
    <row r="17201" spans="21:25" x14ac:dyDescent="0.2">
      <c r="U17201" s="55"/>
      <c r="V17201" s="53"/>
      <c r="W17201" s="53"/>
      <c r="X17201" s="53"/>
      <c r="Y17201" s="55"/>
    </row>
    <row r="17202" spans="21:25" x14ac:dyDescent="0.2">
      <c r="U17202" s="55"/>
      <c r="V17202" s="53"/>
      <c r="W17202" s="53"/>
      <c r="X17202" s="53"/>
      <c r="Y17202" s="55"/>
    </row>
    <row r="17203" spans="21:25" x14ac:dyDescent="0.2">
      <c r="U17203" s="55"/>
      <c r="V17203" s="53"/>
      <c r="W17203" s="53"/>
      <c r="X17203" s="53"/>
      <c r="Y17203" s="55"/>
    </row>
    <row r="17204" spans="21:25" x14ac:dyDescent="0.2">
      <c r="U17204" s="55"/>
      <c r="V17204" s="53"/>
      <c r="W17204" s="53"/>
      <c r="X17204" s="53"/>
      <c r="Y17204" s="55"/>
    </row>
    <row r="17205" spans="21:25" x14ac:dyDescent="0.2">
      <c r="U17205" s="55"/>
      <c r="V17205" s="53"/>
      <c r="W17205" s="53"/>
      <c r="X17205" s="53"/>
      <c r="Y17205" s="55"/>
    </row>
    <row r="17206" spans="21:25" x14ac:dyDescent="0.2">
      <c r="U17206" s="55"/>
      <c r="V17206" s="53"/>
      <c r="W17206" s="53"/>
      <c r="X17206" s="53"/>
      <c r="Y17206" s="55"/>
    </row>
    <row r="17207" spans="21:25" x14ac:dyDescent="0.2">
      <c r="U17207" s="55"/>
      <c r="V17207" s="53"/>
      <c r="W17207" s="53"/>
      <c r="X17207" s="53"/>
      <c r="Y17207" s="55"/>
    </row>
    <row r="17208" spans="21:25" x14ac:dyDescent="0.2">
      <c r="U17208" s="55"/>
      <c r="V17208" s="53"/>
      <c r="W17208" s="53"/>
      <c r="X17208" s="53"/>
      <c r="Y17208" s="55"/>
    </row>
    <row r="17209" spans="21:25" x14ac:dyDescent="0.2">
      <c r="U17209" s="55"/>
      <c r="V17209" s="53"/>
      <c r="W17209" s="53"/>
      <c r="X17209" s="53"/>
      <c r="Y17209" s="55"/>
    </row>
    <row r="17210" spans="21:25" x14ac:dyDescent="0.2">
      <c r="U17210" s="55"/>
      <c r="V17210" s="53"/>
      <c r="W17210" s="53"/>
      <c r="X17210" s="53"/>
      <c r="Y17210" s="55"/>
    </row>
    <row r="17211" spans="21:25" x14ac:dyDescent="0.2">
      <c r="U17211" s="55"/>
      <c r="V17211" s="53"/>
      <c r="W17211" s="53"/>
      <c r="X17211" s="53"/>
      <c r="Y17211" s="55"/>
    </row>
    <row r="17212" spans="21:25" x14ac:dyDescent="0.2">
      <c r="U17212" s="55"/>
      <c r="V17212" s="53"/>
      <c r="W17212" s="53"/>
      <c r="X17212" s="53"/>
      <c r="Y17212" s="55"/>
    </row>
    <row r="17213" spans="21:25" x14ac:dyDescent="0.2">
      <c r="U17213" s="55"/>
      <c r="V17213" s="53"/>
      <c r="W17213" s="53"/>
      <c r="X17213" s="53"/>
      <c r="Y17213" s="55"/>
    </row>
    <row r="17214" spans="21:25" x14ac:dyDescent="0.2">
      <c r="U17214" s="55"/>
      <c r="V17214" s="53"/>
      <c r="W17214" s="53"/>
      <c r="X17214" s="53"/>
      <c r="Y17214" s="55"/>
    </row>
    <row r="17215" spans="21:25" x14ac:dyDescent="0.2">
      <c r="U17215" s="55"/>
      <c r="V17215" s="53"/>
      <c r="W17215" s="53"/>
      <c r="X17215" s="53"/>
      <c r="Y17215" s="55"/>
    </row>
    <row r="17216" spans="21:25" x14ac:dyDescent="0.2">
      <c r="U17216" s="55"/>
      <c r="V17216" s="53"/>
      <c r="W17216" s="53"/>
      <c r="X17216" s="53"/>
      <c r="Y17216" s="55"/>
    </row>
    <row r="17217" spans="21:25" x14ac:dyDescent="0.2">
      <c r="U17217" s="55"/>
      <c r="V17217" s="53"/>
      <c r="W17217" s="53"/>
      <c r="X17217" s="53"/>
      <c r="Y17217" s="55"/>
    </row>
    <row r="17218" spans="21:25" x14ac:dyDescent="0.2">
      <c r="U17218" s="55"/>
      <c r="V17218" s="53"/>
      <c r="W17218" s="53"/>
      <c r="X17218" s="53"/>
      <c r="Y17218" s="55"/>
    </row>
    <row r="17219" spans="21:25" x14ac:dyDescent="0.2">
      <c r="U17219" s="55"/>
      <c r="V17219" s="53"/>
      <c r="W17219" s="53"/>
      <c r="X17219" s="53"/>
      <c r="Y17219" s="55"/>
    </row>
    <row r="17220" spans="21:25" x14ac:dyDescent="0.2">
      <c r="U17220" s="55"/>
      <c r="V17220" s="53"/>
      <c r="W17220" s="53"/>
      <c r="X17220" s="53"/>
      <c r="Y17220" s="55"/>
    </row>
    <row r="17221" spans="21:25" x14ac:dyDescent="0.2">
      <c r="U17221" s="55"/>
      <c r="V17221" s="53"/>
      <c r="W17221" s="53"/>
      <c r="X17221" s="53"/>
      <c r="Y17221" s="55"/>
    </row>
    <row r="17222" spans="21:25" x14ac:dyDescent="0.2">
      <c r="U17222" s="55"/>
      <c r="V17222" s="53"/>
      <c r="W17222" s="53"/>
      <c r="X17222" s="53"/>
      <c r="Y17222" s="55"/>
    </row>
    <row r="17223" spans="21:25" x14ac:dyDescent="0.2">
      <c r="U17223" s="55"/>
      <c r="V17223" s="53"/>
      <c r="W17223" s="53"/>
      <c r="X17223" s="53"/>
      <c r="Y17223" s="55"/>
    </row>
    <row r="17224" spans="21:25" x14ac:dyDescent="0.2">
      <c r="U17224" s="55"/>
      <c r="V17224" s="53"/>
      <c r="W17224" s="53"/>
      <c r="X17224" s="53"/>
      <c r="Y17224" s="55"/>
    </row>
    <row r="17225" spans="21:25" x14ac:dyDescent="0.2">
      <c r="U17225" s="55"/>
      <c r="V17225" s="53"/>
      <c r="W17225" s="53"/>
      <c r="X17225" s="53"/>
      <c r="Y17225" s="55"/>
    </row>
    <row r="17226" spans="21:25" x14ac:dyDescent="0.2">
      <c r="U17226" s="55"/>
      <c r="V17226" s="53"/>
      <c r="W17226" s="53"/>
      <c r="X17226" s="53"/>
      <c r="Y17226" s="55"/>
    </row>
    <row r="17227" spans="21:25" x14ac:dyDescent="0.2">
      <c r="U17227" s="55"/>
      <c r="V17227" s="53"/>
      <c r="W17227" s="53"/>
      <c r="X17227" s="53"/>
      <c r="Y17227" s="55"/>
    </row>
    <row r="17228" spans="21:25" x14ac:dyDescent="0.2">
      <c r="U17228" s="55"/>
      <c r="V17228" s="53"/>
      <c r="W17228" s="53"/>
      <c r="X17228" s="53"/>
      <c r="Y17228" s="55"/>
    </row>
    <row r="17229" spans="21:25" x14ac:dyDescent="0.2">
      <c r="U17229" s="55"/>
      <c r="V17229" s="53"/>
      <c r="W17229" s="53"/>
      <c r="X17229" s="53"/>
      <c r="Y17229" s="55"/>
    </row>
    <row r="17230" spans="21:25" x14ac:dyDescent="0.2">
      <c r="U17230" s="55"/>
      <c r="V17230" s="53"/>
      <c r="W17230" s="53"/>
      <c r="X17230" s="53"/>
      <c r="Y17230" s="55"/>
    </row>
    <row r="17231" spans="21:25" x14ac:dyDescent="0.2">
      <c r="U17231" s="55"/>
      <c r="V17231" s="53"/>
      <c r="W17231" s="53"/>
      <c r="X17231" s="53"/>
      <c r="Y17231" s="55"/>
    </row>
    <row r="17232" spans="21:25" x14ac:dyDescent="0.2">
      <c r="U17232" s="55"/>
      <c r="V17232" s="53"/>
      <c r="W17232" s="53"/>
      <c r="X17232" s="53"/>
      <c r="Y17232" s="55"/>
    </row>
    <row r="17233" spans="21:25" x14ac:dyDescent="0.2">
      <c r="U17233" s="55"/>
      <c r="V17233" s="53"/>
      <c r="W17233" s="53"/>
      <c r="X17233" s="53"/>
      <c r="Y17233" s="55"/>
    </row>
    <row r="17234" spans="21:25" x14ac:dyDescent="0.2">
      <c r="U17234" s="55"/>
      <c r="V17234" s="53"/>
      <c r="W17234" s="53"/>
      <c r="X17234" s="53"/>
      <c r="Y17234" s="55"/>
    </row>
    <row r="17235" spans="21:25" x14ac:dyDescent="0.2">
      <c r="U17235" s="55"/>
      <c r="V17235" s="53"/>
      <c r="W17235" s="53"/>
      <c r="X17235" s="53"/>
      <c r="Y17235" s="55"/>
    </row>
    <row r="17236" spans="21:25" x14ac:dyDescent="0.2">
      <c r="U17236" s="55"/>
      <c r="V17236" s="53"/>
      <c r="W17236" s="53"/>
      <c r="X17236" s="53"/>
      <c r="Y17236" s="55"/>
    </row>
    <row r="17237" spans="21:25" x14ac:dyDescent="0.2">
      <c r="U17237" s="55"/>
      <c r="V17237" s="53"/>
      <c r="W17237" s="53"/>
      <c r="X17237" s="53"/>
      <c r="Y17237" s="55"/>
    </row>
    <row r="17238" spans="21:25" x14ac:dyDescent="0.2">
      <c r="U17238" s="55"/>
      <c r="V17238" s="53"/>
      <c r="W17238" s="53"/>
      <c r="X17238" s="53"/>
      <c r="Y17238" s="55"/>
    </row>
    <row r="17239" spans="21:25" x14ac:dyDescent="0.2">
      <c r="U17239" s="55"/>
      <c r="V17239" s="53"/>
      <c r="W17239" s="53"/>
      <c r="X17239" s="53"/>
      <c r="Y17239" s="55"/>
    </row>
    <row r="17240" spans="21:25" x14ac:dyDescent="0.2">
      <c r="U17240" s="55"/>
      <c r="V17240" s="53"/>
      <c r="W17240" s="53"/>
      <c r="X17240" s="53"/>
      <c r="Y17240" s="55"/>
    </row>
    <row r="17241" spans="21:25" x14ac:dyDescent="0.2">
      <c r="U17241" s="55"/>
      <c r="V17241" s="53"/>
      <c r="W17241" s="53"/>
      <c r="X17241" s="53"/>
      <c r="Y17241" s="55"/>
    </row>
    <row r="17242" spans="21:25" x14ac:dyDescent="0.2">
      <c r="U17242" s="55"/>
      <c r="V17242" s="53"/>
      <c r="W17242" s="53"/>
      <c r="X17242" s="53"/>
      <c r="Y17242" s="55"/>
    </row>
    <row r="17243" spans="21:25" x14ac:dyDescent="0.2">
      <c r="U17243" s="55"/>
      <c r="V17243" s="53"/>
      <c r="W17243" s="53"/>
      <c r="X17243" s="53"/>
      <c r="Y17243" s="55"/>
    </row>
    <row r="17244" spans="21:25" x14ac:dyDescent="0.2">
      <c r="U17244" s="55"/>
      <c r="V17244" s="53"/>
      <c r="W17244" s="53"/>
      <c r="X17244" s="53"/>
      <c r="Y17244" s="55"/>
    </row>
    <row r="17245" spans="21:25" x14ac:dyDescent="0.2">
      <c r="U17245" s="55"/>
      <c r="V17245" s="53"/>
      <c r="W17245" s="53"/>
      <c r="X17245" s="53"/>
      <c r="Y17245" s="55"/>
    </row>
    <row r="17246" spans="21:25" x14ac:dyDescent="0.2">
      <c r="U17246" s="55"/>
      <c r="V17246" s="53"/>
      <c r="W17246" s="53"/>
      <c r="X17246" s="53"/>
      <c r="Y17246" s="55"/>
    </row>
    <row r="17247" spans="21:25" x14ac:dyDescent="0.2">
      <c r="U17247" s="55"/>
      <c r="V17247" s="53"/>
      <c r="W17247" s="53"/>
      <c r="X17247" s="53"/>
      <c r="Y17247" s="55"/>
    </row>
    <row r="17248" spans="21:25" x14ac:dyDescent="0.2">
      <c r="U17248" s="55"/>
      <c r="V17248" s="53"/>
      <c r="W17248" s="53"/>
      <c r="X17248" s="53"/>
      <c r="Y17248" s="55"/>
    </row>
    <row r="17249" spans="21:25" x14ac:dyDescent="0.2">
      <c r="U17249" s="55"/>
      <c r="V17249" s="53"/>
      <c r="W17249" s="53"/>
      <c r="X17249" s="53"/>
      <c r="Y17249" s="55"/>
    </row>
    <row r="17250" spans="21:25" x14ac:dyDescent="0.2">
      <c r="U17250" s="55"/>
      <c r="V17250" s="53"/>
      <c r="W17250" s="53"/>
      <c r="X17250" s="53"/>
      <c r="Y17250" s="55"/>
    </row>
    <row r="17251" spans="21:25" x14ac:dyDescent="0.2">
      <c r="U17251" s="55"/>
      <c r="V17251" s="53"/>
      <c r="W17251" s="53"/>
      <c r="X17251" s="53"/>
      <c r="Y17251" s="55"/>
    </row>
    <row r="17252" spans="21:25" x14ac:dyDescent="0.2">
      <c r="U17252" s="55"/>
      <c r="V17252" s="53"/>
      <c r="W17252" s="53"/>
      <c r="X17252" s="53"/>
      <c r="Y17252" s="55"/>
    </row>
    <row r="17253" spans="21:25" x14ac:dyDescent="0.2">
      <c r="U17253" s="55"/>
      <c r="V17253" s="53"/>
      <c r="W17253" s="53"/>
      <c r="X17253" s="53"/>
      <c r="Y17253" s="55"/>
    </row>
    <row r="17254" spans="21:25" x14ac:dyDescent="0.2">
      <c r="U17254" s="55"/>
      <c r="V17254" s="53"/>
      <c r="W17254" s="53"/>
      <c r="X17254" s="53"/>
      <c r="Y17254" s="55"/>
    </row>
    <row r="17255" spans="21:25" x14ac:dyDescent="0.2">
      <c r="U17255" s="55"/>
      <c r="V17255" s="53"/>
      <c r="W17255" s="53"/>
      <c r="X17255" s="53"/>
      <c r="Y17255" s="55"/>
    </row>
    <row r="17256" spans="21:25" x14ac:dyDescent="0.2">
      <c r="U17256" s="55"/>
      <c r="V17256" s="53"/>
      <c r="W17256" s="53"/>
      <c r="X17256" s="53"/>
      <c r="Y17256" s="55"/>
    </row>
    <row r="17257" spans="21:25" x14ac:dyDescent="0.2">
      <c r="U17257" s="55"/>
      <c r="V17257" s="53"/>
      <c r="W17257" s="53"/>
      <c r="X17257" s="53"/>
      <c r="Y17257" s="55"/>
    </row>
    <row r="17258" spans="21:25" x14ac:dyDescent="0.2">
      <c r="U17258" s="55"/>
      <c r="V17258" s="53"/>
      <c r="W17258" s="53"/>
      <c r="X17258" s="53"/>
      <c r="Y17258" s="55"/>
    </row>
    <row r="17259" spans="21:25" x14ac:dyDescent="0.2">
      <c r="U17259" s="55"/>
      <c r="V17259" s="53"/>
      <c r="W17259" s="53"/>
      <c r="X17259" s="53"/>
      <c r="Y17259" s="55"/>
    </row>
    <row r="17260" spans="21:25" x14ac:dyDescent="0.2">
      <c r="U17260" s="55"/>
      <c r="V17260" s="53"/>
      <c r="W17260" s="53"/>
      <c r="X17260" s="53"/>
      <c r="Y17260" s="55"/>
    </row>
    <row r="17261" spans="21:25" x14ac:dyDescent="0.2">
      <c r="U17261" s="55"/>
      <c r="V17261" s="53"/>
      <c r="W17261" s="53"/>
      <c r="X17261" s="53"/>
      <c r="Y17261" s="55"/>
    </row>
    <row r="17262" spans="21:25" x14ac:dyDescent="0.2">
      <c r="U17262" s="55"/>
      <c r="V17262" s="53"/>
      <c r="W17262" s="53"/>
      <c r="X17262" s="53"/>
      <c r="Y17262" s="55"/>
    </row>
    <row r="17263" spans="21:25" x14ac:dyDescent="0.2">
      <c r="U17263" s="55"/>
      <c r="V17263" s="53"/>
      <c r="W17263" s="53"/>
      <c r="X17263" s="53"/>
      <c r="Y17263" s="55"/>
    </row>
    <row r="17264" spans="21:25" x14ac:dyDescent="0.2">
      <c r="U17264" s="55"/>
      <c r="V17264" s="53"/>
      <c r="W17264" s="53"/>
      <c r="X17264" s="53"/>
      <c r="Y17264" s="55"/>
    </row>
    <row r="17265" spans="21:25" x14ac:dyDescent="0.2">
      <c r="U17265" s="55"/>
      <c r="V17265" s="53"/>
      <c r="W17265" s="53"/>
      <c r="X17265" s="53"/>
      <c r="Y17265" s="55"/>
    </row>
    <row r="17266" spans="21:25" x14ac:dyDescent="0.2">
      <c r="U17266" s="55"/>
      <c r="V17266" s="53"/>
      <c r="W17266" s="53"/>
      <c r="X17266" s="53"/>
      <c r="Y17266" s="55"/>
    </row>
    <row r="17267" spans="21:25" x14ac:dyDescent="0.2">
      <c r="U17267" s="55"/>
      <c r="V17267" s="53"/>
      <c r="W17267" s="53"/>
      <c r="X17267" s="53"/>
      <c r="Y17267" s="55"/>
    </row>
    <row r="17268" spans="21:25" x14ac:dyDescent="0.2">
      <c r="U17268" s="55"/>
      <c r="V17268" s="53"/>
      <c r="W17268" s="53"/>
      <c r="X17268" s="53"/>
      <c r="Y17268" s="55"/>
    </row>
    <row r="17269" spans="21:25" x14ac:dyDescent="0.2">
      <c r="U17269" s="55"/>
      <c r="V17269" s="53"/>
      <c r="W17269" s="53"/>
      <c r="X17269" s="53"/>
      <c r="Y17269" s="55"/>
    </row>
    <row r="17270" spans="21:25" x14ac:dyDescent="0.2">
      <c r="U17270" s="55"/>
      <c r="V17270" s="53"/>
      <c r="W17270" s="53"/>
      <c r="X17270" s="53"/>
      <c r="Y17270" s="55"/>
    </row>
    <row r="17271" spans="21:25" x14ac:dyDescent="0.2">
      <c r="U17271" s="55"/>
      <c r="V17271" s="53"/>
      <c r="W17271" s="53"/>
      <c r="X17271" s="53"/>
      <c r="Y17271" s="55"/>
    </row>
    <row r="17272" spans="21:25" x14ac:dyDescent="0.2">
      <c r="U17272" s="55"/>
      <c r="V17272" s="53"/>
      <c r="W17272" s="53"/>
      <c r="X17272" s="53"/>
      <c r="Y17272" s="55"/>
    </row>
    <row r="17273" spans="21:25" x14ac:dyDescent="0.2">
      <c r="U17273" s="55"/>
      <c r="V17273" s="53"/>
      <c r="W17273" s="53"/>
      <c r="X17273" s="53"/>
      <c r="Y17273" s="55"/>
    </row>
    <row r="17274" spans="21:25" x14ac:dyDescent="0.2">
      <c r="U17274" s="55"/>
      <c r="V17274" s="53"/>
      <c r="W17274" s="53"/>
      <c r="X17274" s="53"/>
      <c r="Y17274" s="55"/>
    </row>
    <row r="17275" spans="21:25" x14ac:dyDescent="0.2">
      <c r="U17275" s="55"/>
      <c r="V17275" s="53"/>
      <c r="W17275" s="53"/>
      <c r="X17275" s="53"/>
      <c r="Y17275" s="55"/>
    </row>
    <row r="17276" spans="21:25" x14ac:dyDescent="0.2">
      <c r="U17276" s="55"/>
      <c r="V17276" s="53"/>
      <c r="W17276" s="53"/>
      <c r="X17276" s="53"/>
      <c r="Y17276" s="55"/>
    </row>
    <row r="17277" spans="21:25" x14ac:dyDescent="0.2">
      <c r="U17277" s="55"/>
      <c r="V17277" s="53"/>
      <c r="W17277" s="53"/>
      <c r="X17277" s="53"/>
      <c r="Y17277" s="55"/>
    </row>
    <row r="17278" spans="21:25" x14ac:dyDescent="0.2">
      <c r="U17278" s="55"/>
      <c r="V17278" s="53"/>
      <c r="W17278" s="53"/>
      <c r="X17278" s="53"/>
      <c r="Y17278" s="55"/>
    </row>
    <row r="17279" spans="21:25" x14ac:dyDescent="0.2">
      <c r="U17279" s="55"/>
      <c r="V17279" s="53"/>
      <c r="W17279" s="53"/>
      <c r="X17279" s="53"/>
      <c r="Y17279" s="55"/>
    </row>
    <row r="17280" spans="21:25" x14ac:dyDescent="0.2">
      <c r="U17280" s="55"/>
      <c r="V17280" s="53"/>
      <c r="W17280" s="53"/>
      <c r="X17280" s="53"/>
      <c r="Y17280" s="55"/>
    </row>
    <row r="17281" spans="21:25" x14ac:dyDescent="0.2">
      <c r="U17281" s="55"/>
      <c r="V17281" s="53"/>
      <c r="W17281" s="53"/>
      <c r="X17281" s="53"/>
      <c r="Y17281" s="55"/>
    </row>
    <row r="17282" spans="21:25" x14ac:dyDescent="0.2">
      <c r="U17282" s="55"/>
      <c r="V17282" s="53"/>
      <c r="W17282" s="53"/>
      <c r="X17282" s="53"/>
      <c r="Y17282" s="55"/>
    </row>
    <row r="17283" spans="21:25" x14ac:dyDescent="0.2">
      <c r="U17283" s="55"/>
      <c r="V17283" s="53"/>
      <c r="W17283" s="53"/>
      <c r="X17283" s="53"/>
      <c r="Y17283" s="55"/>
    </row>
    <row r="17284" spans="21:25" x14ac:dyDescent="0.2">
      <c r="U17284" s="55"/>
      <c r="V17284" s="53"/>
      <c r="W17284" s="53"/>
      <c r="X17284" s="53"/>
      <c r="Y17284" s="55"/>
    </row>
    <row r="17285" spans="21:25" x14ac:dyDescent="0.2">
      <c r="U17285" s="55"/>
      <c r="V17285" s="53"/>
      <c r="W17285" s="53"/>
      <c r="X17285" s="53"/>
      <c r="Y17285" s="55"/>
    </row>
    <row r="17286" spans="21:25" x14ac:dyDescent="0.2">
      <c r="U17286" s="55"/>
      <c r="V17286" s="53"/>
      <c r="W17286" s="53"/>
      <c r="X17286" s="53"/>
      <c r="Y17286" s="55"/>
    </row>
    <row r="17287" spans="21:25" x14ac:dyDescent="0.2">
      <c r="U17287" s="55"/>
      <c r="V17287" s="53"/>
      <c r="W17287" s="53"/>
      <c r="X17287" s="53"/>
      <c r="Y17287" s="55"/>
    </row>
    <row r="17288" spans="21:25" x14ac:dyDescent="0.2">
      <c r="U17288" s="55"/>
      <c r="V17288" s="53"/>
      <c r="W17288" s="53"/>
      <c r="X17288" s="53"/>
      <c r="Y17288" s="55"/>
    </row>
    <row r="17289" spans="21:25" x14ac:dyDescent="0.2">
      <c r="U17289" s="55"/>
      <c r="V17289" s="53"/>
      <c r="W17289" s="53"/>
      <c r="X17289" s="53"/>
      <c r="Y17289" s="55"/>
    </row>
    <row r="17290" spans="21:25" x14ac:dyDescent="0.2">
      <c r="U17290" s="55"/>
      <c r="V17290" s="53"/>
      <c r="W17290" s="53"/>
      <c r="X17290" s="53"/>
      <c r="Y17290" s="55"/>
    </row>
    <row r="17291" spans="21:25" x14ac:dyDescent="0.2">
      <c r="U17291" s="55"/>
      <c r="V17291" s="53"/>
      <c r="W17291" s="53"/>
      <c r="X17291" s="53"/>
      <c r="Y17291" s="55"/>
    </row>
    <row r="17292" spans="21:25" x14ac:dyDescent="0.2">
      <c r="U17292" s="55"/>
      <c r="V17292" s="53"/>
      <c r="W17292" s="53"/>
      <c r="X17292" s="53"/>
      <c r="Y17292" s="55"/>
    </row>
    <row r="17293" spans="21:25" x14ac:dyDescent="0.2">
      <c r="U17293" s="55"/>
      <c r="V17293" s="53"/>
      <c r="W17293" s="53"/>
      <c r="X17293" s="53"/>
      <c r="Y17293" s="55"/>
    </row>
    <row r="17294" spans="21:25" x14ac:dyDescent="0.2">
      <c r="U17294" s="55"/>
      <c r="V17294" s="53"/>
      <c r="W17294" s="53"/>
      <c r="X17294" s="53"/>
      <c r="Y17294" s="55"/>
    </row>
    <row r="17295" spans="21:25" x14ac:dyDescent="0.2">
      <c r="U17295" s="55"/>
      <c r="V17295" s="53"/>
      <c r="W17295" s="53"/>
      <c r="X17295" s="53"/>
      <c r="Y17295" s="55"/>
    </row>
    <row r="17296" spans="21:25" x14ac:dyDescent="0.2">
      <c r="U17296" s="55"/>
      <c r="V17296" s="53"/>
      <c r="W17296" s="53"/>
      <c r="X17296" s="53"/>
      <c r="Y17296" s="55"/>
    </row>
    <row r="17297" spans="21:25" x14ac:dyDescent="0.2">
      <c r="U17297" s="55"/>
      <c r="V17297" s="53"/>
      <c r="W17297" s="53"/>
      <c r="X17297" s="53"/>
      <c r="Y17297" s="55"/>
    </row>
    <row r="17298" spans="21:25" x14ac:dyDescent="0.2">
      <c r="U17298" s="55"/>
      <c r="V17298" s="53"/>
      <c r="W17298" s="53"/>
      <c r="X17298" s="53"/>
      <c r="Y17298" s="55"/>
    </row>
    <row r="17299" spans="21:25" x14ac:dyDescent="0.2">
      <c r="U17299" s="55"/>
      <c r="V17299" s="53"/>
      <c r="W17299" s="53"/>
      <c r="X17299" s="53"/>
      <c r="Y17299" s="55"/>
    </row>
    <row r="17300" spans="21:25" x14ac:dyDescent="0.2">
      <c r="U17300" s="55"/>
      <c r="V17300" s="53"/>
      <c r="W17300" s="53"/>
      <c r="X17300" s="53"/>
      <c r="Y17300" s="55"/>
    </row>
    <row r="17301" spans="21:25" x14ac:dyDescent="0.2">
      <c r="U17301" s="55"/>
      <c r="V17301" s="53"/>
      <c r="W17301" s="53"/>
      <c r="X17301" s="53"/>
      <c r="Y17301" s="55"/>
    </row>
    <row r="17302" spans="21:25" x14ac:dyDescent="0.2">
      <c r="U17302" s="55"/>
      <c r="V17302" s="53"/>
      <c r="W17302" s="53"/>
      <c r="X17302" s="53"/>
      <c r="Y17302" s="55"/>
    </row>
    <row r="17303" spans="21:25" x14ac:dyDescent="0.2">
      <c r="U17303" s="55"/>
      <c r="V17303" s="53"/>
      <c r="W17303" s="53"/>
      <c r="X17303" s="53"/>
      <c r="Y17303" s="55"/>
    </row>
    <row r="17304" spans="21:25" x14ac:dyDescent="0.2">
      <c r="U17304" s="55"/>
      <c r="V17304" s="53"/>
      <c r="W17304" s="53"/>
      <c r="X17304" s="53"/>
      <c r="Y17304" s="55"/>
    </row>
    <row r="17305" spans="21:25" x14ac:dyDescent="0.2">
      <c r="U17305" s="55"/>
      <c r="V17305" s="53"/>
      <c r="W17305" s="53"/>
      <c r="X17305" s="53"/>
      <c r="Y17305" s="55"/>
    </row>
    <row r="17306" spans="21:25" x14ac:dyDescent="0.2">
      <c r="U17306" s="55"/>
      <c r="V17306" s="53"/>
      <c r="W17306" s="53"/>
      <c r="X17306" s="53"/>
      <c r="Y17306" s="55"/>
    </row>
    <row r="17307" spans="21:25" x14ac:dyDescent="0.2">
      <c r="U17307" s="55"/>
      <c r="V17307" s="53"/>
      <c r="W17307" s="53"/>
      <c r="X17307" s="53"/>
      <c r="Y17307" s="55"/>
    </row>
    <row r="17308" spans="21:25" x14ac:dyDescent="0.2">
      <c r="U17308" s="55"/>
      <c r="V17308" s="53"/>
      <c r="W17308" s="53"/>
      <c r="X17308" s="53"/>
      <c r="Y17308" s="55"/>
    </row>
    <row r="17309" spans="21:25" x14ac:dyDescent="0.2">
      <c r="U17309" s="55"/>
      <c r="V17309" s="53"/>
      <c r="W17309" s="53"/>
      <c r="X17309" s="53"/>
      <c r="Y17309" s="55"/>
    </row>
    <row r="17310" spans="21:25" x14ac:dyDescent="0.2">
      <c r="U17310" s="55"/>
      <c r="V17310" s="53"/>
      <c r="W17310" s="53"/>
      <c r="X17310" s="53"/>
      <c r="Y17310" s="55"/>
    </row>
    <row r="17311" spans="21:25" x14ac:dyDescent="0.2">
      <c r="U17311" s="55"/>
      <c r="V17311" s="53"/>
      <c r="W17311" s="53"/>
      <c r="X17311" s="53"/>
      <c r="Y17311" s="55"/>
    </row>
    <row r="17312" spans="21:25" x14ac:dyDescent="0.2">
      <c r="U17312" s="55"/>
      <c r="V17312" s="53"/>
      <c r="W17312" s="53"/>
      <c r="X17312" s="53"/>
      <c r="Y17312" s="55"/>
    </row>
    <row r="17313" spans="21:25" x14ac:dyDescent="0.2">
      <c r="U17313" s="55"/>
      <c r="V17313" s="53"/>
      <c r="W17313" s="53"/>
      <c r="X17313" s="53"/>
      <c r="Y17313" s="55"/>
    </row>
    <row r="17314" spans="21:25" x14ac:dyDescent="0.2">
      <c r="U17314" s="55"/>
      <c r="V17314" s="53"/>
      <c r="W17314" s="53"/>
      <c r="X17314" s="53"/>
      <c r="Y17314" s="55"/>
    </row>
    <row r="17315" spans="21:25" x14ac:dyDescent="0.2">
      <c r="U17315" s="55"/>
      <c r="V17315" s="53"/>
      <c r="W17315" s="53"/>
      <c r="X17315" s="53"/>
      <c r="Y17315" s="55"/>
    </row>
    <row r="17316" spans="21:25" x14ac:dyDescent="0.2">
      <c r="U17316" s="55"/>
      <c r="V17316" s="53"/>
      <c r="W17316" s="53"/>
      <c r="X17316" s="53"/>
      <c r="Y17316" s="55"/>
    </row>
    <row r="17317" spans="21:25" x14ac:dyDescent="0.2">
      <c r="U17317" s="55"/>
      <c r="V17317" s="53"/>
      <c r="W17317" s="53"/>
      <c r="X17317" s="53"/>
      <c r="Y17317" s="55"/>
    </row>
    <row r="17318" spans="21:25" x14ac:dyDescent="0.2">
      <c r="U17318" s="55"/>
      <c r="V17318" s="53"/>
      <c r="W17318" s="53"/>
      <c r="X17318" s="53"/>
      <c r="Y17318" s="55"/>
    </row>
    <row r="17319" spans="21:25" x14ac:dyDescent="0.2">
      <c r="U17319" s="55"/>
      <c r="V17319" s="53"/>
      <c r="W17319" s="53"/>
      <c r="X17319" s="53"/>
      <c r="Y17319" s="55"/>
    </row>
    <row r="17320" spans="21:25" x14ac:dyDescent="0.2">
      <c r="U17320" s="55"/>
      <c r="V17320" s="53"/>
      <c r="W17320" s="53"/>
      <c r="X17320" s="53"/>
      <c r="Y17320" s="55"/>
    </row>
    <row r="17321" spans="21:25" x14ac:dyDescent="0.2">
      <c r="U17321" s="55"/>
      <c r="V17321" s="53"/>
      <c r="W17321" s="53"/>
      <c r="X17321" s="53"/>
      <c r="Y17321" s="55"/>
    </row>
    <row r="17322" spans="21:25" x14ac:dyDescent="0.2">
      <c r="U17322" s="55"/>
      <c r="V17322" s="53"/>
      <c r="W17322" s="53"/>
      <c r="X17322" s="53"/>
      <c r="Y17322" s="55"/>
    </row>
    <row r="17323" spans="21:25" x14ac:dyDescent="0.2">
      <c r="U17323" s="55"/>
      <c r="V17323" s="53"/>
      <c r="W17323" s="53"/>
      <c r="X17323" s="53"/>
      <c r="Y17323" s="55"/>
    </row>
    <row r="17324" spans="21:25" x14ac:dyDescent="0.2">
      <c r="U17324" s="55"/>
      <c r="V17324" s="53"/>
      <c r="W17324" s="53"/>
      <c r="X17324" s="53"/>
      <c r="Y17324" s="55"/>
    </row>
    <row r="17325" spans="21:25" x14ac:dyDescent="0.2">
      <c r="U17325" s="55"/>
      <c r="V17325" s="53"/>
      <c r="W17325" s="53"/>
      <c r="X17325" s="53"/>
      <c r="Y17325" s="55"/>
    </row>
    <row r="17326" spans="21:25" x14ac:dyDescent="0.2">
      <c r="U17326" s="55"/>
      <c r="V17326" s="53"/>
      <c r="W17326" s="53"/>
      <c r="X17326" s="53"/>
      <c r="Y17326" s="55"/>
    </row>
    <row r="17327" spans="21:25" x14ac:dyDescent="0.2">
      <c r="U17327" s="55"/>
      <c r="V17327" s="53"/>
      <c r="W17327" s="53"/>
      <c r="X17327" s="53"/>
      <c r="Y17327" s="55"/>
    </row>
    <row r="17328" spans="21:25" x14ac:dyDescent="0.2">
      <c r="U17328" s="55"/>
      <c r="V17328" s="53"/>
      <c r="W17328" s="53"/>
      <c r="X17328" s="53"/>
      <c r="Y17328" s="55"/>
    </row>
    <row r="17329" spans="21:25" x14ac:dyDescent="0.2">
      <c r="U17329" s="55"/>
      <c r="V17329" s="53"/>
      <c r="W17329" s="53"/>
      <c r="X17329" s="53"/>
      <c r="Y17329" s="55"/>
    </row>
    <row r="17330" spans="21:25" x14ac:dyDescent="0.2">
      <c r="U17330" s="55"/>
      <c r="V17330" s="53"/>
      <c r="W17330" s="53"/>
      <c r="X17330" s="53"/>
      <c r="Y17330" s="55"/>
    </row>
    <row r="17331" spans="21:25" x14ac:dyDescent="0.2">
      <c r="U17331" s="55"/>
      <c r="V17331" s="53"/>
      <c r="W17331" s="53"/>
      <c r="X17331" s="53"/>
      <c r="Y17331" s="55"/>
    </row>
    <row r="17332" spans="21:25" x14ac:dyDescent="0.2">
      <c r="U17332" s="55"/>
      <c r="V17332" s="53"/>
      <c r="W17332" s="53"/>
      <c r="X17332" s="53"/>
      <c r="Y17332" s="55"/>
    </row>
    <row r="17333" spans="21:25" x14ac:dyDescent="0.2">
      <c r="U17333" s="55"/>
      <c r="V17333" s="53"/>
      <c r="W17333" s="53"/>
      <c r="X17333" s="53"/>
      <c r="Y17333" s="55"/>
    </row>
    <row r="17334" spans="21:25" x14ac:dyDescent="0.2">
      <c r="U17334" s="55"/>
      <c r="V17334" s="53"/>
      <c r="W17334" s="53"/>
      <c r="X17334" s="53"/>
      <c r="Y17334" s="55"/>
    </row>
    <row r="17335" spans="21:25" x14ac:dyDescent="0.2">
      <c r="U17335" s="55"/>
      <c r="V17335" s="53"/>
      <c r="W17335" s="53"/>
      <c r="X17335" s="53"/>
      <c r="Y17335" s="55"/>
    </row>
    <row r="17336" spans="21:25" x14ac:dyDescent="0.2">
      <c r="U17336" s="55"/>
      <c r="V17336" s="53"/>
      <c r="W17336" s="53"/>
      <c r="X17336" s="53"/>
      <c r="Y17336" s="55"/>
    </row>
    <row r="17337" spans="21:25" x14ac:dyDescent="0.2">
      <c r="U17337" s="55"/>
      <c r="V17337" s="53"/>
      <c r="W17337" s="53"/>
      <c r="X17337" s="53"/>
      <c r="Y17337" s="55"/>
    </row>
    <row r="17338" spans="21:25" x14ac:dyDescent="0.2">
      <c r="U17338" s="55"/>
      <c r="V17338" s="53"/>
      <c r="W17338" s="53"/>
      <c r="X17338" s="53"/>
      <c r="Y17338" s="55"/>
    </row>
    <row r="17339" spans="21:25" x14ac:dyDescent="0.2">
      <c r="U17339" s="55"/>
      <c r="V17339" s="53"/>
      <c r="W17339" s="53"/>
      <c r="X17339" s="53"/>
      <c r="Y17339" s="55"/>
    </row>
    <row r="17340" spans="21:25" x14ac:dyDescent="0.2">
      <c r="U17340" s="55"/>
      <c r="V17340" s="53"/>
      <c r="W17340" s="53"/>
      <c r="X17340" s="53"/>
      <c r="Y17340" s="55"/>
    </row>
    <row r="17341" spans="21:25" x14ac:dyDescent="0.2">
      <c r="U17341" s="55"/>
      <c r="V17341" s="53"/>
      <c r="W17341" s="53"/>
      <c r="X17341" s="53"/>
      <c r="Y17341" s="55"/>
    </row>
    <row r="17342" spans="21:25" x14ac:dyDescent="0.2">
      <c r="U17342" s="55"/>
      <c r="V17342" s="53"/>
      <c r="W17342" s="53"/>
      <c r="X17342" s="53"/>
      <c r="Y17342" s="55"/>
    </row>
    <row r="17343" spans="21:25" x14ac:dyDescent="0.2">
      <c r="U17343" s="55"/>
      <c r="V17343" s="53"/>
      <c r="W17343" s="53"/>
      <c r="X17343" s="53"/>
      <c r="Y17343" s="55"/>
    </row>
    <row r="17344" spans="21:25" x14ac:dyDescent="0.2">
      <c r="U17344" s="55"/>
      <c r="V17344" s="53"/>
      <c r="W17344" s="53"/>
      <c r="X17344" s="53"/>
      <c r="Y17344" s="55"/>
    </row>
    <row r="17345" spans="21:25" x14ac:dyDescent="0.2">
      <c r="U17345" s="55"/>
      <c r="V17345" s="53"/>
      <c r="W17345" s="53"/>
      <c r="X17345" s="53"/>
      <c r="Y17345" s="55"/>
    </row>
    <row r="17346" spans="21:25" x14ac:dyDescent="0.2">
      <c r="U17346" s="55"/>
      <c r="V17346" s="53"/>
      <c r="W17346" s="53"/>
      <c r="X17346" s="53"/>
      <c r="Y17346" s="55"/>
    </row>
    <row r="17347" spans="21:25" x14ac:dyDescent="0.2">
      <c r="U17347" s="55"/>
      <c r="V17347" s="53"/>
      <c r="W17347" s="53"/>
      <c r="X17347" s="53"/>
      <c r="Y17347" s="55"/>
    </row>
    <row r="17348" spans="21:25" x14ac:dyDescent="0.2">
      <c r="U17348" s="55"/>
      <c r="V17348" s="53"/>
      <c r="W17348" s="53"/>
      <c r="X17348" s="53"/>
      <c r="Y17348" s="55"/>
    </row>
    <row r="17349" spans="21:25" x14ac:dyDescent="0.2">
      <c r="U17349" s="55"/>
      <c r="V17349" s="53"/>
      <c r="W17349" s="53"/>
      <c r="X17349" s="53"/>
      <c r="Y17349" s="55"/>
    </row>
    <row r="17350" spans="21:25" x14ac:dyDescent="0.2">
      <c r="U17350" s="55"/>
      <c r="V17350" s="53"/>
      <c r="W17350" s="53"/>
      <c r="X17350" s="53"/>
      <c r="Y17350" s="55"/>
    </row>
    <row r="17351" spans="21:25" x14ac:dyDescent="0.2">
      <c r="U17351" s="55"/>
      <c r="V17351" s="53"/>
      <c r="W17351" s="53"/>
      <c r="X17351" s="53"/>
      <c r="Y17351" s="55"/>
    </row>
    <row r="17352" spans="21:25" x14ac:dyDescent="0.2">
      <c r="U17352" s="55"/>
      <c r="V17352" s="53"/>
      <c r="W17352" s="53"/>
      <c r="X17352" s="53"/>
      <c r="Y17352" s="55"/>
    </row>
    <row r="17353" spans="21:25" x14ac:dyDescent="0.2">
      <c r="U17353" s="55"/>
      <c r="V17353" s="53"/>
      <c r="W17353" s="53"/>
      <c r="X17353" s="53"/>
      <c r="Y17353" s="55"/>
    </row>
    <row r="17354" spans="21:25" x14ac:dyDescent="0.2">
      <c r="U17354" s="55"/>
      <c r="V17354" s="53"/>
      <c r="W17354" s="53"/>
      <c r="X17354" s="53"/>
      <c r="Y17354" s="55"/>
    </row>
    <row r="17355" spans="21:25" x14ac:dyDescent="0.2">
      <c r="U17355" s="55"/>
      <c r="V17355" s="53"/>
      <c r="W17355" s="53"/>
      <c r="X17355" s="53"/>
      <c r="Y17355" s="55"/>
    </row>
    <row r="17356" spans="21:25" x14ac:dyDescent="0.2">
      <c r="U17356" s="55"/>
      <c r="V17356" s="53"/>
      <c r="W17356" s="53"/>
      <c r="X17356" s="53"/>
      <c r="Y17356" s="55"/>
    </row>
    <row r="17357" spans="21:25" x14ac:dyDescent="0.2">
      <c r="U17357" s="55"/>
      <c r="V17357" s="53"/>
      <c r="W17357" s="53"/>
      <c r="X17357" s="53"/>
      <c r="Y17357" s="55"/>
    </row>
    <row r="17358" spans="21:25" x14ac:dyDescent="0.2">
      <c r="U17358" s="55"/>
      <c r="V17358" s="53"/>
      <c r="W17358" s="53"/>
      <c r="X17358" s="53"/>
      <c r="Y17358" s="55"/>
    </row>
    <row r="17359" spans="21:25" x14ac:dyDescent="0.2">
      <c r="U17359" s="55"/>
      <c r="V17359" s="53"/>
      <c r="W17359" s="53"/>
      <c r="X17359" s="53"/>
      <c r="Y17359" s="55"/>
    </row>
    <row r="17360" spans="21:25" x14ac:dyDescent="0.2">
      <c r="U17360" s="55"/>
      <c r="V17360" s="53"/>
      <c r="W17360" s="53"/>
      <c r="X17360" s="53"/>
      <c r="Y17360" s="55"/>
    </row>
    <row r="17361" spans="21:25" x14ac:dyDescent="0.2">
      <c r="U17361" s="55"/>
      <c r="V17361" s="53"/>
      <c r="W17361" s="53"/>
      <c r="X17361" s="53"/>
      <c r="Y17361" s="55"/>
    </row>
    <row r="17362" spans="21:25" x14ac:dyDescent="0.2">
      <c r="U17362" s="55"/>
      <c r="V17362" s="53"/>
      <c r="W17362" s="53"/>
      <c r="X17362" s="53"/>
      <c r="Y17362" s="55"/>
    </row>
    <row r="17363" spans="21:25" x14ac:dyDescent="0.2">
      <c r="U17363" s="55"/>
      <c r="V17363" s="53"/>
      <c r="W17363" s="53"/>
      <c r="X17363" s="53"/>
      <c r="Y17363" s="55"/>
    </row>
    <row r="17364" spans="21:25" x14ac:dyDescent="0.2">
      <c r="U17364" s="55"/>
      <c r="V17364" s="53"/>
      <c r="W17364" s="53"/>
      <c r="X17364" s="53"/>
      <c r="Y17364" s="55"/>
    </row>
    <row r="17365" spans="21:25" x14ac:dyDescent="0.2">
      <c r="U17365" s="55"/>
      <c r="V17365" s="53"/>
      <c r="W17365" s="53"/>
      <c r="X17365" s="53"/>
      <c r="Y17365" s="55"/>
    </row>
    <row r="17366" spans="21:25" x14ac:dyDescent="0.2">
      <c r="U17366" s="55"/>
      <c r="V17366" s="53"/>
      <c r="W17366" s="53"/>
      <c r="X17366" s="53"/>
      <c r="Y17366" s="55"/>
    </row>
    <row r="17367" spans="21:25" x14ac:dyDescent="0.2">
      <c r="U17367" s="55"/>
      <c r="V17367" s="53"/>
      <c r="W17367" s="53"/>
      <c r="X17367" s="53"/>
      <c r="Y17367" s="55"/>
    </row>
    <row r="17368" spans="21:25" x14ac:dyDescent="0.2">
      <c r="U17368" s="55"/>
      <c r="V17368" s="53"/>
      <c r="W17368" s="53"/>
      <c r="X17368" s="53"/>
      <c r="Y17368" s="55"/>
    </row>
    <row r="17369" spans="21:25" x14ac:dyDescent="0.2">
      <c r="U17369" s="55"/>
      <c r="V17369" s="53"/>
      <c r="W17369" s="53"/>
      <c r="X17369" s="53"/>
      <c r="Y17369" s="55"/>
    </row>
    <row r="17370" spans="21:25" x14ac:dyDescent="0.2">
      <c r="U17370" s="55"/>
      <c r="V17370" s="53"/>
      <c r="W17370" s="53"/>
      <c r="X17370" s="53"/>
      <c r="Y17370" s="55"/>
    </row>
    <row r="17371" spans="21:25" x14ac:dyDescent="0.2">
      <c r="U17371" s="55"/>
      <c r="V17371" s="53"/>
      <c r="W17371" s="53"/>
      <c r="X17371" s="53"/>
      <c r="Y17371" s="55"/>
    </row>
    <row r="17372" spans="21:25" x14ac:dyDescent="0.2">
      <c r="U17372" s="55"/>
      <c r="V17372" s="53"/>
      <c r="W17372" s="53"/>
      <c r="X17372" s="53"/>
      <c r="Y17372" s="55"/>
    </row>
    <row r="17373" spans="21:25" x14ac:dyDescent="0.2">
      <c r="U17373" s="55"/>
      <c r="V17373" s="53"/>
      <c r="W17373" s="53"/>
      <c r="X17373" s="53"/>
      <c r="Y17373" s="55"/>
    </row>
    <row r="17374" spans="21:25" x14ac:dyDescent="0.2">
      <c r="U17374" s="55"/>
      <c r="V17374" s="53"/>
      <c r="W17374" s="53"/>
      <c r="X17374" s="53"/>
      <c r="Y17374" s="55"/>
    </row>
    <row r="17375" spans="21:25" x14ac:dyDescent="0.2">
      <c r="U17375" s="55"/>
      <c r="V17375" s="53"/>
      <c r="W17375" s="53"/>
      <c r="X17375" s="53"/>
      <c r="Y17375" s="55"/>
    </row>
    <row r="17376" spans="21:25" x14ac:dyDescent="0.2">
      <c r="U17376" s="55"/>
      <c r="V17376" s="53"/>
      <c r="W17376" s="53"/>
      <c r="X17376" s="53"/>
      <c r="Y17376" s="55"/>
    </row>
    <row r="17377" spans="21:25" x14ac:dyDescent="0.2">
      <c r="U17377" s="55"/>
      <c r="V17377" s="53"/>
      <c r="W17377" s="53"/>
      <c r="X17377" s="53"/>
      <c r="Y17377" s="55"/>
    </row>
    <row r="17378" spans="21:25" x14ac:dyDescent="0.2">
      <c r="U17378" s="55"/>
      <c r="V17378" s="53"/>
      <c r="W17378" s="53"/>
      <c r="X17378" s="53"/>
      <c r="Y17378" s="55"/>
    </row>
    <row r="17379" spans="21:25" x14ac:dyDescent="0.2">
      <c r="U17379" s="55"/>
      <c r="V17379" s="53"/>
      <c r="W17379" s="53"/>
      <c r="X17379" s="53"/>
      <c r="Y17379" s="55"/>
    </row>
    <row r="17380" spans="21:25" x14ac:dyDescent="0.2">
      <c r="U17380" s="55"/>
      <c r="V17380" s="53"/>
      <c r="W17380" s="53"/>
      <c r="X17380" s="53"/>
      <c r="Y17380" s="55"/>
    </row>
    <row r="17381" spans="21:25" x14ac:dyDescent="0.2">
      <c r="U17381" s="55"/>
      <c r="V17381" s="53"/>
      <c r="W17381" s="53"/>
      <c r="X17381" s="53"/>
      <c r="Y17381" s="55"/>
    </row>
    <row r="17382" spans="21:25" x14ac:dyDescent="0.2">
      <c r="U17382" s="55"/>
      <c r="V17382" s="53"/>
      <c r="W17382" s="53"/>
      <c r="X17382" s="53"/>
      <c r="Y17382" s="55"/>
    </row>
    <row r="17383" spans="21:25" x14ac:dyDescent="0.2">
      <c r="U17383" s="55"/>
      <c r="V17383" s="53"/>
      <c r="W17383" s="53"/>
      <c r="X17383" s="53"/>
      <c r="Y17383" s="55"/>
    </row>
    <row r="17384" spans="21:25" x14ac:dyDescent="0.2">
      <c r="U17384" s="55"/>
      <c r="V17384" s="53"/>
      <c r="W17384" s="53"/>
      <c r="X17384" s="53"/>
      <c r="Y17384" s="55"/>
    </row>
    <row r="17385" spans="21:25" x14ac:dyDescent="0.2">
      <c r="U17385" s="55"/>
      <c r="V17385" s="53"/>
      <c r="W17385" s="53"/>
      <c r="X17385" s="53"/>
      <c r="Y17385" s="55"/>
    </row>
    <row r="17386" spans="21:25" x14ac:dyDescent="0.2">
      <c r="U17386" s="55"/>
      <c r="V17386" s="53"/>
      <c r="W17386" s="53"/>
      <c r="X17386" s="53"/>
      <c r="Y17386" s="55"/>
    </row>
    <row r="17387" spans="21:25" x14ac:dyDescent="0.2">
      <c r="U17387" s="55"/>
      <c r="V17387" s="53"/>
      <c r="W17387" s="53"/>
      <c r="X17387" s="53"/>
      <c r="Y17387" s="55"/>
    </row>
    <row r="17388" spans="21:25" x14ac:dyDescent="0.2">
      <c r="U17388" s="55"/>
      <c r="V17388" s="53"/>
      <c r="W17388" s="53"/>
      <c r="X17388" s="53"/>
      <c r="Y17388" s="55"/>
    </row>
    <row r="17389" spans="21:25" x14ac:dyDescent="0.2">
      <c r="U17389" s="55"/>
      <c r="V17389" s="53"/>
      <c r="W17389" s="53"/>
      <c r="X17389" s="53"/>
      <c r="Y17389" s="55"/>
    </row>
    <row r="17390" spans="21:25" x14ac:dyDescent="0.2">
      <c r="U17390" s="55"/>
      <c r="V17390" s="53"/>
      <c r="W17390" s="53"/>
      <c r="X17390" s="53"/>
      <c r="Y17390" s="55"/>
    </row>
    <row r="17391" spans="21:25" x14ac:dyDescent="0.2">
      <c r="U17391" s="55"/>
      <c r="V17391" s="53"/>
      <c r="W17391" s="53"/>
      <c r="X17391" s="53"/>
      <c r="Y17391" s="55"/>
    </row>
    <row r="17392" spans="21:25" x14ac:dyDescent="0.2">
      <c r="U17392" s="55"/>
      <c r="V17392" s="53"/>
      <c r="W17392" s="53"/>
      <c r="X17392" s="53"/>
      <c r="Y17392" s="55"/>
    </row>
    <row r="17393" spans="21:25" x14ac:dyDescent="0.2">
      <c r="U17393" s="55"/>
      <c r="V17393" s="53"/>
      <c r="W17393" s="53"/>
      <c r="X17393" s="53"/>
      <c r="Y17393" s="55"/>
    </row>
    <row r="17394" spans="21:25" x14ac:dyDescent="0.2">
      <c r="U17394" s="55"/>
      <c r="V17394" s="53"/>
      <c r="W17394" s="53"/>
      <c r="X17394" s="53"/>
      <c r="Y17394" s="55"/>
    </row>
    <row r="17395" spans="21:25" x14ac:dyDescent="0.2">
      <c r="U17395" s="55"/>
      <c r="V17395" s="53"/>
      <c r="W17395" s="53"/>
      <c r="X17395" s="53"/>
      <c r="Y17395" s="55"/>
    </row>
    <row r="17396" spans="21:25" x14ac:dyDescent="0.2">
      <c r="U17396" s="55"/>
      <c r="V17396" s="53"/>
      <c r="W17396" s="53"/>
      <c r="X17396" s="53"/>
      <c r="Y17396" s="55"/>
    </row>
    <row r="17397" spans="21:25" x14ac:dyDescent="0.2">
      <c r="U17397" s="55"/>
      <c r="V17397" s="53"/>
      <c r="W17397" s="53"/>
      <c r="X17397" s="53"/>
      <c r="Y17397" s="55"/>
    </row>
    <row r="17398" spans="21:25" x14ac:dyDescent="0.2">
      <c r="U17398" s="55"/>
      <c r="V17398" s="53"/>
      <c r="W17398" s="53"/>
      <c r="X17398" s="53"/>
      <c r="Y17398" s="55"/>
    </row>
    <row r="17399" spans="21:25" x14ac:dyDescent="0.2">
      <c r="U17399" s="55"/>
      <c r="V17399" s="53"/>
      <c r="W17399" s="53"/>
      <c r="X17399" s="53"/>
      <c r="Y17399" s="55"/>
    </row>
    <row r="17400" spans="21:25" x14ac:dyDescent="0.2">
      <c r="U17400" s="55"/>
      <c r="V17400" s="53"/>
      <c r="W17400" s="53"/>
      <c r="X17400" s="53"/>
      <c r="Y17400" s="55"/>
    </row>
    <row r="17401" spans="21:25" x14ac:dyDescent="0.2">
      <c r="U17401" s="55"/>
      <c r="V17401" s="53"/>
      <c r="W17401" s="53"/>
      <c r="X17401" s="53"/>
      <c r="Y17401" s="55"/>
    </row>
    <row r="17402" spans="21:25" x14ac:dyDescent="0.2">
      <c r="U17402" s="55"/>
      <c r="V17402" s="53"/>
      <c r="W17402" s="53"/>
      <c r="X17402" s="53"/>
      <c r="Y17402" s="55"/>
    </row>
    <row r="17403" spans="21:25" x14ac:dyDescent="0.2">
      <c r="U17403" s="55"/>
      <c r="V17403" s="53"/>
      <c r="W17403" s="53"/>
      <c r="X17403" s="53"/>
      <c r="Y17403" s="55"/>
    </row>
    <row r="17404" spans="21:25" x14ac:dyDescent="0.2">
      <c r="U17404" s="55"/>
      <c r="V17404" s="53"/>
      <c r="W17404" s="53"/>
      <c r="X17404" s="53"/>
      <c r="Y17404" s="55"/>
    </row>
    <row r="17405" spans="21:25" x14ac:dyDescent="0.2">
      <c r="U17405" s="55"/>
      <c r="V17405" s="53"/>
      <c r="W17405" s="53"/>
      <c r="X17405" s="53"/>
      <c r="Y17405" s="55"/>
    </row>
    <row r="17406" spans="21:25" x14ac:dyDescent="0.2">
      <c r="U17406" s="55"/>
      <c r="V17406" s="53"/>
      <c r="W17406" s="53"/>
      <c r="X17406" s="53"/>
      <c r="Y17406" s="55"/>
    </row>
    <row r="17407" spans="21:25" x14ac:dyDescent="0.2">
      <c r="U17407" s="55"/>
      <c r="V17407" s="53"/>
      <c r="W17407" s="53"/>
      <c r="X17407" s="53"/>
      <c r="Y17407" s="55"/>
    </row>
    <row r="17408" spans="21:25" x14ac:dyDescent="0.2">
      <c r="U17408" s="55"/>
      <c r="V17408" s="53"/>
      <c r="W17408" s="53"/>
      <c r="X17408" s="53"/>
      <c r="Y17408" s="55"/>
    </row>
    <row r="17409" spans="21:25" x14ac:dyDescent="0.2">
      <c r="U17409" s="55"/>
      <c r="V17409" s="53"/>
      <c r="W17409" s="53"/>
      <c r="X17409" s="53"/>
      <c r="Y17409" s="55"/>
    </row>
    <row r="17410" spans="21:25" x14ac:dyDescent="0.2">
      <c r="U17410" s="55"/>
      <c r="V17410" s="53"/>
      <c r="W17410" s="53"/>
      <c r="X17410" s="53"/>
      <c r="Y17410" s="55"/>
    </row>
    <row r="17411" spans="21:25" x14ac:dyDescent="0.2">
      <c r="U17411" s="55"/>
      <c r="V17411" s="53"/>
      <c r="W17411" s="53"/>
      <c r="X17411" s="53"/>
      <c r="Y17411" s="55"/>
    </row>
    <row r="17412" spans="21:25" x14ac:dyDescent="0.2">
      <c r="U17412" s="55"/>
      <c r="V17412" s="53"/>
      <c r="W17412" s="53"/>
      <c r="X17412" s="53"/>
      <c r="Y17412" s="55"/>
    </row>
    <row r="17413" spans="21:25" x14ac:dyDescent="0.2">
      <c r="U17413" s="55"/>
      <c r="V17413" s="53"/>
      <c r="W17413" s="53"/>
      <c r="X17413" s="53"/>
      <c r="Y17413" s="55"/>
    </row>
    <row r="17414" spans="21:25" x14ac:dyDescent="0.2">
      <c r="U17414" s="55"/>
      <c r="V17414" s="53"/>
      <c r="W17414" s="53"/>
      <c r="X17414" s="53"/>
      <c r="Y17414" s="55"/>
    </row>
    <row r="17415" spans="21:25" x14ac:dyDescent="0.2">
      <c r="U17415" s="55"/>
      <c r="V17415" s="53"/>
      <c r="W17415" s="53"/>
      <c r="X17415" s="53"/>
      <c r="Y17415" s="55"/>
    </row>
    <row r="17416" spans="21:25" x14ac:dyDescent="0.2">
      <c r="U17416" s="55"/>
      <c r="V17416" s="53"/>
      <c r="W17416" s="53"/>
      <c r="X17416" s="53"/>
      <c r="Y17416" s="55"/>
    </row>
    <row r="17417" spans="21:25" x14ac:dyDescent="0.2">
      <c r="U17417" s="55"/>
      <c r="V17417" s="53"/>
      <c r="W17417" s="53"/>
      <c r="X17417" s="53"/>
      <c r="Y17417" s="55"/>
    </row>
    <row r="17418" spans="21:25" x14ac:dyDescent="0.2">
      <c r="U17418" s="55"/>
      <c r="V17418" s="53"/>
      <c r="W17418" s="53"/>
      <c r="X17418" s="53"/>
      <c r="Y17418" s="55"/>
    </row>
    <row r="17419" spans="21:25" x14ac:dyDescent="0.2">
      <c r="U17419" s="55"/>
      <c r="V17419" s="53"/>
      <c r="W17419" s="53"/>
      <c r="X17419" s="53"/>
      <c r="Y17419" s="55"/>
    </row>
    <row r="17420" spans="21:25" x14ac:dyDescent="0.2">
      <c r="U17420" s="55"/>
      <c r="V17420" s="53"/>
      <c r="W17420" s="53"/>
      <c r="X17420" s="53"/>
      <c r="Y17420" s="55"/>
    </row>
    <row r="17421" spans="21:25" x14ac:dyDescent="0.2">
      <c r="U17421" s="55"/>
      <c r="V17421" s="53"/>
      <c r="W17421" s="53"/>
      <c r="X17421" s="53"/>
      <c r="Y17421" s="55"/>
    </row>
    <row r="17422" spans="21:25" x14ac:dyDescent="0.2">
      <c r="U17422" s="55"/>
      <c r="V17422" s="53"/>
      <c r="W17422" s="53"/>
      <c r="X17422" s="53"/>
      <c r="Y17422" s="55"/>
    </row>
    <row r="17423" spans="21:25" x14ac:dyDescent="0.2">
      <c r="U17423" s="55"/>
      <c r="V17423" s="53"/>
      <c r="W17423" s="53"/>
      <c r="X17423" s="53"/>
      <c r="Y17423" s="55"/>
    </row>
    <row r="17424" spans="21:25" x14ac:dyDescent="0.2">
      <c r="U17424" s="55"/>
      <c r="V17424" s="53"/>
      <c r="W17424" s="53"/>
      <c r="X17424" s="53"/>
      <c r="Y17424" s="55"/>
    </row>
    <row r="17425" spans="21:25" x14ac:dyDescent="0.2">
      <c r="U17425" s="55"/>
      <c r="V17425" s="53"/>
      <c r="W17425" s="53"/>
      <c r="X17425" s="53"/>
      <c r="Y17425" s="55"/>
    </row>
    <row r="17426" spans="21:25" x14ac:dyDescent="0.2">
      <c r="U17426" s="55"/>
      <c r="V17426" s="53"/>
      <c r="W17426" s="53"/>
      <c r="X17426" s="53"/>
      <c r="Y17426" s="55"/>
    </row>
    <row r="17427" spans="21:25" x14ac:dyDescent="0.2">
      <c r="U17427" s="55"/>
      <c r="V17427" s="53"/>
      <c r="W17427" s="53"/>
      <c r="X17427" s="53"/>
      <c r="Y17427" s="55"/>
    </row>
    <row r="17428" spans="21:25" x14ac:dyDescent="0.2">
      <c r="U17428" s="55"/>
      <c r="V17428" s="53"/>
      <c r="W17428" s="53"/>
      <c r="X17428" s="53"/>
      <c r="Y17428" s="55"/>
    </row>
    <row r="17429" spans="21:25" x14ac:dyDescent="0.2">
      <c r="U17429" s="55"/>
      <c r="V17429" s="53"/>
      <c r="W17429" s="53"/>
      <c r="X17429" s="53"/>
      <c r="Y17429" s="55"/>
    </row>
    <row r="17430" spans="21:25" x14ac:dyDescent="0.2">
      <c r="U17430" s="55"/>
      <c r="V17430" s="53"/>
      <c r="W17430" s="53"/>
      <c r="X17430" s="53"/>
      <c r="Y17430" s="55"/>
    </row>
    <row r="17431" spans="21:25" x14ac:dyDescent="0.2">
      <c r="U17431" s="55"/>
      <c r="V17431" s="53"/>
      <c r="W17431" s="53"/>
      <c r="X17431" s="53"/>
      <c r="Y17431" s="55"/>
    </row>
    <row r="17432" spans="21:25" x14ac:dyDescent="0.2">
      <c r="U17432" s="55"/>
      <c r="V17432" s="53"/>
      <c r="W17432" s="53"/>
      <c r="X17432" s="53"/>
      <c r="Y17432" s="55"/>
    </row>
    <row r="17433" spans="21:25" x14ac:dyDescent="0.2">
      <c r="U17433" s="55"/>
      <c r="V17433" s="53"/>
      <c r="W17433" s="53"/>
      <c r="X17433" s="53"/>
      <c r="Y17433" s="55"/>
    </row>
    <row r="17434" spans="21:25" x14ac:dyDescent="0.2">
      <c r="U17434" s="55"/>
      <c r="V17434" s="53"/>
      <c r="W17434" s="53"/>
      <c r="X17434" s="53"/>
      <c r="Y17434" s="55"/>
    </row>
    <row r="17435" spans="21:25" x14ac:dyDescent="0.2">
      <c r="U17435" s="55"/>
      <c r="V17435" s="53"/>
      <c r="W17435" s="53"/>
      <c r="X17435" s="53"/>
      <c r="Y17435" s="55"/>
    </row>
    <row r="17436" spans="21:25" x14ac:dyDescent="0.2">
      <c r="U17436" s="55"/>
      <c r="V17436" s="53"/>
      <c r="W17436" s="53"/>
      <c r="X17436" s="53"/>
      <c r="Y17436" s="55"/>
    </row>
    <row r="17437" spans="21:25" x14ac:dyDescent="0.2">
      <c r="U17437" s="55"/>
      <c r="V17437" s="53"/>
      <c r="W17437" s="53"/>
      <c r="X17437" s="53"/>
      <c r="Y17437" s="55"/>
    </row>
    <row r="17438" spans="21:25" x14ac:dyDescent="0.2">
      <c r="U17438" s="55"/>
      <c r="V17438" s="53"/>
      <c r="W17438" s="53"/>
      <c r="X17438" s="53"/>
      <c r="Y17438" s="55"/>
    </row>
    <row r="17439" spans="21:25" x14ac:dyDescent="0.2">
      <c r="U17439" s="55"/>
      <c r="V17439" s="53"/>
      <c r="W17439" s="53"/>
      <c r="X17439" s="53"/>
      <c r="Y17439" s="55"/>
    </row>
    <row r="17440" spans="21:25" x14ac:dyDescent="0.2">
      <c r="U17440" s="55"/>
      <c r="V17440" s="53"/>
      <c r="W17440" s="53"/>
      <c r="X17440" s="53"/>
      <c r="Y17440" s="55"/>
    </row>
    <row r="17441" spans="21:25" x14ac:dyDescent="0.2">
      <c r="U17441" s="55"/>
      <c r="V17441" s="53"/>
      <c r="W17441" s="53"/>
      <c r="X17441" s="53"/>
      <c r="Y17441" s="55"/>
    </row>
    <row r="17442" spans="21:25" x14ac:dyDescent="0.2">
      <c r="U17442" s="55"/>
      <c r="V17442" s="53"/>
      <c r="W17442" s="53"/>
      <c r="X17442" s="53"/>
      <c r="Y17442" s="55"/>
    </row>
    <row r="17443" spans="21:25" x14ac:dyDescent="0.2">
      <c r="U17443" s="55"/>
      <c r="V17443" s="53"/>
      <c r="W17443" s="53"/>
      <c r="X17443" s="53"/>
      <c r="Y17443" s="55"/>
    </row>
    <row r="17444" spans="21:25" x14ac:dyDescent="0.2">
      <c r="U17444" s="55"/>
      <c r="V17444" s="53"/>
      <c r="W17444" s="53"/>
      <c r="X17444" s="53"/>
      <c r="Y17444" s="55"/>
    </row>
    <row r="17445" spans="21:25" x14ac:dyDescent="0.2">
      <c r="U17445" s="55"/>
      <c r="V17445" s="53"/>
      <c r="W17445" s="53"/>
      <c r="X17445" s="53"/>
      <c r="Y17445" s="55"/>
    </row>
    <row r="17446" spans="21:25" x14ac:dyDescent="0.2">
      <c r="U17446" s="55"/>
      <c r="V17446" s="53"/>
      <c r="W17446" s="53"/>
      <c r="X17446" s="53"/>
      <c r="Y17446" s="55"/>
    </row>
    <row r="17447" spans="21:25" x14ac:dyDescent="0.2">
      <c r="U17447" s="55"/>
      <c r="V17447" s="53"/>
      <c r="W17447" s="53"/>
      <c r="X17447" s="53"/>
      <c r="Y17447" s="55"/>
    </row>
    <row r="17448" spans="21:25" x14ac:dyDescent="0.2">
      <c r="U17448" s="55"/>
      <c r="V17448" s="53"/>
      <c r="W17448" s="53"/>
      <c r="X17448" s="53"/>
      <c r="Y17448" s="55"/>
    </row>
    <row r="17449" spans="21:25" x14ac:dyDescent="0.2">
      <c r="U17449" s="55"/>
      <c r="V17449" s="53"/>
      <c r="W17449" s="53"/>
      <c r="X17449" s="53"/>
      <c r="Y17449" s="55"/>
    </row>
    <row r="17450" spans="21:25" x14ac:dyDescent="0.2">
      <c r="U17450" s="55"/>
      <c r="V17450" s="53"/>
      <c r="W17450" s="53"/>
      <c r="X17450" s="53"/>
      <c r="Y17450" s="55"/>
    </row>
    <row r="17451" spans="21:25" x14ac:dyDescent="0.2">
      <c r="U17451" s="55"/>
      <c r="V17451" s="53"/>
      <c r="W17451" s="53"/>
      <c r="X17451" s="53"/>
      <c r="Y17451" s="55"/>
    </row>
    <row r="17452" spans="21:25" x14ac:dyDescent="0.2">
      <c r="U17452" s="55"/>
      <c r="V17452" s="53"/>
      <c r="W17452" s="53"/>
      <c r="X17452" s="53"/>
      <c r="Y17452" s="55"/>
    </row>
    <row r="17453" spans="21:25" x14ac:dyDescent="0.2">
      <c r="U17453" s="55"/>
      <c r="V17453" s="53"/>
      <c r="W17453" s="53"/>
      <c r="X17453" s="53"/>
      <c r="Y17453" s="55"/>
    </row>
    <row r="17454" spans="21:25" x14ac:dyDescent="0.2">
      <c r="U17454" s="55"/>
      <c r="V17454" s="53"/>
      <c r="W17454" s="53"/>
      <c r="X17454" s="53"/>
      <c r="Y17454" s="55"/>
    </row>
    <row r="17455" spans="21:25" x14ac:dyDescent="0.2">
      <c r="U17455" s="55"/>
      <c r="V17455" s="53"/>
      <c r="W17455" s="53"/>
      <c r="X17455" s="53"/>
      <c r="Y17455" s="55"/>
    </row>
    <row r="17456" spans="21:25" x14ac:dyDescent="0.2">
      <c r="U17456" s="55"/>
      <c r="V17456" s="53"/>
      <c r="W17456" s="53"/>
      <c r="X17456" s="53"/>
      <c r="Y17456" s="55"/>
    </row>
    <row r="17457" spans="21:25" x14ac:dyDescent="0.2">
      <c r="U17457" s="55"/>
      <c r="V17457" s="53"/>
      <c r="W17457" s="53"/>
      <c r="X17457" s="53"/>
      <c r="Y17457" s="55"/>
    </row>
    <row r="17458" spans="21:25" x14ac:dyDescent="0.2">
      <c r="U17458" s="55"/>
      <c r="V17458" s="53"/>
      <c r="W17458" s="53"/>
      <c r="X17458" s="53"/>
      <c r="Y17458" s="55"/>
    </row>
    <row r="17459" spans="21:25" x14ac:dyDescent="0.2">
      <c r="U17459" s="55"/>
      <c r="V17459" s="53"/>
      <c r="W17459" s="53"/>
      <c r="X17459" s="53"/>
      <c r="Y17459" s="55"/>
    </row>
    <row r="17460" spans="21:25" x14ac:dyDescent="0.2">
      <c r="U17460" s="55"/>
      <c r="V17460" s="53"/>
      <c r="W17460" s="53"/>
      <c r="X17460" s="53"/>
      <c r="Y17460" s="55"/>
    </row>
    <row r="17461" spans="21:25" x14ac:dyDescent="0.2">
      <c r="U17461" s="55"/>
      <c r="V17461" s="53"/>
      <c r="W17461" s="53"/>
      <c r="X17461" s="53"/>
      <c r="Y17461" s="55"/>
    </row>
    <row r="17462" spans="21:25" x14ac:dyDescent="0.2">
      <c r="U17462" s="55"/>
      <c r="V17462" s="53"/>
      <c r="W17462" s="53"/>
      <c r="X17462" s="53"/>
      <c r="Y17462" s="55"/>
    </row>
    <row r="17463" spans="21:25" x14ac:dyDescent="0.2">
      <c r="U17463" s="55"/>
      <c r="V17463" s="53"/>
      <c r="W17463" s="53"/>
      <c r="X17463" s="53"/>
      <c r="Y17463" s="55"/>
    </row>
    <row r="17464" spans="21:25" x14ac:dyDescent="0.2">
      <c r="U17464" s="55"/>
      <c r="V17464" s="53"/>
      <c r="W17464" s="53"/>
      <c r="X17464" s="53"/>
      <c r="Y17464" s="55"/>
    </row>
    <row r="17465" spans="21:25" x14ac:dyDescent="0.2">
      <c r="U17465" s="55"/>
      <c r="V17465" s="53"/>
      <c r="W17465" s="53"/>
      <c r="X17465" s="53"/>
      <c r="Y17465" s="55"/>
    </row>
    <row r="17466" spans="21:25" x14ac:dyDescent="0.2">
      <c r="U17466" s="55"/>
      <c r="V17466" s="53"/>
      <c r="W17466" s="53"/>
      <c r="X17466" s="53"/>
      <c r="Y17466" s="55"/>
    </row>
    <row r="17467" spans="21:25" x14ac:dyDescent="0.2">
      <c r="U17467" s="55"/>
      <c r="V17467" s="53"/>
      <c r="W17467" s="53"/>
      <c r="X17467" s="53"/>
      <c r="Y17467" s="55"/>
    </row>
    <row r="17468" spans="21:25" x14ac:dyDescent="0.2">
      <c r="U17468" s="55"/>
      <c r="V17468" s="53"/>
      <c r="W17468" s="53"/>
      <c r="X17468" s="53"/>
      <c r="Y17468" s="55"/>
    </row>
    <row r="17469" spans="21:25" x14ac:dyDescent="0.2">
      <c r="U17469" s="55"/>
      <c r="V17469" s="53"/>
      <c r="W17469" s="53"/>
      <c r="X17469" s="53"/>
      <c r="Y17469" s="55"/>
    </row>
    <row r="17470" spans="21:25" x14ac:dyDescent="0.2">
      <c r="U17470" s="55"/>
      <c r="V17470" s="53"/>
      <c r="W17470" s="53"/>
      <c r="X17470" s="53"/>
      <c r="Y17470" s="55"/>
    </row>
    <row r="17471" spans="21:25" x14ac:dyDescent="0.2">
      <c r="U17471" s="55"/>
      <c r="V17471" s="53"/>
      <c r="W17471" s="53"/>
      <c r="X17471" s="53"/>
      <c r="Y17471" s="55"/>
    </row>
    <row r="17472" spans="21:25" x14ac:dyDescent="0.2">
      <c r="U17472" s="55"/>
      <c r="V17472" s="53"/>
      <c r="W17472" s="53"/>
      <c r="X17472" s="53"/>
      <c r="Y17472" s="55"/>
    </row>
    <row r="17473" spans="21:25" x14ac:dyDescent="0.2">
      <c r="U17473" s="55"/>
      <c r="V17473" s="53"/>
      <c r="W17473" s="53"/>
      <c r="X17473" s="53"/>
      <c r="Y17473" s="55"/>
    </row>
    <row r="17474" spans="21:25" x14ac:dyDescent="0.2">
      <c r="U17474" s="55"/>
      <c r="V17474" s="53"/>
      <c r="W17474" s="53"/>
      <c r="X17474" s="53"/>
      <c r="Y17474" s="55"/>
    </row>
    <row r="17475" spans="21:25" x14ac:dyDescent="0.2">
      <c r="U17475" s="55"/>
      <c r="V17475" s="53"/>
      <c r="W17475" s="53"/>
      <c r="X17475" s="53"/>
      <c r="Y17475" s="55"/>
    </row>
    <row r="17476" spans="21:25" x14ac:dyDescent="0.2">
      <c r="U17476" s="55"/>
      <c r="V17476" s="53"/>
      <c r="W17476" s="53"/>
      <c r="X17476" s="53"/>
      <c r="Y17476" s="55"/>
    </row>
    <row r="17477" spans="21:25" x14ac:dyDescent="0.2">
      <c r="U17477" s="55"/>
      <c r="V17477" s="53"/>
      <c r="W17477" s="53"/>
      <c r="X17477" s="53"/>
      <c r="Y17477" s="55"/>
    </row>
    <row r="17478" spans="21:25" x14ac:dyDescent="0.2">
      <c r="U17478" s="55"/>
      <c r="V17478" s="53"/>
      <c r="W17478" s="53"/>
      <c r="X17478" s="53"/>
      <c r="Y17478" s="55"/>
    </row>
    <row r="17479" spans="21:25" x14ac:dyDescent="0.2">
      <c r="U17479" s="55"/>
      <c r="V17479" s="53"/>
      <c r="W17479" s="53"/>
      <c r="X17479" s="53"/>
      <c r="Y17479" s="55"/>
    </row>
    <row r="17480" spans="21:25" x14ac:dyDescent="0.2">
      <c r="U17480" s="55"/>
      <c r="V17480" s="53"/>
      <c r="W17480" s="53"/>
      <c r="X17480" s="53"/>
      <c r="Y17480" s="55"/>
    </row>
    <row r="17481" spans="21:25" x14ac:dyDescent="0.2">
      <c r="U17481" s="55"/>
      <c r="V17481" s="53"/>
      <c r="W17481" s="53"/>
      <c r="X17481" s="53"/>
      <c r="Y17481" s="55"/>
    </row>
    <row r="17482" spans="21:25" x14ac:dyDescent="0.2">
      <c r="U17482" s="55"/>
      <c r="V17482" s="53"/>
      <c r="W17482" s="53"/>
      <c r="X17482" s="53"/>
      <c r="Y17482" s="55"/>
    </row>
    <row r="17483" spans="21:25" x14ac:dyDescent="0.2">
      <c r="U17483" s="55"/>
      <c r="V17483" s="53"/>
      <c r="W17483" s="53"/>
      <c r="X17483" s="53"/>
      <c r="Y17483" s="55"/>
    </row>
    <row r="17484" spans="21:25" x14ac:dyDescent="0.2">
      <c r="U17484" s="55"/>
      <c r="V17484" s="53"/>
      <c r="W17484" s="53"/>
      <c r="X17484" s="53"/>
      <c r="Y17484" s="55"/>
    </row>
    <row r="17485" spans="21:25" x14ac:dyDescent="0.2">
      <c r="U17485" s="55"/>
      <c r="V17485" s="53"/>
      <c r="W17485" s="53"/>
      <c r="X17485" s="53"/>
      <c r="Y17485" s="55"/>
    </row>
    <row r="17486" spans="21:25" x14ac:dyDescent="0.2">
      <c r="U17486" s="55"/>
      <c r="V17486" s="53"/>
      <c r="W17486" s="53"/>
      <c r="X17486" s="53"/>
      <c r="Y17486" s="55"/>
    </row>
    <row r="17487" spans="21:25" x14ac:dyDescent="0.2">
      <c r="U17487" s="55"/>
      <c r="V17487" s="53"/>
      <c r="W17487" s="53"/>
      <c r="X17487" s="53"/>
      <c r="Y17487" s="55"/>
    </row>
    <row r="17488" spans="21:25" x14ac:dyDescent="0.2">
      <c r="U17488" s="55"/>
      <c r="V17488" s="53"/>
      <c r="W17488" s="53"/>
      <c r="X17488" s="53"/>
      <c r="Y17488" s="55"/>
    </row>
    <row r="17489" spans="21:25" x14ac:dyDescent="0.2">
      <c r="U17489" s="55"/>
      <c r="V17489" s="53"/>
      <c r="W17489" s="53"/>
      <c r="X17489" s="53"/>
      <c r="Y17489" s="55"/>
    </row>
    <row r="17490" spans="21:25" x14ac:dyDescent="0.2">
      <c r="U17490" s="55"/>
      <c r="V17490" s="53"/>
      <c r="W17490" s="53"/>
      <c r="X17490" s="53"/>
      <c r="Y17490" s="55"/>
    </row>
    <row r="17491" spans="21:25" x14ac:dyDescent="0.2">
      <c r="U17491" s="55"/>
      <c r="V17491" s="53"/>
      <c r="W17491" s="53"/>
      <c r="X17491" s="53"/>
      <c r="Y17491" s="55"/>
    </row>
    <row r="17492" spans="21:25" x14ac:dyDescent="0.2">
      <c r="U17492" s="55"/>
      <c r="V17492" s="53"/>
      <c r="W17492" s="53"/>
      <c r="X17492" s="53"/>
      <c r="Y17492" s="55"/>
    </row>
    <row r="17493" spans="21:25" x14ac:dyDescent="0.2">
      <c r="U17493" s="55"/>
      <c r="V17493" s="53"/>
      <c r="W17493" s="53"/>
      <c r="X17493" s="53"/>
      <c r="Y17493" s="55"/>
    </row>
    <row r="17494" spans="21:25" x14ac:dyDescent="0.2">
      <c r="U17494" s="55"/>
      <c r="V17494" s="53"/>
      <c r="W17494" s="53"/>
      <c r="X17494" s="53"/>
      <c r="Y17494" s="55"/>
    </row>
    <row r="17495" spans="21:25" x14ac:dyDescent="0.2">
      <c r="U17495" s="55"/>
      <c r="V17495" s="53"/>
      <c r="W17495" s="53"/>
      <c r="X17495" s="53"/>
      <c r="Y17495" s="55"/>
    </row>
    <row r="17496" spans="21:25" x14ac:dyDescent="0.2">
      <c r="U17496" s="55"/>
      <c r="V17496" s="53"/>
      <c r="W17496" s="53"/>
      <c r="X17496" s="53"/>
      <c r="Y17496" s="55"/>
    </row>
    <row r="17497" spans="21:25" x14ac:dyDescent="0.2">
      <c r="U17497" s="55"/>
      <c r="V17497" s="53"/>
      <c r="W17497" s="53"/>
      <c r="X17497" s="53"/>
      <c r="Y17497" s="55"/>
    </row>
    <row r="17498" spans="21:25" x14ac:dyDescent="0.2">
      <c r="U17498" s="55"/>
      <c r="V17498" s="53"/>
      <c r="W17498" s="53"/>
      <c r="X17498" s="53"/>
      <c r="Y17498" s="55"/>
    </row>
    <row r="17499" spans="21:25" x14ac:dyDescent="0.2">
      <c r="U17499" s="55"/>
      <c r="V17499" s="53"/>
      <c r="W17499" s="53"/>
      <c r="X17499" s="53"/>
      <c r="Y17499" s="55"/>
    </row>
    <row r="17500" spans="21:25" x14ac:dyDescent="0.2">
      <c r="U17500" s="55"/>
      <c r="V17500" s="53"/>
      <c r="W17500" s="53"/>
      <c r="X17500" s="53"/>
      <c r="Y17500" s="55"/>
    </row>
    <row r="17501" spans="21:25" x14ac:dyDescent="0.2">
      <c r="U17501" s="55"/>
      <c r="V17501" s="53"/>
      <c r="W17501" s="53"/>
      <c r="X17501" s="53"/>
      <c r="Y17501" s="55"/>
    </row>
    <row r="17502" spans="21:25" x14ac:dyDescent="0.2">
      <c r="U17502" s="55"/>
      <c r="V17502" s="53"/>
      <c r="W17502" s="53"/>
      <c r="X17502" s="53"/>
      <c r="Y17502" s="55"/>
    </row>
    <row r="17503" spans="21:25" x14ac:dyDescent="0.2">
      <c r="U17503" s="55"/>
      <c r="V17503" s="53"/>
      <c r="W17503" s="53"/>
      <c r="X17503" s="53"/>
      <c r="Y17503" s="55"/>
    </row>
    <row r="17504" spans="21:25" x14ac:dyDescent="0.2">
      <c r="U17504" s="55"/>
      <c r="V17504" s="53"/>
      <c r="W17504" s="53"/>
      <c r="X17504" s="53"/>
      <c r="Y17504" s="55"/>
    </row>
    <row r="17505" spans="21:25" x14ac:dyDescent="0.2">
      <c r="U17505" s="55"/>
      <c r="V17505" s="53"/>
      <c r="W17505" s="53"/>
      <c r="X17505" s="53"/>
      <c r="Y17505" s="55"/>
    </row>
    <row r="17506" spans="21:25" x14ac:dyDescent="0.2">
      <c r="U17506" s="55"/>
      <c r="V17506" s="53"/>
      <c r="W17506" s="53"/>
      <c r="X17506" s="53"/>
      <c r="Y17506" s="55"/>
    </row>
    <row r="17507" spans="21:25" x14ac:dyDescent="0.2">
      <c r="U17507" s="55"/>
      <c r="V17507" s="53"/>
      <c r="W17507" s="53"/>
      <c r="X17507" s="53"/>
      <c r="Y17507" s="55"/>
    </row>
    <row r="17508" spans="21:25" x14ac:dyDescent="0.2">
      <c r="U17508" s="55"/>
      <c r="V17508" s="53"/>
      <c r="W17508" s="53"/>
      <c r="X17508" s="53"/>
      <c r="Y17508" s="55"/>
    </row>
    <row r="17509" spans="21:25" x14ac:dyDescent="0.2">
      <c r="U17509" s="55"/>
      <c r="V17509" s="53"/>
      <c r="W17509" s="53"/>
      <c r="X17509" s="53"/>
      <c r="Y17509" s="55"/>
    </row>
    <row r="17510" spans="21:25" x14ac:dyDescent="0.2">
      <c r="U17510" s="55"/>
      <c r="V17510" s="53"/>
      <c r="W17510" s="53"/>
      <c r="X17510" s="53"/>
      <c r="Y17510" s="55"/>
    </row>
    <row r="17511" spans="21:25" x14ac:dyDescent="0.2">
      <c r="U17511" s="55"/>
      <c r="V17511" s="53"/>
      <c r="W17511" s="53"/>
      <c r="X17511" s="53"/>
      <c r="Y17511" s="55"/>
    </row>
    <row r="17512" spans="21:25" x14ac:dyDescent="0.2">
      <c r="U17512" s="55"/>
      <c r="V17512" s="53"/>
      <c r="W17512" s="53"/>
      <c r="X17512" s="53"/>
      <c r="Y17512" s="55"/>
    </row>
    <row r="17513" spans="21:25" x14ac:dyDescent="0.2">
      <c r="U17513" s="55"/>
      <c r="V17513" s="53"/>
      <c r="W17513" s="53"/>
      <c r="X17513" s="53"/>
      <c r="Y17513" s="55"/>
    </row>
    <row r="17514" spans="21:25" x14ac:dyDescent="0.2">
      <c r="U17514" s="55"/>
      <c r="V17514" s="53"/>
      <c r="W17514" s="53"/>
      <c r="X17514" s="53"/>
      <c r="Y17514" s="55"/>
    </row>
    <row r="17515" spans="21:25" x14ac:dyDescent="0.2">
      <c r="U17515" s="55"/>
      <c r="V17515" s="53"/>
      <c r="W17515" s="53"/>
      <c r="X17515" s="53"/>
      <c r="Y17515" s="55"/>
    </row>
    <row r="17516" spans="21:25" x14ac:dyDescent="0.2">
      <c r="U17516" s="55"/>
      <c r="V17516" s="53"/>
      <c r="W17516" s="53"/>
      <c r="X17516" s="53"/>
      <c r="Y17516" s="55"/>
    </row>
    <row r="17517" spans="21:25" x14ac:dyDescent="0.2">
      <c r="U17517" s="55"/>
      <c r="V17517" s="53"/>
      <c r="W17517" s="53"/>
      <c r="X17517" s="53"/>
      <c r="Y17517" s="55"/>
    </row>
    <row r="17518" spans="21:25" x14ac:dyDescent="0.2">
      <c r="U17518" s="55"/>
      <c r="V17518" s="53"/>
      <c r="W17518" s="53"/>
      <c r="X17518" s="53"/>
      <c r="Y17518" s="55"/>
    </row>
    <row r="17519" spans="21:25" x14ac:dyDescent="0.2">
      <c r="U17519" s="55"/>
      <c r="V17519" s="53"/>
      <c r="W17519" s="53"/>
      <c r="X17519" s="53"/>
      <c r="Y17519" s="55"/>
    </row>
    <row r="17520" spans="21:25" x14ac:dyDescent="0.2">
      <c r="U17520" s="55"/>
      <c r="V17520" s="53"/>
      <c r="W17520" s="53"/>
      <c r="X17520" s="53"/>
      <c r="Y17520" s="55"/>
    </row>
    <row r="17521" spans="21:25" x14ac:dyDescent="0.2">
      <c r="U17521" s="55"/>
      <c r="V17521" s="53"/>
      <c r="W17521" s="53"/>
      <c r="X17521" s="53"/>
      <c r="Y17521" s="55"/>
    </row>
    <row r="17522" spans="21:25" x14ac:dyDescent="0.2">
      <c r="U17522" s="55"/>
      <c r="V17522" s="53"/>
      <c r="W17522" s="53"/>
      <c r="X17522" s="53"/>
      <c r="Y17522" s="55"/>
    </row>
    <row r="17523" spans="21:25" x14ac:dyDescent="0.2">
      <c r="U17523" s="55"/>
      <c r="V17523" s="53"/>
      <c r="W17523" s="53"/>
      <c r="X17523" s="53"/>
      <c r="Y17523" s="55"/>
    </row>
    <row r="17524" spans="21:25" x14ac:dyDescent="0.2">
      <c r="U17524" s="55"/>
      <c r="V17524" s="53"/>
      <c r="W17524" s="53"/>
      <c r="X17524" s="53"/>
      <c r="Y17524" s="55"/>
    </row>
    <row r="17525" spans="21:25" x14ac:dyDescent="0.2">
      <c r="U17525" s="55"/>
      <c r="V17525" s="53"/>
      <c r="W17525" s="53"/>
      <c r="X17525" s="53"/>
      <c r="Y17525" s="55"/>
    </row>
    <row r="17526" spans="21:25" x14ac:dyDescent="0.2">
      <c r="U17526" s="55"/>
      <c r="V17526" s="53"/>
      <c r="W17526" s="53"/>
      <c r="X17526" s="53"/>
      <c r="Y17526" s="55"/>
    </row>
    <row r="17527" spans="21:25" x14ac:dyDescent="0.2">
      <c r="U17527" s="55"/>
      <c r="V17527" s="53"/>
      <c r="W17527" s="53"/>
      <c r="X17527" s="53"/>
      <c r="Y17527" s="55"/>
    </row>
    <row r="17528" spans="21:25" x14ac:dyDescent="0.2">
      <c r="U17528" s="55"/>
      <c r="V17528" s="53"/>
      <c r="W17528" s="53"/>
      <c r="X17528" s="53"/>
      <c r="Y17528" s="55"/>
    </row>
    <row r="17529" spans="21:25" x14ac:dyDescent="0.2">
      <c r="U17529" s="55"/>
      <c r="V17529" s="53"/>
      <c r="W17529" s="53"/>
      <c r="X17529" s="53"/>
      <c r="Y17529" s="55"/>
    </row>
    <row r="17530" spans="21:25" x14ac:dyDescent="0.2">
      <c r="U17530" s="55"/>
      <c r="V17530" s="53"/>
      <c r="W17530" s="53"/>
      <c r="X17530" s="53"/>
      <c r="Y17530" s="55"/>
    </row>
    <row r="17531" spans="21:25" x14ac:dyDescent="0.2">
      <c r="U17531" s="55"/>
      <c r="V17531" s="53"/>
      <c r="W17531" s="53"/>
      <c r="X17531" s="53"/>
      <c r="Y17531" s="55"/>
    </row>
    <row r="17532" spans="21:25" x14ac:dyDescent="0.2">
      <c r="U17532" s="55"/>
      <c r="V17532" s="53"/>
      <c r="W17532" s="53"/>
      <c r="X17532" s="53"/>
      <c r="Y17532" s="55"/>
    </row>
    <row r="17533" spans="21:25" x14ac:dyDescent="0.2">
      <c r="U17533" s="55"/>
      <c r="V17533" s="53"/>
      <c r="W17533" s="53"/>
      <c r="X17533" s="53"/>
      <c r="Y17533" s="55"/>
    </row>
    <row r="17534" spans="21:25" x14ac:dyDescent="0.2">
      <c r="U17534" s="55"/>
      <c r="V17534" s="53"/>
      <c r="W17534" s="53"/>
      <c r="X17534" s="53"/>
      <c r="Y17534" s="55"/>
    </row>
    <row r="17535" spans="21:25" x14ac:dyDescent="0.2">
      <c r="U17535" s="55"/>
      <c r="V17535" s="53"/>
      <c r="W17535" s="53"/>
      <c r="X17535" s="53"/>
      <c r="Y17535" s="55"/>
    </row>
    <row r="17536" spans="21:25" x14ac:dyDescent="0.2">
      <c r="U17536" s="55"/>
      <c r="V17536" s="53"/>
      <c r="W17536" s="53"/>
      <c r="X17536" s="53"/>
      <c r="Y17536" s="55"/>
    </row>
    <row r="17537" spans="21:25" x14ac:dyDescent="0.2">
      <c r="U17537" s="55"/>
      <c r="V17537" s="53"/>
      <c r="W17537" s="53"/>
      <c r="X17537" s="53"/>
      <c r="Y17537" s="55"/>
    </row>
    <row r="17538" spans="21:25" x14ac:dyDescent="0.2">
      <c r="U17538" s="55"/>
      <c r="V17538" s="53"/>
      <c r="W17538" s="53"/>
      <c r="X17538" s="53"/>
      <c r="Y17538" s="55"/>
    </row>
    <row r="17539" spans="21:25" x14ac:dyDescent="0.2">
      <c r="U17539" s="55"/>
      <c r="V17539" s="53"/>
      <c r="W17539" s="53"/>
      <c r="X17539" s="53"/>
      <c r="Y17539" s="55"/>
    </row>
    <row r="17540" spans="21:25" x14ac:dyDescent="0.2">
      <c r="U17540" s="55"/>
      <c r="V17540" s="53"/>
      <c r="W17540" s="53"/>
      <c r="X17540" s="53"/>
      <c r="Y17540" s="55"/>
    </row>
    <row r="17541" spans="21:25" x14ac:dyDescent="0.2">
      <c r="U17541" s="55"/>
      <c r="V17541" s="53"/>
      <c r="W17541" s="53"/>
      <c r="X17541" s="53"/>
      <c r="Y17541" s="55"/>
    </row>
    <row r="17542" spans="21:25" x14ac:dyDescent="0.2">
      <c r="U17542" s="55"/>
      <c r="V17542" s="53"/>
      <c r="W17542" s="53"/>
      <c r="X17542" s="53"/>
      <c r="Y17542" s="55"/>
    </row>
    <row r="17543" spans="21:25" x14ac:dyDescent="0.2">
      <c r="U17543" s="55"/>
      <c r="V17543" s="53"/>
      <c r="W17543" s="53"/>
      <c r="X17543" s="53"/>
      <c r="Y17543" s="55"/>
    </row>
    <row r="17544" spans="21:25" x14ac:dyDescent="0.2">
      <c r="U17544" s="55"/>
      <c r="V17544" s="53"/>
      <c r="W17544" s="53"/>
      <c r="X17544" s="53"/>
      <c r="Y17544" s="55"/>
    </row>
    <row r="17545" spans="21:25" x14ac:dyDescent="0.2">
      <c r="U17545" s="55"/>
      <c r="V17545" s="53"/>
      <c r="W17545" s="53"/>
      <c r="X17545" s="53"/>
      <c r="Y17545" s="55"/>
    </row>
    <row r="17546" spans="21:25" x14ac:dyDescent="0.2">
      <c r="U17546" s="55"/>
      <c r="V17546" s="53"/>
      <c r="W17546" s="53"/>
      <c r="X17546" s="53"/>
      <c r="Y17546" s="55"/>
    </row>
    <row r="17547" spans="21:25" x14ac:dyDescent="0.2">
      <c r="U17547" s="55"/>
      <c r="V17547" s="53"/>
      <c r="W17547" s="53"/>
      <c r="X17547" s="53"/>
      <c r="Y17547" s="55"/>
    </row>
    <row r="17548" spans="21:25" x14ac:dyDescent="0.2">
      <c r="U17548" s="55"/>
      <c r="V17548" s="53"/>
      <c r="W17548" s="53"/>
      <c r="X17548" s="53"/>
      <c r="Y17548" s="55"/>
    </row>
    <row r="17549" spans="21:25" x14ac:dyDescent="0.2">
      <c r="U17549" s="55"/>
      <c r="V17549" s="53"/>
      <c r="W17549" s="53"/>
      <c r="X17549" s="53"/>
      <c r="Y17549" s="55"/>
    </row>
    <row r="17550" spans="21:25" x14ac:dyDescent="0.2">
      <c r="U17550" s="55"/>
      <c r="V17550" s="53"/>
      <c r="W17550" s="53"/>
      <c r="X17550" s="53"/>
      <c r="Y17550" s="55"/>
    </row>
    <row r="17551" spans="21:25" x14ac:dyDescent="0.2">
      <c r="U17551" s="55"/>
      <c r="V17551" s="53"/>
      <c r="W17551" s="53"/>
      <c r="X17551" s="53"/>
      <c r="Y17551" s="55"/>
    </row>
    <row r="17552" spans="21:25" x14ac:dyDescent="0.2">
      <c r="U17552" s="55"/>
      <c r="V17552" s="53"/>
      <c r="W17552" s="53"/>
      <c r="X17552" s="53"/>
      <c r="Y17552" s="55"/>
    </row>
    <row r="17553" spans="21:25" x14ac:dyDescent="0.2">
      <c r="U17553" s="55"/>
      <c r="V17553" s="53"/>
      <c r="W17553" s="53"/>
      <c r="X17553" s="53"/>
      <c r="Y17553" s="55"/>
    </row>
    <row r="17554" spans="21:25" x14ac:dyDescent="0.2">
      <c r="U17554" s="55"/>
      <c r="V17554" s="53"/>
      <c r="W17554" s="53"/>
      <c r="X17554" s="53"/>
      <c r="Y17554" s="55"/>
    </row>
    <row r="17555" spans="21:25" x14ac:dyDescent="0.2">
      <c r="U17555" s="55"/>
      <c r="V17555" s="53"/>
      <c r="W17555" s="53"/>
      <c r="X17555" s="53"/>
      <c r="Y17555" s="55"/>
    </row>
    <row r="17556" spans="21:25" x14ac:dyDescent="0.2">
      <c r="U17556" s="55"/>
      <c r="V17556" s="53"/>
      <c r="W17556" s="53"/>
      <c r="X17556" s="53"/>
      <c r="Y17556" s="55"/>
    </row>
    <row r="17557" spans="21:25" x14ac:dyDescent="0.2">
      <c r="U17557" s="55"/>
      <c r="V17557" s="53"/>
      <c r="W17557" s="53"/>
      <c r="X17557" s="53"/>
      <c r="Y17557" s="55"/>
    </row>
    <row r="17558" spans="21:25" x14ac:dyDescent="0.2">
      <c r="U17558" s="55"/>
      <c r="V17558" s="53"/>
      <c r="W17558" s="53"/>
      <c r="X17558" s="53"/>
      <c r="Y17558" s="55"/>
    </row>
    <row r="17559" spans="21:25" x14ac:dyDescent="0.2">
      <c r="U17559" s="55"/>
      <c r="V17559" s="53"/>
      <c r="W17559" s="53"/>
      <c r="X17559" s="53"/>
      <c r="Y17559" s="55"/>
    </row>
    <row r="17560" spans="21:25" x14ac:dyDescent="0.2">
      <c r="U17560" s="55"/>
      <c r="V17560" s="53"/>
      <c r="W17560" s="53"/>
      <c r="X17560" s="53"/>
      <c r="Y17560" s="55"/>
    </row>
    <row r="17561" spans="21:25" x14ac:dyDescent="0.2">
      <c r="U17561" s="55"/>
      <c r="V17561" s="53"/>
      <c r="W17561" s="53"/>
      <c r="X17561" s="53"/>
      <c r="Y17561" s="55"/>
    </row>
    <row r="17562" spans="21:25" x14ac:dyDescent="0.2">
      <c r="U17562" s="55"/>
      <c r="V17562" s="53"/>
      <c r="W17562" s="53"/>
      <c r="X17562" s="53"/>
      <c r="Y17562" s="55"/>
    </row>
    <row r="17563" spans="21:25" x14ac:dyDescent="0.2">
      <c r="U17563" s="55"/>
      <c r="V17563" s="53"/>
      <c r="W17563" s="53"/>
      <c r="X17563" s="53"/>
      <c r="Y17563" s="55"/>
    </row>
    <row r="17564" spans="21:25" x14ac:dyDescent="0.2">
      <c r="U17564" s="55"/>
      <c r="V17564" s="53"/>
      <c r="W17564" s="53"/>
      <c r="X17564" s="53"/>
      <c r="Y17564" s="55"/>
    </row>
    <row r="17565" spans="21:25" x14ac:dyDescent="0.2">
      <c r="U17565" s="55"/>
      <c r="V17565" s="53"/>
      <c r="W17565" s="53"/>
      <c r="X17565" s="53"/>
      <c r="Y17565" s="55"/>
    </row>
    <row r="17566" spans="21:25" x14ac:dyDescent="0.2">
      <c r="U17566" s="55"/>
      <c r="V17566" s="53"/>
      <c r="W17566" s="53"/>
      <c r="X17566" s="53"/>
      <c r="Y17566" s="55"/>
    </row>
    <row r="17567" spans="21:25" x14ac:dyDescent="0.2">
      <c r="U17567" s="55"/>
      <c r="V17567" s="53"/>
      <c r="W17567" s="53"/>
      <c r="X17567" s="53"/>
      <c r="Y17567" s="55"/>
    </row>
    <row r="17568" spans="21:25" x14ac:dyDescent="0.2">
      <c r="U17568" s="55"/>
      <c r="V17568" s="53"/>
      <c r="W17568" s="53"/>
      <c r="X17568" s="53"/>
      <c r="Y17568" s="55"/>
    </row>
    <row r="17569" spans="21:25" x14ac:dyDescent="0.2">
      <c r="U17569" s="55"/>
      <c r="V17569" s="53"/>
      <c r="W17569" s="53"/>
      <c r="X17569" s="53"/>
      <c r="Y17569" s="55"/>
    </row>
    <row r="17570" spans="21:25" x14ac:dyDescent="0.2">
      <c r="U17570" s="55"/>
      <c r="V17570" s="53"/>
      <c r="W17570" s="53"/>
      <c r="X17570" s="53"/>
      <c r="Y17570" s="55"/>
    </row>
    <row r="17571" spans="21:25" x14ac:dyDescent="0.2">
      <c r="U17571" s="55"/>
      <c r="V17571" s="53"/>
      <c r="W17571" s="53"/>
      <c r="X17571" s="53"/>
      <c r="Y17571" s="55"/>
    </row>
    <row r="17572" spans="21:25" x14ac:dyDescent="0.2">
      <c r="U17572" s="55"/>
      <c r="V17572" s="53"/>
      <c r="W17572" s="53"/>
      <c r="X17572" s="53"/>
      <c r="Y17572" s="55"/>
    </row>
    <row r="17573" spans="21:25" x14ac:dyDescent="0.2">
      <c r="U17573" s="55"/>
      <c r="V17573" s="53"/>
      <c r="W17573" s="53"/>
      <c r="X17573" s="53"/>
      <c r="Y17573" s="55"/>
    </row>
    <row r="17574" spans="21:25" x14ac:dyDescent="0.2">
      <c r="U17574" s="55"/>
      <c r="V17574" s="53"/>
      <c r="W17574" s="53"/>
      <c r="X17574" s="53"/>
      <c r="Y17574" s="55"/>
    </row>
    <row r="17575" spans="21:25" x14ac:dyDescent="0.2">
      <c r="U17575" s="55"/>
      <c r="V17575" s="53"/>
      <c r="W17575" s="53"/>
      <c r="X17575" s="53"/>
      <c r="Y17575" s="55"/>
    </row>
    <row r="17576" spans="21:25" x14ac:dyDescent="0.2">
      <c r="U17576" s="55"/>
      <c r="V17576" s="53"/>
      <c r="W17576" s="53"/>
      <c r="X17576" s="53"/>
      <c r="Y17576" s="55"/>
    </row>
    <row r="17577" spans="21:25" x14ac:dyDescent="0.2">
      <c r="U17577" s="55"/>
      <c r="V17577" s="53"/>
      <c r="W17577" s="53"/>
      <c r="X17577" s="53"/>
      <c r="Y17577" s="55"/>
    </row>
    <row r="17578" spans="21:25" x14ac:dyDescent="0.2">
      <c r="U17578" s="55"/>
      <c r="V17578" s="53"/>
      <c r="W17578" s="53"/>
      <c r="X17578" s="53"/>
      <c r="Y17578" s="55"/>
    </row>
    <row r="17579" spans="21:25" x14ac:dyDescent="0.2">
      <c r="U17579" s="55"/>
      <c r="V17579" s="53"/>
      <c r="W17579" s="53"/>
      <c r="X17579" s="53"/>
      <c r="Y17579" s="55"/>
    </row>
    <row r="17580" spans="21:25" x14ac:dyDescent="0.2">
      <c r="U17580" s="55"/>
      <c r="V17580" s="53"/>
      <c r="W17580" s="53"/>
      <c r="X17580" s="53"/>
      <c r="Y17580" s="55"/>
    </row>
    <row r="17581" spans="21:25" x14ac:dyDescent="0.2">
      <c r="U17581" s="55"/>
      <c r="V17581" s="53"/>
      <c r="W17581" s="53"/>
      <c r="X17581" s="53"/>
      <c r="Y17581" s="55"/>
    </row>
    <row r="17582" spans="21:25" x14ac:dyDescent="0.2">
      <c r="U17582" s="55"/>
      <c r="V17582" s="53"/>
      <c r="W17582" s="53"/>
      <c r="X17582" s="53"/>
      <c r="Y17582" s="55"/>
    </row>
    <row r="17583" spans="21:25" x14ac:dyDescent="0.2">
      <c r="U17583" s="55"/>
      <c r="V17583" s="53"/>
      <c r="W17583" s="53"/>
      <c r="X17583" s="53"/>
      <c r="Y17583" s="55"/>
    </row>
    <row r="17584" spans="21:25" x14ac:dyDescent="0.2">
      <c r="U17584" s="55"/>
      <c r="V17584" s="53"/>
      <c r="W17584" s="53"/>
      <c r="X17584" s="53"/>
      <c r="Y17584" s="55"/>
    </row>
    <row r="17585" spans="21:25" x14ac:dyDescent="0.2">
      <c r="U17585" s="55"/>
      <c r="V17585" s="53"/>
      <c r="W17585" s="53"/>
      <c r="X17585" s="53"/>
      <c r="Y17585" s="55"/>
    </row>
    <row r="17586" spans="21:25" x14ac:dyDescent="0.2">
      <c r="U17586" s="55"/>
      <c r="V17586" s="53"/>
      <c r="W17586" s="53"/>
      <c r="X17586" s="53"/>
      <c r="Y17586" s="55"/>
    </row>
    <row r="17587" spans="21:25" x14ac:dyDescent="0.2">
      <c r="U17587" s="55"/>
      <c r="V17587" s="53"/>
      <c r="W17587" s="53"/>
      <c r="X17587" s="53"/>
      <c r="Y17587" s="55"/>
    </row>
    <row r="17588" spans="21:25" x14ac:dyDescent="0.2">
      <c r="U17588" s="55"/>
      <c r="V17588" s="53"/>
      <c r="W17588" s="53"/>
      <c r="X17588" s="53"/>
      <c r="Y17588" s="55"/>
    </row>
    <row r="17589" spans="21:25" x14ac:dyDescent="0.2">
      <c r="U17589" s="55"/>
      <c r="V17589" s="53"/>
      <c r="W17589" s="53"/>
      <c r="X17589" s="53"/>
      <c r="Y17589" s="55"/>
    </row>
    <row r="17590" spans="21:25" x14ac:dyDescent="0.2">
      <c r="U17590" s="55"/>
      <c r="V17590" s="53"/>
      <c r="W17590" s="53"/>
      <c r="X17590" s="53"/>
      <c r="Y17590" s="55"/>
    </row>
    <row r="17591" spans="21:25" x14ac:dyDescent="0.2">
      <c r="U17591" s="55"/>
      <c r="V17591" s="53"/>
      <c r="W17591" s="53"/>
      <c r="X17591" s="53"/>
      <c r="Y17591" s="55"/>
    </row>
    <row r="17592" spans="21:25" x14ac:dyDescent="0.2">
      <c r="U17592" s="55"/>
      <c r="V17592" s="53"/>
      <c r="W17592" s="53"/>
      <c r="X17592" s="53"/>
      <c r="Y17592" s="55"/>
    </row>
    <row r="17593" spans="21:25" x14ac:dyDescent="0.2">
      <c r="U17593" s="55"/>
      <c r="V17593" s="53"/>
      <c r="W17593" s="53"/>
      <c r="X17593" s="53"/>
      <c r="Y17593" s="55"/>
    </row>
    <row r="17594" spans="21:25" x14ac:dyDescent="0.2">
      <c r="U17594" s="55"/>
      <c r="V17594" s="53"/>
      <c r="W17594" s="53"/>
      <c r="X17594" s="53"/>
      <c r="Y17594" s="55"/>
    </row>
    <row r="17595" spans="21:25" x14ac:dyDescent="0.2">
      <c r="U17595" s="55"/>
      <c r="V17595" s="53"/>
      <c r="W17595" s="53"/>
      <c r="X17595" s="53"/>
      <c r="Y17595" s="55"/>
    </row>
    <row r="17596" spans="21:25" x14ac:dyDescent="0.2">
      <c r="U17596" s="55"/>
      <c r="V17596" s="53"/>
      <c r="W17596" s="53"/>
      <c r="X17596" s="53"/>
      <c r="Y17596" s="55"/>
    </row>
    <row r="17597" spans="21:25" x14ac:dyDescent="0.2">
      <c r="U17597" s="55"/>
      <c r="V17597" s="53"/>
      <c r="W17597" s="53"/>
      <c r="X17597" s="53"/>
      <c r="Y17597" s="55"/>
    </row>
    <row r="17598" spans="21:25" x14ac:dyDescent="0.2">
      <c r="U17598" s="55"/>
      <c r="V17598" s="53"/>
      <c r="W17598" s="53"/>
      <c r="X17598" s="53"/>
      <c r="Y17598" s="55"/>
    </row>
    <row r="17599" spans="21:25" x14ac:dyDescent="0.2">
      <c r="U17599" s="55"/>
      <c r="V17599" s="53"/>
      <c r="W17599" s="53"/>
      <c r="X17599" s="53"/>
      <c r="Y17599" s="55"/>
    </row>
    <row r="17600" spans="21:25" x14ac:dyDescent="0.2">
      <c r="U17600" s="55"/>
      <c r="V17600" s="53"/>
      <c r="W17600" s="53"/>
      <c r="X17600" s="53"/>
      <c r="Y17600" s="55"/>
    </row>
    <row r="17601" spans="21:25" x14ac:dyDescent="0.2">
      <c r="U17601" s="55"/>
      <c r="V17601" s="53"/>
      <c r="W17601" s="53"/>
      <c r="X17601" s="53"/>
      <c r="Y17601" s="55"/>
    </row>
    <row r="17602" spans="21:25" x14ac:dyDescent="0.2">
      <c r="U17602" s="55"/>
      <c r="V17602" s="53"/>
      <c r="W17602" s="53"/>
      <c r="X17602" s="53"/>
      <c r="Y17602" s="55"/>
    </row>
    <row r="17603" spans="21:25" x14ac:dyDescent="0.2">
      <c r="U17603" s="55"/>
      <c r="V17603" s="53"/>
      <c r="W17603" s="53"/>
      <c r="X17603" s="53"/>
      <c r="Y17603" s="55"/>
    </row>
    <row r="17604" spans="21:25" x14ac:dyDescent="0.2">
      <c r="U17604" s="55"/>
      <c r="V17604" s="53"/>
      <c r="W17604" s="53"/>
      <c r="X17604" s="53"/>
      <c r="Y17604" s="55"/>
    </row>
    <row r="17605" spans="21:25" x14ac:dyDescent="0.2">
      <c r="U17605" s="55"/>
      <c r="V17605" s="53"/>
      <c r="W17605" s="53"/>
      <c r="X17605" s="53"/>
      <c r="Y17605" s="55"/>
    </row>
    <row r="17606" spans="21:25" x14ac:dyDescent="0.2">
      <c r="U17606" s="55"/>
      <c r="V17606" s="53"/>
      <c r="W17606" s="53"/>
      <c r="X17606" s="53"/>
      <c r="Y17606" s="55"/>
    </row>
    <row r="17607" spans="21:25" x14ac:dyDescent="0.2">
      <c r="U17607" s="55"/>
      <c r="V17607" s="53"/>
      <c r="W17607" s="53"/>
      <c r="X17607" s="53"/>
      <c r="Y17607" s="55"/>
    </row>
    <row r="17608" spans="21:25" x14ac:dyDescent="0.2">
      <c r="U17608" s="55"/>
      <c r="V17608" s="53"/>
      <c r="W17608" s="53"/>
      <c r="X17608" s="53"/>
      <c r="Y17608" s="55"/>
    </row>
    <row r="17609" spans="21:25" x14ac:dyDescent="0.2">
      <c r="U17609" s="55"/>
      <c r="V17609" s="53"/>
      <c r="W17609" s="53"/>
      <c r="X17609" s="53"/>
      <c r="Y17609" s="55"/>
    </row>
    <row r="17610" spans="21:25" x14ac:dyDescent="0.2">
      <c r="U17610" s="55"/>
      <c r="V17610" s="53"/>
      <c r="W17610" s="53"/>
      <c r="X17610" s="53"/>
      <c r="Y17610" s="55"/>
    </row>
    <row r="17611" spans="21:25" x14ac:dyDescent="0.2">
      <c r="U17611" s="55"/>
      <c r="V17611" s="53"/>
      <c r="W17611" s="53"/>
      <c r="X17611" s="53"/>
      <c r="Y17611" s="55"/>
    </row>
    <row r="17612" spans="21:25" x14ac:dyDescent="0.2">
      <c r="U17612" s="55"/>
      <c r="V17612" s="53"/>
      <c r="W17612" s="53"/>
      <c r="X17612" s="53"/>
      <c r="Y17612" s="55"/>
    </row>
    <row r="17613" spans="21:25" x14ac:dyDescent="0.2">
      <c r="U17613" s="55"/>
      <c r="V17613" s="53"/>
      <c r="W17613" s="53"/>
      <c r="X17613" s="53"/>
      <c r="Y17613" s="55"/>
    </row>
    <row r="17614" spans="21:25" x14ac:dyDescent="0.2">
      <c r="U17614" s="55"/>
      <c r="V17614" s="53"/>
      <c r="W17614" s="53"/>
      <c r="X17614" s="53"/>
      <c r="Y17614" s="55"/>
    </row>
    <row r="17615" spans="21:25" x14ac:dyDescent="0.2">
      <c r="U17615" s="55"/>
      <c r="V17615" s="53"/>
      <c r="W17615" s="53"/>
      <c r="X17615" s="53"/>
      <c r="Y17615" s="55"/>
    </row>
    <row r="17616" spans="21:25" x14ac:dyDescent="0.2">
      <c r="U17616" s="55"/>
      <c r="V17616" s="53"/>
      <c r="W17616" s="53"/>
      <c r="X17616" s="53"/>
      <c r="Y17616" s="55"/>
    </row>
    <row r="17617" spans="21:25" x14ac:dyDescent="0.2">
      <c r="U17617" s="55"/>
      <c r="V17617" s="53"/>
      <c r="W17617" s="53"/>
      <c r="X17617" s="53"/>
      <c r="Y17617" s="55"/>
    </row>
    <row r="17618" spans="21:25" x14ac:dyDescent="0.2">
      <c r="U17618" s="55"/>
      <c r="V17618" s="53"/>
      <c r="W17618" s="53"/>
      <c r="X17618" s="53"/>
      <c r="Y17618" s="55"/>
    </row>
    <row r="17619" spans="21:25" x14ac:dyDescent="0.2">
      <c r="U17619" s="55"/>
      <c r="V17619" s="53"/>
      <c r="W17619" s="53"/>
      <c r="X17619" s="53"/>
      <c r="Y17619" s="55"/>
    </row>
    <row r="17620" spans="21:25" x14ac:dyDescent="0.2">
      <c r="U17620" s="55"/>
      <c r="V17620" s="53"/>
      <c r="W17620" s="53"/>
      <c r="X17620" s="53"/>
      <c r="Y17620" s="55"/>
    </row>
    <row r="17621" spans="21:25" x14ac:dyDescent="0.2">
      <c r="U17621" s="55"/>
      <c r="V17621" s="53"/>
      <c r="W17621" s="53"/>
      <c r="X17621" s="53"/>
      <c r="Y17621" s="55"/>
    </row>
    <row r="17622" spans="21:25" x14ac:dyDescent="0.2">
      <c r="U17622" s="55"/>
      <c r="V17622" s="53"/>
      <c r="W17622" s="53"/>
      <c r="X17622" s="53"/>
      <c r="Y17622" s="55"/>
    </row>
    <row r="17623" spans="21:25" x14ac:dyDescent="0.2">
      <c r="U17623" s="55"/>
      <c r="V17623" s="53"/>
      <c r="W17623" s="53"/>
      <c r="X17623" s="53"/>
      <c r="Y17623" s="55"/>
    </row>
    <row r="17624" spans="21:25" x14ac:dyDescent="0.2">
      <c r="U17624" s="55"/>
      <c r="V17624" s="53"/>
      <c r="W17624" s="53"/>
      <c r="X17624" s="53"/>
      <c r="Y17624" s="55"/>
    </row>
    <row r="17625" spans="21:25" x14ac:dyDescent="0.2">
      <c r="U17625" s="55"/>
      <c r="V17625" s="53"/>
      <c r="W17625" s="53"/>
      <c r="X17625" s="53"/>
      <c r="Y17625" s="55"/>
    </row>
    <row r="17626" spans="21:25" x14ac:dyDescent="0.2">
      <c r="U17626" s="55"/>
      <c r="V17626" s="53"/>
      <c r="W17626" s="53"/>
      <c r="X17626" s="53"/>
      <c r="Y17626" s="55"/>
    </row>
    <row r="17627" spans="21:25" x14ac:dyDescent="0.2">
      <c r="U17627" s="55"/>
      <c r="V17627" s="53"/>
      <c r="W17627" s="53"/>
      <c r="X17627" s="53"/>
      <c r="Y17627" s="55"/>
    </row>
    <row r="17628" spans="21:25" x14ac:dyDescent="0.2">
      <c r="U17628" s="55"/>
      <c r="V17628" s="53"/>
      <c r="W17628" s="53"/>
      <c r="X17628" s="53"/>
      <c r="Y17628" s="55"/>
    </row>
    <row r="17629" spans="21:25" x14ac:dyDescent="0.2">
      <c r="U17629" s="55"/>
      <c r="V17629" s="53"/>
      <c r="W17629" s="53"/>
      <c r="X17629" s="53"/>
      <c r="Y17629" s="55"/>
    </row>
    <row r="17630" spans="21:25" x14ac:dyDescent="0.2">
      <c r="U17630" s="55"/>
      <c r="V17630" s="53"/>
      <c r="W17630" s="53"/>
      <c r="X17630" s="53"/>
      <c r="Y17630" s="55"/>
    </row>
    <row r="17631" spans="21:25" x14ac:dyDescent="0.2">
      <c r="U17631" s="55"/>
      <c r="V17631" s="53"/>
      <c r="W17631" s="53"/>
      <c r="X17631" s="53"/>
      <c r="Y17631" s="55"/>
    </row>
    <row r="17632" spans="21:25" x14ac:dyDescent="0.2">
      <c r="U17632" s="55"/>
      <c r="V17632" s="53"/>
      <c r="W17632" s="53"/>
      <c r="X17632" s="53"/>
      <c r="Y17632" s="55"/>
    </row>
    <row r="17633" spans="21:25" x14ac:dyDescent="0.2">
      <c r="U17633" s="55"/>
      <c r="V17633" s="53"/>
      <c r="W17633" s="53"/>
      <c r="X17633" s="53"/>
      <c r="Y17633" s="55"/>
    </row>
    <row r="17634" spans="21:25" x14ac:dyDescent="0.2">
      <c r="U17634" s="55"/>
      <c r="V17634" s="53"/>
      <c r="W17634" s="53"/>
      <c r="X17634" s="53"/>
      <c r="Y17634" s="55"/>
    </row>
    <row r="17635" spans="21:25" x14ac:dyDescent="0.2">
      <c r="U17635" s="55"/>
      <c r="V17635" s="53"/>
      <c r="W17635" s="53"/>
      <c r="X17635" s="53"/>
      <c r="Y17635" s="55"/>
    </row>
    <row r="17636" spans="21:25" x14ac:dyDescent="0.2">
      <c r="U17636" s="55"/>
      <c r="V17636" s="53"/>
      <c r="W17636" s="53"/>
      <c r="X17636" s="53"/>
      <c r="Y17636" s="55"/>
    </row>
    <row r="17637" spans="21:25" x14ac:dyDescent="0.2">
      <c r="U17637" s="55"/>
      <c r="V17637" s="53"/>
      <c r="W17637" s="53"/>
      <c r="X17637" s="53"/>
      <c r="Y17637" s="55"/>
    </row>
    <row r="17638" spans="21:25" x14ac:dyDescent="0.2">
      <c r="U17638" s="55"/>
      <c r="V17638" s="53"/>
      <c r="W17638" s="53"/>
      <c r="X17638" s="53"/>
      <c r="Y17638" s="55"/>
    </row>
    <row r="17639" spans="21:25" x14ac:dyDescent="0.2">
      <c r="U17639" s="55"/>
      <c r="V17639" s="53"/>
      <c r="W17639" s="53"/>
      <c r="X17639" s="53"/>
      <c r="Y17639" s="55"/>
    </row>
    <row r="17640" spans="21:25" x14ac:dyDescent="0.2">
      <c r="U17640" s="55"/>
      <c r="V17640" s="53"/>
      <c r="W17640" s="53"/>
      <c r="X17640" s="53"/>
      <c r="Y17640" s="55"/>
    </row>
    <row r="17641" spans="21:25" x14ac:dyDescent="0.2">
      <c r="U17641" s="55"/>
      <c r="V17641" s="53"/>
      <c r="W17641" s="53"/>
      <c r="X17641" s="53"/>
      <c r="Y17641" s="55"/>
    </row>
    <row r="17642" spans="21:25" x14ac:dyDescent="0.2">
      <c r="U17642" s="55"/>
      <c r="V17642" s="53"/>
      <c r="W17642" s="53"/>
      <c r="X17642" s="53"/>
      <c r="Y17642" s="55"/>
    </row>
    <row r="17643" spans="21:25" x14ac:dyDescent="0.2">
      <c r="U17643" s="55"/>
      <c r="V17643" s="53"/>
      <c r="W17643" s="53"/>
      <c r="X17643" s="53"/>
      <c r="Y17643" s="55"/>
    </row>
    <row r="17644" spans="21:25" x14ac:dyDescent="0.2">
      <c r="U17644" s="55"/>
      <c r="V17644" s="53"/>
      <c r="W17644" s="53"/>
      <c r="X17644" s="53"/>
      <c r="Y17644" s="55"/>
    </row>
    <row r="17645" spans="21:25" x14ac:dyDescent="0.2">
      <c r="U17645" s="55"/>
      <c r="V17645" s="53"/>
      <c r="W17645" s="53"/>
      <c r="X17645" s="53"/>
      <c r="Y17645" s="55"/>
    </row>
    <row r="17646" spans="21:25" x14ac:dyDescent="0.2">
      <c r="U17646" s="55"/>
      <c r="V17646" s="53"/>
      <c r="W17646" s="53"/>
      <c r="X17646" s="53"/>
      <c r="Y17646" s="55"/>
    </row>
    <row r="17647" spans="21:25" x14ac:dyDescent="0.2">
      <c r="U17647" s="55"/>
      <c r="V17647" s="53"/>
      <c r="W17647" s="53"/>
      <c r="X17647" s="53"/>
      <c r="Y17647" s="55"/>
    </row>
    <row r="17648" spans="21:25" x14ac:dyDescent="0.2">
      <c r="U17648" s="55"/>
      <c r="V17648" s="53"/>
      <c r="W17648" s="53"/>
      <c r="X17648" s="53"/>
      <c r="Y17648" s="55"/>
    </row>
    <row r="17649" spans="21:25" x14ac:dyDescent="0.2">
      <c r="U17649" s="55"/>
      <c r="V17649" s="53"/>
      <c r="W17649" s="53"/>
      <c r="X17649" s="53"/>
      <c r="Y17649" s="55"/>
    </row>
    <row r="17650" spans="21:25" x14ac:dyDescent="0.2">
      <c r="U17650" s="55"/>
      <c r="V17650" s="53"/>
      <c r="W17650" s="53"/>
      <c r="X17650" s="53"/>
      <c r="Y17650" s="55"/>
    </row>
    <row r="17651" spans="21:25" x14ac:dyDescent="0.2">
      <c r="U17651" s="55"/>
      <c r="V17651" s="53"/>
      <c r="W17651" s="53"/>
      <c r="X17651" s="53"/>
      <c r="Y17651" s="55"/>
    </row>
    <row r="17652" spans="21:25" x14ac:dyDescent="0.2">
      <c r="U17652" s="55"/>
      <c r="V17652" s="53"/>
      <c r="W17652" s="53"/>
      <c r="X17652" s="53"/>
      <c r="Y17652" s="55"/>
    </row>
    <row r="17653" spans="21:25" x14ac:dyDescent="0.2">
      <c r="U17653" s="55"/>
      <c r="V17653" s="53"/>
      <c r="W17653" s="53"/>
      <c r="X17653" s="53"/>
      <c r="Y17653" s="55"/>
    </row>
    <row r="17654" spans="21:25" x14ac:dyDescent="0.2">
      <c r="U17654" s="55"/>
      <c r="V17654" s="53"/>
      <c r="W17654" s="53"/>
      <c r="X17654" s="53"/>
      <c r="Y17654" s="55"/>
    </row>
    <row r="17655" spans="21:25" x14ac:dyDescent="0.2">
      <c r="U17655" s="55"/>
      <c r="V17655" s="53"/>
      <c r="W17655" s="53"/>
      <c r="X17655" s="53"/>
      <c r="Y17655" s="55"/>
    </row>
    <row r="17656" spans="21:25" x14ac:dyDescent="0.2">
      <c r="U17656" s="55"/>
      <c r="V17656" s="53"/>
      <c r="W17656" s="53"/>
      <c r="X17656" s="53"/>
      <c r="Y17656" s="55"/>
    </row>
    <row r="17657" spans="21:25" x14ac:dyDescent="0.2">
      <c r="U17657" s="55"/>
      <c r="V17657" s="53"/>
      <c r="W17657" s="53"/>
      <c r="X17657" s="53"/>
      <c r="Y17657" s="55"/>
    </row>
    <row r="17658" spans="21:25" x14ac:dyDescent="0.2">
      <c r="U17658" s="55"/>
      <c r="V17658" s="53"/>
      <c r="W17658" s="53"/>
      <c r="X17658" s="53"/>
      <c r="Y17658" s="55"/>
    </row>
    <row r="17659" spans="21:25" x14ac:dyDescent="0.2">
      <c r="U17659" s="55"/>
      <c r="V17659" s="53"/>
      <c r="W17659" s="53"/>
      <c r="X17659" s="53"/>
      <c r="Y17659" s="55"/>
    </row>
    <row r="17660" spans="21:25" x14ac:dyDescent="0.2">
      <c r="U17660" s="55"/>
      <c r="V17660" s="53"/>
      <c r="W17660" s="53"/>
      <c r="X17660" s="53"/>
      <c r="Y17660" s="55"/>
    </row>
    <row r="17661" spans="21:25" x14ac:dyDescent="0.2">
      <c r="U17661" s="55"/>
      <c r="V17661" s="53"/>
      <c r="W17661" s="53"/>
      <c r="X17661" s="53"/>
      <c r="Y17661" s="55"/>
    </row>
    <row r="17662" spans="21:25" x14ac:dyDescent="0.2">
      <c r="U17662" s="55"/>
      <c r="V17662" s="53"/>
      <c r="W17662" s="53"/>
      <c r="X17662" s="53"/>
      <c r="Y17662" s="55"/>
    </row>
    <row r="17663" spans="21:25" x14ac:dyDescent="0.2">
      <c r="U17663" s="55"/>
      <c r="V17663" s="53"/>
      <c r="W17663" s="53"/>
      <c r="X17663" s="53"/>
      <c r="Y17663" s="55"/>
    </row>
    <row r="17664" spans="21:25" x14ac:dyDescent="0.2">
      <c r="U17664" s="55"/>
      <c r="V17664" s="53"/>
      <c r="W17664" s="53"/>
      <c r="X17664" s="53"/>
      <c r="Y17664" s="55"/>
    </row>
    <row r="17665" spans="21:25" x14ac:dyDescent="0.2">
      <c r="U17665" s="55"/>
      <c r="V17665" s="53"/>
      <c r="W17665" s="53"/>
      <c r="X17665" s="53"/>
      <c r="Y17665" s="55"/>
    </row>
    <row r="17666" spans="21:25" x14ac:dyDescent="0.2">
      <c r="U17666" s="55"/>
      <c r="V17666" s="53"/>
      <c r="W17666" s="53"/>
      <c r="X17666" s="53"/>
      <c r="Y17666" s="55"/>
    </row>
    <row r="17667" spans="21:25" x14ac:dyDescent="0.2">
      <c r="U17667" s="55"/>
      <c r="V17667" s="53"/>
      <c r="W17667" s="53"/>
      <c r="X17667" s="53"/>
      <c r="Y17667" s="55"/>
    </row>
    <row r="17668" spans="21:25" x14ac:dyDescent="0.2">
      <c r="U17668" s="55"/>
      <c r="V17668" s="53"/>
      <c r="W17668" s="53"/>
      <c r="X17668" s="53"/>
      <c r="Y17668" s="55"/>
    </row>
    <row r="17669" spans="21:25" x14ac:dyDescent="0.2">
      <c r="U17669" s="55"/>
      <c r="V17669" s="53"/>
      <c r="W17669" s="53"/>
      <c r="X17669" s="53"/>
      <c r="Y17669" s="55"/>
    </row>
    <row r="17670" spans="21:25" x14ac:dyDescent="0.2">
      <c r="U17670" s="55"/>
      <c r="V17670" s="53"/>
      <c r="W17670" s="53"/>
      <c r="X17670" s="53"/>
      <c r="Y17670" s="55"/>
    </row>
    <row r="17671" spans="21:25" x14ac:dyDescent="0.2">
      <c r="U17671" s="55"/>
      <c r="V17671" s="53"/>
      <c r="W17671" s="53"/>
      <c r="X17671" s="53"/>
      <c r="Y17671" s="55"/>
    </row>
    <row r="17672" spans="21:25" x14ac:dyDescent="0.2">
      <c r="U17672" s="55"/>
      <c r="V17672" s="53"/>
      <c r="W17672" s="53"/>
      <c r="X17672" s="53"/>
      <c r="Y17672" s="55"/>
    </row>
    <row r="17673" spans="21:25" x14ac:dyDescent="0.2">
      <c r="U17673" s="55"/>
      <c r="V17673" s="53"/>
      <c r="W17673" s="53"/>
      <c r="X17673" s="53"/>
      <c r="Y17673" s="55"/>
    </row>
    <row r="17674" spans="21:25" x14ac:dyDescent="0.2">
      <c r="U17674" s="55"/>
      <c r="V17674" s="53"/>
      <c r="W17674" s="53"/>
      <c r="X17674" s="53"/>
      <c r="Y17674" s="55"/>
    </row>
    <row r="17675" spans="21:25" x14ac:dyDescent="0.2">
      <c r="U17675" s="55"/>
      <c r="V17675" s="53"/>
      <c r="W17675" s="53"/>
      <c r="X17675" s="53"/>
      <c r="Y17675" s="55"/>
    </row>
    <row r="17676" spans="21:25" x14ac:dyDescent="0.2">
      <c r="U17676" s="55"/>
      <c r="V17676" s="53"/>
      <c r="W17676" s="53"/>
      <c r="X17676" s="53"/>
      <c r="Y17676" s="55"/>
    </row>
    <row r="17677" spans="21:25" x14ac:dyDescent="0.2">
      <c r="U17677" s="55"/>
      <c r="V17677" s="53"/>
      <c r="W17677" s="53"/>
      <c r="X17677" s="53"/>
      <c r="Y17677" s="55"/>
    </row>
    <row r="17678" spans="21:25" x14ac:dyDescent="0.2">
      <c r="U17678" s="55"/>
      <c r="V17678" s="53"/>
      <c r="W17678" s="53"/>
      <c r="X17678" s="53"/>
      <c r="Y17678" s="55"/>
    </row>
    <row r="17679" spans="21:25" x14ac:dyDescent="0.2">
      <c r="U17679" s="55"/>
      <c r="V17679" s="53"/>
      <c r="W17679" s="53"/>
      <c r="X17679" s="53"/>
      <c r="Y17679" s="55"/>
    </row>
    <row r="17680" spans="21:25" x14ac:dyDescent="0.2">
      <c r="U17680" s="55"/>
      <c r="V17680" s="53"/>
      <c r="W17680" s="53"/>
      <c r="X17680" s="53"/>
      <c r="Y17680" s="55"/>
    </row>
    <row r="17681" spans="21:25" x14ac:dyDescent="0.2">
      <c r="U17681" s="55"/>
      <c r="V17681" s="53"/>
      <c r="W17681" s="53"/>
      <c r="X17681" s="53"/>
      <c r="Y17681" s="55"/>
    </row>
    <row r="17682" spans="21:25" x14ac:dyDescent="0.2">
      <c r="U17682" s="55"/>
      <c r="V17682" s="53"/>
      <c r="W17682" s="53"/>
      <c r="X17682" s="53"/>
      <c r="Y17682" s="55"/>
    </row>
    <row r="17683" spans="21:25" x14ac:dyDescent="0.2">
      <c r="U17683" s="55"/>
      <c r="V17683" s="53"/>
      <c r="W17683" s="53"/>
      <c r="X17683" s="53"/>
      <c r="Y17683" s="55"/>
    </row>
    <row r="17684" spans="21:25" x14ac:dyDescent="0.2">
      <c r="U17684" s="55"/>
      <c r="V17684" s="53"/>
      <c r="W17684" s="53"/>
      <c r="X17684" s="53"/>
      <c r="Y17684" s="55"/>
    </row>
    <row r="17685" spans="21:25" x14ac:dyDescent="0.2">
      <c r="U17685" s="55"/>
      <c r="V17685" s="53"/>
      <c r="W17685" s="53"/>
      <c r="X17685" s="53"/>
      <c r="Y17685" s="55"/>
    </row>
    <row r="17686" spans="21:25" x14ac:dyDescent="0.2">
      <c r="U17686" s="55"/>
      <c r="V17686" s="53"/>
      <c r="W17686" s="53"/>
      <c r="X17686" s="53"/>
      <c r="Y17686" s="55"/>
    </row>
    <row r="17687" spans="21:25" x14ac:dyDescent="0.2">
      <c r="U17687" s="55"/>
      <c r="V17687" s="53"/>
      <c r="W17687" s="53"/>
      <c r="X17687" s="53"/>
      <c r="Y17687" s="55"/>
    </row>
    <row r="17688" spans="21:25" x14ac:dyDescent="0.2">
      <c r="U17688" s="55"/>
      <c r="V17688" s="53"/>
      <c r="W17688" s="53"/>
      <c r="X17688" s="53"/>
      <c r="Y17688" s="55"/>
    </row>
    <row r="17689" spans="21:25" x14ac:dyDescent="0.2">
      <c r="U17689" s="55"/>
      <c r="V17689" s="53"/>
      <c r="W17689" s="53"/>
      <c r="X17689" s="53"/>
      <c r="Y17689" s="55"/>
    </row>
    <row r="17690" spans="21:25" x14ac:dyDescent="0.2">
      <c r="U17690" s="55"/>
      <c r="V17690" s="53"/>
      <c r="W17690" s="53"/>
      <c r="X17690" s="53"/>
      <c r="Y17690" s="55"/>
    </row>
    <row r="17691" spans="21:25" x14ac:dyDescent="0.2">
      <c r="U17691" s="55"/>
      <c r="V17691" s="53"/>
      <c r="W17691" s="53"/>
      <c r="X17691" s="53"/>
      <c r="Y17691" s="55"/>
    </row>
    <row r="17692" spans="21:25" x14ac:dyDescent="0.2">
      <c r="U17692" s="55"/>
      <c r="V17692" s="53"/>
      <c r="W17692" s="53"/>
      <c r="X17692" s="53"/>
      <c r="Y17692" s="55"/>
    </row>
    <row r="17693" spans="21:25" x14ac:dyDescent="0.2">
      <c r="U17693" s="55"/>
      <c r="V17693" s="53"/>
      <c r="W17693" s="53"/>
      <c r="X17693" s="53"/>
      <c r="Y17693" s="55"/>
    </row>
    <row r="17694" spans="21:25" x14ac:dyDescent="0.2">
      <c r="U17694" s="55"/>
      <c r="V17694" s="53"/>
      <c r="W17694" s="53"/>
      <c r="X17694" s="53"/>
      <c r="Y17694" s="55"/>
    </row>
    <row r="17695" spans="21:25" x14ac:dyDescent="0.2">
      <c r="U17695" s="55"/>
      <c r="V17695" s="53"/>
      <c r="W17695" s="53"/>
      <c r="X17695" s="53"/>
      <c r="Y17695" s="55"/>
    </row>
    <row r="17696" spans="21:25" x14ac:dyDescent="0.2">
      <c r="U17696" s="55"/>
      <c r="V17696" s="53"/>
      <c r="W17696" s="53"/>
      <c r="X17696" s="53"/>
      <c r="Y17696" s="55"/>
    </row>
    <row r="17697" spans="21:25" x14ac:dyDescent="0.2">
      <c r="U17697" s="55"/>
      <c r="V17697" s="53"/>
      <c r="W17697" s="53"/>
      <c r="X17697" s="53"/>
      <c r="Y17697" s="55"/>
    </row>
    <row r="17698" spans="21:25" x14ac:dyDescent="0.2">
      <c r="U17698" s="55"/>
      <c r="V17698" s="53"/>
      <c r="W17698" s="53"/>
      <c r="X17698" s="53"/>
      <c r="Y17698" s="55"/>
    </row>
    <row r="17699" spans="21:25" x14ac:dyDescent="0.2">
      <c r="U17699" s="55"/>
      <c r="V17699" s="53"/>
      <c r="W17699" s="53"/>
      <c r="X17699" s="53"/>
      <c r="Y17699" s="55"/>
    </row>
    <row r="17700" spans="21:25" x14ac:dyDescent="0.2">
      <c r="U17700" s="55"/>
      <c r="V17700" s="53"/>
      <c r="W17700" s="53"/>
      <c r="X17700" s="53"/>
      <c r="Y17700" s="55"/>
    </row>
    <row r="17701" spans="21:25" x14ac:dyDescent="0.2">
      <c r="U17701" s="55"/>
      <c r="V17701" s="53"/>
      <c r="W17701" s="53"/>
      <c r="X17701" s="53"/>
      <c r="Y17701" s="55"/>
    </row>
    <row r="17702" spans="21:25" x14ac:dyDescent="0.2">
      <c r="U17702" s="55"/>
      <c r="V17702" s="53"/>
      <c r="W17702" s="53"/>
      <c r="X17702" s="53"/>
      <c r="Y17702" s="55"/>
    </row>
    <row r="17703" spans="21:25" x14ac:dyDescent="0.2">
      <c r="U17703" s="55"/>
      <c r="V17703" s="53"/>
      <c r="W17703" s="53"/>
      <c r="X17703" s="53"/>
      <c r="Y17703" s="55"/>
    </row>
    <row r="17704" spans="21:25" x14ac:dyDescent="0.2">
      <c r="U17704" s="55"/>
      <c r="V17704" s="53"/>
      <c r="W17704" s="53"/>
      <c r="X17704" s="53"/>
      <c r="Y17704" s="55"/>
    </row>
    <row r="17705" spans="21:25" x14ac:dyDescent="0.2">
      <c r="U17705" s="55"/>
      <c r="V17705" s="53"/>
      <c r="W17705" s="53"/>
      <c r="X17705" s="53"/>
      <c r="Y17705" s="55"/>
    </row>
    <row r="17706" spans="21:25" x14ac:dyDescent="0.2">
      <c r="U17706" s="55"/>
      <c r="V17706" s="53"/>
      <c r="W17706" s="53"/>
      <c r="X17706" s="53"/>
      <c r="Y17706" s="55"/>
    </row>
    <row r="17707" spans="21:25" x14ac:dyDescent="0.2">
      <c r="U17707" s="55"/>
      <c r="V17707" s="53"/>
      <c r="W17707" s="53"/>
      <c r="X17707" s="53"/>
      <c r="Y17707" s="55"/>
    </row>
    <row r="17708" spans="21:25" x14ac:dyDescent="0.2">
      <c r="U17708" s="55"/>
      <c r="V17708" s="53"/>
      <c r="W17708" s="53"/>
      <c r="X17708" s="53"/>
      <c r="Y17708" s="55"/>
    </row>
    <row r="17709" spans="21:25" x14ac:dyDescent="0.2">
      <c r="U17709" s="55"/>
      <c r="V17709" s="53"/>
      <c r="W17709" s="53"/>
      <c r="X17709" s="53"/>
      <c r="Y17709" s="55"/>
    </row>
    <row r="17710" spans="21:25" x14ac:dyDescent="0.2">
      <c r="U17710" s="55"/>
      <c r="V17710" s="53"/>
      <c r="W17710" s="53"/>
      <c r="X17710" s="53"/>
      <c r="Y17710" s="55"/>
    </row>
    <row r="17711" spans="21:25" x14ac:dyDescent="0.2">
      <c r="U17711" s="55"/>
      <c r="V17711" s="53"/>
      <c r="W17711" s="53"/>
      <c r="X17711" s="53"/>
      <c r="Y17711" s="55"/>
    </row>
    <row r="17712" spans="21:25" x14ac:dyDescent="0.2">
      <c r="U17712" s="55"/>
      <c r="V17712" s="53"/>
      <c r="W17712" s="53"/>
      <c r="X17712" s="53"/>
      <c r="Y17712" s="55"/>
    </row>
    <row r="17713" spans="21:25" x14ac:dyDescent="0.2">
      <c r="U17713" s="55"/>
      <c r="V17713" s="53"/>
      <c r="W17713" s="53"/>
      <c r="X17713" s="53"/>
      <c r="Y17713" s="55"/>
    </row>
    <row r="17714" spans="21:25" x14ac:dyDescent="0.2">
      <c r="U17714" s="55"/>
      <c r="V17714" s="53"/>
      <c r="W17714" s="53"/>
      <c r="X17714" s="53"/>
      <c r="Y17714" s="55"/>
    </row>
    <row r="17715" spans="21:25" x14ac:dyDescent="0.2">
      <c r="U17715" s="55"/>
      <c r="V17715" s="53"/>
      <c r="W17715" s="53"/>
      <c r="X17715" s="53"/>
      <c r="Y17715" s="55"/>
    </row>
    <row r="17716" spans="21:25" x14ac:dyDescent="0.2">
      <c r="U17716" s="55"/>
      <c r="V17716" s="53"/>
      <c r="W17716" s="53"/>
      <c r="X17716" s="53"/>
      <c r="Y17716" s="55"/>
    </row>
    <row r="17717" spans="21:25" x14ac:dyDescent="0.2">
      <c r="U17717" s="55"/>
      <c r="V17717" s="53"/>
      <c r="W17717" s="53"/>
      <c r="X17717" s="53"/>
      <c r="Y17717" s="55"/>
    </row>
    <row r="17718" spans="21:25" x14ac:dyDescent="0.2">
      <c r="U17718" s="55"/>
      <c r="V17718" s="53"/>
      <c r="W17718" s="53"/>
      <c r="X17718" s="53"/>
      <c r="Y17718" s="55"/>
    </row>
    <row r="17719" spans="21:25" x14ac:dyDescent="0.2">
      <c r="U17719" s="55"/>
      <c r="V17719" s="53"/>
      <c r="W17719" s="53"/>
      <c r="X17719" s="53"/>
      <c r="Y17719" s="55"/>
    </row>
    <row r="17720" spans="21:25" x14ac:dyDescent="0.2">
      <c r="U17720" s="55"/>
      <c r="V17720" s="53"/>
      <c r="W17720" s="53"/>
      <c r="X17720" s="53"/>
      <c r="Y17720" s="55"/>
    </row>
    <row r="17721" spans="21:25" x14ac:dyDescent="0.2">
      <c r="U17721" s="55"/>
      <c r="V17721" s="53"/>
      <c r="W17721" s="53"/>
      <c r="X17721" s="53"/>
      <c r="Y17721" s="55"/>
    </row>
    <row r="17722" spans="21:25" x14ac:dyDescent="0.2">
      <c r="U17722" s="55"/>
      <c r="V17722" s="53"/>
      <c r="W17722" s="53"/>
      <c r="X17722" s="53"/>
      <c r="Y17722" s="55"/>
    </row>
    <row r="17723" spans="21:25" x14ac:dyDescent="0.2">
      <c r="U17723" s="55"/>
      <c r="V17723" s="53"/>
      <c r="W17723" s="53"/>
      <c r="X17723" s="53"/>
      <c r="Y17723" s="55"/>
    </row>
    <row r="17724" spans="21:25" x14ac:dyDescent="0.2">
      <c r="U17724" s="55"/>
      <c r="V17724" s="53"/>
      <c r="W17724" s="53"/>
      <c r="X17724" s="53"/>
      <c r="Y17724" s="55"/>
    </row>
    <row r="17725" spans="21:25" x14ac:dyDescent="0.2">
      <c r="U17725" s="55"/>
      <c r="V17725" s="53"/>
      <c r="W17725" s="53"/>
      <c r="X17725" s="53"/>
      <c r="Y17725" s="55"/>
    </row>
    <row r="17726" spans="21:25" x14ac:dyDescent="0.2">
      <c r="U17726" s="55"/>
      <c r="V17726" s="53"/>
      <c r="W17726" s="53"/>
      <c r="X17726" s="53"/>
      <c r="Y17726" s="55"/>
    </row>
    <row r="17727" spans="21:25" x14ac:dyDescent="0.2">
      <c r="U17727" s="55"/>
      <c r="V17727" s="53"/>
      <c r="W17727" s="53"/>
      <c r="X17727" s="53"/>
      <c r="Y17727" s="55"/>
    </row>
    <row r="17728" spans="21:25" x14ac:dyDescent="0.2">
      <c r="U17728" s="55"/>
      <c r="V17728" s="53"/>
      <c r="W17728" s="53"/>
      <c r="X17728" s="53"/>
      <c r="Y17728" s="55"/>
    </row>
    <row r="17729" spans="21:25" x14ac:dyDescent="0.2">
      <c r="U17729" s="55"/>
      <c r="V17729" s="53"/>
      <c r="W17729" s="53"/>
      <c r="X17729" s="53"/>
      <c r="Y17729" s="55"/>
    </row>
    <row r="17730" spans="21:25" x14ac:dyDescent="0.2">
      <c r="U17730" s="55"/>
      <c r="V17730" s="53"/>
      <c r="W17730" s="53"/>
      <c r="X17730" s="53"/>
      <c r="Y17730" s="55"/>
    </row>
    <row r="17731" spans="21:25" x14ac:dyDescent="0.2">
      <c r="U17731" s="55"/>
      <c r="V17731" s="53"/>
      <c r="W17731" s="53"/>
      <c r="X17731" s="53"/>
      <c r="Y17731" s="55"/>
    </row>
    <row r="17732" spans="21:25" x14ac:dyDescent="0.2">
      <c r="U17732" s="55"/>
      <c r="V17732" s="53"/>
      <c r="W17732" s="53"/>
      <c r="X17732" s="53"/>
      <c r="Y17732" s="55"/>
    </row>
    <row r="17733" spans="21:25" x14ac:dyDescent="0.2">
      <c r="U17733" s="55"/>
      <c r="V17733" s="53"/>
      <c r="W17733" s="53"/>
      <c r="X17733" s="53"/>
      <c r="Y17733" s="55"/>
    </row>
    <row r="17734" spans="21:25" x14ac:dyDescent="0.2">
      <c r="U17734" s="55"/>
      <c r="V17734" s="53"/>
      <c r="W17734" s="53"/>
      <c r="X17734" s="53"/>
      <c r="Y17734" s="55"/>
    </row>
    <row r="17735" spans="21:25" x14ac:dyDescent="0.2">
      <c r="U17735" s="55"/>
      <c r="V17735" s="53"/>
      <c r="W17735" s="53"/>
      <c r="X17735" s="53"/>
      <c r="Y17735" s="55"/>
    </row>
    <row r="17736" spans="21:25" x14ac:dyDescent="0.2">
      <c r="U17736" s="55"/>
      <c r="V17736" s="53"/>
      <c r="W17736" s="53"/>
      <c r="X17736" s="53"/>
      <c r="Y17736" s="55"/>
    </row>
    <row r="17737" spans="21:25" x14ac:dyDescent="0.2">
      <c r="U17737" s="55"/>
      <c r="V17737" s="53"/>
      <c r="W17737" s="53"/>
      <c r="X17737" s="53"/>
      <c r="Y17737" s="55"/>
    </row>
    <row r="17738" spans="21:25" x14ac:dyDescent="0.2">
      <c r="U17738" s="55"/>
      <c r="V17738" s="53"/>
      <c r="W17738" s="53"/>
      <c r="X17738" s="53"/>
      <c r="Y17738" s="55"/>
    </row>
    <row r="17739" spans="21:25" x14ac:dyDescent="0.2">
      <c r="U17739" s="55"/>
      <c r="V17739" s="53"/>
      <c r="W17739" s="53"/>
      <c r="X17739" s="53"/>
      <c r="Y17739" s="55"/>
    </row>
    <row r="17740" spans="21:25" x14ac:dyDescent="0.2">
      <c r="U17740" s="55"/>
      <c r="V17740" s="53"/>
      <c r="W17740" s="53"/>
      <c r="X17740" s="53"/>
      <c r="Y17740" s="55"/>
    </row>
    <row r="17741" spans="21:25" x14ac:dyDescent="0.2">
      <c r="U17741" s="55"/>
      <c r="V17741" s="53"/>
      <c r="W17741" s="53"/>
      <c r="X17741" s="53"/>
      <c r="Y17741" s="55"/>
    </row>
    <row r="17742" spans="21:25" x14ac:dyDescent="0.2">
      <c r="U17742" s="55"/>
      <c r="V17742" s="53"/>
      <c r="W17742" s="53"/>
      <c r="X17742" s="53"/>
      <c r="Y17742" s="55"/>
    </row>
    <row r="17743" spans="21:25" x14ac:dyDescent="0.2">
      <c r="U17743" s="55"/>
      <c r="V17743" s="53"/>
      <c r="W17743" s="53"/>
      <c r="X17743" s="53"/>
      <c r="Y17743" s="55"/>
    </row>
    <row r="17744" spans="21:25" x14ac:dyDescent="0.2">
      <c r="U17744" s="55"/>
      <c r="V17744" s="53"/>
      <c r="W17744" s="53"/>
      <c r="X17744" s="53"/>
      <c r="Y17744" s="55"/>
    </row>
    <row r="17745" spans="21:25" x14ac:dyDescent="0.2">
      <c r="U17745" s="55"/>
      <c r="V17745" s="53"/>
      <c r="W17745" s="53"/>
      <c r="X17745" s="53"/>
      <c r="Y17745" s="55"/>
    </row>
    <row r="17746" spans="21:25" x14ac:dyDescent="0.2">
      <c r="U17746" s="55"/>
      <c r="V17746" s="53"/>
      <c r="W17746" s="53"/>
      <c r="X17746" s="53"/>
      <c r="Y17746" s="55"/>
    </row>
    <row r="17747" spans="21:25" x14ac:dyDescent="0.2">
      <c r="U17747" s="55"/>
      <c r="V17747" s="53"/>
      <c r="W17747" s="53"/>
      <c r="X17747" s="53"/>
      <c r="Y17747" s="55"/>
    </row>
    <row r="17748" spans="21:25" x14ac:dyDescent="0.2">
      <c r="U17748" s="55"/>
      <c r="V17748" s="53"/>
      <c r="W17748" s="53"/>
      <c r="X17748" s="53"/>
      <c r="Y17748" s="55"/>
    </row>
    <row r="17749" spans="21:25" x14ac:dyDescent="0.2">
      <c r="U17749" s="55"/>
      <c r="V17749" s="53"/>
      <c r="W17749" s="53"/>
      <c r="X17749" s="53"/>
      <c r="Y17749" s="55"/>
    </row>
    <row r="17750" spans="21:25" x14ac:dyDescent="0.2">
      <c r="U17750" s="55"/>
      <c r="V17750" s="53"/>
      <c r="W17750" s="53"/>
      <c r="X17750" s="53"/>
      <c r="Y17750" s="55"/>
    </row>
    <row r="17751" spans="21:25" x14ac:dyDescent="0.2">
      <c r="U17751" s="55"/>
      <c r="V17751" s="53"/>
      <c r="W17751" s="53"/>
      <c r="X17751" s="53"/>
      <c r="Y17751" s="55"/>
    </row>
    <row r="17752" spans="21:25" x14ac:dyDescent="0.2">
      <c r="U17752" s="55"/>
      <c r="V17752" s="53"/>
      <c r="W17752" s="53"/>
      <c r="X17752" s="53"/>
      <c r="Y17752" s="55"/>
    </row>
    <row r="17753" spans="21:25" x14ac:dyDescent="0.2">
      <c r="U17753" s="55"/>
      <c r="V17753" s="53"/>
      <c r="W17753" s="53"/>
      <c r="X17753" s="53"/>
      <c r="Y17753" s="55"/>
    </row>
    <row r="17754" spans="21:25" x14ac:dyDescent="0.2">
      <c r="U17754" s="55"/>
      <c r="V17754" s="53"/>
      <c r="W17754" s="53"/>
      <c r="X17754" s="53"/>
      <c r="Y17754" s="55"/>
    </row>
    <row r="17755" spans="21:25" x14ac:dyDescent="0.2">
      <c r="U17755" s="55"/>
      <c r="V17755" s="53"/>
      <c r="W17755" s="53"/>
      <c r="X17755" s="53"/>
      <c r="Y17755" s="55"/>
    </row>
    <row r="17756" spans="21:25" x14ac:dyDescent="0.2">
      <c r="U17756" s="55"/>
      <c r="V17756" s="53"/>
      <c r="W17756" s="53"/>
      <c r="X17756" s="53"/>
      <c r="Y17756" s="55"/>
    </row>
    <row r="17757" spans="21:25" x14ac:dyDescent="0.2">
      <c r="U17757" s="55"/>
      <c r="V17757" s="53"/>
      <c r="W17757" s="53"/>
      <c r="X17757" s="53"/>
      <c r="Y17757" s="55"/>
    </row>
    <row r="17758" spans="21:25" x14ac:dyDescent="0.2">
      <c r="U17758" s="55"/>
      <c r="V17758" s="53"/>
      <c r="W17758" s="53"/>
      <c r="X17758" s="53"/>
      <c r="Y17758" s="55"/>
    </row>
    <row r="17759" spans="21:25" x14ac:dyDescent="0.2">
      <c r="U17759" s="55"/>
      <c r="V17759" s="53"/>
      <c r="W17759" s="53"/>
      <c r="X17759" s="53"/>
      <c r="Y17759" s="55"/>
    </row>
    <row r="17760" spans="21:25" x14ac:dyDescent="0.2">
      <c r="U17760" s="55"/>
      <c r="V17760" s="53"/>
      <c r="W17760" s="53"/>
      <c r="X17760" s="53"/>
      <c r="Y17760" s="55"/>
    </row>
    <row r="17761" spans="21:25" x14ac:dyDescent="0.2">
      <c r="U17761" s="55"/>
      <c r="V17761" s="53"/>
      <c r="W17761" s="53"/>
      <c r="X17761" s="53"/>
      <c r="Y17761" s="55"/>
    </row>
    <row r="17762" spans="21:25" x14ac:dyDescent="0.2">
      <c r="U17762" s="55"/>
      <c r="V17762" s="53"/>
      <c r="W17762" s="53"/>
      <c r="X17762" s="53"/>
      <c r="Y17762" s="55"/>
    </row>
    <row r="17763" spans="21:25" x14ac:dyDescent="0.2">
      <c r="U17763" s="55"/>
      <c r="V17763" s="53"/>
      <c r="W17763" s="53"/>
      <c r="X17763" s="53"/>
      <c r="Y17763" s="55"/>
    </row>
    <row r="17764" spans="21:25" x14ac:dyDescent="0.2">
      <c r="U17764" s="55"/>
      <c r="V17764" s="53"/>
      <c r="W17764" s="53"/>
      <c r="X17764" s="53"/>
      <c r="Y17764" s="55"/>
    </row>
    <row r="17765" spans="21:25" x14ac:dyDescent="0.2">
      <c r="U17765" s="55"/>
      <c r="V17765" s="53"/>
      <c r="W17765" s="53"/>
      <c r="X17765" s="53"/>
      <c r="Y17765" s="55"/>
    </row>
    <row r="17766" spans="21:25" x14ac:dyDescent="0.2">
      <c r="U17766" s="55"/>
      <c r="V17766" s="53"/>
      <c r="W17766" s="53"/>
      <c r="X17766" s="53"/>
      <c r="Y17766" s="55"/>
    </row>
    <row r="17767" spans="21:25" x14ac:dyDescent="0.2">
      <c r="U17767" s="55"/>
      <c r="V17767" s="53"/>
      <c r="W17767" s="53"/>
      <c r="X17767" s="53"/>
      <c r="Y17767" s="55"/>
    </row>
    <row r="17768" spans="21:25" x14ac:dyDescent="0.2">
      <c r="U17768" s="55"/>
      <c r="V17768" s="53"/>
      <c r="W17768" s="53"/>
      <c r="X17768" s="53"/>
      <c r="Y17768" s="55"/>
    </row>
    <row r="17769" spans="21:25" x14ac:dyDescent="0.2">
      <c r="U17769" s="55"/>
      <c r="V17769" s="53"/>
      <c r="W17769" s="53"/>
      <c r="X17769" s="53"/>
      <c r="Y17769" s="55"/>
    </row>
    <row r="17770" spans="21:25" x14ac:dyDescent="0.2">
      <c r="U17770" s="55"/>
      <c r="V17770" s="53"/>
      <c r="W17770" s="53"/>
      <c r="X17770" s="53"/>
      <c r="Y17770" s="55"/>
    </row>
    <row r="17771" spans="21:25" x14ac:dyDescent="0.2">
      <c r="U17771" s="55"/>
      <c r="V17771" s="53"/>
      <c r="W17771" s="53"/>
      <c r="X17771" s="53"/>
      <c r="Y17771" s="55"/>
    </row>
    <row r="17772" spans="21:25" x14ac:dyDescent="0.2">
      <c r="U17772" s="55"/>
      <c r="V17772" s="53"/>
      <c r="W17772" s="53"/>
      <c r="X17772" s="53"/>
      <c r="Y17772" s="55"/>
    </row>
    <row r="17773" spans="21:25" x14ac:dyDescent="0.2">
      <c r="U17773" s="55"/>
      <c r="V17773" s="53"/>
      <c r="W17773" s="53"/>
      <c r="X17773" s="53"/>
      <c r="Y17773" s="55"/>
    </row>
    <row r="17774" spans="21:25" x14ac:dyDescent="0.2">
      <c r="U17774" s="55"/>
      <c r="V17774" s="53"/>
      <c r="W17774" s="53"/>
      <c r="X17774" s="53"/>
      <c r="Y17774" s="55"/>
    </row>
    <row r="17775" spans="21:25" x14ac:dyDescent="0.2">
      <c r="U17775" s="55"/>
      <c r="V17775" s="53"/>
      <c r="W17775" s="53"/>
      <c r="X17775" s="53"/>
      <c r="Y17775" s="55"/>
    </row>
    <row r="17776" spans="21:25" x14ac:dyDescent="0.2">
      <c r="U17776" s="55"/>
      <c r="V17776" s="53"/>
      <c r="W17776" s="53"/>
      <c r="X17776" s="53"/>
      <c r="Y17776" s="55"/>
    </row>
    <row r="17777" spans="21:25" x14ac:dyDescent="0.2">
      <c r="U17777" s="55"/>
      <c r="V17777" s="53"/>
      <c r="W17777" s="53"/>
      <c r="X17777" s="53"/>
      <c r="Y17777" s="55"/>
    </row>
    <row r="17778" spans="21:25" x14ac:dyDescent="0.2">
      <c r="U17778" s="55"/>
      <c r="V17778" s="53"/>
      <c r="W17778" s="53"/>
      <c r="X17778" s="53"/>
      <c r="Y17778" s="55"/>
    </row>
    <row r="17779" spans="21:25" x14ac:dyDescent="0.2">
      <c r="U17779" s="55"/>
      <c r="V17779" s="53"/>
      <c r="W17779" s="53"/>
      <c r="X17779" s="53"/>
      <c r="Y17779" s="55"/>
    </row>
    <row r="17780" spans="21:25" x14ac:dyDescent="0.2">
      <c r="U17780" s="55"/>
      <c r="V17780" s="53"/>
      <c r="W17780" s="53"/>
      <c r="X17780" s="53"/>
      <c r="Y17780" s="55"/>
    </row>
    <row r="17781" spans="21:25" x14ac:dyDescent="0.2">
      <c r="U17781" s="55"/>
      <c r="V17781" s="53"/>
      <c r="W17781" s="53"/>
      <c r="X17781" s="53"/>
      <c r="Y17781" s="55"/>
    </row>
    <row r="17782" spans="21:25" x14ac:dyDescent="0.2">
      <c r="U17782" s="55"/>
      <c r="V17782" s="53"/>
      <c r="W17782" s="53"/>
      <c r="X17782" s="53"/>
      <c r="Y17782" s="55"/>
    </row>
    <row r="17783" spans="21:25" x14ac:dyDescent="0.2">
      <c r="U17783" s="55"/>
      <c r="V17783" s="53"/>
      <c r="W17783" s="53"/>
      <c r="X17783" s="53"/>
      <c r="Y17783" s="55"/>
    </row>
    <row r="17784" spans="21:25" x14ac:dyDescent="0.2">
      <c r="U17784" s="55"/>
      <c r="V17784" s="53"/>
      <c r="W17784" s="53"/>
      <c r="X17784" s="53"/>
      <c r="Y17784" s="55"/>
    </row>
    <row r="17785" spans="21:25" x14ac:dyDescent="0.2">
      <c r="U17785" s="55"/>
      <c r="V17785" s="53"/>
      <c r="W17785" s="53"/>
      <c r="X17785" s="53"/>
      <c r="Y17785" s="55"/>
    </row>
    <row r="17786" spans="21:25" x14ac:dyDescent="0.2">
      <c r="U17786" s="55"/>
      <c r="V17786" s="53"/>
      <c r="W17786" s="53"/>
      <c r="X17786" s="53"/>
      <c r="Y17786" s="55"/>
    </row>
    <row r="17787" spans="21:25" x14ac:dyDescent="0.2">
      <c r="U17787" s="55"/>
      <c r="V17787" s="53"/>
      <c r="W17787" s="53"/>
      <c r="X17787" s="53"/>
      <c r="Y17787" s="55"/>
    </row>
    <row r="17788" spans="21:25" x14ac:dyDescent="0.2">
      <c r="U17788" s="55"/>
      <c r="V17788" s="53"/>
      <c r="W17788" s="53"/>
      <c r="X17788" s="53"/>
      <c r="Y17788" s="55"/>
    </row>
    <row r="17789" spans="21:25" x14ac:dyDescent="0.2">
      <c r="U17789" s="55"/>
      <c r="V17789" s="53"/>
      <c r="W17789" s="53"/>
      <c r="X17789" s="53"/>
      <c r="Y17789" s="55"/>
    </row>
    <row r="17790" spans="21:25" x14ac:dyDescent="0.2">
      <c r="U17790" s="55"/>
      <c r="V17790" s="53"/>
      <c r="W17790" s="53"/>
      <c r="X17790" s="53"/>
      <c r="Y17790" s="55"/>
    </row>
    <row r="17791" spans="21:25" x14ac:dyDescent="0.2">
      <c r="U17791" s="55"/>
      <c r="V17791" s="53"/>
      <c r="W17791" s="53"/>
      <c r="X17791" s="53"/>
      <c r="Y17791" s="55"/>
    </row>
    <row r="17792" spans="21:25" x14ac:dyDescent="0.2">
      <c r="U17792" s="55"/>
      <c r="V17792" s="53"/>
      <c r="W17792" s="53"/>
      <c r="X17792" s="53"/>
      <c r="Y17792" s="55"/>
    </row>
    <row r="17793" spans="21:25" x14ac:dyDescent="0.2">
      <c r="U17793" s="55"/>
      <c r="V17793" s="53"/>
      <c r="W17793" s="53"/>
      <c r="X17793" s="53"/>
      <c r="Y17793" s="55"/>
    </row>
    <row r="17794" spans="21:25" x14ac:dyDescent="0.2">
      <c r="U17794" s="55"/>
      <c r="V17794" s="53"/>
      <c r="W17794" s="53"/>
      <c r="X17794" s="53"/>
      <c r="Y17794" s="55"/>
    </row>
    <row r="17795" spans="21:25" x14ac:dyDescent="0.2">
      <c r="U17795" s="55"/>
      <c r="V17795" s="53"/>
      <c r="W17795" s="53"/>
      <c r="X17795" s="53"/>
      <c r="Y17795" s="55"/>
    </row>
    <row r="17796" spans="21:25" x14ac:dyDescent="0.2">
      <c r="U17796" s="55"/>
      <c r="V17796" s="53"/>
      <c r="W17796" s="53"/>
      <c r="X17796" s="53"/>
      <c r="Y17796" s="55"/>
    </row>
    <row r="17797" spans="21:25" x14ac:dyDescent="0.2">
      <c r="U17797" s="55"/>
      <c r="V17797" s="53"/>
      <c r="W17797" s="53"/>
      <c r="X17797" s="53"/>
      <c r="Y17797" s="55"/>
    </row>
    <row r="17798" spans="21:25" x14ac:dyDescent="0.2">
      <c r="U17798" s="55"/>
      <c r="V17798" s="53"/>
      <c r="W17798" s="53"/>
      <c r="X17798" s="53"/>
      <c r="Y17798" s="55"/>
    </row>
    <row r="17799" spans="21:25" x14ac:dyDescent="0.2">
      <c r="U17799" s="55"/>
      <c r="V17799" s="53"/>
      <c r="W17799" s="53"/>
      <c r="X17799" s="53"/>
      <c r="Y17799" s="55"/>
    </row>
    <row r="17800" spans="21:25" x14ac:dyDescent="0.2">
      <c r="U17800" s="55"/>
      <c r="V17800" s="53"/>
      <c r="W17800" s="53"/>
      <c r="X17800" s="53"/>
      <c r="Y17800" s="55"/>
    </row>
    <row r="17801" spans="21:25" x14ac:dyDescent="0.2">
      <c r="U17801" s="55"/>
      <c r="V17801" s="53"/>
      <c r="W17801" s="53"/>
      <c r="X17801" s="53"/>
      <c r="Y17801" s="55"/>
    </row>
    <row r="17802" spans="21:25" x14ac:dyDescent="0.2">
      <c r="U17802" s="55"/>
      <c r="V17802" s="53"/>
      <c r="W17802" s="53"/>
      <c r="X17802" s="53"/>
      <c r="Y17802" s="55"/>
    </row>
    <row r="17803" spans="21:25" x14ac:dyDescent="0.2">
      <c r="U17803" s="55"/>
      <c r="V17803" s="53"/>
      <c r="W17803" s="53"/>
      <c r="X17803" s="53"/>
      <c r="Y17803" s="55"/>
    </row>
    <row r="17804" spans="21:25" x14ac:dyDescent="0.2">
      <c r="U17804" s="55"/>
      <c r="V17804" s="53"/>
      <c r="W17804" s="53"/>
      <c r="X17804" s="53"/>
      <c r="Y17804" s="55"/>
    </row>
    <row r="17805" spans="21:25" x14ac:dyDescent="0.2">
      <c r="U17805" s="55"/>
      <c r="V17805" s="53"/>
      <c r="W17805" s="53"/>
      <c r="X17805" s="53"/>
      <c r="Y17805" s="55"/>
    </row>
    <row r="17806" spans="21:25" x14ac:dyDescent="0.2">
      <c r="U17806" s="55"/>
      <c r="V17806" s="53"/>
      <c r="W17806" s="53"/>
      <c r="X17806" s="53"/>
      <c r="Y17806" s="55"/>
    </row>
    <row r="17807" spans="21:25" x14ac:dyDescent="0.2">
      <c r="U17807" s="55"/>
      <c r="V17807" s="53"/>
      <c r="W17807" s="53"/>
      <c r="X17807" s="53"/>
      <c r="Y17807" s="55"/>
    </row>
    <row r="17808" spans="21:25" x14ac:dyDescent="0.2">
      <c r="U17808" s="55"/>
      <c r="V17808" s="53"/>
      <c r="W17808" s="53"/>
      <c r="X17808" s="53"/>
      <c r="Y17808" s="55"/>
    </row>
    <row r="17809" spans="21:25" x14ac:dyDescent="0.2">
      <c r="U17809" s="55"/>
      <c r="V17809" s="53"/>
      <c r="W17809" s="53"/>
      <c r="X17809" s="53"/>
      <c r="Y17809" s="55"/>
    </row>
    <row r="17810" spans="21:25" x14ac:dyDescent="0.2">
      <c r="U17810" s="55"/>
      <c r="V17810" s="53"/>
      <c r="W17810" s="53"/>
      <c r="X17810" s="53"/>
      <c r="Y17810" s="55"/>
    </row>
    <row r="17811" spans="21:25" x14ac:dyDescent="0.2">
      <c r="U17811" s="55"/>
      <c r="V17811" s="53"/>
      <c r="W17811" s="53"/>
      <c r="X17811" s="53"/>
      <c r="Y17811" s="55"/>
    </row>
    <row r="17812" spans="21:25" x14ac:dyDescent="0.2">
      <c r="U17812" s="55"/>
      <c r="V17812" s="53"/>
      <c r="W17812" s="53"/>
      <c r="X17812" s="53"/>
      <c r="Y17812" s="55"/>
    </row>
    <row r="17813" spans="21:25" x14ac:dyDescent="0.2">
      <c r="U17813" s="55"/>
      <c r="V17813" s="53"/>
      <c r="W17813" s="53"/>
      <c r="X17813" s="53"/>
      <c r="Y17813" s="55"/>
    </row>
    <row r="17814" spans="21:25" x14ac:dyDescent="0.2">
      <c r="U17814" s="55"/>
      <c r="V17814" s="53"/>
      <c r="W17814" s="53"/>
      <c r="X17814" s="53"/>
      <c r="Y17814" s="55"/>
    </row>
    <row r="17815" spans="21:25" x14ac:dyDescent="0.2">
      <c r="U17815" s="55"/>
      <c r="V17815" s="53"/>
      <c r="W17815" s="53"/>
      <c r="X17815" s="53"/>
      <c r="Y17815" s="55"/>
    </row>
    <row r="17816" spans="21:25" x14ac:dyDescent="0.2">
      <c r="U17816" s="55"/>
      <c r="V17816" s="53"/>
      <c r="W17816" s="53"/>
      <c r="X17816" s="53"/>
      <c r="Y17816" s="55"/>
    </row>
    <row r="17817" spans="21:25" x14ac:dyDescent="0.2">
      <c r="U17817" s="55"/>
      <c r="V17817" s="53"/>
      <c r="W17817" s="53"/>
      <c r="X17817" s="53"/>
      <c r="Y17817" s="55"/>
    </row>
    <row r="17818" spans="21:25" x14ac:dyDescent="0.2">
      <c r="U17818" s="55"/>
      <c r="V17818" s="53"/>
      <c r="W17818" s="53"/>
      <c r="X17818" s="53"/>
      <c r="Y17818" s="55"/>
    </row>
    <row r="17819" spans="21:25" x14ac:dyDescent="0.2">
      <c r="U17819" s="55"/>
      <c r="V17819" s="53"/>
      <c r="W17819" s="53"/>
      <c r="X17819" s="53"/>
      <c r="Y17819" s="55"/>
    </row>
    <row r="17820" spans="21:25" x14ac:dyDescent="0.2">
      <c r="U17820" s="55"/>
      <c r="V17820" s="53"/>
      <c r="W17820" s="53"/>
      <c r="X17820" s="53"/>
      <c r="Y17820" s="55"/>
    </row>
    <row r="17821" spans="21:25" x14ac:dyDescent="0.2">
      <c r="U17821" s="55"/>
      <c r="V17821" s="53"/>
      <c r="W17821" s="53"/>
      <c r="X17821" s="53"/>
      <c r="Y17821" s="55"/>
    </row>
    <row r="17822" spans="21:25" x14ac:dyDescent="0.2">
      <c r="U17822" s="55"/>
      <c r="V17822" s="53"/>
      <c r="W17822" s="53"/>
      <c r="X17822" s="53"/>
      <c r="Y17822" s="55"/>
    </row>
    <row r="17823" spans="21:25" x14ac:dyDescent="0.2">
      <c r="U17823" s="55"/>
      <c r="V17823" s="53"/>
      <c r="W17823" s="53"/>
      <c r="X17823" s="53"/>
      <c r="Y17823" s="55"/>
    </row>
    <row r="17824" spans="21:25" x14ac:dyDescent="0.2">
      <c r="U17824" s="55"/>
      <c r="V17824" s="53"/>
      <c r="W17824" s="53"/>
      <c r="X17824" s="53"/>
      <c r="Y17824" s="55"/>
    </row>
    <row r="17825" spans="21:25" x14ac:dyDescent="0.2">
      <c r="U17825" s="55"/>
      <c r="V17825" s="53"/>
      <c r="W17825" s="53"/>
      <c r="X17825" s="53"/>
      <c r="Y17825" s="55"/>
    </row>
    <row r="17826" spans="21:25" x14ac:dyDescent="0.2">
      <c r="U17826" s="55"/>
      <c r="V17826" s="53"/>
      <c r="W17826" s="53"/>
      <c r="X17826" s="53"/>
      <c r="Y17826" s="55"/>
    </row>
    <row r="17827" spans="21:25" x14ac:dyDescent="0.2">
      <c r="U17827" s="55"/>
      <c r="V17827" s="53"/>
      <c r="W17827" s="53"/>
      <c r="X17827" s="53"/>
      <c r="Y17827" s="55"/>
    </row>
    <row r="17828" spans="21:25" x14ac:dyDescent="0.2">
      <c r="U17828" s="55"/>
      <c r="V17828" s="53"/>
      <c r="W17828" s="53"/>
      <c r="X17828" s="53"/>
      <c r="Y17828" s="55"/>
    </row>
    <row r="17829" spans="21:25" x14ac:dyDescent="0.2">
      <c r="U17829" s="55"/>
      <c r="V17829" s="53"/>
      <c r="W17829" s="53"/>
      <c r="X17829" s="53"/>
      <c r="Y17829" s="55"/>
    </row>
    <row r="17830" spans="21:25" x14ac:dyDescent="0.2">
      <c r="U17830" s="55"/>
      <c r="V17830" s="53"/>
      <c r="W17830" s="53"/>
      <c r="X17830" s="53"/>
      <c r="Y17830" s="55"/>
    </row>
    <row r="17831" spans="21:25" x14ac:dyDescent="0.2">
      <c r="U17831" s="55"/>
      <c r="V17831" s="53"/>
      <c r="W17831" s="53"/>
      <c r="X17831" s="53"/>
      <c r="Y17831" s="55"/>
    </row>
    <row r="17832" spans="21:25" x14ac:dyDescent="0.2">
      <c r="U17832" s="55"/>
      <c r="V17832" s="53"/>
      <c r="W17832" s="53"/>
      <c r="X17832" s="53"/>
      <c r="Y17832" s="55"/>
    </row>
    <row r="17833" spans="21:25" x14ac:dyDescent="0.2">
      <c r="U17833" s="55"/>
      <c r="V17833" s="53"/>
      <c r="W17833" s="53"/>
      <c r="X17833" s="53"/>
      <c r="Y17833" s="55"/>
    </row>
    <row r="17834" spans="21:25" x14ac:dyDescent="0.2">
      <c r="U17834" s="55"/>
      <c r="V17834" s="53"/>
      <c r="W17834" s="53"/>
      <c r="X17834" s="53"/>
      <c r="Y17834" s="55"/>
    </row>
    <row r="17835" spans="21:25" x14ac:dyDescent="0.2">
      <c r="U17835" s="55"/>
      <c r="V17835" s="53"/>
      <c r="W17835" s="53"/>
      <c r="X17835" s="53"/>
      <c r="Y17835" s="55"/>
    </row>
    <row r="17836" spans="21:25" x14ac:dyDescent="0.2">
      <c r="U17836" s="55"/>
      <c r="V17836" s="53"/>
      <c r="W17836" s="53"/>
      <c r="X17836" s="53"/>
      <c r="Y17836" s="55"/>
    </row>
    <row r="17837" spans="21:25" x14ac:dyDescent="0.2">
      <c r="U17837" s="55"/>
      <c r="V17837" s="53"/>
      <c r="W17837" s="53"/>
      <c r="X17837" s="53"/>
      <c r="Y17837" s="55"/>
    </row>
    <row r="17838" spans="21:25" x14ac:dyDescent="0.2">
      <c r="U17838" s="55"/>
      <c r="V17838" s="53"/>
      <c r="W17838" s="53"/>
      <c r="X17838" s="53"/>
      <c r="Y17838" s="55"/>
    </row>
    <row r="17839" spans="21:25" x14ac:dyDescent="0.2">
      <c r="U17839" s="55"/>
      <c r="V17839" s="53"/>
      <c r="W17839" s="53"/>
      <c r="X17839" s="53"/>
      <c r="Y17839" s="55"/>
    </row>
    <row r="17840" spans="21:25" x14ac:dyDescent="0.2">
      <c r="U17840" s="55"/>
      <c r="V17840" s="53"/>
      <c r="W17840" s="53"/>
      <c r="X17840" s="53"/>
      <c r="Y17840" s="55"/>
    </row>
    <row r="17841" spans="21:25" x14ac:dyDescent="0.2">
      <c r="U17841" s="55"/>
      <c r="V17841" s="53"/>
      <c r="W17841" s="53"/>
      <c r="X17841" s="53"/>
      <c r="Y17841" s="55"/>
    </row>
    <row r="17842" spans="21:25" x14ac:dyDescent="0.2">
      <c r="U17842" s="55"/>
      <c r="V17842" s="53"/>
      <c r="W17842" s="53"/>
      <c r="X17842" s="53"/>
      <c r="Y17842" s="55"/>
    </row>
    <row r="17843" spans="21:25" x14ac:dyDescent="0.2">
      <c r="U17843" s="55"/>
      <c r="V17843" s="53"/>
      <c r="W17843" s="53"/>
      <c r="X17843" s="53"/>
      <c r="Y17843" s="55"/>
    </row>
    <row r="17844" spans="21:25" x14ac:dyDescent="0.2">
      <c r="U17844" s="55"/>
      <c r="V17844" s="53"/>
      <c r="W17844" s="53"/>
      <c r="X17844" s="53"/>
      <c r="Y17844" s="55"/>
    </row>
    <row r="17845" spans="21:25" x14ac:dyDescent="0.2">
      <c r="U17845" s="55"/>
      <c r="V17845" s="53"/>
      <c r="W17845" s="53"/>
      <c r="X17845" s="53"/>
      <c r="Y17845" s="55"/>
    </row>
    <row r="17846" spans="21:25" x14ac:dyDescent="0.2">
      <c r="U17846" s="55"/>
      <c r="V17846" s="53"/>
      <c r="W17846" s="53"/>
      <c r="X17846" s="53"/>
      <c r="Y17846" s="55"/>
    </row>
    <row r="17847" spans="21:25" x14ac:dyDescent="0.2">
      <c r="U17847" s="55"/>
      <c r="V17847" s="53"/>
      <c r="W17847" s="53"/>
      <c r="X17847" s="53"/>
      <c r="Y17847" s="55"/>
    </row>
    <row r="17848" spans="21:25" x14ac:dyDescent="0.2">
      <c r="U17848" s="55"/>
      <c r="V17848" s="53"/>
      <c r="W17848" s="53"/>
      <c r="X17848" s="53"/>
      <c r="Y17848" s="55"/>
    </row>
    <row r="17849" spans="21:25" x14ac:dyDescent="0.2">
      <c r="U17849" s="55"/>
      <c r="V17849" s="53"/>
      <c r="W17849" s="53"/>
      <c r="X17849" s="53"/>
      <c r="Y17849" s="55"/>
    </row>
    <row r="17850" spans="21:25" x14ac:dyDescent="0.2">
      <c r="U17850" s="55"/>
      <c r="V17850" s="53"/>
      <c r="W17850" s="53"/>
      <c r="X17850" s="53"/>
      <c r="Y17850" s="55"/>
    </row>
    <row r="17851" spans="21:25" x14ac:dyDescent="0.2">
      <c r="U17851" s="55"/>
      <c r="V17851" s="53"/>
      <c r="W17851" s="53"/>
      <c r="X17851" s="53"/>
      <c r="Y17851" s="55"/>
    </row>
    <row r="17852" spans="21:25" x14ac:dyDescent="0.2">
      <c r="U17852" s="55"/>
      <c r="V17852" s="53"/>
      <c r="W17852" s="53"/>
      <c r="X17852" s="53"/>
      <c r="Y17852" s="55"/>
    </row>
    <row r="17853" spans="21:25" x14ac:dyDescent="0.2">
      <c r="U17853" s="55"/>
      <c r="V17853" s="53"/>
      <c r="W17853" s="53"/>
      <c r="X17853" s="53"/>
      <c r="Y17853" s="55"/>
    </row>
    <row r="17854" spans="21:25" x14ac:dyDescent="0.2">
      <c r="U17854" s="55"/>
      <c r="V17854" s="53"/>
      <c r="W17854" s="53"/>
      <c r="X17854" s="53"/>
      <c r="Y17854" s="55"/>
    </row>
    <row r="17855" spans="21:25" x14ac:dyDescent="0.2">
      <c r="U17855" s="55"/>
      <c r="V17855" s="53"/>
      <c r="W17855" s="53"/>
      <c r="X17855" s="53"/>
      <c r="Y17855" s="55"/>
    </row>
    <row r="17856" spans="21:25" x14ac:dyDescent="0.2">
      <c r="U17856" s="55"/>
      <c r="V17856" s="53"/>
      <c r="W17856" s="53"/>
      <c r="X17856" s="53"/>
      <c r="Y17856" s="55"/>
    </row>
    <row r="17857" spans="21:25" x14ac:dyDescent="0.2">
      <c r="U17857" s="55"/>
      <c r="V17857" s="53"/>
      <c r="W17857" s="53"/>
      <c r="X17857" s="53"/>
      <c r="Y17857" s="55"/>
    </row>
    <row r="17858" spans="21:25" x14ac:dyDescent="0.2">
      <c r="U17858" s="55"/>
      <c r="V17858" s="53"/>
      <c r="W17858" s="53"/>
      <c r="X17858" s="53"/>
      <c r="Y17858" s="55"/>
    </row>
    <row r="17859" spans="21:25" x14ac:dyDescent="0.2">
      <c r="U17859" s="55"/>
      <c r="V17859" s="53"/>
      <c r="W17859" s="53"/>
      <c r="X17859" s="53"/>
      <c r="Y17859" s="55"/>
    </row>
    <row r="17860" spans="21:25" x14ac:dyDescent="0.2">
      <c r="U17860" s="55"/>
      <c r="V17860" s="53"/>
      <c r="W17860" s="53"/>
      <c r="X17860" s="53"/>
      <c r="Y17860" s="55"/>
    </row>
    <row r="17861" spans="21:25" x14ac:dyDescent="0.2">
      <c r="U17861" s="55"/>
      <c r="V17861" s="53"/>
      <c r="W17861" s="53"/>
      <c r="X17861" s="53"/>
      <c r="Y17861" s="55"/>
    </row>
    <row r="17862" spans="21:25" x14ac:dyDescent="0.2">
      <c r="U17862" s="55"/>
      <c r="V17862" s="53"/>
      <c r="W17862" s="53"/>
      <c r="X17862" s="53"/>
      <c r="Y17862" s="55"/>
    </row>
    <row r="17863" spans="21:25" x14ac:dyDescent="0.2">
      <c r="U17863" s="55"/>
      <c r="V17863" s="53"/>
      <c r="W17863" s="53"/>
      <c r="X17863" s="53"/>
      <c r="Y17863" s="55"/>
    </row>
    <row r="17864" spans="21:25" x14ac:dyDescent="0.2">
      <c r="U17864" s="55"/>
      <c r="V17864" s="53"/>
      <c r="W17864" s="53"/>
      <c r="X17864" s="53"/>
      <c r="Y17864" s="55"/>
    </row>
    <row r="17865" spans="21:25" x14ac:dyDescent="0.2">
      <c r="U17865" s="55"/>
      <c r="V17865" s="53"/>
      <c r="W17865" s="53"/>
      <c r="X17865" s="53"/>
      <c r="Y17865" s="55"/>
    </row>
    <row r="17866" spans="21:25" x14ac:dyDescent="0.2">
      <c r="U17866" s="55"/>
      <c r="V17866" s="53"/>
      <c r="W17866" s="53"/>
      <c r="X17866" s="53"/>
      <c r="Y17866" s="55"/>
    </row>
    <row r="17867" spans="21:25" x14ac:dyDescent="0.2">
      <c r="U17867" s="55"/>
      <c r="V17867" s="53"/>
      <c r="W17867" s="53"/>
      <c r="X17867" s="53"/>
      <c r="Y17867" s="55"/>
    </row>
    <row r="17868" spans="21:25" x14ac:dyDescent="0.2">
      <c r="U17868" s="55"/>
      <c r="V17868" s="53"/>
      <c r="W17868" s="53"/>
      <c r="X17868" s="53"/>
      <c r="Y17868" s="55"/>
    </row>
    <row r="17869" spans="21:25" x14ac:dyDescent="0.2">
      <c r="U17869" s="55"/>
      <c r="V17869" s="53"/>
      <c r="W17869" s="53"/>
      <c r="X17869" s="53"/>
      <c r="Y17869" s="55"/>
    </row>
    <row r="17870" spans="21:25" x14ac:dyDescent="0.2">
      <c r="U17870" s="55"/>
      <c r="V17870" s="53"/>
      <c r="W17870" s="53"/>
      <c r="X17870" s="53"/>
      <c r="Y17870" s="55"/>
    </row>
    <row r="17871" spans="21:25" x14ac:dyDescent="0.2">
      <c r="U17871" s="55"/>
      <c r="V17871" s="53"/>
      <c r="W17871" s="53"/>
      <c r="X17871" s="53"/>
      <c r="Y17871" s="55"/>
    </row>
    <row r="17872" spans="21:25" x14ac:dyDescent="0.2">
      <c r="U17872" s="55"/>
      <c r="V17872" s="53"/>
      <c r="W17872" s="53"/>
      <c r="X17872" s="53"/>
      <c r="Y17872" s="55"/>
    </row>
    <row r="17873" spans="21:25" x14ac:dyDescent="0.2">
      <c r="U17873" s="55"/>
      <c r="V17873" s="53"/>
      <c r="W17873" s="53"/>
      <c r="X17873" s="53"/>
      <c r="Y17873" s="55"/>
    </row>
    <row r="17874" spans="21:25" x14ac:dyDescent="0.2">
      <c r="U17874" s="55"/>
      <c r="V17874" s="53"/>
      <c r="W17874" s="53"/>
      <c r="X17874" s="53"/>
      <c r="Y17874" s="55"/>
    </row>
    <row r="17875" spans="21:25" x14ac:dyDescent="0.2">
      <c r="U17875" s="55"/>
      <c r="V17875" s="53"/>
      <c r="W17875" s="53"/>
      <c r="X17875" s="53"/>
      <c r="Y17875" s="55"/>
    </row>
    <row r="17876" spans="21:25" x14ac:dyDescent="0.2">
      <c r="U17876" s="55"/>
      <c r="V17876" s="53"/>
      <c r="W17876" s="53"/>
      <c r="X17876" s="53"/>
      <c r="Y17876" s="55"/>
    </row>
    <row r="17877" spans="21:25" x14ac:dyDescent="0.2">
      <c r="U17877" s="55"/>
      <c r="V17877" s="53"/>
      <c r="W17877" s="53"/>
      <c r="X17877" s="53"/>
      <c r="Y17877" s="55"/>
    </row>
    <row r="17878" spans="21:25" x14ac:dyDescent="0.2">
      <c r="U17878" s="55"/>
      <c r="V17878" s="53"/>
      <c r="W17878" s="53"/>
      <c r="X17878" s="53"/>
      <c r="Y17878" s="55"/>
    </row>
    <row r="17879" spans="21:25" x14ac:dyDescent="0.2">
      <c r="U17879" s="55"/>
      <c r="V17879" s="53"/>
      <c r="W17879" s="53"/>
      <c r="X17879" s="53"/>
      <c r="Y17879" s="55"/>
    </row>
    <row r="17880" spans="21:25" x14ac:dyDescent="0.2">
      <c r="U17880" s="55"/>
      <c r="V17880" s="53"/>
      <c r="W17880" s="53"/>
      <c r="X17880" s="53"/>
      <c r="Y17880" s="55"/>
    </row>
    <row r="17881" spans="21:25" x14ac:dyDescent="0.2">
      <c r="U17881" s="55"/>
      <c r="V17881" s="53"/>
      <c r="W17881" s="53"/>
      <c r="X17881" s="53"/>
      <c r="Y17881" s="55"/>
    </row>
    <row r="17882" spans="21:25" x14ac:dyDescent="0.2">
      <c r="U17882" s="55"/>
      <c r="V17882" s="53"/>
      <c r="W17882" s="53"/>
      <c r="X17882" s="53"/>
      <c r="Y17882" s="55"/>
    </row>
    <row r="17883" spans="21:25" x14ac:dyDescent="0.2">
      <c r="U17883" s="55"/>
      <c r="V17883" s="53"/>
      <c r="W17883" s="53"/>
      <c r="X17883" s="53"/>
      <c r="Y17883" s="55"/>
    </row>
    <row r="17884" spans="21:25" x14ac:dyDescent="0.2">
      <c r="U17884" s="55"/>
      <c r="V17884" s="53"/>
      <c r="W17884" s="53"/>
      <c r="X17884" s="53"/>
      <c r="Y17884" s="55"/>
    </row>
    <row r="17885" spans="21:25" x14ac:dyDescent="0.2">
      <c r="U17885" s="55"/>
      <c r="V17885" s="53"/>
      <c r="W17885" s="53"/>
      <c r="X17885" s="53"/>
      <c r="Y17885" s="55"/>
    </row>
    <row r="17886" spans="21:25" x14ac:dyDescent="0.2">
      <c r="U17886" s="55"/>
      <c r="V17886" s="53"/>
      <c r="W17886" s="53"/>
      <c r="X17886" s="53"/>
      <c r="Y17886" s="55"/>
    </row>
    <row r="17887" spans="21:25" x14ac:dyDescent="0.2">
      <c r="U17887" s="55"/>
      <c r="V17887" s="53"/>
      <c r="W17887" s="53"/>
      <c r="X17887" s="53"/>
      <c r="Y17887" s="55"/>
    </row>
    <row r="17888" spans="21:25" x14ac:dyDescent="0.2">
      <c r="U17888" s="55"/>
      <c r="V17888" s="53"/>
      <c r="W17888" s="53"/>
      <c r="X17888" s="53"/>
      <c r="Y17888" s="55"/>
    </row>
    <row r="17889" spans="21:25" x14ac:dyDescent="0.2">
      <c r="U17889" s="55"/>
      <c r="V17889" s="53"/>
      <c r="W17889" s="53"/>
      <c r="X17889" s="53"/>
      <c r="Y17889" s="55"/>
    </row>
    <row r="17890" spans="21:25" x14ac:dyDescent="0.2">
      <c r="U17890" s="55"/>
      <c r="V17890" s="53"/>
      <c r="W17890" s="53"/>
      <c r="X17890" s="53"/>
      <c r="Y17890" s="55"/>
    </row>
    <row r="17891" spans="21:25" x14ac:dyDescent="0.2">
      <c r="U17891" s="55"/>
      <c r="V17891" s="53"/>
      <c r="W17891" s="53"/>
      <c r="X17891" s="53"/>
      <c r="Y17891" s="55"/>
    </row>
    <row r="17892" spans="21:25" x14ac:dyDescent="0.2">
      <c r="U17892" s="55"/>
      <c r="V17892" s="53"/>
      <c r="W17892" s="53"/>
      <c r="X17892" s="53"/>
      <c r="Y17892" s="55"/>
    </row>
    <row r="17893" spans="21:25" x14ac:dyDescent="0.2">
      <c r="U17893" s="55"/>
      <c r="V17893" s="53"/>
      <c r="W17893" s="53"/>
      <c r="X17893" s="53"/>
      <c r="Y17893" s="55"/>
    </row>
    <row r="17894" spans="21:25" x14ac:dyDescent="0.2">
      <c r="U17894" s="55"/>
      <c r="V17894" s="53"/>
      <c r="W17894" s="53"/>
      <c r="X17894" s="53"/>
      <c r="Y17894" s="55"/>
    </row>
    <row r="17895" spans="21:25" x14ac:dyDescent="0.2">
      <c r="U17895" s="55"/>
      <c r="V17895" s="53"/>
      <c r="W17895" s="53"/>
      <c r="X17895" s="53"/>
      <c r="Y17895" s="55"/>
    </row>
    <row r="17896" spans="21:25" x14ac:dyDescent="0.2">
      <c r="U17896" s="55"/>
      <c r="V17896" s="53"/>
      <c r="W17896" s="53"/>
      <c r="X17896" s="53"/>
      <c r="Y17896" s="55"/>
    </row>
    <row r="17897" spans="21:25" x14ac:dyDescent="0.2">
      <c r="U17897" s="55"/>
      <c r="V17897" s="53"/>
      <c r="W17897" s="53"/>
      <c r="X17897" s="53"/>
      <c r="Y17897" s="55"/>
    </row>
    <row r="17898" spans="21:25" x14ac:dyDescent="0.2">
      <c r="U17898" s="55"/>
      <c r="V17898" s="53"/>
      <c r="W17898" s="53"/>
      <c r="X17898" s="53"/>
      <c r="Y17898" s="55"/>
    </row>
    <row r="17899" spans="21:25" x14ac:dyDescent="0.2">
      <c r="U17899" s="55"/>
      <c r="V17899" s="53"/>
      <c r="W17899" s="53"/>
      <c r="X17899" s="53"/>
      <c r="Y17899" s="55"/>
    </row>
    <row r="17900" spans="21:25" x14ac:dyDescent="0.2">
      <c r="U17900" s="55"/>
      <c r="V17900" s="53"/>
      <c r="W17900" s="53"/>
      <c r="X17900" s="53"/>
      <c r="Y17900" s="55"/>
    </row>
    <row r="17901" spans="21:25" x14ac:dyDescent="0.2">
      <c r="U17901" s="55"/>
      <c r="V17901" s="53"/>
      <c r="W17901" s="53"/>
      <c r="X17901" s="53"/>
      <c r="Y17901" s="55"/>
    </row>
    <row r="17902" spans="21:25" x14ac:dyDescent="0.2">
      <c r="U17902" s="55"/>
      <c r="V17902" s="53"/>
      <c r="W17902" s="53"/>
      <c r="X17902" s="53"/>
      <c r="Y17902" s="55"/>
    </row>
    <row r="17903" spans="21:25" x14ac:dyDescent="0.2">
      <c r="U17903" s="55"/>
      <c r="V17903" s="53"/>
      <c r="W17903" s="53"/>
      <c r="X17903" s="53"/>
      <c r="Y17903" s="55"/>
    </row>
    <row r="17904" spans="21:25" x14ac:dyDescent="0.2">
      <c r="U17904" s="55"/>
      <c r="V17904" s="53"/>
      <c r="W17904" s="53"/>
      <c r="X17904" s="53"/>
      <c r="Y17904" s="55"/>
    </row>
    <row r="17905" spans="21:25" x14ac:dyDescent="0.2">
      <c r="U17905" s="55"/>
      <c r="V17905" s="53"/>
      <c r="W17905" s="53"/>
      <c r="X17905" s="53"/>
      <c r="Y17905" s="55"/>
    </row>
    <row r="17906" spans="21:25" x14ac:dyDescent="0.2">
      <c r="U17906" s="55"/>
      <c r="V17906" s="53"/>
      <c r="W17906" s="53"/>
      <c r="X17906" s="53"/>
      <c r="Y17906" s="55"/>
    </row>
    <row r="17907" spans="21:25" x14ac:dyDescent="0.2">
      <c r="U17907" s="55"/>
      <c r="V17907" s="53"/>
      <c r="W17907" s="53"/>
      <c r="X17907" s="53"/>
      <c r="Y17907" s="55"/>
    </row>
    <row r="17908" spans="21:25" x14ac:dyDescent="0.2">
      <c r="U17908" s="55"/>
      <c r="V17908" s="53"/>
      <c r="W17908" s="53"/>
      <c r="X17908" s="53"/>
      <c r="Y17908" s="55"/>
    </row>
    <row r="17909" spans="21:25" x14ac:dyDescent="0.2">
      <c r="U17909" s="55"/>
      <c r="V17909" s="53"/>
      <c r="W17909" s="53"/>
      <c r="X17909" s="53"/>
      <c r="Y17909" s="55"/>
    </row>
    <row r="17910" spans="21:25" x14ac:dyDescent="0.2">
      <c r="U17910" s="55"/>
      <c r="V17910" s="53"/>
      <c r="W17910" s="53"/>
      <c r="X17910" s="53"/>
      <c r="Y17910" s="55"/>
    </row>
    <row r="17911" spans="21:25" x14ac:dyDescent="0.2">
      <c r="U17911" s="55"/>
      <c r="V17911" s="53"/>
      <c r="W17911" s="53"/>
      <c r="X17911" s="53"/>
      <c r="Y17911" s="55"/>
    </row>
    <row r="17912" spans="21:25" x14ac:dyDescent="0.2">
      <c r="U17912" s="55"/>
      <c r="V17912" s="53"/>
      <c r="W17912" s="53"/>
      <c r="X17912" s="53"/>
      <c r="Y17912" s="55"/>
    </row>
    <row r="17913" spans="21:25" x14ac:dyDescent="0.2">
      <c r="U17913" s="55"/>
      <c r="V17913" s="53"/>
      <c r="W17913" s="53"/>
      <c r="X17913" s="53"/>
      <c r="Y17913" s="55"/>
    </row>
    <row r="17914" spans="21:25" x14ac:dyDescent="0.2">
      <c r="U17914" s="55"/>
      <c r="V17914" s="53"/>
      <c r="W17914" s="53"/>
      <c r="X17914" s="53"/>
      <c r="Y17914" s="55"/>
    </row>
    <row r="17915" spans="21:25" x14ac:dyDescent="0.2">
      <c r="U17915" s="55"/>
      <c r="V17915" s="53"/>
      <c r="W17915" s="53"/>
      <c r="X17915" s="53"/>
      <c r="Y17915" s="55"/>
    </row>
    <row r="17916" spans="21:25" x14ac:dyDescent="0.2">
      <c r="U17916" s="55"/>
      <c r="V17916" s="53"/>
      <c r="W17916" s="53"/>
      <c r="X17916" s="53"/>
      <c r="Y17916" s="55"/>
    </row>
    <row r="17917" spans="21:25" x14ac:dyDescent="0.2">
      <c r="U17917" s="55"/>
      <c r="V17917" s="53"/>
      <c r="W17917" s="53"/>
      <c r="X17917" s="53"/>
      <c r="Y17917" s="55"/>
    </row>
    <row r="17918" spans="21:25" x14ac:dyDescent="0.2">
      <c r="U17918" s="55"/>
      <c r="V17918" s="53"/>
      <c r="W17918" s="53"/>
      <c r="X17918" s="53"/>
      <c r="Y17918" s="55"/>
    </row>
    <row r="17919" spans="21:25" x14ac:dyDescent="0.2">
      <c r="U17919" s="55"/>
      <c r="V17919" s="53"/>
      <c r="W17919" s="53"/>
      <c r="X17919" s="53"/>
      <c r="Y17919" s="55"/>
    </row>
    <row r="17920" spans="21:25" x14ac:dyDescent="0.2">
      <c r="U17920" s="55"/>
      <c r="V17920" s="53"/>
      <c r="W17920" s="53"/>
      <c r="X17920" s="53"/>
      <c r="Y17920" s="55"/>
    </row>
    <row r="17921" spans="21:25" x14ac:dyDescent="0.2">
      <c r="U17921" s="55"/>
      <c r="V17921" s="53"/>
      <c r="W17921" s="53"/>
      <c r="X17921" s="53"/>
      <c r="Y17921" s="55"/>
    </row>
    <row r="17922" spans="21:25" x14ac:dyDescent="0.2">
      <c r="U17922" s="55"/>
      <c r="V17922" s="53"/>
      <c r="W17922" s="53"/>
      <c r="X17922" s="53"/>
      <c r="Y17922" s="55"/>
    </row>
    <row r="17923" spans="21:25" x14ac:dyDescent="0.2">
      <c r="U17923" s="55"/>
      <c r="V17923" s="53"/>
      <c r="W17923" s="53"/>
      <c r="X17923" s="53"/>
      <c r="Y17923" s="55"/>
    </row>
    <row r="17924" spans="21:25" x14ac:dyDescent="0.2">
      <c r="U17924" s="55"/>
      <c r="V17924" s="53"/>
      <c r="W17924" s="53"/>
      <c r="X17924" s="53"/>
      <c r="Y17924" s="55"/>
    </row>
    <row r="17925" spans="21:25" x14ac:dyDescent="0.2">
      <c r="U17925" s="55"/>
      <c r="V17925" s="53"/>
      <c r="W17925" s="53"/>
      <c r="X17925" s="53"/>
      <c r="Y17925" s="55"/>
    </row>
    <row r="17926" spans="21:25" x14ac:dyDescent="0.2">
      <c r="U17926" s="55"/>
      <c r="V17926" s="53"/>
      <c r="W17926" s="53"/>
      <c r="X17926" s="53"/>
      <c r="Y17926" s="55"/>
    </row>
    <row r="17927" spans="21:25" x14ac:dyDescent="0.2">
      <c r="U17927" s="55"/>
      <c r="V17927" s="53"/>
      <c r="W17927" s="53"/>
      <c r="X17927" s="53"/>
      <c r="Y17927" s="55"/>
    </row>
    <row r="17928" spans="21:25" x14ac:dyDescent="0.2">
      <c r="U17928" s="55"/>
      <c r="V17928" s="53"/>
      <c r="W17928" s="53"/>
      <c r="X17928" s="53"/>
      <c r="Y17928" s="55"/>
    </row>
    <row r="17929" spans="21:25" x14ac:dyDescent="0.2">
      <c r="U17929" s="55"/>
      <c r="V17929" s="53"/>
      <c r="W17929" s="53"/>
      <c r="X17929" s="53"/>
      <c r="Y17929" s="55"/>
    </row>
    <row r="17930" spans="21:25" x14ac:dyDescent="0.2">
      <c r="U17930" s="55"/>
      <c r="V17930" s="53"/>
      <c r="W17930" s="53"/>
      <c r="X17930" s="53"/>
      <c r="Y17930" s="55"/>
    </row>
    <row r="17931" spans="21:25" x14ac:dyDescent="0.2">
      <c r="U17931" s="55"/>
      <c r="V17931" s="53"/>
      <c r="W17931" s="53"/>
      <c r="X17931" s="53"/>
      <c r="Y17931" s="55"/>
    </row>
    <row r="17932" spans="21:25" x14ac:dyDescent="0.2">
      <c r="U17932" s="55"/>
      <c r="V17932" s="53"/>
      <c r="W17932" s="53"/>
      <c r="X17932" s="53"/>
      <c r="Y17932" s="55"/>
    </row>
    <row r="17933" spans="21:25" x14ac:dyDescent="0.2">
      <c r="U17933" s="55"/>
      <c r="V17933" s="53"/>
      <c r="W17933" s="53"/>
      <c r="X17933" s="53"/>
      <c r="Y17933" s="55"/>
    </row>
    <row r="17934" spans="21:25" x14ac:dyDescent="0.2">
      <c r="U17934" s="55"/>
      <c r="V17934" s="53"/>
      <c r="W17934" s="53"/>
      <c r="X17934" s="53"/>
      <c r="Y17934" s="55"/>
    </row>
    <row r="17935" spans="21:25" x14ac:dyDescent="0.2">
      <c r="U17935" s="55"/>
      <c r="V17935" s="53"/>
      <c r="W17935" s="53"/>
      <c r="X17935" s="53"/>
      <c r="Y17935" s="55"/>
    </row>
    <row r="17936" spans="21:25" x14ac:dyDescent="0.2">
      <c r="U17936" s="55"/>
      <c r="V17936" s="53"/>
      <c r="W17936" s="53"/>
      <c r="X17936" s="53"/>
      <c r="Y17936" s="55"/>
    </row>
    <row r="17937" spans="21:25" x14ac:dyDescent="0.2">
      <c r="U17937" s="55"/>
      <c r="V17937" s="53"/>
      <c r="W17937" s="53"/>
      <c r="X17937" s="53"/>
      <c r="Y17937" s="55"/>
    </row>
    <row r="17938" spans="21:25" x14ac:dyDescent="0.2">
      <c r="U17938" s="55"/>
      <c r="V17938" s="53"/>
      <c r="W17938" s="53"/>
      <c r="X17938" s="53"/>
      <c r="Y17938" s="55"/>
    </row>
    <row r="17939" spans="21:25" x14ac:dyDescent="0.2">
      <c r="U17939" s="55"/>
      <c r="V17939" s="53"/>
      <c r="W17939" s="53"/>
      <c r="X17939" s="53"/>
      <c r="Y17939" s="55"/>
    </row>
    <row r="17940" spans="21:25" x14ac:dyDescent="0.2">
      <c r="U17940" s="55"/>
      <c r="V17940" s="53"/>
      <c r="W17940" s="53"/>
      <c r="X17940" s="53"/>
      <c r="Y17940" s="55"/>
    </row>
    <row r="17941" spans="21:25" x14ac:dyDescent="0.2">
      <c r="U17941" s="55"/>
      <c r="V17941" s="53"/>
      <c r="W17941" s="53"/>
      <c r="X17941" s="53"/>
      <c r="Y17941" s="55"/>
    </row>
    <row r="17942" spans="21:25" x14ac:dyDescent="0.2">
      <c r="U17942" s="55"/>
      <c r="V17942" s="53"/>
      <c r="W17942" s="53"/>
      <c r="X17942" s="53"/>
      <c r="Y17942" s="55"/>
    </row>
    <row r="17943" spans="21:25" x14ac:dyDescent="0.2">
      <c r="U17943" s="55"/>
      <c r="V17943" s="53"/>
      <c r="W17943" s="53"/>
      <c r="X17943" s="53"/>
      <c r="Y17943" s="55"/>
    </row>
    <row r="17944" spans="21:25" x14ac:dyDescent="0.2">
      <c r="U17944" s="55"/>
      <c r="V17944" s="53"/>
      <c r="W17944" s="53"/>
      <c r="X17944" s="53"/>
      <c r="Y17944" s="55"/>
    </row>
    <row r="17945" spans="21:25" x14ac:dyDescent="0.2">
      <c r="U17945" s="55"/>
      <c r="V17945" s="53"/>
      <c r="W17945" s="53"/>
      <c r="X17945" s="53"/>
      <c r="Y17945" s="55"/>
    </row>
    <row r="17946" spans="21:25" x14ac:dyDescent="0.2">
      <c r="U17946" s="55"/>
      <c r="V17946" s="53"/>
      <c r="W17946" s="53"/>
      <c r="X17946" s="53"/>
      <c r="Y17946" s="55"/>
    </row>
    <row r="17947" spans="21:25" x14ac:dyDescent="0.2">
      <c r="U17947" s="55"/>
      <c r="V17947" s="53"/>
      <c r="W17947" s="53"/>
      <c r="X17947" s="53"/>
      <c r="Y17947" s="55"/>
    </row>
    <row r="17948" spans="21:25" x14ac:dyDescent="0.2">
      <c r="U17948" s="55"/>
      <c r="V17948" s="53"/>
      <c r="W17948" s="53"/>
      <c r="X17948" s="53"/>
      <c r="Y17948" s="55"/>
    </row>
    <row r="17949" spans="21:25" x14ac:dyDescent="0.2">
      <c r="U17949" s="55"/>
      <c r="V17949" s="53"/>
      <c r="W17949" s="53"/>
      <c r="X17949" s="53"/>
      <c r="Y17949" s="55"/>
    </row>
    <row r="17950" spans="21:25" x14ac:dyDescent="0.2">
      <c r="U17950" s="55"/>
      <c r="V17950" s="53"/>
      <c r="W17950" s="53"/>
      <c r="X17950" s="53"/>
      <c r="Y17950" s="55"/>
    </row>
    <row r="17951" spans="21:25" x14ac:dyDescent="0.2">
      <c r="U17951" s="55"/>
      <c r="V17951" s="53"/>
      <c r="W17951" s="53"/>
      <c r="X17951" s="53"/>
      <c r="Y17951" s="55"/>
    </row>
    <row r="17952" spans="21:25" x14ac:dyDescent="0.2">
      <c r="U17952" s="55"/>
      <c r="V17952" s="53"/>
      <c r="W17952" s="53"/>
      <c r="X17952" s="53"/>
      <c r="Y17952" s="55"/>
    </row>
    <row r="17953" spans="21:25" x14ac:dyDescent="0.2">
      <c r="U17953" s="55"/>
      <c r="V17953" s="53"/>
      <c r="W17953" s="53"/>
      <c r="X17953" s="53"/>
      <c r="Y17953" s="55"/>
    </row>
    <row r="17954" spans="21:25" x14ac:dyDescent="0.2">
      <c r="U17954" s="55"/>
      <c r="V17954" s="53"/>
      <c r="W17954" s="53"/>
      <c r="X17954" s="53"/>
      <c r="Y17954" s="55"/>
    </row>
    <row r="17955" spans="21:25" x14ac:dyDescent="0.2">
      <c r="U17955" s="55"/>
      <c r="V17955" s="53"/>
      <c r="W17955" s="53"/>
      <c r="X17955" s="53"/>
      <c r="Y17955" s="55"/>
    </row>
    <row r="17956" spans="21:25" x14ac:dyDescent="0.2">
      <c r="U17956" s="55"/>
      <c r="V17956" s="53"/>
      <c r="W17956" s="53"/>
      <c r="X17956" s="53"/>
      <c r="Y17956" s="55"/>
    </row>
    <row r="17957" spans="21:25" x14ac:dyDescent="0.2">
      <c r="U17957" s="55"/>
      <c r="V17957" s="53"/>
      <c r="W17957" s="53"/>
      <c r="X17957" s="53"/>
      <c r="Y17957" s="55"/>
    </row>
    <row r="17958" spans="21:25" x14ac:dyDescent="0.2">
      <c r="U17958" s="55"/>
      <c r="V17958" s="53"/>
      <c r="W17958" s="53"/>
      <c r="X17958" s="53"/>
      <c r="Y17958" s="55"/>
    </row>
    <row r="17959" spans="21:25" x14ac:dyDescent="0.2">
      <c r="U17959" s="55"/>
      <c r="V17959" s="53"/>
      <c r="W17959" s="53"/>
      <c r="X17959" s="53"/>
      <c r="Y17959" s="55"/>
    </row>
    <row r="17960" spans="21:25" x14ac:dyDescent="0.2">
      <c r="U17960" s="55"/>
      <c r="V17960" s="53"/>
      <c r="W17960" s="53"/>
      <c r="X17960" s="53"/>
      <c r="Y17960" s="55"/>
    </row>
    <row r="17961" spans="21:25" x14ac:dyDescent="0.2">
      <c r="U17961" s="55"/>
      <c r="V17961" s="53"/>
      <c r="W17961" s="53"/>
      <c r="X17961" s="53"/>
      <c r="Y17961" s="55"/>
    </row>
    <row r="17962" spans="21:25" x14ac:dyDescent="0.2">
      <c r="U17962" s="55"/>
      <c r="V17962" s="53"/>
      <c r="W17962" s="53"/>
      <c r="X17962" s="53"/>
      <c r="Y17962" s="55"/>
    </row>
    <row r="17963" spans="21:25" x14ac:dyDescent="0.2">
      <c r="U17963" s="55"/>
      <c r="V17963" s="53"/>
      <c r="W17963" s="53"/>
      <c r="X17963" s="53"/>
      <c r="Y17963" s="55"/>
    </row>
    <row r="17964" spans="21:25" x14ac:dyDescent="0.2">
      <c r="U17964" s="55"/>
      <c r="V17964" s="53"/>
      <c r="W17964" s="53"/>
      <c r="X17964" s="53"/>
      <c r="Y17964" s="55"/>
    </row>
    <row r="17965" spans="21:25" x14ac:dyDescent="0.2">
      <c r="U17965" s="55"/>
      <c r="V17965" s="53"/>
      <c r="W17965" s="53"/>
      <c r="X17965" s="53"/>
      <c r="Y17965" s="55"/>
    </row>
    <row r="17966" spans="21:25" x14ac:dyDescent="0.2">
      <c r="U17966" s="55"/>
      <c r="V17966" s="53"/>
      <c r="W17966" s="53"/>
      <c r="X17966" s="53"/>
      <c r="Y17966" s="55"/>
    </row>
    <row r="17967" spans="21:25" x14ac:dyDescent="0.2">
      <c r="U17967" s="55"/>
      <c r="V17967" s="53"/>
      <c r="W17967" s="53"/>
      <c r="X17967" s="53"/>
      <c r="Y17967" s="55"/>
    </row>
    <row r="17968" spans="21:25" x14ac:dyDescent="0.2">
      <c r="U17968" s="55"/>
      <c r="V17968" s="53"/>
      <c r="W17968" s="53"/>
      <c r="X17968" s="53"/>
      <c r="Y17968" s="55"/>
    </row>
    <row r="17969" spans="21:25" x14ac:dyDescent="0.2">
      <c r="U17969" s="55"/>
      <c r="V17969" s="53"/>
      <c r="W17969" s="53"/>
      <c r="X17969" s="53"/>
      <c r="Y17969" s="55"/>
    </row>
    <row r="17970" spans="21:25" x14ac:dyDescent="0.2">
      <c r="U17970" s="55"/>
      <c r="V17970" s="53"/>
      <c r="W17970" s="53"/>
      <c r="X17970" s="53"/>
      <c r="Y17970" s="55"/>
    </row>
    <row r="17971" spans="21:25" x14ac:dyDescent="0.2">
      <c r="U17971" s="55"/>
      <c r="V17971" s="53"/>
      <c r="W17971" s="53"/>
      <c r="X17971" s="53"/>
      <c r="Y17971" s="55"/>
    </row>
    <row r="17972" spans="21:25" x14ac:dyDescent="0.2">
      <c r="U17972" s="55"/>
      <c r="V17972" s="53"/>
      <c r="W17972" s="53"/>
      <c r="X17972" s="53"/>
      <c r="Y17972" s="55"/>
    </row>
    <row r="17973" spans="21:25" x14ac:dyDescent="0.2">
      <c r="U17973" s="55"/>
      <c r="V17973" s="53"/>
      <c r="W17973" s="53"/>
      <c r="X17973" s="53"/>
      <c r="Y17973" s="55"/>
    </row>
    <row r="17974" spans="21:25" x14ac:dyDescent="0.2">
      <c r="U17974" s="55"/>
      <c r="V17974" s="53"/>
      <c r="W17974" s="53"/>
      <c r="X17974" s="53"/>
      <c r="Y17974" s="55"/>
    </row>
    <row r="17975" spans="21:25" x14ac:dyDescent="0.2">
      <c r="U17975" s="55"/>
      <c r="V17975" s="53"/>
      <c r="W17975" s="53"/>
      <c r="X17975" s="53"/>
      <c r="Y17975" s="55"/>
    </row>
    <row r="17976" spans="21:25" x14ac:dyDescent="0.2">
      <c r="U17976" s="55"/>
      <c r="V17976" s="53"/>
      <c r="W17976" s="53"/>
      <c r="X17976" s="53"/>
      <c r="Y17976" s="55"/>
    </row>
    <row r="17977" spans="21:25" x14ac:dyDescent="0.2">
      <c r="U17977" s="55"/>
      <c r="V17977" s="53"/>
      <c r="W17977" s="53"/>
      <c r="X17977" s="53"/>
      <c r="Y17977" s="55"/>
    </row>
    <row r="17978" spans="21:25" x14ac:dyDescent="0.2">
      <c r="U17978" s="55"/>
      <c r="V17978" s="53"/>
      <c r="W17978" s="53"/>
      <c r="X17978" s="53"/>
      <c r="Y17978" s="55"/>
    </row>
    <row r="17979" spans="21:25" x14ac:dyDescent="0.2">
      <c r="U17979" s="55"/>
      <c r="V17979" s="53"/>
      <c r="W17979" s="53"/>
      <c r="X17979" s="53"/>
      <c r="Y17979" s="55"/>
    </row>
    <row r="17980" spans="21:25" x14ac:dyDescent="0.2">
      <c r="U17980" s="55"/>
      <c r="V17980" s="53"/>
      <c r="W17980" s="53"/>
      <c r="X17980" s="53"/>
      <c r="Y17980" s="55"/>
    </row>
    <row r="17981" spans="21:25" x14ac:dyDescent="0.2">
      <c r="U17981" s="55"/>
      <c r="V17981" s="53"/>
      <c r="W17981" s="53"/>
      <c r="X17981" s="53"/>
      <c r="Y17981" s="55"/>
    </row>
    <row r="17982" spans="21:25" x14ac:dyDescent="0.2">
      <c r="U17982" s="55"/>
      <c r="V17982" s="53"/>
      <c r="W17982" s="53"/>
      <c r="X17982" s="53"/>
      <c r="Y17982" s="55"/>
    </row>
    <row r="17983" spans="21:25" x14ac:dyDescent="0.2">
      <c r="U17983" s="55"/>
      <c r="V17983" s="53"/>
      <c r="W17983" s="53"/>
      <c r="X17983" s="53"/>
      <c r="Y17983" s="55"/>
    </row>
    <row r="17984" spans="21:25" x14ac:dyDescent="0.2">
      <c r="U17984" s="55"/>
      <c r="V17984" s="53"/>
      <c r="W17984" s="53"/>
      <c r="X17984" s="53"/>
      <c r="Y17984" s="55"/>
    </row>
    <row r="17985" spans="21:25" x14ac:dyDescent="0.2">
      <c r="U17985" s="55"/>
      <c r="V17985" s="53"/>
      <c r="W17985" s="53"/>
      <c r="X17985" s="53"/>
      <c r="Y17985" s="55"/>
    </row>
    <row r="17986" spans="21:25" x14ac:dyDescent="0.2">
      <c r="U17986" s="55"/>
      <c r="V17986" s="53"/>
      <c r="W17986" s="53"/>
      <c r="X17986" s="53"/>
      <c r="Y17986" s="55"/>
    </row>
    <row r="17987" spans="21:25" x14ac:dyDescent="0.2">
      <c r="U17987" s="55"/>
      <c r="V17987" s="53"/>
      <c r="W17987" s="53"/>
      <c r="X17987" s="53"/>
      <c r="Y17987" s="55"/>
    </row>
    <row r="17988" spans="21:25" x14ac:dyDescent="0.2">
      <c r="U17988" s="55"/>
      <c r="V17988" s="53"/>
      <c r="W17988" s="53"/>
      <c r="X17988" s="53"/>
      <c r="Y17988" s="55"/>
    </row>
    <row r="17989" spans="21:25" x14ac:dyDescent="0.2">
      <c r="U17989" s="55"/>
      <c r="V17989" s="53"/>
      <c r="W17989" s="53"/>
      <c r="X17989" s="53"/>
      <c r="Y17989" s="55"/>
    </row>
    <row r="17990" spans="21:25" x14ac:dyDescent="0.2">
      <c r="U17990" s="55"/>
      <c r="V17990" s="53"/>
      <c r="W17990" s="53"/>
      <c r="X17990" s="53"/>
      <c r="Y17990" s="55"/>
    </row>
    <row r="17991" spans="21:25" x14ac:dyDescent="0.2">
      <c r="U17991" s="55"/>
      <c r="V17991" s="53"/>
      <c r="W17991" s="53"/>
      <c r="X17991" s="53"/>
      <c r="Y17991" s="55"/>
    </row>
    <row r="17992" spans="21:25" x14ac:dyDescent="0.2">
      <c r="U17992" s="55"/>
      <c r="V17992" s="53"/>
      <c r="W17992" s="53"/>
      <c r="X17992" s="53"/>
      <c r="Y17992" s="55"/>
    </row>
    <row r="17993" spans="21:25" x14ac:dyDescent="0.2">
      <c r="U17993" s="55"/>
      <c r="V17993" s="53"/>
      <c r="W17993" s="53"/>
      <c r="X17993" s="53"/>
      <c r="Y17993" s="55"/>
    </row>
    <row r="17994" spans="21:25" x14ac:dyDescent="0.2">
      <c r="U17994" s="55"/>
      <c r="V17994" s="53"/>
      <c r="W17994" s="53"/>
      <c r="X17994" s="53"/>
      <c r="Y17994" s="55"/>
    </row>
    <row r="17995" spans="21:25" x14ac:dyDescent="0.2">
      <c r="U17995" s="55"/>
      <c r="V17995" s="53"/>
      <c r="W17995" s="53"/>
      <c r="X17995" s="53"/>
      <c r="Y17995" s="55"/>
    </row>
    <row r="17996" spans="21:25" x14ac:dyDescent="0.2">
      <c r="U17996" s="55"/>
      <c r="V17996" s="53"/>
      <c r="W17996" s="53"/>
      <c r="X17996" s="53"/>
      <c r="Y17996" s="55"/>
    </row>
    <row r="17997" spans="21:25" x14ac:dyDescent="0.2">
      <c r="U17997" s="55"/>
      <c r="V17997" s="53"/>
      <c r="W17997" s="53"/>
      <c r="X17997" s="53"/>
      <c r="Y17997" s="55"/>
    </row>
    <row r="17998" spans="21:25" x14ac:dyDescent="0.2">
      <c r="U17998" s="55"/>
      <c r="V17998" s="53"/>
      <c r="W17998" s="53"/>
      <c r="X17998" s="53"/>
      <c r="Y17998" s="55"/>
    </row>
    <row r="17999" spans="21:25" x14ac:dyDescent="0.2">
      <c r="U17999" s="55"/>
      <c r="V17999" s="53"/>
      <c r="W17999" s="53"/>
      <c r="X17999" s="53"/>
      <c r="Y17999" s="55"/>
    </row>
    <row r="18000" spans="21:25" x14ac:dyDescent="0.2">
      <c r="U18000" s="55"/>
      <c r="V18000" s="53"/>
      <c r="W18000" s="53"/>
      <c r="X18000" s="53"/>
      <c r="Y18000" s="55"/>
    </row>
    <row r="18001" spans="21:25" x14ac:dyDescent="0.2">
      <c r="U18001" s="55"/>
      <c r="V18001" s="53"/>
      <c r="W18001" s="53"/>
      <c r="X18001" s="53"/>
      <c r="Y18001" s="55"/>
    </row>
    <row r="18002" spans="21:25" x14ac:dyDescent="0.2">
      <c r="U18002" s="55"/>
      <c r="V18002" s="53"/>
      <c r="W18002" s="53"/>
      <c r="X18002" s="53"/>
      <c r="Y18002" s="55"/>
    </row>
    <row r="18003" spans="21:25" x14ac:dyDescent="0.2">
      <c r="U18003" s="55"/>
      <c r="V18003" s="53"/>
      <c r="W18003" s="53"/>
      <c r="X18003" s="53"/>
      <c r="Y18003" s="55"/>
    </row>
    <row r="18004" spans="21:25" x14ac:dyDescent="0.2">
      <c r="U18004" s="55"/>
      <c r="V18004" s="53"/>
      <c r="W18004" s="53"/>
      <c r="X18004" s="53"/>
      <c r="Y18004" s="55"/>
    </row>
    <row r="18005" spans="21:25" x14ac:dyDescent="0.2">
      <c r="U18005" s="55"/>
      <c r="V18005" s="53"/>
      <c r="W18005" s="53"/>
      <c r="X18005" s="53"/>
      <c r="Y18005" s="55"/>
    </row>
    <row r="18006" spans="21:25" x14ac:dyDescent="0.2">
      <c r="U18006" s="55"/>
      <c r="V18006" s="53"/>
      <c r="W18006" s="53"/>
      <c r="X18006" s="53"/>
      <c r="Y18006" s="55"/>
    </row>
    <row r="18007" spans="21:25" x14ac:dyDescent="0.2">
      <c r="U18007" s="55"/>
      <c r="V18007" s="53"/>
      <c r="W18007" s="53"/>
      <c r="X18007" s="53"/>
      <c r="Y18007" s="55"/>
    </row>
    <row r="18008" spans="21:25" x14ac:dyDescent="0.2">
      <c r="U18008" s="55"/>
      <c r="V18008" s="53"/>
      <c r="W18008" s="53"/>
      <c r="X18008" s="53"/>
      <c r="Y18008" s="55"/>
    </row>
    <row r="18009" spans="21:25" x14ac:dyDescent="0.2">
      <c r="U18009" s="55"/>
      <c r="V18009" s="53"/>
      <c r="W18009" s="53"/>
      <c r="X18009" s="53"/>
      <c r="Y18009" s="55"/>
    </row>
    <row r="18010" spans="21:25" x14ac:dyDescent="0.2">
      <c r="U18010" s="55"/>
      <c r="V18010" s="53"/>
      <c r="W18010" s="53"/>
      <c r="X18010" s="53"/>
      <c r="Y18010" s="55"/>
    </row>
    <row r="18011" spans="21:25" x14ac:dyDescent="0.2">
      <c r="U18011" s="55"/>
      <c r="V18011" s="53"/>
      <c r="W18011" s="53"/>
      <c r="X18011" s="53"/>
      <c r="Y18011" s="55"/>
    </row>
    <row r="18012" spans="21:25" x14ac:dyDescent="0.2">
      <c r="U18012" s="55"/>
      <c r="V18012" s="53"/>
      <c r="W18012" s="53"/>
      <c r="X18012" s="53"/>
      <c r="Y18012" s="55"/>
    </row>
    <row r="18013" spans="21:25" x14ac:dyDescent="0.2">
      <c r="U18013" s="55"/>
      <c r="V18013" s="53"/>
      <c r="W18013" s="53"/>
      <c r="X18013" s="53"/>
      <c r="Y18013" s="55"/>
    </row>
    <row r="18014" spans="21:25" x14ac:dyDescent="0.2">
      <c r="U18014" s="55"/>
      <c r="V18014" s="53"/>
      <c r="W18014" s="53"/>
      <c r="X18014" s="53"/>
      <c r="Y18014" s="55"/>
    </row>
    <row r="18015" spans="21:25" x14ac:dyDescent="0.2">
      <c r="U18015" s="55"/>
      <c r="V18015" s="53"/>
      <c r="W18015" s="53"/>
      <c r="X18015" s="53"/>
      <c r="Y18015" s="55"/>
    </row>
    <row r="18016" spans="21:25" x14ac:dyDescent="0.2">
      <c r="U18016" s="55"/>
      <c r="V18016" s="53"/>
      <c r="W18016" s="53"/>
      <c r="X18016" s="53"/>
      <c r="Y18016" s="55"/>
    </row>
    <row r="18017" spans="21:25" x14ac:dyDescent="0.2">
      <c r="U18017" s="55"/>
      <c r="V18017" s="53"/>
      <c r="W18017" s="53"/>
      <c r="X18017" s="53"/>
      <c r="Y18017" s="55"/>
    </row>
    <row r="18018" spans="21:25" x14ac:dyDescent="0.2">
      <c r="U18018" s="55"/>
      <c r="V18018" s="53"/>
      <c r="W18018" s="53"/>
      <c r="X18018" s="53"/>
      <c r="Y18018" s="55"/>
    </row>
    <row r="18019" spans="21:25" x14ac:dyDescent="0.2">
      <c r="U18019" s="55"/>
      <c r="V18019" s="53"/>
      <c r="W18019" s="53"/>
      <c r="X18019" s="53"/>
      <c r="Y18019" s="55"/>
    </row>
    <row r="18020" spans="21:25" x14ac:dyDescent="0.2">
      <c r="U18020" s="55"/>
      <c r="V18020" s="53"/>
      <c r="W18020" s="53"/>
      <c r="X18020" s="53"/>
      <c r="Y18020" s="55"/>
    </row>
    <row r="18021" spans="21:25" x14ac:dyDescent="0.2">
      <c r="U18021" s="55"/>
      <c r="V18021" s="53"/>
      <c r="W18021" s="53"/>
      <c r="X18021" s="53"/>
      <c r="Y18021" s="55"/>
    </row>
    <row r="18022" spans="21:25" x14ac:dyDescent="0.2">
      <c r="U18022" s="55"/>
      <c r="V18022" s="53"/>
      <c r="W18022" s="53"/>
      <c r="X18022" s="53"/>
      <c r="Y18022" s="55"/>
    </row>
    <row r="18023" spans="21:25" x14ac:dyDescent="0.2">
      <c r="U18023" s="55"/>
      <c r="V18023" s="53"/>
      <c r="W18023" s="53"/>
      <c r="X18023" s="53"/>
      <c r="Y18023" s="55"/>
    </row>
    <row r="18024" spans="21:25" x14ac:dyDescent="0.2">
      <c r="U18024" s="55"/>
      <c r="V18024" s="53"/>
      <c r="W18024" s="53"/>
      <c r="X18024" s="53"/>
      <c r="Y18024" s="55"/>
    </row>
    <row r="18025" spans="21:25" x14ac:dyDescent="0.2">
      <c r="U18025" s="55"/>
      <c r="V18025" s="53"/>
      <c r="W18025" s="53"/>
      <c r="X18025" s="53"/>
      <c r="Y18025" s="55"/>
    </row>
    <row r="18026" spans="21:25" x14ac:dyDescent="0.2">
      <c r="U18026" s="55"/>
      <c r="V18026" s="53"/>
      <c r="W18026" s="53"/>
      <c r="X18026" s="53"/>
      <c r="Y18026" s="55"/>
    </row>
    <row r="18027" spans="21:25" x14ac:dyDescent="0.2">
      <c r="U18027" s="55"/>
      <c r="V18027" s="53"/>
      <c r="W18027" s="53"/>
      <c r="X18027" s="53"/>
      <c r="Y18027" s="55"/>
    </row>
    <row r="18028" spans="21:25" x14ac:dyDescent="0.2">
      <c r="U18028" s="55"/>
      <c r="V18028" s="53"/>
      <c r="W18028" s="53"/>
      <c r="X18028" s="53"/>
      <c r="Y18028" s="55"/>
    </row>
    <row r="18029" spans="21:25" x14ac:dyDescent="0.2">
      <c r="U18029" s="55"/>
      <c r="V18029" s="53"/>
      <c r="W18029" s="53"/>
      <c r="X18029" s="53"/>
      <c r="Y18029" s="55"/>
    </row>
    <row r="18030" spans="21:25" x14ac:dyDescent="0.2">
      <c r="U18030" s="55"/>
      <c r="V18030" s="53"/>
      <c r="W18030" s="53"/>
      <c r="X18030" s="53"/>
      <c r="Y18030" s="55"/>
    </row>
    <row r="18031" spans="21:25" x14ac:dyDescent="0.2">
      <c r="U18031" s="55"/>
      <c r="V18031" s="53"/>
      <c r="W18031" s="53"/>
      <c r="X18031" s="53"/>
      <c r="Y18031" s="55"/>
    </row>
    <row r="18032" spans="21:25" x14ac:dyDescent="0.2">
      <c r="U18032" s="55"/>
      <c r="V18032" s="53"/>
      <c r="W18032" s="53"/>
      <c r="X18032" s="53"/>
      <c r="Y18032" s="55"/>
    </row>
    <row r="18033" spans="21:25" x14ac:dyDescent="0.2">
      <c r="U18033" s="55"/>
      <c r="V18033" s="53"/>
      <c r="W18033" s="53"/>
      <c r="X18033" s="53"/>
      <c r="Y18033" s="55"/>
    </row>
    <row r="18034" spans="21:25" x14ac:dyDescent="0.2">
      <c r="U18034" s="55"/>
      <c r="V18034" s="53"/>
      <c r="W18034" s="53"/>
      <c r="X18034" s="53"/>
      <c r="Y18034" s="55"/>
    </row>
    <row r="18035" spans="21:25" x14ac:dyDescent="0.2">
      <c r="U18035" s="55"/>
      <c r="V18035" s="53"/>
      <c r="W18035" s="53"/>
      <c r="X18035" s="53"/>
      <c r="Y18035" s="55"/>
    </row>
    <row r="18036" spans="21:25" x14ac:dyDescent="0.2">
      <c r="U18036" s="55"/>
      <c r="V18036" s="53"/>
      <c r="W18036" s="53"/>
      <c r="X18036" s="53"/>
      <c r="Y18036" s="55"/>
    </row>
    <row r="18037" spans="21:25" x14ac:dyDescent="0.2">
      <c r="U18037" s="55"/>
      <c r="V18037" s="53"/>
      <c r="W18037" s="53"/>
      <c r="X18037" s="53"/>
      <c r="Y18037" s="55"/>
    </row>
    <row r="18038" spans="21:25" x14ac:dyDescent="0.2">
      <c r="U18038" s="55"/>
      <c r="V18038" s="53"/>
      <c r="W18038" s="53"/>
      <c r="X18038" s="53"/>
      <c r="Y18038" s="55"/>
    </row>
    <row r="18039" spans="21:25" x14ac:dyDescent="0.2">
      <c r="U18039" s="55"/>
      <c r="V18039" s="53"/>
      <c r="W18039" s="53"/>
      <c r="X18039" s="53"/>
      <c r="Y18039" s="55"/>
    </row>
    <row r="18040" spans="21:25" x14ac:dyDescent="0.2">
      <c r="U18040" s="55"/>
      <c r="V18040" s="53"/>
      <c r="W18040" s="53"/>
      <c r="X18040" s="53"/>
      <c r="Y18040" s="55"/>
    </row>
    <row r="18041" spans="21:25" x14ac:dyDescent="0.2">
      <c r="U18041" s="55"/>
      <c r="V18041" s="53"/>
      <c r="W18041" s="53"/>
      <c r="X18041" s="53"/>
      <c r="Y18041" s="55"/>
    </row>
    <row r="18042" spans="21:25" x14ac:dyDescent="0.2">
      <c r="U18042" s="55"/>
      <c r="V18042" s="53"/>
      <c r="W18042" s="53"/>
      <c r="X18042" s="53"/>
      <c r="Y18042" s="55"/>
    </row>
    <row r="18043" spans="21:25" x14ac:dyDescent="0.2">
      <c r="U18043" s="55"/>
      <c r="V18043" s="53"/>
      <c r="W18043" s="53"/>
      <c r="X18043" s="53"/>
      <c r="Y18043" s="55"/>
    </row>
    <row r="18044" spans="21:25" x14ac:dyDescent="0.2">
      <c r="U18044" s="55"/>
      <c r="V18044" s="53"/>
      <c r="W18044" s="53"/>
      <c r="X18044" s="53"/>
      <c r="Y18044" s="55"/>
    </row>
    <row r="18045" spans="21:25" x14ac:dyDescent="0.2">
      <c r="U18045" s="55"/>
      <c r="V18045" s="53"/>
      <c r="W18045" s="53"/>
      <c r="X18045" s="53"/>
      <c r="Y18045" s="55"/>
    </row>
    <row r="18046" spans="21:25" x14ac:dyDescent="0.2">
      <c r="U18046" s="55"/>
      <c r="V18046" s="53"/>
      <c r="W18046" s="53"/>
      <c r="X18046" s="53"/>
      <c r="Y18046" s="55"/>
    </row>
    <row r="18047" spans="21:25" x14ac:dyDescent="0.2">
      <c r="U18047" s="55"/>
      <c r="V18047" s="53"/>
      <c r="W18047" s="53"/>
      <c r="X18047" s="53"/>
      <c r="Y18047" s="55"/>
    </row>
    <row r="18048" spans="21:25" x14ac:dyDescent="0.2">
      <c r="U18048" s="55"/>
      <c r="V18048" s="53"/>
      <c r="W18048" s="53"/>
      <c r="X18048" s="53"/>
      <c r="Y18048" s="55"/>
    </row>
    <row r="18049" spans="21:25" x14ac:dyDescent="0.2">
      <c r="U18049" s="55"/>
      <c r="V18049" s="53"/>
      <c r="W18049" s="53"/>
      <c r="X18049" s="53"/>
      <c r="Y18049" s="55"/>
    </row>
    <row r="18050" spans="21:25" x14ac:dyDescent="0.2">
      <c r="U18050" s="55"/>
      <c r="V18050" s="53"/>
      <c r="W18050" s="53"/>
      <c r="X18050" s="53"/>
      <c r="Y18050" s="55"/>
    </row>
    <row r="18051" spans="21:25" x14ac:dyDescent="0.2">
      <c r="U18051" s="55"/>
      <c r="V18051" s="53"/>
      <c r="W18051" s="53"/>
      <c r="X18051" s="53"/>
      <c r="Y18051" s="55"/>
    </row>
    <row r="18052" spans="21:25" x14ac:dyDescent="0.2">
      <c r="U18052" s="55"/>
      <c r="V18052" s="53"/>
      <c r="W18052" s="53"/>
      <c r="X18052" s="53"/>
      <c r="Y18052" s="55"/>
    </row>
    <row r="18053" spans="21:25" x14ac:dyDescent="0.2">
      <c r="U18053" s="55"/>
      <c r="V18053" s="53"/>
      <c r="W18053" s="53"/>
      <c r="X18053" s="53"/>
      <c r="Y18053" s="55"/>
    </row>
    <row r="18054" spans="21:25" x14ac:dyDescent="0.2">
      <c r="U18054" s="55"/>
      <c r="V18054" s="53"/>
      <c r="W18054" s="53"/>
      <c r="X18054" s="53"/>
      <c r="Y18054" s="55"/>
    </row>
    <row r="18055" spans="21:25" x14ac:dyDescent="0.2">
      <c r="U18055" s="55"/>
      <c r="V18055" s="53"/>
      <c r="W18055" s="53"/>
      <c r="X18055" s="53"/>
      <c r="Y18055" s="55"/>
    </row>
    <row r="18056" spans="21:25" x14ac:dyDescent="0.2">
      <c r="U18056" s="55"/>
      <c r="V18056" s="53"/>
      <c r="W18056" s="53"/>
      <c r="X18056" s="53"/>
      <c r="Y18056" s="55"/>
    </row>
    <row r="18057" spans="21:25" x14ac:dyDescent="0.2">
      <c r="U18057" s="55"/>
      <c r="V18057" s="53"/>
      <c r="W18057" s="53"/>
      <c r="X18057" s="53"/>
      <c r="Y18057" s="55"/>
    </row>
    <row r="18058" spans="21:25" x14ac:dyDescent="0.2">
      <c r="U18058" s="55"/>
      <c r="V18058" s="53"/>
      <c r="W18058" s="53"/>
      <c r="X18058" s="53"/>
      <c r="Y18058" s="55"/>
    </row>
    <row r="18059" spans="21:25" x14ac:dyDescent="0.2">
      <c r="U18059" s="55"/>
      <c r="V18059" s="53"/>
      <c r="W18059" s="53"/>
      <c r="X18059" s="53"/>
      <c r="Y18059" s="55"/>
    </row>
    <row r="18060" spans="21:25" x14ac:dyDescent="0.2">
      <c r="U18060" s="55"/>
      <c r="V18060" s="53"/>
      <c r="W18060" s="53"/>
      <c r="X18060" s="53"/>
      <c r="Y18060" s="55"/>
    </row>
    <row r="18061" spans="21:25" x14ac:dyDescent="0.2">
      <c r="U18061" s="55"/>
      <c r="V18061" s="53"/>
      <c r="W18061" s="53"/>
      <c r="X18061" s="53"/>
      <c r="Y18061" s="55"/>
    </row>
    <row r="18062" spans="21:25" x14ac:dyDescent="0.2">
      <c r="U18062" s="55"/>
      <c r="V18062" s="53"/>
      <c r="W18062" s="53"/>
      <c r="X18062" s="53"/>
      <c r="Y18062" s="55"/>
    </row>
    <row r="18063" spans="21:25" x14ac:dyDescent="0.2">
      <c r="U18063" s="55"/>
      <c r="V18063" s="53"/>
      <c r="W18063" s="53"/>
      <c r="X18063" s="53"/>
      <c r="Y18063" s="55"/>
    </row>
    <row r="18064" spans="21:25" x14ac:dyDescent="0.2">
      <c r="U18064" s="55"/>
      <c r="V18064" s="53"/>
      <c r="W18064" s="53"/>
      <c r="X18064" s="53"/>
      <c r="Y18064" s="55"/>
    </row>
    <row r="18065" spans="21:25" x14ac:dyDescent="0.2">
      <c r="U18065" s="55"/>
      <c r="V18065" s="53"/>
      <c r="W18065" s="53"/>
      <c r="X18065" s="53"/>
      <c r="Y18065" s="55"/>
    </row>
    <row r="18066" spans="21:25" x14ac:dyDescent="0.2">
      <c r="U18066" s="55"/>
      <c r="V18066" s="53"/>
      <c r="W18066" s="53"/>
      <c r="X18066" s="53"/>
      <c r="Y18066" s="55"/>
    </row>
    <row r="18067" spans="21:25" x14ac:dyDescent="0.2">
      <c r="U18067" s="55"/>
      <c r="V18067" s="53"/>
      <c r="W18067" s="53"/>
      <c r="X18067" s="53"/>
      <c r="Y18067" s="55"/>
    </row>
    <row r="18068" spans="21:25" x14ac:dyDescent="0.2">
      <c r="U18068" s="55"/>
      <c r="V18068" s="53"/>
      <c r="W18068" s="53"/>
      <c r="X18068" s="53"/>
      <c r="Y18068" s="55"/>
    </row>
    <row r="18069" spans="21:25" x14ac:dyDescent="0.2">
      <c r="U18069" s="55"/>
      <c r="V18069" s="53"/>
      <c r="W18069" s="53"/>
      <c r="X18069" s="53"/>
      <c r="Y18069" s="55"/>
    </row>
    <row r="18070" spans="21:25" x14ac:dyDescent="0.2">
      <c r="U18070" s="55"/>
      <c r="V18070" s="53"/>
      <c r="W18070" s="53"/>
      <c r="X18070" s="53"/>
      <c r="Y18070" s="55"/>
    </row>
    <row r="18071" spans="21:25" x14ac:dyDescent="0.2">
      <c r="U18071" s="55"/>
      <c r="V18071" s="53"/>
      <c r="W18071" s="53"/>
      <c r="X18071" s="53"/>
      <c r="Y18071" s="55"/>
    </row>
    <row r="18072" spans="21:25" x14ac:dyDescent="0.2">
      <c r="U18072" s="55"/>
      <c r="V18072" s="53"/>
      <c r="W18072" s="53"/>
      <c r="X18072" s="53"/>
      <c r="Y18072" s="55"/>
    </row>
    <row r="18073" spans="21:25" x14ac:dyDescent="0.2">
      <c r="U18073" s="55"/>
      <c r="V18073" s="53"/>
      <c r="W18073" s="53"/>
      <c r="X18073" s="53"/>
      <c r="Y18073" s="55"/>
    </row>
    <row r="18074" spans="21:25" x14ac:dyDescent="0.2">
      <c r="U18074" s="55"/>
      <c r="V18074" s="53"/>
      <c r="W18074" s="53"/>
      <c r="X18074" s="53"/>
      <c r="Y18074" s="55"/>
    </row>
    <row r="18075" spans="21:25" x14ac:dyDescent="0.2">
      <c r="U18075" s="55"/>
      <c r="V18075" s="53"/>
      <c r="W18075" s="53"/>
      <c r="X18075" s="53"/>
      <c r="Y18075" s="55"/>
    </row>
    <row r="18076" spans="21:25" x14ac:dyDescent="0.2">
      <c r="U18076" s="55"/>
      <c r="V18076" s="53"/>
      <c r="W18076" s="53"/>
      <c r="X18076" s="53"/>
      <c r="Y18076" s="55"/>
    </row>
    <row r="18077" spans="21:25" x14ac:dyDescent="0.2">
      <c r="U18077" s="55"/>
      <c r="V18077" s="53"/>
      <c r="W18077" s="53"/>
      <c r="X18077" s="53"/>
      <c r="Y18077" s="55"/>
    </row>
    <row r="18078" spans="21:25" x14ac:dyDescent="0.2">
      <c r="U18078" s="55"/>
      <c r="V18078" s="53"/>
      <c r="W18078" s="53"/>
      <c r="X18078" s="53"/>
      <c r="Y18078" s="55"/>
    </row>
    <row r="18079" spans="21:25" x14ac:dyDescent="0.2">
      <c r="U18079" s="55"/>
      <c r="V18079" s="53"/>
      <c r="W18079" s="53"/>
      <c r="X18079" s="53"/>
      <c r="Y18079" s="55"/>
    </row>
    <row r="18080" spans="21:25" x14ac:dyDescent="0.2">
      <c r="U18080" s="55"/>
      <c r="V18080" s="53"/>
      <c r="W18080" s="53"/>
      <c r="X18080" s="53"/>
      <c r="Y18080" s="55"/>
    </row>
    <row r="18081" spans="21:25" x14ac:dyDescent="0.2">
      <c r="U18081" s="55"/>
      <c r="V18081" s="53"/>
      <c r="W18081" s="53"/>
      <c r="X18081" s="53"/>
      <c r="Y18081" s="55"/>
    </row>
    <row r="18082" spans="21:25" x14ac:dyDescent="0.2">
      <c r="U18082" s="55"/>
      <c r="V18082" s="53"/>
      <c r="W18082" s="53"/>
      <c r="X18082" s="53"/>
      <c r="Y18082" s="55"/>
    </row>
    <row r="18083" spans="21:25" x14ac:dyDescent="0.2">
      <c r="U18083" s="55"/>
      <c r="V18083" s="53"/>
      <c r="W18083" s="53"/>
      <c r="X18083" s="53"/>
      <c r="Y18083" s="55"/>
    </row>
    <row r="18084" spans="21:25" x14ac:dyDescent="0.2">
      <c r="U18084" s="55"/>
      <c r="V18084" s="53"/>
      <c r="W18084" s="53"/>
      <c r="X18084" s="53"/>
      <c r="Y18084" s="55"/>
    </row>
    <row r="18085" spans="21:25" x14ac:dyDescent="0.2">
      <c r="U18085" s="55"/>
      <c r="V18085" s="53"/>
      <c r="W18085" s="53"/>
      <c r="X18085" s="53"/>
      <c r="Y18085" s="55"/>
    </row>
    <row r="18086" spans="21:25" x14ac:dyDescent="0.2">
      <c r="U18086" s="55"/>
      <c r="V18086" s="53"/>
      <c r="W18086" s="53"/>
      <c r="X18086" s="53"/>
      <c r="Y18086" s="55"/>
    </row>
    <row r="18087" spans="21:25" x14ac:dyDescent="0.2">
      <c r="U18087" s="55"/>
      <c r="V18087" s="53"/>
      <c r="W18087" s="53"/>
      <c r="X18087" s="53"/>
      <c r="Y18087" s="55"/>
    </row>
    <row r="18088" spans="21:25" x14ac:dyDescent="0.2">
      <c r="U18088" s="55"/>
      <c r="V18088" s="53"/>
      <c r="W18088" s="53"/>
      <c r="X18088" s="53"/>
      <c r="Y18088" s="55"/>
    </row>
    <row r="18089" spans="21:25" x14ac:dyDescent="0.2">
      <c r="U18089" s="55"/>
      <c r="V18089" s="53"/>
      <c r="W18089" s="53"/>
      <c r="X18089" s="53"/>
      <c r="Y18089" s="55"/>
    </row>
    <row r="18090" spans="21:25" x14ac:dyDescent="0.2">
      <c r="U18090" s="55"/>
      <c r="V18090" s="53"/>
      <c r="W18090" s="53"/>
      <c r="X18090" s="53"/>
      <c r="Y18090" s="55"/>
    </row>
    <row r="18091" spans="21:25" x14ac:dyDescent="0.2">
      <c r="U18091" s="55"/>
      <c r="V18091" s="53"/>
      <c r="W18091" s="53"/>
      <c r="X18091" s="53"/>
      <c r="Y18091" s="55"/>
    </row>
    <row r="18092" spans="21:25" x14ac:dyDescent="0.2">
      <c r="U18092" s="55"/>
      <c r="V18092" s="53"/>
      <c r="W18092" s="53"/>
      <c r="X18092" s="53"/>
      <c r="Y18092" s="55"/>
    </row>
    <row r="18093" spans="21:25" x14ac:dyDescent="0.2">
      <c r="U18093" s="55"/>
      <c r="V18093" s="53"/>
      <c r="W18093" s="53"/>
      <c r="X18093" s="53"/>
      <c r="Y18093" s="55"/>
    </row>
    <row r="18094" spans="21:25" x14ac:dyDescent="0.2">
      <c r="U18094" s="55"/>
      <c r="V18094" s="53"/>
      <c r="W18094" s="53"/>
      <c r="X18094" s="53"/>
      <c r="Y18094" s="55"/>
    </row>
    <row r="18095" spans="21:25" x14ac:dyDescent="0.2">
      <c r="U18095" s="55"/>
      <c r="V18095" s="53"/>
      <c r="W18095" s="53"/>
      <c r="X18095" s="53"/>
      <c r="Y18095" s="55"/>
    </row>
    <row r="18096" spans="21:25" x14ac:dyDescent="0.2">
      <c r="U18096" s="55"/>
      <c r="V18096" s="53"/>
      <c r="W18096" s="53"/>
      <c r="X18096" s="53"/>
      <c r="Y18096" s="55"/>
    </row>
    <row r="18097" spans="21:25" x14ac:dyDescent="0.2">
      <c r="U18097" s="55"/>
      <c r="V18097" s="53"/>
      <c r="W18097" s="53"/>
      <c r="X18097" s="53"/>
      <c r="Y18097" s="55"/>
    </row>
    <row r="18098" spans="21:25" x14ac:dyDescent="0.2">
      <c r="U18098" s="55"/>
      <c r="V18098" s="53"/>
      <c r="W18098" s="53"/>
      <c r="X18098" s="53"/>
      <c r="Y18098" s="55"/>
    </row>
    <row r="18099" spans="21:25" x14ac:dyDescent="0.2">
      <c r="U18099" s="55"/>
      <c r="V18099" s="53"/>
      <c r="W18099" s="53"/>
      <c r="X18099" s="53"/>
      <c r="Y18099" s="55"/>
    </row>
    <row r="18100" spans="21:25" x14ac:dyDescent="0.2">
      <c r="U18100" s="55"/>
      <c r="V18100" s="53"/>
      <c r="W18100" s="53"/>
      <c r="X18100" s="53"/>
      <c r="Y18100" s="55"/>
    </row>
    <row r="18101" spans="21:25" x14ac:dyDescent="0.2">
      <c r="U18101" s="55"/>
      <c r="V18101" s="53"/>
      <c r="W18101" s="53"/>
      <c r="X18101" s="53"/>
      <c r="Y18101" s="55"/>
    </row>
    <row r="18102" spans="21:25" x14ac:dyDescent="0.2">
      <c r="U18102" s="55"/>
      <c r="V18102" s="53"/>
      <c r="W18102" s="53"/>
      <c r="X18102" s="53"/>
      <c r="Y18102" s="55"/>
    </row>
    <row r="18103" spans="21:25" x14ac:dyDescent="0.2">
      <c r="U18103" s="55"/>
      <c r="V18103" s="53"/>
      <c r="W18103" s="53"/>
      <c r="X18103" s="53"/>
      <c r="Y18103" s="55"/>
    </row>
    <row r="18104" spans="21:25" x14ac:dyDescent="0.2">
      <c r="U18104" s="55"/>
      <c r="V18104" s="53"/>
      <c r="W18104" s="53"/>
      <c r="X18104" s="53"/>
      <c r="Y18104" s="55"/>
    </row>
    <row r="18105" spans="21:25" x14ac:dyDescent="0.2">
      <c r="U18105" s="55"/>
      <c r="V18105" s="53"/>
      <c r="W18105" s="53"/>
      <c r="X18105" s="53"/>
      <c r="Y18105" s="55"/>
    </row>
    <row r="18106" spans="21:25" x14ac:dyDescent="0.2">
      <c r="U18106" s="55"/>
      <c r="V18106" s="53"/>
      <c r="W18106" s="53"/>
      <c r="X18106" s="53"/>
      <c r="Y18106" s="55"/>
    </row>
    <row r="18107" spans="21:25" x14ac:dyDescent="0.2">
      <c r="U18107" s="55"/>
      <c r="V18107" s="53"/>
      <c r="W18107" s="53"/>
      <c r="X18107" s="53"/>
      <c r="Y18107" s="55"/>
    </row>
    <row r="18108" spans="21:25" x14ac:dyDescent="0.2">
      <c r="U18108" s="55"/>
      <c r="V18108" s="53"/>
      <c r="W18108" s="53"/>
      <c r="X18108" s="53"/>
      <c r="Y18108" s="55"/>
    </row>
    <row r="18109" spans="21:25" x14ac:dyDescent="0.2">
      <c r="U18109" s="55"/>
      <c r="V18109" s="53"/>
      <c r="W18109" s="53"/>
      <c r="X18109" s="53"/>
      <c r="Y18109" s="55"/>
    </row>
    <row r="18110" spans="21:25" x14ac:dyDescent="0.2">
      <c r="U18110" s="55"/>
      <c r="V18110" s="53"/>
      <c r="W18110" s="53"/>
      <c r="X18110" s="53"/>
      <c r="Y18110" s="55"/>
    </row>
    <row r="18111" spans="21:25" x14ac:dyDescent="0.2">
      <c r="U18111" s="55"/>
      <c r="V18111" s="53"/>
      <c r="W18111" s="53"/>
      <c r="X18111" s="53"/>
      <c r="Y18111" s="55"/>
    </row>
    <row r="18112" spans="21:25" x14ac:dyDescent="0.2">
      <c r="U18112" s="55"/>
      <c r="V18112" s="53"/>
      <c r="W18112" s="53"/>
      <c r="X18112" s="53"/>
      <c r="Y18112" s="55"/>
    </row>
    <row r="18113" spans="21:25" x14ac:dyDescent="0.2">
      <c r="U18113" s="55"/>
      <c r="V18113" s="53"/>
      <c r="W18113" s="53"/>
      <c r="X18113" s="53"/>
      <c r="Y18113" s="55"/>
    </row>
    <row r="18114" spans="21:25" x14ac:dyDescent="0.2">
      <c r="U18114" s="55"/>
      <c r="V18114" s="53"/>
      <c r="W18114" s="53"/>
      <c r="X18114" s="53"/>
      <c r="Y18114" s="55"/>
    </row>
    <row r="18115" spans="21:25" x14ac:dyDescent="0.2">
      <c r="U18115" s="55"/>
      <c r="V18115" s="53"/>
      <c r="W18115" s="53"/>
      <c r="X18115" s="53"/>
      <c r="Y18115" s="55"/>
    </row>
    <row r="18116" spans="21:25" x14ac:dyDescent="0.2">
      <c r="U18116" s="55"/>
      <c r="V18116" s="53"/>
      <c r="W18116" s="53"/>
      <c r="X18116" s="53"/>
      <c r="Y18116" s="55"/>
    </row>
    <row r="18117" spans="21:25" x14ac:dyDescent="0.2">
      <c r="U18117" s="55"/>
      <c r="V18117" s="53"/>
      <c r="W18117" s="53"/>
      <c r="X18117" s="53"/>
      <c r="Y18117" s="55"/>
    </row>
    <row r="18118" spans="21:25" x14ac:dyDescent="0.2">
      <c r="U18118" s="55"/>
      <c r="V18118" s="53"/>
      <c r="W18118" s="53"/>
      <c r="X18118" s="53"/>
      <c r="Y18118" s="55"/>
    </row>
    <row r="18119" spans="21:25" x14ac:dyDescent="0.2">
      <c r="U18119" s="55"/>
      <c r="V18119" s="53"/>
      <c r="W18119" s="53"/>
      <c r="X18119" s="53"/>
      <c r="Y18119" s="55"/>
    </row>
    <row r="18120" spans="21:25" x14ac:dyDescent="0.2">
      <c r="U18120" s="55"/>
      <c r="V18120" s="53"/>
      <c r="W18120" s="53"/>
      <c r="X18120" s="53"/>
      <c r="Y18120" s="55"/>
    </row>
    <row r="18121" spans="21:25" x14ac:dyDescent="0.2">
      <c r="U18121" s="55"/>
      <c r="V18121" s="53"/>
      <c r="W18121" s="53"/>
      <c r="X18121" s="53"/>
      <c r="Y18121" s="55"/>
    </row>
    <row r="18122" spans="21:25" x14ac:dyDescent="0.2">
      <c r="U18122" s="55"/>
      <c r="V18122" s="53"/>
      <c r="W18122" s="53"/>
      <c r="X18122" s="53"/>
      <c r="Y18122" s="55"/>
    </row>
    <row r="18123" spans="21:25" x14ac:dyDescent="0.2">
      <c r="U18123" s="55"/>
      <c r="V18123" s="53"/>
      <c r="W18123" s="53"/>
      <c r="X18123" s="53"/>
      <c r="Y18123" s="55"/>
    </row>
    <row r="18124" spans="21:25" x14ac:dyDescent="0.2">
      <c r="U18124" s="55"/>
      <c r="V18124" s="53"/>
      <c r="W18124" s="53"/>
      <c r="X18124" s="53"/>
      <c r="Y18124" s="55"/>
    </row>
    <row r="18125" spans="21:25" x14ac:dyDescent="0.2">
      <c r="U18125" s="55"/>
      <c r="V18125" s="53"/>
      <c r="W18125" s="53"/>
      <c r="X18125" s="53"/>
      <c r="Y18125" s="55"/>
    </row>
    <row r="18126" spans="21:25" x14ac:dyDescent="0.2">
      <c r="U18126" s="55"/>
      <c r="V18126" s="53"/>
      <c r="W18126" s="53"/>
      <c r="X18126" s="53"/>
      <c r="Y18126" s="55"/>
    </row>
    <row r="18127" spans="21:25" x14ac:dyDescent="0.2">
      <c r="U18127" s="55"/>
      <c r="V18127" s="53"/>
      <c r="W18127" s="53"/>
      <c r="X18127" s="53"/>
      <c r="Y18127" s="55"/>
    </row>
    <row r="18128" spans="21:25" x14ac:dyDescent="0.2">
      <c r="U18128" s="55"/>
      <c r="V18128" s="53"/>
      <c r="W18128" s="53"/>
      <c r="X18128" s="53"/>
      <c r="Y18128" s="55"/>
    </row>
    <row r="18129" spans="21:25" x14ac:dyDescent="0.2">
      <c r="U18129" s="55"/>
      <c r="V18129" s="53"/>
      <c r="W18129" s="53"/>
      <c r="X18129" s="53"/>
      <c r="Y18129" s="55"/>
    </row>
    <row r="18130" spans="21:25" x14ac:dyDescent="0.2">
      <c r="U18130" s="55"/>
      <c r="V18130" s="53"/>
      <c r="W18130" s="53"/>
      <c r="X18130" s="53"/>
      <c r="Y18130" s="55"/>
    </row>
    <row r="18131" spans="21:25" x14ac:dyDescent="0.2">
      <c r="U18131" s="55"/>
      <c r="V18131" s="53"/>
      <c r="W18131" s="53"/>
      <c r="X18131" s="53"/>
      <c r="Y18131" s="55"/>
    </row>
    <row r="18132" spans="21:25" x14ac:dyDescent="0.2">
      <c r="U18132" s="55"/>
      <c r="V18132" s="53"/>
      <c r="W18132" s="53"/>
      <c r="X18132" s="53"/>
      <c r="Y18132" s="55"/>
    </row>
    <row r="18133" spans="21:25" x14ac:dyDescent="0.2">
      <c r="U18133" s="55"/>
      <c r="V18133" s="53"/>
      <c r="W18133" s="53"/>
      <c r="X18133" s="53"/>
      <c r="Y18133" s="55"/>
    </row>
    <row r="18134" spans="21:25" x14ac:dyDescent="0.2">
      <c r="U18134" s="55"/>
      <c r="V18134" s="53"/>
      <c r="W18134" s="53"/>
      <c r="X18134" s="53"/>
      <c r="Y18134" s="55"/>
    </row>
    <row r="18135" spans="21:25" x14ac:dyDescent="0.2">
      <c r="U18135" s="55"/>
      <c r="V18135" s="53"/>
      <c r="W18135" s="53"/>
      <c r="X18135" s="53"/>
      <c r="Y18135" s="55"/>
    </row>
    <row r="18136" spans="21:25" x14ac:dyDescent="0.2">
      <c r="U18136" s="55"/>
      <c r="V18136" s="53"/>
      <c r="W18136" s="53"/>
      <c r="X18136" s="53"/>
      <c r="Y18136" s="55"/>
    </row>
    <row r="18137" spans="21:25" x14ac:dyDescent="0.2">
      <c r="U18137" s="55"/>
      <c r="V18137" s="53"/>
      <c r="W18137" s="53"/>
      <c r="X18137" s="53"/>
      <c r="Y18137" s="55"/>
    </row>
    <row r="18138" spans="21:25" x14ac:dyDescent="0.2">
      <c r="U18138" s="55"/>
      <c r="V18138" s="53"/>
      <c r="W18138" s="53"/>
      <c r="X18138" s="53"/>
      <c r="Y18138" s="55"/>
    </row>
    <row r="18139" spans="21:25" x14ac:dyDescent="0.2">
      <c r="U18139" s="55"/>
      <c r="V18139" s="53"/>
      <c r="W18139" s="53"/>
      <c r="X18139" s="53"/>
      <c r="Y18139" s="55"/>
    </row>
    <row r="18140" spans="21:25" x14ac:dyDescent="0.2">
      <c r="U18140" s="55"/>
      <c r="V18140" s="53"/>
      <c r="W18140" s="53"/>
      <c r="X18140" s="53"/>
      <c r="Y18140" s="55"/>
    </row>
    <row r="18141" spans="21:25" x14ac:dyDescent="0.2">
      <c r="U18141" s="55"/>
      <c r="V18141" s="53"/>
      <c r="W18141" s="53"/>
      <c r="X18141" s="53"/>
      <c r="Y18141" s="55"/>
    </row>
    <row r="18142" spans="21:25" x14ac:dyDescent="0.2">
      <c r="U18142" s="55"/>
      <c r="V18142" s="53"/>
      <c r="W18142" s="53"/>
      <c r="X18142" s="53"/>
      <c r="Y18142" s="55"/>
    </row>
    <row r="18143" spans="21:25" x14ac:dyDescent="0.2">
      <c r="U18143" s="55"/>
      <c r="V18143" s="53"/>
      <c r="W18143" s="53"/>
      <c r="X18143" s="53"/>
      <c r="Y18143" s="55"/>
    </row>
    <row r="18144" spans="21:25" x14ac:dyDescent="0.2">
      <c r="U18144" s="55"/>
      <c r="V18144" s="53"/>
      <c r="W18144" s="53"/>
      <c r="X18144" s="53"/>
      <c r="Y18144" s="55"/>
    </row>
    <row r="18145" spans="21:25" x14ac:dyDescent="0.2">
      <c r="U18145" s="55"/>
      <c r="V18145" s="53"/>
      <c r="W18145" s="53"/>
      <c r="X18145" s="53"/>
      <c r="Y18145" s="55"/>
    </row>
    <row r="18146" spans="21:25" x14ac:dyDescent="0.2">
      <c r="U18146" s="55"/>
      <c r="V18146" s="53"/>
      <c r="W18146" s="53"/>
      <c r="X18146" s="53"/>
      <c r="Y18146" s="55"/>
    </row>
    <row r="18147" spans="21:25" x14ac:dyDescent="0.2">
      <c r="U18147" s="55"/>
      <c r="V18147" s="53"/>
      <c r="W18147" s="53"/>
      <c r="X18147" s="53"/>
      <c r="Y18147" s="55"/>
    </row>
    <row r="18148" spans="21:25" x14ac:dyDescent="0.2">
      <c r="U18148" s="55"/>
      <c r="V18148" s="53"/>
      <c r="W18148" s="53"/>
      <c r="X18148" s="53"/>
      <c r="Y18148" s="55"/>
    </row>
    <row r="18149" spans="21:25" x14ac:dyDescent="0.2">
      <c r="U18149" s="55"/>
      <c r="V18149" s="53"/>
      <c r="W18149" s="53"/>
      <c r="X18149" s="53"/>
      <c r="Y18149" s="55"/>
    </row>
    <row r="18150" spans="21:25" x14ac:dyDescent="0.2">
      <c r="U18150" s="55"/>
      <c r="V18150" s="53"/>
      <c r="W18150" s="53"/>
      <c r="X18150" s="53"/>
      <c r="Y18150" s="55"/>
    </row>
    <row r="18151" spans="21:25" x14ac:dyDescent="0.2">
      <c r="U18151" s="55"/>
      <c r="V18151" s="53"/>
      <c r="W18151" s="53"/>
      <c r="X18151" s="53"/>
      <c r="Y18151" s="55"/>
    </row>
    <row r="18152" spans="21:25" x14ac:dyDescent="0.2">
      <c r="U18152" s="55"/>
      <c r="V18152" s="53"/>
      <c r="W18152" s="53"/>
      <c r="X18152" s="53"/>
      <c r="Y18152" s="55"/>
    </row>
    <row r="18153" spans="21:25" x14ac:dyDescent="0.2">
      <c r="U18153" s="55"/>
      <c r="V18153" s="53"/>
      <c r="W18153" s="53"/>
      <c r="X18153" s="53"/>
      <c r="Y18153" s="55"/>
    </row>
    <row r="18154" spans="21:25" x14ac:dyDescent="0.2">
      <c r="U18154" s="55"/>
      <c r="V18154" s="53"/>
      <c r="W18154" s="53"/>
      <c r="X18154" s="53"/>
      <c r="Y18154" s="55"/>
    </row>
    <row r="18155" spans="21:25" x14ac:dyDescent="0.2">
      <c r="U18155" s="55"/>
      <c r="V18155" s="53"/>
      <c r="W18155" s="53"/>
      <c r="X18155" s="53"/>
      <c r="Y18155" s="55"/>
    </row>
    <row r="18156" spans="21:25" x14ac:dyDescent="0.2">
      <c r="U18156" s="55"/>
      <c r="V18156" s="53"/>
      <c r="W18156" s="53"/>
      <c r="X18156" s="53"/>
      <c r="Y18156" s="55"/>
    </row>
    <row r="18157" spans="21:25" x14ac:dyDescent="0.2">
      <c r="U18157" s="55"/>
      <c r="V18157" s="53"/>
      <c r="W18157" s="53"/>
      <c r="X18157" s="53"/>
      <c r="Y18157" s="55"/>
    </row>
    <row r="18158" spans="21:25" x14ac:dyDescent="0.2">
      <c r="U18158" s="55"/>
      <c r="V18158" s="53"/>
      <c r="W18158" s="53"/>
      <c r="X18158" s="53"/>
      <c r="Y18158" s="55"/>
    </row>
    <row r="18159" spans="21:25" x14ac:dyDescent="0.2">
      <c r="U18159" s="55"/>
      <c r="V18159" s="53"/>
      <c r="W18159" s="53"/>
      <c r="X18159" s="53"/>
      <c r="Y18159" s="55"/>
    </row>
    <row r="18160" spans="21:25" x14ac:dyDescent="0.2">
      <c r="U18160" s="55"/>
      <c r="V18160" s="53"/>
      <c r="W18160" s="53"/>
      <c r="X18160" s="53"/>
      <c r="Y18160" s="55"/>
    </row>
    <row r="18161" spans="21:25" x14ac:dyDescent="0.2">
      <c r="U18161" s="55"/>
      <c r="V18161" s="53"/>
      <c r="W18161" s="53"/>
      <c r="X18161" s="53"/>
      <c r="Y18161" s="55"/>
    </row>
    <row r="18162" spans="21:25" x14ac:dyDescent="0.2">
      <c r="U18162" s="55"/>
      <c r="V18162" s="53"/>
      <c r="W18162" s="53"/>
      <c r="X18162" s="53"/>
      <c r="Y18162" s="55"/>
    </row>
    <row r="18163" spans="21:25" x14ac:dyDescent="0.2">
      <c r="U18163" s="55"/>
      <c r="V18163" s="53"/>
      <c r="W18163" s="53"/>
      <c r="X18163" s="53"/>
      <c r="Y18163" s="55"/>
    </row>
    <row r="18164" spans="21:25" x14ac:dyDescent="0.2">
      <c r="U18164" s="55"/>
      <c r="V18164" s="53"/>
      <c r="W18164" s="53"/>
      <c r="X18164" s="53"/>
      <c r="Y18164" s="55"/>
    </row>
    <row r="18165" spans="21:25" x14ac:dyDescent="0.2">
      <c r="U18165" s="55"/>
      <c r="V18165" s="53"/>
      <c r="W18165" s="53"/>
      <c r="X18165" s="53"/>
      <c r="Y18165" s="55"/>
    </row>
    <row r="18166" spans="21:25" x14ac:dyDescent="0.2">
      <c r="U18166" s="55"/>
      <c r="V18166" s="53"/>
      <c r="W18166" s="53"/>
      <c r="X18166" s="53"/>
      <c r="Y18166" s="55"/>
    </row>
    <row r="18167" spans="21:25" x14ac:dyDescent="0.2">
      <c r="U18167" s="55"/>
      <c r="V18167" s="53"/>
      <c r="W18167" s="53"/>
      <c r="X18167" s="53"/>
      <c r="Y18167" s="55"/>
    </row>
    <row r="18168" spans="21:25" x14ac:dyDescent="0.2">
      <c r="U18168" s="55"/>
      <c r="V18168" s="53"/>
      <c r="W18168" s="53"/>
      <c r="X18168" s="53"/>
      <c r="Y18168" s="55"/>
    </row>
    <row r="18169" spans="21:25" x14ac:dyDescent="0.2">
      <c r="U18169" s="55"/>
      <c r="V18169" s="53"/>
      <c r="W18169" s="53"/>
      <c r="X18169" s="53"/>
      <c r="Y18169" s="55"/>
    </row>
    <row r="18170" spans="21:25" x14ac:dyDescent="0.2">
      <c r="U18170" s="55"/>
      <c r="V18170" s="53"/>
      <c r="W18170" s="53"/>
      <c r="X18170" s="53"/>
      <c r="Y18170" s="55"/>
    </row>
    <row r="18171" spans="21:25" x14ac:dyDescent="0.2">
      <c r="U18171" s="55"/>
      <c r="V18171" s="53"/>
      <c r="W18171" s="53"/>
      <c r="X18171" s="53"/>
      <c r="Y18171" s="55"/>
    </row>
    <row r="18172" spans="21:25" x14ac:dyDescent="0.2">
      <c r="U18172" s="55"/>
      <c r="V18172" s="53"/>
      <c r="W18172" s="53"/>
      <c r="X18172" s="53"/>
      <c r="Y18172" s="55"/>
    </row>
    <row r="18173" spans="21:25" x14ac:dyDescent="0.2">
      <c r="U18173" s="55"/>
      <c r="V18173" s="53"/>
      <c r="W18173" s="53"/>
      <c r="X18173" s="53"/>
      <c r="Y18173" s="55"/>
    </row>
    <row r="18174" spans="21:25" x14ac:dyDescent="0.2">
      <c r="U18174" s="55"/>
      <c r="V18174" s="53"/>
      <c r="W18174" s="53"/>
      <c r="X18174" s="53"/>
      <c r="Y18174" s="55"/>
    </row>
    <row r="18175" spans="21:25" x14ac:dyDescent="0.2">
      <c r="U18175" s="55"/>
      <c r="V18175" s="53"/>
      <c r="W18175" s="53"/>
      <c r="X18175" s="53"/>
      <c r="Y18175" s="55"/>
    </row>
    <row r="18176" spans="21:25" x14ac:dyDescent="0.2">
      <c r="U18176" s="55"/>
      <c r="V18176" s="53"/>
      <c r="W18176" s="53"/>
      <c r="X18176" s="53"/>
      <c r="Y18176" s="55"/>
    </row>
    <row r="18177" spans="21:25" x14ac:dyDescent="0.2">
      <c r="U18177" s="55"/>
      <c r="V18177" s="53"/>
      <c r="W18177" s="53"/>
      <c r="X18177" s="53"/>
      <c r="Y18177" s="55"/>
    </row>
    <row r="18178" spans="21:25" x14ac:dyDescent="0.2">
      <c r="U18178" s="55"/>
      <c r="V18178" s="53"/>
      <c r="W18178" s="53"/>
      <c r="X18178" s="53"/>
      <c r="Y18178" s="55"/>
    </row>
    <row r="18179" spans="21:25" x14ac:dyDescent="0.2">
      <c r="U18179" s="55"/>
      <c r="V18179" s="53"/>
      <c r="W18179" s="53"/>
      <c r="X18179" s="53"/>
      <c r="Y18179" s="55"/>
    </row>
    <row r="18180" spans="21:25" x14ac:dyDescent="0.2">
      <c r="U18180" s="55"/>
      <c r="V18180" s="53"/>
      <c r="W18180" s="53"/>
      <c r="X18180" s="53"/>
      <c r="Y18180" s="55"/>
    </row>
    <row r="18181" spans="21:25" x14ac:dyDescent="0.2">
      <c r="U18181" s="55"/>
      <c r="V18181" s="53"/>
      <c r="W18181" s="53"/>
      <c r="X18181" s="53"/>
      <c r="Y18181" s="55"/>
    </row>
    <row r="18182" spans="21:25" x14ac:dyDescent="0.2">
      <c r="U18182" s="55"/>
      <c r="V18182" s="53"/>
      <c r="W18182" s="53"/>
      <c r="X18182" s="53"/>
      <c r="Y18182" s="55"/>
    </row>
    <row r="18183" spans="21:25" x14ac:dyDescent="0.2">
      <c r="U18183" s="55"/>
      <c r="V18183" s="53"/>
      <c r="W18183" s="53"/>
      <c r="X18183" s="53"/>
      <c r="Y18183" s="55"/>
    </row>
    <row r="18184" spans="21:25" x14ac:dyDescent="0.2">
      <c r="U18184" s="55"/>
      <c r="V18184" s="53"/>
      <c r="W18184" s="53"/>
      <c r="X18184" s="53"/>
      <c r="Y18184" s="55"/>
    </row>
    <row r="18185" spans="21:25" x14ac:dyDescent="0.2">
      <c r="U18185" s="55"/>
      <c r="V18185" s="53"/>
      <c r="W18185" s="53"/>
      <c r="X18185" s="53"/>
      <c r="Y18185" s="55"/>
    </row>
    <row r="18186" spans="21:25" x14ac:dyDescent="0.2">
      <c r="U18186" s="55"/>
      <c r="V18186" s="53"/>
      <c r="W18186" s="53"/>
      <c r="X18186" s="53"/>
      <c r="Y18186" s="55"/>
    </row>
    <row r="18187" spans="21:25" x14ac:dyDescent="0.2">
      <c r="U18187" s="55"/>
      <c r="V18187" s="53"/>
      <c r="W18187" s="53"/>
      <c r="X18187" s="53"/>
      <c r="Y18187" s="55"/>
    </row>
    <row r="18188" spans="21:25" x14ac:dyDescent="0.2">
      <c r="U18188" s="55"/>
      <c r="V18188" s="53"/>
      <c r="W18188" s="53"/>
      <c r="X18188" s="53"/>
      <c r="Y18188" s="55"/>
    </row>
    <row r="18189" spans="21:25" x14ac:dyDescent="0.2">
      <c r="U18189" s="55"/>
      <c r="V18189" s="53"/>
      <c r="W18189" s="53"/>
      <c r="X18189" s="53"/>
      <c r="Y18189" s="55"/>
    </row>
    <row r="18190" spans="21:25" x14ac:dyDescent="0.2">
      <c r="U18190" s="55"/>
      <c r="V18190" s="53"/>
      <c r="W18190" s="53"/>
      <c r="X18190" s="53"/>
      <c r="Y18190" s="55"/>
    </row>
    <row r="18191" spans="21:25" x14ac:dyDescent="0.2">
      <c r="U18191" s="55"/>
      <c r="V18191" s="53"/>
      <c r="W18191" s="53"/>
      <c r="X18191" s="53"/>
      <c r="Y18191" s="55"/>
    </row>
    <row r="18192" spans="21:25" x14ac:dyDescent="0.2">
      <c r="U18192" s="55"/>
      <c r="V18192" s="53"/>
      <c r="W18192" s="53"/>
      <c r="X18192" s="53"/>
      <c r="Y18192" s="55"/>
    </row>
    <row r="18193" spans="21:25" x14ac:dyDescent="0.2">
      <c r="U18193" s="55"/>
      <c r="V18193" s="53"/>
      <c r="W18193" s="53"/>
      <c r="X18193" s="53"/>
      <c r="Y18193" s="55"/>
    </row>
    <row r="18194" spans="21:25" x14ac:dyDescent="0.2">
      <c r="U18194" s="55"/>
      <c r="V18194" s="53"/>
      <c r="W18194" s="53"/>
      <c r="X18194" s="53"/>
      <c r="Y18194" s="55"/>
    </row>
    <row r="18195" spans="21:25" x14ac:dyDescent="0.2">
      <c r="U18195" s="55"/>
      <c r="V18195" s="53"/>
      <c r="W18195" s="53"/>
      <c r="X18195" s="53"/>
      <c r="Y18195" s="55"/>
    </row>
    <row r="18196" spans="21:25" x14ac:dyDescent="0.2">
      <c r="U18196" s="55"/>
      <c r="V18196" s="53"/>
      <c r="W18196" s="53"/>
      <c r="X18196" s="53"/>
      <c r="Y18196" s="55"/>
    </row>
    <row r="18197" spans="21:25" x14ac:dyDescent="0.2">
      <c r="U18197" s="55"/>
      <c r="V18197" s="53"/>
      <c r="W18197" s="53"/>
      <c r="X18197" s="53"/>
      <c r="Y18197" s="55"/>
    </row>
    <row r="18198" spans="21:25" x14ac:dyDescent="0.2">
      <c r="U18198" s="55"/>
      <c r="V18198" s="53"/>
      <c r="W18198" s="53"/>
      <c r="X18198" s="53"/>
      <c r="Y18198" s="55"/>
    </row>
    <row r="18199" spans="21:25" x14ac:dyDescent="0.2">
      <c r="U18199" s="55"/>
      <c r="V18199" s="53"/>
      <c r="W18199" s="53"/>
      <c r="X18199" s="53"/>
      <c r="Y18199" s="55"/>
    </row>
    <row r="18200" spans="21:25" x14ac:dyDescent="0.2">
      <c r="U18200" s="55"/>
      <c r="V18200" s="53"/>
      <c r="W18200" s="53"/>
      <c r="X18200" s="53"/>
      <c r="Y18200" s="55"/>
    </row>
    <row r="18201" spans="21:25" x14ac:dyDescent="0.2">
      <c r="U18201" s="55"/>
      <c r="V18201" s="53"/>
      <c r="W18201" s="53"/>
      <c r="X18201" s="53"/>
      <c r="Y18201" s="55"/>
    </row>
    <row r="18202" spans="21:25" x14ac:dyDescent="0.2">
      <c r="U18202" s="55"/>
      <c r="V18202" s="53"/>
      <c r="W18202" s="53"/>
      <c r="X18202" s="53"/>
      <c r="Y18202" s="55"/>
    </row>
    <row r="18203" spans="21:25" x14ac:dyDescent="0.2">
      <c r="U18203" s="55"/>
      <c r="V18203" s="53"/>
      <c r="W18203" s="53"/>
      <c r="X18203" s="53"/>
      <c r="Y18203" s="55"/>
    </row>
    <row r="18204" spans="21:25" x14ac:dyDescent="0.2">
      <c r="U18204" s="55"/>
      <c r="V18204" s="53"/>
      <c r="W18204" s="53"/>
      <c r="X18204" s="53"/>
      <c r="Y18204" s="55"/>
    </row>
    <row r="18205" spans="21:25" x14ac:dyDescent="0.2">
      <c r="U18205" s="55"/>
      <c r="V18205" s="53"/>
      <c r="W18205" s="53"/>
      <c r="X18205" s="53"/>
      <c r="Y18205" s="55"/>
    </row>
    <row r="18206" spans="21:25" x14ac:dyDescent="0.2">
      <c r="U18206" s="55"/>
      <c r="V18206" s="53"/>
      <c r="W18206" s="53"/>
      <c r="X18206" s="53"/>
      <c r="Y18206" s="55"/>
    </row>
    <row r="18207" spans="21:25" x14ac:dyDescent="0.2">
      <c r="U18207" s="55"/>
      <c r="V18207" s="53"/>
      <c r="W18207" s="53"/>
      <c r="X18207" s="53"/>
      <c r="Y18207" s="55"/>
    </row>
    <row r="18208" spans="21:25" x14ac:dyDescent="0.2">
      <c r="U18208" s="55"/>
      <c r="V18208" s="53"/>
      <c r="W18208" s="53"/>
      <c r="X18208" s="53"/>
      <c r="Y18208" s="55"/>
    </row>
    <row r="18209" spans="21:25" x14ac:dyDescent="0.2">
      <c r="U18209" s="55"/>
      <c r="V18209" s="53"/>
      <c r="W18209" s="53"/>
      <c r="X18209" s="53"/>
      <c r="Y18209" s="55"/>
    </row>
    <row r="18210" spans="21:25" x14ac:dyDescent="0.2">
      <c r="U18210" s="55"/>
      <c r="V18210" s="53"/>
      <c r="W18210" s="53"/>
      <c r="X18210" s="53"/>
      <c r="Y18210" s="55"/>
    </row>
    <row r="18211" spans="21:25" x14ac:dyDescent="0.2">
      <c r="U18211" s="55"/>
      <c r="V18211" s="53"/>
      <c r="W18211" s="53"/>
      <c r="X18211" s="53"/>
      <c r="Y18211" s="55"/>
    </row>
    <row r="18212" spans="21:25" x14ac:dyDescent="0.2">
      <c r="U18212" s="55"/>
      <c r="V18212" s="53"/>
      <c r="W18212" s="53"/>
      <c r="X18212" s="53"/>
      <c r="Y18212" s="55"/>
    </row>
    <row r="18213" spans="21:25" x14ac:dyDescent="0.2">
      <c r="U18213" s="55"/>
      <c r="V18213" s="53"/>
      <c r="W18213" s="53"/>
      <c r="X18213" s="53"/>
      <c r="Y18213" s="55"/>
    </row>
    <row r="18214" spans="21:25" x14ac:dyDescent="0.2">
      <c r="U18214" s="55"/>
      <c r="V18214" s="53"/>
      <c r="W18214" s="53"/>
      <c r="X18214" s="53"/>
      <c r="Y18214" s="55"/>
    </row>
    <row r="18215" spans="21:25" x14ac:dyDescent="0.2">
      <c r="U18215" s="55"/>
      <c r="V18215" s="53"/>
      <c r="W18215" s="53"/>
      <c r="X18215" s="53"/>
      <c r="Y18215" s="55"/>
    </row>
    <row r="18216" spans="21:25" x14ac:dyDescent="0.2">
      <c r="U18216" s="55"/>
      <c r="V18216" s="53"/>
      <c r="W18216" s="53"/>
      <c r="X18216" s="53"/>
      <c r="Y18216" s="55"/>
    </row>
    <row r="18217" spans="21:25" x14ac:dyDescent="0.2">
      <c r="U18217" s="55"/>
      <c r="V18217" s="53"/>
      <c r="W18217" s="53"/>
      <c r="X18217" s="53"/>
      <c r="Y18217" s="55"/>
    </row>
    <row r="18218" spans="21:25" x14ac:dyDescent="0.2">
      <c r="U18218" s="55"/>
      <c r="V18218" s="53"/>
      <c r="W18218" s="53"/>
      <c r="X18218" s="53"/>
      <c r="Y18218" s="55"/>
    </row>
    <row r="18219" spans="21:25" x14ac:dyDescent="0.2">
      <c r="U18219" s="55"/>
      <c r="V18219" s="53"/>
      <c r="W18219" s="53"/>
      <c r="X18219" s="53"/>
      <c r="Y18219" s="55"/>
    </row>
    <row r="18220" spans="21:25" x14ac:dyDescent="0.2">
      <c r="U18220" s="55"/>
      <c r="V18220" s="53"/>
      <c r="W18220" s="53"/>
      <c r="X18220" s="53"/>
      <c r="Y18220" s="55"/>
    </row>
    <row r="18221" spans="21:25" x14ac:dyDescent="0.2">
      <c r="U18221" s="55"/>
      <c r="V18221" s="53"/>
      <c r="W18221" s="53"/>
      <c r="X18221" s="53"/>
      <c r="Y18221" s="55"/>
    </row>
    <row r="18222" spans="21:25" x14ac:dyDescent="0.2">
      <c r="U18222" s="55"/>
      <c r="V18222" s="53"/>
      <c r="W18222" s="53"/>
      <c r="X18222" s="53"/>
      <c r="Y18222" s="55"/>
    </row>
    <row r="18223" spans="21:25" x14ac:dyDescent="0.2">
      <c r="U18223" s="55"/>
      <c r="V18223" s="53"/>
      <c r="W18223" s="53"/>
      <c r="X18223" s="53"/>
      <c r="Y18223" s="55"/>
    </row>
    <row r="18224" spans="21:25" x14ac:dyDescent="0.2">
      <c r="U18224" s="55"/>
      <c r="V18224" s="53"/>
      <c r="W18224" s="53"/>
      <c r="X18224" s="53"/>
      <c r="Y18224" s="55"/>
    </row>
    <row r="18225" spans="21:25" x14ac:dyDescent="0.2">
      <c r="U18225" s="55"/>
      <c r="V18225" s="53"/>
      <c r="W18225" s="53"/>
      <c r="X18225" s="53"/>
      <c r="Y18225" s="55"/>
    </row>
    <row r="18226" spans="21:25" x14ac:dyDescent="0.2">
      <c r="U18226" s="55"/>
      <c r="V18226" s="53"/>
      <c r="W18226" s="53"/>
      <c r="X18226" s="53"/>
      <c r="Y18226" s="55"/>
    </row>
    <row r="18227" spans="21:25" x14ac:dyDescent="0.2">
      <c r="U18227" s="55"/>
      <c r="V18227" s="53"/>
      <c r="W18227" s="53"/>
      <c r="X18227" s="53"/>
      <c r="Y18227" s="55"/>
    </row>
    <row r="18228" spans="21:25" x14ac:dyDescent="0.2">
      <c r="U18228" s="55"/>
      <c r="V18228" s="53"/>
      <c r="W18228" s="53"/>
      <c r="X18228" s="53"/>
      <c r="Y18228" s="55"/>
    </row>
    <row r="18229" spans="21:25" x14ac:dyDescent="0.2">
      <c r="U18229" s="55"/>
      <c r="V18229" s="53"/>
      <c r="W18229" s="53"/>
      <c r="X18229" s="53"/>
      <c r="Y18229" s="55"/>
    </row>
    <row r="18230" spans="21:25" x14ac:dyDescent="0.2">
      <c r="U18230" s="55"/>
      <c r="V18230" s="53"/>
      <c r="W18230" s="53"/>
      <c r="X18230" s="53"/>
      <c r="Y18230" s="55"/>
    </row>
    <row r="18231" spans="21:25" x14ac:dyDescent="0.2">
      <c r="U18231" s="55"/>
      <c r="V18231" s="53"/>
      <c r="W18231" s="53"/>
      <c r="X18231" s="53"/>
      <c r="Y18231" s="55"/>
    </row>
    <row r="18232" spans="21:25" x14ac:dyDescent="0.2">
      <c r="U18232" s="55"/>
      <c r="V18232" s="53"/>
      <c r="W18232" s="53"/>
      <c r="X18232" s="53"/>
      <c r="Y18232" s="55"/>
    </row>
    <row r="18233" spans="21:25" x14ac:dyDescent="0.2">
      <c r="U18233" s="55"/>
      <c r="V18233" s="53"/>
      <c r="W18233" s="53"/>
      <c r="X18233" s="53"/>
      <c r="Y18233" s="55"/>
    </row>
    <row r="18234" spans="21:25" x14ac:dyDescent="0.2">
      <c r="U18234" s="55"/>
      <c r="V18234" s="53"/>
      <c r="W18234" s="53"/>
      <c r="X18234" s="53"/>
      <c r="Y18234" s="55"/>
    </row>
    <row r="18235" spans="21:25" x14ac:dyDescent="0.2">
      <c r="U18235" s="55"/>
      <c r="V18235" s="53"/>
      <c r="W18235" s="53"/>
      <c r="X18235" s="53"/>
      <c r="Y18235" s="55"/>
    </row>
    <row r="18236" spans="21:25" x14ac:dyDescent="0.2">
      <c r="U18236" s="55"/>
      <c r="V18236" s="53"/>
      <c r="W18236" s="53"/>
      <c r="X18236" s="53"/>
      <c r="Y18236" s="55"/>
    </row>
    <row r="18237" spans="21:25" x14ac:dyDescent="0.2">
      <c r="U18237" s="55"/>
      <c r="V18237" s="53"/>
      <c r="W18237" s="53"/>
      <c r="X18237" s="53"/>
      <c r="Y18237" s="55"/>
    </row>
    <row r="18238" spans="21:25" x14ac:dyDescent="0.2">
      <c r="U18238" s="55"/>
      <c r="V18238" s="53"/>
      <c r="W18238" s="53"/>
      <c r="X18238" s="53"/>
      <c r="Y18238" s="55"/>
    </row>
    <row r="18239" spans="21:25" x14ac:dyDescent="0.2">
      <c r="U18239" s="55"/>
      <c r="V18239" s="53"/>
      <c r="W18239" s="53"/>
      <c r="X18239" s="53"/>
      <c r="Y18239" s="55"/>
    </row>
    <row r="18240" spans="21:25" x14ac:dyDescent="0.2">
      <c r="U18240" s="55"/>
      <c r="V18240" s="53"/>
      <c r="W18240" s="53"/>
      <c r="X18240" s="53"/>
      <c r="Y18240" s="55"/>
    </row>
    <row r="18241" spans="21:25" x14ac:dyDescent="0.2">
      <c r="U18241" s="55"/>
      <c r="V18241" s="53"/>
      <c r="W18241" s="53"/>
      <c r="X18241" s="53"/>
      <c r="Y18241" s="55"/>
    </row>
    <row r="18242" spans="21:25" x14ac:dyDescent="0.2">
      <c r="U18242" s="55"/>
      <c r="V18242" s="53"/>
      <c r="W18242" s="53"/>
      <c r="X18242" s="53"/>
      <c r="Y18242" s="55"/>
    </row>
    <row r="18243" spans="21:25" x14ac:dyDescent="0.2">
      <c r="U18243" s="55"/>
      <c r="V18243" s="53"/>
      <c r="W18243" s="53"/>
      <c r="X18243" s="53"/>
      <c r="Y18243" s="55"/>
    </row>
    <row r="18244" spans="21:25" x14ac:dyDescent="0.2">
      <c r="U18244" s="55"/>
      <c r="V18244" s="53"/>
      <c r="W18244" s="53"/>
      <c r="X18244" s="53"/>
      <c r="Y18244" s="55"/>
    </row>
    <row r="18245" spans="21:25" x14ac:dyDescent="0.2">
      <c r="U18245" s="55"/>
      <c r="V18245" s="53"/>
      <c r="W18245" s="53"/>
      <c r="X18245" s="53"/>
      <c r="Y18245" s="55"/>
    </row>
    <row r="18246" spans="21:25" x14ac:dyDescent="0.2">
      <c r="U18246" s="55"/>
      <c r="V18246" s="53"/>
      <c r="W18246" s="53"/>
      <c r="X18246" s="53"/>
      <c r="Y18246" s="55"/>
    </row>
    <row r="18247" spans="21:25" x14ac:dyDescent="0.2">
      <c r="U18247" s="55"/>
      <c r="V18247" s="53"/>
      <c r="W18247" s="53"/>
      <c r="X18247" s="53"/>
      <c r="Y18247" s="55"/>
    </row>
    <row r="18248" spans="21:25" x14ac:dyDescent="0.2">
      <c r="U18248" s="55"/>
      <c r="V18248" s="53"/>
      <c r="W18248" s="53"/>
      <c r="X18248" s="53"/>
      <c r="Y18248" s="55"/>
    </row>
    <row r="18249" spans="21:25" x14ac:dyDescent="0.2">
      <c r="U18249" s="55"/>
      <c r="V18249" s="53"/>
      <c r="W18249" s="53"/>
      <c r="X18249" s="53"/>
      <c r="Y18249" s="55"/>
    </row>
    <row r="18250" spans="21:25" x14ac:dyDescent="0.2">
      <c r="U18250" s="55"/>
      <c r="V18250" s="53"/>
      <c r="W18250" s="53"/>
      <c r="X18250" s="53"/>
      <c r="Y18250" s="55"/>
    </row>
    <row r="18251" spans="21:25" x14ac:dyDescent="0.2">
      <c r="U18251" s="55"/>
      <c r="V18251" s="53"/>
      <c r="W18251" s="53"/>
      <c r="X18251" s="53"/>
      <c r="Y18251" s="55"/>
    </row>
    <row r="18252" spans="21:25" x14ac:dyDescent="0.2">
      <c r="U18252" s="55"/>
      <c r="V18252" s="53"/>
      <c r="W18252" s="53"/>
      <c r="X18252" s="53"/>
      <c r="Y18252" s="55"/>
    </row>
    <row r="18253" spans="21:25" x14ac:dyDescent="0.2">
      <c r="U18253" s="55"/>
      <c r="V18253" s="53"/>
      <c r="W18253" s="53"/>
      <c r="X18253" s="53"/>
      <c r="Y18253" s="55"/>
    </row>
    <row r="18254" spans="21:25" x14ac:dyDescent="0.2">
      <c r="U18254" s="55"/>
      <c r="V18254" s="53"/>
      <c r="W18254" s="53"/>
      <c r="X18254" s="53"/>
      <c r="Y18254" s="55"/>
    </row>
    <row r="18255" spans="21:25" x14ac:dyDescent="0.2">
      <c r="U18255" s="55"/>
      <c r="V18255" s="53"/>
      <c r="W18255" s="53"/>
      <c r="X18255" s="53"/>
      <c r="Y18255" s="55"/>
    </row>
    <row r="18256" spans="21:25" x14ac:dyDescent="0.2">
      <c r="U18256" s="55"/>
      <c r="V18256" s="53"/>
      <c r="W18256" s="53"/>
      <c r="X18256" s="53"/>
      <c r="Y18256" s="55"/>
    </row>
    <row r="18257" spans="21:25" x14ac:dyDescent="0.2">
      <c r="U18257" s="55"/>
      <c r="V18257" s="53"/>
      <c r="W18257" s="53"/>
      <c r="X18257" s="53"/>
      <c r="Y18257" s="55"/>
    </row>
    <row r="18258" spans="21:25" x14ac:dyDescent="0.2">
      <c r="U18258" s="55"/>
      <c r="V18258" s="53"/>
      <c r="W18258" s="53"/>
      <c r="X18258" s="53"/>
      <c r="Y18258" s="55"/>
    </row>
    <row r="18259" spans="21:25" x14ac:dyDescent="0.2">
      <c r="U18259" s="55"/>
      <c r="V18259" s="53"/>
      <c r="W18259" s="53"/>
      <c r="X18259" s="53"/>
      <c r="Y18259" s="55"/>
    </row>
    <row r="18260" spans="21:25" x14ac:dyDescent="0.2">
      <c r="U18260" s="55"/>
      <c r="V18260" s="53"/>
      <c r="W18260" s="53"/>
      <c r="X18260" s="53"/>
      <c r="Y18260" s="55"/>
    </row>
    <row r="18261" spans="21:25" x14ac:dyDescent="0.2">
      <c r="U18261" s="55"/>
      <c r="V18261" s="53"/>
      <c r="W18261" s="53"/>
      <c r="X18261" s="53"/>
      <c r="Y18261" s="55"/>
    </row>
    <row r="18262" spans="21:25" x14ac:dyDescent="0.2">
      <c r="U18262" s="55"/>
      <c r="V18262" s="53"/>
      <c r="W18262" s="53"/>
      <c r="X18262" s="53"/>
      <c r="Y18262" s="55"/>
    </row>
    <row r="18263" spans="21:25" x14ac:dyDescent="0.2">
      <c r="U18263" s="55"/>
      <c r="V18263" s="53"/>
      <c r="W18263" s="53"/>
      <c r="X18263" s="53"/>
      <c r="Y18263" s="55"/>
    </row>
    <row r="18264" spans="21:25" x14ac:dyDescent="0.2">
      <c r="U18264" s="55"/>
      <c r="V18264" s="53"/>
      <c r="W18264" s="53"/>
      <c r="X18264" s="53"/>
      <c r="Y18264" s="55"/>
    </row>
    <row r="18265" spans="21:25" x14ac:dyDescent="0.2">
      <c r="U18265" s="55"/>
      <c r="V18265" s="53"/>
      <c r="W18265" s="53"/>
      <c r="X18265" s="53"/>
      <c r="Y18265" s="55"/>
    </row>
    <row r="18266" spans="21:25" x14ac:dyDescent="0.2">
      <c r="U18266" s="55"/>
      <c r="V18266" s="53"/>
      <c r="W18266" s="53"/>
      <c r="X18266" s="53"/>
      <c r="Y18266" s="55"/>
    </row>
    <row r="18267" spans="21:25" x14ac:dyDescent="0.2">
      <c r="U18267" s="55"/>
      <c r="V18267" s="53"/>
      <c r="W18267" s="53"/>
      <c r="X18267" s="53"/>
      <c r="Y18267" s="55"/>
    </row>
    <row r="18268" spans="21:25" x14ac:dyDescent="0.2">
      <c r="U18268" s="55"/>
      <c r="V18268" s="53"/>
      <c r="W18268" s="53"/>
      <c r="X18268" s="53"/>
      <c r="Y18268" s="55"/>
    </row>
    <row r="18269" spans="21:25" x14ac:dyDescent="0.2">
      <c r="U18269" s="55"/>
      <c r="V18269" s="53"/>
      <c r="W18269" s="53"/>
      <c r="X18269" s="53"/>
      <c r="Y18269" s="55"/>
    </row>
    <row r="18270" spans="21:25" x14ac:dyDescent="0.2">
      <c r="U18270" s="55"/>
      <c r="V18270" s="53"/>
      <c r="W18270" s="53"/>
      <c r="X18270" s="53"/>
      <c r="Y18270" s="55"/>
    </row>
    <row r="18271" spans="21:25" x14ac:dyDescent="0.2">
      <c r="U18271" s="55"/>
      <c r="V18271" s="53"/>
      <c r="W18271" s="53"/>
      <c r="X18271" s="53"/>
      <c r="Y18271" s="55"/>
    </row>
    <row r="18272" spans="21:25" x14ac:dyDescent="0.2">
      <c r="U18272" s="55"/>
      <c r="V18272" s="53"/>
      <c r="W18272" s="53"/>
      <c r="X18272" s="53"/>
      <c r="Y18272" s="55"/>
    </row>
    <row r="18273" spans="21:25" x14ac:dyDescent="0.2">
      <c r="U18273" s="55"/>
      <c r="V18273" s="53"/>
      <c r="W18273" s="53"/>
      <c r="X18273" s="53"/>
      <c r="Y18273" s="55"/>
    </row>
    <row r="18274" spans="21:25" x14ac:dyDescent="0.2">
      <c r="U18274" s="55"/>
      <c r="V18274" s="53"/>
      <c r="W18274" s="53"/>
      <c r="X18274" s="53"/>
      <c r="Y18274" s="55"/>
    </row>
    <row r="18275" spans="21:25" x14ac:dyDescent="0.2">
      <c r="U18275" s="55"/>
      <c r="V18275" s="53"/>
      <c r="W18275" s="53"/>
      <c r="X18275" s="53"/>
      <c r="Y18275" s="55"/>
    </row>
    <row r="18276" spans="21:25" x14ac:dyDescent="0.2">
      <c r="U18276" s="55"/>
      <c r="V18276" s="53"/>
      <c r="W18276" s="53"/>
      <c r="X18276" s="53"/>
      <c r="Y18276" s="55"/>
    </row>
    <row r="18277" spans="21:25" x14ac:dyDescent="0.2">
      <c r="U18277" s="55"/>
      <c r="V18277" s="53"/>
      <c r="W18277" s="53"/>
      <c r="X18277" s="53"/>
      <c r="Y18277" s="55"/>
    </row>
    <row r="18278" spans="21:25" x14ac:dyDescent="0.2">
      <c r="U18278" s="55"/>
      <c r="V18278" s="53"/>
      <c r="W18278" s="53"/>
      <c r="X18278" s="53"/>
      <c r="Y18278" s="55"/>
    </row>
    <row r="18279" spans="21:25" x14ac:dyDescent="0.2">
      <c r="U18279" s="55"/>
      <c r="V18279" s="53"/>
      <c r="W18279" s="53"/>
      <c r="X18279" s="53"/>
      <c r="Y18279" s="55"/>
    </row>
    <row r="18280" spans="21:25" x14ac:dyDescent="0.2">
      <c r="U18280" s="55"/>
      <c r="V18280" s="53"/>
      <c r="W18280" s="53"/>
      <c r="X18280" s="53"/>
      <c r="Y18280" s="55"/>
    </row>
    <row r="18281" spans="21:25" x14ac:dyDescent="0.2">
      <c r="U18281" s="55"/>
      <c r="V18281" s="53"/>
      <c r="W18281" s="53"/>
      <c r="X18281" s="53"/>
      <c r="Y18281" s="55"/>
    </row>
    <row r="18282" spans="21:25" x14ac:dyDescent="0.2">
      <c r="U18282" s="55"/>
      <c r="V18282" s="53"/>
      <c r="W18282" s="53"/>
      <c r="X18282" s="53"/>
      <c r="Y18282" s="55"/>
    </row>
    <row r="18283" spans="21:25" x14ac:dyDescent="0.2">
      <c r="U18283" s="55"/>
      <c r="V18283" s="53"/>
      <c r="W18283" s="53"/>
      <c r="X18283" s="53"/>
      <c r="Y18283" s="55"/>
    </row>
    <row r="18284" spans="21:25" x14ac:dyDescent="0.2">
      <c r="U18284" s="55"/>
      <c r="V18284" s="53"/>
      <c r="W18284" s="53"/>
      <c r="X18284" s="53"/>
      <c r="Y18284" s="55"/>
    </row>
    <row r="18285" spans="21:25" x14ac:dyDescent="0.2">
      <c r="U18285" s="55"/>
      <c r="V18285" s="53"/>
      <c r="W18285" s="53"/>
      <c r="X18285" s="53"/>
      <c r="Y18285" s="55"/>
    </row>
    <row r="18286" spans="21:25" x14ac:dyDescent="0.2">
      <c r="U18286" s="55"/>
      <c r="V18286" s="53"/>
      <c r="W18286" s="53"/>
      <c r="X18286" s="53"/>
      <c r="Y18286" s="55"/>
    </row>
    <row r="18287" spans="21:25" x14ac:dyDescent="0.2">
      <c r="U18287" s="55"/>
      <c r="V18287" s="53"/>
      <c r="W18287" s="53"/>
      <c r="X18287" s="53"/>
      <c r="Y18287" s="55"/>
    </row>
    <row r="18288" spans="21:25" x14ac:dyDescent="0.2">
      <c r="U18288" s="55"/>
      <c r="V18288" s="53"/>
      <c r="W18288" s="53"/>
      <c r="X18288" s="53"/>
      <c r="Y18288" s="55"/>
    </row>
    <row r="18289" spans="21:25" x14ac:dyDescent="0.2">
      <c r="U18289" s="55"/>
      <c r="V18289" s="53"/>
      <c r="W18289" s="53"/>
      <c r="X18289" s="53"/>
      <c r="Y18289" s="55"/>
    </row>
    <row r="18290" spans="21:25" x14ac:dyDescent="0.2">
      <c r="U18290" s="55"/>
      <c r="V18290" s="53"/>
      <c r="W18290" s="53"/>
      <c r="X18290" s="53"/>
      <c r="Y18290" s="55"/>
    </row>
    <row r="18291" spans="21:25" x14ac:dyDescent="0.2">
      <c r="U18291" s="55"/>
      <c r="V18291" s="53"/>
      <c r="W18291" s="53"/>
      <c r="X18291" s="53"/>
      <c r="Y18291" s="55"/>
    </row>
    <row r="18292" spans="21:25" x14ac:dyDescent="0.2">
      <c r="U18292" s="55"/>
      <c r="V18292" s="53"/>
      <c r="W18292" s="53"/>
      <c r="X18292" s="53"/>
      <c r="Y18292" s="55"/>
    </row>
    <row r="18293" spans="21:25" x14ac:dyDescent="0.2">
      <c r="U18293" s="55"/>
      <c r="V18293" s="53"/>
      <c r="W18293" s="53"/>
      <c r="X18293" s="53"/>
      <c r="Y18293" s="55"/>
    </row>
    <row r="18294" spans="21:25" x14ac:dyDescent="0.2">
      <c r="U18294" s="55"/>
      <c r="V18294" s="53"/>
      <c r="W18294" s="53"/>
      <c r="X18294" s="53"/>
      <c r="Y18294" s="55"/>
    </row>
    <row r="18295" spans="21:25" x14ac:dyDescent="0.2">
      <c r="U18295" s="55"/>
      <c r="V18295" s="53"/>
      <c r="W18295" s="53"/>
      <c r="X18295" s="53"/>
      <c r="Y18295" s="55"/>
    </row>
    <row r="18296" spans="21:25" x14ac:dyDescent="0.2">
      <c r="U18296" s="55"/>
      <c r="V18296" s="53"/>
      <c r="W18296" s="53"/>
      <c r="X18296" s="53"/>
      <c r="Y18296" s="55"/>
    </row>
    <row r="18297" spans="21:25" x14ac:dyDescent="0.2">
      <c r="U18297" s="55"/>
      <c r="V18297" s="53"/>
      <c r="W18297" s="53"/>
      <c r="X18297" s="53"/>
      <c r="Y18297" s="55"/>
    </row>
    <row r="18298" spans="21:25" x14ac:dyDescent="0.2">
      <c r="U18298" s="55"/>
      <c r="V18298" s="53"/>
      <c r="W18298" s="53"/>
      <c r="X18298" s="53"/>
      <c r="Y18298" s="55"/>
    </row>
    <row r="18299" spans="21:25" x14ac:dyDescent="0.2">
      <c r="U18299" s="55"/>
      <c r="V18299" s="53"/>
      <c r="W18299" s="53"/>
      <c r="X18299" s="53"/>
      <c r="Y18299" s="55"/>
    </row>
    <row r="18300" spans="21:25" x14ac:dyDescent="0.2">
      <c r="U18300" s="55"/>
      <c r="V18300" s="53"/>
      <c r="W18300" s="53"/>
      <c r="X18300" s="53"/>
      <c r="Y18300" s="55"/>
    </row>
    <row r="18301" spans="21:25" x14ac:dyDescent="0.2">
      <c r="U18301" s="55"/>
      <c r="V18301" s="53"/>
      <c r="W18301" s="53"/>
      <c r="X18301" s="53"/>
      <c r="Y18301" s="55"/>
    </row>
    <row r="18302" spans="21:25" x14ac:dyDescent="0.2">
      <c r="U18302" s="55"/>
      <c r="V18302" s="53"/>
      <c r="W18302" s="53"/>
      <c r="X18302" s="53"/>
      <c r="Y18302" s="55"/>
    </row>
    <row r="18303" spans="21:25" x14ac:dyDescent="0.2">
      <c r="U18303" s="55"/>
      <c r="V18303" s="53"/>
      <c r="W18303" s="53"/>
      <c r="X18303" s="53"/>
      <c r="Y18303" s="55"/>
    </row>
    <row r="18304" spans="21:25" x14ac:dyDescent="0.2">
      <c r="U18304" s="55"/>
      <c r="V18304" s="53"/>
      <c r="W18304" s="53"/>
      <c r="X18304" s="53"/>
      <c r="Y18304" s="55"/>
    </row>
    <row r="18305" spans="21:25" x14ac:dyDescent="0.2">
      <c r="U18305" s="55"/>
      <c r="V18305" s="53"/>
      <c r="W18305" s="53"/>
      <c r="X18305" s="53"/>
      <c r="Y18305" s="55"/>
    </row>
    <row r="18306" spans="21:25" x14ac:dyDescent="0.2">
      <c r="U18306" s="55"/>
      <c r="V18306" s="53"/>
      <c r="W18306" s="53"/>
      <c r="X18306" s="53"/>
      <c r="Y18306" s="55"/>
    </row>
    <row r="18307" spans="21:25" x14ac:dyDescent="0.2">
      <c r="U18307" s="55"/>
      <c r="V18307" s="53"/>
      <c r="W18307" s="53"/>
      <c r="X18307" s="53"/>
      <c r="Y18307" s="55"/>
    </row>
    <row r="18308" spans="21:25" x14ac:dyDescent="0.2">
      <c r="U18308" s="55"/>
      <c r="V18308" s="53"/>
      <c r="W18308" s="53"/>
      <c r="X18308" s="53"/>
      <c r="Y18308" s="55"/>
    </row>
    <row r="18309" spans="21:25" x14ac:dyDescent="0.2">
      <c r="U18309" s="55"/>
      <c r="V18309" s="53"/>
      <c r="W18309" s="53"/>
      <c r="X18309" s="53"/>
      <c r="Y18309" s="55"/>
    </row>
    <row r="18310" spans="21:25" x14ac:dyDescent="0.2">
      <c r="U18310" s="55"/>
      <c r="V18310" s="53"/>
      <c r="W18310" s="53"/>
      <c r="X18310" s="53"/>
      <c r="Y18310" s="55"/>
    </row>
    <row r="18311" spans="21:25" x14ac:dyDescent="0.2">
      <c r="U18311" s="55"/>
      <c r="V18311" s="53"/>
      <c r="W18311" s="53"/>
      <c r="X18311" s="53"/>
      <c r="Y18311" s="55"/>
    </row>
    <row r="18312" spans="21:25" x14ac:dyDescent="0.2">
      <c r="U18312" s="55"/>
      <c r="V18312" s="53"/>
      <c r="W18312" s="53"/>
      <c r="X18312" s="53"/>
      <c r="Y18312" s="55"/>
    </row>
    <row r="18313" spans="21:25" x14ac:dyDescent="0.2">
      <c r="U18313" s="55"/>
      <c r="V18313" s="53"/>
      <c r="W18313" s="53"/>
      <c r="X18313" s="53"/>
      <c r="Y18313" s="55"/>
    </row>
    <row r="18314" spans="21:25" x14ac:dyDescent="0.2">
      <c r="U18314" s="55"/>
      <c r="V18314" s="53"/>
      <c r="W18314" s="53"/>
      <c r="X18314" s="53"/>
      <c r="Y18314" s="55"/>
    </row>
    <row r="18315" spans="21:25" x14ac:dyDescent="0.2">
      <c r="U18315" s="55"/>
      <c r="V18315" s="53"/>
      <c r="W18315" s="53"/>
      <c r="X18315" s="53"/>
      <c r="Y18315" s="55"/>
    </row>
    <row r="18316" spans="21:25" x14ac:dyDescent="0.2">
      <c r="U18316" s="55"/>
      <c r="V18316" s="53"/>
      <c r="W18316" s="53"/>
      <c r="X18316" s="53"/>
      <c r="Y18316" s="55"/>
    </row>
    <row r="18317" spans="21:25" x14ac:dyDescent="0.2">
      <c r="U18317" s="55"/>
      <c r="V18317" s="53"/>
      <c r="W18317" s="53"/>
      <c r="X18317" s="53"/>
      <c r="Y18317" s="55"/>
    </row>
    <row r="18318" spans="21:25" x14ac:dyDescent="0.2">
      <c r="U18318" s="55"/>
      <c r="V18318" s="53"/>
      <c r="W18318" s="53"/>
      <c r="X18318" s="53"/>
      <c r="Y18318" s="55"/>
    </row>
    <row r="18319" spans="21:25" x14ac:dyDescent="0.2">
      <c r="U18319" s="55"/>
      <c r="V18319" s="53"/>
      <c r="W18319" s="53"/>
      <c r="X18319" s="53"/>
      <c r="Y18319" s="55"/>
    </row>
    <row r="18320" spans="21:25" x14ac:dyDescent="0.2">
      <c r="U18320" s="55"/>
      <c r="V18320" s="53"/>
      <c r="W18320" s="53"/>
      <c r="X18320" s="53"/>
      <c r="Y18320" s="55"/>
    </row>
    <row r="18321" spans="21:25" x14ac:dyDescent="0.2">
      <c r="U18321" s="55"/>
      <c r="V18321" s="53"/>
      <c r="W18321" s="53"/>
      <c r="X18321" s="53"/>
      <c r="Y18321" s="55"/>
    </row>
    <row r="18322" spans="21:25" x14ac:dyDescent="0.2">
      <c r="U18322" s="55"/>
      <c r="V18322" s="53"/>
      <c r="W18322" s="53"/>
      <c r="X18322" s="53"/>
      <c r="Y18322" s="55"/>
    </row>
    <row r="18323" spans="21:25" x14ac:dyDescent="0.2">
      <c r="U18323" s="55"/>
      <c r="V18323" s="53"/>
      <c r="W18323" s="53"/>
      <c r="X18323" s="53"/>
      <c r="Y18323" s="55"/>
    </row>
    <row r="18324" spans="21:25" x14ac:dyDescent="0.2">
      <c r="U18324" s="55"/>
      <c r="V18324" s="53"/>
      <c r="W18324" s="53"/>
      <c r="X18324" s="53"/>
      <c r="Y18324" s="55"/>
    </row>
    <row r="18325" spans="21:25" x14ac:dyDescent="0.2">
      <c r="U18325" s="55"/>
      <c r="V18325" s="53"/>
      <c r="W18325" s="53"/>
      <c r="X18325" s="53"/>
      <c r="Y18325" s="55"/>
    </row>
    <row r="18326" spans="21:25" x14ac:dyDescent="0.2">
      <c r="U18326" s="55"/>
      <c r="V18326" s="53"/>
      <c r="W18326" s="53"/>
      <c r="X18326" s="53"/>
      <c r="Y18326" s="55"/>
    </row>
    <row r="18327" spans="21:25" x14ac:dyDescent="0.2">
      <c r="U18327" s="55"/>
      <c r="V18327" s="53"/>
      <c r="W18327" s="53"/>
      <c r="X18327" s="53"/>
      <c r="Y18327" s="55"/>
    </row>
    <row r="18328" spans="21:25" x14ac:dyDescent="0.2">
      <c r="U18328" s="55"/>
      <c r="V18328" s="53"/>
      <c r="W18328" s="53"/>
      <c r="X18328" s="53"/>
      <c r="Y18328" s="55"/>
    </row>
    <row r="18329" spans="21:25" x14ac:dyDescent="0.2">
      <c r="U18329" s="55"/>
      <c r="V18329" s="53"/>
      <c r="W18329" s="53"/>
      <c r="X18329" s="53"/>
      <c r="Y18329" s="55"/>
    </row>
    <row r="18330" spans="21:25" x14ac:dyDescent="0.2">
      <c r="U18330" s="55"/>
      <c r="V18330" s="53"/>
      <c r="W18330" s="53"/>
      <c r="X18330" s="53"/>
      <c r="Y18330" s="55"/>
    </row>
    <row r="18331" spans="21:25" x14ac:dyDescent="0.2">
      <c r="U18331" s="55"/>
      <c r="V18331" s="53"/>
      <c r="W18331" s="53"/>
      <c r="X18331" s="53"/>
      <c r="Y18331" s="55"/>
    </row>
    <row r="18332" spans="21:25" x14ac:dyDescent="0.2">
      <c r="U18332" s="55"/>
      <c r="V18332" s="53"/>
      <c r="W18332" s="53"/>
      <c r="X18332" s="53"/>
      <c r="Y18332" s="55"/>
    </row>
    <row r="18333" spans="21:25" x14ac:dyDescent="0.2">
      <c r="U18333" s="55"/>
      <c r="V18333" s="53"/>
      <c r="W18333" s="53"/>
      <c r="X18333" s="53"/>
      <c r="Y18333" s="55"/>
    </row>
    <row r="18334" spans="21:25" x14ac:dyDescent="0.2">
      <c r="U18334" s="55"/>
      <c r="V18334" s="53"/>
      <c r="W18334" s="53"/>
      <c r="X18334" s="53"/>
      <c r="Y18334" s="55"/>
    </row>
    <row r="18335" spans="21:25" x14ac:dyDescent="0.2">
      <c r="U18335" s="55"/>
      <c r="V18335" s="53"/>
      <c r="W18335" s="53"/>
      <c r="X18335" s="53"/>
      <c r="Y18335" s="55"/>
    </row>
    <row r="18336" spans="21:25" x14ac:dyDescent="0.2">
      <c r="U18336" s="55"/>
      <c r="V18336" s="53"/>
      <c r="W18336" s="53"/>
      <c r="X18336" s="53"/>
      <c r="Y18336" s="55"/>
    </row>
    <row r="18337" spans="21:25" x14ac:dyDescent="0.2">
      <c r="U18337" s="55"/>
      <c r="V18337" s="53"/>
      <c r="W18337" s="53"/>
      <c r="X18337" s="53"/>
      <c r="Y18337" s="55"/>
    </row>
    <row r="18338" spans="21:25" x14ac:dyDescent="0.2">
      <c r="U18338" s="55"/>
      <c r="V18338" s="53"/>
      <c r="W18338" s="53"/>
      <c r="X18338" s="53"/>
      <c r="Y18338" s="55"/>
    </row>
    <row r="18339" spans="21:25" x14ac:dyDescent="0.2">
      <c r="U18339" s="55"/>
      <c r="V18339" s="53"/>
      <c r="W18339" s="53"/>
      <c r="X18339" s="53"/>
      <c r="Y18339" s="55"/>
    </row>
    <row r="18340" spans="21:25" x14ac:dyDescent="0.2">
      <c r="U18340" s="55"/>
      <c r="V18340" s="53"/>
      <c r="W18340" s="53"/>
      <c r="X18340" s="53"/>
      <c r="Y18340" s="55"/>
    </row>
    <row r="18341" spans="21:25" x14ac:dyDescent="0.2">
      <c r="U18341" s="55"/>
      <c r="V18341" s="53"/>
      <c r="W18341" s="53"/>
      <c r="X18341" s="53"/>
      <c r="Y18341" s="55"/>
    </row>
    <row r="18342" spans="21:25" x14ac:dyDescent="0.2">
      <c r="U18342" s="55"/>
      <c r="V18342" s="53"/>
      <c r="W18342" s="53"/>
      <c r="X18342" s="53"/>
      <c r="Y18342" s="55"/>
    </row>
    <row r="18343" spans="21:25" x14ac:dyDescent="0.2">
      <c r="U18343" s="55"/>
      <c r="V18343" s="53"/>
      <c r="W18343" s="53"/>
      <c r="X18343" s="53"/>
      <c r="Y18343" s="55"/>
    </row>
    <row r="18344" spans="21:25" x14ac:dyDescent="0.2">
      <c r="U18344" s="55"/>
      <c r="V18344" s="53"/>
      <c r="W18344" s="53"/>
      <c r="X18344" s="53"/>
      <c r="Y18344" s="55"/>
    </row>
    <row r="18345" spans="21:25" x14ac:dyDescent="0.2">
      <c r="U18345" s="55"/>
      <c r="V18345" s="53"/>
      <c r="W18345" s="53"/>
      <c r="X18345" s="53"/>
      <c r="Y18345" s="55"/>
    </row>
    <row r="18346" spans="21:25" x14ac:dyDescent="0.2">
      <c r="U18346" s="55"/>
      <c r="V18346" s="53"/>
      <c r="W18346" s="53"/>
      <c r="X18346" s="53"/>
      <c r="Y18346" s="55"/>
    </row>
    <row r="18347" spans="21:25" x14ac:dyDescent="0.2">
      <c r="U18347" s="55"/>
      <c r="V18347" s="53"/>
      <c r="W18347" s="53"/>
      <c r="X18347" s="53"/>
      <c r="Y18347" s="55"/>
    </row>
    <row r="18348" spans="21:25" x14ac:dyDescent="0.2">
      <c r="U18348" s="55"/>
      <c r="V18348" s="53"/>
      <c r="W18348" s="53"/>
      <c r="X18348" s="53"/>
      <c r="Y18348" s="55"/>
    </row>
    <row r="18349" spans="21:25" x14ac:dyDescent="0.2">
      <c r="U18349" s="55"/>
      <c r="V18349" s="53"/>
      <c r="W18349" s="53"/>
      <c r="X18349" s="53"/>
      <c r="Y18349" s="55"/>
    </row>
    <row r="18350" spans="21:25" x14ac:dyDescent="0.2">
      <c r="U18350" s="55"/>
      <c r="V18350" s="53"/>
      <c r="W18350" s="53"/>
      <c r="X18350" s="53"/>
      <c r="Y18350" s="55"/>
    </row>
    <row r="18351" spans="21:25" x14ac:dyDescent="0.2">
      <c r="U18351" s="55"/>
      <c r="V18351" s="53"/>
      <c r="W18351" s="53"/>
      <c r="X18351" s="53"/>
      <c r="Y18351" s="55"/>
    </row>
    <row r="18352" spans="21:25" x14ac:dyDescent="0.2">
      <c r="U18352" s="55"/>
      <c r="V18352" s="53"/>
      <c r="W18352" s="53"/>
      <c r="X18352" s="53"/>
      <c r="Y18352" s="55"/>
    </row>
    <row r="18353" spans="21:25" x14ac:dyDescent="0.2">
      <c r="U18353" s="55"/>
      <c r="V18353" s="53"/>
      <c r="W18353" s="53"/>
      <c r="X18353" s="53"/>
      <c r="Y18353" s="55"/>
    </row>
    <row r="18354" spans="21:25" x14ac:dyDescent="0.2">
      <c r="U18354" s="55"/>
      <c r="V18354" s="53"/>
      <c r="W18354" s="53"/>
      <c r="X18354" s="53"/>
      <c r="Y18354" s="55"/>
    </row>
    <row r="18355" spans="21:25" x14ac:dyDescent="0.2">
      <c r="U18355" s="55"/>
      <c r="V18355" s="53"/>
      <c r="W18355" s="53"/>
      <c r="X18355" s="53"/>
      <c r="Y18355" s="55"/>
    </row>
    <row r="18356" spans="21:25" x14ac:dyDescent="0.2">
      <c r="U18356" s="55"/>
      <c r="V18356" s="53"/>
      <c r="W18356" s="53"/>
      <c r="X18356" s="53"/>
      <c r="Y18356" s="55"/>
    </row>
    <row r="18357" spans="21:25" x14ac:dyDescent="0.2">
      <c r="U18357" s="55"/>
      <c r="V18357" s="53"/>
      <c r="W18357" s="53"/>
      <c r="X18357" s="53"/>
      <c r="Y18357" s="55"/>
    </row>
    <row r="18358" spans="21:25" x14ac:dyDescent="0.2">
      <c r="U18358" s="55"/>
      <c r="V18358" s="53"/>
      <c r="W18358" s="53"/>
      <c r="X18358" s="53"/>
      <c r="Y18358" s="55"/>
    </row>
    <row r="18359" spans="21:25" x14ac:dyDescent="0.2">
      <c r="U18359" s="55"/>
      <c r="V18359" s="53"/>
      <c r="W18359" s="53"/>
      <c r="X18359" s="53"/>
      <c r="Y18359" s="55"/>
    </row>
    <row r="18360" spans="21:25" x14ac:dyDescent="0.2">
      <c r="U18360" s="55"/>
      <c r="V18360" s="53"/>
      <c r="W18360" s="53"/>
      <c r="X18360" s="53"/>
      <c r="Y18360" s="55"/>
    </row>
    <row r="18361" spans="21:25" x14ac:dyDescent="0.2">
      <c r="U18361" s="55"/>
      <c r="V18361" s="53"/>
      <c r="W18361" s="53"/>
      <c r="X18361" s="53"/>
      <c r="Y18361" s="55"/>
    </row>
    <row r="18362" spans="21:25" x14ac:dyDescent="0.2">
      <c r="U18362" s="55"/>
      <c r="V18362" s="53"/>
      <c r="W18362" s="53"/>
      <c r="X18362" s="53"/>
      <c r="Y18362" s="55"/>
    </row>
    <row r="18363" spans="21:25" x14ac:dyDescent="0.2">
      <c r="U18363" s="55"/>
      <c r="V18363" s="53"/>
      <c r="W18363" s="53"/>
      <c r="X18363" s="53"/>
      <c r="Y18363" s="55"/>
    </row>
    <row r="18364" spans="21:25" x14ac:dyDescent="0.2">
      <c r="U18364" s="55"/>
      <c r="V18364" s="53"/>
      <c r="W18364" s="53"/>
      <c r="X18364" s="53"/>
      <c r="Y18364" s="55"/>
    </row>
    <row r="18365" spans="21:25" x14ac:dyDescent="0.2">
      <c r="U18365" s="55"/>
      <c r="V18365" s="53"/>
      <c r="W18365" s="53"/>
      <c r="X18365" s="53"/>
      <c r="Y18365" s="55"/>
    </row>
    <row r="18366" spans="21:25" x14ac:dyDescent="0.2">
      <c r="U18366" s="55"/>
      <c r="V18366" s="53"/>
      <c r="W18366" s="53"/>
      <c r="X18366" s="53"/>
      <c r="Y18366" s="55"/>
    </row>
    <row r="18367" spans="21:25" x14ac:dyDescent="0.2">
      <c r="U18367" s="55"/>
      <c r="V18367" s="53"/>
      <c r="W18367" s="53"/>
      <c r="X18367" s="53"/>
      <c r="Y18367" s="55"/>
    </row>
    <row r="18368" spans="21:25" x14ac:dyDescent="0.2">
      <c r="U18368" s="55"/>
      <c r="V18368" s="53"/>
      <c r="W18368" s="53"/>
      <c r="X18368" s="53"/>
      <c r="Y18368" s="55"/>
    </row>
    <row r="18369" spans="21:25" x14ac:dyDescent="0.2">
      <c r="U18369" s="55"/>
      <c r="V18369" s="53"/>
      <c r="W18369" s="53"/>
      <c r="X18369" s="53"/>
      <c r="Y18369" s="55"/>
    </row>
    <row r="18370" spans="21:25" x14ac:dyDescent="0.2">
      <c r="U18370" s="55"/>
      <c r="V18370" s="53"/>
      <c r="W18370" s="53"/>
      <c r="X18370" s="53"/>
      <c r="Y18370" s="55"/>
    </row>
    <row r="18371" spans="21:25" x14ac:dyDescent="0.2">
      <c r="U18371" s="55"/>
      <c r="V18371" s="53"/>
      <c r="W18371" s="53"/>
      <c r="X18371" s="53"/>
      <c r="Y18371" s="55"/>
    </row>
    <row r="18372" spans="21:25" x14ac:dyDescent="0.2">
      <c r="U18372" s="55"/>
      <c r="V18372" s="53"/>
      <c r="W18372" s="53"/>
      <c r="X18372" s="53"/>
      <c r="Y18372" s="55"/>
    </row>
    <row r="18373" spans="21:25" x14ac:dyDescent="0.2">
      <c r="U18373" s="55"/>
      <c r="V18373" s="53"/>
      <c r="W18373" s="53"/>
      <c r="X18373" s="53"/>
      <c r="Y18373" s="55"/>
    </row>
    <row r="18374" spans="21:25" x14ac:dyDescent="0.2">
      <c r="U18374" s="55"/>
      <c r="V18374" s="53"/>
      <c r="W18374" s="53"/>
      <c r="X18374" s="53"/>
      <c r="Y18374" s="55"/>
    </row>
    <row r="18375" spans="21:25" x14ac:dyDescent="0.2">
      <c r="U18375" s="55"/>
      <c r="V18375" s="53"/>
      <c r="W18375" s="53"/>
      <c r="X18375" s="53"/>
      <c r="Y18375" s="55"/>
    </row>
    <row r="18376" spans="21:25" x14ac:dyDescent="0.2">
      <c r="U18376" s="55"/>
      <c r="V18376" s="53"/>
      <c r="W18376" s="53"/>
      <c r="X18376" s="53"/>
      <c r="Y18376" s="55"/>
    </row>
    <row r="18377" spans="21:25" x14ac:dyDescent="0.2">
      <c r="U18377" s="55"/>
      <c r="V18377" s="53"/>
      <c r="W18377" s="53"/>
      <c r="X18377" s="53"/>
      <c r="Y18377" s="55"/>
    </row>
    <row r="18378" spans="21:25" x14ac:dyDescent="0.2">
      <c r="U18378" s="55"/>
      <c r="V18378" s="53"/>
      <c r="W18378" s="53"/>
      <c r="X18378" s="53"/>
      <c r="Y18378" s="55"/>
    </row>
    <row r="18379" spans="21:25" x14ac:dyDescent="0.2">
      <c r="U18379" s="55"/>
      <c r="V18379" s="53"/>
      <c r="W18379" s="53"/>
      <c r="X18379" s="53"/>
      <c r="Y18379" s="55"/>
    </row>
    <row r="18380" spans="21:25" x14ac:dyDescent="0.2">
      <c r="U18380" s="55"/>
      <c r="V18380" s="53"/>
      <c r="W18380" s="53"/>
      <c r="X18380" s="53"/>
      <c r="Y18380" s="55"/>
    </row>
    <row r="18381" spans="21:25" x14ac:dyDescent="0.2">
      <c r="U18381" s="55"/>
      <c r="V18381" s="53"/>
      <c r="W18381" s="53"/>
      <c r="X18381" s="53"/>
      <c r="Y18381" s="55"/>
    </row>
    <row r="18382" spans="21:25" x14ac:dyDescent="0.2">
      <c r="U18382" s="55"/>
      <c r="V18382" s="53"/>
      <c r="W18382" s="53"/>
      <c r="X18382" s="53"/>
      <c r="Y18382" s="55"/>
    </row>
    <row r="18383" spans="21:25" x14ac:dyDescent="0.2">
      <c r="U18383" s="55"/>
      <c r="V18383" s="53"/>
      <c r="W18383" s="53"/>
      <c r="X18383" s="53"/>
      <c r="Y18383" s="55"/>
    </row>
    <row r="18384" spans="21:25" x14ac:dyDescent="0.2">
      <c r="U18384" s="55"/>
      <c r="V18384" s="53"/>
      <c r="W18384" s="53"/>
      <c r="X18384" s="53"/>
      <c r="Y18384" s="55"/>
    </row>
    <row r="18385" spans="21:25" x14ac:dyDescent="0.2">
      <c r="U18385" s="55"/>
      <c r="V18385" s="53"/>
      <c r="W18385" s="53"/>
      <c r="X18385" s="53"/>
      <c r="Y18385" s="55"/>
    </row>
    <row r="18386" spans="21:25" x14ac:dyDescent="0.2">
      <c r="U18386" s="55"/>
      <c r="V18386" s="53"/>
      <c r="W18386" s="53"/>
      <c r="X18386" s="53"/>
      <c r="Y18386" s="55"/>
    </row>
    <row r="18387" spans="21:25" x14ac:dyDescent="0.2">
      <c r="U18387" s="55"/>
      <c r="V18387" s="53"/>
      <c r="W18387" s="53"/>
      <c r="X18387" s="53"/>
      <c r="Y18387" s="55"/>
    </row>
    <row r="18388" spans="21:25" x14ac:dyDescent="0.2">
      <c r="U18388" s="55"/>
      <c r="V18388" s="53"/>
      <c r="W18388" s="53"/>
      <c r="X18388" s="53"/>
      <c r="Y18388" s="55"/>
    </row>
    <row r="18389" spans="21:25" x14ac:dyDescent="0.2">
      <c r="U18389" s="55"/>
      <c r="V18389" s="53"/>
      <c r="W18389" s="53"/>
      <c r="X18389" s="53"/>
      <c r="Y18389" s="55"/>
    </row>
    <row r="18390" spans="21:25" x14ac:dyDescent="0.2">
      <c r="U18390" s="55"/>
      <c r="V18390" s="53"/>
      <c r="W18390" s="53"/>
      <c r="X18390" s="53"/>
      <c r="Y18390" s="55"/>
    </row>
    <row r="18391" spans="21:25" x14ac:dyDescent="0.2">
      <c r="U18391" s="55"/>
      <c r="V18391" s="53"/>
      <c r="W18391" s="53"/>
      <c r="X18391" s="53"/>
      <c r="Y18391" s="55"/>
    </row>
    <row r="18392" spans="21:25" x14ac:dyDescent="0.2">
      <c r="U18392" s="55"/>
      <c r="V18392" s="53"/>
      <c r="W18392" s="53"/>
      <c r="X18392" s="53"/>
      <c r="Y18392" s="55"/>
    </row>
    <row r="18393" spans="21:25" x14ac:dyDescent="0.2">
      <c r="U18393" s="55"/>
      <c r="V18393" s="53"/>
      <c r="W18393" s="53"/>
      <c r="X18393" s="53"/>
      <c r="Y18393" s="55"/>
    </row>
    <row r="18394" spans="21:25" x14ac:dyDescent="0.2">
      <c r="U18394" s="55"/>
      <c r="V18394" s="53"/>
      <c r="W18394" s="53"/>
      <c r="X18394" s="53"/>
      <c r="Y18394" s="55"/>
    </row>
    <row r="18395" spans="21:25" x14ac:dyDescent="0.2">
      <c r="U18395" s="55"/>
      <c r="V18395" s="53"/>
      <c r="W18395" s="53"/>
      <c r="X18395" s="53"/>
      <c r="Y18395" s="55"/>
    </row>
    <row r="18396" spans="21:25" x14ac:dyDescent="0.2">
      <c r="U18396" s="55"/>
      <c r="V18396" s="53"/>
      <c r="W18396" s="53"/>
      <c r="X18396" s="53"/>
      <c r="Y18396" s="55"/>
    </row>
    <row r="18397" spans="21:25" x14ac:dyDescent="0.2">
      <c r="U18397" s="55"/>
      <c r="V18397" s="53"/>
      <c r="W18397" s="53"/>
      <c r="X18397" s="53"/>
      <c r="Y18397" s="55"/>
    </row>
    <row r="18398" spans="21:25" x14ac:dyDescent="0.2">
      <c r="U18398" s="55"/>
      <c r="V18398" s="53"/>
      <c r="W18398" s="53"/>
      <c r="X18398" s="53"/>
      <c r="Y18398" s="55"/>
    </row>
    <row r="18399" spans="21:25" x14ac:dyDescent="0.2">
      <c r="U18399" s="55"/>
      <c r="V18399" s="53"/>
      <c r="W18399" s="53"/>
      <c r="X18399" s="53"/>
      <c r="Y18399" s="55"/>
    </row>
    <row r="18400" spans="21:25" x14ac:dyDescent="0.2">
      <c r="U18400" s="55"/>
      <c r="V18400" s="53"/>
      <c r="W18400" s="53"/>
      <c r="X18400" s="53"/>
      <c r="Y18400" s="55"/>
    </row>
    <row r="18401" spans="21:25" x14ac:dyDescent="0.2">
      <c r="U18401" s="55"/>
      <c r="V18401" s="53"/>
      <c r="W18401" s="53"/>
      <c r="X18401" s="53"/>
      <c r="Y18401" s="55"/>
    </row>
    <row r="18402" spans="21:25" x14ac:dyDescent="0.2">
      <c r="U18402" s="55"/>
      <c r="V18402" s="53"/>
      <c r="W18402" s="53"/>
      <c r="X18402" s="53"/>
      <c r="Y18402" s="55"/>
    </row>
    <row r="18403" spans="21:25" x14ac:dyDescent="0.2">
      <c r="U18403" s="55"/>
      <c r="V18403" s="53"/>
      <c r="W18403" s="53"/>
      <c r="X18403" s="53"/>
      <c r="Y18403" s="55"/>
    </row>
    <row r="18404" spans="21:25" x14ac:dyDescent="0.2">
      <c r="U18404" s="55"/>
      <c r="V18404" s="53"/>
      <c r="W18404" s="53"/>
      <c r="X18404" s="53"/>
      <c r="Y18404" s="55"/>
    </row>
    <row r="18405" spans="21:25" x14ac:dyDescent="0.2">
      <c r="U18405" s="55"/>
      <c r="V18405" s="53"/>
      <c r="W18405" s="53"/>
      <c r="X18405" s="53"/>
      <c r="Y18405" s="55"/>
    </row>
    <row r="18406" spans="21:25" x14ac:dyDescent="0.2">
      <c r="U18406" s="55"/>
      <c r="V18406" s="53"/>
      <c r="W18406" s="53"/>
      <c r="X18406" s="53"/>
      <c r="Y18406" s="55"/>
    </row>
    <row r="18407" spans="21:25" x14ac:dyDescent="0.2">
      <c r="U18407" s="55"/>
      <c r="V18407" s="53"/>
      <c r="W18407" s="53"/>
      <c r="X18407" s="53"/>
      <c r="Y18407" s="55"/>
    </row>
    <row r="18408" spans="21:25" x14ac:dyDescent="0.2">
      <c r="U18408" s="55"/>
      <c r="V18408" s="53"/>
      <c r="W18408" s="53"/>
      <c r="X18408" s="53"/>
      <c r="Y18408" s="55"/>
    </row>
    <row r="18409" spans="21:25" x14ac:dyDescent="0.2">
      <c r="U18409" s="55"/>
      <c r="V18409" s="53"/>
      <c r="W18409" s="53"/>
      <c r="X18409" s="53"/>
      <c r="Y18409" s="55"/>
    </row>
    <row r="18410" spans="21:25" x14ac:dyDescent="0.2">
      <c r="U18410" s="55"/>
      <c r="V18410" s="53"/>
      <c r="W18410" s="53"/>
      <c r="X18410" s="53"/>
      <c r="Y18410" s="55"/>
    </row>
    <row r="18411" spans="21:25" x14ac:dyDescent="0.2">
      <c r="U18411" s="55"/>
      <c r="V18411" s="53"/>
      <c r="W18411" s="53"/>
      <c r="X18411" s="53"/>
      <c r="Y18411" s="55"/>
    </row>
    <row r="18412" spans="21:25" x14ac:dyDescent="0.2">
      <c r="U18412" s="55"/>
      <c r="V18412" s="53"/>
      <c r="W18412" s="53"/>
      <c r="X18412" s="53"/>
      <c r="Y18412" s="55"/>
    </row>
    <row r="18413" spans="21:25" x14ac:dyDescent="0.2">
      <c r="U18413" s="55"/>
      <c r="V18413" s="53"/>
      <c r="W18413" s="53"/>
      <c r="X18413" s="53"/>
      <c r="Y18413" s="55"/>
    </row>
    <row r="18414" spans="21:25" x14ac:dyDescent="0.2">
      <c r="U18414" s="55"/>
      <c r="V18414" s="53"/>
      <c r="W18414" s="53"/>
      <c r="X18414" s="53"/>
      <c r="Y18414" s="55"/>
    </row>
    <row r="18415" spans="21:25" x14ac:dyDescent="0.2">
      <c r="U18415" s="55"/>
      <c r="V18415" s="53"/>
      <c r="W18415" s="53"/>
      <c r="X18415" s="53"/>
      <c r="Y18415" s="55"/>
    </row>
    <row r="18416" spans="21:25" x14ac:dyDescent="0.2">
      <c r="U18416" s="55"/>
      <c r="V18416" s="53"/>
      <c r="W18416" s="53"/>
      <c r="X18416" s="53"/>
      <c r="Y18416" s="55"/>
    </row>
    <row r="18417" spans="21:25" x14ac:dyDescent="0.2">
      <c r="U18417" s="55"/>
      <c r="V18417" s="53"/>
      <c r="W18417" s="53"/>
      <c r="X18417" s="53"/>
      <c r="Y18417" s="55"/>
    </row>
    <row r="18418" spans="21:25" x14ac:dyDescent="0.2">
      <c r="U18418" s="55"/>
      <c r="V18418" s="53"/>
      <c r="W18418" s="53"/>
      <c r="X18418" s="53"/>
      <c r="Y18418" s="55"/>
    </row>
    <row r="18419" spans="21:25" x14ac:dyDescent="0.2">
      <c r="U18419" s="55"/>
      <c r="V18419" s="53"/>
      <c r="W18419" s="53"/>
      <c r="X18419" s="53"/>
      <c r="Y18419" s="55"/>
    </row>
    <row r="18420" spans="21:25" x14ac:dyDescent="0.2">
      <c r="U18420" s="55"/>
      <c r="V18420" s="53"/>
      <c r="W18420" s="53"/>
      <c r="X18420" s="53"/>
      <c r="Y18420" s="55"/>
    </row>
    <row r="18421" spans="21:25" x14ac:dyDescent="0.2">
      <c r="U18421" s="55"/>
      <c r="V18421" s="53"/>
      <c r="W18421" s="53"/>
      <c r="X18421" s="53"/>
      <c r="Y18421" s="55"/>
    </row>
    <row r="18422" spans="21:25" x14ac:dyDescent="0.2">
      <c r="U18422" s="55"/>
      <c r="V18422" s="53"/>
      <c r="W18422" s="53"/>
      <c r="X18422" s="53"/>
      <c r="Y18422" s="55"/>
    </row>
    <row r="18423" spans="21:25" x14ac:dyDescent="0.2">
      <c r="U18423" s="55"/>
      <c r="V18423" s="53"/>
      <c r="W18423" s="53"/>
      <c r="X18423" s="53"/>
      <c r="Y18423" s="55"/>
    </row>
    <row r="18424" spans="21:25" x14ac:dyDescent="0.2">
      <c r="U18424" s="55"/>
      <c r="V18424" s="53"/>
      <c r="W18424" s="53"/>
      <c r="X18424" s="53"/>
      <c r="Y18424" s="55"/>
    </row>
    <row r="18425" spans="21:25" x14ac:dyDescent="0.2">
      <c r="U18425" s="55"/>
      <c r="V18425" s="53"/>
      <c r="W18425" s="53"/>
      <c r="X18425" s="53"/>
      <c r="Y18425" s="55"/>
    </row>
    <row r="18426" spans="21:25" x14ac:dyDescent="0.2">
      <c r="U18426" s="55"/>
      <c r="V18426" s="53"/>
      <c r="W18426" s="53"/>
      <c r="X18426" s="53"/>
      <c r="Y18426" s="55"/>
    </row>
    <row r="18427" spans="21:25" x14ac:dyDescent="0.2">
      <c r="U18427" s="55"/>
      <c r="V18427" s="53"/>
      <c r="W18427" s="53"/>
      <c r="X18427" s="53"/>
      <c r="Y18427" s="55"/>
    </row>
    <row r="18428" spans="21:25" x14ac:dyDescent="0.2">
      <c r="U18428" s="55"/>
      <c r="V18428" s="53"/>
      <c r="W18428" s="53"/>
      <c r="X18428" s="53"/>
      <c r="Y18428" s="55"/>
    </row>
    <row r="18429" spans="21:25" x14ac:dyDescent="0.2">
      <c r="U18429" s="55"/>
      <c r="V18429" s="53"/>
      <c r="W18429" s="53"/>
      <c r="X18429" s="53"/>
      <c r="Y18429" s="55"/>
    </row>
    <row r="18430" spans="21:25" x14ac:dyDescent="0.2">
      <c r="U18430" s="55"/>
      <c r="V18430" s="53"/>
      <c r="W18430" s="53"/>
      <c r="X18430" s="53"/>
      <c r="Y18430" s="55"/>
    </row>
    <row r="18431" spans="21:25" x14ac:dyDescent="0.2">
      <c r="U18431" s="55"/>
      <c r="V18431" s="53"/>
      <c r="W18431" s="53"/>
      <c r="X18431" s="53"/>
      <c r="Y18431" s="55"/>
    </row>
    <row r="18432" spans="21:25" x14ac:dyDescent="0.2">
      <c r="U18432" s="55"/>
      <c r="V18432" s="53"/>
      <c r="W18432" s="53"/>
      <c r="X18432" s="53"/>
      <c r="Y18432" s="55"/>
    </row>
    <row r="18433" spans="21:25" x14ac:dyDescent="0.2">
      <c r="U18433" s="55"/>
      <c r="V18433" s="53"/>
      <c r="W18433" s="53"/>
      <c r="X18433" s="53"/>
      <c r="Y18433" s="55"/>
    </row>
    <row r="18434" spans="21:25" x14ac:dyDescent="0.2">
      <c r="U18434" s="55"/>
      <c r="V18434" s="53"/>
      <c r="W18434" s="53"/>
      <c r="X18434" s="53"/>
      <c r="Y18434" s="55"/>
    </row>
    <row r="18435" spans="21:25" x14ac:dyDescent="0.2">
      <c r="U18435" s="55"/>
      <c r="V18435" s="53"/>
      <c r="W18435" s="53"/>
      <c r="X18435" s="53"/>
      <c r="Y18435" s="55"/>
    </row>
    <row r="18436" spans="21:25" x14ac:dyDescent="0.2">
      <c r="U18436" s="55"/>
      <c r="V18436" s="53"/>
      <c r="W18436" s="53"/>
      <c r="X18436" s="53"/>
      <c r="Y18436" s="55"/>
    </row>
    <row r="18437" spans="21:25" x14ac:dyDescent="0.2">
      <c r="U18437" s="55"/>
      <c r="V18437" s="53"/>
      <c r="W18437" s="53"/>
      <c r="X18437" s="53"/>
      <c r="Y18437" s="55"/>
    </row>
    <row r="18438" spans="21:25" x14ac:dyDescent="0.2">
      <c r="U18438" s="55"/>
      <c r="V18438" s="53"/>
      <c r="W18438" s="53"/>
      <c r="X18438" s="53"/>
      <c r="Y18438" s="55"/>
    </row>
    <row r="18439" spans="21:25" x14ac:dyDescent="0.2">
      <c r="U18439" s="55"/>
      <c r="V18439" s="53"/>
      <c r="W18439" s="53"/>
      <c r="X18439" s="53"/>
      <c r="Y18439" s="55"/>
    </row>
    <row r="18440" spans="21:25" x14ac:dyDescent="0.2">
      <c r="U18440" s="55"/>
      <c r="V18440" s="53"/>
      <c r="W18440" s="53"/>
      <c r="X18440" s="53"/>
      <c r="Y18440" s="55"/>
    </row>
    <row r="18441" spans="21:25" x14ac:dyDescent="0.2">
      <c r="U18441" s="55"/>
      <c r="V18441" s="53"/>
      <c r="W18441" s="53"/>
      <c r="X18441" s="53"/>
      <c r="Y18441" s="55"/>
    </row>
    <row r="18442" spans="21:25" x14ac:dyDescent="0.2">
      <c r="U18442" s="55"/>
      <c r="V18442" s="53"/>
      <c r="W18442" s="53"/>
      <c r="X18442" s="53"/>
      <c r="Y18442" s="55"/>
    </row>
    <row r="18443" spans="21:25" x14ac:dyDescent="0.2">
      <c r="U18443" s="55"/>
      <c r="V18443" s="53"/>
      <c r="W18443" s="53"/>
      <c r="X18443" s="53"/>
      <c r="Y18443" s="55"/>
    </row>
    <row r="18444" spans="21:25" x14ac:dyDescent="0.2">
      <c r="U18444" s="55"/>
      <c r="V18444" s="53"/>
      <c r="W18444" s="53"/>
      <c r="X18444" s="53"/>
      <c r="Y18444" s="55"/>
    </row>
    <row r="18445" spans="21:25" x14ac:dyDescent="0.2">
      <c r="U18445" s="55"/>
      <c r="V18445" s="53"/>
      <c r="W18445" s="53"/>
      <c r="X18445" s="53"/>
      <c r="Y18445" s="55"/>
    </row>
    <row r="18446" spans="21:25" x14ac:dyDescent="0.2">
      <c r="U18446" s="55"/>
      <c r="V18446" s="53"/>
      <c r="W18446" s="53"/>
      <c r="X18446" s="53"/>
      <c r="Y18446" s="55"/>
    </row>
    <row r="18447" spans="21:25" x14ac:dyDescent="0.2">
      <c r="U18447" s="55"/>
      <c r="V18447" s="53"/>
      <c r="W18447" s="53"/>
      <c r="X18447" s="53"/>
      <c r="Y18447" s="55"/>
    </row>
    <row r="18448" spans="21:25" x14ac:dyDescent="0.2">
      <c r="U18448" s="55"/>
      <c r="V18448" s="53"/>
      <c r="W18448" s="53"/>
      <c r="X18448" s="53"/>
      <c r="Y18448" s="55"/>
    </row>
    <row r="18449" spans="21:25" x14ac:dyDescent="0.2">
      <c r="U18449" s="55"/>
      <c r="V18449" s="53"/>
      <c r="W18449" s="53"/>
      <c r="X18449" s="53"/>
      <c r="Y18449" s="55"/>
    </row>
    <row r="18450" spans="21:25" x14ac:dyDescent="0.2">
      <c r="U18450" s="55"/>
      <c r="V18450" s="53"/>
      <c r="W18450" s="53"/>
      <c r="X18450" s="53"/>
      <c r="Y18450" s="55"/>
    </row>
    <row r="18451" spans="21:25" x14ac:dyDescent="0.2">
      <c r="U18451" s="55"/>
      <c r="V18451" s="53"/>
      <c r="W18451" s="53"/>
      <c r="X18451" s="53"/>
      <c r="Y18451" s="55"/>
    </row>
    <row r="18452" spans="21:25" x14ac:dyDescent="0.2">
      <c r="U18452" s="55"/>
      <c r="V18452" s="53"/>
      <c r="W18452" s="53"/>
      <c r="X18452" s="53"/>
      <c r="Y18452" s="55"/>
    </row>
    <row r="18453" spans="21:25" x14ac:dyDescent="0.2">
      <c r="U18453" s="55"/>
      <c r="V18453" s="53"/>
      <c r="W18453" s="53"/>
      <c r="X18453" s="53"/>
      <c r="Y18453" s="55"/>
    </row>
    <row r="18454" spans="21:25" x14ac:dyDescent="0.2">
      <c r="U18454" s="55"/>
      <c r="V18454" s="53"/>
      <c r="W18454" s="53"/>
      <c r="X18454" s="53"/>
      <c r="Y18454" s="55"/>
    </row>
    <row r="18455" spans="21:25" x14ac:dyDescent="0.2">
      <c r="U18455" s="55"/>
      <c r="V18455" s="53"/>
      <c r="W18455" s="53"/>
      <c r="X18455" s="53"/>
      <c r="Y18455" s="55"/>
    </row>
    <row r="18456" spans="21:25" x14ac:dyDescent="0.2">
      <c r="U18456" s="55"/>
      <c r="V18456" s="53"/>
      <c r="W18456" s="53"/>
      <c r="X18456" s="53"/>
      <c r="Y18456" s="55"/>
    </row>
    <row r="18457" spans="21:25" x14ac:dyDescent="0.2">
      <c r="U18457" s="55"/>
      <c r="V18457" s="53"/>
      <c r="W18457" s="53"/>
      <c r="X18457" s="53"/>
      <c r="Y18457" s="55"/>
    </row>
    <row r="18458" spans="21:25" x14ac:dyDescent="0.2">
      <c r="U18458" s="55"/>
      <c r="V18458" s="53"/>
      <c r="W18458" s="53"/>
      <c r="X18458" s="53"/>
      <c r="Y18458" s="55"/>
    </row>
    <row r="18459" spans="21:25" x14ac:dyDescent="0.2">
      <c r="U18459" s="55"/>
      <c r="V18459" s="53"/>
      <c r="W18459" s="53"/>
      <c r="X18459" s="53"/>
      <c r="Y18459" s="55"/>
    </row>
    <row r="18460" spans="21:25" x14ac:dyDescent="0.2">
      <c r="U18460" s="55"/>
      <c r="V18460" s="53"/>
      <c r="W18460" s="53"/>
      <c r="X18460" s="53"/>
      <c r="Y18460" s="55"/>
    </row>
    <row r="18461" spans="21:25" x14ac:dyDescent="0.2">
      <c r="U18461" s="55"/>
      <c r="V18461" s="53"/>
      <c r="W18461" s="53"/>
      <c r="X18461" s="53"/>
      <c r="Y18461" s="55"/>
    </row>
    <row r="18462" spans="21:25" x14ac:dyDescent="0.2">
      <c r="U18462" s="55"/>
      <c r="V18462" s="53"/>
      <c r="W18462" s="53"/>
      <c r="X18462" s="53"/>
      <c r="Y18462" s="55"/>
    </row>
    <row r="18463" spans="21:25" x14ac:dyDescent="0.2">
      <c r="U18463" s="55"/>
      <c r="V18463" s="53"/>
      <c r="W18463" s="53"/>
      <c r="X18463" s="53"/>
      <c r="Y18463" s="55"/>
    </row>
    <row r="18464" spans="21:25" x14ac:dyDescent="0.2">
      <c r="U18464" s="55"/>
      <c r="V18464" s="53"/>
      <c r="W18464" s="53"/>
      <c r="X18464" s="53"/>
      <c r="Y18464" s="55"/>
    </row>
    <row r="18465" spans="21:25" x14ac:dyDescent="0.2">
      <c r="U18465" s="55"/>
      <c r="V18465" s="53"/>
      <c r="W18465" s="53"/>
      <c r="X18465" s="53"/>
      <c r="Y18465" s="55"/>
    </row>
    <row r="18466" spans="21:25" x14ac:dyDescent="0.2">
      <c r="U18466" s="55"/>
      <c r="V18466" s="53"/>
      <c r="W18466" s="53"/>
      <c r="X18466" s="53"/>
      <c r="Y18466" s="55"/>
    </row>
    <row r="18467" spans="21:25" x14ac:dyDescent="0.2">
      <c r="U18467" s="55"/>
      <c r="V18467" s="53"/>
      <c r="W18467" s="53"/>
      <c r="X18467" s="53"/>
      <c r="Y18467" s="55"/>
    </row>
    <row r="18468" spans="21:25" x14ac:dyDescent="0.2">
      <c r="U18468" s="55"/>
      <c r="V18468" s="53"/>
      <c r="W18468" s="53"/>
      <c r="X18468" s="53"/>
      <c r="Y18468" s="55"/>
    </row>
    <row r="18469" spans="21:25" x14ac:dyDescent="0.2">
      <c r="U18469" s="55"/>
      <c r="V18469" s="53"/>
      <c r="W18469" s="53"/>
      <c r="X18469" s="53"/>
      <c r="Y18469" s="55"/>
    </row>
    <row r="18470" spans="21:25" x14ac:dyDescent="0.2">
      <c r="U18470" s="55"/>
      <c r="V18470" s="53"/>
      <c r="W18470" s="53"/>
      <c r="X18470" s="53"/>
      <c r="Y18470" s="55"/>
    </row>
    <row r="18471" spans="21:25" x14ac:dyDescent="0.2">
      <c r="U18471" s="55"/>
      <c r="V18471" s="53"/>
      <c r="W18471" s="53"/>
      <c r="X18471" s="53"/>
      <c r="Y18471" s="55"/>
    </row>
    <row r="18472" spans="21:25" x14ac:dyDescent="0.2">
      <c r="U18472" s="55"/>
      <c r="V18472" s="53"/>
      <c r="W18472" s="53"/>
      <c r="X18472" s="53"/>
      <c r="Y18472" s="55"/>
    </row>
    <row r="18473" spans="21:25" x14ac:dyDescent="0.2">
      <c r="U18473" s="55"/>
      <c r="V18473" s="53"/>
      <c r="W18473" s="53"/>
      <c r="X18473" s="53"/>
      <c r="Y18473" s="55"/>
    </row>
    <row r="18474" spans="21:25" x14ac:dyDescent="0.2">
      <c r="U18474" s="55"/>
      <c r="V18474" s="53"/>
      <c r="W18474" s="53"/>
      <c r="X18474" s="53"/>
      <c r="Y18474" s="55"/>
    </row>
    <row r="18475" spans="21:25" x14ac:dyDescent="0.2">
      <c r="U18475" s="55"/>
      <c r="V18475" s="53"/>
      <c r="W18475" s="53"/>
      <c r="X18475" s="53"/>
      <c r="Y18475" s="55"/>
    </row>
    <row r="18476" spans="21:25" x14ac:dyDescent="0.2">
      <c r="U18476" s="55"/>
      <c r="V18476" s="53"/>
      <c r="W18476" s="53"/>
      <c r="X18476" s="53"/>
      <c r="Y18476" s="55"/>
    </row>
    <row r="18477" spans="21:25" x14ac:dyDescent="0.2">
      <c r="U18477" s="55"/>
      <c r="V18477" s="53"/>
      <c r="W18477" s="53"/>
      <c r="X18477" s="53"/>
      <c r="Y18477" s="55"/>
    </row>
    <row r="18478" spans="21:25" x14ac:dyDescent="0.2">
      <c r="U18478" s="55"/>
      <c r="V18478" s="53"/>
      <c r="W18478" s="53"/>
      <c r="X18478" s="53"/>
      <c r="Y18478" s="55"/>
    </row>
    <row r="18479" spans="21:25" x14ac:dyDescent="0.2">
      <c r="U18479" s="55"/>
      <c r="V18479" s="53"/>
      <c r="W18479" s="53"/>
      <c r="X18479" s="53"/>
      <c r="Y18479" s="55"/>
    </row>
    <row r="18480" spans="21:25" x14ac:dyDescent="0.2">
      <c r="U18480" s="55"/>
      <c r="V18480" s="53"/>
      <c r="W18480" s="53"/>
      <c r="X18480" s="53"/>
      <c r="Y18480" s="55"/>
    </row>
    <row r="18481" spans="21:25" x14ac:dyDescent="0.2">
      <c r="U18481" s="55"/>
      <c r="V18481" s="53"/>
      <c r="W18481" s="53"/>
      <c r="X18481" s="53"/>
      <c r="Y18481" s="55"/>
    </row>
    <row r="18482" spans="21:25" x14ac:dyDescent="0.2">
      <c r="U18482" s="55"/>
      <c r="V18482" s="53"/>
      <c r="W18482" s="53"/>
      <c r="X18482" s="53"/>
      <c r="Y18482" s="55"/>
    </row>
    <row r="18483" spans="21:25" x14ac:dyDescent="0.2">
      <c r="U18483" s="55"/>
      <c r="V18483" s="53"/>
      <c r="W18483" s="53"/>
      <c r="X18483" s="53"/>
      <c r="Y18483" s="55"/>
    </row>
    <row r="18484" spans="21:25" x14ac:dyDescent="0.2">
      <c r="U18484" s="55"/>
      <c r="V18484" s="53"/>
      <c r="W18484" s="53"/>
      <c r="X18484" s="53"/>
      <c r="Y18484" s="55"/>
    </row>
    <row r="18485" spans="21:25" x14ac:dyDescent="0.2">
      <c r="U18485" s="55"/>
      <c r="V18485" s="53"/>
      <c r="W18485" s="53"/>
      <c r="X18485" s="53"/>
      <c r="Y18485" s="55"/>
    </row>
    <row r="18486" spans="21:25" x14ac:dyDescent="0.2">
      <c r="U18486" s="55"/>
      <c r="V18486" s="53"/>
      <c r="W18486" s="53"/>
      <c r="X18486" s="53"/>
      <c r="Y18486" s="55"/>
    </row>
    <row r="18487" spans="21:25" x14ac:dyDescent="0.2">
      <c r="U18487" s="55"/>
      <c r="V18487" s="53"/>
      <c r="W18487" s="53"/>
      <c r="X18487" s="53"/>
      <c r="Y18487" s="55"/>
    </row>
    <row r="18488" spans="21:25" x14ac:dyDescent="0.2">
      <c r="U18488" s="55"/>
      <c r="V18488" s="53"/>
      <c r="W18488" s="53"/>
      <c r="X18488" s="53"/>
      <c r="Y18488" s="55"/>
    </row>
    <row r="18489" spans="21:25" x14ac:dyDescent="0.2">
      <c r="U18489" s="55"/>
      <c r="V18489" s="53"/>
      <c r="W18489" s="53"/>
      <c r="X18489" s="53"/>
      <c r="Y18489" s="55"/>
    </row>
    <row r="18490" spans="21:25" x14ac:dyDescent="0.2">
      <c r="U18490" s="55"/>
      <c r="V18490" s="53"/>
      <c r="W18490" s="53"/>
      <c r="X18490" s="53"/>
      <c r="Y18490" s="55"/>
    </row>
    <row r="18491" spans="21:25" x14ac:dyDescent="0.2">
      <c r="U18491" s="55"/>
      <c r="V18491" s="53"/>
      <c r="W18491" s="53"/>
      <c r="X18491" s="53"/>
      <c r="Y18491" s="55"/>
    </row>
    <row r="18492" spans="21:25" x14ac:dyDescent="0.2">
      <c r="U18492" s="55"/>
      <c r="V18492" s="53"/>
      <c r="W18492" s="53"/>
      <c r="X18492" s="53"/>
      <c r="Y18492" s="55"/>
    </row>
    <row r="18493" spans="21:25" x14ac:dyDescent="0.2">
      <c r="U18493" s="55"/>
      <c r="V18493" s="53"/>
      <c r="W18493" s="53"/>
      <c r="X18493" s="53"/>
      <c r="Y18493" s="55"/>
    </row>
    <row r="18494" spans="21:25" x14ac:dyDescent="0.2">
      <c r="U18494" s="55"/>
      <c r="V18494" s="53"/>
      <c r="W18494" s="53"/>
      <c r="X18494" s="53"/>
      <c r="Y18494" s="55"/>
    </row>
    <row r="18495" spans="21:25" x14ac:dyDescent="0.2">
      <c r="U18495" s="55"/>
      <c r="V18495" s="53"/>
      <c r="W18495" s="53"/>
      <c r="X18495" s="53"/>
      <c r="Y18495" s="55"/>
    </row>
    <row r="18496" spans="21:25" x14ac:dyDescent="0.2">
      <c r="U18496" s="55"/>
      <c r="V18496" s="53"/>
      <c r="W18496" s="53"/>
      <c r="X18496" s="53"/>
      <c r="Y18496" s="55"/>
    </row>
    <row r="18497" spans="21:25" x14ac:dyDescent="0.2">
      <c r="U18497" s="55"/>
      <c r="V18497" s="53"/>
      <c r="W18497" s="53"/>
      <c r="X18497" s="53"/>
      <c r="Y18497" s="55"/>
    </row>
    <row r="18498" spans="21:25" x14ac:dyDescent="0.2">
      <c r="U18498" s="55"/>
      <c r="V18498" s="53"/>
      <c r="W18498" s="53"/>
      <c r="X18498" s="53"/>
      <c r="Y18498" s="55"/>
    </row>
    <row r="18499" spans="21:25" x14ac:dyDescent="0.2">
      <c r="U18499" s="55"/>
      <c r="V18499" s="53"/>
      <c r="W18499" s="53"/>
      <c r="X18499" s="53"/>
      <c r="Y18499" s="55"/>
    </row>
    <row r="18500" spans="21:25" x14ac:dyDescent="0.2">
      <c r="U18500" s="55"/>
      <c r="V18500" s="53"/>
      <c r="W18500" s="53"/>
      <c r="X18500" s="53"/>
      <c r="Y18500" s="55"/>
    </row>
    <row r="18501" spans="21:25" x14ac:dyDescent="0.2">
      <c r="U18501" s="55"/>
      <c r="V18501" s="53"/>
      <c r="W18501" s="53"/>
      <c r="X18501" s="53"/>
      <c r="Y18501" s="55"/>
    </row>
    <row r="18502" spans="21:25" x14ac:dyDescent="0.2">
      <c r="U18502" s="55"/>
      <c r="V18502" s="53"/>
      <c r="W18502" s="53"/>
      <c r="X18502" s="53"/>
      <c r="Y18502" s="55"/>
    </row>
    <row r="18503" spans="21:25" x14ac:dyDescent="0.2">
      <c r="U18503" s="55"/>
      <c r="V18503" s="53"/>
      <c r="W18503" s="53"/>
      <c r="X18503" s="53"/>
      <c r="Y18503" s="55"/>
    </row>
    <row r="18504" spans="21:25" x14ac:dyDescent="0.2">
      <c r="U18504" s="55"/>
      <c r="V18504" s="53"/>
      <c r="W18504" s="53"/>
      <c r="X18504" s="53"/>
      <c r="Y18504" s="55"/>
    </row>
    <row r="18505" spans="21:25" x14ac:dyDescent="0.2">
      <c r="U18505" s="55"/>
      <c r="V18505" s="53"/>
      <c r="W18505" s="53"/>
      <c r="X18505" s="53"/>
      <c r="Y18505" s="55"/>
    </row>
    <row r="18506" spans="21:25" x14ac:dyDescent="0.2">
      <c r="U18506" s="55"/>
      <c r="V18506" s="53"/>
      <c r="W18506" s="53"/>
      <c r="X18506" s="53"/>
      <c r="Y18506" s="55"/>
    </row>
    <row r="18507" spans="21:25" x14ac:dyDescent="0.2">
      <c r="U18507" s="55"/>
      <c r="V18507" s="53"/>
      <c r="W18507" s="53"/>
      <c r="X18507" s="53"/>
      <c r="Y18507" s="55"/>
    </row>
    <row r="18508" spans="21:25" x14ac:dyDescent="0.2">
      <c r="U18508" s="55"/>
      <c r="V18508" s="53"/>
      <c r="W18508" s="53"/>
      <c r="X18508" s="53"/>
      <c r="Y18508" s="55"/>
    </row>
    <row r="18509" spans="21:25" x14ac:dyDescent="0.2">
      <c r="U18509" s="55"/>
      <c r="V18509" s="53"/>
      <c r="W18509" s="53"/>
      <c r="X18509" s="53"/>
      <c r="Y18509" s="55"/>
    </row>
    <row r="18510" spans="21:25" x14ac:dyDescent="0.2">
      <c r="U18510" s="55"/>
      <c r="V18510" s="53"/>
      <c r="W18510" s="53"/>
      <c r="X18510" s="53"/>
      <c r="Y18510" s="55"/>
    </row>
    <row r="18511" spans="21:25" x14ac:dyDescent="0.2">
      <c r="U18511" s="55"/>
      <c r="V18511" s="53"/>
      <c r="W18511" s="53"/>
      <c r="X18511" s="53"/>
      <c r="Y18511" s="55"/>
    </row>
    <row r="18512" spans="21:25" x14ac:dyDescent="0.2">
      <c r="U18512" s="55"/>
      <c r="V18512" s="53"/>
      <c r="W18512" s="53"/>
      <c r="X18512" s="53"/>
      <c r="Y18512" s="55"/>
    </row>
    <row r="18513" spans="21:25" x14ac:dyDescent="0.2">
      <c r="U18513" s="55"/>
      <c r="V18513" s="53"/>
      <c r="W18513" s="53"/>
      <c r="X18513" s="53"/>
      <c r="Y18513" s="55"/>
    </row>
    <row r="18514" spans="21:25" x14ac:dyDescent="0.2">
      <c r="U18514" s="55"/>
      <c r="V18514" s="53"/>
      <c r="W18514" s="53"/>
      <c r="X18514" s="53"/>
      <c r="Y18514" s="55"/>
    </row>
    <row r="18515" spans="21:25" x14ac:dyDescent="0.2">
      <c r="U18515" s="55"/>
      <c r="V18515" s="53"/>
      <c r="W18515" s="53"/>
      <c r="X18515" s="53"/>
      <c r="Y18515" s="55"/>
    </row>
    <row r="18516" spans="21:25" x14ac:dyDescent="0.2">
      <c r="U18516" s="55"/>
      <c r="V18516" s="53"/>
      <c r="W18516" s="53"/>
      <c r="X18516" s="53"/>
      <c r="Y18516" s="55"/>
    </row>
    <row r="18517" spans="21:25" x14ac:dyDescent="0.2">
      <c r="U18517" s="55"/>
      <c r="V18517" s="53"/>
      <c r="W18517" s="53"/>
      <c r="X18517" s="53"/>
      <c r="Y18517" s="55"/>
    </row>
    <row r="18518" spans="21:25" x14ac:dyDescent="0.2">
      <c r="U18518" s="55"/>
      <c r="V18518" s="53"/>
      <c r="W18518" s="53"/>
      <c r="X18518" s="53"/>
      <c r="Y18518" s="55"/>
    </row>
    <row r="18519" spans="21:25" x14ac:dyDescent="0.2">
      <c r="U18519" s="55"/>
      <c r="V18519" s="53"/>
      <c r="W18519" s="53"/>
      <c r="X18519" s="53"/>
      <c r="Y18519" s="55"/>
    </row>
    <row r="18520" spans="21:25" x14ac:dyDescent="0.2">
      <c r="U18520" s="55"/>
      <c r="V18520" s="53"/>
      <c r="W18520" s="53"/>
      <c r="X18520" s="53"/>
      <c r="Y18520" s="55"/>
    </row>
    <row r="18521" spans="21:25" x14ac:dyDescent="0.2">
      <c r="U18521" s="55"/>
      <c r="V18521" s="53"/>
      <c r="W18521" s="53"/>
      <c r="X18521" s="53"/>
      <c r="Y18521" s="55"/>
    </row>
    <row r="18522" spans="21:25" x14ac:dyDescent="0.2">
      <c r="U18522" s="55"/>
      <c r="V18522" s="53"/>
      <c r="W18522" s="53"/>
      <c r="X18522" s="53"/>
      <c r="Y18522" s="55"/>
    </row>
    <row r="18523" spans="21:25" x14ac:dyDescent="0.2">
      <c r="U18523" s="55"/>
      <c r="V18523" s="53"/>
      <c r="W18523" s="53"/>
      <c r="X18523" s="53"/>
      <c r="Y18523" s="55"/>
    </row>
    <row r="18524" spans="21:25" x14ac:dyDescent="0.2">
      <c r="U18524" s="55"/>
      <c r="V18524" s="53"/>
      <c r="W18524" s="53"/>
      <c r="X18524" s="53"/>
      <c r="Y18524" s="55"/>
    </row>
    <row r="18525" spans="21:25" x14ac:dyDescent="0.2">
      <c r="U18525" s="55"/>
      <c r="V18525" s="53"/>
      <c r="W18525" s="53"/>
      <c r="X18525" s="53"/>
      <c r="Y18525" s="55"/>
    </row>
    <row r="18526" spans="21:25" x14ac:dyDescent="0.2">
      <c r="U18526" s="55"/>
      <c r="V18526" s="53"/>
      <c r="W18526" s="53"/>
      <c r="X18526" s="53"/>
      <c r="Y18526" s="55"/>
    </row>
    <row r="18527" spans="21:25" x14ac:dyDescent="0.2">
      <c r="U18527" s="55"/>
      <c r="V18527" s="53"/>
      <c r="W18527" s="53"/>
      <c r="X18527" s="53"/>
      <c r="Y18527" s="55"/>
    </row>
    <row r="18528" spans="21:25" x14ac:dyDescent="0.2">
      <c r="U18528" s="55"/>
      <c r="V18528" s="53"/>
      <c r="W18528" s="53"/>
      <c r="X18528" s="53"/>
      <c r="Y18528" s="55"/>
    </row>
    <row r="18529" spans="21:25" x14ac:dyDescent="0.2">
      <c r="U18529" s="55"/>
      <c r="V18529" s="53"/>
      <c r="W18529" s="53"/>
      <c r="X18529" s="53"/>
      <c r="Y18529" s="55"/>
    </row>
    <row r="18530" spans="21:25" x14ac:dyDescent="0.2">
      <c r="U18530" s="55"/>
      <c r="V18530" s="53"/>
      <c r="W18530" s="53"/>
      <c r="X18530" s="53"/>
      <c r="Y18530" s="55"/>
    </row>
    <row r="18531" spans="21:25" x14ac:dyDescent="0.2">
      <c r="U18531" s="55"/>
      <c r="V18531" s="53"/>
      <c r="W18531" s="53"/>
      <c r="X18531" s="53"/>
      <c r="Y18531" s="55"/>
    </row>
    <row r="18532" spans="21:25" x14ac:dyDescent="0.2">
      <c r="U18532" s="55"/>
      <c r="V18532" s="53"/>
      <c r="W18532" s="53"/>
      <c r="X18532" s="53"/>
      <c r="Y18532" s="55"/>
    </row>
    <row r="18533" spans="21:25" x14ac:dyDescent="0.2">
      <c r="U18533" s="55"/>
      <c r="V18533" s="53"/>
      <c r="W18533" s="53"/>
      <c r="X18533" s="53"/>
      <c r="Y18533" s="55"/>
    </row>
    <row r="18534" spans="21:25" x14ac:dyDescent="0.2">
      <c r="U18534" s="55"/>
      <c r="V18534" s="53"/>
      <c r="W18534" s="53"/>
      <c r="X18534" s="53"/>
      <c r="Y18534" s="55"/>
    </row>
    <row r="18535" spans="21:25" x14ac:dyDescent="0.2">
      <c r="U18535" s="55"/>
      <c r="V18535" s="53"/>
      <c r="W18535" s="53"/>
      <c r="X18535" s="53"/>
      <c r="Y18535" s="55"/>
    </row>
    <row r="18536" spans="21:25" x14ac:dyDescent="0.2">
      <c r="U18536" s="55"/>
      <c r="V18536" s="53"/>
      <c r="W18536" s="53"/>
      <c r="X18536" s="53"/>
      <c r="Y18536" s="55"/>
    </row>
    <row r="18537" spans="21:25" x14ac:dyDescent="0.2">
      <c r="U18537" s="55"/>
      <c r="V18537" s="53"/>
      <c r="W18537" s="53"/>
      <c r="X18537" s="53"/>
      <c r="Y18537" s="55"/>
    </row>
    <row r="18538" spans="21:25" x14ac:dyDescent="0.2">
      <c r="U18538" s="55"/>
      <c r="V18538" s="53"/>
      <c r="W18538" s="53"/>
      <c r="X18538" s="53"/>
      <c r="Y18538" s="55"/>
    </row>
    <row r="18539" spans="21:25" x14ac:dyDescent="0.2">
      <c r="U18539" s="55"/>
      <c r="V18539" s="53"/>
      <c r="W18539" s="53"/>
      <c r="X18539" s="53"/>
      <c r="Y18539" s="55"/>
    </row>
    <row r="18540" spans="21:25" x14ac:dyDescent="0.2">
      <c r="U18540" s="55"/>
      <c r="V18540" s="53"/>
      <c r="W18540" s="53"/>
      <c r="X18540" s="53"/>
      <c r="Y18540" s="55"/>
    </row>
    <row r="18541" spans="21:25" x14ac:dyDescent="0.2">
      <c r="U18541" s="55"/>
      <c r="V18541" s="53"/>
      <c r="W18541" s="53"/>
      <c r="X18541" s="53"/>
      <c r="Y18541" s="55"/>
    </row>
    <row r="18542" spans="21:25" x14ac:dyDescent="0.2">
      <c r="U18542" s="55"/>
      <c r="V18542" s="53"/>
      <c r="W18542" s="53"/>
      <c r="X18542" s="53"/>
      <c r="Y18542" s="55"/>
    </row>
    <row r="18543" spans="21:25" x14ac:dyDescent="0.2">
      <c r="U18543" s="55"/>
      <c r="V18543" s="53"/>
      <c r="W18543" s="53"/>
      <c r="X18543" s="53"/>
      <c r="Y18543" s="55"/>
    </row>
    <row r="18544" spans="21:25" x14ac:dyDescent="0.2">
      <c r="U18544" s="55"/>
      <c r="V18544" s="53"/>
      <c r="W18544" s="53"/>
      <c r="X18544" s="53"/>
      <c r="Y18544" s="55"/>
    </row>
    <row r="18545" spans="21:25" x14ac:dyDescent="0.2">
      <c r="U18545" s="55"/>
      <c r="V18545" s="53"/>
      <c r="W18545" s="53"/>
      <c r="X18545" s="53"/>
      <c r="Y18545" s="55"/>
    </row>
    <row r="18546" spans="21:25" x14ac:dyDescent="0.2">
      <c r="U18546" s="55"/>
      <c r="V18546" s="53"/>
      <c r="W18546" s="53"/>
      <c r="X18546" s="53"/>
      <c r="Y18546" s="55"/>
    </row>
    <row r="18547" spans="21:25" x14ac:dyDescent="0.2">
      <c r="U18547" s="55"/>
      <c r="V18547" s="53"/>
      <c r="W18547" s="53"/>
      <c r="X18547" s="53"/>
      <c r="Y18547" s="55"/>
    </row>
    <row r="18548" spans="21:25" x14ac:dyDescent="0.2">
      <c r="U18548" s="55"/>
      <c r="V18548" s="53"/>
      <c r="W18548" s="53"/>
      <c r="X18548" s="53"/>
      <c r="Y18548" s="55"/>
    </row>
    <row r="18549" spans="21:25" x14ac:dyDescent="0.2">
      <c r="U18549" s="55"/>
      <c r="V18549" s="53"/>
      <c r="W18549" s="53"/>
      <c r="X18549" s="53"/>
      <c r="Y18549" s="55"/>
    </row>
    <row r="18550" spans="21:25" x14ac:dyDescent="0.2">
      <c r="U18550" s="55"/>
      <c r="V18550" s="53"/>
      <c r="W18550" s="53"/>
      <c r="X18550" s="53"/>
      <c r="Y18550" s="55"/>
    </row>
    <row r="18551" spans="21:25" x14ac:dyDescent="0.2">
      <c r="U18551" s="55"/>
      <c r="V18551" s="53"/>
      <c r="W18551" s="53"/>
      <c r="X18551" s="53"/>
      <c r="Y18551" s="55"/>
    </row>
    <row r="18552" spans="21:25" x14ac:dyDescent="0.2">
      <c r="U18552" s="55"/>
      <c r="V18552" s="53"/>
      <c r="W18552" s="53"/>
      <c r="X18552" s="53"/>
      <c r="Y18552" s="55"/>
    </row>
    <row r="18553" spans="21:25" x14ac:dyDescent="0.2">
      <c r="U18553" s="55"/>
      <c r="V18553" s="53"/>
      <c r="W18553" s="53"/>
      <c r="X18553" s="53"/>
      <c r="Y18553" s="55"/>
    </row>
    <row r="18554" spans="21:25" x14ac:dyDescent="0.2">
      <c r="U18554" s="55"/>
      <c r="V18554" s="53"/>
      <c r="W18554" s="53"/>
      <c r="X18554" s="53"/>
      <c r="Y18554" s="55"/>
    </row>
    <row r="18555" spans="21:25" x14ac:dyDescent="0.2">
      <c r="U18555" s="55"/>
      <c r="V18555" s="53"/>
      <c r="W18555" s="53"/>
      <c r="X18555" s="53"/>
      <c r="Y18555" s="55"/>
    </row>
    <row r="18556" spans="21:25" x14ac:dyDescent="0.2">
      <c r="U18556" s="55"/>
      <c r="V18556" s="53"/>
      <c r="W18556" s="53"/>
      <c r="X18556" s="53"/>
      <c r="Y18556" s="55"/>
    </row>
    <row r="18557" spans="21:25" x14ac:dyDescent="0.2">
      <c r="U18557" s="55"/>
      <c r="V18557" s="53"/>
      <c r="W18557" s="53"/>
      <c r="X18557" s="53"/>
      <c r="Y18557" s="55"/>
    </row>
    <row r="18558" spans="21:25" x14ac:dyDescent="0.2">
      <c r="U18558" s="55"/>
      <c r="V18558" s="53"/>
      <c r="W18558" s="53"/>
      <c r="X18558" s="53"/>
      <c r="Y18558" s="55"/>
    </row>
    <row r="18559" spans="21:25" x14ac:dyDescent="0.2">
      <c r="U18559" s="55"/>
      <c r="V18559" s="53"/>
      <c r="W18559" s="53"/>
      <c r="X18559" s="53"/>
      <c r="Y18559" s="55"/>
    </row>
    <row r="18560" spans="21:25" x14ac:dyDescent="0.2">
      <c r="U18560" s="55"/>
      <c r="V18560" s="53"/>
      <c r="W18560" s="53"/>
      <c r="X18560" s="53"/>
      <c r="Y18560" s="55"/>
    </row>
    <row r="18561" spans="21:25" x14ac:dyDescent="0.2">
      <c r="U18561" s="55"/>
      <c r="V18561" s="53"/>
      <c r="W18561" s="53"/>
      <c r="X18561" s="53"/>
      <c r="Y18561" s="55"/>
    </row>
    <row r="18562" spans="21:25" x14ac:dyDescent="0.2">
      <c r="U18562" s="55"/>
      <c r="V18562" s="53"/>
      <c r="W18562" s="53"/>
      <c r="X18562" s="53"/>
      <c r="Y18562" s="55"/>
    </row>
    <row r="18563" spans="21:25" x14ac:dyDescent="0.2">
      <c r="U18563" s="55"/>
      <c r="V18563" s="53"/>
      <c r="W18563" s="53"/>
      <c r="X18563" s="53"/>
      <c r="Y18563" s="55"/>
    </row>
    <row r="18564" spans="21:25" x14ac:dyDescent="0.2">
      <c r="U18564" s="55"/>
      <c r="V18564" s="53"/>
      <c r="W18564" s="53"/>
      <c r="X18564" s="53"/>
      <c r="Y18564" s="55"/>
    </row>
    <row r="18565" spans="21:25" x14ac:dyDescent="0.2">
      <c r="U18565" s="55"/>
      <c r="V18565" s="53"/>
      <c r="W18565" s="53"/>
      <c r="X18565" s="53"/>
      <c r="Y18565" s="55"/>
    </row>
    <row r="18566" spans="21:25" x14ac:dyDescent="0.2">
      <c r="U18566" s="55"/>
      <c r="V18566" s="53"/>
      <c r="W18566" s="53"/>
      <c r="X18566" s="53"/>
      <c r="Y18566" s="55"/>
    </row>
    <row r="18567" spans="21:25" x14ac:dyDescent="0.2">
      <c r="U18567" s="55"/>
      <c r="V18567" s="53"/>
      <c r="W18567" s="53"/>
      <c r="X18567" s="53"/>
      <c r="Y18567" s="55"/>
    </row>
    <row r="18568" spans="21:25" x14ac:dyDescent="0.2">
      <c r="U18568" s="55"/>
      <c r="V18568" s="53"/>
      <c r="W18568" s="53"/>
      <c r="X18568" s="53"/>
      <c r="Y18568" s="55"/>
    </row>
    <row r="18569" spans="21:25" x14ac:dyDescent="0.2">
      <c r="U18569" s="55"/>
      <c r="V18569" s="53"/>
      <c r="W18569" s="53"/>
      <c r="X18569" s="53"/>
      <c r="Y18569" s="55"/>
    </row>
    <row r="18570" spans="21:25" x14ac:dyDescent="0.2">
      <c r="U18570" s="55"/>
      <c r="V18570" s="53"/>
      <c r="W18570" s="53"/>
      <c r="X18570" s="53"/>
      <c r="Y18570" s="55"/>
    </row>
    <row r="18571" spans="21:25" x14ac:dyDescent="0.2">
      <c r="U18571" s="55"/>
      <c r="V18571" s="53"/>
      <c r="W18571" s="53"/>
      <c r="X18571" s="53"/>
      <c r="Y18571" s="55"/>
    </row>
    <row r="18572" spans="21:25" x14ac:dyDescent="0.2">
      <c r="U18572" s="55"/>
      <c r="V18572" s="53"/>
      <c r="W18572" s="53"/>
      <c r="X18572" s="53"/>
      <c r="Y18572" s="55"/>
    </row>
    <row r="18573" spans="21:25" x14ac:dyDescent="0.2">
      <c r="U18573" s="55"/>
      <c r="V18573" s="53"/>
      <c r="W18573" s="53"/>
      <c r="X18573" s="53"/>
      <c r="Y18573" s="55"/>
    </row>
    <row r="18574" spans="21:25" x14ac:dyDescent="0.2">
      <c r="U18574" s="55"/>
      <c r="V18574" s="53"/>
      <c r="W18574" s="53"/>
      <c r="X18574" s="53"/>
      <c r="Y18574" s="55"/>
    </row>
    <row r="18575" spans="21:25" x14ac:dyDescent="0.2">
      <c r="U18575" s="55"/>
      <c r="V18575" s="53"/>
      <c r="W18575" s="53"/>
      <c r="X18575" s="53"/>
      <c r="Y18575" s="55"/>
    </row>
    <row r="18576" spans="21:25" x14ac:dyDescent="0.2">
      <c r="U18576" s="55"/>
      <c r="V18576" s="53"/>
      <c r="W18576" s="53"/>
      <c r="X18576" s="53"/>
      <c r="Y18576" s="55"/>
    </row>
    <row r="18577" spans="21:25" x14ac:dyDescent="0.2">
      <c r="U18577" s="55"/>
      <c r="V18577" s="53"/>
      <c r="W18577" s="53"/>
      <c r="X18577" s="53"/>
      <c r="Y18577" s="55"/>
    </row>
    <row r="18578" spans="21:25" x14ac:dyDescent="0.2">
      <c r="U18578" s="55"/>
      <c r="V18578" s="53"/>
      <c r="W18578" s="53"/>
      <c r="X18578" s="53"/>
      <c r="Y18578" s="55"/>
    </row>
    <row r="18579" spans="21:25" x14ac:dyDescent="0.2">
      <c r="U18579" s="55"/>
      <c r="V18579" s="53"/>
      <c r="W18579" s="53"/>
      <c r="X18579" s="53"/>
      <c r="Y18579" s="55"/>
    </row>
    <row r="18580" spans="21:25" x14ac:dyDescent="0.2">
      <c r="U18580" s="55"/>
      <c r="V18580" s="53"/>
      <c r="W18580" s="53"/>
      <c r="X18580" s="53"/>
      <c r="Y18580" s="55"/>
    </row>
    <row r="18581" spans="21:25" x14ac:dyDescent="0.2">
      <c r="U18581" s="55"/>
      <c r="V18581" s="53"/>
      <c r="W18581" s="53"/>
      <c r="X18581" s="53"/>
      <c r="Y18581" s="55"/>
    </row>
    <row r="18582" spans="21:25" x14ac:dyDescent="0.2">
      <c r="U18582" s="55"/>
      <c r="V18582" s="53"/>
      <c r="W18582" s="53"/>
      <c r="X18582" s="53"/>
      <c r="Y18582" s="55"/>
    </row>
    <row r="18583" spans="21:25" x14ac:dyDescent="0.2">
      <c r="U18583" s="55"/>
      <c r="V18583" s="53"/>
      <c r="W18583" s="53"/>
      <c r="X18583" s="53"/>
      <c r="Y18583" s="55"/>
    </row>
    <row r="18584" spans="21:25" x14ac:dyDescent="0.2">
      <c r="U18584" s="55"/>
      <c r="V18584" s="53"/>
      <c r="W18584" s="53"/>
      <c r="X18584" s="53"/>
      <c r="Y18584" s="55"/>
    </row>
    <row r="18585" spans="21:25" x14ac:dyDescent="0.2">
      <c r="U18585" s="55"/>
      <c r="V18585" s="53"/>
      <c r="W18585" s="53"/>
      <c r="X18585" s="53"/>
      <c r="Y18585" s="55"/>
    </row>
    <row r="18586" spans="21:25" x14ac:dyDescent="0.2">
      <c r="U18586" s="55"/>
      <c r="V18586" s="53"/>
      <c r="W18586" s="53"/>
      <c r="X18586" s="53"/>
      <c r="Y18586" s="55"/>
    </row>
    <row r="18587" spans="21:25" x14ac:dyDescent="0.2">
      <c r="U18587" s="55"/>
      <c r="V18587" s="53"/>
      <c r="W18587" s="53"/>
      <c r="X18587" s="53"/>
      <c r="Y18587" s="55"/>
    </row>
    <row r="18588" spans="21:25" x14ac:dyDescent="0.2">
      <c r="U18588" s="55"/>
      <c r="V18588" s="53"/>
      <c r="W18588" s="53"/>
      <c r="X18588" s="53"/>
      <c r="Y18588" s="55"/>
    </row>
    <row r="18589" spans="21:25" x14ac:dyDescent="0.2">
      <c r="U18589" s="55"/>
      <c r="V18589" s="53"/>
      <c r="W18589" s="53"/>
      <c r="X18589" s="53"/>
      <c r="Y18589" s="55"/>
    </row>
    <row r="18590" spans="21:25" x14ac:dyDescent="0.2">
      <c r="U18590" s="55"/>
      <c r="V18590" s="53"/>
      <c r="W18590" s="53"/>
      <c r="X18590" s="53"/>
      <c r="Y18590" s="55"/>
    </row>
    <row r="18591" spans="21:25" x14ac:dyDescent="0.2">
      <c r="U18591" s="55"/>
      <c r="V18591" s="53"/>
      <c r="W18591" s="53"/>
      <c r="X18591" s="53"/>
      <c r="Y18591" s="55"/>
    </row>
    <row r="18592" spans="21:25" x14ac:dyDescent="0.2">
      <c r="U18592" s="55"/>
      <c r="V18592" s="53"/>
      <c r="W18592" s="53"/>
      <c r="X18592" s="53"/>
      <c r="Y18592" s="55"/>
    </row>
    <row r="18593" spans="21:25" x14ac:dyDescent="0.2">
      <c r="U18593" s="55"/>
      <c r="V18593" s="53"/>
      <c r="W18593" s="53"/>
      <c r="X18593" s="53"/>
      <c r="Y18593" s="55"/>
    </row>
    <row r="18594" spans="21:25" x14ac:dyDescent="0.2">
      <c r="U18594" s="55"/>
      <c r="V18594" s="53"/>
      <c r="W18594" s="53"/>
      <c r="X18594" s="53"/>
      <c r="Y18594" s="55"/>
    </row>
    <row r="18595" spans="21:25" x14ac:dyDescent="0.2">
      <c r="U18595" s="55"/>
      <c r="V18595" s="53"/>
      <c r="W18595" s="53"/>
      <c r="X18595" s="53"/>
      <c r="Y18595" s="55"/>
    </row>
    <row r="18596" spans="21:25" x14ac:dyDescent="0.2">
      <c r="U18596" s="55"/>
      <c r="V18596" s="53"/>
      <c r="W18596" s="53"/>
      <c r="X18596" s="53"/>
      <c r="Y18596" s="55"/>
    </row>
    <row r="18597" spans="21:25" x14ac:dyDescent="0.2">
      <c r="U18597" s="55"/>
      <c r="V18597" s="53"/>
      <c r="W18597" s="53"/>
      <c r="X18597" s="53"/>
      <c r="Y18597" s="55"/>
    </row>
    <row r="18598" spans="21:25" x14ac:dyDescent="0.2">
      <c r="U18598" s="55"/>
      <c r="V18598" s="53"/>
      <c r="W18598" s="53"/>
      <c r="X18598" s="53"/>
      <c r="Y18598" s="55"/>
    </row>
    <row r="18599" spans="21:25" x14ac:dyDescent="0.2">
      <c r="U18599" s="55"/>
      <c r="V18599" s="53"/>
      <c r="W18599" s="53"/>
      <c r="X18599" s="53"/>
      <c r="Y18599" s="55"/>
    </row>
    <row r="18600" spans="21:25" x14ac:dyDescent="0.2">
      <c r="U18600" s="55"/>
      <c r="V18600" s="53"/>
      <c r="W18600" s="53"/>
      <c r="X18600" s="53"/>
      <c r="Y18600" s="55"/>
    </row>
    <row r="18601" spans="21:25" x14ac:dyDescent="0.2">
      <c r="U18601" s="55"/>
      <c r="V18601" s="53"/>
      <c r="W18601" s="53"/>
      <c r="X18601" s="53"/>
      <c r="Y18601" s="55"/>
    </row>
    <row r="18602" spans="21:25" x14ac:dyDescent="0.2">
      <c r="U18602" s="55"/>
      <c r="V18602" s="53"/>
      <c r="W18602" s="53"/>
      <c r="X18602" s="53"/>
      <c r="Y18602" s="55"/>
    </row>
    <row r="18603" spans="21:25" x14ac:dyDescent="0.2">
      <c r="U18603" s="55"/>
      <c r="V18603" s="53"/>
      <c r="W18603" s="53"/>
      <c r="X18603" s="53"/>
      <c r="Y18603" s="55"/>
    </row>
    <row r="18604" spans="21:25" x14ac:dyDescent="0.2">
      <c r="U18604" s="55"/>
      <c r="V18604" s="53"/>
      <c r="W18604" s="53"/>
      <c r="X18604" s="53"/>
      <c r="Y18604" s="55"/>
    </row>
    <row r="18605" spans="21:25" x14ac:dyDescent="0.2">
      <c r="U18605" s="55"/>
      <c r="V18605" s="53"/>
      <c r="W18605" s="53"/>
      <c r="X18605" s="53"/>
      <c r="Y18605" s="55"/>
    </row>
    <row r="18606" spans="21:25" x14ac:dyDescent="0.2">
      <c r="U18606" s="55"/>
      <c r="V18606" s="53"/>
      <c r="W18606" s="53"/>
      <c r="X18606" s="53"/>
      <c r="Y18606" s="55"/>
    </row>
    <row r="18607" spans="21:25" x14ac:dyDescent="0.2">
      <c r="U18607" s="55"/>
      <c r="V18607" s="53"/>
      <c r="W18607" s="53"/>
      <c r="X18607" s="53"/>
      <c r="Y18607" s="55"/>
    </row>
    <row r="18608" spans="21:25" x14ac:dyDescent="0.2">
      <c r="U18608" s="55"/>
      <c r="V18608" s="53"/>
      <c r="W18608" s="53"/>
      <c r="X18608" s="53"/>
      <c r="Y18608" s="55"/>
    </row>
    <row r="18609" spans="21:25" x14ac:dyDescent="0.2">
      <c r="U18609" s="55"/>
      <c r="V18609" s="53"/>
      <c r="W18609" s="53"/>
      <c r="X18609" s="53"/>
      <c r="Y18609" s="55"/>
    </row>
    <row r="18610" spans="21:25" x14ac:dyDescent="0.2">
      <c r="U18610" s="55"/>
      <c r="V18610" s="53"/>
      <c r="W18610" s="53"/>
      <c r="X18610" s="53"/>
      <c r="Y18610" s="55"/>
    </row>
    <row r="18611" spans="21:25" x14ac:dyDescent="0.2">
      <c r="U18611" s="55"/>
      <c r="V18611" s="53"/>
      <c r="W18611" s="53"/>
      <c r="X18611" s="53"/>
      <c r="Y18611" s="55"/>
    </row>
    <row r="18612" spans="21:25" x14ac:dyDescent="0.2">
      <c r="U18612" s="55"/>
      <c r="V18612" s="53"/>
      <c r="W18612" s="53"/>
      <c r="X18612" s="53"/>
      <c r="Y18612" s="55"/>
    </row>
    <row r="18613" spans="21:25" x14ac:dyDescent="0.2">
      <c r="U18613" s="55"/>
      <c r="V18613" s="53"/>
      <c r="W18613" s="53"/>
      <c r="X18613" s="53"/>
      <c r="Y18613" s="55"/>
    </row>
    <row r="18614" spans="21:25" x14ac:dyDescent="0.2">
      <c r="U18614" s="55"/>
      <c r="V18614" s="53"/>
      <c r="W18614" s="53"/>
      <c r="X18614" s="53"/>
      <c r="Y18614" s="55"/>
    </row>
    <row r="18615" spans="21:25" x14ac:dyDescent="0.2">
      <c r="U18615" s="55"/>
      <c r="V18615" s="53"/>
      <c r="W18615" s="53"/>
      <c r="X18615" s="53"/>
      <c r="Y18615" s="55"/>
    </row>
    <row r="18616" spans="21:25" x14ac:dyDescent="0.2">
      <c r="U18616" s="55"/>
      <c r="V18616" s="53"/>
      <c r="W18616" s="53"/>
      <c r="X18616" s="53"/>
      <c r="Y18616" s="55"/>
    </row>
    <row r="18617" spans="21:25" x14ac:dyDescent="0.2">
      <c r="U18617" s="55"/>
      <c r="V18617" s="53"/>
      <c r="W18617" s="53"/>
      <c r="X18617" s="53"/>
      <c r="Y18617" s="55"/>
    </row>
    <row r="18618" spans="21:25" x14ac:dyDescent="0.2">
      <c r="U18618" s="55"/>
      <c r="V18618" s="53"/>
      <c r="W18618" s="53"/>
      <c r="X18618" s="53"/>
      <c r="Y18618" s="55"/>
    </row>
    <row r="18619" spans="21:25" x14ac:dyDescent="0.2">
      <c r="U18619" s="55"/>
      <c r="V18619" s="53"/>
      <c r="W18619" s="53"/>
      <c r="X18619" s="53"/>
      <c r="Y18619" s="55"/>
    </row>
    <row r="18620" spans="21:25" x14ac:dyDescent="0.2">
      <c r="U18620" s="55"/>
      <c r="V18620" s="53"/>
      <c r="W18620" s="53"/>
      <c r="X18620" s="53"/>
      <c r="Y18620" s="55"/>
    </row>
    <row r="18621" spans="21:25" x14ac:dyDescent="0.2">
      <c r="U18621" s="55"/>
      <c r="V18621" s="53"/>
      <c r="W18621" s="53"/>
      <c r="X18621" s="53"/>
      <c r="Y18621" s="55"/>
    </row>
    <row r="18622" spans="21:25" x14ac:dyDescent="0.2">
      <c r="U18622" s="55"/>
      <c r="V18622" s="53"/>
      <c r="W18622" s="53"/>
      <c r="X18622" s="53"/>
      <c r="Y18622" s="55"/>
    </row>
    <row r="18623" spans="21:25" x14ac:dyDescent="0.2">
      <c r="U18623" s="55"/>
      <c r="V18623" s="53"/>
      <c r="W18623" s="53"/>
      <c r="X18623" s="53"/>
      <c r="Y18623" s="55"/>
    </row>
    <row r="18624" spans="21:25" x14ac:dyDescent="0.2">
      <c r="U18624" s="55"/>
      <c r="V18624" s="53"/>
      <c r="W18624" s="53"/>
      <c r="X18624" s="53"/>
      <c r="Y18624" s="55"/>
    </row>
    <row r="18625" spans="21:25" x14ac:dyDescent="0.2">
      <c r="U18625" s="55"/>
      <c r="V18625" s="53"/>
      <c r="W18625" s="53"/>
      <c r="X18625" s="53"/>
      <c r="Y18625" s="55"/>
    </row>
    <row r="18626" spans="21:25" x14ac:dyDescent="0.2">
      <c r="U18626" s="55"/>
      <c r="V18626" s="53"/>
      <c r="W18626" s="53"/>
      <c r="X18626" s="53"/>
      <c r="Y18626" s="55"/>
    </row>
    <row r="18627" spans="21:25" x14ac:dyDescent="0.2">
      <c r="U18627" s="55"/>
      <c r="V18627" s="53"/>
      <c r="W18627" s="53"/>
      <c r="X18627" s="53"/>
      <c r="Y18627" s="55"/>
    </row>
    <row r="18628" spans="21:25" x14ac:dyDescent="0.2">
      <c r="U18628" s="55"/>
      <c r="V18628" s="53"/>
      <c r="W18628" s="53"/>
      <c r="X18628" s="53"/>
      <c r="Y18628" s="55"/>
    </row>
    <row r="18629" spans="21:25" x14ac:dyDescent="0.2">
      <c r="U18629" s="55"/>
      <c r="V18629" s="53"/>
      <c r="W18629" s="53"/>
      <c r="X18629" s="53"/>
      <c r="Y18629" s="55"/>
    </row>
    <row r="18630" spans="21:25" x14ac:dyDescent="0.2">
      <c r="U18630" s="55"/>
      <c r="V18630" s="53"/>
      <c r="W18630" s="53"/>
      <c r="X18630" s="53"/>
      <c r="Y18630" s="55"/>
    </row>
    <row r="18631" spans="21:25" x14ac:dyDescent="0.2">
      <c r="U18631" s="55"/>
      <c r="V18631" s="53"/>
      <c r="W18631" s="53"/>
      <c r="X18631" s="53"/>
      <c r="Y18631" s="55"/>
    </row>
    <row r="18632" spans="21:25" x14ac:dyDescent="0.2">
      <c r="U18632" s="55"/>
      <c r="V18632" s="53"/>
      <c r="W18632" s="53"/>
      <c r="X18632" s="53"/>
      <c r="Y18632" s="55"/>
    </row>
    <row r="18633" spans="21:25" x14ac:dyDescent="0.2">
      <c r="U18633" s="55"/>
      <c r="V18633" s="53"/>
      <c r="W18633" s="53"/>
      <c r="X18633" s="53"/>
      <c r="Y18633" s="55"/>
    </row>
    <row r="18634" spans="21:25" x14ac:dyDescent="0.2">
      <c r="U18634" s="55"/>
      <c r="V18634" s="53"/>
      <c r="W18634" s="53"/>
      <c r="X18634" s="53"/>
      <c r="Y18634" s="55"/>
    </row>
    <row r="18635" spans="21:25" x14ac:dyDescent="0.2">
      <c r="U18635" s="55"/>
      <c r="V18635" s="53"/>
      <c r="W18635" s="53"/>
      <c r="X18635" s="53"/>
      <c r="Y18635" s="55"/>
    </row>
    <row r="18636" spans="21:25" x14ac:dyDescent="0.2">
      <c r="U18636" s="55"/>
      <c r="V18636" s="53"/>
      <c r="W18636" s="53"/>
      <c r="X18636" s="53"/>
      <c r="Y18636" s="55"/>
    </row>
    <row r="18637" spans="21:25" x14ac:dyDescent="0.2">
      <c r="U18637" s="55"/>
      <c r="V18637" s="53"/>
      <c r="W18637" s="53"/>
      <c r="X18637" s="53"/>
      <c r="Y18637" s="55"/>
    </row>
    <row r="18638" spans="21:25" x14ac:dyDescent="0.2">
      <c r="U18638" s="55"/>
      <c r="V18638" s="53"/>
      <c r="W18638" s="53"/>
      <c r="X18638" s="53"/>
      <c r="Y18638" s="55"/>
    </row>
    <row r="18639" spans="21:25" x14ac:dyDescent="0.2">
      <c r="U18639" s="55"/>
      <c r="V18639" s="53"/>
      <c r="W18639" s="53"/>
      <c r="X18639" s="53"/>
      <c r="Y18639" s="55"/>
    </row>
    <row r="18640" spans="21:25" x14ac:dyDescent="0.2">
      <c r="U18640" s="55"/>
      <c r="V18640" s="53"/>
      <c r="W18640" s="53"/>
      <c r="X18640" s="53"/>
      <c r="Y18640" s="55"/>
    </row>
    <row r="18641" spans="21:25" x14ac:dyDescent="0.2">
      <c r="U18641" s="55"/>
      <c r="V18641" s="53"/>
      <c r="W18641" s="53"/>
      <c r="X18641" s="53"/>
      <c r="Y18641" s="55"/>
    </row>
    <row r="18642" spans="21:25" x14ac:dyDescent="0.2">
      <c r="U18642" s="55"/>
      <c r="V18642" s="53"/>
      <c r="W18642" s="53"/>
      <c r="X18642" s="53"/>
      <c r="Y18642" s="55"/>
    </row>
    <row r="18643" spans="21:25" x14ac:dyDescent="0.2">
      <c r="U18643" s="55"/>
      <c r="V18643" s="53"/>
      <c r="W18643" s="53"/>
      <c r="X18643" s="53"/>
      <c r="Y18643" s="55"/>
    </row>
    <row r="18644" spans="21:25" x14ac:dyDescent="0.2">
      <c r="U18644" s="55"/>
      <c r="V18644" s="53"/>
      <c r="W18644" s="53"/>
      <c r="X18644" s="53"/>
      <c r="Y18644" s="55"/>
    </row>
    <row r="18645" spans="21:25" x14ac:dyDescent="0.2">
      <c r="U18645" s="55"/>
      <c r="V18645" s="53"/>
      <c r="W18645" s="53"/>
      <c r="X18645" s="53"/>
      <c r="Y18645" s="55"/>
    </row>
    <row r="18646" spans="21:25" x14ac:dyDescent="0.2">
      <c r="U18646" s="55"/>
      <c r="V18646" s="53"/>
      <c r="W18646" s="53"/>
      <c r="X18646" s="53"/>
      <c r="Y18646" s="55"/>
    </row>
    <row r="18647" spans="21:25" x14ac:dyDescent="0.2">
      <c r="U18647" s="55"/>
      <c r="V18647" s="53"/>
      <c r="W18647" s="53"/>
      <c r="X18647" s="53"/>
      <c r="Y18647" s="55"/>
    </row>
    <row r="18648" spans="21:25" x14ac:dyDescent="0.2">
      <c r="U18648" s="55"/>
      <c r="V18648" s="53"/>
      <c r="W18648" s="53"/>
      <c r="X18648" s="53"/>
      <c r="Y18648" s="55"/>
    </row>
    <row r="18649" spans="21:25" x14ac:dyDescent="0.2">
      <c r="U18649" s="55"/>
      <c r="V18649" s="53"/>
      <c r="W18649" s="53"/>
      <c r="X18649" s="53"/>
      <c r="Y18649" s="55"/>
    </row>
    <row r="18650" spans="21:25" x14ac:dyDescent="0.2">
      <c r="U18650" s="55"/>
      <c r="V18650" s="53"/>
      <c r="W18650" s="53"/>
      <c r="X18650" s="53"/>
      <c r="Y18650" s="55"/>
    </row>
    <row r="18651" spans="21:25" x14ac:dyDescent="0.2">
      <c r="U18651" s="55"/>
      <c r="V18651" s="53"/>
      <c r="W18651" s="53"/>
      <c r="X18651" s="53"/>
      <c r="Y18651" s="55"/>
    </row>
    <row r="18652" spans="21:25" x14ac:dyDescent="0.2">
      <c r="U18652" s="55"/>
      <c r="V18652" s="53"/>
      <c r="W18652" s="53"/>
      <c r="X18652" s="53"/>
      <c r="Y18652" s="55"/>
    </row>
    <row r="18653" spans="21:25" x14ac:dyDescent="0.2">
      <c r="U18653" s="55"/>
      <c r="V18653" s="53"/>
      <c r="W18653" s="53"/>
      <c r="X18653" s="53"/>
      <c r="Y18653" s="55"/>
    </row>
    <row r="18654" spans="21:25" x14ac:dyDescent="0.2">
      <c r="U18654" s="55"/>
      <c r="V18654" s="53"/>
      <c r="W18654" s="53"/>
      <c r="X18654" s="53"/>
      <c r="Y18654" s="55"/>
    </row>
    <row r="18655" spans="21:25" x14ac:dyDescent="0.2">
      <c r="U18655" s="55"/>
      <c r="V18655" s="53"/>
      <c r="W18655" s="53"/>
      <c r="X18655" s="53"/>
      <c r="Y18655" s="55"/>
    </row>
    <row r="18656" spans="21:25" x14ac:dyDescent="0.2">
      <c r="U18656" s="55"/>
      <c r="V18656" s="53"/>
      <c r="W18656" s="53"/>
      <c r="X18656" s="53"/>
      <c r="Y18656" s="55"/>
    </row>
    <row r="18657" spans="21:25" x14ac:dyDescent="0.2">
      <c r="U18657" s="55"/>
      <c r="V18657" s="53"/>
      <c r="W18657" s="53"/>
      <c r="X18657" s="53"/>
      <c r="Y18657" s="55"/>
    </row>
    <row r="18658" spans="21:25" x14ac:dyDescent="0.2">
      <c r="U18658" s="55"/>
      <c r="V18658" s="53"/>
      <c r="W18658" s="53"/>
      <c r="X18658" s="53"/>
      <c r="Y18658" s="55"/>
    </row>
    <row r="18659" spans="21:25" x14ac:dyDescent="0.2">
      <c r="U18659" s="55"/>
      <c r="V18659" s="53"/>
      <c r="W18659" s="53"/>
      <c r="X18659" s="53"/>
      <c r="Y18659" s="55"/>
    </row>
    <row r="18660" spans="21:25" x14ac:dyDescent="0.2">
      <c r="U18660" s="55"/>
      <c r="V18660" s="53"/>
      <c r="W18660" s="53"/>
      <c r="X18660" s="53"/>
      <c r="Y18660" s="55"/>
    </row>
    <row r="18661" spans="21:25" x14ac:dyDescent="0.2">
      <c r="U18661" s="55"/>
      <c r="V18661" s="53"/>
      <c r="W18661" s="53"/>
      <c r="X18661" s="53"/>
      <c r="Y18661" s="55"/>
    </row>
    <row r="18662" spans="21:25" x14ac:dyDescent="0.2">
      <c r="U18662" s="55"/>
      <c r="V18662" s="53"/>
      <c r="W18662" s="53"/>
      <c r="X18662" s="53"/>
      <c r="Y18662" s="55"/>
    </row>
    <row r="18663" spans="21:25" x14ac:dyDescent="0.2">
      <c r="U18663" s="55"/>
      <c r="V18663" s="53"/>
      <c r="W18663" s="53"/>
      <c r="X18663" s="53"/>
      <c r="Y18663" s="55"/>
    </row>
    <row r="18664" spans="21:25" x14ac:dyDescent="0.2">
      <c r="U18664" s="55"/>
      <c r="V18664" s="53"/>
      <c r="W18664" s="53"/>
      <c r="X18664" s="53"/>
      <c r="Y18664" s="55"/>
    </row>
    <row r="18665" spans="21:25" x14ac:dyDescent="0.2">
      <c r="U18665" s="55"/>
      <c r="V18665" s="53"/>
      <c r="W18665" s="53"/>
      <c r="X18665" s="53"/>
      <c r="Y18665" s="55"/>
    </row>
    <row r="18666" spans="21:25" x14ac:dyDescent="0.2">
      <c r="U18666" s="55"/>
      <c r="V18666" s="53"/>
      <c r="W18666" s="53"/>
      <c r="X18666" s="53"/>
      <c r="Y18666" s="55"/>
    </row>
    <row r="18667" spans="21:25" x14ac:dyDescent="0.2">
      <c r="U18667" s="55"/>
      <c r="V18667" s="53"/>
      <c r="W18667" s="53"/>
      <c r="X18667" s="53"/>
      <c r="Y18667" s="55"/>
    </row>
    <row r="18668" spans="21:25" x14ac:dyDescent="0.2">
      <c r="U18668" s="55"/>
      <c r="V18668" s="53"/>
      <c r="W18668" s="53"/>
      <c r="X18668" s="53"/>
      <c r="Y18668" s="55"/>
    </row>
    <row r="18669" spans="21:25" x14ac:dyDescent="0.2">
      <c r="U18669" s="55"/>
      <c r="V18669" s="53"/>
      <c r="W18669" s="53"/>
      <c r="X18669" s="53"/>
      <c r="Y18669" s="55"/>
    </row>
    <row r="18670" spans="21:25" x14ac:dyDescent="0.2">
      <c r="U18670" s="55"/>
      <c r="V18670" s="53"/>
      <c r="W18670" s="53"/>
      <c r="X18670" s="53"/>
      <c r="Y18670" s="55"/>
    </row>
    <row r="18671" spans="21:25" x14ac:dyDescent="0.2">
      <c r="U18671" s="55"/>
      <c r="V18671" s="53"/>
      <c r="W18671" s="53"/>
      <c r="X18671" s="53"/>
      <c r="Y18671" s="55"/>
    </row>
    <row r="18672" spans="21:25" x14ac:dyDescent="0.2">
      <c r="U18672" s="55"/>
      <c r="V18672" s="53"/>
      <c r="W18672" s="53"/>
      <c r="X18672" s="53"/>
      <c r="Y18672" s="55"/>
    </row>
    <row r="18673" spans="21:25" x14ac:dyDescent="0.2">
      <c r="U18673" s="55"/>
      <c r="V18673" s="53"/>
      <c r="W18673" s="53"/>
      <c r="X18673" s="53"/>
      <c r="Y18673" s="55"/>
    </row>
    <row r="18674" spans="21:25" x14ac:dyDescent="0.2">
      <c r="U18674" s="55"/>
      <c r="V18674" s="53"/>
      <c r="W18674" s="53"/>
      <c r="X18674" s="53"/>
      <c r="Y18674" s="55"/>
    </row>
    <row r="18675" spans="21:25" x14ac:dyDescent="0.2">
      <c r="U18675" s="55"/>
      <c r="V18675" s="53"/>
      <c r="W18675" s="53"/>
      <c r="X18675" s="53"/>
      <c r="Y18675" s="55"/>
    </row>
    <row r="18676" spans="21:25" x14ac:dyDescent="0.2">
      <c r="U18676" s="55"/>
      <c r="V18676" s="53"/>
      <c r="W18676" s="53"/>
      <c r="X18676" s="53"/>
      <c r="Y18676" s="55"/>
    </row>
    <row r="18677" spans="21:25" x14ac:dyDescent="0.2">
      <c r="U18677" s="55"/>
      <c r="V18677" s="53"/>
      <c r="W18677" s="53"/>
      <c r="X18677" s="53"/>
      <c r="Y18677" s="55"/>
    </row>
    <row r="18678" spans="21:25" x14ac:dyDescent="0.2">
      <c r="U18678" s="55"/>
      <c r="V18678" s="53"/>
      <c r="W18678" s="53"/>
      <c r="X18678" s="53"/>
      <c r="Y18678" s="55"/>
    </row>
    <row r="18679" spans="21:25" x14ac:dyDescent="0.2">
      <c r="U18679" s="55"/>
      <c r="V18679" s="53"/>
      <c r="W18679" s="53"/>
      <c r="X18679" s="53"/>
      <c r="Y18679" s="55"/>
    </row>
    <row r="18680" spans="21:25" x14ac:dyDescent="0.2">
      <c r="U18680" s="55"/>
      <c r="V18680" s="53"/>
      <c r="W18680" s="53"/>
      <c r="X18680" s="53"/>
      <c r="Y18680" s="55"/>
    </row>
    <row r="18681" spans="21:25" x14ac:dyDescent="0.2">
      <c r="U18681" s="55"/>
      <c r="V18681" s="53"/>
      <c r="W18681" s="53"/>
      <c r="X18681" s="53"/>
      <c r="Y18681" s="55"/>
    </row>
    <row r="18682" spans="21:25" x14ac:dyDescent="0.2">
      <c r="U18682" s="55"/>
      <c r="V18682" s="53"/>
      <c r="W18682" s="53"/>
      <c r="X18682" s="53"/>
      <c r="Y18682" s="55"/>
    </row>
    <row r="18683" spans="21:25" x14ac:dyDescent="0.2">
      <c r="U18683" s="55"/>
      <c r="V18683" s="53"/>
      <c r="W18683" s="53"/>
      <c r="X18683" s="53"/>
      <c r="Y18683" s="55"/>
    </row>
    <row r="18684" spans="21:25" x14ac:dyDescent="0.2">
      <c r="U18684" s="55"/>
      <c r="V18684" s="53"/>
      <c r="W18684" s="53"/>
      <c r="X18684" s="53"/>
      <c r="Y18684" s="55"/>
    </row>
    <row r="18685" spans="21:25" x14ac:dyDescent="0.2">
      <c r="U18685" s="55"/>
      <c r="V18685" s="53"/>
      <c r="W18685" s="53"/>
      <c r="X18685" s="53"/>
      <c r="Y18685" s="55"/>
    </row>
    <row r="18686" spans="21:25" x14ac:dyDescent="0.2">
      <c r="U18686" s="55"/>
      <c r="V18686" s="53"/>
      <c r="W18686" s="53"/>
      <c r="X18686" s="53"/>
      <c r="Y18686" s="55"/>
    </row>
    <row r="18687" spans="21:25" x14ac:dyDescent="0.2">
      <c r="U18687" s="55"/>
      <c r="V18687" s="53"/>
      <c r="W18687" s="53"/>
      <c r="X18687" s="53"/>
      <c r="Y18687" s="55"/>
    </row>
    <row r="18688" spans="21:25" x14ac:dyDescent="0.2">
      <c r="U18688" s="55"/>
      <c r="V18688" s="53"/>
      <c r="W18688" s="53"/>
      <c r="X18688" s="53"/>
      <c r="Y18688" s="55"/>
    </row>
    <row r="18689" spans="21:25" x14ac:dyDescent="0.2">
      <c r="U18689" s="55"/>
      <c r="V18689" s="53"/>
      <c r="W18689" s="53"/>
      <c r="X18689" s="53"/>
      <c r="Y18689" s="55"/>
    </row>
    <row r="18690" spans="21:25" x14ac:dyDescent="0.2">
      <c r="U18690" s="55"/>
      <c r="V18690" s="53"/>
      <c r="W18690" s="53"/>
      <c r="X18690" s="53"/>
      <c r="Y18690" s="55"/>
    </row>
    <row r="18691" spans="21:25" x14ac:dyDescent="0.2">
      <c r="U18691" s="55"/>
      <c r="V18691" s="53"/>
      <c r="W18691" s="53"/>
      <c r="X18691" s="53"/>
      <c r="Y18691" s="55"/>
    </row>
    <row r="18692" spans="21:25" x14ac:dyDescent="0.2">
      <c r="U18692" s="55"/>
      <c r="V18692" s="53"/>
      <c r="W18692" s="53"/>
      <c r="X18692" s="53"/>
      <c r="Y18692" s="55"/>
    </row>
    <row r="18693" spans="21:25" x14ac:dyDescent="0.2">
      <c r="U18693" s="55"/>
      <c r="V18693" s="53"/>
      <c r="W18693" s="53"/>
      <c r="X18693" s="53"/>
      <c r="Y18693" s="55"/>
    </row>
    <row r="18694" spans="21:25" x14ac:dyDescent="0.2">
      <c r="U18694" s="55"/>
      <c r="V18694" s="53"/>
      <c r="W18694" s="53"/>
      <c r="X18694" s="53"/>
      <c r="Y18694" s="55"/>
    </row>
    <row r="18695" spans="21:25" x14ac:dyDescent="0.2">
      <c r="U18695" s="55"/>
      <c r="V18695" s="53"/>
      <c r="W18695" s="53"/>
      <c r="X18695" s="53"/>
      <c r="Y18695" s="55"/>
    </row>
    <row r="18696" spans="21:25" x14ac:dyDescent="0.2">
      <c r="U18696" s="55"/>
      <c r="V18696" s="53"/>
      <c r="W18696" s="53"/>
      <c r="X18696" s="53"/>
      <c r="Y18696" s="55"/>
    </row>
    <row r="18697" spans="21:25" x14ac:dyDescent="0.2">
      <c r="U18697" s="55"/>
      <c r="V18697" s="53"/>
      <c r="W18697" s="53"/>
      <c r="X18697" s="53"/>
      <c r="Y18697" s="55"/>
    </row>
    <row r="18698" spans="21:25" x14ac:dyDescent="0.2">
      <c r="U18698" s="55"/>
      <c r="V18698" s="53"/>
      <c r="W18698" s="53"/>
      <c r="X18698" s="53"/>
      <c r="Y18698" s="55"/>
    </row>
    <row r="18699" spans="21:25" x14ac:dyDescent="0.2">
      <c r="U18699" s="55"/>
      <c r="V18699" s="53"/>
      <c r="W18699" s="53"/>
      <c r="X18699" s="53"/>
      <c r="Y18699" s="55"/>
    </row>
    <row r="18700" spans="21:25" x14ac:dyDescent="0.2">
      <c r="U18700" s="55"/>
      <c r="V18700" s="53"/>
      <c r="W18700" s="53"/>
      <c r="X18700" s="53"/>
      <c r="Y18700" s="55"/>
    </row>
    <row r="18701" spans="21:25" x14ac:dyDescent="0.2">
      <c r="U18701" s="55"/>
      <c r="V18701" s="53"/>
      <c r="W18701" s="53"/>
      <c r="X18701" s="53"/>
      <c r="Y18701" s="55"/>
    </row>
    <row r="18702" spans="21:25" x14ac:dyDescent="0.2">
      <c r="U18702" s="55"/>
      <c r="V18702" s="53"/>
      <c r="W18702" s="53"/>
      <c r="X18702" s="53"/>
      <c r="Y18702" s="55"/>
    </row>
    <row r="18703" spans="21:25" x14ac:dyDescent="0.2">
      <c r="U18703" s="55"/>
      <c r="V18703" s="53"/>
      <c r="W18703" s="53"/>
      <c r="X18703" s="53"/>
      <c r="Y18703" s="55"/>
    </row>
    <row r="18704" spans="21:25" x14ac:dyDescent="0.2">
      <c r="U18704" s="55"/>
      <c r="V18704" s="53"/>
      <c r="W18704" s="53"/>
      <c r="X18704" s="53"/>
      <c r="Y18704" s="55"/>
    </row>
    <row r="18705" spans="21:25" x14ac:dyDescent="0.2">
      <c r="U18705" s="55"/>
      <c r="V18705" s="53"/>
      <c r="W18705" s="53"/>
      <c r="X18705" s="53"/>
      <c r="Y18705" s="55"/>
    </row>
    <row r="18706" spans="21:25" x14ac:dyDescent="0.2">
      <c r="U18706" s="55"/>
      <c r="V18706" s="53"/>
      <c r="W18706" s="53"/>
      <c r="X18706" s="53"/>
      <c r="Y18706" s="55"/>
    </row>
    <row r="18707" spans="21:25" x14ac:dyDescent="0.2">
      <c r="U18707" s="55"/>
      <c r="V18707" s="53"/>
      <c r="W18707" s="53"/>
      <c r="X18707" s="53"/>
      <c r="Y18707" s="55"/>
    </row>
    <row r="18708" spans="21:25" x14ac:dyDescent="0.2">
      <c r="U18708" s="55"/>
      <c r="V18708" s="53"/>
      <c r="W18708" s="53"/>
      <c r="X18708" s="53"/>
      <c r="Y18708" s="55"/>
    </row>
    <row r="18709" spans="21:25" x14ac:dyDescent="0.2">
      <c r="U18709" s="55"/>
      <c r="V18709" s="53"/>
      <c r="W18709" s="53"/>
      <c r="X18709" s="53"/>
      <c r="Y18709" s="55"/>
    </row>
    <row r="18710" spans="21:25" x14ac:dyDescent="0.2">
      <c r="U18710" s="55"/>
      <c r="V18710" s="53"/>
      <c r="W18710" s="53"/>
      <c r="X18710" s="53"/>
      <c r="Y18710" s="55"/>
    </row>
    <row r="18711" spans="21:25" x14ac:dyDescent="0.2">
      <c r="U18711" s="55"/>
      <c r="V18711" s="53"/>
      <c r="W18711" s="53"/>
      <c r="X18711" s="53"/>
      <c r="Y18711" s="55"/>
    </row>
    <row r="18712" spans="21:25" x14ac:dyDescent="0.2">
      <c r="U18712" s="55"/>
      <c r="V18712" s="53"/>
      <c r="W18712" s="53"/>
      <c r="X18712" s="53"/>
      <c r="Y18712" s="55"/>
    </row>
    <row r="18713" spans="21:25" x14ac:dyDescent="0.2">
      <c r="U18713" s="55"/>
      <c r="V18713" s="53"/>
      <c r="W18713" s="53"/>
      <c r="X18713" s="53"/>
      <c r="Y18713" s="55"/>
    </row>
    <row r="18714" spans="21:25" x14ac:dyDescent="0.2">
      <c r="U18714" s="55"/>
      <c r="V18714" s="53"/>
      <c r="W18714" s="53"/>
      <c r="X18714" s="53"/>
      <c r="Y18714" s="55"/>
    </row>
    <row r="18715" spans="21:25" x14ac:dyDescent="0.2">
      <c r="U18715" s="55"/>
      <c r="V18715" s="53"/>
      <c r="W18715" s="53"/>
      <c r="X18715" s="53"/>
      <c r="Y18715" s="55"/>
    </row>
    <row r="18716" spans="21:25" x14ac:dyDescent="0.2">
      <c r="U18716" s="55"/>
      <c r="V18716" s="53"/>
      <c r="W18716" s="53"/>
      <c r="X18716" s="53"/>
      <c r="Y18716" s="55"/>
    </row>
    <row r="18717" spans="21:25" x14ac:dyDescent="0.2">
      <c r="U18717" s="55"/>
      <c r="V18717" s="53"/>
      <c r="W18717" s="53"/>
      <c r="X18717" s="53"/>
      <c r="Y18717" s="55"/>
    </row>
    <row r="18718" spans="21:25" x14ac:dyDescent="0.2">
      <c r="U18718" s="55"/>
      <c r="V18718" s="53"/>
      <c r="W18718" s="53"/>
      <c r="X18718" s="53"/>
      <c r="Y18718" s="55"/>
    </row>
    <row r="18719" spans="21:25" x14ac:dyDescent="0.2">
      <c r="U18719" s="55"/>
      <c r="V18719" s="53"/>
      <c r="W18719" s="53"/>
      <c r="X18719" s="53"/>
      <c r="Y18719" s="55"/>
    </row>
    <row r="18720" spans="21:25" x14ac:dyDescent="0.2">
      <c r="U18720" s="55"/>
      <c r="V18720" s="53"/>
      <c r="W18720" s="53"/>
      <c r="X18720" s="53"/>
      <c r="Y18720" s="55"/>
    </row>
    <row r="18721" spans="21:25" x14ac:dyDescent="0.2">
      <c r="U18721" s="55"/>
      <c r="V18721" s="53"/>
      <c r="W18721" s="53"/>
      <c r="X18721" s="53"/>
      <c r="Y18721" s="55"/>
    </row>
    <row r="18722" spans="21:25" x14ac:dyDescent="0.2">
      <c r="U18722" s="55"/>
      <c r="V18722" s="53"/>
      <c r="W18722" s="53"/>
      <c r="X18722" s="53"/>
      <c r="Y18722" s="55"/>
    </row>
    <row r="18723" spans="21:25" x14ac:dyDescent="0.2">
      <c r="U18723" s="55"/>
      <c r="V18723" s="53"/>
      <c r="W18723" s="53"/>
      <c r="X18723" s="53"/>
      <c r="Y18723" s="55"/>
    </row>
    <row r="18724" spans="21:25" x14ac:dyDescent="0.2">
      <c r="U18724" s="55"/>
      <c r="V18724" s="53"/>
      <c r="W18724" s="53"/>
      <c r="X18724" s="53"/>
      <c r="Y18724" s="55"/>
    </row>
    <row r="18725" spans="21:25" x14ac:dyDescent="0.2">
      <c r="U18725" s="55"/>
      <c r="V18725" s="53"/>
      <c r="W18725" s="53"/>
      <c r="X18725" s="53"/>
      <c r="Y18725" s="55"/>
    </row>
    <row r="18726" spans="21:25" x14ac:dyDescent="0.2">
      <c r="U18726" s="55"/>
      <c r="V18726" s="53"/>
      <c r="W18726" s="53"/>
      <c r="X18726" s="53"/>
      <c r="Y18726" s="55"/>
    </row>
    <row r="18727" spans="21:25" x14ac:dyDescent="0.2">
      <c r="U18727" s="55"/>
      <c r="V18727" s="53"/>
      <c r="W18727" s="53"/>
      <c r="X18727" s="53"/>
      <c r="Y18727" s="55"/>
    </row>
    <row r="18728" spans="21:25" x14ac:dyDescent="0.2">
      <c r="U18728" s="55"/>
      <c r="V18728" s="53"/>
      <c r="W18728" s="53"/>
      <c r="X18728" s="53"/>
      <c r="Y18728" s="55"/>
    </row>
    <row r="18729" spans="21:25" x14ac:dyDescent="0.2">
      <c r="U18729" s="55"/>
      <c r="V18729" s="53"/>
      <c r="W18729" s="53"/>
      <c r="X18729" s="53"/>
      <c r="Y18729" s="55"/>
    </row>
    <row r="18730" spans="21:25" x14ac:dyDescent="0.2">
      <c r="U18730" s="55"/>
      <c r="V18730" s="53"/>
      <c r="W18730" s="53"/>
      <c r="X18730" s="53"/>
      <c r="Y18730" s="55"/>
    </row>
    <row r="18731" spans="21:25" x14ac:dyDescent="0.2">
      <c r="U18731" s="55"/>
      <c r="V18731" s="53"/>
      <c r="W18731" s="53"/>
      <c r="X18731" s="53"/>
      <c r="Y18731" s="55"/>
    </row>
    <row r="18732" spans="21:25" x14ac:dyDescent="0.2">
      <c r="U18732" s="55"/>
      <c r="V18732" s="53"/>
      <c r="W18732" s="53"/>
      <c r="X18732" s="53"/>
      <c r="Y18732" s="55"/>
    </row>
    <row r="18733" spans="21:25" x14ac:dyDescent="0.2">
      <c r="U18733" s="55"/>
      <c r="V18733" s="53"/>
      <c r="W18733" s="53"/>
      <c r="X18733" s="53"/>
      <c r="Y18733" s="55"/>
    </row>
    <row r="18734" spans="21:25" x14ac:dyDescent="0.2">
      <c r="U18734" s="55"/>
      <c r="V18734" s="53"/>
      <c r="W18734" s="53"/>
      <c r="X18734" s="53"/>
      <c r="Y18734" s="55"/>
    </row>
    <row r="18735" spans="21:25" x14ac:dyDescent="0.2">
      <c r="U18735" s="55"/>
      <c r="V18735" s="53"/>
      <c r="W18735" s="53"/>
      <c r="X18735" s="53"/>
      <c r="Y18735" s="55"/>
    </row>
    <row r="18736" spans="21:25" x14ac:dyDescent="0.2">
      <c r="U18736" s="55"/>
      <c r="V18736" s="53"/>
      <c r="W18736" s="53"/>
      <c r="X18736" s="53"/>
      <c r="Y18736" s="55"/>
    </row>
    <row r="18737" spans="21:25" x14ac:dyDescent="0.2">
      <c r="U18737" s="55"/>
      <c r="V18737" s="53"/>
      <c r="W18737" s="53"/>
      <c r="X18737" s="53"/>
      <c r="Y18737" s="55"/>
    </row>
    <row r="18738" spans="21:25" x14ac:dyDescent="0.2">
      <c r="U18738" s="55"/>
      <c r="V18738" s="53"/>
      <c r="W18738" s="53"/>
      <c r="X18738" s="53"/>
      <c r="Y18738" s="55"/>
    </row>
    <row r="18739" spans="21:25" x14ac:dyDescent="0.2">
      <c r="U18739" s="55"/>
      <c r="V18739" s="53"/>
      <c r="W18739" s="53"/>
      <c r="X18739" s="53"/>
      <c r="Y18739" s="55"/>
    </row>
    <row r="18740" spans="21:25" x14ac:dyDescent="0.2">
      <c r="U18740" s="55"/>
      <c r="V18740" s="53"/>
      <c r="W18740" s="53"/>
      <c r="X18740" s="53"/>
      <c r="Y18740" s="55"/>
    </row>
    <row r="18741" spans="21:25" x14ac:dyDescent="0.2">
      <c r="U18741" s="55"/>
      <c r="V18741" s="53"/>
      <c r="W18741" s="53"/>
      <c r="X18741" s="53"/>
      <c r="Y18741" s="55"/>
    </row>
    <row r="18742" spans="21:25" x14ac:dyDescent="0.2">
      <c r="U18742" s="55"/>
      <c r="V18742" s="53"/>
      <c r="W18742" s="53"/>
      <c r="X18742" s="53"/>
      <c r="Y18742" s="55"/>
    </row>
    <row r="18743" spans="21:25" x14ac:dyDescent="0.2">
      <c r="U18743" s="55"/>
      <c r="V18743" s="53"/>
      <c r="W18743" s="53"/>
      <c r="X18743" s="53"/>
      <c r="Y18743" s="55"/>
    </row>
    <row r="18744" spans="21:25" x14ac:dyDescent="0.2">
      <c r="U18744" s="55"/>
      <c r="V18744" s="53"/>
      <c r="W18744" s="53"/>
      <c r="X18744" s="53"/>
      <c r="Y18744" s="55"/>
    </row>
    <row r="18745" spans="21:25" x14ac:dyDescent="0.2">
      <c r="U18745" s="55"/>
      <c r="V18745" s="53"/>
      <c r="W18745" s="53"/>
      <c r="X18745" s="53"/>
      <c r="Y18745" s="55"/>
    </row>
    <row r="18746" spans="21:25" x14ac:dyDescent="0.2">
      <c r="U18746" s="55"/>
      <c r="V18746" s="53"/>
      <c r="W18746" s="53"/>
      <c r="X18746" s="53"/>
      <c r="Y18746" s="55"/>
    </row>
    <row r="18747" spans="21:25" x14ac:dyDescent="0.2">
      <c r="U18747" s="55"/>
      <c r="V18747" s="53"/>
      <c r="W18747" s="53"/>
      <c r="X18747" s="53"/>
      <c r="Y18747" s="55"/>
    </row>
    <row r="18748" spans="21:25" x14ac:dyDescent="0.2">
      <c r="U18748" s="55"/>
      <c r="V18748" s="53"/>
      <c r="W18748" s="53"/>
      <c r="X18748" s="53"/>
      <c r="Y18748" s="55"/>
    </row>
    <row r="18749" spans="21:25" x14ac:dyDescent="0.2">
      <c r="U18749" s="55"/>
      <c r="V18749" s="53"/>
      <c r="W18749" s="53"/>
      <c r="X18749" s="53"/>
      <c r="Y18749" s="55"/>
    </row>
    <row r="18750" spans="21:25" x14ac:dyDescent="0.2">
      <c r="U18750" s="55"/>
      <c r="V18750" s="53"/>
      <c r="W18750" s="53"/>
      <c r="X18750" s="53"/>
      <c r="Y18750" s="55"/>
    </row>
    <row r="18751" spans="21:25" x14ac:dyDescent="0.2">
      <c r="U18751" s="55"/>
      <c r="V18751" s="53"/>
      <c r="W18751" s="53"/>
      <c r="X18751" s="53"/>
      <c r="Y18751" s="55"/>
    </row>
    <row r="18752" spans="21:25" x14ac:dyDescent="0.2">
      <c r="U18752" s="55"/>
      <c r="V18752" s="53"/>
      <c r="W18752" s="53"/>
      <c r="X18752" s="53"/>
      <c r="Y18752" s="55"/>
    </row>
    <row r="18753" spans="21:25" x14ac:dyDescent="0.2">
      <c r="U18753" s="55"/>
      <c r="V18753" s="53"/>
      <c r="W18753" s="53"/>
      <c r="X18753" s="53"/>
      <c r="Y18753" s="55"/>
    </row>
    <row r="18754" spans="21:25" x14ac:dyDescent="0.2">
      <c r="U18754" s="55"/>
      <c r="V18754" s="53"/>
      <c r="W18754" s="53"/>
      <c r="X18754" s="53"/>
      <c r="Y18754" s="55"/>
    </row>
    <row r="18755" spans="21:25" x14ac:dyDescent="0.2">
      <c r="U18755" s="55"/>
      <c r="V18755" s="53"/>
      <c r="W18755" s="53"/>
      <c r="X18755" s="53"/>
      <c r="Y18755" s="55"/>
    </row>
    <row r="18756" spans="21:25" x14ac:dyDescent="0.2">
      <c r="U18756" s="55"/>
      <c r="V18756" s="53"/>
      <c r="W18756" s="53"/>
      <c r="X18756" s="53"/>
      <c r="Y18756" s="55"/>
    </row>
    <row r="18757" spans="21:25" x14ac:dyDescent="0.2">
      <c r="U18757" s="55"/>
      <c r="V18757" s="53"/>
      <c r="W18757" s="53"/>
      <c r="X18757" s="53"/>
      <c r="Y18757" s="55"/>
    </row>
    <row r="18758" spans="21:25" x14ac:dyDescent="0.2">
      <c r="U18758" s="55"/>
      <c r="V18758" s="53"/>
      <c r="W18758" s="53"/>
      <c r="X18758" s="53"/>
      <c r="Y18758" s="55"/>
    </row>
    <row r="18759" spans="21:25" x14ac:dyDescent="0.2">
      <c r="U18759" s="55"/>
      <c r="V18759" s="53"/>
      <c r="W18759" s="53"/>
      <c r="X18759" s="53"/>
      <c r="Y18759" s="55"/>
    </row>
    <row r="18760" spans="21:25" x14ac:dyDescent="0.2">
      <c r="U18760" s="55"/>
      <c r="V18760" s="53"/>
      <c r="W18760" s="53"/>
      <c r="X18760" s="53"/>
      <c r="Y18760" s="55"/>
    </row>
    <row r="18761" spans="21:25" x14ac:dyDescent="0.2">
      <c r="U18761" s="55"/>
      <c r="V18761" s="53"/>
      <c r="W18761" s="53"/>
      <c r="X18761" s="53"/>
      <c r="Y18761" s="55"/>
    </row>
    <row r="18762" spans="21:25" x14ac:dyDescent="0.2">
      <c r="U18762" s="55"/>
      <c r="V18762" s="53"/>
      <c r="W18762" s="53"/>
      <c r="X18762" s="53"/>
      <c r="Y18762" s="55"/>
    </row>
    <row r="18763" spans="21:25" x14ac:dyDescent="0.2">
      <c r="U18763" s="55"/>
      <c r="V18763" s="53"/>
      <c r="W18763" s="53"/>
      <c r="X18763" s="53"/>
      <c r="Y18763" s="55"/>
    </row>
    <row r="18764" spans="21:25" x14ac:dyDescent="0.2">
      <c r="U18764" s="55"/>
      <c r="V18764" s="53"/>
      <c r="W18764" s="53"/>
      <c r="X18764" s="53"/>
      <c r="Y18764" s="55"/>
    </row>
    <row r="18765" spans="21:25" x14ac:dyDescent="0.2">
      <c r="U18765" s="55"/>
      <c r="V18765" s="53"/>
      <c r="W18765" s="53"/>
      <c r="X18765" s="53"/>
      <c r="Y18765" s="55"/>
    </row>
    <row r="18766" spans="21:25" x14ac:dyDescent="0.2">
      <c r="U18766" s="55"/>
      <c r="V18766" s="53"/>
      <c r="W18766" s="53"/>
      <c r="X18766" s="53"/>
      <c r="Y18766" s="55"/>
    </row>
    <row r="18767" spans="21:25" x14ac:dyDescent="0.2">
      <c r="U18767" s="55"/>
      <c r="V18767" s="53"/>
      <c r="W18767" s="53"/>
      <c r="X18767" s="53"/>
      <c r="Y18767" s="55"/>
    </row>
    <row r="18768" spans="21:25" x14ac:dyDescent="0.2">
      <c r="U18768" s="55"/>
      <c r="V18768" s="53"/>
      <c r="W18768" s="53"/>
      <c r="X18768" s="53"/>
      <c r="Y18768" s="55"/>
    </row>
    <row r="18769" spans="21:25" x14ac:dyDescent="0.2">
      <c r="U18769" s="55"/>
      <c r="V18769" s="53"/>
      <c r="W18769" s="53"/>
      <c r="X18769" s="53"/>
      <c r="Y18769" s="55"/>
    </row>
    <row r="18770" spans="21:25" x14ac:dyDescent="0.2">
      <c r="U18770" s="55"/>
      <c r="V18770" s="53"/>
      <c r="W18770" s="53"/>
      <c r="X18770" s="53"/>
      <c r="Y18770" s="55"/>
    </row>
    <row r="18771" spans="21:25" x14ac:dyDescent="0.2">
      <c r="U18771" s="55"/>
      <c r="V18771" s="53"/>
      <c r="W18771" s="53"/>
      <c r="X18771" s="53"/>
      <c r="Y18771" s="55"/>
    </row>
    <row r="18772" spans="21:25" x14ac:dyDescent="0.2">
      <c r="U18772" s="55"/>
      <c r="V18772" s="53"/>
      <c r="W18772" s="53"/>
      <c r="X18772" s="53"/>
      <c r="Y18772" s="55"/>
    </row>
    <row r="18773" spans="21:25" x14ac:dyDescent="0.2">
      <c r="U18773" s="55"/>
      <c r="V18773" s="53"/>
      <c r="W18773" s="53"/>
      <c r="X18773" s="53"/>
      <c r="Y18773" s="55"/>
    </row>
    <row r="18774" spans="21:25" x14ac:dyDescent="0.2">
      <c r="U18774" s="55"/>
      <c r="V18774" s="53"/>
      <c r="W18774" s="53"/>
      <c r="X18774" s="53"/>
      <c r="Y18774" s="55"/>
    </row>
    <row r="18775" spans="21:25" x14ac:dyDescent="0.2">
      <c r="U18775" s="55"/>
      <c r="V18775" s="53"/>
      <c r="W18775" s="53"/>
      <c r="X18775" s="53"/>
      <c r="Y18775" s="55"/>
    </row>
    <row r="18776" spans="21:25" x14ac:dyDescent="0.2">
      <c r="U18776" s="55"/>
      <c r="V18776" s="53"/>
      <c r="W18776" s="53"/>
      <c r="X18776" s="53"/>
      <c r="Y18776" s="55"/>
    </row>
    <row r="18777" spans="21:25" x14ac:dyDescent="0.2">
      <c r="U18777" s="55"/>
      <c r="V18777" s="53"/>
      <c r="W18777" s="53"/>
      <c r="X18777" s="53"/>
      <c r="Y18777" s="55"/>
    </row>
    <row r="18778" spans="21:25" x14ac:dyDescent="0.2">
      <c r="U18778" s="55"/>
      <c r="V18778" s="53"/>
      <c r="W18778" s="53"/>
      <c r="X18778" s="53"/>
      <c r="Y18778" s="55"/>
    </row>
    <row r="18779" spans="21:25" x14ac:dyDescent="0.2">
      <c r="U18779" s="55"/>
      <c r="V18779" s="53"/>
      <c r="W18779" s="53"/>
      <c r="X18779" s="53"/>
      <c r="Y18779" s="55"/>
    </row>
    <row r="18780" spans="21:25" x14ac:dyDescent="0.2">
      <c r="U18780" s="55"/>
      <c r="V18780" s="53"/>
      <c r="W18780" s="53"/>
      <c r="X18780" s="53"/>
      <c r="Y18780" s="55"/>
    </row>
    <row r="18781" spans="21:25" x14ac:dyDescent="0.2">
      <c r="U18781" s="55"/>
      <c r="V18781" s="53"/>
      <c r="W18781" s="53"/>
      <c r="X18781" s="53"/>
      <c r="Y18781" s="55"/>
    </row>
    <row r="18782" spans="21:25" x14ac:dyDescent="0.2">
      <c r="U18782" s="55"/>
      <c r="V18782" s="53"/>
      <c r="W18782" s="53"/>
      <c r="X18782" s="53"/>
      <c r="Y18782" s="55"/>
    </row>
    <row r="18783" spans="21:25" x14ac:dyDescent="0.2">
      <c r="U18783" s="55"/>
      <c r="V18783" s="53"/>
      <c r="W18783" s="53"/>
      <c r="X18783" s="53"/>
      <c r="Y18783" s="55"/>
    </row>
    <row r="18784" spans="21:25" x14ac:dyDescent="0.2">
      <c r="U18784" s="55"/>
      <c r="V18784" s="53"/>
      <c r="W18784" s="53"/>
      <c r="X18784" s="53"/>
      <c r="Y18784" s="55"/>
    </row>
    <row r="18785" spans="21:25" x14ac:dyDescent="0.2">
      <c r="U18785" s="55"/>
      <c r="V18785" s="53"/>
      <c r="W18785" s="53"/>
      <c r="X18785" s="53"/>
      <c r="Y18785" s="55"/>
    </row>
    <row r="18786" spans="21:25" x14ac:dyDescent="0.2">
      <c r="U18786" s="55"/>
      <c r="V18786" s="53"/>
      <c r="W18786" s="53"/>
      <c r="X18786" s="53"/>
      <c r="Y18786" s="55"/>
    </row>
    <row r="18787" spans="21:25" x14ac:dyDescent="0.2">
      <c r="U18787" s="55"/>
      <c r="V18787" s="53"/>
      <c r="W18787" s="53"/>
      <c r="X18787" s="53"/>
      <c r="Y18787" s="55"/>
    </row>
    <row r="18788" spans="21:25" x14ac:dyDescent="0.2">
      <c r="U18788" s="55"/>
      <c r="V18788" s="53"/>
      <c r="W18788" s="53"/>
      <c r="X18788" s="53"/>
      <c r="Y18788" s="55"/>
    </row>
    <row r="18789" spans="21:25" x14ac:dyDescent="0.2">
      <c r="U18789" s="55"/>
      <c r="V18789" s="53"/>
      <c r="W18789" s="53"/>
      <c r="X18789" s="53"/>
      <c r="Y18789" s="55"/>
    </row>
    <row r="18790" spans="21:25" x14ac:dyDescent="0.2">
      <c r="U18790" s="55"/>
      <c r="V18790" s="53"/>
      <c r="W18790" s="53"/>
      <c r="X18790" s="53"/>
      <c r="Y18790" s="55"/>
    </row>
    <row r="18791" spans="21:25" x14ac:dyDescent="0.2">
      <c r="U18791" s="55"/>
      <c r="V18791" s="53"/>
      <c r="W18791" s="53"/>
      <c r="X18791" s="53"/>
      <c r="Y18791" s="55"/>
    </row>
    <row r="18792" spans="21:25" x14ac:dyDescent="0.2">
      <c r="U18792" s="55"/>
      <c r="V18792" s="53"/>
      <c r="W18792" s="53"/>
      <c r="X18792" s="53"/>
      <c r="Y18792" s="55"/>
    </row>
    <row r="18793" spans="21:25" x14ac:dyDescent="0.2">
      <c r="U18793" s="55"/>
      <c r="V18793" s="53"/>
      <c r="W18793" s="53"/>
      <c r="X18793" s="53"/>
      <c r="Y18793" s="55"/>
    </row>
    <row r="18794" spans="21:25" x14ac:dyDescent="0.2">
      <c r="U18794" s="55"/>
      <c r="V18794" s="53"/>
      <c r="W18794" s="53"/>
      <c r="X18794" s="53"/>
      <c r="Y18794" s="55"/>
    </row>
    <row r="18795" spans="21:25" x14ac:dyDescent="0.2">
      <c r="U18795" s="55"/>
      <c r="V18795" s="53"/>
      <c r="W18795" s="53"/>
      <c r="X18795" s="53"/>
      <c r="Y18795" s="55"/>
    </row>
    <row r="18796" spans="21:25" x14ac:dyDescent="0.2">
      <c r="U18796" s="55"/>
      <c r="V18796" s="53"/>
      <c r="W18796" s="53"/>
      <c r="X18796" s="53"/>
      <c r="Y18796" s="55"/>
    </row>
    <row r="18797" spans="21:25" x14ac:dyDescent="0.2">
      <c r="U18797" s="55"/>
      <c r="V18797" s="53"/>
      <c r="W18797" s="53"/>
      <c r="X18797" s="53"/>
      <c r="Y18797" s="55"/>
    </row>
    <row r="18798" spans="21:25" x14ac:dyDescent="0.2">
      <c r="U18798" s="55"/>
      <c r="V18798" s="53"/>
      <c r="W18798" s="53"/>
      <c r="X18798" s="53"/>
      <c r="Y18798" s="55"/>
    </row>
    <row r="18799" spans="21:25" x14ac:dyDescent="0.2">
      <c r="U18799" s="55"/>
      <c r="V18799" s="53"/>
      <c r="W18799" s="53"/>
      <c r="X18799" s="53"/>
      <c r="Y18799" s="55"/>
    </row>
    <row r="18800" spans="21:25" x14ac:dyDescent="0.2">
      <c r="U18800" s="55"/>
      <c r="V18800" s="53"/>
      <c r="W18800" s="53"/>
      <c r="X18800" s="53"/>
      <c r="Y18800" s="55"/>
    </row>
    <row r="18801" spans="21:25" x14ac:dyDescent="0.2">
      <c r="U18801" s="55"/>
      <c r="V18801" s="53"/>
      <c r="W18801" s="53"/>
      <c r="X18801" s="53"/>
      <c r="Y18801" s="55"/>
    </row>
    <row r="18802" spans="21:25" x14ac:dyDescent="0.2">
      <c r="U18802" s="55"/>
      <c r="V18802" s="53"/>
      <c r="W18802" s="53"/>
      <c r="X18802" s="53"/>
      <c r="Y18802" s="55"/>
    </row>
    <row r="18803" spans="21:25" x14ac:dyDescent="0.2">
      <c r="U18803" s="55"/>
      <c r="V18803" s="53"/>
      <c r="W18803" s="53"/>
      <c r="X18803" s="53"/>
      <c r="Y18803" s="55"/>
    </row>
    <row r="18804" spans="21:25" x14ac:dyDescent="0.2">
      <c r="U18804" s="55"/>
      <c r="V18804" s="53"/>
      <c r="W18804" s="53"/>
      <c r="X18804" s="53"/>
      <c r="Y18804" s="55"/>
    </row>
    <row r="18805" spans="21:25" x14ac:dyDescent="0.2">
      <c r="U18805" s="55"/>
      <c r="V18805" s="53"/>
      <c r="W18805" s="53"/>
      <c r="X18805" s="53"/>
      <c r="Y18805" s="55"/>
    </row>
    <row r="18806" spans="21:25" x14ac:dyDescent="0.2">
      <c r="U18806" s="55"/>
      <c r="V18806" s="53"/>
      <c r="W18806" s="53"/>
      <c r="X18806" s="53"/>
      <c r="Y18806" s="55"/>
    </row>
    <row r="18807" spans="21:25" x14ac:dyDescent="0.2">
      <c r="U18807" s="55"/>
      <c r="V18807" s="53"/>
      <c r="W18807" s="53"/>
      <c r="X18807" s="53"/>
      <c r="Y18807" s="55"/>
    </row>
    <row r="18808" spans="21:25" x14ac:dyDescent="0.2">
      <c r="U18808" s="55"/>
      <c r="V18808" s="53"/>
      <c r="W18808" s="53"/>
      <c r="X18808" s="53"/>
      <c r="Y18808" s="55"/>
    </row>
    <row r="18809" spans="21:25" x14ac:dyDescent="0.2">
      <c r="U18809" s="55"/>
      <c r="V18809" s="53"/>
      <c r="W18809" s="53"/>
      <c r="X18809" s="53"/>
      <c r="Y18809" s="55"/>
    </row>
    <row r="18810" spans="21:25" x14ac:dyDescent="0.2">
      <c r="U18810" s="55"/>
      <c r="V18810" s="53"/>
      <c r="W18810" s="53"/>
      <c r="X18810" s="53"/>
      <c r="Y18810" s="55"/>
    </row>
    <row r="18811" spans="21:25" x14ac:dyDescent="0.2">
      <c r="U18811" s="55"/>
      <c r="V18811" s="53"/>
      <c r="W18811" s="53"/>
      <c r="X18811" s="53"/>
      <c r="Y18811" s="55"/>
    </row>
    <row r="18812" spans="21:25" x14ac:dyDescent="0.2">
      <c r="U18812" s="55"/>
      <c r="V18812" s="53"/>
      <c r="W18812" s="53"/>
      <c r="X18812" s="53"/>
      <c r="Y18812" s="55"/>
    </row>
    <row r="18813" spans="21:25" x14ac:dyDescent="0.2">
      <c r="U18813" s="55"/>
      <c r="V18813" s="53"/>
      <c r="W18813" s="53"/>
      <c r="X18813" s="53"/>
      <c r="Y18813" s="55"/>
    </row>
    <row r="18814" spans="21:25" x14ac:dyDescent="0.2">
      <c r="U18814" s="55"/>
      <c r="V18814" s="53"/>
      <c r="W18814" s="53"/>
      <c r="X18814" s="53"/>
      <c r="Y18814" s="55"/>
    </row>
    <row r="18815" spans="21:25" x14ac:dyDescent="0.2">
      <c r="U18815" s="55"/>
      <c r="V18815" s="53"/>
      <c r="W18815" s="53"/>
      <c r="X18815" s="53"/>
      <c r="Y18815" s="55"/>
    </row>
    <row r="18816" spans="21:25" x14ac:dyDescent="0.2">
      <c r="U18816" s="55"/>
      <c r="V18816" s="53"/>
      <c r="W18816" s="53"/>
      <c r="X18816" s="53"/>
      <c r="Y18816" s="55"/>
    </row>
    <row r="18817" spans="21:25" x14ac:dyDescent="0.2">
      <c r="U18817" s="55"/>
      <c r="V18817" s="53"/>
      <c r="W18817" s="53"/>
      <c r="X18817" s="53"/>
      <c r="Y18817" s="55"/>
    </row>
    <row r="18818" spans="21:25" x14ac:dyDescent="0.2">
      <c r="U18818" s="55"/>
      <c r="V18818" s="53"/>
      <c r="W18818" s="53"/>
      <c r="X18818" s="53"/>
      <c r="Y18818" s="55"/>
    </row>
    <row r="18819" spans="21:25" x14ac:dyDescent="0.2">
      <c r="U18819" s="55"/>
      <c r="V18819" s="53"/>
      <c r="W18819" s="53"/>
      <c r="X18819" s="53"/>
      <c r="Y18819" s="55"/>
    </row>
    <row r="18820" spans="21:25" x14ac:dyDescent="0.2">
      <c r="U18820" s="55"/>
      <c r="V18820" s="53"/>
      <c r="W18820" s="53"/>
      <c r="X18820" s="53"/>
      <c r="Y18820" s="55"/>
    </row>
    <row r="18821" spans="21:25" x14ac:dyDescent="0.2">
      <c r="U18821" s="55"/>
      <c r="V18821" s="53"/>
      <c r="W18821" s="53"/>
      <c r="X18821" s="53"/>
      <c r="Y18821" s="55"/>
    </row>
    <row r="18822" spans="21:25" x14ac:dyDescent="0.2">
      <c r="U18822" s="55"/>
      <c r="V18822" s="53"/>
      <c r="W18822" s="53"/>
      <c r="X18822" s="53"/>
      <c r="Y18822" s="55"/>
    </row>
    <row r="18823" spans="21:25" x14ac:dyDescent="0.2">
      <c r="U18823" s="55"/>
      <c r="V18823" s="53"/>
      <c r="W18823" s="53"/>
      <c r="X18823" s="53"/>
      <c r="Y18823" s="55"/>
    </row>
    <row r="18824" spans="21:25" x14ac:dyDescent="0.2">
      <c r="U18824" s="55"/>
      <c r="V18824" s="53"/>
      <c r="W18824" s="53"/>
      <c r="X18824" s="53"/>
      <c r="Y18824" s="55"/>
    </row>
    <row r="18825" spans="21:25" x14ac:dyDescent="0.2">
      <c r="U18825" s="55"/>
      <c r="V18825" s="53"/>
      <c r="W18825" s="53"/>
      <c r="X18825" s="53"/>
      <c r="Y18825" s="55"/>
    </row>
    <row r="18826" spans="21:25" x14ac:dyDescent="0.2">
      <c r="U18826" s="55"/>
      <c r="V18826" s="53"/>
      <c r="W18826" s="53"/>
      <c r="X18826" s="53"/>
      <c r="Y18826" s="55"/>
    </row>
    <row r="18827" spans="21:25" x14ac:dyDescent="0.2">
      <c r="U18827" s="55"/>
      <c r="V18827" s="53"/>
      <c r="W18827" s="53"/>
      <c r="X18827" s="53"/>
      <c r="Y18827" s="55"/>
    </row>
    <row r="18828" spans="21:25" x14ac:dyDescent="0.2">
      <c r="U18828" s="55"/>
      <c r="V18828" s="53"/>
      <c r="W18828" s="53"/>
      <c r="X18828" s="53"/>
      <c r="Y18828" s="55"/>
    </row>
    <row r="18829" spans="21:25" x14ac:dyDescent="0.2">
      <c r="U18829" s="55"/>
      <c r="V18829" s="53"/>
      <c r="W18829" s="53"/>
      <c r="X18829" s="53"/>
      <c r="Y18829" s="55"/>
    </row>
    <row r="18830" spans="21:25" x14ac:dyDescent="0.2">
      <c r="U18830" s="55"/>
      <c r="V18830" s="53"/>
      <c r="W18830" s="53"/>
      <c r="X18830" s="53"/>
      <c r="Y18830" s="55"/>
    </row>
    <row r="18831" spans="21:25" x14ac:dyDescent="0.2">
      <c r="U18831" s="55"/>
      <c r="V18831" s="53"/>
      <c r="W18831" s="53"/>
      <c r="X18831" s="53"/>
      <c r="Y18831" s="55"/>
    </row>
    <row r="18832" spans="21:25" x14ac:dyDescent="0.2">
      <c r="U18832" s="55"/>
      <c r="V18832" s="53"/>
      <c r="W18832" s="53"/>
      <c r="X18832" s="53"/>
      <c r="Y18832" s="55"/>
    </row>
    <row r="18833" spans="21:25" x14ac:dyDescent="0.2">
      <c r="U18833" s="55"/>
      <c r="V18833" s="53"/>
      <c r="W18833" s="53"/>
      <c r="X18833" s="53"/>
      <c r="Y18833" s="55"/>
    </row>
    <row r="18834" spans="21:25" x14ac:dyDescent="0.2">
      <c r="U18834" s="55"/>
      <c r="V18834" s="53"/>
      <c r="W18834" s="53"/>
      <c r="X18834" s="53"/>
      <c r="Y18834" s="55"/>
    </row>
    <row r="18835" spans="21:25" x14ac:dyDescent="0.2">
      <c r="U18835" s="55"/>
      <c r="V18835" s="53"/>
      <c r="W18835" s="53"/>
      <c r="X18835" s="53"/>
      <c r="Y18835" s="55"/>
    </row>
    <row r="18836" spans="21:25" x14ac:dyDescent="0.2">
      <c r="U18836" s="55"/>
      <c r="V18836" s="53"/>
      <c r="W18836" s="53"/>
      <c r="X18836" s="53"/>
      <c r="Y18836" s="55"/>
    </row>
    <row r="18837" spans="21:25" x14ac:dyDescent="0.2">
      <c r="U18837" s="55"/>
      <c r="V18837" s="53"/>
      <c r="W18837" s="53"/>
      <c r="X18837" s="53"/>
      <c r="Y18837" s="55"/>
    </row>
    <row r="18838" spans="21:25" x14ac:dyDescent="0.2">
      <c r="U18838" s="55"/>
      <c r="V18838" s="53"/>
      <c r="W18838" s="53"/>
      <c r="X18838" s="53"/>
      <c r="Y18838" s="55"/>
    </row>
    <row r="18839" spans="21:25" x14ac:dyDescent="0.2">
      <c r="U18839" s="55"/>
      <c r="V18839" s="53"/>
      <c r="W18839" s="53"/>
      <c r="X18839" s="53"/>
      <c r="Y18839" s="55"/>
    </row>
    <row r="18840" spans="21:25" x14ac:dyDescent="0.2">
      <c r="U18840" s="55"/>
      <c r="V18840" s="53"/>
      <c r="W18840" s="53"/>
      <c r="X18840" s="53"/>
      <c r="Y18840" s="55"/>
    </row>
    <row r="18841" spans="21:25" x14ac:dyDescent="0.2">
      <c r="U18841" s="55"/>
      <c r="V18841" s="53"/>
      <c r="W18841" s="53"/>
      <c r="X18841" s="53"/>
      <c r="Y18841" s="55"/>
    </row>
    <row r="18842" spans="21:25" x14ac:dyDescent="0.2">
      <c r="U18842" s="55"/>
      <c r="V18842" s="53"/>
      <c r="W18842" s="53"/>
      <c r="X18842" s="53"/>
      <c r="Y18842" s="55"/>
    </row>
    <row r="18843" spans="21:25" x14ac:dyDescent="0.2">
      <c r="U18843" s="55"/>
      <c r="V18843" s="53"/>
      <c r="W18843" s="53"/>
      <c r="X18843" s="53"/>
      <c r="Y18843" s="55"/>
    </row>
    <row r="18844" spans="21:25" x14ac:dyDescent="0.2">
      <c r="U18844" s="55"/>
      <c r="V18844" s="53"/>
      <c r="W18844" s="53"/>
      <c r="X18844" s="53"/>
      <c r="Y18844" s="55"/>
    </row>
    <row r="18845" spans="21:25" x14ac:dyDescent="0.2">
      <c r="U18845" s="55"/>
      <c r="V18845" s="53"/>
      <c r="W18845" s="53"/>
      <c r="X18845" s="53"/>
      <c r="Y18845" s="55"/>
    </row>
    <row r="18846" spans="21:25" x14ac:dyDescent="0.2">
      <c r="U18846" s="55"/>
      <c r="V18846" s="53"/>
      <c r="W18846" s="53"/>
      <c r="X18846" s="53"/>
      <c r="Y18846" s="55"/>
    </row>
    <row r="18847" spans="21:25" x14ac:dyDescent="0.2">
      <c r="U18847" s="55"/>
      <c r="V18847" s="53"/>
      <c r="W18847" s="53"/>
      <c r="X18847" s="53"/>
      <c r="Y18847" s="55"/>
    </row>
    <row r="18848" spans="21:25" x14ac:dyDescent="0.2">
      <c r="U18848" s="55"/>
      <c r="V18848" s="53"/>
      <c r="W18848" s="53"/>
      <c r="X18848" s="53"/>
      <c r="Y18848" s="55"/>
    </row>
    <row r="18849" spans="21:25" x14ac:dyDescent="0.2">
      <c r="U18849" s="55"/>
      <c r="V18849" s="53"/>
      <c r="W18849" s="53"/>
      <c r="X18849" s="53"/>
      <c r="Y18849" s="55"/>
    </row>
    <row r="18850" spans="21:25" x14ac:dyDescent="0.2">
      <c r="U18850" s="55"/>
      <c r="V18850" s="53"/>
      <c r="W18850" s="53"/>
      <c r="X18850" s="53"/>
      <c r="Y18850" s="55"/>
    </row>
    <row r="18851" spans="21:25" x14ac:dyDescent="0.2">
      <c r="U18851" s="55"/>
      <c r="V18851" s="53"/>
      <c r="W18851" s="53"/>
      <c r="X18851" s="53"/>
      <c r="Y18851" s="55"/>
    </row>
    <row r="18852" spans="21:25" x14ac:dyDescent="0.2">
      <c r="U18852" s="55"/>
      <c r="V18852" s="53"/>
      <c r="W18852" s="53"/>
      <c r="X18852" s="53"/>
      <c r="Y18852" s="55"/>
    </row>
    <row r="18853" spans="21:25" x14ac:dyDescent="0.2">
      <c r="U18853" s="55"/>
      <c r="V18853" s="53"/>
      <c r="W18853" s="53"/>
      <c r="X18853" s="53"/>
      <c r="Y18853" s="55"/>
    </row>
    <row r="18854" spans="21:25" x14ac:dyDescent="0.2">
      <c r="U18854" s="55"/>
      <c r="V18854" s="53"/>
      <c r="W18854" s="53"/>
      <c r="X18854" s="53"/>
      <c r="Y18854" s="55"/>
    </row>
    <row r="18855" spans="21:25" x14ac:dyDescent="0.2">
      <c r="U18855" s="55"/>
      <c r="V18855" s="53"/>
      <c r="W18855" s="53"/>
      <c r="X18855" s="53"/>
      <c r="Y18855" s="55"/>
    </row>
    <row r="18856" spans="21:25" x14ac:dyDescent="0.2">
      <c r="U18856" s="55"/>
      <c r="V18856" s="53"/>
      <c r="W18856" s="53"/>
      <c r="X18856" s="53"/>
      <c r="Y18856" s="55"/>
    </row>
    <row r="18857" spans="21:25" x14ac:dyDescent="0.2">
      <c r="U18857" s="55"/>
      <c r="V18857" s="53"/>
      <c r="W18857" s="53"/>
      <c r="X18857" s="53"/>
      <c r="Y18857" s="55"/>
    </row>
    <row r="18858" spans="21:25" x14ac:dyDescent="0.2">
      <c r="U18858" s="55"/>
      <c r="V18858" s="53"/>
      <c r="W18858" s="53"/>
      <c r="X18858" s="53"/>
      <c r="Y18858" s="55"/>
    </row>
    <row r="18859" spans="21:25" x14ac:dyDescent="0.2">
      <c r="U18859" s="55"/>
      <c r="V18859" s="53"/>
      <c r="W18859" s="53"/>
      <c r="X18859" s="53"/>
      <c r="Y18859" s="55"/>
    </row>
    <row r="18860" spans="21:25" x14ac:dyDescent="0.2">
      <c r="U18860" s="55"/>
      <c r="V18860" s="53"/>
      <c r="W18860" s="53"/>
      <c r="X18860" s="53"/>
      <c r="Y18860" s="55"/>
    </row>
    <row r="18861" spans="21:25" x14ac:dyDescent="0.2">
      <c r="U18861" s="55"/>
      <c r="V18861" s="53"/>
      <c r="W18861" s="53"/>
      <c r="X18861" s="53"/>
      <c r="Y18861" s="55"/>
    </row>
    <row r="18862" spans="21:25" x14ac:dyDescent="0.2">
      <c r="U18862" s="55"/>
      <c r="V18862" s="53"/>
      <c r="W18862" s="53"/>
      <c r="X18862" s="53"/>
      <c r="Y18862" s="55"/>
    </row>
    <row r="18863" spans="21:25" x14ac:dyDescent="0.2">
      <c r="U18863" s="55"/>
      <c r="V18863" s="53"/>
      <c r="W18863" s="53"/>
      <c r="X18863" s="53"/>
      <c r="Y18863" s="55"/>
    </row>
    <row r="18864" spans="21:25" x14ac:dyDescent="0.2">
      <c r="U18864" s="55"/>
      <c r="V18864" s="53"/>
      <c r="W18864" s="53"/>
      <c r="X18864" s="53"/>
      <c r="Y18864" s="55"/>
    </row>
    <row r="18865" spans="21:25" x14ac:dyDescent="0.2">
      <c r="U18865" s="55"/>
      <c r="V18865" s="53"/>
      <c r="W18865" s="53"/>
      <c r="X18865" s="53"/>
      <c r="Y18865" s="55"/>
    </row>
    <row r="18866" spans="21:25" x14ac:dyDescent="0.2">
      <c r="U18866" s="55"/>
      <c r="V18866" s="53"/>
      <c r="W18866" s="53"/>
      <c r="X18866" s="53"/>
      <c r="Y18866" s="55"/>
    </row>
    <row r="18867" spans="21:25" x14ac:dyDescent="0.2">
      <c r="U18867" s="55"/>
      <c r="V18867" s="53"/>
      <c r="W18867" s="53"/>
      <c r="X18867" s="53"/>
      <c r="Y18867" s="55"/>
    </row>
    <row r="18868" spans="21:25" x14ac:dyDescent="0.2">
      <c r="U18868" s="55"/>
      <c r="V18868" s="53"/>
      <c r="W18868" s="53"/>
      <c r="X18868" s="53"/>
      <c r="Y18868" s="55"/>
    </row>
    <row r="18869" spans="21:25" x14ac:dyDescent="0.2">
      <c r="U18869" s="55"/>
      <c r="V18869" s="53"/>
      <c r="W18869" s="53"/>
      <c r="X18869" s="53"/>
      <c r="Y18869" s="55"/>
    </row>
    <row r="18870" spans="21:25" x14ac:dyDescent="0.2">
      <c r="U18870" s="55"/>
      <c r="V18870" s="53"/>
      <c r="W18870" s="53"/>
      <c r="X18870" s="53"/>
      <c r="Y18870" s="55"/>
    </row>
    <row r="18871" spans="21:25" x14ac:dyDescent="0.2">
      <c r="U18871" s="55"/>
      <c r="V18871" s="53"/>
      <c r="W18871" s="53"/>
      <c r="X18871" s="53"/>
      <c r="Y18871" s="55"/>
    </row>
    <row r="18872" spans="21:25" x14ac:dyDescent="0.2">
      <c r="U18872" s="55"/>
      <c r="V18872" s="53"/>
      <c r="W18872" s="53"/>
      <c r="X18872" s="53"/>
      <c r="Y18872" s="55"/>
    </row>
    <row r="18873" spans="21:25" x14ac:dyDescent="0.2">
      <c r="U18873" s="55"/>
      <c r="V18873" s="53"/>
      <c r="W18873" s="53"/>
      <c r="X18873" s="53"/>
      <c r="Y18873" s="55"/>
    </row>
    <row r="18874" spans="21:25" x14ac:dyDescent="0.2">
      <c r="U18874" s="55"/>
      <c r="V18874" s="53"/>
      <c r="W18874" s="53"/>
      <c r="X18874" s="53"/>
      <c r="Y18874" s="55"/>
    </row>
    <row r="18875" spans="21:25" x14ac:dyDescent="0.2">
      <c r="U18875" s="55"/>
      <c r="V18875" s="53"/>
      <c r="W18875" s="53"/>
      <c r="X18875" s="53"/>
      <c r="Y18875" s="55"/>
    </row>
    <row r="18876" spans="21:25" x14ac:dyDescent="0.2">
      <c r="U18876" s="55"/>
      <c r="V18876" s="53"/>
      <c r="W18876" s="53"/>
      <c r="X18876" s="53"/>
      <c r="Y18876" s="55"/>
    </row>
    <row r="18877" spans="21:25" x14ac:dyDescent="0.2">
      <c r="U18877" s="55"/>
      <c r="V18877" s="53"/>
      <c r="W18877" s="53"/>
      <c r="X18877" s="53"/>
      <c r="Y18877" s="55"/>
    </row>
    <row r="18878" spans="21:25" x14ac:dyDescent="0.2">
      <c r="U18878" s="55"/>
      <c r="V18878" s="53"/>
      <c r="W18878" s="53"/>
      <c r="X18878" s="53"/>
      <c r="Y18878" s="55"/>
    </row>
    <row r="18879" spans="21:25" x14ac:dyDescent="0.2">
      <c r="U18879" s="55"/>
      <c r="V18879" s="53"/>
      <c r="W18879" s="53"/>
      <c r="X18879" s="53"/>
      <c r="Y18879" s="55"/>
    </row>
    <row r="18880" spans="21:25" x14ac:dyDescent="0.2">
      <c r="U18880" s="55"/>
      <c r="V18880" s="53"/>
      <c r="W18880" s="53"/>
      <c r="X18880" s="53"/>
      <c r="Y18880" s="55"/>
    </row>
    <row r="18881" spans="21:25" x14ac:dyDescent="0.2">
      <c r="U18881" s="55"/>
      <c r="V18881" s="53"/>
      <c r="W18881" s="53"/>
      <c r="X18881" s="53"/>
      <c r="Y18881" s="55"/>
    </row>
    <row r="18882" spans="21:25" x14ac:dyDescent="0.2">
      <c r="U18882" s="55"/>
      <c r="V18882" s="53"/>
      <c r="W18882" s="53"/>
      <c r="X18882" s="53"/>
      <c r="Y18882" s="55"/>
    </row>
    <row r="18883" spans="21:25" x14ac:dyDescent="0.2">
      <c r="U18883" s="55"/>
      <c r="V18883" s="53"/>
      <c r="W18883" s="53"/>
      <c r="X18883" s="53"/>
      <c r="Y18883" s="55"/>
    </row>
    <row r="18884" spans="21:25" x14ac:dyDescent="0.2">
      <c r="U18884" s="55"/>
      <c r="V18884" s="53"/>
      <c r="W18884" s="53"/>
      <c r="X18884" s="53"/>
      <c r="Y18884" s="55"/>
    </row>
    <row r="18885" spans="21:25" x14ac:dyDescent="0.2">
      <c r="U18885" s="55"/>
      <c r="V18885" s="53"/>
      <c r="W18885" s="53"/>
      <c r="X18885" s="53"/>
      <c r="Y18885" s="55"/>
    </row>
    <row r="18886" spans="21:25" x14ac:dyDescent="0.2">
      <c r="U18886" s="55"/>
      <c r="V18886" s="53"/>
      <c r="W18886" s="53"/>
      <c r="X18886" s="53"/>
      <c r="Y18886" s="55"/>
    </row>
    <row r="18887" spans="21:25" x14ac:dyDescent="0.2">
      <c r="U18887" s="55"/>
      <c r="V18887" s="53"/>
      <c r="W18887" s="53"/>
      <c r="X18887" s="53"/>
      <c r="Y18887" s="55"/>
    </row>
    <row r="18888" spans="21:25" x14ac:dyDescent="0.2">
      <c r="U18888" s="55"/>
      <c r="V18888" s="53"/>
      <c r="W18888" s="53"/>
      <c r="X18888" s="53"/>
      <c r="Y18888" s="55"/>
    </row>
    <row r="18889" spans="21:25" x14ac:dyDescent="0.2">
      <c r="U18889" s="55"/>
      <c r="V18889" s="53"/>
      <c r="W18889" s="53"/>
      <c r="X18889" s="53"/>
      <c r="Y18889" s="55"/>
    </row>
    <row r="18890" spans="21:25" x14ac:dyDescent="0.2">
      <c r="U18890" s="55"/>
      <c r="V18890" s="53"/>
      <c r="W18890" s="53"/>
      <c r="X18890" s="53"/>
      <c r="Y18890" s="55"/>
    </row>
    <row r="18891" spans="21:25" x14ac:dyDescent="0.2">
      <c r="U18891" s="55"/>
      <c r="V18891" s="53"/>
      <c r="W18891" s="53"/>
      <c r="X18891" s="53"/>
      <c r="Y18891" s="55"/>
    </row>
    <row r="18892" spans="21:25" x14ac:dyDescent="0.2">
      <c r="U18892" s="55"/>
      <c r="V18892" s="53"/>
      <c r="W18892" s="53"/>
      <c r="X18892" s="53"/>
      <c r="Y18892" s="55"/>
    </row>
    <row r="18893" spans="21:25" x14ac:dyDescent="0.2">
      <c r="U18893" s="55"/>
      <c r="V18893" s="53"/>
      <c r="W18893" s="53"/>
      <c r="X18893" s="53"/>
      <c r="Y18893" s="55"/>
    </row>
    <row r="18894" spans="21:25" x14ac:dyDescent="0.2">
      <c r="U18894" s="55"/>
      <c r="V18894" s="53"/>
      <c r="W18894" s="53"/>
      <c r="X18894" s="53"/>
      <c r="Y18894" s="55"/>
    </row>
    <row r="18895" spans="21:25" x14ac:dyDescent="0.2">
      <c r="U18895" s="55"/>
      <c r="V18895" s="53"/>
      <c r="W18895" s="53"/>
      <c r="X18895" s="53"/>
      <c r="Y18895" s="55"/>
    </row>
    <row r="18896" spans="21:25" x14ac:dyDescent="0.2">
      <c r="U18896" s="55"/>
      <c r="V18896" s="53"/>
      <c r="W18896" s="53"/>
      <c r="X18896" s="53"/>
      <c r="Y18896" s="55"/>
    </row>
    <row r="18897" spans="21:25" x14ac:dyDescent="0.2">
      <c r="U18897" s="55"/>
      <c r="V18897" s="53"/>
      <c r="W18897" s="53"/>
      <c r="X18897" s="53"/>
      <c r="Y18897" s="55"/>
    </row>
    <row r="18898" spans="21:25" x14ac:dyDescent="0.2">
      <c r="U18898" s="55"/>
      <c r="V18898" s="53"/>
      <c r="W18898" s="53"/>
      <c r="X18898" s="53"/>
      <c r="Y18898" s="55"/>
    </row>
    <row r="18899" spans="21:25" x14ac:dyDescent="0.2">
      <c r="U18899" s="55"/>
      <c r="V18899" s="53"/>
      <c r="W18899" s="53"/>
      <c r="X18899" s="53"/>
      <c r="Y18899" s="55"/>
    </row>
    <row r="18900" spans="21:25" x14ac:dyDescent="0.2">
      <c r="U18900" s="55"/>
      <c r="V18900" s="53"/>
      <c r="W18900" s="53"/>
      <c r="X18900" s="53"/>
      <c r="Y18900" s="55"/>
    </row>
    <row r="18901" spans="21:25" x14ac:dyDescent="0.2">
      <c r="U18901" s="55"/>
      <c r="V18901" s="53"/>
      <c r="W18901" s="53"/>
      <c r="X18901" s="53"/>
      <c r="Y18901" s="55"/>
    </row>
    <row r="18902" spans="21:25" x14ac:dyDescent="0.2">
      <c r="U18902" s="55"/>
      <c r="V18902" s="53"/>
      <c r="W18902" s="53"/>
      <c r="X18902" s="53"/>
      <c r="Y18902" s="55"/>
    </row>
    <row r="18903" spans="21:25" x14ac:dyDescent="0.2">
      <c r="U18903" s="55"/>
      <c r="V18903" s="53"/>
      <c r="W18903" s="53"/>
      <c r="X18903" s="53"/>
      <c r="Y18903" s="55"/>
    </row>
    <row r="18904" spans="21:25" x14ac:dyDescent="0.2">
      <c r="U18904" s="55"/>
      <c r="V18904" s="53"/>
      <c r="W18904" s="53"/>
      <c r="X18904" s="53"/>
      <c r="Y18904" s="55"/>
    </row>
    <row r="18905" spans="21:25" x14ac:dyDescent="0.2">
      <c r="U18905" s="55"/>
      <c r="V18905" s="53"/>
      <c r="W18905" s="53"/>
      <c r="X18905" s="53"/>
      <c r="Y18905" s="55"/>
    </row>
    <row r="18906" spans="21:25" x14ac:dyDescent="0.2">
      <c r="U18906" s="55"/>
      <c r="V18906" s="53"/>
      <c r="W18906" s="53"/>
      <c r="X18906" s="53"/>
      <c r="Y18906" s="55"/>
    </row>
    <row r="18907" spans="21:25" x14ac:dyDescent="0.2">
      <c r="U18907" s="55"/>
      <c r="V18907" s="53"/>
      <c r="W18907" s="53"/>
      <c r="X18907" s="53"/>
      <c r="Y18907" s="55"/>
    </row>
    <row r="18908" spans="21:25" x14ac:dyDescent="0.2">
      <c r="U18908" s="55"/>
      <c r="V18908" s="53"/>
      <c r="W18908" s="53"/>
      <c r="X18908" s="53"/>
      <c r="Y18908" s="55"/>
    </row>
    <row r="18909" spans="21:25" x14ac:dyDescent="0.2">
      <c r="U18909" s="55"/>
      <c r="V18909" s="53"/>
      <c r="W18909" s="53"/>
      <c r="X18909" s="53"/>
      <c r="Y18909" s="55"/>
    </row>
    <row r="18910" spans="21:25" x14ac:dyDescent="0.2">
      <c r="U18910" s="55"/>
      <c r="V18910" s="53"/>
      <c r="W18910" s="53"/>
      <c r="X18910" s="53"/>
      <c r="Y18910" s="55"/>
    </row>
    <row r="18911" spans="21:25" x14ac:dyDescent="0.2">
      <c r="U18911" s="55"/>
      <c r="V18911" s="53"/>
      <c r="W18911" s="53"/>
      <c r="X18911" s="53"/>
      <c r="Y18911" s="55"/>
    </row>
    <row r="18912" spans="21:25" x14ac:dyDescent="0.2">
      <c r="U18912" s="55"/>
      <c r="V18912" s="53"/>
      <c r="W18912" s="53"/>
      <c r="X18912" s="53"/>
      <c r="Y18912" s="55"/>
    </row>
    <row r="18913" spans="21:25" x14ac:dyDescent="0.2">
      <c r="U18913" s="55"/>
      <c r="V18913" s="53"/>
      <c r="W18913" s="53"/>
      <c r="X18913" s="53"/>
      <c r="Y18913" s="55"/>
    </row>
    <row r="18914" spans="21:25" x14ac:dyDescent="0.2">
      <c r="U18914" s="55"/>
      <c r="V18914" s="53"/>
      <c r="W18914" s="53"/>
      <c r="X18914" s="53"/>
      <c r="Y18914" s="55"/>
    </row>
    <row r="18915" spans="21:25" x14ac:dyDescent="0.2">
      <c r="U18915" s="55"/>
      <c r="V18915" s="53"/>
      <c r="W18915" s="53"/>
      <c r="X18915" s="53"/>
      <c r="Y18915" s="55"/>
    </row>
    <row r="18916" spans="21:25" x14ac:dyDescent="0.2">
      <c r="U18916" s="55"/>
      <c r="V18916" s="53"/>
      <c r="W18916" s="53"/>
      <c r="X18916" s="53"/>
      <c r="Y18916" s="55"/>
    </row>
    <row r="18917" spans="21:25" x14ac:dyDescent="0.2">
      <c r="U18917" s="55"/>
      <c r="V18917" s="53"/>
      <c r="W18917" s="53"/>
      <c r="X18917" s="53"/>
      <c r="Y18917" s="55"/>
    </row>
    <row r="18918" spans="21:25" x14ac:dyDescent="0.2">
      <c r="U18918" s="55"/>
      <c r="V18918" s="53"/>
      <c r="W18918" s="53"/>
      <c r="X18918" s="53"/>
      <c r="Y18918" s="55"/>
    </row>
    <row r="18919" spans="21:25" x14ac:dyDescent="0.2">
      <c r="U18919" s="55"/>
      <c r="V18919" s="53"/>
      <c r="W18919" s="53"/>
      <c r="X18919" s="53"/>
      <c r="Y18919" s="55"/>
    </row>
    <row r="18920" spans="21:25" x14ac:dyDescent="0.2">
      <c r="U18920" s="55"/>
      <c r="V18920" s="53"/>
      <c r="W18920" s="53"/>
      <c r="X18920" s="53"/>
      <c r="Y18920" s="55"/>
    </row>
    <row r="18921" spans="21:25" x14ac:dyDescent="0.2">
      <c r="U18921" s="55"/>
      <c r="V18921" s="53"/>
      <c r="W18921" s="53"/>
      <c r="X18921" s="53"/>
      <c r="Y18921" s="55"/>
    </row>
    <row r="18922" spans="21:25" x14ac:dyDescent="0.2">
      <c r="U18922" s="55"/>
      <c r="V18922" s="53"/>
      <c r="W18922" s="53"/>
      <c r="X18922" s="53"/>
      <c r="Y18922" s="55"/>
    </row>
    <row r="18923" spans="21:25" x14ac:dyDescent="0.2">
      <c r="U18923" s="55"/>
      <c r="V18923" s="53"/>
      <c r="W18923" s="53"/>
      <c r="X18923" s="53"/>
      <c r="Y18923" s="55"/>
    </row>
    <row r="18924" spans="21:25" x14ac:dyDescent="0.2">
      <c r="U18924" s="55"/>
      <c r="V18924" s="53"/>
      <c r="W18924" s="53"/>
      <c r="X18924" s="53"/>
      <c r="Y18924" s="55"/>
    </row>
    <row r="18925" spans="21:25" x14ac:dyDescent="0.2">
      <c r="U18925" s="55"/>
      <c r="V18925" s="53"/>
      <c r="W18925" s="53"/>
      <c r="X18925" s="53"/>
      <c r="Y18925" s="55"/>
    </row>
    <row r="18926" spans="21:25" x14ac:dyDescent="0.2">
      <c r="U18926" s="55"/>
      <c r="V18926" s="53"/>
      <c r="W18926" s="53"/>
      <c r="X18926" s="53"/>
      <c r="Y18926" s="55"/>
    </row>
    <row r="18927" spans="21:25" x14ac:dyDescent="0.2">
      <c r="U18927" s="55"/>
      <c r="V18927" s="53"/>
      <c r="W18927" s="53"/>
      <c r="X18927" s="53"/>
      <c r="Y18927" s="55"/>
    </row>
    <row r="18928" spans="21:25" x14ac:dyDescent="0.2">
      <c r="U18928" s="55"/>
      <c r="V18928" s="53"/>
      <c r="W18928" s="53"/>
      <c r="X18928" s="53"/>
      <c r="Y18928" s="55"/>
    </row>
    <row r="18929" spans="21:25" x14ac:dyDescent="0.2">
      <c r="U18929" s="55"/>
      <c r="V18929" s="53"/>
      <c r="W18929" s="53"/>
      <c r="X18929" s="53"/>
      <c r="Y18929" s="55"/>
    </row>
    <row r="18930" spans="21:25" x14ac:dyDescent="0.2">
      <c r="U18930" s="55"/>
      <c r="V18930" s="53"/>
      <c r="W18930" s="53"/>
      <c r="X18930" s="53"/>
      <c r="Y18930" s="55"/>
    </row>
    <row r="18931" spans="21:25" x14ac:dyDescent="0.2">
      <c r="U18931" s="55"/>
      <c r="V18931" s="53"/>
      <c r="W18931" s="53"/>
      <c r="X18931" s="53"/>
      <c r="Y18931" s="55"/>
    </row>
    <row r="18932" spans="21:25" x14ac:dyDescent="0.2">
      <c r="U18932" s="55"/>
      <c r="V18932" s="53"/>
      <c r="W18932" s="53"/>
      <c r="X18932" s="53"/>
      <c r="Y18932" s="55"/>
    </row>
    <row r="18933" spans="21:25" x14ac:dyDescent="0.2">
      <c r="U18933" s="55"/>
      <c r="V18933" s="53"/>
      <c r="W18933" s="53"/>
      <c r="X18933" s="53"/>
      <c r="Y18933" s="55"/>
    </row>
    <row r="18934" spans="21:25" x14ac:dyDescent="0.2">
      <c r="U18934" s="55"/>
      <c r="V18934" s="53"/>
      <c r="W18934" s="53"/>
      <c r="X18934" s="53"/>
      <c r="Y18934" s="55"/>
    </row>
    <row r="18935" spans="21:25" x14ac:dyDescent="0.2">
      <c r="U18935" s="55"/>
      <c r="V18935" s="53"/>
      <c r="W18935" s="53"/>
      <c r="X18935" s="53"/>
      <c r="Y18935" s="55"/>
    </row>
    <row r="18936" spans="21:25" x14ac:dyDescent="0.2">
      <c r="U18936" s="55"/>
      <c r="V18936" s="53"/>
      <c r="W18936" s="53"/>
      <c r="X18936" s="53"/>
      <c r="Y18936" s="55"/>
    </row>
    <row r="18937" spans="21:25" x14ac:dyDescent="0.2">
      <c r="U18937" s="55"/>
      <c r="V18937" s="53"/>
      <c r="W18937" s="53"/>
      <c r="X18937" s="53"/>
      <c r="Y18937" s="55"/>
    </row>
    <row r="18938" spans="21:25" x14ac:dyDescent="0.2">
      <c r="U18938" s="55"/>
      <c r="V18938" s="53"/>
      <c r="W18938" s="53"/>
      <c r="X18938" s="53"/>
      <c r="Y18938" s="55"/>
    </row>
    <row r="18939" spans="21:25" x14ac:dyDescent="0.2">
      <c r="U18939" s="55"/>
      <c r="V18939" s="53"/>
      <c r="W18939" s="53"/>
      <c r="X18939" s="53"/>
      <c r="Y18939" s="55"/>
    </row>
    <row r="18940" spans="21:25" x14ac:dyDescent="0.2">
      <c r="U18940" s="55"/>
      <c r="V18940" s="53"/>
      <c r="W18940" s="53"/>
      <c r="X18940" s="53"/>
      <c r="Y18940" s="55"/>
    </row>
    <row r="18941" spans="21:25" x14ac:dyDescent="0.2">
      <c r="U18941" s="55"/>
      <c r="V18941" s="53"/>
      <c r="W18941" s="53"/>
      <c r="X18941" s="53"/>
      <c r="Y18941" s="55"/>
    </row>
    <row r="18942" spans="21:25" x14ac:dyDescent="0.2">
      <c r="U18942" s="55"/>
      <c r="V18942" s="53"/>
      <c r="W18942" s="53"/>
      <c r="X18942" s="53"/>
      <c r="Y18942" s="55"/>
    </row>
    <row r="18943" spans="21:25" x14ac:dyDescent="0.2">
      <c r="U18943" s="55"/>
      <c r="V18943" s="53"/>
      <c r="W18943" s="53"/>
      <c r="X18943" s="53"/>
      <c r="Y18943" s="55"/>
    </row>
    <row r="18944" spans="21:25" x14ac:dyDescent="0.2">
      <c r="U18944" s="55"/>
      <c r="V18944" s="53"/>
      <c r="W18944" s="53"/>
      <c r="X18944" s="53"/>
      <c r="Y18944" s="55"/>
    </row>
    <row r="18945" spans="21:25" x14ac:dyDescent="0.2">
      <c r="U18945" s="55"/>
      <c r="V18945" s="53"/>
      <c r="W18945" s="53"/>
      <c r="X18945" s="53"/>
      <c r="Y18945" s="55"/>
    </row>
    <row r="18946" spans="21:25" x14ac:dyDescent="0.2">
      <c r="U18946" s="55"/>
      <c r="V18946" s="53"/>
      <c r="W18946" s="53"/>
      <c r="X18946" s="53"/>
      <c r="Y18946" s="55"/>
    </row>
    <row r="18947" spans="21:25" x14ac:dyDescent="0.2">
      <c r="U18947" s="55"/>
      <c r="V18947" s="53"/>
      <c r="W18947" s="53"/>
      <c r="X18947" s="53"/>
      <c r="Y18947" s="55"/>
    </row>
    <row r="18948" spans="21:25" x14ac:dyDescent="0.2">
      <c r="U18948" s="55"/>
      <c r="V18948" s="53"/>
      <c r="W18948" s="53"/>
      <c r="X18948" s="53"/>
      <c r="Y18948" s="55"/>
    </row>
    <row r="18949" spans="21:25" x14ac:dyDescent="0.2">
      <c r="U18949" s="55"/>
      <c r="V18949" s="53"/>
      <c r="W18949" s="53"/>
      <c r="X18949" s="53"/>
      <c r="Y18949" s="55"/>
    </row>
    <row r="18950" spans="21:25" x14ac:dyDescent="0.2">
      <c r="U18950" s="55"/>
      <c r="V18950" s="53"/>
      <c r="W18950" s="53"/>
      <c r="X18950" s="53"/>
      <c r="Y18950" s="55"/>
    </row>
    <row r="18951" spans="21:25" x14ac:dyDescent="0.2">
      <c r="U18951" s="55"/>
      <c r="V18951" s="53"/>
      <c r="W18951" s="53"/>
      <c r="X18951" s="53"/>
      <c r="Y18951" s="55"/>
    </row>
    <row r="18952" spans="21:25" x14ac:dyDescent="0.2">
      <c r="U18952" s="55"/>
      <c r="V18952" s="53"/>
      <c r="W18952" s="53"/>
      <c r="X18952" s="53"/>
      <c r="Y18952" s="55"/>
    </row>
    <row r="18953" spans="21:25" x14ac:dyDescent="0.2">
      <c r="U18953" s="55"/>
      <c r="V18953" s="53"/>
      <c r="W18953" s="53"/>
      <c r="X18953" s="53"/>
      <c r="Y18953" s="55"/>
    </row>
    <row r="18954" spans="21:25" x14ac:dyDescent="0.2">
      <c r="U18954" s="55"/>
      <c r="V18954" s="53"/>
      <c r="W18954" s="53"/>
      <c r="X18954" s="53"/>
      <c r="Y18954" s="55"/>
    </row>
    <row r="18955" spans="21:25" x14ac:dyDescent="0.2">
      <c r="U18955" s="55"/>
      <c r="V18955" s="53"/>
      <c r="W18955" s="53"/>
      <c r="X18955" s="53"/>
      <c r="Y18955" s="55"/>
    </row>
    <row r="18956" spans="21:25" x14ac:dyDescent="0.2">
      <c r="U18956" s="55"/>
      <c r="V18956" s="53"/>
      <c r="W18956" s="53"/>
      <c r="X18956" s="53"/>
      <c r="Y18956" s="55"/>
    </row>
    <row r="18957" spans="21:25" x14ac:dyDescent="0.2">
      <c r="U18957" s="55"/>
      <c r="V18957" s="53"/>
      <c r="W18957" s="53"/>
      <c r="X18957" s="53"/>
      <c r="Y18957" s="55"/>
    </row>
    <row r="18958" spans="21:25" x14ac:dyDescent="0.2">
      <c r="U18958" s="55"/>
      <c r="V18958" s="53"/>
      <c r="W18958" s="53"/>
      <c r="X18958" s="53"/>
      <c r="Y18958" s="55"/>
    </row>
    <row r="18959" spans="21:25" x14ac:dyDescent="0.2">
      <c r="U18959" s="55"/>
      <c r="V18959" s="53"/>
      <c r="W18959" s="53"/>
      <c r="X18959" s="53"/>
      <c r="Y18959" s="55"/>
    </row>
    <row r="18960" spans="21:25" x14ac:dyDescent="0.2">
      <c r="U18960" s="55"/>
      <c r="V18960" s="53"/>
      <c r="W18960" s="53"/>
      <c r="X18960" s="53"/>
      <c r="Y18960" s="55"/>
    </row>
    <row r="18961" spans="21:25" x14ac:dyDescent="0.2">
      <c r="U18961" s="55"/>
      <c r="V18961" s="53"/>
      <c r="W18961" s="53"/>
      <c r="X18961" s="53"/>
      <c r="Y18961" s="55"/>
    </row>
    <row r="18962" spans="21:25" x14ac:dyDescent="0.2">
      <c r="U18962" s="55"/>
      <c r="V18962" s="53"/>
      <c r="W18962" s="53"/>
      <c r="X18962" s="53"/>
      <c r="Y18962" s="55"/>
    </row>
    <row r="18963" spans="21:25" x14ac:dyDescent="0.2">
      <c r="U18963" s="55"/>
      <c r="V18963" s="53"/>
      <c r="W18963" s="53"/>
      <c r="X18963" s="53"/>
      <c r="Y18963" s="55"/>
    </row>
    <row r="18964" spans="21:25" x14ac:dyDescent="0.2">
      <c r="U18964" s="55"/>
      <c r="V18964" s="53"/>
      <c r="W18964" s="53"/>
      <c r="X18964" s="53"/>
      <c r="Y18964" s="55"/>
    </row>
    <row r="18965" spans="21:25" x14ac:dyDescent="0.2">
      <c r="U18965" s="55"/>
      <c r="V18965" s="53"/>
      <c r="W18965" s="53"/>
      <c r="X18965" s="53"/>
      <c r="Y18965" s="55"/>
    </row>
    <row r="18966" spans="21:25" x14ac:dyDescent="0.2">
      <c r="U18966" s="55"/>
      <c r="V18966" s="53"/>
      <c r="W18966" s="53"/>
      <c r="X18966" s="53"/>
      <c r="Y18966" s="55"/>
    </row>
    <row r="18967" spans="21:25" x14ac:dyDescent="0.2">
      <c r="U18967" s="55"/>
      <c r="V18967" s="53"/>
      <c r="W18967" s="53"/>
      <c r="X18967" s="53"/>
      <c r="Y18967" s="55"/>
    </row>
    <row r="18968" spans="21:25" x14ac:dyDescent="0.2">
      <c r="U18968" s="55"/>
      <c r="V18968" s="53"/>
      <c r="W18968" s="53"/>
      <c r="X18968" s="53"/>
      <c r="Y18968" s="55"/>
    </row>
    <row r="18969" spans="21:25" x14ac:dyDescent="0.2">
      <c r="U18969" s="55"/>
      <c r="V18969" s="53"/>
      <c r="W18969" s="53"/>
      <c r="X18969" s="53"/>
      <c r="Y18969" s="55"/>
    </row>
    <row r="18970" spans="21:25" x14ac:dyDescent="0.2">
      <c r="U18970" s="55"/>
      <c r="V18970" s="53"/>
      <c r="W18970" s="53"/>
      <c r="X18970" s="53"/>
      <c r="Y18970" s="55"/>
    </row>
    <row r="18971" spans="21:25" x14ac:dyDescent="0.2">
      <c r="U18971" s="55"/>
      <c r="V18971" s="53"/>
      <c r="W18971" s="53"/>
      <c r="X18971" s="53"/>
      <c r="Y18971" s="55"/>
    </row>
    <row r="18972" spans="21:25" x14ac:dyDescent="0.2">
      <c r="U18972" s="55"/>
      <c r="V18972" s="53"/>
      <c r="W18972" s="53"/>
      <c r="X18972" s="53"/>
      <c r="Y18972" s="55"/>
    </row>
    <row r="18973" spans="21:25" x14ac:dyDescent="0.2">
      <c r="U18973" s="55"/>
      <c r="V18973" s="53"/>
      <c r="W18973" s="53"/>
      <c r="X18973" s="53"/>
      <c r="Y18973" s="55"/>
    </row>
    <row r="18974" spans="21:25" x14ac:dyDescent="0.2">
      <c r="U18974" s="55"/>
      <c r="V18974" s="53"/>
      <c r="W18974" s="53"/>
      <c r="X18974" s="53"/>
      <c r="Y18974" s="55"/>
    </row>
    <row r="18975" spans="21:25" x14ac:dyDescent="0.2">
      <c r="U18975" s="55"/>
      <c r="V18975" s="53"/>
      <c r="W18975" s="53"/>
      <c r="X18975" s="53"/>
      <c r="Y18975" s="55"/>
    </row>
    <row r="18976" spans="21:25" x14ac:dyDescent="0.2">
      <c r="U18976" s="55"/>
      <c r="V18976" s="53"/>
      <c r="W18976" s="53"/>
      <c r="X18976" s="53"/>
      <c r="Y18976" s="55"/>
    </row>
    <row r="18977" spans="21:25" x14ac:dyDescent="0.2">
      <c r="U18977" s="55"/>
      <c r="V18977" s="53"/>
      <c r="W18977" s="53"/>
      <c r="X18977" s="53"/>
      <c r="Y18977" s="55"/>
    </row>
    <row r="18978" spans="21:25" x14ac:dyDescent="0.2">
      <c r="U18978" s="55"/>
      <c r="V18978" s="53"/>
      <c r="W18978" s="53"/>
      <c r="X18978" s="53"/>
      <c r="Y18978" s="55"/>
    </row>
    <row r="18979" spans="21:25" x14ac:dyDescent="0.2">
      <c r="U18979" s="55"/>
      <c r="V18979" s="53"/>
      <c r="W18979" s="53"/>
      <c r="X18979" s="53"/>
      <c r="Y18979" s="55"/>
    </row>
    <row r="18980" spans="21:25" x14ac:dyDescent="0.2">
      <c r="U18980" s="55"/>
      <c r="V18980" s="53"/>
      <c r="W18980" s="53"/>
      <c r="X18980" s="53"/>
      <c r="Y18980" s="55"/>
    </row>
    <row r="18981" spans="21:25" x14ac:dyDescent="0.2">
      <c r="U18981" s="55"/>
      <c r="V18981" s="53"/>
      <c r="W18981" s="53"/>
      <c r="X18981" s="53"/>
      <c r="Y18981" s="55"/>
    </row>
    <row r="18982" spans="21:25" x14ac:dyDescent="0.2">
      <c r="U18982" s="55"/>
      <c r="V18982" s="53"/>
      <c r="W18982" s="53"/>
      <c r="X18982" s="53"/>
      <c r="Y18982" s="55"/>
    </row>
    <row r="18983" spans="21:25" x14ac:dyDescent="0.2">
      <c r="U18983" s="55"/>
      <c r="V18983" s="53"/>
      <c r="W18983" s="53"/>
      <c r="X18983" s="53"/>
      <c r="Y18983" s="55"/>
    </row>
    <row r="18984" spans="21:25" x14ac:dyDescent="0.2">
      <c r="U18984" s="55"/>
      <c r="V18984" s="53"/>
      <c r="W18984" s="53"/>
      <c r="X18984" s="53"/>
      <c r="Y18984" s="55"/>
    </row>
    <row r="18985" spans="21:25" x14ac:dyDescent="0.2">
      <c r="U18985" s="55"/>
      <c r="V18985" s="53"/>
      <c r="W18985" s="53"/>
      <c r="X18985" s="53"/>
      <c r="Y18985" s="55"/>
    </row>
    <row r="18986" spans="21:25" x14ac:dyDescent="0.2">
      <c r="U18986" s="55"/>
      <c r="V18986" s="53"/>
      <c r="W18986" s="53"/>
      <c r="X18986" s="53"/>
      <c r="Y18986" s="55"/>
    </row>
    <row r="18987" spans="21:25" x14ac:dyDescent="0.2">
      <c r="U18987" s="55"/>
      <c r="V18987" s="53"/>
      <c r="W18987" s="53"/>
      <c r="X18987" s="53"/>
      <c r="Y18987" s="55"/>
    </row>
    <row r="18988" spans="21:25" x14ac:dyDescent="0.2">
      <c r="U18988" s="55"/>
      <c r="V18988" s="53"/>
      <c r="W18988" s="53"/>
      <c r="X18988" s="53"/>
      <c r="Y18988" s="55"/>
    </row>
    <row r="18989" spans="21:25" x14ac:dyDescent="0.2">
      <c r="U18989" s="55"/>
      <c r="V18989" s="53"/>
      <c r="W18989" s="53"/>
      <c r="X18989" s="53"/>
      <c r="Y18989" s="55"/>
    </row>
    <row r="18990" spans="21:25" x14ac:dyDescent="0.2">
      <c r="U18990" s="55"/>
      <c r="V18990" s="53"/>
      <c r="W18990" s="53"/>
      <c r="X18990" s="53"/>
      <c r="Y18990" s="55"/>
    </row>
    <row r="18991" spans="21:25" x14ac:dyDescent="0.2">
      <c r="U18991" s="55"/>
      <c r="V18991" s="53"/>
      <c r="W18991" s="53"/>
      <c r="X18991" s="53"/>
      <c r="Y18991" s="55"/>
    </row>
    <row r="18992" spans="21:25" x14ac:dyDescent="0.2">
      <c r="U18992" s="55"/>
      <c r="V18992" s="53"/>
      <c r="W18992" s="53"/>
      <c r="X18992" s="53"/>
      <c r="Y18992" s="55"/>
    </row>
    <row r="18993" spans="21:25" x14ac:dyDescent="0.2">
      <c r="U18993" s="55"/>
      <c r="V18993" s="53"/>
      <c r="W18993" s="53"/>
      <c r="X18993" s="53"/>
      <c r="Y18993" s="55"/>
    </row>
    <row r="18994" spans="21:25" x14ac:dyDescent="0.2">
      <c r="U18994" s="55"/>
      <c r="V18994" s="53"/>
      <c r="W18994" s="53"/>
      <c r="X18994" s="53"/>
      <c r="Y18994" s="55"/>
    </row>
    <row r="18995" spans="21:25" x14ac:dyDescent="0.2">
      <c r="U18995" s="55"/>
      <c r="V18995" s="53"/>
      <c r="W18995" s="53"/>
      <c r="X18995" s="53"/>
      <c r="Y18995" s="55"/>
    </row>
    <row r="18996" spans="21:25" x14ac:dyDescent="0.2">
      <c r="U18996" s="55"/>
      <c r="V18996" s="53"/>
      <c r="W18996" s="53"/>
      <c r="X18996" s="53"/>
      <c r="Y18996" s="55"/>
    </row>
    <row r="18997" spans="21:25" x14ac:dyDescent="0.2">
      <c r="U18997" s="55"/>
      <c r="V18997" s="53"/>
      <c r="W18997" s="53"/>
      <c r="X18997" s="53"/>
      <c r="Y18997" s="55"/>
    </row>
    <row r="18998" spans="21:25" x14ac:dyDescent="0.2">
      <c r="U18998" s="55"/>
      <c r="V18998" s="53"/>
      <c r="W18998" s="53"/>
      <c r="X18998" s="53"/>
      <c r="Y18998" s="55"/>
    </row>
    <row r="18999" spans="21:25" x14ac:dyDescent="0.2">
      <c r="U18999" s="55"/>
      <c r="V18999" s="53"/>
      <c r="W18999" s="53"/>
      <c r="X18999" s="53"/>
      <c r="Y18999" s="55"/>
    </row>
    <row r="19000" spans="21:25" x14ac:dyDescent="0.2">
      <c r="U19000" s="55"/>
      <c r="V19000" s="53"/>
      <c r="W19000" s="53"/>
      <c r="X19000" s="53"/>
      <c r="Y19000" s="55"/>
    </row>
    <row r="19001" spans="21:25" x14ac:dyDescent="0.2">
      <c r="U19001" s="55"/>
      <c r="V19001" s="53"/>
      <c r="W19001" s="53"/>
      <c r="X19001" s="53"/>
      <c r="Y19001" s="55"/>
    </row>
    <row r="19002" spans="21:25" x14ac:dyDescent="0.2">
      <c r="U19002" s="55"/>
      <c r="V19002" s="53"/>
      <c r="W19002" s="53"/>
      <c r="X19002" s="53"/>
      <c r="Y19002" s="55"/>
    </row>
    <row r="19003" spans="21:25" x14ac:dyDescent="0.2">
      <c r="U19003" s="55"/>
      <c r="V19003" s="53"/>
      <c r="W19003" s="53"/>
      <c r="X19003" s="53"/>
      <c r="Y19003" s="55"/>
    </row>
    <row r="19004" spans="21:25" x14ac:dyDescent="0.2">
      <c r="U19004" s="55"/>
      <c r="V19004" s="53"/>
      <c r="W19004" s="53"/>
      <c r="X19004" s="53"/>
      <c r="Y19004" s="55"/>
    </row>
    <row r="19005" spans="21:25" x14ac:dyDescent="0.2">
      <c r="U19005" s="55"/>
      <c r="V19005" s="53"/>
      <c r="W19005" s="53"/>
      <c r="X19005" s="53"/>
      <c r="Y19005" s="55"/>
    </row>
    <row r="19006" spans="21:25" x14ac:dyDescent="0.2">
      <c r="U19006" s="55"/>
      <c r="V19006" s="53"/>
      <c r="W19006" s="53"/>
      <c r="X19006" s="53"/>
      <c r="Y19006" s="55"/>
    </row>
    <row r="19007" spans="21:25" x14ac:dyDescent="0.2">
      <c r="U19007" s="55"/>
      <c r="V19007" s="53"/>
      <c r="W19007" s="53"/>
      <c r="X19007" s="53"/>
      <c r="Y19007" s="55"/>
    </row>
    <row r="19008" spans="21:25" x14ac:dyDescent="0.2">
      <c r="U19008" s="55"/>
      <c r="V19008" s="53"/>
      <c r="W19008" s="53"/>
      <c r="X19008" s="53"/>
      <c r="Y19008" s="55"/>
    </row>
    <row r="19009" spans="21:25" x14ac:dyDescent="0.2">
      <c r="U19009" s="55"/>
      <c r="V19009" s="53"/>
      <c r="W19009" s="53"/>
      <c r="X19009" s="53"/>
      <c r="Y19009" s="55"/>
    </row>
    <row r="19010" spans="21:25" x14ac:dyDescent="0.2">
      <c r="U19010" s="55"/>
      <c r="V19010" s="53"/>
      <c r="W19010" s="53"/>
      <c r="X19010" s="53"/>
      <c r="Y19010" s="55"/>
    </row>
    <row r="19011" spans="21:25" x14ac:dyDescent="0.2">
      <c r="U19011" s="55"/>
      <c r="V19011" s="53"/>
      <c r="W19011" s="53"/>
      <c r="X19011" s="53"/>
      <c r="Y19011" s="55"/>
    </row>
    <row r="19012" spans="21:25" x14ac:dyDescent="0.2">
      <c r="U19012" s="55"/>
      <c r="V19012" s="53"/>
      <c r="W19012" s="53"/>
      <c r="X19012" s="53"/>
      <c r="Y19012" s="55"/>
    </row>
    <row r="19013" spans="21:25" x14ac:dyDescent="0.2">
      <c r="U19013" s="55"/>
      <c r="V19013" s="53"/>
      <c r="W19013" s="53"/>
      <c r="X19013" s="53"/>
      <c r="Y19013" s="55"/>
    </row>
    <row r="19014" spans="21:25" x14ac:dyDescent="0.2">
      <c r="U19014" s="55"/>
      <c r="V19014" s="53"/>
      <c r="W19014" s="53"/>
      <c r="X19014" s="53"/>
      <c r="Y19014" s="55"/>
    </row>
    <row r="19015" spans="21:25" x14ac:dyDescent="0.2">
      <c r="U19015" s="55"/>
      <c r="V19015" s="53"/>
      <c r="W19015" s="53"/>
      <c r="X19015" s="53"/>
      <c r="Y19015" s="55"/>
    </row>
    <row r="19016" spans="21:25" x14ac:dyDescent="0.2">
      <c r="U19016" s="55"/>
      <c r="V19016" s="53"/>
      <c r="W19016" s="53"/>
      <c r="X19016" s="53"/>
      <c r="Y19016" s="55"/>
    </row>
    <row r="19017" spans="21:25" x14ac:dyDescent="0.2">
      <c r="U19017" s="55"/>
      <c r="V19017" s="53"/>
      <c r="W19017" s="53"/>
      <c r="X19017" s="53"/>
      <c r="Y19017" s="55"/>
    </row>
    <row r="19018" spans="21:25" x14ac:dyDescent="0.2">
      <c r="U19018" s="55"/>
      <c r="V19018" s="53"/>
      <c r="W19018" s="53"/>
      <c r="X19018" s="53"/>
      <c r="Y19018" s="55"/>
    </row>
    <row r="19019" spans="21:25" x14ac:dyDescent="0.2">
      <c r="U19019" s="55"/>
      <c r="V19019" s="53"/>
      <c r="W19019" s="53"/>
      <c r="X19019" s="53"/>
      <c r="Y19019" s="55"/>
    </row>
    <row r="19020" spans="21:25" x14ac:dyDescent="0.2">
      <c r="U19020" s="55"/>
      <c r="V19020" s="53"/>
      <c r="W19020" s="53"/>
      <c r="X19020" s="53"/>
      <c r="Y19020" s="55"/>
    </row>
    <row r="19021" spans="21:25" x14ac:dyDescent="0.2">
      <c r="U19021" s="55"/>
      <c r="V19021" s="53"/>
      <c r="W19021" s="53"/>
      <c r="X19021" s="53"/>
      <c r="Y19021" s="55"/>
    </row>
    <row r="19022" spans="21:25" x14ac:dyDescent="0.2">
      <c r="U19022" s="55"/>
      <c r="V19022" s="53"/>
      <c r="W19022" s="53"/>
      <c r="X19022" s="53"/>
      <c r="Y19022" s="55"/>
    </row>
    <row r="19023" spans="21:25" x14ac:dyDescent="0.2">
      <c r="U19023" s="55"/>
      <c r="V19023" s="53"/>
      <c r="W19023" s="53"/>
      <c r="X19023" s="53"/>
      <c r="Y19023" s="55"/>
    </row>
    <row r="19024" spans="21:25" x14ac:dyDescent="0.2">
      <c r="U19024" s="55"/>
      <c r="V19024" s="53"/>
      <c r="W19024" s="53"/>
      <c r="X19024" s="53"/>
      <c r="Y19024" s="55"/>
    </row>
    <row r="19025" spans="21:25" x14ac:dyDescent="0.2">
      <c r="U19025" s="55"/>
      <c r="V19025" s="53"/>
      <c r="W19025" s="53"/>
      <c r="X19025" s="53"/>
      <c r="Y19025" s="55"/>
    </row>
    <row r="19026" spans="21:25" x14ac:dyDescent="0.2">
      <c r="U19026" s="55"/>
      <c r="V19026" s="53"/>
      <c r="W19026" s="53"/>
      <c r="X19026" s="53"/>
      <c r="Y19026" s="55"/>
    </row>
    <row r="19027" spans="21:25" x14ac:dyDescent="0.2">
      <c r="U19027" s="55"/>
      <c r="V19027" s="53"/>
      <c r="W19027" s="53"/>
      <c r="X19027" s="53"/>
      <c r="Y19027" s="55"/>
    </row>
    <row r="19028" spans="21:25" x14ac:dyDescent="0.2">
      <c r="U19028" s="55"/>
      <c r="V19028" s="53"/>
      <c r="W19028" s="53"/>
      <c r="X19028" s="53"/>
      <c r="Y19028" s="55"/>
    </row>
    <row r="19029" spans="21:25" x14ac:dyDescent="0.2">
      <c r="U19029" s="55"/>
      <c r="V19029" s="53"/>
      <c r="W19029" s="53"/>
      <c r="X19029" s="53"/>
      <c r="Y19029" s="55"/>
    </row>
    <row r="19030" spans="21:25" x14ac:dyDescent="0.2">
      <c r="U19030" s="55"/>
      <c r="V19030" s="53"/>
      <c r="W19030" s="53"/>
      <c r="X19030" s="53"/>
      <c r="Y19030" s="55"/>
    </row>
    <row r="19031" spans="21:25" x14ac:dyDescent="0.2">
      <c r="U19031" s="55"/>
      <c r="V19031" s="53"/>
      <c r="W19031" s="53"/>
      <c r="X19031" s="53"/>
      <c r="Y19031" s="55"/>
    </row>
    <row r="19032" spans="21:25" x14ac:dyDescent="0.2">
      <c r="U19032" s="55"/>
      <c r="V19032" s="53"/>
      <c r="W19032" s="53"/>
      <c r="X19032" s="53"/>
      <c r="Y19032" s="55"/>
    </row>
    <row r="19033" spans="21:25" x14ac:dyDescent="0.2">
      <c r="U19033" s="55"/>
      <c r="V19033" s="53"/>
      <c r="W19033" s="53"/>
      <c r="X19033" s="53"/>
      <c r="Y19033" s="55"/>
    </row>
    <row r="19034" spans="21:25" x14ac:dyDescent="0.2">
      <c r="U19034" s="55"/>
      <c r="V19034" s="53"/>
      <c r="W19034" s="53"/>
      <c r="X19034" s="53"/>
      <c r="Y19034" s="55"/>
    </row>
    <row r="19035" spans="21:25" x14ac:dyDescent="0.2">
      <c r="U19035" s="55"/>
      <c r="V19035" s="53"/>
      <c r="W19035" s="53"/>
      <c r="X19035" s="53"/>
      <c r="Y19035" s="55"/>
    </row>
    <row r="19036" spans="21:25" x14ac:dyDescent="0.2">
      <c r="U19036" s="55"/>
      <c r="V19036" s="53"/>
      <c r="W19036" s="53"/>
      <c r="X19036" s="53"/>
      <c r="Y19036" s="55"/>
    </row>
    <row r="19037" spans="21:25" x14ac:dyDescent="0.2">
      <c r="U19037" s="55"/>
      <c r="V19037" s="53"/>
      <c r="W19037" s="53"/>
      <c r="X19037" s="53"/>
      <c r="Y19037" s="55"/>
    </row>
    <row r="19038" spans="21:25" x14ac:dyDescent="0.2">
      <c r="U19038" s="55"/>
      <c r="V19038" s="53"/>
      <c r="W19038" s="53"/>
      <c r="X19038" s="53"/>
      <c r="Y19038" s="55"/>
    </row>
    <row r="19039" spans="21:25" x14ac:dyDescent="0.2">
      <c r="U19039" s="55"/>
      <c r="V19039" s="53"/>
      <c r="W19039" s="53"/>
      <c r="X19039" s="53"/>
      <c r="Y19039" s="55"/>
    </row>
    <row r="19040" spans="21:25" x14ac:dyDescent="0.2">
      <c r="U19040" s="55"/>
      <c r="V19040" s="53"/>
      <c r="W19040" s="53"/>
      <c r="X19040" s="53"/>
      <c r="Y19040" s="55"/>
    </row>
    <row r="19041" spans="21:25" x14ac:dyDescent="0.2">
      <c r="U19041" s="55"/>
      <c r="V19041" s="53"/>
      <c r="W19041" s="53"/>
      <c r="X19041" s="53"/>
      <c r="Y19041" s="55"/>
    </row>
    <row r="19042" spans="21:25" x14ac:dyDescent="0.2">
      <c r="U19042" s="55"/>
      <c r="V19042" s="53"/>
      <c r="W19042" s="53"/>
      <c r="X19042" s="53"/>
      <c r="Y19042" s="55"/>
    </row>
    <row r="19043" spans="21:25" x14ac:dyDescent="0.2">
      <c r="U19043" s="55"/>
      <c r="V19043" s="53"/>
      <c r="W19043" s="53"/>
      <c r="X19043" s="53"/>
      <c r="Y19043" s="55"/>
    </row>
    <row r="19044" spans="21:25" x14ac:dyDescent="0.2">
      <c r="U19044" s="55"/>
      <c r="V19044" s="53"/>
      <c r="W19044" s="53"/>
      <c r="X19044" s="53"/>
      <c r="Y19044" s="55"/>
    </row>
    <row r="19045" spans="21:25" x14ac:dyDescent="0.2">
      <c r="U19045" s="55"/>
      <c r="V19045" s="53"/>
      <c r="W19045" s="53"/>
      <c r="X19045" s="53"/>
      <c r="Y19045" s="55"/>
    </row>
    <row r="19046" spans="21:25" x14ac:dyDescent="0.2">
      <c r="U19046" s="55"/>
      <c r="V19046" s="53"/>
      <c r="W19046" s="53"/>
      <c r="X19046" s="53"/>
      <c r="Y19046" s="55"/>
    </row>
    <row r="19047" spans="21:25" x14ac:dyDescent="0.2">
      <c r="U19047" s="55"/>
      <c r="V19047" s="53"/>
      <c r="W19047" s="53"/>
      <c r="X19047" s="53"/>
      <c r="Y19047" s="55"/>
    </row>
    <row r="19048" spans="21:25" x14ac:dyDescent="0.2">
      <c r="U19048" s="55"/>
      <c r="V19048" s="53"/>
      <c r="W19048" s="53"/>
      <c r="X19048" s="53"/>
      <c r="Y19048" s="55"/>
    </row>
    <row r="19049" spans="21:25" x14ac:dyDescent="0.2">
      <c r="U19049" s="55"/>
      <c r="V19049" s="53"/>
      <c r="W19049" s="53"/>
      <c r="X19049" s="53"/>
      <c r="Y19049" s="55"/>
    </row>
    <row r="19050" spans="21:25" x14ac:dyDescent="0.2">
      <c r="U19050" s="55"/>
      <c r="V19050" s="53"/>
      <c r="W19050" s="53"/>
      <c r="X19050" s="53"/>
      <c r="Y19050" s="55"/>
    </row>
    <row r="19051" spans="21:25" x14ac:dyDescent="0.2">
      <c r="U19051" s="55"/>
      <c r="V19051" s="53"/>
      <c r="W19051" s="53"/>
      <c r="X19051" s="53"/>
      <c r="Y19051" s="55"/>
    </row>
    <row r="19052" spans="21:25" x14ac:dyDescent="0.2">
      <c r="U19052" s="55"/>
      <c r="V19052" s="53"/>
      <c r="W19052" s="53"/>
      <c r="X19052" s="53"/>
      <c r="Y19052" s="55"/>
    </row>
    <row r="19053" spans="21:25" x14ac:dyDescent="0.2">
      <c r="U19053" s="55"/>
      <c r="V19053" s="53"/>
      <c r="W19053" s="53"/>
      <c r="X19053" s="53"/>
      <c r="Y19053" s="55"/>
    </row>
    <row r="19054" spans="21:25" x14ac:dyDescent="0.2">
      <c r="U19054" s="55"/>
      <c r="V19054" s="53"/>
      <c r="W19054" s="53"/>
      <c r="X19054" s="53"/>
      <c r="Y19054" s="55"/>
    </row>
    <row r="19055" spans="21:25" x14ac:dyDescent="0.2">
      <c r="U19055" s="55"/>
      <c r="V19055" s="53"/>
      <c r="W19055" s="53"/>
      <c r="X19055" s="53"/>
      <c r="Y19055" s="55"/>
    </row>
    <row r="19056" spans="21:25" x14ac:dyDescent="0.2">
      <c r="U19056" s="55"/>
      <c r="V19056" s="53"/>
      <c r="W19056" s="53"/>
      <c r="X19056" s="53"/>
      <c r="Y19056" s="55"/>
    </row>
    <row r="19057" spans="21:25" x14ac:dyDescent="0.2">
      <c r="U19057" s="55"/>
      <c r="V19057" s="53"/>
      <c r="W19057" s="53"/>
      <c r="X19057" s="53"/>
      <c r="Y19057" s="55"/>
    </row>
    <row r="19058" spans="21:25" x14ac:dyDescent="0.2">
      <c r="U19058" s="55"/>
      <c r="V19058" s="53"/>
      <c r="W19058" s="53"/>
      <c r="X19058" s="53"/>
      <c r="Y19058" s="55"/>
    </row>
    <row r="19059" spans="21:25" x14ac:dyDescent="0.2">
      <c r="U19059" s="55"/>
      <c r="V19059" s="53"/>
      <c r="W19059" s="53"/>
      <c r="X19059" s="53"/>
      <c r="Y19059" s="55"/>
    </row>
    <row r="19060" spans="21:25" x14ac:dyDescent="0.2">
      <c r="U19060" s="55"/>
      <c r="V19060" s="53"/>
      <c r="W19060" s="53"/>
      <c r="X19060" s="53"/>
      <c r="Y19060" s="55"/>
    </row>
    <row r="19061" spans="21:25" x14ac:dyDescent="0.2">
      <c r="U19061" s="55"/>
      <c r="V19061" s="53"/>
      <c r="W19061" s="53"/>
      <c r="X19061" s="53"/>
      <c r="Y19061" s="55"/>
    </row>
    <row r="19062" spans="21:25" x14ac:dyDescent="0.2">
      <c r="U19062" s="55"/>
      <c r="V19062" s="53"/>
      <c r="W19062" s="53"/>
      <c r="X19062" s="53"/>
      <c r="Y19062" s="55"/>
    </row>
    <row r="19063" spans="21:25" x14ac:dyDescent="0.2">
      <c r="U19063" s="55"/>
      <c r="V19063" s="53"/>
      <c r="W19063" s="53"/>
      <c r="X19063" s="53"/>
      <c r="Y19063" s="55"/>
    </row>
    <row r="19064" spans="21:25" x14ac:dyDescent="0.2">
      <c r="U19064" s="55"/>
      <c r="V19064" s="53"/>
      <c r="W19064" s="53"/>
      <c r="X19064" s="53"/>
      <c r="Y19064" s="55"/>
    </row>
    <row r="19065" spans="21:25" x14ac:dyDescent="0.2">
      <c r="U19065" s="55"/>
      <c r="V19065" s="53"/>
      <c r="W19065" s="53"/>
      <c r="X19065" s="53"/>
      <c r="Y19065" s="55"/>
    </row>
    <row r="19066" spans="21:25" x14ac:dyDescent="0.2">
      <c r="U19066" s="55"/>
      <c r="V19066" s="53"/>
      <c r="W19066" s="53"/>
      <c r="X19066" s="53"/>
      <c r="Y19066" s="55"/>
    </row>
    <row r="19067" spans="21:25" x14ac:dyDescent="0.2">
      <c r="U19067" s="55"/>
      <c r="V19067" s="53"/>
      <c r="W19067" s="53"/>
      <c r="X19067" s="53"/>
      <c r="Y19067" s="55"/>
    </row>
    <row r="19068" spans="21:25" x14ac:dyDescent="0.2">
      <c r="U19068" s="55"/>
      <c r="V19068" s="53"/>
      <c r="W19068" s="53"/>
      <c r="X19068" s="53"/>
      <c r="Y19068" s="55"/>
    </row>
    <row r="19069" spans="21:25" x14ac:dyDescent="0.2">
      <c r="U19069" s="55"/>
      <c r="V19069" s="53"/>
      <c r="W19069" s="53"/>
      <c r="X19069" s="53"/>
      <c r="Y19069" s="55"/>
    </row>
    <row r="19070" spans="21:25" x14ac:dyDescent="0.2">
      <c r="U19070" s="55"/>
      <c r="V19070" s="53"/>
      <c r="W19070" s="53"/>
      <c r="X19070" s="53"/>
      <c r="Y19070" s="55"/>
    </row>
    <row r="19071" spans="21:25" x14ac:dyDescent="0.2">
      <c r="U19071" s="55"/>
      <c r="V19071" s="53"/>
      <c r="W19071" s="53"/>
      <c r="X19071" s="53"/>
      <c r="Y19071" s="55"/>
    </row>
    <row r="19072" spans="21:25" x14ac:dyDescent="0.2">
      <c r="U19072" s="55"/>
      <c r="V19072" s="53"/>
      <c r="W19072" s="53"/>
      <c r="X19072" s="53"/>
      <c r="Y19072" s="55"/>
    </row>
    <row r="19073" spans="21:25" x14ac:dyDescent="0.2">
      <c r="U19073" s="55"/>
      <c r="V19073" s="53"/>
      <c r="W19073" s="53"/>
      <c r="X19073" s="53"/>
      <c r="Y19073" s="55"/>
    </row>
    <row r="19074" spans="21:25" x14ac:dyDescent="0.2">
      <c r="U19074" s="55"/>
      <c r="V19074" s="53"/>
      <c r="W19074" s="53"/>
      <c r="X19074" s="53"/>
      <c r="Y19074" s="55"/>
    </row>
    <row r="19075" spans="21:25" x14ac:dyDescent="0.2">
      <c r="U19075" s="55"/>
      <c r="V19075" s="53"/>
      <c r="W19075" s="53"/>
      <c r="X19075" s="53"/>
      <c r="Y19075" s="55"/>
    </row>
    <row r="19076" spans="21:25" x14ac:dyDescent="0.2">
      <c r="U19076" s="55"/>
      <c r="V19076" s="53"/>
      <c r="W19076" s="53"/>
      <c r="X19076" s="53"/>
      <c r="Y19076" s="55"/>
    </row>
    <row r="19077" spans="21:25" x14ac:dyDescent="0.2">
      <c r="U19077" s="55"/>
      <c r="V19077" s="53"/>
      <c r="W19077" s="53"/>
      <c r="X19077" s="53"/>
      <c r="Y19077" s="55"/>
    </row>
    <row r="19078" spans="21:25" x14ac:dyDescent="0.2">
      <c r="U19078" s="55"/>
      <c r="V19078" s="53"/>
      <c r="W19078" s="53"/>
      <c r="X19078" s="53"/>
      <c r="Y19078" s="55"/>
    </row>
    <row r="19079" spans="21:25" x14ac:dyDescent="0.2">
      <c r="U19079" s="55"/>
      <c r="V19079" s="53"/>
      <c r="W19079" s="53"/>
      <c r="X19079" s="53"/>
      <c r="Y19079" s="55"/>
    </row>
    <row r="19080" spans="21:25" x14ac:dyDescent="0.2">
      <c r="U19080" s="55"/>
      <c r="V19080" s="53"/>
      <c r="W19080" s="53"/>
      <c r="X19080" s="53"/>
      <c r="Y19080" s="55"/>
    </row>
    <row r="19081" spans="21:25" x14ac:dyDescent="0.2">
      <c r="U19081" s="55"/>
      <c r="V19081" s="53"/>
      <c r="W19081" s="53"/>
      <c r="X19081" s="53"/>
      <c r="Y19081" s="55"/>
    </row>
    <row r="19082" spans="21:25" x14ac:dyDescent="0.2">
      <c r="U19082" s="55"/>
      <c r="V19082" s="53"/>
      <c r="W19082" s="53"/>
      <c r="X19082" s="53"/>
      <c r="Y19082" s="55"/>
    </row>
    <row r="19083" spans="21:25" x14ac:dyDescent="0.2">
      <c r="U19083" s="55"/>
      <c r="V19083" s="53"/>
      <c r="W19083" s="53"/>
      <c r="X19083" s="53"/>
      <c r="Y19083" s="55"/>
    </row>
    <row r="19084" spans="21:25" x14ac:dyDescent="0.2">
      <c r="U19084" s="55"/>
      <c r="V19084" s="53"/>
      <c r="W19084" s="53"/>
      <c r="X19084" s="53"/>
      <c r="Y19084" s="55"/>
    </row>
    <row r="19085" spans="21:25" x14ac:dyDescent="0.2">
      <c r="U19085" s="55"/>
      <c r="V19085" s="53"/>
      <c r="W19085" s="53"/>
      <c r="X19085" s="53"/>
      <c r="Y19085" s="55"/>
    </row>
    <row r="19086" spans="21:25" x14ac:dyDescent="0.2">
      <c r="U19086" s="55"/>
      <c r="V19086" s="53"/>
      <c r="W19086" s="53"/>
      <c r="X19086" s="53"/>
      <c r="Y19086" s="55"/>
    </row>
    <row r="19087" spans="21:25" x14ac:dyDescent="0.2">
      <c r="U19087" s="55"/>
      <c r="V19087" s="53"/>
      <c r="W19087" s="53"/>
      <c r="X19087" s="53"/>
      <c r="Y19087" s="55"/>
    </row>
    <row r="19088" spans="21:25" x14ac:dyDescent="0.2">
      <c r="U19088" s="55"/>
      <c r="V19088" s="53"/>
      <c r="W19088" s="53"/>
      <c r="X19088" s="53"/>
      <c r="Y19088" s="55"/>
    </row>
    <row r="19089" spans="21:25" x14ac:dyDescent="0.2">
      <c r="U19089" s="55"/>
      <c r="V19089" s="53"/>
      <c r="W19089" s="53"/>
      <c r="X19089" s="53"/>
      <c r="Y19089" s="55"/>
    </row>
    <row r="19090" spans="21:25" x14ac:dyDescent="0.2">
      <c r="U19090" s="55"/>
      <c r="V19090" s="53"/>
      <c r="W19090" s="53"/>
      <c r="X19090" s="53"/>
      <c r="Y19090" s="55"/>
    </row>
    <row r="19091" spans="21:25" x14ac:dyDescent="0.2">
      <c r="U19091" s="55"/>
      <c r="V19091" s="53"/>
      <c r="W19091" s="53"/>
      <c r="X19091" s="53"/>
      <c r="Y19091" s="55"/>
    </row>
    <row r="19092" spans="21:25" x14ac:dyDescent="0.2">
      <c r="U19092" s="55"/>
      <c r="V19092" s="53"/>
      <c r="W19092" s="53"/>
      <c r="X19092" s="53"/>
      <c r="Y19092" s="55"/>
    </row>
    <row r="19093" spans="21:25" x14ac:dyDescent="0.2">
      <c r="U19093" s="55"/>
      <c r="V19093" s="53"/>
      <c r="W19093" s="53"/>
      <c r="X19093" s="53"/>
      <c r="Y19093" s="55"/>
    </row>
    <row r="19094" spans="21:25" x14ac:dyDescent="0.2">
      <c r="U19094" s="55"/>
      <c r="V19094" s="53"/>
      <c r="W19094" s="53"/>
      <c r="X19094" s="53"/>
      <c r="Y19094" s="55"/>
    </row>
    <row r="19095" spans="21:25" x14ac:dyDescent="0.2">
      <c r="U19095" s="55"/>
      <c r="V19095" s="53"/>
      <c r="W19095" s="53"/>
      <c r="X19095" s="53"/>
      <c r="Y19095" s="55"/>
    </row>
    <row r="19096" spans="21:25" x14ac:dyDescent="0.2">
      <c r="U19096" s="55"/>
      <c r="V19096" s="53"/>
      <c r="W19096" s="53"/>
      <c r="X19096" s="53"/>
      <c r="Y19096" s="55"/>
    </row>
    <row r="19097" spans="21:25" x14ac:dyDescent="0.2">
      <c r="U19097" s="55"/>
      <c r="V19097" s="53"/>
      <c r="W19097" s="53"/>
      <c r="X19097" s="53"/>
      <c r="Y19097" s="55"/>
    </row>
    <row r="19098" spans="21:25" x14ac:dyDescent="0.2">
      <c r="U19098" s="55"/>
      <c r="V19098" s="53"/>
      <c r="W19098" s="53"/>
      <c r="X19098" s="53"/>
      <c r="Y19098" s="55"/>
    </row>
    <row r="19099" spans="21:25" x14ac:dyDescent="0.2">
      <c r="U19099" s="55"/>
      <c r="V19099" s="53"/>
      <c r="W19099" s="53"/>
      <c r="X19099" s="53"/>
      <c r="Y19099" s="55"/>
    </row>
    <row r="19100" spans="21:25" x14ac:dyDescent="0.2">
      <c r="U19100" s="55"/>
      <c r="V19100" s="53"/>
      <c r="W19100" s="53"/>
      <c r="X19100" s="53"/>
      <c r="Y19100" s="55"/>
    </row>
    <row r="19101" spans="21:25" x14ac:dyDescent="0.2">
      <c r="U19101" s="55"/>
      <c r="V19101" s="53"/>
      <c r="W19101" s="53"/>
      <c r="X19101" s="53"/>
      <c r="Y19101" s="55"/>
    </row>
    <row r="19102" spans="21:25" x14ac:dyDescent="0.2">
      <c r="U19102" s="55"/>
      <c r="V19102" s="53"/>
      <c r="W19102" s="53"/>
      <c r="X19102" s="53"/>
      <c r="Y19102" s="55"/>
    </row>
    <row r="19103" spans="21:25" x14ac:dyDescent="0.2">
      <c r="U19103" s="55"/>
      <c r="V19103" s="53"/>
      <c r="W19103" s="53"/>
      <c r="X19103" s="53"/>
      <c r="Y19103" s="55"/>
    </row>
    <row r="19104" spans="21:25" x14ac:dyDescent="0.2">
      <c r="U19104" s="55"/>
      <c r="V19104" s="53"/>
      <c r="W19104" s="53"/>
      <c r="X19104" s="53"/>
      <c r="Y19104" s="55"/>
    </row>
    <row r="19105" spans="21:25" x14ac:dyDescent="0.2">
      <c r="U19105" s="55"/>
      <c r="V19105" s="53"/>
      <c r="W19105" s="53"/>
      <c r="X19105" s="53"/>
      <c r="Y19105" s="55"/>
    </row>
    <row r="19106" spans="21:25" x14ac:dyDescent="0.2">
      <c r="U19106" s="55"/>
      <c r="V19106" s="53"/>
      <c r="W19106" s="53"/>
      <c r="X19106" s="53"/>
      <c r="Y19106" s="55"/>
    </row>
    <row r="19107" spans="21:25" x14ac:dyDescent="0.2">
      <c r="U19107" s="55"/>
      <c r="V19107" s="53"/>
      <c r="W19107" s="53"/>
      <c r="X19107" s="53"/>
      <c r="Y19107" s="55"/>
    </row>
    <row r="19108" spans="21:25" x14ac:dyDescent="0.2">
      <c r="U19108" s="55"/>
      <c r="V19108" s="53"/>
      <c r="W19108" s="53"/>
      <c r="X19108" s="53"/>
      <c r="Y19108" s="55"/>
    </row>
    <row r="19109" spans="21:25" x14ac:dyDescent="0.2">
      <c r="U19109" s="55"/>
      <c r="V19109" s="53"/>
      <c r="W19109" s="53"/>
      <c r="X19109" s="53"/>
      <c r="Y19109" s="55"/>
    </row>
    <row r="19110" spans="21:25" x14ac:dyDescent="0.2">
      <c r="U19110" s="55"/>
      <c r="V19110" s="53"/>
      <c r="W19110" s="53"/>
      <c r="X19110" s="53"/>
      <c r="Y19110" s="55"/>
    </row>
    <row r="19111" spans="21:25" x14ac:dyDescent="0.2">
      <c r="U19111" s="55"/>
      <c r="V19111" s="53"/>
      <c r="W19111" s="53"/>
      <c r="X19111" s="53"/>
      <c r="Y19111" s="55"/>
    </row>
    <row r="19112" spans="21:25" x14ac:dyDescent="0.2">
      <c r="U19112" s="55"/>
      <c r="V19112" s="53"/>
      <c r="W19112" s="53"/>
      <c r="X19112" s="53"/>
      <c r="Y19112" s="55"/>
    </row>
    <row r="19113" spans="21:25" x14ac:dyDescent="0.2">
      <c r="U19113" s="55"/>
      <c r="V19113" s="53"/>
      <c r="W19113" s="53"/>
      <c r="X19113" s="53"/>
      <c r="Y19113" s="55"/>
    </row>
    <row r="19114" spans="21:25" x14ac:dyDescent="0.2">
      <c r="U19114" s="55"/>
      <c r="V19114" s="53"/>
      <c r="W19114" s="53"/>
      <c r="X19114" s="53"/>
      <c r="Y19114" s="55"/>
    </row>
    <row r="19115" spans="21:25" x14ac:dyDescent="0.2">
      <c r="U19115" s="55"/>
      <c r="V19115" s="53"/>
      <c r="W19115" s="53"/>
      <c r="X19115" s="53"/>
      <c r="Y19115" s="55"/>
    </row>
    <row r="19116" spans="21:25" x14ac:dyDescent="0.2">
      <c r="U19116" s="55"/>
      <c r="V19116" s="53"/>
      <c r="W19116" s="53"/>
      <c r="X19116" s="53"/>
      <c r="Y19116" s="55"/>
    </row>
    <row r="19117" spans="21:25" x14ac:dyDescent="0.2">
      <c r="U19117" s="55"/>
      <c r="V19117" s="53"/>
      <c r="W19117" s="53"/>
      <c r="X19117" s="53"/>
      <c r="Y19117" s="55"/>
    </row>
    <row r="19118" spans="21:25" x14ac:dyDescent="0.2">
      <c r="U19118" s="55"/>
      <c r="V19118" s="53"/>
      <c r="W19118" s="53"/>
      <c r="X19118" s="53"/>
      <c r="Y19118" s="55"/>
    </row>
    <row r="19119" spans="21:25" x14ac:dyDescent="0.2">
      <c r="U19119" s="55"/>
      <c r="V19119" s="53"/>
      <c r="W19119" s="53"/>
      <c r="X19119" s="53"/>
      <c r="Y19119" s="55"/>
    </row>
    <row r="19120" spans="21:25" x14ac:dyDescent="0.2">
      <c r="U19120" s="55"/>
      <c r="V19120" s="53"/>
      <c r="W19120" s="53"/>
      <c r="X19120" s="53"/>
      <c r="Y19120" s="55"/>
    </row>
    <row r="19121" spans="21:25" x14ac:dyDescent="0.2">
      <c r="U19121" s="55"/>
      <c r="V19121" s="53"/>
      <c r="W19121" s="53"/>
      <c r="X19121" s="53"/>
      <c r="Y19121" s="55"/>
    </row>
    <row r="19122" spans="21:25" x14ac:dyDescent="0.2">
      <c r="U19122" s="55"/>
      <c r="V19122" s="53"/>
      <c r="W19122" s="53"/>
      <c r="X19122" s="53"/>
      <c r="Y19122" s="55"/>
    </row>
    <row r="19123" spans="21:25" x14ac:dyDescent="0.2">
      <c r="U19123" s="55"/>
      <c r="V19123" s="53"/>
      <c r="W19123" s="53"/>
      <c r="X19123" s="53"/>
      <c r="Y19123" s="55"/>
    </row>
    <row r="19124" spans="21:25" x14ac:dyDescent="0.2">
      <c r="U19124" s="55"/>
      <c r="V19124" s="53"/>
      <c r="W19124" s="53"/>
      <c r="X19124" s="53"/>
      <c r="Y19124" s="55"/>
    </row>
    <row r="19125" spans="21:25" x14ac:dyDescent="0.2">
      <c r="U19125" s="55"/>
      <c r="V19125" s="53"/>
      <c r="W19125" s="53"/>
      <c r="X19125" s="53"/>
      <c r="Y19125" s="55"/>
    </row>
    <row r="19126" spans="21:25" x14ac:dyDescent="0.2">
      <c r="U19126" s="55"/>
      <c r="V19126" s="53"/>
      <c r="W19126" s="53"/>
      <c r="X19126" s="53"/>
      <c r="Y19126" s="55"/>
    </row>
    <row r="19127" spans="21:25" x14ac:dyDescent="0.2">
      <c r="U19127" s="55"/>
      <c r="V19127" s="53"/>
      <c r="W19127" s="53"/>
      <c r="X19127" s="53"/>
      <c r="Y19127" s="55"/>
    </row>
    <row r="19128" spans="21:25" x14ac:dyDescent="0.2">
      <c r="U19128" s="55"/>
      <c r="V19128" s="53"/>
      <c r="W19128" s="53"/>
      <c r="X19128" s="53"/>
      <c r="Y19128" s="55"/>
    </row>
    <row r="19129" spans="21:25" x14ac:dyDescent="0.2">
      <c r="U19129" s="55"/>
      <c r="V19129" s="53"/>
      <c r="W19129" s="53"/>
      <c r="X19129" s="53"/>
      <c r="Y19129" s="55"/>
    </row>
    <row r="19130" spans="21:25" x14ac:dyDescent="0.2">
      <c r="U19130" s="55"/>
      <c r="V19130" s="53"/>
      <c r="W19130" s="53"/>
      <c r="X19130" s="53"/>
      <c r="Y19130" s="55"/>
    </row>
    <row r="19131" spans="21:25" x14ac:dyDescent="0.2">
      <c r="U19131" s="55"/>
      <c r="V19131" s="53"/>
      <c r="W19131" s="53"/>
      <c r="X19131" s="53"/>
      <c r="Y19131" s="55"/>
    </row>
    <row r="19132" spans="21:25" x14ac:dyDescent="0.2">
      <c r="U19132" s="55"/>
      <c r="V19132" s="53"/>
      <c r="W19132" s="53"/>
      <c r="X19132" s="53"/>
      <c r="Y19132" s="55"/>
    </row>
    <row r="19133" spans="21:25" x14ac:dyDescent="0.2">
      <c r="U19133" s="55"/>
      <c r="V19133" s="53"/>
      <c r="W19133" s="53"/>
      <c r="X19133" s="53"/>
      <c r="Y19133" s="55"/>
    </row>
    <row r="19134" spans="21:25" x14ac:dyDescent="0.2">
      <c r="U19134" s="55"/>
      <c r="V19134" s="53"/>
      <c r="W19134" s="53"/>
      <c r="X19134" s="53"/>
      <c r="Y19134" s="55"/>
    </row>
    <row r="19135" spans="21:25" x14ac:dyDescent="0.2">
      <c r="U19135" s="55"/>
      <c r="V19135" s="53"/>
      <c r="W19135" s="53"/>
      <c r="X19135" s="53"/>
      <c r="Y19135" s="55"/>
    </row>
    <row r="19136" spans="21:25" x14ac:dyDescent="0.2">
      <c r="U19136" s="55"/>
      <c r="V19136" s="53"/>
      <c r="W19136" s="53"/>
      <c r="X19136" s="53"/>
      <c r="Y19136" s="55"/>
    </row>
    <row r="19137" spans="21:25" x14ac:dyDescent="0.2">
      <c r="U19137" s="55"/>
      <c r="V19137" s="53"/>
      <c r="W19137" s="53"/>
      <c r="X19137" s="53"/>
      <c r="Y19137" s="55"/>
    </row>
    <row r="19138" spans="21:25" x14ac:dyDescent="0.2">
      <c r="U19138" s="55"/>
      <c r="V19138" s="53"/>
      <c r="W19138" s="53"/>
      <c r="X19138" s="53"/>
      <c r="Y19138" s="55"/>
    </row>
    <row r="19139" spans="21:25" x14ac:dyDescent="0.2">
      <c r="U19139" s="55"/>
      <c r="V19139" s="53"/>
      <c r="W19139" s="53"/>
      <c r="X19139" s="53"/>
      <c r="Y19139" s="55"/>
    </row>
    <row r="19140" spans="21:25" x14ac:dyDescent="0.2">
      <c r="U19140" s="55"/>
      <c r="V19140" s="53"/>
      <c r="W19140" s="53"/>
      <c r="X19140" s="53"/>
      <c r="Y19140" s="55"/>
    </row>
    <row r="19141" spans="21:25" x14ac:dyDescent="0.2">
      <c r="U19141" s="55"/>
      <c r="V19141" s="53"/>
      <c r="W19141" s="53"/>
      <c r="X19141" s="53"/>
      <c r="Y19141" s="55"/>
    </row>
    <row r="19142" spans="21:25" x14ac:dyDescent="0.2">
      <c r="U19142" s="55"/>
      <c r="V19142" s="53"/>
      <c r="W19142" s="53"/>
      <c r="X19142" s="53"/>
      <c r="Y19142" s="55"/>
    </row>
    <row r="19143" spans="21:25" x14ac:dyDescent="0.2">
      <c r="U19143" s="55"/>
      <c r="V19143" s="53"/>
      <c r="W19143" s="53"/>
      <c r="X19143" s="53"/>
      <c r="Y19143" s="55"/>
    </row>
    <row r="19144" spans="21:25" x14ac:dyDescent="0.2">
      <c r="U19144" s="55"/>
      <c r="V19144" s="53"/>
      <c r="W19144" s="53"/>
      <c r="X19144" s="53"/>
      <c r="Y19144" s="55"/>
    </row>
    <row r="19145" spans="21:25" x14ac:dyDescent="0.2">
      <c r="U19145" s="55"/>
      <c r="V19145" s="53"/>
      <c r="W19145" s="53"/>
      <c r="X19145" s="53"/>
      <c r="Y19145" s="55"/>
    </row>
    <row r="19146" spans="21:25" x14ac:dyDescent="0.2">
      <c r="U19146" s="55"/>
      <c r="V19146" s="53"/>
      <c r="W19146" s="53"/>
      <c r="X19146" s="53"/>
      <c r="Y19146" s="55"/>
    </row>
    <row r="19147" spans="21:25" x14ac:dyDescent="0.2">
      <c r="U19147" s="55"/>
      <c r="V19147" s="53"/>
      <c r="W19147" s="53"/>
      <c r="X19147" s="53"/>
      <c r="Y19147" s="55"/>
    </row>
    <row r="19148" spans="21:25" x14ac:dyDescent="0.2">
      <c r="U19148" s="55"/>
      <c r="V19148" s="53"/>
      <c r="W19148" s="53"/>
      <c r="X19148" s="53"/>
      <c r="Y19148" s="55"/>
    </row>
    <row r="19149" spans="21:25" x14ac:dyDescent="0.2">
      <c r="U19149" s="55"/>
      <c r="V19149" s="53"/>
      <c r="W19149" s="53"/>
      <c r="X19149" s="53"/>
      <c r="Y19149" s="55"/>
    </row>
    <row r="19150" spans="21:25" x14ac:dyDescent="0.2">
      <c r="U19150" s="55"/>
      <c r="V19150" s="53"/>
      <c r="W19150" s="53"/>
      <c r="X19150" s="53"/>
      <c r="Y19150" s="55"/>
    </row>
    <row r="19151" spans="21:25" x14ac:dyDescent="0.2">
      <c r="U19151" s="55"/>
      <c r="V19151" s="53"/>
      <c r="W19151" s="53"/>
      <c r="X19151" s="53"/>
      <c r="Y19151" s="55"/>
    </row>
    <row r="19152" spans="21:25" x14ac:dyDescent="0.2">
      <c r="U19152" s="55"/>
      <c r="V19152" s="53"/>
      <c r="W19152" s="53"/>
      <c r="X19152" s="53"/>
      <c r="Y19152" s="55"/>
    </row>
    <row r="19153" spans="21:25" x14ac:dyDescent="0.2">
      <c r="U19153" s="55"/>
      <c r="V19153" s="53"/>
      <c r="W19153" s="53"/>
      <c r="X19153" s="53"/>
      <c r="Y19153" s="55"/>
    </row>
    <row r="19154" spans="21:25" x14ac:dyDescent="0.2">
      <c r="U19154" s="55"/>
      <c r="V19154" s="53"/>
      <c r="W19154" s="53"/>
      <c r="X19154" s="53"/>
      <c r="Y19154" s="55"/>
    </row>
    <row r="19155" spans="21:25" x14ac:dyDescent="0.2">
      <c r="U19155" s="55"/>
      <c r="V19155" s="53"/>
      <c r="W19155" s="53"/>
      <c r="X19155" s="53"/>
      <c r="Y19155" s="55"/>
    </row>
    <row r="19156" spans="21:25" x14ac:dyDescent="0.2">
      <c r="U19156" s="55"/>
      <c r="V19156" s="53"/>
      <c r="W19156" s="53"/>
      <c r="X19156" s="53"/>
      <c r="Y19156" s="55"/>
    </row>
    <row r="19157" spans="21:25" x14ac:dyDescent="0.2">
      <c r="U19157" s="55"/>
      <c r="V19157" s="53"/>
      <c r="W19157" s="53"/>
      <c r="X19157" s="53"/>
      <c r="Y19157" s="55"/>
    </row>
    <row r="19158" spans="21:25" x14ac:dyDescent="0.2">
      <c r="U19158" s="55"/>
      <c r="V19158" s="53"/>
      <c r="W19158" s="53"/>
      <c r="X19158" s="53"/>
      <c r="Y19158" s="55"/>
    </row>
    <row r="19159" spans="21:25" x14ac:dyDescent="0.2">
      <c r="U19159" s="55"/>
      <c r="V19159" s="53"/>
      <c r="W19159" s="53"/>
      <c r="X19159" s="53"/>
      <c r="Y19159" s="55"/>
    </row>
    <row r="19160" spans="21:25" x14ac:dyDescent="0.2">
      <c r="U19160" s="55"/>
      <c r="V19160" s="53"/>
      <c r="W19160" s="53"/>
      <c r="X19160" s="53"/>
      <c r="Y19160" s="55"/>
    </row>
    <row r="19161" spans="21:25" x14ac:dyDescent="0.2">
      <c r="U19161" s="55"/>
      <c r="V19161" s="53"/>
      <c r="W19161" s="53"/>
      <c r="X19161" s="53"/>
      <c r="Y19161" s="55"/>
    </row>
    <row r="19162" spans="21:25" x14ac:dyDescent="0.2">
      <c r="U19162" s="55"/>
      <c r="V19162" s="53"/>
      <c r="W19162" s="53"/>
      <c r="X19162" s="53"/>
      <c r="Y19162" s="55"/>
    </row>
    <row r="19163" spans="21:25" x14ac:dyDescent="0.2">
      <c r="U19163" s="55"/>
      <c r="V19163" s="53"/>
      <c r="W19163" s="53"/>
      <c r="X19163" s="53"/>
      <c r="Y19163" s="55"/>
    </row>
    <row r="19164" spans="21:25" x14ac:dyDescent="0.2">
      <c r="U19164" s="55"/>
      <c r="V19164" s="53"/>
      <c r="W19164" s="53"/>
      <c r="X19164" s="53"/>
      <c r="Y19164" s="55"/>
    </row>
    <row r="19165" spans="21:25" x14ac:dyDescent="0.2">
      <c r="U19165" s="55"/>
      <c r="V19165" s="53"/>
      <c r="W19165" s="53"/>
      <c r="X19165" s="53"/>
      <c r="Y19165" s="55"/>
    </row>
    <row r="19166" spans="21:25" x14ac:dyDescent="0.2">
      <c r="U19166" s="55"/>
      <c r="V19166" s="53"/>
      <c r="W19166" s="53"/>
      <c r="X19166" s="53"/>
      <c r="Y19166" s="55"/>
    </row>
    <row r="19167" spans="21:25" x14ac:dyDescent="0.2">
      <c r="U19167" s="55"/>
      <c r="V19167" s="53"/>
      <c r="W19167" s="53"/>
      <c r="X19167" s="53"/>
      <c r="Y19167" s="55"/>
    </row>
    <row r="19168" spans="21:25" x14ac:dyDescent="0.2">
      <c r="U19168" s="55"/>
      <c r="V19168" s="53"/>
      <c r="W19168" s="53"/>
      <c r="X19168" s="53"/>
      <c r="Y19168" s="55"/>
    </row>
    <row r="19169" spans="21:25" x14ac:dyDescent="0.2">
      <c r="U19169" s="55"/>
      <c r="V19169" s="53"/>
      <c r="W19169" s="53"/>
      <c r="X19169" s="53"/>
      <c r="Y19169" s="55"/>
    </row>
    <row r="19170" spans="21:25" x14ac:dyDescent="0.2">
      <c r="U19170" s="55"/>
      <c r="V19170" s="53"/>
      <c r="W19170" s="53"/>
      <c r="X19170" s="53"/>
      <c r="Y19170" s="55"/>
    </row>
    <row r="19171" spans="21:25" x14ac:dyDescent="0.2">
      <c r="U19171" s="55"/>
      <c r="V19171" s="53"/>
      <c r="W19171" s="53"/>
      <c r="X19171" s="53"/>
      <c r="Y19171" s="55"/>
    </row>
    <row r="19172" spans="21:25" x14ac:dyDescent="0.2">
      <c r="U19172" s="55"/>
      <c r="V19172" s="53"/>
      <c r="W19172" s="53"/>
      <c r="X19172" s="53"/>
      <c r="Y19172" s="55"/>
    </row>
    <row r="19173" spans="21:25" x14ac:dyDescent="0.2">
      <c r="U19173" s="55"/>
      <c r="V19173" s="53"/>
      <c r="W19173" s="53"/>
      <c r="X19173" s="53"/>
      <c r="Y19173" s="55"/>
    </row>
    <row r="19174" spans="21:25" x14ac:dyDescent="0.2">
      <c r="U19174" s="55"/>
      <c r="V19174" s="53"/>
      <c r="W19174" s="53"/>
      <c r="X19174" s="53"/>
      <c r="Y19174" s="55"/>
    </row>
    <row r="19175" spans="21:25" x14ac:dyDescent="0.2">
      <c r="U19175" s="55"/>
      <c r="V19175" s="53"/>
      <c r="W19175" s="53"/>
      <c r="X19175" s="53"/>
      <c r="Y19175" s="55"/>
    </row>
    <row r="19176" spans="21:25" x14ac:dyDescent="0.2">
      <c r="U19176" s="55"/>
      <c r="V19176" s="53"/>
      <c r="W19176" s="53"/>
      <c r="X19176" s="53"/>
      <c r="Y19176" s="55"/>
    </row>
    <row r="19177" spans="21:25" x14ac:dyDescent="0.2">
      <c r="U19177" s="55"/>
      <c r="V19177" s="53"/>
      <c r="W19177" s="53"/>
      <c r="X19177" s="53"/>
      <c r="Y19177" s="55"/>
    </row>
    <row r="19178" spans="21:25" x14ac:dyDescent="0.2">
      <c r="U19178" s="55"/>
      <c r="V19178" s="53"/>
      <c r="W19178" s="53"/>
      <c r="X19178" s="53"/>
      <c r="Y19178" s="55"/>
    </row>
    <row r="19179" spans="21:25" x14ac:dyDescent="0.2">
      <c r="U19179" s="55"/>
      <c r="V19179" s="53"/>
      <c r="W19179" s="53"/>
      <c r="X19179" s="53"/>
      <c r="Y19179" s="55"/>
    </row>
    <row r="19180" spans="21:25" x14ac:dyDescent="0.2">
      <c r="U19180" s="55"/>
      <c r="V19180" s="53"/>
      <c r="W19180" s="53"/>
      <c r="X19180" s="53"/>
      <c r="Y19180" s="55"/>
    </row>
    <row r="19181" spans="21:25" x14ac:dyDescent="0.2">
      <c r="U19181" s="55"/>
      <c r="V19181" s="53"/>
      <c r="W19181" s="53"/>
      <c r="X19181" s="53"/>
      <c r="Y19181" s="55"/>
    </row>
    <row r="19182" spans="21:25" x14ac:dyDescent="0.2">
      <c r="U19182" s="55"/>
      <c r="V19182" s="53"/>
      <c r="W19182" s="53"/>
      <c r="X19182" s="53"/>
      <c r="Y19182" s="55"/>
    </row>
    <row r="19183" spans="21:25" x14ac:dyDescent="0.2">
      <c r="U19183" s="55"/>
      <c r="V19183" s="53"/>
      <c r="W19183" s="53"/>
      <c r="X19183" s="53"/>
      <c r="Y19183" s="55"/>
    </row>
    <row r="19184" spans="21:25" x14ac:dyDescent="0.2">
      <c r="U19184" s="55"/>
      <c r="V19184" s="53"/>
      <c r="W19184" s="53"/>
      <c r="X19184" s="53"/>
      <c r="Y19184" s="55"/>
    </row>
    <row r="19185" spans="21:25" x14ac:dyDescent="0.2">
      <c r="U19185" s="55"/>
      <c r="V19185" s="53"/>
      <c r="W19185" s="53"/>
      <c r="X19185" s="53"/>
      <c r="Y19185" s="55"/>
    </row>
    <row r="19186" spans="21:25" x14ac:dyDescent="0.2">
      <c r="U19186" s="55"/>
      <c r="V19186" s="53"/>
      <c r="W19186" s="53"/>
      <c r="X19186" s="53"/>
      <c r="Y19186" s="55"/>
    </row>
    <row r="19187" spans="21:25" x14ac:dyDescent="0.2">
      <c r="U19187" s="55"/>
      <c r="V19187" s="53"/>
      <c r="W19187" s="53"/>
      <c r="X19187" s="53"/>
      <c r="Y19187" s="55"/>
    </row>
    <row r="19188" spans="21:25" x14ac:dyDescent="0.2">
      <c r="U19188" s="55"/>
      <c r="V19188" s="53"/>
      <c r="W19188" s="53"/>
      <c r="X19188" s="53"/>
      <c r="Y19188" s="55"/>
    </row>
    <row r="19189" spans="21:25" x14ac:dyDescent="0.2">
      <c r="U19189" s="55"/>
      <c r="V19189" s="53"/>
      <c r="W19189" s="53"/>
      <c r="X19189" s="53"/>
      <c r="Y19189" s="55"/>
    </row>
    <row r="19190" spans="21:25" x14ac:dyDescent="0.2">
      <c r="U19190" s="55"/>
      <c r="V19190" s="53"/>
      <c r="W19190" s="53"/>
      <c r="X19190" s="53"/>
      <c r="Y19190" s="55"/>
    </row>
    <row r="19191" spans="21:25" x14ac:dyDescent="0.2">
      <c r="U19191" s="55"/>
      <c r="V19191" s="53"/>
      <c r="W19191" s="53"/>
      <c r="X19191" s="53"/>
      <c r="Y19191" s="55"/>
    </row>
    <row r="19192" spans="21:25" x14ac:dyDescent="0.2">
      <c r="U19192" s="55"/>
      <c r="V19192" s="53"/>
      <c r="W19192" s="53"/>
      <c r="X19192" s="53"/>
      <c r="Y19192" s="55"/>
    </row>
    <row r="19193" spans="21:25" x14ac:dyDescent="0.2">
      <c r="U19193" s="55"/>
      <c r="V19193" s="53"/>
      <c r="W19193" s="53"/>
      <c r="X19193" s="53"/>
      <c r="Y19193" s="55"/>
    </row>
    <row r="19194" spans="21:25" x14ac:dyDescent="0.2">
      <c r="U19194" s="55"/>
      <c r="V19194" s="53"/>
      <c r="W19194" s="53"/>
      <c r="X19194" s="53"/>
      <c r="Y19194" s="55"/>
    </row>
    <row r="19195" spans="21:25" x14ac:dyDescent="0.2">
      <c r="U19195" s="55"/>
      <c r="V19195" s="53"/>
      <c r="W19195" s="53"/>
      <c r="X19195" s="53"/>
      <c r="Y19195" s="55"/>
    </row>
    <row r="19196" spans="21:25" x14ac:dyDescent="0.2">
      <c r="U19196" s="55"/>
      <c r="V19196" s="53"/>
      <c r="W19196" s="53"/>
      <c r="X19196" s="53"/>
      <c r="Y19196" s="55"/>
    </row>
    <row r="19197" spans="21:25" x14ac:dyDescent="0.2">
      <c r="U19197" s="55"/>
      <c r="V19197" s="53"/>
      <c r="W19197" s="53"/>
      <c r="X19197" s="53"/>
      <c r="Y19197" s="55"/>
    </row>
    <row r="19198" spans="21:25" x14ac:dyDescent="0.2">
      <c r="U19198" s="55"/>
      <c r="V19198" s="53"/>
      <c r="W19198" s="53"/>
      <c r="X19198" s="53"/>
      <c r="Y19198" s="55"/>
    </row>
    <row r="19199" spans="21:25" x14ac:dyDescent="0.2">
      <c r="U19199" s="55"/>
      <c r="V19199" s="53"/>
      <c r="W19199" s="53"/>
      <c r="X19199" s="53"/>
      <c r="Y19199" s="55"/>
    </row>
    <row r="19200" spans="21:25" x14ac:dyDescent="0.2">
      <c r="U19200" s="55"/>
      <c r="V19200" s="53"/>
      <c r="W19200" s="53"/>
      <c r="X19200" s="53"/>
      <c r="Y19200" s="55"/>
    </row>
    <row r="19201" spans="21:25" x14ac:dyDescent="0.2">
      <c r="U19201" s="55"/>
      <c r="V19201" s="53"/>
      <c r="W19201" s="53"/>
      <c r="X19201" s="53"/>
      <c r="Y19201" s="55"/>
    </row>
    <row r="19202" spans="21:25" x14ac:dyDescent="0.2">
      <c r="U19202" s="55"/>
      <c r="V19202" s="53"/>
      <c r="W19202" s="53"/>
      <c r="X19202" s="53"/>
      <c r="Y19202" s="55"/>
    </row>
    <row r="19203" spans="21:25" x14ac:dyDescent="0.2">
      <c r="U19203" s="55"/>
      <c r="V19203" s="53"/>
      <c r="W19203" s="53"/>
      <c r="X19203" s="53"/>
      <c r="Y19203" s="55"/>
    </row>
    <row r="19204" spans="21:25" x14ac:dyDescent="0.2">
      <c r="U19204" s="55"/>
      <c r="V19204" s="53"/>
      <c r="W19204" s="53"/>
      <c r="X19204" s="53"/>
      <c r="Y19204" s="55"/>
    </row>
    <row r="19205" spans="21:25" x14ac:dyDescent="0.2">
      <c r="U19205" s="55"/>
      <c r="V19205" s="53"/>
      <c r="W19205" s="53"/>
      <c r="X19205" s="53"/>
      <c r="Y19205" s="55"/>
    </row>
    <row r="19206" spans="21:25" x14ac:dyDescent="0.2">
      <c r="U19206" s="55"/>
      <c r="V19206" s="53"/>
      <c r="W19206" s="53"/>
      <c r="X19206" s="53"/>
      <c r="Y19206" s="55"/>
    </row>
    <row r="19207" spans="21:25" x14ac:dyDescent="0.2">
      <c r="U19207" s="55"/>
      <c r="V19207" s="53"/>
      <c r="W19207" s="53"/>
      <c r="X19207" s="53"/>
      <c r="Y19207" s="55"/>
    </row>
    <row r="19208" spans="21:25" x14ac:dyDescent="0.2">
      <c r="U19208" s="55"/>
      <c r="V19208" s="53"/>
      <c r="W19208" s="53"/>
      <c r="X19208" s="53"/>
      <c r="Y19208" s="55"/>
    </row>
    <row r="19209" spans="21:25" x14ac:dyDescent="0.2">
      <c r="U19209" s="55"/>
      <c r="V19209" s="53"/>
      <c r="W19209" s="53"/>
      <c r="X19209" s="53"/>
      <c r="Y19209" s="55"/>
    </row>
    <row r="19210" spans="21:25" x14ac:dyDescent="0.2">
      <c r="U19210" s="55"/>
      <c r="V19210" s="53"/>
      <c r="W19210" s="53"/>
      <c r="X19210" s="53"/>
      <c r="Y19210" s="55"/>
    </row>
    <row r="19211" spans="21:25" x14ac:dyDescent="0.2">
      <c r="U19211" s="55"/>
      <c r="V19211" s="53"/>
      <c r="W19211" s="53"/>
      <c r="X19211" s="53"/>
      <c r="Y19211" s="55"/>
    </row>
    <row r="19212" spans="21:25" x14ac:dyDescent="0.2">
      <c r="U19212" s="55"/>
      <c r="V19212" s="53"/>
      <c r="W19212" s="53"/>
      <c r="X19212" s="53"/>
      <c r="Y19212" s="55"/>
    </row>
    <row r="19213" spans="21:25" x14ac:dyDescent="0.2">
      <c r="U19213" s="55"/>
      <c r="V19213" s="53"/>
      <c r="W19213" s="53"/>
      <c r="X19213" s="53"/>
      <c r="Y19213" s="55"/>
    </row>
    <row r="19214" spans="21:25" x14ac:dyDescent="0.2">
      <c r="U19214" s="55"/>
      <c r="V19214" s="53"/>
      <c r="W19214" s="53"/>
      <c r="X19214" s="53"/>
      <c r="Y19214" s="55"/>
    </row>
    <row r="19215" spans="21:25" x14ac:dyDescent="0.2">
      <c r="U19215" s="55"/>
      <c r="V19215" s="53"/>
      <c r="W19215" s="53"/>
      <c r="X19215" s="53"/>
      <c r="Y19215" s="55"/>
    </row>
    <row r="19216" spans="21:25" x14ac:dyDescent="0.2">
      <c r="U19216" s="55"/>
      <c r="V19216" s="53"/>
      <c r="W19216" s="53"/>
      <c r="X19216" s="53"/>
      <c r="Y19216" s="55"/>
    </row>
    <row r="19217" spans="21:25" x14ac:dyDescent="0.2">
      <c r="U19217" s="55"/>
      <c r="V19217" s="53"/>
      <c r="W19217" s="53"/>
      <c r="X19217" s="53"/>
      <c r="Y19217" s="55"/>
    </row>
    <row r="19218" spans="21:25" x14ac:dyDescent="0.2">
      <c r="U19218" s="55"/>
      <c r="V19218" s="53"/>
      <c r="W19218" s="53"/>
      <c r="X19218" s="53"/>
      <c r="Y19218" s="55"/>
    </row>
    <row r="19219" spans="21:25" x14ac:dyDescent="0.2">
      <c r="U19219" s="55"/>
      <c r="V19219" s="53"/>
      <c r="W19219" s="53"/>
      <c r="X19219" s="53"/>
      <c r="Y19219" s="55"/>
    </row>
    <row r="19220" spans="21:25" x14ac:dyDescent="0.2">
      <c r="U19220" s="55"/>
      <c r="V19220" s="53"/>
      <c r="W19220" s="53"/>
      <c r="X19220" s="53"/>
      <c r="Y19220" s="55"/>
    </row>
    <row r="19221" spans="21:25" x14ac:dyDescent="0.2">
      <c r="U19221" s="55"/>
      <c r="V19221" s="53"/>
      <c r="W19221" s="53"/>
      <c r="X19221" s="53"/>
      <c r="Y19221" s="55"/>
    </row>
    <row r="19222" spans="21:25" x14ac:dyDescent="0.2">
      <c r="U19222" s="55"/>
      <c r="V19222" s="53"/>
      <c r="W19222" s="53"/>
      <c r="X19222" s="53"/>
      <c r="Y19222" s="55"/>
    </row>
    <row r="19223" spans="21:25" x14ac:dyDescent="0.2">
      <c r="U19223" s="55"/>
      <c r="V19223" s="53"/>
      <c r="W19223" s="53"/>
      <c r="X19223" s="53"/>
      <c r="Y19223" s="55"/>
    </row>
    <row r="19224" spans="21:25" x14ac:dyDescent="0.2">
      <c r="U19224" s="55"/>
      <c r="V19224" s="53"/>
      <c r="W19224" s="53"/>
      <c r="X19224" s="53"/>
      <c r="Y19224" s="55"/>
    </row>
    <row r="19225" spans="21:25" x14ac:dyDescent="0.2">
      <c r="U19225" s="55"/>
      <c r="V19225" s="53"/>
      <c r="W19225" s="53"/>
      <c r="X19225" s="53"/>
      <c r="Y19225" s="55"/>
    </row>
    <row r="19226" spans="21:25" x14ac:dyDescent="0.2">
      <c r="U19226" s="55"/>
      <c r="V19226" s="53"/>
      <c r="W19226" s="53"/>
      <c r="X19226" s="53"/>
      <c r="Y19226" s="55"/>
    </row>
    <row r="19227" spans="21:25" x14ac:dyDescent="0.2">
      <c r="U19227" s="55"/>
      <c r="V19227" s="53"/>
      <c r="W19227" s="53"/>
      <c r="X19227" s="53"/>
      <c r="Y19227" s="55"/>
    </row>
    <row r="19228" spans="21:25" x14ac:dyDescent="0.2">
      <c r="U19228" s="55"/>
      <c r="V19228" s="53"/>
      <c r="W19228" s="53"/>
      <c r="X19228" s="53"/>
      <c r="Y19228" s="55"/>
    </row>
    <row r="19229" spans="21:25" x14ac:dyDescent="0.2">
      <c r="U19229" s="55"/>
      <c r="V19229" s="53"/>
      <c r="W19229" s="53"/>
      <c r="X19229" s="53"/>
      <c r="Y19229" s="55"/>
    </row>
    <row r="19230" spans="21:25" x14ac:dyDescent="0.2">
      <c r="U19230" s="55"/>
      <c r="V19230" s="53"/>
      <c r="W19230" s="53"/>
      <c r="X19230" s="53"/>
      <c r="Y19230" s="55"/>
    </row>
    <row r="19231" spans="21:25" x14ac:dyDescent="0.2">
      <c r="U19231" s="55"/>
      <c r="V19231" s="53"/>
      <c r="W19231" s="53"/>
      <c r="X19231" s="53"/>
      <c r="Y19231" s="55"/>
    </row>
    <row r="19232" spans="21:25" x14ac:dyDescent="0.2">
      <c r="U19232" s="55"/>
      <c r="V19232" s="53"/>
      <c r="W19232" s="53"/>
      <c r="X19232" s="53"/>
      <c r="Y19232" s="55"/>
    </row>
    <row r="19233" spans="21:25" x14ac:dyDescent="0.2">
      <c r="U19233" s="55"/>
      <c r="V19233" s="53"/>
      <c r="W19233" s="53"/>
      <c r="X19233" s="53"/>
      <c r="Y19233" s="55"/>
    </row>
    <row r="19234" spans="21:25" x14ac:dyDescent="0.2">
      <c r="U19234" s="55"/>
      <c r="V19234" s="53"/>
      <c r="W19234" s="53"/>
      <c r="X19234" s="53"/>
      <c r="Y19234" s="55"/>
    </row>
    <row r="19235" spans="21:25" x14ac:dyDescent="0.2">
      <c r="U19235" s="55"/>
      <c r="V19235" s="53"/>
      <c r="W19235" s="53"/>
      <c r="X19235" s="53"/>
      <c r="Y19235" s="55"/>
    </row>
    <row r="19236" spans="21:25" x14ac:dyDescent="0.2">
      <c r="U19236" s="55"/>
      <c r="V19236" s="53"/>
      <c r="W19236" s="53"/>
      <c r="X19236" s="53"/>
      <c r="Y19236" s="55"/>
    </row>
    <row r="19237" spans="21:25" x14ac:dyDescent="0.2">
      <c r="U19237" s="55"/>
      <c r="V19237" s="53"/>
      <c r="W19237" s="53"/>
      <c r="X19237" s="53"/>
      <c r="Y19237" s="55"/>
    </row>
    <row r="19238" spans="21:25" x14ac:dyDescent="0.2">
      <c r="U19238" s="55"/>
      <c r="V19238" s="53"/>
      <c r="W19238" s="53"/>
      <c r="X19238" s="53"/>
      <c r="Y19238" s="55"/>
    </row>
    <row r="19239" spans="21:25" x14ac:dyDescent="0.2">
      <c r="U19239" s="55"/>
      <c r="V19239" s="53"/>
      <c r="W19239" s="53"/>
      <c r="X19239" s="53"/>
      <c r="Y19239" s="55"/>
    </row>
    <row r="19240" spans="21:25" x14ac:dyDescent="0.2">
      <c r="U19240" s="55"/>
      <c r="V19240" s="53"/>
      <c r="W19240" s="53"/>
      <c r="X19240" s="53"/>
      <c r="Y19240" s="55"/>
    </row>
    <row r="19241" spans="21:25" x14ac:dyDescent="0.2">
      <c r="U19241" s="55"/>
      <c r="V19241" s="53"/>
      <c r="W19241" s="53"/>
      <c r="X19241" s="53"/>
      <c r="Y19241" s="55"/>
    </row>
    <row r="19242" spans="21:25" x14ac:dyDescent="0.2">
      <c r="U19242" s="55"/>
      <c r="V19242" s="53"/>
      <c r="W19242" s="53"/>
      <c r="X19242" s="53"/>
      <c r="Y19242" s="55"/>
    </row>
    <row r="19243" spans="21:25" x14ac:dyDescent="0.2">
      <c r="U19243" s="55"/>
      <c r="V19243" s="53"/>
      <c r="W19243" s="53"/>
      <c r="X19243" s="53"/>
      <c r="Y19243" s="55"/>
    </row>
    <row r="19244" spans="21:25" x14ac:dyDescent="0.2">
      <c r="U19244" s="55"/>
      <c r="V19244" s="53"/>
      <c r="W19244" s="53"/>
      <c r="X19244" s="53"/>
      <c r="Y19244" s="55"/>
    </row>
    <row r="19245" spans="21:25" x14ac:dyDescent="0.2">
      <c r="U19245" s="55"/>
      <c r="V19245" s="53"/>
      <c r="W19245" s="53"/>
      <c r="X19245" s="53"/>
      <c r="Y19245" s="55"/>
    </row>
    <row r="19246" spans="21:25" x14ac:dyDescent="0.2">
      <c r="U19246" s="55"/>
      <c r="V19246" s="53"/>
      <c r="W19246" s="53"/>
      <c r="X19246" s="53"/>
      <c r="Y19246" s="55"/>
    </row>
    <row r="19247" spans="21:25" x14ac:dyDescent="0.2">
      <c r="U19247" s="55"/>
      <c r="V19247" s="53"/>
      <c r="W19247" s="53"/>
      <c r="X19247" s="53"/>
      <c r="Y19247" s="55"/>
    </row>
    <row r="19248" spans="21:25" x14ac:dyDescent="0.2">
      <c r="U19248" s="55"/>
      <c r="V19248" s="53"/>
      <c r="W19248" s="53"/>
      <c r="X19248" s="53"/>
      <c r="Y19248" s="55"/>
    </row>
    <row r="19249" spans="21:25" x14ac:dyDescent="0.2">
      <c r="U19249" s="55"/>
      <c r="V19249" s="53"/>
      <c r="W19249" s="53"/>
      <c r="X19249" s="53"/>
      <c r="Y19249" s="55"/>
    </row>
    <row r="19250" spans="21:25" x14ac:dyDescent="0.2">
      <c r="U19250" s="55"/>
      <c r="V19250" s="53"/>
      <c r="W19250" s="53"/>
      <c r="X19250" s="53"/>
      <c r="Y19250" s="55"/>
    </row>
    <row r="19251" spans="21:25" x14ac:dyDescent="0.2">
      <c r="U19251" s="55"/>
      <c r="V19251" s="53"/>
      <c r="W19251" s="53"/>
      <c r="X19251" s="53"/>
      <c r="Y19251" s="55"/>
    </row>
    <row r="19252" spans="21:25" x14ac:dyDescent="0.2">
      <c r="U19252" s="55"/>
      <c r="V19252" s="53"/>
      <c r="W19252" s="53"/>
      <c r="X19252" s="53"/>
      <c r="Y19252" s="55"/>
    </row>
    <row r="19253" spans="21:25" x14ac:dyDescent="0.2">
      <c r="U19253" s="55"/>
      <c r="V19253" s="53"/>
      <c r="W19253" s="53"/>
      <c r="X19253" s="53"/>
      <c r="Y19253" s="55"/>
    </row>
    <row r="19254" spans="21:25" x14ac:dyDescent="0.2">
      <c r="U19254" s="55"/>
      <c r="V19254" s="53"/>
      <c r="W19254" s="53"/>
      <c r="X19254" s="53"/>
      <c r="Y19254" s="55"/>
    </row>
    <row r="19255" spans="21:25" x14ac:dyDescent="0.2">
      <c r="U19255" s="55"/>
      <c r="V19255" s="53"/>
      <c r="W19255" s="53"/>
      <c r="X19255" s="53"/>
      <c r="Y19255" s="55"/>
    </row>
    <row r="19256" spans="21:25" x14ac:dyDescent="0.2">
      <c r="U19256" s="55"/>
      <c r="V19256" s="53"/>
      <c r="W19256" s="53"/>
      <c r="X19256" s="53"/>
      <c r="Y19256" s="55"/>
    </row>
    <row r="19257" spans="21:25" x14ac:dyDescent="0.2">
      <c r="U19257" s="55"/>
      <c r="V19257" s="53"/>
      <c r="W19257" s="53"/>
      <c r="X19257" s="53"/>
      <c r="Y19257" s="55"/>
    </row>
    <row r="19258" spans="21:25" x14ac:dyDescent="0.2">
      <c r="U19258" s="55"/>
      <c r="V19258" s="53"/>
      <c r="W19258" s="53"/>
      <c r="X19258" s="53"/>
      <c r="Y19258" s="55"/>
    </row>
    <row r="19259" spans="21:25" x14ac:dyDescent="0.2">
      <c r="U19259" s="55"/>
      <c r="V19259" s="53"/>
      <c r="W19259" s="53"/>
      <c r="X19259" s="53"/>
      <c r="Y19259" s="55"/>
    </row>
    <row r="19260" spans="21:25" x14ac:dyDescent="0.2">
      <c r="U19260" s="55"/>
      <c r="V19260" s="53"/>
      <c r="W19260" s="53"/>
      <c r="X19260" s="53"/>
      <c r="Y19260" s="55"/>
    </row>
    <row r="19261" spans="21:25" x14ac:dyDescent="0.2">
      <c r="U19261" s="55"/>
      <c r="V19261" s="53"/>
      <c r="W19261" s="53"/>
      <c r="X19261" s="53"/>
      <c r="Y19261" s="55"/>
    </row>
    <row r="19262" spans="21:25" x14ac:dyDescent="0.2">
      <c r="U19262" s="55"/>
      <c r="V19262" s="53"/>
      <c r="W19262" s="53"/>
      <c r="X19262" s="53"/>
      <c r="Y19262" s="55"/>
    </row>
    <row r="19263" spans="21:25" x14ac:dyDescent="0.2">
      <c r="U19263" s="55"/>
      <c r="V19263" s="53"/>
      <c r="W19263" s="53"/>
      <c r="X19263" s="53"/>
      <c r="Y19263" s="55"/>
    </row>
    <row r="19264" spans="21:25" x14ac:dyDescent="0.2">
      <c r="U19264" s="55"/>
      <c r="V19264" s="53"/>
      <c r="W19264" s="53"/>
      <c r="X19264" s="53"/>
      <c r="Y19264" s="55"/>
    </row>
    <row r="19265" spans="21:25" x14ac:dyDescent="0.2">
      <c r="U19265" s="55"/>
      <c r="V19265" s="53"/>
      <c r="W19265" s="53"/>
      <c r="X19265" s="53"/>
      <c r="Y19265" s="55"/>
    </row>
    <row r="19266" spans="21:25" x14ac:dyDescent="0.2">
      <c r="U19266" s="55"/>
      <c r="V19266" s="53"/>
      <c r="W19266" s="53"/>
      <c r="X19266" s="53"/>
      <c r="Y19266" s="55"/>
    </row>
    <row r="19267" spans="21:25" x14ac:dyDescent="0.2">
      <c r="U19267" s="55"/>
      <c r="V19267" s="53"/>
      <c r="W19267" s="53"/>
      <c r="X19267" s="53"/>
      <c r="Y19267" s="55"/>
    </row>
    <row r="19268" spans="21:25" x14ac:dyDescent="0.2">
      <c r="U19268" s="55"/>
      <c r="V19268" s="53"/>
      <c r="W19268" s="53"/>
      <c r="X19268" s="53"/>
      <c r="Y19268" s="55"/>
    </row>
    <row r="19269" spans="21:25" x14ac:dyDescent="0.2">
      <c r="U19269" s="55"/>
      <c r="V19269" s="53"/>
      <c r="W19269" s="53"/>
      <c r="X19269" s="53"/>
      <c r="Y19269" s="55"/>
    </row>
    <row r="19270" spans="21:25" x14ac:dyDescent="0.2">
      <c r="U19270" s="55"/>
      <c r="V19270" s="53"/>
      <c r="W19270" s="53"/>
      <c r="X19270" s="53"/>
      <c r="Y19270" s="55"/>
    </row>
    <row r="19271" spans="21:25" x14ac:dyDescent="0.2">
      <c r="U19271" s="55"/>
      <c r="V19271" s="53"/>
      <c r="W19271" s="53"/>
      <c r="X19271" s="53"/>
      <c r="Y19271" s="55"/>
    </row>
    <row r="19272" spans="21:25" x14ac:dyDescent="0.2">
      <c r="U19272" s="55"/>
      <c r="V19272" s="53"/>
      <c r="W19272" s="53"/>
      <c r="X19272" s="53"/>
      <c r="Y19272" s="55"/>
    </row>
    <row r="19273" spans="21:25" x14ac:dyDescent="0.2">
      <c r="U19273" s="55"/>
      <c r="V19273" s="53"/>
      <c r="W19273" s="53"/>
      <c r="X19273" s="53"/>
      <c r="Y19273" s="55"/>
    </row>
    <row r="19274" spans="21:25" x14ac:dyDescent="0.2">
      <c r="U19274" s="55"/>
      <c r="V19274" s="53"/>
      <c r="W19274" s="53"/>
      <c r="X19274" s="53"/>
      <c r="Y19274" s="55"/>
    </row>
    <row r="19275" spans="21:25" x14ac:dyDescent="0.2">
      <c r="U19275" s="55"/>
      <c r="V19275" s="53"/>
      <c r="W19275" s="53"/>
      <c r="X19275" s="53"/>
      <c r="Y19275" s="55"/>
    </row>
    <row r="19276" spans="21:25" x14ac:dyDescent="0.2">
      <c r="U19276" s="55"/>
      <c r="V19276" s="53"/>
      <c r="W19276" s="53"/>
      <c r="X19276" s="53"/>
      <c r="Y19276" s="55"/>
    </row>
    <row r="19277" spans="21:25" x14ac:dyDescent="0.2">
      <c r="U19277" s="55"/>
      <c r="V19277" s="53"/>
      <c r="W19277" s="53"/>
      <c r="X19277" s="53"/>
      <c r="Y19277" s="55"/>
    </row>
    <row r="19278" spans="21:25" x14ac:dyDescent="0.2">
      <c r="U19278" s="55"/>
      <c r="V19278" s="53"/>
      <c r="W19278" s="53"/>
      <c r="X19278" s="53"/>
      <c r="Y19278" s="55"/>
    </row>
    <row r="19279" spans="21:25" x14ac:dyDescent="0.2">
      <c r="U19279" s="55"/>
      <c r="V19279" s="53"/>
      <c r="W19279" s="53"/>
      <c r="X19279" s="53"/>
      <c r="Y19279" s="55"/>
    </row>
    <row r="19280" spans="21:25" x14ac:dyDescent="0.2">
      <c r="U19280" s="55"/>
      <c r="V19280" s="53"/>
      <c r="W19280" s="53"/>
      <c r="X19280" s="53"/>
      <c r="Y19280" s="55"/>
    </row>
    <row r="19281" spans="21:25" x14ac:dyDescent="0.2">
      <c r="U19281" s="55"/>
      <c r="V19281" s="53"/>
      <c r="W19281" s="53"/>
      <c r="X19281" s="53"/>
      <c r="Y19281" s="55"/>
    </row>
    <row r="19282" spans="21:25" x14ac:dyDescent="0.2">
      <c r="U19282" s="55"/>
      <c r="V19282" s="53"/>
      <c r="W19282" s="53"/>
      <c r="X19282" s="53"/>
      <c r="Y19282" s="55"/>
    </row>
    <row r="19283" spans="21:25" x14ac:dyDescent="0.2">
      <c r="U19283" s="55"/>
      <c r="V19283" s="53"/>
      <c r="W19283" s="53"/>
      <c r="X19283" s="53"/>
      <c r="Y19283" s="55"/>
    </row>
    <row r="19284" spans="21:25" x14ac:dyDescent="0.2">
      <c r="U19284" s="55"/>
      <c r="V19284" s="53"/>
      <c r="W19284" s="53"/>
      <c r="X19284" s="53"/>
      <c r="Y19284" s="55"/>
    </row>
    <row r="19285" spans="21:25" x14ac:dyDescent="0.2">
      <c r="U19285" s="55"/>
      <c r="V19285" s="53"/>
      <c r="W19285" s="53"/>
      <c r="X19285" s="53"/>
      <c r="Y19285" s="55"/>
    </row>
    <row r="19286" spans="21:25" x14ac:dyDescent="0.2">
      <c r="U19286" s="55"/>
      <c r="V19286" s="53"/>
      <c r="W19286" s="53"/>
      <c r="X19286" s="53"/>
      <c r="Y19286" s="55"/>
    </row>
    <row r="19287" spans="21:25" x14ac:dyDescent="0.2">
      <c r="U19287" s="55"/>
      <c r="V19287" s="53"/>
      <c r="W19287" s="53"/>
      <c r="X19287" s="53"/>
      <c r="Y19287" s="55"/>
    </row>
    <row r="19288" spans="21:25" x14ac:dyDescent="0.2">
      <c r="U19288" s="55"/>
      <c r="V19288" s="53"/>
      <c r="W19288" s="53"/>
      <c r="X19288" s="53"/>
      <c r="Y19288" s="55"/>
    </row>
    <row r="19289" spans="21:25" x14ac:dyDescent="0.2">
      <c r="U19289" s="55"/>
      <c r="V19289" s="53"/>
      <c r="W19289" s="53"/>
      <c r="X19289" s="53"/>
      <c r="Y19289" s="55"/>
    </row>
    <row r="19290" spans="21:25" x14ac:dyDescent="0.2">
      <c r="U19290" s="55"/>
      <c r="V19290" s="53"/>
      <c r="W19290" s="53"/>
      <c r="X19290" s="53"/>
      <c r="Y19290" s="55"/>
    </row>
    <row r="19291" spans="21:25" x14ac:dyDescent="0.2">
      <c r="U19291" s="55"/>
      <c r="V19291" s="53"/>
      <c r="W19291" s="53"/>
      <c r="X19291" s="53"/>
      <c r="Y19291" s="55"/>
    </row>
    <row r="19292" spans="21:25" x14ac:dyDescent="0.2">
      <c r="U19292" s="55"/>
      <c r="V19292" s="53"/>
      <c r="W19292" s="53"/>
      <c r="X19292" s="53"/>
      <c r="Y19292" s="55"/>
    </row>
    <row r="19293" spans="21:25" x14ac:dyDescent="0.2">
      <c r="U19293" s="55"/>
      <c r="V19293" s="53"/>
      <c r="W19293" s="53"/>
      <c r="X19293" s="53"/>
      <c r="Y19293" s="55"/>
    </row>
    <row r="19294" spans="21:25" x14ac:dyDescent="0.2">
      <c r="U19294" s="55"/>
      <c r="V19294" s="53"/>
      <c r="W19294" s="53"/>
      <c r="X19294" s="53"/>
      <c r="Y19294" s="55"/>
    </row>
    <row r="19295" spans="21:25" x14ac:dyDescent="0.2">
      <c r="U19295" s="55"/>
      <c r="V19295" s="53"/>
      <c r="W19295" s="53"/>
      <c r="X19295" s="53"/>
      <c r="Y19295" s="55"/>
    </row>
    <row r="19296" spans="21:25" x14ac:dyDescent="0.2">
      <c r="U19296" s="55"/>
      <c r="V19296" s="53"/>
      <c r="W19296" s="53"/>
      <c r="X19296" s="53"/>
      <c r="Y19296" s="55"/>
    </row>
    <row r="19297" spans="21:25" x14ac:dyDescent="0.2">
      <c r="U19297" s="55"/>
      <c r="V19297" s="53"/>
      <c r="W19297" s="53"/>
      <c r="X19297" s="53"/>
      <c r="Y19297" s="55"/>
    </row>
    <row r="19298" spans="21:25" x14ac:dyDescent="0.2">
      <c r="U19298" s="55"/>
      <c r="V19298" s="53"/>
      <c r="W19298" s="53"/>
      <c r="X19298" s="53"/>
      <c r="Y19298" s="55"/>
    </row>
    <row r="19299" spans="21:25" x14ac:dyDescent="0.2">
      <c r="U19299" s="55"/>
      <c r="V19299" s="53"/>
      <c r="W19299" s="53"/>
      <c r="X19299" s="53"/>
      <c r="Y19299" s="55"/>
    </row>
    <row r="19300" spans="21:25" x14ac:dyDescent="0.2">
      <c r="U19300" s="55"/>
      <c r="V19300" s="53"/>
      <c r="W19300" s="53"/>
      <c r="X19300" s="53"/>
      <c r="Y19300" s="55"/>
    </row>
    <row r="19301" spans="21:25" x14ac:dyDescent="0.2">
      <c r="U19301" s="55"/>
      <c r="V19301" s="53"/>
      <c r="W19301" s="53"/>
      <c r="X19301" s="53"/>
      <c r="Y19301" s="55"/>
    </row>
    <row r="19302" spans="21:25" x14ac:dyDescent="0.2">
      <c r="U19302" s="55"/>
      <c r="V19302" s="53"/>
      <c r="W19302" s="53"/>
      <c r="X19302" s="53"/>
      <c r="Y19302" s="55"/>
    </row>
    <row r="19303" spans="21:25" x14ac:dyDescent="0.2">
      <c r="U19303" s="55"/>
      <c r="V19303" s="53"/>
      <c r="W19303" s="53"/>
      <c r="X19303" s="53"/>
      <c r="Y19303" s="55"/>
    </row>
    <row r="19304" spans="21:25" x14ac:dyDescent="0.2">
      <c r="U19304" s="55"/>
      <c r="V19304" s="53"/>
      <c r="W19304" s="53"/>
      <c r="X19304" s="53"/>
      <c r="Y19304" s="55"/>
    </row>
    <row r="19305" spans="21:25" x14ac:dyDescent="0.2">
      <c r="U19305" s="55"/>
      <c r="V19305" s="53"/>
      <c r="W19305" s="53"/>
      <c r="X19305" s="53"/>
      <c r="Y19305" s="55"/>
    </row>
    <row r="19306" spans="21:25" x14ac:dyDescent="0.2">
      <c r="U19306" s="55"/>
      <c r="V19306" s="53"/>
      <c r="W19306" s="53"/>
      <c r="X19306" s="53"/>
      <c r="Y19306" s="55"/>
    </row>
    <row r="19307" spans="21:25" x14ac:dyDescent="0.2">
      <c r="U19307" s="55"/>
      <c r="V19307" s="53"/>
      <c r="W19307" s="53"/>
      <c r="X19307" s="53"/>
      <c r="Y19307" s="55"/>
    </row>
    <row r="19308" spans="21:25" x14ac:dyDescent="0.2">
      <c r="U19308" s="55"/>
      <c r="V19308" s="53"/>
      <c r="W19308" s="53"/>
      <c r="X19308" s="53"/>
      <c r="Y19308" s="55"/>
    </row>
    <row r="19309" spans="21:25" x14ac:dyDescent="0.2">
      <c r="U19309" s="55"/>
      <c r="V19309" s="53"/>
      <c r="W19309" s="53"/>
      <c r="X19309" s="53"/>
      <c r="Y19309" s="55"/>
    </row>
    <row r="19310" spans="21:25" x14ac:dyDescent="0.2">
      <c r="U19310" s="55"/>
      <c r="V19310" s="53"/>
      <c r="W19310" s="53"/>
      <c r="X19310" s="53"/>
      <c r="Y19310" s="55"/>
    </row>
    <row r="19311" spans="21:25" x14ac:dyDescent="0.2">
      <c r="U19311" s="55"/>
      <c r="V19311" s="53"/>
      <c r="W19311" s="53"/>
      <c r="X19311" s="53"/>
      <c r="Y19311" s="55"/>
    </row>
    <row r="19312" spans="21:25" x14ac:dyDescent="0.2">
      <c r="U19312" s="55"/>
      <c r="V19312" s="53"/>
      <c r="W19312" s="53"/>
      <c r="X19312" s="53"/>
      <c r="Y19312" s="55"/>
    </row>
    <row r="19313" spans="21:25" x14ac:dyDescent="0.2">
      <c r="U19313" s="55"/>
      <c r="V19313" s="53"/>
      <c r="W19313" s="53"/>
      <c r="X19313" s="53"/>
      <c r="Y19313" s="55"/>
    </row>
    <row r="19314" spans="21:25" x14ac:dyDescent="0.2">
      <c r="U19314" s="55"/>
      <c r="V19314" s="53"/>
      <c r="W19314" s="53"/>
      <c r="X19314" s="53"/>
      <c r="Y19314" s="55"/>
    </row>
    <row r="19315" spans="21:25" x14ac:dyDescent="0.2">
      <c r="U19315" s="55"/>
      <c r="V19315" s="53"/>
      <c r="W19315" s="53"/>
      <c r="X19315" s="53"/>
      <c r="Y19315" s="55"/>
    </row>
    <row r="19316" spans="21:25" x14ac:dyDescent="0.2">
      <c r="U19316" s="55"/>
      <c r="V19316" s="53"/>
      <c r="W19316" s="53"/>
      <c r="X19316" s="53"/>
      <c r="Y19316" s="55"/>
    </row>
    <row r="19317" spans="21:25" x14ac:dyDescent="0.2">
      <c r="U19317" s="55"/>
      <c r="V19317" s="53"/>
      <c r="W19317" s="53"/>
      <c r="X19317" s="53"/>
      <c r="Y19317" s="55"/>
    </row>
    <row r="19318" spans="21:25" x14ac:dyDescent="0.2">
      <c r="U19318" s="55"/>
      <c r="V19318" s="53"/>
      <c r="W19318" s="53"/>
      <c r="X19318" s="53"/>
      <c r="Y19318" s="55"/>
    </row>
    <row r="19319" spans="21:25" x14ac:dyDescent="0.2">
      <c r="U19319" s="55"/>
      <c r="V19319" s="53"/>
      <c r="W19319" s="53"/>
      <c r="X19319" s="53"/>
      <c r="Y19319" s="55"/>
    </row>
    <row r="19320" spans="21:25" x14ac:dyDescent="0.2">
      <c r="U19320" s="55"/>
      <c r="V19320" s="53"/>
      <c r="W19320" s="53"/>
      <c r="X19320" s="53"/>
      <c r="Y19320" s="55"/>
    </row>
    <row r="19321" spans="21:25" x14ac:dyDescent="0.2">
      <c r="U19321" s="55"/>
      <c r="V19321" s="53"/>
      <c r="W19321" s="53"/>
      <c r="X19321" s="53"/>
      <c r="Y19321" s="55"/>
    </row>
    <row r="19322" spans="21:25" x14ac:dyDescent="0.2">
      <c r="U19322" s="55"/>
      <c r="V19322" s="53"/>
      <c r="W19322" s="53"/>
      <c r="X19322" s="53"/>
      <c r="Y19322" s="55"/>
    </row>
    <row r="19323" spans="21:25" x14ac:dyDescent="0.2">
      <c r="U19323" s="55"/>
      <c r="V19323" s="53"/>
      <c r="W19323" s="53"/>
      <c r="X19323" s="53"/>
      <c r="Y19323" s="55"/>
    </row>
    <row r="19324" spans="21:25" x14ac:dyDescent="0.2">
      <c r="U19324" s="55"/>
      <c r="V19324" s="53"/>
      <c r="W19324" s="53"/>
      <c r="X19324" s="53"/>
      <c r="Y19324" s="55"/>
    </row>
    <row r="19325" spans="21:25" x14ac:dyDescent="0.2">
      <c r="U19325" s="55"/>
      <c r="V19325" s="53"/>
      <c r="W19325" s="53"/>
      <c r="X19325" s="53"/>
      <c r="Y19325" s="55"/>
    </row>
    <row r="19326" spans="21:25" x14ac:dyDescent="0.2">
      <c r="U19326" s="55"/>
      <c r="V19326" s="53"/>
      <c r="W19326" s="53"/>
      <c r="X19326" s="53"/>
      <c r="Y19326" s="55"/>
    </row>
    <row r="19327" spans="21:25" x14ac:dyDescent="0.2">
      <c r="U19327" s="55"/>
      <c r="V19327" s="53"/>
      <c r="W19327" s="53"/>
      <c r="X19327" s="53"/>
      <c r="Y19327" s="55"/>
    </row>
    <row r="19328" spans="21:25" x14ac:dyDescent="0.2">
      <c r="U19328" s="55"/>
      <c r="V19328" s="53"/>
      <c r="W19328" s="53"/>
      <c r="X19328" s="53"/>
      <c r="Y19328" s="55"/>
    </row>
    <row r="19329" spans="21:25" x14ac:dyDescent="0.2">
      <c r="U19329" s="55"/>
      <c r="V19329" s="53"/>
      <c r="W19329" s="53"/>
      <c r="X19329" s="53"/>
      <c r="Y19329" s="55"/>
    </row>
    <row r="19330" spans="21:25" x14ac:dyDescent="0.2">
      <c r="U19330" s="55"/>
      <c r="V19330" s="53"/>
      <c r="W19330" s="53"/>
      <c r="X19330" s="53"/>
      <c r="Y19330" s="55"/>
    </row>
    <row r="19331" spans="21:25" x14ac:dyDescent="0.2">
      <c r="U19331" s="55"/>
      <c r="V19331" s="53"/>
      <c r="W19331" s="53"/>
      <c r="X19331" s="53"/>
      <c r="Y19331" s="55"/>
    </row>
    <row r="19332" spans="21:25" x14ac:dyDescent="0.2">
      <c r="U19332" s="55"/>
      <c r="V19332" s="53"/>
      <c r="W19332" s="53"/>
      <c r="X19332" s="53"/>
      <c r="Y19332" s="55"/>
    </row>
    <row r="19333" spans="21:25" x14ac:dyDescent="0.2">
      <c r="U19333" s="55"/>
      <c r="V19333" s="53"/>
      <c r="W19333" s="53"/>
      <c r="X19333" s="53"/>
      <c r="Y19333" s="55"/>
    </row>
    <row r="19334" spans="21:25" x14ac:dyDescent="0.2">
      <c r="U19334" s="55"/>
      <c r="V19334" s="53"/>
      <c r="W19334" s="53"/>
      <c r="X19334" s="53"/>
      <c r="Y19334" s="55"/>
    </row>
    <row r="19335" spans="21:25" x14ac:dyDescent="0.2">
      <c r="U19335" s="55"/>
      <c r="V19335" s="53"/>
      <c r="W19335" s="53"/>
      <c r="X19335" s="53"/>
      <c r="Y19335" s="55"/>
    </row>
    <row r="19336" spans="21:25" x14ac:dyDescent="0.2">
      <c r="U19336" s="55"/>
      <c r="V19336" s="53"/>
      <c r="W19336" s="53"/>
      <c r="X19336" s="53"/>
      <c r="Y19336" s="55"/>
    </row>
    <row r="19337" spans="21:25" x14ac:dyDescent="0.2">
      <c r="U19337" s="55"/>
      <c r="V19337" s="53"/>
      <c r="W19337" s="53"/>
      <c r="X19337" s="53"/>
      <c r="Y19337" s="55"/>
    </row>
    <row r="19338" spans="21:25" x14ac:dyDescent="0.2">
      <c r="U19338" s="55"/>
      <c r="V19338" s="53"/>
      <c r="W19338" s="53"/>
      <c r="X19338" s="53"/>
      <c r="Y19338" s="55"/>
    </row>
    <row r="19339" spans="21:25" x14ac:dyDescent="0.2">
      <c r="U19339" s="55"/>
      <c r="V19339" s="53"/>
      <c r="W19339" s="53"/>
      <c r="X19339" s="53"/>
      <c r="Y19339" s="55"/>
    </row>
    <row r="19340" spans="21:25" x14ac:dyDescent="0.2">
      <c r="U19340" s="55"/>
      <c r="V19340" s="53"/>
      <c r="W19340" s="53"/>
      <c r="X19340" s="53"/>
      <c r="Y19340" s="55"/>
    </row>
    <row r="19341" spans="21:25" x14ac:dyDescent="0.2">
      <c r="U19341" s="55"/>
      <c r="V19341" s="53"/>
      <c r="W19341" s="53"/>
      <c r="X19341" s="53"/>
      <c r="Y19341" s="55"/>
    </row>
    <row r="19342" spans="21:25" x14ac:dyDescent="0.2">
      <c r="U19342" s="55"/>
      <c r="V19342" s="53"/>
      <c r="W19342" s="53"/>
      <c r="X19342" s="53"/>
      <c r="Y19342" s="55"/>
    </row>
    <row r="19343" spans="21:25" x14ac:dyDescent="0.2">
      <c r="U19343" s="55"/>
      <c r="V19343" s="53"/>
      <c r="W19343" s="53"/>
      <c r="X19343" s="53"/>
      <c r="Y19343" s="55"/>
    </row>
    <row r="19344" spans="21:25" x14ac:dyDescent="0.2">
      <c r="U19344" s="55"/>
      <c r="V19344" s="53"/>
      <c r="W19344" s="53"/>
      <c r="X19344" s="53"/>
      <c r="Y19344" s="55"/>
    </row>
    <row r="19345" spans="21:25" x14ac:dyDescent="0.2">
      <c r="U19345" s="55"/>
      <c r="V19345" s="53"/>
      <c r="W19345" s="53"/>
      <c r="X19345" s="53"/>
      <c r="Y19345" s="55"/>
    </row>
    <row r="19346" spans="21:25" x14ac:dyDescent="0.2">
      <c r="U19346" s="55"/>
      <c r="V19346" s="53"/>
      <c r="W19346" s="53"/>
      <c r="X19346" s="53"/>
      <c r="Y19346" s="55"/>
    </row>
    <row r="19347" spans="21:25" x14ac:dyDescent="0.2">
      <c r="U19347" s="55"/>
      <c r="V19347" s="53"/>
      <c r="W19347" s="53"/>
      <c r="X19347" s="53"/>
      <c r="Y19347" s="55"/>
    </row>
    <row r="19348" spans="21:25" x14ac:dyDescent="0.2">
      <c r="U19348" s="55"/>
      <c r="V19348" s="53"/>
      <c r="W19348" s="53"/>
      <c r="X19348" s="53"/>
      <c r="Y19348" s="55"/>
    </row>
    <row r="19349" spans="21:25" x14ac:dyDescent="0.2">
      <c r="U19349" s="55"/>
      <c r="V19349" s="53"/>
      <c r="W19349" s="53"/>
      <c r="X19349" s="53"/>
      <c r="Y19349" s="55"/>
    </row>
    <row r="19350" spans="21:25" x14ac:dyDescent="0.2">
      <c r="U19350" s="55"/>
      <c r="V19350" s="53"/>
      <c r="W19350" s="53"/>
      <c r="X19350" s="53"/>
      <c r="Y19350" s="55"/>
    </row>
    <row r="19351" spans="21:25" x14ac:dyDescent="0.2">
      <c r="U19351" s="55"/>
      <c r="V19351" s="53"/>
      <c r="W19351" s="53"/>
      <c r="X19351" s="53"/>
      <c r="Y19351" s="55"/>
    </row>
    <row r="19352" spans="21:25" x14ac:dyDescent="0.2">
      <c r="U19352" s="55"/>
      <c r="V19352" s="53"/>
      <c r="W19352" s="53"/>
      <c r="X19352" s="53"/>
      <c r="Y19352" s="55"/>
    </row>
    <row r="19353" spans="21:25" x14ac:dyDescent="0.2">
      <c r="U19353" s="55"/>
      <c r="V19353" s="53"/>
      <c r="W19353" s="53"/>
      <c r="X19353" s="53"/>
      <c r="Y19353" s="55"/>
    </row>
    <row r="19354" spans="21:25" x14ac:dyDescent="0.2">
      <c r="U19354" s="55"/>
      <c r="V19354" s="53"/>
      <c r="W19354" s="53"/>
      <c r="X19354" s="53"/>
      <c r="Y19354" s="55"/>
    </row>
    <row r="19355" spans="21:25" x14ac:dyDescent="0.2">
      <c r="U19355" s="55"/>
      <c r="V19355" s="53"/>
      <c r="W19355" s="53"/>
      <c r="X19355" s="53"/>
      <c r="Y19355" s="55"/>
    </row>
    <row r="19356" spans="21:25" x14ac:dyDescent="0.2">
      <c r="U19356" s="55"/>
      <c r="V19356" s="53"/>
      <c r="W19356" s="53"/>
      <c r="X19356" s="53"/>
      <c r="Y19356" s="55"/>
    </row>
    <row r="19357" spans="21:25" x14ac:dyDescent="0.2">
      <c r="U19357" s="55"/>
      <c r="V19357" s="53"/>
      <c r="W19357" s="53"/>
      <c r="X19357" s="53"/>
      <c r="Y19357" s="55"/>
    </row>
    <row r="19358" spans="21:25" x14ac:dyDescent="0.2">
      <c r="U19358" s="55"/>
      <c r="V19358" s="53"/>
      <c r="W19358" s="53"/>
      <c r="X19358" s="53"/>
      <c r="Y19358" s="55"/>
    </row>
    <row r="19359" spans="21:25" x14ac:dyDescent="0.2">
      <c r="U19359" s="55"/>
      <c r="V19359" s="53"/>
      <c r="W19359" s="53"/>
      <c r="X19359" s="53"/>
      <c r="Y19359" s="55"/>
    </row>
    <row r="19360" spans="21:25" x14ac:dyDescent="0.2">
      <c r="U19360" s="55"/>
      <c r="V19360" s="53"/>
      <c r="W19360" s="53"/>
      <c r="X19360" s="53"/>
      <c r="Y19360" s="55"/>
    </row>
    <row r="19361" spans="21:25" x14ac:dyDescent="0.2">
      <c r="U19361" s="55"/>
      <c r="V19361" s="53"/>
      <c r="W19361" s="53"/>
      <c r="X19361" s="53"/>
      <c r="Y19361" s="55"/>
    </row>
    <row r="19362" spans="21:25" x14ac:dyDescent="0.2">
      <c r="U19362" s="55"/>
      <c r="V19362" s="53"/>
      <c r="W19362" s="53"/>
      <c r="X19362" s="53"/>
      <c r="Y19362" s="55"/>
    </row>
    <row r="19363" spans="21:25" x14ac:dyDescent="0.2">
      <c r="U19363" s="55"/>
      <c r="V19363" s="53"/>
      <c r="W19363" s="53"/>
      <c r="X19363" s="53"/>
      <c r="Y19363" s="55"/>
    </row>
    <row r="19364" spans="21:25" x14ac:dyDescent="0.2">
      <c r="U19364" s="55"/>
      <c r="V19364" s="53"/>
      <c r="W19364" s="53"/>
      <c r="X19364" s="53"/>
      <c r="Y19364" s="55"/>
    </row>
    <row r="19365" spans="21:25" x14ac:dyDescent="0.2">
      <c r="U19365" s="55"/>
      <c r="V19365" s="53"/>
      <c r="W19365" s="53"/>
      <c r="X19365" s="53"/>
      <c r="Y19365" s="55"/>
    </row>
    <row r="19366" spans="21:25" x14ac:dyDescent="0.2">
      <c r="U19366" s="55"/>
      <c r="V19366" s="53"/>
      <c r="W19366" s="53"/>
      <c r="X19366" s="53"/>
      <c r="Y19366" s="55"/>
    </row>
    <row r="19367" spans="21:25" x14ac:dyDescent="0.2">
      <c r="U19367" s="55"/>
      <c r="V19367" s="53"/>
      <c r="W19367" s="53"/>
      <c r="X19367" s="53"/>
      <c r="Y19367" s="55"/>
    </row>
    <row r="19368" spans="21:25" x14ac:dyDescent="0.2">
      <c r="U19368" s="55"/>
      <c r="V19368" s="53"/>
      <c r="W19368" s="53"/>
      <c r="X19368" s="53"/>
      <c r="Y19368" s="55"/>
    </row>
    <row r="19369" spans="21:25" x14ac:dyDescent="0.2">
      <c r="U19369" s="55"/>
      <c r="V19369" s="53"/>
      <c r="W19369" s="53"/>
      <c r="X19369" s="53"/>
      <c r="Y19369" s="55"/>
    </row>
    <row r="19370" spans="21:25" x14ac:dyDescent="0.2">
      <c r="U19370" s="55"/>
      <c r="V19370" s="53"/>
      <c r="W19370" s="53"/>
      <c r="X19370" s="53"/>
      <c r="Y19370" s="55"/>
    </row>
    <row r="19371" spans="21:25" x14ac:dyDescent="0.2">
      <c r="U19371" s="55"/>
      <c r="V19371" s="53"/>
      <c r="W19371" s="53"/>
      <c r="X19371" s="53"/>
      <c r="Y19371" s="55"/>
    </row>
    <row r="19372" spans="21:25" x14ac:dyDescent="0.2">
      <c r="U19372" s="55"/>
      <c r="V19372" s="53"/>
      <c r="W19372" s="53"/>
      <c r="X19372" s="53"/>
      <c r="Y19372" s="55"/>
    </row>
    <row r="19373" spans="21:25" x14ac:dyDescent="0.2">
      <c r="U19373" s="55"/>
      <c r="V19373" s="53"/>
      <c r="W19373" s="53"/>
      <c r="X19373" s="53"/>
      <c r="Y19373" s="55"/>
    </row>
    <row r="19374" spans="21:25" x14ac:dyDescent="0.2">
      <c r="U19374" s="55"/>
      <c r="V19374" s="53"/>
      <c r="W19374" s="53"/>
      <c r="X19374" s="53"/>
      <c r="Y19374" s="55"/>
    </row>
    <row r="19375" spans="21:25" x14ac:dyDescent="0.2">
      <c r="U19375" s="55"/>
      <c r="V19375" s="53"/>
      <c r="W19375" s="53"/>
      <c r="X19375" s="53"/>
      <c r="Y19375" s="55"/>
    </row>
    <row r="19376" spans="21:25" x14ac:dyDescent="0.2">
      <c r="U19376" s="55"/>
      <c r="V19376" s="53"/>
      <c r="W19376" s="53"/>
      <c r="X19376" s="53"/>
      <c r="Y19376" s="55"/>
    </row>
    <row r="19377" spans="21:25" x14ac:dyDescent="0.2">
      <c r="U19377" s="55"/>
      <c r="V19377" s="53"/>
      <c r="W19377" s="53"/>
      <c r="X19377" s="53"/>
      <c r="Y19377" s="55"/>
    </row>
    <row r="19378" spans="21:25" x14ac:dyDescent="0.2">
      <c r="U19378" s="55"/>
      <c r="V19378" s="53"/>
      <c r="W19378" s="53"/>
      <c r="X19378" s="53"/>
      <c r="Y19378" s="55"/>
    </row>
    <row r="19379" spans="21:25" x14ac:dyDescent="0.2">
      <c r="U19379" s="55"/>
      <c r="V19379" s="53"/>
      <c r="W19379" s="53"/>
      <c r="X19379" s="53"/>
      <c r="Y19379" s="55"/>
    </row>
    <row r="19380" spans="21:25" x14ac:dyDescent="0.2">
      <c r="U19380" s="55"/>
      <c r="V19380" s="53"/>
      <c r="W19380" s="53"/>
      <c r="X19380" s="53"/>
      <c r="Y19380" s="55"/>
    </row>
    <row r="19381" spans="21:25" x14ac:dyDescent="0.2">
      <c r="U19381" s="55"/>
      <c r="V19381" s="53"/>
      <c r="W19381" s="53"/>
      <c r="X19381" s="53"/>
      <c r="Y19381" s="55"/>
    </row>
    <row r="19382" spans="21:25" x14ac:dyDescent="0.2">
      <c r="U19382" s="55"/>
      <c r="V19382" s="53"/>
      <c r="W19382" s="53"/>
      <c r="X19382" s="53"/>
      <c r="Y19382" s="55"/>
    </row>
    <row r="19383" spans="21:25" x14ac:dyDescent="0.2">
      <c r="U19383" s="55"/>
      <c r="V19383" s="53"/>
      <c r="W19383" s="53"/>
      <c r="X19383" s="53"/>
      <c r="Y19383" s="55"/>
    </row>
    <row r="19384" spans="21:25" x14ac:dyDescent="0.2">
      <c r="U19384" s="55"/>
      <c r="V19384" s="53"/>
      <c r="W19384" s="53"/>
      <c r="X19384" s="53"/>
      <c r="Y19384" s="55"/>
    </row>
    <row r="19385" spans="21:25" x14ac:dyDescent="0.2">
      <c r="U19385" s="55"/>
      <c r="V19385" s="53"/>
      <c r="W19385" s="53"/>
      <c r="X19385" s="53"/>
      <c r="Y19385" s="55"/>
    </row>
    <row r="19386" spans="21:25" x14ac:dyDescent="0.2">
      <c r="U19386" s="55"/>
      <c r="V19386" s="53"/>
      <c r="W19386" s="53"/>
      <c r="X19386" s="53"/>
      <c r="Y19386" s="55"/>
    </row>
    <row r="19387" spans="21:25" x14ac:dyDescent="0.2">
      <c r="U19387" s="55"/>
      <c r="V19387" s="53"/>
      <c r="W19387" s="53"/>
      <c r="X19387" s="53"/>
      <c r="Y19387" s="55"/>
    </row>
    <row r="19388" spans="21:25" x14ac:dyDescent="0.2">
      <c r="U19388" s="55"/>
      <c r="V19388" s="53"/>
      <c r="W19388" s="53"/>
      <c r="X19388" s="53"/>
      <c r="Y19388" s="55"/>
    </row>
    <row r="19389" spans="21:25" x14ac:dyDescent="0.2">
      <c r="U19389" s="55"/>
      <c r="V19389" s="53"/>
      <c r="W19389" s="53"/>
      <c r="X19389" s="53"/>
      <c r="Y19389" s="55"/>
    </row>
    <row r="19390" spans="21:25" x14ac:dyDescent="0.2">
      <c r="U19390" s="55"/>
      <c r="V19390" s="53"/>
      <c r="W19390" s="53"/>
      <c r="X19390" s="53"/>
      <c r="Y19390" s="55"/>
    </row>
    <row r="19391" spans="21:25" x14ac:dyDescent="0.2">
      <c r="U19391" s="55"/>
      <c r="V19391" s="53"/>
      <c r="W19391" s="53"/>
      <c r="X19391" s="53"/>
      <c r="Y19391" s="55"/>
    </row>
    <row r="19392" spans="21:25" x14ac:dyDescent="0.2">
      <c r="U19392" s="55"/>
      <c r="V19392" s="53"/>
      <c r="W19392" s="53"/>
      <c r="X19392" s="53"/>
      <c r="Y19392" s="55"/>
    </row>
    <row r="19393" spans="21:25" x14ac:dyDescent="0.2">
      <c r="U19393" s="55"/>
      <c r="V19393" s="53"/>
      <c r="W19393" s="53"/>
      <c r="X19393" s="53"/>
      <c r="Y19393" s="55"/>
    </row>
    <row r="19394" spans="21:25" x14ac:dyDescent="0.2">
      <c r="U19394" s="55"/>
      <c r="V19394" s="53"/>
      <c r="W19394" s="53"/>
      <c r="X19394" s="53"/>
      <c r="Y19394" s="55"/>
    </row>
    <row r="19395" spans="21:25" x14ac:dyDescent="0.2">
      <c r="U19395" s="55"/>
      <c r="V19395" s="53"/>
      <c r="W19395" s="53"/>
      <c r="X19395" s="53"/>
      <c r="Y19395" s="55"/>
    </row>
    <row r="19396" spans="21:25" x14ac:dyDescent="0.2">
      <c r="U19396" s="55"/>
      <c r="V19396" s="53"/>
      <c r="W19396" s="53"/>
      <c r="X19396" s="53"/>
      <c r="Y19396" s="55"/>
    </row>
    <row r="19397" spans="21:25" x14ac:dyDescent="0.2">
      <c r="U19397" s="55"/>
      <c r="V19397" s="53"/>
      <c r="W19397" s="53"/>
      <c r="X19397" s="53"/>
      <c r="Y19397" s="55"/>
    </row>
    <row r="19398" spans="21:25" x14ac:dyDescent="0.2">
      <c r="U19398" s="55"/>
      <c r="V19398" s="53"/>
      <c r="W19398" s="53"/>
      <c r="X19398" s="53"/>
      <c r="Y19398" s="55"/>
    </row>
    <row r="19399" spans="21:25" x14ac:dyDescent="0.2">
      <c r="U19399" s="55"/>
      <c r="V19399" s="53"/>
      <c r="W19399" s="53"/>
      <c r="X19399" s="53"/>
      <c r="Y19399" s="55"/>
    </row>
    <row r="19400" spans="21:25" x14ac:dyDescent="0.2">
      <c r="U19400" s="55"/>
      <c r="V19400" s="53"/>
      <c r="W19400" s="53"/>
      <c r="X19400" s="53"/>
      <c r="Y19400" s="55"/>
    </row>
    <row r="19401" spans="21:25" x14ac:dyDescent="0.2">
      <c r="U19401" s="55"/>
      <c r="V19401" s="53"/>
      <c r="W19401" s="53"/>
      <c r="X19401" s="53"/>
      <c r="Y19401" s="55"/>
    </row>
    <row r="19402" spans="21:25" x14ac:dyDescent="0.2">
      <c r="U19402" s="55"/>
      <c r="V19402" s="53"/>
      <c r="W19402" s="53"/>
      <c r="X19402" s="53"/>
      <c r="Y19402" s="55"/>
    </row>
    <row r="19403" spans="21:25" x14ac:dyDescent="0.2">
      <c r="U19403" s="55"/>
      <c r="V19403" s="53"/>
      <c r="W19403" s="53"/>
      <c r="X19403" s="53"/>
      <c r="Y19403" s="55"/>
    </row>
    <row r="19404" spans="21:25" x14ac:dyDescent="0.2">
      <c r="U19404" s="55"/>
      <c r="V19404" s="53"/>
      <c r="W19404" s="53"/>
      <c r="X19404" s="53"/>
      <c r="Y19404" s="55"/>
    </row>
    <row r="19405" spans="21:25" x14ac:dyDescent="0.2">
      <c r="U19405" s="55"/>
      <c r="V19405" s="53"/>
      <c r="W19405" s="53"/>
      <c r="X19405" s="53"/>
      <c r="Y19405" s="55"/>
    </row>
    <row r="19406" spans="21:25" x14ac:dyDescent="0.2">
      <c r="U19406" s="55"/>
      <c r="V19406" s="53"/>
      <c r="W19406" s="53"/>
      <c r="X19406" s="53"/>
      <c r="Y19406" s="55"/>
    </row>
    <row r="19407" spans="21:25" x14ac:dyDescent="0.2">
      <c r="U19407" s="55"/>
      <c r="V19407" s="53"/>
      <c r="W19407" s="53"/>
      <c r="X19407" s="53"/>
      <c r="Y19407" s="55"/>
    </row>
    <row r="19408" spans="21:25" x14ac:dyDescent="0.2">
      <c r="U19408" s="55"/>
      <c r="V19408" s="53"/>
      <c r="W19408" s="53"/>
      <c r="X19408" s="53"/>
      <c r="Y19408" s="55"/>
    </row>
    <row r="19409" spans="21:25" x14ac:dyDescent="0.2">
      <c r="U19409" s="55"/>
      <c r="V19409" s="53"/>
      <c r="W19409" s="53"/>
      <c r="X19409" s="53"/>
      <c r="Y19409" s="55"/>
    </row>
    <row r="19410" spans="21:25" x14ac:dyDescent="0.2">
      <c r="U19410" s="55"/>
      <c r="V19410" s="53"/>
      <c r="W19410" s="53"/>
      <c r="X19410" s="53"/>
      <c r="Y19410" s="55"/>
    </row>
    <row r="19411" spans="21:25" x14ac:dyDescent="0.2">
      <c r="U19411" s="55"/>
      <c r="V19411" s="53"/>
      <c r="W19411" s="53"/>
      <c r="X19411" s="53"/>
      <c r="Y19411" s="55"/>
    </row>
    <row r="19412" spans="21:25" x14ac:dyDescent="0.2">
      <c r="U19412" s="55"/>
      <c r="V19412" s="53"/>
      <c r="W19412" s="53"/>
      <c r="X19412" s="53"/>
      <c r="Y19412" s="55"/>
    </row>
    <row r="19413" spans="21:25" x14ac:dyDescent="0.2">
      <c r="U19413" s="55"/>
      <c r="V19413" s="53"/>
      <c r="W19413" s="53"/>
      <c r="X19413" s="53"/>
      <c r="Y19413" s="55"/>
    </row>
    <row r="19414" spans="21:25" x14ac:dyDescent="0.2">
      <c r="U19414" s="55"/>
      <c r="V19414" s="53"/>
      <c r="W19414" s="53"/>
      <c r="X19414" s="53"/>
      <c r="Y19414" s="55"/>
    </row>
    <row r="19415" spans="21:25" x14ac:dyDescent="0.2">
      <c r="U19415" s="55"/>
      <c r="V19415" s="53"/>
      <c r="W19415" s="53"/>
      <c r="X19415" s="53"/>
      <c r="Y19415" s="55"/>
    </row>
    <row r="19416" spans="21:25" x14ac:dyDescent="0.2">
      <c r="U19416" s="55"/>
      <c r="V19416" s="53"/>
      <c r="W19416" s="53"/>
      <c r="X19416" s="53"/>
      <c r="Y19416" s="55"/>
    </row>
    <row r="19417" spans="21:25" x14ac:dyDescent="0.2">
      <c r="U19417" s="55"/>
      <c r="V19417" s="53"/>
      <c r="W19417" s="53"/>
      <c r="X19417" s="53"/>
      <c r="Y19417" s="55"/>
    </row>
    <row r="19418" spans="21:25" x14ac:dyDescent="0.2">
      <c r="U19418" s="55"/>
      <c r="V19418" s="53"/>
      <c r="W19418" s="53"/>
      <c r="X19418" s="53"/>
      <c r="Y19418" s="55"/>
    </row>
    <row r="19419" spans="21:25" x14ac:dyDescent="0.2">
      <c r="U19419" s="55"/>
      <c r="V19419" s="53"/>
      <c r="W19419" s="53"/>
      <c r="X19419" s="53"/>
      <c r="Y19419" s="55"/>
    </row>
    <row r="19420" spans="21:25" x14ac:dyDescent="0.2">
      <c r="U19420" s="55"/>
      <c r="V19420" s="53"/>
      <c r="W19420" s="53"/>
      <c r="X19420" s="53"/>
      <c r="Y19420" s="55"/>
    </row>
    <row r="19421" spans="21:25" x14ac:dyDescent="0.2">
      <c r="U19421" s="55"/>
      <c r="V19421" s="53"/>
      <c r="W19421" s="53"/>
      <c r="X19421" s="53"/>
      <c r="Y19421" s="55"/>
    </row>
    <row r="19422" spans="21:25" x14ac:dyDescent="0.2">
      <c r="U19422" s="55"/>
      <c r="V19422" s="53"/>
      <c r="W19422" s="53"/>
      <c r="X19422" s="53"/>
      <c r="Y19422" s="55"/>
    </row>
    <row r="19423" spans="21:25" x14ac:dyDescent="0.2">
      <c r="U19423" s="55"/>
      <c r="V19423" s="53"/>
      <c r="W19423" s="53"/>
      <c r="X19423" s="53"/>
      <c r="Y19423" s="55"/>
    </row>
    <row r="19424" spans="21:25" x14ac:dyDescent="0.2">
      <c r="U19424" s="55"/>
      <c r="V19424" s="53"/>
      <c r="W19424" s="53"/>
      <c r="X19424" s="53"/>
      <c r="Y19424" s="55"/>
    </row>
    <row r="19425" spans="21:25" x14ac:dyDescent="0.2">
      <c r="U19425" s="55"/>
      <c r="V19425" s="53"/>
      <c r="W19425" s="53"/>
      <c r="X19425" s="53"/>
      <c r="Y19425" s="55"/>
    </row>
    <row r="19426" spans="21:25" x14ac:dyDescent="0.2">
      <c r="U19426" s="55"/>
      <c r="V19426" s="53"/>
      <c r="W19426" s="53"/>
      <c r="X19426" s="53"/>
      <c r="Y19426" s="55"/>
    </row>
    <row r="19427" spans="21:25" x14ac:dyDescent="0.2">
      <c r="U19427" s="55"/>
      <c r="V19427" s="53"/>
      <c r="W19427" s="53"/>
      <c r="X19427" s="53"/>
      <c r="Y19427" s="55"/>
    </row>
    <row r="19428" spans="21:25" x14ac:dyDescent="0.2">
      <c r="U19428" s="55"/>
      <c r="V19428" s="53"/>
      <c r="W19428" s="53"/>
      <c r="X19428" s="53"/>
      <c r="Y19428" s="55"/>
    </row>
    <row r="19429" spans="21:25" x14ac:dyDescent="0.2">
      <c r="U19429" s="55"/>
      <c r="V19429" s="53"/>
      <c r="W19429" s="53"/>
      <c r="X19429" s="53"/>
      <c r="Y19429" s="55"/>
    </row>
    <row r="19430" spans="21:25" x14ac:dyDescent="0.2">
      <c r="U19430" s="55"/>
      <c r="V19430" s="53"/>
      <c r="W19430" s="53"/>
      <c r="X19430" s="53"/>
      <c r="Y19430" s="55"/>
    </row>
    <row r="19431" spans="21:25" x14ac:dyDescent="0.2">
      <c r="U19431" s="55"/>
      <c r="V19431" s="53"/>
      <c r="W19431" s="53"/>
      <c r="X19431" s="53"/>
      <c r="Y19431" s="55"/>
    </row>
    <row r="19432" spans="21:25" x14ac:dyDescent="0.2">
      <c r="U19432" s="55"/>
      <c r="V19432" s="53"/>
      <c r="W19432" s="53"/>
      <c r="X19432" s="53"/>
      <c r="Y19432" s="55"/>
    </row>
    <row r="19433" spans="21:25" x14ac:dyDescent="0.2">
      <c r="U19433" s="55"/>
      <c r="V19433" s="53"/>
      <c r="W19433" s="53"/>
      <c r="X19433" s="53"/>
      <c r="Y19433" s="55"/>
    </row>
    <row r="19434" spans="21:25" x14ac:dyDescent="0.2">
      <c r="U19434" s="55"/>
      <c r="V19434" s="53"/>
      <c r="W19434" s="53"/>
      <c r="X19434" s="53"/>
      <c r="Y19434" s="55"/>
    </row>
    <row r="19435" spans="21:25" x14ac:dyDescent="0.2">
      <c r="U19435" s="55"/>
      <c r="V19435" s="53"/>
      <c r="W19435" s="53"/>
      <c r="X19435" s="53"/>
      <c r="Y19435" s="55"/>
    </row>
    <row r="19436" spans="21:25" x14ac:dyDescent="0.2">
      <c r="U19436" s="55"/>
      <c r="V19436" s="53"/>
      <c r="W19436" s="53"/>
      <c r="X19436" s="53"/>
      <c r="Y19436" s="55"/>
    </row>
    <row r="19437" spans="21:25" x14ac:dyDescent="0.2">
      <c r="U19437" s="55"/>
      <c r="V19437" s="53"/>
      <c r="W19437" s="53"/>
      <c r="X19437" s="53"/>
      <c r="Y19437" s="55"/>
    </row>
    <row r="19438" spans="21:25" x14ac:dyDescent="0.2">
      <c r="U19438" s="55"/>
      <c r="V19438" s="53"/>
      <c r="W19438" s="53"/>
      <c r="X19438" s="53"/>
      <c r="Y19438" s="55"/>
    </row>
    <row r="19439" spans="21:25" x14ac:dyDescent="0.2">
      <c r="U19439" s="55"/>
      <c r="V19439" s="53"/>
      <c r="W19439" s="53"/>
      <c r="X19439" s="53"/>
      <c r="Y19439" s="55"/>
    </row>
    <row r="19440" spans="21:25" x14ac:dyDescent="0.2">
      <c r="U19440" s="55"/>
      <c r="V19440" s="53"/>
      <c r="W19440" s="53"/>
      <c r="X19440" s="53"/>
      <c r="Y19440" s="55"/>
    </row>
    <row r="19441" spans="21:25" x14ac:dyDescent="0.2">
      <c r="U19441" s="55"/>
      <c r="V19441" s="53"/>
      <c r="W19441" s="53"/>
      <c r="X19441" s="53"/>
      <c r="Y19441" s="55"/>
    </row>
    <row r="19442" spans="21:25" x14ac:dyDescent="0.2">
      <c r="U19442" s="55"/>
      <c r="V19442" s="53"/>
      <c r="W19442" s="53"/>
      <c r="X19442" s="53"/>
      <c r="Y19442" s="55"/>
    </row>
    <row r="19443" spans="21:25" x14ac:dyDescent="0.2">
      <c r="U19443" s="55"/>
      <c r="V19443" s="53"/>
      <c r="W19443" s="53"/>
      <c r="X19443" s="53"/>
      <c r="Y19443" s="55"/>
    </row>
    <row r="19444" spans="21:25" x14ac:dyDescent="0.2">
      <c r="U19444" s="55"/>
      <c r="V19444" s="53"/>
      <c r="W19444" s="53"/>
      <c r="X19444" s="53"/>
      <c r="Y19444" s="55"/>
    </row>
    <row r="19445" spans="21:25" x14ac:dyDescent="0.2">
      <c r="U19445" s="55"/>
      <c r="V19445" s="53"/>
      <c r="W19445" s="53"/>
      <c r="X19445" s="53"/>
      <c r="Y19445" s="55"/>
    </row>
    <row r="19446" spans="21:25" x14ac:dyDescent="0.2">
      <c r="U19446" s="55"/>
      <c r="V19446" s="53"/>
      <c r="W19446" s="53"/>
      <c r="X19446" s="53"/>
      <c r="Y19446" s="55"/>
    </row>
    <row r="19447" spans="21:25" x14ac:dyDescent="0.2">
      <c r="U19447" s="55"/>
      <c r="V19447" s="53"/>
      <c r="W19447" s="53"/>
      <c r="X19447" s="53"/>
      <c r="Y19447" s="55"/>
    </row>
    <row r="19448" spans="21:25" x14ac:dyDescent="0.2">
      <c r="U19448" s="55"/>
      <c r="V19448" s="53"/>
      <c r="W19448" s="53"/>
      <c r="X19448" s="53"/>
      <c r="Y19448" s="55"/>
    </row>
    <row r="19449" spans="21:25" x14ac:dyDescent="0.2">
      <c r="U19449" s="55"/>
      <c r="V19449" s="53"/>
      <c r="W19449" s="53"/>
      <c r="X19449" s="53"/>
      <c r="Y19449" s="55"/>
    </row>
    <row r="19450" spans="21:25" x14ac:dyDescent="0.2">
      <c r="U19450" s="55"/>
      <c r="V19450" s="53"/>
      <c r="W19450" s="53"/>
      <c r="X19450" s="53"/>
      <c r="Y19450" s="55"/>
    </row>
    <row r="19451" spans="21:25" x14ac:dyDescent="0.2">
      <c r="U19451" s="55"/>
      <c r="V19451" s="53"/>
      <c r="W19451" s="53"/>
      <c r="X19451" s="53"/>
      <c r="Y19451" s="55"/>
    </row>
    <row r="19452" spans="21:25" x14ac:dyDescent="0.2">
      <c r="U19452" s="55"/>
      <c r="V19452" s="53"/>
      <c r="W19452" s="53"/>
      <c r="X19452" s="53"/>
      <c r="Y19452" s="55"/>
    </row>
    <row r="19453" spans="21:25" x14ac:dyDescent="0.2">
      <c r="U19453" s="55"/>
      <c r="V19453" s="53"/>
      <c r="W19453" s="53"/>
      <c r="X19453" s="53"/>
      <c r="Y19453" s="55"/>
    </row>
    <row r="19454" spans="21:25" x14ac:dyDescent="0.2">
      <c r="U19454" s="55"/>
      <c r="V19454" s="53"/>
      <c r="W19454" s="53"/>
      <c r="X19454" s="53"/>
      <c r="Y19454" s="55"/>
    </row>
    <row r="19455" spans="21:25" x14ac:dyDescent="0.2">
      <c r="U19455" s="55"/>
      <c r="V19455" s="53"/>
      <c r="W19455" s="53"/>
      <c r="X19455" s="53"/>
      <c r="Y19455" s="55"/>
    </row>
    <row r="19456" spans="21:25" x14ac:dyDescent="0.2">
      <c r="U19456" s="55"/>
      <c r="V19456" s="53"/>
      <c r="W19456" s="53"/>
      <c r="X19456" s="53"/>
      <c r="Y19456" s="55"/>
    </row>
    <row r="19457" spans="21:25" x14ac:dyDescent="0.2">
      <c r="U19457" s="55"/>
      <c r="V19457" s="53"/>
      <c r="W19457" s="53"/>
      <c r="X19457" s="53"/>
      <c r="Y19457" s="55"/>
    </row>
    <row r="19458" spans="21:25" x14ac:dyDescent="0.2">
      <c r="U19458" s="55"/>
      <c r="V19458" s="53"/>
      <c r="W19458" s="53"/>
      <c r="X19458" s="53"/>
      <c r="Y19458" s="55"/>
    </row>
    <row r="19459" spans="21:25" x14ac:dyDescent="0.2">
      <c r="U19459" s="55"/>
      <c r="V19459" s="53"/>
      <c r="W19459" s="53"/>
      <c r="X19459" s="53"/>
      <c r="Y19459" s="55"/>
    </row>
    <row r="19460" spans="21:25" x14ac:dyDescent="0.2">
      <c r="U19460" s="55"/>
      <c r="V19460" s="53"/>
      <c r="W19460" s="53"/>
      <c r="X19460" s="53"/>
      <c r="Y19460" s="55"/>
    </row>
    <row r="19461" spans="21:25" x14ac:dyDescent="0.2">
      <c r="U19461" s="55"/>
      <c r="V19461" s="53"/>
      <c r="W19461" s="53"/>
      <c r="X19461" s="53"/>
      <c r="Y19461" s="55"/>
    </row>
    <row r="19462" spans="21:25" x14ac:dyDescent="0.2">
      <c r="U19462" s="55"/>
      <c r="V19462" s="53"/>
      <c r="W19462" s="53"/>
      <c r="X19462" s="53"/>
      <c r="Y19462" s="55"/>
    </row>
    <row r="19463" spans="21:25" x14ac:dyDescent="0.2">
      <c r="U19463" s="55"/>
      <c r="V19463" s="53"/>
      <c r="W19463" s="53"/>
      <c r="X19463" s="53"/>
      <c r="Y19463" s="55"/>
    </row>
    <row r="19464" spans="21:25" x14ac:dyDescent="0.2">
      <c r="U19464" s="55"/>
      <c r="V19464" s="53"/>
      <c r="W19464" s="53"/>
      <c r="X19464" s="53"/>
      <c r="Y19464" s="55"/>
    </row>
    <row r="19465" spans="21:25" x14ac:dyDescent="0.2">
      <c r="U19465" s="55"/>
      <c r="V19465" s="53"/>
      <c r="W19465" s="53"/>
      <c r="X19465" s="53"/>
      <c r="Y19465" s="55"/>
    </row>
    <row r="19466" spans="21:25" x14ac:dyDescent="0.2">
      <c r="U19466" s="55"/>
      <c r="V19466" s="53"/>
      <c r="W19466" s="53"/>
      <c r="X19466" s="53"/>
      <c r="Y19466" s="55"/>
    </row>
    <row r="19467" spans="21:25" x14ac:dyDescent="0.2">
      <c r="U19467" s="55"/>
      <c r="V19467" s="53"/>
      <c r="W19467" s="53"/>
      <c r="X19467" s="53"/>
      <c r="Y19467" s="55"/>
    </row>
    <row r="19468" spans="21:25" x14ac:dyDescent="0.2">
      <c r="U19468" s="55"/>
      <c r="V19468" s="53"/>
      <c r="W19468" s="53"/>
      <c r="X19468" s="53"/>
      <c r="Y19468" s="55"/>
    </row>
    <row r="19469" spans="21:25" x14ac:dyDescent="0.2">
      <c r="U19469" s="55"/>
      <c r="V19469" s="53"/>
      <c r="W19469" s="53"/>
      <c r="X19469" s="53"/>
      <c r="Y19469" s="55"/>
    </row>
    <row r="19470" spans="21:25" x14ac:dyDescent="0.2">
      <c r="U19470" s="55"/>
      <c r="V19470" s="53"/>
      <c r="W19470" s="53"/>
      <c r="X19470" s="53"/>
      <c r="Y19470" s="55"/>
    </row>
    <row r="19471" spans="21:25" x14ac:dyDescent="0.2">
      <c r="U19471" s="55"/>
      <c r="V19471" s="53"/>
      <c r="W19471" s="53"/>
      <c r="X19471" s="53"/>
      <c r="Y19471" s="55"/>
    </row>
    <row r="19472" spans="21:25" x14ac:dyDescent="0.2">
      <c r="U19472" s="55"/>
      <c r="V19472" s="53"/>
      <c r="W19472" s="53"/>
      <c r="X19472" s="53"/>
      <c r="Y19472" s="55"/>
    </row>
    <row r="19473" spans="21:25" x14ac:dyDescent="0.2">
      <c r="U19473" s="55"/>
      <c r="V19473" s="53"/>
      <c r="W19473" s="53"/>
      <c r="X19473" s="53"/>
      <c r="Y19473" s="55"/>
    </row>
    <row r="19474" spans="21:25" x14ac:dyDescent="0.2">
      <c r="U19474" s="55"/>
      <c r="V19474" s="53"/>
      <c r="W19474" s="53"/>
      <c r="X19474" s="53"/>
      <c r="Y19474" s="55"/>
    </row>
    <row r="19475" spans="21:25" x14ac:dyDescent="0.2">
      <c r="U19475" s="55"/>
      <c r="V19475" s="53"/>
      <c r="W19475" s="53"/>
      <c r="X19475" s="53"/>
      <c r="Y19475" s="55"/>
    </row>
    <row r="19476" spans="21:25" x14ac:dyDescent="0.2">
      <c r="U19476" s="55"/>
      <c r="V19476" s="53"/>
      <c r="W19476" s="53"/>
      <c r="X19476" s="53"/>
      <c r="Y19476" s="55"/>
    </row>
    <row r="19477" spans="21:25" x14ac:dyDescent="0.2">
      <c r="U19477" s="55"/>
      <c r="V19477" s="53"/>
      <c r="W19477" s="53"/>
      <c r="X19477" s="53"/>
      <c r="Y19477" s="55"/>
    </row>
    <row r="19478" spans="21:25" x14ac:dyDescent="0.2">
      <c r="U19478" s="55"/>
      <c r="V19478" s="53"/>
      <c r="W19478" s="53"/>
      <c r="X19478" s="53"/>
      <c r="Y19478" s="55"/>
    </row>
    <row r="19479" spans="21:25" x14ac:dyDescent="0.2">
      <c r="U19479" s="55"/>
      <c r="V19479" s="53"/>
      <c r="W19479" s="53"/>
      <c r="X19479" s="53"/>
      <c r="Y19479" s="55"/>
    </row>
    <row r="19480" spans="21:25" x14ac:dyDescent="0.2">
      <c r="U19480" s="55"/>
      <c r="V19480" s="53"/>
      <c r="W19480" s="53"/>
      <c r="X19480" s="53"/>
      <c r="Y19480" s="55"/>
    </row>
    <row r="19481" spans="21:25" x14ac:dyDescent="0.2">
      <c r="U19481" s="55"/>
      <c r="V19481" s="53"/>
      <c r="W19481" s="53"/>
      <c r="X19481" s="53"/>
      <c r="Y19481" s="55"/>
    </row>
    <row r="19482" spans="21:25" x14ac:dyDescent="0.2">
      <c r="U19482" s="55"/>
      <c r="V19482" s="53"/>
      <c r="W19482" s="53"/>
      <c r="X19482" s="53"/>
      <c r="Y19482" s="55"/>
    </row>
    <row r="19483" spans="21:25" x14ac:dyDescent="0.2">
      <c r="U19483" s="55"/>
      <c r="V19483" s="53"/>
      <c r="W19483" s="53"/>
      <c r="X19483" s="53"/>
      <c r="Y19483" s="55"/>
    </row>
    <row r="19484" spans="21:25" x14ac:dyDescent="0.2">
      <c r="U19484" s="55"/>
      <c r="V19484" s="53"/>
      <c r="W19484" s="53"/>
      <c r="X19484" s="53"/>
      <c r="Y19484" s="55"/>
    </row>
    <row r="19485" spans="21:25" x14ac:dyDescent="0.2">
      <c r="U19485" s="55"/>
      <c r="V19485" s="53"/>
      <c r="W19485" s="53"/>
      <c r="X19485" s="53"/>
      <c r="Y19485" s="55"/>
    </row>
    <row r="19486" spans="21:25" x14ac:dyDescent="0.2">
      <c r="U19486" s="55"/>
      <c r="V19486" s="53"/>
      <c r="W19486" s="53"/>
      <c r="X19486" s="53"/>
      <c r="Y19486" s="55"/>
    </row>
    <row r="19487" spans="21:25" x14ac:dyDescent="0.2">
      <c r="U19487" s="55"/>
      <c r="V19487" s="53"/>
      <c r="W19487" s="53"/>
      <c r="X19487" s="53"/>
      <c r="Y19487" s="55"/>
    </row>
    <row r="19488" spans="21:25" x14ac:dyDescent="0.2">
      <c r="U19488" s="55"/>
      <c r="V19488" s="53"/>
      <c r="W19488" s="53"/>
      <c r="X19488" s="53"/>
      <c r="Y19488" s="55"/>
    </row>
    <row r="19489" spans="21:25" x14ac:dyDescent="0.2">
      <c r="U19489" s="55"/>
      <c r="V19489" s="53"/>
      <c r="W19489" s="53"/>
      <c r="X19489" s="53"/>
      <c r="Y19489" s="55"/>
    </row>
    <row r="19490" spans="21:25" x14ac:dyDescent="0.2">
      <c r="U19490" s="55"/>
      <c r="V19490" s="53"/>
      <c r="W19490" s="53"/>
      <c r="X19490" s="53"/>
      <c r="Y19490" s="55"/>
    </row>
    <row r="19491" spans="21:25" x14ac:dyDescent="0.2">
      <c r="U19491" s="55"/>
      <c r="V19491" s="53"/>
      <c r="W19491" s="53"/>
      <c r="X19491" s="53"/>
      <c r="Y19491" s="55"/>
    </row>
    <row r="19492" spans="21:25" x14ac:dyDescent="0.2">
      <c r="U19492" s="55"/>
      <c r="V19492" s="53"/>
      <c r="W19492" s="53"/>
      <c r="X19492" s="53"/>
      <c r="Y19492" s="55"/>
    </row>
    <row r="19493" spans="21:25" x14ac:dyDescent="0.2">
      <c r="U19493" s="55"/>
      <c r="V19493" s="53"/>
      <c r="W19493" s="53"/>
      <c r="X19493" s="53"/>
      <c r="Y19493" s="55"/>
    </row>
    <row r="19494" spans="21:25" x14ac:dyDescent="0.2">
      <c r="U19494" s="55"/>
      <c r="V19494" s="53"/>
      <c r="W19494" s="53"/>
      <c r="X19494" s="53"/>
      <c r="Y19494" s="55"/>
    </row>
    <row r="19495" spans="21:25" x14ac:dyDescent="0.2">
      <c r="U19495" s="55"/>
      <c r="V19495" s="53"/>
      <c r="W19495" s="53"/>
      <c r="X19495" s="53"/>
      <c r="Y19495" s="55"/>
    </row>
    <row r="19496" spans="21:25" x14ac:dyDescent="0.2">
      <c r="U19496" s="55"/>
      <c r="V19496" s="53"/>
      <c r="W19496" s="53"/>
      <c r="X19496" s="53"/>
      <c r="Y19496" s="55"/>
    </row>
    <row r="19497" spans="21:25" x14ac:dyDescent="0.2">
      <c r="U19497" s="55"/>
      <c r="V19497" s="53"/>
      <c r="W19497" s="53"/>
      <c r="X19497" s="53"/>
      <c r="Y19497" s="55"/>
    </row>
    <row r="19498" spans="21:25" x14ac:dyDescent="0.2">
      <c r="U19498" s="55"/>
      <c r="V19498" s="53"/>
      <c r="W19498" s="53"/>
      <c r="X19498" s="53"/>
      <c r="Y19498" s="55"/>
    </row>
    <row r="19499" spans="21:25" x14ac:dyDescent="0.2">
      <c r="U19499" s="55"/>
      <c r="V19499" s="53"/>
      <c r="W19499" s="53"/>
      <c r="X19499" s="53"/>
      <c r="Y19499" s="55"/>
    </row>
    <row r="19500" spans="21:25" x14ac:dyDescent="0.2">
      <c r="U19500" s="55"/>
      <c r="V19500" s="53"/>
      <c r="W19500" s="53"/>
      <c r="X19500" s="53"/>
      <c r="Y19500" s="55"/>
    </row>
    <row r="19501" spans="21:25" x14ac:dyDescent="0.2">
      <c r="U19501" s="55"/>
      <c r="V19501" s="53"/>
      <c r="W19501" s="53"/>
      <c r="X19501" s="53"/>
      <c r="Y19501" s="55"/>
    </row>
    <row r="19502" spans="21:25" x14ac:dyDescent="0.2">
      <c r="U19502" s="55"/>
      <c r="V19502" s="53"/>
      <c r="W19502" s="53"/>
      <c r="X19502" s="53"/>
      <c r="Y19502" s="55"/>
    </row>
    <row r="19503" spans="21:25" x14ac:dyDescent="0.2">
      <c r="U19503" s="55"/>
      <c r="V19503" s="53"/>
      <c r="W19503" s="53"/>
      <c r="X19503" s="53"/>
      <c r="Y19503" s="55"/>
    </row>
    <row r="19504" spans="21:25" x14ac:dyDescent="0.2">
      <c r="U19504" s="55"/>
      <c r="V19504" s="53"/>
      <c r="W19504" s="53"/>
      <c r="X19504" s="53"/>
      <c r="Y19504" s="55"/>
    </row>
    <row r="19505" spans="21:25" x14ac:dyDescent="0.2">
      <c r="U19505" s="55"/>
      <c r="V19505" s="53"/>
      <c r="W19505" s="53"/>
      <c r="X19505" s="53"/>
      <c r="Y19505" s="55"/>
    </row>
    <row r="19506" spans="21:25" x14ac:dyDescent="0.2">
      <c r="U19506" s="55"/>
      <c r="V19506" s="53"/>
      <c r="W19506" s="53"/>
      <c r="X19506" s="53"/>
      <c r="Y19506" s="55"/>
    </row>
    <row r="19507" spans="21:25" x14ac:dyDescent="0.2">
      <c r="U19507" s="55"/>
      <c r="V19507" s="53"/>
      <c r="W19507" s="53"/>
      <c r="X19507" s="53"/>
      <c r="Y19507" s="55"/>
    </row>
    <row r="19508" spans="21:25" x14ac:dyDescent="0.2">
      <c r="U19508" s="55"/>
      <c r="V19508" s="53"/>
      <c r="W19508" s="53"/>
      <c r="X19508" s="53"/>
      <c r="Y19508" s="55"/>
    </row>
    <row r="19509" spans="21:25" x14ac:dyDescent="0.2">
      <c r="U19509" s="55"/>
      <c r="V19509" s="53"/>
      <c r="W19509" s="53"/>
      <c r="X19509" s="53"/>
      <c r="Y19509" s="55"/>
    </row>
    <row r="19510" spans="21:25" x14ac:dyDescent="0.2">
      <c r="U19510" s="55"/>
      <c r="V19510" s="53"/>
      <c r="W19510" s="53"/>
      <c r="X19510" s="53"/>
      <c r="Y19510" s="55"/>
    </row>
    <row r="19511" spans="21:25" x14ac:dyDescent="0.2">
      <c r="U19511" s="55"/>
      <c r="V19511" s="53"/>
      <c r="W19511" s="53"/>
      <c r="X19511" s="53"/>
      <c r="Y19511" s="55"/>
    </row>
    <row r="19512" spans="21:25" x14ac:dyDescent="0.2">
      <c r="U19512" s="55"/>
      <c r="V19512" s="53"/>
      <c r="W19512" s="53"/>
      <c r="X19512" s="53"/>
      <c r="Y19512" s="55"/>
    </row>
    <row r="19513" spans="21:25" x14ac:dyDescent="0.2">
      <c r="U19513" s="55"/>
      <c r="V19513" s="53"/>
      <c r="W19513" s="53"/>
      <c r="X19513" s="53"/>
      <c r="Y19513" s="55"/>
    </row>
    <row r="19514" spans="21:25" x14ac:dyDescent="0.2">
      <c r="U19514" s="55"/>
      <c r="V19514" s="53"/>
      <c r="W19514" s="53"/>
      <c r="X19514" s="53"/>
      <c r="Y19514" s="55"/>
    </row>
    <row r="19515" spans="21:25" x14ac:dyDescent="0.2">
      <c r="U19515" s="55"/>
      <c r="V19515" s="53"/>
      <c r="W19515" s="53"/>
      <c r="X19515" s="53"/>
      <c r="Y19515" s="55"/>
    </row>
    <row r="19516" spans="21:25" x14ac:dyDescent="0.2">
      <c r="U19516" s="55"/>
      <c r="V19516" s="53"/>
      <c r="W19516" s="53"/>
      <c r="X19516" s="53"/>
      <c r="Y19516" s="55"/>
    </row>
    <row r="19517" spans="21:25" x14ac:dyDescent="0.2">
      <c r="U19517" s="55"/>
      <c r="V19517" s="53"/>
      <c r="W19517" s="53"/>
      <c r="X19517" s="53"/>
      <c r="Y19517" s="55"/>
    </row>
    <row r="19518" spans="21:25" x14ac:dyDescent="0.2">
      <c r="U19518" s="55"/>
      <c r="V19518" s="53"/>
      <c r="W19518" s="53"/>
      <c r="X19518" s="53"/>
      <c r="Y19518" s="55"/>
    </row>
    <row r="19519" spans="21:25" x14ac:dyDescent="0.2">
      <c r="U19519" s="55"/>
      <c r="V19519" s="53"/>
      <c r="W19519" s="53"/>
      <c r="X19519" s="53"/>
      <c r="Y19519" s="55"/>
    </row>
    <row r="19520" spans="21:25" x14ac:dyDescent="0.2">
      <c r="U19520" s="55"/>
      <c r="V19520" s="53"/>
      <c r="W19520" s="53"/>
      <c r="X19520" s="53"/>
      <c r="Y19520" s="55"/>
    </row>
    <row r="19521" spans="21:25" x14ac:dyDescent="0.2">
      <c r="U19521" s="55"/>
      <c r="V19521" s="53"/>
      <c r="W19521" s="53"/>
      <c r="X19521" s="53"/>
      <c r="Y19521" s="55"/>
    </row>
    <row r="19522" spans="21:25" x14ac:dyDescent="0.2">
      <c r="U19522" s="55"/>
      <c r="V19522" s="53"/>
      <c r="W19522" s="53"/>
      <c r="X19522" s="53"/>
      <c r="Y19522" s="55"/>
    </row>
    <row r="19523" spans="21:25" x14ac:dyDescent="0.2">
      <c r="U19523" s="55"/>
      <c r="V19523" s="53"/>
      <c r="W19523" s="53"/>
      <c r="X19523" s="53"/>
      <c r="Y19523" s="55"/>
    </row>
    <row r="19524" spans="21:25" x14ac:dyDescent="0.2">
      <c r="U19524" s="55"/>
      <c r="V19524" s="53"/>
      <c r="W19524" s="53"/>
      <c r="X19524" s="53"/>
      <c r="Y19524" s="55"/>
    </row>
    <row r="19525" spans="21:25" x14ac:dyDescent="0.2">
      <c r="U19525" s="55"/>
      <c r="V19525" s="53"/>
      <c r="W19525" s="53"/>
      <c r="X19525" s="53"/>
      <c r="Y19525" s="55"/>
    </row>
    <row r="19526" spans="21:25" x14ac:dyDescent="0.2">
      <c r="U19526" s="55"/>
      <c r="V19526" s="53"/>
      <c r="W19526" s="53"/>
      <c r="X19526" s="53"/>
      <c r="Y19526" s="55"/>
    </row>
    <row r="19527" spans="21:25" x14ac:dyDescent="0.2">
      <c r="U19527" s="55"/>
      <c r="V19527" s="53"/>
      <c r="W19527" s="53"/>
      <c r="X19527" s="53"/>
      <c r="Y19527" s="55"/>
    </row>
    <row r="19528" spans="21:25" x14ac:dyDescent="0.2">
      <c r="U19528" s="55"/>
      <c r="V19528" s="53"/>
      <c r="W19528" s="53"/>
      <c r="X19528" s="53"/>
      <c r="Y19528" s="55"/>
    </row>
    <row r="19529" spans="21:25" x14ac:dyDescent="0.2">
      <c r="U19529" s="55"/>
      <c r="V19529" s="53"/>
      <c r="W19529" s="53"/>
      <c r="X19529" s="53"/>
      <c r="Y19529" s="55"/>
    </row>
    <row r="19530" spans="21:25" x14ac:dyDescent="0.2">
      <c r="U19530" s="55"/>
      <c r="V19530" s="53"/>
      <c r="W19530" s="53"/>
      <c r="X19530" s="53"/>
      <c r="Y19530" s="55"/>
    </row>
    <row r="19531" spans="21:25" x14ac:dyDescent="0.2">
      <c r="U19531" s="55"/>
      <c r="V19531" s="53"/>
      <c r="W19531" s="53"/>
      <c r="X19531" s="53"/>
      <c r="Y19531" s="55"/>
    </row>
    <row r="19532" spans="21:25" x14ac:dyDescent="0.2">
      <c r="U19532" s="55"/>
      <c r="V19532" s="53"/>
      <c r="W19532" s="53"/>
      <c r="X19532" s="53"/>
      <c r="Y19532" s="55"/>
    </row>
    <row r="19533" spans="21:25" x14ac:dyDescent="0.2">
      <c r="U19533" s="55"/>
      <c r="V19533" s="53"/>
      <c r="W19533" s="53"/>
      <c r="X19533" s="53"/>
      <c r="Y19533" s="55"/>
    </row>
    <row r="19534" spans="21:25" x14ac:dyDescent="0.2">
      <c r="U19534" s="55"/>
      <c r="V19534" s="53"/>
      <c r="W19534" s="53"/>
      <c r="X19534" s="53"/>
      <c r="Y19534" s="55"/>
    </row>
    <row r="19535" spans="21:25" x14ac:dyDescent="0.2">
      <c r="U19535" s="55"/>
      <c r="V19535" s="53"/>
      <c r="W19535" s="53"/>
      <c r="X19535" s="53"/>
      <c r="Y19535" s="55"/>
    </row>
    <row r="19536" spans="21:25" x14ac:dyDescent="0.2">
      <c r="U19536" s="55"/>
      <c r="V19536" s="53"/>
      <c r="W19536" s="53"/>
      <c r="X19536" s="53"/>
      <c r="Y19536" s="55"/>
    </row>
    <row r="19537" spans="21:25" x14ac:dyDescent="0.2">
      <c r="U19537" s="55"/>
      <c r="V19537" s="53"/>
      <c r="W19537" s="53"/>
      <c r="X19537" s="53"/>
      <c r="Y19537" s="55"/>
    </row>
    <row r="19538" spans="21:25" x14ac:dyDescent="0.2">
      <c r="U19538" s="55"/>
      <c r="V19538" s="53"/>
      <c r="W19538" s="53"/>
      <c r="X19538" s="53"/>
      <c r="Y19538" s="55"/>
    </row>
    <row r="19539" spans="21:25" x14ac:dyDescent="0.2">
      <c r="U19539" s="55"/>
      <c r="V19539" s="53"/>
      <c r="W19539" s="53"/>
      <c r="X19539" s="53"/>
      <c r="Y19539" s="55"/>
    </row>
    <row r="19540" spans="21:25" x14ac:dyDescent="0.2">
      <c r="U19540" s="55"/>
      <c r="V19540" s="53"/>
      <c r="W19540" s="53"/>
      <c r="X19540" s="53"/>
      <c r="Y19540" s="55"/>
    </row>
    <row r="19541" spans="21:25" x14ac:dyDescent="0.2">
      <c r="U19541" s="55"/>
      <c r="V19541" s="53"/>
      <c r="W19541" s="53"/>
      <c r="X19541" s="53"/>
      <c r="Y19541" s="55"/>
    </row>
    <row r="19542" spans="21:25" x14ac:dyDescent="0.2">
      <c r="U19542" s="55"/>
      <c r="V19542" s="53"/>
      <c r="W19542" s="53"/>
      <c r="X19542" s="53"/>
      <c r="Y19542" s="55"/>
    </row>
    <row r="19543" spans="21:25" x14ac:dyDescent="0.2">
      <c r="U19543" s="55"/>
      <c r="V19543" s="53"/>
      <c r="W19543" s="53"/>
      <c r="X19543" s="53"/>
      <c r="Y19543" s="55"/>
    </row>
    <row r="19544" spans="21:25" x14ac:dyDescent="0.2">
      <c r="U19544" s="55"/>
      <c r="V19544" s="53"/>
      <c r="W19544" s="53"/>
      <c r="X19544" s="53"/>
      <c r="Y19544" s="55"/>
    </row>
    <row r="19545" spans="21:25" x14ac:dyDescent="0.2">
      <c r="U19545" s="55"/>
      <c r="V19545" s="53"/>
      <c r="W19545" s="53"/>
      <c r="X19545" s="53"/>
      <c r="Y19545" s="55"/>
    </row>
    <row r="19546" spans="21:25" x14ac:dyDescent="0.2">
      <c r="U19546" s="55"/>
      <c r="V19546" s="53"/>
      <c r="W19546" s="53"/>
      <c r="X19546" s="53"/>
      <c r="Y19546" s="55"/>
    </row>
    <row r="19547" spans="21:25" x14ac:dyDescent="0.2">
      <c r="U19547" s="55"/>
      <c r="V19547" s="53"/>
      <c r="W19547" s="53"/>
      <c r="X19547" s="53"/>
      <c r="Y19547" s="55"/>
    </row>
    <row r="19548" spans="21:25" x14ac:dyDescent="0.2">
      <c r="U19548" s="55"/>
      <c r="V19548" s="53"/>
      <c r="W19548" s="53"/>
      <c r="X19548" s="53"/>
      <c r="Y19548" s="55"/>
    </row>
    <row r="19549" spans="21:25" x14ac:dyDescent="0.2">
      <c r="U19549" s="55"/>
      <c r="V19549" s="53"/>
      <c r="W19549" s="53"/>
      <c r="X19549" s="53"/>
      <c r="Y19549" s="55"/>
    </row>
    <row r="19550" spans="21:25" x14ac:dyDescent="0.2">
      <c r="U19550" s="55"/>
      <c r="V19550" s="53"/>
      <c r="W19550" s="53"/>
      <c r="X19550" s="53"/>
      <c r="Y19550" s="55"/>
    </row>
    <row r="19551" spans="21:25" x14ac:dyDescent="0.2">
      <c r="U19551" s="55"/>
      <c r="V19551" s="53"/>
      <c r="W19551" s="53"/>
      <c r="X19551" s="53"/>
      <c r="Y19551" s="55"/>
    </row>
    <row r="19552" spans="21:25" x14ac:dyDescent="0.2">
      <c r="U19552" s="55"/>
      <c r="V19552" s="53"/>
      <c r="W19552" s="53"/>
      <c r="X19552" s="53"/>
      <c r="Y19552" s="55"/>
    </row>
    <row r="19553" spans="21:25" x14ac:dyDescent="0.2">
      <c r="U19553" s="55"/>
      <c r="V19553" s="53"/>
      <c r="W19553" s="53"/>
      <c r="X19553" s="53"/>
      <c r="Y19553" s="55"/>
    </row>
    <row r="19554" spans="21:25" x14ac:dyDescent="0.2">
      <c r="U19554" s="55"/>
      <c r="V19554" s="53"/>
      <c r="W19554" s="53"/>
      <c r="X19554" s="53"/>
      <c r="Y19554" s="55"/>
    </row>
    <row r="19555" spans="21:25" x14ac:dyDescent="0.2">
      <c r="U19555" s="55"/>
      <c r="V19555" s="53"/>
      <c r="W19555" s="53"/>
      <c r="X19555" s="53"/>
      <c r="Y19555" s="55"/>
    </row>
    <row r="19556" spans="21:25" x14ac:dyDescent="0.2">
      <c r="U19556" s="55"/>
      <c r="V19556" s="53"/>
      <c r="W19556" s="53"/>
      <c r="X19556" s="53"/>
      <c r="Y19556" s="55"/>
    </row>
    <row r="19557" spans="21:25" x14ac:dyDescent="0.2">
      <c r="U19557" s="55"/>
      <c r="V19557" s="53"/>
      <c r="W19557" s="53"/>
      <c r="X19557" s="53"/>
      <c r="Y19557" s="55"/>
    </row>
    <row r="19558" spans="21:25" x14ac:dyDescent="0.2">
      <c r="U19558" s="55"/>
      <c r="V19558" s="53"/>
      <c r="W19558" s="53"/>
      <c r="X19558" s="53"/>
      <c r="Y19558" s="55"/>
    </row>
    <row r="19559" spans="21:25" x14ac:dyDescent="0.2">
      <c r="U19559" s="55"/>
      <c r="V19559" s="53"/>
      <c r="W19559" s="53"/>
      <c r="X19559" s="53"/>
      <c r="Y19559" s="55"/>
    </row>
    <row r="19560" spans="21:25" x14ac:dyDescent="0.2">
      <c r="U19560" s="55"/>
      <c r="V19560" s="53"/>
      <c r="W19560" s="53"/>
      <c r="X19560" s="53"/>
      <c r="Y19560" s="55"/>
    </row>
    <row r="19561" spans="21:25" x14ac:dyDescent="0.2">
      <c r="U19561" s="55"/>
      <c r="V19561" s="53"/>
      <c r="W19561" s="53"/>
      <c r="X19561" s="53"/>
      <c r="Y19561" s="55"/>
    </row>
    <row r="19562" spans="21:25" x14ac:dyDescent="0.2">
      <c r="U19562" s="55"/>
      <c r="V19562" s="53"/>
      <c r="W19562" s="53"/>
      <c r="X19562" s="53"/>
      <c r="Y19562" s="55"/>
    </row>
    <row r="19563" spans="21:25" x14ac:dyDescent="0.2">
      <c r="U19563" s="55"/>
      <c r="V19563" s="53"/>
      <c r="W19563" s="53"/>
      <c r="X19563" s="53"/>
      <c r="Y19563" s="55"/>
    </row>
    <row r="19564" spans="21:25" x14ac:dyDescent="0.2">
      <c r="U19564" s="55"/>
      <c r="V19564" s="53"/>
      <c r="W19564" s="53"/>
      <c r="X19564" s="53"/>
      <c r="Y19564" s="55"/>
    </row>
    <row r="19565" spans="21:25" x14ac:dyDescent="0.2">
      <c r="U19565" s="55"/>
      <c r="V19565" s="53"/>
      <c r="W19565" s="53"/>
      <c r="X19565" s="53"/>
      <c r="Y19565" s="55"/>
    </row>
    <row r="19566" spans="21:25" x14ac:dyDescent="0.2">
      <c r="U19566" s="55"/>
      <c r="V19566" s="53"/>
      <c r="W19566" s="53"/>
      <c r="X19566" s="53"/>
      <c r="Y19566" s="55"/>
    </row>
    <row r="19567" spans="21:25" x14ac:dyDescent="0.2">
      <c r="U19567" s="55"/>
      <c r="V19567" s="53"/>
      <c r="W19567" s="53"/>
      <c r="X19567" s="53"/>
      <c r="Y19567" s="55"/>
    </row>
    <row r="19568" spans="21:25" x14ac:dyDescent="0.2">
      <c r="U19568" s="55"/>
      <c r="V19568" s="53"/>
      <c r="W19568" s="53"/>
      <c r="X19568" s="53"/>
      <c r="Y19568" s="55"/>
    </row>
    <row r="19569" spans="21:25" x14ac:dyDescent="0.2">
      <c r="U19569" s="55"/>
      <c r="V19569" s="53"/>
      <c r="W19569" s="53"/>
      <c r="X19569" s="53"/>
      <c r="Y19569" s="55"/>
    </row>
    <row r="19570" spans="21:25" x14ac:dyDescent="0.2">
      <c r="U19570" s="55"/>
      <c r="V19570" s="53"/>
      <c r="W19570" s="53"/>
      <c r="X19570" s="53"/>
      <c r="Y19570" s="55"/>
    </row>
    <row r="19571" spans="21:25" x14ac:dyDescent="0.2">
      <c r="U19571" s="55"/>
      <c r="V19571" s="53"/>
      <c r="W19571" s="53"/>
      <c r="X19571" s="53"/>
      <c r="Y19571" s="55"/>
    </row>
    <row r="19572" spans="21:25" x14ac:dyDescent="0.2">
      <c r="U19572" s="55"/>
      <c r="V19572" s="53"/>
      <c r="W19572" s="53"/>
      <c r="X19572" s="53"/>
      <c r="Y19572" s="55"/>
    </row>
    <row r="19573" spans="21:25" x14ac:dyDescent="0.2">
      <c r="U19573" s="55"/>
      <c r="V19573" s="53"/>
      <c r="W19573" s="53"/>
      <c r="X19573" s="53"/>
      <c r="Y19573" s="55"/>
    </row>
    <row r="19574" spans="21:25" x14ac:dyDescent="0.2">
      <c r="U19574" s="55"/>
      <c r="V19574" s="53"/>
      <c r="W19574" s="53"/>
      <c r="X19574" s="53"/>
      <c r="Y19574" s="55"/>
    </row>
    <row r="19575" spans="21:25" x14ac:dyDescent="0.2">
      <c r="U19575" s="55"/>
      <c r="V19575" s="53"/>
      <c r="W19575" s="53"/>
      <c r="X19575" s="53"/>
      <c r="Y19575" s="55"/>
    </row>
    <row r="19576" spans="21:25" x14ac:dyDescent="0.2">
      <c r="U19576" s="55"/>
      <c r="V19576" s="53"/>
      <c r="W19576" s="53"/>
      <c r="X19576" s="53"/>
      <c r="Y19576" s="55"/>
    </row>
    <row r="19577" spans="21:25" x14ac:dyDescent="0.2">
      <c r="U19577" s="55"/>
      <c r="V19577" s="53"/>
      <c r="W19577" s="53"/>
      <c r="X19577" s="53"/>
      <c r="Y19577" s="55"/>
    </row>
    <row r="19578" spans="21:25" x14ac:dyDescent="0.2">
      <c r="U19578" s="55"/>
      <c r="V19578" s="53"/>
      <c r="W19578" s="53"/>
      <c r="X19578" s="53"/>
      <c r="Y19578" s="55"/>
    </row>
    <row r="19579" spans="21:25" x14ac:dyDescent="0.2">
      <c r="U19579" s="55"/>
      <c r="V19579" s="53"/>
      <c r="W19579" s="53"/>
      <c r="X19579" s="53"/>
      <c r="Y19579" s="55"/>
    </row>
    <row r="19580" spans="21:25" x14ac:dyDescent="0.2">
      <c r="U19580" s="55"/>
      <c r="V19580" s="53"/>
      <c r="W19580" s="53"/>
      <c r="X19580" s="53"/>
      <c r="Y19580" s="55"/>
    </row>
    <row r="19581" spans="21:25" x14ac:dyDescent="0.2">
      <c r="U19581" s="55"/>
      <c r="V19581" s="53"/>
      <c r="W19581" s="53"/>
      <c r="X19581" s="53"/>
      <c r="Y19581" s="55"/>
    </row>
    <row r="19582" spans="21:25" x14ac:dyDescent="0.2">
      <c r="U19582" s="55"/>
      <c r="V19582" s="53"/>
      <c r="W19582" s="53"/>
      <c r="X19582" s="53"/>
      <c r="Y19582" s="55"/>
    </row>
    <row r="19583" spans="21:25" x14ac:dyDescent="0.2">
      <c r="U19583" s="55"/>
      <c r="V19583" s="53"/>
      <c r="W19583" s="53"/>
      <c r="X19583" s="53"/>
      <c r="Y19583" s="55"/>
    </row>
    <row r="19584" spans="21:25" x14ac:dyDescent="0.2">
      <c r="U19584" s="55"/>
      <c r="V19584" s="53"/>
      <c r="W19584" s="53"/>
      <c r="X19584" s="53"/>
      <c r="Y19584" s="55"/>
    </row>
    <row r="19585" spans="21:25" x14ac:dyDescent="0.2">
      <c r="U19585" s="55"/>
      <c r="V19585" s="53"/>
      <c r="W19585" s="53"/>
      <c r="X19585" s="53"/>
      <c r="Y19585" s="55"/>
    </row>
    <row r="19586" spans="21:25" x14ac:dyDescent="0.2">
      <c r="U19586" s="55"/>
      <c r="V19586" s="53"/>
      <c r="W19586" s="53"/>
      <c r="X19586" s="53"/>
      <c r="Y19586" s="55"/>
    </row>
    <row r="19587" spans="21:25" x14ac:dyDescent="0.2">
      <c r="U19587" s="55"/>
      <c r="V19587" s="53"/>
      <c r="W19587" s="53"/>
      <c r="X19587" s="53"/>
      <c r="Y19587" s="55"/>
    </row>
    <row r="19588" spans="21:25" x14ac:dyDescent="0.2">
      <c r="U19588" s="55"/>
      <c r="V19588" s="53"/>
      <c r="W19588" s="53"/>
      <c r="X19588" s="53"/>
      <c r="Y19588" s="55"/>
    </row>
    <row r="19589" spans="21:25" x14ac:dyDescent="0.2">
      <c r="U19589" s="55"/>
      <c r="V19589" s="53"/>
      <c r="W19589" s="53"/>
      <c r="X19589" s="53"/>
      <c r="Y19589" s="55"/>
    </row>
    <row r="19590" spans="21:25" x14ac:dyDescent="0.2">
      <c r="U19590" s="55"/>
      <c r="V19590" s="53"/>
      <c r="W19590" s="53"/>
      <c r="X19590" s="53"/>
      <c r="Y19590" s="55"/>
    </row>
    <row r="19591" spans="21:25" x14ac:dyDescent="0.2">
      <c r="U19591" s="55"/>
      <c r="V19591" s="53"/>
      <c r="W19591" s="53"/>
      <c r="X19591" s="53"/>
      <c r="Y19591" s="55"/>
    </row>
    <row r="19592" spans="21:25" x14ac:dyDescent="0.2">
      <c r="U19592" s="55"/>
      <c r="V19592" s="53"/>
      <c r="W19592" s="53"/>
      <c r="X19592" s="53"/>
      <c r="Y19592" s="55"/>
    </row>
    <row r="19593" spans="21:25" x14ac:dyDescent="0.2">
      <c r="U19593" s="55"/>
      <c r="V19593" s="53"/>
      <c r="W19593" s="53"/>
      <c r="X19593" s="53"/>
      <c r="Y19593" s="55"/>
    </row>
    <row r="19594" spans="21:25" x14ac:dyDescent="0.2">
      <c r="U19594" s="55"/>
      <c r="V19594" s="53"/>
      <c r="W19594" s="53"/>
      <c r="X19594" s="53"/>
      <c r="Y19594" s="55"/>
    </row>
    <row r="19595" spans="21:25" x14ac:dyDescent="0.2">
      <c r="U19595" s="55"/>
      <c r="V19595" s="53"/>
      <c r="W19595" s="53"/>
      <c r="X19595" s="53"/>
      <c r="Y19595" s="55"/>
    </row>
    <row r="19596" spans="21:25" x14ac:dyDescent="0.2">
      <c r="U19596" s="55"/>
      <c r="V19596" s="53"/>
      <c r="W19596" s="53"/>
      <c r="X19596" s="53"/>
      <c r="Y19596" s="55"/>
    </row>
    <row r="19597" spans="21:25" x14ac:dyDescent="0.2">
      <c r="U19597" s="55"/>
      <c r="V19597" s="53"/>
      <c r="W19597" s="53"/>
      <c r="X19597" s="53"/>
      <c r="Y19597" s="55"/>
    </row>
    <row r="19598" spans="21:25" x14ac:dyDescent="0.2">
      <c r="U19598" s="55"/>
      <c r="V19598" s="53"/>
      <c r="W19598" s="53"/>
      <c r="X19598" s="53"/>
      <c r="Y19598" s="55"/>
    </row>
    <row r="19599" spans="21:25" x14ac:dyDescent="0.2">
      <c r="U19599" s="55"/>
      <c r="V19599" s="53"/>
      <c r="W19599" s="53"/>
      <c r="X19599" s="53"/>
      <c r="Y19599" s="55"/>
    </row>
    <row r="19600" spans="21:25" x14ac:dyDescent="0.2">
      <c r="U19600" s="55"/>
      <c r="V19600" s="53"/>
      <c r="W19600" s="53"/>
      <c r="X19600" s="53"/>
      <c r="Y19600" s="55"/>
    </row>
    <row r="19601" spans="21:25" x14ac:dyDescent="0.2">
      <c r="U19601" s="55"/>
      <c r="V19601" s="53"/>
      <c r="W19601" s="53"/>
      <c r="X19601" s="53"/>
      <c r="Y19601" s="55"/>
    </row>
    <row r="19602" spans="21:25" x14ac:dyDescent="0.2">
      <c r="U19602" s="55"/>
      <c r="V19602" s="53"/>
      <c r="W19602" s="53"/>
      <c r="X19602" s="53"/>
      <c r="Y19602" s="55"/>
    </row>
    <row r="19603" spans="21:25" x14ac:dyDescent="0.2">
      <c r="U19603" s="55"/>
      <c r="V19603" s="53"/>
      <c r="W19603" s="53"/>
      <c r="X19603" s="53"/>
      <c r="Y19603" s="55"/>
    </row>
    <row r="19604" spans="21:25" x14ac:dyDescent="0.2">
      <c r="U19604" s="55"/>
      <c r="V19604" s="53"/>
      <c r="W19604" s="53"/>
      <c r="X19604" s="53"/>
      <c r="Y19604" s="55"/>
    </row>
    <row r="19605" spans="21:25" x14ac:dyDescent="0.2">
      <c r="U19605" s="55"/>
      <c r="V19605" s="53"/>
      <c r="W19605" s="53"/>
      <c r="X19605" s="53"/>
      <c r="Y19605" s="55"/>
    </row>
    <row r="19606" spans="21:25" x14ac:dyDescent="0.2">
      <c r="U19606" s="55"/>
      <c r="V19606" s="53"/>
      <c r="W19606" s="53"/>
      <c r="X19606" s="53"/>
      <c r="Y19606" s="55"/>
    </row>
    <row r="19607" spans="21:25" x14ac:dyDescent="0.2">
      <c r="U19607" s="55"/>
      <c r="V19607" s="53"/>
      <c r="W19607" s="53"/>
      <c r="X19607" s="53"/>
      <c r="Y19607" s="55"/>
    </row>
    <row r="19608" spans="21:25" x14ac:dyDescent="0.2">
      <c r="U19608" s="55"/>
      <c r="V19608" s="53"/>
      <c r="W19608" s="53"/>
      <c r="X19608" s="53"/>
      <c r="Y19608" s="55"/>
    </row>
    <row r="19609" spans="21:25" x14ac:dyDescent="0.2">
      <c r="U19609" s="55"/>
      <c r="V19609" s="53"/>
      <c r="W19609" s="53"/>
      <c r="X19609" s="53"/>
      <c r="Y19609" s="55"/>
    </row>
    <row r="19610" spans="21:25" x14ac:dyDescent="0.2">
      <c r="U19610" s="55"/>
      <c r="V19610" s="53"/>
      <c r="W19610" s="53"/>
      <c r="X19610" s="53"/>
      <c r="Y19610" s="55"/>
    </row>
    <row r="19611" spans="21:25" x14ac:dyDescent="0.2">
      <c r="U19611" s="55"/>
      <c r="V19611" s="53"/>
      <c r="W19611" s="53"/>
      <c r="X19611" s="53"/>
      <c r="Y19611" s="55"/>
    </row>
    <row r="19612" spans="21:25" x14ac:dyDescent="0.2">
      <c r="U19612" s="55"/>
      <c r="V19612" s="53"/>
      <c r="W19612" s="53"/>
      <c r="X19612" s="53"/>
      <c r="Y19612" s="55"/>
    </row>
    <row r="19613" spans="21:25" x14ac:dyDescent="0.2">
      <c r="U19613" s="55"/>
      <c r="V19613" s="53"/>
      <c r="W19613" s="53"/>
      <c r="X19613" s="53"/>
      <c r="Y19613" s="55"/>
    </row>
    <row r="19614" spans="21:25" x14ac:dyDescent="0.2">
      <c r="U19614" s="55"/>
      <c r="V19614" s="53"/>
      <c r="W19614" s="53"/>
      <c r="X19614" s="53"/>
      <c r="Y19614" s="55"/>
    </row>
    <row r="19615" spans="21:25" x14ac:dyDescent="0.2">
      <c r="U19615" s="55"/>
      <c r="V19615" s="53"/>
      <c r="W19615" s="53"/>
      <c r="X19615" s="53"/>
      <c r="Y19615" s="55"/>
    </row>
    <row r="19616" spans="21:25" x14ac:dyDescent="0.2">
      <c r="U19616" s="55"/>
      <c r="V19616" s="53"/>
      <c r="W19616" s="53"/>
      <c r="X19616" s="53"/>
      <c r="Y19616" s="55"/>
    </row>
    <row r="19617" spans="21:25" x14ac:dyDescent="0.2">
      <c r="U19617" s="55"/>
      <c r="V19617" s="53"/>
      <c r="W19617" s="53"/>
      <c r="X19617" s="53"/>
      <c r="Y19617" s="55"/>
    </row>
    <row r="19618" spans="21:25" x14ac:dyDescent="0.2">
      <c r="U19618" s="55"/>
      <c r="V19618" s="53"/>
      <c r="W19618" s="53"/>
      <c r="X19618" s="53"/>
      <c r="Y19618" s="55"/>
    </row>
    <row r="19619" spans="21:25" x14ac:dyDescent="0.2">
      <c r="U19619" s="55"/>
      <c r="V19619" s="53"/>
      <c r="W19619" s="53"/>
      <c r="X19619" s="53"/>
      <c r="Y19619" s="55"/>
    </row>
    <row r="19620" spans="21:25" x14ac:dyDescent="0.2">
      <c r="U19620" s="55"/>
      <c r="V19620" s="53"/>
      <c r="W19620" s="53"/>
      <c r="X19620" s="53"/>
      <c r="Y19620" s="55"/>
    </row>
    <row r="19621" spans="21:25" x14ac:dyDescent="0.2">
      <c r="U19621" s="55"/>
      <c r="V19621" s="53"/>
      <c r="W19621" s="53"/>
      <c r="X19621" s="53"/>
      <c r="Y19621" s="55"/>
    </row>
    <row r="19622" spans="21:25" x14ac:dyDescent="0.2">
      <c r="U19622" s="55"/>
      <c r="V19622" s="53"/>
      <c r="W19622" s="53"/>
      <c r="X19622" s="53"/>
      <c r="Y19622" s="55"/>
    </row>
    <row r="19623" spans="21:25" x14ac:dyDescent="0.2">
      <c r="U19623" s="55"/>
      <c r="V19623" s="53"/>
      <c r="W19623" s="53"/>
      <c r="X19623" s="53"/>
      <c r="Y19623" s="55"/>
    </row>
    <row r="19624" spans="21:25" x14ac:dyDescent="0.2">
      <c r="U19624" s="55"/>
      <c r="V19624" s="53"/>
      <c r="W19624" s="53"/>
      <c r="X19624" s="53"/>
      <c r="Y19624" s="55"/>
    </row>
    <row r="19625" spans="21:25" x14ac:dyDescent="0.2">
      <c r="U19625" s="55"/>
      <c r="V19625" s="53"/>
      <c r="W19625" s="53"/>
      <c r="X19625" s="53"/>
      <c r="Y19625" s="55"/>
    </row>
    <row r="19626" spans="21:25" x14ac:dyDescent="0.2">
      <c r="U19626" s="55"/>
      <c r="V19626" s="53"/>
      <c r="W19626" s="53"/>
      <c r="X19626" s="53"/>
      <c r="Y19626" s="55"/>
    </row>
    <row r="19627" spans="21:25" x14ac:dyDescent="0.2">
      <c r="U19627" s="55"/>
      <c r="V19627" s="53"/>
      <c r="W19627" s="53"/>
      <c r="X19627" s="53"/>
      <c r="Y19627" s="55"/>
    </row>
    <row r="19628" spans="21:25" x14ac:dyDescent="0.2">
      <c r="U19628" s="55"/>
      <c r="V19628" s="53"/>
      <c r="W19628" s="53"/>
      <c r="X19628" s="53"/>
      <c r="Y19628" s="55"/>
    </row>
    <row r="19629" spans="21:25" x14ac:dyDescent="0.2">
      <c r="U19629" s="55"/>
      <c r="V19629" s="53"/>
      <c r="W19629" s="53"/>
      <c r="X19629" s="53"/>
      <c r="Y19629" s="55"/>
    </row>
    <row r="19630" spans="21:25" x14ac:dyDescent="0.2">
      <c r="U19630" s="55"/>
      <c r="V19630" s="53"/>
      <c r="W19630" s="53"/>
      <c r="X19630" s="53"/>
      <c r="Y19630" s="55"/>
    </row>
    <row r="19631" spans="21:25" x14ac:dyDescent="0.2">
      <c r="U19631" s="55"/>
      <c r="V19631" s="53"/>
      <c r="W19631" s="53"/>
      <c r="X19631" s="53"/>
      <c r="Y19631" s="55"/>
    </row>
    <row r="19632" spans="21:25" x14ac:dyDescent="0.2">
      <c r="U19632" s="55"/>
      <c r="V19632" s="53"/>
      <c r="W19632" s="53"/>
      <c r="X19632" s="53"/>
      <c r="Y19632" s="55"/>
    </row>
    <row r="19633" spans="21:25" x14ac:dyDescent="0.2">
      <c r="U19633" s="55"/>
      <c r="V19633" s="53"/>
      <c r="W19633" s="53"/>
      <c r="X19633" s="53"/>
      <c r="Y19633" s="55"/>
    </row>
    <row r="19634" spans="21:25" x14ac:dyDescent="0.2">
      <c r="U19634" s="55"/>
      <c r="V19634" s="53"/>
      <c r="W19634" s="53"/>
      <c r="X19634" s="53"/>
      <c r="Y19634" s="55"/>
    </row>
    <row r="19635" spans="21:25" x14ac:dyDescent="0.2">
      <c r="U19635" s="55"/>
      <c r="V19635" s="53"/>
      <c r="W19635" s="53"/>
      <c r="X19635" s="53"/>
      <c r="Y19635" s="55"/>
    </row>
    <row r="19636" spans="21:25" x14ac:dyDescent="0.2">
      <c r="U19636" s="55"/>
      <c r="V19636" s="53"/>
      <c r="W19636" s="53"/>
      <c r="X19636" s="53"/>
      <c r="Y19636" s="55"/>
    </row>
    <row r="19637" spans="21:25" x14ac:dyDescent="0.2">
      <c r="U19637" s="55"/>
      <c r="V19637" s="53"/>
      <c r="W19637" s="53"/>
      <c r="X19637" s="53"/>
      <c r="Y19637" s="55"/>
    </row>
    <row r="19638" spans="21:25" x14ac:dyDescent="0.2">
      <c r="U19638" s="55"/>
      <c r="V19638" s="53"/>
      <c r="W19638" s="53"/>
      <c r="X19638" s="53"/>
      <c r="Y19638" s="55"/>
    </row>
    <row r="19639" spans="21:25" x14ac:dyDescent="0.2">
      <c r="U19639" s="55"/>
      <c r="V19639" s="53"/>
      <c r="W19639" s="53"/>
      <c r="X19639" s="53"/>
      <c r="Y19639" s="55"/>
    </row>
    <row r="19640" spans="21:25" x14ac:dyDescent="0.2">
      <c r="U19640" s="55"/>
      <c r="V19640" s="53"/>
      <c r="W19640" s="53"/>
      <c r="X19640" s="53"/>
      <c r="Y19640" s="55"/>
    </row>
    <row r="19641" spans="21:25" x14ac:dyDescent="0.2">
      <c r="U19641" s="55"/>
      <c r="V19641" s="53"/>
      <c r="W19641" s="53"/>
      <c r="X19641" s="53"/>
      <c r="Y19641" s="55"/>
    </row>
    <row r="19642" spans="21:25" x14ac:dyDescent="0.2">
      <c r="U19642" s="55"/>
      <c r="V19642" s="53"/>
      <c r="W19642" s="53"/>
      <c r="X19642" s="53"/>
      <c r="Y19642" s="55"/>
    </row>
    <row r="19643" spans="21:25" x14ac:dyDescent="0.2">
      <c r="U19643" s="55"/>
      <c r="V19643" s="53"/>
      <c r="W19643" s="53"/>
      <c r="X19643" s="53"/>
      <c r="Y19643" s="55"/>
    </row>
    <row r="19644" spans="21:25" x14ac:dyDescent="0.2">
      <c r="U19644" s="55"/>
      <c r="V19644" s="53"/>
      <c r="W19644" s="53"/>
      <c r="X19644" s="53"/>
      <c r="Y19644" s="55"/>
    </row>
    <row r="19645" spans="21:25" x14ac:dyDescent="0.2">
      <c r="U19645" s="55"/>
      <c r="V19645" s="53"/>
      <c r="W19645" s="53"/>
      <c r="X19645" s="53"/>
      <c r="Y19645" s="55"/>
    </row>
    <row r="19646" spans="21:25" x14ac:dyDescent="0.2">
      <c r="U19646" s="55"/>
      <c r="V19646" s="53"/>
      <c r="W19646" s="53"/>
      <c r="X19646" s="53"/>
      <c r="Y19646" s="55"/>
    </row>
    <row r="19647" spans="21:25" x14ac:dyDescent="0.2">
      <c r="U19647" s="55"/>
      <c r="V19647" s="53"/>
      <c r="W19647" s="53"/>
      <c r="X19647" s="53"/>
      <c r="Y19647" s="55"/>
    </row>
    <row r="19648" spans="21:25" x14ac:dyDescent="0.2">
      <c r="U19648" s="55"/>
      <c r="V19648" s="53"/>
      <c r="W19648" s="53"/>
      <c r="X19648" s="53"/>
      <c r="Y19648" s="55"/>
    </row>
    <row r="19649" spans="21:25" x14ac:dyDescent="0.2">
      <c r="U19649" s="55"/>
      <c r="V19649" s="53"/>
      <c r="W19649" s="53"/>
      <c r="X19649" s="53"/>
      <c r="Y19649" s="55"/>
    </row>
    <row r="19650" spans="21:25" x14ac:dyDescent="0.2">
      <c r="U19650" s="55"/>
      <c r="V19650" s="53"/>
      <c r="W19650" s="53"/>
      <c r="X19650" s="53"/>
      <c r="Y19650" s="55"/>
    </row>
    <row r="19651" spans="21:25" x14ac:dyDescent="0.2">
      <c r="U19651" s="55"/>
      <c r="V19651" s="53"/>
      <c r="W19651" s="53"/>
      <c r="X19651" s="53"/>
      <c r="Y19651" s="55"/>
    </row>
    <row r="19652" spans="21:25" x14ac:dyDescent="0.2">
      <c r="U19652" s="55"/>
      <c r="V19652" s="53"/>
      <c r="W19652" s="53"/>
      <c r="X19652" s="53"/>
      <c r="Y19652" s="55"/>
    </row>
    <row r="19653" spans="21:25" x14ac:dyDescent="0.2">
      <c r="U19653" s="55"/>
      <c r="V19653" s="53"/>
      <c r="W19653" s="53"/>
      <c r="X19653" s="53"/>
      <c r="Y19653" s="55"/>
    </row>
    <row r="19654" spans="21:25" x14ac:dyDescent="0.2">
      <c r="U19654" s="55"/>
      <c r="V19654" s="53"/>
      <c r="W19654" s="53"/>
      <c r="X19654" s="53"/>
      <c r="Y19654" s="55"/>
    </row>
    <row r="19655" spans="21:25" x14ac:dyDescent="0.2">
      <c r="U19655" s="55"/>
      <c r="V19655" s="53"/>
      <c r="W19655" s="53"/>
      <c r="X19655" s="53"/>
      <c r="Y19655" s="55"/>
    </row>
    <row r="19656" spans="21:25" x14ac:dyDescent="0.2">
      <c r="U19656" s="55"/>
      <c r="V19656" s="53"/>
      <c r="W19656" s="53"/>
      <c r="X19656" s="53"/>
      <c r="Y19656" s="55"/>
    </row>
    <row r="19657" spans="21:25" x14ac:dyDescent="0.2">
      <c r="U19657" s="55"/>
      <c r="V19657" s="53"/>
      <c r="W19657" s="53"/>
      <c r="X19657" s="53"/>
      <c r="Y19657" s="55"/>
    </row>
    <row r="19658" spans="21:25" x14ac:dyDescent="0.2">
      <c r="U19658" s="55"/>
      <c r="V19658" s="53"/>
      <c r="W19658" s="53"/>
      <c r="X19658" s="53"/>
      <c r="Y19658" s="55"/>
    </row>
    <row r="19659" spans="21:25" x14ac:dyDescent="0.2">
      <c r="U19659" s="55"/>
      <c r="V19659" s="53"/>
      <c r="W19659" s="53"/>
      <c r="X19659" s="53"/>
      <c r="Y19659" s="55"/>
    </row>
    <row r="19660" spans="21:25" x14ac:dyDescent="0.2">
      <c r="U19660" s="55"/>
      <c r="V19660" s="53"/>
      <c r="W19660" s="53"/>
      <c r="X19660" s="53"/>
      <c r="Y19660" s="55"/>
    </row>
    <row r="19661" spans="21:25" x14ac:dyDescent="0.2">
      <c r="U19661" s="55"/>
      <c r="V19661" s="53"/>
      <c r="W19661" s="53"/>
      <c r="X19661" s="53"/>
      <c r="Y19661" s="55"/>
    </row>
    <row r="19662" spans="21:25" x14ac:dyDescent="0.2">
      <c r="U19662" s="55"/>
      <c r="V19662" s="53"/>
      <c r="W19662" s="53"/>
      <c r="X19662" s="53"/>
      <c r="Y19662" s="55"/>
    </row>
    <row r="19663" spans="21:25" x14ac:dyDescent="0.2">
      <c r="U19663" s="55"/>
      <c r="V19663" s="53"/>
      <c r="W19663" s="53"/>
      <c r="X19663" s="53"/>
      <c r="Y19663" s="55"/>
    </row>
    <row r="19664" spans="21:25" x14ac:dyDescent="0.2">
      <c r="U19664" s="55"/>
      <c r="V19664" s="53"/>
      <c r="W19664" s="53"/>
      <c r="X19664" s="53"/>
      <c r="Y19664" s="55"/>
    </row>
    <row r="19665" spans="21:25" x14ac:dyDescent="0.2">
      <c r="U19665" s="55"/>
      <c r="V19665" s="53"/>
      <c r="W19665" s="53"/>
      <c r="X19665" s="53"/>
      <c r="Y19665" s="55"/>
    </row>
    <row r="19666" spans="21:25" x14ac:dyDescent="0.2">
      <c r="U19666" s="55"/>
      <c r="V19666" s="53"/>
      <c r="W19666" s="53"/>
      <c r="X19666" s="53"/>
      <c r="Y19666" s="55"/>
    </row>
    <row r="19667" spans="21:25" x14ac:dyDescent="0.2">
      <c r="U19667" s="55"/>
      <c r="V19667" s="53"/>
      <c r="W19667" s="53"/>
      <c r="X19667" s="53"/>
      <c r="Y19667" s="55"/>
    </row>
    <row r="19668" spans="21:25" x14ac:dyDescent="0.2">
      <c r="U19668" s="55"/>
      <c r="V19668" s="53"/>
      <c r="W19668" s="53"/>
      <c r="X19668" s="53"/>
      <c r="Y19668" s="55"/>
    </row>
    <row r="19669" spans="21:25" x14ac:dyDescent="0.2">
      <c r="U19669" s="55"/>
      <c r="V19669" s="53"/>
      <c r="W19669" s="53"/>
      <c r="X19669" s="53"/>
      <c r="Y19669" s="55"/>
    </row>
    <row r="19670" spans="21:25" x14ac:dyDescent="0.2">
      <c r="U19670" s="55"/>
      <c r="V19670" s="53"/>
      <c r="W19670" s="53"/>
      <c r="X19670" s="53"/>
      <c r="Y19670" s="55"/>
    </row>
    <row r="19671" spans="21:25" x14ac:dyDescent="0.2">
      <c r="U19671" s="55"/>
      <c r="V19671" s="53"/>
      <c r="W19671" s="53"/>
      <c r="X19671" s="53"/>
      <c r="Y19671" s="55"/>
    </row>
    <row r="19672" spans="21:25" x14ac:dyDescent="0.2">
      <c r="U19672" s="55"/>
      <c r="V19672" s="53"/>
      <c r="W19672" s="53"/>
      <c r="X19672" s="53"/>
      <c r="Y19672" s="55"/>
    </row>
    <row r="19673" spans="21:25" x14ac:dyDescent="0.2">
      <c r="U19673" s="55"/>
      <c r="V19673" s="53"/>
      <c r="W19673" s="53"/>
      <c r="X19673" s="53"/>
      <c r="Y19673" s="55"/>
    </row>
    <row r="19674" spans="21:25" x14ac:dyDescent="0.2">
      <c r="U19674" s="55"/>
      <c r="V19674" s="53"/>
      <c r="W19674" s="53"/>
      <c r="X19674" s="53"/>
      <c r="Y19674" s="55"/>
    </row>
    <row r="19675" spans="21:25" x14ac:dyDescent="0.2">
      <c r="U19675" s="55"/>
      <c r="V19675" s="53"/>
      <c r="W19675" s="53"/>
      <c r="X19675" s="53"/>
      <c r="Y19675" s="55"/>
    </row>
    <row r="19676" spans="21:25" x14ac:dyDescent="0.2">
      <c r="U19676" s="55"/>
      <c r="V19676" s="53"/>
      <c r="W19676" s="53"/>
      <c r="X19676" s="53"/>
      <c r="Y19676" s="55"/>
    </row>
    <row r="19677" spans="21:25" x14ac:dyDescent="0.2">
      <c r="U19677" s="55"/>
      <c r="V19677" s="53"/>
      <c r="W19677" s="53"/>
      <c r="X19677" s="53"/>
      <c r="Y19677" s="55"/>
    </row>
    <row r="19678" spans="21:25" x14ac:dyDescent="0.2">
      <c r="U19678" s="55"/>
      <c r="V19678" s="53"/>
      <c r="W19678" s="53"/>
      <c r="X19678" s="53"/>
      <c r="Y19678" s="55"/>
    </row>
    <row r="19679" spans="21:25" x14ac:dyDescent="0.2">
      <c r="U19679" s="55"/>
      <c r="V19679" s="53"/>
      <c r="W19679" s="53"/>
      <c r="X19679" s="53"/>
      <c r="Y19679" s="55"/>
    </row>
    <row r="19680" spans="21:25" x14ac:dyDescent="0.2">
      <c r="U19680" s="55"/>
      <c r="V19680" s="53"/>
      <c r="W19680" s="53"/>
      <c r="X19680" s="53"/>
      <c r="Y19680" s="55"/>
    </row>
    <row r="19681" spans="21:25" x14ac:dyDescent="0.2">
      <c r="U19681" s="55"/>
      <c r="V19681" s="53"/>
      <c r="W19681" s="53"/>
      <c r="X19681" s="53"/>
      <c r="Y19681" s="55"/>
    </row>
    <row r="19682" spans="21:25" x14ac:dyDescent="0.2">
      <c r="U19682" s="55"/>
      <c r="V19682" s="53"/>
      <c r="W19682" s="53"/>
      <c r="X19682" s="53"/>
      <c r="Y19682" s="55"/>
    </row>
    <row r="19683" spans="21:25" x14ac:dyDescent="0.2">
      <c r="U19683" s="55"/>
      <c r="V19683" s="53"/>
      <c r="W19683" s="53"/>
      <c r="X19683" s="53"/>
      <c r="Y19683" s="55"/>
    </row>
    <row r="19684" spans="21:25" x14ac:dyDescent="0.2">
      <c r="U19684" s="55"/>
      <c r="V19684" s="53"/>
      <c r="W19684" s="53"/>
      <c r="X19684" s="53"/>
      <c r="Y19684" s="55"/>
    </row>
    <row r="19685" spans="21:25" x14ac:dyDescent="0.2">
      <c r="U19685" s="55"/>
      <c r="V19685" s="53"/>
      <c r="W19685" s="53"/>
      <c r="X19685" s="53"/>
      <c r="Y19685" s="55"/>
    </row>
    <row r="19686" spans="21:25" x14ac:dyDescent="0.2">
      <c r="U19686" s="55"/>
      <c r="V19686" s="53"/>
      <c r="W19686" s="53"/>
      <c r="X19686" s="53"/>
      <c r="Y19686" s="55"/>
    </row>
    <row r="19687" spans="21:25" x14ac:dyDescent="0.2">
      <c r="U19687" s="55"/>
      <c r="V19687" s="53"/>
      <c r="W19687" s="53"/>
      <c r="X19687" s="53"/>
      <c r="Y19687" s="55"/>
    </row>
    <row r="19688" spans="21:25" x14ac:dyDescent="0.2">
      <c r="U19688" s="55"/>
      <c r="V19688" s="53"/>
      <c r="W19688" s="53"/>
      <c r="X19688" s="53"/>
      <c r="Y19688" s="55"/>
    </row>
    <row r="19689" spans="21:25" x14ac:dyDescent="0.2">
      <c r="U19689" s="55"/>
      <c r="V19689" s="53"/>
      <c r="W19689" s="53"/>
      <c r="X19689" s="53"/>
      <c r="Y19689" s="55"/>
    </row>
    <row r="19690" spans="21:25" x14ac:dyDescent="0.2">
      <c r="U19690" s="55"/>
      <c r="V19690" s="53"/>
      <c r="W19690" s="53"/>
      <c r="X19690" s="53"/>
      <c r="Y19690" s="55"/>
    </row>
    <row r="19691" spans="21:25" x14ac:dyDescent="0.2">
      <c r="U19691" s="55"/>
      <c r="V19691" s="53"/>
      <c r="W19691" s="53"/>
      <c r="X19691" s="53"/>
      <c r="Y19691" s="55"/>
    </row>
    <row r="19692" spans="21:25" x14ac:dyDescent="0.2">
      <c r="U19692" s="55"/>
      <c r="V19692" s="53"/>
      <c r="W19692" s="53"/>
      <c r="X19692" s="53"/>
      <c r="Y19692" s="55"/>
    </row>
    <row r="19693" spans="21:25" x14ac:dyDescent="0.2">
      <c r="U19693" s="55"/>
      <c r="V19693" s="53"/>
      <c r="W19693" s="53"/>
      <c r="X19693" s="53"/>
      <c r="Y19693" s="55"/>
    </row>
    <row r="19694" spans="21:25" x14ac:dyDescent="0.2">
      <c r="U19694" s="55"/>
      <c r="V19694" s="53"/>
      <c r="W19694" s="53"/>
      <c r="X19694" s="53"/>
      <c r="Y19694" s="55"/>
    </row>
    <row r="19695" spans="21:25" x14ac:dyDescent="0.2">
      <c r="U19695" s="55"/>
      <c r="V19695" s="53"/>
      <c r="W19695" s="53"/>
      <c r="X19695" s="53"/>
      <c r="Y19695" s="55"/>
    </row>
    <row r="19696" spans="21:25" x14ac:dyDescent="0.2">
      <c r="U19696" s="55"/>
      <c r="V19696" s="53"/>
      <c r="W19696" s="53"/>
      <c r="X19696" s="53"/>
      <c r="Y19696" s="55"/>
    </row>
    <row r="19697" spans="21:25" x14ac:dyDescent="0.2">
      <c r="U19697" s="55"/>
      <c r="V19697" s="53"/>
      <c r="W19697" s="53"/>
      <c r="X19697" s="53"/>
      <c r="Y19697" s="55"/>
    </row>
    <row r="19698" spans="21:25" x14ac:dyDescent="0.2">
      <c r="U19698" s="55"/>
      <c r="V19698" s="53"/>
      <c r="W19698" s="53"/>
      <c r="X19698" s="53"/>
      <c r="Y19698" s="55"/>
    </row>
    <row r="19699" spans="21:25" x14ac:dyDescent="0.2">
      <c r="U19699" s="55"/>
      <c r="V19699" s="53"/>
      <c r="W19699" s="53"/>
      <c r="X19699" s="53"/>
      <c r="Y19699" s="55"/>
    </row>
    <row r="19700" spans="21:25" x14ac:dyDescent="0.2">
      <c r="U19700" s="55"/>
      <c r="V19700" s="53"/>
      <c r="W19700" s="53"/>
      <c r="X19700" s="53"/>
      <c r="Y19700" s="55"/>
    </row>
    <row r="19701" spans="21:25" x14ac:dyDescent="0.2">
      <c r="U19701" s="55"/>
      <c r="V19701" s="53"/>
      <c r="W19701" s="53"/>
      <c r="X19701" s="53"/>
      <c r="Y19701" s="55"/>
    </row>
    <row r="19702" spans="21:25" x14ac:dyDescent="0.2">
      <c r="U19702" s="55"/>
      <c r="V19702" s="53"/>
      <c r="W19702" s="53"/>
      <c r="X19702" s="53"/>
      <c r="Y19702" s="55"/>
    </row>
    <row r="19703" spans="21:25" x14ac:dyDescent="0.2">
      <c r="U19703" s="55"/>
      <c r="V19703" s="53"/>
      <c r="W19703" s="53"/>
      <c r="X19703" s="53"/>
      <c r="Y19703" s="55"/>
    </row>
    <row r="19704" spans="21:25" x14ac:dyDescent="0.2">
      <c r="U19704" s="55"/>
      <c r="V19704" s="53"/>
      <c r="W19704" s="53"/>
      <c r="X19704" s="53"/>
      <c r="Y19704" s="55"/>
    </row>
    <row r="19705" spans="21:25" x14ac:dyDescent="0.2">
      <c r="U19705" s="55"/>
      <c r="V19705" s="53"/>
      <c r="W19705" s="53"/>
      <c r="X19705" s="53"/>
      <c r="Y19705" s="55"/>
    </row>
    <row r="19706" spans="21:25" x14ac:dyDescent="0.2">
      <c r="U19706" s="55"/>
      <c r="V19706" s="53"/>
      <c r="W19706" s="53"/>
      <c r="X19706" s="53"/>
      <c r="Y19706" s="55"/>
    </row>
    <row r="19707" spans="21:25" x14ac:dyDescent="0.2">
      <c r="U19707" s="55"/>
      <c r="V19707" s="53"/>
      <c r="W19707" s="53"/>
      <c r="X19707" s="53"/>
      <c r="Y19707" s="55"/>
    </row>
    <row r="19708" spans="21:25" x14ac:dyDescent="0.2">
      <c r="U19708" s="55"/>
      <c r="V19708" s="53"/>
      <c r="W19708" s="53"/>
      <c r="X19708" s="53"/>
      <c r="Y19708" s="55"/>
    </row>
    <row r="19709" spans="21:25" x14ac:dyDescent="0.2">
      <c r="U19709" s="55"/>
      <c r="V19709" s="53"/>
      <c r="W19709" s="53"/>
      <c r="X19709" s="53"/>
      <c r="Y19709" s="55"/>
    </row>
    <row r="19710" spans="21:25" x14ac:dyDescent="0.2">
      <c r="U19710" s="55"/>
      <c r="V19710" s="53"/>
      <c r="W19710" s="53"/>
      <c r="X19710" s="53"/>
      <c r="Y19710" s="55"/>
    </row>
    <row r="19711" spans="21:25" x14ac:dyDescent="0.2">
      <c r="U19711" s="55"/>
      <c r="V19711" s="53"/>
      <c r="W19711" s="53"/>
      <c r="X19711" s="53"/>
      <c r="Y19711" s="55"/>
    </row>
    <row r="19712" spans="21:25" x14ac:dyDescent="0.2">
      <c r="U19712" s="55"/>
      <c r="V19712" s="53"/>
      <c r="W19712" s="53"/>
      <c r="X19712" s="53"/>
      <c r="Y19712" s="55"/>
    </row>
    <row r="19713" spans="21:25" x14ac:dyDescent="0.2">
      <c r="U19713" s="55"/>
      <c r="V19713" s="53"/>
      <c r="W19713" s="53"/>
      <c r="X19713" s="53"/>
      <c r="Y19713" s="55"/>
    </row>
    <row r="19714" spans="21:25" x14ac:dyDescent="0.2">
      <c r="U19714" s="55"/>
      <c r="V19714" s="53"/>
      <c r="W19714" s="53"/>
      <c r="X19714" s="53"/>
      <c r="Y19714" s="55"/>
    </row>
    <row r="19715" spans="21:25" x14ac:dyDescent="0.2">
      <c r="U19715" s="55"/>
      <c r="V19715" s="53"/>
      <c r="W19715" s="53"/>
      <c r="X19715" s="53"/>
      <c r="Y19715" s="55"/>
    </row>
    <row r="19716" spans="21:25" x14ac:dyDescent="0.2">
      <c r="U19716" s="55"/>
      <c r="V19716" s="53"/>
      <c r="W19716" s="53"/>
      <c r="X19716" s="53"/>
      <c r="Y19716" s="55"/>
    </row>
    <row r="19717" spans="21:25" x14ac:dyDescent="0.2">
      <c r="U19717" s="55"/>
      <c r="V19717" s="53"/>
      <c r="W19717" s="53"/>
      <c r="X19717" s="53"/>
      <c r="Y19717" s="55"/>
    </row>
    <row r="19718" spans="21:25" x14ac:dyDescent="0.2">
      <c r="U19718" s="55"/>
      <c r="V19718" s="53"/>
      <c r="W19718" s="53"/>
      <c r="X19718" s="53"/>
      <c r="Y19718" s="55"/>
    </row>
    <row r="19719" spans="21:25" x14ac:dyDescent="0.2">
      <c r="U19719" s="55"/>
      <c r="V19719" s="53"/>
      <c r="W19719" s="53"/>
      <c r="X19719" s="53"/>
      <c r="Y19719" s="55"/>
    </row>
    <row r="19720" spans="21:25" x14ac:dyDescent="0.2">
      <c r="U19720" s="55"/>
      <c r="V19720" s="53"/>
      <c r="W19720" s="53"/>
      <c r="X19720" s="53"/>
      <c r="Y19720" s="55"/>
    </row>
    <row r="19721" spans="21:25" x14ac:dyDescent="0.2">
      <c r="U19721" s="55"/>
      <c r="V19721" s="53"/>
      <c r="W19721" s="53"/>
      <c r="X19721" s="53"/>
      <c r="Y19721" s="55"/>
    </row>
    <row r="19722" spans="21:25" x14ac:dyDescent="0.2">
      <c r="U19722" s="55"/>
      <c r="V19722" s="53"/>
      <c r="W19722" s="53"/>
      <c r="X19722" s="53"/>
      <c r="Y19722" s="55"/>
    </row>
    <row r="19723" spans="21:25" x14ac:dyDescent="0.2">
      <c r="U19723" s="55"/>
      <c r="V19723" s="53"/>
      <c r="W19723" s="53"/>
      <c r="X19723" s="53"/>
      <c r="Y19723" s="55"/>
    </row>
    <row r="19724" spans="21:25" x14ac:dyDescent="0.2">
      <c r="U19724" s="55"/>
      <c r="V19724" s="53"/>
      <c r="W19724" s="53"/>
      <c r="X19724" s="53"/>
      <c r="Y19724" s="55"/>
    </row>
    <row r="19725" spans="21:25" x14ac:dyDescent="0.2">
      <c r="U19725" s="55"/>
      <c r="V19725" s="53"/>
      <c r="W19725" s="53"/>
      <c r="X19725" s="53"/>
      <c r="Y19725" s="55"/>
    </row>
    <row r="19726" spans="21:25" x14ac:dyDescent="0.2">
      <c r="U19726" s="55"/>
      <c r="V19726" s="53"/>
      <c r="W19726" s="53"/>
      <c r="X19726" s="53"/>
      <c r="Y19726" s="55"/>
    </row>
    <row r="19727" spans="21:25" x14ac:dyDescent="0.2">
      <c r="U19727" s="55"/>
      <c r="V19727" s="53"/>
      <c r="W19727" s="53"/>
      <c r="X19727" s="53"/>
      <c r="Y19727" s="55"/>
    </row>
    <row r="19728" spans="21:25" x14ac:dyDescent="0.2">
      <c r="U19728" s="55"/>
      <c r="V19728" s="53"/>
      <c r="W19728" s="53"/>
      <c r="X19728" s="53"/>
      <c r="Y19728" s="55"/>
    </row>
    <row r="19729" spans="21:25" x14ac:dyDescent="0.2">
      <c r="U19729" s="55"/>
      <c r="V19729" s="53"/>
      <c r="W19729" s="53"/>
      <c r="X19729" s="53"/>
      <c r="Y19729" s="55"/>
    </row>
    <row r="19730" spans="21:25" x14ac:dyDescent="0.2">
      <c r="U19730" s="55"/>
      <c r="V19730" s="53"/>
      <c r="W19730" s="53"/>
      <c r="X19730" s="53"/>
      <c r="Y19730" s="55"/>
    </row>
    <row r="19731" spans="21:25" x14ac:dyDescent="0.2">
      <c r="U19731" s="55"/>
      <c r="V19731" s="53"/>
      <c r="W19731" s="53"/>
      <c r="X19731" s="53"/>
      <c r="Y19731" s="55"/>
    </row>
    <row r="19732" spans="21:25" x14ac:dyDescent="0.2">
      <c r="U19732" s="55"/>
      <c r="V19732" s="53"/>
      <c r="W19732" s="53"/>
      <c r="X19732" s="53"/>
      <c r="Y19732" s="55"/>
    </row>
    <row r="19733" spans="21:25" x14ac:dyDescent="0.2">
      <c r="U19733" s="55"/>
      <c r="V19733" s="53"/>
      <c r="W19733" s="53"/>
      <c r="X19733" s="53"/>
      <c r="Y19733" s="55"/>
    </row>
    <row r="19734" spans="21:25" x14ac:dyDescent="0.2">
      <c r="U19734" s="55"/>
      <c r="V19734" s="53"/>
      <c r="W19734" s="53"/>
      <c r="X19734" s="53"/>
      <c r="Y19734" s="55"/>
    </row>
    <row r="19735" spans="21:25" x14ac:dyDescent="0.2">
      <c r="U19735" s="55"/>
      <c r="V19735" s="53"/>
      <c r="W19735" s="53"/>
      <c r="X19735" s="53"/>
      <c r="Y19735" s="55"/>
    </row>
    <row r="19736" spans="21:25" x14ac:dyDescent="0.2">
      <c r="U19736" s="55"/>
      <c r="V19736" s="53"/>
      <c r="W19736" s="53"/>
      <c r="X19736" s="53"/>
      <c r="Y19736" s="55"/>
    </row>
    <row r="19737" spans="21:25" x14ac:dyDescent="0.2">
      <c r="U19737" s="55"/>
      <c r="V19737" s="53"/>
      <c r="W19737" s="53"/>
      <c r="X19737" s="53"/>
      <c r="Y19737" s="55"/>
    </row>
    <row r="19738" spans="21:25" x14ac:dyDescent="0.2">
      <c r="U19738" s="55"/>
      <c r="V19738" s="53"/>
      <c r="W19738" s="53"/>
      <c r="X19738" s="53"/>
      <c r="Y19738" s="55"/>
    </row>
    <row r="19739" spans="21:25" x14ac:dyDescent="0.2">
      <c r="U19739" s="55"/>
      <c r="V19739" s="53"/>
      <c r="W19739" s="53"/>
      <c r="X19739" s="53"/>
      <c r="Y19739" s="55"/>
    </row>
    <row r="19740" spans="21:25" x14ac:dyDescent="0.2">
      <c r="U19740" s="55"/>
      <c r="V19740" s="53"/>
      <c r="W19740" s="53"/>
      <c r="X19740" s="53"/>
      <c r="Y19740" s="55"/>
    </row>
    <row r="19741" spans="21:25" x14ac:dyDescent="0.2">
      <c r="U19741" s="55"/>
      <c r="V19741" s="53"/>
      <c r="W19741" s="53"/>
      <c r="X19741" s="53"/>
      <c r="Y19741" s="55"/>
    </row>
    <row r="19742" spans="21:25" x14ac:dyDescent="0.2">
      <c r="U19742" s="55"/>
      <c r="V19742" s="53"/>
      <c r="W19742" s="53"/>
      <c r="X19742" s="53"/>
      <c r="Y19742" s="55"/>
    </row>
    <row r="19743" spans="21:25" x14ac:dyDescent="0.2">
      <c r="U19743" s="55"/>
      <c r="V19743" s="53"/>
      <c r="W19743" s="53"/>
      <c r="X19743" s="53"/>
      <c r="Y19743" s="55"/>
    </row>
    <row r="19744" spans="21:25" x14ac:dyDescent="0.2">
      <c r="U19744" s="55"/>
      <c r="V19744" s="53"/>
      <c r="W19744" s="53"/>
      <c r="X19744" s="53"/>
      <c r="Y19744" s="55"/>
    </row>
    <row r="19745" spans="21:25" x14ac:dyDescent="0.2">
      <c r="U19745" s="55"/>
      <c r="V19745" s="53"/>
      <c r="W19745" s="53"/>
      <c r="X19745" s="53"/>
      <c r="Y19745" s="55"/>
    </row>
    <row r="19746" spans="21:25" x14ac:dyDescent="0.2">
      <c r="U19746" s="55"/>
      <c r="V19746" s="53"/>
      <c r="W19746" s="53"/>
      <c r="X19746" s="53"/>
      <c r="Y19746" s="55"/>
    </row>
    <row r="19747" spans="21:25" x14ac:dyDescent="0.2">
      <c r="U19747" s="55"/>
      <c r="V19747" s="53"/>
      <c r="W19747" s="53"/>
      <c r="X19747" s="53"/>
      <c r="Y19747" s="55"/>
    </row>
    <row r="19748" spans="21:25" x14ac:dyDescent="0.2">
      <c r="U19748" s="55"/>
      <c r="V19748" s="53"/>
      <c r="W19748" s="53"/>
      <c r="X19748" s="53"/>
      <c r="Y19748" s="55"/>
    </row>
    <row r="19749" spans="21:25" x14ac:dyDescent="0.2">
      <c r="U19749" s="55"/>
      <c r="V19749" s="53"/>
      <c r="W19749" s="53"/>
      <c r="X19749" s="53"/>
      <c r="Y19749" s="55"/>
    </row>
    <row r="19750" spans="21:25" x14ac:dyDescent="0.2">
      <c r="U19750" s="55"/>
      <c r="V19750" s="53"/>
      <c r="W19750" s="53"/>
      <c r="X19750" s="53"/>
      <c r="Y19750" s="55"/>
    </row>
    <row r="19751" spans="21:25" x14ac:dyDescent="0.2">
      <c r="U19751" s="55"/>
      <c r="V19751" s="53"/>
      <c r="W19751" s="53"/>
      <c r="X19751" s="53"/>
      <c r="Y19751" s="55"/>
    </row>
    <row r="19752" spans="21:25" x14ac:dyDescent="0.2">
      <c r="U19752" s="55"/>
      <c r="V19752" s="53"/>
      <c r="W19752" s="53"/>
      <c r="X19752" s="53"/>
      <c r="Y19752" s="55"/>
    </row>
    <row r="19753" spans="21:25" x14ac:dyDescent="0.2">
      <c r="U19753" s="55"/>
      <c r="V19753" s="53"/>
      <c r="W19753" s="53"/>
      <c r="X19753" s="53"/>
      <c r="Y19753" s="55"/>
    </row>
    <row r="19754" spans="21:25" x14ac:dyDescent="0.2">
      <c r="U19754" s="55"/>
      <c r="V19754" s="53"/>
      <c r="W19754" s="53"/>
      <c r="X19754" s="53"/>
      <c r="Y19754" s="55"/>
    </row>
    <row r="19755" spans="21:25" x14ac:dyDescent="0.2">
      <c r="U19755" s="55"/>
      <c r="V19755" s="53"/>
      <c r="W19755" s="53"/>
      <c r="X19755" s="53"/>
      <c r="Y19755" s="55"/>
    </row>
    <row r="19756" spans="21:25" x14ac:dyDescent="0.2">
      <c r="U19756" s="55"/>
      <c r="V19756" s="53"/>
      <c r="W19756" s="53"/>
      <c r="X19756" s="53"/>
      <c r="Y19756" s="55"/>
    </row>
    <row r="19757" spans="21:25" x14ac:dyDescent="0.2">
      <c r="U19757" s="55"/>
      <c r="V19757" s="53"/>
      <c r="W19757" s="53"/>
      <c r="X19757" s="53"/>
      <c r="Y19757" s="55"/>
    </row>
    <row r="19758" spans="21:25" x14ac:dyDescent="0.2">
      <c r="U19758" s="55"/>
      <c r="V19758" s="53"/>
      <c r="W19758" s="53"/>
      <c r="X19758" s="53"/>
      <c r="Y19758" s="55"/>
    </row>
    <row r="19759" spans="21:25" x14ac:dyDescent="0.2">
      <c r="U19759" s="55"/>
      <c r="V19759" s="53"/>
      <c r="W19759" s="53"/>
      <c r="X19759" s="53"/>
      <c r="Y19759" s="55"/>
    </row>
    <row r="19760" spans="21:25" x14ac:dyDescent="0.2">
      <c r="U19760" s="55"/>
      <c r="V19760" s="53"/>
      <c r="W19760" s="53"/>
      <c r="X19760" s="53"/>
      <c r="Y19760" s="55"/>
    </row>
    <row r="19761" spans="21:25" x14ac:dyDescent="0.2">
      <c r="U19761" s="55"/>
      <c r="V19761" s="53"/>
      <c r="W19761" s="53"/>
      <c r="X19761" s="53"/>
      <c r="Y19761" s="55"/>
    </row>
    <row r="19762" spans="21:25" x14ac:dyDescent="0.2">
      <c r="U19762" s="55"/>
      <c r="V19762" s="53"/>
      <c r="W19762" s="53"/>
      <c r="X19762" s="53"/>
      <c r="Y19762" s="55"/>
    </row>
    <row r="19763" spans="21:25" x14ac:dyDescent="0.2">
      <c r="U19763" s="55"/>
      <c r="V19763" s="53"/>
      <c r="W19763" s="53"/>
      <c r="X19763" s="53"/>
      <c r="Y19763" s="55"/>
    </row>
    <row r="19764" spans="21:25" x14ac:dyDescent="0.2">
      <c r="U19764" s="55"/>
      <c r="V19764" s="53"/>
      <c r="W19764" s="53"/>
      <c r="X19764" s="53"/>
      <c r="Y19764" s="55"/>
    </row>
    <row r="19765" spans="21:25" x14ac:dyDescent="0.2">
      <c r="U19765" s="55"/>
      <c r="V19765" s="53"/>
      <c r="W19765" s="53"/>
      <c r="X19765" s="53"/>
      <c r="Y19765" s="55"/>
    </row>
    <row r="19766" spans="21:25" x14ac:dyDescent="0.2">
      <c r="U19766" s="55"/>
      <c r="V19766" s="53"/>
      <c r="W19766" s="53"/>
      <c r="X19766" s="53"/>
      <c r="Y19766" s="55"/>
    </row>
    <row r="19767" spans="21:25" x14ac:dyDescent="0.2">
      <c r="U19767" s="55"/>
      <c r="V19767" s="53"/>
      <c r="W19767" s="53"/>
      <c r="X19767" s="53"/>
      <c r="Y19767" s="55"/>
    </row>
    <row r="19768" spans="21:25" x14ac:dyDescent="0.2">
      <c r="U19768" s="55"/>
      <c r="V19768" s="53"/>
      <c r="W19768" s="53"/>
      <c r="X19768" s="53"/>
      <c r="Y19768" s="55"/>
    </row>
    <row r="19769" spans="21:25" x14ac:dyDescent="0.2">
      <c r="U19769" s="55"/>
      <c r="V19769" s="53"/>
      <c r="W19769" s="53"/>
      <c r="X19769" s="53"/>
      <c r="Y19769" s="55"/>
    </row>
    <row r="19770" spans="21:25" x14ac:dyDescent="0.2">
      <c r="U19770" s="55"/>
      <c r="V19770" s="53"/>
      <c r="W19770" s="53"/>
      <c r="X19770" s="53"/>
      <c r="Y19770" s="55"/>
    </row>
    <row r="19771" spans="21:25" x14ac:dyDescent="0.2">
      <c r="U19771" s="55"/>
      <c r="V19771" s="53"/>
      <c r="W19771" s="53"/>
      <c r="X19771" s="53"/>
      <c r="Y19771" s="55"/>
    </row>
    <row r="19772" spans="21:25" x14ac:dyDescent="0.2">
      <c r="U19772" s="55"/>
      <c r="V19772" s="53"/>
      <c r="W19772" s="53"/>
      <c r="X19772" s="53"/>
      <c r="Y19772" s="55"/>
    </row>
    <row r="19773" spans="21:25" x14ac:dyDescent="0.2">
      <c r="U19773" s="55"/>
      <c r="V19773" s="53"/>
      <c r="W19773" s="53"/>
      <c r="X19773" s="53"/>
      <c r="Y19773" s="55"/>
    </row>
    <row r="19774" spans="21:25" x14ac:dyDescent="0.2">
      <c r="U19774" s="55"/>
      <c r="V19774" s="53"/>
      <c r="W19774" s="53"/>
      <c r="X19774" s="53"/>
      <c r="Y19774" s="55"/>
    </row>
    <row r="19775" spans="21:25" x14ac:dyDescent="0.2">
      <c r="U19775" s="55"/>
      <c r="V19775" s="53"/>
      <c r="W19775" s="53"/>
      <c r="X19775" s="53"/>
      <c r="Y19775" s="55"/>
    </row>
    <row r="19776" spans="21:25" x14ac:dyDescent="0.2">
      <c r="U19776" s="55"/>
      <c r="V19776" s="53"/>
      <c r="W19776" s="53"/>
      <c r="X19776" s="53"/>
      <c r="Y19776" s="55"/>
    </row>
    <row r="19777" spans="21:25" x14ac:dyDescent="0.2">
      <c r="U19777" s="55"/>
      <c r="V19777" s="53"/>
      <c r="W19777" s="53"/>
      <c r="X19777" s="53"/>
      <c r="Y19777" s="55"/>
    </row>
    <row r="19778" spans="21:25" x14ac:dyDescent="0.2">
      <c r="U19778" s="55"/>
      <c r="V19778" s="53"/>
      <c r="W19778" s="53"/>
      <c r="X19778" s="53"/>
      <c r="Y19778" s="55"/>
    </row>
    <row r="19779" spans="21:25" x14ac:dyDescent="0.2">
      <c r="U19779" s="55"/>
      <c r="V19779" s="53"/>
      <c r="W19779" s="53"/>
      <c r="X19779" s="53"/>
      <c r="Y19779" s="55"/>
    </row>
    <row r="19780" spans="21:25" x14ac:dyDescent="0.2">
      <c r="U19780" s="55"/>
      <c r="V19780" s="53"/>
      <c r="W19780" s="53"/>
      <c r="X19780" s="53"/>
      <c r="Y19780" s="55"/>
    </row>
    <row r="19781" spans="21:25" x14ac:dyDescent="0.2">
      <c r="U19781" s="55"/>
      <c r="V19781" s="53"/>
      <c r="W19781" s="53"/>
      <c r="X19781" s="53"/>
      <c r="Y19781" s="55"/>
    </row>
    <row r="19782" spans="21:25" x14ac:dyDescent="0.2">
      <c r="U19782" s="55"/>
      <c r="V19782" s="53"/>
      <c r="W19782" s="53"/>
      <c r="X19782" s="53"/>
      <c r="Y19782" s="55"/>
    </row>
    <row r="19783" spans="21:25" x14ac:dyDescent="0.2">
      <c r="U19783" s="55"/>
      <c r="V19783" s="53"/>
      <c r="W19783" s="53"/>
      <c r="X19783" s="53"/>
      <c r="Y19783" s="55"/>
    </row>
    <row r="19784" spans="21:25" x14ac:dyDescent="0.2">
      <c r="U19784" s="55"/>
      <c r="V19784" s="53"/>
      <c r="W19784" s="53"/>
      <c r="X19784" s="53"/>
      <c r="Y19784" s="55"/>
    </row>
    <row r="19785" spans="21:25" x14ac:dyDescent="0.2">
      <c r="U19785" s="55"/>
      <c r="V19785" s="53"/>
      <c r="W19785" s="53"/>
      <c r="X19785" s="53"/>
      <c r="Y19785" s="55"/>
    </row>
    <row r="19786" spans="21:25" x14ac:dyDescent="0.2">
      <c r="U19786" s="55"/>
      <c r="V19786" s="53"/>
      <c r="W19786" s="53"/>
      <c r="X19786" s="53"/>
      <c r="Y19786" s="55"/>
    </row>
    <row r="19787" spans="21:25" x14ac:dyDescent="0.2">
      <c r="U19787" s="55"/>
      <c r="V19787" s="53"/>
      <c r="W19787" s="53"/>
      <c r="X19787" s="53"/>
      <c r="Y19787" s="55"/>
    </row>
    <row r="19788" spans="21:25" x14ac:dyDescent="0.2">
      <c r="U19788" s="55"/>
      <c r="V19788" s="53"/>
      <c r="W19788" s="53"/>
      <c r="X19788" s="53"/>
      <c r="Y19788" s="55"/>
    </row>
    <row r="19789" spans="21:25" x14ac:dyDescent="0.2">
      <c r="U19789" s="55"/>
      <c r="V19789" s="53"/>
      <c r="W19789" s="53"/>
      <c r="X19789" s="53"/>
      <c r="Y19789" s="55"/>
    </row>
    <row r="19790" spans="21:25" x14ac:dyDescent="0.2">
      <c r="U19790" s="55"/>
      <c r="V19790" s="53"/>
      <c r="W19790" s="53"/>
      <c r="X19790" s="53"/>
      <c r="Y19790" s="55"/>
    </row>
    <row r="19791" spans="21:25" x14ac:dyDescent="0.2">
      <c r="U19791" s="55"/>
      <c r="V19791" s="53"/>
      <c r="W19791" s="53"/>
      <c r="X19791" s="53"/>
      <c r="Y19791" s="55"/>
    </row>
    <row r="19792" spans="21:25" x14ac:dyDescent="0.2">
      <c r="U19792" s="55"/>
      <c r="V19792" s="53"/>
      <c r="W19792" s="53"/>
      <c r="X19792" s="53"/>
      <c r="Y19792" s="55"/>
    </row>
    <row r="19793" spans="21:25" x14ac:dyDescent="0.2">
      <c r="U19793" s="55"/>
      <c r="V19793" s="53"/>
      <c r="W19793" s="53"/>
      <c r="X19793" s="53"/>
      <c r="Y19793" s="55"/>
    </row>
    <row r="19794" spans="21:25" x14ac:dyDescent="0.2">
      <c r="U19794" s="55"/>
      <c r="V19794" s="53"/>
      <c r="W19794" s="53"/>
      <c r="X19794" s="53"/>
      <c r="Y19794" s="55"/>
    </row>
    <row r="19795" spans="21:25" x14ac:dyDescent="0.2">
      <c r="U19795" s="55"/>
      <c r="V19795" s="53"/>
      <c r="W19795" s="53"/>
      <c r="X19795" s="53"/>
      <c r="Y19795" s="55"/>
    </row>
    <row r="19796" spans="21:25" x14ac:dyDescent="0.2">
      <c r="U19796" s="55"/>
      <c r="V19796" s="53"/>
      <c r="W19796" s="53"/>
      <c r="X19796" s="53"/>
      <c r="Y19796" s="55"/>
    </row>
    <row r="19797" spans="21:25" x14ac:dyDescent="0.2">
      <c r="U19797" s="55"/>
      <c r="V19797" s="53"/>
      <c r="W19797" s="53"/>
      <c r="X19797" s="53"/>
      <c r="Y19797" s="55"/>
    </row>
    <row r="19798" spans="21:25" x14ac:dyDescent="0.2">
      <c r="U19798" s="55"/>
      <c r="V19798" s="53"/>
      <c r="W19798" s="53"/>
      <c r="X19798" s="53"/>
      <c r="Y19798" s="55"/>
    </row>
    <row r="19799" spans="21:25" x14ac:dyDescent="0.2">
      <c r="U19799" s="55"/>
      <c r="V19799" s="53"/>
      <c r="W19799" s="53"/>
      <c r="X19799" s="53"/>
      <c r="Y19799" s="55"/>
    </row>
    <row r="19800" spans="21:25" x14ac:dyDescent="0.2">
      <c r="U19800" s="55"/>
      <c r="V19800" s="53"/>
      <c r="W19800" s="53"/>
      <c r="X19800" s="53"/>
      <c r="Y19800" s="55"/>
    </row>
    <row r="19801" spans="21:25" x14ac:dyDescent="0.2">
      <c r="U19801" s="55"/>
      <c r="V19801" s="53"/>
      <c r="W19801" s="53"/>
      <c r="X19801" s="53"/>
      <c r="Y19801" s="55"/>
    </row>
    <row r="19802" spans="21:25" x14ac:dyDescent="0.2">
      <c r="U19802" s="55"/>
      <c r="V19802" s="53"/>
      <c r="W19802" s="53"/>
      <c r="X19802" s="53"/>
      <c r="Y19802" s="55"/>
    </row>
    <row r="19803" spans="21:25" x14ac:dyDescent="0.2">
      <c r="U19803" s="55"/>
      <c r="V19803" s="53"/>
      <c r="W19803" s="53"/>
      <c r="X19803" s="53"/>
      <c r="Y19803" s="55"/>
    </row>
    <row r="19804" spans="21:25" x14ac:dyDescent="0.2">
      <c r="U19804" s="55"/>
      <c r="V19804" s="53"/>
      <c r="W19804" s="53"/>
      <c r="X19804" s="53"/>
      <c r="Y19804" s="55"/>
    </row>
    <row r="19805" spans="21:25" x14ac:dyDescent="0.2">
      <c r="U19805" s="55"/>
      <c r="V19805" s="53"/>
      <c r="W19805" s="53"/>
      <c r="X19805" s="53"/>
      <c r="Y19805" s="55"/>
    </row>
    <row r="19806" spans="21:25" x14ac:dyDescent="0.2">
      <c r="U19806" s="55"/>
      <c r="V19806" s="53"/>
      <c r="W19806" s="53"/>
      <c r="X19806" s="53"/>
      <c r="Y19806" s="55"/>
    </row>
    <row r="19807" spans="21:25" x14ac:dyDescent="0.2">
      <c r="U19807" s="55"/>
      <c r="V19807" s="53"/>
      <c r="W19807" s="53"/>
      <c r="X19807" s="53"/>
      <c r="Y19807" s="55"/>
    </row>
    <row r="19808" spans="21:25" x14ac:dyDescent="0.2">
      <c r="U19808" s="55"/>
      <c r="V19808" s="53"/>
      <c r="W19808" s="53"/>
      <c r="X19808" s="53"/>
      <c r="Y19808" s="55"/>
    </row>
    <row r="19809" spans="21:25" x14ac:dyDescent="0.2">
      <c r="U19809" s="55"/>
      <c r="V19809" s="53"/>
      <c r="W19809" s="53"/>
      <c r="X19809" s="53"/>
      <c r="Y19809" s="55"/>
    </row>
    <row r="19810" spans="21:25" x14ac:dyDescent="0.2">
      <c r="U19810" s="55"/>
      <c r="V19810" s="53"/>
      <c r="W19810" s="53"/>
      <c r="X19810" s="53"/>
      <c r="Y19810" s="55"/>
    </row>
    <row r="19811" spans="21:25" x14ac:dyDescent="0.2">
      <c r="U19811" s="55"/>
      <c r="V19811" s="53"/>
      <c r="W19811" s="53"/>
      <c r="X19811" s="53"/>
      <c r="Y19811" s="55"/>
    </row>
    <row r="19812" spans="21:25" x14ac:dyDescent="0.2">
      <c r="U19812" s="55"/>
      <c r="V19812" s="53"/>
      <c r="W19812" s="53"/>
      <c r="X19812" s="53"/>
      <c r="Y19812" s="55"/>
    </row>
    <row r="19813" spans="21:25" x14ac:dyDescent="0.2">
      <c r="U19813" s="55"/>
      <c r="V19813" s="53"/>
      <c r="W19813" s="53"/>
      <c r="X19813" s="53"/>
      <c r="Y19813" s="55"/>
    </row>
    <row r="19814" spans="21:25" x14ac:dyDescent="0.2">
      <c r="U19814" s="55"/>
      <c r="V19814" s="53"/>
      <c r="W19814" s="53"/>
      <c r="X19814" s="53"/>
      <c r="Y19814" s="55"/>
    </row>
    <row r="19815" spans="21:25" x14ac:dyDescent="0.2">
      <c r="U19815" s="55"/>
      <c r="V19815" s="53"/>
      <c r="W19815" s="53"/>
      <c r="X19815" s="53"/>
      <c r="Y19815" s="55"/>
    </row>
    <row r="19816" spans="21:25" x14ac:dyDescent="0.2">
      <c r="U19816" s="55"/>
      <c r="V19816" s="53"/>
      <c r="W19816" s="53"/>
      <c r="X19816" s="53"/>
      <c r="Y19816" s="55"/>
    </row>
    <row r="19817" spans="21:25" x14ac:dyDescent="0.2">
      <c r="U19817" s="55"/>
      <c r="V19817" s="53"/>
      <c r="W19817" s="53"/>
      <c r="X19817" s="53"/>
      <c r="Y19817" s="55"/>
    </row>
    <row r="19818" spans="21:25" x14ac:dyDescent="0.2">
      <c r="U19818" s="55"/>
      <c r="V19818" s="53"/>
      <c r="W19818" s="53"/>
      <c r="X19818" s="53"/>
      <c r="Y19818" s="55"/>
    </row>
    <row r="19819" spans="21:25" x14ac:dyDescent="0.2">
      <c r="U19819" s="55"/>
      <c r="V19819" s="53"/>
      <c r="W19819" s="53"/>
      <c r="X19819" s="53"/>
      <c r="Y19819" s="55"/>
    </row>
    <row r="19820" spans="21:25" x14ac:dyDescent="0.2">
      <c r="U19820" s="55"/>
      <c r="V19820" s="53"/>
      <c r="W19820" s="53"/>
      <c r="X19820" s="53"/>
      <c r="Y19820" s="55"/>
    </row>
    <row r="19821" spans="21:25" x14ac:dyDescent="0.2">
      <c r="U19821" s="55"/>
      <c r="V19821" s="53"/>
      <c r="W19821" s="53"/>
      <c r="X19821" s="53"/>
      <c r="Y19821" s="55"/>
    </row>
    <row r="19822" spans="21:25" x14ac:dyDescent="0.2">
      <c r="U19822" s="55"/>
      <c r="V19822" s="53"/>
      <c r="W19822" s="53"/>
      <c r="X19822" s="53"/>
      <c r="Y19822" s="55"/>
    </row>
    <row r="19823" spans="21:25" x14ac:dyDescent="0.2">
      <c r="U19823" s="55"/>
      <c r="V19823" s="53"/>
      <c r="W19823" s="53"/>
      <c r="X19823" s="53"/>
      <c r="Y19823" s="55"/>
    </row>
    <row r="19824" spans="21:25" x14ac:dyDescent="0.2">
      <c r="U19824" s="55"/>
      <c r="V19824" s="53"/>
      <c r="W19824" s="53"/>
      <c r="X19824" s="53"/>
      <c r="Y19824" s="55"/>
    </row>
    <row r="19825" spans="21:25" x14ac:dyDescent="0.2">
      <c r="U19825" s="55"/>
      <c r="V19825" s="53"/>
      <c r="W19825" s="53"/>
      <c r="X19825" s="53"/>
      <c r="Y19825" s="55"/>
    </row>
    <row r="19826" spans="21:25" x14ac:dyDescent="0.2">
      <c r="U19826" s="55"/>
      <c r="V19826" s="53"/>
      <c r="W19826" s="53"/>
      <c r="X19826" s="53"/>
      <c r="Y19826" s="55"/>
    </row>
    <row r="19827" spans="21:25" x14ac:dyDescent="0.2">
      <c r="U19827" s="55"/>
      <c r="V19827" s="53"/>
      <c r="W19827" s="53"/>
      <c r="X19827" s="53"/>
      <c r="Y19827" s="55"/>
    </row>
    <row r="19828" spans="21:25" x14ac:dyDescent="0.2">
      <c r="U19828" s="55"/>
      <c r="V19828" s="53"/>
      <c r="W19828" s="53"/>
      <c r="X19828" s="53"/>
      <c r="Y19828" s="55"/>
    </row>
    <row r="19829" spans="21:25" x14ac:dyDescent="0.2">
      <c r="U19829" s="55"/>
      <c r="V19829" s="53"/>
      <c r="W19829" s="53"/>
      <c r="X19829" s="53"/>
      <c r="Y19829" s="55"/>
    </row>
    <row r="19830" spans="21:25" x14ac:dyDescent="0.2">
      <c r="U19830" s="55"/>
      <c r="V19830" s="53"/>
      <c r="W19830" s="53"/>
      <c r="X19830" s="53"/>
      <c r="Y19830" s="55"/>
    </row>
    <row r="19831" spans="21:25" x14ac:dyDescent="0.2">
      <c r="U19831" s="55"/>
      <c r="V19831" s="53"/>
      <c r="W19831" s="53"/>
      <c r="X19831" s="53"/>
      <c r="Y19831" s="55"/>
    </row>
    <row r="19832" spans="21:25" x14ac:dyDescent="0.2">
      <c r="U19832" s="55"/>
      <c r="V19832" s="53"/>
      <c r="W19832" s="53"/>
      <c r="X19832" s="53"/>
      <c r="Y19832" s="55"/>
    </row>
    <row r="19833" spans="21:25" x14ac:dyDescent="0.2">
      <c r="U19833" s="55"/>
      <c r="V19833" s="53"/>
      <c r="W19833" s="53"/>
      <c r="X19833" s="53"/>
      <c r="Y19833" s="55"/>
    </row>
    <row r="19834" spans="21:25" x14ac:dyDescent="0.2">
      <c r="U19834" s="55"/>
      <c r="V19834" s="53"/>
      <c r="W19834" s="53"/>
      <c r="X19834" s="53"/>
      <c r="Y19834" s="55"/>
    </row>
    <row r="19835" spans="21:25" x14ac:dyDescent="0.2">
      <c r="U19835" s="55"/>
      <c r="V19835" s="53"/>
      <c r="W19835" s="53"/>
      <c r="X19835" s="53"/>
      <c r="Y19835" s="55"/>
    </row>
    <row r="19836" spans="21:25" x14ac:dyDescent="0.2">
      <c r="U19836" s="55"/>
      <c r="V19836" s="53"/>
      <c r="W19836" s="53"/>
      <c r="X19836" s="53"/>
      <c r="Y19836" s="55"/>
    </row>
    <row r="19837" spans="21:25" x14ac:dyDescent="0.2">
      <c r="U19837" s="55"/>
      <c r="V19837" s="53"/>
      <c r="W19837" s="53"/>
      <c r="X19837" s="53"/>
      <c r="Y19837" s="55"/>
    </row>
    <row r="19838" spans="21:25" x14ac:dyDescent="0.2">
      <c r="U19838" s="55"/>
      <c r="V19838" s="53"/>
      <c r="W19838" s="53"/>
      <c r="X19838" s="53"/>
      <c r="Y19838" s="55"/>
    </row>
    <row r="19839" spans="21:25" x14ac:dyDescent="0.2">
      <c r="U19839" s="55"/>
      <c r="V19839" s="53"/>
      <c r="W19839" s="53"/>
      <c r="X19839" s="53"/>
      <c r="Y19839" s="55"/>
    </row>
    <row r="19840" spans="21:25" x14ac:dyDescent="0.2">
      <c r="U19840" s="55"/>
      <c r="V19840" s="53"/>
      <c r="W19840" s="53"/>
      <c r="X19840" s="53"/>
      <c r="Y19840" s="55"/>
    </row>
    <row r="19841" spans="21:25" x14ac:dyDescent="0.2">
      <c r="U19841" s="55"/>
      <c r="V19841" s="53"/>
      <c r="W19841" s="53"/>
      <c r="X19841" s="53"/>
      <c r="Y19841" s="55"/>
    </row>
    <row r="19842" spans="21:25" x14ac:dyDescent="0.2">
      <c r="U19842" s="55"/>
      <c r="V19842" s="53"/>
      <c r="W19842" s="53"/>
      <c r="X19842" s="53"/>
      <c r="Y19842" s="55"/>
    </row>
    <row r="19843" spans="21:25" x14ac:dyDescent="0.2">
      <c r="U19843" s="55"/>
      <c r="V19843" s="53"/>
      <c r="W19843" s="53"/>
      <c r="X19843" s="53"/>
      <c r="Y19843" s="55"/>
    </row>
    <row r="19844" spans="21:25" x14ac:dyDescent="0.2">
      <c r="U19844" s="55"/>
      <c r="V19844" s="53"/>
      <c r="W19844" s="53"/>
      <c r="X19844" s="53"/>
      <c r="Y19844" s="55"/>
    </row>
    <row r="19845" spans="21:25" x14ac:dyDescent="0.2">
      <c r="U19845" s="55"/>
      <c r="V19845" s="53"/>
      <c r="W19845" s="53"/>
      <c r="X19845" s="53"/>
      <c r="Y19845" s="55"/>
    </row>
    <row r="19846" spans="21:25" x14ac:dyDescent="0.2">
      <c r="U19846" s="55"/>
      <c r="V19846" s="53"/>
      <c r="W19846" s="53"/>
      <c r="X19846" s="53"/>
      <c r="Y19846" s="55"/>
    </row>
    <row r="19847" spans="21:25" x14ac:dyDescent="0.2">
      <c r="U19847" s="55"/>
      <c r="V19847" s="53"/>
      <c r="W19847" s="53"/>
      <c r="X19847" s="53"/>
      <c r="Y19847" s="55"/>
    </row>
    <row r="19848" spans="21:25" x14ac:dyDescent="0.2">
      <c r="U19848" s="55"/>
      <c r="V19848" s="53"/>
      <c r="W19848" s="53"/>
      <c r="X19848" s="53"/>
      <c r="Y19848" s="55"/>
    </row>
    <row r="19849" spans="21:25" x14ac:dyDescent="0.2">
      <c r="U19849" s="55"/>
      <c r="V19849" s="53"/>
      <c r="W19849" s="53"/>
      <c r="X19849" s="53"/>
      <c r="Y19849" s="55"/>
    </row>
    <row r="19850" spans="21:25" x14ac:dyDescent="0.2">
      <c r="U19850" s="55"/>
      <c r="V19850" s="53"/>
      <c r="W19850" s="53"/>
      <c r="X19850" s="53"/>
      <c r="Y19850" s="55"/>
    </row>
    <row r="19851" spans="21:25" x14ac:dyDescent="0.2">
      <c r="U19851" s="55"/>
      <c r="V19851" s="53"/>
      <c r="W19851" s="53"/>
      <c r="X19851" s="53"/>
      <c r="Y19851" s="55"/>
    </row>
    <row r="19852" spans="21:25" x14ac:dyDescent="0.2">
      <c r="U19852" s="55"/>
      <c r="V19852" s="53"/>
      <c r="W19852" s="53"/>
      <c r="X19852" s="53"/>
      <c r="Y19852" s="55"/>
    </row>
    <row r="19853" spans="21:25" x14ac:dyDescent="0.2">
      <c r="U19853" s="55"/>
      <c r="V19853" s="53"/>
      <c r="W19853" s="53"/>
      <c r="X19853" s="53"/>
      <c r="Y19853" s="55"/>
    </row>
    <row r="19854" spans="21:25" x14ac:dyDescent="0.2">
      <c r="U19854" s="55"/>
      <c r="V19854" s="53"/>
      <c r="W19854" s="53"/>
      <c r="X19854" s="53"/>
      <c r="Y19854" s="55"/>
    </row>
    <row r="19855" spans="21:25" x14ac:dyDescent="0.2">
      <c r="U19855" s="55"/>
      <c r="V19855" s="53"/>
      <c r="W19855" s="53"/>
      <c r="X19855" s="53"/>
      <c r="Y19855" s="55"/>
    </row>
    <row r="19856" spans="21:25" x14ac:dyDescent="0.2">
      <c r="U19856" s="55"/>
      <c r="V19856" s="53"/>
      <c r="W19856" s="53"/>
      <c r="X19856" s="53"/>
      <c r="Y19856" s="55"/>
    </row>
    <row r="19857" spans="21:25" x14ac:dyDescent="0.2">
      <c r="U19857" s="55"/>
      <c r="V19857" s="53"/>
      <c r="W19857" s="53"/>
      <c r="X19857" s="53"/>
      <c r="Y19857" s="55"/>
    </row>
    <row r="19858" spans="21:25" x14ac:dyDescent="0.2">
      <c r="U19858" s="55"/>
      <c r="V19858" s="53"/>
      <c r="W19858" s="53"/>
      <c r="X19858" s="53"/>
      <c r="Y19858" s="55"/>
    </row>
    <row r="19859" spans="21:25" x14ac:dyDescent="0.2">
      <c r="U19859" s="55"/>
      <c r="V19859" s="53"/>
      <c r="W19859" s="53"/>
      <c r="X19859" s="53"/>
      <c r="Y19859" s="55"/>
    </row>
    <row r="19860" spans="21:25" x14ac:dyDescent="0.2">
      <c r="U19860" s="55"/>
      <c r="V19860" s="53"/>
      <c r="W19860" s="53"/>
      <c r="X19860" s="53"/>
      <c r="Y19860" s="55"/>
    </row>
    <row r="19861" spans="21:25" x14ac:dyDescent="0.2">
      <c r="U19861" s="55"/>
      <c r="V19861" s="53"/>
      <c r="W19861" s="53"/>
      <c r="X19861" s="53"/>
      <c r="Y19861" s="55"/>
    </row>
    <row r="19862" spans="21:25" x14ac:dyDescent="0.2">
      <c r="U19862" s="55"/>
      <c r="V19862" s="53"/>
      <c r="W19862" s="53"/>
      <c r="X19862" s="53"/>
      <c r="Y19862" s="55"/>
    </row>
    <row r="19863" spans="21:25" x14ac:dyDescent="0.2">
      <c r="U19863" s="55"/>
      <c r="V19863" s="53"/>
      <c r="W19863" s="53"/>
      <c r="X19863" s="53"/>
      <c r="Y19863" s="55"/>
    </row>
    <row r="19864" spans="21:25" x14ac:dyDescent="0.2">
      <c r="U19864" s="55"/>
      <c r="V19864" s="53"/>
      <c r="W19864" s="53"/>
      <c r="X19864" s="53"/>
      <c r="Y19864" s="55"/>
    </row>
    <row r="19865" spans="21:25" x14ac:dyDescent="0.2">
      <c r="U19865" s="55"/>
      <c r="V19865" s="53"/>
      <c r="W19865" s="53"/>
      <c r="X19865" s="53"/>
      <c r="Y19865" s="55"/>
    </row>
    <row r="19866" spans="21:25" x14ac:dyDescent="0.2">
      <c r="U19866" s="55"/>
      <c r="V19866" s="53"/>
      <c r="W19866" s="53"/>
      <c r="X19866" s="53"/>
      <c r="Y19866" s="55"/>
    </row>
    <row r="19867" spans="21:25" x14ac:dyDescent="0.2">
      <c r="U19867" s="55"/>
      <c r="V19867" s="53"/>
      <c r="W19867" s="53"/>
      <c r="X19867" s="53"/>
      <c r="Y19867" s="55"/>
    </row>
    <row r="19868" spans="21:25" x14ac:dyDescent="0.2">
      <c r="U19868" s="55"/>
      <c r="V19868" s="53"/>
      <c r="W19868" s="53"/>
      <c r="X19868" s="53"/>
      <c r="Y19868" s="55"/>
    </row>
    <row r="19869" spans="21:25" x14ac:dyDescent="0.2">
      <c r="U19869" s="55"/>
      <c r="V19869" s="53"/>
      <c r="W19869" s="53"/>
      <c r="X19869" s="53"/>
      <c r="Y19869" s="55"/>
    </row>
    <row r="19870" spans="21:25" x14ac:dyDescent="0.2">
      <c r="U19870" s="55"/>
      <c r="V19870" s="53"/>
      <c r="W19870" s="53"/>
      <c r="X19870" s="53"/>
      <c r="Y19870" s="55"/>
    </row>
    <row r="19871" spans="21:25" x14ac:dyDescent="0.2">
      <c r="U19871" s="55"/>
      <c r="V19871" s="53"/>
      <c r="W19871" s="53"/>
      <c r="X19871" s="53"/>
      <c r="Y19871" s="55"/>
    </row>
    <row r="19872" spans="21:25" x14ac:dyDescent="0.2">
      <c r="U19872" s="55"/>
      <c r="V19872" s="53"/>
      <c r="W19872" s="53"/>
      <c r="X19872" s="53"/>
      <c r="Y19872" s="55"/>
    </row>
    <row r="19873" spans="21:25" x14ac:dyDescent="0.2">
      <c r="U19873" s="55"/>
      <c r="V19873" s="53"/>
      <c r="W19873" s="53"/>
      <c r="X19873" s="53"/>
      <c r="Y19873" s="55"/>
    </row>
    <row r="19874" spans="21:25" x14ac:dyDescent="0.2">
      <c r="U19874" s="55"/>
      <c r="V19874" s="53"/>
      <c r="W19874" s="53"/>
      <c r="X19874" s="53"/>
      <c r="Y19874" s="55"/>
    </row>
    <row r="19875" spans="21:25" x14ac:dyDescent="0.2">
      <c r="U19875" s="55"/>
      <c r="V19875" s="53"/>
      <c r="W19875" s="53"/>
      <c r="X19875" s="53"/>
      <c r="Y19875" s="55"/>
    </row>
    <row r="19876" spans="21:25" x14ac:dyDescent="0.2">
      <c r="U19876" s="55"/>
      <c r="V19876" s="53"/>
      <c r="W19876" s="53"/>
      <c r="X19876" s="53"/>
      <c r="Y19876" s="55"/>
    </row>
    <row r="19877" spans="21:25" x14ac:dyDescent="0.2">
      <c r="U19877" s="55"/>
      <c r="V19877" s="53"/>
      <c r="W19877" s="53"/>
      <c r="X19877" s="53"/>
      <c r="Y19877" s="55"/>
    </row>
    <row r="19878" spans="21:25" x14ac:dyDescent="0.2">
      <c r="U19878" s="55"/>
      <c r="V19878" s="53"/>
      <c r="W19878" s="53"/>
      <c r="X19878" s="53"/>
      <c r="Y19878" s="55"/>
    </row>
    <row r="19879" spans="21:25" x14ac:dyDescent="0.2">
      <c r="U19879" s="55"/>
      <c r="V19879" s="53"/>
      <c r="W19879" s="53"/>
      <c r="X19879" s="53"/>
      <c r="Y19879" s="55"/>
    </row>
    <row r="19880" spans="21:25" x14ac:dyDescent="0.2">
      <c r="U19880" s="55"/>
      <c r="V19880" s="53"/>
      <c r="W19880" s="53"/>
      <c r="X19880" s="53"/>
      <c r="Y19880" s="55"/>
    </row>
    <row r="19881" spans="21:25" x14ac:dyDescent="0.2">
      <c r="U19881" s="55"/>
      <c r="V19881" s="53"/>
      <c r="W19881" s="53"/>
      <c r="X19881" s="53"/>
      <c r="Y19881" s="55"/>
    </row>
    <row r="19882" spans="21:25" x14ac:dyDescent="0.2">
      <c r="U19882" s="55"/>
      <c r="V19882" s="53"/>
      <c r="W19882" s="53"/>
      <c r="X19882" s="53"/>
      <c r="Y19882" s="55"/>
    </row>
    <row r="19883" spans="21:25" x14ac:dyDescent="0.2">
      <c r="U19883" s="55"/>
      <c r="V19883" s="53"/>
      <c r="W19883" s="53"/>
      <c r="X19883" s="53"/>
      <c r="Y19883" s="55"/>
    </row>
    <row r="19884" spans="21:25" x14ac:dyDescent="0.2">
      <c r="U19884" s="55"/>
      <c r="V19884" s="53"/>
      <c r="W19884" s="53"/>
      <c r="X19884" s="53"/>
      <c r="Y19884" s="55"/>
    </row>
    <row r="19885" spans="21:25" x14ac:dyDescent="0.2">
      <c r="U19885" s="55"/>
      <c r="V19885" s="53"/>
      <c r="W19885" s="53"/>
      <c r="X19885" s="53"/>
      <c r="Y19885" s="55"/>
    </row>
    <row r="19886" spans="21:25" x14ac:dyDescent="0.2">
      <c r="U19886" s="55"/>
      <c r="V19886" s="53"/>
      <c r="W19886" s="53"/>
      <c r="X19886" s="53"/>
      <c r="Y19886" s="55"/>
    </row>
    <row r="19887" spans="21:25" x14ac:dyDescent="0.2">
      <c r="U19887" s="55"/>
      <c r="V19887" s="53"/>
      <c r="W19887" s="53"/>
      <c r="X19887" s="53"/>
      <c r="Y19887" s="55"/>
    </row>
    <row r="19888" spans="21:25" x14ac:dyDescent="0.2">
      <c r="U19888" s="55"/>
      <c r="V19888" s="53"/>
      <c r="W19888" s="53"/>
      <c r="X19888" s="53"/>
      <c r="Y19888" s="55"/>
    </row>
    <row r="19889" spans="21:25" x14ac:dyDescent="0.2">
      <c r="U19889" s="55"/>
      <c r="V19889" s="53"/>
      <c r="W19889" s="53"/>
      <c r="X19889" s="53"/>
      <c r="Y19889" s="55"/>
    </row>
    <row r="19890" spans="21:25" x14ac:dyDescent="0.2">
      <c r="U19890" s="55"/>
      <c r="V19890" s="53"/>
      <c r="W19890" s="53"/>
      <c r="X19890" s="53"/>
      <c r="Y19890" s="55"/>
    </row>
    <row r="19891" spans="21:25" x14ac:dyDescent="0.2">
      <c r="U19891" s="55"/>
      <c r="V19891" s="53"/>
      <c r="W19891" s="53"/>
      <c r="X19891" s="53"/>
      <c r="Y19891" s="55"/>
    </row>
    <row r="19892" spans="21:25" x14ac:dyDescent="0.2">
      <c r="U19892" s="55"/>
      <c r="V19892" s="53"/>
      <c r="W19892" s="53"/>
      <c r="X19892" s="53"/>
      <c r="Y19892" s="55"/>
    </row>
    <row r="19893" spans="21:25" x14ac:dyDescent="0.2">
      <c r="U19893" s="55"/>
      <c r="V19893" s="53"/>
      <c r="W19893" s="53"/>
      <c r="X19893" s="53"/>
      <c r="Y19893" s="55"/>
    </row>
    <row r="19894" spans="21:25" x14ac:dyDescent="0.2">
      <c r="U19894" s="55"/>
      <c r="V19894" s="53"/>
      <c r="W19894" s="53"/>
      <c r="X19894" s="53"/>
      <c r="Y19894" s="55"/>
    </row>
    <row r="19895" spans="21:25" x14ac:dyDescent="0.2">
      <c r="U19895" s="55"/>
      <c r="V19895" s="53"/>
      <c r="W19895" s="53"/>
      <c r="X19895" s="53"/>
      <c r="Y19895" s="55"/>
    </row>
    <row r="19896" spans="21:25" x14ac:dyDescent="0.2">
      <c r="U19896" s="55"/>
      <c r="V19896" s="53"/>
      <c r="W19896" s="53"/>
      <c r="X19896" s="53"/>
      <c r="Y19896" s="55"/>
    </row>
    <row r="19897" spans="21:25" x14ac:dyDescent="0.2">
      <c r="U19897" s="55"/>
      <c r="V19897" s="53"/>
      <c r="W19897" s="53"/>
      <c r="X19897" s="53"/>
      <c r="Y19897" s="55"/>
    </row>
    <row r="19898" spans="21:25" x14ac:dyDescent="0.2">
      <c r="U19898" s="55"/>
      <c r="V19898" s="53"/>
      <c r="W19898" s="53"/>
      <c r="X19898" s="53"/>
      <c r="Y19898" s="55"/>
    </row>
    <row r="19899" spans="21:25" x14ac:dyDescent="0.2">
      <c r="U19899" s="55"/>
      <c r="V19899" s="53"/>
      <c r="W19899" s="53"/>
      <c r="X19899" s="53"/>
      <c r="Y19899" s="55"/>
    </row>
    <row r="19900" spans="21:25" x14ac:dyDescent="0.2">
      <c r="U19900" s="55"/>
      <c r="V19900" s="53"/>
      <c r="W19900" s="53"/>
      <c r="X19900" s="53"/>
      <c r="Y19900" s="55"/>
    </row>
    <row r="19901" spans="21:25" x14ac:dyDescent="0.2">
      <c r="U19901" s="55"/>
      <c r="V19901" s="53"/>
      <c r="W19901" s="53"/>
      <c r="X19901" s="53"/>
      <c r="Y19901" s="55"/>
    </row>
    <row r="19902" spans="21:25" x14ac:dyDescent="0.2">
      <c r="U19902" s="55"/>
      <c r="V19902" s="53"/>
      <c r="W19902" s="53"/>
      <c r="X19902" s="53"/>
      <c r="Y19902" s="55"/>
    </row>
    <row r="19903" spans="21:25" x14ac:dyDescent="0.2">
      <c r="U19903" s="55"/>
      <c r="V19903" s="53"/>
      <c r="W19903" s="53"/>
      <c r="X19903" s="53"/>
      <c r="Y19903" s="55"/>
    </row>
    <row r="19904" spans="21:25" x14ac:dyDescent="0.2">
      <c r="U19904" s="55"/>
      <c r="V19904" s="53"/>
      <c r="W19904" s="53"/>
      <c r="X19904" s="53"/>
      <c r="Y19904" s="55"/>
    </row>
    <row r="19905" spans="21:25" x14ac:dyDescent="0.2">
      <c r="U19905" s="55"/>
      <c r="V19905" s="53"/>
      <c r="W19905" s="53"/>
      <c r="X19905" s="53"/>
      <c r="Y19905" s="55"/>
    </row>
    <row r="19906" spans="21:25" x14ac:dyDescent="0.2">
      <c r="U19906" s="55"/>
      <c r="V19906" s="53"/>
      <c r="W19906" s="53"/>
      <c r="X19906" s="53"/>
      <c r="Y19906" s="55"/>
    </row>
    <row r="19907" spans="21:25" x14ac:dyDescent="0.2">
      <c r="U19907" s="55"/>
      <c r="V19907" s="53"/>
      <c r="W19907" s="53"/>
      <c r="X19907" s="53"/>
      <c r="Y19907" s="55"/>
    </row>
    <row r="19908" spans="21:25" x14ac:dyDescent="0.2">
      <c r="U19908" s="55"/>
      <c r="V19908" s="53"/>
      <c r="W19908" s="53"/>
      <c r="X19908" s="53"/>
      <c r="Y19908" s="55"/>
    </row>
    <row r="19909" spans="21:25" x14ac:dyDescent="0.2">
      <c r="U19909" s="55"/>
      <c r="V19909" s="53"/>
      <c r="W19909" s="53"/>
      <c r="X19909" s="53"/>
      <c r="Y19909" s="55"/>
    </row>
    <row r="19910" spans="21:25" x14ac:dyDescent="0.2">
      <c r="U19910" s="55"/>
      <c r="V19910" s="53"/>
      <c r="W19910" s="53"/>
      <c r="X19910" s="53"/>
      <c r="Y19910" s="55"/>
    </row>
    <row r="19911" spans="21:25" x14ac:dyDescent="0.2">
      <c r="U19911" s="55"/>
      <c r="V19911" s="53"/>
      <c r="W19911" s="53"/>
      <c r="X19911" s="53"/>
      <c r="Y19911" s="55"/>
    </row>
    <row r="19912" spans="21:25" x14ac:dyDescent="0.2">
      <c r="U19912" s="55"/>
      <c r="V19912" s="53"/>
      <c r="W19912" s="53"/>
      <c r="X19912" s="53"/>
      <c r="Y19912" s="55"/>
    </row>
    <row r="19913" spans="21:25" x14ac:dyDescent="0.2">
      <c r="U19913" s="55"/>
      <c r="V19913" s="53"/>
      <c r="W19913" s="53"/>
      <c r="X19913" s="53"/>
      <c r="Y19913" s="55"/>
    </row>
    <row r="19914" spans="21:25" x14ac:dyDescent="0.2">
      <c r="U19914" s="55"/>
      <c r="V19914" s="53"/>
      <c r="W19914" s="53"/>
      <c r="X19914" s="53"/>
      <c r="Y19914" s="55"/>
    </row>
    <row r="19915" spans="21:25" x14ac:dyDescent="0.2">
      <c r="U19915" s="55"/>
      <c r="V19915" s="53"/>
      <c r="W19915" s="53"/>
      <c r="X19915" s="53"/>
      <c r="Y19915" s="55"/>
    </row>
    <row r="19916" spans="21:25" x14ac:dyDescent="0.2">
      <c r="U19916" s="55"/>
      <c r="V19916" s="53"/>
      <c r="W19916" s="53"/>
      <c r="X19916" s="53"/>
      <c r="Y19916" s="55"/>
    </row>
    <row r="19917" spans="21:25" x14ac:dyDescent="0.2">
      <c r="U19917" s="55"/>
      <c r="V19917" s="53"/>
      <c r="W19917" s="53"/>
      <c r="X19917" s="53"/>
      <c r="Y19917" s="55"/>
    </row>
    <row r="19918" spans="21:25" x14ac:dyDescent="0.2">
      <c r="U19918" s="55"/>
      <c r="V19918" s="53"/>
      <c r="W19918" s="53"/>
      <c r="X19918" s="53"/>
      <c r="Y19918" s="55"/>
    </row>
    <row r="19919" spans="21:25" x14ac:dyDescent="0.2">
      <c r="U19919" s="55"/>
      <c r="V19919" s="53"/>
      <c r="W19919" s="53"/>
      <c r="X19919" s="53"/>
      <c r="Y19919" s="55"/>
    </row>
    <row r="19920" spans="21:25" x14ac:dyDescent="0.2">
      <c r="U19920" s="55"/>
      <c r="V19920" s="53"/>
      <c r="W19920" s="53"/>
      <c r="X19920" s="53"/>
      <c r="Y19920" s="55"/>
    </row>
    <row r="19921" spans="21:25" x14ac:dyDescent="0.2">
      <c r="U19921" s="55"/>
      <c r="V19921" s="53"/>
      <c r="W19921" s="53"/>
      <c r="X19921" s="53"/>
      <c r="Y19921" s="55"/>
    </row>
    <row r="19922" spans="21:25" x14ac:dyDescent="0.2">
      <c r="U19922" s="55"/>
      <c r="V19922" s="53"/>
      <c r="W19922" s="53"/>
      <c r="X19922" s="53"/>
      <c r="Y19922" s="55"/>
    </row>
    <row r="19923" spans="21:25" x14ac:dyDescent="0.2">
      <c r="U19923" s="55"/>
      <c r="V19923" s="53"/>
      <c r="W19923" s="53"/>
      <c r="X19923" s="53"/>
      <c r="Y19923" s="55"/>
    </row>
    <row r="19924" spans="21:25" x14ac:dyDescent="0.2">
      <c r="U19924" s="55"/>
      <c r="V19924" s="53"/>
      <c r="W19924" s="53"/>
      <c r="X19924" s="53"/>
      <c r="Y19924" s="55"/>
    </row>
    <row r="19925" spans="21:25" x14ac:dyDescent="0.2">
      <c r="U19925" s="55"/>
      <c r="V19925" s="53"/>
      <c r="W19925" s="53"/>
      <c r="X19925" s="53"/>
      <c r="Y19925" s="55"/>
    </row>
    <row r="19926" spans="21:25" x14ac:dyDescent="0.2">
      <c r="U19926" s="55"/>
      <c r="V19926" s="53"/>
      <c r="W19926" s="53"/>
      <c r="X19926" s="53"/>
      <c r="Y19926" s="55"/>
    </row>
    <row r="19927" spans="21:25" x14ac:dyDescent="0.2">
      <c r="U19927" s="55"/>
      <c r="V19927" s="53"/>
      <c r="W19927" s="53"/>
      <c r="X19927" s="53"/>
      <c r="Y19927" s="55"/>
    </row>
    <row r="19928" spans="21:25" x14ac:dyDescent="0.2">
      <c r="U19928" s="55"/>
      <c r="V19928" s="53"/>
      <c r="W19928" s="53"/>
      <c r="X19928" s="53"/>
      <c r="Y19928" s="55"/>
    </row>
    <row r="19929" spans="21:25" x14ac:dyDescent="0.2">
      <c r="U19929" s="55"/>
      <c r="V19929" s="53"/>
      <c r="W19929" s="53"/>
      <c r="X19929" s="53"/>
      <c r="Y19929" s="55"/>
    </row>
    <row r="19930" spans="21:25" x14ac:dyDescent="0.2">
      <c r="U19930" s="55"/>
      <c r="V19930" s="53"/>
      <c r="W19930" s="53"/>
      <c r="X19930" s="53"/>
      <c r="Y19930" s="55"/>
    </row>
    <row r="19931" spans="21:25" x14ac:dyDescent="0.2">
      <c r="U19931" s="55"/>
      <c r="V19931" s="53"/>
      <c r="W19931" s="53"/>
      <c r="X19931" s="53"/>
      <c r="Y19931" s="55"/>
    </row>
    <row r="19932" spans="21:25" x14ac:dyDescent="0.2">
      <c r="U19932" s="55"/>
      <c r="V19932" s="53"/>
      <c r="W19932" s="53"/>
      <c r="X19932" s="53"/>
      <c r="Y19932" s="55"/>
    </row>
    <row r="19933" spans="21:25" x14ac:dyDescent="0.2">
      <c r="U19933" s="55"/>
      <c r="V19933" s="53"/>
      <c r="W19933" s="53"/>
      <c r="X19933" s="53"/>
      <c r="Y19933" s="55"/>
    </row>
    <row r="19934" spans="21:25" x14ac:dyDescent="0.2">
      <c r="U19934" s="55"/>
      <c r="V19934" s="53"/>
      <c r="W19934" s="53"/>
      <c r="X19934" s="53"/>
      <c r="Y19934" s="55"/>
    </row>
    <row r="19935" spans="21:25" x14ac:dyDescent="0.2">
      <c r="U19935" s="55"/>
      <c r="V19935" s="53"/>
      <c r="W19935" s="53"/>
      <c r="X19935" s="53"/>
      <c r="Y19935" s="55"/>
    </row>
    <row r="19936" spans="21:25" x14ac:dyDescent="0.2">
      <c r="U19936" s="55"/>
      <c r="V19936" s="53"/>
      <c r="W19936" s="53"/>
      <c r="X19936" s="53"/>
      <c r="Y19936" s="55"/>
    </row>
    <row r="19937" spans="21:25" x14ac:dyDescent="0.2">
      <c r="U19937" s="55"/>
      <c r="V19937" s="53"/>
      <c r="W19937" s="53"/>
      <c r="X19937" s="53"/>
      <c r="Y19937" s="55"/>
    </row>
    <row r="19938" spans="21:25" x14ac:dyDescent="0.2">
      <c r="U19938" s="55"/>
      <c r="V19938" s="53"/>
      <c r="W19938" s="53"/>
      <c r="X19938" s="53"/>
      <c r="Y19938" s="55"/>
    </row>
    <row r="19939" spans="21:25" x14ac:dyDescent="0.2">
      <c r="U19939" s="55"/>
      <c r="V19939" s="53"/>
      <c r="W19939" s="53"/>
      <c r="X19939" s="53"/>
      <c r="Y19939" s="55"/>
    </row>
    <row r="19940" spans="21:25" x14ac:dyDescent="0.2">
      <c r="U19940" s="55"/>
      <c r="V19940" s="53"/>
      <c r="W19940" s="53"/>
      <c r="X19940" s="53"/>
      <c r="Y19940" s="55"/>
    </row>
    <row r="19941" spans="21:25" x14ac:dyDescent="0.2">
      <c r="U19941" s="55"/>
      <c r="V19941" s="53"/>
      <c r="W19941" s="53"/>
      <c r="X19941" s="53"/>
      <c r="Y19941" s="55"/>
    </row>
    <row r="19942" spans="21:25" x14ac:dyDescent="0.2">
      <c r="U19942" s="55"/>
      <c r="V19942" s="53"/>
      <c r="W19942" s="53"/>
      <c r="X19942" s="53"/>
      <c r="Y19942" s="55"/>
    </row>
    <row r="19943" spans="21:25" x14ac:dyDescent="0.2">
      <c r="U19943" s="55"/>
      <c r="V19943" s="53"/>
      <c r="W19943" s="53"/>
      <c r="X19943" s="53"/>
      <c r="Y19943" s="55"/>
    </row>
    <row r="19944" spans="21:25" x14ac:dyDescent="0.2">
      <c r="U19944" s="55"/>
      <c r="V19944" s="53"/>
      <c r="W19944" s="53"/>
      <c r="X19944" s="53"/>
      <c r="Y19944" s="55"/>
    </row>
    <row r="19945" spans="21:25" x14ac:dyDescent="0.2">
      <c r="U19945" s="55"/>
      <c r="V19945" s="53"/>
      <c r="W19945" s="53"/>
      <c r="X19945" s="53"/>
      <c r="Y19945" s="55"/>
    </row>
    <row r="19946" spans="21:25" x14ac:dyDescent="0.2">
      <c r="U19946" s="55"/>
      <c r="V19946" s="53"/>
      <c r="W19946" s="53"/>
      <c r="X19946" s="53"/>
      <c r="Y19946" s="55"/>
    </row>
    <row r="19947" spans="21:25" x14ac:dyDescent="0.2">
      <c r="U19947" s="55"/>
      <c r="V19947" s="53"/>
      <c r="W19947" s="53"/>
      <c r="X19947" s="53"/>
      <c r="Y19947" s="55"/>
    </row>
    <row r="19948" spans="21:25" x14ac:dyDescent="0.2">
      <c r="U19948" s="55"/>
      <c r="V19948" s="53"/>
      <c r="W19948" s="53"/>
      <c r="X19948" s="53"/>
      <c r="Y19948" s="55"/>
    </row>
    <row r="19949" spans="21:25" x14ac:dyDescent="0.2">
      <c r="U19949" s="55"/>
      <c r="V19949" s="53"/>
      <c r="W19949" s="53"/>
      <c r="X19949" s="53"/>
      <c r="Y19949" s="55"/>
    </row>
    <row r="19950" spans="21:25" x14ac:dyDescent="0.2">
      <c r="U19950" s="55"/>
      <c r="V19950" s="53"/>
      <c r="W19950" s="53"/>
      <c r="X19950" s="53"/>
      <c r="Y19950" s="55"/>
    </row>
    <row r="19951" spans="21:25" x14ac:dyDescent="0.2">
      <c r="U19951" s="55"/>
      <c r="V19951" s="53"/>
      <c r="W19951" s="53"/>
      <c r="X19951" s="53"/>
      <c r="Y19951" s="55"/>
    </row>
    <row r="19952" spans="21:25" x14ac:dyDescent="0.2">
      <c r="U19952" s="55"/>
      <c r="V19952" s="53"/>
      <c r="W19952" s="53"/>
      <c r="X19952" s="53"/>
      <c r="Y19952" s="55"/>
    </row>
    <row r="19953" spans="21:25" x14ac:dyDescent="0.2">
      <c r="U19953" s="55"/>
      <c r="V19953" s="53"/>
      <c r="W19953" s="53"/>
      <c r="X19953" s="53"/>
      <c r="Y19953" s="55"/>
    </row>
    <row r="19954" spans="21:25" x14ac:dyDescent="0.2">
      <c r="U19954" s="55"/>
      <c r="V19954" s="53"/>
      <c r="W19954" s="53"/>
      <c r="X19954" s="53"/>
      <c r="Y19954" s="55"/>
    </row>
    <row r="19955" spans="21:25" x14ac:dyDescent="0.2">
      <c r="U19955" s="55"/>
      <c r="V19955" s="53"/>
      <c r="W19955" s="53"/>
      <c r="X19955" s="53"/>
      <c r="Y19955" s="55"/>
    </row>
    <row r="19956" spans="21:25" x14ac:dyDescent="0.2">
      <c r="U19956" s="55"/>
      <c r="V19956" s="53"/>
      <c r="W19956" s="53"/>
      <c r="X19956" s="53"/>
      <c r="Y19956" s="55"/>
    </row>
    <row r="19957" spans="21:25" x14ac:dyDescent="0.2">
      <c r="U19957" s="55"/>
      <c r="V19957" s="53"/>
      <c r="W19957" s="53"/>
      <c r="X19957" s="53"/>
      <c r="Y19957" s="55"/>
    </row>
    <row r="19958" spans="21:25" x14ac:dyDescent="0.2">
      <c r="U19958" s="55"/>
      <c r="V19958" s="53"/>
      <c r="W19958" s="53"/>
      <c r="X19958" s="53"/>
      <c r="Y19958" s="55"/>
    </row>
    <row r="19959" spans="21:25" x14ac:dyDescent="0.2">
      <c r="U19959" s="55"/>
      <c r="V19959" s="53"/>
      <c r="W19959" s="53"/>
      <c r="X19959" s="53"/>
      <c r="Y19959" s="55"/>
    </row>
    <row r="19960" spans="21:25" x14ac:dyDescent="0.2">
      <c r="U19960" s="55"/>
      <c r="V19960" s="53"/>
      <c r="W19960" s="53"/>
      <c r="X19960" s="53"/>
      <c r="Y19960" s="55"/>
    </row>
    <row r="19961" spans="21:25" x14ac:dyDescent="0.2">
      <c r="U19961" s="55"/>
      <c r="V19961" s="53"/>
      <c r="W19961" s="53"/>
      <c r="X19961" s="53"/>
      <c r="Y19961" s="55"/>
    </row>
    <row r="19962" spans="21:25" x14ac:dyDescent="0.2">
      <c r="U19962" s="55"/>
      <c r="V19962" s="53"/>
      <c r="W19962" s="53"/>
      <c r="X19962" s="53"/>
      <c r="Y19962" s="55"/>
    </row>
    <row r="19963" spans="21:25" x14ac:dyDescent="0.2">
      <c r="U19963" s="55"/>
      <c r="V19963" s="53"/>
      <c r="W19963" s="53"/>
      <c r="X19963" s="53"/>
      <c r="Y19963" s="55"/>
    </row>
    <row r="19964" spans="21:25" x14ac:dyDescent="0.2">
      <c r="U19964" s="55"/>
      <c r="V19964" s="53"/>
      <c r="W19964" s="53"/>
      <c r="X19964" s="53"/>
      <c r="Y19964" s="55"/>
    </row>
    <row r="19965" spans="21:25" x14ac:dyDescent="0.2">
      <c r="U19965" s="55"/>
      <c r="V19965" s="53"/>
      <c r="W19965" s="53"/>
      <c r="X19965" s="53"/>
      <c r="Y19965" s="55"/>
    </row>
    <row r="19966" spans="21:25" x14ac:dyDescent="0.2">
      <c r="U19966" s="55"/>
      <c r="V19966" s="53"/>
      <c r="W19966" s="53"/>
      <c r="X19966" s="53"/>
      <c r="Y19966" s="55"/>
    </row>
    <row r="19967" spans="21:25" x14ac:dyDescent="0.2">
      <c r="U19967" s="55"/>
      <c r="V19967" s="53"/>
      <c r="W19967" s="53"/>
      <c r="X19967" s="53"/>
      <c r="Y19967" s="55"/>
    </row>
    <row r="19968" spans="21:25" x14ac:dyDescent="0.2">
      <c r="U19968" s="55"/>
      <c r="V19968" s="53"/>
      <c r="W19968" s="53"/>
      <c r="X19968" s="53"/>
      <c r="Y19968" s="55"/>
    </row>
    <row r="19969" spans="21:25" x14ac:dyDescent="0.2">
      <c r="U19969" s="55"/>
      <c r="V19969" s="53"/>
      <c r="W19969" s="53"/>
      <c r="X19969" s="53"/>
      <c r="Y19969" s="55"/>
    </row>
    <row r="19970" spans="21:25" x14ac:dyDescent="0.2">
      <c r="U19970" s="55"/>
      <c r="V19970" s="53"/>
      <c r="W19970" s="53"/>
      <c r="X19970" s="53"/>
      <c r="Y19970" s="55"/>
    </row>
    <row r="19971" spans="21:25" x14ac:dyDescent="0.2">
      <c r="U19971" s="55"/>
      <c r="V19971" s="53"/>
      <c r="W19971" s="53"/>
      <c r="X19971" s="53"/>
      <c r="Y19971" s="55"/>
    </row>
    <row r="19972" spans="21:25" x14ac:dyDescent="0.2">
      <c r="U19972" s="55"/>
      <c r="V19972" s="53"/>
      <c r="W19972" s="53"/>
      <c r="X19972" s="53"/>
      <c r="Y19972" s="55"/>
    </row>
    <row r="19973" spans="21:25" x14ac:dyDescent="0.2">
      <c r="U19973" s="55"/>
      <c r="V19973" s="53"/>
      <c r="W19973" s="53"/>
      <c r="X19973" s="53"/>
      <c r="Y19973" s="55"/>
    </row>
    <row r="19974" spans="21:25" x14ac:dyDescent="0.2">
      <c r="U19974" s="55"/>
      <c r="V19974" s="53"/>
      <c r="W19974" s="53"/>
      <c r="X19974" s="53"/>
      <c r="Y19974" s="55"/>
    </row>
    <row r="19975" spans="21:25" x14ac:dyDescent="0.2">
      <c r="U19975" s="55"/>
      <c r="V19975" s="53"/>
      <c r="W19975" s="53"/>
      <c r="X19975" s="53"/>
      <c r="Y19975" s="55"/>
    </row>
    <row r="19976" spans="21:25" x14ac:dyDescent="0.2">
      <c r="U19976" s="55"/>
      <c r="V19976" s="53"/>
      <c r="W19976" s="53"/>
      <c r="X19976" s="53"/>
      <c r="Y19976" s="55"/>
    </row>
    <row r="19977" spans="21:25" x14ac:dyDescent="0.2">
      <c r="U19977" s="55"/>
      <c r="V19977" s="53"/>
      <c r="W19977" s="53"/>
      <c r="X19977" s="53"/>
      <c r="Y19977" s="55"/>
    </row>
    <row r="19978" spans="21:25" x14ac:dyDescent="0.2">
      <c r="U19978" s="55"/>
      <c r="V19978" s="53"/>
      <c r="W19978" s="53"/>
      <c r="X19978" s="53"/>
      <c r="Y19978" s="55"/>
    </row>
    <row r="19979" spans="21:25" x14ac:dyDescent="0.2">
      <c r="U19979" s="55"/>
      <c r="V19979" s="53"/>
      <c r="W19979" s="53"/>
      <c r="X19979" s="53"/>
      <c r="Y19979" s="55"/>
    </row>
    <row r="19980" spans="21:25" x14ac:dyDescent="0.2">
      <c r="U19980" s="55"/>
      <c r="V19980" s="53"/>
      <c r="W19980" s="53"/>
      <c r="X19980" s="53"/>
      <c r="Y19980" s="55"/>
    </row>
    <row r="19981" spans="21:25" x14ac:dyDescent="0.2">
      <c r="U19981" s="55"/>
      <c r="V19981" s="53"/>
      <c r="W19981" s="53"/>
      <c r="X19981" s="53"/>
      <c r="Y19981" s="55"/>
    </row>
    <row r="19982" spans="21:25" x14ac:dyDescent="0.2">
      <c r="U19982" s="55"/>
      <c r="V19982" s="53"/>
      <c r="W19982" s="53"/>
      <c r="X19982" s="53"/>
      <c r="Y19982" s="55"/>
    </row>
    <row r="19983" spans="21:25" x14ac:dyDescent="0.2">
      <c r="U19983" s="55"/>
      <c r="V19983" s="53"/>
      <c r="W19983" s="53"/>
      <c r="X19983" s="53"/>
      <c r="Y19983" s="55"/>
    </row>
    <row r="19984" spans="21:25" x14ac:dyDescent="0.2">
      <c r="U19984" s="55"/>
      <c r="V19984" s="53"/>
      <c r="W19984" s="53"/>
      <c r="X19984" s="53"/>
      <c r="Y19984" s="55"/>
    </row>
    <row r="19985" spans="21:25" x14ac:dyDescent="0.2">
      <c r="U19985" s="55"/>
      <c r="V19985" s="53"/>
      <c r="W19985" s="53"/>
      <c r="X19985" s="53"/>
      <c r="Y19985" s="55"/>
    </row>
    <row r="19986" spans="21:25" x14ac:dyDescent="0.2">
      <c r="U19986" s="55"/>
      <c r="V19986" s="53"/>
      <c r="W19986" s="53"/>
      <c r="X19986" s="53"/>
      <c r="Y19986" s="55"/>
    </row>
    <row r="19987" spans="21:25" x14ac:dyDescent="0.2">
      <c r="U19987" s="55"/>
      <c r="V19987" s="53"/>
      <c r="W19987" s="53"/>
      <c r="X19987" s="53"/>
      <c r="Y19987" s="55"/>
    </row>
    <row r="19988" spans="21:25" x14ac:dyDescent="0.2">
      <c r="U19988" s="55"/>
      <c r="V19988" s="53"/>
      <c r="W19988" s="53"/>
      <c r="X19988" s="53"/>
      <c r="Y19988" s="55"/>
    </row>
    <row r="19989" spans="21:25" x14ac:dyDescent="0.2">
      <c r="U19989" s="55"/>
      <c r="V19989" s="53"/>
      <c r="W19989" s="53"/>
      <c r="X19989" s="53"/>
      <c r="Y19989" s="55"/>
    </row>
    <row r="19990" spans="21:25" x14ac:dyDescent="0.2">
      <c r="U19990" s="55"/>
      <c r="V19990" s="53"/>
      <c r="W19990" s="53"/>
      <c r="X19990" s="53"/>
      <c r="Y19990" s="55"/>
    </row>
    <row r="19991" spans="21:25" x14ac:dyDescent="0.2">
      <c r="U19991" s="55"/>
      <c r="V19991" s="53"/>
      <c r="W19991" s="53"/>
      <c r="X19991" s="53"/>
      <c r="Y19991" s="55"/>
    </row>
    <row r="19992" spans="21:25" x14ac:dyDescent="0.2">
      <c r="U19992" s="55"/>
      <c r="V19992" s="53"/>
      <c r="W19992" s="53"/>
      <c r="X19992" s="53"/>
      <c r="Y19992" s="55"/>
    </row>
    <row r="19993" spans="21:25" x14ac:dyDescent="0.2">
      <c r="U19993" s="55"/>
      <c r="V19993" s="53"/>
      <c r="W19993" s="53"/>
      <c r="X19993" s="53"/>
      <c r="Y19993" s="55"/>
    </row>
    <row r="19994" spans="21:25" x14ac:dyDescent="0.2">
      <c r="U19994" s="55"/>
      <c r="V19994" s="53"/>
      <c r="W19994" s="53"/>
      <c r="X19994" s="53"/>
      <c r="Y19994" s="55"/>
    </row>
    <row r="19995" spans="21:25" x14ac:dyDescent="0.2">
      <c r="U19995" s="55"/>
      <c r="V19995" s="53"/>
      <c r="W19995" s="53"/>
      <c r="X19995" s="53"/>
      <c r="Y19995" s="55"/>
    </row>
    <row r="19996" spans="21:25" x14ac:dyDescent="0.2">
      <c r="U19996" s="55"/>
      <c r="V19996" s="53"/>
      <c r="W19996" s="53"/>
      <c r="X19996" s="53"/>
      <c r="Y19996" s="55"/>
    </row>
    <row r="19997" spans="21:25" x14ac:dyDescent="0.2">
      <c r="U19997" s="55"/>
      <c r="V19997" s="53"/>
      <c r="W19997" s="53"/>
      <c r="X19997" s="53"/>
      <c r="Y19997" s="55"/>
    </row>
    <row r="19998" spans="21:25" x14ac:dyDescent="0.2">
      <c r="U19998" s="55"/>
      <c r="V19998" s="53"/>
      <c r="W19998" s="53"/>
      <c r="X19998" s="53"/>
      <c r="Y19998" s="55"/>
    </row>
    <row r="19999" spans="21:25" x14ac:dyDescent="0.2">
      <c r="U19999" s="55"/>
      <c r="V19999" s="53"/>
      <c r="W19999" s="53"/>
      <c r="X19999" s="53"/>
      <c r="Y19999" s="55"/>
    </row>
    <row r="20000" spans="21:25" x14ac:dyDescent="0.2">
      <c r="U20000" s="55"/>
      <c r="V20000" s="53"/>
      <c r="W20000" s="53"/>
      <c r="X20000" s="53"/>
      <c r="Y20000" s="55"/>
    </row>
    <row r="20001" spans="21:25" x14ac:dyDescent="0.2">
      <c r="U20001" s="55"/>
      <c r="V20001" s="53"/>
      <c r="W20001" s="53"/>
      <c r="X20001" s="53"/>
      <c r="Y20001" s="55"/>
    </row>
    <row r="20002" spans="21:25" x14ac:dyDescent="0.2">
      <c r="U20002" s="55"/>
      <c r="V20002" s="53"/>
      <c r="W20002" s="53"/>
      <c r="X20002" s="53"/>
      <c r="Y20002" s="55"/>
    </row>
    <row r="20003" spans="21:25" x14ac:dyDescent="0.2">
      <c r="U20003" s="55"/>
      <c r="V20003" s="53"/>
      <c r="W20003" s="53"/>
      <c r="X20003" s="53"/>
      <c r="Y20003" s="55"/>
    </row>
    <row r="20004" spans="21:25" x14ac:dyDescent="0.2">
      <c r="U20004" s="55"/>
      <c r="V20004" s="53"/>
      <c r="W20004" s="53"/>
      <c r="X20004" s="53"/>
      <c r="Y20004" s="55"/>
    </row>
    <row r="20005" spans="21:25" x14ac:dyDescent="0.2">
      <c r="U20005" s="55"/>
      <c r="V20005" s="53"/>
      <c r="W20005" s="53"/>
      <c r="X20005" s="53"/>
      <c r="Y20005" s="55"/>
    </row>
    <row r="20006" spans="21:25" x14ac:dyDescent="0.2">
      <c r="U20006" s="55"/>
      <c r="V20006" s="53"/>
      <c r="W20006" s="53"/>
      <c r="X20006" s="53"/>
      <c r="Y20006" s="55"/>
    </row>
    <row r="20007" spans="21:25" x14ac:dyDescent="0.2">
      <c r="U20007" s="55"/>
      <c r="V20007" s="53"/>
      <c r="W20007" s="53"/>
      <c r="X20007" s="53"/>
      <c r="Y20007" s="55"/>
    </row>
    <row r="20008" spans="21:25" x14ac:dyDescent="0.2">
      <c r="U20008" s="55"/>
      <c r="V20008" s="53"/>
      <c r="W20008" s="53"/>
      <c r="X20008" s="53"/>
      <c r="Y20008" s="55"/>
    </row>
    <row r="20009" spans="21:25" x14ac:dyDescent="0.2">
      <c r="U20009" s="55"/>
      <c r="V20009" s="53"/>
      <c r="W20009" s="53"/>
      <c r="X20009" s="53"/>
      <c r="Y20009" s="55"/>
    </row>
    <row r="20010" spans="21:25" x14ac:dyDescent="0.2">
      <c r="U20010" s="55"/>
      <c r="V20010" s="53"/>
      <c r="W20010" s="53"/>
      <c r="X20010" s="53"/>
      <c r="Y20010" s="55"/>
    </row>
    <row r="20011" spans="21:25" x14ac:dyDescent="0.2">
      <c r="U20011" s="55"/>
      <c r="V20011" s="53"/>
      <c r="W20011" s="53"/>
      <c r="X20011" s="53"/>
      <c r="Y20011" s="55"/>
    </row>
    <row r="20012" spans="21:25" x14ac:dyDescent="0.2">
      <c r="U20012" s="55"/>
      <c r="V20012" s="53"/>
      <c r="W20012" s="53"/>
      <c r="X20012" s="53"/>
      <c r="Y20012" s="55"/>
    </row>
    <row r="20013" spans="21:25" x14ac:dyDescent="0.2">
      <c r="U20013" s="55"/>
      <c r="V20013" s="53"/>
      <c r="W20013" s="53"/>
      <c r="X20013" s="53"/>
      <c r="Y20013" s="55"/>
    </row>
    <row r="20014" spans="21:25" x14ac:dyDescent="0.2">
      <c r="U20014" s="55"/>
      <c r="V20014" s="53"/>
      <c r="W20014" s="53"/>
      <c r="X20014" s="53"/>
      <c r="Y20014" s="55"/>
    </row>
    <row r="20015" spans="21:25" x14ac:dyDescent="0.2">
      <c r="U20015" s="55"/>
      <c r="V20015" s="53"/>
      <c r="W20015" s="53"/>
      <c r="X20015" s="53"/>
      <c r="Y20015" s="55"/>
    </row>
    <row r="20016" spans="21:25" x14ac:dyDescent="0.2">
      <c r="U20016" s="55"/>
      <c r="V20016" s="53"/>
      <c r="W20016" s="53"/>
      <c r="X20016" s="53"/>
      <c r="Y20016" s="55"/>
    </row>
    <row r="20017" spans="21:25" x14ac:dyDescent="0.2">
      <c r="U20017" s="55"/>
      <c r="V20017" s="53"/>
      <c r="W20017" s="53"/>
      <c r="X20017" s="53"/>
      <c r="Y20017" s="55"/>
    </row>
    <row r="20018" spans="21:25" x14ac:dyDescent="0.2">
      <c r="U20018" s="55"/>
      <c r="V20018" s="53"/>
      <c r="W20018" s="53"/>
      <c r="X20018" s="53"/>
      <c r="Y20018" s="55"/>
    </row>
    <row r="20019" spans="21:25" x14ac:dyDescent="0.2">
      <c r="U20019" s="55"/>
      <c r="V20019" s="53"/>
      <c r="W20019" s="53"/>
      <c r="X20019" s="53"/>
      <c r="Y20019" s="55"/>
    </row>
    <row r="20020" spans="21:25" x14ac:dyDescent="0.2">
      <c r="U20020" s="55"/>
      <c r="V20020" s="53"/>
      <c r="W20020" s="53"/>
      <c r="X20020" s="53"/>
      <c r="Y20020" s="55"/>
    </row>
    <row r="20021" spans="21:25" x14ac:dyDescent="0.2">
      <c r="U20021" s="55"/>
      <c r="V20021" s="53"/>
      <c r="W20021" s="53"/>
      <c r="X20021" s="53"/>
      <c r="Y20021" s="55"/>
    </row>
    <row r="20022" spans="21:25" x14ac:dyDescent="0.2">
      <c r="U20022" s="55"/>
      <c r="V20022" s="53"/>
      <c r="W20022" s="53"/>
      <c r="X20022" s="53"/>
      <c r="Y20022" s="55"/>
    </row>
    <row r="20023" spans="21:25" x14ac:dyDescent="0.2">
      <c r="U20023" s="55"/>
      <c r="V20023" s="53"/>
      <c r="W20023" s="53"/>
      <c r="X20023" s="53"/>
      <c r="Y20023" s="55"/>
    </row>
    <row r="20024" spans="21:25" x14ac:dyDescent="0.2">
      <c r="U20024" s="55"/>
      <c r="V20024" s="53"/>
      <c r="W20024" s="53"/>
      <c r="X20024" s="53"/>
      <c r="Y20024" s="55"/>
    </row>
    <row r="20025" spans="21:25" x14ac:dyDescent="0.2">
      <c r="U20025" s="55"/>
      <c r="V20025" s="53"/>
      <c r="W20025" s="53"/>
      <c r="X20025" s="53"/>
      <c r="Y20025" s="55"/>
    </row>
    <row r="20026" spans="21:25" x14ac:dyDescent="0.2">
      <c r="U20026" s="55"/>
      <c r="V20026" s="53"/>
      <c r="W20026" s="53"/>
      <c r="X20026" s="53"/>
      <c r="Y20026" s="55"/>
    </row>
    <row r="20027" spans="21:25" x14ac:dyDescent="0.2">
      <c r="U20027" s="55"/>
      <c r="V20027" s="53"/>
      <c r="W20027" s="53"/>
      <c r="X20027" s="53"/>
      <c r="Y20027" s="55"/>
    </row>
    <row r="20028" spans="21:25" x14ac:dyDescent="0.2">
      <c r="U20028" s="55"/>
      <c r="V20028" s="53"/>
      <c r="W20028" s="53"/>
      <c r="X20028" s="53"/>
      <c r="Y20028" s="55"/>
    </row>
    <row r="20029" spans="21:25" x14ac:dyDescent="0.2">
      <c r="U20029" s="55"/>
      <c r="V20029" s="53"/>
      <c r="W20029" s="53"/>
      <c r="X20029" s="53"/>
      <c r="Y20029" s="55"/>
    </row>
    <row r="20030" spans="21:25" x14ac:dyDescent="0.2">
      <c r="U20030" s="55"/>
      <c r="V20030" s="53"/>
      <c r="W20030" s="53"/>
      <c r="X20030" s="53"/>
      <c r="Y20030" s="55"/>
    </row>
    <row r="20031" spans="21:25" x14ac:dyDescent="0.2">
      <c r="U20031" s="55"/>
      <c r="V20031" s="53"/>
      <c r="W20031" s="53"/>
      <c r="X20031" s="53"/>
      <c r="Y20031" s="55"/>
    </row>
    <row r="20032" spans="21:25" x14ac:dyDescent="0.2">
      <c r="U20032" s="55"/>
      <c r="V20032" s="53"/>
      <c r="W20032" s="53"/>
      <c r="X20032" s="53"/>
      <c r="Y20032" s="55"/>
    </row>
    <row r="20033" spans="21:25" x14ac:dyDescent="0.2">
      <c r="U20033" s="55"/>
      <c r="V20033" s="53"/>
      <c r="W20033" s="53"/>
      <c r="X20033" s="53"/>
      <c r="Y20033" s="55"/>
    </row>
    <row r="20034" spans="21:25" x14ac:dyDescent="0.2">
      <c r="U20034" s="55"/>
      <c r="V20034" s="53"/>
      <c r="W20034" s="53"/>
      <c r="X20034" s="53"/>
      <c r="Y20034" s="55"/>
    </row>
    <row r="20035" spans="21:25" x14ac:dyDescent="0.2">
      <c r="U20035" s="55"/>
      <c r="V20035" s="53"/>
      <c r="W20035" s="53"/>
      <c r="X20035" s="53"/>
      <c r="Y20035" s="55"/>
    </row>
    <row r="20036" spans="21:25" x14ac:dyDescent="0.2">
      <c r="U20036" s="55"/>
      <c r="V20036" s="53"/>
      <c r="W20036" s="53"/>
      <c r="X20036" s="53"/>
      <c r="Y20036" s="55"/>
    </row>
    <row r="20037" spans="21:25" x14ac:dyDescent="0.2">
      <c r="U20037" s="55"/>
      <c r="V20037" s="53"/>
      <c r="W20037" s="53"/>
      <c r="X20037" s="53"/>
      <c r="Y20037" s="55"/>
    </row>
    <row r="20038" spans="21:25" x14ac:dyDescent="0.2">
      <c r="U20038" s="55"/>
      <c r="V20038" s="53"/>
      <c r="W20038" s="53"/>
      <c r="X20038" s="53"/>
      <c r="Y20038" s="55"/>
    </row>
    <row r="20039" spans="21:25" x14ac:dyDescent="0.2">
      <c r="U20039" s="55"/>
      <c r="V20039" s="53"/>
      <c r="W20039" s="53"/>
      <c r="X20039" s="53"/>
      <c r="Y20039" s="55"/>
    </row>
    <row r="20040" spans="21:25" x14ac:dyDescent="0.2">
      <c r="U20040" s="55"/>
      <c r="V20040" s="53"/>
      <c r="W20040" s="53"/>
      <c r="X20040" s="53"/>
      <c r="Y20040" s="55"/>
    </row>
    <row r="20041" spans="21:25" x14ac:dyDescent="0.2">
      <c r="U20041" s="55"/>
      <c r="V20041" s="53"/>
      <c r="W20041" s="53"/>
      <c r="X20041" s="53"/>
      <c r="Y20041" s="55"/>
    </row>
    <row r="20042" spans="21:25" x14ac:dyDescent="0.2">
      <c r="U20042" s="55"/>
      <c r="V20042" s="53"/>
      <c r="W20042" s="53"/>
      <c r="X20042" s="53"/>
      <c r="Y20042" s="55"/>
    </row>
    <row r="20043" spans="21:25" x14ac:dyDescent="0.2">
      <c r="U20043" s="55"/>
      <c r="V20043" s="53"/>
      <c r="W20043" s="53"/>
      <c r="X20043" s="53"/>
      <c r="Y20043" s="55"/>
    </row>
    <row r="20044" spans="21:25" x14ac:dyDescent="0.2">
      <c r="U20044" s="55"/>
      <c r="V20044" s="53"/>
      <c r="W20044" s="53"/>
      <c r="X20044" s="53"/>
      <c r="Y20044" s="55"/>
    </row>
    <row r="20045" spans="21:25" x14ac:dyDescent="0.2">
      <c r="U20045" s="55"/>
      <c r="V20045" s="53"/>
      <c r="W20045" s="53"/>
      <c r="X20045" s="53"/>
      <c r="Y20045" s="55"/>
    </row>
    <row r="20046" spans="21:25" x14ac:dyDescent="0.2">
      <c r="U20046" s="55"/>
      <c r="V20046" s="53"/>
      <c r="W20046" s="53"/>
      <c r="X20046" s="53"/>
      <c r="Y20046" s="55"/>
    </row>
    <row r="20047" spans="21:25" x14ac:dyDescent="0.2">
      <c r="U20047" s="55"/>
      <c r="V20047" s="53"/>
      <c r="W20047" s="53"/>
      <c r="X20047" s="53"/>
      <c r="Y20047" s="55"/>
    </row>
    <row r="20048" spans="21:25" x14ac:dyDescent="0.2">
      <c r="U20048" s="55"/>
      <c r="V20048" s="53"/>
      <c r="W20048" s="53"/>
      <c r="X20048" s="53"/>
      <c r="Y20048" s="55"/>
    </row>
    <row r="20049" spans="21:25" x14ac:dyDescent="0.2">
      <c r="U20049" s="55"/>
      <c r="V20049" s="53"/>
      <c r="W20049" s="53"/>
      <c r="X20049" s="53"/>
      <c r="Y20049" s="55"/>
    </row>
    <row r="20050" spans="21:25" x14ac:dyDescent="0.2">
      <c r="U20050" s="55"/>
      <c r="V20050" s="53"/>
      <c r="W20050" s="53"/>
      <c r="X20050" s="53"/>
      <c r="Y20050" s="55"/>
    </row>
    <row r="20051" spans="21:25" x14ac:dyDescent="0.2">
      <c r="U20051" s="55"/>
      <c r="V20051" s="53"/>
      <c r="W20051" s="53"/>
      <c r="X20051" s="53"/>
      <c r="Y20051" s="55"/>
    </row>
    <row r="20052" spans="21:25" x14ac:dyDescent="0.2">
      <c r="U20052" s="55"/>
      <c r="V20052" s="53"/>
      <c r="W20052" s="53"/>
      <c r="X20052" s="53"/>
      <c r="Y20052" s="55"/>
    </row>
    <row r="20053" spans="21:25" x14ac:dyDescent="0.2">
      <c r="U20053" s="55"/>
      <c r="V20053" s="53"/>
      <c r="W20053" s="53"/>
      <c r="X20053" s="53"/>
      <c r="Y20053" s="55"/>
    </row>
    <row r="20054" spans="21:25" x14ac:dyDescent="0.2">
      <c r="U20054" s="55"/>
      <c r="V20054" s="53"/>
      <c r="W20054" s="53"/>
      <c r="X20054" s="53"/>
      <c r="Y20054" s="55"/>
    </row>
    <row r="20055" spans="21:25" x14ac:dyDescent="0.2">
      <c r="U20055" s="55"/>
      <c r="V20055" s="53"/>
      <c r="W20055" s="53"/>
      <c r="X20055" s="53"/>
      <c r="Y20055" s="55"/>
    </row>
    <row r="20056" spans="21:25" x14ac:dyDescent="0.2">
      <c r="U20056" s="55"/>
      <c r="V20056" s="53"/>
      <c r="W20056" s="53"/>
      <c r="X20056" s="53"/>
      <c r="Y20056" s="55"/>
    </row>
    <row r="20057" spans="21:25" x14ac:dyDescent="0.2">
      <c r="U20057" s="55"/>
      <c r="V20057" s="53"/>
      <c r="W20057" s="53"/>
      <c r="X20057" s="53"/>
      <c r="Y20057" s="55"/>
    </row>
    <row r="20058" spans="21:25" x14ac:dyDescent="0.2">
      <c r="U20058" s="55"/>
      <c r="V20058" s="53"/>
      <c r="W20058" s="53"/>
      <c r="X20058" s="53"/>
      <c r="Y20058" s="55"/>
    </row>
    <row r="20059" spans="21:25" x14ac:dyDescent="0.2">
      <c r="U20059" s="55"/>
      <c r="V20059" s="53"/>
      <c r="W20059" s="53"/>
      <c r="X20059" s="53"/>
      <c r="Y20059" s="55"/>
    </row>
    <row r="20060" spans="21:25" x14ac:dyDescent="0.2">
      <c r="U20060" s="55"/>
      <c r="V20060" s="53"/>
      <c r="W20060" s="53"/>
      <c r="X20060" s="53"/>
      <c r="Y20060" s="55"/>
    </row>
    <row r="20061" spans="21:25" x14ac:dyDescent="0.2">
      <c r="U20061" s="55"/>
      <c r="V20061" s="53"/>
      <c r="W20061" s="53"/>
      <c r="X20061" s="53"/>
      <c r="Y20061" s="55"/>
    </row>
    <row r="20062" spans="21:25" x14ac:dyDescent="0.2">
      <c r="U20062" s="55"/>
      <c r="V20062" s="53"/>
      <c r="W20062" s="53"/>
      <c r="X20062" s="53"/>
      <c r="Y20062" s="55"/>
    </row>
    <row r="20063" spans="21:25" x14ac:dyDescent="0.2">
      <c r="U20063" s="55"/>
      <c r="V20063" s="53"/>
      <c r="W20063" s="53"/>
      <c r="X20063" s="53"/>
      <c r="Y20063" s="55"/>
    </row>
    <row r="20064" spans="21:25" x14ac:dyDescent="0.2">
      <c r="U20064" s="55"/>
      <c r="V20064" s="53"/>
      <c r="W20064" s="53"/>
      <c r="X20064" s="53"/>
      <c r="Y20064" s="55"/>
    </row>
    <row r="20065" spans="21:25" x14ac:dyDescent="0.2">
      <c r="U20065" s="55"/>
      <c r="V20065" s="53"/>
      <c r="W20065" s="53"/>
      <c r="X20065" s="53"/>
      <c r="Y20065" s="55"/>
    </row>
    <row r="20066" spans="21:25" x14ac:dyDescent="0.2">
      <c r="U20066" s="55"/>
      <c r="V20066" s="53"/>
      <c r="W20066" s="53"/>
      <c r="X20066" s="53"/>
      <c r="Y20066" s="55"/>
    </row>
    <row r="20067" spans="21:25" x14ac:dyDescent="0.2">
      <c r="U20067" s="55"/>
      <c r="V20067" s="53"/>
      <c r="W20067" s="53"/>
      <c r="X20067" s="53"/>
      <c r="Y20067" s="55"/>
    </row>
    <row r="20068" spans="21:25" x14ac:dyDescent="0.2">
      <c r="U20068" s="55"/>
      <c r="V20068" s="53"/>
      <c r="W20068" s="53"/>
      <c r="X20068" s="53"/>
      <c r="Y20068" s="55"/>
    </row>
    <row r="20069" spans="21:25" x14ac:dyDescent="0.2">
      <c r="U20069" s="55"/>
      <c r="V20069" s="53"/>
      <c r="W20069" s="53"/>
      <c r="X20069" s="53"/>
      <c r="Y20069" s="55"/>
    </row>
    <row r="20070" spans="21:25" x14ac:dyDescent="0.2">
      <c r="U20070" s="55"/>
      <c r="V20070" s="53"/>
      <c r="W20070" s="53"/>
      <c r="X20070" s="53"/>
      <c r="Y20070" s="55"/>
    </row>
    <row r="20071" spans="21:25" x14ac:dyDescent="0.2">
      <c r="U20071" s="55"/>
      <c r="V20071" s="53"/>
      <c r="W20071" s="53"/>
      <c r="X20071" s="53"/>
      <c r="Y20071" s="55"/>
    </row>
    <row r="20072" spans="21:25" x14ac:dyDescent="0.2">
      <c r="U20072" s="55"/>
      <c r="V20072" s="53"/>
      <c r="W20072" s="53"/>
      <c r="X20072" s="53"/>
      <c r="Y20072" s="55"/>
    </row>
    <row r="20073" spans="21:25" x14ac:dyDescent="0.2">
      <c r="U20073" s="55"/>
      <c r="V20073" s="53"/>
      <c r="W20073" s="53"/>
      <c r="X20073" s="53"/>
      <c r="Y20073" s="55"/>
    </row>
    <row r="20074" spans="21:25" x14ac:dyDescent="0.2">
      <c r="U20074" s="55"/>
      <c r="V20074" s="53"/>
      <c r="W20074" s="53"/>
      <c r="X20074" s="53"/>
      <c r="Y20074" s="55"/>
    </row>
    <row r="20075" spans="21:25" x14ac:dyDescent="0.2">
      <c r="U20075" s="55"/>
      <c r="V20075" s="53"/>
      <c r="W20075" s="53"/>
      <c r="X20075" s="53"/>
      <c r="Y20075" s="55"/>
    </row>
    <row r="20076" spans="21:25" x14ac:dyDescent="0.2">
      <c r="U20076" s="55"/>
      <c r="V20076" s="53"/>
      <c r="W20076" s="53"/>
      <c r="X20076" s="53"/>
      <c r="Y20076" s="55"/>
    </row>
    <row r="20077" spans="21:25" x14ac:dyDescent="0.2">
      <c r="U20077" s="55"/>
      <c r="V20077" s="53"/>
      <c r="W20077" s="53"/>
      <c r="X20077" s="53"/>
      <c r="Y20077" s="55"/>
    </row>
    <row r="20078" spans="21:25" x14ac:dyDescent="0.2">
      <c r="U20078" s="55"/>
      <c r="V20078" s="53"/>
      <c r="W20078" s="53"/>
      <c r="X20078" s="53"/>
      <c r="Y20078" s="55"/>
    </row>
    <row r="20079" spans="21:25" x14ac:dyDescent="0.2">
      <c r="U20079" s="55"/>
      <c r="V20079" s="53"/>
      <c r="W20079" s="53"/>
      <c r="X20079" s="53"/>
      <c r="Y20079" s="55"/>
    </row>
    <row r="20080" spans="21:25" x14ac:dyDescent="0.2">
      <c r="U20080" s="55"/>
      <c r="V20080" s="53"/>
      <c r="W20080" s="53"/>
      <c r="X20080" s="53"/>
      <c r="Y20080" s="55"/>
    </row>
    <row r="20081" spans="21:25" x14ac:dyDescent="0.2">
      <c r="U20081" s="55"/>
      <c r="V20081" s="53"/>
      <c r="W20081" s="53"/>
      <c r="X20081" s="53"/>
      <c r="Y20081" s="55"/>
    </row>
    <row r="20082" spans="21:25" x14ac:dyDescent="0.2">
      <c r="U20082" s="55"/>
      <c r="V20082" s="53"/>
      <c r="W20082" s="53"/>
      <c r="X20082" s="53"/>
      <c r="Y20082" s="55"/>
    </row>
    <row r="20083" spans="21:25" x14ac:dyDescent="0.2">
      <c r="U20083" s="55"/>
      <c r="V20083" s="53"/>
      <c r="W20083" s="53"/>
      <c r="X20083" s="53"/>
      <c r="Y20083" s="55"/>
    </row>
    <row r="20084" spans="21:25" x14ac:dyDescent="0.2">
      <c r="U20084" s="55"/>
      <c r="V20084" s="53"/>
      <c r="W20084" s="53"/>
      <c r="X20084" s="53"/>
      <c r="Y20084" s="55"/>
    </row>
    <row r="20085" spans="21:25" x14ac:dyDescent="0.2">
      <c r="U20085" s="55"/>
      <c r="V20085" s="53"/>
      <c r="W20085" s="53"/>
      <c r="X20085" s="53"/>
      <c r="Y20085" s="55"/>
    </row>
    <row r="20086" spans="21:25" x14ac:dyDescent="0.2">
      <c r="U20086" s="55"/>
      <c r="V20086" s="53"/>
      <c r="W20086" s="53"/>
      <c r="X20086" s="53"/>
      <c r="Y20086" s="55"/>
    </row>
    <row r="20087" spans="21:25" x14ac:dyDescent="0.2">
      <c r="U20087" s="55"/>
      <c r="V20087" s="53"/>
      <c r="W20087" s="53"/>
      <c r="X20087" s="53"/>
      <c r="Y20087" s="55"/>
    </row>
    <row r="20088" spans="21:25" x14ac:dyDescent="0.2">
      <c r="U20088" s="55"/>
      <c r="V20088" s="53"/>
      <c r="W20088" s="53"/>
      <c r="X20088" s="53"/>
      <c r="Y20088" s="55"/>
    </row>
    <row r="20089" spans="21:25" x14ac:dyDescent="0.2">
      <c r="U20089" s="55"/>
      <c r="V20089" s="53"/>
      <c r="W20089" s="53"/>
      <c r="X20089" s="53"/>
      <c r="Y20089" s="55"/>
    </row>
    <row r="20090" spans="21:25" x14ac:dyDescent="0.2">
      <c r="U20090" s="55"/>
      <c r="V20090" s="53"/>
      <c r="W20090" s="53"/>
      <c r="X20090" s="53"/>
      <c r="Y20090" s="55"/>
    </row>
    <row r="20091" spans="21:25" x14ac:dyDescent="0.2">
      <c r="U20091" s="55"/>
      <c r="V20091" s="53"/>
      <c r="W20091" s="53"/>
      <c r="X20091" s="53"/>
      <c r="Y20091" s="55"/>
    </row>
    <row r="20092" spans="21:25" x14ac:dyDescent="0.2">
      <c r="U20092" s="55"/>
      <c r="V20092" s="53"/>
      <c r="W20092" s="53"/>
      <c r="X20092" s="53"/>
      <c r="Y20092" s="55"/>
    </row>
    <row r="20093" spans="21:25" x14ac:dyDescent="0.2">
      <c r="U20093" s="55"/>
      <c r="V20093" s="53"/>
      <c r="W20093" s="53"/>
      <c r="X20093" s="53"/>
      <c r="Y20093" s="55"/>
    </row>
    <row r="20094" spans="21:25" x14ac:dyDescent="0.2">
      <c r="U20094" s="55"/>
      <c r="V20094" s="53"/>
      <c r="W20094" s="53"/>
      <c r="X20094" s="53"/>
      <c r="Y20094" s="55"/>
    </row>
    <row r="20095" spans="21:25" x14ac:dyDescent="0.2">
      <c r="U20095" s="55"/>
      <c r="V20095" s="53"/>
      <c r="W20095" s="53"/>
      <c r="X20095" s="53"/>
      <c r="Y20095" s="55"/>
    </row>
    <row r="20096" spans="21:25" x14ac:dyDescent="0.2">
      <c r="U20096" s="55"/>
      <c r="V20096" s="53"/>
      <c r="W20096" s="53"/>
      <c r="X20096" s="53"/>
      <c r="Y20096" s="55"/>
    </row>
    <row r="20097" spans="21:25" x14ac:dyDescent="0.2">
      <c r="U20097" s="55"/>
      <c r="V20097" s="53"/>
      <c r="W20097" s="53"/>
      <c r="X20097" s="53"/>
      <c r="Y20097" s="55"/>
    </row>
    <row r="20098" spans="21:25" x14ac:dyDescent="0.2">
      <c r="U20098" s="55"/>
      <c r="V20098" s="53"/>
      <c r="W20098" s="53"/>
      <c r="X20098" s="53"/>
      <c r="Y20098" s="55"/>
    </row>
    <row r="20099" spans="21:25" x14ac:dyDescent="0.2">
      <c r="U20099" s="55"/>
      <c r="V20099" s="53"/>
      <c r="W20099" s="53"/>
      <c r="X20099" s="53"/>
      <c r="Y20099" s="55"/>
    </row>
    <row r="20100" spans="21:25" x14ac:dyDescent="0.2">
      <c r="U20100" s="55"/>
      <c r="V20100" s="53"/>
      <c r="W20100" s="53"/>
      <c r="X20100" s="53"/>
      <c r="Y20100" s="55"/>
    </row>
    <row r="20101" spans="21:25" x14ac:dyDescent="0.2">
      <c r="U20101" s="55"/>
      <c r="V20101" s="53"/>
      <c r="W20101" s="53"/>
      <c r="X20101" s="53"/>
      <c r="Y20101" s="55"/>
    </row>
    <row r="20102" spans="21:25" x14ac:dyDescent="0.2">
      <c r="U20102" s="55"/>
      <c r="V20102" s="53"/>
      <c r="W20102" s="53"/>
      <c r="X20102" s="53"/>
      <c r="Y20102" s="55"/>
    </row>
    <row r="20103" spans="21:25" x14ac:dyDescent="0.2">
      <c r="U20103" s="55"/>
      <c r="V20103" s="53"/>
      <c r="W20103" s="53"/>
      <c r="X20103" s="53"/>
      <c r="Y20103" s="55"/>
    </row>
    <row r="20104" spans="21:25" x14ac:dyDescent="0.2">
      <c r="U20104" s="55"/>
      <c r="V20104" s="53"/>
      <c r="W20104" s="53"/>
      <c r="X20104" s="53"/>
      <c r="Y20104" s="55"/>
    </row>
    <row r="20105" spans="21:25" x14ac:dyDescent="0.2">
      <c r="U20105" s="55"/>
      <c r="V20105" s="53"/>
      <c r="W20105" s="53"/>
      <c r="X20105" s="53"/>
      <c r="Y20105" s="55"/>
    </row>
    <row r="20106" spans="21:25" x14ac:dyDescent="0.2">
      <c r="U20106" s="55"/>
      <c r="V20106" s="53"/>
      <c r="W20106" s="53"/>
      <c r="X20106" s="53"/>
      <c r="Y20106" s="55"/>
    </row>
    <row r="20107" spans="21:25" x14ac:dyDescent="0.2">
      <c r="U20107" s="55"/>
      <c r="V20107" s="53"/>
      <c r="W20107" s="53"/>
      <c r="X20107" s="53"/>
      <c r="Y20107" s="55"/>
    </row>
    <row r="20108" spans="21:25" x14ac:dyDescent="0.2">
      <c r="U20108" s="55"/>
      <c r="V20108" s="53"/>
      <c r="W20108" s="53"/>
      <c r="X20108" s="53"/>
      <c r="Y20108" s="55"/>
    </row>
    <row r="20109" spans="21:25" x14ac:dyDescent="0.2">
      <c r="U20109" s="55"/>
      <c r="V20109" s="53"/>
      <c r="W20109" s="53"/>
      <c r="X20109" s="53"/>
      <c r="Y20109" s="55"/>
    </row>
    <row r="20110" spans="21:25" x14ac:dyDescent="0.2">
      <c r="U20110" s="55"/>
      <c r="V20110" s="53"/>
      <c r="W20110" s="53"/>
      <c r="X20110" s="53"/>
      <c r="Y20110" s="55"/>
    </row>
    <row r="20111" spans="21:25" x14ac:dyDescent="0.2">
      <c r="U20111" s="55"/>
      <c r="V20111" s="53"/>
      <c r="W20111" s="53"/>
      <c r="X20111" s="53"/>
      <c r="Y20111" s="55"/>
    </row>
    <row r="20112" spans="21:25" x14ac:dyDescent="0.2">
      <c r="U20112" s="55"/>
      <c r="V20112" s="53"/>
      <c r="W20112" s="53"/>
      <c r="X20112" s="53"/>
      <c r="Y20112" s="55"/>
    </row>
    <row r="20113" spans="21:25" x14ac:dyDescent="0.2">
      <c r="U20113" s="55"/>
      <c r="V20113" s="53"/>
      <c r="W20113" s="53"/>
      <c r="X20113" s="53"/>
      <c r="Y20113" s="55"/>
    </row>
    <row r="20114" spans="21:25" x14ac:dyDescent="0.2">
      <c r="U20114" s="55"/>
      <c r="V20114" s="53"/>
      <c r="W20114" s="53"/>
      <c r="X20114" s="53"/>
      <c r="Y20114" s="55"/>
    </row>
    <row r="20115" spans="21:25" x14ac:dyDescent="0.2">
      <c r="U20115" s="55"/>
      <c r="V20115" s="53"/>
      <c r="W20115" s="53"/>
      <c r="X20115" s="53"/>
      <c r="Y20115" s="55"/>
    </row>
    <row r="20116" spans="21:25" x14ac:dyDescent="0.2">
      <c r="U20116" s="55"/>
      <c r="V20116" s="53"/>
      <c r="W20116" s="53"/>
      <c r="X20116" s="53"/>
      <c r="Y20116" s="55"/>
    </row>
    <row r="20117" spans="21:25" x14ac:dyDescent="0.2">
      <c r="U20117" s="55"/>
      <c r="V20117" s="53"/>
      <c r="W20117" s="53"/>
      <c r="X20117" s="53"/>
      <c r="Y20117" s="55"/>
    </row>
    <row r="20118" spans="21:25" x14ac:dyDescent="0.2">
      <c r="U20118" s="55"/>
      <c r="V20118" s="53"/>
      <c r="W20118" s="53"/>
      <c r="X20118" s="53"/>
      <c r="Y20118" s="55"/>
    </row>
    <row r="20119" spans="21:25" x14ac:dyDescent="0.2">
      <c r="U20119" s="55"/>
      <c r="V20119" s="53"/>
      <c r="W20119" s="53"/>
      <c r="X20119" s="53"/>
      <c r="Y20119" s="55"/>
    </row>
    <row r="20120" spans="21:25" x14ac:dyDescent="0.2">
      <c r="U20120" s="55"/>
      <c r="V20120" s="53"/>
      <c r="W20120" s="53"/>
      <c r="X20120" s="53"/>
      <c r="Y20120" s="55"/>
    </row>
    <row r="20121" spans="21:25" x14ac:dyDescent="0.2">
      <c r="U20121" s="55"/>
      <c r="V20121" s="53"/>
      <c r="W20121" s="53"/>
      <c r="X20121" s="53"/>
      <c r="Y20121" s="55"/>
    </row>
    <row r="20122" spans="21:25" x14ac:dyDescent="0.2">
      <c r="U20122" s="55"/>
      <c r="V20122" s="53"/>
      <c r="W20122" s="53"/>
      <c r="X20122" s="53"/>
      <c r="Y20122" s="55"/>
    </row>
    <row r="20123" spans="21:25" x14ac:dyDescent="0.2">
      <c r="U20123" s="55"/>
      <c r="V20123" s="53"/>
      <c r="W20123" s="53"/>
      <c r="X20123" s="53"/>
      <c r="Y20123" s="55"/>
    </row>
    <row r="20124" spans="21:25" x14ac:dyDescent="0.2">
      <c r="U20124" s="55"/>
      <c r="V20124" s="53"/>
      <c r="W20124" s="53"/>
      <c r="X20124" s="53"/>
      <c r="Y20124" s="55"/>
    </row>
    <row r="20125" spans="21:25" x14ac:dyDescent="0.2">
      <c r="U20125" s="55"/>
      <c r="V20125" s="53"/>
      <c r="W20125" s="53"/>
      <c r="X20125" s="53"/>
      <c r="Y20125" s="55"/>
    </row>
    <row r="20126" spans="21:25" x14ac:dyDescent="0.2">
      <c r="U20126" s="55"/>
      <c r="V20126" s="53"/>
      <c r="W20126" s="53"/>
      <c r="X20126" s="53"/>
      <c r="Y20126" s="55"/>
    </row>
    <row r="20127" spans="21:25" x14ac:dyDescent="0.2">
      <c r="U20127" s="55"/>
      <c r="V20127" s="53"/>
      <c r="W20127" s="53"/>
      <c r="X20127" s="53"/>
      <c r="Y20127" s="55"/>
    </row>
    <row r="20128" spans="21:25" x14ac:dyDescent="0.2">
      <c r="U20128" s="55"/>
      <c r="V20128" s="53"/>
      <c r="W20128" s="53"/>
      <c r="X20128" s="53"/>
      <c r="Y20128" s="55"/>
    </row>
    <row r="20129" spans="21:25" x14ac:dyDescent="0.2">
      <c r="U20129" s="55"/>
      <c r="V20129" s="53"/>
      <c r="W20129" s="53"/>
      <c r="X20129" s="53"/>
      <c r="Y20129" s="55"/>
    </row>
    <row r="20130" spans="21:25" x14ac:dyDescent="0.2">
      <c r="U20130" s="55"/>
      <c r="V20130" s="53"/>
      <c r="W20130" s="53"/>
      <c r="X20130" s="53"/>
      <c r="Y20130" s="55"/>
    </row>
    <row r="20131" spans="21:25" x14ac:dyDescent="0.2">
      <c r="U20131" s="55"/>
      <c r="V20131" s="53"/>
      <c r="W20131" s="53"/>
      <c r="X20131" s="53"/>
      <c r="Y20131" s="55"/>
    </row>
    <row r="20132" spans="21:25" x14ac:dyDescent="0.2">
      <c r="U20132" s="55"/>
      <c r="V20132" s="53"/>
      <c r="W20132" s="53"/>
      <c r="X20132" s="53"/>
      <c r="Y20132" s="55"/>
    </row>
    <row r="20133" spans="21:25" x14ac:dyDescent="0.2">
      <c r="U20133" s="55"/>
      <c r="V20133" s="53"/>
      <c r="W20133" s="53"/>
      <c r="X20133" s="53"/>
      <c r="Y20133" s="55"/>
    </row>
    <row r="20134" spans="21:25" x14ac:dyDescent="0.2">
      <c r="U20134" s="55"/>
      <c r="V20134" s="53"/>
      <c r="W20134" s="53"/>
      <c r="X20134" s="53"/>
      <c r="Y20134" s="55"/>
    </row>
    <row r="20135" spans="21:25" x14ac:dyDescent="0.2">
      <c r="U20135" s="55"/>
      <c r="V20135" s="53"/>
      <c r="W20135" s="53"/>
      <c r="X20135" s="53"/>
      <c r="Y20135" s="55"/>
    </row>
    <row r="20136" spans="21:25" x14ac:dyDescent="0.2">
      <c r="U20136" s="55"/>
      <c r="V20136" s="53"/>
      <c r="W20136" s="53"/>
      <c r="X20136" s="53"/>
      <c r="Y20136" s="55"/>
    </row>
    <row r="20137" spans="21:25" x14ac:dyDescent="0.2">
      <c r="U20137" s="55"/>
      <c r="V20137" s="53"/>
      <c r="W20137" s="53"/>
      <c r="X20137" s="53"/>
      <c r="Y20137" s="55"/>
    </row>
    <row r="20138" spans="21:25" x14ac:dyDescent="0.2">
      <c r="U20138" s="55"/>
      <c r="V20138" s="53"/>
      <c r="W20138" s="53"/>
      <c r="X20138" s="53"/>
      <c r="Y20138" s="55"/>
    </row>
    <row r="20139" spans="21:25" x14ac:dyDescent="0.2">
      <c r="U20139" s="55"/>
      <c r="V20139" s="53"/>
      <c r="W20139" s="53"/>
      <c r="X20139" s="53"/>
      <c r="Y20139" s="55"/>
    </row>
    <row r="20140" spans="21:25" x14ac:dyDescent="0.2">
      <c r="U20140" s="55"/>
      <c r="V20140" s="53"/>
      <c r="W20140" s="53"/>
      <c r="X20140" s="53"/>
      <c r="Y20140" s="55"/>
    </row>
    <row r="20141" spans="21:25" x14ac:dyDescent="0.2">
      <c r="U20141" s="55"/>
      <c r="V20141" s="53"/>
      <c r="W20141" s="53"/>
      <c r="X20141" s="53"/>
      <c r="Y20141" s="55"/>
    </row>
    <row r="20142" spans="21:25" x14ac:dyDescent="0.2">
      <c r="U20142" s="55"/>
      <c r="V20142" s="53"/>
      <c r="W20142" s="53"/>
      <c r="X20142" s="53"/>
      <c r="Y20142" s="55"/>
    </row>
    <row r="20143" spans="21:25" x14ac:dyDescent="0.2">
      <c r="U20143" s="55"/>
      <c r="V20143" s="53"/>
      <c r="W20143" s="53"/>
      <c r="X20143" s="53"/>
      <c r="Y20143" s="55"/>
    </row>
    <row r="20144" spans="21:25" x14ac:dyDescent="0.2">
      <c r="U20144" s="55"/>
      <c r="V20144" s="53"/>
      <c r="W20144" s="53"/>
      <c r="X20144" s="53"/>
      <c r="Y20144" s="55"/>
    </row>
    <row r="20145" spans="21:25" x14ac:dyDescent="0.2">
      <c r="U20145" s="55"/>
      <c r="V20145" s="53"/>
      <c r="W20145" s="53"/>
      <c r="X20145" s="53"/>
      <c r="Y20145" s="55"/>
    </row>
    <row r="20146" spans="21:25" x14ac:dyDescent="0.2">
      <c r="U20146" s="55"/>
      <c r="V20146" s="53"/>
      <c r="W20146" s="53"/>
      <c r="X20146" s="53"/>
      <c r="Y20146" s="55"/>
    </row>
    <row r="20147" spans="21:25" x14ac:dyDescent="0.2">
      <c r="U20147" s="55"/>
      <c r="V20147" s="53"/>
      <c r="W20147" s="53"/>
      <c r="X20147" s="53"/>
      <c r="Y20147" s="55"/>
    </row>
    <row r="20148" spans="21:25" x14ac:dyDescent="0.2">
      <c r="U20148" s="55"/>
      <c r="V20148" s="53"/>
      <c r="W20148" s="53"/>
      <c r="X20148" s="53"/>
      <c r="Y20148" s="55"/>
    </row>
    <row r="20149" spans="21:25" x14ac:dyDescent="0.2">
      <c r="U20149" s="55"/>
      <c r="V20149" s="53"/>
      <c r="W20149" s="53"/>
      <c r="X20149" s="53"/>
      <c r="Y20149" s="55"/>
    </row>
    <row r="20150" spans="21:25" x14ac:dyDescent="0.2">
      <c r="U20150" s="55"/>
      <c r="V20150" s="53"/>
      <c r="W20150" s="53"/>
      <c r="X20150" s="53"/>
      <c r="Y20150" s="55"/>
    </row>
    <row r="20151" spans="21:25" x14ac:dyDescent="0.2">
      <c r="U20151" s="55"/>
      <c r="V20151" s="53"/>
      <c r="W20151" s="53"/>
      <c r="X20151" s="53"/>
      <c r="Y20151" s="55"/>
    </row>
    <row r="20152" spans="21:25" x14ac:dyDescent="0.2">
      <c r="U20152" s="55"/>
      <c r="V20152" s="53"/>
      <c r="W20152" s="53"/>
      <c r="X20152" s="53"/>
      <c r="Y20152" s="55"/>
    </row>
    <row r="20153" spans="21:25" x14ac:dyDescent="0.2">
      <c r="U20153" s="55"/>
      <c r="V20153" s="53"/>
      <c r="W20153" s="53"/>
      <c r="X20153" s="53"/>
      <c r="Y20153" s="55"/>
    </row>
    <row r="20154" spans="21:25" x14ac:dyDescent="0.2">
      <c r="U20154" s="55"/>
      <c r="V20154" s="53"/>
      <c r="W20154" s="53"/>
      <c r="X20154" s="53"/>
      <c r="Y20154" s="55"/>
    </row>
    <row r="20155" spans="21:25" x14ac:dyDescent="0.2">
      <c r="U20155" s="55"/>
      <c r="V20155" s="53"/>
      <c r="W20155" s="53"/>
      <c r="X20155" s="53"/>
      <c r="Y20155" s="55"/>
    </row>
    <row r="20156" spans="21:25" x14ac:dyDescent="0.2">
      <c r="U20156" s="55"/>
      <c r="V20156" s="53"/>
      <c r="W20156" s="53"/>
      <c r="X20156" s="53"/>
      <c r="Y20156" s="55"/>
    </row>
    <row r="20157" spans="21:25" x14ac:dyDescent="0.2">
      <c r="U20157" s="55"/>
      <c r="V20157" s="53"/>
      <c r="W20157" s="53"/>
      <c r="X20157" s="53"/>
      <c r="Y20157" s="55"/>
    </row>
    <row r="20158" spans="21:25" x14ac:dyDescent="0.2">
      <c r="U20158" s="55"/>
      <c r="V20158" s="53"/>
      <c r="W20158" s="53"/>
      <c r="X20158" s="53"/>
      <c r="Y20158" s="55"/>
    </row>
    <row r="20159" spans="21:25" x14ac:dyDescent="0.2">
      <c r="U20159" s="55"/>
      <c r="V20159" s="53"/>
      <c r="W20159" s="53"/>
      <c r="X20159" s="53"/>
      <c r="Y20159" s="55"/>
    </row>
    <row r="20160" spans="21:25" x14ac:dyDescent="0.2">
      <c r="U20160" s="55"/>
      <c r="V20160" s="53"/>
      <c r="W20160" s="53"/>
      <c r="X20160" s="53"/>
      <c r="Y20160" s="55"/>
    </row>
    <row r="20161" spans="21:25" x14ac:dyDescent="0.2">
      <c r="U20161" s="55"/>
      <c r="V20161" s="53"/>
      <c r="W20161" s="53"/>
      <c r="X20161" s="53"/>
      <c r="Y20161" s="55"/>
    </row>
    <row r="20162" spans="21:25" x14ac:dyDescent="0.2">
      <c r="U20162" s="55"/>
      <c r="V20162" s="53"/>
      <c r="W20162" s="53"/>
      <c r="X20162" s="53"/>
      <c r="Y20162" s="55"/>
    </row>
    <row r="20163" spans="21:25" x14ac:dyDescent="0.2">
      <c r="U20163" s="55"/>
      <c r="V20163" s="53"/>
      <c r="W20163" s="53"/>
      <c r="X20163" s="53"/>
      <c r="Y20163" s="55"/>
    </row>
    <row r="20164" spans="21:25" x14ac:dyDescent="0.2">
      <c r="U20164" s="55"/>
      <c r="V20164" s="53"/>
      <c r="W20164" s="53"/>
      <c r="X20164" s="53"/>
      <c r="Y20164" s="55"/>
    </row>
    <row r="20165" spans="21:25" x14ac:dyDescent="0.2">
      <c r="U20165" s="55"/>
      <c r="V20165" s="53"/>
      <c r="W20165" s="53"/>
      <c r="X20165" s="53"/>
      <c r="Y20165" s="55"/>
    </row>
    <row r="20166" spans="21:25" x14ac:dyDescent="0.2">
      <c r="U20166" s="55"/>
      <c r="V20166" s="53"/>
      <c r="W20166" s="53"/>
      <c r="X20166" s="53"/>
      <c r="Y20166" s="55"/>
    </row>
    <row r="20167" spans="21:25" x14ac:dyDescent="0.2">
      <c r="U20167" s="55"/>
      <c r="V20167" s="53"/>
      <c r="W20167" s="53"/>
      <c r="X20167" s="53"/>
      <c r="Y20167" s="55"/>
    </row>
    <row r="20168" spans="21:25" x14ac:dyDescent="0.2">
      <c r="U20168" s="55"/>
      <c r="V20168" s="53"/>
      <c r="W20168" s="53"/>
      <c r="X20168" s="53"/>
      <c r="Y20168" s="55"/>
    </row>
    <row r="20169" spans="21:25" x14ac:dyDescent="0.2">
      <c r="U20169" s="55"/>
      <c r="V20169" s="53"/>
      <c r="W20169" s="53"/>
      <c r="X20169" s="53"/>
      <c r="Y20169" s="55"/>
    </row>
    <row r="20170" spans="21:25" x14ac:dyDescent="0.2">
      <c r="U20170" s="55"/>
      <c r="V20170" s="53"/>
      <c r="W20170" s="53"/>
      <c r="X20170" s="53"/>
      <c r="Y20170" s="55"/>
    </row>
    <row r="20171" spans="21:25" x14ac:dyDescent="0.2">
      <c r="U20171" s="55"/>
      <c r="V20171" s="53"/>
      <c r="W20171" s="53"/>
      <c r="X20171" s="53"/>
      <c r="Y20171" s="55"/>
    </row>
    <row r="20172" spans="21:25" x14ac:dyDescent="0.2">
      <c r="U20172" s="55"/>
      <c r="V20172" s="53"/>
      <c r="W20172" s="53"/>
      <c r="X20172" s="53"/>
      <c r="Y20172" s="55"/>
    </row>
    <row r="20173" spans="21:25" x14ac:dyDescent="0.2">
      <c r="U20173" s="55"/>
      <c r="V20173" s="53"/>
      <c r="W20173" s="53"/>
      <c r="X20173" s="53"/>
      <c r="Y20173" s="55"/>
    </row>
    <row r="20174" spans="21:25" x14ac:dyDescent="0.2">
      <c r="U20174" s="55"/>
      <c r="V20174" s="53"/>
      <c r="W20174" s="53"/>
      <c r="X20174" s="53"/>
      <c r="Y20174" s="55"/>
    </row>
    <row r="20175" spans="21:25" x14ac:dyDescent="0.2">
      <c r="U20175" s="55"/>
      <c r="V20175" s="53"/>
      <c r="W20175" s="53"/>
      <c r="X20175" s="53"/>
      <c r="Y20175" s="55"/>
    </row>
    <row r="20176" spans="21:25" x14ac:dyDescent="0.2">
      <c r="U20176" s="55"/>
      <c r="V20176" s="53"/>
      <c r="W20176" s="53"/>
      <c r="X20176" s="53"/>
      <c r="Y20176" s="55"/>
    </row>
    <row r="20177" spans="21:25" x14ac:dyDescent="0.2">
      <c r="U20177" s="55"/>
      <c r="V20177" s="53"/>
      <c r="W20177" s="53"/>
      <c r="X20177" s="53"/>
      <c r="Y20177" s="55"/>
    </row>
    <row r="20178" spans="21:25" x14ac:dyDescent="0.2">
      <c r="U20178" s="55"/>
      <c r="V20178" s="53"/>
      <c r="W20178" s="53"/>
      <c r="X20178" s="53"/>
      <c r="Y20178" s="55"/>
    </row>
    <row r="20179" spans="21:25" x14ac:dyDescent="0.2">
      <c r="U20179" s="55"/>
      <c r="V20179" s="53"/>
      <c r="W20179" s="53"/>
      <c r="X20179" s="53"/>
      <c r="Y20179" s="55"/>
    </row>
    <row r="20180" spans="21:25" x14ac:dyDescent="0.2">
      <c r="U20180" s="55"/>
      <c r="V20180" s="53"/>
      <c r="W20180" s="53"/>
      <c r="X20180" s="53"/>
      <c r="Y20180" s="55"/>
    </row>
    <row r="20181" spans="21:25" x14ac:dyDescent="0.2">
      <c r="U20181" s="55"/>
      <c r="V20181" s="53"/>
      <c r="W20181" s="53"/>
      <c r="X20181" s="53"/>
      <c r="Y20181" s="55"/>
    </row>
    <row r="20182" spans="21:25" x14ac:dyDescent="0.2">
      <c r="U20182" s="55"/>
      <c r="V20182" s="53"/>
      <c r="W20182" s="53"/>
      <c r="X20182" s="53"/>
      <c r="Y20182" s="55"/>
    </row>
    <row r="20183" spans="21:25" x14ac:dyDescent="0.2">
      <c r="U20183" s="55"/>
      <c r="V20183" s="53"/>
      <c r="W20183" s="53"/>
      <c r="X20183" s="53"/>
      <c r="Y20183" s="55"/>
    </row>
    <row r="20184" spans="21:25" x14ac:dyDescent="0.2">
      <c r="U20184" s="55"/>
      <c r="V20184" s="53"/>
      <c r="W20184" s="53"/>
      <c r="X20184" s="53"/>
      <c r="Y20184" s="55"/>
    </row>
    <row r="20185" spans="21:25" x14ac:dyDescent="0.2">
      <c r="U20185" s="55"/>
      <c r="V20185" s="53"/>
      <c r="W20185" s="53"/>
      <c r="X20185" s="53"/>
      <c r="Y20185" s="55"/>
    </row>
    <row r="20186" spans="21:25" x14ac:dyDescent="0.2">
      <c r="U20186" s="55"/>
      <c r="V20186" s="53"/>
      <c r="W20186" s="53"/>
      <c r="X20186" s="53"/>
      <c r="Y20186" s="55"/>
    </row>
    <row r="20187" spans="21:25" x14ac:dyDescent="0.2">
      <c r="U20187" s="55"/>
      <c r="V20187" s="53"/>
      <c r="W20187" s="53"/>
      <c r="X20187" s="53"/>
      <c r="Y20187" s="55"/>
    </row>
    <row r="20188" spans="21:25" x14ac:dyDescent="0.2">
      <c r="U20188" s="55"/>
      <c r="V20188" s="53"/>
      <c r="W20188" s="53"/>
      <c r="X20188" s="53"/>
      <c r="Y20188" s="55"/>
    </row>
    <row r="20189" spans="21:25" x14ac:dyDescent="0.2">
      <c r="U20189" s="55"/>
      <c r="V20189" s="53"/>
      <c r="W20189" s="53"/>
      <c r="X20189" s="53"/>
      <c r="Y20189" s="55"/>
    </row>
    <row r="20190" spans="21:25" x14ac:dyDescent="0.2">
      <c r="U20190" s="55"/>
      <c r="V20190" s="53"/>
      <c r="W20190" s="53"/>
      <c r="X20190" s="53"/>
      <c r="Y20190" s="55"/>
    </row>
    <row r="20191" spans="21:25" x14ac:dyDescent="0.2">
      <c r="U20191" s="55"/>
      <c r="V20191" s="53"/>
      <c r="W20191" s="53"/>
      <c r="X20191" s="53"/>
      <c r="Y20191" s="55"/>
    </row>
    <row r="20192" spans="21:25" x14ac:dyDescent="0.2">
      <c r="U20192" s="55"/>
      <c r="V20192" s="53"/>
      <c r="W20192" s="53"/>
      <c r="X20192" s="53"/>
      <c r="Y20192" s="55"/>
    </row>
    <row r="20193" spans="21:25" x14ac:dyDescent="0.2">
      <c r="U20193" s="55"/>
      <c r="V20193" s="53"/>
      <c r="W20193" s="53"/>
      <c r="X20193" s="53"/>
      <c r="Y20193" s="55"/>
    </row>
    <row r="20194" spans="21:25" x14ac:dyDescent="0.2">
      <c r="U20194" s="55"/>
      <c r="V20194" s="53"/>
      <c r="W20194" s="53"/>
      <c r="X20194" s="53"/>
      <c r="Y20194" s="55"/>
    </row>
    <row r="20195" spans="21:25" x14ac:dyDescent="0.2">
      <c r="U20195" s="55"/>
      <c r="V20195" s="53"/>
      <c r="W20195" s="53"/>
      <c r="X20195" s="53"/>
      <c r="Y20195" s="55"/>
    </row>
    <row r="20196" spans="21:25" x14ac:dyDescent="0.2">
      <c r="U20196" s="55"/>
      <c r="V20196" s="53"/>
      <c r="W20196" s="53"/>
      <c r="X20196" s="53"/>
      <c r="Y20196" s="55"/>
    </row>
    <row r="20197" spans="21:25" x14ac:dyDescent="0.2">
      <c r="U20197" s="55"/>
      <c r="V20197" s="53"/>
      <c r="W20197" s="53"/>
      <c r="X20197" s="53"/>
      <c r="Y20197" s="55"/>
    </row>
    <row r="20198" spans="21:25" x14ac:dyDescent="0.2">
      <c r="U20198" s="55"/>
      <c r="V20198" s="53"/>
      <c r="W20198" s="53"/>
      <c r="X20198" s="53"/>
      <c r="Y20198" s="55"/>
    </row>
    <row r="20199" spans="21:25" x14ac:dyDescent="0.2">
      <c r="U20199" s="55"/>
      <c r="V20199" s="53"/>
      <c r="W20199" s="53"/>
      <c r="X20199" s="53"/>
      <c r="Y20199" s="55"/>
    </row>
    <row r="20200" spans="21:25" x14ac:dyDescent="0.2">
      <c r="U20200" s="55"/>
      <c r="V20200" s="53"/>
      <c r="W20200" s="53"/>
      <c r="X20200" s="53"/>
      <c r="Y20200" s="55"/>
    </row>
    <row r="20201" spans="21:25" x14ac:dyDescent="0.2">
      <c r="U20201" s="55"/>
      <c r="V20201" s="53"/>
      <c r="W20201" s="53"/>
      <c r="X20201" s="53"/>
      <c r="Y20201" s="55"/>
    </row>
    <row r="20202" spans="21:25" x14ac:dyDescent="0.2">
      <c r="U20202" s="55"/>
      <c r="V20202" s="53"/>
      <c r="W20202" s="53"/>
      <c r="X20202" s="53"/>
      <c r="Y20202" s="55"/>
    </row>
    <row r="20203" spans="21:25" x14ac:dyDescent="0.2">
      <c r="U20203" s="55"/>
      <c r="V20203" s="53"/>
      <c r="W20203" s="53"/>
      <c r="X20203" s="53"/>
      <c r="Y20203" s="55"/>
    </row>
    <row r="20204" spans="21:25" x14ac:dyDescent="0.2">
      <c r="U20204" s="55"/>
      <c r="V20204" s="53"/>
      <c r="W20204" s="53"/>
      <c r="X20204" s="53"/>
      <c r="Y20204" s="55"/>
    </row>
    <row r="20205" spans="21:25" x14ac:dyDescent="0.2">
      <c r="U20205" s="55"/>
      <c r="V20205" s="53"/>
      <c r="W20205" s="53"/>
      <c r="X20205" s="53"/>
      <c r="Y20205" s="55"/>
    </row>
    <row r="20206" spans="21:25" x14ac:dyDescent="0.2">
      <c r="U20206" s="55"/>
      <c r="V20206" s="53"/>
      <c r="W20206" s="53"/>
      <c r="X20206" s="53"/>
      <c r="Y20206" s="55"/>
    </row>
    <row r="20207" spans="21:25" x14ac:dyDescent="0.2">
      <c r="U20207" s="55"/>
      <c r="V20207" s="53"/>
      <c r="W20207" s="53"/>
      <c r="X20207" s="53"/>
      <c r="Y20207" s="55"/>
    </row>
    <row r="20208" spans="21:25" x14ac:dyDescent="0.2">
      <c r="U20208" s="55"/>
      <c r="V20208" s="53"/>
      <c r="W20208" s="53"/>
      <c r="X20208" s="53"/>
      <c r="Y20208" s="55"/>
    </row>
    <row r="20209" spans="21:25" x14ac:dyDescent="0.2">
      <c r="U20209" s="55"/>
      <c r="V20209" s="53"/>
      <c r="W20209" s="53"/>
      <c r="X20209" s="53"/>
      <c r="Y20209" s="55"/>
    </row>
    <row r="20210" spans="21:25" x14ac:dyDescent="0.2">
      <c r="U20210" s="55"/>
      <c r="V20210" s="53"/>
      <c r="W20210" s="53"/>
      <c r="X20210" s="53"/>
      <c r="Y20210" s="55"/>
    </row>
    <row r="20211" spans="21:25" x14ac:dyDescent="0.2">
      <c r="U20211" s="55"/>
      <c r="V20211" s="53"/>
      <c r="W20211" s="53"/>
      <c r="X20211" s="53"/>
      <c r="Y20211" s="55"/>
    </row>
    <row r="20212" spans="21:25" x14ac:dyDescent="0.2">
      <c r="U20212" s="55"/>
      <c r="V20212" s="53"/>
      <c r="W20212" s="53"/>
      <c r="X20212" s="53"/>
      <c r="Y20212" s="55"/>
    </row>
    <row r="20213" spans="21:25" x14ac:dyDescent="0.2">
      <c r="U20213" s="55"/>
      <c r="V20213" s="53"/>
      <c r="W20213" s="53"/>
      <c r="X20213" s="53"/>
      <c r="Y20213" s="55"/>
    </row>
    <row r="20214" spans="21:25" x14ac:dyDescent="0.2">
      <c r="U20214" s="55"/>
      <c r="V20214" s="53"/>
      <c r="W20214" s="53"/>
      <c r="X20214" s="53"/>
      <c r="Y20214" s="55"/>
    </row>
    <row r="20215" spans="21:25" x14ac:dyDescent="0.2">
      <c r="U20215" s="55"/>
      <c r="V20215" s="53"/>
      <c r="W20215" s="53"/>
      <c r="X20215" s="53"/>
      <c r="Y20215" s="55"/>
    </row>
    <row r="20216" spans="21:25" x14ac:dyDescent="0.2">
      <c r="U20216" s="55"/>
      <c r="V20216" s="53"/>
      <c r="W20216" s="53"/>
      <c r="X20216" s="53"/>
      <c r="Y20216" s="55"/>
    </row>
    <row r="20217" spans="21:25" x14ac:dyDescent="0.2">
      <c r="U20217" s="55"/>
      <c r="V20217" s="53"/>
      <c r="W20217" s="53"/>
      <c r="X20217" s="53"/>
      <c r="Y20217" s="55"/>
    </row>
    <row r="20218" spans="21:25" x14ac:dyDescent="0.2">
      <c r="U20218" s="55"/>
      <c r="V20218" s="53"/>
      <c r="W20218" s="53"/>
      <c r="X20218" s="53"/>
      <c r="Y20218" s="55"/>
    </row>
    <row r="20219" spans="21:25" x14ac:dyDescent="0.2">
      <c r="U20219" s="55"/>
      <c r="V20219" s="53"/>
      <c r="W20219" s="53"/>
      <c r="X20219" s="53"/>
      <c r="Y20219" s="55"/>
    </row>
    <row r="20220" spans="21:25" x14ac:dyDescent="0.2">
      <c r="U20220" s="55"/>
      <c r="V20220" s="53"/>
      <c r="W20220" s="53"/>
      <c r="X20220" s="53"/>
      <c r="Y20220" s="55"/>
    </row>
    <row r="20221" spans="21:25" x14ac:dyDescent="0.2">
      <c r="U20221" s="55"/>
      <c r="V20221" s="53"/>
      <c r="W20221" s="53"/>
      <c r="X20221" s="53"/>
      <c r="Y20221" s="55"/>
    </row>
    <row r="20222" spans="21:25" x14ac:dyDescent="0.2">
      <c r="U20222" s="55"/>
      <c r="V20222" s="53"/>
      <c r="W20222" s="53"/>
      <c r="X20222" s="53"/>
      <c r="Y20222" s="55"/>
    </row>
    <row r="20223" spans="21:25" x14ac:dyDescent="0.2">
      <c r="U20223" s="55"/>
      <c r="V20223" s="53"/>
      <c r="W20223" s="53"/>
      <c r="X20223" s="53"/>
      <c r="Y20223" s="55"/>
    </row>
    <row r="20224" spans="21:25" x14ac:dyDescent="0.2">
      <c r="U20224" s="55"/>
      <c r="V20224" s="53"/>
      <c r="W20224" s="53"/>
      <c r="X20224" s="53"/>
      <c r="Y20224" s="55"/>
    </row>
    <row r="20225" spans="21:25" x14ac:dyDescent="0.2">
      <c r="U20225" s="55"/>
      <c r="V20225" s="53"/>
      <c r="W20225" s="53"/>
      <c r="X20225" s="53"/>
      <c r="Y20225" s="55"/>
    </row>
    <row r="20226" spans="21:25" x14ac:dyDescent="0.2">
      <c r="U20226" s="55"/>
      <c r="V20226" s="53"/>
      <c r="W20226" s="53"/>
      <c r="X20226" s="53"/>
      <c r="Y20226" s="55"/>
    </row>
    <row r="20227" spans="21:25" x14ac:dyDescent="0.2">
      <c r="U20227" s="55"/>
      <c r="V20227" s="53"/>
      <c r="W20227" s="53"/>
      <c r="X20227" s="53"/>
      <c r="Y20227" s="55"/>
    </row>
    <row r="20228" spans="21:25" x14ac:dyDescent="0.2">
      <c r="U20228" s="55"/>
      <c r="V20228" s="53"/>
      <c r="W20228" s="53"/>
      <c r="X20228" s="53"/>
      <c r="Y20228" s="55"/>
    </row>
    <row r="20229" spans="21:25" x14ac:dyDescent="0.2">
      <c r="U20229" s="55"/>
      <c r="V20229" s="53"/>
      <c r="W20229" s="53"/>
      <c r="X20229" s="53"/>
      <c r="Y20229" s="55"/>
    </row>
    <row r="20230" spans="21:25" x14ac:dyDescent="0.2">
      <c r="U20230" s="55"/>
      <c r="V20230" s="53"/>
      <c r="W20230" s="53"/>
      <c r="X20230" s="53"/>
      <c r="Y20230" s="55"/>
    </row>
    <row r="20231" spans="21:25" x14ac:dyDescent="0.2">
      <c r="U20231" s="55"/>
      <c r="V20231" s="53"/>
      <c r="W20231" s="53"/>
      <c r="X20231" s="53"/>
      <c r="Y20231" s="55"/>
    </row>
    <row r="20232" spans="21:25" x14ac:dyDescent="0.2">
      <c r="U20232" s="55"/>
      <c r="V20232" s="53"/>
      <c r="W20232" s="53"/>
      <c r="X20232" s="53"/>
      <c r="Y20232" s="55"/>
    </row>
    <row r="20233" spans="21:25" x14ac:dyDescent="0.2">
      <c r="U20233" s="55"/>
      <c r="V20233" s="53"/>
      <c r="W20233" s="53"/>
      <c r="X20233" s="53"/>
      <c r="Y20233" s="55"/>
    </row>
    <row r="20234" spans="21:25" x14ac:dyDescent="0.2">
      <c r="U20234" s="55"/>
      <c r="V20234" s="53"/>
      <c r="W20234" s="53"/>
      <c r="X20234" s="53"/>
      <c r="Y20234" s="55"/>
    </row>
    <row r="20235" spans="21:25" x14ac:dyDescent="0.2">
      <c r="U20235" s="55"/>
      <c r="V20235" s="53"/>
      <c r="W20235" s="53"/>
      <c r="X20235" s="53"/>
      <c r="Y20235" s="55"/>
    </row>
    <row r="20236" spans="21:25" x14ac:dyDescent="0.2">
      <c r="U20236" s="55"/>
      <c r="V20236" s="53"/>
      <c r="W20236" s="53"/>
      <c r="X20236" s="53"/>
      <c r="Y20236" s="55"/>
    </row>
    <row r="20237" spans="21:25" x14ac:dyDescent="0.2">
      <c r="U20237" s="55"/>
      <c r="V20237" s="53"/>
      <c r="W20237" s="53"/>
      <c r="X20237" s="53"/>
      <c r="Y20237" s="55"/>
    </row>
    <row r="20238" spans="21:25" x14ac:dyDescent="0.2">
      <c r="U20238" s="55"/>
      <c r="V20238" s="53"/>
      <c r="W20238" s="53"/>
      <c r="X20238" s="53"/>
      <c r="Y20238" s="55"/>
    </row>
    <row r="20239" spans="21:25" x14ac:dyDescent="0.2">
      <c r="U20239" s="55"/>
      <c r="V20239" s="53"/>
      <c r="W20239" s="53"/>
      <c r="X20239" s="53"/>
      <c r="Y20239" s="55"/>
    </row>
    <row r="20240" spans="21:25" x14ac:dyDescent="0.2">
      <c r="U20240" s="55"/>
      <c r="V20240" s="53"/>
      <c r="W20240" s="53"/>
      <c r="X20240" s="53"/>
      <c r="Y20240" s="55"/>
    </row>
    <row r="20241" spans="21:25" x14ac:dyDescent="0.2">
      <c r="U20241" s="55"/>
      <c r="V20241" s="53"/>
      <c r="W20241" s="53"/>
      <c r="X20241" s="53"/>
      <c r="Y20241" s="55"/>
    </row>
    <row r="20242" spans="21:25" x14ac:dyDescent="0.2">
      <c r="U20242" s="55"/>
      <c r="V20242" s="53"/>
      <c r="W20242" s="53"/>
      <c r="X20242" s="53"/>
      <c r="Y20242" s="55"/>
    </row>
    <row r="20243" spans="21:25" x14ac:dyDescent="0.2">
      <c r="U20243" s="55"/>
      <c r="V20243" s="53"/>
      <c r="W20243" s="53"/>
      <c r="X20243" s="53"/>
      <c r="Y20243" s="55"/>
    </row>
    <row r="20244" spans="21:25" x14ac:dyDescent="0.2">
      <c r="U20244" s="55"/>
      <c r="V20244" s="53"/>
      <c r="W20244" s="53"/>
      <c r="X20244" s="53"/>
      <c r="Y20244" s="55"/>
    </row>
    <row r="20245" spans="21:25" x14ac:dyDescent="0.2">
      <c r="U20245" s="55"/>
      <c r="V20245" s="53"/>
      <c r="W20245" s="53"/>
      <c r="X20245" s="53"/>
      <c r="Y20245" s="55"/>
    </row>
    <row r="20246" spans="21:25" x14ac:dyDescent="0.2">
      <c r="U20246" s="55"/>
      <c r="V20246" s="53"/>
      <c r="W20246" s="53"/>
      <c r="X20246" s="53"/>
      <c r="Y20246" s="55"/>
    </row>
    <row r="20247" spans="21:25" x14ac:dyDescent="0.2">
      <c r="U20247" s="55"/>
      <c r="V20247" s="53"/>
      <c r="W20247" s="53"/>
      <c r="X20247" s="53"/>
      <c r="Y20247" s="55"/>
    </row>
    <row r="20248" spans="21:25" x14ac:dyDescent="0.2">
      <c r="U20248" s="55"/>
      <c r="V20248" s="53"/>
      <c r="W20248" s="53"/>
      <c r="X20248" s="53"/>
      <c r="Y20248" s="55"/>
    </row>
    <row r="20249" spans="21:25" x14ac:dyDescent="0.2">
      <c r="U20249" s="55"/>
      <c r="V20249" s="53"/>
      <c r="W20249" s="53"/>
      <c r="X20249" s="53"/>
      <c r="Y20249" s="55"/>
    </row>
    <row r="20250" spans="21:25" x14ac:dyDescent="0.2">
      <c r="U20250" s="55"/>
      <c r="V20250" s="53"/>
      <c r="W20250" s="53"/>
      <c r="X20250" s="53"/>
      <c r="Y20250" s="55"/>
    </row>
    <row r="20251" spans="21:25" x14ac:dyDescent="0.2">
      <c r="U20251" s="55"/>
      <c r="V20251" s="53"/>
      <c r="W20251" s="53"/>
      <c r="X20251" s="53"/>
      <c r="Y20251" s="55"/>
    </row>
    <row r="20252" spans="21:25" x14ac:dyDescent="0.2">
      <c r="U20252" s="55"/>
      <c r="V20252" s="53"/>
      <c r="W20252" s="53"/>
      <c r="X20252" s="53"/>
      <c r="Y20252" s="55"/>
    </row>
    <row r="20253" spans="21:25" x14ac:dyDescent="0.2">
      <c r="U20253" s="55"/>
      <c r="V20253" s="53"/>
      <c r="W20253" s="53"/>
      <c r="X20253" s="53"/>
      <c r="Y20253" s="55"/>
    </row>
    <row r="20254" spans="21:25" x14ac:dyDescent="0.2">
      <c r="U20254" s="55"/>
      <c r="V20254" s="53"/>
      <c r="W20254" s="53"/>
      <c r="X20254" s="53"/>
      <c r="Y20254" s="55"/>
    </row>
    <row r="20255" spans="21:25" x14ac:dyDescent="0.2">
      <c r="U20255" s="55"/>
      <c r="V20255" s="53"/>
      <c r="W20255" s="53"/>
      <c r="X20255" s="53"/>
      <c r="Y20255" s="55"/>
    </row>
    <row r="20256" spans="21:25" x14ac:dyDescent="0.2">
      <c r="U20256" s="55"/>
      <c r="V20256" s="53"/>
      <c r="W20256" s="53"/>
      <c r="X20256" s="53"/>
      <c r="Y20256" s="55"/>
    </row>
    <row r="20257" spans="21:25" x14ac:dyDescent="0.2">
      <c r="U20257" s="55"/>
      <c r="V20257" s="53"/>
      <c r="W20257" s="53"/>
      <c r="X20257" s="53"/>
      <c r="Y20257" s="55"/>
    </row>
    <row r="20258" spans="21:25" x14ac:dyDescent="0.2">
      <c r="U20258" s="55"/>
      <c r="V20258" s="53"/>
      <c r="W20258" s="53"/>
      <c r="X20258" s="53"/>
      <c r="Y20258" s="55"/>
    </row>
    <row r="20259" spans="21:25" x14ac:dyDescent="0.2">
      <c r="U20259" s="55"/>
      <c r="V20259" s="53"/>
      <c r="W20259" s="53"/>
      <c r="X20259" s="53"/>
      <c r="Y20259" s="55"/>
    </row>
    <row r="20260" spans="21:25" x14ac:dyDescent="0.2">
      <c r="U20260" s="55"/>
      <c r="V20260" s="53"/>
      <c r="W20260" s="53"/>
      <c r="X20260" s="53"/>
      <c r="Y20260" s="55"/>
    </row>
    <row r="20261" spans="21:25" x14ac:dyDescent="0.2">
      <c r="U20261" s="55"/>
      <c r="V20261" s="53"/>
      <c r="W20261" s="53"/>
      <c r="X20261" s="53"/>
      <c r="Y20261" s="55"/>
    </row>
    <row r="20262" spans="21:25" x14ac:dyDescent="0.2">
      <c r="U20262" s="55"/>
      <c r="V20262" s="53"/>
      <c r="W20262" s="53"/>
      <c r="X20262" s="53"/>
      <c r="Y20262" s="55"/>
    </row>
    <row r="20263" spans="21:25" x14ac:dyDescent="0.2">
      <c r="U20263" s="55"/>
      <c r="V20263" s="53"/>
      <c r="W20263" s="53"/>
      <c r="X20263" s="53"/>
      <c r="Y20263" s="55"/>
    </row>
    <row r="20264" spans="21:25" x14ac:dyDescent="0.2">
      <c r="U20264" s="55"/>
      <c r="V20264" s="53"/>
      <c r="W20264" s="53"/>
      <c r="X20264" s="53"/>
      <c r="Y20264" s="55"/>
    </row>
    <row r="20265" spans="21:25" x14ac:dyDescent="0.2">
      <c r="U20265" s="55"/>
      <c r="V20265" s="53"/>
      <c r="W20265" s="53"/>
      <c r="X20265" s="53"/>
      <c r="Y20265" s="55"/>
    </row>
    <row r="20266" spans="21:25" x14ac:dyDescent="0.2">
      <c r="U20266" s="55"/>
      <c r="V20266" s="53"/>
      <c r="W20266" s="53"/>
      <c r="X20266" s="53"/>
      <c r="Y20266" s="55"/>
    </row>
    <row r="20267" spans="21:25" x14ac:dyDescent="0.2">
      <c r="U20267" s="55"/>
      <c r="V20267" s="53"/>
      <c r="W20267" s="53"/>
      <c r="X20267" s="53"/>
      <c r="Y20267" s="55"/>
    </row>
    <row r="20268" spans="21:25" x14ac:dyDescent="0.2">
      <c r="U20268" s="55"/>
      <c r="V20268" s="53"/>
      <c r="W20268" s="53"/>
      <c r="X20268" s="53"/>
      <c r="Y20268" s="55"/>
    </row>
    <row r="20269" spans="21:25" x14ac:dyDescent="0.2">
      <c r="U20269" s="55"/>
      <c r="V20269" s="53"/>
      <c r="W20269" s="53"/>
      <c r="X20269" s="53"/>
      <c r="Y20269" s="55"/>
    </row>
    <row r="20270" spans="21:25" x14ac:dyDescent="0.2">
      <c r="U20270" s="55"/>
      <c r="V20270" s="53"/>
      <c r="W20270" s="53"/>
      <c r="X20270" s="53"/>
      <c r="Y20270" s="55"/>
    </row>
    <row r="20271" spans="21:25" x14ac:dyDescent="0.2">
      <c r="U20271" s="55"/>
      <c r="V20271" s="53"/>
      <c r="W20271" s="53"/>
      <c r="X20271" s="53"/>
      <c r="Y20271" s="55"/>
    </row>
    <row r="20272" spans="21:25" x14ac:dyDescent="0.2">
      <c r="U20272" s="55"/>
      <c r="V20272" s="53"/>
      <c r="W20272" s="53"/>
      <c r="X20272" s="53"/>
      <c r="Y20272" s="55"/>
    </row>
    <row r="20273" spans="21:25" x14ac:dyDescent="0.2">
      <c r="U20273" s="55"/>
      <c r="V20273" s="53"/>
      <c r="W20273" s="53"/>
      <c r="X20273" s="53"/>
      <c r="Y20273" s="55"/>
    </row>
    <row r="20274" spans="21:25" x14ac:dyDescent="0.2">
      <c r="U20274" s="55"/>
      <c r="V20274" s="53"/>
      <c r="W20274" s="53"/>
      <c r="X20274" s="53"/>
      <c r="Y20274" s="55"/>
    </row>
    <row r="20275" spans="21:25" x14ac:dyDescent="0.2">
      <c r="U20275" s="55"/>
      <c r="V20275" s="53"/>
      <c r="W20275" s="53"/>
      <c r="X20275" s="53"/>
      <c r="Y20275" s="55"/>
    </row>
    <row r="20276" spans="21:25" x14ac:dyDescent="0.2">
      <c r="U20276" s="55"/>
      <c r="V20276" s="53"/>
      <c r="W20276" s="53"/>
      <c r="X20276" s="53"/>
      <c r="Y20276" s="55"/>
    </row>
    <row r="20277" spans="21:25" x14ac:dyDescent="0.2">
      <c r="U20277" s="55"/>
      <c r="V20277" s="53"/>
      <c r="W20277" s="53"/>
      <c r="X20277" s="53"/>
      <c r="Y20277" s="55"/>
    </row>
    <row r="20278" spans="21:25" x14ac:dyDescent="0.2">
      <c r="U20278" s="55"/>
      <c r="V20278" s="53"/>
      <c r="W20278" s="53"/>
      <c r="X20278" s="53"/>
      <c r="Y20278" s="55"/>
    </row>
    <row r="20279" spans="21:25" x14ac:dyDescent="0.2">
      <c r="U20279" s="55"/>
      <c r="V20279" s="53"/>
      <c r="W20279" s="53"/>
      <c r="X20279" s="53"/>
      <c r="Y20279" s="55"/>
    </row>
    <row r="20280" spans="21:25" x14ac:dyDescent="0.2">
      <c r="U20280" s="55"/>
      <c r="V20280" s="53"/>
      <c r="W20280" s="53"/>
      <c r="X20280" s="53"/>
      <c r="Y20280" s="55"/>
    </row>
    <row r="20281" spans="21:25" x14ac:dyDescent="0.2">
      <c r="U20281" s="55"/>
      <c r="V20281" s="53"/>
      <c r="W20281" s="53"/>
      <c r="X20281" s="53"/>
      <c r="Y20281" s="55"/>
    </row>
    <row r="20282" spans="21:25" x14ac:dyDescent="0.2">
      <c r="U20282" s="55"/>
      <c r="V20282" s="53"/>
      <c r="W20282" s="53"/>
      <c r="X20282" s="53"/>
      <c r="Y20282" s="55"/>
    </row>
    <row r="20283" spans="21:25" x14ac:dyDescent="0.2">
      <c r="U20283" s="55"/>
      <c r="V20283" s="53"/>
      <c r="W20283" s="53"/>
      <c r="X20283" s="53"/>
      <c r="Y20283" s="55"/>
    </row>
    <row r="20284" spans="21:25" x14ac:dyDescent="0.2">
      <c r="U20284" s="55"/>
      <c r="V20284" s="53"/>
      <c r="W20284" s="53"/>
      <c r="X20284" s="53"/>
      <c r="Y20284" s="55"/>
    </row>
    <row r="20285" spans="21:25" x14ac:dyDescent="0.2">
      <c r="U20285" s="55"/>
      <c r="V20285" s="53"/>
      <c r="W20285" s="53"/>
      <c r="X20285" s="53"/>
      <c r="Y20285" s="55"/>
    </row>
    <row r="20286" spans="21:25" x14ac:dyDescent="0.2">
      <c r="U20286" s="55"/>
      <c r="V20286" s="53"/>
      <c r="W20286" s="53"/>
      <c r="X20286" s="53"/>
      <c r="Y20286" s="55"/>
    </row>
    <row r="20287" spans="21:25" x14ac:dyDescent="0.2">
      <c r="U20287" s="55"/>
      <c r="V20287" s="53"/>
      <c r="W20287" s="53"/>
      <c r="X20287" s="53"/>
      <c r="Y20287" s="55"/>
    </row>
    <row r="20288" spans="21:25" x14ac:dyDescent="0.2">
      <c r="U20288" s="55"/>
      <c r="V20288" s="53"/>
      <c r="W20288" s="53"/>
      <c r="X20288" s="53"/>
      <c r="Y20288" s="55"/>
    </row>
    <row r="20289" spans="21:25" x14ac:dyDescent="0.2">
      <c r="U20289" s="55"/>
      <c r="V20289" s="53"/>
      <c r="W20289" s="53"/>
      <c r="X20289" s="53"/>
      <c r="Y20289" s="55"/>
    </row>
    <row r="20290" spans="21:25" x14ac:dyDescent="0.2">
      <c r="U20290" s="55"/>
      <c r="V20290" s="53"/>
      <c r="W20290" s="53"/>
      <c r="X20290" s="53"/>
      <c r="Y20290" s="55"/>
    </row>
    <row r="20291" spans="21:25" x14ac:dyDescent="0.2">
      <c r="U20291" s="55"/>
      <c r="V20291" s="53"/>
      <c r="W20291" s="53"/>
      <c r="X20291" s="53"/>
      <c r="Y20291" s="55"/>
    </row>
    <row r="20292" spans="21:25" x14ac:dyDescent="0.2">
      <c r="U20292" s="55"/>
      <c r="V20292" s="53"/>
      <c r="W20292" s="53"/>
      <c r="X20292" s="53"/>
      <c r="Y20292" s="55"/>
    </row>
    <row r="20293" spans="21:25" x14ac:dyDescent="0.2">
      <c r="U20293" s="55"/>
      <c r="V20293" s="53"/>
      <c r="W20293" s="53"/>
      <c r="X20293" s="53"/>
      <c r="Y20293" s="55"/>
    </row>
    <row r="20294" spans="21:25" x14ac:dyDescent="0.2">
      <c r="U20294" s="55"/>
      <c r="V20294" s="53"/>
      <c r="W20294" s="53"/>
      <c r="X20294" s="53"/>
      <c r="Y20294" s="55"/>
    </row>
    <row r="20295" spans="21:25" x14ac:dyDescent="0.2">
      <c r="U20295" s="55"/>
      <c r="V20295" s="53"/>
      <c r="W20295" s="53"/>
      <c r="X20295" s="53"/>
      <c r="Y20295" s="55"/>
    </row>
    <row r="20296" spans="21:25" x14ac:dyDescent="0.2">
      <c r="U20296" s="55"/>
      <c r="V20296" s="53"/>
      <c r="W20296" s="53"/>
      <c r="X20296" s="53"/>
      <c r="Y20296" s="55"/>
    </row>
    <row r="20297" spans="21:25" x14ac:dyDescent="0.2">
      <c r="U20297" s="55"/>
      <c r="V20297" s="53"/>
      <c r="W20297" s="53"/>
      <c r="X20297" s="53"/>
      <c r="Y20297" s="55"/>
    </row>
    <row r="20298" spans="21:25" x14ac:dyDescent="0.2">
      <c r="U20298" s="55"/>
      <c r="V20298" s="53"/>
      <c r="W20298" s="53"/>
      <c r="X20298" s="53"/>
      <c r="Y20298" s="55"/>
    </row>
    <row r="20299" spans="21:25" x14ac:dyDescent="0.2">
      <c r="U20299" s="55"/>
      <c r="V20299" s="53"/>
      <c r="W20299" s="53"/>
      <c r="X20299" s="53"/>
      <c r="Y20299" s="55"/>
    </row>
    <row r="20300" spans="21:25" x14ac:dyDescent="0.2">
      <c r="U20300" s="55"/>
      <c r="V20300" s="53"/>
      <c r="W20300" s="53"/>
      <c r="X20300" s="53"/>
      <c r="Y20300" s="55"/>
    </row>
    <row r="20301" spans="21:25" x14ac:dyDescent="0.2">
      <c r="U20301" s="55"/>
      <c r="V20301" s="53"/>
      <c r="W20301" s="53"/>
      <c r="X20301" s="53"/>
      <c r="Y20301" s="55"/>
    </row>
    <row r="20302" spans="21:25" x14ac:dyDescent="0.2">
      <c r="U20302" s="55"/>
      <c r="V20302" s="53"/>
      <c r="W20302" s="53"/>
      <c r="X20302" s="53"/>
      <c r="Y20302" s="55"/>
    </row>
    <row r="20303" spans="21:25" x14ac:dyDescent="0.2">
      <c r="U20303" s="55"/>
      <c r="V20303" s="53"/>
      <c r="W20303" s="53"/>
      <c r="X20303" s="53"/>
      <c r="Y20303" s="55"/>
    </row>
    <row r="20304" spans="21:25" x14ac:dyDescent="0.2">
      <c r="U20304" s="55"/>
      <c r="V20304" s="53"/>
      <c r="W20304" s="53"/>
      <c r="X20304" s="53"/>
      <c r="Y20304" s="55"/>
    </row>
    <row r="20305" spans="21:25" x14ac:dyDescent="0.2">
      <c r="U20305" s="55"/>
      <c r="V20305" s="53"/>
      <c r="W20305" s="53"/>
      <c r="X20305" s="53"/>
      <c r="Y20305" s="55"/>
    </row>
    <row r="20306" spans="21:25" x14ac:dyDescent="0.2">
      <c r="U20306" s="55"/>
      <c r="V20306" s="53"/>
      <c r="W20306" s="53"/>
      <c r="X20306" s="53"/>
      <c r="Y20306" s="55"/>
    </row>
    <row r="20307" spans="21:25" x14ac:dyDescent="0.2">
      <c r="U20307" s="55"/>
      <c r="V20307" s="53"/>
      <c r="W20307" s="53"/>
      <c r="X20307" s="53"/>
      <c r="Y20307" s="55"/>
    </row>
    <row r="20308" spans="21:25" x14ac:dyDescent="0.2">
      <c r="U20308" s="55"/>
      <c r="V20308" s="53"/>
      <c r="W20308" s="53"/>
      <c r="X20308" s="53"/>
      <c r="Y20308" s="55"/>
    </row>
    <row r="20309" spans="21:25" x14ac:dyDescent="0.2">
      <c r="U20309" s="55"/>
      <c r="V20309" s="53"/>
      <c r="W20309" s="53"/>
      <c r="X20309" s="53"/>
      <c r="Y20309" s="55"/>
    </row>
    <row r="20310" spans="21:25" x14ac:dyDescent="0.2">
      <c r="U20310" s="55"/>
      <c r="V20310" s="53"/>
      <c r="W20310" s="53"/>
      <c r="X20310" s="53"/>
      <c r="Y20310" s="55"/>
    </row>
    <row r="20311" spans="21:25" x14ac:dyDescent="0.2">
      <c r="U20311" s="55"/>
      <c r="V20311" s="53"/>
      <c r="W20311" s="53"/>
      <c r="X20311" s="53"/>
      <c r="Y20311" s="55"/>
    </row>
    <row r="20312" spans="21:25" x14ac:dyDescent="0.2">
      <c r="U20312" s="55"/>
      <c r="V20312" s="53"/>
      <c r="W20312" s="53"/>
      <c r="X20312" s="53"/>
      <c r="Y20312" s="55"/>
    </row>
    <row r="20313" spans="21:25" x14ac:dyDescent="0.2">
      <c r="U20313" s="55"/>
      <c r="V20313" s="53"/>
      <c r="W20313" s="53"/>
      <c r="X20313" s="53"/>
      <c r="Y20313" s="55"/>
    </row>
    <row r="20314" spans="21:25" x14ac:dyDescent="0.2">
      <c r="U20314" s="55"/>
      <c r="V20314" s="53"/>
      <c r="W20314" s="53"/>
      <c r="X20314" s="53"/>
      <c r="Y20314" s="55"/>
    </row>
    <row r="20315" spans="21:25" x14ac:dyDescent="0.2">
      <c r="U20315" s="55"/>
      <c r="V20315" s="53"/>
      <c r="W20315" s="53"/>
      <c r="X20315" s="53"/>
      <c r="Y20315" s="55"/>
    </row>
    <row r="20316" spans="21:25" x14ac:dyDescent="0.2">
      <c r="U20316" s="55"/>
      <c r="V20316" s="53"/>
      <c r="W20316" s="53"/>
      <c r="X20316" s="53"/>
      <c r="Y20316" s="55"/>
    </row>
    <row r="20317" spans="21:25" x14ac:dyDescent="0.2">
      <c r="U20317" s="55"/>
      <c r="V20317" s="53"/>
      <c r="W20317" s="53"/>
      <c r="X20317" s="53"/>
      <c r="Y20317" s="55"/>
    </row>
    <row r="20318" spans="21:25" x14ac:dyDescent="0.2">
      <c r="U20318" s="55"/>
      <c r="V20318" s="53"/>
      <c r="W20318" s="53"/>
      <c r="X20318" s="53"/>
      <c r="Y20318" s="55"/>
    </row>
    <row r="20319" spans="21:25" x14ac:dyDescent="0.2">
      <c r="U20319" s="55"/>
      <c r="V20319" s="53"/>
      <c r="W20319" s="53"/>
      <c r="X20319" s="53"/>
      <c r="Y20319" s="55"/>
    </row>
    <row r="20320" spans="21:25" x14ac:dyDescent="0.2">
      <c r="U20320" s="55"/>
      <c r="V20320" s="53"/>
      <c r="W20320" s="53"/>
      <c r="X20320" s="53"/>
      <c r="Y20320" s="55"/>
    </row>
    <row r="20321" spans="21:25" x14ac:dyDescent="0.2">
      <c r="U20321" s="55"/>
      <c r="V20321" s="53"/>
      <c r="W20321" s="53"/>
      <c r="X20321" s="53"/>
      <c r="Y20321" s="55"/>
    </row>
    <row r="20322" spans="21:25" x14ac:dyDescent="0.2">
      <c r="U20322" s="55"/>
      <c r="V20322" s="53"/>
      <c r="W20322" s="53"/>
      <c r="X20322" s="53"/>
      <c r="Y20322" s="55"/>
    </row>
    <row r="20323" spans="21:25" x14ac:dyDescent="0.2">
      <c r="U20323" s="55"/>
      <c r="V20323" s="53"/>
      <c r="W20323" s="53"/>
      <c r="X20323" s="53"/>
      <c r="Y20323" s="55"/>
    </row>
    <row r="20324" spans="21:25" x14ac:dyDescent="0.2">
      <c r="U20324" s="55"/>
      <c r="V20324" s="53"/>
      <c r="W20324" s="53"/>
      <c r="X20324" s="53"/>
      <c r="Y20324" s="55"/>
    </row>
    <row r="20325" spans="21:25" x14ac:dyDescent="0.2">
      <c r="U20325" s="55"/>
      <c r="V20325" s="53"/>
      <c r="W20325" s="53"/>
      <c r="X20325" s="53"/>
      <c r="Y20325" s="55"/>
    </row>
    <row r="20326" spans="21:25" x14ac:dyDescent="0.2">
      <c r="U20326" s="55"/>
      <c r="V20326" s="53"/>
      <c r="W20326" s="53"/>
      <c r="X20326" s="53"/>
      <c r="Y20326" s="55"/>
    </row>
    <row r="20327" spans="21:25" x14ac:dyDescent="0.2">
      <c r="U20327" s="55"/>
      <c r="V20327" s="53"/>
      <c r="W20327" s="53"/>
      <c r="X20327" s="53"/>
      <c r="Y20327" s="55"/>
    </row>
    <row r="20328" spans="21:25" x14ac:dyDescent="0.2">
      <c r="U20328" s="55"/>
      <c r="V20328" s="53"/>
      <c r="W20328" s="53"/>
      <c r="X20328" s="53"/>
      <c r="Y20328" s="55"/>
    </row>
    <row r="20329" spans="21:25" x14ac:dyDescent="0.2">
      <c r="U20329" s="55"/>
      <c r="V20329" s="53"/>
      <c r="W20329" s="53"/>
      <c r="X20329" s="53"/>
      <c r="Y20329" s="55"/>
    </row>
    <row r="20330" spans="21:25" x14ac:dyDescent="0.2">
      <c r="U20330" s="55"/>
      <c r="V20330" s="53"/>
      <c r="W20330" s="53"/>
      <c r="X20330" s="53"/>
      <c r="Y20330" s="55"/>
    </row>
    <row r="20331" spans="21:25" x14ac:dyDescent="0.2">
      <c r="U20331" s="55"/>
      <c r="V20331" s="53"/>
      <c r="W20331" s="53"/>
      <c r="X20331" s="53"/>
      <c r="Y20331" s="55"/>
    </row>
    <row r="20332" spans="21:25" x14ac:dyDescent="0.2">
      <c r="U20332" s="55"/>
      <c r="V20332" s="53"/>
      <c r="W20332" s="53"/>
      <c r="X20332" s="53"/>
      <c r="Y20332" s="55"/>
    </row>
    <row r="20333" spans="21:25" x14ac:dyDescent="0.2">
      <c r="U20333" s="55"/>
      <c r="V20333" s="53"/>
      <c r="W20333" s="53"/>
      <c r="X20333" s="53"/>
      <c r="Y20333" s="55"/>
    </row>
    <row r="20334" spans="21:25" x14ac:dyDescent="0.2">
      <c r="U20334" s="55"/>
      <c r="V20334" s="53"/>
      <c r="W20334" s="53"/>
      <c r="X20334" s="53"/>
      <c r="Y20334" s="55"/>
    </row>
    <row r="20335" spans="21:25" x14ac:dyDescent="0.2">
      <c r="U20335" s="55"/>
      <c r="V20335" s="53"/>
      <c r="W20335" s="53"/>
      <c r="X20335" s="53"/>
      <c r="Y20335" s="55"/>
    </row>
    <row r="20336" spans="21:25" x14ac:dyDescent="0.2">
      <c r="U20336" s="55"/>
      <c r="V20336" s="53"/>
      <c r="W20336" s="53"/>
      <c r="X20336" s="53"/>
      <c r="Y20336" s="55"/>
    </row>
    <row r="20337" spans="21:25" x14ac:dyDescent="0.2">
      <c r="U20337" s="55"/>
      <c r="V20337" s="53"/>
      <c r="W20337" s="53"/>
      <c r="X20337" s="53"/>
      <c r="Y20337" s="55"/>
    </row>
    <row r="20338" spans="21:25" x14ac:dyDescent="0.2">
      <c r="U20338" s="55"/>
      <c r="V20338" s="53"/>
      <c r="W20338" s="53"/>
      <c r="X20338" s="53"/>
      <c r="Y20338" s="55"/>
    </row>
    <row r="20339" spans="21:25" x14ac:dyDescent="0.2">
      <c r="U20339" s="55"/>
      <c r="V20339" s="53"/>
      <c r="W20339" s="53"/>
      <c r="X20339" s="53"/>
      <c r="Y20339" s="55"/>
    </row>
    <row r="20340" spans="21:25" x14ac:dyDescent="0.2">
      <c r="U20340" s="55"/>
      <c r="V20340" s="53"/>
      <c r="W20340" s="53"/>
      <c r="X20340" s="53"/>
      <c r="Y20340" s="55"/>
    </row>
    <row r="20341" spans="21:25" x14ac:dyDescent="0.2">
      <c r="U20341" s="55"/>
      <c r="V20341" s="53"/>
      <c r="W20341" s="53"/>
      <c r="X20341" s="53"/>
      <c r="Y20341" s="55"/>
    </row>
    <row r="20342" spans="21:25" x14ac:dyDescent="0.2">
      <c r="U20342" s="55"/>
      <c r="V20342" s="53"/>
      <c r="W20342" s="53"/>
      <c r="X20342" s="53"/>
      <c r="Y20342" s="55"/>
    </row>
    <row r="20343" spans="21:25" x14ac:dyDescent="0.2">
      <c r="U20343" s="55"/>
      <c r="V20343" s="53"/>
      <c r="W20343" s="53"/>
      <c r="X20343" s="53"/>
      <c r="Y20343" s="55"/>
    </row>
    <row r="20344" spans="21:25" x14ac:dyDescent="0.2">
      <c r="U20344" s="55"/>
      <c r="V20344" s="53"/>
      <c r="W20344" s="53"/>
      <c r="X20344" s="53"/>
      <c r="Y20344" s="55"/>
    </row>
    <row r="20345" spans="21:25" x14ac:dyDescent="0.2">
      <c r="U20345" s="55"/>
      <c r="V20345" s="53"/>
      <c r="W20345" s="53"/>
      <c r="X20345" s="53"/>
      <c r="Y20345" s="55"/>
    </row>
    <row r="20346" spans="21:25" x14ac:dyDescent="0.2">
      <c r="U20346" s="55"/>
      <c r="V20346" s="53"/>
      <c r="W20346" s="53"/>
      <c r="X20346" s="53"/>
      <c r="Y20346" s="55"/>
    </row>
    <row r="20347" spans="21:25" x14ac:dyDescent="0.2">
      <c r="U20347" s="55"/>
      <c r="V20347" s="53"/>
      <c r="W20347" s="53"/>
      <c r="X20347" s="53"/>
      <c r="Y20347" s="55"/>
    </row>
    <row r="20348" spans="21:25" x14ac:dyDescent="0.2">
      <c r="U20348" s="55"/>
      <c r="V20348" s="53"/>
      <c r="W20348" s="53"/>
      <c r="X20348" s="53"/>
      <c r="Y20348" s="55"/>
    </row>
    <row r="20349" spans="21:25" x14ac:dyDescent="0.2">
      <c r="U20349" s="55"/>
      <c r="V20349" s="53"/>
      <c r="W20349" s="53"/>
      <c r="X20349" s="53"/>
      <c r="Y20349" s="55"/>
    </row>
    <row r="20350" spans="21:25" x14ac:dyDescent="0.2">
      <c r="U20350" s="55"/>
      <c r="V20350" s="53"/>
      <c r="W20350" s="53"/>
      <c r="X20350" s="53"/>
      <c r="Y20350" s="55"/>
    </row>
    <row r="20351" spans="21:25" x14ac:dyDescent="0.2">
      <c r="U20351" s="55"/>
      <c r="V20351" s="53"/>
      <c r="W20351" s="53"/>
      <c r="X20351" s="53"/>
      <c r="Y20351" s="55"/>
    </row>
    <row r="20352" spans="21:25" x14ac:dyDescent="0.2">
      <c r="U20352" s="55"/>
      <c r="V20352" s="53"/>
      <c r="W20352" s="53"/>
      <c r="X20352" s="53"/>
      <c r="Y20352" s="55"/>
    </row>
    <row r="20353" spans="21:25" x14ac:dyDescent="0.2">
      <c r="U20353" s="55"/>
      <c r="V20353" s="53"/>
      <c r="W20353" s="53"/>
      <c r="X20353" s="53"/>
      <c r="Y20353" s="55"/>
    </row>
    <row r="20354" spans="21:25" x14ac:dyDescent="0.2">
      <c r="U20354" s="55"/>
      <c r="V20354" s="53"/>
      <c r="W20354" s="53"/>
      <c r="X20354" s="53"/>
      <c r="Y20354" s="55"/>
    </row>
    <row r="20355" spans="21:25" x14ac:dyDescent="0.2">
      <c r="U20355" s="55"/>
      <c r="V20355" s="53"/>
      <c r="W20355" s="53"/>
      <c r="X20355" s="53"/>
      <c r="Y20355" s="55"/>
    </row>
    <row r="20356" spans="21:25" x14ac:dyDescent="0.2">
      <c r="U20356" s="55"/>
      <c r="V20356" s="53"/>
      <c r="W20356" s="53"/>
      <c r="X20356" s="53"/>
      <c r="Y20356" s="55"/>
    </row>
    <row r="20357" spans="21:25" x14ac:dyDescent="0.2">
      <c r="U20357" s="55"/>
      <c r="V20357" s="53"/>
      <c r="W20357" s="53"/>
      <c r="X20357" s="53"/>
      <c r="Y20357" s="55"/>
    </row>
    <row r="20358" spans="21:25" x14ac:dyDescent="0.2">
      <c r="U20358" s="55"/>
      <c r="V20358" s="53"/>
      <c r="W20358" s="53"/>
      <c r="X20358" s="53"/>
      <c r="Y20358" s="55"/>
    </row>
    <row r="20359" spans="21:25" x14ac:dyDescent="0.2">
      <c r="U20359" s="55"/>
      <c r="V20359" s="53"/>
      <c r="W20359" s="53"/>
      <c r="X20359" s="53"/>
      <c r="Y20359" s="55"/>
    </row>
    <row r="20360" spans="21:25" x14ac:dyDescent="0.2">
      <c r="U20360" s="55"/>
      <c r="V20360" s="53"/>
      <c r="W20360" s="53"/>
      <c r="X20360" s="53"/>
      <c r="Y20360" s="55"/>
    </row>
    <row r="20361" spans="21:25" x14ac:dyDescent="0.2">
      <c r="U20361" s="55"/>
      <c r="V20361" s="53"/>
      <c r="W20361" s="53"/>
      <c r="X20361" s="53"/>
      <c r="Y20361" s="55"/>
    </row>
    <row r="20362" spans="21:25" x14ac:dyDescent="0.2">
      <c r="U20362" s="55"/>
      <c r="V20362" s="53"/>
      <c r="W20362" s="53"/>
      <c r="X20362" s="53"/>
      <c r="Y20362" s="55"/>
    </row>
    <row r="20363" spans="21:25" x14ac:dyDescent="0.2">
      <c r="U20363" s="55"/>
      <c r="V20363" s="53"/>
      <c r="W20363" s="53"/>
      <c r="X20363" s="53"/>
      <c r="Y20363" s="55"/>
    </row>
    <row r="20364" spans="21:25" x14ac:dyDescent="0.2">
      <c r="U20364" s="55"/>
      <c r="V20364" s="53"/>
      <c r="W20364" s="53"/>
      <c r="X20364" s="53"/>
      <c r="Y20364" s="55"/>
    </row>
    <row r="20365" spans="21:25" x14ac:dyDescent="0.2">
      <c r="U20365" s="55"/>
      <c r="V20365" s="53"/>
      <c r="W20365" s="53"/>
      <c r="X20365" s="53"/>
      <c r="Y20365" s="55"/>
    </row>
    <row r="20366" spans="21:25" x14ac:dyDescent="0.2">
      <c r="U20366" s="55"/>
      <c r="V20366" s="53"/>
      <c r="W20366" s="53"/>
      <c r="X20366" s="53"/>
      <c r="Y20366" s="55"/>
    </row>
    <row r="20367" spans="21:25" x14ac:dyDescent="0.2">
      <c r="U20367" s="55"/>
      <c r="V20367" s="53"/>
      <c r="W20367" s="53"/>
      <c r="X20367" s="53"/>
      <c r="Y20367" s="55"/>
    </row>
    <row r="20368" spans="21:25" x14ac:dyDescent="0.2">
      <c r="U20368" s="55"/>
      <c r="V20368" s="53"/>
      <c r="W20368" s="53"/>
      <c r="X20368" s="53"/>
      <c r="Y20368" s="55"/>
    </row>
    <row r="20369" spans="21:25" x14ac:dyDescent="0.2">
      <c r="U20369" s="55"/>
      <c r="V20369" s="53"/>
      <c r="W20369" s="53"/>
      <c r="X20369" s="53"/>
      <c r="Y20369" s="55"/>
    </row>
    <row r="20370" spans="21:25" x14ac:dyDescent="0.2">
      <c r="U20370" s="55"/>
      <c r="V20370" s="53"/>
      <c r="W20370" s="53"/>
      <c r="X20370" s="53"/>
      <c r="Y20370" s="55"/>
    </row>
    <row r="20371" spans="21:25" x14ac:dyDescent="0.2">
      <c r="U20371" s="55"/>
      <c r="V20371" s="53"/>
      <c r="W20371" s="53"/>
      <c r="X20371" s="53"/>
      <c r="Y20371" s="55"/>
    </row>
    <row r="20372" spans="21:25" x14ac:dyDescent="0.2">
      <c r="U20372" s="55"/>
      <c r="V20372" s="53"/>
      <c r="W20372" s="53"/>
      <c r="X20372" s="53"/>
      <c r="Y20372" s="55"/>
    </row>
    <row r="20373" spans="21:25" x14ac:dyDescent="0.2">
      <c r="U20373" s="55"/>
      <c r="V20373" s="53"/>
      <c r="W20373" s="53"/>
      <c r="X20373" s="53"/>
      <c r="Y20373" s="55"/>
    </row>
    <row r="20374" spans="21:25" x14ac:dyDescent="0.2">
      <c r="U20374" s="55"/>
      <c r="V20374" s="53"/>
      <c r="W20374" s="53"/>
      <c r="X20374" s="53"/>
      <c r="Y20374" s="55"/>
    </row>
    <row r="20375" spans="21:25" x14ac:dyDescent="0.2">
      <c r="U20375" s="55"/>
      <c r="V20375" s="53"/>
      <c r="W20375" s="53"/>
      <c r="X20375" s="53"/>
      <c r="Y20375" s="55"/>
    </row>
    <row r="20376" spans="21:25" x14ac:dyDescent="0.2">
      <c r="U20376" s="55"/>
      <c r="V20376" s="53"/>
      <c r="W20376" s="53"/>
      <c r="X20376" s="53"/>
      <c r="Y20376" s="55"/>
    </row>
    <row r="20377" spans="21:25" x14ac:dyDescent="0.2">
      <c r="U20377" s="55"/>
      <c r="V20377" s="53"/>
      <c r="W20377" s="53"/>
      <c r="X20377" s="53"/>
      <c r="Y20377" s="55"/>
    </row>
    <row r="20378" spans="21:25" x14ac:dyDescent="0.2">
      <c r="U20378" s="55"/>
      <c r="V20378" s="53"/>
      <c r="W20378" s="53"/>
      <c r="X20378" s="53"/>
      <c r="Y20378" s="55"/>
    </row>
    <row r="20379" spans="21:25" x14ac:dyDescent="0.2">
      <c r="U20379" s="55"/>
      <c r="V20379" s="53"/>
      <c r="W20379" s="53"/>
      <c r="X20379" s="53"/>
      <c r="Y20379" s="55"/>
    </row>
    <row r="20380" spans="21:25" x14ac:dyDescent="0.2">
      <c r="U20380" s="55"/>
      <c r="V20380" s="53"/>
      <c r="W20380" s="53"/>
      <c r="X20380" s="53"/>
      <c r="Y20380" s="55"/>
    </row>
    <row r="20381" spans="21:25" x14ac:dyDescent="0.2">
      <c r="U20381" s="55"/>
      <c r="V20381" s="53"/>
      <c r="W20381" s="53"/>
      <c r="X20381" s="53"/>
      <c r="Y20381" s="55"/>
    </row>
    <row r="20382" spans="21:25" x14ac:dyDescent="0.2">
      <c r="U20382" s="55"/>
      <c r="V20382" s="53"/>
      <c r="W20382" s="53"/>
      <c r="X20382" s="53"/>
      <c r="Y20382" s="55"/>
    </row>
    <row r="20383" spans="21:25" x14ac:dyDescent="0.2">
      <c r="U20383" s="55"/>
      <c r="V20383" s="53"/>
      <c r="W20383" s="53"/>
      <c r="X20383" s="53"/>
      <c r="Y20383" s="55"/>
    </row>
    <row r="20384" spans="21:25" x14ac:dyDescent="0.2">
      <c r="U20384" s="55"/>
      <c r="V20384" s="53"/>
      <c r="W20384" s="53"/>
      <c r="X20384" s="53"/>
      <c r="Y20384" s="55"/>
    </row>
    <row r="20385" spans="21:25" x14ac:dyDescent="0.2">
      <c r="U20385" s="55"/>
      <c r="V20385" s="53"/>
      <c r="W20385" s="53"/>
      <c r="X20385" s="53"/>
      <c r="Y20385" s="55"/>
    </row>
    <row r="20386" spans="21:25" x14ac:dyDescent="0.2">
      <c r="U20386" s="55"/>
      <c r="V20386" s="53"/>
      <c r="W20386" s="53"/>
      <c r="X20386" s="53"/>
      <c r="Y20386" s="55"/>
    </row>
    <row r="20387" spans="21:25" x14ac:dyDescent="0.2">
      <c r="U20387" s="55"/>
      <c r="V20387" s="53"/>
      <c r="W20387" s="53"/>
      <c r="X20387" s="53"/>
      <c r="Y20387" s="55"/>
    </row>
    <row r="20388" spans="21:25" x14ac:dyDescent="0.2">
      <c r="U20388" s="55"/>
      <c r="V20388" s="53"/>
      <c r="W20388" s="53"/>
      <c r="X20388" s="53"/>
      <c r="Y20388" s="55"/>
    </row>
    <row r="20389" spans="21:25" x14ac:dyDescent="0.2">
      <c r="U20389" s="55"/>
      <c r="V20389" s="53"/>
      <c r="W20389" s="53"/>
      <c r="X20389" s="53"/>
      <c r="Y20389" s="55"/>
    </row>
    <row r="20390" spans="21:25" x14ac:dyDescent="0.2">
      <c r="U20390" s="55"/>
      <c r="V20390" s="53"/>
      <c r="W20390" s="53"/>
      <c r="X20390" s="53"/>
      <c r="Y20390" s="55"/>
    </row>
    <row r="20391" spans="21:25" x14ac:dyDescent="0.2">
      <c r="U20391" s="55"/>
      <c r="V20391" s="53"/>
      <c r="W20391" s="53"/>
      <c r="X20391" s="53"/>
      <c r="Y20391" s="55"/>
    </row>
    <row r="20392" spans="21:25" x14ac:dyDescent="0.2">
      <c r="U20392" s="55"/>
      <c r="V20392" s="53"/>
      <c r="W20392" s="53"/>
      <c r="X20392" s="53"/>
      <c r="Y20392" s="55"/>
    </row>
    <row r="20393" spans="21:25" x14ac:dyDescent="0.2">
      <c r="U20393" s="55"/>
      <c r="V20393" s="53"/>
      <c r="W20393" s="53"/>
      <c r="X20393" s="53"/>
      <c r="Y20393" s="55"/>
    </row>
    <row r="20394" spans="21:25" x14ac:dyDescent="0.2">
      <c r="U20394" s="55"/>
      <c r="V20394" s="53"/>
      <c r="W20394" s="53"/>
      <c r="X20394" s="53"/>
      <c r="Y20394" s="55"/>
    </row>
    <row r="20395" spans="21:25" x14ac:dyDescent="0.2">
      <c r="U20395" s="55"/>
      <c r="V20395" s="53"/>
      <c r="W20395" s="53"/>
      <c r="X20395" s="53"/>
      <c r="Y20395" s="55"/>
    </row>
    <row r="20396" spans="21:25" x14ac:dyDescent="0.2">
      <c r="U20396" s="55"/>
      <c r="V20396" s="53"/>
      <c r="W20396" s="53"/>
      <c r="X20396" s="53"/>
      <c r="Y20396" s="55"/>
    </row>
    <row r="20397" spans="21:25" x14ac:dyDescent="0.2">
      <c r="U20397" s="55"/>
      <c r="V20397" s="53"/>
      <c r="W20397" s="53"/>
      <c r="X20397" s="53"/>
      <c r="Y20397" s="55"/>
    </row>
    <row r="20398" spans="21:25" x14ac:dyDescent="0.2">
      <c r="U20398" s="55"/>
      <c r="V20398" s="53"/>
      <c r="W20398" s="53"/>
      <c r="X20398" s="53"/>
      <c r="Y20398" s="55"/>
    </row>
    <row r="20399" spans="21:25" x14ac:dyDescent="0.2">
      <c r="U20399" s="55"/>
      <c r="V20399" s="53"/>
      <c r="W20399" s="53"/>
      <c r="X20399" s="53"/>
      <c r="Y20399" s="55"/>
    </row>
    <row r="20400" spans="21:25" x14ac:dyDescent="0.2">
      <c r="U20400" s="55"/>
      <c r="V20400" s="53"/>
      <c r="W20400" s="53"/>
      <c r="X20400" s="53"/>
      <c r="Y20400" s="55"/>
    </row>
    <row r="20401" spans="21:25" x14ac:dyDescent="0.2">
      <c r="U20401" s="55"/>
      <c r="V20401" s="53"/>
      <c r="W20401" s="53"/>
      <c r="X20401" s="53"/>
      <c r="Y20401" s="55"/>
    </row>
    <row r="20402" spans="21:25" x14ac:dyDescent="0.2">
      <c r="U20402" s="55"/>
      <c r="V20402" s="53"/>
      <c r="W20402" s="53"/>
      <c r="X20402" s="53"/>
      <c r="Y20402" s="55"/>
    </row>
    <row r="20403" spans="21:25" x14ac:dyDescent="0.2">
      <c r="U20403" s="55"/>
      <c r="V20403" s="53"/>
      <c r="W20403" s="53"/>
      <c r="X20403" s="53"/>
      <c r="Y20403" s="55"/>
    </row>
    <row r="20404" spans="21:25" x14ac:dyDescent="0.2">
      <c r="U20404" s="55"/>
      <c r="V20404" s="53"/>
      <c r="W20404" s="53"/>
      <c r="X20404" s="53"/>
      <c r="Y20404" s="55"/>
    </row>
    <row r="20405" spans="21:25" x14ac:dyDescent="0.2">
      <c r="U20405" s="55"/>
      <c r="V20405" s="53"/>
      <c r="W20405" s="53"/>
      <c r="X20405" s="53"/>
      <c r="Y20405" s="55"/>
    </row>
    <row r="20406" spans="21:25" x14ac:dyDescent="0.2">
      <c r="U20406" s="55"/>
      <c r="V20406" s="53"/>
      <c r="W20406" s="53"/>
      <c r="X20406" s="53"/>
      <c r="Y20406" s="55"/>
    </row>
    <row r="20407" spans="21:25" x14ac:dyDescent="0.2">
      <c r="U20407" s="55"/>
      <c r="V20407" s="53"/>
      <c r="W20407" s="53"/>
      <c r="X20407" s="53"/>
      <c r="Y20407" s="55"/>
    </row>
    <row r="20408" spans="21:25" x14ac:dyDescent="0.2">
      <c r="U20408" s="55"/>
      <c r="V20408" s="53"/>
      <c r="W20408" s="53"/>
      <c r="X20408" s="53"/>
      <c r="Y20408" s="55"/>
    </row>
    <row r="20409" spans="21:25" x14ac:dyDescent="0.2">
      <c r="U20409" s="55"/>
      <c r="V20409" s="53"/>
      <c r="W20409" s="53"/>
      <c r="X20409" s="53"/>
      <c r="Y20409" s="55"/>
    </row>
    <row r="20410" spans="21:25" x14ac:dyDescent="0.2">
      <c r="U20410" s="55"/>
      <c r="V20410" s="53"/>
      <c r="W20410" s="53"/>
      <c r="X20410" s="53"/>
      <c r="Y20410" s="55"/>
    </row>
    <row r="20411" spans="21:25" x14ac:dyDescent="0.2">
      <c r="U20411" s="55"/>
      <c r="V20411" s="53"/>
      <c r="W20411" s="53"/>
      <c r="X20411" s="53"/>
      <c r="Y20411" s="55"/>
    </row>
    <row r="20412" spans="21:25" x14ac:dyDescent="0.2">
      <c r="U20412" s="55"/>
      <c r="V20412" s="53"/>
      <c r="W20412" s="53"/>
      <c r="X20412" s="53"/>
      <c r="Y20412" s="55"/>
    </row>
    <row r="20413" spans="21:25" x14ac:dyDescent="0.2">
      <c r="U20413" s="55"/>
      <c r="V20413" s="53"/>
      <c r="W20413" s="53"/>
      <c r="X20413" s="53"/>
      <c r="Y20413" s="55"/>
    </row>
    <row r="20414" spans="21:25" x14ac:dyDescent="0.2">
      <c r="U20414" s="55"/>
      <c r="V20414" s="53"/>
      <c r="W20414" s="53"/>
      <c r="X20414" s="53"/>
      <c r="Y20414" s="55"/>
    </row>
    <row r="20415" spans="21:25" x14ac:dyDescent="0.2">
      <c r="U20415" s="55"/>
      <c r="V20415" s="53"/>
      <c r="W20415" s="53"/>
      <c r="X20415" s="53"/>
      <c r="Y20415" s="55"/>
    </row>
    <row r="20416" spans="21:25" x14ac:dyDescent="0.2">
      <c r="U20416" s="55"/>
      <c r="V20416" s="53"/>
      <c r="W20416" s="53"/>
      <c r="X20416" s="53"/>
      <c r="Y20416" s="55"/>
    </row>
    <row r="20417" spans="21:25" x14ac:dyDescent="0.2">
      <c r="U20417" s="55"/>
      <c r="V20417" s="53"/>
      <c r="W20417" s="53"/>
      <c r="X20417" s="53"/>
      <c r="Y20417" s="55"/>
    </row>
    <row r="20418" spans="21:25" x14ac:dyDescent="0.2">
      <c r="U20418" s="55"/>
      <c r="V20418" s="53"/>
      <c r="W20418" s="53"/>
      <c r="X20418" s="53"/>
      <c r="Y20418" s="55"/>
    </row>
    <row r="20419" spans="21:25" x14ac:dyDescent="0.2">
      <c r="U20419" s="55"/>
      <c r="V20419" s="53"/>
      <c r="W20419" s="53"/>
      <c r="X20419" s="53"/>
      <c r="Y20419" s="55"/>
    </row>
    <row r="20420" spans="21:25" x14ac:dyDescent="0.2">
      <c r="U20420" s="55"/>
      <c r="V20420" s="53"/>
      <c r="W20420" s="53"/>
      <c r="X20420" s="53"/>
      <c r="Y20420" s="55"/>
    </row>
    <row r="20421" spans="21:25" x14ac:dyDescent="0.2">
      <c r="U20421" s="55"/>
      <c r="V20421" s="53"/>
      <c r="W20421" s="53"/>
      <c r="X20421" s="53"/>
      <c r="Y20421" s="55"/>
    </row>
    <row r="20422" spans="21:25" x14ac:dyDescent="0.2">
      <c r="U20422" s="55"/>
      <c r="V20422" s="53"/>
      <c r="W20422" s="53"/>
      <c r="X20422" s="53"/>
      <c r="Y20422" s="55"/>
    </row>
    <row r="20423" spans="21:25" x14ac:dyDescent="0.2">
      <c r="U20423" s="55"/>
      <c r="V20423" s="53"/>
      <c r="W20423" s="53"/>
      <c r="X20423" s="53"/>
      <c r="Y20423" s="55"/>
    </row>
    <row r="20424" spans="21:25" x14ac:dyDescent="0.2">
      <c r="U20424" s="55"/>
      <c r="V20424" s="53"/>
      <c r="W20424" s="53"/>
      <c r="X20424" s="53"/>
      <c r="Y20424" s="55"/>
    </row>
    <row r="20425" spans="21:25" x14ac:dyDescent="0.2">
      <c r="U20425" s="55"/>
      <c r="V20425" s="53"/>
      <c r="W20425" s="53"/>
      <c r="X20425" s="53"/>
      <c r="Y20425" s="55"/>
    </row>
    <row r="20426" spans="21:25" x14ac:dyDescent="0.2">
      <c r="U20426" s="55"/>
      <c r="V20426" s="53"/>
      <c r="W20426" s="53"/>
      <c r="X20426" s="53"/>
      <c r="Y20426" s="55"/>
    </row>
    <row r="20427" spans="21:25" x14ac:dyDescent="0.2">
      <c r="U20427" s="55"/>
      <c r="V20427" s="53"/>
      <c r="W20427" s="53"/>
      <c r="X20427" s="53"/>
      <c r="Y20427" s="55"/>
    </row>
    <row r="20428" spans="21:25" x14ac:dyDescent="0.2">
      <c r="U20428" s="55"/>
      <c r="V20428" s="53"/>
      <c r="W20428" s="53"/>
      <c r="X20428" s="53"/>
      <c r="Y20428" s="55"/>
    </row>
    <row r="20429" spans="21:25" x14ac:dyDescent="0.2">
      <c r="U20429" s="55"/>
      <c r="V20429" s="53"/>
      <c r="W20429" s="53"/>
      <c r="X20429" s="53"/>
      <c r="Y20429" s="55"/>
    </row>
    <row r="20430" spans="21:25" x14ac:dyDescent="0.2">
      <c r="U20430" s="55"/>
      <c r="V20430" s="53"/>
      <c r="W20430" s="53"/>
      <c r="X20430" s="53"/>
      <c r="Y20430" s="55"/>
    </row>
    <row r="20431" spans="21:25" x14ac:dyDescent="0.2">
      <c r="U20431" s="55"/>
      <c r="V20431" s="53"/>
      <c r="W20431" s="53"/>
      <c r="X20431" s="53"/>
      <c r="Y20431" s="55"/>
    </row>
    <row r="20432" spans="21:25" x14ac:dyDescent="0.2">
      <c r="U20432" s="55"/>
      <c r="V20432" s="53"/>
      <c r="W20432" s="53"/>
      <c r="X20432" s="53"/>
      <c r="Y20432" s="55"/>
    </row>
    <row r="20433" spans="21:25" x14ac:dyDescent="0.2">
      <c r="U20433" s="55"/>
      <c r="V20433" s="53"/>
      <c r="W20433" s="53"/>
      <c r="X20433" s="53"/>
      <c r="Y20433" s="55"/>
    </row>
    <row r="20434" spans="21:25" x14ac:dyDescent="0.2">
      <c r="U20434" s="55"/>
      <c r="V20434" s="53"/>
      <c r="W20434" s="53"/>
      <c r="X20434" s="53"/>
      <c r="Y20434" s="55"/>
    </row>
    <row r="20435" spans="21:25" x14ac:dyDescent="0.2">
      <c r="U20435" s="55"/>
      <c r="V20435" s="53"/>
      <c r="W20435" s="53"/>
      <c r="X20435" s="53"/>
      <c r="Y20435" s="55"/>
    </row>
    <row r="20436" spans="21:25" x14ac:dyDescent="0.2">
      <c r="U20436" s="55"/>
      <c r="V20436" s="53"/>
      <c r="W20436" s="53"/>
      <c r="X20436" s="53"/>
      <c r="Y20436" s="55"/>
    </row>
    <row r="20437" spans="21:25" x14ac:dyDescent="0.2">
      <c r="U20437" s="55"/>
      <c r="V20437" s="53"/>
      <c r="W20437" s="53"/>
      <c r="X20437" s="53"/>
      <c r="Y20437" s="55"/>
    </row>
    <row r="20438" spans="21:25" x14ac:dyDescent="0.2">
      <c r="U20438" s="55"/>
      <c r="V20438" s="53"/>
      <c r="W20438" s="53"/>
      <c r="X20438" s="53"/>
      <c r="Y20438" s="55"/>
    </row>
    <row r="20439" spans="21:25" x14ac:dyDescent="0.2">
      <c r="U20439" s="55"/>
      <c r="V20439" s="53"/>
      <c r="W20439" s="53"/>
      <c r="X20439" s="53"/>
      <c r="Y20439" s="55"/>
    </row>
    <row r="20440" spans="21:25" x14ac:dyDescent="0.2">
      <c r="U20440" s="55"/>
      <c r="V20440" s="53"/>
      <c r="W20440" s="53"/>
      <c r="X20440" s="53"/>
      <c r="Y20440" s="55"/>
    </row>
    <row r="20441" spans="21:25" x14ac:dyDescent="0.2">
      <c r="U20441" s="55"/>
      <c r="V20441" s="53"/>
      <c r="W20441" s="53"/>
      <c r="X20441" s="53"/>
      <c r="Y20441" s="55"/>
    </row>
    <row r="20442" spans="21:25" x14ac:dyDescent="0.2">
      <c r="U20442" s="55"/>
      <c r="V20442" s="53"/>
      <c r="W20442" s="53"/>
      <c r="X20442" s="53"/>
      <c r="Y20442" s="55"/>
    </row>
    <row r="20443" spans="21:25" x14ac:dyDescent="0.2">
      <c r="U20443" s="55"/>
      <c r="V20443" s="53"/>
      <c r="W20443" s="53"/>
      <c r="X20443" s="53"/>
      <c r="Y20443" s="55"/>
    </row>
    <row r="20444" spans="21:25" x14ac:dyDescent="0.2">
      <c r="U20444" s="55"/>
      <c r="V20444" s="53"/>
      <c r="W20444" s="53"/>
      <c r="X20444" s="53"/>
      <c r="Y20444" s="55"/>
    </row>
    <row r="20445" spans="21:25" x14ac:dyDescent="0.2">
      <c r="U20445" s="55"/>
      <c r="V20445" s="53"/>
      <c r="W20445" s="53"/>
      <c r="X20445" s="53"/>
      <c r="Y20445" s="55"/>
    </row>
    <row r="20446" spans="21:25" x14ac:dyDescent="0.2">
      <c r="U20446" s="55"/>
      <c r="V20446" s="53"/>
      <c r="W20446" s="53"/>
      <c r="X20446" s="53"/>
      <c r="Y20446" s="55"/>
    </row>
    <row r="20447" spans="21:25" x14ac:dyDescent="0.2">
      <c r="U20447" s="55"/>
      <c r="V20447" s="53"/>
      <c r="W20447" s="53"/>
      <c r="X20447" s="53"/>
      <c r="Y20447" s="55"/>
    </row>
    <row r="20448" spans="21:25" x14ac:dyDescent="0.2">
      <c r="U20448" s="55"/>
      <c r="V20448" s="53"/>
      <c r="W20448" s="53"/>
      <c r="X20448" s="53"/>
      <c r="Y20448" s="55"/>
    </row>
    <row r="20449" spans="21:25" x14ac:dyDescent="0.2">
      <c r="U20449" s="55"/>
      <c r="V20449" s="53"/>
      <c r="W20449" s="53"/>
      <c r="X20449" s="53"/>
      <c r="Y20449" s="55"/>
    </row>
    <row r="20450" spans="21:25" x14ac:dyDescent="0.2">
      <c r="U20450" s="55"/>
      <c r="V20450" s="53"/>
      <c r="W20450" s="53"/>
      <c r="X20450" s="53"/>
      <c r="Y20450" s="55"/>
    </row>
    <row r="20451" spans="21:25" x14ac:dyDescent="0.2">
      <c r="U20451" s="55"/>
      <c r="V20451" s="53"/>
      <c r="W20451" s="53"/>
      <c r="X20451" s="53"/>
      <c r="Y20451" s="55"/>
    </row>
    <row r="20452" spans="21:25" x14ac:dyDescent="0.2">
      <c r="U20452" s="55"/>
      <c r="V20452" s="53"/>
      <c r="W20452" s="53"/>
      <c r="X20452" s="53"/>
      <c r="Y20452" s="55"/>
    </row>
    <row r="20453" spans="21:25" x14ac:dyDescent="0.2">
      <c r="U20453" s="55"/>
      <c r="V20453" s="53"/>
      <c r="W20453" s="53"/>
      <c r="X20453" s="53"/>
      <c r="Y20453" s="55"/>
    </row>
    <row r="20454" spans="21:25" x14ac:dyDescent="0.2">
      <c r="U20454" s="55"/>
      <c r="V20454" s="53"/>
      <c r="W20454" s="53"/>
      <c r="X20454" s="53"/>
      <c r="Y20454" s="55"/>
    </row>
    <row r="20455" spans="21:25" x14ac:dyDescent="0.2">
      <c r="U20455" s="55"/>
      <c r="V20455" s="53"/>
      <c r="W20455" s="53"/>
      <c r="X20455" s="53"/>
      <c r="Y20455" s="55"/>
    </row>
    <row r="20456" spans="21:25" x14ac:dyDescent="0.2">
      <c r="U20456" s="55"/>
      <c r="V20456" s="53"/>
      <c r="W20456" s="53"/>
      <c r="X20456" s="53"/>
      <c r="Y20456" s="55"/>
    </row>
    <row r="20457" spans="21:25" x14ac:dyDescent="0.2">
      <c r="U20457" s="55"/>
      <c r="V20457" s="53"/>
      <c r="W20457" s="53"/>
      <c r="X20457" s="53"/>
      <c r="Y20457" s="55"/>
    </row>
    <row r="20458" spans="21:25" x14ac:dyDescent="0.2">
      <c r="U20458" s="55"/>
      <c r="V20458" s="53"/>
      <c r="W20458" s="53"/>
      <c r="X20458" s="53"/>
      <c r="Y20458" s="55"/>
    </row>
    <row r="20459" spans="21:25" x14ac:dyDescent="0.2">
      <c r="U20459" s="55"/>
      <c r="V20459" s="53"/>
      <c r="W20459" s="53"/>
      <c r="X20459" s="53"/>
      <c r="Y20459" s="55"/>
    </row>
    <row r="20460" spans="21:25" x14ac:dyDescent="0.2">
      <c r="U20460" s="55"/>
      <c r="V20460" s="53"/>
      <c r="W20460" s="53"/>
      <c r="X20460" s="53"/>
      <c r="Y20460" s="55"/>
    </row>
    <row r="20461" spans="21:25" x14ac:dyDescent="0.2">
      <c r="U20461" s="55"/>
      <c r="V20461" s="53"/>
      <c r="W20461" s="53"/>
      <c r="X20461" s="53"/>
      <c r="Y20461" s="55"/>
    </row>
    <row r="20462" spans="21:25" x14ac:dyDescent="0.2">
      <c r="U20462" s="55"/>
      <c r="V20462" s="53"/>
      <c r="W20462" s="53"/>
      <c r="X20462" s="53"/>
      <c r="Y20462" s="55"/>
    </row>
    <row r="20463" spans="21:25" x14ac:dyDescent="0.2">
      <c r="U20463" s="55"/>
      <c r="V20463" s="53"/>
      <c r="W20463" s="53"/>
      <c r="X20463" s="53"/>
      <c r="Y20463" s="55"/>
    </row>
    <row r="20464" spans="21:25" x14ac:dyDescent="0.2">
      <c r="U20464" s="55"/>
      <c r="V20464" s="53"/>
      <c r="W20464" s="53"/>
      <c r="X20464" s="53"/>
      <c r="Y20464" s="55"/>
    </row>
    <row r="20465" spans="21:25" x14ac:dyDescent="0.2">
      <c r="U20465" s="55"/>
      <c r="V20465" s="53"/>
      <c r="W20465" s="53"/>
      <c r="X20465" s="53"/>
      <c r="Y20465" s="55"/>
    </row>
    <row r="20466" spans="21:25" x14ac:dyDescent="0.2">
      <c r="U20466" s="55"/>
      <c r="V20466" s="53"/>
      <c r="W20466" s="53"/>
      <c r="X20466" s="53"/>
      <c r="Y20466" s="55"/>
    </row>
    <row r="20467" spans="21:25" x14ac:dyDescent="0.2">
      <c r="U20467" s="55"/>
      <c r="V20467" s="53"/>
      <c r="W20467" s="53"/>
      <c r="X20467" s="53"/>
      <c r="Y20467" s="55"/>
    </row>
    <row r="20468" spans="21:25" x14ac:dyDescent="0.2">
      <c r="U20468" s="55"/>
      <c r="V20468" s="53"/>
      <c r="W20468" s="53"/>
      <c r="X20468" s="53"/>
      <c r="Y20468" s="55"/>
    </row>
    <row r="20469" spans="21:25" x14ac:dyDescent="0.2">
      <c r="U20469" s="55"/>
      <c r="V20469" s="53"/>
      <c r="W20469" s="53"/>
      <c r="X20469" s="53"/>
      <c r="Y20469" s="55"/>
    </row>
    <row r="20470" spans="21:25" x14ac:dyDescent="0.2">
      <c r="U20470" s="55"/>
      <c r="V20470" s="53"/>
      <c r="W20470" s="53"/>
      <c r="X20470" s="53"/>
      <c r="Y20470" s="55"/>
    </row>
    <row r="20471" spans="21:25" x14ac:dyDescent="0.2">
      <c r="U20471" s="55"/>
      <c r="V20471" s="53"/>
      <c r="W20471" s="53"/>
      <c r="X20471" s="53"/>
      <c r="Y20471" s="55"/>
    </row>
    <row r="20472" spans="21:25" x14ac:dyDescent="0.2">
      <c r="U20472" s="55"/>
      <c r="V20472" s="53"/>
      <c r="W20472" s="53"/>
      <c r="X20472" s="53"/>
      <c r="Y20472" s="55"/>
    </row>
    <row r="20473" spans="21:25" x14ac:dyDescent="0.2">
      <c r="U20473" s="55"/>
      <c r="V20473" s="53"/>
      <c r="W20473" s="53"/>
      <c r="X20473" s="53"/>
      <c r="Y20473" s="55"/>
    </row>
    <row r="20474" spans="21:25" x14ac:dyDescent="0.2">
      <c r="U20474" s="55"/>
      <c r="V20474" s="53"/>
      <c r="W20474" s="53"/>
      <c r="X20474" s="53"/>
      <c r="Y20474" s="55"/>
    </row>
    <row r="20475" spans="21:25" x14ac:dyDescent="0.2">
      <c r="U20475" s="55"/>
      <c r="V20475" s="53"/>
      <c r="W20475" s="53"/>
      <c r="X20475" s="53"/>
      <c r="Y20475" s="55"/>
    </row>
    <row r="20476" spans="21:25" x14ac:dyDescent="0.2">
      <c r="U20476" s="55"/>
      <c r="V20476" s="53"/>
      <c r="W20476" s="53"/>
      <c r="X20476" s="53"/>
      <c r="Y20476" s="55"/>
    </row>
    <row r="20477" spans="21:25" x14ac:dyDescent="0.2">
      <c r="U20477" s="55"/>
      <c r="V20477" s="53"/>
      <c r="W20477" s="53"/>
      <c r="X20477" s="53"/>
      <c r="Y20477" s="55"/>
    </row>
    <row r="20478" spans="21:25" x14ac:dyDescent="0.2">
      <c r="U20478" s="55"/>
      <c r="V20478" s="53"/>
      <c r="W20478" s="53"/>
      <c r="X20478" s="53"/>
      <c r="Y20478" s="55"/>
    </row>
    <row r="20479" spans="21:25" x14ac:dyDescent="0.2">
      <c r="U20479" s="55"/>
      <c r="V20479" s="53"/>
      <c r="W20479" s="53"/>
      <c r="X20479" s="53"/>
      <c r="Y20479" s="55"/>
    </row>
    <row r="20480" spans="21:25" x14ac:dyDescent="0.2">
      <c r="U20480" s="55"/>
      <c r="V20480" s="53"/>
      <c r="W20480" s="53"/>
      <c r="X20480" s="53"/>
      <c r="Y20480" s="55"/>
    </row>
    <row r="20481" spans="21:25" x14ac:dyDescent="0.2">
      <c r="U20481" s="55"/>
      <c r="V20481" s="53"/>
      <c r="W20481" s="53"/>
      <c r="X20481" s="53"/>
      <c r="Y20481" s="55"/>
    </row>
    <row r="20482" spans="21:25" x14ac:dyDescent="0.2">
      <c r="U20482" s="55"/>
      <c r="V20482" s="53"/>
      <c r="W20482" s="53"/>
      <c r="X20482" s="53"/>
      <c r="Y20482" s="55"/>
    </row>
    <row r="20483" spans="21:25" x14ac:dyDescent="0.2">
      <c r="U20483" s="55"/>
      <c r="V20483" s="53"/>
      <c r="W20483" s="53"/>
      <c r="X20483" s="53"/>
      <c r="Y20483" s="55"/>
    </row>
    <row r="20484" spans="21:25" x14ac:dyDescent="0.2">
      <c r="U20484" s="55"/>
      <c r="V20484" s="53"/>
      <c r="W20484" s="53"/>
      <c r="X20484" s="53"/>
      <c r="Y20484" s="55"/>
    </row>
    <row r="20485" spans="21:25" x14ac:dyDescent="0.2">
      <c r="U20485" s="55"/>
      <c r="V20485" s="53"/>
      <c r="W20485" s="53"/>
      <c r="X20485" s="53"/>
      <c r="Y20485" s="55"/>
    </row>
    <row r="20486" spans="21:25" x14ac:dyDescent="0.2">
      <c r="U20486" s="55"/>
      <c r="V20486" s="53"/>
      <c r="W20486" s="53"/>
      <c r="X20486" s="53"/>
      <c r="Y20486" s="55"/>
    </row>
    <row r="20487" spans="21:25" x14ac:dyDescent="0.2">
      <c r="U20487" s="55"/>
      <c r="V20487" s="53"/>
      <c r="W20487" s="53"/>
      <c r="X20487" s="53"/>
      <c r="Y20487" s="55"/>
    </row>
    <row r="20488" spans="21:25" x14ac:dyDescent="0.2">
      <c r="U20488" s="55"/>
      <c r="V20488" s="53"/>
      <c r="W20488" s="53"/>
      <c r="X20488" s="53"/>
      <c r="Y20488" s="55"/>
    </row>
    <row r="20489" spans="21:25" x14ac:dyDescent="0.2">
      <c r="U20489" s="55"/>
      <c r="V20489" s="53"/>
      <c r="W20489" s="53"/>
      <c r="X20489" s="53"/>
      <c r="Y20489" s="55"/>
    </row>
    <row r="20490" spans="21:25" x14ac:dyDescent="0.2">
      <c r="U20490" s="55"/>
      <c r="V20490" s="53"/>
      <c r="W20490" s="53"/>
      <c r="X20490" s="53"/>
      <c r="Y20490" s="55"/>
    </row>
    <row r="20491" spans="21:25" x14ac:dyDescent="0.2">
      <c r="U20491" s="55"/>
      <c r="V20491" s="53"/>
      <c r="W20491" s="53"/>
      <c r="X20491" s="53"/>
      <c r="Y20491" s="55"/>
    </row>
    <row r="20492" spans="21:25" x14ac:dyDescent="0.2">
      <c r="U20492" s="55"/>
      <c r="V20492" s="53"/>
      <c r="W20492" s="53"/>
      <c r="X20492" s="53"/>
      <c r="Y20492" s="55"/>
    </row>
    <row r="20493" spans="21:25" x14ac:dyDescent="0.2">
      <c r="U20493" s="55"/>
      <c r="V20493" s="53"/>
      <c r="W20493" s="53"/>
      <c r="X20493" s="53"/>
      <c r="Y20493" s="55"/>
    </row>
    <row r="20494" spans="21:25" x14ac:dyDescent="0.2">
      <c r="U20494" s="55"/>
      <c r="V20494" s="53"/>
      <c r="W20494" s="53"/>
      <c r="X20494" s="53"/>
      <c r="Y20494" s="55"/>
    </row>
    <row r="20495" spans="21:25" x14ac:dyDescent="0.2">
      <c r="U20495" s="55"/>
      <c r="V20495" s="53"/>
      <c r="W20495" s="53"/>
      <c r="X20495" s="53"/>
      <c r="Y20495" s="55"/>
    </row>
    <row r="20496" spans="21:25" x14ac:dyDescent="0.2">
      <c r="U20496" s="55"/>
      <c r="V20496" s="53"/>
      <c r="W20496" s="53"/>
      <c r="X20496" s="53"/>
      <c r="Y20496" s="55"/>
    </row>
    <row r="20497" spans="21:25" x14ac:dyDescent="0.2">
      <c r="U20497" s="55"/>
      <c r="V20497" s="53"/>
      <c r="W20497" s="53"/>
      <c r="X20497" s="53"/>
      <c r="Y20497" s="55"/>
    </row>
    <row r="20498" spans="21:25" x14ac:dyDescent="0.2">
      <c r="U20498" s="55"/>
      <c r="V20498" s="53"/>
      <c r="W20498" s="53"/>
      <c r="X20498" s="53"/>
      <c r="Y20498" s="55"/>
    </row>
    <row r="20499" spans="21:25" x14ac:dyDescent="0.2">
      <c r="U20499" s="55"/>
      <c r="V20499" s="53"/>
      <c r="W20499" s="53"/>
      <c r="X20499" s="53"/>
      <c r="Y20499" s="55"/>
    </row>
    <row r="20500" spans="21:25" x14ac:dyDescent="0.2">
      <c r="U20500" s="55"/>
      <c r="V20500" s="53"/>
      <c r="W20500" s="53"/>
      <c r="X20500" s="53"/>
      <c r="Y20500" s="55"/>
    </row>
    <row r="20501" spans="21:25" x14ac:dyDescent="0.2">
      <c r="U20501" s="55"/>
      <c r="V20501" s="53"/>
      <c r="W20501" s="53"/>
      <c r="X20501" s="53"/>
      <c r="Y20501" s="55"/>
    </row>
    <row r="20502" spans="21:25" x14ac:dyDescent="0.2">
      <c r="U20502" s="55"/>
      <c r="V20502" s="53"/>
      <c r="W20502" s="53"/>
      <c r="X20502" s="53"/>
      <c r="Y20502" s="55"/>
    </row>
    <row r="20503" spans="21:25" x14ac:dyDescent="0.2">
      <c r="U20503" s="55"/>
      <c r="V20503" s="53"/>
      <c r="W20503" s="53"/>
      <c r="X20503" s="53"/>
      <c r="Y20503" s="55"/>
    </row>
    <row r="20504" spans="21:25" x14ac:dyDescent="0.2">
      <c r="U20504" s="55"/>
      <c r="V20504" s="53"/>
      <c r="W20504" s="53"/>
      <c r="X20504" s="53"/>
      <c r="Y20504" s="55"/>
    </row>
    <row r="20505" spans="21:25" x14ac:dyDescent="0.2">
      <c r="U20505" s="55"/>
      <c r="V20505" s="53"/>
      <c r="W20505" s="53"/>
      <c r="X20505" s="53"/>
      <c r="Y20505" s="55"/>
    </row>
    <row r="20506" spans="21:25" x14ac:dyDescent="0.2">
      <c r="U20506" s="55"/>
      <c r="V20506" s="53"/>
      <c r="W20506" s="53"/>
      <c r="X20506" s="53"/>
      <c r="Y20506" s="55"/>
    </row>
    <row r="20507" spans="21:25" x14ac:dyDescent="0.2">
      <c r="U20507" s="55"/>
      <c r="V20507" s="53"/>
      <c r="W20507" s="53"/>
      <c r="X20507" s="53"/>
      <c r="Y20507" s="55"/>
    </row>
    <row r="20508" spans="21:25" x14ac:dyDescent="0.2">
      <c r="U20508" s="55"/>
      <c r="V20508" s="53"/>
      <c r="W20508" s="53"/>
      <c r="X20508" s="53"/>
      <c r="Y20508" s="55"/>
    </row>
    <row r="20509" spans="21:25" x14ac:dyDescent="0.2">
      <c r="U20509" s="55"/>
      <c r="V20509" s="53"/>
      <c r="W20509" s="53"/>
      <c r="X20509" s="53"/>
      <c r="Y20509" s="55"/>
    </row>
    <row r="20510" spans="21:25" x14ac:dyDescent="0.2">
      <c r="U20510" s="55"/>
      <c r="V20510" s="53"/>
      <c r="W20510" s="53"/>
      <c r="X20510" s="53"/>
      <c r="Y20510" s="55"/>
    </row>
    <row r="20511" spans="21:25" x14ac:dyDescent="0.2">
      <c r="U20511" s="55"/>
      <c r="V20511" s="53"/>
      <c r="W20511" s="53"/>
      <c r="X20511" s="53"/>
      <c r="Y20511" s="55"/>
    </row>
    <row r="20512" spans="21:25" x14ac:dyDescent="0.2">
      <c r="U20512" s="55"/>
      <c r="V20512" s="53"/>
      <c r="W20512" s="53"/>
      <c r="X20512" s="53"/>
      <c r="Y20512" s="55"/>
    </row>
    <row r="20513" spans="21:25" x14ac:dyDescent="0.2">
      <c r="U20513" s="55"/>
      <c r="V20513" s="53"/>
      <c r="W20513" s="53"/>
      <c r="X20513" s="53"/>
      <c r="Y20513" s="55"/>
    </row>
    <row r="20514" spans="21:25" x14ac:dyDescent="0.2">
      <c r="U20514" s="55"/>
      <c r="V20514" s="53"/>
      <c r="W20514" s="53"/>
      <c r="X20514" s="53"/>
      <c r="Y20514" s="55"/>
    </row>
    <row r="20515" spans="21:25" x14ac:dyDescent="0.2">
      <c r="U20515" s="55"/>
      <c r="V20515" s="53"/>
      <c r="W20515" s="53"/>
      <c r="X20515" s="53"/>
      <c r="Y20515" s="55"/>
    </row>
    <row r="20516" spans="21:25" x14ac:dyDescent="0.2">
      <c r="U20516" s="55"/>
      <c r="V20516" s="53"/>
      <c r="W20516" s="53"/>
      <c r="X20516" s="53"/>
      <c r="Y20516" s="55"/>
    </row>
    <row r="20517" spans="21:25" x14ac:dyDescent="0.2">
      <c r="U20517" s="55"/>
      <c r="V20517" s="53"/>
      <c r="W20517" s="53"/>
      <c r="X20517" s="53"/>
      <c r="Y20517" s="55"/>
    </row>
    <row r="20518" spans="21:25" x14ac:dyDescent="0.2">
      <c r="U20518" s="55"/>
      <c r="V20518" s="53"/>
      <c r="W20518" s="53"/>
      <c r="X20518" s="53"/>
      <c r="Y20518" s="55"/>
    </row>
    <row r="20519" spans="21:25" x14ac:dyDescent="0.2">
      <c r="U20519" s="55"/>
      <c r="V20519" s="53"/>
      <c r="W20519" s="53"/>
      <c r="X20519" s="53"/>
      <c r="Y20519" s="55"/>
    </row>
    <row r="20520" spans="21:25" x14ac:dyDescent="0.2">
      <c r="U20520" s="55"/>
      <c r="V20520" s="53"/>
      <c r="W20520" s="53"/>
      <c r="X20520" s="53"/>
      <c r="Y20520" s="55"/>
    </row>
    <row r="20521" spans="21:25" x14ac:dyDescent="0.2">
      <c r="U20521" s="55"/>
      <c r="V20521" s="53"/>
      <c r="W20521" s="53"/>
      <c r="X20521" s="53"/>
      <c r="Y20521" s="55"/>
    </row>
    <row r="20522" spans="21:25" x14ac:dyDescent="0.2">
      <c r="U20522" s="55"/>
      <c r="V20522" s="53"/>
      <c r="W20522" s="53"/>
      <c r="X20522" s="53"/>
      <c r="Y20522" s="55"/>
    </row>
    <row r="20523" spans="21:25" x14ac:dyDescent="0.2">
      <c r="U20523" s="55"/>
      <c r="V20523" s="53"/>
      <c r="W20523" s="53"/>
      <c r="X20523" s="53"/>
      <c r="Y20523" s="55"/>
    </row>
    <row r="20524" spans="21:25" x14ac:dyDescent="0.2">
      <c r="U20524" s="55"/>
      <c r="V20524" s="53"/>
      <c r="W20524" s="53"/>
      <c r="X20524" s="53"/>
      <c r="Y20524" s="55"/>
    </row>
    <row r="20525" spans="21:25" x14ac:dyDescent="0.2">
      <c r="U20525" s="55"/>
      <c r="V20525" s="53"/>
      <c r="W20525" s="53"/>
      <c r="X20525" s="53"/>
      <c r="Y20525" s="55"/>
    </row>
    <row r="20526" spans="21:25" x14ac:dyDescent="0.2">
      <c r="U20526" s="55"/>
      <c r="V20526" s="53"/>
      <c r="W20526" s="53"/>
      <c r="X20526" s="53"/>
      <c r="Y20526" s="55"/>
    </row>
    <row r="20527" spans="21:25" x14ac:dyDescent="0.2">
      <c r="U20527" s="55"/>
      <c r="V20527" s="53"/>
      <c r="W20527" s="53"/>
      <c r="X20527" s="53"/>
      <c r="Y20527" s="55"/>
    </row>
    <row r="20528" spans="21:25" x14ac:dyDescent="0.2">
      <c r="U20528" s="55"/>
      <c r="V20528" s="53"/>
      <c r="W20528" s="53"/>
      <c r="X20528" s="53"/>
      <c r="Y20528" s="55"/>
    </row>
    <row r="20529" spans="21:25" x14ac:dyDescent="0.2">
      <c r="U20529" s="55"/>
      <c r="V20529" s="53"/>
      <c r="W20529" s="53"/>
      <c r="X20529" s="53"/>
      <c r="Y20529" s="55"/>
    </row>
    <row r="20530" spans="21:25" x14ac:dyDescent="0.2">
      <c r="U20530" s="55"/>
      <c r="V20530" s="53"/>
      <c r="W20530" s="53"/>
      <c r="X20530" s="53"/>
      <c r="Y20530" s="55"/>
    </row>
    <row r="20531" spans="21:25" x14ac:dyDescent="0.2">
      <c r="U20531" s="55"/>
      <c r="V20531" s="53"/>
      <c r="W20531" s="53"/>
      <c r="X20531" s="53"/>
      <c r="Y20531" s="55"/>
    </row>
    <row r="20532" spans="21:25" x14ac:dyDescent="0.2">
      <c r="U20532" s="55"/>
      <c r="V20532" s="53"/>
      <c r="W20532" s="53"/>
      <c r="X20532" s="53"/>
      <c r="Y20532" s="55"/>
    </row>
    <row r="20533" spans="21:25" x14ac:dyDescent="0.2">
      <c r="U20533" s="55"/>
      <c r="V20533" s="53"/>
      <c r="W20533" s="53"/>
      <c r="X20533" s="53"/>
      <c r="Y20533" s="55"/>
    </row>
    <row r="20534" spans="21:25" x14ac:dyDescent="0.2">
      <c r="U20534" s="55"/>
      <c r="V20534" s="53"/>
      <c r="W20534" s="53"/>
      <c r="X20534" s="53"/>
      <c r="Y20534" s="55"/>
    </row>
    <row r="20535" spans="21:25" x14ac:dyDescent="0.2">
      <c r="U20535" s="55"/>
      <c r="V20535" s="53"/>
      <c r="W20535" s="53"/>
      <c r="X20535" s="53"/>
      <c r="Y20535" s="55"/>
    </row>
    <row r="20536" spans="21:25" x14ac:dyDescent="0.2">
      <c r="U20536" s="55"/>
      <c r="V20536" s="53"/>
      <c r="W20536" s="53"/>
      <c r="X20536" s="53"/>
      <c r="Y20536" s="55"/>
    </row>
    <row r="20537" spans="21:25" x14ac:dyDescent="0.2">
      <c r="U20537" s="55"/>
      <c r="V20537" s="53"/>
      <c r="W20537" s="53"/>
      <c r="X20537" s="53"/>
      <c r="Y20537" s="55"/>
    </row>
    <row r="20538" spans="21:25" x14ac:dyDescent="0.2">
      <c r="U20538" s="55"/>
      <c r="V20538" s="53"/>
      <c r="W20538" s="53"/>
      <c r="X20538" s="53"/>
      <c r="Y20538" s="55"/>
    </row>
    <row r="20539" spans="21:25" x14ac:dyDescent="0.2">
      <c r="U20539" s="55"/>
      <c r="V20539" s="53"/>
      <c r="W20539" s="53"/>
      <c r="X20539" s="53"/>
      <c r="Y20539" s="55"/>
    </row>
    <row r="20540" spans="21:25" x14ac:dyDescent="0.2">
      <c r="U20540" s="55"/>
      <c r="V20540" s="53"/>
      <c r="W20540" s="53"/>
      <c r="X20540" s="53"/>
      <c r="Y20540" s="55"/>
    </row>
    <row r="20541" spans="21:25" x14ac:dyDescent="0.2">
      <c r="U20541" s="55"/>
      <c r="V20541" s="53"/>
      <c r="W20541" s="53"/>
      <c r="X20541" s="53"/>
      <c r="Y20541" s="55"/>
    </row>
    <row r="20542" spans="21:25" x14ac:dyDescent="0.2">
      <c r="U20542" s="55"/>
      <c r="V20542" s="53"/>
      <c r="W20542" s="53"/>
      <c r="X20542" s="53"/>
      <c r="Y20542" s="55"/>
    </row>
    <row r="20543" spans="21:25" x14ac:dyDescent="0.2">
      <c r="U20543" s="55"/>
      <c r="V20543" s="53"/>
      <c r="W20543" s="53"/>
      <c r="X20543" s="53"/>
      <c r="Y20543" s="55"/>
    </row>
    <row r="20544" spans="21:25" x14ac:dyDescent="0.2">
      <c r="U20544" s="55"/>
      <c r="V20544" s="53"/>
      <c r="W20544" s="53"/>
      <c r="X20544" s="53"/>
      <c r="Y20544" s="55"/>
    </row>
    <row r="20545" spans="21:25" x14ac:dyDescent="0.2">
      <c r="U20545" s="55"/>
      <c r="V20545" s="53"/>
      <c r="W20545" s="53"/>
      <c r="X20545" s="53"/>
      <c r="Y20545" s="55"/>
    </row>
    <row r="20546" spans="21:25" x14ac:dyDescent="0.2">
      <c r="U20546" s="55"/>
      <c r="V20546" s="53"/>
      <c r="W20546" s="53"/>
      <c r="X20546" s="53"/>
      <c r="Y20546" s="55"/>
    </row>
    <row r="20547" spans="21:25" x14ac:dyDescent="0.2">
      <c r="U20547" s="55"/>
      <c r="V20547" s="53"/>
      <c r="W20547" s="53"/>
      <c r="X20547" s="53"/>
      <c r="Y20547" s="55"/>
    </row>
    <row r="20548" spans="21:25" x14ac:dyDescent="0.2">
      <c r="U20548" s="55"/>
      <c r="V20548" s="53"/>
      <c r="W20548" s="53"/>
      <c r="X20548" s="53"/>
      <c r="Y20548" s="55"/>
    </row>
    <row r="20549" spans="21:25" x14ac:dyDescent="0.2">
      <c r="U20549" s="55"/>
      <c r="V20549" s="53"/>
      <c r="W20549" s="53"/>
      <c r="X20549" s="53"/>
      <c r="Y20549" s="55"/>
    </row>
    <row r="20550" spans="21:25" x14ac:dyDescent="0.2">
      <c r="U20550" s="55"/>
      <c r="V20550" s="53"/>
      <c r="W20550" s="53"/>
      <c r="X20550" s="53"/>
      <c r="Y20550" s="55"/>
    </row>
    <row r="20551" spans="21:25" x14ac:dyDescent="0.2">
      <c r="U20551" s="55"/>
      <c r="V20551" s="53"/>
      <c r="W20551" s="53"/>
      <c r="X20551" s="53"/>
      <c r="Y20551" s="55"/>
    </row>
    <row r="20552" spans="21:25" x14ac:dyDescent="0.2">
      <c r="U20552" s="55"/>
      <c r="V20552" s="53"/>
      <c r="W20552" s="53"/>
      <c r="X20552" s="53"/>
      <c r="Y20552" s="55"/>
    </row>
    <row r="20553" spans="21:25" x14ac:dyDescent="0.2">
      <c r="U20553" s="55"/>
      <c r="V20553" s="53"/>
      <c r="W20553" s="53"/>
      <c r="X20553" s="53"/>
      <c r="Y20553" s="55"/>
    </row>
    <row r="20554" spans="21:25" x14ac:dyDescent="0.2">
      <c r="U20554" s="55"/>
      <c r="V20554" s="53"/>
      <c r="W20554" s="53"/>
      <c r="X20554" s="53"/>
      <c r="Y20554" s="55"/>
    </row>
    <row r="20555" spans="21:25" x14ac:dyDescent="0.2">
      <c r="U20555" s="55"/>
      <c r="V20555" s="53"/>
      <c r="W20555" s="53"/>
      <c r="X20555" s="53"/>
      <c r="Y20555" s="55"/>
    </row>
    <row r="20556" spans="21:25" x14ac:dyDescent="0.2">
      <c r="U20556" s="55"/>
      <c r="V20556" s="53"/>
      <c r="W20556" s="53"/>
      <c r="X20556" s="53"/>
      <c r="Y20556" s="55"/>
    </row>
    <row r="20557" spans="21:25" x14ac:dyDescent="0.2">
      <c r="U20557" s="55"/>
      <c r="V20557" s="53"/>
      <c r="W20557" s="53"/>
      <c r="X20557" s="53"/>
      <c r="Y20557" s="55"/>
    </row>
    <row r="20558" spans="21:25" x14ac:dyDescent="0.2">
      <c r="U20558" s="55"/>
      <c r="V20558" s="53"/>
      <c r="W20558" s="53"/>
      <c r="X20558" s="53"/>
      <c r="Y20558" s="55"/>
    </row>
    <row r="20559" spans="21:25" x14ac:dyDescent="0.2">
      <c r="U20559" s="55"/>
      <c r="V20559" s="53"/>
      <c r="W20559" s="53"/>
      <c r="X20559" s="53"/>
      <c r="Y20559" s="55"/>
    </row>
    <row r="20560" spans="21:25" x14ac:dyDescent="0.2">
      <c r="U20560" s="55"/>
      <c r="V20560" s="53"/>
      <c r="W20560" s="53"/>
      <c r="X20560" s="53"/>
      <c r="Y20560" s="55"/>
    </row>
    <row r="20561" spans="21:25" x14ac:dyDescent="0.2">
      <c r="U20561" s="55"/>
      <c r="V20561" s="53"/>
      <c r="W20561" s="53"/>
      <c r="X20561" s="53"/>
      <c r="Y20561" s="55"/>
    </row>
    <row r="20562" spans="21:25" x14ac:dyDescent="0.2">
      <c r="U20562" s="55"/>
      <c r="V20562" s="53"/>
      <c r="W20562" s="53"/>
      <c r="X20562" s="53"/>
      <c r="Y20562" s="55"/>
    </row>
    <row r="20563" spans="21:25" x14ac:dyDescent="0.2">
      <c r="U20563" s="55"/>
      <c r="V20563" s="53"/>
      <c r="W20563" s="53"/>
      <c r="X20563" s="53"/>
      <c r="Y20563" s="55"/>
    </row>
    <row r="20564" spans="21:25" x14ac:dyDescent="0.2">
      <c r="U20564" s="55"/>
      <c r="V20564" s="53"/>
      <c r="W20564" s="53"/>
      <c r="X20564" s="53"/>
      <c r="Y20564" s="55"/>
    </row>
    <row r="20565" spans="21:25" x14ac:dyDescent="0.2">
      <c r="U20565" s="55"/>
      <c r="V20565" s="53"/>
      <c r="W20565" s="53"/>
      <c r="X20565" s="53"/>
      <c r="Y20565" s="55"/>
    </row>
    <row r="20566" spans="21:25" x14ac:dyDescent="0.2">
      <c r="U20566" s="55"/>
      <c r="V20566" s="53"/>
      <c r="W20566" s="53"/>
      <c r="X20566" s="53"/>
      <c r="Y20566" s="55"/>
    </row>
    <row r="20567" spans="21:25" x14ac:dyDescent="0.2">
      <c r="U20567" s="55"/>
      <c r="V20567" s="53"/>
      <c r="W20567" s="53"/>
      <c r="X20567" s="53"/>
      <c r="Y20567" s="55"/>
    </row>
    <row r="20568" spans="21:25" x14ac:dyDescent="0.2">
      <c r="U20568" s="55"/>
      <c r="V20568" s="53"/>
      <c r="W20568" s="53"/>
      <c r="X20568" s="53"/>
      <c r="Y20568" s="55"/>
    </row>
    <row r="20569" spans="21:25" x14ac:dyDescent="0.2">
      <c r="U20569" s="55"/>
      <c r="V20569" s="53"/>
      <c r="W20569" s="53"/>
      <c r="X20569" s="53"/>
      <c r="Y20569" s="55"/>
    </row>
    <row r="20570" spans="21:25" x14ac:dyDescent="0.2">
      <c r="U20570" s="55"/>
      <c r="V20570" s="53"/>
      <c r="W20570" s="53"/>
      <c r="X20570" s="53"/>
      <c r="Y20570" s="55"/>
    </row>
    <row r="20571" spans="21:25" x14ac:dyDescent="0.2">
      <c r="U20571" s="55"/>
      <c r="V20571" s="53"/>
      <c r="W20571" s="53"/>
      <c r="X20571" s="53"/>
      <c r="Y20571" s="55"/>
    </row>
    <row r="20572" spans="21:25" x14ac:dyDescent="0.2">
      <c r="U20572" s="55"/>
      <c r="V20572" s="53"/>
      <c r="W20572" s="53"/>
      <c r="X20572" s="53"/>
      <c r="Y20572" s="55"/>
    </row>
    <row r="20573" spans="21:25" x14ac:dyDescent="0.2">
      <c r="U20573" s="55"/>
      <c r="V20573" s="53"/>
      <c r="W20573" s="53"/>
      <c r="X20573" s="53"/>
      <c r="Y20573" s="55"/>
    </row>
    <row r="20574" spans="21:25" x14ac:dyDescent="0.2">
      <c r="U20574" s="55"/>
      <c r="V20574" s="53"/>
      <c r="W20574" s="53"/>
      <c r="X20574" s="53"/>
      <c r="Y20574" s="55"/>
    </row>
    <row r="20575" spans="21:25" x14ac:dyDescent="0.2">
      <c r="U20575" s="55"/>
      <c r="V20575" s="53"/>
      <c r="W20575" s="53"/>
      <c r="X20575" s="53"/>
      <c r="Y20575" s="55"/>
    </row>
    <row r="20576" spans="21:25" x14ac:dyDescent="0.2">
      <c r="U20576" s="55"/>
      <c r="V20576" s="53"/>
      <c r="W20576" s="53"/>
      <c r="X20576" s="53"/>
      <c r="Y20576" s="55"/>
    </row>
    <row r="20577" spans="21:25" x14ac:dyDescent="0.2">
      <c r="U20577" s="55"/>
      <c r="V20577" s="53"/>
      <c r="W20577" s="53"/>
      <c r="X20577" s="53"/>
      <c r="Y20577" s="55"/>
    </row>
    <row r="20578" spans="21:25" x14ac:dyDescent="0.2">
      <c r="U20578" s="55"/>
      <c r="V20578" s="53"/>
      <c r="W20578" s="53"/>
      <c r="X20578" s="53"/>
      <c r="Y20578" s="55"/>
    </row>
    <row r="20579" spans="21:25" x14ac:dyDescent="0.2">
      <c r="U20579" s="55"/>
      <c r="V20579" s="53"/>
      <c r="W20579" s="53"/>
      <c r="X20579" s="53"/>
      <c r="Y20579" s="55"/>
    </row>
    <row r="20580" spans="21:25" x14ac:dyDescent="0.2">
      <c r="U20580" s="55"/>
      <c r="V20580" s="53"/>
      <c r="W20580" s="53"/>
      <c r="X20580" s="53"/>
      <c r="Y20580" s="55"/>
    </row>
    <row r="20581" spans="21:25" x14ac:dyDescent="0.2">
      <c r="U20581" s="55"/>
      <c r="V20581" s="53"/>
      <c r="W20581" s="53"/>
      <c r="X20581" s="53"/>
      <c r="Y20581" s="55"/>
    </row>
    <row r="20582" spans="21:25" x14ac:dyDescent="0.2">
      <c r="U20582" s="55"/>
      <c r="V20582" s="53"/>
      <c r="W20582" s="53"/>
      <c r="X20582" s="53"/>
      <c r="Y20582" s="55"/>
    </row>
    <row r="20583" spans="21:25" x14ac:dyDescent="0.2">
      <c r="U20583" s="55"/>
      <c r="V20583" s="53"/>
      <c r="W20583" s="53"/>
      <c r="X20583" s="53"/>
      <c r="Y20583" s="55"/>
    </row>
    <row r="20584" spans="21:25" x14ac:dyDescent="0.2">
      <c r="U20584" s="55"/>
      <c r="V20584" s="53"/>
      <c r="W20584" s="53"/>
      <c r="X20584" s="53"/>
      <c r="Y20584" s="55"/>
    </row>
    <row r="20585" spans="21:25" x14ac:dyDescent="0.2">
      <c r="U20585" s="55"/>
      <c r="V20585" s="53"/>
      <c r="W20585" s="53"/>
      <c r="X20585" s="53"/>
      <c r="Y20585" s="55"/>
    </row>
    <row r="20586" spans="21:25" x14ac:dyDescent="0.2">
      <c r="U20586" s="55"/>
      <c r="V20586" s="53"/>
      <c r="W20586" s="53"/>
      <c r="X20586" s="53"/>
      <c r="Y20586" s="55"/>
    </row>
    <row r="20587" spans="21:25" x14ac:dyDescent="0.2">
      <c r="U20587" s="55"/>
      <c r="V20587" s="53"/>
      <c r="W20587" s="53"/>
      <c r="X20587" s="53"/>
      <c r="Y20587" s="55"/>
    </row>
    <row r="20588" spans="21:25" x14ac:dyDescent="0.2">
      <c r="U20588" s="55"/>
      <c r="V20588" s="53"/>
      <c r="W20588" s="53"/>
      <c r="X20588" s="53"/>
      <c r="Y20588" s="55"/>
    </row>
    <row r="20589" spans="21:25" x14ac:dyDescent="0.2">
      <c r="U20589" s="55"/>
      <c r="V20589" s="53"/>
      <c r="W20589" s="53"/>
      <c r="X20589" s="53"/>
      <c r="Y20589" s="55"/>
    </row>
    <row r="20590" spans="21:25" x14ac:dyDescent="0.2">
      <c r="U20590" s="55"/>
      <c r="V20590" s="53"/>
      <c r="W20590" s="53"/>
      <c r="X20590" s="53"/>
      <c r="Y20590" s="55"/>
    </row>
    <row r="20591" spans="21:25" x14ac:dyDescent="0.2">
      <c r="U20591" s="55"/>
      <c r="V20591" s="53"/>
      <c r="W20591" s="53"/>
      <c r="X20591" s="53"/>
      <c r="Y20591" s="55"/>
    </row>
    <row r="20592" spans="21:25" x14ac:dyDescent="0.2">
      <c r="U20592" s="55"/>
      <c r="V20592" s="53"/>
      <c r="W20592" s="53"/>
      <c r="X20592" s="53"/>
      <c r="Y20592" s="55"/>
    </row>
    <row r="20593" spans="21:25" x14ac:dyDescent="0.2">
      <c r="U20593" s="55"/>
      <c r="V20593" s="53"/>
      <c r="W20593" s="53"/>
      <c r="X20593" s="53"/>
      <c r="Y20593" s="55"/>
    </row>
    <row r="20594" spans="21:25" x14ac:dyDescent="0.2">
      <c r="U20594" s="55"/>
      <c r="V20594" s="53"/>
      <c r="W20594" s="53"/>
      <c r="X20594" s="53"/>
      <c r="Y20594" s="55"/>
    </row>
    <row r="20595" spans="21:25" x14ac:dyDescent="0.2">
      <c r="U20595" s="55"/>
      <c r="V20595" s="53"/>
      <c r="W20595" s="53"/>
      <c r="X20595" s="53"/>
      <c r="Y20595" s="55"/>
    </row>
    <row r="20596" spans="21:25" x14ac:dyDescent="0.2">
      <c r="U20596" s="55"/>
      <c r="V20596" s="53"/>
      <c r="W20596" s="53"/>
      <c r="X20596" s="53"/>
      <c r="Y20596" s="55"/>
    </row>
    <row r="20597" spans="21:25" x14ac:dyDescent="0.2">
      <c r="U20597" s="55"/>
      <c r="V20597" s="53"/>
      <c r="W20597" s="53"/>
      <c r="X20597" s="53"/>
      <c r="Y20597" s="55"/>
    </row>
    <row r="20598" spans="21:25" x14ac:dyDescent="0.2">
      <c r="U20598" s="55"/>
      <c r="V20598" s="53"/>
      <c r="W20598" s="53"/>
      <c r="X20598" s="53"/>
      <c r="Y20598" s="55"/>
    </row>
    <row r="20599" spans="21:25" x14ac:dyDescent="0.2">
      <c r="U20599" s="55"/>
      <c r="V20599" s="53"/>
      <c r="W20599" s="53"/>
      <c r="X20599" s="53"/>
      <c r="Y20599" s="55"/>
    </row>
    <row r="20600" spans="21:25" x14ac:dyDescent="0.2">
      <c r="U20600" s="55"/>
      <c r="V20600" s="53"/>
      <c r="W20600" s="53"/>
      <c r="X20600" s="53"/>
      <c r="Y20600" s="55"/>
    </row>
    <row r="20601" spans="21:25" x14ac:dyDescent="0.2">
      <c r="U20601" s="55"/>
      <c r="V20601" s="53"/>
      <c r="W20601" s="53"/>
      <c r="X20601" s="53"/>
      <c r="Y20601" s="55"/>
    </row>
    <row r="20602" spans="21:25" x14ac:dyDescent="0.2">
      <c r="U20602" s="55"/>
      <c r="V20602" s="53"/>
      <c r="W20602" s="53"/>
      <c r="X20602" s="53"/>
      <c r="Y20602" s="55"/>
    </row>
    <row r="20603" spans="21:25" x14ac:dyDescent="0.2">
      <c r="U20603" s="55"/>
      <c r="V20603" s="53"/>
      <c r="W20603" s="53"/>
      <c r="X20603" s="53"/>
      <c r="Y20603" s="55"/>
    </row>
    <row r="20604" spans="21:25" x14ac:dyDescent="0.2">
      <c r="U20604" s="55"/>
      <c r="V20604" s="53"/>
      <c r="W20604" s="53"/>
      <c r="X20604" s="53"/>
      <c r="Y20604" s="55"/>
    </row>
    <row r="20605" spans="21:25" x14ac:dyDescent="0.2">
      <c r="U20605" s="55"/>
      <c r="V20605" s="53"/>
      <c r="W20605" s="53"/>
      <c r="X20605" s="53"/>
      <c r="Y20605" s="55"/>
    </row>
    <row r="20606" spans="21:25" x14ac:dyDescent="0.2">
      <c r="U20606" s="55"/>
      <c r="V20606" s="53"/>
      <c r="W20606" s="53"/>
      <c r="X20606" s="53"/>
      <c r="Y20606" s="55"/>
    </row>
    <row r="20607" spans="21:25" x14ac:dyDescent="0.2">
      <c r="U20607" s="55"/>
      <c r="V20607" s="53"/>
      <c r="W20607" s="53"/>
      <c r="X20607" s="53"/>
      <c r="Y20607" s="55"/>
    </row>
    <row r="20608" spans="21:25" x14ac:dyDescent="0.2">
      <c r="U20608" s="55"/>
      <c r="V20608" s="53"/>
      <c r="W20608" s="53"/>
      <c r="X20608" s="53"/>
      <c r="Y20608" s="55"/>
    </row>
    <row r="20609" spans="21:25" x14ac:dyDescent="0.2">
      <c r="U20609" s="55"/>
      <c r="V20609" s="53"/>
      <c r="W20609" s="53"/>
      <c r="X20609" s="53"/>
      <c r="Y20609" s="55"/>
    </row>
    <row r="20610" spans="21:25" x14ac:dyDescent="0.2">
      <c r="U20610" s="55"/>
      <c r="V20610" s="53"/>
      <c r="W20610" s="53"/>
      <c r="X20610" s="53"/>
      <c r="Y20610" s="55"/>
    </row>
    <row r="20611" spans="21:25" x14ac:dyDescent="0.2">
      <c r="U20611" s="55"/>
      <c r="V20611" s="53"/>
      <c r="W20611" s="53"/>
      <c r="X20611" s="53"/>
      <c r="Y20611" s="55"/>
    </row>
    <row r="20612" spans="21:25" x14ac:dyDescent="0.2">
      <c r="U20612" s="55"/>
      <c r="V20612" s="53"/>
      <c r="W20612" s="53"/>
      <c r="X20612" s="53"/>
      <c r="Y20612" s="55"/>
    </row>
    <row r="20613" spans="21:25" x14ac:dyDescent="0.2">
      <c r="U20613" s="55"/>
      <c r="V20613" s="53"/>
      <c r="W20613" s="53"/>
      <c r="X20613" s="53"/>
      <c r="Y20613" s="55"/>
    </row>
    <row r="20614" spans="21:25" x14ac:dyDescent="0.2">
      <c r="U20614" s="55"/>
      <c r="V20614" s="53"/>
      <c r="W20614" s="53"/>
      <c r="X20614" s="53"/>
      <c r="Y20614" s="55"/>
    </row>
    <row r="20615" spans="21:25" x14ac:dyDescent="0.2">
      <c r="U20615" s="55"/>
      <c r="V20615" s="53"/>
      <c r="W20615" s="53"/>
      <c r="X20615" s="53"/>
      <c r="Y20615" s="55"/>
    </row>
    <row r="20616" spans="21:25" x14ac:dyDescent="0.2">
      <c r="U20616" s="55"/>
      <c r="V20616" s="53"/>
      <c r="W20616" s="53"/>
      <c r="X20616" s="53"/>
      <c r="Y20616" s="55"/>
    </row>
    <row r="20617" spans="21:25" x14ac:dyDescent="0.2">
      <c r="U20617" s="55"/>
      <c r="V20617" s="53"/>
      <c r="W20617" s="53"/>
      <c r="X20617" s="53"/>
      <c r="Y20617" s="55"/>
    </row>
    <row r="20618" spans="21:25" x14ac:dyDescent="0.2">
      <c r="U20618" s="55"/>
      <c r="V20618" s="53"/>
      <c r="W20618" s="53"/>
      <c r="X20618" s="53"/>
      <c r="Y20618" s="55"/>
    </row>
    <row r="20619" spans="21:25" x14ac:dyDescent="0.2">
      <c r="U20619" s="55"/>
      <c r="V20619" s="53"/>
      <c r="W20619" s="53"/>
      <c r="X20619" s="53"/>
      <c r="Y20619" s="55"/>
    </row>
    <row r="20620" spans="21:25" x14ac:dyDescent="0.2">
      <c r="U20620" s="55"/>
      <c r="V20620" s="53"/>
      <c r="W20620" s="53"/>
      <c r="X20620" s="53"/>
      <c r="Y20620" s="55"/>
    </row>
    <row r="20621" spans="21:25" x14ac:dyDescent="0.2">
      <c r="U20621" s="55"/>
      <c r="V20621" s="53"/>
      <c r="W20621" s="53"/>
      <c r="X20621" s="53"/>
      <c r="Y20621" s="55"/>
    </row>
    <row r="20622" spans="21:25" x14ac:dyDescent="0.2">
      <c r="U20622" s="55"/>
      <c r="V20622" s="53"/>
      <c r="W20622" s="53"/>
      <c r="X20622" s="53"/>
      <c r="Y20622" s="55"/>
    </row>
    <row r="20623" spans="21:25" x14ac:dyDescent="0.2">
      <c r="U20623" s="55"/>
      <c r="V20623" s="53"/>
      <c r="W20623" s="53"/>
      <c r="X20623" s="53"/>
      <c r="Y20623" s="55"/>
    </row>
    <row r="20624" spans="21:25" x14ac:dyDescent="0.2">
      <c r="U20624" s="55"/>
      <c r="V20624" s="53"/>
      <c r="W20624" s="53"/>
      <c r="X20624" s="53"/>
      <c r="Y20624" s="55"/>
    </row>
    <row r="20625" spans="21:25" x14ac:dyDescent="0.2">
      <c r="U20625" s="55"/>
      <c r="V20625" s="53"/>
      <c r="W20625" s="53"/>
      <c r="X20625" s="53"/>
      <c r="Y20625" s="55"/>
    </row>
    <row r="20626" spans="21:25" x14ac:dyDescent="0.2">
      <c r="U20626" s="55"/>
      <c r="V20626" s="53"/>
      <c r="W20626" s="53"/>
      <c r="X20626" s="53"/>
      <c r="Y20626" s="55"/>
    </row>
    <row r="20627" spans="21:25" x14ac:dyDescent="0.2">
      <c r="U20627" s="55"/>
      <c r="V20627" s="53"/>
      <c r="W20627" s="53"/>
      <c r="X20627" s="53"/>
      <c r="Y20627" s="55"/>
    </row>
    <row r="20628" spans="21:25" x14ac:dyDescent="0.2">
      <c r="U20628" s="55"/>
      <c r="V20628" s="53"/>
      <c r="W20628" s="53"/>
      <c r="X20628" s="53"/>
      <c r="Y20628" s="55"/>
    </row>
    <row r="20629" spans="21:25" x14ac:dyDescent="0.2">
      <c r="U20629" s="55"/>
      <c r="V20629" s="53"/>
      <c r="W20629" s="53"/>
      <c r="X20629" s="53"/>
      <c r="Y20629" s="55"/>
    </row>
    <row r="20630" spans="21:25" x14ac:dyDescent="0.2">
      <c r="U20630" s="55"/>
      <c r="V20630" s="53"/>
      <c r="W20630" s="53"/>
      <c r="X20630" s="53"/>
      <c r="Y20630" s="55"/>
    </row>
    <row r="20631" spans="21:25" x14ac:dyDescent="0.2">
      <c r="U20631" s="55"/>
      <c r="V20631" s="53"/>
      <c r="W20631" s="53"/>
      <c r="X20631" s="53"/>
      <c r="Y20631" s="55"/>
    </row>
    <row r="20632" spans="21:25" x14ac:dyDescent="0.2">
      <c r="U20632" s="55"/>
      <c r="V20632" s="53"/>
      <c r="W20632" s="53"/>
      <c r="X20632" s="53"/>
      <c r="Y20632" s="55"/>
    </row>
    <row r="20633" spans="21:25" x14ac:dyDescent="0.2">
      <c r="U20633" s="55"/>
      <c r="V20633" s="53"/>
      <c r="W20633" s="53"/>
      <c r="X20633" s="53"/>
      <c r="Y20633" s="55"/>
    </row>
    <row r="20634" spans="21:25" x14ac:dyDescent="0.2">
      <c r="U20634" s="55"/>
      <c r="V20634" s="53"/>
      <c r="W20634" s="53"/>
      <c r="X20634" s="53"/>
      <c r="Y20634" s="55"/>
    </row>
    <row r="20635" spans="21:25" x14ac:dyDescent="0.2">
      <c r="U20635" s="55"/>
      <c r="V20635" s="53"/>
      <c r="W20635" s="53"/>
      <c r="X20635" s="53"/>
      <c r="Y20635" s="55"/>
    </row>
    <row r="20636" spans="21:25" x14ac:dyDescent="0.2">
      <c r="U20636" s="55"/>
      <c r="V20636" s="53"/>
      <c r="W20636" s="53"/>
      <c r="X20636" s="53"/>
      <c r="Y20636" s="55"/>
    </row>
    <row r="20637" spans="21:25" x14ac:dyDescent="0.2">
      <c r="U20637" s="55"/>
      <c r="V20637" s="53"/>
      <c r="W20637" s="53"/>
      <c r="X20637" s="53"/>
      <c r="Y20637" s="55"/>
    </row>
    <row r="20638" spans="21:25" x14ac:dyDescent="0.2">
      <c r="U20638" s="55"/>
      <c r="V20638" s="53"/>
      <c r="W20638" s="53"/>
      <c r="X20638" s="53"/>
      <c r="Y20638" s="55"/>
    </row>
    <row r="20639" spans="21:25" x14ac:dyDescent="0.2">
      <c r="U20639" s="55"/>
      <c r="V20639" s="53"/>
      <c r="W20639" s="53"/>
      <c r="X20639" s="53"/>
      <c r="Y20639" s="55"/>
    </row>
    <row r="20640" spans="21:25" x14ac:dyDescent="0.2">
      <c r="U20640" s="55"/>
      <c r="V20640" s="53"/>
      <c r="W20640" s="53"/>
      <c r="X20640" s="53"/>
      <c r="Y20640" s="55"/>
    </row>
    <row r="20641" spans="21:25" x14ac:dyDescent="0.2">
      <c r="U20641" s="55"/>
      <c r="V20641" s="53"/>
      <c r="W20641" s="53"/>
      <c r="X20641" s="53"/>
      <c r="Y20641" s="55"/>
    </row>
    <row r="20642" spans="21:25" x14ac:dyDescent="0.2">
      <c r="U20642" s="55"/>
      <c r="V20642" s="53"/>
      <c r="W20642" s="53"/>
      <c r="X20642" s="53"/>
      <c r="Y20642" s="55"/>
    </row>
    <row r="20643" spans="21:25" x14ac:dyDescent="0.2">
      <c r="U20643" s="55"/>
      <c r="V20643" s="53"/>
      <c r="W20643" s="53"/>
      <c r="X20643" s="53"/>
      <c r="Y20643" s="55"/>
    </row>
    <row r="20644" spans="21:25" x14ac:dyDescent="0.2">
      <c r="U20644" s="55"/>
      <c r="V20644" s="53"/>
      <c r="W20644" s="53"/>
      <c r="X20644" s="53"/>
      <c r="Y20644" s="55"/>
    </row>
    <row r="20645" spans="21:25" x14ac:dyDescent="0.2">
      <c r="U20645" s="55"/>
      <c r="V20645" s="53"/>
      <c r="W20645" s="53"/>
      <c r="X20645" s="53"/>
      <c r="Y20645" s="55"/>
    </row>
    <row r="20646" spans="21:25" x14ac:dyDescent="0.2">
      <c r="U20646" s="55"/>
      <c r="V20646" s="53"/>
      <c r="W20646" s="53"/>
      <c r="X20646" s="53"/>
      <c r="Y20646" s="55"/>
    </row>
    <row r="20647" spans="21:25" x14ac:dyDescent="0.2">
      <c r="U20647" s="55"/>
      <c r="V20647" s="53"/>
      <c r="W20647" s="53"/>
      <c r="X20647" s="53"/>
      <c r="Y20647" s="55"/>
    </row>
    <row r="20648" spans="21:25" x14ac:dyDescent="0.2">
      <c r="U20648" s="55"/>
      <c r="V20648" s="53"/>
      <c r="W20648" s="53"/>
      <c r="X20648" s="53"/>
      <c r="Y20648" s="55"/>
    </row>
    <row r="20649" spans="21:25" x14ac:dyDescent="0.2">
      <c r="U20649" s="55"/>
      <c r="V20649" s="53"/>
      <c r="W20649" s="53"/>
      <c r="X20649" s="53"/>
      <c r="Y20649" s="55"/>
    </row>
    <row r="20650" spans="21:25" x14ac:dyDescent="0.2">
      <c r="U20650" s="55"/>
      <c r="V20650" s="53"/>
      <c r="W20650" s="53"/>
      <c r="X20650" s="53"/>
      <c r="Y20650" s="55"/>
    </row>
    <row r="20651" spans="21:25" x14ac:dyDescent="0.2">
      <c r="U20651" s="55"/>
      <c r="V20651" s="53"/>
      <c r="W20651" s="53"/>
      <c r="X20651" s="53"/>
      <c r="Y20651" s="55"/>
    </row>
    <row r="20652" spans="21:25" x14ac:dyDescent="0.2">
      <c r="U20652" s="55"/>
      <c r="V20652" s="53"/>
      <c r="W20652" s="53"/>
      <c r="X20652" s="53"/>
      <c r="Y20652" s="55"/>
    </row>
    <row r="20653" spans="21:25" x14ac:dyDescent="0.2">
      <c r="U20653" s="55"/>
      <c r="V20653" s="53"/>
      <c r="W20653" s="53"/>
      <c r="X20653" s="53"/>
      <c r="Y20653" s="55"/>
    </row>
    <row r="20654" spans="21:25" x14ac:dyDescent="0.2">
      <c r="U20654" s="55"/>
      <c r="V20654" s="53"/>
      <c r="W20654" s="53"/>
      <c r="X20654" s="53"/>
      <c r="Y20654" s="55"/>
    </row>
    <row r="20655" spans="21:25" x14ac:dyDescent="0.2">
      <c r="U20655" s="55"/>
      <c r="V20655" s="53"/>
      <c r="W20655" s="53"/>
      <c r="X20655" s="53"/>
      <c r="Y20655" s="55"/>
    </row>
    <row r="20656" spans="21:25" x14ac:dyDescent="0.2">
      <c r="U20656" s="55"/>
      <c r="V20656" s="53"/>
      <c r="W20656" s="53"/>
      <c r="X20656" s="53"/>
      <c r="Y20656" s="55"/>
    </row>
    <row r="20657" spans="21:25" x14ac:dyDescent="0.2">
      <c r="U20657" s="55"/>
      <c r="V20657" s="53"/>
      <c r="W20657" s="53"/>
      <c r="X20657" s="53"/>
      <c r="Y20657" s="55"/>
    </row>
    <row r="20658" spans="21:25" x14ac:dyDescent="0.2">
      <c r="U20658" s="55"/>
      <c r="V20658" s="53"/>
      <c r="W20658" s="53"/>
      <c r="X20658" s="53"/>
      <c r="Y20658" s="55"/>
    </row>
    <row r="20659" spans="21:25" x14ac:dyDescent="0.2">
      <c r="U20659" s="55"/>
      <c r="V20659" s="53"/>
      <c r="W20659" s="53"/>
      <c r="X20659" s="53"/>
      <c r="Y20659" s="55"/>
    </row>
    <row r="20660" spans="21:25" x14ac:dyDescent="0.2">
      <c r="U20660" s="55"/>
      <c r="V20660" s="53"/>
      <c r="W20660" s="53"/>
      <c r="X20660" s="53"/>
      <c r="Y20660" s="55"/>
    </row>
    <row r="20661" spans="21:25" x14ac:dyDescent="0.2">
      <c r="U20661" s="55"/>
      <c r="V20661" s="53"/>
      <c r="W20661" s="53"/>
      <c r="X20661" s="53"/>
      <c r="Y20661" s="55"/>
    </row>
    <row r="20662" spans="21:25" x14ac:dyDescent="0.2">
      <c r="U20662" s="55"/>
      <c r="V20662" s="53"/>
      <c r="W20662" s="53"/>
      <c r="X20662" s="53"/>
      <c r="Y20662" s="55"/>
    </row>
    <row r="20663" spans="21:25" x14ac:dyDescent="0.2">
      <c r="U20663" s="55"/>
      <c r="V20663" s="53"/>
      <c r="W20663" s="53"/>
      <c r="X20663" s="53"/>
      <c r="Y20663" s="55"/>
    </row>
    <row r="20664" spans="21:25" x14ac:dyDescent="0.2">
      <c r="U20664" s="55"/>
      <c r="V20664" s="53"/>
      <c r="W20664" s="53"/>
      <c r="X20664" s="53"/>
      <c r="Y20664" s="55"/>
    </row>
    <row r="20665" spans="21:25" x14ac:dyDescent="0.2">
      <c r="U20665" s="55"/>
      <c r="V20665" s="53"/>
      <c r="W20665" s="53"/>
      <c r="X20665" s="53"/>
      <c r="Y20665" s="55"/>
    </row>
    <row r="20666" spans="21:25" x14ac:dyDescent="0.2">
      <c r="U20666" s="55"/>
      <c r="V20666" s="53"/>
      <c r="W20666" s="53"/>
      <c r="X20666" s="53"/>
      <c r="Y20666" s="55"/>
    </row>
    <row r="20667" spans="21:25" x14ac:dyDescent="0.2">
      <c r="U20667" s="55"/>
      <c r="V20667" s="53"/>
      <c r="W20667" s="53"/>
      <c r="X20667" s="53"/>
      <c r="Y20667" s="55"/>
    </row>
    <row r="20668" spans="21:25" x14ac:dyDescent="0.2">
      <c r="U20668" s="55"/>
      <c r="V20668" s="53"/>
      <c r="W20668" s="53"/>
      <c r="X20668" s="53"/>
      <c r="Y20668" s="55"/>
    </row>
    <row r="20669" spans="21:25" x14ac:dyDescent="0.2">
      <c r="U20669" s="55"/>
      <c r="V20669" s="53"/>
      <c r="W20669" s="53"/>
      <c r="X20669" s="53"/>
      <c r="Y20669" s="55"/>
    </row>
    <row r="20670" spans="21:25" x14ac:dyDescent="0.2">
      <c r="U20670" s="55"/>
      <c r="V20670" s="53"/>
      <c r="W20670" s="53"/>
      <c r="X20670" s="53"/>
      <c r="Y20670" s="55"/>
    </row>
    <row r="20671" spans="21:25" x14ac:dyDescent="0.2">
      <c r="U20671" s="55"/>
      <c r="V20671" s="53"/>
      <c r="W20671" s="53"/>
      <c r="X20671" s="53"/>
      <c r="Y20671" s="55"/>
    </row>
    <row r="20672" spans="21:25" x14ac:dyDescent="0.2">
      <c r="U20672" s="55"/>
      <c r="V20672" s="53"/>
      <c r="W20672" s="53"/>
      <c r="X20672" s="53"/>
      <c r="Y20672" s="55"/>
    </row>
    <row r="20673" spans="21:25" x14ac:dyDescent="0.2">
      <c r="U20673" s="55"/>
      <c r="V20673" s="53"/>
      <c r="W20673" s="53"/>
      <c r="X20673" s="53"/>
      <c r="Y20673" s="55"/>
    </row>
    <row r="20674" spans="21:25" x14ac:dyDescent="0.2">
      <c r="U20674" s="55"/>
      <c r="V20674" s="53"/>
      <c r="W20674" s="53"/>
      <c r="X20674" s="53"/>
      <c r="Y20674" s="55"/>
    </row>
    <row r="20675" spans="21:25" x14ac:dyDescent="0.2">
      <c r="U20675" s="55"/>
      <c r="V20675" s="53"/>
      <c r="W20675" s="53"/>
      <c r="X20675" s="53"/>
      <c r="Y20675" s="55"/>
    </row>
    <row r="20676" spans="21:25" x14ac:dyDescent="0.2">
      <c r="U20676" s="55"/>
      <c r="V20676" s="53"/>
      <c r="W20676" s="53"/>
      <c r="X20676" s="53"/>
      <c r="Y20676" s="55"/>
    </row>
    <row r="20677" spans="21:25" x14ac:dyDescent="0.2">
      <c r="U20677" s="55"/>
      <c r="V20677" s="53"/>
      <c r="W20677" s="53"/>
      <c r="X20677" s="53"/>
      <c r="Y20677" s="55"/>
    </row>
    <row r="20678" spans="21:25" x14ac:dyDescent="0.2">
      <c r="U20678" s="55"/>
      <c r="V20678" s="53"/>
      <c r="W20678" s="53"/>
      <c r="X20678" s="53"/>
      <c r="Y20678" s="55"/>
    </row>
    <row r="20679" spans="21:25" x14ac:dyDescent="0.2">
      <c r="U20679" s="55"/>
      <c r="V20679" s="53"/>
      <c r="W20679" s="53"/>
      <c r="X20679" s="53"/>
      <c r="Y20679" s="55"/>
    </row>
    <row r="20680" spans="21:25" x14ac:dyDescent="0.2">
      <c r="U20680" s="55"/>
      <c r="V20680" s="53"/>
      <c r="W20680" s="53"/>
      <c r="X20680" s="53"/>
      <c r="Y20680" s="55"/>
    </row>
    <row r="20681" spans="21:25" x14ac:dyDescent="0.2">
      <c r="U20681" s="55"/>
      <c r="V20681" s="53"/>
      <c r="W20681" s="53"/>
      <c r="X20681" s="53"/>
      <c r="Y20681" s="55"/>
    </row>
    <row r="20682" spans="21:25" x14ac:dyDescent="0.2">
      <c r="U20682" s="55"/>
      <c r="V20682" s="53"/>
      <c r="W20682" s="53"/>
      <c r="X20682" s="53"/>
      <c r="Y20682" s="55"/>
    </row>
    <row r="20683" spans="21:25" x14ac:dyDescent="0.2">
      <c r="U20683" s="55"/>
      <c r="V20683" s="53"/>
      <c r="W20683" s="53"/>
      <c r="X20683" s="53"/>
      <c r="Y20683" s="55"/>
    </row>
    <row r="20684" spans="21:25" x14ac:dyDescent="0.2">
      <c r="U20684" s="55"/>
      <c r="V20684" s="53"/>
      <c r="W20684" s="53"/>
      <c r="X20684" s="53"/>
      <c r="Y20684" s="55"/>
    </row>
    <row r="20685" spans="21:25" x14ac:dyDescent="0.2">
      <c r="U20685" s="55"/>
      <c r="V20685" s="53"/>
      <c r="W20685" s="53"/>
      <c r="X20685" s="53"/>
      <c r="Y20685" s="55"/>
    </row>
    <row r="20686" spans="21:25" x14ac:dyDescent="0.2">
      <c r="U20686" s="55"/>
      <c r="V20686" s="53"/>
      <c r="W20686" s="53"/>
      <c r="X20686" s="53"/>
      <c r="Y20686" s="55"/>
    </row>
    <row r="20687" spans="21:25" x14ac:dyDescent="0.2">
      <c r="U20687" s="55"/>
      <c r="V20687" s="53"/>
      <c r="W20687" s="53"/>
      <c r="X20687" s="53"/>
      <c r="Y20687" s="55"/>
    </row>
    <row r="20688" spans="21:25" x14ac:dyDescent="0.2">
      <c r="U20688" s="55"/>
      <c r="V20688" s="53"/>
      <c r="W20688" s="53"/>
      <c r="X20688" s="53"/>
      <c r="Y20688" s="55"/>
    </row>
    <row r="20689" spans="21:25" x14ac:dyDescent="0.2">
      <c r="U20689" s="55"/>
      <c r="V20689" s="53"/>
      <c r="W20689" s="53"/>
      <c r="X20689" s="53"/>
      <c r="Y20689" s="55"/>
    </row>
    <row r="20690" spans="21:25" x14ac:dyDescent="0.2">
      <c r="U20690" s="55"/>
      <c r="V20690" s="53"/>
      <c r="W20690" s="53"/>
      <c r="X20690" s="53"/>
      <c r="Y20690" s="55"/>
    </row>
    <row r="20691" spans="21:25" x14ac:dyDescent="0.2">
      <c r="U20691" s="55"/>
      <c r="V20691" s="53"/>
      <c r="W20691" s="53"/>
      <c r="X20691" s="53"/>
      <c r="Y20691" s="55"/>
    </row>
    <row r="20692" spans="21:25" x14ac:dyDescent="0.2">
      <c r="U20692" s="55"/>
      <c r="V20692" s="53"/>
      <c r="W20692" s="53"/>
      <c r="X20692" s="53"/>
      <c r="Y20692" s="55"/>
    </row>
    <row r="20693" spans="21:25" x14ac:dyDescent="0.2">
      <c r="U20693" s="55"/>
      <c r="V20693" s="53"/>
      <c r="W20693" s="53"/>
      <c r="X20693" s="53"/>
      <c r="Y20693" s="55"/>
    </row>
    <row r="20694" spans="21:25" x14ac:dyDescent="0.2">
      <c r="U20694" s="55"/>
      <c r="V20694" s="53"/>
      <c r="W20694" s="53"/>
      <c r="X20694" s="53"/>
      <c r="Y20694" s="55"/>
    </row>
    <row r="20695" spans="21:25" x14ac:dyDescent="0.2">
      <c r="U20695" s="55"/>
      <c r="V20695" s="53"/>
      <c r="W20695" s="53"/>
      <c r="X20695" s="53"/>
      <c r="Y20695" s="55"/>
    </row>
    <row r="20696" spans="21:25" x14ac:dyDescent="0.2">
      <c r="U20696" s="55"/>
      <c r="V20696" s="53"/>
      <c r="W20696" s="53"/>
      <c r="X20696" s="53"/>
      <c r="Y20696" s="55"/>
    </row>
    <row r="20697" spans="21:25" x14ac:dyDescent="0.2">
      <c r="U20697" s="55"/>
      <c r="V20697" s="53"/>
      <c r="W20697" s="53"/>
      <c r="X20697" s="53"/>
      <c r="Y20697" s="55"/>
    </row>
    <row r="20698" spans="21:25" x14ac:dyDescent="0.2">
      <c r="U20698" s="55"/>
      <c r="V20698" s="53"/>
      <c r="W20698" s="53"/>
      <c r="X20698" s="53"/>
      <c r="Y20698" s="55"/>
    </row>
    <row r="20699" spans="21:25" x14ac:dyDescent="0.2">
      <c r="U20699" s="55"/>
      <c r="V20699" s="53"/>
      <c r="W20699" s="53"/>
      <c r="X20699" s="53"/>
      <c r="Y20699" s="55"/>
    </row>
    <row r="20700" spans="21:25" x14ac:dyDescent="0.2">
      <c r="U20700" s="55"/>
      <c r="V20700" s="53"/>
      <c r="W20700" s="53"/>
      <c r="X20700" s="53"/>
      <c r="Y20700" s="55"/>
    </row>
    <row r="20701" spans="21:25" x14ac:dyDescent="0.2">
      <c r="U20701" s="55"/>
      <c r="V20701" s="53"/>
      <c r="W20701" s="53"/>
      <c r="X20701" s="53"/>
      <c r="Y20701" s="55"/>
    </row>
    <row r="20702" spans="21:25" x14ac:dyDescent="0.2">
      <c r="U20702" s="55"/>
      <c r="V20702" s="53"/>
      <c r="W20702" s="53"/>
      <c r="X20702" s="53"/>
      <c r="Y20702" s="55"/>
    </row>
    <row r="20703" spans="21:25" x14ac:dyDescent="0.2">
      <c r="U20703" s="55"/>
      <c r="V20703" s="53"/>
      <c r="W20703" s="53"/>
      <c r="X20703" s="53"/>
      <c r="Y20703" s="55"/>
    </row>
    <row r="20704" spans="21:25" x14ac:dyDescent="0.2">
      <c r="U20704" s="55"/>
      <c r="V20704" s="53"/>
      <c r="W20704" s="53"/>
      <c r="X20704" s="53"/>
      <c r="Y20704" s="55"/>
    </row>
    <row r="20705" spans="21:25" x14ac:dyDescent="0.2">
      <c r="U20705" s="55"/>
      <c r="V20705" s="53"/>
      <c r="W20705" s="53"/>
      <c r="X20705" s="53"/>
      <c r="Y20705" s="55"/>
    </row>
    <row r="20706" spans="21:25" x14ac:dyDescent="0.2">
      <c r="U20706" s="55"/>
      <c r="V20706" s="53"/>
      <c r="W20706" s="53"/>
      <c r="X20706" s="53"/>
      <c r="Y20706" s="55"/>
    </row>
    <row r="20707" spans="21:25" x14ac:dyDescent="0.2">
      <c r="U20707" s="55"/>
      <c r="V20707" s="53"/>
      <c r="W20707" s="53"/>
      <c r="X20707" s="53"/>
      <c r="Y20707" s="55"/>
    </row>
    <row r="20708" spans="21:25" x14ac:dyDescent="0.2">
      <c r="U20708" s="55"/>
      <c r="V20708" s="53"/>
      <c r="W20708" s="53"/>
      <c r="X20708" s="53"/>
      <c r="Y20708" s="55"/>
    </row>
    <row r="20709" spans="21:25" x14ac:dyDescent="0.2">
      <c r="U20709" s="55"/>
      <c r="V20709" s="53"/>
      <c r="W20709" s="53"/>
      <c r="X20709" s="53"/>
      <c r="Y20709" s="55"/>
    </row>
    <row r="20710" spans="21:25" x14ac:dyDescent="0.2">
      <c r="U20710" s="55"/>
      <c r="V20710" s="53"/>
      <c r="W20710" s="53"/>
      <c r="X20710" s="53"/>
      <c r="Y20710" s="55"/>
    </row>
    <row r="20711" spans="21:25" x14ac:dyDescent="0.2">
      <c r="U20711" s="55"/>
      <c r="V20711" s="53"/>
      <c r="W20711" s="53"/>
      <c r="X20711" s="53"/>
      <c r="Y20711" s="55"/>
    </row>
    <row r="20712" spans="21:25" x14ac:dyDescent="0.2">
      <c r="U20712" s="55"/>
      <c r="V20712" s="53"/>
      <c r="W20712" s="53"/>
      <c r="X20712" s="53"/>
      <c r="Y20712" s="55"/>
    </row>
    <row r="20713" spans="21:25" x14ac:dyDescent="0.2">
      <c r="U20713" s="55"/>
      <c r="V20713" s="53"/>
      <c r="W20713" s="53"/>
      <c r="X20713" s="53"/>
      <c r="Y20713" s="55"/>
    </row>
    <row r="20714" spans="21:25" x14ac:dyDescent="0.2">
      <c r="U20714" s="55"/>
      <c r="V20714" s="53"/>
      <c r="W20714" s="53"/>
      <c r="X20714" s="53"/>
      <c r="Y20714" s="55"/>
    </row>
    <row r="20715" spans="21:25" x14ac:dyDescent="0.2">
      <c r="U20715" s="55"/>
      <c r="V20715" s="53"/>
      <c r="W20715" s="53"/>
      <c r="X20715" s="53"/>
      <c r="Y20715" s="55"/>
    </row>
    <row r="20716" spans="21:25" x14ac:dyDescent="0.2">
      <c r="U20716" s="55"/>
      <c r="V20716" s="53"/>
      <c r="W20716" s="53"/>
      <c r="X20716" s="53"/>
      <c r="Y20716" s="55"/>
    </row>
    <row r="20717" spans="21:25" x14ac:dyDescent="0.2">
      <c r="U20717" s="55"/>
      <c r="V20717" s="53"/>
      <c r="W20717" s="53"/>
      <c r="X20717" s="53"/>
      <c r="Y20717" s="55"/>
    </row>
    <row r="20718" spans="21:25" x14ac:dyDescent="0.2">
      <c r="U20718" s="55"/>
      <c r="V20718" s="53"/>
      <c r="W20718" s="53"/>
      <c r="X20718" s="53"/>
      <c r="Y20718" s="55"/>
    </row>
    <row r="20719" spans="21:25" x14ac:dyDescent="0.2">
      <c r="U20719" s="55"/>
      <c r="V20719" s="53"/>
      <c r="W20719" s="53"/>
      <c r="X20719" s="53"/>
      <c r="Y20719" s="55"/>
    </row>
    <row r="20720" spans="21:25" x14ac:dyDescent="0.2">
      <c r="U20720" s="55"/>
      <c r="V20720" s="53"/>
      <c r="W20720" s="53"/>
      <c r="X20720" s="53"/>
      <c r="Y20720" s="55"/>
    </row>
    <row r="20721" spans="21:25" x14ac:dyDescent="0.2">
      <c r="U20721" s="55"/>
      <c r="V20721" s="53"/>
      <c r="W20721" s="53"/>
      <c r="X20721" s="53"/>
      <c r="Y20721" s="55"/>
    </row>
    <row r="20722" spans="21:25" x14ac:dyDescent="0.2">
      <c r="U20722" s="55"/>
      <c r="V20722" s="53"/>
      <c r="W20722" s="53"/>
      <c r="X20722" s="53"/>
      <c r="Y20722" s="55"/>
    </row>
    <row r="20723" spans="21:25" x14ac:dyDescent="0.2">
      <c r="U20723" s="55"/>
      <c r="V20723" s="53"/>
      <c r="W20723" s="53"/>
      <c r="X20723" s="53"/>
      <c r="Y20723" s="55"/>
    </row>
    <row r="20724" spans="21:25" x14ac:dyDescent="0.2">
      <c r="U20724" s="55"/>
      <c r="V20724" s="53"/>
      <c r="W20724" s="53"/>
      <c r="X20724" s="53"/>
      <c r="Y20724" s="55"/>
    </row>
    <row r="20725" spans="21:25" x14ac:dyDescent="0.2">
      <c r="U20725" s="55"/>
      <c r="V20725" s="53"/>
      <c r="W20725" s="53"/>
      <c r="X20725" s="53"/>
      <c r="Y20725" s="55"/>
    </row>
    <row r="20726" spans="21:25" x14ac:dyDescent="0.2">
      <c r="U20726" s="55"/>
      <c r="V20726" s="53"/>
      <c r="W20726" s="53"/>
      <c r="X20726" s="53"/>
      <c r="Y20726" s="55"/>
    </row>
    <row r="20727" spans="21:25" x14ac:dyDescent="0.2">
      <c r="U20727" s="55"/>
      <c r="V20727" s="53"/>
      <c r="W20727" s="53"/>
      <c r="X20727" s="53"/>
      <c r="Y20727" s="55"/>
    </row>
    <row r="20728" spans="21:25" x14ac:dyDescent="0.2">
      <c r="U20728" s="55"/>
      <c r="V20728" s="53"/>
      <c r="W20728" s="53"/>
      <c r="X20728" s="53"/>
      <c r="Y20728" s="55"/>
    </row>
    <row r="20729" spans="21:25" x14ac:dyDescent="0.2">
      <c r="U20729" s="55"/>
      <c r="V20729" s="53"/>
      <c r="W20729" s="53"/>
      <c r="X20729" s="53"/>
      <c r="Y20729" s="55"/>
    </row>
    <row r="20730" spans="21:25" x14ac:dyDescent="0.2">
      <c r="U20730" s="55"/>
      <c r="V20730" s="53"/>
      <c r="W20730" s="53"/>
      <c r="X20730" s="53"/>
      <c r="Y20730" s="55"/>
    </row>
    <row r="20731" spans="21:25" x14ac:dyDescent="0.2">
      <c r="U20731" s="55"/>
      <c r="V20731" s="53"/>
      <c r="W20731" s="53"/>
      <c r="X20731" s="53"/>
      <c r="Y20731" s="55"/>
    </row>
    <row r="20732" spans="21:25" x14ac:dyDescent="0.2">
      <c r="U20732" s="55"/>
      <c r="V20732" s="53"/>
      <c r="W20732" s="53"/>
      <c r="X20732" s="53"/>
      <c r="Y20732" s="55"/>
    </row>
    <row r="20733" spans="21:25" x14ac:dyDescent="0.2">
      <c r="U20733" s="55"/>
      <c r="V20733" s="53"/>
      <c r="W20733" s="53"/>
      <c r="X20733" s="53"/>
      <c r="Y20733" s="55"/>
    </row>
    <row r="20734" spans="21:25" x14ac:dyDescent="0.2">
      <c r="U20734" s="55"/>
      <c r="V20734" s="53"/>
      <c r="W20734" s="53"/>
      <c r="X20734" s="53"/>
      <c r="Y20734" s="55"/>
    </row>
    <row r="20735" spans="21:25" x14ac:dyDescent="0.2">
      <c r="U20735" s="55"/>
      <c r="V20735" s="53"/>
      <c r="W20735" s="53"/>
      <c r="X20735" s="53"/>
      <c r="Y20735" s="55"/>
    </row>
    <row r="20736" spans="21:25" x14ac:dyDescent="0.2">
      <c r="U20736" s="55"/>
      <c r="V20736" s="53"/>
      <c r="W20736" s="53"/>
      <c r="X20736" s="53"/>
      <c r="Y20736" s="55"/>
    </row>
    <row r="20737" spans="21:25" x14ac:dyDescent="0.2">
      <c r="U20737" s="55"/>
      <c r="V20737" s="53"/>
      <c r="W20737" s="53"/>
      <c r="X20737" s="53"/>
      <c r="Y20737" s="55"/>
    </row>
    <row r="20738" spans="21:25" x14ac:dyDescent="0.2">
      <c r="U20738" s="55"/>
      <c r="V20738" s="53"/>
      <c r="W20738" s="53"/>
      <c r="X20738" s="53"/>
      <c r="Y20738" s="55"/>
    </row>
    <row r="20739" spans="21:25" x14ac:dyDescent="0.2">
      <c r="U20739" s="55"/>
      <c r="V20739" s="53"/>
      <c r="W20739" s="53"/>
      <c r="X20739" s="53"/>
      <c r="Y20739" s="55"/>
    </row>
    <row r="20740" spans="21:25" x14ac:dyDescent="0.2">
      <c r="U20740" s="55"/>
      <c r="V20740" s="53"/>
      <c r="W20740" s="53"/>
      <c r="X20740" s="53"/>
      <c r="Y20740" s="55"/>
    </row>
    <row r="20741" spans="21:25" x14ac:dyDescent="0.2">
      <c r="U20741" s="55"/>
      <c r="V20741" s="53"/>
      <c r="W20741" s="53"/>
      <c r="X20741" s="53"/>
      <c r="Y20741" s="55"/>
    </row>
    <row r="20742" spans="21:25" x14ac:dyDescent="0.2">
      <c r="U20742" s="55"/>
      <c r="V20742" s="53"/>
      <c r="W20742" s="53"/>
      <c r="X20742" s="53"/>
      <c r="Y20742" s="55"/>
    </row>
    <row r="20743" spans="21:25" x14ac:dyDescent="0.2">
      <c r="U20743" s="55"/>
      <c r="V20743" s="53"/>
      <c r="W20743" s="53"/>
      <c r="X20743" s="53"/>
      <c r="Y20743" s="55"/>
    </row>
    <row r="20744" spans="21:25" x14ac:dyDescent="0.2">
      <c r="U20744" s="55"/>
      <c r="V20744" s="53"/>
      <c r="W20744" s="53"/>
      <c r="X20744" s="53"/>
      <c r="Y20744" s="55"/>
    </row>
    <row r="20745" spans="21:25" x14ac:dyDescent="0.2">
      <c r="U20745" s="55"/>
      <c r="V20745" s="53"/>
      <c r="W20745" s="53"/>
      <c r="X20745" s="53"/>
      <c r="Y20745" s="55"/>
    </row>
    <row r="20746" spans="21:25" x14ac:dyDescent="0.2">
      <c r="U20746" s="55"/>
      <c r="V20746" s="53"/>
      <c r="W20746" s="53"/>
      <c r="X20746" s="53"/>
      <c r="Y20746" s="55"/>
    </row>
    <row r="20747" spans="21:25" x14ac:dyDescent="0.2">
      <c r="U20747" s="55"/>
      <c r="V20747" s="53"/>
      <c r="W20747" s="53"/>
      <c r="X20747" s="53"/>
      <c r="Y20747" s="55"/>
    </row>
    <row r="20748" spans="21:25" x14ac:dyDescent="0.2">
      <c r="U20748" s="55"/>
      <c r="V20748" s="53"/>
      <c r="W20748" s="53"/>
      <c r="X20748" s="53"/>
      <c r="Y20748" s="55"/>
    </row>
    <row r="20749" spans="21:25" x14ac:dyDescent="0.2">
      <c r="U20749" s="55"/>
      <c r="V20749" s="53"/>
      <c r="W20749" s="53"/>
      <c r="X20749" s="53"/>
      <c r="Y20749" s="55"/>
    </row>
    <row r="20750" spans="21:25" x14ac:dyDescent="0.2">
      <c r="U20750" s="55"/>
      <c r="V20750" s="53"/>
      <c r="W20750" s="53"/>
      <c r="X20750" s="53"/>
      <c r="Y20750" s="55"/>
    </row>
    <row r="20751" spans="21:25" x14ac:dyDescent="0.2">
      <c r="U20751" s="55"/>
      <c r="V20751" s="53"/>
      <c r="W20751" s="53"/>
      <c r="X20751" s="53"/>
      <c r="Y20751" s="55"/>
    </row>
    <row r="20752" spans="21:25" x14ac:dyDescent="0.2">
      <c r="U20752" s="55"/>
      <c r="V20752" s="53"/>
      <c r="W20752" s="53"/>
      <c r="X20752" s="53"/>
      <c r="Y20752" s="55"/>
    </row>
    <row r="20753" spans="21:25" x14ac:dyDescent="0.2">
      <c r="U20753" s="55"/>
      <c r="V20753" s="53"/>
      <c r="W20753" s="53"/>
      <c r="X20753" s="53"/>
      <c r="Y20753" s="55"/>
    </row>
    <row r="20754" spans="21:25" x14ac:dyDescent="0.2">
      <c r="U20754" s="55"/>
      <c r="V20754" s="53"/>
      <c r="W20754" s="53"/>
      <c r="X20754" s="53"/>
      <c r="Y20754" s="55"/>
    </row>
    <row r="20755" spans="21:25" x14ac:dyDescent="0.2">
      <c r="U20755" s="55"/>
      <c r="V20755" s="53"/>
      <c r="W20755" s="53"/>
      <c r="X20755" s="53"/>
      <c r="Y20755" s="55"/>
    </row>
    <row r="20756" spans="21:25" x14ac:dyDescent="0.2">
      <c r="U20756" s="55"/>
      <c r="V20756" s="53"/>
      <c r="W20756" s="53"/>
      <c r="X20756" s="53"/>
      <c r="Y20756" s="55"/>
    </row>
    <row r="20757" spans="21:25" x14ac:dyDescent="0.2">
      <c r="U20757" s="55"/>
      <c r="V20757" s="53"/>
      <c r="W20757" s="53"/>
      <c r="X20757" s="53"/>
      <c r="Y20757" s="55"/>
    </row>
    <row r="20758" spans="21:25" x14ac:dyDescent="0.2">
      <c r="U20758" s="55"/>
      <c r="V20758" s="53"/>
      <c r="W20758" s="53"/>
      <c r="X20758" s="53"/>
      <c r="Y20758" s="55"/>
    </row>
    <row r="20759" spans="21:25" x14ac:dyDescent="0.2">
      <c r="U20759" s="55"/>
      <c r="V20759" s="53"/>
      <c r="W20759" s="53"/>
      <c r="X20759" s="53"/>
      <c r="Y20759" s="55"/>
    </row>
    <row r="20760" spans="21:25" x14ac:dyDescent="0.2">
      <c r="U20760" s="55"/>
      <c r="V20760" s="53"/>
      <c r="W20760" s="53"/>
      <c r="X20760" s="53"/>
      <c r="Y20760" s="55"/>
    </row>
    <row r="20761" spans="21:25" x14ac:dyDescent="0.2">
      <c r="U20761" s="55"/>
      <c r="V20761" s="53"/>
      <c r="W20761" s="53"/>
      <c r="X20761" s="53"/>
      <c r="Y20761" s="55"/>
    </row>
    <row r="20762" spans="21:25" x14ac:dyDescent="0.2">
      <c r="U20762" s="55"/>
      <c r="V20762" s="53"/>
      <c r="W20762" s="53"/>
      <c r="X20762" s="53"/>
      <c r="Y20762" s="55"/>
    </row>
    <row r="20763" spans="21:25" x14ac:dyDescent="0.2">
      <c r="U20763" s="55"/>
      <c r="V20763" s="53"/>
      <c r="W20763" s="53"/>
      <c r="X20763" s="53"/>
      <c r="Y20763" s="55"/>
    </row>
    <row r="20764" spans="21:25" x14ac:dyDescent="0.2">
      <c r="U20764" s="55"/>
      <c r="V20764" s="53"/>
      <c r="W20764" s="53"/>
      <c r="X20764" s="53"/>
      <c r="Y20764" s="55"/>
    </row>
    <row r="20765" spans="21:25" x14ac:dyDescent="0.2">
      <c r="U20765" s="55"/>
      <c r="V20765" s="53"/>
      <c r="W20765" s="53"/>
      <c r="X20765" s="53"/>
      <c r="Y20765" s="55"/>
    </row>
    <row r="20766" spans="21:25" x14ac:dyDescent="0.2">
      <c r="U20766" s="55"/>
      <c r="V20766" s="53"/>
      <c r="W20766" s="53"/>
      <c r="X20766" s="53"/>
      <c r="Y20766" s="55"/>
    </row>
    <row r="20767" spans="21:25" x14ac:dyDescent="0.2">
      <c r="U20767" s="55"/>
      <c r="V20767" s="53"/>
      <c r="W20767" s="53"/>
      <c r="X20767" s="53"/>
      <c r="Y20767" s="55"/>
    </row>
    <row r="20768" spans="21:25" x14ac:dyDescent="0.2">
      <c r="U20768" s="55"/>
      <c r="V20768" s="53"/>
      <c r="W20768" s="53"/>
      <c r="X20768" s="53"/>
      <c r="Y20768" s="55"/>
    </row>
    <row r="20769" spans="21:25" x14ac:dyDescent="0.2">
      <c r="U20769" s="55"/>
      <c r="V20769" s="53"/>
      <c r="W20769" s="53"/>
      <c r="X20769" s="53"/>
      <c r="Y20769" s="55"/>
    </row>
    <row r="20770" spans="21:25" x14ac:dyDescent="0.2">
      <c r="U20770" s="55"/>
      <c r="V20770" s="53"/>
      <c r="W20770" s="53"/>
      <c r="X20770" s="53"/>
      <c r="Y20770" s="55"/>
    </row>
    <row r="20771" spans="21:25" x14ac:dyDescent="0.2">
      <c r="U20771" s="55"/>
      <c r="V20771" s="53"/>
      <c r="W20771" s="53"/>
      <c r="X20771" s="53"/>
      <c r="Y20771" s="55"/>
    </row>
    <row r="20772" spans="21:25" x14ac:dyDescent="0.2">
      <c r="U20772" s="55"/>
      <c r="V20772" s="53"/>
      <c r="W20772" s="53"/>
      <c r="X20772" s="53"/>
      <c r="Y20772" s="55"/>
    </row>
    <row r="20773" spans="21:25" x14ac:dyDescent="0.2">
      <c r="U20773" s="55"/>
      <c r="V20773" s="53"/>
      <c r="W20773" s="53"/>
      <c r="X20773" s="53"/>
      <c r="Y20773" s="55"/>
    </row>
    <row r="20774" spans="21:25" x14ac:dyDescent="0.2">
      <c r="U20774" s="55"/>
      <c r="V20774" s="53"/>
      <c r="W20774" s="53"/>
      <c r="X20774" s="53"/>
      <c r="Y20774" s="55"/>
    </row>
    <row r="20775" spans="21:25" x14ac:dyDescent="0.2">
      <c r="U20775" s="55"/>
      <c r="V20775" s="53"/>
      <c r="W20775" s="53"/>
      <c r="X20775" s="53"/>
      <c r="Y20775" s="55"/>
    </row>
    <row r="20776" spans="21:25" x14ac:dyDescent="0.2">
      <c r="U20776" s="55"/>
      <c r="V20776" s="53"/>
      <c r="W20776" s="53"/>
      <c r="X20776" s="53"/>
      <c r="Y20776" s="55"/>
    </row>
    <row r="20777" spans="21:25" x14ac:dyDescent="0.2">
      <c r="U20777" s="55"/>
      <c r="V20777" s="53"/>
      <c r="W20777" s="53"/>
      <c r="X20777" s="53"/>
      <c r="Y20777" s="55"/>
    </row>
    <row r="20778" spans="21:25" x14ac:dyDescent="0.2">
      <c r="U20778" s="55"/>
      <c r="V20778" s="53"/>
      <c r="W20778" s="53"/>
      <c r="X20778" s="53"/>
      <c r="Y20778" s="55"/>
    </row>
    <row r="20779" spans="21:25" x14ac:dyDescent="0.2">
      <c r="U20779" s="55"/>
      <c r="V20779" s="53"/>
      <c r="W20779" s="53"/>
      <c r="X20779" s="53"/>
      <c r="Y20779" s="55"/>
    </row>
    <row r="20780" spans="21:25" x14ac:dyDescent="0.2">
      <c r="U20780" s="55"/>
      <c r="V20780" s="53"/>
      <c r="W20780" s="53"/>
      <c r="X20780" s="53"/>
      <c r="Y20780" s="55"/>
    </row>
    <row r="20781" spans="21:25" x14ac:dyDescent="0.2">
      <c r="U20781" s="55"/>
      <c r="V20781" s="53"/>
      <c r="W20781" s="53"/>
      <c r="X20781" s="53"/>
      <c r="Y20781" s="55"/>
    </row>
    <row r="20782" spans="21:25" x14ac:dyDescent="0.2">
      <c r="U20782" s="55"/>
      <c r="V20782" s="53"/>
      <c r="W20782" s="53"/>
      <c r="X20782" s="53"/>
      <c r="Y20782" s="55"/>
    </row>
    <row r="20783" spans="21:25" x14ac:dyDescent="0.2">
      <c r="U20783" s="55"/>
      <c r="V20783" s="53"/>
      <c r="W20783" s="53"/>
      <c r="X20783" s="53"/>
      <c r="Y20783" s="55"/>
    </row>
    <row r="20784" spans="21:25" x14ac:dyDescent="0.2">
      <c r="U20784" s="55"/>
      <c r="V20784" s="53"/>
      <c r="W20784" s="53"/>
      <c r="X20784" s="53"/>
      <c r="Y20784" s="55"/>
    </row>
    <row r="20785" spans="21:25" x14ac:dyDescent="0.2">
      <c r="U20785" s="55"/>
      <c r="V20785" s="53"/>
      <c r="W20785" s="53"/>
      <c r="X20785" s="53"/>
      <c r="Y20785" s="55"/>
    </row>
    <row r="20786" spans="21:25" x14ac:dyDescent="0.2">
      <c r="U20786" s="55"/>
      <c r="V20786" s="53"/>
      <c r="W20786" s="53"/>
      <c r="X20786" s="53"/>
      <c r="Y20786" s="55"/>
    </row>
    <row r="20787" spans="21:25" x14ac:dyDescent="0.2">
      <c r="U20787" s="55"/>
      <c r="V20787" s="53"/>
      <c r="W20787" s="53"/>
      <c r="X20787" s="53"/>
      <c r="Y20787" s="55"/>
    </row>
    <row r="20788" spans="21:25" x14ac:dyDescent="0.2">
      <c r="U20788" s="55"/>
      <c r="V20788" s="53"/>
      <c r="W20788" s="53"/>
      <c r="X20788" s="53"/>
      <c r="Y20788" s="55"/>
    </row>
    <row r="20789" spans="21:25" x14ac:dyDescent="0.2">
      <c r="U20789" s="55"/>
      <c r="V20789" s="53"/>
      <c r="W20789" s="53"/>
      <c r="X20789" s="53"/>
      <c r="Y20789" s="55"/>
    </row>
    <row r="20790" spans="21:25" x14ac:dyDescent="0.2">
      <c r="U20790" s="55"/>
      <c r="V20790" s="53"/>
      <c r="W20790" s="53"/>
      <c r="X20790" s="53"/>
      <c r="Y20790" s="55"/>
    </row>
    <row r="20791" spans="21:25" x14ac:dyDescent="0.2">
      <c r="U20791" s="55"/>
      <c r="V20791" s="53"/>
      <c r="W20791" s="53"/>
      <c r="X20791" s="53"/>
      <c r="Y20791" s="55"/>
    </row>
    <row r="20792" spans="21:25" x14ac:dyDescent="0.2">
      <c r="U20792" s="55"/>
      <c r="V20792" s="53"/>
      <c r="W20792" s="53"/>
      <c r="X20792" s="53"/>
      <c r="Y20792" s="55"/>
    </row>
    <row r="20793" spans="21:25" x14ac:dyDescent="0.2">
      <c r="U20793" s="55"/>
      <c r="V20793" s="53"/>
      <c r="W20793" s="53"/>
      <c r="X20793" s="53"/>
      <c r="Y20793" s="55"/>
    </row>
    <row r="20794" spans="21:25" x14ac:dyDescent="0.2">
      <c r="U20794" s="55"/>
      <c r="V20794" s="53"/>
      <c r="W20794" s="53"/>
      <c r="X20794" s="53"/>
      <c r="Y20794" s="55"/>
    </row>
    <row r="20795" spans="21:25" x14ac:dyDescent="0.2">
      <c r="U20795" s="55"/>
      <c r="V20795" s="53"/>
      <c r="W20795" s="53"/>
      <c r="X20795" s="53"/>
      <c r="Y20795" s="55"/>
    </row>
    <row r="20796" spans="21:25" x14ac:dyDescent="0.2">
      <c r="U20796" s="55"/>
      <c r="V20796" s="53"/>
      <c r="W20796" s="53"/>
      <c r="X20796" s="53"/>
      <c r="Y20796" s="55"/>
    </row>
    <row r="20797" spans="21:25" x14ac:dyDescent="0.2">
      <c r="U20797" s="55"/>
      <c r="V20797" s="53"/>
      <c r="W20797" s="53"/>
      <c r="X20797" s="53"/>
      <c r="Y20797" s="55"/>
    </row>
    <row r="20798" spans="21:25" x14ac:dyDescent="0.2">
      <c r="U20798" s="55"/>
      <c r="V20798" s="53"/>
      <c r="W20798" s="53"/>
      <c r="X20798" s="53"/>
      <c r="Y20798" s="55"/>
    </row>
    <row r="20799" spans="21:25" x14ac:dyDescent="0.2">
      <c r="U20799" s="55"/>
      <c r="V20799" s="53"/>
      <c r="W20799" s="53"/>
      <c r="X20799" s="53"/>
      <c r="Y20799" s="55"/>
    </row>
    <row r="20800" spans="21:25" x14ac:dyDescent="0.2">
      <c r="U20800" s="55"/>
      <c r="V20800" s="53"/>
      <c r="W20800" s="53"/>
      <c r="X20800" s="53"/>
      <c r="Y20800" s="55"/>
    </row>
    <row r="20801" spans="21:25" x14ac:dyDescent="0.2">
      <c r="U20801" s="55"/>
      <c r="V20801" s="53"/>
      <c r="W20801" s="53"/>
      <c r="X20801" s="53"/>
      <c r="Y20801" s="55"/>
    </row>
    <row r="20802" spans="21:25" x14ac:dyDescent="0.2">
      <c r="U20802" s="55"/>
      <c r="V20802" s="53"/>
      <c r="W20802" s="53"/>
      <c r="X20802" s="53"/>
      <c r="Y20802" s="55"/>
    </row>
    <row r="20803" spans="21:25" x14ac:dyDescent="0.2">
      <c r="U20803" s="55"/>
      <c r="V20803" s="53"/>
      <c r="W20803" s="53"/>
      <c r="X20803" s="53"/>
      <c r="Y20803" s="55"/>
    </row>
    <row r="20804" spans="21:25" x14ac:dyDescent="0.2">
      <c r="U20804" s="55"/>
      <c r="V20804" s="53"/>
      <c r="W20804" s="53"/>
      <c r="X20804" s="53"/>
      <c r="Y20804" s="55"/>
    </row>
    <row r="20805" spans="21:25" x14ac:dyDescent="0.2">
      <c r="U20805" s="55"/>
      <c r="V20805" s="53"/>
      <c r="W20805" s="53"/>
      <c r="X20805" s="53"/>
      <c r="Y20805" s="55"/>
    </row>
    <row r="20806" spans="21:25" x14ac:dyDescent="0.2">
      <c r="U20806" s="55"/>
      <c r="V20806" s="53"/>
      <c r="W20806" s="53"/>
      <c r="X20806" s="53"/>
      <c r="Y20806" s="55"/>
    </row>
    <row r="20807" spans="21:25" x14ac:dyDescent="0.2">
      <c r="U20807" s="55"/>
      <c r="V20807" s="53"/>
      <c r="W20807" s="53"/>
      <c r="X20807" s="53"/>
      <c r="Y20807" s="55"/>
    </row>
    <row r="20808" spans="21:25" x14ac:dyDescent="0.2">
      <c r="U20808" s="55"/>
      <c r="V20808" s="53"/>
      <c r="W20808" s="53"/>
      <c r="X20808" s="53"/>
      <c r="Y20808" s="55"/>
    </row>
    <row r="20809" spans="21:25" x14ac:dyDescent="0.2">
      <c r="U20809" s="55"/>
      <c r="V20809" s="53"/>
      <c r="W20809" s="53"/>
      <c r="X20809" s="53"/>
      <c r="Y20809" s="55"/>
    </row>
    <row r="20810" spans="21:25" x14ac:dyDescent="0.2">
      <c r="U20810" s="55"/>
      <c r="V20810" s="53"/>
      <c r="W20810" s="53"/>
      <c r="X20810" s="53"/>
      <c r="Y20810" s="55"/>
    </row>
    <row r="20811" spans="21:25" x14ac:dyDescent="0.2">
      <c r="U20811" s="55"/>
      <c r="V20811" s="53"/>
      <c r="W20811" s="53"/>
      <c r="X20811" s="53"/>
      <c r="Y20811" s="55"/>
    </row>
    <row r="20812" spans="21:25" x14ac:dyDescent="0.2">
      <c r="U20812" s="55"/>
      <c r="V20812" s="53"/>
      <c r="W20812" s="53"/>
      <c r="X20812" s="53"/>
      <c r="Y20812" s="55"/>
    </row>
    <row r="20813" spans="21:25" x14ac:dyDescent="0.2">
      <c r="U20813" s="55"/>
      <c r="V20813" s="53"/>
      <c r="W20813" s="53"/>
      <c r="X20813" s="53"/>
      <c r="Y20813" s="55"/>
    </row>
    <row r="20814" spans="21:25" x14ac:dyDescent="0.2">
      <c r="U20814" s="55"/>
      <c r="V20814" s="53"/>
      <c r="W20814" s="53"/>
      <c r="X20814" s="53"/>
      <c r="Y20814" s="55"/>
    </row>
    <row r="20815" spans="21:25" x14ac:dyDescent="0.2">
      <c r="U20815" s="55"/>
      <c r="V20815" s="53"/>
      <c r="W20815" s="53"/>
      <c r="X20815" s="53"/>
      <c r="Y20815" s="55"/>
    </row>
    <row r="20816" spans="21:25" x14ac:dyDescent="0.2">
      <c r="U20816" s="55"/>
      <c r="V20816" s="53"/>
      <c r="W20816" s="53"/>
      <c r="X20816" s="53"/>
      <c r="Y20816" s="55"/>
    </row>
    <row r="20817" spans="21:25" x14ac:dyDescent="0.2">
      <c r="U20817" s="55"/>
      <c r="V20817" s="53"/>
      <c r="W20817" s="53"/>
      <c r="X20817" s="53"/>
      <c r="Y20817" s="55"/>
    </row>
    <row r="20818" spans="21:25" x14ac:dyDescent="0.2">
      <c r="U20818" s="55"/>
      <c r="V20818" s="53"/>
      <c r="W20818" s="53"/>
      <c r="X20818" s="53"/>
      <c r="Y20818" s="55"/>
    </row>
    <row r="20819" spans="21:25" x14ac:dyDescent="0.2">
      <c r="U20819" s="55"/>
      <c r="V20819" s="53"/>
      <c r="W20819" s="53"/>
      <c r="X20819" s="53"/>
      <c r="Y20819" s="55"/>
    </row>
    <row r="20820" spans="21:25" x14ac:dyDescent="0.2">
      <c r="U20820" s="55"/>
      <c r="V20820" s="53"/>
      <c r="W20820" s="53"/>
      <c r="X20820" s="53"/>
      <c r="Y20820" s="55"/>
    </row>
    <row r="20821" spans="21:25" x14ac:dyDescent="0.2">
      <c r="U20821" s="55"/>
      <c r="V20821" s="53"/>
      <c r="W20821" s="53"/>
      <c r="X20821" s="53"/>
      <c r="Y20821" s="55"/>
    </row>
    <row r="20822" spans="21:25" x14ac:dyDescent="0.2">
      <c r="U20822" s="55"/>
      <c r="V20822" s="53"/>
      <c r="W20822" s="53"/>
      <c r="X20822" s="53"/>
      <c r="Y20822" s="55"/>
    </row>
    <row r="20823" spans="21:25" x14ac:dyDescent="0.2">
      <c r="U20823" s="55"/>
      <c r="V20823" s="53"/>
      <c r="W20823" s="53"/>
      <c r="X20823" s="53"/>
      <c r="Y20823" s="55"/>
    </row>
    <row r="20824" spans="21:25" x14ac:dyDescent="0.2">
      <c r="U20824" s="55"/>
      <c r="V20824" s="53"/>
      <c r="W20824" s="53"/>
      <c r="X20824" s="53"/>
      <c r="Y20824" s="55"/>
    </row>
    <row r="20825" spans="21:25" x14ac:dyDescent="0.2">
      <c r="U20825" s="55"/>
      <c r="V20825" s="53"/>
      <c r="W20825" s="53"/>
      <c r="X20825" s="53"/>
      <c r="Y20825" s="55"/>
    </row>
    <row r="20826" spans="21:25" x14ac:dyDescent="0.2">
      <c r="U20826" s="55"/>
      <c r="V20826" s="53"/>
      <c r="W20826" s="53"/>
      <c r="X20826" s="53"/>
      <c r="Y20826" s="55"/>
    </row>
    <row r="20827" spans="21:25" x14ac:dyDescent="0.2">
      <c r="U20827" s="55"/>
      <c r="V20827" s="53"/>
      <c r="W20827" s="53"/>
      <c r="X20827" s="53"/>
      <c r="Y20827" s="55"/>
    </row>
    <row r="20828" spans="21:25" x14ac:dyDescent="0.2">
      <c r="U20828" s="55"/>
      <c r="V20828" s="53"/>
      <c r="W20828" s="53"/>
      <c r="X20828" s="53"/>
      <c r="Y20828" s="55"/>
    </row>
    <row r="20829" spans="21:25" x14ac:dyDescent="0.2">
      <c r="U20829" s="55"/>
      <c r="V20829" s="53"/>
      <c r="W20829" s="53"/>
      <c r="X20829" s="53"/>
      <c r="Y20829" s="55"/>
    </row>
    <row r="20830" spans="21:25" x14ac:dyDescent="0.2">
      <c r="U20830" s="55"/>
      <c r="V20830" s="53"/>
      <c r="W20830" s="53"/>
      <c r="X20830" s="53"/>
      <c r="Y20830" s="55"/>
    </row>
    <row r="20831" spans="21:25" x14ac:dyDescent="0.2">
      <c r="U20831" s="55"/>
      <c r="V20831" s="53"/>
      <c r="W20831" s="53"/>
      <c r="X20831" s="53"/>
      <c r="Y20831" s="55"/>
    </row>
    <row r="20832" spans="21:25" x14ac:dyDescent="0.2">
      <c r="U20832" s="55"/>
      <c r="V20832" s="53"/>
      <c r="W20832" s="53"/>
      <c r="X20832" s="53"/>
      <c r="Y20832" s="55"/>
    </row>
    <row r="20833" spans="21:25" x14ac:dyDescent="0.2">
      <c r="U20833" s="55"/>
      <c r="V20833" s="53"/>
      <c r="W20833" s="53"/>
      <c r="X20833" s="53"/>
      <c r="Y20833" s="55"/>
    </row>
    <row r="20834" spans="21:25" x14ac:dyDescent="0.2">
      <c r="U20834" s="55"/>
      <c r="V20834" s="53"/>
      <c r="W20834" s="53"/>
      <c r="X20834" s="53"/>
      <c r="Y20834" s="55"/>
    </row>
    <row r="20835" spans="21:25" x14ac:dyDescent="0.2">
      <c r="U20835" s="55"/>
      <c r="V20835" s="53"/>
      <c r="W20835" s="53"/>
      <c r="X20835" s="53"/>
      <c r="Y20835" s="55"/>
    </row>
    <row r="20836" spans="21:25" x14ac:dyDescent="0.2">
      <c r="U20836" s="55"/>
      <c r="V20836" s="53"/>
      <c r="W20836" s="53"/>
      <c r="X20836" s="53"/>
      <c r="Y20836" s="55"/>
    </row>
    <row r="20837" spans="21:25" x14ac:dyDescent="0.2">
      <c r="U20837" s="55"/>
      <c r="V20837" s="53"/>
      <c r="W20837" s="53"/>
      <c r="X20837" s="53"/>
      <c r="Y20837" s="55"/>
    </row>
    <row r="20838" spans="21:25" x14ac:dyDescent="0.2">
      <c r="U20838" s="55"/>
      <c r="V20838" s="53"/>
      <c r="W20838" s="53"/>
      <c r="X20838" s="53"/>
      <c r="Y20838" s="55"/>
    </row>
    <row r="20839" spans="21:25" x14ac:dyDescent="0.2">
      <c r="U20839" s="55"/>
      <c r="V20839" s="53"/>
      <c r="W20839" s="53"/>
      <c r="X20839" s="53"/>
      <c r="Y20839" s="55"/>
    </row>
    <row r="20840" spans="21:25" x14ac:dyDescent="0.2">
      <c r="U20840" s="55"/>
      <c r="V20840" s="53"/>
      <c r="W20840" s="53"/>
      <c r="X20840" s="53"/>
      <c r="Y20840" s="55"/>
    </row>
    <row r="20841" spans="21:25" x14ac:dyDescent="0.2">
      <c r="U20841" s="55"/>
      <c r="V20841" s="53"/>
      <c r="W20841" s="53"/>
      <c r="X20841" s="53"/>
      <c r="Y20841" s="55"/>
    </row>
    <row r="20842" spans="21:25" x14ac:dyDescent="0.2">
      <c r="U20842" s="55"/>
      <c r="V20842" s="53"/>
      <c r="W20842" s="53"/>
      <c r="X20842" s="53"/>
      <c r="Y20842" s="55"/>
    </row>
    <row r="20843" spans="21:25" x14ac:dyDescent="0.2">
      <c r="U20843" s="55"/>
      <c r="V20843" s="53"/>
      <c r="W20843" s="53"/>
      <c r="X20843" s="53"/>
      <c r="Y20843" s="55"/>
    </row>
    <row r="20844" spans="21:25" x14ac:dyDescent="0.2">
      <c r="U20844" s="55"/>
      <c r="V20844" s="53"/>
      <c r="W20844" s="53"/>
      <c r="X20844" s="53"/>
      <c r="Y20844" s="55"/>
    </row>
    <row r="20845" spans="21:25" x14ac:dyDescent="0.2">
      <c r="U20845" s="55"/>
      <c r="V20845" s="53"/>
      <c r="W20845" s="53"/>
      <c r="X20845" s="53"/>
      <c r="Y20845" s="55"/>
    </row>
    <row r="20846" spans="21:25" x14ac:dyDescent="0.2">
      <c r="U20846" s="55"/>
      <c r="V20846" s="53"/>
      <c r="W20846" s="53"/>
      <c r="X20846" s="53"/>
      <c r="Y20846" s="55"/>
    </row>
    <row r="20847" spans="21:25" x14ac:dyDescent="0.2">
      <c r="U20847" s="55"/>
      <c r="V20847" s="53"/>
      <c r="W20847" s="53"/>
      <c r="X20847" s="53"/>
      <c r="Y20847" s="55"/>
    </row>
    <row r="20848" spans="21:25" x14ac:dyDescent="0.2">
      <c r="U20848" s="55"/>
      <c r="V20848" s="53"/>
      <c r="W20848" s="53"/>
      <c r="X20848" s="53"/>
      <c r="Y20848" s="55"/>
    </row>
    <row r="20849" spans="21:25" x14ac:dyDescent="0.2">
      <c r="U20849" s="55"/>
      <c r="V20849" s="53"/>
      <c r="W20849" s="53"/>
      <c r="X20849" s="53"/>
      <c r="Y20849" s="55"/>
    </row>
    <row r="20850" spans="21:25" x14ac:dyDescent="0.2">
      <c r="U20850" s="55"/>
      <c r="V20850" s="53"/>
      <c r="W20850" s="53"/>
      <c r="X20850" s="53"/>
      <c r="Y20850" s="55"/>
    </row>
    <row r="20851" spans="21:25" x14ac:dyDescent="0.2">
      <c r="U20851" s="55"/>
      <c r="V20851" s="53"/>
      <c r="W20851" s="53"/>
      <c r="X20851" s="53"/>
      <c r="Y20851" s="55"/>
    </row>
    <row r="20852" spans="21:25" x14ac:dyDescent="0.2">
      <c r="U20852" s="55"/>
      <c r="V20852" s="53"/>
      <c r="W20852" s="53"/>
      <c r="X20852" s="53"/>
      <c r="Y20852" s="55"/>
    </row>
    <row r="20853" spans="21:25" x14ac:dyDescent="0.2">
      <c r="U20853" s="55"/>
      <c r="V20853" s="53"/>
      <c r="W20853" s="53"/>
      <c r="X20853" s="53"/>
      <c r="Y20853" s="55"/>
    </row>
    <row r="20854" spans="21:25" x14ac:dyDescent="0.2">
      <c r="U20854" s="55"/>
      <c r="V20854" s="53"/>
      <c r="W20854" s="53"/>
      <c r="X20854" s="53"/>
      <c r="Y20854" s="55"/>
    </row>
    <row r="20855" spans="21:25" x14ac:dyDescent="0.2">
      <c r="U20855" s="55"/>
      <c r="V20855" s="53"/>
      <c r="W20855" s="53"/>
      <c r="X20855" s="53"/>
      <c r="Y20855" s="55"/>
    </row>
    <row r="20856" spans="21:25" x14ac:dyDescent="0.2">
      <c r="U20856" s="55"/>
      <c r="V20856" s="53"/>
      <c r="W20856" s="53"/>
      <c r="X20856" s="53"/>
      <c r="Y20856" s="55"/>
    </row>
    <row r="20857" spans="21:25" x14ac:dyDescent="0.2">
      <c r="U20857" s="55"/>
      <c r="V20857" s="53"/>
      <c r="W20857" s="53"/>
      <c r="X20857" s="53"/>
      <c r="Y20857" s="55"/>
    </row>
    <row r="20858" spans="21:25" x14ac:dyDescent="0.2">
      <c r="U20858" s="55"/>
      <c r="V20858" s="53"/>
      <c r="W20858" s="53"/>
      <c r="X20858" s="53"/>
      <c r="Y20858" s="55"/>
    </row>
    <row r="20859" spans="21:25" x14ac:dyDescent="0.2">
      <c r="U20859" s="55"/>
      <c r="V20859" s="53"/>
      <c r="W20859" s="53"/>
      <c r="X20859" s="53"/>
      <c r="Y20859" s="55"/>
    </row>
    <row r="20860" spans="21:25" x14ac:dyDescent="0.2">
      <c r="U20860" s="55"/>
      <c r="V20860" s="53"/>
      <c r="W20860" s="53"/>
      <c r="X20860" s="53"/>
      <c r="Y20860" s="55"/>
    </row>
    <row r="20861" spans="21:25" x14ac:dyDescent="0.2">
      <c r="U20861" s="55"/>
      <c r="V20861" s="53"/>
      <c r="W20861" s="53"/>
      <c r="X20861" s="53"/>
      <c r="Y20861" s="55"/>
    </row>
    <row r="20862" spans="21:25" x14ac:dyDescent="0.2">
      <c r="U20862" s="55"/>
      <c r="V20862" s="53"/>
      <c r="W20862" s="53"/>
      <c r="X20862" s="53"/>
      <c r="Y20862" s="55"/>
    </row>
    <row r="20863" spans="21:25" x14ac:dyDescent="0.2">
      <c r="U20863" s="55"/>
      <c r="V20863" s="53"/>
      <c r="W20863" s="53"/>
      <c r="X20863" s="53"/>
      <c r="Y20863" s="55"/>
    </row>
    <row r="20864" spans="21:25" x14ac:dyDescent="0.2">
      <c r="U20864" s="55"/>
      <c r="V20864" s="53"/>
      <c r="W20864" s="53"/>
      <c r="X20864" s="53"/>
      <c r="Y20864" s="55"/>
    </row>
    <row r="20865" spans="21:25" x14ac:dyDescent="0.2">
      <c r="U20865" s="55"/>
      <c r="V20865" s="53"/>
      <c r="W20865" s="53"/>
      <c r="X20865" s="53"/>
      <c r="Y20865" s="55"/>
    </row>
    <row r="20866" spans="21:25" x14ac:dyDescent="0.2">
      <c r="U20866" s="55"/>
      <c r="V20866" s="53"/>
      <c r="W20866" s="53"/>
      <c r="X20866" s="53"/>
      <c r="Y20866" s="55"/>
    </row>
    <row r="20867" spans="21:25" x14ac:dyDescent="0.2">
      <c r="U20867" s="55"/>
      <c r="V20867" s="53"/>
      <c r="W20867" s="53"/>
      <c r="X20867" s="53"/>
      <c r="Y20867" s="55"/>
    </row>
    <row r="20868" spans="21:25" x14ac:dyDescent="0.2">
      <c r="U20868" s="55"/>
      <c r="V20868" s="53"/>
      <c r="W20868" s="53"/>
      <c r="X20868" s="53"/>
      <c r="Y20868" s="55"/>
    </row>
    <row r="20869" spans="21:25" x14ac:dyDescent="0.2">
      <c r="U20869" s="55"/>
      <c r="V20869" s="53"/>
      <c r="W20869" s="53"/>
      <c r="X20869" s="53"/>
      <c r="Y20869" s="55"/>
    </row>
    <row r="20870" spans="21:25" x14ac:dyDescent="0.2">
      <c r="U20870" s="55"/>
      <c r="V20870" s="53"/>
      <c r="W20870" s="53"/>
      <c r="X20870" s="53"/>
      <c r="Y20870" s="55"/>
    </row>
    <row r="20871" spans="21:25" x14ac:dyDescent="0.2">
      <c r="U20871" s="55"/>
      <c r="V20871" s="53"/>
      <c r="W20871" s="53"/>
      <c r="X20871" s="53"/>
      <c r="Y20871" s="55"/>
    </row>
    <row r="20872" spans="21:25" x14ac:dyDescent="0.2">
      <c r="U20872" s="55"/>
      <c r="V20872" s="53"/>
      <c r="W20872" s="53"/>
      <c r="X20872" s="53"/>
      <c r="Y20872" s="55"/>
    </row>
    <row r="20873" spans="21:25" x14ac:dyDescent="0.2">
      <c r="U20873" s="55"/>
      <c r="V20873" s="53"/>
      <c r="W20873" s="53"/>
      <c r="X20873" s="53"/>
      <c r="Y20873" s="55"/>
    </row>
    <row r="20874" spans="21:25" x14ac:dyDescent="0.2">
      <c r="U20874" s="55"/>
      <c r="V20874" s="53"/>
      <c r="W20874" s="53"/>
      <c r="X20874" s="53"/>
      <c r="Y20874" s="55"/>
    </row>
    <row r="20875" spans="21:25" x14ac:dyDescent="0.2">
      <c r="U20875" s="55"/>
      <c r="V20875" s="53"/>
      <c r="W20875" s="53"/>
      <c r="X20875" s="53"/>
      <c r="Y20875" s="55"/>
    </row>
    <row r="20876" spans="21:25" x14ac:dyDescent="0.2">
      <c r="U20876" s="55"/>
      <c r="V20876" s="53"/>
      <c r="W20876" s="53"/>
      <c r="X20876" s="53"/>
      <c r="Y20876" s="55"/>
    </row>
    <row r="20877" spans="21:25" x14ac:dyDescent="0.2">
      <c r="U20877" s="55"/>
      <c r="V20877" s="53"/>
      <c r="W20877" s="53"/>
      <c r="X20877" s="53"/>
      <c r="Y20877" s="55"/>
    </row>
    <row r="20878" spans="21:25" x14ac:dyDescent="0.2">
      <c r="U20878" s="55"/>
      <c r="V20878" s="53"/>
      <c r="W20878" s="53"/>
      <c r="X20878" s="53"/>
      <c r="Y20878" s="55"/>
    </row>
    <row r="20879" spans="21:25" x14ac:dyDescent="0.2">
      <c r="U20879" s="55"/>
      <c r="V20879" s="53"/>
      <c r="W20879" s="53"/>
      <c r="X20879" s="53"/>
      <c r="Y20879" s="55"/>
    </row>
    <row r="20880" spans="21:25" x14ac:dyDescent="0.2">
      <c r="U20880" s="55"/>
      <c r="V20880" s="53"/>
      <c r="W20880" s="53"/>
      <c r="X20880" s="53"/>
      <c r="Y20880" s="55"/>
    </row>
    <row r="20881" spans="21:25" x14ac:dyDescent="0.2">
      <c r="U20881" s="55"/>
      <c r="V20881" s="53"/>
      <c r="W20881" s="53"/>
      <c r="X20881" s="53"/>
      <c r="Y20881" s="55"/>
    </row>
    <row r="20882" spans="21:25" x14ac:dyDescent="0.2">
      <c r="U20882" s="55"/>
      <c r="V20882" s="53"/>
      <c r="W20882" s="53"/>
      <c r="X20882" s="53"/>
      <c r="Y20882" s="55"/>
    </row>
    <row r="20883" spans="21:25" x14ac:dyDescent="0.2">
      <c r="U20883" s="55"/>
      <c r="V20883" s="53"/>
      <c r="W20883" s="53"/>
      <c r="X20883" s="53"/>
      <c r="Y20883" s="55"/>
    </row>
    <row r="20884" spans="21:25" x14ac:dyDescent="0.2">
      <c r="U20884" s="55"/>
      <c r="V20884" s="53"/>
      <c r="W20884" s="53"/>
      <c r="X20884" s="53"/>
      <c r="Y20884" s="55"/>
    </row>
    <row r="20885" spans="21:25" x14ac:dyDescent="0.2">
      <c r="U20885" s="55"/>
      <c r="V20885" s="53"/>
      <c r="W20885" s="53"/>
      <c r="X20885" s="53"/>
      <c r="Y20885" s="55"/>
    </row>
    <row r="20886" spans="21:25" x14ac:dyDescent="0.2">
      <c r="U20886" s="55"/>
      <c r="V20886" s="53"/>
      <c r="W20886" s="53"/>
      <c r="X20886" s="53"/>
      <c r="Y20886" s="55"/>
    </row>
    <row r="20887" spans="21:25" x14ac:dyDescent="0.2">
      <c r="U20887" s="55"/>
      <c r="V20887" s="53"/>
      <c r="W20887" s="53"/>
      <c r="X20887" s="53"/>
      <c r="Y20887" s="55"/>
    </row>
    <row r="20888" spans="21:25" x14ac:dyDescent="0.2">
      <c r="U20888" s="55"/>
      <c r="V20888" s="53"/>
      <c r="W20888" s="53"/>
      <c r="X20888" s="53"/>
      <c r="Y20888" s="55"/>
    </row>
    <row r="20889" spans="21:25" x14ac:dyDescent="0.2">
      <c r="U20889" s="55"/>
      <c r="V20889" s="53"/>
      <c r="W20889" s="53"/>
      <c r="X20889" s="53"/>
      <c r="Y20889" s="55"/>
    </row>
    <row r="20890" spans="21:25" x14ac:dyDescent="0.2">
      <c r="U20890" s="55"/>
      <c r="V20890" s="53"/>
      <c r="W20890" s="53"/>
      <c r="X20890" s="53"/>
      <c r="Y20890" s="55"/>
    </row>
    <row r="20891" spans="21:25" x14ac:dyDescent="0.2">
      <c r="U20891" s="55"/>
      <c r="V20891" s="53"/>
      <c r="W20891" s="53"/>
      <c r="X20891" s="53"/>
      <c r="Y20891" s="55"/>
    </row>
    <row r="20892" spans="21:25" x14ac:dyDescent="0.2">
      <c r="U20892" s="55"/>
      <c r="V20892" s="53"/>
      <c r="W20892" s="53"/>
      <c r="X20892" s="53"/>
      <c r="Y20892" s="55"/>
    </row>
    <row r="20893" spans="21:25" x14ac:dyDescent="0.2">
      <c r="U20893" s="55"/>
      <c r="V20893" s="53"/>
      <c r="W20893" s="53"/>
      <c r="X20893" s="53"/>
      <c r="Y20893" s="55"/>
    </row>
    <row r="20894" spans="21:25" x14ac:dyDescent="0.2">
      <c r="U20894" s="55"/>
      <c r="V20894" s="53"/>
      <c r="W20894" s="53"/>
      <c r="X20894" s="53"/>
      <c r="Y20894" s="55"/>
    </row>
    <row r="20895" spans="21:25" x14ac:dyDescent="0.2">
      <c r="U20895" s="55"/>
      <c r="V20895" s="53"/>
      <c r="W20895" s="53"/>
      <c r="X20895" s="53"/>
      <c r="Y20895" s="55"/>
    </row>
    <row r="20896" spans="21:25" x14ac:dyDescent="0.2">
      <c r="U20896" s="55"/>
      <c r="V20896" s="53"/>
      <c r="W20896" s="53"/>
      <c r="X20896" s="53"/>
      <c r="Y20896" s="55"/>
    </row>
    <row r="20897" spans="21:25" x14ac:dyDescent="0.2">
      <c r="U20897" s="55"/>
      <c r="V20897" s="53"/>
      <c r="W20897" s="53"/>
      <c r="X20897" s="53"/>
      <c r="Y20897" s="55"/>
    </row>
    <row r="20898" spans="21:25" x14ac:dyDescent="0.2">
      <c r="U20898" s="55"/>
      <c r="V20898" s="53"/>
      <c r="W20898" s="53"/>
      <c r="X20898" s="53"/>
      <c r="Y20898" s="55"/>
    </row>
    <row r="20899" spans="21:25" x14ac:dyDescent="0.2">
      <c r="U20899" s="55"/>
      <c r="V20899" s="53"/>
      <c r="W20899" s="53"/>
      <c r="X20899" s="53"/>
      <c r="Y20899" s="55"/>
    </row>
    <row r="20900" spans="21:25" x14ac:dyDescent="0.2">
      <c r="U20900" s="55"/>
      <c r="V20900" s="53"/>
      <c r="W20900" s="53"/>
      <c r="X20900" s="53"/>
      <c r="Y20900" s="55"/>
    </row>
    <row r="20901" spans="21:25" x14ac:dyDescent="0.2">
      <c r="U20901" s="55"/>
      <c r="V20901" s="53"/>
      <c r="W20901" s="53"/>
      <c r="X20901" s="53"/>
      <c r="Y20901" s="55"/>
    </row>
    <row r="20902" spans="21:25" x14ac:dyDescent="0.2">
      <c r="U20902" s="55"/>
      <c r="V20902" s="53"/>
      <c r="W20902" s="53"/>
      <c r="X20902" s="53"/>
      <c r="Y20902" s="55"/>
    </row>
    <row r="20903" spans="21:25" x14ac:dyDescent="0.2">
      <c r="U20903" s="55"/>
      <c r="V20903" s="53"/>
      <c r="W20903" s="53"/>
      <c r="X20903" s="53"/>
      <c r="Y20903" s="55"/>
    </row>
    <row r="20904" spans="21:25" x14ac:dyDescent="0.2">
      <c r="U20904" s="55"/>
      <c r="V20904" s="53"/>
      <c r="W20904" s="53"/>
      <c r="X20904" s="53"/>
      <c r="Y20904" s="55"/>
    </row>
    <row r="20905" spans="21:25" x14ac:dyDescent="0.2">
      <c r="U20905" s="55"/>
      <c r="V20905" s="53"/>
      <c r="W20905" s="53"/>
      <c r="X20905" s="53"/>
      <c r="Y20905" s="55"/>
    </row>
    <row r="20906" spans="21:25" x14ac:dyDescent="0.2">
      <c r="U20906" s="55"/>
      <c r="V20906" s="53"/>
      <c r="W20906" s="53"/>
      <c r="X20906" s="53"/>
      <c r="Y20906" s="55"/>
    </row>
    <row r="20907" spans="21:25" x14ac:dyDescent="0.2">
      <c r="U20907" s="55"/>
      <c r="V20907" s="53"/>
      <c r="W20907" s="53"/>
      <c r="X20907" s="53"/>
      <c r="Y20907" s="55"/>
    </row>
    <row r="20908" spans="21:25" x14ac:dyDescent="0.2">
      <c r="U20908" s="55"/>
      <c r="V20908" s="53"/>
      <c r="W20908" s="53"/>
      <c r="X20908" s="53"/>
      <c r="Y20908" s="55"/>
    </row>
    <row r="20909" spans="21:25" x14ac:dyDescent="0.2">
      <c r="U20909" s="55"/>
      <c r="V20909" s="53"/>
      <c r="W20909" s="53"/>
      <c r="X20909" s="53"/>
      <c r="Y20909" s="55"/>
    </row>
    <row r="20910" spans="21:25" x14ac:dyDescent="0.2">
      <c r="U20910" s="55"/>
      <c r="V20910" s="53"/>
      <c r="W20910" s="53"/>
      <c r="X20910" s="53"/>
      <c r="Y20910" s="55"/>
    </row>
    <row r="20911" spans="21:25" x14ac:dyDescent="0.2">
      <c r="U20911" s="55"/>
      <c r="V20911" s="53"/>
      <c r="W20911" s="53"/>
      <c r="X20911" s="53"/>
      <c r="Y20911" s="55"/>
    </row>
    <row r="20912" spans="21:25" x14ac:dyDescent="0.2">
      <c r="U20912" s="55"/>
      <c r="V20912" s="53"/>
      <c r="W20912" s="53"/>
      <c r="X20912" s="53"/>
      <c r="Y20912" s="55"/>
    </row>
    <row r="20913" spans="21:25" x14ac:dyDescent="0.2">
      <c r="U20913" s="55"/>
      <c r="V20913" s="53"/>
      <c r="W20913" s="53"/>
      <c r="X20913" s="53"/>
      <c r="Y20913" s="55"/>
    </row>
    <row r="20914" spans="21:25" x14ac:dyDescent="0.2">
      <c r="U20914" s="55"/>
      <c r="V20914" s="53"/>
      <c r="W20914" s="53"/>
      <c r="X20914" s="53"/>
      <c r="Y20914" s="55"/>
    </row>
    <row r="20915" spans="21:25" x14ac:dyDescent="0.2">
      <c r="U20915" s="55"/>
      <c r="V20915" s="53"/>
      <c r="W20915" s="53"/>
      <c r="X20915" s="53"/>
      <c r="Y20915" s="55"/>
    </row>
    <row r="20916" spans="21:25" x14ac:dyDescent="0.2">
      <c r="U20916" s="55"/>
      <c r="V20916" s="53"/>
      <c r="W20916" s="53"/>
      <c r="X20916" s="53"/>
      <c r="Y20916" s="55"/>
    </row>
    <row r="20917" spans="21:25" x14ac:dyDescent="0.2">
      <c r="U20917" s="55"/>
      <c r="V20917" s="53"/>
      <c r="W20917" s="53"/>
      <c r="X20917" s="53"/>
      <c r="Y20917" s="55"/>
    </row>
    <row r="20918" spans="21:25" x14ac:dyDescent="0.2">
      <c r="U20918" s="55"/>
      <c r="V20918" s="53"/>
      <c r="W20918" s="53"/>
      <c r="X20918" s="53"/>
      <c r="Y20918" s="55"/>
    </row>
    <row r="20919" spans="21:25" x14ac:dyDescent="0.2">
      <c r="U20919" s="55"/>
      <c r="V20919" s="53"/>
      <c r="W20919" s="53"/>
      <c r="X20919" s="53"/>
      <c r="Y20919" s="55"/>
    </row>
    <row r="20920" spans="21:25" x14ac:dyDescent="0.2">
      <c r="U20920" s="55"/>
      <c r="V20920" s="53"/>
      <c r="W20920" s="53"/>
      <c r="X20920" s="53"/>
      <c r="Y20920" s="55"/>
    </row>
    <row r="20921" spans="21:25" x14ac:dyDescent="0.2">
      <c r="U20921" s="55"/>
      <c r="V20921" s="53"/>
      <c r="W20921" s="53"/>
      <c r="X20921" s="53"/>
      <c r="Y20921" s="55"/>
    </row>
    <row r="20922" spans="21:25" x14ac:dyDescent="0.2">
      <c r="U20922" s="55"/>
      <c r="V20922" s="53"/>
      <c r="W20922" s="53"/>
      <c r="X20922" s="53"/>
      <c r="Y20922" s="55"/>
    </row>
    <row r="20923" spans="21:25" x14ac:dyDescent="0.2">
      <c r="U20923" s="55"/>
      <c r="V20923" s="53"/>
      <c r="W20923" s="53"/>
      <c r="X20923" s="53"/>
      <c r="Y20923" s="55"/>
    </row>
    <row r="20924" spans="21:25" x14ac:dyDescent="0.2">
      <c r="U20924" s="55"/>
      <c r="V20924" s="53"/>
      <c r="W20924" s="53"/>
      <c r="X20924" s="53"/>
      <c r="Y20924" s="55"/>
    </row>
    <row r="20925" spans="21:25" x14ac:dyDescent="0.2">
      <c r="U20925" s="55"/>
      <c r="V20925" s="53"/>
      <c r="W20925" s="53"/>
      <c r="X20925" s="53"/>
      <c r="Y20925" s="55"/>
    </row>
    <row r="20926" spans="21:25" x14ac:dyDescent="0.2">
      <c r="U20926" s="55"/>
      <c r="V20926" s="53"/>
      <c r="W20926" s="53"/>
      <c r="X20926" s="53"/>
      <c r="Y20926" s="55"/>
    </row>
    <row r="20927" spans="21:25" x14ac:dyDescent="0.2">
      <c r="U20927" s="55"/>
      <c r="V20927" s="53"/>
      <c r="W20927" s="53"/>
      <c r="X20927" s="53"/>
      <c r="Y20927" s="55"/>
    </row>
    <row r="20928" spans="21:25" x14ac:dyDescent="0.2">
      <c r="U20928" s="55"/>
      <c r="V20928" s="53"/>
      <c r="W20928" s="53"/>
      <c r="X20928" s="53"/>
      <c r="Y20928" s="55"/>
    </row>
    <row r="20929" spans="21:25" x14ac:dyDescent="0.2">
      <c r="U20929" s="55"/>
      <c r="V20929" s="53"/>
      <c r="W20929" s="53"/>
      <c r="X20929" s="53"/>
      <c r="Y20929" s="55"/>
    </row>
    <row r="20930" spans="21:25" x14ac:dyDescent="0.2">
      <c r="U20930" s="55"/>
      <c r="V20930" s="53"/>
      <c r="W20930" s="53"/>
      <c r="X20930" s="53"/>
      <c r="Y20930" s="55"/>
    </row>
    <row r="20931" spans="21:25" x14ac:dyDescent="0.2">
      <c r="U20931" s="55"/>
      <c r="V20931" s="53"/>
      <c r="W20931" s="53"/>
      <c r="X20931" s="53"/>
      <c r="Y20931" s="55"/>
    </row>
    <row r="20932" spans="21:25" x14ac:dyDescent="0.2">
      <c r="U20932" s="55"/>
      <c r="V20932" s="53"/>
      <c r="W20932" s="53"/>
      <c r="X20932" s="53"/>
      <c r="Y20932" s="55"/>
    </row>
    <row r="20933" spans="21:25" x14ac:dyDescent="0.2">
      <c r="U20933" s="55"/>
      <c r="V20933" s="53"/>
      <c r="W20933" s="53"/>
      <c r="X20933" s="53"/>
      <c r="Y20933" s="55"/>
    </row>
    <row r="20934" spans="21:25" x14ac:dyDescent="0.2">
      <c r="U20934" s="55"/>
      <c r="V20934" s="53"/>
      <c r="W20934" s="53"/>
      <c r="X20934" s="53"/>
      <c r="Y20934" s="55"/>
    </row>
    <row r="20935" spans="21:25" x14ac:dyDescent="0.2">
      <c r="U20935" s="55"/>
      <c r="V20935" s="53"/>
      <c r="W20935" s="53"/>
      <c r="X20935" s="53"/>
      <c r="Y20935" s="55"/>
    </row>
    <row r="20936" spans="21:25" x14ac:dyDescent="0.2">
      <c r="U20936" s="55"/>
      <c r="V20936" s="53"/>
      <c r="W20936" s="53"/>
      <c r="X20936" s="53"/>
      <c r="Y20936" s="55"/>
    </row>
    <row r="20937" spans="21:25" x14ac:dyDescent="0.2">
      <c r="U20937" s="55"/>
      <c r="V20937" s="53"/>
      <c r="W20937" s="53"/>
      <c r="X20937" s="53"/>
      <c r="Y20937" s="55"/>
    </row>
    <row r="20938" spans="21:25" x14ac:dyDescent="0.2">
      <c r="U20938" s="55"/>
      <c r="V20938" s="53"/>
      <c r="W20938" s="53"/>
      <c r="X20938" s="53"/>
      <c r="Y20938" s="55"/>
    </row>
    <row r="20939" spans="21:25" x14ac:dyDescent="0.2">
      <c r="U20939" s="55"/>
      <c r="V20939" s="53"/>
      <c r="W20939" s="53"/>
      <c r="X20939" s="53"/>
      <c r="Y20939" s="55"/>
    </row>
    <row r="20940" spans="21:25" x14ac:dyDescent="0.2">
      <c r="U20940" s="55"/>
      <c r="V20940" s="53"/>
      <c r="W20940" s="53"/>
      <c r="X20940" s="53"/>
      <c r="Y20940" s="55"/>
    </row>
    <row r="20941" spans="21:25" x14ac:dyDescent="0.2">
      <c r="U20941" s="55"/>
      <c r="V20941" s="53"/>
      <c r="W20941" s="53"/>
      <c r="X20941" s="53"/>
      <c r="Y20941" s="55"/>
    </row>
    <row r="20942" spans="21:25" x14ac:dyDescent="0.2">
      <c r="U20942" s="55"/>
      <c r="V20942" s="53"/>
      <c r="W20942" s="53"/>
      <c r="X20942" s="53"/>
      <c r="Y20942" s="55"/>
    </row>
    <row r="20943" spans="21:25" x14ac:dyDescent="0.2">
      <c r="U20943" s="55"/>
      <c r="V20943" s="53"/>
      <c r="W20943" s="53"/>
      <c r="X20943" s="53"/>
      <c r="Y20943" s="55"/>
    </row>
    <row r="20944" spans="21:25" x14ac:dyDescent="0.2">
      <c r="U20944" s="55"/>
      <c r="V20944" s="53"/>
      <c r="W20944" s="53"/>
      <c r="X20944" s="53"/>
      <c r="Y20944" s="55"/>
    </row>
    <row r="20945" spans="21:25" x14ac:dyDescent="0.2">
      <c r="U20945" s="55"/>
      <c r="V20945" s="53"/>
      <c r="W20945" s="53"/>
      <c r="X20945" s="53"/>
      <c r="Y20945" s="55"/>
    </row>
    <row r="20946" spans="21:25" x14ac:dyDescent="0.2">
      <c r="U20946" s="55"/>
      <c r="V20946" s="53"/>
      <c r="W20946" s="53"/>
      <c r="X20946" s="53"/>
      <c r="Y20946" s="55"/>
    </row>
    <row r="20947" spans="21:25" x14ac:dyDescent="0.2">
      <c r="U20947" s="55"/>
      <c r="V20947" s="53"/>
      <c r="W20947" s="53"/>
      <c r="X20947" s="53"/>
      <c r="Y20947" s="55"/>
    </row>
    <row r="20948" spans="21:25" x14ac:dyDescent="0.2">
      <c r="U20948" s="55"/>
      <c r="V20948" s="53"/>
      <c r="W20948" s="53"/>
      <c r="X20948" s="53"/>
      <c r="Y20948" s="55"/>
    </row>
    <row r="20949" spans="21:25" x14ac:dyDescent="0.2">
      <c r="U20949" s="55"/>
      <c r="V20949" s="53"/>
      <c r="W20949" s="53"/>
      <c r="X20949" s="53"/>
      <c r="Y20949" s="55"/>
    </row>
    <row r="20950" spans="21:25" x14ac:dyDescent="0.2">
      <c r="U20950" s="55"/>
      <c r="V20950" s="53"/>
      <c r="W20950" s="53"/>
      <c r="X20950" s="53"/>
      <c r="Y20950" s="55"/>
    </row>
    <row r="20951" spans="21:25" x14ac:dyDescent="0.2">
      <c r="U20951" s="55"/>
      <c r="V20951" s="53"/>
      <c r="W20951" s="53"/>
      <c r="X20951" s="53"/>
      <c r="Y20951" s="55"/>
    </row>
    <row r="20952" spans="21:25" x14ac:dyDescent="0.2">
      <c r="U20952" s="55"/>
      <c r="V20952" s="53"/>
      <c r="W20952" s="53"/>
      <c r="X20952" s="53"/>
      <c r="Y20952" s="55"/>
    </row>
    <row r="20953" spans="21:25" x14ac:dyDescent="0.2">
      <c r="U20953" s="55"/>
      <c r="V20953" s="53"/>
      <c r="W20953" s="53"/>
      <c r="X20953" s="53"/>
      <c r="Y20953" s="55"/>
    </row>
    <row r="20954" spans="21:25" x14ac:dyDescent="0.2">
      <c r="U20954" s="55"/>
      <c r="V20954" s="53"/>
      <c r="W20954" s="53"/>
      <c r="X20954" s="53"/>
      <c r="Y20954" s="55"/>
    </row>
    <row r="20955" spans="21:25" x14ac:dyDescent="0.2">
      <c r="U20955" s="55"/>
      <c r="V20955" s="53"/>
      <c r="W20955" s="53"/>
      <c r="X20955" s="53"/>
      <c r="Y20955" s="55"/>
    </row>
    <row r="20956" spans="21:25" x14ac:dyDescent="0.2">
      <c r="U20956" s="55"/>
      <c r="V20956" s="53"/>
      <c r="W20956" s="53"/>
      <c r="X20956" s="53"/>
      <c r="Y20956" s="55"/>
    </row>
    <row r="20957" spans="21:25" x14ac:dyDescent="0.2">
      <c r="U20957" s="55"/>
      <c r="V20957" s="53"/>
      <c r="W20957" s="53"/>
      <c r="X20957" s="53"/>
      <c r="Y20957" s="55"/>
    </row>
    <row r="20958" spans="21:25" x14ac:dyDescent="0.2">
      <c r="U20958" s="55"/>
      <c r="V20958" s="53"/>
      <c r="W20958" s="53"/>
      <c r="X20958" s="53"/>
      <c r="Y20958" s="55"/>
    </row>
    <row r="20959" spans="21:25" x14ac:dyDescent="0.2">
      <c r="U20959" s="55"/>
      <c r="V20959" s="53"/>
      <c r="W20959" s="53"/>
      <c r="X20959" s="53"/>
      <c r="Y20959" s="55"/>
    </row>
    <row r="20960" spans="21:25" x14ac:dyDescent="0.2">
      <c r="U20960" s="55"/>
      <c r="V20960" s="53"/>
      <c r="W20960" s="53"/>
      <c r="X20960" s="53"/>
      <c r="Y20960" s="55"/>
    </row>
    <row r="20961" spans="21:25" x14ac:dyDescent="0.2">
      <c r="U20961" s="55"/>
      <c r="V20961" s="53"/>
      <c r="W20961" s="53"/>
      <c r="X20961" s="53"/>
      <c r="Y20961" s="55"/>
    </row>
    <row r="20962" spans="21:25" x14ac:dyDescent="0.2">
      <c r="U20962" s="55"/>
      <c r="V20962" s="53"/>
      <c r="W20962" s="53"/>
      <c r="X20962" s="53"/>
      <c r="Y20962" s="55"/>
    </row>
    <row r="20963" spans="21:25" x14ac:dyDescent="0.2">
      <c r="U20963" s="55"/>
      <c r="V20963" s="53"/>
      <c r="W20963" s="53"/>
      <c r="X20963" s="53"/>
      <c r="Y20963" s="55"/>
    </row>
    <row r="20964" spans="21:25" x14ac:dyDescent="0.2">
      <c r="U20964" s="55"/>
      <c r="V20964" s="53"/>
      <c r="W20964" s="53"/>
      <c r="X20964" s="53"/>
      <c r="Y20964" s="55"/>
    </row>
    <row r="20965" spans="21:25" x14ac:dyDescent="0.2">
      <c r="U20965" s="55"/>
      <c r="V20965" s="53"/>
      <c r="W20965" s="53"/>
      <c r="X20965" s="53"/>
      <c r="Y20965" s="55"/>
    </row>
    <row r="20966" spans="21:25" x14ac:dyDescent="0.2">
      <c r="U20966" s="55"/>
      <c r="V20966" s="53"/>
      <c r="W20966" s="53"/>
      <c r="X20966" s="53"/>
      <c r="Y20966" s="55"/>
    </row>
    <row r="20967" spans="21:25" x14ac:dyDescent="0.2">
      <c r="U20967" s="55"/>
      <c r="V20967" s="53"/>
      <c r="W20967" s="53"/>
      <c r="X20967" s="53"/>
      <c r="Y20967" s="55"/>
    </row>
    <row r="20968" spans="21:25" x14ac:dyDescent="0.2">
      <c r="U20968" s="55"/>
      <c r="V20968" s="53"/>
      <c r="W20968" s="53"/>
      <c r="X20968" s="53"/>
      <c r="Y20968" s="55"/>
    </row>
    <row r="20969" spans="21:25" x14ac:dyDescent="0.2">
      <c r="U20969" s="55"/>
      <c r="V20969" s="53"/>
      <c r="W20969" s="53"/>
      <c r="X20969" s="53"/>
      <c r="Y20969" s="55"/>
    </row>
    <row r="20970" spans="21:25" x14ac:dyDescent="0.2">
      <c r="U20970" s="55"/>
      <c r="V20970" s="53"/>
      <c r="W20970" s="53"/>
      <c r="X20970" s="53"/>
      <c r="Y20970" s="55"/>
    </row>
    <row r="20971" spans="21:25" x14ac:dyDescent="0.2">
      <c r="U20971" s="55"/>
      <c r="V20971" s="53"/>
      <c r="W20971" s="53"/>
      <c r="X20971" s="53"/>
      <c r="Y20971" s="55"/>
    </row>
    <row r="20972" spans="21:25" x14ac:dyDescent="0.2">
      <c r="U20972" s="55"/>
      <c r="V20972" s="53"/>
      <c r="W20972" s="53"/>
      <c r="X20972" s="53"/>
      <c r="Y20972" s="55"/>
    </row>
    <row r="20973" spans="21:25" x14ac:dyDescent="0.2">
      <c r="U20973" s="55"/>
      <c r="V20973" s="53"/>
      <c r="W20973" s="53"/>
      <c r="X20973" s="53"/>
      <c r="Y20973" s="55"/>
    </row>
    <row r="20974" spans="21:25" x14ac:dyDescent="0.2">
      <c r="U20974" s="55"/>
      <c r="V20974" s="53"/>
      <c r="W20974" s="53"/>
      <c r="X20974" s="53"/>
      <c r="Y20974" s="55"/>
    </row>
    <row r="20975" spans="21:25" x14ac:dyDescent="0.2">
      <c r="U20975" s="55"/>
      <c r="V20975" s="53"/>
      <c r="W20975" s="53"/>
      <c r="X20975" s="53"/>
      <c r="Y20975" s="55"/>
    </row>
    <row r="20976" spans="21:25" x14ac:dyDescent="0.2">
      <c r="U20976" s="55"/>
      <c r="V20976" s="53"/>
      <c r="W20976" s="53"/>
      <c r="X20976" s="53"/>
      <c r="Y20976" s="55"/>
    </row>
    <row r="20977" spans="21:25" x14ac:dyDescent="0.2">
      <c r="U20977" s="55"/>
      <c r="V20977" s="53"/>
      <c r="W20977" s="53"/>
      <c r="X20977" s="53"/>
      <c r="Y20977" s="55"/>
    </row>
    <row r="20978" spans="21:25" x14ac:dyDescent="0.2">
      <c r="U20978" s="55"/>
      <c r="V20978" s="53"/>
      <c r="W20978" s="53"/>
      <c r="X20978" s="53"/>
      <c r="Y20978" s="55"/>
    </row>
    <row r="20979" spans="21:25" x14ac:dyDescent="0.2">
      <c r="U20979" s="55"/>
      <c r="V20979" s="53"/>
      <c r="W20979" s="53"/>
      <c r="X20979" s="53"/>
      <c r="Y20979" s="55"/>
    </row>
    <row r="20980" spans="21:25" x14ac:dyDescent="0.2">
      <c r="U20980" s="55"/>
      <c r="V20980" s="53"/>
      <c r="W20980" s="53"/>
      <c r="X20980" s="53"/>
      <c r="Y20980" s="55"/>
    </row>
    <row r="20981" spans="21:25" x14ac:dyDescent="0.2">
      <c r="U20981" s="55"/>
      <c r="V20981" s="53"/>
      <c r="W20981" s="53"/>
      <c r="X20981" s="53"/>
      <c r="Y20981" s="55"/>
    </row>
    <row r="20982" spans="21:25" x14ac:dyDescent="0.2">
      <c r="U20982" s="55"/>
      <c r="V20982" s="53"/>
      <c r="W20982" s="53"/>
      <c r="X20982" s="53"/>
      <c r="Y20982" s="55"/>
    </row>
    <row r="20983" spans="21:25" x14ac:dyDescent="0.2">
      <c r="U20983" s="55"/>
      <c r="V20983" s="53"/>
      <c r="W20983" s="53"/>
      <c r="X20983" s="53"/>
      <c r="Y20983" s="55"/>
    </row>
    <row r="20984" spans="21:25" x14ac:dyDescent="0.2">
      <c r="U20984" s="55"/>
      <c r="V20984" s="53"/>
      <c r="W20984" s="53"/>
      <c r="X20984" s="53"/>
      <c r="Y20984" s="55"/>
    </row>
    <row r="20985" spans="21:25" x14ac:dyDescent="0.2">
      <c r="U20985" s="55"/>
      <c r="V20985" s="53"/>
      <c r="W20985" s="53"/>
      <c r="X20985" s="53"/>
      <c r="Y20985" s="55"/>
    </row>
    <row r="20986" spans="21:25" x14ac:dyDescent="0.2">
      <c r="U20986" s="55"/>
      <c r="V20986" s="53"/>
      <c r="W20986" s="53"/>
      <c r="X20986" s="53"/>
      <c r="Y20986" s="55"/>
    </row>
    <row r="20987" spans="21:25" x14ac:dyDescent="0.2">
      <c r="U20987" s="55"/>
      <c r="V20987" s="53"/>
      <c r="W20987" s="53"/>
      <c r="X20987" s="53"/>
      <c r="Y20987" s="55"/>
    </row>
    <row r="20988" spans="21:25" x14ac:dyDescent="0.2">
      <c r="U20988" s="55"/>
      <c r="V20988" s="53"/>
      <c r="W20988" s="53"/>
      <c r="X20988" s="53"/>
      <c r="Y20988" s="55"/>
    </row>
    <row r="20989" spans="21:25" x14ac:dyDescent="0.2">
      <c r="U20989" s="55"/>
      <c r="V20989" s="53"/>
      <c r="W20989" s="53"/>
      <c r="X20989" s="53"/>
      <c r="Y20989" s="55"/>
    </row>
    <row r="20990" spans="21:25" x14ac:dyDescent="0.2">
      <c r="U20990" s="55"/>
      <c r="V20990" s="53"/>
      <c r="W20990" s="53"/>
      <c r="X20990" s="53"/>
      <c r="Y20990" s="55"/>
    </row>
    <row r="20991" spans="21:25" x14ac:dyDescent="0.2">
      <c r="U20991" s="55"/>
      <c r="V20991" s="53"/>
      <c r="W20991" s="53"/>
      <c r="X20991" s="53"/>
      <c r="Y20991" s="55"/>
    </row>
    <row r="20992" spans="21:25" x14ac:dyDescent="0.2">
      <c r="U20992" s="55"/>
      <c r="V20992" s="53"/>
      <c r="W20992" s="53"/>
      <c r="X20992" s="53"/>
      <c r="Y20992" s="55"/>
    </row>
    <row r="20993" spans="21:25" x14ac:dyDescent="0.2">
      <c r="U20993" s="55"/>
      <c r="V20993" s="53"/>
      <c r="W20993" s="53"/>
      <c r="X20993" s="53"/>
      <c r="Y20993" s="55"/>
    </row>
    <row r="20994" spans="21:25" x14ac:dyDescent="0.2">
      <c r="U20994" s="55"/>
      <c r="V20994" s="53"/>
      <c r="W20994" s="53"/>
      <c r="X20994" s="53"/>
      <c r="Y20994" s="55"/>
    </row>
    <row r="20995" spans="21:25" x14ac:dyDescent="0.2">
      <c r="U20995" s="55"/>
      <c r="V20995" s="53"/>
      <c r="W20995" s="53"/>
      <c r="X20995" s="53"/>
      <c r="Y20995" s="55"/>
    </row>
    <row r="20996" spans="21:25" x14ac:dyDescent="0.2">
      <c r="U20996" s="55"/>
      <c r="V20996" s="53"/>
      <c r="W20996" s="53"/>
      <c r="X20996" s="53"/>
      <c r="Y20996" s="55"/>
    </row>
    <row r="20997" spans="21:25" x14ac:dyDescent="0.2">
      <c r="U20997" s="55"/>
      <c r="V20997" s="53"/>
      <c r="W20997" s="53"/>
      <c r="X20997" s="53"/>
      <c r="Y20997" s="55"/>
    </row>
    <row r="20998" spans="21:25" x14ac:dyDescent="0.2">
      <c r="U20998" s="55"/>
      <c r="V20998" s="53"/>
      <c r="W20998" s="53"/>
      <c r="X20998" s="53"/>
      <c r="Y20998" s="55"/>
    </row>
    <row r="20999" spans="21:25" x14ac:dyDescent="0.2">
      <c r="U20999" s="55"/>
      <c r="V20999" s="53"/>
      <c r="W20999" s="53"/>
      <c r="X20999" s="53"/>
      <c r="Y20999" s="55"/>
    </row>
    <row r="21000" spans="21:25" x14ac:dyDescent="0.2">
      <c r="U21000" s="55"/>
      <c r="V21000" s="53"/>
      <c r="W21000" s="53"/>
      <c r="X21000" s="53"/>
      <c r="Y21000" s="55"/>
    </row>
    <row r="21001" spans="21:25" x14ac:dyDescent="0.2">
      <c r="U21001" s="55"/>
      <c r="V21001" s="53"/>
      <c r="W21001" s="53"/>
      <c r="X21001" s="53"/>
      <c r="Y21001" s="55"/>
    </row>
    <row r="21002" spans="21:25" x14ac:dyDescent="0.2">
      <c r="U21002" s="55"/>
      <c r="V21002" s="53"/>
      <c r="W21002" s="53"/>
      <c r="X21002" s="53"/>
      <c r="Y21002" s="55"/>
    </row>
    <row r="21003" spans="21:25" x14ac:dyDescent="0.2">
      <c r="U21003" s="55"/>
      <c r="V21003" s="53"/>
      <c r="W21003" s="53"/>
      <c r="X21003" s="53"/>
      <c r="Y21003" s="55"/>
    </row>
    <row r="21004" spans="21:25" x14ac:dyDescent="0.2">
      <c r="U21004" s="55"/>
      <c r="V21004" s="53"/>
      <c r="W21004" s="53"/>
      <c r="X21004" s="53"/>
      <c r="Y21004" s="55"/>
    </row>
    <row r="21005" spans="21:25" x14ac:dyDescent="0.2">
      <c r="U21005" s="55"/>
      <c r="V21005" s="53"/>
      <c r="W21005" s="53"/>
      <c r="X21005" s="53"/>
      <c r="Y21005" s="55"/>
    </row>
    <row r="21006" spans="21:25" x14ac:dyDescent="0.2">
      <c r="U21006" s="55"/>
      <c r="V21006" s="53"/>
      <c r="W21006" s="53"/>
      <c r="X21006" s="53"/>
      <c r="Y21006" s="55"/>
    </row>
    <row r="21007" spans="21:25" x14ac:dyDescent="0.2">
      <c r="U21007" s="55"/>
      <c r="V21007" s="53"/>
      <c r="W21007" s="53"/>
      <c r="X21007" s="53"/>
      <c r="Y21007" s="55"/>
    </row>
    <row r="21008" spans="21:25" x14ac:dyDescent="0.2">
      <c r="U21008" s="55"/>
      <c r="V21008" s="53"/>
      <c r="W21008" s="53"/>
      <c r="X21008" s="53"/>
      <c r="Y21008" s="55"/>
    </row>
    <row r="21009" spans="21:25" x14ac:dyDescent="0.2">
      <c r="U21009" s="55"/>
      <c r="V21009" s="53"/>
      <c r="W21009" s="53"/>
      <c r="X21009" s="53"/>
      <c r="Y21009" s="55"/>
    </row>
    <row r="21010" spans="21:25" x14ac:dyDescent="0.2">
      <c r="U21010" s="55"/>
      <c r="V21010" s="53"/>
      <c r="W21010" s="53"/>
      <c r="X21010" s="53"/>
      <c r="Y21010" s="55"/>
    </row>
    <row r="21011" spans="21:25" x14ac:dyDescent="0.2">
      <c r="U21011" s="55"/>
      <c r="V21011" s="53"/>
      <c r="W21011" s="53"/>
      <c r="X21011" s="53"/>
      <c r="Y21011" s="55"/>
    </row>
    <row r="21012" spans="21:25" x14ac:dyDescent="0.2">
      <c r="U21012" s="55"/>
      <c r="V21012" s="53"/>
      <c r="W21012" s="53"/>
      <c r="X21012" s="53"/>
      <c r="Y21012" s="55"/>
    </row>
    <row r="21013" spans="21:25" x14ac:dyDescent="0.2">
      <c r="U21013" s="55"/>
      <c r="V21013" s="53"/>
      <c r="W21013" s="53"/>
      <c r="X21013" s="53"/>
      <c r="Y21013" s="55"/>
    </row>
    <row r="21014" spans="21:25" x14ac:dyDescent="0.2">
      <c r="U21014" s="55"/>
      <c r="V21014" s="53"/>
      <c r="W21014" s="53"/>
      <c r="X21014" s="53"/>
      <c r="Y21014" s="55"/>
    </row>
    <row r="21015" spans="21:25" x14ac:dyDescent="0.2">
      <c r="U21015" s="55"/>
      <c r="V21015" s="53"/>
      <c r="W21015" s="53"/>
      <c r="X21015" s="53"/>
      <c r="Y21015" s="55"/>
    </row>
    <row r="21016" spans="21:25" x14ac:dyDescent="0.2">
      <c r="U21016" s="55"/>
      <c r="V21016" s="53"/>
      <c r="W21016" s="53"/>
      <c r="X21016" s="53"/>
      <c r="Y21016" s="55"/>
    </row>
    <row r="21017" spans="21:25" x14ac:dyDescent="0.2">
      <c r="U21017" s="55"/>
      <c r="V21017" s="53"/>
      <c r="W21017" s="53"/>
      <c r="X21017" s="53"/>
      <c r="Y21017" s="55"/>
    </row>
    <row r="21018" spans="21:25" x14ac:dyDescent="0.2">
      <c r="U21018" s="55"/>
      <c r="V21018" s="53"/>
      <c r="W21018" s="53"/>
      <c r="X21018" s="53"/>
      <c r="Y21018" s="55"/>
    </row>
    <row r="21019" spans="21:25" x14ac:dyDescent="0.2">
      <c r="U21019" s="55"/>
      <c r="V21019" s="53"/>
      <c r="W21019" s="53"/>
      <c r="X21019" s="53"/>
      <c r="Y21019" s="55"/>
    </row>
    <row r="21020" spans="21:25" x14ac:dyDescent="0.2">
      <c r="U21020" s="55"/>
      <c r="V21020" s="53"/>
      <c r="W21020" s="53"/>
      <c r="X21020" s="53"/>
      <c r="Y21020" s="55"/>
    </row>
    <row r="21021" spans="21:25" x14ac:dyDescent="0.2">
      <c r="U21021" s="55"/>
      <c r="V21021" s="53"/>
      <c r="W21021" s="53"/>
      <c r="X21021" s="53"/>
      <c r="Y21021" s="55"/>
    </row>
    <row r="21022" spans="21:25" x14ac:dyDescent="0.2">
      <c r="U21022" s="55"/>
      <c r="V21022" s="53"/>
      <c r="W21022" s="53"/>
      <c r="X21022" s="53"/>
      <c r="Y21022" s="55"/>
    </row>
    <row r="21023" spans="21:25" x14ac:dyDescent="0.2">
      <c r="U21023" s="55"/>
      <c r="V21023" s="53"/>
      <c r="W21023" s="53"/>
      <c r="X21023" s="53"/>
      <c r="Y21023" s="55"/>
    </row>
    <row r="21024" spans="21:25" x14ac:dyDescent="0.2">
      <c r="U21024" s="55"/>
      <c r="V21024" s="53"/>
      <c r="W21024" s="53"/>
      <c r="X21024" s="53"/>
      <c r="Y21024" s="55"/>
    </row>
    <row r="21025" spans="21:25" x14ac:dyDescent="0.2">
      <c r="U21025" s="55"/>
      <c r="V21025" s="53"/>
      <c r="W21025" s="53"/>
      <c r="X21025" s="53"/>
      <c r="Y21025" s="55"/>
    </row>
    <row r="21026" spans="21:25" x14ac:dyDescent="0.2">
      <c r="U21026" s="55"/>
      <c r="V21026" s="53"/>
      <c r="W21026" s="53"/>
      <c r="X21026" s="53"/>
      <c r="Y21026" s="55"/>
    </row>
    <row r="21027" spans="21:25" x14ac:dyDescent="0.2">
      <c r="U21027" s="55"/>
      <c r="V21027" s="53"/>
      <c r="W21027" s="53"/>
      <c r="X21027" s="53"/>
      <c r="Y21027" s="55"/>
    </row>
    <row r="21028" spans="21:25" x14ac:dyDescent="0.2">
      <c r="U21028" s="55"/>
      <c r="V21028" s="53"/>
      <c r="W21028" s="53"/>
      <c r="X21028" s="53"/>
      <c r="Y21028" s="55"/>
    </row>
    <row r="21029" spans="21:25" x14ac:dyDescent="0.2">
      <c r="U21029" s="55"/>
      <c r="V21029" s="53"/>
      <c r="W21029" s="53"/>
      <c r="X21029" s="53"/>
      <c r="Y21029" s="55"/>
    </row>
    <row r="21030" spans="21:25" x14ac:dyDescent="0.2">
      <c r="U21030" s="55"/>
      <c r="V21030" s="53"/>
      <c r="W21030" s="53"/>
      <c r="X21030" s="53"/>
      <c r="Y21030" s="55"/>
    </row>
    <row r="21031" spans="21:25" x14ac:dyDescent="0.2">
      <c r="U21031" s="55"/>
      <c r="V21031" s="53"/>
      <c r="W21031" s="53"/>
      <c r="X21031" s="53"/>
      <c r="Y21031" s="55"/>
    </row>
    <row r="21032" spans="21:25" x14ac:dyDescent="0.2">
      <c r="U21032" s="55"/>
      <c r="V21032" s="53"/>
      <c r="W21032" s="53"/>
      <c r="X21032" s="53"/>
      <c r="Y21032" s="55"/>
    </row>
    <row r="21033" spans="21:25" x14ac:dyDescent="0.2">
      <c r="U21033" s="55"/>
      <c r="V21033" s="53"/>
      <c r="W21033" s="53"/>
      <c r="X21033" s="53"/>
      <c r="Y21033" s="55"/>
    </row>
    <row r="21034" spans="21:25" x14ac:dyDescent="0.2">
      <c r="U21034" s="55"/>
      <c r="V21034" s="53"/>
      <c r="W21034" s="53"/>
      <c r="X21034" s="53"/>
      <c r="Y21034" s="55"/>
    </row>
    <row r="21035" spans="21:25" x14ac:dyDescent="0.2">
      <c r="U21035" s="55"/>
      <c r="V21035" s="53"/>
      <c r="W21035" s="53"/>
      <c r="X21035" s="53"/>
      <c r="Y21035" s="55"/>
    </row>
    <row r="21036" spans="21:25" x14ac:dyDescent="0.2">
      <c r="U21036" s="55"/>
      <c r="V21036" s="53"/>
      <c r="W21036" s="53"/>
      <c r="X21036" s="53"/>
      <c r="Y21036" s="55"/>
    </row>
    <row r="21037" spans="21:25" x14ac:dyDescent="0.2">
      <c r="U21037" s="55"/>
      <c r="V21037" s="53"/>
      <c r="W21037" s="53"/>
      <c r="X21037" s="53"/>
      <c r="Y21037" s="55"/>
    </row>
    <row r="21038" spans="21:25" x14ac:dyDescent="0.2">
      <c r="U21038" s="55"/>
      <c r="V21038" s="53"/>
      <c r="W21038" s="53"/>
      <c r="X21038" s="53"/>
      <c r="Y21038" s="55"/>
    </row>
    <row r="21039" spans="21:25" x14ac:dyDescent="0.2">
      <c r="U21039" s="55"/>
      <c r="V21039" s="53"/>
      <c r="W21039" s="53"/>
      <c r="X21039" s="53"/>
      <c r="Y21039" s="55"/>
    </row>
    <row r="21040" spans="21:25" x14ac:dyDescent="0.2">
      <c r="U21040" s="55"/>
      <c r="V21040" s="53"/>
      <c r="W21040" s="53"/>
      <c r="X21040" s="53"/>
      <c r="Y21040" s="55"/>
    </row>
    <row r="21041" spans="21:25" x14ac:dyDescent="0.2">
      <c r="U21041" s="55"/>
      <c r="V21041" s="53"/>
      <c r="W21041" s="53"/>
      <c r="X21041" s="53"/>
      <c r="Y21041" s="55"/>
    </row>
    <row r="21042" spans="21:25" x14ac:dyDescent="0.2">
      <c r="U21042" s="55"/>
      <c r="V21042" s="53"/>
      <c r="W21042" s="53"/>
      <c r="X21042" s="53"/>
      <c r="Y21042" s="55"/>
    </row>
    <row r="21043" spans="21:25" x14ac:dyDescent="0.2">
      <c r="U21043" s="55"/>
      <c r="V21043" s="53"/>
      <c r="W21043" s="53"/>
      <c r="X21043" s="53"/>
      <c r="Y21043" s="55"/>
    </row>
    <row r="21044" spans="21:25" x14ac:dyDescent="0.2">
      <c r="U21044" s="55"/>
      <c r="V21044" s="53"/>
      <c r="W21044" s="53"/>
      <c r="X21044" s="53"/>
      <c r="Y21044" s="55"/>
    </row>
    <row r="21045" spans="21:25" x14ac:dyDescent="0.2">
      <c r="U21045" s="55"/>
      <c r="V21045" s="53"/>
      <c r="W21045" s="53"/>
      <c r="X21045" s="53"/>
      <c r="Y21045" s="55"/>
    </row>
    <row r="21046" spans="21:25" x14ac:dyDescent="0.2">
      <c r="U21046" s="55"/>
      <c r="V21046" s="53"/>
      <c r="W21046" s="53"/>
      <c r="X21046" s="53"/>
      <c r="Y21046" s="55"/>
    </row>
    <row r="21047" spans="21:25" x14ac:dyDescent="0.2">
      <c r="U21047" s="55"/>
      <c r="V21047" s="53"/>
      <c r="W21047" s="53"/>
      <c r="X21047" s="53"/>
      <c r="Y21047" s="55"/>
    </row>
    <row r="21048" spans="21:25" x14ac:dyDescent="0.2">
      <c r="U21048" s="55"/>
      <c r="V21048" s="53"/>
      <c r="W21048" s="53"/>
      <c r="X21048" s="53"/>
      <c r="Y21048" s="55"/>
    </row>
    <row r="21049" spans="21:25" x14ac:dyDescent="0.2">
      <c r="U21049" s="55"/>
      <c r="V21049" s="53"/>
      <c r="W21049" s="53"/>
      <c r="X21049" s="53"/>
      <c r="Y21049" s="55"/>
    </row>
    <row r="21050" spans="21:25" x14ac:dyDescent="0.2">
      <c r="U21050" s="55"/>
      <c r="V21050" s="53"/>
      <c r="W21050" s="53"/>
      <c r="X21050" s="53"/>
      <c r="Y21050" s="55"/>
    </row>
    <row r="21051" spans="21:25" x14ac:dyDescent="0.2">
      <c r="U21051" s="55"/>
      <c r="V21051" s="53"/>
      <c r="W21051" s="53"/>
      <c r="X21051" s="53"/>
      <c r="Y21051" s="55"/>
    </row>
    <row r="21052" spans="21:25" x14ac:dyDescent="0.2">
      <c r="U21052" s="55"/>
      <c r="V21052" s="53"/>
      <c r="W21052" s="53"/>
      <c r="X21052" s="53"/>
      <c r="Y21052" s="55"/>
    </row>
    <row r="21053" spans="21:25" x14ac:dyDescent="0.2">
      <c r="U21053" s="55"/>
      <c r="V21053" s="53"/>
      <c r="W21053" s="53"/>
      <c r="X21053" s="53"/>
      <c r="Y21053" s="55"/>
    </row>
    <row r="21054" spans="21:25" x14ac:dyDescent="0.2">
      <c r="U21054" s="55"/>
      <c r="V21054" s="53"/>
      <c r="W21054" s="53"/>
      <c r="X21054" s="53"/>
      <c r="Y21054" s="55"/>
    </row>
    <row r="21055" spans="21:25" x14ac:dyDescent="0.2">
      <c r="U21055" s="55"/>
      <c r="V21055" s="53"/>
      <c r="W21055" s="53"/>
      <c r="X21055" s="53"/>
      <c r="Y21055" s="55"/>
    </row>
    <row r="21056" spans="21:25" x14ac:dyDescent="0.2">
      <c r="U21056" s="55"/>
      <c r="V21056" s="53"/>
      <c r="W21056" s="53"/>
      <c r="X21056" s="53"/>
      <c r="Y21056" s="55"/>
    </row>
    <row r="21057" spans="21:25" x14ac:dyDescent="0.2">
      <c r="U21057" s="55"/>
      <c r="V21057" s="53"/>
      <c r="W21057" s="53"/>
      <c r="X21057" s="53"/>
      <c r="Y21057" s="55"/>
    </row>
    <row r="21058" spans="21:25" x14ac:dyDescent="0.2">
      <c r="U21058" s="55"/>
      <c r="V21058" s="53"/>
      <c r="W21058" s="53"/>
      <c r="X21058" s="53"/>
      <c r="Y21058" s="55"/>
    </row>
    <row r="21059" spans="21:25" x14ac:dyDescent="0.2">
      <c r="U21059" s="55"/>
      <c r="V21059" s="53"/>
      <c r="W21059" s="53"/>
      <c r="X21059" s="53"/>
      <c r="Y21059" s="55"/>
    </row>
    <row r="21060" spans="21:25" x14ac:dyDescent="0.2">
      <c r="U21060" s="55"/>
      <c r="V21060" s="53"/>
      <c r="W21060" s="53"/>
      <c r="X21060" s="53"/>
      <c r="Y21060" s="55"/>
    </row>
    <row r="21061" spans="21:25" x14ac:dyDescent="0.2">
      <c r="U21061" s="55"/>
      <c r="V21061" s="53"/>
      <c r="W21061" s="53"/>
      <c r="X21061" s="53"/>
      <c r="Y21061" s="55"/>
    </row>
    <row r="21062" spans="21:25" x14ac:dyDescent="0.2">
      <c r="U21062" s="55"/>
      <c r="V21062" s="53"/>
      <c r="W21062" s="53"/>
      <c r="X21062" s="53"/>
      <c r="Y21062" s="55"/>
    </row>
    <row r="21063" spans="21:25" x14ac:dyDescent="0.2">
      <c r="U21063" s="55"/>
      <c r="V21063" s="53"/>
      <c r="W21063" s="53"/>
      <c r="X21063" s="53"/>
      <c r="Y21063" s="55"/>
    </row>
    <row r="21064" spans="21:25" x14ac:dyDescent="0.2">
      <c r="U21064" s="55"/>
      <c r="V21064" s="53"/>
      <c r="W21064" s="53"/>
      <c r="X21064" s="53"/>
      <c r="Y21064" s="55"/>
    </row>
    <row r="21065" spans="21:25" x14ac:dyDescent="0.2">
      <c r="U21065" s="55"/>
      <c r="V21065" s="53"/>
      <c r="W21065" s="53"/>
      <c r="X21065" s="53"/>
      <c r="Y21065" s="55"/>
    </row>
    <row r="21066" spans="21:25" x14ac:dyDescent="0.2">
      <c r="U21066" s="55"/>
      <c r="V21066" s="53"/>
      <c r="W21066" s="53"/>
      <c r="X21066" s="53"/>
      <c r="Y21066" s="55"/>
    </row>
    <row r="21067" spans="21:25" x14ac:dyDescent="0.2">
      <c r="U21067" s="55"/>
      <c r="V21067" s="53"/>
      <c r="W21067" s="53"/>
      <c r="X21067" s="53"/>
      <c r="Y21067" s="55"/>
    </row>
    <row r="21068" spans="21:25" x14ac:dyDescent="0.2">
      <c r="U21068" s="55"/>
      <c r="V21068" s="53"/>
      <c r="W21068" s="53"/>
      <c r="X21068" s="53"/>
      <c r="Y21068" s="55"/>
    </row>
    <row r="21069" spans="21:25" x14ac:dyDescent="0.2">
      <c r="U21069" s="55"/>
      <c r="V21069" s="53"/>
      <c r="W21069" s="53"/>
      <c r="X21069" s="53"/>
      <c r="Y21069" s="55"/>
    </row>
    <row r="21070" spans="21:25" x14ac:dyDescent="0.2">
      <c r="U21070" s="55"/>
      <c r="V21070" s="53"/>
      <c r="W21070" s="53"/>
      <c r="X21070" s="53"/>
      <c r="Y21070" s="55"/>
    </row>
    <row r="21071" spans="21:25" x14ac:dyDescent="0.2">
      <c r="U21071" s="55"/>
      <c r="V21071" s="53"/>
      <c r="W21071" s="53"/>
      <c r="X21071" s="53"/>
      <c r="Y21071" s="55"/>
    </row>
    <row r="21072" spans="21:25" x14ac:dyDescent="0.2">
      <c r="U21072" s="55"/>
      <c r="V21072" s="53"/>
      <c r="W21072" s="53"/>
      <c r="X21072" s="53"/>
      <c r="Y21072" s="55"/>
    </row>
    <row r="21073" spans="21:25" x14ac:dyDescent="0.2">
      <c r="U21073" s="55"/>
      <c r="V21073" s="53"/>
      <c r="W21073" s="53"/>
      <c r="X21073" s="53"/>
      <c r="Y21073" s="55"/>
    </row>
    <row r="21074" spans="21:25" x14ac:dyDescent="0.2">
      <c r="U21074" s="55"/>
      <c r="V21074" s="53"/>
      <c r="W21074" s="53"/>
      <c r="X21074" s="53"/>
      <c r="Y21074" s="55"/>
    </row>
    <row r="21075" spans="21:25" x14ac:dyDescent="0.2">
      <c r="U21075" s="55"/>
      <c r="V21075" s="53"/>
      <c r="W21075" s="53"/>
      <c r="X21075" s="53"/>
      <c r="Y21075" s="55"/>
    </row>
    <row r="21076" spans="21:25" x14ac:dyDescent="0.2">
      <c r="U21076" s="55"/>
      <c r="V21076" s="53"/>
      <c r="W21076" s="53"/>
      <c r="X21076" s="53"/>
      <c r="Y21076" s="55"/>
    </row>
    <row r="21077" spans="21:25" x14ac:dyDescent="0.2">
      <c r="U21077" s="55"/>
      <c r="V21077" s="53"/>
      <c r="W21077" s="53"/>
      <c r="X21077" s="53"/>
      <c r="Y21077" s="55"/>
    </row>
    <row r="21078" spans="21:25" x14ac:dyDescent="0.2">
      <c r="U21078" s="55"/>
      <c r="V21078" s="53"/>
      <c r="W21078" s="53"/>
      <c r="X21078" s="53"/>
      <c r="Y21078" s="55"/>
    </row>
    <row r="21079" spans="21:25" x14ac:dyDescent="0.2">
      <c r="U21079" s="55"/>
      <c r="V21079" s="53"/>
      <c r="W21079" s="53"/>
      <c r="X21079" s="53"/>
      <c r="Y21079" s="55"/>
    </row>
    <row r="21080" spans="21:25" x14ac:dyDescent="0.2">
      <c r="U21080" s="55"/>
      <c r="V21080" s="53"/>
      <c r="W21080" s="53"/>
      <c r="X21080" s="53"/>
      <c r="Y21080" s="55"/>
    </row>
    <row r="21081" spans="21:25" x14ac:dyDescent="0.2">
      <c r="U21081" s="55"/>
      <c r="V21081" s="53"/>
      <c r="W21081" s="53"/>
      <c r="X21081" s="53"/>
      <c r="Y21081" s="55"/>
    </row>
    <row r="21082" spans="21:25" x14ac:dyDescent="0.2">
      <c r="U21082" s="55"/>
      <c r="V21082" s="53"/>
      <c r="W21082" s="53"/>
      <c r="X21082" s="53"/>
      <c r="Y21082" s="55"/>
    </row>
    <row r="21083" spans="21:25" x14ac:dyDescent="0.2">
      <c r="U21083" s="55"/>
      <c r="V21083" s="53"/>
      <c r="W21083" s="53"/>
      <c r="X21083" s="53"/>
      <c r="Y21083" s="55"/>
    </row>
    <row r="21084" spans="21:25" x14ac:dyDescent="0.2">
      <c r="U21084" s="55"/>
      <c r="V21084" s="53"/>
      <c r="W21084" s="53"/>
      <c r="X21084" s="53"/>
      <c r="Y21084" s="55"/>
    </row>
    <row r="21085" spans="21:25" x14ac:dyDescent="0.2">
      <c r="U21085" s="55"/>
      <c r="V21085" s="53"/>
      <c r="W21085" s="53"/>
      <c r="X21085" s="53"/>
      <c r="Y21085" s="55"/>
    </row>
    <row r="21086" spans="21:25" x14ac:dyDescent="0.2">
      <c r="U21086" s="55"/>
      <c r="V21086" s="53"/>
      <c r="W21086" s="53"/>
      <c r="X21086" s="53"/>
      <c r="Y21086" s="55"/>
    </row>
    <row r="21087" spans="21:25" x14ac:dyDescent="0.2">
      <c r="U21087" s="55"/>
      <c r="V21087" s="53"/>
      <c r="W21087" s="53"/>
      <c r="X21087" s="53"/>
      <c r="Y21087" s="55"/>
    </row>
    <row r="21088" spans="21:25" x14ac:dyDescent="0.2">
      <c r="U21088" s="55"/>
      <c r="V21088" s="53"/>
      <c r="W21088" s="53"/>
      <c r="X21088" s="53"/>
      <c r="Y21088" s="55"/>
    </row>
    <row r="21089" spans="21:25" x14ac:dyDescent="0.2">
      <c r="U21089" s="55"/>
      <c r="V21089" s="53"/>
      <c r="W21089" s="53"/>
      <c r="X21089" s="53"/>
      <c r="Y21089" s="55"/>
    </row>
    <row r="21090" spans="21:25" x14ac:dyDescent="0.2">
      <c r="U21090" s="55"/>
      <c r="V21090" s="53"/>
      <c r="W21090" s="53"/>
      <c r="X21090" s="53"/>
      <c r="Y21090" s="55"/>
    </row>
    <row r="21091" spans="21:25" x14ac:dyDescent="0.2">
      <c r="U21091" s="55"/>
      <c r="V21091" s="53"/>
      <c r="W21091" s="53"/>
      <c r="X21091" s="53"/>
      <c r="Y21091" s="55"/>
    </row>
    <row r="21092" spans="21:25" x14ac:dyDescent="0.2">
      <c r="U21092" s="55"/>
      <c r="V21092" s="53"/>
      <c r="W21092" s="53"/>
      <c r="X21092" s="53"/>
      <c r="Y21092" s="55"/>
    </row>
    <row r="21093" spans="21:25" x14ac:dyDescent="0.2">
      <c r="U21093" s="55"/>
      <c r="V21093" s="53"/>
      <c r="W21093" s="53"/>
      <c r="X21093" s="53"/>
      <c r="Y21093" s="55"/>
    </row>
    <row r="21094" spans="21:25" x14ac:dyDescent="0.2">
      <c r="U21094" s="55"/>
      <c r="V21094" s="53"/>
      <c r="W21094" s="53"/>
      <c r="X21094" s="53"/>
      <c r="Y21094" s="55"/>
    </row>
    <row r="21095" spans="21:25" x14ac:dyDescent="0.2">
      <c r="U21095" s="55"/>
      <c r="V21095" s="53"/>
      <c r="W21095" s="53"/>
      <c r="X21095" s="53"/>
      <c r="Y21095" s="55"/>
    </row>
    <row r="21096" spans="21:25" x14ac:dyDescent="0.2">
      <c r="U21096" s="55"/>
      <c r="V21096" s="53"/>
      <c r="W21096" s="53"/>
      <c r="X21096" s="53"/>
      <c r="Y21096" s="55"/>
    </row>
    <row r="21097" spans="21:25" x14ac:dyDescent="0.2">
      <c r="U21097" s="55"/>
      <c r="V21097" s="53"/>
      <c r="W21097" s="53"/>
      <c r="X21097" s="53"/>
      <c r="Y21097" s="55"/>
    </row>
    <row r="21098" spans="21:25" x14ac:dyDescent="0.2">
      <c r="U21098" s="55"/>
      <c r="V21098" s="53"/>
      <c r="W21098" s="53"/>
      <c r="X21098" s="53"/>
      <c r="Y21098" s="55"/>
    </row>
    <row r="21099" spans="21:25" x14ac:dyDescent="0.2">
      <c r="U21099" s="55"/>
      <c r="V21099" s="53"/>
      <c r="W21099" s="53"/>
      <c r="X21099" s="53"/>
      <c r="Y21099" s="55"/>
    </row>
    <row r="21100" spans="21:25" x14ac:dyDescent="0.2">
      <c r="U21100" s="55"/>
      <c r="V21100" s="53"/>
      <c r="W21100" s="53"/>
      <c r="X21100" s="53"/>
      <c r="Y21100" s="55"/>
    </row>
    <row r="21101" spans="21:25" x14ac:dyDescent="0.2">
      <c r="U21101" s="55"/>
      <c r="V21101" s="53"/>
      <c r="W21101" s="53"/>
      <c r="X21101" s="53"/>
      <c r="Y21101" s="55"/>
    </row>
    <row r="21102" spans="21:25" x14ac:dyDescent="0.2">
      <c r="U21102" s="55"/>
      <c r="V21102" s="53"/>
      <c r="W21102" s="53"/>
      <c r="X21102" s="53"/>
      <c r="Y21102" s="55"/>
    </row>
    <row r="21103" spans="21:25" x14ac:dyDescent="0.2">
      <c r="U21103" s="55"/>
      <c r="V21103" s="53"/>
      <c r="W21103" s="53"/>
      <c r="X21103" s="53"/>
      <c r="Y21103" s="55"/>
    </row>
    <row r="21104" spans="21:25" x14ac:dyDescent="0.2">
      <c r="U21104" s="55"/>
      <c r="V21104" s="53"/>
      <c r="W21104" s="53"/>
      <c r="X21104" s="53"/>
      <c r="Y21104" s="55"/>
    </row>
    <row r="21105" spans="21:25" x14ac:dyDescent="0.2">
      <c r="U21105" s="55"/>
      <c r="V21105" s="53"/>
      <c r="W21105" s="53"/>
      <c r="X21105" s="53"/>
      <c r="Y21105" s="55"/>
    </row>
    <row r="21106" spans="21:25" x14ac:dyDescent="0.2">
      <c r="U21106" s="55"/>
      <c r="V21106" s="53"/>
      <c r="W21106" s="53"/>
      <c r="X21106" s="53"/>
      <c r="Y21106" s="55"/>
    </row>
    <row r="21107" spans="21:25" x14ac:dyDescent="0.2">
      <c r="U21107" s="55"/>
      <c r="V21107" s="53"/>
      <c r="W21107" s="53"/>
      <c r="X21107" s="53"/>
      <c r="Y21107" s="55"/>
    </row>
    <row r="21108" spans="21:25" x14ac:dyDescent="0.2">
      <c r="U21108" s="55"/>
      <c r="V21108" s="53"/>
      <c r="W21108" s="53"/>
      <c r="X21108" s="53"/>
      <c r="Y21108" s="55"/>
    </row>
    <row r="21109" spans="21:25" x14ac:dyDescent="0.2">
      <c r="U21109" s="55"/>
      <c r="V21109" s="53"/>
      <c r="W21109" s="53"/>
      <c r="X21109" s="53"/>
      <c r="Y21109" s="55"/>
    </row>
    <row r="21110" spans="21:25" x14ac:dyDescent="0.2">
      <c r="U21110" s="55"/>
      <c r="V21110" s="53"/>
      <c r="W21110" s="53"/>
      <c r="X21110" s="53"/>
      <c r="Y21110" s="55"/>
    </row>
    <row r="21111" spans="21:25" x14ac:dyDescent="0.2">
      <c r="U21111" s="55"/>
      <c r="V21111" s="53"/>
      <c r="W21111" s="53"/>
      <c r="X21111" s="53"/>
      <c r="Y21111" s="55"/>
    </row>
    <row r="21112" spans="21:25" x14ac:dyDescent="0.2">
      <c r="U21112" s="55"/>
      <c r="V21112" s="53"/>
      <c r="W21112" s="53"/>
      <c r="X21112" s="53"/>
      <c r="Y21112" s="55"/>
    </row>
    <row r="21113" spans="21:25" x14ac:dyDescent="0.2">
      <c r="U21113" s="55"/>
      <c r="V21113" s="53"/>
      <c r="W21113" s="53"/>
      <c r="X21113" s="53"/>
      <c r="Y21113" s="55"/>
    </row>
    <row r="21114" spans="21:25" x14ac:dyDescent="0.2">
      <c r="U21114" s="55"/>
      <c r="V21114" s="53"/>
      <c r="W21114" s="53"/>
      <c r="X21114" s="53"/>
      <c r="Y21114" s="55"/>
    </row>
    <row r="21115" spans="21:25" x14ac:dyDescent="0.2">
      <c r="U21115" s="55"/>
      <c r="V21115" s="53"/>
      <c r="W21115" s="53"/>
      <c r="X21115" s="53"/>
      <c r="Y21115" s="55"/>
    </row>
    <row r="21116" spans="21:25" x14ac:dyDescent="0.2">
      <c r="U21116" s="55"/>
      <c r="V21116" s="53"/>
      <c r="W21116" s="53"/>
      <c r="X21116" s="53"/>
      <c r="Y21116" s="55"/>
    </row>
    <row r="21117" spans="21:25" x14ac:dyDescent="0.2">
      <c r="U21117" s="55"/>
      <c r="V21117" s="53"/>
      <c r="W21117" s="53"/>
      <c r="X21117" s="53"/>
      <c r="Y21117" s="55"/>
    </row>
    <row r="21118" spans="21:25" x14ac:dyDescent="0.2">
      <c r="U21118" s="55"/>
      <c r="V21118" s="53"/>
      <c r="W21118" s="53"/>
      <c r="X21118" s="53"/>
      <c r="Y21118" s="55"/>
    </row>
    <row r="21119" spans="21:25" x14ac:dyDescent="0.2">
      <c r="U21119" s="55"/>
      <c r="V21119" s="53"/>
      <c r="W21119" s="53"/>
      <c r="X21119" s="53"/>
      <c r="Y21119" s="55"/>
    </row>
    <row r="21120" spans="21:25" x14ac:dyDescent="0.2">
      <c r="U21120" s="55"/>
      <c r="V21120" s="53"/>
      <c r="W21120" s="53"/>
      <c r="X21120" s="53"/>
      <c r="Y21120" s="55"/>
    </row>
    <row r="21121" spans="21:25" x14ac:dyDescent="0.2">
      <c r="U21121" s="55"/>
      <c r="V21121" s="53"/>
      <c r="W21121" s="53"/>
      <c r="X21121" s="53"/>
      <c r="Y21121" s="55"/>
    </row>
    <row r="21122" spans="21:25" x14ac:dyDescent="0.2">
      <c r="U21122" s="55"/>
      <c r="V21122" s="53"/>
      <c r="W21122" s="53"/>
      <c r="X21122" s="53"/>
      <c r="Y21122" s="55"/>
    </row>
    <row r="21123" spans="21:25" x14ac:dyDescent="0.2">
      <c r="U21123" s="55"/>
      <c r="V21123" s="53"/>
      <c r="W21123" s="53"/>
      <c r="X21123" s="53"/>
      <c r="Y21123" s="55"/>
    </row>
    <row r="21124" spans="21:25" x14ac:dyDescent="0.2">
      <c r="U21124" s="55"/>
      <c r="V21124" s="53"/>
      <c r="W21124" s="53"/>
      <c r="X21124" s="53"/>
      <c r="Y21124" s="55"/>
    </row>
    <row r="21125" spans="21:25" x14ac:dyDescent="0.2">
      <c r="U21125" s="55"/>
      <c r="V21125" s="53"/>
      <c r="W21125" s="53"/>
      <c r="X21125" s="53"/>
      <c r="Y21125" s="55"/>
    </row>
    <row r="21126" spans="21:25" x14ac:dyDescent="0.2">
      <c r="U21126" s="55"/>
      <c r="V21126" s="53"/>
      <c r="W21126" s="53"/>
      <c r="X21126" s="53"/>
      <c r="Y21126" s="55"/>
    </row>
    <row r="21127" spans="21:25" x14ac:dyDescent="0.2">
      <c r="U21127" s="55"/>
      <c r="V21127" s="53"/>
      <c r="W21127" s="53"/>
      <c r="X21127" s="53"/>
      <c r="Y21127" s="55"/>
    </row>
    <row r="21128" spans="21:25" x14ac:dyDescent="0.2">
      <c r="U21128" s="55"/>
      <c r="V21128" s="53"/>
      <c r="W21128" s="53"/>
      <c r="X21128" s="53"/>
      <c r="Y21128" s="55"/>
    </row>
    <row r="21129" spans="21:25" x14ac:dyDescent="0.2">
      <c r="U21129" s="55"/>
      <c r="V21129" s="53"/>
      <c r="W21129" s="53"/>
      <c r="X21129" s="53"/>
      <c r="Y21129" s="55"/>
    </row>
    <row r="21130" spans="21:25" x14ac:dyDescent="0.2">
      <c r="U21130" s="55"/>
      <c r="V21130" s="53"/>
      <c r="W21130" s="53"/>
      <c r="X21130" s="53"/>
      <c r="Y21130" s="55"/>
    </row>
    <row r="21131" spans="21:25" x14ac:dyDescent="0.2">
      <c r="U21131" s="55"/>
      <c r="V21131" s="53"/>
      <c r="W21131" s="53"/>
      <c r="X21131" s="53"/>
      <c r="Y21131" s="55"/>
    </row>
    <row r="21132" spans="21:25" x14ac:dyDescent="0.2">
      <c r="U21132" s="55"/>
      <c r="V21132" s="53"/>
      <c r="W21132" s="53"/>
      <c r="X21132" s="53"/>
      <c r="Y21132" s="55"/>
    </row>
    <row r="21133" spans="21:25" x14ac:dyDescent="0.2">
      <c r="U21133" s="55"/>
      <c r="V21133" s="53"/>
      <c r="W21133" s="53"/>
      <c r="X21133" s="53"/>
      <c r="Y21133" s="55"/>
    </row>
    <row r="21134" spans="21:25" x14ac:dyDescent="0.2">
      <c r="U21134" s="55"/>
      <c r="V21134" s="53"/>
      <c r="W21134" s="53"/>
      <c r="X21134" s="53"/>
      <c r="Y21134" s="55"/>
    </row>
    <row r="21135" spans="21:25" x14ac:dyDescent="0.2">
      <c r="U21135" s="55"/>
      <c r="V21135" s="53"/>
      <c r="W21135" s="53"/>
      <c r="X21135" s="53"/>
      <c r="Y21135" s="55"/>
    </row>
    <row r="21136" spans="21:25" x14ac:dyDescent="0.2">
      <c r="U21136" s="55"/>
      <c r="V21136" s="53"/>
      <c r="W21136" s="53"/>
      <c r="X21136" s="53"/>
      <c r="Y21136" s="55"/>
    </row>
    <row r="21137" spans="21:25" x14ac:dyDescent="0.2">
      <c r="U21137" s="55"/>
      <c r="V21137" s="53"/>
      <c r="W21137" s="53"/>
      <c r="X21137" s="53"/>
      <c r="Y21137" s="55"/>
    </row>
    <row r="21138" spans="21:25" x14ac:dyDescent="0.2">
      <c r="U21138" s="55"/>
      <c r="V21138" s="53"/>
      <c r="W21138" s="53"/>
      <c r="X21138" s="53"/>
      <c r="Y21138" s="55"/>
    </row>
    <row r="21139" spans="21:25" x14ac:dyDescent="0.2">
      <c r="U21139" s="55"/>
      <c r="V21139" s="53"/>
      <c r="W21139" s="53"/>
      <c r="X21139" s="53"/>
      <c r="Y21139" s="55"/>
    </row>
    <row r="21140" spans="21:25" x14ac:dyDescent="0.2">
      <c r="U21140" s="55"/>
      <c r="V21140" s="53"/>
      <c r="W21140" s="53"/>
      <c r="X21140" s="53"/>
      <c r="Y21140" s="55"/>
    </row>
    <row r="21141" spans="21:25" x14ac:dyDescent="0.2">
      <c r="U21141" s="55"/>
      <c r="V21141" s="53"/>
      <c r="W21141" s="53"/>
      <c r="X21141" s="53"/>
      <c r="Y21141" s="55"/>
    </row>
    <row r="21142" spans="21:25" x14ac:dyDescent="0.2">
      <c r="U21142" s="55"/>
      <c r="V21142" s="53"/>
      <c r="W21142" s="53"/>
      <c r="X21142" s="53"/>
      <c r="Y21142" s="55"/>
    </row>
    <row r="21143" spans="21:25" x14ac:dyDescent="0.2">
      <c r="U21143" s="55"/>
      <c r="V21143" s="53"/>
      <c r="W21143" s="53"/>
      <c r="X21143" s="53"/>
      <c r="Y21143" s="55"/>
    </row>
    <row r="21144" spans="21:25" x14ac:dyDescent="0.2">
      <c r="U21144" s="55"/>
      <c r="V21144" s="53"/>
      <c r="W21144" s="53"/>
      <c r="X21144" s="53"/>
      <c r="Y21144" s="55"/>
    </row>
    <row r="21145" spans="21:25" x14ac:dyDescent="0.2">
      <c r="U21145" s="55"/>
      <c r="V21145" s="53"/>
      <c r="W21145" s="53"/>
      <c r="X21145" s="53"/>
      <c r="Y21145" s="55"/>
    </row>
    <row r="21146" spans="21:25" x14ac:dyDescent="0.2">
      <c r="U21146" s="55"/>
      <c r="V21146" s="53"/>
      <c r="W21146" s="53"/>
      <c r="X21146" s="53"/>
      <c r="Y21146" s="55"/>
    </row>
    <row r="21147" spans="21:25" x14ac:dyDescent="0.2">
      <c r="U21147" s="55"/>
      <c r="V21147" s="53"/>
      <c r="W21147" s="53"/>
      <c r="X21147" s="53"/>
      <c r="Y21147" s="55"/>
    </row>
    <row r="21148" spans="21:25" x14ac:dyDescent="0.2">
      <c r="U21148" s="55"/>
      <c r="V21148" s="53"/>
      <c r="W21148" s="53"/>
      <c r="X21148" s="53"/>
      <c r="Y21148" s="55"/>
    </row>
    <row r="21149" spans="21:25" x14ac:dyDescent="0.2">
      <c r="U21149" s="55"/>
      <c r="V21149" s="53"/>
      <c r="W21149" s="53"/>
      <c r="X21149" s="53"/>
      <c r="Y21149" s="55"/>
    </row>
    <row r="21150" spans="21:25" x14ac:dyDescent="0.2">
      <c r="U21150" s="55"/>
      <c r="V21150" s="53"/>
      <c r="W21150" s="53"/>
      <c r="X21150" s="53"/>
      <c r="Y21150" s="55"/>
    </row>
    <row r="21151" spans="21:25" x14ac:dyDescent="0.2">
      <c r="U21151" s="55"/>
      <c r="V21151" s="53"/>
      <c r="W21151" s="53"/>
      <c r="X21151" s="53"/>
      <c r="Y21151" s="55"/>
    </row>
    <row r="21152" spans="21:25" x14ac:dyDescent="0.2">
      <c r="U21152" s="55"/>
      <c r="V21152" s="53"/>
      <c r="W21152" s="53"/>
      <c r="X21152" s="53"/>
      <c r="Y21152" s="55"/>
    </row>
    <row r="21153" spans="21:25" x14ac:dyDescent="0.2">
      <c r="U21153" s="55"/>
      <c r="V21153" s="53"/>
      <c r="W21153" s="53"/>
      <c r="X21153" s="53"/>
      <c r="Y21153" s="55"/>
    </row>
    <row r="21154" spans="21:25" x14ac:dyDescent="0.2">
      <c r="U21154" s="55"/>
      <c r="V21154" s="53"/>
      <c r="W21154" s="53"/>
      <c r="X21154" s="53"/>
      <c r="Y21154" s="55"/>
    </row>
    <row r="21155" spans="21:25" x14ac:dyDescent="0.2">
      <c r="U21155" s="55"/>
      <c r="V21155" s="53"/>
      <c r="W21155" s="53"/>
      <c r="X21155" s="53"/>
      <c r="Y21155" s="55"/>
    </row>
    <row r="21156" spans="21:25" x14ac:dyDescent="0.2">
      <c r="U21156" s="55"/>
      <c r="V21156" s="53"/>
      <c r="W21156" s="53"/>
      <c r="X21156" s="53"/>
      <c r="Y21156" s="55"/>
    </row>
    <row r="21157" spans="21:25" x14ac:dyDescent="0.2">
      <c r="U21157" s="55"/>
      <c r="V21157" s="53"/>
      <c r="W21157" s="53"/>
      <c r="X21157" s="53"/>
      <c r="Y21157" s="55"/>
    </row>
    <row r="21158" spans="21:25" x14ac:dyDescent="0.2">
      <c r="U21158" s="55"/>
      <c r="V21158" s="53"/>
      <c r="W21158" s="53"/>
      <c r="X21158" s="53"/>
      <c r="Y21158" s="55"/>
    </row>
    <row r="21159" spans="21:25" x14ac:dyDescent="0.2">
      <c r="U21159" s="55"/>
      <c r="V21159" s="53"/>
      <c r="W21159" s="53"/>
      <c r="X21159" s="53"/>
      <c r="Y21159" s="55"/>
    </row>
    <row r="21160" spans="21:25" x14ac:dyDescent="0.2">
      <c r="U21160" s="55"/>
      <c r="V21160" s="53"/>
      <c r="W21160" s="53"/>
      <c r="X21160" s="53"/>
      <c r="Y21160" s="55"/>
    </row>
    <row r="21161" spans="21:25" x14ac:dyDescent="0.2">
      <c r="U21161" s="55"/>
      <c r="V21161" s="53"/>
      <c r="W21161" s="53"/>
      <c r="X21161" s="53"/>
      <c r="Y21161" s="55"/>
    </row>
    <row r="21162" spans="21:25" x14ac:dyDescent="0.2">
      <c r="U21162" s="55"/>
      <c r="V21162" s="53"/>
      <c r="W21162" s="53"/>
      <c r="X21162" s="53"/>
      <c r="Y21162" s="55"/>
    </row>
    <row r="21163" spans="21:25" x14ac:dyDescent="0.2">
      <c r="U21163" s="55"/>
      <c r="V21163" s="53"/>
      <c r="W21163" s="53"/>
      <c r="X21163" s="53"/>
      <c r="Y21163" s="55"/>
    </row>
    <row r="21164" spans="21:25" x14ac:dyDescent="0.2">
      <c r="U21164" s="55"/>
      <c r="V21164" s="53"/>
      <c r="W21164" s="53"/>
      <c r="X21164" s="53"/>
      <c r="Y21164" s="55"/>
    </row>
    <row r="21165" spans="21:25" x14ac:dyDescent="0.2">
      <c r="U21165" s="55"/>
      <c r="V21165" s="53"/>
      <c r="W21165" s="53"/>
      <c r="X21165" s="53"/>
      <c r="Y21165" s="55"/>
    </row>
    <row r="21166" spans="21:25" x14ac:dyDescent="0.2">
      <c r="U21166" s="55"/>
      <c r="V21166" s="53"/>
      <c r="W21166" s="53"/>
      <c r="X21166" s="53"/>
      <c r="Y21166" s="55"/>
    </row>
    <row r="21167" spans="21:25" x14ac:dyDescent="0.2">
      <c r="U21167" s="55"/>
      <c r="V21167" s="53"/>
      <c r="W21167" s="53"/>
      <c r="X21167" s="53"/>
      <c r="Y21167" s="55"/>
    </row>
    <row r="21168" spans="21:25" x14ac:dyDescent="0.2">
      <c r="U21168" s="55"/>
      <c r="V21168" s="53"/>
      <c r="W21168" s="53"/>
      <c r="X21168" s="53"/>
      <c r="Y21168" s="55"/>
    </row>
    <row r="21169" spans="21:25" x14ac:dyDescent="0.2">
      <c r="U21169" s="55"/>
      <c r="V21169" s="53"/>
      <c r="W21169" s="53"/>
      <c r="X21169" s="53"/>
      <c r="Y21169" s="55"/>
    </row>
    <row r="21170" spans="21:25" x14ac:dyDescent="0.2">
      <c r="U21170" s="55"/>
      <c r="V21170" s="53"/>
      <c r="W21170" s="53"/>
      <c r="X21170" s="53"/>
      <c r="Y21170" s="55"/>
    </row>
    <row r="21171" spans="21:25" x14ac:dyDescent="0.2">
      <c r="U21171" s="55"/>
      <c r="V21171" s="53"/>
      <c r="W21171" s="53"/>
      <c r="X21171" s="53"/>
      <c r="Y21171" s="55"/>
    </row>
    <row r="21172" spans="21:25" x14ac:dyDescent="0.2">
      <c r="U21172" s="55"/>
      <c r="V21172" s="53"/>
      <c r="W21172" s="53"/>
      <c r="X21172" s="53"/>
      <c r="Y21172" s="55"/>
    </row>
    <row r="21173" spans="21:25" x14ac:dyDescent="0.2">
      <c r="U21173" s="55"/>
      <c r="V21173" s="53"/>
      <c r="W21173" s="53"/>
      <c r="X21173" s="53"/>
      <c r="Y21173" s="55"/>
    </row>
    <row r="21174" spans="21:25" x14ac:dyDescent="0.2">
      <c r="U21174" s="55"/>
      <c r="V21174" s="53"/>
      <c r="W21174" s="53"/>
      <c r="X21174" s="53"/>
      <c r="Y21174" s="55"/>
    </row>
    <row r="21175" spans="21:25" x14ac:dyDescent="0.2">
      <c r="U21175" s="55"/>
      <c r="V21175" s="53"/>
      <c r="W21175" s="53"/>
      <c r="X21175" s="53"/>
      <c r="Y21175" s="55"/>
    </row>
    <row r="21176" spans="21:25" x14ac:dyDescent="0.2">
      <c r="U21176" s="55"/>
      <c r="V21176" s="53"/>
      <c r="W21176" s="53"/>
      <c r="X21176" s="53"/>
      <c r="Y21176" s="55"/>
    </row>
    <row r="21177" spans="21:25" x14ac:dyDescent="0.2">
      <c r="U21177" s="55"/>
      <c r="V21177" s="53"/>
      <c r="W21177" s="53"/>
      <c r="X21177" s="53"/>
      <c r="Y21177" s="55"/>
    </row>
    <row r="21178" spans="21:25" x14ac:dyDescent="0.2">
      <c r="U21178" s="55"/>
      <c r="V21178" s="53"/>
      <c r="W21178" s="53"/>
      <c r="X21178" s="53"/>
      <c r="Y21178" s="55"/>
    </row>
    <row r="21179" spans="21:25" x14ac:dyDescent="0.2">
      <c r="U21179" s="55"/>
      <c r="V21179" s="53"/>
      <c r="W21179" s="53"/>
      <c r="X21179" s="53"/>
      <c r="Y21179" s="55"/>
    </row>
    <row r="21180" spans="21:25" x14ac:dyDescent="0.2">
      <c r="U21180" s="55"/>
      <c r="V21180" s="53"/>
      <c r="W21180" s="53"/>
      <c r="X21180" s="53"/>
      <c r="Y21180" s="55"/>
    </row>
    <row r="21181" spans="21:25" x14ac:dyDescent="0.2">
      <c r="U21181" s="55"/>
      <c r="V21181" s="53"/>
      <c r="W21181" s="53"/>
      <c r="X21181" s="53"/>
      <c r="Y21181" s="55"/>
    </row>
    <row r="21182" spans="21:25" x14ac:dyDescent="0.2">
      <c r="U21182" s="55"/>
      <c r="V21182" s="53"/>
      <c r="W21182" s="53"/>
      <c r="X21182" s="53"/>
      <c r="Y21182" s="55"/>
    </row>
    <row r="21183" spans="21:25" x14ac:dyDescent="0.2">
      <c r="U21183" s="55"/>
      <c r="V21183" s="53"/>
      <c r="W21183" s="53"/>
      <c r="X21183" s="53"/>
      <c r="Y21183" s="55"/>
    </row>
    <row r="21184" spans="21:25" x14ac:dyDescent="0.2">
      <c r="U21184" s="55"/>
      <c r="V21184" s="53"/>
      <c r="W21184" s="53"/>
      <c r="X21184" s="53"/>
      <c r="Y21184" s="55"/>
    </row>
    <row r="21185" spans="21:25" x14ac:dyDescent="0.2">
      <c r="U21185" s="55"/>
      <c r="V21185" s="53"/>
      <c r="W21185" s="53"/>
      <c r="X21185" s="53"/>
      <c r="Y21185" s="55"/>
    </row>
    <row r="21186" spans="21:25" x14ac:dyDescent="0.2">
      <c r="U21186" s="55"/>
      <c r="V21186" s="53"/>
      <c r="W21186" s="53"/>
      <c r="X21186" s="53"/>
      <c r="Y21186" s="55"/>
    </row>
    <row r="21187" spans="21:25" x14ac:dyDescent="0.2">
      <c r="U21187" s="55"/>
      <c r="V21187" s="53"/>
      <c r="W21187" s="53"/>
      <c r="X21187" s="53"/>
      <c r="Y21187" s="55"/>
    </row>
    <row r="21188" spans="21:25" x14ac:dyDescent="0.2">
      <c r="U21188" s="55"/>
      <c r="V21188" s="53"/>
      <c r="W21188" s="53"/>
      <c r="X21188" s="53"/>
      <c r="Y21188" s="55"/>
    </row>
    <row r="21189" spans="21:25" x14ac:dyDescent="0.2">
      <c r="U21189" s="55"/>
      <c r="V21189" s="53"/>
      <c r="W21189" s="53"/>
      <c r="X21189" s="53"/>
      <c r="Y21189" s="55"/>
    </row>
    <row r="21190" spans="21:25" x14ac:dyDescent="0.2">
      <c r="U21190" s="55"/>
      <c r="V21190" s="53"/>
      <c r="W21190" s="53"/>
      <c r="X21190" s="53"/>
      <c r="Y21190" s="55"/>
    </row>
    <row r="21191" spans="21:25" x14ac:dyDescent="0.2">
      <c r="U21191" s="55"/>
      <c r="V21191" s="53"/>
      <c r="W21191" s="53"/>
      <c r="X21191" s="53"/>
      <c r="Y21191" s="55"/>
    </row>
    <row r="21192" spans="21:25" x14ac:dyDescent="0.2">
      <c r="U21192" s="55"/>
      <c r="V21192" s="53"/>
      <c r="W21192" s="53"/>
      <c r="X21192" s="53"/>
      <c r="Y21192" s="55"/>
    </row>
    <row r="21193" spans="21:25" x14ac:dyDescent="0.2">
      <c r="U21193" s="55"/>
      <c r="V21193" s="53"/>
      <c r="W21193" s="53"/>
      <c r="X21193" s="53"/>
      <c r="Y21193" s="55"/>
    </row>
    <row r="21194" spans="21:25" x14ac:dyDescent="0.2">
      <c r="U21194" s="55"/>
      <c r="V21194" s="53"/>
      <c r="W21194" s="53"/>
      <c r="X21194" s="53"/>
      <c r="Y21194" s="55"/>
    </row>
    <row r="21195" spans="21:25" x14ac:dyDescent="0.2">
      <c r="U21195" s="55"/>
      <c r="V21195" s="53"/>
      <c r="W21195" s="53"/>
      <c r="X21195" s="53"/>
      <c r="Y21195" s="55"/>
    </row>
    <row r="21196" spans="21:25" x14ac:dyDescent="0.2">
      <c r="U21196" s="55"/>
      <c r="V21196" s="53"/>
      <c r="W21196" s="53"/>
      <c r="X21196" s="53"/>
      <c r="Y21196" s="55"/>
    </row>
    <row r="21197" spans="21:25" x14ac:dyDescent="0.2">
      <c r="U21197" s="55"/>
      <c r="V21197" s="53"/>
      <c r="W21197" s="53"/>
      <c r="X21197" s="53"/>
      <c r="Y21197" s="55"/>
    </row>
    <row r="21198" spans="21:25" x14ac:dyDescent="0.2">
      <c r="U21198" s="55"/>
      <c r="V21198" s="53"/>
      <c r="W21198" s="53"/>
      <c r="X21198" s="53"/>
      <c r="Y21198" s="55"/>
    </row>
    <row r="21199" spans="21:25" x14ac:dyDescent="0.2">
      <c r="U21199" s="55"/>
      <c r="V21199" s="53"/>
      <c r="W21199" s="53"/>
      <c r="X21199" s="53"/>
      <c r="Y21199" s="55"/>
    </row>
    <row r="21200" spans="21:25" x14ac:dyDescent="0.2">
      <c r="U21200" s="55"/>
      <c r="V21200" s="53"/>
      <c r="W21200" s="53"/>
      <c r="X21200" s="53"/>
      <c r="Y21200" s="55"/>
    </row>
    <row r="21201" spans="21:25" x14ac:dyDescent="0.2">
      <c r="U21201" s="55"/>
      <c r="V21201" s="53"/>
      <c r="W21201" s="53"/>
      <c r="X21201" s="53"/>
      <c r="Y21201" s="55"/>
    </row>
    <row r="21202" spans="21:25" x14ac:dyDescent="0.2">
      <c r="U21202" s="55"/>
      <c r="V21202" s="53"/>
      <c r="W21202" s="53"/>
      <c r="X21202" s="53"/>
      <c r="Y21202" s="55"/>
    </row>
    <row r="21203" spans="21:25" x14ac:dyDescent="0.2">
      <c r="U21203" s="55"/>
      <c r="V21203" s="53"/>
      <c r="W21203" s="53"/>
      <c r="X21203" s="53"/>
      <c r="Y21203" s="55"/>
    </row>
    <row r="21204" spans="21:25" x14ac:dyDescent="0.2">
      <c r="U21204" s="55"/>
      <c r="V21204" s="53"/>
      <c r="W21204" s="53"/>
      <c r="X21204" s="53"/>
      <c r="Y21204" s="55"/>
    </row>
    <row r="21205" spans="21:25" x14ac:dyDescent="0.2">
      <c r="U21205" s="55"/>
      <c r="V21205" s="53"/>
      <c r="W21205" s="53"/>
      <c r="X21205" s="53"/>
      <c r="Y21205" s="55"/>
    </row>
    <row r="21206" spans="21:25" x14ac:dyDescent="0.2">
      <c r="U21206" s="55"/>
      <c r="V21206" s="53"/>
      <c r="W21206" s="53"/>
      <c r="X21206" s="53"/>
      <c r="Y21206" s="55"/>
    </row>
    <row r="21207" spans="21:25" x14ac:dyDescent="0.2">
      <c r="U21207" s="55"/>
      <c r="V21207" s="53"/>
      <c r="W21207" s="53"/>
      <c r="X21207" s="53"/>
      <c r="Y21207" s="55"/>
    </row>
    <row r="21208" spans="21:25" x14ac:dyDescent="0.2">
      <c r="U21208" s="55"/>
      <c r="V21208" s="53"/>
      <c r="W21208" s="53"/>
      <c r="X21208" s="53"/>
      <c r="Y21208" s="55"/>
    </row>
    <row r="21209" spans="21:25" x14ac:dyDescent="0.2">
      <c r="U21209" s="55"/>
      <c r="V21209" s="53"/>
      <c r="W21209" s="53"/>
      <c r="X21209" s="53"/>
      <c r="Y21209" s="55"/>
    </row>
    <row r="21210" spans="21:25" x14ac:dyDescent="0.2">
      <c r="U21210" s="55"/>
      <c r="V21210" s="53"/>
      <c r="W21210" s="53"/>
      <c r="X21210" s="53"/>
      <c r="Y21210" s="55"/>
    </row>
    <row r="21211" spans="21:25" x14ac:dyDescent="0.2">
      <c r="U21211" s="55"/>
      <c r="V21211" s="53"/>
      <c r="W21211" s="53"/>
      <c r="X21211" s="53"/>
      <c r="Y21211" s="55"/>
    </row>
    <row r="21212" spans="21:25" x14ac:dyDescent="0.2">
      <c r="U21212" s="55"/>
      <c r="V21212" s="53"/>
      <c r="W21212" s="53"/>
      <c r="X21212" s="53"/>
      <c r="Y21212" s="55"/>
    </row>
    <row r="21213" spans="21:25" x14ac:dyDescent="0.2">
      <c r="U21213" s="55"/>
      <c r="V21213" s="53"/>
      <c r="W21213" s="53"/>
      <c r="X21213" s="53"/>
      <c r="Y21213" s="55"/>
    </row>
    <row r="21214" spans="21:25" x14ac:dyDescent="0.2">
      <c r="U21214" s="55"/>
      <c r="V21214" s="53"/>
      <c r="W21214" s="53"/>
      <c r="X21214" s="53"/>
      <c r="Y21214" s="55"/>
    </row>
    <row r="21215" spans="21:25" x14ac:dyDescent="0.2">
      <c r="U21215" s="55"/>
      <c r="V21215" s="53"/>
      <c r="W21215" s="53"/>
      <c r="X21215" s="53"/>
      <c r="Y21215" s="55"/>
    </row>
    <row r="21216" spans="21:25" x14ac:dyDescent="0.2">
      <c r="U21216" s="55"/>
      <c r="V21216" s="53"/>
      <c r="W21216" s="53"/>
      <c r="X21216" s="53"/>
      <c r="Y21216" s="55"/>
    </row>
    <row r="21217" spans="21:25" x14ac:dyDescent="0.2">
      <c r="U21217" s="55"/>
      <c r="V21217" s="53"/>
      <c r="W21217" s="53"/>
      <c r="X21217" s="53"/>
      <c r="Y21217" s="55"/>
    </row>
    <row r="21218" spans="21:25" x14ac:dyDescent="0.2">
      <c r="U21218" s="55"/>
      <c r="V21218" s="53"/>
      <c r="W21218" s="53"/>
      <c r="X21218" s="53"/>
      <c r="Y21218" s="55"/>
    </row>
    <row r="21219" spans="21:25" x14ac:dyDescent="0.2">
      <c r="U21219" s="55"/>
      <c r="V21219" s="53"/>
      <c r="W21219" s="53"/>
      <c r="X21219" s="53"/>
      <c r="Y21219" s="55"/>
    </row>
    <row r="21220" spans="21:25" x14ac:dyDescent="0.2">
      <c r="U21220" s="55"/>
      <c r="V21220" s="53"/>
      <c r="W21220" s="53"/>
      <c r="X21220" s="53"/>
      <c r="Y21220" s="55"/>
    </row>
    <row r="21221" spans="21:25" x14ac:dyDescent="0.2">
      <c r="U21221" s="55"/>
      <c r="V21221" s="53"/>
      <c r="W21221" s="53"/>
      <c r="X21221" s="53"/>
      <c r="Y21221" s="55"/>
    </row>
    <row r="21222" spans="21:25" x14ac:dyDescent="0.2">
      <c r="U21222" s="55"/>
      <c r="V21222" s="53"/>
      <c r="W21222" s="53"/>
      <c r="X21222" s="53"/>
      <c r="Y21222" s="55"/>
    </row>
    <row r="21223" spans="21:25" x14ac:dyDescent="0.2">
      <c r="U21223" s="55"/>
      <c r="V21223" s="53"/>
      <c r="W21223" s="53"/>
      <c r="X21223" s="53"/>
      <c r="Y21223" s="55"/>
    </row>
    <row r="21224" spans="21:25" x14ac:dyDescent="0.2">
      <c r="U21224" s="55"/>
      <c r="V21224" s="53"/>
      <c r="W21224" s="53"/>
      <c r="X21224" s="53"/>
      <c r="Y21224" s="55"/>
    </row>
    <row r="21225" spans="21:25" x14ac:dyDescent="0.2">
      <c r="U21225" s="55"/>
      <c r="V21225" s="53"/>
      <c r="W21225" s="53"/>
      <c r="X21225" s="53"/>
      <c r="Y21225" s="55"/>
    </row>
    <row r="21226" spans="21:25" x14ac:dyDescent="0.2">
      <c r="U21226" s="55"/>
      <c r="V21226" s="53"/>
      <c r="W21226" s="53"/>
      <c r="X21226" s="53"/>
      <c r="Y21226" s="55"/>
    </row>
    <row r="21227" spans="21:25" x14ac:dyDescent="0.2">
      <c r="U21227" s="55"/>
      <c r="V21227" s="53"/>
      <c r="W21227" s="53"/>
      <c r="X21227" s="53"/>
      <c r="Y21227" s="55"/>
    </row>
    <row r="21228" spans="21:25" x14ac:dyDescent="0.2">
      <c r="U21228" s="55"/>
      <c r="V21228" s="53"/>
      <c r="W21228" s="53"/>
      <c r="X21228" s="53"/>
      <c r="Y21228" s="55"/>
    </row>
    <row r="21229" spans="21:25" x14ac:dyDescent="0.2">
      <c r="U21229" s="55"/>
      <c r="V21229" s="53"/>
      <c r="W21229" s="53"/>
      <c r="X21229" s="53"/>
      <c r="Y21229" s="55"/>
    </row>
    <row r="21230" spans="21:25" x14ac:dyDescent="0.2">
      <c r="U21230" s="55"/>
      <c r="V21230" s="53"/>
      <c r="W21230" s="53"/>
      <c r="X21230" s="53"/>
      <c r="Y21230" s="55"/>
    </row>
    <row r="21231" spans="21:25" x14ac:dyDescent="0.2">
      <c r="U21231" s="55"/>
      <c r="V21231" s="53"/>
      <c r="W21231" s="53"/>
      <c r="X21231" s="53"/>
      <c r="Y21231" s="55"/>
    </row>
    <row r="21232" spans="21:25" x14ac:dyDescent="0.2">
      <c r="U21232" s="55"/>
      <c r="V21232" s="53"/>
      <c r="W21232" s="53"/>
      <c r="X21232" s="53"/>
      <c r="Y21232" s="55"/>
    </row>
    <row r="21233" spans="21:25" x14ac:dyDescent="0.2">
      <c r="U21233" s="55"/>
      <c r="V21233" s="53"/>
      <c r="W21233" s="53"/>
      <c r="X21233" s="53"/>
      <c r="Y21233" s="55"/>
    </row>
    <row r="21234" spans="21:25" x14ac:dyDescent="0.2">
      <c r="U21234" s="55"/>
      <c r="V21234" s="53"/>
      <c r="W21234" s="53"/>
      <c r="X21234" s="53"/>
      <c r="Y21234" s="55"/>
    </row>
    <row r="21235" spans="21:25" x14ac:dyDescent="0.2">
      <c r="U21235" s="55"/>
      <c r="V21235" s="53"/>
      <c r="W21235" s="53"/>
      <c r="X21235" s="53"/>
      <c r="Y21235" s="55"/>
    </row>
    <row r="21236" spans="21:25" x14ac:dyDescent="0.2">
      <c r="U21236" s="55"/>
      <c r="V21236" s="53"/>
      <c r="W21236" s="53"/>
      <c r="X21236" s="53"/>
      <c r="Y21236" s="55"/>
    </row>
    <row r="21237" spans="21:25" x14ac:dyDescent="0.2">
      <c r="U21237" s="55"/>
      <c r="V21237" s="53"/>
      <c r="W21237" s="53"/>
      <c r="X21237" s="53"/>
      <c r="Y21237" s="55"/>
    </row>
    <row r="21238" spans="21:25" x14ac:dyDescent="0.2">
      <c r="U21238" s="55"/>
      <c r="V21238" s="53"/>
      <c r="W21238" s="53"/>
      <c r="X21238" s="53"/>
      <c r="Y21238" s="55"/>
    </row>
    <row r="21239" spans="21:25" x14ac:dyDescent="0.2">
      <c r="U21239" s="55"/>
      <c r="V21239" s="53"/>
      <c r="W21239" s="53"/>
      <c r="X21239" s="53"/>
      <c r="Y21239" s="55"/>
    </row>
    <row r="21240" spans="21:25" x14ac:dyDescent="0.2">
      <c r="U21240" s="55"/>
      <c r="V21240" s="53"/>
      <c r="W21240" s="53"/>
      <c r="X21240" s="53"/>
      <c r="Y21240" s="55"/>
    </row>
    <row r="21241" spans="21:25" x14ac:dyDescent="0.2">
      <c r="U21241" s="55"/>
      <c r="V21241" s="53"/>
      <c r="W21241" s="53"/>
      <c r="X21241" s="53"/>
      <c r="Y21241" s="55"/>
    </row>
    <row r="21242" spans="21:25" x14ac:dyDescent="0.2">
      <c r="U21242" s="55"/>
      <c r="V21242" s="53"/>
      <c r="W21242" s="53"/>
      <c r="X21242" s="53"/>
      <c r="Y21242" s="55"/>
    </row>
    <row r="21243" spans="21:25" x14ac:dyDescent="0.2">
      <c r="U21243" s="55"/>
      <c r="V21243" s="53"/>
      <c r="W21243" s="53"/>
      <c r="X21243" s="53"/>
      <c r="Y21243" s="55"/>
    </row>
    <row r="21244" spans="21:25" x14ac:dyDescent="0.2">
      <c r="U21244" s="55"/>
      <c r="V21244" s="53"/>
      <c r="W21244" s="53"/>
      <c r="X21244" s="53"/>
      <c r="Y21244" s="55"/>
    </row>
    <row r="21245" spans="21:25" x14ac:dyDescent="0.2">
      <c r="U21245" s="55"/>
      <c r="V21245" s="53"/>
      <c r="W21245" s="53"/>
      <c r="X21245" s="53"/>
      <c r="Y21245" s="55"/>
    </row>
    <row r="21246" spans="21:25" x14ac:dyDescent="0.2">
      <c r="U21246" s="55"/>
      <c r="V21246" s="53"/>
      <c r="W21246" s="53"/>
      <c r="X21246" s="53"/>
      <c r="Y21246" s="55"/>
    </row>
    <row r="21247" spans="21:25" x14ac:dyDescent="0.2">
      <c r="U21247" s="55"/>
      <c r="V21247" s="53"/>
      <c r="W21247" s="53"/>
      <c r="X21247" s="53"/>
      <c r="Y21247" s="55"/>
    </row>
    <row r="21248" spans="21:25" x14ac:dyDescent="0.2">
      <c r="U21248" s="55"/>
      <c r="V21248" s="53"/>
      <c r="W21248" s="53"/>
      <c r="X21248" s="53"/>
      <c r="Y21248" s="55"/>
    </row>
    <row r="21249" spans="21:25" x14ac:dyDescent="0.2">
      <c r="U21249" s="55"/>
      <c r="V21249" s="53"/>
      <c r="W21249" s="53"/>
      <c r="X21249" s="53"/>
      <c r="Y21249" s="55"/>
    </row>
    <row r="21250" spans="21:25" x14ac:dyDescent="0.2">
      <c r="U21250" s="55"/>
      <c r="V21250" s="53"/>
      <c r="W21250" s="53"/>
      <c r="X21250" s="53"/>
      <c r="Y21250" s="55"/>
    </row>
    <row r="21251" spans="21:25" x14ac:dyDescent="0.2">
      <c r="U21251" s="55"/>
      <c r="V21251" s="53"/>
      <c r="W21251" s="53"/>
      <c r="X21251" s="53"/>
      <c r="Y21251" s="55"/>
    </row>
    <row r="21252" spans="21:25" x14ac:dyDescent="0.2">
      <c r="U21252" s="55"/>
      <c r="V21252" s="53"/>
      <c r="W21252" s="53"/>
      <c r="X21252" s="53"/>
      <c r="Y21252" s="55"/>
    </row>
    <row r="21253" spans="21:25" x14ac:dyDescent="0.2">
      <c r="U21253" s="55"/>
      <c r="V21253" s="53"/>
      <c r="W21253" s="53"/>
      <c r="X21253" s="53"/>
      <c r="Y21253" s="55"/>
    </row>
    <row r="21254" spans="21:25" x14ac:dyDescent="0.2">
      <c r="U21254" s="55"/>
      <c r="V21254" s="53"/>
      <c r="W21254" s="53"/>
      <c r="X21254" s="53"/>
      <c r="Y21254" s="55"/>
    </row>
    <row r="21255" spans="21:25" x14ac:dyDescent="0.2">
      <c r="U21255" s="55"/>
      <c r="V21255" s="53"/>
      <c r="W21255" s="53"/>
      <c r="X21255" s="53"/>
      <c r="Y21255" s="55"/>
    </row>
    <row r="21256" spans="21:25" x14ac:dyDescent="0.2">
      <c r="U21256" s="55"/>
      <c r="V21256" s="53"/>
      <c r="W21256" s="53"/>
      <c r="X21256" s="53"/>
      <c r="Y21256" s="55"/>
    </row>
    <row r="21257" spans="21:25" x14ac:dyDescent="0.2">
      <c r="U21257" s="55"/>
      <c r="V21257" s="53"/>
      <c r="W21257" s="53"/>
      <c r="X21257" s="53"/>
      <c r="Y21257" s="55"/>
    </row>
    <row r="21258" spans="21:25" x14ac:dyDescent="0.2">
      <c r="U21258" s="55"/>
      <c r="V21258" s="53"/>
      <c r="W21258" s="53"/>
      <c r="X21258" s="53"/>
      <c r="Y21258" s="55"/>
    </row>
    <row r="21259" spans="21:25" x14ac:dyDescent="0.2">
      <c r="U21259" s="55"/>
      <c r="V21259" s="53"/>
      <c r="W21259" s="53"/>
      <c r="X21259" s="53"/>
      <c r="Y21259" s="55"/>
    </row>
    <row r="21260" spans="21:25" x14ac:dyDescent="0.2">
      <c r="U21260" s="55"/>
      <c r="V21260" s="53"/>
      <c r="W21260" s="53"/>
      <c r="X21260" s="53"/>
      <c r="Y21260" s="55"/>
    </row>
    <row r="21261" spans="21:25" x14ac:dyDescent="0.2">
      <c r="U21261" s="55"/>
      <c r="V21261" s="53"/>
      <c r="W21261" s="53"/>
      <c r="X21261" s="53"/>
      <c r="Y21261" s="55"/>
    </row>
    <row r="21262" spans="21:25" x14ac:dyDescent="0.2">
      <c r="U21262" s="55"/>
      <c r="V21262" s="53"/>
      <c r="W21262" s="53"/>
      <c r="X21262" s="53"/>
      <c r="Y21262" s="55"/>
    </row>
    <row r="21263" spans="21:25" x14ac:dyDescent="0.2">
      <c r="U21263" s="55"/>
      <c r="V21263" s="53"/>
      <c r="W21263" s="53"/>
      <c r="X21263" s="53"/>
      <c r="Y21263" s="55"/>
    </row>
    <row r="21264" spans="21:25" x14ac:dyDescent="0.2">
      <c r="U21264" s="55"/>
      <c r="V21264" s="53"/>
      <c r="W21264" s="53"/>
      <c r="X21264" s="53"/>
      <c r="Y21264" s="55"/>
    </row>
    <row r="21265" spans="21:25" x14ac:dyDescent="0.2">
      <c r="U21265" s="55"/>
      <c r="V21265" s="53"/>
      <c r="W21265" s="53"/>
      <c r="X21265" s="53"/>
      <c r="Y21265" s="55"/>
    </row>
    <row r="21266" spans="21:25" x14ac:dyDescent="0.2">
      <c r="U21266" s="55"/>
      <c r="V21266" s="53"/>
      <c r="W21266" s="53"/>
      <c r="X21266" s="53"/>
      <c r="Y21266" s="55"/>
    </row>
    <row r="21267" spans="21:25" x14ac:dyDescent="0.2">
      <c r="U21267" s="55"/>
      <c r="V21267" s="53"/>
      <c r="W21267" s="53"/>
      <c r="X21267" s="53"/>
      <c r="Y21267" s="55"/>
    </row>
    <row r="21268" spans="21:25" x14ac:dyDescent="0.2">
      <c r="U21268" s="55"/>
      <c r="V21268" s="53"/>
      <c r="W21268" s="53"/>
      <c r="X21268" s="53"/>
      <c r="Y21268" s="55"/>
    </row>
    <row r="21269" spans="21:25" x14ac:dyDescent="0.2">
      <c r="U21269" s="55"/>
      <c r="V21269" s="53"/>
      <c r="W21269" s="53"/>
      <c r="X21269" s="53"/>
      <c r="Y21269" s="55"/>
    </row>
    <row r="21270" spans="21:25" x14ac:dyDescent="0.2">
      <c r="U21270" s="55"/>
      <c r="V21270" s="53"/>
      <c r="W21270" s="53"/>
      <c r="X21270" s="53"/>
      <c r="Y21270" s="55"/>
    </row>
    <row r="21271" spans="21:25" x14ac:dyDescent="0.2">
      <c r="U21271" s="55"/>
      <c r="V21271" s="53"/>
      <c r="W21271" s="53"/>
      <c r="X21271" s="53"/>
      <c r="Y21271" s="55"/>
    </row>
    <row r="21272" spans="21:25" x14ac:dyDescent="0.2">
      <c r="U21272" s="55"/>
      <c r="V21272" s="53"/>
      <c r="W21272" s="53"/>
      <c r="X21272" s="53"/>
      <c r="Y21272" s="55"/>
    </row>
    <row r="21273" spans="21:25" x14ac:dyDescent="0.2">
      <c r="U21273" s="55"/>
      <c r="V21273" s="53"/>
      <c r="W21273" s="53"/>
      <c r="X21273" s="53"/>
      <c r="Y21273" s="55"/>
    </row>
    <row r="21274" spans="21:25" x14ac:dyDescent="0.2">
      <c r="U21274" s="55"/>
      <c r="V21274" s="53"/>
      <c r="W21274" s="53"/>
      <c r="X21274" s="53"/>
      <c r="Y21274" s="55"/>
    </row>
    <row r="21275" spans="21:25" x14ac:dyDescent="0.2">
      <c r="U21275" s="55"/>
      <c r="V21275" s="53"/>
      <c r="W21275" s="53"/>
      <c r="X21275" s="53"/>
      <c r="Y21275" s="55"/>
    </row>
    <row r="21276" spans="21:25" x14ac:dyDescent="0.2">
      <c r="U21276" s="55"/>
      <c r="V21276" s="53"/>
      <c r="W21276" s="53"/>
      <c r="X21276" s="53"/>
      <c r="Y21276" s="55"/>
    </row>
    <row r="21277" spans="21:25" x14ac:dyDescent="0.2">
      <c r="U21277" s="55"/>
      <c r="V21277" s="53"/>
      <c r="W21277" s="53"/>
      <c r="X21277" s="53"/>
      <c r="Y21277" s="55"/>
    </row>
    <row r="21278" spans="21:25" x14ac:dyDescent="0.2">
      <c r="U21278" s="55"/>
      <c r="V21278" s="53"/>
      <c r="W21278" s="53"/>
      <c r="X21278" s="53"/>
      <c r="Y21278" s="55"/>
    </row>
    <row r="21279" spans="21:25" x14ac:dyDescent="0.2">
      <c r="U21279" s="55"/>
      <c r="V21279" s="53"/>
      <c r="W21279" s="53"/>
      <c r="X21279" s="53"/>
      <c r="Y21279" s="55"/>
    </row>
    <row r="21280" spans="21:25" x14ac:dyDescent="0.2">
      <c r="U21280" s="55"/>
      <c r="V21280" s="53"/>
      <c r="W21280" s="53"/>
      <c r="X21280" s="53"/>
      <c r="Y21280" s="55"/>
    </row>
    <row r="21281" spans="21:25" x14ac:dyDescent="0.2">
      <c r="U21281" s="55"/>
      <c r="V21281" s="53"/>
      <c r="W21281" s="53"/>
      <c r="X21281" s="53"/>
      <c r="Y21281" s="55"/>
    </row>
    <row r="21282" spans="21:25" x14ac:dyDescent="0.2">
      <c r="U21282" s="55"/>
      <c r="V21282" s="53"/>
      <c r="W21282" s="53"/>
      <c r="X21282" s="53"/>
      <c r="Y21282" s="55"/>
    </row>
    <row r="21283" spans="21:25" x14ac:dyDescent="0.2">
      <c r="U21283" s="55"/>
      <c r="V21283" s="53"/>
      <c r="W21283" s="53"/>
      <c r="X21283" s="53"/>
      <c r="Y21283" s="55"/>
    </row>
    <row r="21284" spans="21:25" x14ac:dyDescent="0.2">
      <c r="U21284" s="55"/>
      <c r="V21284" s="53"/>
      <c r="W21284" s="53"/>
      <c r="X21284" s="53"/>
      <c r="Y21284" s="55"/>
    </row>
    <row r="21285" spans="21:25" x14ac:dyDescent="0.2">
      <c r="U21285" s="55"/>
      <c r="V21285" s="53"/>
      <c r="W21285" s="53"/>
      <c r="X21285" s="53"/>
      <c r="Y21285" s="55"/>
    </row>
    <row r="21286" spans="21:25" x14ac:dyDescent="0.2">
      <c r="U21286" s="55"/>
      <c r="V21286" s="53"/>
      <c r="W21286" s="53"/>
      <c r="X21286" s="53"/>
      <c r="Y21286" s="55"/>
    </row>
    <row r="21287" spans="21:25" x14ac:dyDescent="0.2">
      <c r="U21287" s="55"/>
      <c r="V21287" s="53"/>
      <c r="W21287" s="53"/>
      <c r="X21287" s="53"/>
      <c r="Y21287" s="55"/>
    </row>
    <row r="21288" spans="21:25" x14ac:dyDescent="0.2">
      <c r="U21288" s="55"/>
      <c r="V21288" s="53"/>
      <c r="W21288" s="53"/>
      <c r="X21288" s="53"/>
      <c r="Y21288" s="55"/>
    </row>
    <row r="21289" spans="21:25" x14ac:dyDescent="0.2">
      <c r="U21289" s="55"/>
      <c r="V21289" s="53"/>
      <c r="W21289" s="53"/>
      <c r="X21289" s="53"/>
      <c r="Y21289" s="55"/>
    </row>
    <row r="21290" spans="21:25" x14ac:dyDescent="0.2">
      <c r="U21290" s="55"/>
      <c r="V21290" s="53"/>
      <c r="W21290" s="53"/>
      <c r="X21290" s="53"/>
      <c r="Y21290" s="55"/>
    </row>
    <row r="21291" spans="21:25" x14ac:dyDescent="0.2">
      <c r="U21291" s="55"/>
      <c r="V21291" s="53"/>
      <c r="W21291" s="53"/>
      <c r="X21291" s="53"/>
      <c r="Y21291" s="55"/>
    </row>
    <row r="21292" spans="21:25" x14ac:dyDescent="0.2">
      <c r="U21292" s="55"/>
      <c r="V21292" s="53"/>
      <c r="W21292" s="53"/>
      <c r="X21292" s="53"/>
      <c r="Y21292" s="55"/>
    </row>
    <row r="21293" spans="21:25" x14ac:dyDescent="0.2">
      <c r="U21293" s="55"/>
      <c r="V21293" s="53"/>
      <c r="W21293" s="53"/>
      <c r="X21293" s="53"/>
      <c r="Y21293" s="55"/>
    </row>
    <row r="21294" spans="21:25" x14ac:dyDescent="0.2">
      <c r="U21294" s="55"/>
      <c r="V21294" s="53"/>
      <c r="W21294" s="53"/>
      <c r="X21294" s="53"/>
      <c r="Y21294" s="55"/>
    </row>
    <row r="21295" spans="21:25" x14ac:dyDescent="0.2">
      <c r="U21295" s="55"/>
      <c r="V21295" s="53"/>
      <c r="W21295" s="53"/>
      <c r="X21295" s="53"/>
      <c r="Y21295" s="55"/>
    </row>
    <row r="21296" spans="21:25" x14ac:dyDescent="0.2">
      <c r="U21296" s="55"/>
      <c r="V21296" s="53"/>
      <c r="W21296" s="53"/>
      <c r="X21296" s="53"/>
      <c r="Y21296" s="55"/>
    </row>
    <row r="21297" spans="21:25" x14ac:dyDescent="0.2">
      <c r="U21297" s="55"/>
      <c r="V21297" s="53"/>
      <c r="W21297" s="53"/>
      <c r="X21297" s="53"/>
      <c r="Y21297" s="55"/>
    </row>
    <row r="21298" spans="21:25" x14ac:dyDescent="0.2">
      <c r="U21298" s="55"/>
      <c r="V21298" s="53"/>
      <c r="W21298" s="53"/>
      <c r="X21298" s="53"/>
      <c r="Y21298" s="55"/>
    </row>
    <row r="21299" spans="21:25" x14ac:dyDescent="0.2">
      <c r="U21299" s="55"/>
      <c r="V21299" s="53"/>
      <c r="W21299" s="53"/>
      <c r="X21299" s="53"/>
      <c r="Y21299" s="55"/>
    </row>
    <row r="21300" spans="21:25" x14ac:dyDescent="0.2">
      <c r="U21300" s="55"/>
      <c r="V21300" s="53"/>
      <c r="W21300" s="53"/>
      <c r="X21300" s="53"/>
      <c r="Y21300" s="55"/>
    </row>
    <row r="21301" spans="21:25" x14ac:dyDescent="0.2">
      <c r="U21301" s="55"/>
      <c r="V21301" s="53"/>
      <c r="W21301" s="53"/>
      <c r="X21301" s="53"/>
      <c r="Y21301" s="55"/>
    </row>
    <row r="21302" spans="21:25" x14ac:dyDescent="0.2">
      <c r="U21302" s="55"/>
      <c r="V21302" s="53"/>
      <c r="W21302" s="53"/>
      <c r="X21302" s="53"/>
      <c r="Y21302" s="55"/>
    </row>
    <row r="21303" spans="21:25" x14ac:dyDescent="0.2">
      <c r="U21303" s="55"/>
      <c r="V21303" s="53"/>
      <c r="W21303" s="53"/>
      <c r="X21303" s="53"/>
      <c r="Y21303" s="55"/>
    </row>
    <row r="21304" spans="21:25" x14ac:dyDescent="0.2">
      <c r="U21304" s="55"/>
      <c r="V21304" s="53"/>
      <c r="W21304" s="53"/>
      <c r="X21304" s="53"/>
      <c r="Y21304" s="55"/>
    </row>
    <row r="21305" spans="21:25" x14ac:dyDescent="0.2">
      <c r="U21305" s="55"/>
      <c r="V21305" s="53"/>
      <c r="W21305" s="53"/>
      <c r="X21305" s="53"/>
      <c r="Y21305" s="55"/>
    </row>
    <row r="21306" spans="21:25" x14ac:dyDescent="0.2">
      <c r="U21306" s="55"/>
      <c r="V21306" s="53"/>
      <c r="W21306" s="53"/>
      <c r="X21306" s="53"/>
      <c r="Y21306" s="55"/>
    </row>
    <row r="21307" spans="21:25" x14ac:dyDescent="0.2">
      <c r="U21307" s="55"/>
      <c r="V21307" s="53"/>
      <c r="W21307" s="53"/>
      <c r="X21307" s="53"/>
      <c r="Y21307" s="55"/>
    </row>
    <row r="21308" spans="21:25" x14ac:dyDescent="0.2">
      <c r="U21308" s="55"/>
      <c r="V21308" s="53"/>
      <c r="W21308" s="53"/>
      <c r="X21308" s="53"/>
      <c r="Y21308" s="55"/>
    </row>
    <row r="21309" spans="21:25" x14ac:dyDescent="0.2">
      <c r="U21309" s="55"/>
      <c r="V21309" s="53"/>
      <c r="W21309" s="53"/>
      <c r="X21309" s="53"/>
      <c r="Y21309" s="55"/>
    </row>
    <row r="21310" spans="21:25" x14ac:dyDescent="0.2">
      <c r="U21310" s="55"/>
      <c r="V21310" s="53"/>
      <c r="W21310" s="53"/>
      <c r="X21310" s="53"/>
      <c r="Y21310" s="55"/>
    </row>
    <row r="21311" spans="21:25" x14ac:dyDescent="0.2">
      <c r="U21311" s="55"/>
      <c r="V21311" s="53"/>
      <c r="W21311" s="53"/>
      <c r="X21311" s="53"/>
      <c r="Y21311" s="55"/>
    </row>
    <row r="21312" spans="21:25" x14ac:dyDescent="0.2">
      <c r="U21312" s="55"/>
      <c r="V21312" s="53"/>
      <c r="W21312" s="53"/>
      <c r="X21312" s="53"/>
      <c r="Y21312" s="55"/>
    </row>
    <row r="21313" spans="21:25" x14ac:dyDescent="0.2">
      <c r="U21313" s="55"/>
      <c r="V21313" s="53"/>
      <c r="W21313" s="53"/>
      <c r="X21313" s="53"/>
      <c r="Y21313" s="55"/>
    </row>
    <row r="21314" spans="21:25" x14ac:dyDescent="0.2">
      <c r="U21314" s="55"/>
      <c r="V21314" s="53"/>
      <c r="W21314" s="53"/>
      <c r="X21314" s="53"/>
      <c r="Y21314" s="55"/>
    </row>
    <row r="21315" spans="21:25" x14ac:dyDescent="0.2">
      <c r="U21315" s="55"/>
      <c r="V21315" s="53"/>
      <c r="W21315" s="53"/>
      <c r="X21315" s="53"/>
      <c r="Y21315" s="55"/>
    </row>
    <row r="21316" spans="21:25" x14ac:dyDescent="0.2">
      <c r="U21316" s="55"/>
      <c r="V21316" s="53"/>
      <c r="W21316" s="53"/>
      <c r="X21316" s="53"/>
      <c r="Y21316" s="55"/>
    </row>
    <row r="21317" spans="21:25" x14ac:dyDescent="0.2">
      <c r="U21317" s="55"/>
      <c r="V21317" s="53"/>
      <c r="W21317" s="53"/>
      <c r="X21317" s="53"/>
      <c r="Y21317" s="55"/>
    </row>
    <row r="21318" spans="21:25" x14ac:dyDescent="0.2">
      <c r="U21318" s="55"/>
      <c r="V21318" s="53"/>
      <c r="W21318" s="53"/>
      <c r="X21318" s="53"/>
      <c r="Y21318" s="55"/>
    </row>
    <row r="21319" spans="21:25" x14ac:dyDescent="0.2">
      <c r="U21319" s="55"/>
      <c r="V21319" s="53"/>
      <c r="W21319" s="53"/>
      <c r="X21319" s="53"/>
      <c r="Y21319" s="55"/>
    </row>
    <row r="21320" spans="21:25" x14ac:dyDescent="0.2">
      <c r="U21320" s="55"/>
      <c r="V21320" s="53"/>
      <c r="W21320" s="53"/>
      <c r="X21320" s="53"/>
      <c r="Y21320" s="55"/>
    </row>
    <row r="21321" spans="21:25" x14ac:dyDescent="0.2">
      <c r="U21321" s="55"/>
      <c r="V21321" s="53"/>
      <c r="W21321" s="53"/>
      <c r="X21321" s="53"/>
      <c r="Y21321" s="55"/>
    </row>
    <row r="21322" spans="21:25" x14ac:dyDescent="0.2">
      <c r="U21322" s="55"/>
      <c r="V21322" s="53"/>
      <c r="W21322" s="53"/>
      <c r="X21322" s="53"/>
      <c r="Y21322" s="55"/>
    </row>
    <row r="21323" spans="21:25" x14ac:dyDescent="0.2">
      <c r="U21323" s="55"/>
      <c r="V21323" s="53"/>
      <c r="W21323" s="53"/>
      <c r="X21323" s="53"/>
      <c r="Y21323" s="55"/>
    </row>
    <row r="21324" spans="21:25" x14ac:dyDescent="0.2">
      <c r="U21324" s="55"/>
      <c r="V21324" s="53"/>
      <c r="W21324" s="53"/>
      <c r="X21324" s="53"/>
      <c r="Y21324" s="55"/>
    </row>
    <row r="21325" spans="21:25" x14ac:dyDescent="0.2">
      <c r="U21325" s="55"/>
      <c r="V21325" s="53"/>
      <c r="W21325" s="53"/>
      <c r="X21325" s="53"/>
      <c r="Y21325" s="55"/>
    </row>
    <row r="21326" spans="21:25" x14ac:dyDescent="0.2">
      <c r="U21326" s="55"/>
      <c r="V21326" s="53"/>
      <c r="W21326" s="53"/>
      <c r="X21326" s="53"/>
      <c r="Y21326" s="55"/>
    </row>
    <row r="21327" spans="21:25" x14ac:dyDescent="0.2">
      <c r="U21327" s="55"/>
      <c r="V21327" s="53"/>
      <c r="W21327" s="53"/>
      <c r="X21327" s="53"/>
      <c r="Y21327" s="55"/>
    </row>
    <row r="21328" spans="21:25" x14ac:dyDescent="0.2">
      <c r="U21328" s="55"/>
      <c r="V21328" s="53"/>
      <c r="W21328" s="53"/>
      <c r="X21328" s="53"/>
      <c r="Y21328" s="55"/>
    </row>
    <row r="21329" spans="21:25" x14ac:dyDescent="0.2">
      <c r="U21329" s="55"/>
      <c r="V21329" s="53"/>
      <c r="W21329" s="53"/>
      <c r="X21329" s="53"/>
      <c r="Y21329" s="55"/>
    </row>
    <row r="21330" spans="21:25" x14ac:dyDescent="0.2">
      <c r="U21330" s="55"/>
      <c r="V21330" s="53"/>
      <c r="W21330" s="53"/>
      <c r="X21330" s="53"/>
      <c r="Y21330" s="55"/>
    </row>
    <row r="21331" spans="21:25" x14ac:dyDescent="0.2">
      <c r="U21331" s="55"/>
      <c r="V21331" s="53"/>
      <c r="W21331" s="53"/>
      <c r="X21331" s="53"/>
      <c r="Y21331" s="55"/>
    </row>
    <row r="21332" spans="21:25" x14ac:dyDescent="0.2">
      <c r="U21332" s="55"/>
      <c r="V21332" s="53"/>
      <c r="W21332" s="53"/>
      <c r="X21332" s="53"/>
      <c r="Y21332" s="55"/>
    </row>
    <row r="21333" spans="21:25" x14ac:dyDescent="0.2">
      <c r="U21333" s="55"/>
      <c r="V21333" s="53"/>
      <c r="W21333" s="53"/>
      <c r="X21333" s="53"/>
      <c r="Y21333" s="55"/>
    </row>
    <row r="21334" spans="21:25" x14ac:dyDescent="0.2">
      <c r="U21334" s="55"/>
      <c r="V21334" s="53"/>
      <c r="W21334" s="53"/>
      <c r="X21334" s="53"/>
      <c r="Y21334" s="55"/>
    </row>
    <row r="21335" spans="21:25" x14ac:dyDescent="0.2">
      <c r="U21335" s="55"/>
      <c r="V21335" s="53"/>
      <c r="W21335" s="53"/>
      <c r="X21335" s="53"/>
      <c r="Y21335" s="55"/>
    </row>
    <row r="21336" spans="21:25" x14ac:dyDescent="0.2">
      <c r="U21336" s="55"/>
      <c r="V21336" s="53"/>
      <c r="W21336" s="53"/>
      <c r="X21336" s="53"/>
      <c r="Y21336" s="55"/>
    </row>
    <row r="21337" spans="21:25" x14ac:dyDescent="0.2">
      <c r="U21337" s="55"/>
      <c r="V21337" s="53"/>
      <c r="W21337" s="53"/>
      <c r="X21337" s="53"/>
      <c r="Y21337" s="55"/>
    </row>
    <row r="21338" spans="21:25" x14ac:dyDescent="0.2">
      <c r="U21338" s="55"/>
      <c r="V21338" s="53"/>
      <c r="W21338" s="53"/>
      <c r="X21338" s="53"/>
      <c r="Y21338" s="55"/>
    </row>
    <row r="21339" spans="21:25" x14ac:dyDescent="0.2">
      <c r="U21339" s="55"/>
      <c r="V21339" s="53"/>
      <c r="W21339" s="53"/>
      <c r="X21339" s="53"/>
      <c r="Y21339" s="55"/>
    </row>
    <row r="21340" spans="21:25" x14ac:dyDescent="0.2">
      <c r="U21340" s="55"/>
      <c r="V21340" s="53"/>
      <c r="W21340" s="53"/>
      <c r="X21340" s="53"/>
      <c r="Y21340" s="55"/>
    </row>
    <row r="21341" spans="21:25" x14ac:dyDescent="0.2">
      <c r="U21341" s="55"/>
      <c r="V21341" s="53"/>
      <c r="W21341" s="53"/>
      <c r="X21341" s="53"/>
      <c r="Y21341" s="55"/>
    </row>
    <row r="21342" spans="21:25" x14ac:dyDescent="0.2">
      <c r="U21342" s="55"/>
      <c r="V21342" s="53"/>
      <c r="W21342" s="53"/>
      <c r="X21342" s="53"/>
      <c r="Y21342" s="55"/>
    </row>
    <row r="21343" spans="21:25" x14ac:dyDescent="0.2">
      <c r="U21343" s="55"/>
      <c r="V21343" s="53"/>
      <c r="W21343" s="53"/>
      <c r="X21343" s="53"/>
      <c r="Y21343" s="55"/>
    </row>
    <row r="21344" spans="21:25" x14ac:dyDescent="0.2">
      <c r="U21344" s="55"/>
      <c r="V21344" s="53"/>
      <c r="W21344" s="53"/>
      <c r="X21344" s="53"/>
      <c r="Y21344" s="55"/>
    </row>
    <row r="21345" spans="21:25" x14ac:dyDescent="0.2">
      <c r="U21345" s="55"/>
      <c r="V21345" s="53"/>
      <c r="W21345" s="53"/>
      <c r="X21345" s="53"/>
      <c r="Y21345" s="55"/>
    </row>
    <row r="21346" spans="21:25" x14ac:dyDescent="0.2">
      <c r="U21346" s="55"/>
      <c r="V21346" s="53"/>
      <c r="W21346" s="53"/>
      <c r="X21346" s="53"/>
      <c r="Y21346" s="55"/>
    </row>
    <row r="21347" spans="21:25" x14ac:dyDescent="0.2">
      <c r="U21347" s="55"/>
      <c r="V21347" s="53"/>
      <c r="W21347" s="53"/>
      <c r="X21347" s="53"/>
      <c r="Y21347" s="55"/>
    </row>
    <row r="21348" spans="21:25" x14ac:dyDescent="0.2">
      <c r="U21348" s="55"/>
      <c r="V21348" s="53"/>
      <c r="W21348" s="53"/>
      <c r="X21348" s="53"/>
      <c r="Y21348" s="55"/>
    </row>
    <row r="21349" spans="21:25" x14ac:dyDescent="0.2">
      <c r="U21349" s="55"/>
      <c r="V21349" s="53"/>
      <c r="W21349" s="53"/>
      <c r="X21349" s="53"/>
      <c r="Y21349" s="55"/>
    </row>
    <row r="21350" spans="21:25" x14ac:dyDescent="0.2">
      <c r="U21350" s="55"/>
      <c r="V21350" s="53"/>
      <c r="W21350" s="53"/>
      <c r="X21350" s="53"/>
      <c r="Y21350" s="55"/>
    </row>
    <row r="21351" spans="21:25" x14ac:dyDescent="0.2">
      <c r="U21351" s="55"/>
      <c r="V21351" s="53"/>
      <c r="W21351" s="53"/>
      <c r="X21351" s="53"/>
      <c r="Y21351" s="55"/>
    </row>
    <row r="21352" spans="21:25" x14ac:dyDescent="0.2">
      <c r="U21352" s="55"/>
      <c r="V21352" s="53"/>
      <c r="W21352" s="53"/>
      <c r="X21352" s="53"/>
      <c r="Y21352" s="55"/>
    </row>
    <row r="21353" spans="21:25" x14ac:dyDescent="0.2">
      <c r="U21353" s="55"/>
      <c r="V21353" s="53"/>
      <c r="W21353" s="53"/>
      <c r="X21353" s="53"/>
      <c r="Y21353" s="55"/>
    </row>
    <row r="21354" spans="21:25" x14ac:dyDescent="0.2">
      <c r="U21354" s="55"/>
      <c r="V21354" s="53"/>
      <c r="W21354" s="53"/>
      <c r="X21354" s="53"/>
      <c r="Y21354" s="55"/>
    </row>
    <row r="21355" spans="21:25" x14ac:dyDescent="0.2">
      <c r="U21355" s="55"/>
      <c r="V21355" s="53"/>
      <c r="W21355" s="53"/>
      <c r="X21355" s="53"/>
      <c r="Y21355" s="55"/>
    </row>
    <row r="21356" spans="21:25" x14ac:dyDescent="0.2">
      <c r="U21356" s="55"/>
      <c r="V21356" s="53"/>
      <c r="W21356" s="53"/>
      <c r="X21356" s="53"/>
      <c r="Y21356" s="55"/>
    </row>
    <row r="21357" spans="21:25" x14ac:dyDescent="0.2">
      <c r="U21357" s="55"/>
      <c r="V21357" s="53"/>
      <c r="W21357" s="53"/>
      <c r="X21357" s="53"/>
      <c r="Y21357" s="55"/>
    </row>
    <row r="21358" spans="21:25" x14ac:dyDescent="0.2">
      <c r="U21358" s="55"/>
      <c r="V21358" s="53"/>
      <c r="W21358" s="53"/>
      <c r="X21358" s="53"/>
      <c r="Y21358" s="55"/>
    </row>
    <row r="21359" spans="21:25" x14ac:dyDescent="0.2">
      <c r="U21359" s="55"/>
      <c r="V21359" s="53"/>
      <c r="W21359" s="53"/>
      <c r="X21359" s="53"/>
      <c r="Y21359" s="55"/>
    </row>
    <row r="21360" spans="21:25" x14ac:dyDescent="0.2">
      <c r="U21360" s="55"/>
      <c r="V21360" s="53"/>
      <c r="W21360" s="53"/>
      <c r="X21360" s="53"/>
      <c r="Y21360" s="55"/>
    </row>
    <row r="21361" spans="21:25" x14ac:dyDescent="0.2">
      <c r="U21361" s="55"/>
      <c r="V21361" s="53"/>
      <c r="W21361" s="53"/>
      <c r="X21361" s="53"/>
      <c r="Y21361" s="55"/>
    </row>
    <row r="21362" spans="21:25" x14ac:dyDescent="0.2">
      <c r="U21362" s="55"/>
      <c r="V21362" s="53"/>
      <c r="W21362" s="53"/>
      <c r="X21362" s="53"/>
      <c r="Y21362" s="55"/>
    </row>
    <row r="21363" spans="21:25" x14ac:dyDescent="0.2">
      <c r="U21363" s="55"/>
      <c r="V21363" s="53"/>
      <c r="W21363" s="53"/>
      <c r="X21363" s="53"/>
      <c r="Y21363" s="55"/>
    </row>
    <row r="21364" spans="21:25" x14ac:dyDescent="0.2">
      <c r="U21364" s="55"/>
      <c r="V21364" s="53"/>
      <c r="W21364" s="53"/>
      <c r="X21364" s="53"/>
      <c r="Y21364" s="55"/>
    </row>
    <row r="21365" spans="21:25" x14ac:dyDescent="0.2">
      <c r="U21365" s="55"/>
      <c r="V21365" s="53"/>
      <c r="W21365" s="53"/>
      <c r="X21365" s="53"/>
      <c r="Y21365" s="55"/>
    </row>
    <row r="21366" spans="21:25" x14ac:dyDescent="0.2">
      <c r="U21366" s="55"/>
      <c r="V21366" s="53"/>
      <c r="W21366" s="53"/>
      <c r="X21366" s="53"/>
      <c r="Y21366" s="55"/>
    </row>
    <row r="21367" spans="21:25" x14ac:dyDescent="0.2">
      <c r="U21367" s="55"/>
      <c r="V21367" s="53"/>
      <c r="W21367" s="53"/>
      <c r="X21367" s="53"/>
      <c r="Y21367" s="55"/>
    </row>
    <row r="21368" spans="21:25" x14ac:dyDescent="0.2">
      <c r="U21368" s="55"/>
      <c r="V21368" s="53"/>
      <c r="W21368" s="53"/>
      <c r="X21368" s="53"/>
      <c r="Y21368" s="55"/>
    </row>
    <row r="21369" spans="21:25" x14ac:dyDescent="0.2">
      <c r="U21369" s="55"/>
      <c r="V21369" s="53"/>
      <c r="W21369" s="53"/>
      <c r="X21369" s="53"/>
      <c r="Y21369" s="55"/>
    </row>
    <row r="21370" spans="21:25" x14ac:dyDescent="0.2">
      <c r="U21370" s="55"/>
      <c r="V21370" s="53"/>
      <c r="W21370" s="53"/>
      <c r="X21370" s="53"/>
      <c r="Y21370" s="55"/>
    </row>
    <row r="21371" spans="21:25" x14ac:dyDescent="0.2">
      <c r="U21371" s="55"/>
      <c r="V21371" s="53"/>
      <c r="W21371" s="53"/>
      <c r="X21371" s="53"/>
      <c r="Y21371" s="55"/>
    </row>
    <row r="21372" spans="21:25" x14ac:dyDescent="0.2">
      <c r="U21372" s="55"/>
      <c r="V21372" s="53"/>
      <c r="W21372" s="53"/>
      <c r="X21372" s="53"/>
      <c r="Y21372" s="55"/>
    </row>
    <row r="21373" spans="21:25" x14ac:dyDescent="0.2">
      <c r="U21373" s="55"/>
      <c r="V21373" s="53"/>
      <c r="W21373" s="53"/>
      <c r="X21373" s="53"/>
      <c r="Y21373" s="55"/>
    </row>
    <row r="21374" spans="21:25" x14ac:dyDescent="0.2">
      <c r="U21374" s="55"/>
      <c r="V21374" s="53"/>
      <c r="W21374" s="53"/>
      <c r="X21374" s="53"/>
      <c r="Y21374" s="55"/>
    </row>
    <row r="21375" spans="21:25" x14ac:dyDescent="0.2">
      <c r="U21375" s="55"/>
      <c r="V21375" s="53"/>
      <c r="W21375" s="53"/>
      <c r="X21375" s="53"/>
      <c r="Y21375" s="55"/>
    </row>
    <row r="21376" spans="21:25" x14ac:dyDescent="0.2">
      <c r="U21376" s="55"/>
      <c r="V21376" s="53"/>
      <c r="W21376" s="53"/>
      <c r="X21376" s="53"/>
      <c r="Y21376" s="55"/>
    </row>
    <row r="21377" spans="21:25" x14ac:dyDescent="0.2">
      <c r="U21377" s="55"/>
      <c r="V21377" s="53"/>
      <c r="W21377" s="53"/>
      <c r="X21377" s="53"/>
      <c r="Y21377" s="55"/>
    </row>
    <row r="21378" spans="21:25" x14ac:dyDescent="0.2">
      <c r="U21378" s="55"/>
      <c r="V21378" s="53"/>
      <c r="W21378" s="53"/>
      <c r="X21378" s="53"/>
      <c r="Y21378" s="55"/>
    </row>
    <row r="21379" spans="21:25" x14ac:dyDescent="0.2">
      <c r="U21379" s="55"/>
      <c r="V21379" s="53"/>
      <c r="W21379" s="53"/>
      <c r="X21379" s="53"/>
      <c r="Y21379" s="55"/>
    </row>
    <row r="21380" spans="21:25" x14ac:dyDescent="0.2">
      <c r="U21380" s="55"/>
      <c r="V21380" s="53"/>
      <c r="W21380" s="53"/>
      <c r="X21380" s="53"/>
      <c r="Y21380" s="55"/>
    </row>
    <row r="21381" spans="21:25" x14ac:dyDescent="0.2">
      <c r="U21381" s="55"/>
      <c r="V21381" s="53"/>
      <c r="W21381" s="53"/>
      <c r="X21381" s="53"/>
      <c r="Y21381" s="55"/>
    </row>
    <row r="21382" spans="21:25" x14ac:dyDescent="0.2">
      <c r="U21382" s="55"/>
      <c r="V21382" s="53"/>
      <c r="W21382" s="53"/>
      <c r="X21382" s="53"/>
      <c r="Y21382" s="55"/>
    </row>
    <row r="21383" spans="21:25" x14ac:dyDescent="0.2">
      <c r="U21383" s="55"/>
      <c r="V21383" s="53"/>
      <c r="W21383" s="53"/>
      <c r="X21383" s="53"/>
      <c r="Y21383" s="55"/>
    </row>
    <row r="21384" spans="21:25" x14ac:dyDescent="0.2">
      <c r="U21384" s="55"/>
      <c r="V21384" s="53"/>
      <c r="W21384" s="53"/>
      <c r="X21384" s="53"/>
      <c r="Y21384" s="55"/>
    </row>
    <row r="21385" spans="21:25" x14ac:dyDescent="0.2">
      <c r="U21385" s="55"/>
      <c r="V21385" s="53"/>
      <c r="W21385" s="53"/>
      <c r="X21385" s="53"/>
      <c r="Y21385" s="55"/>
    </row>
    <row r="21386" spans="21:25" x14ac:dyDescent="0.2">
      <c r="U21386" s="55"/>
      <c r="V21386" s="53"/>
      <c r="W21386" s="53"/>
      <c r="X21386" s="53"/>
      <c r="Y21386" s="55"/>
    </row>
    <row r="21387" spans="21:25" x14ac:dyDescent="0.2">
      <c r="U21387" s="55"/>
      <c r="V21387" s="53"/>
      <c r="W21387" s="53"/>
      <c r="X21387" s="53"/>
      <c r="Y21387" s="55"/>
    </row>
    <row r="21388" spans="21:25" x14ac:dyDescent="0.2">
      <c r="U21388" s="55"/>
      <c r="V21388" s="53"/>
      <c r="W21388" s="53"/>
      <c r="X21388" s="53"/>
      <c r="Y21388" s="55"/>
    </row>
    <row r="21389" spans="21:25" x14ac:dyDescent="0.2">
      <c r="U21389" s="55"/>
      <c r="V21389" s="53"/>
      <c r="W21389" s="53"/>
      <c r="X21389" s="53"/>
      <c r="Y21389" s="55"/>
    </row>
    <row r="21390" spans="21:25" x14ac:dyDescent="0.2">
      <c r="U21390" s="55"/>
      <c r="V21390" s="53"/>
      <c r="W21390" s="53"/>
      <c r="X21390" s="53"/>
      <c r="Y21390" s="55"/>
    </row>
    <row r="21391" spans="21:25" x14ac:dyDescent="0.2">
      <c r="U21391" s="55"/>
      <c r="V21391" s="53"/>
      <c r="W21391" s="53"/>
      <c r="X21391" s="53"/>
      <c r="Y21391" s="55"/>
    </row>
    <row r="21392" spans="21:25" x14ac:dyDescent="0.2">
      <c r="U21392" s="55"/>
      <c r="V21392" s="53"/>
      <c r="W21392" s="53"/>
      <c r="X21392" s="53"/>
      <c r="Y21392" s="55"/>
    </row>
    <row r="21393" spans="21:25" x14ac:dyDescent="0.2">
      <c r="U21393" s="55"/>
      <c r="V21393" s="53"/>
      <c r="W21393" s="53"/>
      <c r="X21393" s="53"/>
      <c r="Y21393" s="55"/>
    </row>
    <row r="21394" spans="21:25" x14ac:dyDescent="0.2">
      <c r="U21394" s="55"/>
      <c r="V21394" s="53"/>
      <c r="W21394" s="53"/>
      <c r="X21394" s="53"/>
      <c r="Y21394" s="55"/>
    </row>
    <row r="21395" spans="21:25" x14ac:dyDescent="0.2">
      <c r="U21395" s="55"/>
      <c r="V21395" s="53"/>
      <c r="W21395" s="53"/>
      <c r="X21395" s="53"/>
      <c r="Y21395" s="55"/>
    </row>
    <row r="21396" spans="21:25" x14ac:dyDescent="0.2">
      <c r="U21396" s="55"/>
      <c r="V21396" s="53"/>
      <c r="W21396" s="53"/>
      <c r="X21396" s="53"/>
      <c r="Y21396" s="55"/>
    </row>
    <row r="21397" spans="21:25" x14ac:dyDescent="0.2">
      <c r="U21397" s="55"/>
      <c r="V21397" s="53"/>
      <c r="W21397" s="53"/>
      <c r="X21397" s="53"/>
      <c r="Y21397" s="55"/>
    </row>
    <row r="21398" spans="21:25" x14ac:dyDescent="0.2">
      <c r="U21398" s="55"/>
      <c r="V21398" s="53"/>
      <c r="W21398" s="53"/>
      <c r="X21398" s="53"/>
      <c r="Y21398" s="55"/>
    </row>
    <row r="21399" spans="21:25" x14ac:dyDescent="0.2">
      <c r="U21399" s="55"/>
      <c r="V21399" s="53"/>
      <c r="W21399" s="53"/>
      <c r="X21399" s="53"/>
      <c r="Y21399" s="55"/>
    </row>
    <row r="21400" spans="21:25" x14ac:dyDescent="0.2">
      <c r="U21400" s="55"/>
      <c r="V21400" s="53"/>
      <c r="W21400" s="53"/>
      <c r="X21400" s="53"/>
      <c r="Y21400" s="55"/>
    </row>
    <row r="21401" spans="21:25" x14ac:dyDescent="0.2">
      <c r="U21401" s="55"/>
      <c r="V21401" s="53"/>
      <c r="W21401" s="53"/>
      <c r="X21401" s="53"/>
      <c r="Y21401" s="55"/>
    </row>
    <row r="21402" spans="21:25" x14ac:dyDescent="0.2">
      <c r="U21402" s="55"/>
      <c r="V21402" s="53"/>
      <c r="W21402" s="53"/>
      <c r="X21402" s="53"/>
      <c r="Y21402" s="55"/>
    </row>
    <row r="21403" spans="21:25" x14ac:dyDescent="0.2">
      <c r="U21403" s="55"/>
      <c r="V21403" s="53"/>
      <c r="W21403" s="53"/>
      <c r="X21403" s="53"/>
      <c r="Y21403" s="55"/>
    </row>
    <row r="21404" spans="21:25" x14ac:dyDescent="0.2">
      <c r="U21404" s="55"/>
      <c r="V21404" s="53"/>
      <c r="W21404" s="53"/>
      <c r="X21404" s="53"/>
      <c r="Y21404" s="55"/>
    </row>
    <row r="21405" spans="21:25" x14ac:dyDescent="0.2">
      <c r="U21405" s="55"/>
      <c r="V21405" s="53"/>
      <c r="W21405" s="53"/>
      <c r="X21405" s="53"/>
      <c r="Y21405" s="55"/>
    </row>
    <row r="21406" spans="21:25" x14ac:dyDescent="0.2">
      <c r="U21406" s="55"/>
      <c r="V21406" s="53"/>
      <c r="W21406" s="53"/>
      <c r="X21406" s="53"/>
      <c r="Y21406" s="55"/>
    </row>
    <row r="21407" spans="21:25" x14ac:dyDescent="0.2">
      <c r="U21407" s="55"/>
      <c r="V21407" s="53"/>
      <c r="W21407" s="53"/>
      <c r="X21407" s="53"/>
      <c r="Y21407" s="55"/>
    </row>
    <row r="21408" spans="21:25" x14ac:dyDescent="0.2">
      <c r="U21408" s="55"/>
      <c r="V21408" s="53"/>
      <c r="W21408" s="53"/>
      <c r="X21408" s="53"/>
      <c r="Y21408" s="55"/>
    </row>
    <row r="21409" spans="21:25" x14ac:dyDescent="0.2">
      <c r="U21409" s="55"/>
      <c r="V21409" s="53"/>
      <c r="W21409" s="53"/>
      <c r="X21409" s="53"/>
      <c r="Y21409" s="55"/>
    </row>
    <row r="21410" spans="21:25" x14ac:dyDescent="0.2">
      <c r="U21410" s="55"/>
      <c r="V21410" s="53"/>
      <c r="W21410" s="53"/>
      <c r="X21410" s="53"/>
      <c r="Y21410" s="55"/>
    </row>
    <row r="21411" spans="21:25" x14ac:dyDescent="0.2">
      <c r="U21411" s="55"/>
      <c r="V21411" s="53"/>
      <c r="W21411" s="53"/>
      <c r="X21411" s="53"/>
      <c r="Y21411" s="55"/>
    </row>
    <row r="21412" spans="21:25" x14ac:dyDescent="0.2">
      <c r="U21412" s="55"/>
      <c r="V21412" s="53"/>
      <c r="W21412" s="53"/>
      <c r="X21412" s="53"/>
      <c r="Y21412" s="55"/>
    </row>
    <row r="21413" spans="21:25" x14ac:dyDescent="0.2">
      <c r="U21413" s="55"/>
      <c r="V21413" s="53"/>
      <c r="W21413" s="53"/>
      <c r="X21413" s="53"/>
      <c r="Y21413" s="55"/>
    </row>
    <row r="21414" spans="21:25" x14ac:dyDescent="0.2">
      <c r="U21414" s="55"/>
      <c r="V21414" s="53"/>
      <c r="W21414" s="53"/>
      <c r="X21414" s="53"/>
      <c r="Y21414" s="55"/>
    </row>
    <row r="21415" spans="21:25" x14ac:dyDescent="0.2">
      <c r="U21415" s="55"/>
      <c r="V21415" s="53"/>
      <c r="W21415" s="53"/>
      <c r="X21415" s="53"/>
      <c r="Y21415" s="55"/>
    </row>
    <row r="21416" spans="21:25" x14ac:dyDescent="0.2">
      <c r="U21416" s="55"/>
      <c r="V21416" s="53"/>
      <c r="W21416" s="53"/>
      <c r="X21416" s="53"/>
      <c r="Y21416" s="55"/>
    </row>
    <row r="21417" spans="21:25" x14ac:dyDescent="0.2">
      <c r="U21417" s="55"/>
      <c r="V21417" s="53"/>
      <c r="W21417" s="53"/>
      <c r="X21417" s="53"/>
      <c r="Y21417" s="55"/>
    </row>
    <row r="21418" spans="21:25" x14ac:dyDescent="0.2">
      <c r="U21418" s="55"/>
      <c r="V21418" s="53"/>
      <c r="W21418" s="53"/>
      <c r="X21418" s="53"/>
      <c r="Y21418" s="55"/>
    </row>
    <row r="21419" spans="21:25" x14ac:dyDescent="0.2">
      <c r="U21419" s="55"/>
      <c r="V21419" s="53"/>
      <c r="W21419" s="53"/>
      <c r="X21419" s="53"/>
      <c r="Y21419" s="55"/>
    </row>
    <row r="21420" spans="21:25" x14ac:dyDescent="0.2">
      <c r="U21420" s="55"/>
      <c r="V21420" s="53"/>
      <c r="W21420" s="53"/>
      <c r="X21420" s="53"/>
      <c r="Y21420" s="55"/>
    </row>
    <row r="21421" spans="21:25" x14ac:dyDescent="0.2">
      <c r="U21421" s="55"/>
      <c r="V21421" s="53"/>
      <c r="W21421" s="53"/>
      <c r="X21421" s="53"/>
      <c r="Y21421" s="55"/>
    </row>
    <row r="21422" spans="21:25" x14ac:dyDescent="0.2">
      <c r="U21422" s="55"/>
      <c r="V21422" s="53"/>
      <c r="W21422" s="53"/>
      <c r="X21422" s="53"/>
      <c r="Y21422" s="55"/>
    </row>
    <row r="21423" spans="21:25" x14ac:dyDescent="0.2">
      <c r="U21423" s="55"/>
      <c r="V21423" s="53"/>
      <c r="W21423" s="53"/>
      <c r="X21423" s="53"/>
      <c r="Y21423" s="55"/>
    </row>
    <row r="21424" spans="21:25" x14ac:dyDescent="0.2">
      <c r="U21424" s="55"/>
      <c r="V21424" s="53"/>
      <c r="W21424" s="53"/>
      <c r="X21424" s="53"/>
      <c r="Y21424" s="55"/>
    </row>
    <row r="21425" spans="21:25" x14ac:dyDescent="0.2">
      <c r="U21425" s="55"/>
      <c r="V21425" s="53"/>
      <c r="W21425" s="53"/>
      <c r="X21425" s="53"/>
      <c r="Y21425" s="55"/>
    </row>
    <row r="21426" spans="21:25" x14ac:dyDescent="0.2">
      <c r="U21426" s="55"/>
      <c r="V21426" s="53"/>
      <c r="W21426" s="53"/>
      <c r="X21426" s="53"/>
      <c r="Y21426" s="55"/>
    </row>
    <row r="21427" spans="21:25" x14ac:dyDescent="0.2">
      <c r="U21427" s="55"/>
      <c r="V21427" s="53"/>
      <c r="W21427" s="53"/>
      <c r="X21427" s="53"/>
      <c r="Y21427" s="55"/>
    </row>
    <row r="21428" spans="21:25" x14ac:dyDescent="0.2">
      <c r="U21428" s="55"/>
      <c r="V21428" s="53"/>
      <c r="W21428" s="53"/>
      <c r="X21428" s="53"/>
      <c r="Y21428" s="55"/>
    </row>
    <row r="21429" spans="21:25" x14ac:dyDescent="0.2">
      <c r="U21429" s="55"/>
      <c r="V21429" s="53"/>
      <c r="W21429" s="53"/>
      <c r="X21429" s="53"/>
      <c r="Y21429" s="55"/>
    </row>
    <row r="21430" spans="21:25" x14ac:dyDescent="0.2">
      <c r="U21430" s="55"/>
      <c r="V21430" s="53"/>
      <c r="W21430" s="53"/>
      <c r="X21430" s="53"/>
      <c r="Y21430" s="55"/>
    </row>
    <row r="21431" spans="21:25" x14ac:dyDescent="0.2">
      <c r="U21431" s="55"/>
      <c r="V21431" s="53"/>
      <c r="W21431" s="53"/>
      <c r="X21431" s="53"/>
      <c r="Y21431" s="55"/>
    </row>
    <row r="21432" spans="21:25" x14ac:dyDescent="0.2">
      <c r="U21432" s="55"/>
      <c r="V21432" s="53"/>
      <c r="W21432" s="53"/>
      <c r="X21432" s="53"/>
      <c r="Y21432" s="55"/>
    </row>
    <row r="21433" spans="21:25" x14ac:dyDescent="0.2">
      <c r="U21433" s="55"/>
      <c r="V21433" s="53"/>
      <c r="W21433" s="53"/>
      <c r="X21433" s="53"/>
      <c r="Y21433" s="55"/>
    </row>
    <row r="21434" spans="21:25" x14ac:dyDescent="0.2">
      <c r="U21434" s="55"/>
      <c r="V21434" s="53"/>
      <c r="W21434" s="53"/>
      <c r="X21434" s="53"/>
      <c r="Y21434" s="55"/>
    </row>
    <row r="21435" spans="21:25" x14ac:dyDescent="0.2">
      <c r="U21435" s="55"/>
      <c r="V21435" s="53"/>
      <c r="W21435" s="53"/>
      <c r="X21435" s="53"/>
      <c r="Y21435" s="55"/>
    </row>
    <row r="21436" spans="21:25" x14ac:dyDescent="0.2">
      <c r="U21436" s="55"/>
      <c r="V21436" s="53"/>
      <c r="W21436" s="53"/>
      <c r="X21436" s="53"/>
      <c r="Y21436" s="55"/>
    </row>
    <row r="21437" spans="21:25" x14ac:dyDescent="0.2">
      <c r="U21437" s="55"/>
      <c r="V21437" s="53"/>
      <c r="W21437" s="53"/>
      <c r="X21437" s="53"/>
      <c r="Y21437" s="55"/>
    </row>
    <row r="21438" spans="21:25" x14ac:dyDescent="0.2">
      <c r="U21438" s="55"/>
      <c r="V21438" s="53"/>
      <c r="W21438" s="53"/>
      <c r="X21438" s="53"/>
      <c r="Y21438" s="55"/>
    </row>
    <row r="21439" spans="21:25" x14ac:dyDescent="0.2">
      <c r="U21439" s="55"/>
      <c r="V21439" s="53"/>
      <c r="W21439" s="53"/>
      <c r="X21439" s="53"/>
      <c r="Y21439" s="55"/>
    </row>
    <row r="21440" spans="21:25" x14ac:dyDescent="0.2">
      <c r="U21440" s="55"/>
      <c r="V21440" s="53"/>
      <c r="W21440" s="53"/>
      <c r="X21440" s="53"/>
      <c r="Y21440" s="55"/>
    </row>
    <row r="21441" spans="21:25" x14ac:dyDescent="0.2">
      <c r="U21441" s="55"/>
      <c r="V21441" s="53"/>
      <c r="W21441" s="53"/>
      <c r="X21441" s="53"/>
      <c r="Y21441" s="55"/>
    </row>
    <row r="21442" spans="21:25" x14ac:dyDescent="0.2">
      <c r="U21442" s="55"/>
      <c r="V21442" s="53"/>
      <c r="W21442" s="53"/>
      <c r="X21442" s="53"/>
      <c r="Y21442" s="55"/>
    </row>
    <row r="21443" spans="21:25" x14ac:dyDescent="0.2">
      <c r="U21443" s="55"/>
      <c r="V21443" s="53"/>
      <c r="W21443" s="53"/>
      <c r="X21443" s="53"/>
      <c r="Y21443" s="55"/>
    </row>
    <row r="21444" spans="21:25" x14ac:dyDescent="0.2">
      <c r="U21444" s="55"/>
      <c r="V21444" s="53"/>
      <c r="W21444" s="53"/>
      <c r="X21444" s="53"/>
      <c r="Y21444" s="55"/>
    </row>
    <row r="21445" spans="21:25" x14ac:dyDescent="0.2">
      <c r="U21445" s="55"/>
      <c r="V21445" s="53"/>
      <c r="W21445" s="53"/>
      <c r="X21445" s="53"/>
      <c r="Y21445" s="55"/>
    </row>
    <row r="21446" spans="21:25" x14ac:dyDescent="0.2">
      <c r="U21446" s="55"/>
      <c r="V21446" s="53"/>
      <c r="W21446" s="53"/>
      <c r="X21446" s="53"/>
      <c r="Y21446" s="55"/>
    </row>
    <row r="21447" spans="21:25" x14ac:dyDescent="0.2">
      <c r="U21447" s="55"/>
      <c r="V21447" s="53"/>
      <c r="W21447" s="53"/>
      <c r="X21447" s="53"/>
      <c r="Y21447" s="55"/>
    </row>
    <row r="21448" spans="21:25" x14ac:dyDescent="0.2">
      <c r="U21448" s="55"/>
      <c r="V21448" s="53"/>
      <c r="W21448" s="53"/>
      <c r="X21448" s="53"/>
      <c r="Y21448" s="55"/>
    </row>
    <row r="21449" spans="21:25" x14ac:dyDescent="0.2">
      <c r="U21449" s="55"/>
      <c r="V21449" s="53"/>
      <c r="W21449" s="53"/>
      <c r="X21449" s="53"/>
      <c r="Y21449" s="55"/>
    </row>
    <row r="21450" spans="21:25" x14ac:dyDescent="0.2">
      <c r="U21450" s="55"/>
      <c r="V21450" s="53"/>
      <c r="W21450" s="53"/>
      <c r="X21450" s="53"/>
      <c r="Y21450" s="55"/>
    </row>
    <row r="21451" spans="21:25" x14ac:dyDescent="0.2">
      <c r="U21451" s="55"/>
      <c r="V21451" s="53"/>
      <c r="W21451" s="53"/>
      <c r="X21451" s="53"/>
      <c r="Y21451" s="55"/>
    </row>
    <row r="21452" spans="21:25" x14ac:dyDescent="0.2">
      <c r="U21452" s="55"/>
      <c r="V21452" s="53"/>
      <c r="W21452" s="53"/>
      <c r="X21452" s="53"/>
      <c r="Y21452" s="55"/>
    </row>
    <row r="21453" spans="21:25" x14ac:dyDescent="0.2">
      <c r="U21453" s="55"/>
      <c r="V21453" s="53"/>
      <c r="W21453" s="53"/>
      <c r="X21453" s="53"/>
      <c r="Y21453" s="55"/>
    </row>
    <row r="21454" spans="21:25" x14ac:dyDescent="0.2">
      <c r="U21454" s="55"/>
      <c r="V21454" s="53"/>
      <c r="W21454" s="53"/>
      <c r="X21454" s="53"/>
      <c r="Y21454" s="55"/>
    </row>
    <row r="21455" spans="21:25" x14ac:dyDescent="0.2">
      <c r="U21455" s="55"/>
      <c r="V21455" s="53"/>
      <c r="W21455" s="53"/>
      <c r="X21455" s="53"/>
      <c r="Y21455" s="55"/>
    </row>
    <row r="21456" spans="21:25" x14ac:dyDescent="0.2">
      <c r="U21456" s="55"/>
      <c r="V21456" s="53"/>
      <c r="W21456" s="53"/>
      <c r="X21456" s="53"/>
      <c r="Y21456" s="55"/>
    </row>
    <row r="21457" spans="21:25" x14ac:dyDescent="0.2">
      <c r="U21457" s="55"/>
      <c r="V21457" s="53"/>
      <c r="W21457" s="53"/>
      <c r="X21457" s="53"/>
      <c r="Y21457" s="55"/>
    </row>
    <row r="21458" spans="21:25" x14ac:dyDescent="0.2">
      <c r="U21458" s="55"/>
      <c r="V21458" s="53"/>
      <c r="W21458" s="53"/>
      <c r="X21458" s="53"/>
      <c r="Y21458" s="55"/>
    </row>
    <row r="21459" spans="21:25" x14ac:dyDescent="0.2">
      <c r="U21459" s="55"/>
      <c r="V21459" s="53"/>
      <c r="W21459" s="53"/>
      <c r="X21459" s="53"/>
      <c r="Y21459" s="55"/>
    </row>
    <row r="21460" spans="21:25" x14ac:dyDescent="0.2">
      <c r="U21460" s="55"/>
      <c r="V21460" s="53"/>
      <c r="W21460" s="53"/>
      <c r="X21460" s="53"/>
      <c r="Y21460" s="55"/>
    </row>
    <row r="21461" spans="21:25" x14ac:dyDescent="0.2">
      <c r="U21461" s="55"/>
      <c r="V21461" s="53"/>
      <c r="W21461" s="53"/>
      <c r="X21461" s="53"/>
      <c r="Y21461" s="55"/>
    </row>
    <row r="21462" spans="21:25" x14ac:dyDescent="0.2">
      <c r="U21462" s="55"/>
      <c r="V21462" s="53"/>
      <c r="W21462" s="53"/>
      <c r="X21462" s="53"/>
      <c r="Y21462" s="55"/>
    </row>
    <row r="21463" spans="21:25" x14ac:dyDescent="0.2">
      <c r="U21463" s="55"/>
      <c r="V21463" s="53"/>
      <c r="W21463" s="53"/>
      <c r="X21463" s="53"/>
      <c r="Y21463" s="55"/>
    </row>
    <row r="21464" spans="21:25" x14ac:dyDescent="0.2">
      <c r="U21464" s="55"/>
      <c r="V21464" s="53"/>
      <c r="W21464" s="53"/>
      <c r="X21464" s="53"/>
      <c r="Y21464" s="55"/>
    </row>
    <row r="21465" spans="21:25" x14ac:dyDescent="0.2">
      <c r="U21465" s="55"/>
      <c r="V21465" s="53"/>
      <c r="W21465" s="53"/>
      <c r="X21465" s="53"/>
      <c r="Y21465" s="55"/>
    </row>
    <row r="21466" spans="21:25" x14ac:dyDescent="0.2">
      <c r="U21466" s="55"/>
      <c r="V21466" s="53"/>
      <c r="W21466" s="53"/>
      <c r="X21466" s="53"/>
      <c r="Y21466" s="55"/>
    </row>
    <row r="21467" spans="21:25" x14ac:dyDescent="0.2">
      <c r="U21467" s="55"/>
      <c r="V21467" s="53"/>
      <c r="W21467" s="53"/>
      <c r="X21467" s="53"/>
      <c r="Y21467" s="55"/>
    </row>
    <row r="21468" spans="21:25" x14ac:dyDescent="0.2">
      <c r="U21468" s="55"/>
      <c r="V21468" s="53"/>
      <c r="W21468" s="53"/>
      <c r="X21468" s="53"/>
      <c r="Y21468" s="55"/>
    </row>
    <row r="21469" spans="21:25" x14ac:dyDescent="0.2">
      <c r="U21469" s="55"/>
      <c r="V21469" s="53"/>
      <c r="W21469" s="53"/>
      <c r="X21469" s="53"/>
      <c r="Y21469" s="55"/>
    </row>
    <row r="21470" spans="21:25" x14ac:dyDescent="0.2">
      <c r="U21470" s="55"/>
      <c r="V21470" s="53"/>
      <c r="W21470" s="53"/>
      <c r="X21470" s="53"/>
      <c r="Y21470" s="55"/>
    </row>
    <row r="21471" spans="21:25" x14ac:dyDescent="0.2">
      <c r="U21471" s="55"/>
      <c r="V21471" s="53"/>
      <c r="W21471" s="53"/>
      <c r="X21471" s="53"/>
      <c r="Y21471" s="55"/>
    </row>
    <row r="21472" spans="21:25" x14ac:dyDescent="0.2">
      <c r="U21472" s="55"/>
      <c r="V21472" s="53"/>
      <c r="W21472" s="53"/>
      <c r="X21472" s="53"/>
      <c r="Y21472" s="55"/>
    </row>
    <row r="21473" spans="21:25" x14ac:dyDescent="0.2">
      <c r="U21473" s="55"/>
      <c r="V21473" s="53"/>
      <c r="W21473" s="53"/>
      <c r="X21473" s="53"/>
      <c r="Y21473" s="55"/>
    </row>
    <row r="21474" spans="21:25" x14ac:dyDescent="0.2">
      <c r="U21474" s="55"/>
      <c r="V21474" s="53"/>
      <c r="W21474" s="53"/>
      <c r="X21474" s="53"/>
      <c r="Y21474" s="55"/>
    </row>
    <row r="21475" spans="21:25" x14ac:dyDescent="0.2">
      <c r="U21475" s="55"/>
      <c r="V21475" s="53"/>
      <c r="W21475" s="53"/>
      <c r="X21475" s="53"/>
      <c r="Y21475" s="55"/>
    </row>
    <row r="21476" spans="21:25" x14ac:dyDescent="0.2">
      <c r="U21476" s="55"/>
      <c r="V21476" s="53"/>
      <c r="W21476" s="53"/>
      <c r="X21476" s="53"/>
      <c r="Y21476" s="55"/>
    </row>
    <row r="21477" spans="21:25" x14ac:dyDescent="0.2">
      <c r="U21477" s="55"/>
      <c r="V21477" s="53"/>
      <c r="W21477" s="53"/>
      <c r="X21477" s="53"/>
      <c r="Y21477" s="55"/>
    </row>
    <row r="21478" spans="21:25" x14ac:dyDescent="0.2">
      <c r="U21478" s="55"/>
      <c r="V21478" s="53"/>
      <c r="W21478" s="53"/>
      <c r="X21478" s="53"/>
      <c r="Y21478" s="55"/>
    </row>
    <row r="21479" spans="21:25" x14ac:dyDescent="0.2">
      <c r="U21479" s="55"/>
      <c r="V21479" s="53"/>
      <c r="W21479" s="53"/>
      <c r="X21479" s="53"/>
      <c r="Y21479" s="55"/>
    </row>
    <row r="21480" spans="21:25" x14ac:dyDescent="0.2">
      <c r="U21480" s="55"/>
      <c r="V21480" s="53"/>
      <c r="W21480" s="53"/>
      <c r="X21480" s="53"/>
      <c r="Y21480" s="55"/>
    </row>
    <row r="21481" spans="21:25" x14ac:dyDescent="0.2">
      <c r="U21481" s="55"/>
      <c r="V21481" s="53"/>
      <c r="W21481" s="53"/>
      <c r="X21481" s="53"/>
      <c r="Y21481" s="55"/>
    </row>
    <row r="21482" spans="21:25" x14ac:dyDescent="0.2">
      <c r="U21482" s="55"/>
      <c r="V21482" s="53"/>
      <c r="W21482" s="53"/>
      <c r="X21482" s="53"/>
      <c r="Y21482" s="55"/>
    </row>
    <row r="21483" spans="21:25" x14ac:dyDescent="0.2">
      <c r="U21483" s="55"/>
      <c r="V21483" s="53"/>
      <c r="W21483" s="53"/>
      <c r="X21483" s="53"/>
      <c r="Y21483" s="55"/>
    </row>
    <row r="21484" spans="21:25" x14ac:dyDescent="0.2">
      <c r="U21484" s="55"/>
      <c r="V21484" s="53"/>
      <c r="W21484" s="53"/>
      <c r="X21484" s="53"/>
      <c r="Y21484" s="55"/>
    </row>
    <row r="21485" spans="21:25" x14ac:dyDescent="0.2">
      <c r="U21485" s="55"/>
      <c r="V21485" s="53"/>
      <c r="W21485" s="53"/>
      <c r="X21485" s="53"/>
      <c r="Y21485" s="55"/>
    </row>
    <row r="21486" spans="21:25" x14ac:dyDescent="0.2">
      <c r="U21486" s="55"/>
      <c r="V21486" s="53"/>
      <c r="W21486" s="53"/>
      <c r="X21486" s="53"/>
      <c r="Y21486" s="55"/>
    </row>
    <row r="21487" spans="21:25" x14ac:dyDescent="0.2">
      <c r="U21487" s="55"/>
      <c r="V21487" s="53"/>
      <c r="W21487" s="53"/>
      <c r="X21487" s="53"/>
      <c r="Y21487" s="55"/>
    </row>
    <row r="21488" spans="21:25" x14ac:dyDescent="0.2">
      <c r="U21488" s="55"/>
      <c r="V21488" s="53"/>
      <c r="W21488" s="53"/>
      <c r="X21488" s="53"/>
      <c r="Y21488" s="55"/>
    </row>
    <row r="21489" spans="21:25" x14ac:dyDescent="0.2">
      <c r="U21489" s="55"/>
      <c r="V21489" s="53"/>
      <c r="W21489" s="53"/>
      <c r="X21489" s="53"/>
      <c r="Y21489" s="55"/>
    </row>
    <row r="21490" spans="21:25" x14ac:dyDescent="0.2">
      <c r="U21490" s="55"/>
      <c r="V21490" s="53"/>
      <c r="W21490" s="53"/>
      <c r="X21490" s="53"/>
      <c r="Y21490" s="55"/>
    </row>
    <row r="21491" spans="21:25" x14ac:dyDescent="0.2">
      <c r="U21491" s="55"/>
      <c r="V21491" s="53"/>
      <c r="W21491" s="53"/>
      <c r="X21491" s="53"/>
      <c r="Y21491" s="55"/>
    </row>
    <row r="21492" spans="21:25" x14ac:dyDescent="0.2">
      <c r="U21492" s="55"/>
      <c r="V21492" s="53"/>
      <c r="W21492" s="53"/>
      <c r="X21492" s="53"/>
      <c r="Y21492" s="55"/>
    </row>
    <row r="21493" spans="21:25" x14ac:dyDescent="0.2">
      <c r="U21493" s="55"/>
      <c r="V21493" s="53"/>
      <c r="W21493" s="53"/>
      <c r="X21493" s="53"/>
      <c r="Y21493" s="55"/>
    </row>
    <row r="21494" spans="21:25" x14ac:dyDescent="0.2">
      <c r="U21494" s="55"/>
      <c r="V21494" s="53"/>
      <c r="W21494" s="53"/>
      <c r="X21494" s="53"/>
      <c r="Y21494" s="55"/>
    </row>
    <row r="21495" spans="21:25" x14ac:dyDescent="0.2">
      <c r="U21495" s="55"/>
      <c r="V21495" s="53"/>
      <c r="W21495" s="53"/>
      <c r="X21495" s="53"/>
      <c r="Y21495" s="55"/>
    </row>
    <row r="21496" spans="21:25" x14ac:dyDescent="0.2">
      <c r="U21496" s="55"/>
      <c r="V21496" s="53"/>
      <c r="W21496" s="53"/>
      <c r="X21496" s="53"/>
      <c r="Y21496" s="55"/>
    </row>
    <row r="21497" spans="21:25" x14ac:dyDescent="0.2">
      <c r="U21497" s="55"/>
      <c r="V21497" s="53"/>
      <c r="W21497" s="53"/>
      <c r="X21497" s="53"/>
      <c r="Y21497" s="55"/>
    </row>
    <row r="21498" spans="21:25" x14ac:dyDescent="0.2">
      <c r="U21498" s="55"/>
      <c r="V21498" s="53"/>
      <c r="W21498" s="53"/>
      <c r="X21498" s="53"/>
      <c r="Y21498" s="55"/>
    </row>
    <row r="21499" spans="21:25" x14ac:dyDescent="0.2">
      <c r="U21499" s="55"/>
      <c r="V21499" s="53"/>
      <c r="W21499" s="53"/>
      <c r="X21499" s="53"/>
      <c r="Y21499" s="55"/>
    </row>
    <row r="21500" spans="21:25" x14ac:dyDescent="0.2">
      <c r="U21500" s="55"/>
      <c r="V21500" s="53"/>
      <c r="W21500" s="53"/>
      <c r="X21500" s="53"/>
      <c r="Y21500" s="55"/>
    </row>
    <row r="21501" spans="21:25" x14ac:dyDescent="0.2">
      <c r="U21501" s="55"/>
      <c r="V21501" s="53"/>
      <c r="W21501" s="53"/>
      <c r="X21501" s="53"/>
      <c r="Y21501" s="55"/>
    </row>
    <row r="21502" spans="21:25" x14ac:dyDescent="0.2">
      <c r="U21502" s="55"/>
      <c r="V21502" s="53"/>
      <c r="W21502" s="53"/>
      <c r="X21502" s="53"/>
      <c r="Y21502" s="55"/>
    </row>
    <row r="21503" spans="21:25" x14ac:dyDescent="0.2">
      <c r="U21503" s="55"/>
      <c r="V21503" s="53"/>
      <c r="W21503" s="53"/>
      <c r="X21503" s="53"/>
      <c r="Y21503" s="55"/>
    </row>
    <row r="21504" spans="21:25" x14ac:dyDescent="0.2">
      <c r="U21504" s="55"/>
      <c r="V21504" s="53"/>
      <c r="W21504" s="53"/>
      <c r="X21504" s="53"/>
      <c r="Y21504" s="55"/>
    </row>
    <row r="21505" spans="21:25" x14ac:dyDescent="0.2">
      <c r="U21505" s="55"/>
      <c r="V21505" s="53"/>
      <c r="W21505" s="53"/>
      <c r="X21505" s="53"/>
      <c r="Y21505" s="55"/>
    </row>
    <row r="21506" spans="21:25" x14ac:dyDescent="0.2">
      <c r="U21506" s="55"/>
      <c r="V21506" s="53"/>
      <c r="W21506" s="53"/>
      <c r="X21506" s="53"/>
      <c r="Y21506" s="55"/>
    </row>
    <row r="21507" spans="21:25" x14ac:dyDescent="0.2">
      <c r="U21507" s="55"/>
      <c r="V21507" s="53"/>
      <c r="W21507" s="53"/>
      <c r="X21507" s="53"/>
      <c r="Y21507" s="55"/>
    </row>
    <row r="21508" spans="21:25" x14ac:dyDescent="0.2">
      <c r="U21508" s="55"/>
      <c r="V21508" s="53"/>
      <c r="W21508" s="53"/>
      <c r="X21508" s="53"/>
      <c r="Y21508" s="55"/>
    </row>
    <row r="21509" spans="21:25" x14ac:dyDescent="0.2">
      <c r="U21509" s="55"/>
      <c r="V21509" s="53"/>
      <c r="W21509" s="53"/>
      <c r="X21509" s="53"/>
      <c r="Y21509" s="55"/>
    </row>
    <row r="21510" spans="21:25" x14ac:dyDescent="0.2">
      <c r="U21510" s="55"/>
      <c r="V21510" s="53"/>
      <c r="W21510" s="53"/>
      <c r="X21510" s="53"/>
      <c r="Y21510" s="55"/>
    </row>
    <row r="21511" spans="21:25" x14ac:dyDescent="0.2">
      <c r="U21511" s="55"/>
      <c r="V21511" s="53"/>
      <c r="W21511" s="53"/>
      <c r="X21511" s="53"/>
      <c r="Y21511" s="55"/>
    </row>
    <row r="21512" spans="21:25" x14ac:dyDescent="0.2">
      <c r="U21512" s="55"/>
      <c r="V21512" s="53"/>
      <c r="W21512" s="53"/>
      <c r="X21512" s="53"/>
      <c r="Y21512" s="55"/>
    </row>
    <row r="21513" spans="21:25" x14ac:dyDescent="0.2">
      <c r="U21513" s="55"/>
      <c r="V21513" s="53"/>
      <c r="W21513" s="53"/>
      <c r="X21513" s="53"/>
      <c r="Y21513" s="55"/>
    </row>
    <row r="21514" spans="21:25" x14ac:dyDescent="0.2">
      <c r="U21514" s="55"/>
      <c r="V21514" s="53"/>
      <c r="W21514" s="53"/>
      <c r="X21514" s="53"/>
      <c r="Y21514" s="55"/>
    </row>
    <row r="21515" spans="21:25" x14ac:dyDescent="0.2">
      <c r="U21515" s="55"/>
      <c r="V21515" s="53"/>
      <c r="W21515" s="53"/>
      <c r="X21515" s="53"/>
      <c r="Y21515" s="55"/>
    </row>
    <row r="21516" spans="21:25" x14ac:dyDescent="0.2">
      <c r="U21516" s="55"/>
      <c r="V21516" s="53"/>
      <c r="W21516" s="53"/>
      <c r="X21516" s="53"/>
      <c r="Y21516" s="55"/>
    </row>
    <row r="21517" spans="21:25" x14ac:dyDescent="0.2">
      <c r="U21517" s="55"/>
      <c r="V21517" s="53"/>
      <c r="W21517" s="53"/>
      <c r="X21517" s="53"/>
      <c r="Y21517" s="55"/>
    </row>
    <row r="21518" spans="21:25" x14ac:dyDescent="0.2">
      <c r="U21518" s="55"/>
      <c r="V21518" s="53"/>
      <c r="W21518" s="53"/>
      <c r="X21518" s="53"/>
      <c r="Y21518" s="55"/>
    </row>
    <row r="21519" spans="21:25" x14ac:dyDescent="0.2">
      <c r="U21519" s="55"/>
      <c r="V21519" s="53"/>
      <c r="W21519" s="53"/>
      <c r="X21519" s="53"/>
      <c r="Y21519" s="55"/>
    </row>
    <row r="21520" spans="21:25" x14ac:dyDescent="0.2">
      <c r="U21520" s="55"/>
      <c r="V21520" s="53"/>
      <c r="W21520" s="53"/>
      <c r="X21520" s="53"/>
      <c r="Y21520" s="55"/>
    </row>
    <row r="21521" spans="21:25" x14ac:dyDescent="0.2">
      <c r="U21521" s="55"/>
      <c r="V21521" s="53"/>
      <c r="W21521" s="53"/>
      <c r="X21521" s="53"/>
      <c r="Y21521" s="55"/>
    </row>
    <row r="21522" spans="21:25" x14ac:dyDescent="0.2">
      <c r="U21522" s="55"/>
      <c r="V21522" s="53"/>
      <c r="W21522" s="53"/>
      <c r="X21522" s="53"/>
      <c r="Y21522" s="55"/>
    </row>
    <row r="21523" spans="21:25" x14ac:dyDescent="0.2">
      <c r="U21523" s="55"/>
      <c r="V21523" s="53"/>
      <c r="W21523" s="53"/>
      <c r="X21523" s="53"/>
      <c r="Y21523" s="55"/>
    </row>
    <row r="21524" spans="21:25" x14ac:dyDescent="0.2">
      <c r="U21524" s="55"/>
      <c r="V21524" s="53"/>
      <c r="W21524" s="53"/>
      <c r="X21524" s="53"/>
      <c r="Y21524" s="55"/>
    </row>
    <row r="21525" spans="21:25" x14ac:dyDescent="0.2">
      <c r="U21525" s="55"/>
      <c r="V21525" s="53"/>
      <c r="W21525" s="53"/>
      <c r="X21525" s="53"/>
      <c r="Y21525" s="55"/>
    </row>
    <row r="21526" spans="21:25" x14ac:dyDescent="0.2">
      <c r="U21526" s="55"/>
      <c r="V21526" s="53"/>
      <c r="W21526" s="53"/>
      <c r="X21526" s="53"/>
      <c r="Y21526" s="55"/>
    </row>
    <row r="21527" spans="21:25" x14ac:dyDescent="0.2">
      <c r="U21527" s="55"/>
      <c r="V21527" s="53"/>
      <c r="W21527" s="53"/>
      <c r="X21527" s="53"/>
      <c r="Y21527" s="55"/>
    </row>
    <row r="21528" spans="21:25" x14ac:dyDescent="0.2">
      <c r="U21528" s="55"/>
      <c r="V21528" s="53"/>
      <c r="W21528" s="53"/>
      <c r="X21528" s="53"/>
      <c r="Y21528" s="55"/>
    </row>
    <row r="21529" spans="21:25" x14ac:dyDescent="0.2">
      <c r="U21529" s="55"/>
      <c r="V21529" s="53"/>
      <c r="W21529" s="53"/>
      <c r="X21529" s="53"/>
      <c r="Y21529" s="55"/>
    </row>
    <row r="21530" spans="21:25" x14ac:dyDescent="0.2">
      <c r="U21530" s="55"/>
      <c r="V21530" s="53"/>
      <c r="W21530" s="53"/>
      <c r="X21530" s="53"/>
      <c r="Y21530" s="55"/>
    </row>
    <row r="21531" spans="21:25" x14ac:dyDescent="0.2">
      <c r="U21531" s="55"/>
      <c r="V21531" s="53"/>
      <c r="W21531" s="53"/>
      <c r="X21531" s="53"/>
      <c r="Y21531" s="55"/>
    </row>
    <row r="21532" spans="21:25" x14ac:dyDescent="0.2">
      <c r="U21532" s="55"/>
      <c r="V21532" s="53"/>
      <c r="W21532" s="53"/>
      <c r="X21532" s="53"/>
      <c r="Y21532" s="55"/>
    </row>
    <row r="21533" spans="21:25" x14ac:dyDescent="0.2">
      <c r="U21533" s="55"/>
      <c r="V21533" s="53"/>
      <c r="W21533" s="53"/>
      <c r="X21533" s="53"/>
      <c r="Y21533" s="55"/>
    </row>
    <row r="21534" spans="21:25" x14ac:dyDescent="0.2">
      <c r="U21534" s="55"/>
      <c r="V21534" s="53"/>
      <c r="W21534" s="53"/>
      <c r="X21534" s="53"/>
      <c r="Y21534" s="55"/>
    </row>
    <row r="21535" spans="21:25" x14ac:dyDescent="0.2">
      <c r="U21535" s="55"/>
      <c r="V21535" s="53"/>
      <c r="W21535" s="53"/>
      <c r="X21535" s="53"/>
      <c r="Y21535" s="55"/>
    </row>
    <row r="21536" spans="21:25" x14ac:dyDescent="0.2">
      <c r="U21536" s="55"/>
      <c r="V21536" s="53"/>
      <c r="W21536" s="53"/>
      <c r="X21536" s="53"/>
      <c r="Y21536" s="55"/>
    </row>
    <row r="21537" spans="21:25" x14ac:dyDescent="0.2">
      <c r="U21537" s="55"/>
      <c r="V21537" s="53"/>
      <c r="W21537" s="53"/>
      <c r="X21537" s="53"/>
      <c r="Y21537" s="55"/>
    </row>
    <row r="21538" spans="21:25" x14ac:dyDescent="0.2">
      <c r="U21538" s="55"/>
      <c r="V21538" s="53"/>
      <c r="W21538" s="53"/>
      <c r="X21538" s="53"/>
      <c r="Y21538" s="55"/>
    </row>
    <row r="21539" spans="21:25" x14ac:dyDescent="0.2">
      <c r="U21539" s="55"/>
      <c r="V21539" s="53"/>
      <c r="W21539" s="53"/>
      <c r="X21539" s="53"/>
      <c r="Y21539" s="55"/>
    </row>
    <row r="21540" spans="21:25" x14ac:dyDescent="0.2">
      <c r="U21540" s="55"/>
      <c r="V21540" s="53"/>
      <c r="W21540" s="53"/>
      <c r="X21540" s="53"/>
      <c r="Y21540" s="55"/>
    </row>
    <row r="21541" spans="21:25" x14ac:dyDescent="0.2">
      <c r="U21541" s="55"/>
      <c r="V21541" s="53"/>
      <c r="W21541" s="53"/>
      <c r="X21541" s="53"/>
      <c r="Y21541" s="55"/>
    </row>
    <row r="21542" spans="21:25" x14ac:dyDescent="0.2">
      <c r="U21542" s="55"/>
      <c r="V21542" s="53"/>
      <c r="W21542" s="53"/>
      <c r="X21542" s="53"/>
      <c r="Y21542" s="55"/>
    </row>
    <row r="21543" spans="21:25" x14ac:dyDescent="0.2">
      <c r="U21543" s="55"/>
      <c r="V21543" s="53"/>
      <c r="W21543" s="53"/>
      <c r="X21543" s="53"/>
      <c r="Y21543" s="55"/>
    </row>
    <row r="21544" spans="21:25" x14ac:dyDescent="0.2">
      <c r="U21544" s="55"/>
      <c r="V21544" s="53"/>
      <c r="W21544" s="53"/>
      <c r="X21544" s="53"/>
      <c r="Y21544" s="55"/>
    </row>
    <row r="21545" spans="21:25" x14ac:dyDescent="0.2">
      <c r="U21545" s="55"/>
      <c r="V21545" s="53"/>
      <c r="W21545" s="53"/>
      <c r="X21545" s="53"/>
      <c r="Y21545" s="55"/>
    </row>
    <row r="21546" spans="21:25" x14ac:dyDescent="0.2">
      <c r="U21546" s="55"/>
      <c r="V21546" s="53"/>
      <c r="W21546" s="53"/>
      <c r="X21546" s="53"/>
      <c r="Y21546" s="55"/>
    </row>
    <row r="21547" spans="21:25" x14ac:dyDescent="0.2">
      <c r="U21547" s="55"/>
      <c r="V21547" s="53"/>
      <c r="W21547" s="53"/>
      <c r="X21547" s="53"/>
      <c r="Y21547" s="55"/>
    </row>
    <row r="21548" spans="21:25" x14ac:dyDescent="0.2">
      <c r="U21548" s="55"/>
      <c r="V21548" s="53"/>
      <c r="W21548" s="53"/>
      <c r="X21548" s="53"/>
      <c r="Y21548" s="55"/>
    </row>
    <row r="21549" spans="21:25" x14ac:dyDescent="0.2">
      <c r="U21549" s="55"/>
      <c r="V21549" s="53"/>
      <c r="W21549" s="53"/>
      <c r="X21549" s="53"/>
      <c r="Y21549" s="55"/>
    </row>
    <row r="21550" spans="21:25" x14ac:dyDescent="0.2">
      <c r="U21550" s="55"/>
      <c r="V21550" s="53"/>
      <c r="W21550" s="53"/>
      <c r="X21550" s="53"/>
      <c r="Y21550" s="55"/>
    </row>
    <row r="21551" spans="21:25" x14ac:dyDescent="0.2">
      <c r="U21551" s="55"/>
      <c r="V21551" s="53"/>
      <c r="W21551" s="53"/>
      <c r="X21551" s="53"/>
      <c r="Y21551" s="55"/>
    </row>
    <row r="21552" spans="21:25" x14ac:dyDescent="0.2">
      <c r="U21552" s="55"/>
      <c r="V21552" s="53"/>
      <c r="W21552" s="53"/>
      <c r="X21552" s="53"/>
      <c r="Y21552" s="55"/>
    </row>
    <row r="21553" spans="21:25" x14ac:dyDescent="0.2">
      <c r="U21553" s="55"/>
      <c r="V21553" s="53"/>
      <c r="W21553" s="53"/>
      <c r="X21553" s="53"/>
      <c r="Y21553" s="55"/>
    </row>
    <row r="21554" spans="21:25" x14ac:dyDescent="0.2">
      <c r="U21554" s="55"/>
      <c r="V21554" s="53"/>
      <c r="W21554" s="53"/>
      <c r="X21554" s="53"/>
      <c r="Y21554" s="55"/>
    </row>
    <row r="21555" spans="21:25" x14ac:dyDescent="0.2">
      <c r="U21555" s="55"/>
      <c r="V21555" s="53"/>
      <c r="W21555" s="53"/>
      <c r="X21555" s="53"/>
      <c r="Y21555" s="55"/>
    </row>
    <row r="21556" spans="21:25" x14ac:dyDescent="0.2">
      <c r="U21556" s="55"/>
      <c r="V21556" s="53"/>
      <c r="W21556" s="53"/>
      <c r="X21556" s="53"/>
      <c r="Y21556" s="55"/>
    </row>
    <row r="21557" spans="21:25" x14ac:dyDescent="0.2">
      <c r="U21557" s="55"/>
      <c r="V21557" s="53"/>
      <c r="W21557" s="53"/>
      <c r="X21557" s="53"/>
      <c r="Y21557" s="55"/>
    </row>
    <row r="21558" spans="21:25" x14ac:dyDescent="0.2">
      <c r="U21558" s="55"/>
      <c r="V21558" s="53"/>
      <c r="W21558" s="53"/>
      <c r="X21558" s="53"/>
      <c r="Y21558" s="55"/>
    </row>
    <row r="21559" spans="21:25" x14ac:dyDescent="0.2">
      <c r="U21559" s="55"/>
      <c r="V21559" s="53"/>
      <c r="W21559" s="53"/>
      <c r="X21559" s="53"/>
      <c r="Y21559" s="55"/>
    </row>
    <row r="21560" spans="21:25" x14ac:dyDescent="0.2">
      <c r="U21560" s="55"/>
      <c r="V21560" s="53"/>
      <c r="W21560" s="53"/>
      <c r="X21560" s="53"/>
      <c r="Y21560" s="55"/>
    </row>
    <row r="21561" spans="21:25" x14ac:dyDescent="0.2">
      <c r="U21561" s="55"/>
      <c r="V21561" s="53"/>
      <c r="W21561" s="53"/>
      <c r="X21561" s="53"/>
      <c r="Y21561" s="55"/>
    </row>
    <row r="21562" spans="21:25" x14ac:dyDescent="0.2">
      <c r="U21562" s="55"/>
      <c r="V21562" s="53"/>
      <c r="W21562" s="53"/>
      <c r="X21562" s="53"/>
      <c r="Y21562" s="55"/>
    </row>
    <row r="21563" spans="21:25" x14ac:dyDescent="0.2">
      <c r="U21563" s="55"/>
      <c r="V21563" s="53"/>
      <c r="W21563" s="53"/>
      <c r="X21563" s="53"/>
      <c r="Y21563" s="55"/>
    </row>
    <row r="21564" spans="21:25" x14ac:dyDescent="0.2">
      <c r="U21564" s="55"/>
      <c r="V21564" s="53"/>
      <c r="W21564" s="53"/>
      <c r="X21564" s="53"/>
      <c r="Y21564" s="55"/>
    </row>
    <row r="21565" spans="21:25" x14ac:dyDescent="0.2">
      <c r="U21565" s="55"/>
      <c r="V21565" s="53"/>
      <c r="W21565" s="53"/>
      <c r="X21565" s="53"/>
      <c r="Y21565" s="55"/>
    </row>
    <row r="21566" spans="21:25" x14ac:dyDescent="0.2">
      <c r="U21566" s="55"/>
      <c r="V21566" s="53"/>
      <c r="W21566" s="53"/>
      <c r="X21566" s="53"/>
      <c r="Y21566" s="55"/>
    </row>
    <row r="21567" spans="21:25" x14ac:dyDescent="0.2">
      <c r="U21567" s="55"/>
      <c r="V21567" s="53"/>
      <c r="W21567" s="53"/>
      <c r="X21567" s="53"/>
      <c r="Y21567" s="55"/>
    </row>
    <row r="21568" spans="21:25" x14ac:dyDescent="0.2">
      <c r="U21568" s="55"/>
      <c r="V21568" s="53"/>
      <c r="W21568" s="53"/>
      <c r="X21568" s="53"/>
      <c r="Y21568" s="55"/>
    </row>
    <row r="21569" spans="21:25" x14ac:dyDescent="0.2">
      <c r="U21569" s="55"/>
      <c r="V21569" s="53"/>
      <c r="W21569" s="53"/>
      <c r="X21569" s="53"/>
      <c r="Y21569" s="55"/>
    </row>
    <row r="21570" spans="21:25" x14ac:dyDescent="0.2">
      <c r="U21570" s="55"/>
      <c r="V21570" s="53"/>
      <c r="W21570" s="53"/>
      <c r="X21570" s="53"/>
      <c r="Y21570" s="55"/>
    </row>
    <row r="21571" spans="21:25" x14ac:dyDescent="0.2">
      <c r="U21571" s="55"/>
      <c r="V21571" s="53"/>
      <c r="W21571" s="53"/>
      <c r="X21571" s="53"/>
      <c r="Y21571" s="55"/>
    </row>
    <row r="21572" spans="21:25" x14ac:dyDescent="0.2">
      <c r="U21572" s="55"/>
      <c r="V21572" s="53"/>
      <c r="W21572" s="53"/>
      <c r="X21572" s="53"/>
      <c r="Y21572" s="55"/>
    </row>
    <row r="21573" spans="21:25" x14ac:dyDescent="0.2">
      <c r="U21573" s="55"/>
      <c r="V21573" s="53"/>
      <c r="W21573" s="53"/>
      <c r="X21573" s="53"/>
      <c r="Y21573" s="55"/>
    </row>
    <row r="21574" spans="21:25" x14ac:dyDescent="0.2">
      <c r="U21574" s="55"/>
      <c r="V21574" s="53"/>
      <c r="W21574" s="53"/>
      <c r="X21574" s="53"/>
      <c r="Y21574" s="55"/>
    </row>
    <row r="21575" spans="21:25" x14ac:dyDescent="0.2">
      <c r="U21575" s="55"/>
      <c r="V21575" s="53"/>
      <c r="W21575" s="53"/>
      <c r="X21575" s="53"/>
      <c r="Y21575" s="55"/>
    </row>
    <row r="21576" spans="21:25" x14ac:dyDescent="0.2">
      <c r="U21576" s="55"/>
      <c r="V21576" s="53"/>
      <c r="W21576" s="53"/>
      <c r="X21576" s="53"/>
      <c r="Y21576" s="55"/>
    </row>
    <row r="21577" spans="21:25" x14ac:dyDescent="0.2">
      <c r="U21577" s="55"/>
      <c r="V21577" s="53"/>
      <c r="W21577" s="53"/>
      <c r="X21577" s="53"/>
      <c r="Y21577" s="55"/>
    </row>
    <row r="21578" spans="21:25" x14ac:dyDescent="0.2">
      <c r="U21578" s="55"/>
      <c r="V21578" s="53"/>
      <c r="W21578" s="53"/>
      <c r="X21578" s="53"/>
      <c r="Y21578" s="55"/>
    </row>
    <row r="21579" spans="21:25" x14ac:dyDescent="0.2">
      <c r="U21579" s="55"/>
      <c r="V21579" s="53"/>
      <c r="W21579" s="53"/>
      <c r="X21579" s="53"/>
      <c r="Y21579" s="55"/>
    </row>
    <row r="21580" spans="21:25" x14ac:dyDescent="0.2">
      <c r="U21580" s="55"/>
      <c r="V21580" s="53"/>
      <c r="W21580" s="53"/>
      <c r="X21580" s="53"/>
      <c r="Y21580" s="55"/>
    </row>
    <row r="21581" spans="21:25" x14ac:dyDescent="0.2">
      <c r="U21581" s="55"/>
      <c r="V21581" s="53"/>
      <c r="W21581" s="53"/>
      <c r="X21581" s="53"/>
      <c r="Y21581" s="55"/>
    </row>
    <row r="21582" spans="21:25" x14ac:dyDescent="0.2">
      <c r="U21582" s="55"/>
      <c r="V21582" s="53"/>
      <c r="W21582" s="53"/>
      <c r="X21582" s="53"/>
      <c r="Y21582" s="55"/>
    </row>
    <row r="21583" spans="21:25" x14ac:dyDescent="0.2">
      <c r="U21583" s="55"/>
      <c r="V21583" s="53"/>
      <c r="W21583" s="53"/>
      <c r="X21583" s="53"/>
      <c r="Y21583" s="55"/>
    </row>
    <row r="21584" spans="21:25" x14ac:dyDescent="0.2">
      <c r="U21584" s="55"/>
      <c r="V21584" s="53"/>
      <c r="W21584" s="53"/>
      <c r="X21584" s="53"/>
      <c r="Y21584" s="55"/>
    </row>
    <row r="21585" spans="21:25" x14ac:dyDescent="0.2">
      <c r="U21585" s="55"/>
      <c r="V21585" s="53"/>
      <c r="W21585" s="53"/>
      <c r="X21585" s="53"/>
      <c r="Y21585" s="55"/>
    </row>
    <row r="21586" spans="21:25" x14ac:dyDescent="0.2">
      <c r="U21586" s="55"/>
      <c r="V21586" s="53"/>
      <c r="W21586" s="53"/>
      <c r="X21586" s="53"/>
      <c r="Y21586" s="55"/>
    </row>
    <row r="21587" spans="21:25" x14ac:dyDescent="0.2">
      <c r="U21587" s="55"/>
      <c r="V21587" s="53"/>
      <c r="W21587" s="53"/>
      <c r="X21587" s="53"/>
      <c r="Y21587" s="55"/>
    </row>
    <row r="21588" spans="21:25" x14ac:dyDescent="0.2">
      <c r="U21588" s="55"/>
      <c r="V21588" s="53"/>
      <c r="W21588" s="53"/>
      <c r="X21588" s="53"/>
      <c r="Y21588" s="55"/>
    </row>
    <row r="21589" spans="21:25" x14ac:dyDescent="0.2">
      <c r="U21589" s="55"/>
      <c r="V21589" s="53"/>
      <c r="W21589" s="53"/>
      <c r="X21589" s="53"/>
      <c r="Y21589" s="55"/>
    </row>
    <row r="21590" spans="21:25" x14ac:dyDescent="0.2">
      <c r="U21590" s="55"/>
      <c r="V21590" s="53"/>
      <c r="W21590" s="53"/>
      <c r="X21590" s="53"/>
      <c r="Y21590" s="55"/>
    </row>
    <row r="21591" spans="21:25" x14ac:dyDescent="0.2">
      <c r="U21591" s="55"/>
      <c r="V21591" s="53"/>
      <c r="W21591" s="53"/>
      <c r="X21591" s="53"/>
      <c r="Y21591" s="55"/>
    </row>
    <row r="21592" spans="21:25" x14ac:dyDescent="0.2">
      <c r="U21592" s="55"/>
      <c r="V21592" s="53"/>
      <c r="W21592" s="53"/>
      <c r="X21592" s="53"/>
      <c r="Y21592" s="55"/>
    </row>
    <row r="21593" spans="21:25" x14ac:dyDescent="0.2">
      <c r="U21593" s="55"/>
      <c r="V21593" s="53"/>
      <c r="W21593" s="53"/>
      <c r="X21593" s="53"/>
      <c r="Y21593" s="55"/>
    </row>
    <row r="21594" spans="21:25" x14ac:dyDescent="0.2">
      <c r="U21594" s="55"/>
      <c r="V21594" s="53"/>
      <c r="W21594" s="53"/>
      <c r="X21594" s="53"/>
      <c r="Y21594" s="55"/>
    </row>
    <row r="21595" spans="21:25" x14ac:dyDescent="0.2">
      <c r="U21595" s="55"/>
      <c r="V21595" s="53"/>
      <c r="W21595" s="53"/>
      <c r="X21595" s="53"/>
      <c r="Y21595" s="55"/>
    </row>
    <row r="21596" spans="21:25" x14ac:dyDescent="0.2">
      <c r="U21596" s="55"/>
      <c r="V21596" s="53"/>
      <c r="W21596" s="53"/>
      <c r="X21596" s="53"/>
      <c r="Y21596" s="55"/>
    </row>
    <row r="21597" spans="21:25" x14ac:dyDescent="0.2">
      <c r="U21597" s="55"/>
      <c r="V21597" s="53"/>
      <c r="W21597" s="53"/>
      <c r="X21597" s="53"/>
      <c r="Y21597" s="55"/>
    </row>
    <row r="21598" spans="21:25" x14ac:dyDescent="0.2">
      <c r="U21598" s="55"/>
      <c r="V21598" s="53"/>
      <c r="W21598" s="53"/>
      <c r="X21598" s="53"/>
      <c r="Y21598" s="55"/>
    </row>
    <row r="21599" spans="21:25" x14ac:dyDescent="0.2">
      <c r="U21599" s="55"/>
      <c r="V21599" s="53"/>
      <c r="W21599" s="53"/>
      <c r="X21599" s="53"/>
      <c r="Y21599" s="55"/>
    </row>
    <row r="21600" spans="21:25" x14ac:dyDescent="0.2">
      <c r="U21600" s="55"/>
      <c r="V21600" s="53"/>
      <c r="W21600" s="53"/>
      <c r="X21600" s="53"/>
      <c r="Y21600" s="55"/>
    </row>
    <row r="21601" spans="21:25" x14ac:dyDescent="0.2">
      <c r="U21601" s="55"/>
      <c r="V21601" s="53"/>
      <c r="W21601" s="53"/>
      <c r="X21601" s="53"/>
      <c r="Y21601" s="55"/>
    </row>
    <row r="21602" spans="21:25" x14ac:dyDescent="0.2">
      <c r="U21602" s="55"/>
      <c r="V21602" s="53"/>
      <c r="W21602" s="53"/>
      <c r="X21602" s="53"/>
      <c r="Y21602" s="55"/>
    </row>
    <row r="21603" spans="21:25" x14ac:dyDescent="0.2">
      <c r="U21603" s="55"/>
      <c r="V21603" s="53"/>
      <c r="W21603" s="53"/>
      <c r="X21603" s="53"/>
      <c r="Y21603" s="55"/>
    </row>
    <row r="21604" spans="21:25" x14ac:dyDescent="0.2">
      <c r="U21604" s="55"/>
      <c r="V21604" s="53"/>
      <c r="W21604" s="53"/>
      <c r="X21604" s="53"/>
      <c r="Y21604" s="55"/>
    </row>
    <row r="21605" spans="21:25" x14ac:dyDescent="0.2">
      <c r="U21605" s="55"/>
      <c r="V21605" s="53"/>
      <c r="W21605" s="53"/>
      <c r="X21605" s="53"/>
      <c r="Y21605" s="55"/>
    </row>
    <row r="21606" spans="21:25" x14ac:dyDescent="0.2">
      <c r="U21606" s="55"/>
      <c r="V21606" s="53"/>
      <c r="W21606" s="53"/>
      <c r="X21606" s="53"/>
      <c r="Y21606" s="55"/>
    </row>
    <row r="21607" spans="21:25" x14ac:dyDescent="0.2">
      <c r="U21607" s="55"/>
      <c r="V21607" s="53"/>
      <c r="W21607" s="53"/>
      <c r="X21607" s="53"/>
      <c r="Y21607" s="55"/>
    </row>
    <row r="21608" spans="21:25" x14ac:dyDescent="0.2">
      <c r="U21608" s="55"/>
      <c r="V21608" s="53"/>
      <c r="W21608" s="53"/>
      <c r="X21608" s="53"/>
      <c r="Y21608" s="55"/>
    </row>
    <row r="21609" spans="21:25" x14ac:dyDescent="0.2">
      <c r="U21609" s="55"/>
      <c r="V21609" s="53"/>
      <c r="W21609" s="53"/>
      <c r="X21609" s="53"/>
      <c r="Y21609" s="55"/>
    </row>
    <row r="21610" spans="21:25" x14ac:dyDescent="0.2">
      <c r="U21610" s="55"/>
      <c r="V21610" s="53"/>
      <c r="W21610" s="53"/>
      <c r="X21610" s="53"/>
      <c r="Y21610" s="55"/>
    </row>
    <row r="21611" spans="21:25" x14ac:dyDescent="0.2">
      <c r="U21611" s="55"/>
      <c r="V21611" s="53"/>
      <c r="W21611" s="53"/>
      <c r="X21611" s="53"/>
      <c r="Y21611" s="55"/>
    </row>
    <row r="21612" spans="21:25" x14ac:dyDescent="0.2">
      <c r="U21612" s="55"/>
      <c r="V21612" s="53"/>
      <c r="W21612" s="53"/>
      <c r="X21612" s="53"/>
      <c r="Y21612" s="55"/>
    </row>
    <row r="21613" spans="21:25" x14ac:dyDescent="0.2">
      <c r="U21613" s="55"/>
      <c r="V21613" s="53"/>
      <c r="W21613" s="53"/>
      <c r="X21613" s="53"/>
      <c r="Y21613" s="55"/>
    </row>
    <row r="21614" spans="21:25" x14ac:dyDescent="0.2">
      <c r="U21614" s="55"/>
      <c r="V21614" s="53"/>
      <c r="W21614" s="53"/>
      <c r="X21614" s="53"/>
      <c r="Y21614" s="55"/>
    </row>
    <row r="21615" spans="21:25" x14ac:dyDescent="0.2">
      <c r="U21615" s="55"/>
      <c r="V21615" s="53"/>
      <c r="W21615" s="53"/>
      <c r="X21615" s="53"/>
      <c r="Y21615" s="55"/>
    </row>
    <row r="21616" spans="21:25" x14ac:dyDescent="0.2">
      <c r="U21616" s="55"/>
      <c r="V21616" s="53"/>
      <c r="W21616" s="53"/>
      <c r="X21616" s="53"/>
      <c r="Y21616" s="55"/>
    </row>
    <row r="21617" spans="21:25" x14ac:dyDescent="0.2">
      <c r="U21617" s="55"/>
      <c r="V21617" s="53"/>
      <c r="W21617" s="53"/>
      <c r="X21617" s="53"/>
      <c r="Y21617" s="55"/>
    </row>
    <row r="21618" spans="21:25" x14ac:dyDescent="0.2">
      <c r="U21618" s="55"/>
      <c r="V21618" s="53"/>
      <c r="W21618" s="53"/>
      <c r="X21618" s="53"/>
      <c r="Y21618" s="55"/>
    </row>
    <row r="21619" spans="21:25" x14ac:dyDescent="0.2">
      <c r="U21619" s="55"/>
      <c r="V21619" s="53"/>
      <c r="W21619" s="53"/>
      <c r="X21619" s="53"/>
      <c r="Y21619" s="55"/>
    </row>
    <row r="21620" spans="21:25" x14ac:dyDescent="0.2">
      <c r="U21620" s="55"/>
      <c r="V21620" s="53"/>
      <c r="W21620" s="53"/>
      <c r="X21620" s="53"/>
      <c r="Y21620" s="55"/>
    </row>
    <row r="21621" spans="21:25" x14ac:dyDescent="0.2">
      <c r="U21621" s="55"/>
      <c r="V21621" s="53"/>
      <c r="W21621" s="53"/>
      <c r="X21621" s="53"/>
      <c r="Y21621" s="55"/>
    </row>
    <row r="21622" spans="21:25" x14ac:dyDescent="0.2">
      <c r="U21622" s="55"/>
      <c r="V21622" s="53"/>
      <c r="W21622" s="53"/>
      <c r="X21622" s="53"/>
      <c r="Y21622" s="55"/>
    </row>
    <row r="21623" spans="21:25" x14ac:dyDescent="0.2">
      <c r="U21623" s="55"/>
      <c r="V21623" s="53"/>
      <c r="W21623" s="53"/>
      <c r="X21623" s="53"/>
      <c r="Y21623" s="55"/>
    </row>
    <row r="21624" spans="21:25" x14ac:dyDescent="0.2">
      <c r="U21624" s="55"/>
      <c r="V21624" s="53"/>
      <c r="W21624" s="53"/>
      <c r="X21624" s="53"/>
      <c r="Y21624" s="55"/>
    </row>
    <row r="21625" spans="21:25" x14ac:dyDescent="0.2">
      <c r="U21625" s="55"/>
      <c r="V21625" s="53"/>
      <c r="W21625" s="53"/>
      <c r="X21625" s="53"/>
      <c r="Y21625" s="55"/>
    </row>
    <row r="21626" spans="21:25" x14ac:dyDescent="0.2">
      <c r="U21626" s="55"/>
      <c r="V21626" s="53"/>
      <c r="W21626" s="53"/>
      <c r="X21626" s="53"/>
      <c r="Y21626" s="55"/>
    </row>
    <row r="21627" spans="21:25" x14ac:dyDescent="0.2">
      <c r="U21627" s="55"/>
      <c r="V21627" s="53"/>
      <c r="W21627" s="53"/>
      <c r="X21627" s="53"/>
      <c r="Y21627" s="55"/>
    </row>
    <row r="21628" spans="21:25" x14ac:dyDescent="0.2">
      <c r="U21628" s="55"/>
      <c r="V21628" s="53"/>
      <c r="W21628" s="53"/>
      <c r="X21628" s="53"/>
      <c r="Y21628" s="55"/>
    </row>
    <row r="21629" spans="21:25" x14ac:dyDescent="0.2">
      <c r="U21629" s="55"/>
      <c r="V21629" s="53"/>
      <c r="W21629" s="53"/>
      <c r="X21629" s="53"/>
      <c r="Y21629" s="55"/>
    </row>
    <row r="21630" spans="21:25" x14ac:dyDescent="0.2">
      <c r="U21630" s="55"/>
      <c r="V21630" s="53"/>
      <c r="W21630" s="53"/>
      <c r="X21630" s="53"/>
      <c r="Y21630" s="55"/>
    </row>
    <row r="21631" spans="21:25" x14ac:dyDescent="0.2">
      <c r="U21631" s="55"/>
      <c r="V21631" s="53"/>
      <c r="W21631" s="53"/>
      <c r="X21631" s="53"/>
      <c r="Y21631" s="55"/>
    </row>
    <row r="21632" spans="21:25" x14ac:dyDescent="0.2">
      <c r="U21632" s="55"/>
      <c r="V21632" s="53"/>
      <c r="W21632" s="53"/>
      <c r="X21632" s="53"/>
      <c r="Y21632" s="55"/>
    </row>
    <row r="21633" spans="21:25" x14ac:dyDescent="0.2">
      <c r="U21633" s="55"/>
      <c r="V21633" s="53"/>
      <c r="W21633" s="53"/>
      <c r="X21633" s="53"/>
      <c r="Y21633" s="55"/>
    </row>
    <row r="21634" spans="21:25" x14ac:dyDescent="0.2">
      <c r="U21634" s="55"/>
      <c r="V21634" s="53"/>
      <c r="W21634" s="53"/>
      <c r="X21634" s="53"/>
      <c r="Y21634" s="55"/>
    </row>
    <row r="21635" spans="21:25" x14ac:dyDescent="0.2">
      <c r="U21635" s="55"/>
      <c r="V21635" s="53"/>
      <c r="W21635" s="53"/>
      <c r="X21635" s="53"/>
      <c r="Y21635" s="55"/>
    </row>
    <row r="21636" spans="21:25" x14ac:dyDescent="0.2">
      <c r="U21636" s="55"/>
      <c r="V21636" s="53"/>
      <c r="W21636" s="53"/>
      <c r="X21636" s="53"/>
      <c r="Y21636" s="55"/>
    </row>
    <row r="21637" spans="21:25" x14ac:dyDescent="0.2">
      <c r="U21637" s="55"/>
      <c r="V21637" s="53"/>
      <c r="W21637" s="53"/>
      <c r="X21637" s="53"/>
      <c r="Y21637" s="55"/>
    </row>
    <row r="21638" spans="21:25" x14ac:dyDescent="0.2">
      <c r="U21638" s="55"/>
      <c r="V21638" s="53"/>
      <c r="W21638" s="53"/>
      <c r="X21638" s="53"/>
      <c r="Y21638" s="55"/>
    </row>
    <row r="21639" spans="21:25" x14ac:dyDescent="0.2">
      <c r="U21639" s="55"/>
      <c r="V21639" s="53"/>
      <c r="W21639" s="53"/>
      <c r="X21639" s="53"/>
      <c r="Y21639" s="55"/>
    </row>
    <row r="21640" spans="21:25" x14ac:dyDescent="0.2">
      <c r="U21640" s="55"/>
      <c r="V21640" s="53"/>
      <c r="W21640" s="53"/>
      <c r="X21640" s="53"/>
      <c r="Y21640" s="55"/>
    </row>
    <row r="21641" spans="21:25" x14ac:dyDescent="0.2">
      <c r="U21641" s="55"/>
      <c r="V21641" s="53"/>
      <c r="W21641" s="53"/>
      <c r="X21641" s="53"/>
      <c r="Y21641" s="55"/>
    </row>
    <row r="21642" spans="21:25" x14ac:dyDescent="0.2">
      <c r="U21642" s="55"/>
      <c r="V21642" s="53"/>
      <c r="W21642" s="53"/>
      <c r="X21642" s="53"/>
      <c r="Y21642" s="55"/>
    </row>
    <row r="21643" spans="21:25" x14ac:dyDescent="0.2">
      <c r="U21643" s="55"/>
      <c r="V21643" s="53"/>
      <c r="W21643" s="53"/>
      <c r="X21643" s="53"/>
      <c r="Y21643" s="55"/>
    </row>
    <row r="21644" spans="21:25" x14ac:dyDescent="0.2">
      <c r="U21644" s="55"/>
      <c r="V21644" s="53"/>
      <c r="W21644" s="53"/>
      <c r="X21644" s="53"/>
      <c r="Y21644" s="55"/>
    </row>
    <row r="21645" spans="21:25" x14ac:dyDescent="0.2">
      <c r="U21645" s="55"/>
      <c r="V21645" s="53"/>
      <c r="W21645" s="53"/>
      <c r="X21645" s="53"/>
      <c r="Y21645" s="55"/>
    </row>
    <row r="21646" spans="21:25" x14ac:dyDescent="0.2">
      <c r="U21646" s="55"/>
      <c r="V21646" s="53"/>
      <c r="W21646" s="53"/>
      <c r="X21646" s="53"/>
      <c r="Y21646" s="55"/>
    </row>
    <row r="21647" spans="21:25" x14ac:dyDescent="0.2">
      <c r="U21647" s="55"/>
      <c r="V21647" s="53"/>
      <c r="W21647" s="53"/>
      <c r="X21647" s="53"/>
      <c r="Y21647" s="55"/>
    </row>
    <row r="21648" spans="21:25" x14ac:dyDescent="0.2">
      <c r="U21648" s="55"/>
      <c r="V21648" s="53"/>
      <c r="W21648" s="53"/>
      <c r="X21648" s="53"/>
      <c r="Y21648" s="55"/>
    </row>
    <row r="21649" spans="21:25" x14ac:dyDescent="0.2">
      <c r="U21649" s="55"/>
      <c r="V21649" s="53"/>
      <c r="W21649" s="53"/>
      <c r="X21649" s="53"/>
      <c r="Y21649" s="55"/>
    </row>
    <row r="21650" spans="21:25" x14ac:dyDescent="0.2">
      <c r="U21650" s="55"/>
      <c r="V21650" s="53"/>
      <c r="W21650" s="53"/>
      <c r="X21650" s="53"/>
      <c r="Y21650" s="55"/>
    </row>
    <row r="21651" spans="21:25" x14ac:dyDescent="0.2">
      <c r="U21651" s="55"/>
      <c r="V21651" s="53"/>
      <c r="W21651" s="53"/>
      <c r="X21651" s="53"/>
      <c r="Y21651" s="55"/>
    </row>
    <row r="21652" spans="21:25" x14ac:dyDescent="0.2">
      <c r="U21652" s="55"/>
      <c r="V21652" s="53"/>
      <c r="W21652" s="53"/>
      <c r="X21652" s="53"/>
      <c r="Y21652" s="55"/>
    </row>
    <row r="21653" spans="21:25" x14ac:dyDescent="0.2">
      <c r="U21653" s="55"/>
      <c r="V21653" s="53"/>
      <c r="W21653" s="53"/>
      <c r="X21653" s="53"/>
      <c r="Y21653" s="55"/>
    </row>
    <row r="21654" spans="21:25" x14ac:dyDescent="0.2">
      <c r="U21654" s="55"/>
      <c r="V21654" s="53"/>
      <c r="W21654" s="53"/>
      <c r="X21654" s="53"/>
      <c r="Y21654" s="55"/>
    </row>
    <row r="21655" spans="21:25" x14ac:dyDescent="0.2">
      <c r="U21655" s="55"/>
      <c r="V21655" s="53"/>
      <c r="W21655" s="53"/>
      <c r="X21655" s="53"/>
      <c r="Y21655" s="55"/>
    </row>
    <row r="21656" spans="21:25" x14ac:dyDescent="0.2">
      <c r="U21656" s="55"/>
      <c r="V21656" s="53"/>
      <c r="W21656" s="53"/>
      <c r="X21656" s="53"/>
      <c r="Y21656" s="55"/>
    </row>
    <row r="21657" spans="21:25" x14ac:dyDescent="0.2">
      <c r="U21657" s="55"/>
      <c r="V21657" s="53"/>
      <c r="W21657" s="53"/>
      <c r="X21657" s="53"/>
      <c r="Y21657" s="55"/>
    </row>
    <row r="21658" spans="21:25" x14ac:dyDescent="0.2">
      <c r="U21658" s="55"/>
      <c r="V21658" s="53"/>
      <c r="W21658" s="53"/>
      <c r="X21658" s="53"/>
      <c r="Y21658" s="55"/>
    </row>
    <row r="21659" spans="21:25" x14ac:dyDescent="0.2">
      <c r="U21659" s="55"/>
      <c r="V21659" s="53"/>
      <c r="W21659" s="53"/>
      <c r="X21659" s="53"/>
      <c r="Y21659" s="55"/>
    </row>
    <row r="21660" spans="21:25" x14ac:dyDescent="0.2">
      <c r="U21660" s="55"/>
      <c r="V21660" s="53"/>
      <c r="W21660" s="53"/>
      <c r="X21660" s="53"/>
      <c r="Y21660" s="55"/>
    </row>
    <row r="21661" spans="21:25" x14ac:dyDescent="0.2">
      <c r="U21661" s="55"/>
      <c r="V21661" s="53"/>
      <c r="W21661" s="53"/>
      <c r="X21661" s="53"/>
      <c r="Y21661" s="55"/>
    </row>
    <row r="21662" spans="21:25" x14ac:dyDescent="0.2">
      <c r="U21662" s="55"/>
      <c r="V21662" s="53"/>
      <c r="W21662" s="53"/>
      <c r="X21662" s="53"/>
      <c r="Y21662" s="55"/>
    </row>
    <row r="21663" spans="21:25" x14ac:dyDescent="0.2">
      <c r="U21663" s="55"/>
      <c r="V21663" s="53"/>
      <c r="W21663" s="53"/>
      <c r="X21663" s="53"/>
      <c r="Y21663" s="55"/>
    </row>
    <row r="21664" spans="21:25" x14ac:dyDescent="0.2">
      <c r="U21664" s="55"/>
      <c r="V21664" s="53"/>
      <c r="W21664" s="53"/>
      <c r="X21664" s="53"/>
      <c r="Y21664" s="55"/>
    </row>
    <row r="21665" spans="21:25" x14ac:dyDescent="0.2">
      <c r="U21665" s="55"/>
      <c r="V21665" s="53"/>
      <c r="W21665" s="53"/>
      <c r="X21665" s="53"/>
      <c r="Y21665" s="55"/>
    </row>
    <row r="21666" spans="21:25" x14ac:dyDescent="0.2">
      <c r="U21666" s="55"/>
      <c r="V21666" s="53"/>
      <c r="W21666" s="53"/>
      <c r="X21666" s="53"/>
      <c r="Y21666" s="55"/>
    </row>
    <row r="21667" spans="21:25" x14ac:dyDescent="0.2">
      <c r="U21667" s="55"/>
      <c r="V21667" s="53"/>
      <c r="W21667" s="53"/>
      <c r="X21667" s="53"/>
      <c r="Y21667" s="55"/>
    </row>
    <row r="21668" spans="21:25" x14ac:dyDescent="0.2">
      <c r="U21668" s="55"/>
      <c r="V21668" s="53"/>
      <c r="W21668" s="53"/>
      <c r="X21668" s="53"/>
      <c r="Y21668" s="55"/>
    </row>
    <row r="21669" spans="21:25" x14ac:dyDescent="0.2">
      <c r="U21669" s="55"/>
      <c r="V21669" s="53"/>
      <c r="W21669" s="53"/>
      <c r="X21669" s="53"/>
      <c r="Y21669" s="55"/>
    </row>
    <row r="21670" spans="21:25" x14ac:dyDescent="0.2">
      <c r="U21670" s="55"/>
      <c r="V21670" s="53"/>
      <c r="W21670" s="53"/>
      <c r="X21670" s="53"/>
      <c r="Y21670" s="55"/>
    </row>
    <row r="21671" spans="21:25" x14ac:dyDescent="0.2">
      <c r="U21671" s="55"/>
      <c r="V21671" s="53"/>
      <c r="W21671" s="53"/>
      <c r="X21671" s="53"/>
      <c r="Y21671" s="55"/>
    </row>
    <row r="21672" spans="21:25" x14ac:dyDescent="0.2">
      <c r="U21672" s="55"/>
      <c r="V21672" s="53"/>
      <c r="W21672" s="53"/>
      <c r="X21672" s="53"/>
      <c r="Y21672" s="55"/>
    </row>
    <row r="21673" spans="21:25" x14ac:dyDescent="0.2">
      <c r="U21673" s="55"/>
      <c r="V21673" s="53"/>
      <c r="W21673" s="53"/>
      <c r="X21673" s="53"/>
      <c r="Y21673" s="55"/>
    </row>
    <row r="21674" spans="21:25" x14ac:dyDescent="0.2">
      <c r="U21674" s="55"/>
      <c r="V21674" s="53"/>
      <c r="W21674" s="53"/>
      <c r="X21674" s="53"/>
      <c r="Y21674" s="55"/>
    </row>
    <row r="21675" spans="21:25" x14ac:dyDescent="0.2">
      <c r="U21675" s="55"/>
      <c r="V21675" s="53"/>
      <c r="W21675" s="53"/>
      <c r="X21675" s="53"/>
      <c r="Y21675" s="55"/>
    </row>
    <row r="21676" spans="21:25" x14ac:dyDescent="0.2">
      <c r="U21676" s="55"/>
      <c r="V21676" s="53"/>
      <c r="W21676" s="53"/>
      <c r="X21676" s="53"/>
      <c r="Y21676" s="55"/>
    </row>
    <row r="21677" spans="21:25" x14ac:dyDescent="0.2">
      <c r="U21677" s="55"/>
      <c r="V21677" s="53"/>
      <c r="W21677" s="53"/>
      <c r="X21677" s="53"/>
      <c r="Y21677" s="55"/>
    </row>
    <row r="21678" spans="21:25" x14ac:dyDescent="0.2">
      <c r="U21678" s="55"/>
      <c r="V21678" s="53"/>
      <c r="W21678" s="53"/>
      <c r="X21678" s="53"/>
      <c r="Y21678" s="55"/>
    </row>
    <row r="21679" spans="21:25" x14ac:dyDescent="0.2">
      <c r="U21679" s="55"/>
      <c r="V21679" s="53"/>
      <c r="W21679" s="53"/>
      <c r="X21679" s="53"/>
      <c r="Y21679" s="55"/>
    </row>
    <row r="21680" spans="21:25" x14ac:dyDescent="0.2">
      <c r="U21680" s="55"/>
      <c r="V21680" s="53"/>
      <c r="W21680" s="53"/>
      <c r="X21680" s="53"/>
      <c r="Y21680" s="55"/>
    </row>
    <row r="21681" spans="21:25" x14ac:dyDescent="0.2">
      <c r="U21681" s="55"/>
      <c r="V21681" s="53"/>
      <c r="W21681" s="53"/>
      <c r="X21681" s="53"/>
      <c r="Y21681" s="55"/>
    </row>
    <row r="21682" spans="21:25" x14ac:dyDescent="0.2">
      <c r="U21682" s="55"/>
      <c r="V21682" s="53"/>
      <c r="W21682" s="53"/>
      <c r="X21682" s="53"/>
      <c r="Y21682" s="55"/>
    </row>
    <row r="21683" spans="21:25" x14ac:dyDescent="0.2">
      <c r="U21683" s="55"/>
      <c r="V21683" s="53"/>
      <c r="W21683" s="53"/>
      <c r="X21683" s="53"/>
      <c r="Y21683" s="55"/>
    </row>
    <row r="21684" spans="21:25" x14ac:dyDescent="0.2">
      <c r="U21684" s="55"/>
      <c r="V21684" s="53"/>
      <c r="W21684" s="53"/>
      <c r="X21684" s="53"/>
      <c r="Y21684" s="55"/>
    </row>
    <row r="21685" spans="21:25" x14ac:dyDescent="0.2">
      <c r="U21685" s="55"/>
      <c r="V21685" s="53"/>
      <c r="W21685" s="53"/>
      <c r="X21685" s="53"/>
      <c r="Y21685" s="55"/>
    </row>
    <row r="21686" spans="21:25" x14ac:dyDescent="0.2">
      <c r="U21686" s="55"/>
      <c r="V21686" s="53"/>
      <c r="W21686" s="53"/>
      <c r="X21686" s="53"/>
      <c r="Y21686" s="55"/>
    </row>
    <row r="21687" spans="21:25" x14ac:dyDescent="0.2">
      <c r="U21687" s="55"/>
      <c r="V21687" s="53"/>
      <c r="W21687" s="53"/>
      <c r="X21687" s="53"/>
      <c r="Y21687" s="55"/>
    </row>
    <row r="21688" spans="21:25" x14ac:dyDescent="0.2">
      <c r="U21688" s="55"/>
      <c r="V21688" s="53"/>
      <c r="W21688" s="53"/>
      <c r="X21688" s="53"/>
      <c r="Y21688" s="55"/>
    </row>
    <row r="21689" spans="21:25" x14ac:dyDescent="0.2">
      <c r="U21689" s="55"/>
      <c r="V21689" s="53"/>
      <c r="W21689" s="53"/>
      <c r="X21689" s="53"/>
      <c r="Y21689" s="55"/>
    </row>
    <row r="21690" spans="21:25" x14ac:dyDescent="0.2">
      <c r="U21690" s="55"/>
      <c r="V21690" s="53"/>
      <c r="W21690" s="53"/>
      <c r="X21690" s="53"/>
      <c r="Y21690" s="55"/>
    </row>
    <row r="21691" spans="21:25" x14ac:dyDescent="0.2">
      <c r="U21691" s="55"/>
      <c r="V21691" s="53"/>
      <c r="W21691" s="53"/>
      <c r="X21691" s="53"/>
      <c r="Y21691" s="55"/>
    </row>
    <row r="21692" spans="21:25" x14ac:dyDescent="0.2">
      <c r="U21692" s="55"/>
      <c r="V21692" s="53"/>
      <c r="W21692" s="53"/>
      <c r="X21692" s="53"/>
      <c r="Y21692" s="55"/>
    </row>
    <row r="21693" spans="21:25" x14ac:dyDescent="0.2">
      <c r="U21693" s="55"/>
      <c r="V21693" s="53"/>
      <c r="W21693" s="53"/>
      <c r="X21693" s="53"/>
      <c r="Y21693" s="55"/>
    </row>
    <row r="21694" spans="21:25" x14ac:dyDescent="0.2">
      <c r="U21694" s="55"/>
      <c r="V21694" s="53"/>
      <c r="W21694" s="53"/>
      <c r="X21694" s="53"/>
      <c r="Y21694" s="55"/>
    </row>
    <row r="21695" spans="21:25" x14ac:dyDescent="0.2">
      <c r="U21695" s="55"/>
      <c r="V21695" s="53"/>
      <c r="W21695" s="53"/>
      <c r="X21695" s="53"/>
      <c r="Y21695" s="55"/>
    </row>
    <row r="21696" spans="21:25" x14ac:dyDescent="0.2">
      <c r="U21696" s="55"/>
      <c r="V21696" s="53"/>
      <c r="W21696" s="53"/>
      <c r="X21696" s="53"/>
      <c r="Y21696" s="55"/>
    </row>
    <row r="21697" spans="21:25" x14ac:dyDescent="0.2">
      <c r="U21697" s="55"/>
      <c r="V21697" s="53"/>
      <c r="W21697" s="53"/>
      <c r="X21697" s="53"/>
      <c r="Y21697" s="55"/>
    </row>
    <row r="21698" spans="21:25" x14ac:dyDescent="0.2">
      <c r="U21698" s="55"/>
      <c r="V21698" s="53"/>
      <c r="W21698" s="53"/>
      <c r="X21698" s="53"/>
      <c r="Y21698" s="55"/>
    </row>
    <row r="21699" spans="21:25" x14ac:dyDescent="0.2">
      <c r="U21699" s="55"/>
      <c r="V21699" s="53"/>
      <c r="W21699" s="53"/>
      <c r="X21699" s="53"/>
      <c r="Y21699" s="55"/>
    </row>
    <row r="21700" spans="21:25" x14ac:dyDescent="0.2">
      <c r="U21700" s="55"/>
      <c r="V21700" s="53"/>
      <c r="W21700" s="53"/>
      <c r="X21700" s="53"/>
      <c r="Y21700" s="55"/>
    </row>
    <row r="21701" spans="21:25" x14ac:dyDescent="0.2">
      <c r="U21701" s="55"/>
      <c r="V21701" s="53"/>
      <c r="W21701" s="53"/>
      <c r="X21701" s="53"/>
      <c r="Y21701" s="55"/>
    </row>
    <row r="21702" spans="21:25" x14ac:dyDescent="0.2">
      <c r="U21702" s="55"/>
      <c r="V21702" s="53"/>
      <c r="W21702" s="53"/>
      <c r="X21702" s="53"/>
      <c r="Y21702" s="55"/>
    </row>
    <row r="21703" spans="21:25" x14ac:dyDescent="0.2">
      <c r="U21703" s="55"/>
      <c r="V21703" s="53"/>
      <c r="W21703" s="53"/>
      <c r="X21703" s="53"/>
      <c r="Y21703" s="55"/>
    </row>
    <row r="21704" spans="21:25" x14ac:dyDescent="0.2">
      <c r="U21704" s="55"/>
      <c r="V21704" s="53"/>
      <c r="W21704" s="53"/>
      <c r="X21704" s="53"/>
      <c r="Y21704" s="55"/>
    </row>
    <row r="21705" spans="21:25" x14ac:dyDescent="0.2">
      <c r="U21705" s="55"/>
      <c r="V21705" s="53"/>
      <c r="W21705" s="53"/>
      <c r="X21705" s="53"/>
      <c r="Y21705" s="55"/>
    </row>
    <row r="21706" spans="21:25" x14ac:dyDescent="0.2">
      <c r="U21706" s="55"/>
      <c r="V21706" s="53"/>
      <c r="W21706" s="53"/>
      <c r="X21706" s="53"/>
      <c r="Y21706" s="55"/>
    </row>
    <row r="21707" spans="21:25" x14ac:dyDescent="0.2">
      <c r="U21707" s="55"/>
      <c r="V21707" s="53"/>
      <c r="W21707" s="53"/>
      <c r="X21707" s="53"/>
      <c r="Y21707" s="55"/>
    </row>
    <row r="21708" spans="21:25" x14ac:dyDescent="0.2">
      <c r="U21708" s="55"/>
      <c r="V21708" s="53"/>
      <c r="W21708" s="53"/>
      <c r="X21708" s="53"/>
      <c r="Y21708" s="55"/>
    </row>
    <row r="21709" spans="21:25" x14ac:dyDescent="0.2">
      <c r="U21709" s="55"/>
      <c r="V21709" s="53"/>
      <c r="W21709" s="53"/>
      <c r="X21709" s="53"/>
      <c r="Y21709" s="55"/>
    </row>
    <row r="21710" spans="21:25" x14ac:dyDescent="0.2">
      <c r="U21710" s="55"/>
      <c r="V21710" s="53"/>
      <c r="W21710" s="53"/>
      <c r="X21710" s="53"/>
      <c r="Y21710" s="55"/>
    </row>
    <row r="21711" spans="21:25" x14ac:dyDescent="0.2">
      <c r="U21711" s="55"/>
      <c r="V21711" s="53"/>
      <c r="W21711" s="53"/>
      <c r="X21711" s="53"/>
      <c r="Y21711" s="55"/>
    </row>
    <row r="21712" spans="21:25" x14ac:dyDescent="0.2">
      <c r="U21712" s="55"/>
      <c r="V21712" s="53"/>
      <c r="W21712" s="53"/>
      <c r="X21712" s="53"/>
      <c r="Y21712" s="55"/>
    </row>
    <row r="21713" spans="21:25" x14ac:dyDescent="0.2">
      <c r="U21713" s="55"/>
      <c r="V21713" s="53"/>
      <c r="W21713" s="53"/>
      <c r="X21713" s="53"/>
      <c r="Y21713" s="55"/>
    </row>
    <row r="21714" spans="21:25" x14ac:dyDescent="0.2">
      <c r="U21714" s="55"/>
      <c r="V21714" s="53"/>
      <c r="W21714" s="53"/>
      <c r="X21714" s="53"/>
      <c r="Y21714" s="55"/>
    </row>
    <row r="21715" spans="21:25" x14ac:dyDescent="0.2">
      <c r="U21715" s="55"/>
      <c r="V21715" s="53"/>
      <c r="W21715" s="53"/>
      <c r="X21715" s="53"/>
      <c r="Y21715" s="55"/>
    </row>
    <row r="21716" spans="21:25" x14ac:dyDescent="0.2">
      <c r="U21716" s="55"/>
      <c r="V21716" s="53"/>
      <c r="W21716" s="53"/>
      <c r="X21716" s="53"/>
      <c r="Y21716" s="55"/>
    </row>
    <row r="21717" spans="21:25" x14ac:dyDescent="0.2">
      <c r="U21717" s="55"/>
      <c r="V21717" s="53"/>
      <c r="W21717" s="53"/>
      <c r="X21717" s="53"/>
      <c r="Y21717" s="55"/>
    </row>
    <row r="21718" spans="21:25" x14ac:dyDescent="0.2">
      <c r="U21718" s="55"/>
      <c r="V21718" s="53"/>
      <c r="W21718" s="53"/>
      <c r="X21718" s="53"/>
      <c r="Y21718" s="55"/>
    </row>
    <row r="21719" spans="21:25" x14ac:dyDescent="0.2">
      <c r="U21719" s="55"/>
      <c r="V21719" s="53"/>
      <c r="W21719" s="53"/>
      <c r="X21719" s="53"/>
      <c r="Y21719" s="55"/>
    </row>
    <row r="21720" spans="21:25" x14ac:dyDescent="0.2">
      <c r="U21720" s="55"/>
      <c r="V21720" s="53"/>
      <c r="W21720" s="53"/>
      <c r="X21720" s="53"/>
      <c r="Y21720" s="55"/>
    </row>
    <row r="21721" spans="21:25" x14ac:dyDescent="0.2">
      <c r="U21721" s="55"/>
      <c r="V21721" s="53"/>
      <c r="W21721" s="53"/>
      <c r="X21721" s="53"/>
      <c r="Y21721" s="55"/>
    </row>
    <row r="21722" spans="21:25" x14ac:dyDescent="0.2">
      <c r="U21722" s="55"/>
      <c r="V21722" s="53"/>
      <c r="W21722" s="53"/>
      <c r="X21722" s="53"/>
      <c r="Y21722" s="55"/>
    </row>
    <row r="21723" spans="21:25" x14ac:dyDescent="0.2">
      <c r="U21723" s="55"/>
      <c r="V21723" s="53"/>
      <c r="W21723" s="53"/>
      <c r="X21723" s="53"/>
      <c r="Y21723" s="55"/>
    </row>
    <row r="21724" spans="21:25" x14ac:dyDescent="0.2">
      <c r="U21724" s="55"/>
      <c r="V21724" s="53"/>
      <c r="W21724" s="53"/>
      <c r="X21724" s="53"/>
      <c r="Y21724" s="55"/>
    </row>
    <row r="21725" spans="21:25" x14ac:dyDescent="0.2">
      <c r="U21725" s="55"/>
      <c r="V21725" s="53"/>
      <c r="W21725" s="53"/>
      <c r="X21725" s="53"/>
      <c r="Y21725" s="55"/>
    </row>
    <row r="21726" spans="21:25" x14ac:dyDescent="0.2">
      <c r="U21726" s="55"/>
      <c r="V21726" s="53"/>
      <c r="W21726" s="53"/>
      <c r="X21726" s="53"/>
      <c r="Y21726" s="55"/>
    </row>
    <row r="21727" spans="21:25" x14ac:dyDescent="0.2">
      <c r="U21727" s="55"/>
      <c r="V21727" s="53"/>
      <c r="W21727" s="53"/>
      <c r="X21727" s="53"/>
      <c r="Y21727" s="55"/>
    </row>
    <row r="21728" spans="21:25" x14ac:dyDescent="0.2">
      <c r="U21728" s="55"/>
      <c r="V21728" s="53"/>
      <c r="W21728" s="53"/>
      <c r="X21728" s="53"/>
      <c r="Y21728" s="55"/>
    </row>
    <row r="21729" spans="21:25" x14ac:dyDescent="0.2">
      <c r="U21729" s="55"/>
      <c r="V21729" s="53"/>
      <c r="W21729" s="53"/>
      <c r="X21729" s="53"/>
      <c r="Y21729" s="55"/>
    </row>
    <row r="21730" spans="21:25" x14ac:dyDescent="0.2">
      <c r="U21730" s="55"/>
      <c r="V21730" s="53"/>
      <c r="W21730" s="53"/>
      <c r="X21730" s="53"/>
      <c r="Y21730" s="55"/>
    </row>
    <row r="21731" spans="21:25" x14ac:dyDescent="0.2">
      <c r="U21731" s="55"/>
      <c r="V21731" s="53"/>
      <c r="W21731" s="53"/>
      <c r="X21731" s="53"/>
      <c r="Y21731" s="55"/>
    </row>
    <row r="21732" spans="21:25" x14ac:dyDescent="0.2">
      <c r="U21732" s="55"/>
      <c r="V21732" s="53"/>
      <c r="W21732" s="53"/>
      <c r="X21732" s="53"/>
      <c r="Y21732" s="55"/>
    </row>
    <row r="21733" spans="21:25" x14ac:dyDescent="0.2">
      <c r="U21733" s="55"/>
      <c r="V21733" s="53"/>
      <c r="W21733" s="53"/>
      <c r="X21733" s="53"/>
      <c r="Y21733" s="55"/>
    </row>
    <row r="21734" spans="21:25" x14ac:dyDescent="0.2">
      <c r="U21734" s="55"/>
      <c r="V21734" s="53"/>
      <c r="W21734" s="53"/>
      <c r="X21734" s="53"/>
      <c r="Y21734" s="55"/>
    </row>
    <row r="21735" spans="21:25" x14ac:dyDescent="0.2">
      <c r="U21735" s="55"/>
      <c r="V21735" s="53"/>
      <c r="W21735" s="53"/>
      <c r="X21735" s="53"/>
      <c r="Y21735" s="55"/>
    </row>
    <row r="21736" spans="21:25" x14ac:dyDescent="0.2">
      <c r="U21736" s="55"/>
      <c r="V21736" s="53"/>
      <c r="W21736" s="53"/>
      <c r="X21736" s="53"/>
      <c r="Y21736" s="55"/>
    </row>
    <row r="21737" spans="21:25" x14ac:dyDescent="0.2">
      <c r="U21737" s="55"/>
      <c r="V21737" s="53"/>
      <c r="W21737" s="53"/>
      <c r="X21737" s="53"/>
      <c r="Y21737" s="55"/>
    </row>
    <row r="21738" spans="21:25" x14ac:dyDescent="0.2">
      <c r="U21738" s="55"/>
      <c r="V21738" s="53"/>
      <c r="W21738" s="53"/>
      <c r="X21738" s="53"/>
      <c r="Y21738" s="55"/>
    </row>
    <row r="21739" spans="21:25" x14ac:dyDescent="0.2">
      <c r="U21739" s="55"/>
      <c r="V21739" s="53"/>
      <c r="W21739" s="53"/>
      <c r="X21739" s="53"/>
      <c r="Y21739" s="55"/>
    </row>
    <row r="21740" spans="21:25" x14ac:dyDescent="0.2">
      <c r="U21740" s="55"/>
      <c r="V21740" s="53"/>
      <c r="W21740" s="53"/>
      <c r="X21740" s="53"/>
      <c r="Y21740" s="55"/>
    </row>
    <row r="21741" spans="21:25" x14ac:dyDescent="0.2">
      <c r="U21741" s="55"/>
      <c r="V21741" s="53"/>
      <c r="W21741" s="53"/>
      <c r="X21741" s="53"/>
      <c r="Y21741" s="55"/>
    </row>
    <row r="21742" spans="21:25" x14ac:dyDescent="0.2">
      <c r="U21742" s="55"/>
      <c r="V21742" s="53"/>
      <c r="W21742" s="53"/>
      <c r="X21742" s="53"/>
      <c r="Y21742" s="55"/>
    </row>
    <row r="21743" spans="21:25" x14ac:dyDescent="0.2">
      <c r="U21743" s="55"/>
      <c r="V21743" s="53"/>
      <c r="W21743" s="53"/>
      <c r="X21743" s="53"/>
      <c r="Y21743" s="55"/>
    </row>
    <row r="21744" spans="21:25" x14ac:dyDescent="0.2">
      <c r="U21744" s="55"/>
      <c r="V21744" s="53"/>
      <c r="W21744" s="53"/>
      <c r="X21744" s="53"/>
      <c r="Y21744" s="55"/>
    </row>
    <row r="21745" spans="21:25" x14ac:dyDescent="0.2">
      <c r="U21745" s="55"/>
      <c r="V21745" s="53"/>
      <c r="W21745" s="53"/>
      <c r="X21745" s="53"/>
      <c r="Y21745" s="55"/>
    </row>
    <row r="21746" spans="21:25" x14ac:dyDescent="0.2">
      <c r="U21746" s="55"/>
      <c r="V21746" s="53"/>
      <c r="W21746" s="53"/>
      <c r="X21746" s="53"/>
      <c r="Y21746" s="55"/>
    </row>
    <row r="21747" spans="21:25" x14ac:dyDescent="0.2">
      <c r="U21747" s="55"/>
      <c r="V21747" s="53"/>
      <c r="W21747" s="53"/>
      <c r="X21747" s="53"/>
      <c r="Y21747" s="55"/>
    </row>
    <row r="21748" spans="21:25" x14ac:dyDescent="0.2">
      <c r="U21748" s="55"/>
      <c r="V21748" s="53"/>
      <c r="W21748" s="53"/>
      <c r="X21748" s="53"/>
      <c r="Y21748" s="55"/>
    </row>
    <row r="21749" spans="21:25" x14ac:dyDescent="0.2">
      <c r="U21749" s="55"/>
      <c r="V21749" s="53"/>
      <c r="W21749" s="53"/>
      <c r="X21749" s="53"/>
      <c r="Y21749" s="55"/>
    </row>
    <row r="21750" spans="21:25" x14ac:dyDescent="0.2">
      <c r="U21750" s="55"/>
      <c r="V21750" s="53"/>
      <c r="W21750" s="53"/>
      <c r="X21750" s="53"/>
      <c r="Y21750" s="55"/>
    </row>
    <row r="21751" spans="21:25" x14ac:dyDescent="0.2">
      <c r="U21751" s="55"/>
      <c r="V21751" s="53"/>
      <c r="W21751" s="53"/>
      <c r="X21751" s="53"/>
      <c r="Y21751" s="55"/>
    </row>
    <row r="21752" spans="21:25" x14ac:dyDescent="0.2">
      <c r="U21752" s="55"/>
      <c r="V21752" s="53"/>
      <c r="W21752" s="53"/>
      <c r="X21752" s="53"/>
      <c r="Y21752" s="55"/>
    </row>
    <row r="21753" spans="21:25" x14ac:dyDescent="0.2">
      <c r="U21753" s="55"/>
      <c r="V21753" s="53"/>
      <c r="W21753" s="53"/>
      <c r="X21753" s="53"/>
      <c r="Y21753" s="55"/>
    </row>
    <row r="21754" spans="21:25" x14ac:dyDescent="0.2">
      <c r="U21754" s="55"/>
      <c r="V21754" s="53"/>
      <c r="W21754" s="53"/>
      <c r="X21754" s="53"/>
      <c r="Y21754" s="55"/>
    </row>
    <row r="21755" spans="21:25" x14ac:dyDescent="0.2">
      <c r="U21755" s="55"/>
      <c r="V21755" s="53"/>
      <c r="W21755" s="53"/>
      <c r="X21755" s="53"/>
      <c r="Y21755" s="55"/>
    </row>
    <row r="21756" spans="21:25" x14ac:dyDescent="0.2">
      <c r="U21756" s="55"/>
      <c r="V21756" s="53"/>
      <c r="W21756" s="53"/>
      <c r="X21756" s="53"/>
      <c r="Y21756" s="55"/>
    </row>
    <row r="21757" spans="21:25" x14ac:dyDescent="0.2">
      <c r="U21757" s="55"/>
      <c r="V21757" s="53"/>
      <c r="W21757" s="53"/>
      <c r="X21757" s="53"/>
      <c r="Y21757" s="55"/>
    </row>
    <row r="21758" spans="21:25" x14ac:dyDescent="0.2">
      <c r="U21758" s="55"/>
      <c r="V21758" s="53"/>
      <c r="W21758" s="53"/>
      <c r="X21758" s="53"/>
      <c r="Y21758" s="55"/>
    </row>
    <row r="21759" spans="21:25" x14ac:dyDescent="0.2">
      <c r="U21759" s="55"/>
      <c r="V21759" s="53"/>
      <c r="W21759" s="53"/>
      <c r="X21759" s="53"/>
      <c r="Y21759" s="55"/>
    </row>
    <row r="21760" spans="21:25" x14ac:dyDescent="0.2">
      <c r="U21760" s="55"/>
      <c r="V21760" s="53"/>
      <c r="W21760" s="53"/>
      <c r="X21760" s="53"/>
      <c r="Y21760" s="55"/>
    </row>
    <row r="21761" spans="21:25" x14ac:dyDescent="0.2">
      <c r="U21761" s="55"/>
      <c r="V21761" s="53"/>
      <c r="W21761" s="53"/>
      <c r="X21761" s="53"/>
      <c r="Y21761" s="55"/>
    </row>
    <row r="21762" spans="21:25" x14ac:dyDescent="0.2">
      <c r="U21762" s="55"/>
      <c r="V21762" s="53"/>
      <c r="W21762" s="53"/>
      <c r="X21762" s="53"/>
      <c r="Y21762" s="55"/>
    </row>
    <row r="21763" spans="21:25" x14ac:dyDescent="0.2">
      <c r="U21763" s="55"/>
      <c r="V21763" s="53"/>
      <c r="W21763" s="53"/>
      <c r="X21763" s="53"/>
      <c r="Y21763" s="55"/>
    </row>
    <row r="21764" spans="21:25" x14ac:dyDescent="0.2">
      <c r="U21764" s="55"/>
      <c r="V21764" s="53"/>
      <c r="W21764" s="53"/>
      <c r="X21764" s="53"/>
      <c r="Y21764" s="55"/>
    </row>
    <row r="21765" spans="21:25" x14ac:dyDescent="0.2">
      <c r="U21765" s="55"/>
      <c r="V21765" s="53"/>
      <c r="W21765" s="53"/>
      <c r="X21765" s="53"/>
      <c r="Y21765" s="55"/>
    </row>
    <row r="21766" spans="21:25" x14ac:dyDescent="0.2">
      <c r="U21766" s="55"/>
      <c r="V21766" s="53"/>
      <c r="W21766" s="53"/>
      <c r="X21766" s="53"/>
      <c r="Y21766" s="55"/>
    </row>
    <row r="21767" spans="21:25" x14ac:dyDescent="0.2">
      <c r="U21767" s="55"/>
      <c r="V21767" s="53"/>
      <c r="W21767" s="53"/>
      <c r="X21767" s="53"/>
      <c r="Y21767" s="55"/>
    </row>
    <row r="21768" spans="21:25" x14ac:dyDescent="0.2">
      <c r="U21768" s="55"/>
      <c r="V21768" s="53"/>
      <c r="W21768" s="53"/>
      <c r="X21768" s="53"/>
      <c r="Y21768" s="55"/>
    </row>
    <row r="21769" spans="21:25" x14ac:dyDescent="0.2">
      <c r="U21769" s="55"/>
      <c r="V21769" s="53"/>
      <c r="W21769" s="53"/>
      <c r="X21769" s="53"/>
      <c r="Y21769" s="55"/>
    </row>
    <row r="21770" spans="21:25" x14ac:dyDescent="0.2">
      <c r="U21770" s="55"/>
      <c r="V21770" s="53"/>
      <c r="W21770" s="53"/>
      <c r="X21770" s="53"/>
      <c r="Y21770" s="55"/>
    </row>
    <row r="21771" spans="21:25" x14ac:dyDescent="0.2">
      <c r="U21771" s="55"/>
      <c r="V21771" s="53"/>
      <c r="W21771" s="53"/>
      <c r="X21771" s="53"/>
      <c r="Y21771" s="55"/>
    </row>
    <row r="21772" spans="21:25" x14ac:dyDescent="0.2">
      <c r="U21772" s="55"/>
      <c r="V21772" s="53"/>
      <c r="W21772" s="53"/>
      <c r="X21772" s="53"/>
      <c r="Y21772" s="55"/>
    </row>
    <row r="21773" spans="21:25" x14ac:dyDescent="0.2">
      <c r="U21773" s="55"/>
      <c r="V21773" s="53"/>
      <c r="W21773" s="53"/>
      <c r="X21773" s="53"/>
      <c r="Y21773" s="55"/>
    </row>
    <row r="21774" spans="21:25" x14ac:dyDescent="0.2">
      <c r="U21774" s="55"/>
      <c r="V21774" s="53"/>
      <c r="W21774" s="53"/>
      <c r="X21774" s="53"/>
      <c r="Y21774" s="55"/>
    </row>
    <row r="21775" spans="21:25" x14ac:dyDescent="0.2">
      <c r="U21775" s="55"/>
      <c r="V21775" s="53"/>
      <c r="W21775" s="53"/>
      <c r="X21775" s="53"/>
      <c r="Y21775" s="55"/>
    </row>
    <row r="21776" spans="21:25" x14ac:dyDescent="0.2">
      <c r="U21776" s="55"/>
      <c r="V21776" s="53"/>
      <c r="W21776" s="53"/>
      <c r="X21776" s="53"/>
      <c r="Y21776" s="55"/>
    </row>
    <row r="21777" spans="21:25" x14ac:dyDescent="0.2">
      <c r="U21777" s="55"/>
      <c r="V21777" s="53"/>
      <c r="W21777" s="53"/>
      <c r="X21777" s="53"/>
      <c r="Y21777" s="55"/>
    </row>
    <row r="21778" spans="21:25" x14ac:dyDescent="0.2">
      <c r="U21778" s="55"/>
      <c r="V21778" s="53"/>
      <c r="W21778" s="53"/>
      <c r="X21778" s="53"/>
      <c r="Y21778" s="55"/>
    </row>
    <row r="21779" spans="21:25" x14ac:dyDescent="0.2">
      <c r="U21779" s="55"/>
      <c r="V21779" s="53"/>
      <c r="W21779" s="53"/>
      <c r="X21779" s="53"/>
      <c r="Y21779" s="55"/>
    </row>
    <row r="21780" spans="21:25" x14ac:dyDescent="0.2">
      <c r="U21780" s="55"/>
      <c r="V21780" s="53"/>
      <c r="W21780" s="53"/>
      <c r="X21780" s="53"/>
      <c r="Y21780" s="55"/>
    </row>
    <row r="21781" spans="21:25" x14ac:dyDescent="0.2">
      <c r="U21781" s="55"/>
      <c r="V21781" s="53"/>
      <c r="W21781" s="53"/>
      <c r="X21781" s="53"/>
      <c r="Y21781" s="55"/>
    </row>
    <row r="21782" spans="21:25" x14ac:dyDescent="0.2">
      <c r="U21782" s="55"/>
      <c r="V21782" s="53"/>
      <c r="W21782" s="53"/>
      <c r="X21782" s="53"/>
      <c r="Y21782" s="55"/>
    </row>
    <row r="21783" spans="21:25" x14ac:dyDescent="0.2">
      <c r="U21783" s="55"/>
      <c r="V21783" s="53"/>
      <c r="W21783" s="53"/>
      <c r="X21783" s="53"/>
      <c r="Y21783" s="55"/>
    </row>
    <row r="21784" spans="21:25" x14ac:dyDescent="0.2">
      <c r="U21784" s="55"/>
      <c r="V21784" s="53"/>
      <c r="W21784" s="53"/>
      <c r="X21784" s="53"/>
      <c r="Y21784" s="55"/>
    </row>
    <row r="21785" spans="21:25" x14ac:dyDescent="0.2">
      <c r="U21785" s="55"/>
      <c r="V21785" s="53"/>
      <c r="W21785" s="53"/>
      <c r="X21785" s="53"/>
      <c r="Y21785" s="55"/>
    </row>
    <row r="21786" spans="21:25" x14ac:dyDescent="0.2">
      <c r="U21786" s="55"/>
      <c r="V21786" s="53"/>
      <c r="W21786" s="53"/>
      <c r="X21786" s="53"/>
      <c r="Y21786" s="55"/>
    </row>
    <row r="21787" spans="21:25" x14ac:dyDescent="0.2">
      <c r="U21787" s="55"/>
      <c r="V21787" s="53"/>
      <c r="W21787" s="53"/>
      <c r="X21787" s="53"/>
      <c r="Y21787" s="55"/>
    </row>
    <row r="21788" spans="21:25" x14ac:dyDescent="0.2">
      <c r="U21788" s="55"/>
      <c r="V21788" s="53"/>
      <c r="W21788" s="53"/>
      <c r="X21788" s="53"/>
      <c r="Y21788" s="55"/>
    </row>
    <row r="21789" spans="21:25" x14ac:dyDescent="0.2">
      <c r="U21789" s="55"/>
      <c r="V21789" s="53"/>
      <c r="W21789" s="53"/>
      <c r="X21789" s="53"/>
      <c r="Y21789" s="55"/>
    </row>
    <row r="21790" spans="21:25" x14ac:dyDescent="0.2">
      <c r="U21790" s="55"/>
      <c r="V21790" s="53"/>
      <c r="W21790" s="53"/>
      <c r="X21790" s="53"/>
      <c r="Y21790" s="55"/>
    </row>
    <row r="21791" spans="21:25" x14ac:dyDescent="0.2">
      <c r="U21791" s="55"/>
      <c r="V21791" s="53"/>
      <c r="W21791" s="53"/>
      <c r="X21791" s="53"/>
      <c r="Y21791" s="55"/>
    </row>
    <row r="21792" spans="21:25" x14ac:dyDescent="0.2">
      <c r="U21792" s="55"/>
      <c r="V21792" s="53"/>
      <c r="W21792" s="53"/>
      <c r="X21792" s="53"/>
      <c r="Y21792" s="55"/>
    </row>
    <row r="21793" spans="21:25" x14ac:dyDescent="0.2">
      <c r="U21793" s="55"/>
      <c r="V21793" s="53"/>
      <c r="W21793" s="53"/>
      <c r="X21793" s="53"/>
      <c r="Y21793" s="55"/>
    </row>
    <row r="21794" spans="21:25" x14ac:dyDescent="0.2">
      <c r="U21794" s="55"/>
      <c r="V21794" s="53"/>
      <c r="W21794" s="53"/>
      <c r="X21794" s="53"/>
      <c r="Y21794" s="55"/>
    </row>
    <row r="21795" spans="21:25" x14ac:dyDescent="0.2">
      <c r="U21795" s="55"/>
      <c r="V21795" s="53"/>
      <c r="W21795" s="53"/>
      <c r="X21795" s="53"/>
      <c r="Y21795" s="55"/>
    </row>
    <row r="21796" spans="21:25" x14ac:dyDescent="0.2">
      <c r="U21796" s="55"/>
      <c r="V21796" s="53"/>
      <c r="W21796" s="53"/>
      <c r="X21796" s="53"/>
      <c r="Y21796" s="55"/>
    </row>
    <row r="21797" spans="21:25" x14ac:dyDescent="0.2">
      <c r="U21797" s="55"/>
      <c r="V21797" s="53"/>
      <c r="W21797" s="53"/>
      <c r="X21797" s="53"/>
      <c r="Y21797" s="55"/>
    </row>
    <row r="21798" spans="21:25" x14ac:dyDescent="0.2">
      <c r="U21798" s="55"/>
      <c r="V21798" s="53"/>
      <c r="W21798" s="53"/>
      <c r="X21798" s="53"/>
      <c r="Y21798" s="55"/>
    </row>
    <row r="21799" spans="21:25" x14ac:dyDescent="0.2">
      <c r="U21799" s="55"/>
      <c r="V21799" s="53"/>
      <c r="W21799" s="53"/>
      <c r="X21799" s="53"/>
      <c r="Y21799" s="55"/>
    </row>
    <row r="21800" spans="21:25" x14ac:dyDescent="0.2">
      <c r="U21800" s="55"/>
      <c r="V21800" s="53"/>
      <c r="W21800" s="53"/>
      <c r="X21800" s="53"/>
      <c r="Y21800" s="55"/>
    </row>
    <row r="21801" spans="21:25" x14ac:dyDescent="0.2">
      <c r="U21801" s="55"/>
      <c r="V21801" s="53"/>
      <c r="W21801" s="53"/>
      <c r="X21801" s="53"/>
      <c r="Y21801" s="55"/>
    </row>
    <row r="21802" spans="21:25" x14ac:dyDescent="0.2">
      <c r="U21802" s="55"/>
      <c r="V21802" s="53"/>
      <c r="W21802" s="53"/>
      <c r="X21802" s="53"/>
      <c r="Y21802" s="55"/>
    </row>
    <row r="21803" spans="21:25" x14ac:dyDescent="0.2">
      <c r="U21803" s="55"/>
      <c r="V21803" s="53"/>
      <c r="W21803" s="53"/>
      <c r="X21803" s="53"/>
      <c r="Y21803" s="55"/>
    </row>
    <row r="21804" spans="21:25" x14ac:dyDescent="0.2">
      <c r="U21804" s="55"/>
      <c r="V21804" s="53"/>
      <c r="W21804" s="53"/>
      <c r="X21804" s="53"/>
      <c r="Y21804" s="55"/>
    </row>
    <row r="21805" spans="21:25" x14ac:dyDescent="0.2">
      <c r="U21805" s="55"/>
      <c r="V21805" s="53"/>
      <c r="W21805" s="53"/>
      <c r="X21805" s="53"/>
      <c r="Y21805" s="55"/>
    </row>
    <row r="21806" spans="21:25" x14ac:dyDescent="0.2">
      <c r="U21806" s="55"/>
      <c r="V21806" s="53"/>
      <c r="W21806" s="53"/>
      <c r="X21806" s="53"/>
      <c r="Y21806" s="55"/>
    </row>
    <row r="21807" spans="21:25" x14ac:dyDescent="0.2">
      <c r="U21807" s="55"/>
      <c r="V21807" s="53"/>
      <c r="W21807" s="53"/>
      <c r="X21807" s="53"/>
      <c r="Y21807" s="55"/>
    </row>
    <row r="21808" spans="21:25" x14ac:dyDescent="0.2">
      <c r="U21808" s="55"/>
      <c r="V21808" s="53"/>
      <c r="W21808" s="53"/>
      <c r="X21808" s="53"/>
      <c r="Y21808" s="55"/>
    </row>
    <row r="21809" spans="21:25" x14ac:dyDescent="0.2">
      <c r="U21809" s="55"/>
      <c r="V21809" s="53"/>
      <c r="W21809" s="53"/>
      <c r="X21809" s="53"/>
      <c r="Y21809" s="55"/>
    </row>
    <row r="21810" spans="21:25" x14ac:dyDescent="0.2">
      <c r="U21810" s="55"/>
      <c r="V21810" s="53"/>
      <c r="W21810" s="53"/>
      <c r="X21810" s="53"/>
      <c r="Y21810" s="55"/>
    </row>
    <row r="21811" spans="21:25" x14ac:dyDescent="0.2">
      <c r="U21811" s="55"/>
      <c r="V21811" s="53"/>
      <c r="W21811" s="53"/>
      <c r="X21811" s="53"/>
      <c r="Y21811" s="55"/>
    </row>
    <row r="21812" spans="21:25" x14ac:dyDescent="0.2">
      <c r="U21812" s="55"/>
      <c r="V21812" s="53"/>
      <c r="W21812" s="53"/>
      <c r="X21812" s="53"/>
      <c r="Y21812" s="55"/>
    </row>
    <row r="21813" spans="21:25" x14ac:dyDescent="0.2">
      <c r="U21813" s="55"/>
      <c r="V21813" s="53"/>
      <c r="W21813" s="53"/>
      <c r="X21813" s="53"/>
      <c r="Y21813" s="55"/>
    </row>
    <row r="21814" spans="21:25" x14ac:dyDescent="0.2">
      <c r="U21814" s="55"/>
      <c r="V21814" s="53"/>
      <c r="W21814" s="53"/>
      <c r="X21814" s="53"/>
      <c r="Y21814" s="55"/>
    </row>
    <row r="21815" spans="21:25" x14ac:dyDescent="0.2">
      <c r="U21815" s="55"/>
      <c r="V21815" s="53"/>
      <c r="W21815" s="53"/>
      <c r="X21815" s="53"/>
      <c r="Y21815" s="55"/>
    </row>
    <row r="21816" spans="21:25" x14ac:dyDescent="0.2">
      <c r="U21816" s="55"/>
      <c r="V21816" s="53"/>
      <c r="W21816" s="53"/>
      <c r="X21816" s="53"/>
      <c r="Y21816" s="55"/>
    </row>
    <row r="21817" spans="21:25" x14ac:dyDescent="0.2">
      <c r="U21817" s="55"/>
      <c r="V21817" s="53"/>
      <c r="W21817" s="53"/>
      <c r="X21817" s="53"/>
      <c r="Y21817" s="55"/>
    </row>
    <row r="21818" spans="21:25" x14ac:dyDescent="0.2">
      <c r="U21818" s="55"/>
      <c r="V21818" s="53"/>
      <c r="W21818" s="53"/>
      <c r="X21818" s="53"/>
      <c r="Y21818" s="55"/>
    </row>
    <row r="21819" spans="21:25" x14ac:dyDescent="0.2">
      <c r="U21819" s="55"/>
      <c r="V21819" s="53"/>
      <c r="W21819" s="53"/>
      <c r="X21819" s="53"/>
      <c r="Y21819" s="55"/>
    </row>
    <row r="21820" spans="21:25" x14ac:dyDescent="0.2">
      <c r="U21820" s="55"/>
      <c r="V21820" s="53"/>
      <c r="W21820" s="53"/>
      <c r="X21820" s="53"/>
      <c r="Y21820" s="55"/>
    </row>
    <row r="21821" spans="21:25" x14ac:dyDescent="0.2">
      <c r="U21821" s="55"/>
      <c r="V21821" s="53"/>
      <c r="W21821" s="53"/>
      <c r="X21821" s="53"/>
      <c r="Y21821" s="55"/>
    </row>
    <row r="21822" spans="21:25" x14ac:dyDescent="0.2">
      <c r="U21822" s="55"/>
      <c r="V21822" s="53"/>
      <c r="W21822" s="53"/>
      <c r="X21822" s="53"/>
      <c r="Y21822" s="55"/>
    </row>
    <row r="21823" spans="21:25" x14ac:dyDescent="0.2">
      <c r="U21823" s="55"/>
      <c r="V21823" s="53"/>
      <c r="W21823" s="53"/>
      <c r="X21823" s="53"/>
      <c r="Y21823" s="55"/>
    </row>
    <row r="21824" spans="21:25" x14ac:dyDescent="0.2">
      <c r="U21824" s="55"/>
      <c r="V21824" s="53"/>
      <c r="W21824" s="53"/>
      <c r="X21824" s="53"/>
      <c r="Y21824" s="55"/>
    </row>
    <row r="21825" spans="21:25" x14ac:dyDescent="0.2">
      <c r="U21825" s="55"/>
      <c r="V21825" s="53"/>
      <c r="W21825" s="53"/>
      <c r="X21825" s="53"/>
      <c r="Y21825" s="55"/>
    </row>
    <row r="21826" spans="21:25" x14ac:dyDescent="0.2">
      <c r="U21826" s="55"/>
      <c r="V21826" s="53"/>
      <c r="W21826" s="53"/>
      <c r="X21826" s="53"/>
      <c r="Y21826" s="55"/>
    </row>
    <row r="21827" spans="21:25" x14ac:dyDescent="0.2">
      <c r="U21827" s="55"/>
      <c r="V21827" s="53"/>
      <c r="W21827" s="53"/>
      <c r="X21827" s="53"/>
      <c r="Y21827" s="55"/>
    </row>
    <row r="21828" spans="21:25" x14ac:dyDescent="0.2">
      <c r="U21828" s="55"/>
      <c r="V21828" s="53"/>
      <c r="W21828" s="53"/>
      <c r="X21828" s="53"/>
      <c r="Y21828" s="55"/>
    </row>
    <row r="21829" spans="21:25" x14ac:dyDescent="0.2">
      <c r="U21829" s="55"/>
      <c r="V21829" s="53"/>
      <c r="W21829" s="53"/>
      <c r="X21829" s="53"/>
      <c r="Y21829" s="55"/>
    </row>
    <row r="21830" spans="21:25" x14ac:dyDescent="0.2">
      <c r="U21830" s="55"/>
      <c r="V21830" s="53"/>
      <c r="W21830" s="53"/>
      <c r="X21830" s="53"/>
      <c r="Y21830" s="55"/>
    </row>
    <row r="21831" spans="21:25" x14ac:dyDescent="0.2">
      <c r="U21831" s="55"/>
      <c r="V21831" s="53"/>
      <c r="W21831" s="53"/>
      <c r="X21831" s="53"/>
      <c r="Y21831" s="55"/>
    </row>
    <row r="21832" spans="21:25" x14ac:dyDescent="0.2">
      <c r="U21832" s="55"/>
      <c r="V21832" s="53"/>
      <c r="W21832" s="53"/>
      <c r="X21832" s="53"/>
      <c r="Y21832" s="55"/>
    </row>
    <row r="21833" spans="21:25" x14ac:dyDescent="0.2">
      <c r="U21833" s="55"/>
      <c r="V21833" s="53"/>
      <c r="W21833" s="53"/>
      <c r="X21833" s="53"/>
      <c r="Y21833" s="55"/>
    </row>
    <row r="21834" spans="21:25" x14ac:dyDescent="0.2">
      <c r="U21834" s="55"/>
      <c r="V21834" s="53"/>
      <c r="W21834" s="53"/>
      <c r="X21834" s="53"/>
      <c r="Y21834" s="55"/>
    </row>
    <row r="21835" spans="21:25" x14ac:dyDescent="0.2">
      <c r="U21835" s="55"/>
      <c r="V21835" s="53"/>
      <c r="W21835" s="53"/>
      <c r="X21835" s="53"/>
      <c r="Y21835" s="55"/>
    </row>
    <row r="21836" spans="21:25" x14ac:dyDescent="0.2">
      <c r="U21836" s="55"/>
      <c r="V21836" s="53"/>
      <c r="W21836" s="53"/>
      <c r="X21836" s="53"/>
      <c r="Y21836" s="55"/>
    </row>
    <row r="21837" spans="21:25" x14ac:dyDescent="0.2">
      <c r="U21837" s="55"/>
      <c r="V21837" s="53"/>
      <c r="W21837" s="53"/>
      <c r="X21837" s="53"/>
      <c r="Y21837" s="55"/>
    </row>
    <row r="21838" spans="21:25" x14ac:dyDescent="0.2">
      <c r="U21838" s="55"/>
      <c r="V21838" s="53"/>
      <c r="W21838" s="53"/>
      <c r="X21838" s="53"/>
      <c r="Y21838" s="55"/>
    </row>
    <row r="21839" spans="21:25" x14ac:dyDescent="0.2">
      <c r="U21839" s="55"/>
      <c r="V21839" s="53"/>
      <c r="W21839" s="53"/>
      <c r="X21839" s="53"/>
      <c r="Y21839" s="55"/>
    </row>
    <row r="21840" spans="21:25" x14ac:dyDescent="0.2">
      <c r="U21840" s="55"/>
      <c r="V21840" s="53"/>
      <c r="W21840" s="53"/>
      <c r="X21840" s="53"/>
      <c r="Y21840" s="55"/>
    </row>
    <row r="21841" spans="21:25" x14ac:dyDescent="0.2">
      <c r="U21841" s="55"/>
      <c r="V21841" s="53"/>
      <c r="W21841" s="53"/>
      <c r="X21841" s="53"/>
      <c r="Y21841" s="55"/>
    </row>
    <row r="21842" spans="21:25" x14ac:dyDescent="0.2">
      <c r="U21842" s="55"/>
      <c r="V21842" s="53"/>
      <c r="W21842" s="53"/>
      <c r="X21842" s="53"/>
      <c r="Y21842" s="55"/>
    </row>
    <row r="21843" spans="21:25" x14ac:dyDescent="0.2">
      <c r="U21843" s="55"/>
      <c r="V21843" s="53"/>
      <c r="W21843" s="53"/>
      <c r="X21843" s="53"/>
      <c r="Y21843" s="55"/>
    </row>
    <row r="21844" spans="21:25" x14ac:dyDescent="0.2">
      <c r="U21844" s="55"/>
      <c r="V21844" s="53"/>
      <c r="W21844" s="53"/>
      <c r="X21844" s="53"/>
      <c r="Y21844" s="55"/>
    </row>
    <row r="21845" spans="21:25" x14ac:dyDescent="0.2">
      <c r="U21845" s="55"/>
      <c r="V21845" s="53"/>
      <c r="W21845" s="53"/>
      <c r="X21845" s="53"/>
      <c r="Y21845" s="55"/>
    </row>
    <row r="21846" spans="21:25" x14ac:dyDescent="0.2">
      <c r="U21846" s="55"/>
      <c r="V21846" s="53"/>
      <c r="W21846" s="53"/>
      <c r="X21846" s="53"/>
      <c r="Y21846" s="55"/>
    </row>
    <row r="21847" spans="21:25" x14ac:dyDescent="0.2">
      <c r="U21847" s="55"/>
      <c r="V21847" s="53"/>
      <c r="W21847" s="53"/>
      <c r="X21847" s="53"/>
      <c r="Y21847" s="55"/>
    </row>
    <row r="21848" spans="21:25" x14ac:dyDescent="0.2">
      <c r="U21848" s="55"/>
      <c r="V21848" s="53"/>
      <c r="W21848" s="53"/>
      <c r="X21848" s="53"/>
      <c r="Y21848" s="55"/>
    </row>
    <row r="21849" spans="21:25" x14ac:dyDescent="0.2">
      <c r="U21849" s="55"/>
      <c r="V21849" s="53"/>
      <c r="W21849" s="53"/>
      <c r="X21849" s="53"/>
      <c r="Y21849" s="55"/>
    </row>
    <row r="21850" spans="21:25" x14ac:dyDescent="0.2">
      <c r="U21850" s="55"/>
      <c r="V21850" s="53"/>
      <c r="W21850" s="53"/>
      <c r="X21850" s="53"/>
      <c r="Y21850" s="55"/>
    </row>
    <row r="21851" spans="21:25" x14ac:dyDescent="0.2">
      <c r="U21851" s="55"/>
      <c r="V21851" s="53"/>
      <c r="W21851" s="53"/>
      <c r="X21851" s="53"/>
      <c r="Y21851" s="55"/>
    </row>
    <row r="21852" spans="21:25" x14ac:dyDescent="0.2">
      <c r="U21852" s="55"/>
      <c r="V21852" s="53"/>
      <c r="W21852" s="53"/>
      <c r="X21852" s="53"/>
      <c r="Y21852" s="55"/>
    </row>
    <row r="21853" spans="21:25" x14ac:dyDescent="0.2">
      <c r="U21853" s="55"/>
      <c r="V21853" s="53"/>
      <c r="W21853" s="53"/>
      <c r="X21853" s="53"/>
      <c r="Y21853" s="55"/>
    </row>
    <row r="21854" spans="21:25" x14ac:dyDescent="0.2">
      <c r="U21854" s="55"/>
      <c r="V21854" s="53"/>
      <c r="W21854" s="53"/>
      <c r="X21854" s="53"/>
      <c r="Y21854" s="55"/>
    </row>
    <row r="21855" spans="21:25" x14ac:dyDescent="0.2">
      <c r="U21855" s="55"/>
      <c r="V21855" s="53"/>
      <c r="W21855" s="53"/>
      <c r="X21855" s="53"/>
      <c r="Y21855" s="55"/>
    </row>
    <row r="21856" spans="21:25" x14ac:dyDescent="0.2">
      <c r="U21856" s="55"/>
      <c r="V21856" s="53"/>
      <c r="W21856" s="53"/>
      <c r="X21856" s="53"/>
      <c r="Y21856" s="55"/>
    </row>
    <row r="21857" spans="21:25" x14ac:dyDescent="0.2">
      <c r="U21857" s="55"/>
      <c r="V21857" s="53"/>
      <c r="W21857" s="53"/>
      <c r="X21857" s="53"/>
      <c r="Y21857" s="55"/>
    </row>
    <row r="21858" spans="21:25" x14ac:dyDescent="0.2">
      <c r="U21858" s="55"/>
      <c r="V21858" s="53"/>
      <c r="W21858" s="53"/>
      <c r="X21858" s="53"/>
      <c r="Y21858" s="55"/>
    </row>
    <row r="21859" spans="21:25" x14ac:dyDescent="0.2">
      <c r="U21859" s="55"/>
      <c r="V21859" s="53"/>
      <c r="W21859" s="53"/>
      <c r="X21859" s="53"/>
      <c r="Y21859" s="55"/>
    </row>
    <row r="21860" spans="21:25" x14ac:dyDescent="0.2">
      <c r="U21860" s="55"/>
      <c r="V21860" s="53"/>
      <c r="W21860" s="53"/>
      <c r="X21860" s="53"/>
      <c r="Y21860" s="55"/>
    </row>
    <row r="21861" spans="21:25" x14ac:dyDescent="0.2">
      <c r="U21861" s="55"/>
      <c r="V21861" s="53"/>
      <c r="W21861" s="53"/>
      <c r="X21861" s="53"/>
      <c r="Y21861" s="55"/>
    </row>
    <row r="21862" spans="21:25" x14ac:dyDescent="0.2">
      <c r="U21862" s="55"/>
      <c r="V21862" s="53"/>
      <c r="W21862" s="53"/>
      <c r="X21862" s="53"/>
      <c r="Y21862" s="55"/>
    </row>
    <row r="21863" spans="21:25" x14ac:dyDescent="0.2">
      <c r="U21863" s="55"/>
      <c r="V21863" s="53"/>
      <c r="W21863" s="53"/>
      <c r="X21863" s="53"/>
      <c r="Y21863" s="55"/>
    </row>
    <row r="21864" spans="21:25" x14ac:dyDescent="0.2">
      <c r="U21864" s="55"/>
      <c r="V21864" s="53"/>
      <c r="W21864" s="53"/>
      <c r="X21864" s="53"/>
      <c r="Y21864" s="55"/>
    </row>
    <row r="21865" spans="21:25" x14ac:dyDescent="0.2">
      <c r="U21865" s="55"/>
      <c r="V21865" s="53"/>
      <c r="W21865" s="53"/>
      <c r="X21865" s="53"/>
      <c r="Y21865" s="55"/>
    </row>
    <row r="21866" spans="21:25" x14ac:dyDescent="0.2">
      <c r="U21866" s="55"/>
      <c r="V21866" s="53"/>
      <c r="W21866" s="53"/>
      <c r="X21866" s="53"/>
      <c r="Y21866" s="55"/>
    </row>
    <row r="21867" spans="21:25" x14ac:dyDescent="0.2">
      <c r="U21867" s="55"/>
      <c r="V21867" s="53"/>
      <c r="W21867" s="53"/>
      <c r="X21867" s="53"/>
      <c r="Y21867" s="55"/>
    </row>
    <row r="21868" spans="21:25" x14ac:dyDescent="0.2">
      <c r="U21868" s="55"/>
      <c r="V21868" s="53"/>
      <c r="W21868" s="53"/>
      <c r="X21868" s="53"/>
      <c r="Y21868" s="55"/>
    </row>
    <row r="21869" spans="21:25" x14ac:dyDescent="0.2">
      <c r="U21869" s="55"/>
      <c r="V21869" s="53"/>
      <c r="W21869" s="53"/>
      <c r="X21869" s="53"/>
      <c r="Y21869" s="55"/>
    </row>
    <row r="21870" spans="21:25" x14ac:dyDescent="0.2">
      <c r="U21870" s="55"/>
      <c r="V21870" s="53"/>
      <c r="W21870" s="53"/>
      <c r="X21870" s="53"/>
      <c r="Y21870" s="55"/>
    </row>
    <row r="21871" spans="21:25" x14ac:dyDescent="0.2">
      <c r="U21871" s="55"/>
      <c r="V21871" s="53"/>
      <c r="W21871" s="53"/>
      <c r="X21871" s="53"/>
      <c r="Y21871" s="55"/>
    </row>
    <row r="21872" spans="21:25" x14ac:dyDescent="0.2">
      <c r="U21872" s="55"/>
      <c r="V21872" s="53"/>
      <c r="W21872" s="53"/>
      <c r="X21872" s="53"/>
      <c r="Y21872" s="55"/>
    </row>
    <row r="21873" spans="21:25" x14ac:dyDescent="0.2">
      <c r="U21873" s="55"/>
      <c r="V21873" s="53"/>
      <c r="W21873" s="53"/>
      <c r="X21873" s="53"/>
      <c r="Y21873" s="55"/>
    </row>
    <row r="21874" spans="21:25" x14ac:dyDescent="0.2">
      <c r="U21874" s="55"/>
      <c r="V21874" s="53"/>
      <c r="W21874" s="53"/>
      <c r="X21874" s="53"/>
      <c r="Y21874" s="55"/>
    </row>
    <row r="21875" spans="21:25" x14ac:dyDescent="0.2">
      <c r="U21875" s="55"/>
      <c r="V21875" s="53"/>
      <c r="W21875" s="53"/>
      <c r="X21875" s="53"/>
      <c r="Y21875" s="55"/>
    </row>
    <row r="21876" spans="21:25" x14ac:dyDescent="0.2">
      <c r="U21876" s="55"/>
      <c r="V21876" s="53"/>
      <c r="W21876" s="53"/>
      <c r="X21876" s="53"/>
      <c r="Y21876" s="55"/>
    </row>
    <row r="21877" spans="21:25" x14ac:dyDescent="0.2">
      <c r="U21877" s="55"/>
      <c r="V21877" s="53"/>
      <c r="W21877" s="53"/>
      <c r="X21877" s="53"/>
      <c r="Y21877" s="55"/>
    </row>
    <row r="21878" spans="21:25" x14ac:dyDescent="0.2">
      <c r="U21878" s="55"/>
      <c r="V21878" s="53"/>
      <c r="W21878" s="53"/>
      <c r="X21878" s="53"/>
      <c r="Y21878" s="55"/>
    </row>
    <row r="21879" spans="21:25" x14ac:dyDescent="0.2">
      <c r="U21879" s="55"/>
      <c r="V21879" s="53"/>
      <c r="W21879" s="53"/>
      <c r="X21879" s="53"/>
      <c r="Y21879" s="55"/>
    </row>
    <row r="21880" spans="21:25" x14ac:dyDescent="0.2">
      <c r="U21880" s="55"/>
      <c r="V21880" s="53"/>
      <c r="W21880" s="53"/>
      <c r="X21880" s="53"/>
      <c r="Y21880" s="55"/>
    </row>
    <row r="21881" spans="21:25" x14ac:dyDescent="0.2">
      <c r="U21881" s="55"/>
      <c r="V21881" s="53"/>
      <c r="W21881" s="53"/>
      <c r="X21881" s="53"/>
      <c r="Y21881" s="55"/>
    </row>
    <row r="21882" spans="21:25" x14ac:dyDescent="0.2">
      <c r="U21882" s="55"/>
      <c r="V21882" s="53"/>
      <c r="W21882" s="53"/>
      <c r="X21882" s="53"/>
      <c r="Y21882" s="55"/>
    </row>
    <row r="21883" spans="21:25" x14ac:dyDescent="0.2">
      <c r="U21883" s="55"/>
      <c r="V21883" s="53"/>
      <c r="W21883" s="53"/>
      <c r="X21883" s="53"/>
      <c r="Y21883" s="55"/>
    </row>
    <row r="21884" spans="21:25" x14ac:dyDescent="0.2">
      <c r="U21884" s="55"/>
      <c r="V21884" s="53"/>
      <c r="W21884" s="53"/>
      <c r="X21884" s="53"/>
      <c r="Y21884" s="55"/>
    </row>
    <row r="21885" spans="21:25" x14ac:dyDescent="0.2">
      <c r="U21885" s="55"/>
      <c r="V21885" s="53"/>
      <c r="W21885" s="53"/>
      <c r="X21885" s="53"/>
      <c r="Y21885" s="55"/>
    </row>
    <row r="21886" spans="21:25" x14ac:dyDescent="0.2">
      <c r="U21886" s="55"/>
      <c r="V21886" s="53"/>
      <c r="W21886" s="53"/>
      <c r="X21886" s="53"/>
      <c r="Y21886" s="55"/>
    </row>
    <row r="21887" spans="21:25" x14ac:dyDescent="0.2">
      <c r="U21887" s="55"/>
      <c r="V21887" s="53"/>
      <c r="W21887" s="53"/>
      <c r="X21887" s="53"/>
      <c r="Y21887" s="55"/>
    </row>
    <row r="21888" spans="21:25" x14ac:dyDescent="0.2">
      <c r="U21888" s="55"/>
      <c r="V21888" s="53"/>
      <c r="W21888" s="53"/>
      <c r="X21888" s="53"/>
      <c r="Y21888" s="55"/>
    </row>
    <row r="21889" spans="21:25" x14ac:dyDescent="0.2">
      <c r="U21889" s="55"/>
      <c r="V21889" s="53"/>
      <c r="W21889" s="53"/>
      <c r="X21889" s="53"/>
      <c r="Y21889" s="55"/>
    </row>
    <row r="21890" spans="21:25" x14ac:dyDescent="0.2">
      <c r="U21890" s="55"/>
      <c r="V21890" s="53"/>
      <c r="W21890" s="53"/>
      <c r="X21890" s="53"/>
      <c r="Y21890" s="55"/>
    </row>
    <row r="21891" spans="21:25" x14ac:dyDescent="0.2">
      <c r="U21891" s="55"/>
      <c r="V21891" s="53"/>
      <c r="W21891" s="53"/>
      <c r="X21891" s="53"/>
      <c r="Y21891" s="55"/>
    </row>
    <row r="21892" spans="21:25" x14ac:dyDescent="0.2">
      <c r="U21892" s="55"/>
      <c r="V21892" s="53"/>
      <c r="W21892" s="53"/>
      <c r="X21892" s="53"/>
      <c r="Y21892" s="55"/>
    </row>
    <row r="21893" spans="21:25" x14ac:dyDescent="0.2">
      <c r="U21893" s="55"/>
      <c r="V21893" s="53"/>
      <c r="W21893" s="53"/>
      <c r="X21893" s="53"/>
      <c r="Y21893" s="55"/>
    </row>
    <row r="21894" spans="21:25" x14ac:dyDescent="0.2">
      <c r="U21894" s="55"/>
      <c r="V21894" s="53"/>
      <c r="W21894" s="53"/>
      <c r="X21894" s="53"/>
      <c r="Y21894" s="55"/>
    </row>
    <row r="21895" spans="21:25" x14ac:dyDescent="0.2">
      <c r="U21895" s="55"/>
      <c r="V21895" s="53"/>
      <c r="W21895" s="53"/>
      <c r="X21895" s="53"/>
      <c r="Y21895" s="55"/>
    </row>
    <row r="21896" spans="21:25" x14ac:dyDescent="0.2">
      <c r="U21896" s="55"/>
      <c r="V21896" s="53"/>
      <c r="W21896" s="53"/>
      <c r="X21896" s="53"/>
      <c r="Y21896" s="55"/>
    </row>
    <row r="21897" spans="21:25" x14ac:dyDescent="0.2">
      <c r="U21897" s="55"/>
      <c r="V21897" s="53"/>
      <c r="W21897" s="53"/>
      <c r="X21897" s="53"/>
      <c r="Y21897" s="55"/>
    </row>
    <row r="21898" spans="21:25" x14ac:dyDescent="0.2">
      <c r="U21898" s="55"/>
      <c r="V21898" s="53"/>
      <c r="W21898" s="53"/>
      <c r="X21898" s="53"/>
      <c r="Y21898" s="55"/>
    </row>
    <row r="21899" spans="21:25" x14ac:dyDescent="0.2">
      <c r="U21899" s="55"/>
      <c r="V21899" s="53"/>
      <c r="W21899" s="53"/>
      <c r="X21899" s="53"/>
      <c r="Y21899" s="55"/>
    </row>
    <row r="21900" spans="21:25" x14ac:dyDescent="0.2">
      <c r="U21900" s="55"/>
      <c r="V21900" s="53"/>
      <c r="W21900" s="53"/>
      <c r="X21900" s="53"/>
      <c r="Y21900" s="55"/>
    </row>
    <row r="21901" spans="21:25" x14ac:dyDescent="0.2">
      <c r="U21901" s="55"/>
      <c r="V21901" s="53"/>
      <c r="W21901" s="53"/>
      <c r="X21901" s="53"/>
      <c r="Y21901" s="55"/>
    </row>
    <row r="21902" spans="21:25" x14ac:dyDescent="0.2">
      <c r="U21902" s="55"/>
      <c r="V21902" s="53"/>
      <c r="W21902" s="53"/>
      <c r="X21902" s="53"/>
      <c r="Y21902" s="55"/>
    </row>
    <row r="21903" spans="21:25" x14ac:dyDescent="0.2">
      <c r="U21903" s="55"/>
      <c r="V21903" s="53"/>
      <c r="W21903" s="53"/>
      <c r="X21903" s="53"/>
      <c r="Y21903" s="55"/>
    </row>
    <row r="21904" spans="21:25" x14ac:dyDescent="0.2">
      <c r="U21904" s="55"/>
      <c r="V21904" s="53"/>
      <c r="W21904" s="53"/>
      <c r="X21904" s="53"/>
      <c r="Y21904" s="55"/>
    </row>
    <row r="21905" spans="21:25" x14ac:dyDescent="0.2">
      <c r="U21905" s="55"/>
      <c r="V21905" s="53"/>
      <c r="W21905" s="53"/>
      <c r="X21905" s="53"/>
      <c r="Y21905" s="55"/>
    </row>
    <row r="21906" spans="21:25" x14ac:dyDescent="0.2">
      <c r="U21906" s="55"/>
      <c r="V21906" s="53"/>
      <c r="W21906" s="53"/>
      <c r="X21906" s="53"/>
      <c r="Y21906" s="55"/>
    </row>
    <row r="21907" spans="21:25" x14ac:dyDescent="0.2">
      <c r="U21907" s="55"/>
      <c r="V21907" s="53"/>
      <c r="W21907" s="53"/>
      <c r="X21907" s="53"/>
      <c r="Y21907" s="55"/>
    </row>
    <row r="21908" spans="21:25" x14ac:dyDescent="0.2">
      <c r="U21908" s="55"/>
      <c r="V21908" s="53"/>
      <c r="W21908" s="53"/>
      <c r="X21908" s="53"/>
      <c r="Y21908" s="55"/>
    </row>
    <row r="21909" spans="21:25" x14ac:dyDescent="0.2">
      <c r="U21909" s="55"/>
      <c r="V21909" s="53"/>
      <c r="W21909" s="53"/>
      <c r="X21909" s="53"/>
      <c r="Y21909" s="55"/>
    </row>
    <row r="21910" spans="21:25" x14ac:dyDescent="0.2">
      <c r="U21910" s="55"/>
      <c r="V21910" s="53"/>
      <c r="W21910" s="53"/>
      <c r="X21910" s="53"/>
      <c r="Y21910" s="55"/>
    </row>
    <row r="21911" spans="21:25" x14ac:dyDescent="0.2">
      <c r="U21911" s="55"/>
      <c r="V21911" s="53"/>
      <c r="W21911" s="53"/>
      <c r="X21911" s="53"/>
      <c r="Y21911" s="55"/>
    </row>
    <row r="21912" spans="21:25" x14ac:dyDescent="0.2">
      <c r="U21912" s="55"/>
      <c r="V21912" s="53"/>
      <c r="W21912" s="53"/>
      <c r="X21912" s="53"/>
      <c r="Y21912" s="55"/>
    </row>
    <row r="21913" spans="21:25" x14ac:dyDescent="0.2">
      <c r="U21913" s="55"/>
      <c r="V21913" s="53"/>
      <c r="W21913" s="53"/>
      <c r="X21913" s="53"/>
      <c r="Y21913" s="55"/>
    </row>
    <row r="21914" spans="21:25" x14ac:dyDescent="0.2">
      <c r="U21914" s="55"/>
      <c r="V21914" s="53"/>
      <c r="W21914" s="53"/>
      <c r="X21914" s="53"/>
      <c r="Y21914" s="55"/>
    </row>
    <row r="21915" spans="21:25" x14ac:dyDescent="0.2">
      <c r="U21915" s="55"/>
      <c r="V21915" s="53"/>
      <c r="W21915" s="53"/>
      <c r="X21915" s="53"/>
      <c r="Y21915" s="55"/>
    </row>
    <row r="21916" spans="21:25" x14ac:dyDescent="0.2">
      <c r="U21916" s="55"/>
      <c r="V21916" s="53"/>
      <c r="W21916" s="53"/>
      <c r="X21916" s="53"/>
      <c r="Y21916" s="55"/>
    </row>
    <row r="21917" spans="21:25" x14ac:dyDescent="0.2">
      <c r="U21917" s="55"/>
      <c r="V21917" s="53"/>
      <c r="W21917" s="53"/>
      <c r="X21917" s="53"/>
      <c r="Y21917" s="55"/>
    </row>
    <row r="21918" spans="21:25" x14ac:dyDescent="0.2">
      <c r="U21918" s="55"/>
      <c r="V21918" s="53"/>
      <c r="W21918" s="53"/>
      <c r="X21918" s="53"/>
      <c r="Y21918" s="55"/>
    </row>
    <row r="21919" spans="21:25" x14ac:dyDescent="0.2">
      <c r="U21919" s="55"/>
      <c r="V21919" s="53"/>
      <c r="W21919" s="53"/>
      <c r="X21919" s="53"/>
      <c r="Y21919" s="55"/>
    </row>
    <row r="21920" spans="21:25" x14ac:dyDescent="0.2">
      <c r="U21920" s="55"/>
      <c r="V21920" s="53"/>
      <c r="W21920" s="53"/>
      <c r="X21920" s="53"/>
      <c r="Y21920" s="55"/>
    </row>
    <row r="21921" spans="21:25" x14ac:dyDescent="0.2">
      <c r="U21921" s="55"/>
      <c r="V21921" s="53"/>
      <c r="W21921" s="53"/>
      <c r="X21921" s="53"/>
      <c r="Y21921" s="55"/>
    </row>
    <row r="21922" spans="21:25" x14ac:dyDescent="0.2">
      <c r="U21922" s="55"/>
      <c r="V21922" s="53"/>
      <c r="W21922" s="53"/>
      <c r="X21922" s="53"/>
      <c r="Y21922" s="55"/>
    </row>
    <row r="21923" spans="21:25" x14ac:dyDescent="0.2">
      <c r="U21923" s="55"/>
      <c r="V21923" s="53"/>
      <c r="W21923" s="53"/>
      <c r="X21923" s="53"/>
      <c r="Y21923" s="55"/>
    </row>
    <row r="21924" spans="21:25" x14ac:dyDescent="0.2">
      <c r="U21924" s="55"/>
      <c r="V21924" s="53"/>
      <c r="W21924" s="53"/>
      <c r="X21924" s="53"/>
      <c r="Y21924" s="55"/>
    </row>
    <row r="21925" spans="21:25" x14ac:dyDescent="0.2">
      <c r="U21925" s="55"/>
      <c r="V21925" s="53"/>
      <c r="W21925" s="53"/>
      <c r="X21925" s="53"/>
      <c r="Y21925" s="55"/>
    </row>
    <row r="21926" spans="21:25" x14ac:dyDescent="0.2">
      <c r="U21926" s="55"/>
      <c r="V21926" s="53"/>
      <c r="W21926" s="53"/>
      <c r="X21926" s="53"/>
      <c r="Y21926" s="55"/>
    </row>
    <row r="21927" spans="21:25" x14ac:dyDescent="0.2">
      <c r="U21927" s="55"/>
      <c r="V21927" s="53"/>
      <c r="W21927" s="53"/>
      <c r="X21927" s="53"/>
      <c r="Y21927" s="55"/>
    </row>
    <row r="21928" spans="21:25" x14ac:dyDescent="0.2">
      <c r="U21928" s="55"/>
      <c r="V21928" s="53"/>
      <c r="W21928" s="53"/>
      <c r="X21928" s="53"/>
      <c r="Y21928" s="55"/>
    </row>
    <row r="21929" spans="21:25" x14ac:dyDescent="0.2">
      <c r="U21929" s="55"/>
      <c r="V21929" s="53"/>
      <c r="W21929" s="53"/>
      <c r="X21929" s="53"/>
      <c r="Y21929" s="55"/>
    </row>
    <row r="21930" spans="21:25" x14ac:dyDescent="0.2">
      <c r="U21930" s="55"/>
      <c r="V21930" s="53"/>
      <c r="W21930" s="53"/>
      <c r="X21930" s="53"/>
      <c r="Y21930" s="55"/>
    </row>
    <row r="21931" spans="21:25" x14ac:dyDescent="0.2">
      <c r="U21931" s="55"/>
      <c r="V21931" s="53"/>
      <c r="W21931" s="53"/>
      <c r="X21931" s="53"/>
      <c r="Y21931" s="55"/>
    </row>
    <row r="21932" spans="21:25" x14ac:dyDescent="0.2">
      <c r="U21932" s="55"/>
      <c r="V21932" s="53"/>
      <c r="W21932" s="53"/>
      <c r="X21932" s="53"/>
      <c r="Y21932" s="55"/>
    </row>
    <row r="21933" spans="21:25" x14ac:dyDescent="0.2">
      <c r="U21933" s="55"/>
      <c r="V21933" s="53"/>
      <c r="W21933" s="53"/>
      <c r="X21933" s="53"/>
      <c r="Y21933" s="55"/>
    </row>
    <row r="21934" spans="21:25" x14ac:dyDescent="0.2">
      <c r="U21934" s="55"/>
      <c r="V21934" s="53"/>
      <c r="W21934" s="53"/>
      <c r="X21934" s="53"/>
      <c r="Y21934" s="55"/>
    </row>
    <row r="21935" spans="21:25" x14ac:dyDescent="0.2">
      <c r="U21935" s="55"/>
      <c r="V21935" s="53"/>
      <c r="W21935" s="53"/>
      <c r="X21935" s="53"/>
      <c r="Y21935" s="55"/>
    </row>
    <row r="21936" spans="21:25" x14ac:dyDescent="0.2">
      <c r="U21936" s="55"/>
      <c r="V21936" s="53"/>
      <c r="W21936" s="53"/>
      <c r="X21936" s="53"/>
      <c r="Y21936" s="55"/>
    </row>
    <row r="21937" spans="21:25" x14ac:dyDescent="0.2">
      <c r="U21937" s="55"/>
      <c r="V21937" s="53"/>
      <c r="W21937" s="53"/>
      <c r="X21937" s="53"/>
      <c r="Y21937" s="55"/>
    </row>
    <row r="21938" spans="21:25" x14ac:dyDescent="0.2">
      <c r="U21938" s="55"/>
      <c r="V21938" s="53"/>
      <c r="W21938" s="53"/>
      <c r="X21938" s="53"/>
      <c r="Y21938" s="55"/>
    </row>
    <row r="21939" spans="21:25" x14ac:dyDescent="0.2">
      <c r="U21939" s="55"/>
      <c r="V21939" s="53"/>
      <c r="W21939" s="53"/>
      <c r="X21939" s="53"/>
      <c r="Y21939" s="55"/>
    </row>
    <row r="21940" spans="21:25" x14ac:dyDescent="0.2">
      <c r="U21940" s="55"/>
      <c r="V21940" s="53"/>
      <c r="W21940" s="53"/>
      <c r="X21940" s="53"/>
      <c r="Y21940" s="55"/>
    </row>
    <row r="21941" spans="21:25" x14ac:dyDescent="0.2">
      <c r="U21941" s="55"/>
      <c r="V21941" s="53"/>
      <c r="W21941" s="53"/>
      <c r="X21941" s="53"/>
      <c r="Y21941" s="55"/>
    </row>
    <row r="21942" spans="21:25" x14ac:dyDescent="0.2">
      <c r="U21942" s="55"/>
      <c r="V21942" s="53"/>
      <c r="W21942" s="53"/>
      <c r="X21942" s="53"/>
      <c r="Y21942" s="55"/>
    </row>
    <row r="21943" spans="21:25" x14ac:dyDescent="0.2">
      <c r="U21943" s="55"/>
      <c r="V21943" s="53"/>
      <c r="W21943" s="53"/>
      <c r="X21943" s="53"/>
      <c r="Y21943" s="55"/>
    </row>
    <row r="21944" spans="21:25" x14ac:dyDescent="0.2">
      <c r="U21944" s="55"/>
      <c r="V21944" s="53"/>
      <c r="W21944" s="53"/>
      <c r="X21944" s="53"/>
      <c r="Y21944" s="55"/>
    </row>
    <row r="21945" spans="21:25" x14ac:dyDescent="0.2">
      <c r="U21945" s="55"/>
      <c r="V21945" s="53"/>
      <c r="W21945" s="53"/>
      <c r="X21945" s="53"/>
      <c r="Y21945" s="55"/>
    </row>
    <row r="21946" spans="21:25" x14ac:dyDescent="0.2">
      <c r="U21946" s="55"/>
      <c r="V21946" s="53"/>
      <c r="W21946" s="53"/>
      <c r="X21946" s="53"/>
      <c r="Y21946" s="55"/>
    </row>
    <row r="21947" spans="21:25" x14ac:dyDescent="0.2">
      <c r="U21947" s="55"/>
      <c r="V21947" s="53"/>
      <c r="W21947" s="53"/>
      <c r="X21947" s="53"/>
      <c r="Y21947" s="55"/>
    </row>
    <row r="21948" spans="21:25" x14ac:dyDescent="0.2">
      <c r="U21948" s="55"/>
      <c r="V21948" s="53"/>
      <c r="W21948" s="53"/>
      <c r="X21948" s="53"/>
      <c r="Y21948" s="55"/>
    </row>
    <row r="21949" spans="21:25" x14ac:dyDescent="0.2">
      <c r="U21949" s="55"/>
      <c r="V21949" s="53"/>
      <c r="W21949" s="53"/>
      <c r="X21949" s="53"/>
      <c r="Y21949" s="55"/>
    </row>
    <row r="21950" spans="21:25" x14ac:dyDescent="0.2">
      <c r="U21950" s="55"/>
      <c r="V21950" s="53"/>
      <c r="W21950" s="53"/>
      <c r="X21950" s="53"/>
      <c r="Y21950" s="55"/>
    </row>
    <row r="21951" spans="21:25" x14ac:dyDescent="0.2">
      <c r="U21951" s="55"/>
      <c r="V21951" s="53"/>
      <c r="W21951" s="53"/>
      <c r="X21951" s="53"/>
      <c r="Y21951" s="55"/>
    </row>
    <row r="21952" spans="21:25" x14ac:dyDescent="0.2">
      <c r="U21952" s="55"/>
      <c r="V21952" s="53"/>
      <c r="W21952" s="53"/>
      <c r="X21952" s="53"/>
      <c r="Y21952" s="55"/>
    </row>
    <row r="21953" spans="21:25" x14ac:dyDescent="0.2">
      <c r="U21953" s="55"/>
      <c r="V21953" s="53"/>
      <c r="W21953" s="53"/>
      <c r="X21953" s="53"/>
      <c r="Y21953" s="55"/>
    </row>
    <row r="21954" spans="21:25" x14ac:dyDescent="0.2">
      <c r="U21954" s="55"/>
      <c r="V21954" s="53"/>
      <c r="W21954" s="53"/>
      <c r="X21954" s="53"/>
      <c r="Y21954" s="55"/>
    </row>
    <row r="21955" spans="21:25" x14ac:dyDescent="0.2">
      <c r="U21955" s="55"/>
      <c r="V21955" s="53"/>
      <c r="W21955" s="53"/>
      <c r="X21955" s="53"/>
      <c r="Y21955" s="55"/>
    </row>
    <row r="21956" spans="21:25" x14ac:dyDescent="0.2">
      <c r="U21956" s="55"/>
      <c r="V21956" s="53"/>
      <c r="W21956" s="53"/>
      <c r="X21956" s="53"/>
      <c r="Y21956" s="55"/>
    </row>
    <row r="21957" spans="21:25" x14ac:dyDescent="0.2">
      <c r="U21957" s="55"/>
      <c r="V21957" s="53"/>
      <c r="W21957" s="53"/>
      <c r="X21957" s="53"/>
      <c r="Y21957" s="55"/>
    </row>
    <row r="21958" spans="21:25" x14ac:dyDescent="0.2">
      <c r="U21958" s="55"/>
      <c r="V21958" s="53"/>
      <c r="W21958" s="53"/>
      <c r="X21958" s="53"/>
      <c r="Y21958" s="55"/>
    </row>
    <row r="21959" spans="21:25" x14ac:dyDescent="0.2">
      <c r="U21959" s="55"/>
      <c r="V21959" s="53"/>
      <c r="W21959" s="53"/>
      <c r="X21959" s="53"/>
      <c r="Y21959" s="55"/>
    </row>
    <row r="21960" spans="21:25" x14ac:dyDescent="0.2">
      <c r="U21960" s="55"/>
      <c r="V21960" s="53"/>
      <c r="W21960" s="53"/>
      <c r="X21960" s="53"/>
      <c r="Y21960" s="55"/>
    </row>
    <row r="21961" spans="21:25" x14ac:dyDescent="0.2">
      <c r="U21961" s="55"/>
      <c r="V21961" s="53"/>
      <c r="W21961" s="53"/>
      <c r="X21961" s="53"/>
      <c r="Y21961" s="55"/>
    </row>
    <row r="21962" spans="21:25" x14ac:dyDescent="0.2">
      <c r="U21962" s="55"/>
      <c r="V21962" s="53"/>
      <c r="W21962" s="53"/>
      <c r="X21962" s="53"/>
      <c r="Y21962" s="55"/>
    </row>
    <row r="21963" spans="21:25" x14ac:dyDescent="0.2">
      <c r="U21963" s="55"/>
      <c r="V21963" s="53"/>
      <c r="W21963" s="53"/>
      <c r="X21963" s="53"/>
      <c r="Y21963" s="55"/>
    </row>
    <row r="21964" spans="21:25" x14ac:dyDescent="0.2">
      <c r="U21964" s="55"/>
      <c r="V21964" s="53"/>
      <c r="W21964" s="53"/>
      <c r="X21964" s="53"/>
      <c r="Y21964" s="55"/>
    </row>
    <row r="21965" spans="21:25" x14ac:dyDescent="0.2">
      <c r="U21965" s="55"/>
      <c r="V21965" s="53"/>
      <c r="W21965" s="53"/>
      <c r="X21965" s="53"/>
      <c r="Y21965" s="55"/>
    </row>
    <row r="21966" spans="21:25" x14ac:dyDescent="0.2">
      <c r="U21966" s="55"/>
      <c r="V21966" s="53"/>
      <c r="W21966" s="53"/>
      <c r="X21966" s="53"/>
      <c r="Y21966" s="55"/>
    </row>
    <row r="21967" spans="21:25" x14ac:dyDescent="0.2">
      <c r="U21967" s="55"/>
      <c r="V21967" s="53"/>
      <c r="W21967" s="53"/>
      <c r="X21967" s="53"/>
      <c r="Y21967" s="55"/>
    </row>
    <row r="21968" spans="21:25" x14ac:dyDescent="0.2">
      <c r="U21968" s="55"/>
      <c r="V21968" s="53"/>
      <c r="W21968" s="53"/>
      <c r="X21968" s="53"/>
      <c r="Y21968" s="55"/>
    </row>
    <row r="21969" spans="21:25" x14ac:dyDescent="0.2">
      <c r="U21969" s="55"/>
      <c r="V21969" s="53"/>
      <c r="W21969" s="53"/>
      <c r="X21969" s="53"/>
      <c r="Y21969" s="55"/>
    </row>
    <row r="21970" spans="21:25" x14ac:dyDescent="0.2">
      <c r="U21970" s="55"/>
      <c r="V21970" s="53"/>
      <c r="W21970" s="53"/>
      <c r="X21970" s="53"/>
      <c r="Y21970" s="55"/>
    </row>
    <row r="21971" spans="21:25" x14ac:dyDescent="0.2">
      <c r="U21971" s="55"/>
      <c r="V21971" s="53"/>
      <c r="W21971" s="53"/>
      <c r="X21971" s="53"/>
      <c r="Y21971" s="55"/>
    </row>
    <row r="21972" spans="21:25" x14ac:dyDescent="0.2">
      <c r="U21972" s="55"/>
      <c r="V21972" s="53"/>
      <c r="W21972" s="53"/>
      <c r="X21972" s="53"/>
      <c r="Y21972" s="55"/>
    </row>
    <row r="21973" spans="21:25" x14ac:dyDescent="0.2">
      <c r="U21973" s="55"/>
      <c r="V21973" s="53"/>
      <c r="W21973" s="53"/>
      <c r="X21973" s="53"/>
      <c r="Y21973" s="55"/>
    </row>
    <row r="21974" spans="21:25" x14ac:dyDescent="0.2">
      <c r="U21974" s="55"/>
      <c r="V21974" s="53"/>
      <c r="W21974" s="53"/>
      <c r="X21974" s="53"/>
      <c r="Y21974" s="55"/>
    </row>
    <row r="21975" spans="21:25" x14ac:dyDescent="0.2">
      <c r="U21975" s="55"/>
      <c r="V21975" s="53"/>
      <c r="W21975" s="53"/>
      <c r="X21975" s="53"/>
      <c r="Y21975" s="55"/>
    </row>
    <row r="21976" spans="21:25" x14ac:dyDescent="0.2">
      <c r="U21976" s="55"/>
      <c r="V21976" s="53"/>
      <c r="W21976" s="53"/>
      <c r="X21976" s="53"/>
      <c r="Y21976" s="55"/>
    </row>
    <row r="21977" spans="21:25" x14ac:dyDescent="0.2">
      <c r="U21977" s="55"/>
      <c r="V21977" s="53"/>
      <c r="W21977" s="53"/>
      <c r="X21977" s="53"/>
      <c r="Y21977" s="55"/>
    </row>
    <row r="21978" spans="21:25" x14ac:dyDescent="0.2">
      <c r="U21978" s="55"/>
      <c r="V21978" s="53"/>
      <c r="W21978" s="53"/>
      <c r="X21978" s="53"/>
      <c r="Y21978" s="55"/>
    </row>
    <row r="21979" spans="21:25" x14ac:dyDescent="0.2">
      <c r="U21979" s="55"/>
      <c r="V21979" s="53"/>
      <c r="W21979" s="53"/>
      <c r="X21979" s="53"/>
      <c r="Y21979" s="55"/>
    </row>
    <row r="21980" spans="21:25" x14ac:dyDescent="0.2">
      <c r="U21980" s="55"/>
      <c r="V21980" s="53"/>
      <c r="W21980" s="53"/>
      <c r="X21980" s="53"/>
      <c r="Y21980" s="55"/>
    </row>
    <row r="21981" spans="21:25" x14ac:dyDescent="0.2">
      <c r="U21981" s="55"/>
      <c r="V21981" s="53"/>
      <c r="W21981" s="53"/>
      <c r="X21981" s="53"/>
      <c r="Y21981" s="55"/>
    </row>
    <row r="21982" spans="21:25" x14ac:dyDescent="0.2">
      <c r="U21982" s="55"/>
      <c r="V21982" s="53"/>
      <c r="W21982" s="53"/>
      <c r="X21982" s="53"/>
      <c r="Y21982" s="55"/>
    </row>
    <row r="21983" spans="21:25" x14ac:dyDescent="0.2">
      <c r="U21983" s="55"/>
      <c r="V21983" s="53"/>
      <c r="W21983" s="53"/>
      <c r="X21983" s="53"/>
      <c r="Y21983" s="55"/>
    </row>
    <row r="21984" spans="21:25" x14ac:dyDescent="0.2">
      <c r="U21984" s="55"/>
      <c r="V21984" s="53"/>
      <c r="W21984" s="53"/>
      <c r="X21984" s="53"/>
      <c r="Y21984" s="55"/>
    </row>
    <row r="21985" spans="21:25" x14ac:dyDescent="0.2">
      <c r="U21985" s="55"/>
      <c r="V21985" s="53"/>
      <c r="W21985" s="53"/>
      <c r="X21985" s="53"/>
      <c r="Y21985" s="55"/>
    </row>
    <row r="21986" spans="21:25" x14ac:dyDescent="0.2">
      <c r="U21986" s="55"/>
      <c r="V21986" s="53"/>
      <c r="W21986" s="53"/>
      <c r="X21986" s="53"/>
      <c r="Y21986" s="55"/>
    </row>
    <row r="21987" spans="21:25" x14ac:dyDescent="0.2">
      <c r="U21987" s="55"/>
      <c r="V21987" s="53"/>
      <c r="W21987" s="53"/>
      <c r="X21987" s="53"/>
      <c r="Y21987" s="55"/>
    </row>
    <row r="21988" spans="21:25" x14ac:dyDescent="0.2">
      <c r="U21988" s="55"/>
      <c r="V21988" s="53"/>
      <c r="W21988" s="53"/>
      <c r="X21988" s="53"/>
      <c r="Y21988" s="55"/>
    </row>
    <row r="21989" spans="21:25" x14ac:dyDescent="0.2">
      <c r="U21989" s="55"/>
      <c r="V21989" s="53"/>
      <c r="W21989" s="53"/>
      <c r="X21989" s="53"/>
      <c r="Y21989" s="55"/>
    </row>
    <row r="21990" spans="21:25" x14ac:dyDescent="0.2">
      <c r="U21990" s="55"/>
      <c r="V21990" s="53"/>
      <c r="W21990" s="53"/>
      <c r="X21990" s="53"/>
      <c r="Y21990" s="55"/>
    </row>
    <row r="21991" spans="21:25" x14ac:dyDescent="0.2">
      <c r="U21991" s="55"/>
      <c r="V21991" s="53"/>
      <c r="W21991" s="53"/>
      <c r="X21991" s="53"/>
      <c r="Y21991" s="55"/>
    </row>
    <row r="21992" spans="21:25" x14ac:dyDescent="0.2">
      <c r="U21992" s="55"/>
      <c r="V21992" s="53"/>
      <c r="W21992" s="53"/>
      <c r="X21992" s="53"/>
      <c r="Y21992" s="55"/>
    </row>
    <row r="21993" spans="21:25" x14ac:dyDescent="0.2">
      <c r="U21993" s="55"/>
      <c r="V21993" s="53"/>
      <c r="W21993" s="53"/>
      <c r="X21993" s="53"/>
      <c r="Y21993" s="55"/>
    </row>
    <row r="21994" spans="21:25" x14ac:dyDescent="0.2">
      <c r="U21994" s="55"/>
      <c r="V21994" s="53"/>
      <c r="W21994" s="53"/>
      <c r="X21994" s="53"/>
      <c r="Y21994" s="55"/>
    </row>
    <row r="21995" spans="21:25" x14ac:dyDescent="0.2">
      <c r="U21995" s="55"/>
      <c r="V21995" s="53"/>
      <c r="W21995" s="53"/>
      <c r="X21995" s="53"/>
      <c r="Y21995" s="55"/>
    </row>
    <row r="21996" spans="21:25" x14ac:dyDescent="0.2">
      <c r="U21996" s="55"/>
      <c r="V21996" s="53"/>
      <c r="W21996" s="53"/>
      <c r="X21996" s="53"/>
      <c r="Y21996" s="55"/>
    </row>
    <row r="21997" spans="21:25" x14ac:dyDescent="0.2">
      <c r="U21997" s="55"/>
      <c r="V21997" s="53"/>
      <c r="W21997" s="53"/>
      <c r="X21997" s="53"/>
      <c r="Y21997" s="55"/>
    </row>
    <row r="21998" spans="21:25" x14ac:dyDescent="0.2">
      <c r="U21998" s="55"/>
      <c r="V21998" s="53"/>
      <c r="W21998" s="53"/>
      <c r="X21998" s="53"/>
      <c r="Y21998" s="55"/>
    </row>
    <row r="21999" spans="21:25" x14ac:dyDescent="0.2">
      <c r="U21999" s="55"/>
      <c r="V21999" s="53"/>
      <c r="W21999" s="53"/>
      <c r="X21999" s="53"/>
      <c r="Y21999" s="55"/>
    </row>
    <row r="22000" spans="21:25" x14ac:dyDescent="0.2">
      <c r="U22000" s="55"/>
      <c r="V22000" s="53"/>
      <c r="W22000" s="53"/>
      <c r="X22000" s="53"/>
      <c r="Y22000" s="55"/>
    </row>
    <row r="22001" spans="21:25" x14ac:dyDescent="0.2">
      <c r="U22001" s="55"/>
      <c r="V22001" s="53"/>
      <c r="W22001" s="53"/>
      <c r="X22001" s="53"/>
      <c r="Y22001" s="55"/>
    </row>
    <row r="22002" spans="21:25" x14ac:dyDescent="0.2">
      <c r="U22002" s="55"/>
      <c r="V22002" s="53"/>
      <c r="W22002" s="53"/>
      <c r="X22002" s="53"/>
      <c r="Y22002" s="55"/>
    </row>
    <row r="22003" spans="21:25" x14ac:dyDescent="0.2">
      <c r="U22003" s="55"/>
      <c r="V22003" s="53"/>
      <c r="W22003" s="53"/>
      <c r="X22003" s="53"/>
      <c r="Y22003" s="55"/>
    </row>
    <row r="22004" spans="21:25" x14ac:dyDescent="0.2">
      <c r="U22004" s="55"/>
      <c r="V22004" s="53"/>
      <c r="W22004" s="53"/>
      <c r="X22004" s="53"/>
      <c r="Y22004" s="55"/>
    </row>
    <row r="22005" spans="21:25" x14ac:dyDescent="0.2">
      <c r="U22005" s="55"/>
      <c r="V22005" s="53"/>
      <c r="W22005" s="53"/>
      <c r="X22005" s="53"/>
      <c r="Y22005" s="55"/>
    </row>
    <row r="22006" spans="21:25" x14ac:dyDescent="0.2">
      <c r="U22006" s="55"/>
      <c r="V22006" s="53"/>
      <c r="W22006" s="53"/>
      <c r="X22006" s="53"/>
      <c r="Y22006" s="55"/>
    </row>
    <row r="22007" spans="21:25" x14ac:dyDescent="0.2">
      <c r="U22007" s="55"/>
      <c r="V22007" s="53"/>
      <c r="W22007" s="53"/>
      <c r="X22007" s="53"/>
      <c r="Y22007" s="55"/>
    </row>
    <row r="22008" spans="21:25" x14ac:dyDescent="0.2">
      <c r="U22008" s="55"/>
      <c r="V22008" s="53"/>
      <c r="W22008" s="53"/>
      <c r="X22008" s="53"/>
      <c r="Y22008" s="55"/>
    </row>
    <row r="22009" spans="21:25" x14ac:dyDescent="0.2">
      <c r="U22009" s="55"/>
      <c r="V22009" s="53"/>
      <c r="W22009" s="53"/>
      <c r="X22009" s="53"/>
      <c r="Y22009" s="55"/>
    </row>
    <row r="22010" spans="21:25" x14ac:dyDescent="0.2">
      <c r="U22010" s="55"/>
      <c r="V22010" s="53"/>
      <c r="W22010" s="53"/>
      <c r="X22010" s="53"/>
      <c r="Y22010" s="55"/>
    </row>
    <row r="22011" spans="21:25" x14ac:dyDescent="0.2">
      <c r="U22011" s="55"/>
      <c r="V22011" s="53"/>
      <c r="W22011" s="53"/>
      <c r="X22011" s="53"/>
      <c r="Y22011" s="55"/>
    </row>
    <row r="22012" spans="21:25" x14ac:dyDescent="0.2">
      <c r="U22012" s="55"/>
      <c r="V22012" s="53"/>
      <c r="W22012" s="53"/>
      <c r="X22012" s="53"/>
      <c r="Y22012" s="55"/>
    </row>
    <row r="22013" spans="21:25" x14ac:dyDescent="0.2">
      <c r="U22013" s="55"/>
      <c r="V22013" s="53"/>
      <c r="W22013" s="53"/>
      <c r="X22013" s="53"/>
      <c r="Y22013" s="55"/>
    </row>
    <row r="22014" spans="21:25" x14ac:dyDescent="0.2">
      <c r="U22014" s="55"/>
      <c r="V22014" s="53"/>
      <c r="W22014" s="53"/>
      <c r="X22014" s="53"/>
      <c r="Y22014" s="55"/>
    </row>
    <row r="22015" spans="21:25" x14ac:dyDescent="0.2">
      <c r="U22015" s="55"/>
      <c r="V22015" s="53"/>
      <c r="W22015" s="53"/>
      <c r="X22015" s="53"/>
      <c r="Y22015" s="55"/>
    </row>
    <row r="22016" spans="21:25" x14ac:dyDescent="0.2">
      <c r="U22016" s="55"/>
      <c r="V22016" s="53"/>
      <c r="W22016" s="53"/>
      <c r="X22016" s="53"/>
      <c r="Y22016" s="55"/>
    </row>
    <row r="22017" spans="21:25" x14ac:dyDescent="0.2">
      <c r="U22017" s="55"/>
      <c r="V22017" s="53"/>
      <c r="W22017" s="53"/>
      <c r="X22017" s="53"/>
      <c r="Y22017" s="55"/>
    </row>
    <row r="22018" spans="21:25" x14ac:dyDescent="0.2">
      <c r="U22018" s="55"/>
      <c r="V22018" s="53"/>
      <c r="W22018" s="53"/>
      <c r="X22018" s="53"/>
      <c r="Y22018" s="55"/>
    </row>
    <row r="22019" spans="21:25" x14ac:dyDescent="0.2">
      <c r="U22019" s="55"/>
      <c r="V22019" s="53"/>
      <c r="W22019" s="53"/>
      <c r="X22019" s="53"/>
      <c r="Y22019" s="55"/>
    </row>
    <row r="22020" spans="21:25" x14ac:dyDescent="0.2">
      <c r="U22020" s="55"/>
      <c r="V22020" s="53"/>
      <c r="W22020" s="53"/>
      <c r="X22020" s="53"/>
      <c r="Y22020" s="55"/>
    </row>
    <row r="22021" spans="21:25" x14ac:dyDescent="0.2">
      <c r="U22021" s="55"/>
      <c r="V22021" s="53"/>
      <c r="W22021" s="53"/>
      <c r="X22021" s="53"/>
      <c r="Y22021" s="55"/>
    </row>
    <row r="22022" spans="21:25" x14ac:dyDescent="0.2">
      <c r="U22022" s="55"/>
      <c r="V22022" s="53"/>
      <c r="W22022" s="53"/>
      <c r="X22022" s="53"/>
      <c r="Y22022" s="55"/>
    </row>
    <row r="22023" spans="21:25" x14ac:dyDescent="0.2">
      <c r="U22023" s="55"/>
      <c r="V22023" s="53"/>
      <c r="W22023" s="53"/>
      <c r="X22023" s="53"/>
      <c r="Y22023" s="55"/>
    </row>
    <row r="22024" spans="21:25" x14ac:dyDescent="0.2">
      <c r="U22024" s="55"/>
      <c r="V22024" s="53"/>
      <c r="W22024" s="53"/>
      <c r="X22024" s="53"/>
      <c r="Y22024" s="55"/>
    </row>
    <row r="22025" spans="21:25" x14ac:dyDescent="0.2">
      <c r="U22025" s="55"/>
      <c r="V22025" s="53"/>
      <c r="W22025" s="53"/>
      <c r="X22025" s="53"/>
      <c r="Y22025" s="55"/>
    </row>
    <row r="22026" spans="21:25" x14ac:dyDescent="0.2">
      <c r="U22026" s="55"/>
      <c r="V22026" s="53"/>
      <c r="W22026" s="53"/>
      <c r="X22026" s="53"/>
      <c r="Y22026" s="55"/>
    </row>
    <row r="22027" spans="21:25" x14ac:dyDescent="0.2">
      <c r="U22027" s="55"/>
      <c r="V22027" s="53"/>
      <c r="W22027" s="53"/>
      <c r="X22027" s="53"/>
      <c r="Y22027" s="55"/>
    </row>
    <row r="22028" spans="21:25" x14ac:dyDescent="0.2">
      <c r="U22028" s="55"/>
      <c r="V22028" s="53"/>
      <c r="W22028" s="53"/>
      <c r="X22028" s="53"/>
      <c r="Y22028" s="55"/>
    </row>
    <row r="22029" spans="21:25" x14ac:dyDescent="0.2">
      <c r="U22029" s="55"/>
      <c r="V22029" s="53"/>
      <c r="W22029" s="53"/>
      <c r="X22029" s="53"/>
      <c r="Y22029" s="55"/>
    </row>
    <row r="22030" spans="21:25" x14ac:dyDescent="0.2">
      <c r="U22030" s="55"/>
      <c r="V22030" s="53"/>
      <c r="W22030" s="53"/>
      <c r="X22030" s="53"/>
      <c r="Y22030" s="55"/>
    </row>
    <row r="22031" spans="21:25" x14ac:dyDescent="0.2">
      <c r="U22031" s="55"/>
      <c r="V22031" s="53"/>
      <c r="W22031" s="53"/>
      <c r="X22031" s="53"/>
      <c r="Y22031" s="55"/>
    </row>
    <row r="22032" spans="21:25" x14ac:dyDescent="0.2">
      <c r="U22032" s="55"/>
      <c r="V22032" s="53"/>
      <c r="W22032" s="53"/>
      <c r="X22032" s="53"/>
      <c r="Y22032" s="55"/>
    </row>
    <row r="22033" spans="21:25" x14ac:dyDescent="0.2">
      <c r="U22033" s="55"/>
      <c r="V22033" s="53"/>
      <c r="W22033" s="53"/>
      <c r="X22033" s="53"/>
      <c r="Y22033" s="55"/>
    </row>
    <row r="22034" spans="21:25" x14ac:dyDescent="0.2">
      <c r="U22034" s="55"/>
      <c r="V22034" s="53"/>
      <c r="W22034" s="53"/>
      <c r="X22034" s="53"/>
      <c r="Y22034" s="55"/>
    </row>
    <row r="22035" spans="21:25" x14ac:dyDescent="0.2">
      <c r="U22035" s="55"/>
      <c r="V22035" s="53"/>
      <c r="W22035" s="53"/>
      <c r="X22035" s="53"/>
      <c r="Y22035" s="55"/>
    </row>
    <row r="22036" spans="21:25" x14ac:dyDescent="0.2">
      <c r="U22036" s="55"/>
      <c r="V22036" s="53"/>
      <c r="W22036" s="53"/>
      <c r="X22036" s="53"/>
      <c r="Y22036" s="55"/>
    </row>
    <row r="22037" spans="21:25" x14ac:dyDescent="0.2">
      <c r="U22037" s="55"/>
      <c r="V22037" s="53"/>
      <c r="W22037" s="53"/>
      <c r="X22037" s="53"/>
      <c r="Y22037" s="55"/>
    </row>
    <row r="22038" spans="21:25" x14ac:dyDescent="0.2">
      <c r="U22038" s="55"/>
      <c r="V22038" s="53"/>
      <c r="W22038" s="53"/>
      <c r="X22038" s="53"/>
      <c r="Y22038" s="55"/>
    </row>
    <row r="22039" spans="21:25" x14ac:dyDescent="0.2">
      <c r="U22039" s="55"/>
      <c r="V22039" s="53"/>
      <c r="W22039" s="53"/>
      <c r="X22039" s="53"/>
      <c r="Y22039" s="55"/>
    </row>
    <row r="22040" spans="21:25" x14ac:dyDescent="0.2">
      <c r="U22040" s="55"/>
      <c r="V22040" s="53"/>
      <c r="W22040" s="53"/>
      <c r="X22040" s="53"/>
      <c r="Y22040" s="55"/>
    </row>
    <row r="22041" spans="21:25" x14ac:dyDescent="0.2">
      <c r="U22041" s="55"/>
      <c r="V22041" s="53"/>
      <c r="W22041" s="53"/>
      <c r="X22041" s="53"/>
      <c r="Y22041" s="55"/>
    </row>
    <row r="22042" spans="21:25" x14ac:dyDescent="0.2">
      <c r="U22042" s="55"/>
      <c r="V22042" s="53"/>
      <c r="W22042" s="53"/>
      <c r="X22042" s="53"/>
      <c r="Y22042" s="55"/>
    </row>
    <row r="22043" spans="21:25" x14ac:dyDescent="0.2">
      <c r="U22043" s="55"/>
      <c r="V22043" s="53"/>
      <c r="W22043" s="53"/>
      <c r="X22043" s="53"/>
      <c r="Y22043" s="55"/>
    </row>
    <row r="22044" spans="21:25" x14ac:dyDescent="0.2">
      <c r="U22044" s="55"/>
      <c r="V22044" s="53"/>
      <c r="W22044" s="53"/>
      <c r="X22044" s="53"/>
      <c r="Y22044" s="55"/>
    </row>
    <row r="22045" spans="21:25" x14ac:dyDescent="0.2">
      <c r="U22045" s="55"/>
      <c r="V22045" s="53"/>
      <c r="W22045" s="53"/>
      <c r="X22045" s="53"/>
      <c r="Y22045" s="55"/>
    </row>
    <row r="22046" spans="21:25" x14ac:dyDescent="0.2">
      <c r="U22046" s="55"/>
      <c r="V22046" s="53"/>
      <c r="W22046" s="53"/>
      <c r="X22046" s="53"/>
      <c r="Y22046" s="55"/>
    </row>
    <row r="22047" spans="21:25" x14ac:dyDescent="0.2">
      <c r="U22047" s="55"/>
      <c r="V22047" s="53"/>
      <c r="W22047" s="53"/>
      <c r="X22047" s="53"/>
      <c r="Y22047" s="55"/>
    </row>
    <row r="22048" spans="21:25" x14ac:dyDescent="0.2">
      <c r="U22048" s="55"/>
      <c r="V22048" s="53"/>
      <c r="W22048" s="53"/>
      <c r="X22048" s="53"/>
      <c r="Y22048" s="55"/>
    </row>
    <row r="22049" spans="21:25" x14ac:dyDescent="0.2">
      <c r="U22049" s="55"/>
      <c r="V22049" s="53"/>
      <c r="W22049" s="53"/>
      <c r="X22049" s="53"/>
      <c r="Y22049" s="55"/>
    </row>
    <row r="22050" spans="21:25" x14ac:dyDescent="0.2">
      <c r="U22050" s="55"/>
      <c r="V22050" s="53"/>
      <c r="W22050" s="53"/>
      <c r="X22050" s="53"/>
      <c r="Y22050" s="55"/>
    </row>
    <row r="22051" spans="21:25" x14ac:dyDescent="0.2">
      <c r="U22051" s="55"/>
      <c r="V22051" s="53"/>
      <c r="W22051" s="53"/>
      <c r="X22051" s="53"/>
      <c r="Y22051" s="55"/>
    </row>
    <row r="22052" spans="21:25" x14ac:dyDescent="0.2">
      <c r="U22052" s="55"/>
      <c r="V22052" s="53"/>
      <c r="W22052" s="53"/>
      <c r="X22052" s="53"/>
      <c r="Y22052" s="55"/>
    </row>
    <row r="22053" spans="21:25" x14ac:dyDescent="0.2">
      <c r="U22053" s="55"/>
      <c r="V22053" s="53"/>
      <c r="W22053" s="53"/>
      <c r="X22053" s="53"/>
      <c r="Y22053" s="55"/>
    </row>
    <row r="22054" spans="21:25" x14ac:dyDescent="0.2">
      <c r="U22054" s="55"/>
      <c r="V22054" s="53"/>
      <c r="W22054" s="53"/>
      <c r="X22054" s="53"/>
      <c r="Y22054" s="55"/>
    </row>
    <row r="22055" spans="21:25" x14ac:dyDescent="0.2">
      <c r="U22055" s="55"/>
      <c r="V22055" s="53"/>
      <c r="W22055" s="53"/>
      <c r="X22055" s="53"/>
      <c r="Y22055" s="55"/>
    </row>
    <row r="22056" spans="21:25" x14ac:dyDescent="0.2">
      <c r="U22056" s="55"/>
      <c r="V22056" s="53"/>
      <c r="W22056" s="53"/>
      <c r="X22056" s="53"/>
      <c r="Y22056" s="55"/>
    </row>
    <row r="22057" spans="21:25" x14ac:dyDescent="0.2">
      <c r="U22057" s="55"/>
      <c r="V22057" s="53"/>
      <c r="W22057" s="53"/>
      <c r="X22057" s="53"/>
      <c r="Y22057" s="55"/>
    </row>
    <row r="22058" spans="21:25" x14ac:dyDescent="0.2">
      <c r="U22058" s="55"/>
      <c r="V22058" s="53"/>
      <c r="W22058" s="53"/>
      <c r="X22058" s="53"/>
      <c r="Y22058" s="55"/>
    </row>
    <row r="22059" spans="21:25" x14ac:dyDescent="0.2">
      <c r="U22059" s="55"/>
      <c r="V22059" s="53"/>
      <c r="W22059" s="53"/>
      <c r="X22059" s="53"/>
      <c r="Y22059" s="55"/>
    </row>
    <row r="22060" spans="21:25" x14ac:dyDescent="0.2">
      <c r="U22060" s="55"/>
      <c r="V22060" s="53"/>
      <c r="W22060" s="53"/>
      <c r="X22060" s="53"/>
      <c r="Y22060" s="55"/>
    </row>
    <row r="22061" spans="21:25" x14ac:dyDescent="0.2">
      <c r="U22061" s="55"/>
      <c r="V22061" s="53"/>
      <c r="W22061" s="53"/>
      <c r="X22061" s="53"/>
      <c r="Y22061" s="55"/>
    </row>
    <row r="22062" spans="21:25" x14ac:dyDescent="0.2">
      <c r="U22062" s="55"/>
      <c r="V22062" s="53"/>
      <c r="W22062" s="53"/>
      <c r="X22062" s="53"/>
      <c r="Y22062" s="55"/>
    </row>
    <row r="22063" spans="21:25" x14ac:dyDescent="0.2">
      <c r="U22063" s="55"/>
      <c r="V22063" s="53"/>
      <c r="W22063" s="53"/>
      <c r="X22063" s="53"/>
      <c r="Y22063" s="55"/>
    </row>
    <row r="22064" spans="21:25" x14ac:dyDescent="0.2">
      <c r="U22064" s="55"/>
      <c r="V22064" s="53"/>
      <c r="W22064" s="53"/>
      <c r="X22064" s="53"/>
      <c r="Y22064" s="55"/>
    </row>
    <row r="22065" spans="21:25" x14ac:dyDescent="0.2">
      <c r="U22065" s="55"/>
      <c r="V22065" s="53"/>
      <c r="W22065" s="53"/>
      <c r="X22065" s="53"/>
      <c r="Y22065" s="55"/>
    </row>
    <row r="22066" spans="21:25" x14ac:dyDescent="0.2">
      <c r="U22066" s="55"/>
      <c r="V22066" s="53"/>
      <c r="W22066" s="53"/>
      <c r="X22066" s="53"/>
      <c r="Y22066" s="55"/>
    </row>
    <row r="22067" spans="21:25" x14ac:dyDescent="0.2">
      <c r="U22067" s="55"/>
      <c r="V22067" s="53"/>
      <c r="W22067" s="53"/>
      <c r="X22067" s="53"/>
      <c r="Y22067" s="55"/>
    </row>
    <row r="22068" spans="21:25" x14ac:dyDescent="0.2">
      <c r="U22068" s="55"/>
      <c r="V22068" s="53"/>
      <c r="W22068" s="53"/>
      <c r="X22068" s="53"/>
      <c r="Y22068" s="55"/>
    </row>
    <row r="22069" spans="21:25" x14ac:dyDescent="0.2">
      <c r="U22069" s="55"/>
      <c r="V22069" s="53"/>
      <c r="W22069" s="53"/>
      <c r="X22069" s="53"/>
      <c r="Y22069" s="55"/>
    </row>
    <row r="22070" spans="21:25" x14ac:dyDescent="0.2">
      <c r="U22070" s="55"/>
      <c r="V22070" s="53"/>
      <c r="W22070" s="53"/>
      <c r="X22070" s="53"/>
      <c r="Y22070" s="55"/>
    </row>
    <row r="22071" spans="21:25" x14ac:dyDescent="0.2">
      <c r="U22071" s="55"/>
      <c r="V22071" s="53"/>
      <c r="W22071" s="53"/>
      <c r="X22071" s="53"/>
      <c r="Y22071" s="55"/>
    </row>
    <row r="22072" spans="21:25" x14ac:dyDescent="0.2">
      <c r="U22072" s="55"/>
      <c r="V22072" s="53"/>
      <c r="W22072" s="53"/>
      <c r="X22072" s="53"/>
      <c r="Y22072" s="55"/>
    </row>
    <row r="22073" spans="21:25" x14ac:dyDescent="0.2">
      <c r="U22073" s="55"/>
      <c r="V22073" s="53"/>
      <c r="W22073" s="53"/>
      <c r="X22073" s="53"/>
      <c r="Y22073" s="55"/>
    </row>
    <row r="22074" spans="21:25" x14ac:dyDescent="0.2">
      <c r="U22074" s="55"/>
      <c r="V22074" s="53"/>
      <c r="W22074" s="53"/>
      <c r="X22074" s="53"/>
      <c r="Y22074" s="55"/>
    </row>
    <row r="22075" spans="21:25" x14ac:dyDescent="0.2">
      <c r="U22075" s="55"/>
      <c r="V22075" s="53"/>
      <c r="W22075" s="53"/>
      <c r="X22075" s="53"/>
      <c r="Y22075" s="55"/>
    </row>
    <row r="22076" spans="21:25" x14ac:dyDescent="0.2">
      <c r="U22076" s="55"/>
      <c r="V22076" s="53"/>
      <c r="W22076" s="53"/>
      <c r="X22076" s="53"/>
      <c r="Y22076" s="55"/>
    </row>
    <row r="22077" spans="21:25" x14ac:dyDescent="0.2">
      <c r="U22077" s="55"/>
      <c r="V22077" s="53"/>
      <c r="W22077" s="53"/>
      <c r="X22077" s="53"/>
      <c r="Y22077" s="55"/>
    </row>
    <row r="22078" spans="21:25" x14ac:dyDescent="0.2">
      <c r="U22078" s="55"/>
      <c r="V22078" s="53"/>
      <c r="W22078" s="53"/>
      <c r="X22078" s="53"/>
      <c r="Y22078" s="55"/>
    </row>
    <row r="22079" spans="21:25" x14ac:dyDescent="0.2">
      <c r="U22079" s="55"/>
      <c r="V22079" s="53"/>
      <c r="W22079" s="53"/>
      <c r="X22079" s="53"/>
      <c r="Y22079" s="55"/>
    </row>
    <row r="22080" spans="21:25" x14ac:dyDescent="0.2">
      <c r="U22080" s="55"/>
      <c r="V22080" s="53"/>
      <c r="W22080" s="53"/>
      <c r="X22080" s="53"/>
      <c r="Y22080" s="55"/>
    </row>
    <row r="22081" spans="21:25" x14ac:dyDescent="0.2">
      <c r="U22081" s="55"/>
      <c r="V22081" s="53"/>
      <c r="W22081" s="53"/>
      <c r="X22081" s="53"/>
      <c r="Y22081" s="55"/>
    </row>
    <row r="22082" spans="21:25" x14ac:dyDescent="0.2">
      <c r="U22082" s="55"/>
      <c r="V22082" s="53"/>
      <c r="W22082" s="53"/>
      <c r="X22082" s="53"/>
      <c r="Y22082" s="55"/>
    </row>
    <row r="22083" spans="21:25" x14ac:dyDescent="0.2">
      <c r="U22083" s="55"/>
      <c r="V22083" s="53"/>
      <c r="W22083" s="53"/>
      <c r="X22083" s="53"/>
      <c r="Y22083" s="55"/>
    </row>
    <row r="22084" spans="21:25" x14ac:dyDescent="0.2">
      <c r="U22084" s="55"/>
      <c r="V22084" s="53"/>
      <c r="W22084" s="53"/>
      <c r="X22084" s="53"/>
      <c r="Y22084" s="55"/>
    </row>
    <row r="22085" spans="21:25" x14ac:dyDescent="0.2">
      <c r="U22085" s="55"/>
      <c r="V22085" s="53"/>
      <c r="W22085" s="53"/>
      <c r="X22085" s="53"/>
      <c r="Y22085" s="55"/>
    </row>
    <row r="22086" spans="21:25" x14ac:dyDescent="0.2">
      <c r="U22086" s="55"/>
      <c r="V22086" s="53"/>
      <c r="W22086" s="53"/>
      <c r="X22086" s="53"/>
      <c r="Y22086" s="55"/>
    </row>
    <row r="22087" spans="21:25" x14ac:dyDescent="0.2">
      <c r="U22087" s="55"/>
      <c r="V22087" s="53"/>
      <c r="W22087" s="53"/>
      <c r="X22087" s="53"/>
      <c r="Y22087" s="55"/>
    </row>
    <row r="22088" spans="21:25" x14ac:dyDescent="0.2">
      <c r="U22088" s="55"/>
      <c r="V22088" s="53"/>
      <c r="W22088" s="53"/>
      <c r="X22088" s="53"/>
      <c r="Y22088" s="55"/>
    </row>
    <row r="22089" spans="21:25" x14ac:dyDescent="0.2">
      <c r="U22089" s="55"/>
      <c r="V22089" s="53"/>
      <c r="W22089" s="53"/>
      <c r="X22089" s="53"/>
      <c r="Y22089" s="55"/>
    </row>
    <row r="22090" spans="21:25" x14ac:dyDescent="0.2">
      <c r="U22090" s="55"/>
      <c r="V22090" s="53"/>
      <c r="W22090" s="53"/>
      <c r="X22090" s="53"/>
      <c r="Y22090" s="55"/>
    </row>
    <row r="22091" spans="21:25" x14ac:dyDescent="0.2">
      <c r="U22091" s="55"/>
      <c r="V22091" s="53"/>
      <c r="W22091" s="53"/>
      <c r="X22091" s="53"/>
      <c r="Y22091" s="55"/>
    </row>
    <row r="22092" spans="21:25" x14ac:dyDescent="0.2">
      <c r="U22092" s="55"/>
      <c r="V22092" s="53"/>
      <c r="W22092" s="53"/>
      <c r="X22092" s="53"/>
      <c r="Y22092" s="55"/>
    </row>
    <row r="22093" spans="21:25" x14ac:dyDescent="0.2">
      <c r="U22093" s="55"/>
      <c r="V22093" s="53"/>
      <c r="W22093" s="53"/>
      <c r="X22093" s="53"/>
      <c r="Y22093" s="55"/>
    </row>
    <row r="22094" spans="21:25" x14ac:dyDescent="0.2">
      <c r="U22094" s="55"/>
      <c r="V22094" s="53"/>
      <c r="W22094" s="53"/>
      <c r="X22094" s="53"/>
      <c r="Y22094" s="55"/>
    </row>
    <row r="22095" spans="21:25" x14ac:dyDescent="0.2">
      <c r="U22095" s="55"/>
      <c r="V22095" s="53"/>
      <c r="W22095" s="53"/>
      <c r="X22095" s="53"/>
      <c r="Y22095" s="55"/>
    </row>
    <row r="22096" spans="21:25" x14ac:dyDescent="0.2">
      <c r="U22096" s="55"/>
      <c r="V22096" s="53"/>
      <c r="W22096" s="53"/>
      <c r="X22096" s="53"/>
      <c r="Y22096" s="55"/>
    </row>
    <row r="22097" spans="21:25" x14ac:dyDescent="0.2">
      <c r="U22097" s="55"/>
      <c r="V22097" s="53"/>
      <c r="W22097" s="53"/>
      <c r="X22097" s="53"/>
      <c r="Y22097" s="55"/>
    </row>
    <row r="22098" spans="21:25" x14ac:dyDescent="0.2">
      <c r="U22098" s="55"/>
      <c r="V22098" s="53"/>
      <c r="W22098" s="53"/>
      <c r="X22098" s="53"/>
      <c r="Y22098" s="55"/>
    </row>
    <row r="22099" spans="21:25" x14ac:dyDescent="0.2">
      <c r="U22099" s="55"/>
      <c r="V22099" s="53"/>
      <c r="W22099" s="53"/>
      <c r="X22099" s="53"/>
      <c r="Y22099" s="55"/>
    </row>
    <row r="22100" spans="21:25" x14ac:dyDescent="0.2">
      <c r="U22100" s="55"/>
      <c r="V22100" s="53"/>
      <c r="W22100" s="53"/>
      <c r="X22100" s="53"/>
      <c r="Y22100" s="55"/>
    </row>
    <row r="22101" spans="21:25" x14ac:dyDescent="0.2">
      <c r="U22101" s="55"/>
      <c r="V22101" s="53"/>
      <c r="W22101" s="53"/>
      <c r="X22101" s="53"/>
      <c r="Y22101" s="55"/>
    </row>
    <row r="22102" spans="21:25" x14ac:dyDescent="0.2">
      <c r="U22102" s="55"/>
      <c r="V22102" s="53"/>
      <c r="W22102" s="53"/>
      <c r="X22102" s="53"/>
      <c r="Y22102" s="55"/>
    </row>
    <row r="22103" spans="21:25" x14ac:dyDescent="0.2">
      <c r="U22103" s="55"/>
      <c r="V22103" s="53"/>
      <c r="W22103" s="53"/>
      <c r="X22103" s="53"/>
      <c r="Y22103" s="55"/>
    </row>
    <row r="22104" spans="21:25" x14ac:dyDescent="0.2">
      <c r="U22104" s="55"/>
      <c r="V22104" s="53"/>
      <c r="W22104" s="53"/>
      <c r="X22104" s="53"/>
      <c r="Y22104" s="55"/>
    </row>
    <row r="22105" spans="21:25" x14ac:dyDescent="0.2">
      <c r="U22105" s="55"/>
      <c r="V22105" s="53"/>
      <c r="W22105" s="53"/>
      <c r="X22105" s="53"/>
      <c r="Y22105" s="55"/>
    </row>
    <row r="22106" spans="21:25" x14ac:dyDescent="0.2">
      <c r="U22106" s="55"/>
      <c r="V22106" s="53"/>
      <c r="W22106" s="53"/>
      <c r="X22106" s="53"/>
      <c r="Y22106" s="55"/>
    </row>
    <row r="22107" spans="21:25" x14ac:dyDescent="0.2">
      <c r="U22107" s="55"/>
      <c r="V22107" s="53"/>
      <c r="W22107" s="53"/>
      <c r="X22107" s="53"/>
      <c r="Y22107" s="55"/>
    </row>
    <row r="22108" spans="21:25" x14ac:dyDescent="0.2">
      <c r="U22108" s="55"/>
      <c r="V22108" s="53"/>
      <c r="W22108" s="53"/>
      <c r="X22108" s="53"/>
      <c r="Y22108" s="55"/>
    </row>
    <row r="22109" spans="21:25" x14ac:dyDescent="0.2">
      <c r="U22109" s="55"/>
      <c r="V22109" s="53"/>
      <c r="W22109" s="53"/>
      <c r="X22109" s="53"/>
      <c r="Y22109" s="55"/>
    </row>
    <row r="22110" spans="21:25" x14ac:dyDescent="0.2">
      <c r="U22110" s="55"/>
      <c r="V22110" s="53"/>
      <c r="W22110" s="53"/>
      <c r="X22110" s="53"/>
      <c r="Y22110" s="55"/>
    </row>
    <row r="22111" spans="21:25" x14ac:dyDescent="0.2">
      <c r="U22111" s="55"/>
      <c r="V22111" s="53"/>
      <c r="W22111" s="53"/>
      <c r="X22111" s="53"/>
      <c r="Y22111" s="55"/>
    </row>
    <row r="22112" spans="21:25" x14ac:dyDescent="0.2">
      <c r="U22112" s="55"/>
      <c r="V22112" s="53"/>
      <c r="W22112" s="53"/>
      <c r="X22112" s="53"/>
      <c r="Y22112" s="55"/>
    </row>
    <row r="22113" spans="21:25" x14ac:dyDescent="0.2">
      <c r="U22113" s="55"/>
      <c r="V22113" s="53"/>
      <c r="W22113" s="53"/>
      <c r="X22113" s="53"/>
      <c r="Y22113" s="55"/>
    </row>
    <row r="22114" spans="21:25" x14ac:dyDescent="0.2">
      <c r="U22114" s="55"/>
      <c r="V22114" s="53"/>
      <c r="W22114" s="53"/>
      <c r="X22114" s="53"/>
      <c r="Y22114" s="55"/>
    </row>
    <row r="22115" spans="21:25" x14ac:dyDescent="0.2">
      <c r="U22115" s="55"/>
      <c r="V22115" s="53"/>
      <c r="W22115" s="53"/>
      <c r="X22115" s="53"/>
      <c r="Y22115" s="55"/>
    </row>
    <row r="22116" spans="21:25" x14ac:dyDescent="0.2">
      <c r="U22116" s="55"/>
      <c r="V22116" s="53"/>
      <c r="W22116" s="53"/>
      <c r="X22116" s="53"/>
      <c r="Y22116" s="55"/>
    </row>
    <row r="22117" spans="21:25" x14ac:dyDescent="0.2">
      <c r="U22117" s="55"/>
      <c r="V22117" s="53"/>
      <c r="W22117" s="53"/>
      <c r="X22117" s="53"/>
      <c r="Y22117" s="55"/>
    </row>
    <row r="22118" spans="21:25" x14ac:dyDescent="0.2">
      <c r="U22118" s="55"/>
      <c r="V22118" s="53"/>
      <c r="W22118" s="53"/>
      <c r="X22118" s="53"/>
      <c r="Y22118" s="55"/>
    </row>
    <row r="22119" spans="21:25" x14ac:dyDescent="0.2">
      <c r="U22119" s="55"/>
      <c r="V22119" s="53"/>
      <c r="W22119" s="53"/>
      <c r="X22119" s="53"/>
      <c r="Y22119" s="55"/>
    </row>
    <row r="22120" spans="21:25" x14ac:dyDescent="0.2">
      <c r="U22120" s="55"/>
      <c r="V22120" s="53"/>
      <c r="W22120" s="53"/>
      <c r="X22120" s="53"/>
      <c r="Y22120" s="55"/>
    </row>
    <row r="22121" spans="21:25" x14ac:dyDescent="0.2">
      <c r="U22121" s="55"/>
      <c r="V22121" s="53"/>
      <c r="W22121" s="53"/>
      <c r="X22121" s="53"/>
      <c r="Y22121" s="55"/>
    </row>
    <row r="22122" spans="21:25" x14ac:dyDescent="0.2">
      <c r="U22122" s="55"/>
      <c r="V22122" s="53"/>
      <c r="W22122" s="53"/>
      <c r="X22122" s="53"/>
      <c r="Y22122" s="55"/>
    </row>
    <row r="22123" spans="21:25" x14ac:dyDescent="0.2">
      <c r="U22123" s="55"/>
      <c r="V22123" s="53"/>
      <c r="W22123" s="53"/>
      <c r="X22123" s="53"/>
      <c r="Y22123" s="55"/>
    </row>
    <row r="22124" spans="21:25" x14ac:dyDescent="0.2">
      <c r="U22124" s="55"/>
      <c r="V22124" s="53"/>
      <c r="W22124" s="53"/>
      <c r="X22124" s="53"/>
      <c r="Y22124" s="55"/>
    </row>
    <row r="22125" spans="21:25" x14ac:dyDescent="0.2">
      <c r="U22125" s="55"/>
      <c r="V22125" s="53"/>
      <c r="W22125" s="53"/>
      <c r="X22125" s="53"/>
      <c r="Y22125" s="55"/>
    </row>
    <row r="22126" spans="21:25" x14ac:dyDescent="0.2">
      <c r="U22126" s="55"/>
      <c r="V22126" s="53"/>
      <c r="W22126" s="53"/>
      <c r="X22126" s="53"/>
      <c r="Y22126" s="55"/>
    </row>
    <row r="22127" spans="21:25" x14ac:dyDescent="0.2">
      <c r="U22127" s="55"/>
      <c r="V22127" s="53"/>
      <c r="W22127" s="53"/>
      <c r="X22127" s="53"/>
      <c r="Y22127" s="55"/>
    </row>
    <row r="22128" spans="21:25" x14ac:dyDescent="0.2">
      <c r="U22128" s="55"/>
      <c r="V22128" s="53"/>
      <c r="W22128" s="53"/>
      <c r="X22128" s="53"/>
      <c r="Y22128" s="55"/>
    </row>
    <row r="22129" spans="21:25" x14ac:dyDescent="0.2">
      <c r="U22129" s="55"/>
      <c r="V22129" s="53"/>
      <c r="W22129" s="53"/>
      <c r="X22129" s="53"/>
      <c r="Y22129" s="55"/>
    </row>
    <row r="22130" spans="21:25" x14ac:dyDescent="0.2">
      <c r="U22130" s="55"/>
      <c r="V22130" s="53"/>
      <c r="W22130" s="53"/>
      <c r="X22130" s="53"/>
      <c r="Y22130" s="55"/>
    </row>
    <row r="22131" spans="21:25" x14ac:dyDescent="0.2">
      <c r="U22131" s="55"/>
      <c r="V22131" s="53"/>
      <c r="W22131" s="53"/>
      <c r="X22131" s="53"/>
      <c r="Y22131" s="55"/>
    </row>
    <row r="22132" spans="21:25" x14ac:dyDescent="0.2">
      <c r="U22132" s="55"/>
      <c r="V22132" s="53"/>
      <c r="W22132" s="53"/>
      <c r="X22132" s="53"/>
      <c r="Y22132" s="55"/>
    </row>
    <row r="22133" spans="21:25" x14ac:dyDescent="0.2">
      <c r="U22133" s="55"/>
      <c r="V22133" s="53"/>
      <c r="W22133" s="53"/>
      <c r="X22133" s="53"/>
      <c r="Y22133" s="55"/>
    </row>
    <row r="22134" spans="21:25" x14ac:dyDescent="0.2">
      <c r="U22134" s="55"/>
      <c r="V22134" s="53"/>
      <c r="W22134" s="53"/>
      <c r="X22134" s="53"/>
      <c r="Y22134" s="55"/>
    </row>
    <row r="22135" spans="21:25" x14ac:dyDescent="0.2">
      <c r="U22135" s="55"/>
      <c r="V22135" s="53"/>
      <c r="W22135" s="53"/>
      <c r="X22135" s="53"/>
      <c r="Y22135" s="55"/>
    </row>
    <row r="22136" spans="21:25" x14ac:dyDescent="0.2">
      <c r="U22136" s="55"/>
      <c r="V22136" s="53"/>
      <c r="W22136" s="53"/>
      <c r="X22136" s="53"/>
      <c r="Y22136" s="55"/>
    </row>
    <row r="22137" spans="21:25" x14ac:dyDescent="0.2">
      <c r="U22137" s="55"/>
      <c r="V22137" s="53"/>
      <c r="W22137" s="53"/>
      <c r="X22137" s="53"/>
      <c r="Y22137" s="55"/>
    </row>
    <row r="22138" spans="21:25" x14ac:dyDescent="0.2">
      <c r="U22138" s="55"/>
      <c r="V22138" s="53"/>
      <c r="W22138" s="53"/>
      <c r="X22138" s="53"/>
      <c r="Y22138" s="55"/>
    </row>
    <row r="22139" spans="21:25" x14ac:dyDescent="0.2">
      <c r="U22139" s="55"/>
      <c r="V22139" s="53"/>
      <c r="W22139" s="53"/>
      <c r="X22139" s="53"/>
      <c r="Y22139" s="55"/>
    </row>
    <row r="22140" spans="21:25" x14ac:dyDescent="0.2">
      <c r="U22140" s="55"/>
      <c r="V22140" s="53"/>
      <c r="W22140" s="53"/>
      <c r="X22140" s="53"/>
      <c r="Y22140" s="55"/>
    </row>
    <row r="22141" spans="21:25" x14ac:dyDescent="0.2">
      <c r="U22141" s="55"/>
      <c r="V22141" s="53"/>
      <c r="W22141" s="53"/>
      <c r="X22141" s="53"/>
      <c r="Y22141" s="55"/>
    </row>
    <row r="22142" spans="21:25" x14ac:dyDescent="0.2">
      <c r="U22142" s="55"/>
      <c r="V22142" s="53"/>
      <c r="W22142" s="53"/>
      <c r="X22142" s="53"/>
      <c r="Y22142" s="55"/>
    </row>
    <row r="22143" spans="21:25" x14ac:dyDescent="0.2">
      <c r="U22143" s="55"/>
      <c r="V22143" s="53"/>
      <c r="W22143" s="53"/>
      <c r="X22143" s="53"/>
      <c r="Y22143" s="55"/>
    </row>
    <row r="22144" spans="21:25" x14ac:dyDescent="0.2">
      <c r="U22144" s="55"/>
      <c r="V22144" s="53"/>
      <c r="W22144" s="53"/>
      <c r="X22144" s="53"/>
      <c r="Y22144" s="55"/>
    </row>
    <row r="22145" spans="21:25" x14ac:dyDescent="0.2">
      <c r="U22145" s="55"/>
      <c r="V22145" s="53"/>
      <c r="W22145" s="53"/>
      <c r="X22145" s="53"/>
      <c r="Y22145" s="55"/>
    </row>
    <row r="22146" spans="21:25" x14ac:dyDescent="0.2">
      <c r="U22146" s="55"/>
      <c r="V22146" s="53"/>
      <c r="W22146" s="53"/>
      <c r="X22146" s="53"/>
      <c r="Y22146" s="55"/>
    </row>
    <row r="22147" spans="21:25" x14ac:dyDescent="0.2">
      <c r="U22147" s="55"/>
      <c r="V22147" s="53"/>
      <c r="W22147" s="53"/>
      <c r="X22147" s="53"/>
      <c r="Y22147" s="55"/>
    </row>
    <row r="22148" spans="21:25" x14ac:dyDescent="0.2">
      <c r="U22148" s="55"/>
      <c r="V22148" s="53"/>
      <c r="W22148" s="53"/>
      <c r="X22148" s="53"/>
      <c r="Y22148" s="55"/>
    </row>
    <row r="22149" spans="21:25" x14ac:dyDescent="0.2">
      <c r="U22149" s="55"/>
      <c r="V22149" s="53"/>
      <c r="W22149" s="53"/>
      <c r="X22149" s="53"/>
      <c r="Y22149" s="55"/>
    </row>
    <row r="22150" spans="21:25" x14ac:dyDescent="0.2">
      <c r="U22150" s="55"/>
      <c r="V22150" s="53"/>
      <c r="W22150" s="53"/>
      <c r="X22150" s="53"/>
      <c r="Y22150" s="55"/>
    </row>
    <row r="22151" spans="21:25" x14ac:dyDescent="0.2">
      <c r="U22151" s="55"/>
      <c r="V22151" s="53"/>
      <c r="W22151" s="53"/>
      <c r="X22151" s="53"/>
      <c r="Y22151" s="55"/>
    </row>
    <row r="22152" spans="21:25" x14ac:dyDescent="0.2">
      <c r="U22152" s="55"/>
      <c r="V22152" s="53"/>
      <c r="W22152" s="53"/>
      <c r="X22152" s="53"/>
      <c r="Y22152" s="55"/>
    </row>
    <row r="22153" spans="21:25" x14ac:dyDescent="0.2">
      <c r="U22153" s="55"/>
      <c r="V22153" s="53"/>
      <c r="W22153" s="53"/>
      <c r="X22153" s="53"/>
      <c r="Y22153" s="55"/>
    </row>
    <row r="22154" spans="21:25" x14ac:dyDescent="0.2">
      <c r="U22154" s="55"/>
      <c r="V22154" s="53"/>
      <c r="W22154" s="53"/>
      <c r="X22154" s="53"/>
      <c r="Y22154" s="55"/>
    </row>
    <row r="22155" spans="21:25" x14ac:dyDescent="0.2">
      <c r="U22155" s="55"/>
      <c r="V22155" s="53"/>
      <c r="W22155" s="53"/>
      <c r="X22155" s="53"/>
      <c r="Y22155" s="55"/>
    </row>
    <row r="22156" spans="21:25" x14ac:dyDescent="0.2">
      <c r="U22156" s="55"/>
      <c r="V22156" s="53"/>
      <c r="W22156" s="53"/>
      <c r="X22156" s="53"/>
      <c r="Y22156" s="55"/>
    </row>
    <row r="22157" spans="21:25" x14ac:dyDescent="0.2">
      <c r="U22157" s="55"/>
      <c r="V22157" s="53"/>
      <c r="W22157" s="53"/>
      <c r="X22157" s="53"/>
      <c r="Y22157" s="55"/>
    </row>
    <row r="22158" spans="21:25" x14ac:dyDescent="0.2">
      <c r="U22158" s="55"/>
      <c r="V22158" s="53"/>
      <c r="W22158" s="53"/>
      <c r="X22158" s="53"/>
      <c r="Y22158" s="55"/>
    </row>
    <row r="22159" spans="21:25" x14ac:dyDescent="0.2">
      <c r="U22159" s="55"/>
      <c r="V22159" s="53"/>
      <c r="W22159" s="53"/>
      <c r="X22159" s="53"/>
      <c r="Y22159" s="55"/>
    </row>
    <row r="22160" spans="21:25" x14ac:dyDescent="0.2">
      <c r="U22160" s="55"/>
      <c r="V22160" s="53"/>
      <c r="W22160" s="53"/>
      <c r="X22160" s="53"/>
      <c r="Y22160" s="55"/>
    </row>
    <row r="22161" spans="21:25" x14ac:dyDescent="0.2">
      <c r="U22161" s="55"/>
      <c r="V22161" s="53"/>
      <c r="W22161" s="53"/>
      <c r="X22161" s="53"/>
      <c r="Y22161" s="55"/>
    </row>
    <row r="22162" spans="21:25" x14ac:dyDescent="0.2">
      <c r="U22162" s="55"/>
      <c r="V22162" s="53"/>
      <c r="W22162" s="53"/>
      <c r="X22162" s="53"/>
      <c r="Y22162" s="55"/>
    </row>
    <row r="22163" spans="21:25" x14ac:dyDescent="0.2">
      <c r="U22163" s="55"/>
      <c r="V22163" s="53"/>
      <c r="W22163" s="53"/>
      <c r="X22163" s="53"/>
      <c r="Y22163" s="55"/>
    </row>
    <row r="22164" spans="21:25" x14ac:dyDescent="0.2">
      <c r="U22164" s="55"/>
      <c r="V22164" s="53"/>
      <c r="W22164" s="53"/>
      <c r="X22164" s="53"/>
      <c r="Y22164" s="55"/>
    </row>
    <row r="22165" spans="21:25" x14ac:dyDescent="0.2">
      <c r="U22165" s="55"/>
      <c r="V22165" s="53"/>
      <c r="W22165" s="53"/>
      <c r="X22165" s="53"/>
      <c r="Y22165" s="55"/>
    </row>
    <row r="22166" spans="21:25" x14ac:dyDescent="0.2">
      <c r="U22166" s="55"/>
      <c r="V22166" s="53"/>
      <c r="W22166" s="53"/>
      <c r="X22166" s="53"/>
      <c r="Y22166" s="55"/>
    </row>
    <row r="22167" spans="21:25" x14ac:dyDescent="0.2">
      <c r="U22167" s="55"/>
      <c r="V22167" s="53"/>
      <c r="W22167" s="53"/>
      <c r="X22167" s="53"/>
      <c r="Y22167" s="55"/>
    </row>
    <row r="22168" spans="21:25" x14ac:dyDescent="0.2">
      <c r="U22168" s="55"/>
      <c r="V22168" s="53"/>
      <c r="W22168" s="53"/>
      <c r="X22168" s="53"/>
      <c r="Y22168" s="55"/>
    </row>
    <row r="22169" spans="21:25" x14ac:dyDescent="0.2">
      <c r="U22169" s="55"/>
      <c r="V22169" s="53"/>
      <c r="W22169" s="53"/>
      <c r="X22169" s="53"/>
      <c r="Y22169" s="55"/>
    </row>
    <row r="22170" spans="21:25" x14ac:dyDescent="0.2">
      <c r="U22170" s="55"/>
      <c r="V22170" s="53"/>
      <c r="W22170" s="53"/>
      <c r="X22170" s="53"/>
      <c r="Y22170" s="55"/>
    </row>
    <row r="22171" spans="21:25" x14ac:dyDescent="0.2">
      <c r="U22171" s="55"/>
      <c r="V22171" s="53"/>
      <c r="W22171" s="53"/>
      <c r="X22171" s="53"/>
      <c r="Y22171" s="55"/>
    </row>
    <row r="22172" spans="21:25" x14ac:dyDescent="0.2">
      <c r="U22172" s="55"/>
      <c r="V22172" s="53"/>
      <c r="W22172" s="53"/>
      <c r="X22172" s="53"/>
      <c r="Y22172" s="55"/>
    </row>
    <row r="22173" spans="21:25" x14ac:dyDescent="0.2">
      <c r="U22173" s="55"/>
      <c r="V22173" s="53"/>
      <c r="W22173" s="53"/>
      <c r="X22173" s="53"/>
      <c r="Y22173" s="55"/>
    </row>
    <row r="22174" spans="21:25" x14ac:dyDescent="0.2">
      <c r="U22174" s="55"/>
      <c r="V22174" s="53"/>
      <c r="W22174" s="53"/>
      <c r="X22174" s="53"/>
      <c r="Y22174" s="55"/>
    </row>
    <row r="22175" spans="21:25" x14ac:dyDescent="0.2">
      <c r="U22175" s="55"/>
      <c r="V22175" s="53"/>
      <c r="W22175" s="53"/>
      <c r="X22175" s="53"/>
      <c r="Y22175" s="55"/>
    </row>
    <row r="22176" spans="21:25" x14ac:dyDescent="0.2">
      <c r="U22176" s="55"/>
      <c r="V22176" s="53"/>
      <c r="W22176" s="53"/>
      <c r="X22176" s="53"/>
      <c r="Y22176" s="55"/>
    </row>
    <row r="22177" spans="21:25" x14ac:dyDescent="0.2">
      <c r="U22177" s="55"/>
      <c r="V22177" s="53"/>
      <c r="W22177" s="53"/>
      <c r="X22177" s="53"/>
      <c r="Y22177" s="55"/>
    </row>
    <row r="22178" spans="21:25" x14ac:dyDescent="0.2">
      <c r="U22178" s="55"/>
      <c r="V22178" s="53"/>
      <c r="W22178" s="53"/>
      <c r="X22178" s="53"/>
      <c r="Y22178" s="55"/>
    </row>
    <row r="22179" spans="21:25" x14ac:dyDescent="0.2">
      <c r="U22179" s="55"/>
      <c r="V22179" s="53"/>
      <c r="W22179" s="53"/>
      <c r="X22179" s="53"/>
      <c r="Y22179" s="55"/>
    </row>
    <row r="22180" spans="21:25" x14ac:dyDescent="0.2">
      <c r="U22180" s="55"/>
      <c r="V22180" s="53"/>
      <c r="W22180" s="53"/>
      <c r="X22180" s="53"/>
      <c r="Y22180" s="55"/>
    </row>
    <row r="22181" spans="21:25" x14ac:dyDescent="0.2">
      <c r="U22181" s="55"/>
      <c r="V22181" s="53"/>
      <c r="W22181" s="53"/>
      <c r="X22181" s="53"/>
      <c r="Y22181" s="55"/>
    </row>
    <row r="22182" spans="21:25" x14ac:dyDescent="0.2">
      <c r="U22182" s="55"/>
      <c r="V22182" s="53"/>
      <c r="W22182" s="53"/>
      <c r="X22182" s="53"/>
      <c r="Y22182" s="55"/>
    </row>
    <row r="22183" spans="21:25" x14ac:dyDescent="0.2">
      <c r="U22183" s="55"/>
      <c r="V22183" s="53"/>
      <c r="W22183" s="53"/>
      <c r="X22183" s="53"/>
      <c r="Y22183" s="55"/>
    </row>
    <row r="22184" spans="21:25" x14ac:dyDescent="0.2">
      <c r="U22184" s="55"/>
      <c r="V22184" s="53"/>
      <c r="W22184" s="53"/>
      <c r="X22184" s="53"/>
      <c r="Y22184" s="55"/>
    </row>
    <row r="22185" spans="21:25" x14ac:dyDescent="0.2">
      <c r="U22185" s="55"/>
      <c r="V22185" s="53"/>
      <c r="W22185" s="53"/>
      <c r="X22185" s="53"/>
      <c r="Y22185" s="55"/>
    </row>
    <row r="22186" spans="21:25" x14ac:dyDescent="0.2">
      <c r="U22186" s="55"/>
      <c r="V22186" s="53"/>
      <c r="W22186" s="53"/>
      <c r="X22186" s="53"/>
      <c r="Y22186" s="55"/>
    </row>
    <row r="22187" spans="21:25" x14ac:dyDescent="0.2">
      <c r="U22187" s="55"/>
      <c r="V22187" s="53"/>
      <c r="W22187" s="53"/>
      <c r="X22187" s="53"/>
      <c r="Y22187" s="55"/>
    </row>
    <row r="22188" spans="21:25" x14ac:dyDescent="0.2">
      <c r="U22188" s="55"/>
      <c r="V22188" s="53"/>
      <c r="W22188" s="53"/>
      <c r="X22188" s="53"/>
      <c r="Y22188" s="55"/>
    </row>
    <row r="22189" spans="21:25" x14ac:dyDescent="0.2">
      <c r="U22189" s="55"/>
      <c r="V22189" s="53"/>
      <c r="W22189" s="53"/>
      <c r="X22189" s="53"/>
      <c r="Y22189" s="55"/>
    </row>
    <row r="22190" spans="21:25" x14ac:dyDescent="0.2">
      <c r="U22190" s="55"/>
      <c r="V22190" s="53"/>
      <c r="W22190" s="53"/>
      <c r="X22190" s="53"/>
      <c r="Y22190" s="55"/>
    </row>
    <row r="22191" spans="21:25" x14ac:dyDescent="0.2">
      <c r="U22191" s="55"/>
      <c r="V22191" s="53"/>
      <c r="W22191" s="53"/>
      <c r="X22191" s="53"/>
      <c r="Y22191" s="55"/>
    </row>
    <row r="22192" spans="21:25" x14ac:dyDescent="0.2">
      <c r="U22192" s="55"/>
      <c r="V22192" s="53"/>
      <c r="W22192" s="53"/>
      <c r="X22192" s="53"/>
      <c r="Y22192" s="55"/>
    </row>
    <row r="22193" spans="21:25" x14ac:dyDescent="0.2">
      <c r="U22193" s="55"/>
      <c r="V22193" s="53"/>
      <c r="W22193" s="53"/>
      <c r="X22193" s="53"/>
      <c r="Y22193" s="55"/>
    </row>
    <row r="22194" spans="21:25" x14ac:dyDescent="0.2">
      <c r="U22194" s="55"/>
      <c r="V22194" s="53"/>
      <c r="W22194" s="53"/>
      <c r="X22194" s="53"/>
      <c r="Y22194" s="55"/>
    </row>
    <row r="22195" spans="21:25" x14ac:dyDescent="0.2">
      <c r="U22195" s="55"/>
      <c r="V22195" s="53"/>
      <c r="W22195" s="53"/>
      <c r="X22195" s="53"/>
      <c r="Y22195" s="55"/>
    </row>
    <row r="22196" spans="21:25" x14ac:dyDescent="0.2">
      <c r="U22196" s="55"/>
      <c r="V22196" s="53"/>
      <c r="W22196" s="53"/>
      <c r="X22196" s="53"/>
      <c r="Y22196" s="55"/>
    </row>
    <row r="22197" spans="21:25" x14ac:dyDescent="0.2">
      <c r="U22197" s="55"/>
      <c r="V22197" s="53"/>
      <c r="W22197" s="53"/>
      <c r="X22197" s="53"/>
      <c r="Y22197" s="55"/>
    </row>
    <row r="22198" spans="21:25" x14ac:dyDescent="0.2">
      <c r="U22198" s="55"/>
      <c r="V22198" s="53"/>
      <c r="W22198" s="53"/>
      <c r="X22198" s="53"/>
      <c r="Y22198" s="55"/>
    </row>
    <row r="22199" spans="21:25" x14ac:dyDescent="0.2">
      <c r="U22199" s="55"/>
      <c r="V22199" s="53"/>
      <c r="W22199" s="53"/>
      <c r="X22199" s="53"/>
      <c r="Y22199" s="55"/>
    </row>
    <row r="22200" spans="21:25" x14ac:dyDescent="0.2">
      <c r="U22200" s="55"/>
      <c r="V22200" s="53"/>
      <c r="W22200" s="53"/>
      <c r="X22200" s="53"/>
      <c r="Y22200" s="55"/>
    </row>
    <row r="22201" spans="21:25" x14ac:dyDescent="0.2">
      <c r="U22201" s="55"/>
      <c r="V22201" s="53"/>
      <c r="W22201" s="53"/>
      <c r="X22201" s="53"/>
      <c r="Y22201" s="55"/>
    </row>
    <row r="22202" spans="21:25" x14ac:dyDescent="0.2">
      <c r="U22202" s="55"/>
      <c r="V22202" s="53"/>
      <c r="W22202" s="53"/>
      <c r="X22202" s="53"/>
      <c r="Y22202" s="55"/>
    </row>
    <row r="22203" spans="21:25" x14ac:dyDescent="0.2">
      <c r="U22203" s="55"/>
      <c r="V22203" s="53"/>
      <c r="W22203" s="53"/>
      <c r="X22203" s="53"/>
      <c r="Y22203" s="55"/>
    </row>
    <row r="22204" spans="21:25" x14ac:dyDescent="0.2">
      <c r="U22204" s="55"/>
      <c r="V22204" s="53"/>
      <c r="W22204" s="53"/>
      <c r="X22204" s="53"/>
      <c r="Y22204" s="55"/>
    </row>
    <row r="22205" spans="21:25" x14ac:dyDescent="0.2">
      <c r="U22205" s="55"/>
      <c r="V22205" s="53"/>
      <c r="W22205" s="53"/>
      <c r="X22205" s="53"/>
      <c r="Y22205" s="55"/>
    </row>
    <row r="22206" spans="21:25" x14ac:dyDescent="0.2">
      <c r="U22206" s="55"/>
      <c r="V22206" s="53"/>
      <c r="W22206" s="53"/>
      <c r="X22206" s="53"/>
      <c r="Y22206" s="55"/>
    </row>
    <row r="22207" spans="21:25" x14ac:dyDescent="0.2">
      <c r="U22207" s="55"/>
      <c r="V22207" s="53"/>
      <c r="W22207" s="53"/>
      <c r="X22207" s="53"/>
      <c r="Y22207" s="55"/>
    </row>
    <row r="22208" spans="21:25" x14ac:dyDescent="0.2">
      <c r="U22208" s="55"/>
      <c r="V22208" s="53"/>
      <c r="W22208" s="53"/>
      <c r="X22208" s="53"/>
      <c r="Y22208" s="55"/>
    </row>
    <row r="22209" spans="21:25" x14ac:dyDescent="0.2">
      <c r="U22209" s="55"/>
      <c r="V22209" s="53"/>
      <c r="W22209" s="53"/>
      <c r="X22209" s="53"/>
      <c r="Y22209" s="55"/>
    </row>
    <row r="22210" spans="21:25" x14ac:dyDescent="0.2">
      <c r="U22210" s="55"/>
      <c r="V22210" s="53"/>
      <c r="W22210" s="53"/>
      <c r="X22210" s="53"/>
      <c r="Y22210" s="55"/>
    </row>
    <row r="22211" spans="21:25" x14ac:dyDescent="0.2">
      <c r="U22211" s="55"/>
      <c r="V22211" s="53"/>
      <c r="W22211" s="53"/>
      <c r="X22211" s="53"/>
      <c r="Y22211" s="55"/>
    </row>
    <row r="22212" spans="21:25" x14ac:dyDescent="0.2">
      <c r="U22212" s="55"/>
      <c r="V22212" s="53"/>
      <c r="W22212" s="53"/>
      <c r="X22212" s="53"/>
      <c r="Y22212" s="55"/>
    </row>
    <row r="22213" spans="21:25" x14ac:dyDescent="0.2">
      <c r="U22213" s="55"/>
      <c r="V22213" s="53"/>
      <c r="W22213" s="53"/>
      <c r="X22213" s="53"/>
      <c r="Y22213" s="55"/>
    </row>
    <row r="22214" spans="21:25" x14ac:dyDescent="0.2">
      <c r="U22214" s="55"/>
      <c r="V22214" s="53"/>
      <c r="W22214" s="53"/>
      <c r="X22214" s="53"/>
      <c r="Y22214" s="55"/>
    </row>
    <row r="22215" spans="21:25" x14ac:dyDescent="0.2">
      <c r="U22215" s="55"/>
      <c r="V22215" s="53"/>
      <c r="W22215" s="53"/>
      <c r="X22215" s="53"/>
      <c r="Y22215" s="55"/>
    </row>
    <row r="22216" spans="21:25" x14ac:dyDescent="0.2">
      <c r="U22216" s="55"/>
      <c r="V22216" s="53"/>
      <c r="W22216" s="53"/>
      <c r="X22216" s="53"/>
      <c r="Y22216" s="55"/>
    </row>
    <row r="22217" spans="21:25" x14ac:dyDescent="0.2">
      <c r="U22217" s="55"/>
      <c r="V22217" s="53"/>
      <c r="W22217" s="53"/>
      <c r="X22217" s="53"/>
      <c r="Y22217" s="55"/>
    </row>
    <row r="22218" spans="21:25" x14ac:dyDescent="0.2">
      <c r="U22218" s="55"/>
      <c r="V22218" s="53"/>
      <c r="W22218" s="53"/>
      <c r="X22218" s="53"/>
      <c r="Y22218" s="55"/>
    </row>
    <row r="22219" spans="21:25" x14ac:dyDescent="0.2">
      <c r="U22219" s="55"/>
      <c r="V22219" s="53"/>
      <c r="W22219" s="53"/>
      <c r="X22219" s="53"/>
      <c r="Y22219" s="55"/>
    </row>
    <row r="22220" spans="21:25" x14ac:dyDescent="0.2">
      <c r="U22220" s="55"/>
      <c r="V22220" s="53"/>
      <c r="W22220" s="53"/>
      <c r="X22220" s="53"/>
      <c r="Y22220" s="55"/>
    </row>
    <row r="22221" spans="21:25" x14ac:dyDescent="0.2">
      <c r="U22221" s="55"/>
      <c r="V22221" s="53"/>
      <c r="W22221" s="53"/>
      <c r="X22221" s="53"/>
      <c r="Y22221" s="55"/>
    </row>
    <row r="22222" spans="21:25" x14ac:dyDescent="0.2">
      <c r="U22222" s="55"/>
      <c r="V22222" s="53"/>
      <c r="W22222" s="53"/>
      <c r="X22222" s="53"/>
      <c r="Y22222" s="55"/>
    </row>
    <row r="22223" spans="21:25" x14ac:dyDescent="0.2">
      <c r="U22223" s="55"/>
      <c r="V22223" s="53"/>
      <c r="W22223" s="53"/>
      <c r="X22223" s="53"/>
      <c r="Y22223" s="55"/>
    </row>
    <row r="22224" spans="21:25" x14ac:dyDescent="0.2">
      <c r="U22224" s="55"/>
      <c r="V22224" s="53"/>
      <c r="W22224" s="53"/>
      <c r="X22224" s="53"/>
      <c r="Y22224" s="55"/>
    </row>
    <row r="22225" spans="21:25" x14ac:dyDescent="0.2">
      <c r="U22225" s="55"/>
      <c r="V22225" s="53"/>
      <c r="W22225" s="53"/>
      <c r="X22225" s="53"/>
      <c r="Y22225" s="55"/>
    </row>
    <row r="22226" spans="21:25" x14ac:dyDescent="0.2">
      <c r="U22226" s="55"/>
      <c r="V22226" s="53"/>
      <c r="W22226" s="53"/>
      <c r="X22226" s="53"/>
      <c r="Y22226" s="55"/>
    </row>
    <row r="22227" spans="21:25" x14ac:dyDescent="0.2">
      <c r="U22227" s="55"/>
      <c r="V22227" s="53"/>
      <c r="W22227" s="53"/>
      <c r="X22227" s="53"/>
      <c r="Y22227" s="55"/>
    </row>
    <row r="22228" spans="21:25" x14ac:dyDescent="0.2">
      <c r="U22228" s="55"/>
      <c r="V22228" s="53"/>
      <c r="W22228" s="53"/>
      <c r="X22228" s="53"/>
      <c r="Y22228" s="55"/>
    </row>
    <row r="22229" spans="21:25" x14ac:dyDescent="0.2">
      <c r="U22229" s="55"/>
      <c r="V22229" s="53"/>
      <c r="W22229" s="53"/>
      <c r="X22229" s="53"/>
      <c r="Y22229" s="55"/>
    </row>
    <row r="22230" spans="21:25" x14ac:dyDescent="0.2">
      <c r="U22230" s="55"/>
      <c r="V22230" s="53"/>
      <c r="W22230" s="53"/>
      <c r="X22230" s="53"/>
      <c r="Y22230" s="55"/>
    </row>
    <row r="22231" spans="21:25" x14ac:dyDescent="0.2">
      <c r="U22231" s="55"/>
      <c r="V22231" s="53"/>
      <c r="W22231" s="53"/>
      <c r="X22231" s="53"/>
      <c r="Y22231" s="55"/>
    </row>
    <row r="22232" spans="21:25" x14ac:dyDescent="0.2">
      <c r="U22232" s="55"/>
      <c r="V22232" s="53"/>
      <c r="W22232" s="53"/>
      <c r="X22232" s="53"/>
      <c r="Y22232" s="55"/>
    </row>
    <row r="22233" spans="21:25" x14ac:dyDescent="0.2">
      <c r="U22233" s="55"/>
      <c r="V22233" s="53"/>
      <c r="W22233" s="53"/>
      <c r="X22233" s="53"/>
      <c r="Y22233" s="55"/>
    </row>
    <row r="22234" spans="21:25" x14ac:dyDescent="0.2">
      <c r="U22234" s="55"/>
      <c r="V22234" s="53"/>
      <c r="W22234" s="53"/>
      <c r="X22234" s="53"/>
      <c r="Y22234" s="55"/>
    </row>
    <row r="22235" spans="21:25" x14ac:dyDescent="0.2">
      <c r="U22235" s="55"/>
      <c r="V22235" s="53"/>
      <c r="W22235" s="53"/>
      <c r="X22235" s="53"/>
      <c r="Y22235" s="55"/>
    </row>
    <row r="22236" spans="21:25" x14ac:dyDescent="0.2">
      <c r="U22236" s="55"/>
      <c r="V22236" s="53"/>
      <c r="W22236" s="53"/>
      <c r="X22236" s="53"/>
      <c r="Y22236" s="55"/>
    </row>
    <row r="22237" spans="21:25" x14ac:dyDescent="0.2">
      <c r="U22237" s="55"/>
      <c r="V22237" s="53"/>
      <c r="W22237" s="53"/>
      <c r="X22237" s="53"/>
      <c r="Y22237" s="55"/>
    </row>
    <row r="22238" spans="21:25" x14ac:dyDescent="0.2">
      <c r="U22238" s="55"/>
      <c r="V22238" s="53"/>
      <c r="W22238" s="53"/>
      <c r="X22238" s="53"/>
      <c r="Y22238" s="55"/>
    </row>
    <row r="22239" spans="21:25" x14ac:dyDescent="0.2">
      <c r="U22239" s="55"/>
      <c r="V22239" s="53"/>
      <c r="W22239" s="53"/>
      <c r="X22239" s="53"/>
      <c r="Y22239" s="55"/>
    </row>
    <row r="22240" spans="21:25" x14ac:dyDescent="0.2">
      <c r="U22240" s="55"/>
      <c r="V22240" s="53"/>
      <c r="W22240" s="53"/>
      <c r="X22240" s="53"/>
      <c r="Y22240" s="55"/>
    </row>
    <row r="22241" spans="21:25" x14ac:dyDescent="0.2">
      <c r="U22241" s="55"/>
      <c r="V22241" s="53"/>
      <c r="W22241" s="53"/>
      <c r="X22241" s="53"/>
      <c r="Y22241" s="55"/>
    </row>
    <row r="22242" spans="21:25" x14ac:dyDescent="0.2">
      <c r="U22242" s="55"/>
      <c r="V22242" s="53"/>
      <c r="W22242" s="53"/>
      <c r="X22242" s="53"/>
      <c r="Y22242" s="55"/>
    </row>
    <row r="22243" spans="21:25" x14ac:dyDescent="0.2">
      <c r="U22243" s="55"/>
      <c r="V22243" s="53"/>
      <c r="W22243" s="53"/>
      <c r="X22243" s="53"/>
      <c r="Y22243" s="55"/>
    </row>
    <row r="22244" spans="21:25" x14ac:dyDescent="0.2">
      <c r="U22244" s="55"/>
      <c r="V22244" s="53"/>
      <c r="W22244" s="53"/>
      <c r="X22244" s="53"/>
      <c r="Y22244" s="55"/>
    </row>
    <row r="22245" spans="21:25" x14ac:dyDescent="0.2">
      <c r="U22245" s="55"/>
      <c r="V22245" s="53"/>
      <c r="W22245" s="53"/>
      <c r="X22245" s="53"/>
      <c r="Y22245" s="55"/>
    </row>
    <row r="22246" spans="21:25" x14ac:dyDescent="0.2">
      <c r="U22246" s="55"/>
      <c r="V22246" s="53"/>
      <c r="W22246" s="53"/>
      <c r="X22246" s="53"/>
      <c r="Y22246" s="55"/>
    </row>
    <row r="22247" spans="21:25" x14ac:dyDescent="0.2">
      <c r="U22247" s="55"/>
      <c r="V22247" s="53"/>
      <c r="W22247" s="53"/>
      <c r="X22247" s="53"/>
      <c r="Y22247" s="55"/>
    </row>
    <row r="22248" spans="21:25" x14ac:dyDescent="0.2">
      <c r="U22248" s="55"/>
      <c r="V22248" s="53"/>
      <c r="W22248" s="53"/>
      <c r="X22248" s="53"/>
      <c r="Y22248" s="55"/>
    </row>
    <row r="22249" spans="21:25" x14ac:dyDescent="0.2">
      <c r="U22249" s="55"/>
      <c r="V22249" s="53"/>
      <c r="W22249" s="53"/>
      <c r="X22249" s="53"/>
      <c r="Y22249" s="55"/>
    </row>
    <row r="22250" spans="21:25" x14ac:dyDescent="0.2">
      <c r="U22250" s="55"/>
      <c r="V22250" s="53"/>
      <c r="W22250" s="53"/>
      <c r="X22250" s="53"/>
      <c r="Y22250" s="55"/>
    </row>
    <row r="22251" spans="21:25" x14ac:dyDescent="0.2">
      <c r="U22251" s="55"/>
      <c r="V22251" s="53"/>
      <c r="W22251" s="53"/>
      <c r="X22251" s="53"/>
      <c r="Y22251" s="55"/>
    </row>
    <row r="22252" spans="21:25" x14ac:dyDescent="0.2">
      <c r="U22252" s="55"/>
      <c r="V22252" s="53"/>
      <c r="W22252" s="53"/>
      <c r="X22252" s="53"/>
      <c r="Y22252" s="55"/>
    </row>
    <row r="22253" spans="21:25" x14ac:dyDescent="0.2">
      <c r="U22253" s="55"/>
      <c r="V22253" s="53"/>
      <c r="W22253" s="53"/>
      <c r="X22253" s="53"/>
      <c r="Y22253" s="55"/>
    </row>
    <row r="22254" spans="21:25" x14ac:dyDescent="0.2">
      <c r="U22254" s="55"/>
      <c r="V22254" s="53"/>
      <c r="W22254" s="53"/>
      <c r="X22254" s="53"/>
      <c r="Y22254" s="55"/>
    </row>
    <row r="22255" spans="21:25" x14ac:dyDescent="0.2">
      <c r="U22255" s="55"/>
      <c r="V22255" s="53"/>
      <c r="W22255" s="53"/>
      <c r="X22255" s="53"/>
      <c r="Y22255" s="55"/>
    </row>
    <row r="22256" spans="21:25" x14ac:dyDescent="0.2">
      <c r="U22256" s="55"/>
      <c r="V22256" s="53"/>
      <c r="W22256" s="53"/>
      <c r="X22256" s="53"/>
      <c r="Y22256" s="55"/>
    </row>
    <row r="22257" spans="21:25" x14ac:dyDescent="0.2">
      <c r="U22257" s="55"/>
      <c r="V22257" s="53"/>
      <c r="W22257" s="53"/>
      <c r="X22257" s="53"/>
      <c r="Y22257" s="55"/>
    </row>
    <row r="22258" spans="21:25" x14ac:dyDescent="0.2">
      <c r="U22258" s="55"/>
      <c r="V22258" s="53"/>
      <c r="W22258" s="53"/>
      <c r="X22258" s="53"/>
      <c r="Y22258" s="55"/>
    </row>
    <row r="22259" spans="21:25" x14ac:dyDescent="0.2">
      <c r="U22259" s="55"/>
      <c r="V22259" s="53"/>
      <c r="W22259" s="53"/>
      <c r="X22259" s="53"/>
      <c r="Y22259" s="55"/>
    </row>
    <row r="22260" spans="21:25" x14ac:dyDescent="0.2">
      <c r="U22260" s="55"/>
      <c r="V22260" s="53"/>
      <c r="W22260" s="53"/>
      <c r="X22260" s="53"/>
      <c r="Y22260" s="55"/>
    </row>
    <row r="22261" spans="21:25" x14ac:dyDescent="0.2">
      <c r="U22261" s="55"/>
      <c r="V22261" s="53"/>
      <c r="W22261" s="53"/>
      <c r="X22261" s="53"/>
      <c r="Y22261" s="55"/>
    </row>
    <row r="22262" spans="21:25" x14ac:dyDescent="0.2">
      <c r="U22262" s="55"/>
      <c r="V22262" s="53"/>
      <c r="W22262" s="53"/>
      <c r="X22262" s="53"/>
      <c r="Y22262" s="55"/>
    </row>
    <row r="22263" spans="21:25" x14ac:dyDescent="0.2">
      <c r="U22263" s="55"/>
      <c r="V22263" s="53"/>
      <c r="W22263" s="53"/>
      <c r="X22263" s="53"/>
      <c r="Y22263" s="55"/>
    </row>
    <row r="22264" spans="21:25" x14ac:dyDescent="0.2">
      <c r="U22264" s="55"/>
      <c r="V22264" s="53"/>
      <c r="W22264" s="53"/>
      <c r="X22264" s="53"/>
      <c r="Y22264" s="55"/>
    </row>
    <row r="22265" spans="21:25" x14ac:dyDescent="0.2">
      <c r="U22265" s="55"/>
      <c r="V22265" s="53"/>
      <c r="W22265" s="53"/>
      <c r="X22265" s="53"/>
      <c r="Y22265" s="55"/>
    </row>
    <row r="22266" spans="21:25" x14ac:dyDescent="0.2">
      <c r="U22266" s="55"/>
      <c r="V22266" s="53"/>
      <c r="W22266" s="53"/>
      <c r="X22266" s="53"/>
      <c r="Y22266" s="55"/>
    </row>
    <row r="22267" spans="21:25" x14ac:dyDescent="0.2">
      <c r="U22267" s="55"/>
      <c r="V22267" s="53"/>
      <c r="W22267" s="53"/>
      <c r="X22267" s="53"/>
      <c r="Y22267" s="55"/>
    </row>
    <row r="22268" spans="21:25" x14ac:dyDescent="0.2">
      <c r="U22268" s="55"/>
      <c r="V22268" s="53"/>
      <c r="W22268" s="53"/>
      <c r="X22268" s="53"/>
      <c r="Y22268" s="55"/>
    </row>
    <row r="22269" spans="21:25" x14ac:dyDescent="0.2">
      <c r="U22269" s="55"/>
      <c r="V22269" s="53"/>
      <c r="W22269" s="53"/>
      <c r="X22269" s="53"/>
      <c r="Y22269" s="55"/>
    </row>
    <row r="22270" spans="21:25" x14ac:dyDescent="0.2">
      <c r="U22270" s="55"/>
      <c r="V22270" s="53"/>
      <c r="W22270" s="53"/>
      <c r="X22270" s="53"/>
      <c r="Y22270" s="55"/>
    </row>
    <row r="22271" spans="21:25" x14ac:dyDescent="0.2">
      <c r="U22271" s="55"/>
      <c r="V22271" s="53"/>
      <c r="W22271" s="53"/>
      <c r="X22271" s="53"/>
      <c r="Y22271" s="55"/>
    </row>
    <row r="22272" spans="21:25" x14ac:dyDescent="0.2">
      <c r="U22272" s="55"/>
      <c r="V22272" s="53"/>
      <c r="W22272" s="53"/>
      <c r="X22272" s="53"/>
      <c r="Y22272" s="55"/>
    </row>
    <row r="22273" spans="21:25" x14ac:dyDescent="0.2">
      <c r="U22273" s="55"/>
      <c r="V22273" s="53"/>
      <c r="W22273" s="53"/>
      <c r="X22273" s="53"/>
      <c r="Y22273" s="55"/>
    </row>
    <row r="22274" spans="21:25" x14ac:dyDescent="0.2">
      <c r="U22274" s="55"/>
      <c r="V22274" s="53"/>
      <c r="W22274" s="53"/>
      <c r="X22274" s="53"/>
      <c r="Y22274" s="55"/>
    </row>
    <row r="22275" spans="21:25" x14ac:dyDescent="0.2">
      <c r="U22275" s="55"/>
      <c r="V22275" s="53"/>
      <c r="W22275" s="53"/>
      <c r="X22275" s="53"/>
      <c r="Y22275" s="55"/>
    </row>
    <row r="22276" spans="21:25" x14ac:dyDescent="0.2">
      <c r="U22276" s="55"/>
      <c r="V22276" s="53"/>
      <c r="W22276" s="53"/>
      <c r="X22276" s="53"/>
      <c r="Y22276" s="55"/>
    </row>
    <row r="22277" spans="21:25" x14ac:dyDescent="0.2">
      <c r="U22277" s="55"/>
      <c r="V22277" s="53"/>
      <c r="W22277" s="53"/>
      <c r="X22277" s="53"/>
      <c r="Y22277" s="55"/>
    </row>
    <row r="22278" spans="21:25" x14ac:dyDescent="0.2">
      <c r="U22278" s="55"/>
      <c r="V22278" s="53"/>
      <c r="W22278" s="53"/>
      <c r="X22278" s="53"/>
      <c r="Y22278" s="55"/>
    </row>
    <row r="22279" spans="21:25" x14ac:dyDescent="0.2">
      <c r="U22279" s="55"/>
      <c r="V22279" s="53"/>
      <c r="W22279" s="53"/>
      <c r="X22279" s="53"/>
      <c r="Y22279" s="55"/>
    </row>
    <row r="22280" spans="21:25" x14ac:dyDescent="0.2">
      <c r="U22280" s="55"/>
      <c r="V22280" s="53"/>
      <c r="W22280" s="53"/>
      <c r="X22280" s="53"/>
      <c r="Y22280" s="55"/>
    </row>
    <row r="22281" spans="21:25" x14ac:dyDescent="0.2">
      <c r="U22281" s="55"/>
      <c r="V22281" s="53"/>
      <c r="W22281" s="53"/>
      <c r="X22281" s="53"/>
      <c r="Y22281" s="55"/>
    </row>
    <row r="22282" spans="21:25" x14ac:dyDescent="0.2">
      <c r="U22282" s="55"/>
      <c r="V22282" s="53"/>
      <c r="W22282" s="53"/>
      <c r="X22282" s="53"/>
      <c r="Y22282" s="55"/>
    </row>
    <row r="22283" spans="21:25" x14ac:dyDescent="0.2">
      <c r="U22283" s="55"/>
      <c r="V22283" s="53"/>
      <c r="W22283" s="53"/>
      <c r="X22283" s="53"/>
      <c r="Y22283" s="55"/>
    </row>
    <row r="22284" spans="21:25" x14ac:dyDescent="0.2">
      <c r="U22284" s="55"/>
      <c r="V22284" s="53"/>
      <c r="W22284" s="53"/>
      <c r="X22284" s="53"/>
      <c r="Y22284" s="55"/>
    </row>
    <row r="22285" spans="21:25" x14ac:dyDescent="0.2">
      <c r="U22285" s="55"/>
      <c r="V22285" s="53"/>
      <c r="W22285" s="53"/>
      <c r="X22285" s="53"/>
      <c r="Y22285" s="55"/>
    </row>
    <row r="22286" spans="21:25" x14ac:dyDescent="0.2">
      <c r="U22286" s="55"/>
      <c r="V22286" s="53"/>
      <c r="W22286" s="53"/>
      <c r="X22286" s="53"/>
      <c r="Y22286" s="55"/>
    </row>
    <row r="22287" spans="21:25" x14ac:dyDescent="0.2">
      <c r="U22287" s="55"/>
      <c r="V22287" s="53"/>
      <c r="W22287" s="53"/>
      <c r="X22287" s="53"/>
      <c r="Y22287" s="55"/>
    </row>
    <row r="22288" spans="21:25" x14ac:dyDescent="0.2">
      <c r="U22288" s="55"/>
      <c r="V22288" s="53"/>
      <c r="W22288" s="53"/>
      <c r="X22288" s="53"/>
      <c r="Y22288" s="55"/>
    </row>
    <row r="22289" spans="21:25" x14ac:dyDescent="0.2">
      <c r="U22289" s="55"/>
      <c r="V22289" s="53"/>
      <c r="W22289" s="53"/>
      <c r="X22289" s="53"/>
      <c r="Y22289" s="55"/>
    </row>
    <row r="22290" spans="21:25" x14ac:dyDescent="0.2">
      <c r="U22290" s="55"/>
      <c r="V22290" s="53"/>
      <c r="W22290" s="53"/>
      <c r="X22290" s="53"/>
      <c r="Y22290" s="55"/>
    </row>
    <row r="22291" spans="21:25" x14ac:dyDescent="0.2">
      <c r="U22291" s="55"/>
      <c r="V22291" s="53"/>
      <c r="W22291" s="53"/>
      <c r="X22291" s="53"/>
      <c r="Y22291" s="55"/>
    </row>
    <row r="22292" spans="21:25" x14ac:dyDescent="0.2">
      <c r="U22292" s="55"/>
      <c r="V22292" s="53"/>
      <c r="W22292" s="53"/>
      <c r="X22292" s="53"/>
      <c r="Y22292" s="55"/>
    </row>
    <row r="22293" spans="21:25" x14ac:dyDescent="0.2">
      <c r="U22293" s="55"/>
      <c r="V22293" s="53"/>
      <c r="W22293" s="53"/>
      <c r="X22293" s="53"/>
      <c r="Y22293" s="55"/>
    </row>
    <row r="22294" spans="21:25" x14ac:dyDescent="0.2">
      <c r="U22294" s="55"/>
      <c r="V22294" s="53"/>
      <c r="W22294" s="53"/>
      <c r="X22294" s="53"/>
      <c r="Y22294" s="55"/>
    </row>
    <row r="22295" spans="21:25" x14ac:dyDescent="0.2">
      <c r="U22295" s="55"/>
      <c r="V22295" s="53"/>
      <c r="W22295" s="53"/>
      <c r="X22295" s="53"/>
      <c r="Y22295" s="55"/>
    </row>
    <row r="22296" spans="21:25" x14ac:dyDescent="0.2">
      <c r="U22296" s="55"/>
      <c r="V22296" s="53"/>
      <c r="W22296" s="53"/>
      <c r="X22296" s="53"/>
      <c r="Y22296" s="55"/>
    </row>
    <row r="22297" spans="21:25" x14ac:dyDescent="0.2">
      <c r="U22297" s="55"/>
      <c r="V22297" s="53"/>
      <c r="W22297" s="53"/>
      <c r="X22297" s="53"/>
      <c r="Y22297" s="55"/>
    </row>
    <row r="22298" spans="21:25" x14ac:dyDescent="0.2">
      <c r="U22298" s="55"/>
      <c r="V22298" s="53"/>
      <c r="W22298" s="53"/>
      <c r="X22298" s="53"/>
      <c r="Y22298" s="55"/>
    </row>
    <row r="22299" spans="21:25" x14ac:dyDescent="0.2">
      <c r="U22299" s="55"/>
      <c r="V22299" s="53"/>
      <c r="W22299" s="53"/>
      <c r="X22299" s="53"/>
      <c r="Y22299" s="55"/>
    </row>
    <row r="22300" spans="21:25" x14ac:dyDescent="0.2">
      <c r="U22300" s="55"/>
      <c r="V22300" s="53"/>
      <c r="W22300" s="53"/>
      <c r="X22300" s="53"/>
      <c r="Y22300" s="55"/>
    </row>
    <row r="22301" spans="21:25" x14ac:dyDescent="0.2">
      <c r="U22301" s="55"/>
      <c r="V22301" s="53"/>
      <c r="W22301" s="53"/>
      <c r="X22301" s="53"/>
      <c r="Y22301" s="55"/>
    </row>
    <row r="22302" spans="21:25" x14ac:dyDescent="0.2">
      <c r="U22302" s="55"/>
      <c r="V22302" s="53"/>
      <c r="W22302" s="53"/>
      <c r="X22302" s="53"/>
      <c r="Y22302" s="55"/>
    </row>
    <row r="22303" spans="21:25" x14ac:dyDescent="0.2">
      <c r="U22303" s="55"/>
      <c r="V22303" s="53"/>
      <c r="W22303" s="53"/>
      <c r="X22303" s="53"/>
      <c r="Y22303" s="55"/>
    </row>
    <row r="22304" spans="21:25" x14ac:dyDescent="0.2">
      <c r="U22304" s="55"/>
      <c r="V22304" s="53"/>
      <c r="W22304" s="53"/>
      <c r="X22304" s="53"/>
      <c r="Y22304" s="55"/>
    </row>
    <row r="22305" spans="21:25" x14ac:dyDescent="0.2">
      <c r="U22305" s="55"/>
      <c r="V22305" s="53"/>
      <c r="W22305" s="53"/>
      <c r="X22305" s="53"/>
      <c r="Y22305" s="55"/>
    </row>
    <row r="22306" spans="21:25" x14ac:dyDescent="0.2">
      <c r="U22306" s="55"/>
      <c r="V22306" s="53"/>
      <c r="W22306" s="53"/>
      <c r="X22306" s="53"/>
      <c r="Y22306" s="55"/>
    </row>
    <row r="22307" spans="21:25" x14ac:dyDescent="0.2">
      <c r="U22307" s="55"/>
      <c r="V22307" s="53"/>
      <c r="W22307" s="53"/>
      <c r="X22307" s="53"/>
      <c r="Y22307" s="55"/>
    </row>
    <row r="22308" spans="21:25" x14ac:dyDescent="0.2">
      <c r="U22308" s="55"/>
      <c r="V22308" s="53"/>
      <c r="W22308" s="53"/>
      <c r="X22308" s="53"/>
      <c r="Y22308" s="55"/>
    </row>
    <row r="22309" spans="21:25" x14ac:dyDescent="0.2">
      <c r="U22309" s="55"/>
      <c r="V22309" s="53"/>
      <c r="W22309" s="53"/>
      <c r="X22309" s="53"/>
      <c r="Y22309" s="55"/>
    </row>
    <row r="22310" spans="21:25" x14ac:dyDescent="0.2">
      <c r="U22310" s="55"/>
      <c r="V22310" s="53"/>
      <c r="W22310" s="53"/>
      <c r="X22310" s="53"/>
      <c r="Y22310" s="55"/>
    </row>
    <row r="22311" spans="21:25" x14ac:dyDescent="0.2">
      <c r="U22311" s="55"/>
      <c r="V22311" s="53"/>
      <c r="W22311" s="53"/>
      <c r="X22311" s="53"/>
      <c r="Y22311" s="55"/>
    </row>
    <row r="22312" spans="21:25" x14ac:dyDescent="0.2">
      <c r="U22312" s="55"/>
      <c r="V22312" s="53"/>
      <c r="W22312" s="53"/>
      <c r="X22312" s="53"/>
      <c r="Y22312" s="55"/>
    </row>
    <row r="22313" spans="21:25" x14ac:dyDescent="0.2">
      <c r="U22313" s="55"/>
      <c r="V22313" s="53"/>
      <c r="W22313" s="53"/>
      <c r="X22313" s="53"/>
      <c r="Y22313" s="55"/>
    </row>
    <row r="22314" spans="21:25" x14ac:dyDescent="0.2">
      <c r="U22314" s="55"/>
      <c r="V22314" s="53"/>
      <c r="W22314" s="53"/>
      <c r="X22314" s="53"/>
      <c r="Y22314" s="55"/>
    </row>
    <row r="22315" spans="21:25" x14ac:dyDescent="0.2">
      <c r="U22315" s="55"/>
      <c r="V22315" s="53"/>
      <c r="W22315" s="53"/>
      <c r="X22315" s="53"/>
      <c r="Y22315" s="55"/>
    </row>
    <row r="22316" spans="21:25" x14ac:dyDescent="0.2">
      <c r="U22316" s="55"/>
      <c r="V22316" s="53"/>
      <c r="W22316" s="53"/>
      <c r="X22316" s="53"/>
      <c r="Y22316" s="55"/>
    </row>
    <row r="22317" spans="21:25" x14ac:dyDescent="0.2">
      <c r="U22317" s="55"/>
      <c r="V22317" s="53"/>
      <c r="W22317" s="53"/>
      <c r="X22317" s="53"/>
      <c r="Y22317" s="55"/>
    </row>
    <row r="22318" spans="21:25" x14ac:dyDescent="0.2">
      <c r="U22318" s="55"/>
      <c r="V22318" s="53"/>
      <c r="W22318" s="53"/>
      <c r="X22318" s="53"/>
      <c r="Y22318" s="55"/>
    </row>
    <row r="22319" spans="21:25" x14ac:dyDescent="0.2">
      <c r="U22319" s="55"/>
      <c r="V22319" s="53"/>
      <c r="W22319" s="53"/>
      <c r="X22319" s="53"/>
      <c r="Y22319" s="55"/>
    </row>
    <row r="22320" spans="21:25" x14ac:dyDescent="0.2">
      <c r="U22320" s="55"/>
      <c r="V22320" s="53"/>
      <c r="W22320" s="53"/>
      <c r="X22320" s="53"/>
      <c r="Y22320" s="55"/>
    </row>
    <row r="22321" spans="21:25" x14ac:dyDescent="0.2">
      <c r="U22321" s="55"/>
      <c r="V22321" s="53"/>
      <c r="W22321" s="53"/>
      <c r="X22321" s="53"/>
      <c r="Y22321" s="55"/>
    </row>
    <row r="22322" spans="21:25" x14ac:dyDescent="0.2">
      <c r="U22322" s="55"/>
      <c r="V22322" s="53"/>
      <c r="W22322" s="53"/>
      <c r="X22322" s="53"/>
      <c r="Y22322" s="55"/>
    </row>
    <row r="22323" spans="21:25" x14ac:dyDescent="0.2">
      <c r="U22323" s="55"/>
      <c r="V22323" s="53"/>
      <c r="W22323" s="53"/>
      <c r="X22323" s="53"/>
      <c r="Y22323" s="55"/>
    </row>
    <row r="22324" spans="21:25" x14ac:dyDescent="0.2">
      <c r="U22324" s="55"/>
      <c r="V22324" s="53"/>
      <c r="W22324" s="53"/>
      <c r="X22324" s="53"/>
      <c r="Y22324" s="55"/>
    </row>
    <row r="22325" spans="21:25" x14ac:dyDescent="0.2">
      <c r="U22325" s="55"/>
      <c r="V22325" s="53"/>
      <c r="W22325" s="53"/>
      <c r="X22325" s="53"/>
      <c r="Y22325" s="55"/>
    </row>
    <row r="22326" spans="21:25" x14ac:dyDescent="0.2">
      <c r="U22326" s="55"/>
      <c r="V22326" s="53"/>
      <c r="W22326" s="53"/>
      <c r="X22326" s="53"/>
      <c r="Y22326" s="55"/>
    </row>
    <row r="22327" spans="21:25" x14ac:dyDescent="0.2">
      <c r="U22327" s="55"/>
      <c r="V22327" s="53"/>
      <c r="W22327" s="53"/>
      <c r="X22327" s="53"/>
      <c r="Y22327" s="55"/>
    </row>
    <row r="22328" spans="21:25" x14ac:dyDescent="0.2">
      <c r="U22328" s="55"/>
      <c r="V22328" s="53"/>
      <c r="W22328" s="53"/>
      <c r="X22328" s="53"/>
      <c r="Y22328" s="55"/>
    </row>
    <row r="22329" spans="21:25" x14ac:dyDescent="0.2">
      <c r="U22329" s="55"/>
      <c r="V22329" s="53"/>
      <c r="W22329" s="53"/>
      <c r="X22329" s="53"/>
      <c r="Y22329" s="55"/>
    </row>
    <row r="22330" spans="21:25" x14ac:dyDescent="0.2">
      <c r="U22330" s="55"/>
      <c r="V22330" s="53"/>
      <c r="W22330" s="53"/>
      <c r="X22330" s="53"/>
      <c r="Y22330" s="55"/>
    </row>
    <row r="22331" spans="21:25" x14ac:dyDescent="0.2">
      <c r="U22331" s="55"/>
      <c r="V22331" s="53"/>
      <c r="W22331" s="53"/>
      <c r="X22331" s="53"/>
      <c r="Y22331" s="55"/>
    </row>
    <row r="22332" spans="21:25" x14ac:dyDescent="0.2">
      <c r="U22332" s="55"/>
      <c r="V22332" s="53"/>
      <c r="W22332" s="53"/>
      <c r="X22332" s="53"/>
      <c r="Y22332" s="55"/>
    </row>
    <row r="22333" spans="21:25" x14ac:dyDescent="0.2">
      <c r="U22333" s="55"/>
      <c r="V22333" s="53"/>
      <c r="W22333" s="53"/>
      <c r="X22333" s="53"/>
      <c r="Y22333" s="55"/>
    </row>
    <row r="22334" spans="21:25" x14ac:dyDescent="0.2">
      <c r="U22334" s="55"/>
      <c r="V22334" s="53"/>
      <c r="W22334" s="53"/>
      <c r="X22334" s="53"/>
      <c r="Y22334" s="55"/>
    </row>
    <row r="22335" spans="21:25" x14ac:dyDescent="0.2">
      <c r="U22335" s="55"/>
      <c r="V22335" s="53"/>
      <c r="W22335" s="53"/>
      <c r="X22335" s="53"/>
      <c r="Y22335" s="55"/>
    </row>
    <row r="22336" spans="21:25" x14ac:dyDescent="0.2">
      <c r="U22336" s="55"/>
      <c r="V22336" s="53"/>
      <c r="W22336" s="53"/>
      <c r="X22336" s="53"/>
      <c r="Y22336" s="55"/>
    </row>
    <row r="22337" spans="21:25" x14ac:dyDescent="0.2">
      <c r="U22337" s="55"/>
      <c r="V22337" s="53"/>
      <c r="W22337" s="53"/>
      <c r="X22337" s="53"/>
      <c r="Y22337" s="55"/>
    </row>
    <row r="22338" spans="21:25" x14ac:dyDescent="0.2">
      <c r="U22338" s="55"/>
      <c r="V22338" s="53"/>
      <c r="W22338" s="53"/>
      <c r="X22338" s="53"/>
      <c r="Y22338" s="55"/>
    </row>
    <row r="22339" spans="21:25" x14ac:dyDescent="0.2">
      <c r="U22339" s="55"/>
      <c r="V22339" s="53"/>
      <c r="W22339" s="53"/>
      <c r="X22339" s="53"/>
      <c r="Y22339" s="55"/>
    </row>
    <row r="22340" spans="21:25" x14ac:dyDescent="0.2">
      <c r="U22340" s="55"/>
      <c r="V22340" s="53"/>
      <c r="W22340" s="53"/>
      <c r="X22340" s="53"/>
      <c r="Y22340" s="55"/>
    </row>
    <row r="22341" spans="21:25" x14ac:dyDescent="0.2">
      <c r="U22341" s="55"/>
      <c r="V22341" s="53"/>
      <c r="W22341" s="53"/>
      <c r="X22341" s="53"/>
      <c r="Y22341" s="55"/>
    </row>
    <row r="22342" spans="21:25" x14ac:dyDescent="0.2">
      <c r="U22342" s="55"/>
      <c r="V22342" s="53"/>
      <c r="W22342" s="53"/>
      <c r="X22342" s="53"/>
      <c r="Y22342" s="55"/>
    </row>
    <row r="22343" spans="21:25" x14ac:dyDescent="0.2">
      <c r="U22343" s="55"/>
      <c r="V22343" s="53"/>
      <c r="W22343" s="53"/>
      <c r="X22343" s="53"/>
      <c r="Y22343" s="55"/>
    </row>
    <row r="22344" spans="21:25" x14ac:dyDescent="0.2">
      <c r="U22344" s="55"/>
      <c r="V22344" s="53"/>
      <c r="W22344" s="53"/>
      <c r="X22344" s="53"/>
      <c r="Y22344" s="55"/>
    </row>
    <row r="22345" spans="21:25" x14ac:dyDescent="0.2">
      <c r="U22345" s="55"/>
      <c r="V22345" s="53"/>
      <c r="W22345" s="53"/>
      <c r="X22345" s="53"/>
      <c r="Y22345" s="55"/>
    </row>
    <row r="22346" spans="21:25" x14ac:dyDescent="0.2">
      <c r="U22346" s="55"/>
      <c r="V22346" s="53"/>
      <c r="W22346" s="53"/>
      <c r="X22346" s="53"/>
      <c r="Y22346" s="55"/>
    </row>
    <row r="22347" spans="21:25" x14ac:dyDescent="0.2">
      <c r="U22347" s="55"/>
      <c r="V22347" s="53"/>
      <c r="W22347" s="53"/>
      <c r="X22347" s="53"/>
      <c r="Y22347" s="55"/>
    </row>
    <row r="22348" spans="21:25" x14ac:dyDescent="0.2">
      <c r="U22348" s="55"/>
      <c r="V22348" s="53"/>
      <c r="W22348" s="53"/>
      <c r="X22348" s="53"/>
      <c r="Y22348" s="55"/>
    </row>
    <row r="22349" spans="21:25" x14ac:dyDescent="0.2">
      <c r="U22349" s="55"/>
      <c r="V22349" s="53"/>
      <c r="W22349" s="53"/>
      <c r="X22349" s="53"/>
      <c r="Y22349" s="55"/>
    </row>
    <row r="22350" spans="21:25" x14ac:dyDescent="0.2">
      <c r="U22350" s="55"/>
      <c r="V22350" s="53"/>
      <c r="W22350" s="53"/>
      <c r="X22350" s="53"/>
      <c r="Y22350" s="55"/>
    </row>
    <row r="22351" spans="21:25" x14ac:dyDescent="0.2">
      <c r="U22351" s="55"/>
      <c r="V22351" s="53"/>
      <c r="W22351" s="53"/>
      <c r="X22351" s="53"/>
      <c r="Y22351" s="55"/>
    </row>
    <row r="22352" spans="21:25" x14ac:dyDescent="0.2">
      <c r="U22352" s="55"/>
      <c r="V22352" s="53"/>
      <c r="W22352" s="53"/>
      <c r="X22352" s="53"/>
      <c r="Y22352" s="55"/>
    </row>
    <row r="22353" spans="21:25" x14ac:dyDescent="0.2">
      <c r="U22353" s="55"/>
      <c r="V22353" s="53"/>
      <c r="W22353" s="53"/>
      <c r="X22353" s="53"/>
      <c r="Y22353" s="55"/>
    </row>
    <row r="22354" spans="21:25" x14ac:dyDescent="0.2">
      <c r="U22354" s="55"/>
      <c r="V22354" s="53"/>
      <c r="W22354" s="53"/>
      <c r="X22354" s="53"/>
      <c r="Y22354" s="55"/>
    </row>
    <row r="22355" spans="21:25" x14ac:dyDescent="0.2">
      <c r="U22355" s="55"/>
      <c r="V22355" s="53"/>
      <c r="W22355" s="53"/>
      <c r="X22355" s="53"/>
      <c r="Y22355" s="55"/>
    </row>
    <row r="22356" spans="21:25" x14ac:dyDescent="0.2">
      <c r="U22356" s="55"/>
      <c r="V22356" s="53"/>
      <c r="W22356" s="53"/>
      <c r="X22356" s="53"/>
      <c r="Y22356" s="55"/>
    </row>
    <row r="22357" spans="21:25" x14ac:dyDescent="0.2">
      <c r="U22357" s="55"/>
      <c r="V22357" s="53"/>
      <c r="W22357" s="53"/>
      <c r="X22357" s="53"/>
      <c r="Y22357" s="55"/>
    </row>
    <row r="22358" spans="21:25" x14ac:dyDescent="0.2">
      <c r="U22358" s="55"/>
      <c r="V22358" s="53"/>
      <c r="W22358" s="53"/>
      <c r="X22358" s="53"/>
      <c r="Y22358" s="55"/>
    </row>
    <row r="22359" spans="21:25" x14ac:dyDescent="0.2">
      <c r="U22359" s="55"/>
      <c r="V22359" s="53"/>
      <c r="W22359" s="53"/>
      <c r="X22359" s="53"/>
      <c r="Y22359" s="55"/>
    </row>
    <row r="22360" spans="21:25" x14ac:dyDescent="0.2">
      <c r="U22360" s="55"/>
      <c r="V22360" s="53"/>
      <c r="W22360" s="53"/>
      <c r="X22360" s="53"/>
      <c r="Y22360" s="55"/>
    </row>
    <row r="22361" spans="21:25" x14ac:dyDescent="0.2">
      <c r="U22361" s="55"/>
      <c r="V22361" s="53"/>
      <c r="W22361" s="53"/>
      <c r="X22361" s="53"/>
      <c r="Y22361" s="55"/>
    </row>
    <row r="22362" spans="21:25" x14ac:dyDescent="0.2">
      <c r="U22362" s="55"/>
      <c r="V22362" s="53"/>
      <c r="W22362" s="53"/>
      <c r="X22362" s="53"/>
      <c r="Y22362" s="55"/>
    </row>
    <row r="22363" spans="21:25" x14ac:dyDescent="0.2">
      <c r="U22363" s="55"/>
      <c r="V22363" s="53"/>
      <c r="W22363" s="53"/>
      <c r="X22363" s="53"/>
      <c r="Y22363" s="55"/>
    </row>
    <row r="22364" spans="21:25" x14ac:dyDescent="0.2">
      <c r="U22364" s="55"/>
      <c r="V22364" s="53"/>
      <c r="W22364" s="53"/>
      <c r="X22364" s="53"/>
      <c r="Y22364" s="55"/>
    </row>
    <row r="22365" spans="21:25" x14ac:dyDescent="0.2">
      <c r="U22365" s="55"/>
      <c r="V22365" s="53"/>
      <c r="W22365" s="53"/>
      <c r="X22365" s="53"/>
      <c r="Y22365" s="55"/>
    </row>
    <row r="22366" spans="21:25" x14ac:dyDescent="0.2">
      <c r="U22366" s="55"/>
      <c r="V22366" s="53"/>
      <c r="W22366" s="53"/>
      <c r="X22366" s="53"/>
      <c r="Y22366" s="55"/>
    </row>
    <row r="22367" spans="21:25" x14ac:dyDescent="0.2">
      <c r="U22367" s="55"/>
      <c r="V22367" s="53"/>
      <c r="W22367" s="53"/>
      <c r="X22367" s="53"/>
      <c r="Y22367" s="55"/>
    </row>
    <row r="22368" spans="21:25" x14ac:dyDescent="0.2">
      <c r="U22368" s="55"/>
      <c r="V22368" s="53"/>
      <c r="W22368" s="53"/>
      <c r="X22368" s="53"/>
      <c r="Y22368" s="55"/>
    </row>
    <row r="22369" spans="21:25" x14ac:dyDescent="0.2">
      <c r="U22369" s="55"/>
      <c r="V22369" s="53"/>
      <c r="W22369" s="53"/>
      <c r="X22369" s="53"/>
      <c r="Y22369" s="55"/>
    </row>
    <row r="22370" spans="21:25" x14ac:dyDescent="0.2">
      <c r="U22370" s="55"/>
      <c r="V22370" s="53"/>
      <c r="W22370" s="53"/>
      <c r="X22370" s="53"/>
      <c r="Y22370" s="55"/>
    </row>
    <row r="22371" spans="21:25" x14ac:dyDescent="0.2">
      <c r="U22371" s="55"/>
      <c r="V22371" s="53"/>
      <c r="W22371" s="53"/>
      <c r="X22371" s="53"/>
      <c r="Y22371" s="55"/>
    </row>
    <row r="22372" spans="21:25" x14ac:dyDescent="0.2">
      <c r="U22372" s="55"/>
      <c r="V22372" s="53"/>
      <c r="W22372" s="53"/>
      <c r="X22372" s="53"/>
      <c r="Y22372" s="55"/>
    </row>
    <row r="22373" spans="21:25" x14ac:dyDescent="0.2">
      <c r="U22373" s="55"/>
      <c r="V22373" s="53"/>
      <c r="W22373" s="53"/>
      <c r="X22373" s="53"/>
      <c r="Y22373" s="55"/>
    </row>
    <row r="22374" spans="21:25" x14ac:dyDescent="0.2">
      <c r="U22374" s="55"/>
      <c r="V22374" s="53"/>
      <c r="W22374" s="53"/>
      <c r="X22374" s="53"/>
      <c r="Y22374" s="55"/>
    </row>
    <row r="22375" spans="21:25" x14ac:dyDescent="0.2">
      <c r="U22375" s="55"/>
      <c r="V22375" s="53"/>
      <c r="W22375" s="53"/>
      <c r="X22375" s="53"/>
      <c r="Y22375" s="55"/>
    </row>
    <row r="22376" spans="21:25" x14ac:dyDescent="0.2">
      <c r="U22376" s="55"/>
      <c r="V22376" s="53"/>
      <c r="W22376" s="53"/>
      <c r="X22376" s="53"/>
      <c r="Y22376" s="55"/>
    </row>
    <row r="22377" spans="21:25" x14ac:dyDescent="0.2">
      <c r="U22377" s="55"/>
      <c r="V22377" s="53"/>
      <c r="W22377" s="53"/>
      <c r="X22377" s="53"/>
      <c r="Y22377" s="55"/>
    </row>
    <row r="22378" spans="21:25" x14ac:dyDescent="0.2">
      <c r="U22378" s="55"/>
      <c r="V22378" s="53"/>
      <c r="W22378" s="53"/>
      <c r="X22378" s="53"/>
      <c r="Y22378" s="55"/>
    </row>
    <row r="22379" spans="21:25" x14ac:dyDescent="0.2">
      <c r="U22379" s="55"/>
      <c r="V22379" s="53"/>
      <c r="W22379" s="53"/>
      <c r="X22379" s="53"/>
      <c r="Y22379" s="55"/>
    </row>
    <row r="22380" spans="21:25" x14ac:dyDescent="0.2">
      <c r="U22380" s="55"/>
      <c r="V22380" s="53"/>
      <c r="W22380" s="53"/>
      <c r="X22380" s="53"/>
      <c r="Y22380" s="55"/>
    </row>
    <row r="22381" spans="21:25" x14ac:dyDescent="0.2">
      <c r="U22381" s="55"/>
      <c r="V22381" s="53"/>
      <c r="W22381" s="53"/>
      <c r="X22381" s="53"/>
      <c r="Y22381" s="55"/>
    </row>
    <row r="22382" spans="21:25" x14ac:dyDescent="0.2">
      <c r="U22382" s="55"/>
      <c r="V22382" s="53"/>
      <c r="W22382" s="53"/>
      <c r="X22382" s="53"/>
      <c r="Y22382" s="55"/>
    </row>
    <row r="22383" spans="21:25" x14ac:dyDescent="0.2">
      <c r="U22383" s="55"/>
      <c r="V22383" s="53"/>
      <c r="W22383" s="53"/>
      <c r="X22383" s="53"/>
      <c r="Y22383" s="55"/>
    </row>
    <row r="22384" spans="21:25" x14ac:dyDescent="0.2">
      <c r="U22384" s="55"/>
      <c r="V22384" s="53"/>
      <c r="W22384" s="53"/>
      <c r="X22384" s="53"/>
      <c r="Y22384" s="55"/>
    </row>
    <row r="22385" spans="21:25" x14ac:dyDescent="0.2">
      <c r="U22385" s="55"/>
      <c r="V22385" s="53"/>
      <c r="W22385" s="53"/>
      <c r="X22385" s="53"/>
      <c r="Y22385" s="55"/>
    </row>
    <row r="22386" spans="21:25" x14ac:dyDescent="0.2">
      <c r="U22386" s="55"/>
      <c r="V22386" s="53"/>
      <c r="W22386" s="53"/>
      <c r="X22386" s="53"/>
      <c r="Y22386" s="55"/>
    </row>
    <row r="22387" spans="21:25" x14ac:dyDescent="0.2">
      <c r="U22387" s="55"/>
      <c r="V22387" s="53"/>
      <c r="W22387" s="53"/>
      <c r="X22387" s="53"/>
      <c r="Y22387" s="55"/>
    </row>
    <row r="22388" spans="21:25" x14ac:dyDescent="0.2">
      <c r="U22388" s="55"/>
      <c r="V22388" s="53"/>
      <c r="W22388" s="53"/>
      <c r="X22388" s="53"/>
      <c r="Y22388" s="55"/>
    </row>
    <row r="22389" spans="21:25" x14ac:dyDescent="0.2">
      <c r="U22389" s="55"/>
      <c r="V22389" s="53"/>
      <c r="W22389" s="53"/>
      <c r="X22389" s="53"/>
      <c r="Y22389" s="55"/>
    </row>
    <row r="22390" spans="21:25" x14ac:dyDescent="0.2">
      <c r="U22390" s="55"/>
      <c r="V22390" s="53"/>
      <c r="W22390" s="53"/>
      <c r="X22390" s="53"/>
      <c r="Y22390" s="55"/>
    </row>
    <row r="22391" spans="21:25" x14ac:dyDescent="0.2">
      <c r="U22391" s="55"/>
      <c r="V22391" s="53"/>
      <c r="W22391" s="53"/>
      <c r="X22391" s="53"/>
      <c r="Y22391" s="55"/>
    </row>
    <row r="22392" spans="21:25" x14ac:dyDescent="0.2">
      <c r="U22392" s="55"/>
      <c r="V22392" s="53"/>
      <c r="W22392" s="53"/>
      <c r="X22392" s="53"/>
      <c r="Y22392" s="55"/>
    </row>
    <row r="22393" spans="21:25" x14ac:dyDescent="0.2">
      <c r="U22393" s="55"/>
      <c r="V22393" s="53"/>
      <c r="W22393" s="53"/>
      <c r="X22393" s="53"/>
      <c r="Y22393" s="55"/>
    </row>
    <row r="22394" spans="21:25" x14ac:dyDescent="0.2">
      <c r="U22394" s="55"/>
      <c r="V22394" s="53"/>
      <c r="W22394" s="53"/>
      <c r="X22394" s="53"/>
      <c r="Y22394" s="55"/>
    </row>
    <row r="22395" spans="21:25" x14ac:dyDescent="0.2">
      <c r="U22395" s="55"/>
      <c r="V22395" s="53"/>
      <c r="W22395" s="53"/>
      <c r="X22395" s="53"/>
      <c r="Y22395" s="55"/>
    </row>
    <row r="22396" spans="21:25" x14ac:dyDescent="0.2">
      <c r="U22396" s="55"/>
      <c r="V22396" s="53"/>
      <c r="W22396" s="53"/>
      <c r="X22396" s="53"/>
      <c r="Y22396" s="55"/>
    </row>
    <row r="22397" spans="21:25" x14ac:dyDescent="0.2">
      <c r="U22397" s="55"/>
      <c r="V22397" s="53"/>
      <c r="W22397" s="53"/>
      <c r="X22397" s="53"/>
      <c r="Y22397" s="55"/>
    </row>
    <row r="22398" spans="21:25" x14ac:dyDescent="0.2">
      <c r="U22398" s="55"/>
      <c r="V22398" s="53"/>
      <c r="W22398" s="53"/>
      <c r="X22398" s="53"/>
      <c r="Y22398" s="55"/>
    </row>
    <row r="22399" spans="21:25" x14ac:dyDescent="0.2">
      <c r="U22399" s="55"/>
      <c r="V22399" s="53"/>
      <c r="W22399" s="53"/>
      <c r="X22399" s="53"/>
      <c r="Y22399" s="55"/>
    </row>
    <row r="22400" spans="21:25" x14ac:dyDescent="0.2">
      <c r="U22400" s="55"/>
      <c r="V22400" s="53"/>
      <c r="W22400" s="53"/>
      <c r="X22400" s="53"/>
      <c r="Y22400" s="55"/>
    </row>
    <row r="22401" spans="21:25" x14ac:dyDescent="0.2">
      <c r="U22401" s="55"/>
      <c r="V22401" s="53"/>
      <c r="W22401" s="53"/>
      <c r="X22401" s="53"/>
      <c r="Y22401" s="55"/>
    </row>
    <row r="22402" spans="21:25" x14ac:dyDescent="0.2">
      <c r="U22402" s="55"/>
      <c r="V22402" s="53"/>
      <c r="W22402" s="53"/>
      <c r="X22402" s="53"/>
      <c r="Y22402" s="55"/>
    </row>
    <row r="22403" spans="21:25" x14ac:dyDescent="0.2">
      <c r="U22403" s="55"/>
      <c r="V22403" s="53"/>
      <c r="W22403" s="53"/>
      <c r="X22403" s="53"/>
      <c r="Y22403" s="55"/>
    </row>
    <row r="22404" spans="21:25" x14ac:dyDescent="0.2">
      <c r="U22404" s="55"/>
      <c r="V22404" s="53"/>
      <c r="W22404" s="53"/>
      <c r="X22404" s="53"/>
      <c r="Y22404" s="55"/>
    </row>
    <row r="22405" spans="21:25" x14ac:dyDescent="0.2">
      <c r="U22405" s="55"/>
      <c r="V22405" s="53"/>
      <c r="W22405" s="53"/>
      <c r="X22405" s="53"/>
      <c r="Y22405" s="55"/>
    </row>
    <row r="22406" spans="21:25" x14ac:dyDescent="0.2">
      <c r="U22406" s="55"/>
      <c r="V22406" s="53"/>
      <c r="W22406" s="53"/>
      <c r="X22406" s="53"/>
      <c r="Y22406" s="55"/>
    </row>
    <row r="22407" spans="21:25" x14ac:dyDescent="0.2">
      <c r="U22407" s="55"/>
      <c r="V22407" s="53"/>
      <c r="W22407" s="53"/>
      <c r="X22407" s="53"/>
      <c r="Y22407" s="55"/>
    </row>
    <row r="22408" spans="21:25" x14ac:dyDescent="0.2">
      <c r="U22408" s="55"/>
      <c r="V22408" s="53"/>
      <c r="W22408" s="53"/>
      <c r="X22408" s="53"/>
      <c r="Y22408" s="55"/>
    </row>
    <row r="22409" spans="21:25" x14ac:dyDescent="0.2">
      <c r="U22409" s="55"/>
      <c r="V22409" s="53"/>
      <c r="W22409" s="53"/>
      <c r="X22409" s="53"/>
      <c r="Y22409" s="55"/>
    </row>
    <row r="22410" spans="21:25" x14ac:dyDescent="0.2">
      <c r="U22410" s="55"/>
      <c r="V22410" s="53"/>
      <c r="W22410" s="53"/>
      <c r="X22410" s="53"/>
      <c r="Y22410" s="55"/>
    </row>
    <row r="22411" spans="21:25" x14ac:dyDescent="0.2">
      <c r="U22411" s="55"/>
      <c r="V22411" s="53"/>
      <c r="W22411" s="53"/>
      <c r="X22411" s="53"/>
      <c r="Y22411" s="55"/>
    </row>
    <row r="22412" spans="21:25" x14ac:dyDescent="0.2">
      <c r="U22412" s="55"/>
      <c r="V22412" s="53"/>
      <c r="W22412" s="53"/>
      <c r="X22412" s="53"/>
      <c r="Y22412" s="55"/>
    </row>
    <row r="22413" spans="21:25" x14ac:dyDescent="0.2">
      <c r="U22413" s="55"/>
      <c r="V22413" s="53"/>
      <c r="W22413" s="53"/>
      <c r="X22413" s="53"/>
      <c r="Y22413" s="55"/>
    </row>
    <row r="22414" spans="21:25" x14ac:dyDescent="0.2">
      <c r="U22414" s="55"/>
      <c r="V22414" s="53"/>
      <c r="W22414" s="53"/>
      <c r="X22414" s="53"/>
      <c r="Y22414" s="55"/>
    </row>
    <row r="22415" spans="21:25" x14ac:dyDescent="0.2">
      <c r="U22415" s="55"/>
      <c r="V22415" s="53"/>
      <c r="W22415" s="53"/>
      <c r="X22415" s="53"/>
      <c r="Y22415" s="55"/>
    </row>
    <row r="22416" spans="21:25" x14ac:dyDescent="0.2">
      <c r="U22416" s="55"/>
      <c r="V22416" s="53"/>
      <c r="W22416" s="53"/>
      <c r="X22416" s="53"/>
      <c r="Y22416" s="55"/>
    </row>
    <row r="22417" spans="21:25" x14ac:dyDescent="0.2">
      <c r="U22417" s="55"/>
      <c r="V22417" s="53"/>
      <c r="W22417" s="53"/>
      <c r="X22417" s="53"/>
      <c r="Y22417" s="55"/>
    </row>
    <row r="22418" spans="21:25" x14ac:dyDescent="0.2">
      <c r="U22418" s="55"/>
      <c r="V22418" s="53"/>
      <c r="W22418" s="53"/>
      <c r="X22418" s="53"/>
      <c r="Y22418" s="55"/>
    </row>
    <row r="22419" spans="21:25" x14ac:dyDescent="0.2">
      <c r="U22419" s="55"/>
      <c r="V22419" s="53"/>
      <c r="W22419" s="53"/>
      <c r="X22419" s="53"/>
      <c r="Y22419" s="55"/>
    </row>
    <row r="22420" spans="21:25" x14ac:dyDescent="0.2">
      <c r="U22420" s="55"/>
      <c r="V22420" s="53"/>
      <c r="W22420" s="53"/>
      <c r="X22420" s="53"/>
      <c r="Y22420" s="55"/>
    </row>
    <row r="22421" spans="21:25" x14ac:dyDescent="0.2">
      <c r="U22421" s="55"/>
      <c r="V22421" s="53"/>
      <c r="W22421" s="53"/>
      <c r="X22421" s="53"/>
      <c r="Y22421" s="55"/>
    </row>
    <row r="22422" spans="21:25" x14ac:dyDescent="0.2">
      <c r="U22422" s="55"/>
      <c r="V22422" s="53"/>
      <c r="W22422" s="53"/>
      <c r="X22422" s="53"/>
      <c r="Y22422" s="55"/>
    </row>
    <row r="22423" spans="21:25" x14ac:dyDescent="0.2">
      <c r="U22423" s="55"/>
      <c r="V22423" s="53"/>
      <c r="W22423" s="53"/>
      <c r="X22423" s="53"/>
      <c r="Y22423" s="55"/>
    </row>
    <row r="22424" spans="21:25" x14ac:dyDescent="0.2">
      <c r="U22424" s="55"/>
      <c r="V22424" s="53"/>
      <c r="W22424" s="53"/>
      <c r="X22424" s="53"/>
      <c r="Y22424" s="55"/>
    </row>
    <row r="22425" spans="21:25" x14ac:dyDescent="0.2">
      <c r="U22425" s="55"/>
      <c r="V22425" s="53"/>
      <c r="W22425" s="53"/>
      <c r="X22425" s="53"/>
      <c r="Y22425" s="55"/>
    </row>
    <row r="22426" spans="21:25" x14ac:dyDescent="0.2">
      <c r="U22426" s="55"/>
      <c r="V22426" s="53"/>
      <c r="W22426" s="53"/>
      <c r="X22426" s="53"/>
      <c r="Y22426" s="55"/>
    </row>
    <row r="22427" spans="21:25" x14ac:dyDescent="0.2">
      <c r="U22427" s="55"/>
      <c r="V22427" s="53"/>
      <c r="W22427" s="53"/>
      <c r="X22427" s="53"/>
      <c r="Y22427" s="55"/>
    </row>
    <row r="22428" spans="21:25" x14ac:dyDescent="0.2">
      <c r="U22428" s="55"/>
      <c r="V22428" s="53"/>
      <c r="W22428" s="53"/>
      <c r="X22428" s="53"/>
      <c r="Y22428" s="55"/>
    </row>
    <row r="22429" spans="21:25" x14ac:dyDescent="0.2">
      <c r="U22429" s="55"/>
      <c r="V22429" s="53"/>
      <c r="W22429" s="53"/>
      <c r="X22429" s="53"/>
      <c r="Y22429" s="55"/>
    </row>
    <row r="22430" spans="21:25" x14ac:dyDescent="0.2">
      <c r="U22430" s="55"/>
      <c r="V22430" s="53"/>
      <c r="W22430" s="53"/>
      <c r="X22430" s="53"/>
      <c r="Y22430" s="55"/>
    </row>
    <row r="22431" spans="21:25" x14ac:dyDescent="0.2">
      <c r="U22431" s="55"/>
      <c r="V22431" s="53"/>
      <c r="W22431" s="53"/>
      <c r="X22431" s="53"/>
      <c r="Y22431" s="55"/>
    </row>
    <row r="22432" spans="21:25" x14ac:dyDescent="0.2">
      <c r="U22432" s="55"/>
      <c r="V22432" s="53"/>
      <c r="W22432" s="53"/>
      <c r="X22432" s="53"/>
      <c r="Y22432" s="55"/>
    </row>
    <row r="22433" spans="21:25" x14ac:dyDescent="0.2">
      <c r="U22433" s="55"/>
      <c r="V22433" s="53"/>
      <c r="W22433" s="53"/>
      <c r="X22433" s="53"/>
      <c r="Y22433" s="55"/>
    </row>
    <row r="22434" spans="21:25" x14ac:dyDescent="0.2">
      <c r="U22434" s="55"/>
      <c r="V22434" s="53"/>
      <c r="W22434" s="53"/>
      <c r="X22434" s="53"/>
      <c r="Y22434" s="55"/>
    </row>
    <row r="22435" spans="21:25" x14ac:dyDescent="0.2">
      <c r="U22435" s="55"/>
      <c r="V22435" s="53"/>
      <c r="W22435" s="53"/>
      <c r="X22435" s="53"/>
      <c r="Y22435" s="55"/>
    </row>
    <row r="22436" spans="21:25" x14ac:dyDescent="0.2">
      <c r="U22436" s="55"/>
      <c r="V22436" s="53"/>
      <c r="W22436" s="53"/>
      <c r="X22436" s="53"/>
      <c r="Y22436" s="55"/>
    </row>
    <row r="22437" spans="21:25" x14ac:dyDescent="0.2">
      <c r="U22437" s="55"/>
      <c r="V22437" s="53"/>
      <c r="W22437" s="53"/>
      <c r="X22437" s="53"/>
      <c r="Y22437" s="55"/>
    </row>
    <row r="22438" spans="21:25" x14ac:dyDescent="0.2">
      <c r="U22438" s="55"/>
      <c r="V22438" s="53"/>
      <c r="W22438" s="53"/>
      <c r="X22438" s="53"/>
      <c r="Y22438" s="55"/>
    </row>
    <row r="22439" spans="21:25" x14ac:dyDescent="0.2">
      <c r="U22439" s="55"/>
      <c r="V22439" s="53"/>
      <c r="W22439" s="53"/>
      <c r="X22439" s="53"/>
      <c r="Y22439" s="55"/>
    </row>
    <row r="22440" spans="21:25" x14ac:dyDescent="0.2">
      <c r="U22440" s="55"/>
      <c r="V22440" s="53"/>
      <c r="W22440" s="53"/>
      <c r="X22440" s="53"/>
      <c r="Y22440" s="55"/>
    </row>
    <row r="22441" spans="21:25" x14ac:dyDescent="0.2">
      <c r="U22441" s="55"/>
      <c r="V22441" s="53"/>
      <c r="W22441" s="53"/>
      <c r="X22441" s="53"/>
      <c r="Y22441" s="55"/>
    </row>
    <row r="22442" spans="21:25" x14ac:dyDescent="0.2">
      <c r="U22442" s="55"/>
      <c r="V22442" s="53"/>
      <c r="W22442" s="53"/>
      <c r="X22442" s="53"/>
      <c r="Y22442" s="55"/>
    </row>
    <row r="22443" spans="21:25" x14ac:dyDescent="0.2">
      <c r="U22443" s="55"/>
      <c r="V22443" s="53"/>
      <c r="W22443" s="53"/>
      <c r="X22443" s="53"/>
      <c r="Y22443" s="55"/>
    </row>
    <row r="22444" spans="21:25" x14ac:dyDescent="0.2">
      <c r="U22444" s="55"/>
      <c r="V22444" s="53"/>
      <c r="W22444" s="53"/>
      <c r="X22444" s="53"/>
      <c r="Y22444" s="55"/>
    </row>
    <row r="22445" spans="21:25" x14ac:dyDescent="0.2">
      <c r="U22445" s="55"/>
      <c r="V22445" s="53"/>
      <c r="W22445" s="53"/>
      <c r="X22445" s="53"/>
      <c r="Y22445" s="55"/>
    </row>
    <row r="22446" spans="21:25" x14ac:dyDescent="0.2">
      <c r="U22446" s="55"/>
      <c r="V22446" s="53"/>
      <c r="W22446" s="53"/>
      <c r="X22446" s="53"/>
      <c r="Y22446" s="55"/>
    </row>
    <row r="22447" spans="21:25" x14ac:dyDescent="0.2">
      <c r="U22447" s="55"/>
      <c r="V22447" s="53"/>
      <c r="W22447" s="53"/>
      <c r="X22447" s="53"/>
      <c r="Y22447" s="55"/>
    </row>
    <row r="22448" spans="21:25" x14ac:dyDescent="0.2">
      <c r="U22448" s="55"/>
      <c r="V22448" s="53"/>
      <c r="W22448" s="53"/>
      <c r="X22448" s="53"/>
      <c r="Y22448" s="55"/>
    </row>
    <row r="22449" spans="21:25" x14ac:dyDescent="0.2">
      <c r="U22449" s="55"/>
      <c r="V22449" s="53"/>
      <c r="W22449" s="53"/>
      <c r="X22449" s="53"/>
      <c r="Y22449" s="55"/>
    </row>
    <row r="22450" spans="21:25" x14ac:dyDescent="0.2">
      <c r="U22450" s="55"/>
      <c r="V22450" s="53"/>
      <c r="W22450" s="53"/>
      <c r="X22450" s="53"/>
      <c r="Y22450" s="55"/>
    </row>
    <row r="22451" spans="21:25" x14ac:dyDescent="0.2">
      <c r="U22451" s="55"/>
      <c r="V22451" s="53"/>
      <c r="W22451" s="53"/>
      <c r="X22451" s="53"/>
      <c r="Y22451" s="55"/>
    </row>
    <row r="22452" spans="21:25" x14ac:dyDescent="0.2">
      <c r="U22452" s="55"/>
      <c r="V22452" s="53"/>
      <c r="W22452" s="53"/>
      <c r="X22452" s="53"/>
      <c r="Y22452" s="55"/>
    </row>
    <row r="22453" spans="21:25" x14ac:dyDescent="0.2">
      <c r="U22453" s="55"/>
      <c r="V22453" s="53"/>
      <c r="W22453" s="53"/>
      <c r="X22453" s="53"/>
      <c r="Y22453" s="55"/>
    </row>
    <row r="22454" spans="21:25" x14ac:dyDescent="0.2">
      <c r="U22454" s="55"/>
      <c r="V22454" s="53"/>
      <c r="W22454" s="53"/>
      <c r="X22454" s="53"/>
      <c r="Y22454" s="55"/>
    </row>
    <row r="22455" spans="21:25" x14ac:dyDescent="0.2">
      <c r="U22455" s="55"/>
      <c r="V22455" s="53"/>
      <c r="W22455" s="53"/>
      <c r="X22455" s="53"/>
      <c r="Y22455" s="55"/>
    </row>
    <row r="22456" spans="21:25" x14ac:dyDescent="0.2">
      <c r="U22456" s="55"/>
      <c r="V22456" s="53"/>
      <c r="W22456" s="53"/>
      <c r="X22456" s="53"/>
      <c r="Y22456" s="55"/>
    </row>
    <row r="22457" spans="21:25" x14ac:dyDescent="0.2">
      <c r="U22457" s="55"/>
      <c r="V22457" s="53"/>
      <c r="W22457" s="53"/>
      <c r="X22457" s="53"/>
      <c r="Y22457" s="55"/>
    </row>
    <row r="22458" spans="21:25" x14ac:dyDescent="0.2">
      <c r="U22458" s="55"/>
      <c r="V22458" s="53"/>
      <c r="W22458" s="53"/>
      <c r="X22458" s="53"/>
      <c r="Y22458" s="55"/>
    </row>
    <row r="22459" spans="21:25" x14ac:dyDescent="0.2">
      <c r="U22459" s="55"/>
      <c r="V22459" s="53"/>
      <c r="W22459" s="53"/>
      <c r="X22459" s="53"/>
      <c r="Y22459" s="55"/>
    </row>
    <row r="22460" spans="21:25" x14ac:dyDescent="0.2">
      <c r="U22460" s="55"/>
      <c r="V22460" s="53"/>
      <c r="W22460" s="53"/>
      <c r="X22460" s="53"/>
      <c r="Y22460" s="55"/>
    </row>
    <row r="22461" spans="21:25" x14ac:dyDescent="0.2">
      <c r="U22461" s="55"/>
      <c r="V22461" s="53"/>
      <c r="W22461" s="53"/>
      <c r="X22461" s="53"/>
      <c r="Y22461" s="55"/>
    </row>
    <row r="22462" spans="21:25" x14ac:dyDescent="0.2">
      <c r="U22462" s="55"/>
      <c r="V22462" s="53"/>
      <c r="W22462" s="53"/>
      <c r="X22462" s="53"/>
      <c r="Y22462" s="55"/>
    </row>
    <row r="22463" spans="21:25" x14ac:dyDescent="0.2">
      <c r="U22463" s="55"/>
      <c r="V22463" s="53"/>
      <c r="W22463" s="53"/>
      <c r="X22463" s="53"/>
      <c r="Y22463" s="55"/>
    </row>
    <row r="22464" spans="21:25" x14ac:dyDescent="0.2">
      <c r="U22464" s="55"/>
      <c r="V22464" s="53"/>
      <c r="W22464" s="53"/>
      <c r="X22464" s="53"/>
      <c r="Y22464" s="55"/>
    </row>
    <row r="22465" spans="21:25" x14ac:dyDescent="0.2">
      <c r="U22465" s="55"/>
      <c r="V22465" s="53"/>
      <c r="W22465" s="53"/>
      <c r="X22465" s="53"/>
      <c r="Y22465" s="55"/>
    </row>
    <row r="22466" spans="21:25" x14ac:dyDescent="0.2">
      <c r="U22466" s="55"/>
      <c r="V22466" s="53"/>
      <c r="W22466" s="53"/>
      <c r="X22466" s="53"/>
      <c r="Y22466" s="55"/>
    </row>
    <row r="22467" spans="21:25" x14ac:dyDescent="0.2">
      <c r="U22467" s="55"/>
      <c r="V22467" s="53"/>
      <c r="W22467" s="53"/>
      <c r="X22467" s="53"/>
      <c r="Y22467" s="55"/>
    </row>
    <row r="22468" spans="21:25" x14ac:dyDescent="0.2">
      <c r="U22468" s="55"/>
      <c r="V22468" s="53"/>
      <c r="W22468" s="53"/>
      <c r="X22468" s="53"/>
      <c r="Y22468" s="55"/>
    </row>
    <row r="22469" spans="21:25" x14ac:dyDescent="0.2">
      <c r="U22469" s="55"/>
      <c r="V22469" s="53"/>
      <c r="W22469" s="53"/>
      <c r="X22469" s="53"/>
      <c r="Y22469" s="55"/>
    </row>
    <row r="22470" spans="21:25" x14ac:dyDescent="0.2">
      <c r="U22470" s="55"/>
      <c r="V22470" s="53"/>
      <c r="W22470" s="53"/>
      <c r="X22470" s="53"/>
      <c r="Y22470" s="55"/>
    </row>
    <row r="22471" spans="21:25" x14ac:dyDescent="0.2">
      <c r="U22471" s="55"/>
      <c r="V22471" s="53"/>
      <c r="W22471" s="53"/>
      <c r="X22471" s="53"/>
      <c r="Y22471" s="55"/>
    </row>
    <row r="22472" spans="21:25" x14ac:dyDescent="0.2">
      <c r="U22472" s="55"/>
      <c r="V22472" s="53"/>
      <c r="W22472" s="53"/>
      <c r="X22472" s="53"/>
      <c r="Y22472" s="55"/>
    </row>
    <row r="22473" spans="21:25" x14ac:dyDescent="0.2">
      <c r="U22473" s="55"/>
      <c r="V22473" s="53"/>
      <c r="W22473" s="53"/>
      <c r="X22473" s="53"/>
      <c r="Y22473" s="55"/>
    </row>
    <row r="22474" spans="21:25" x14ac:dyDescent="0.2">
      <c r="U22474" s="55"/>
      <c r="V22474" s="53"/>
      <c r="W22474" s="53"/>
      <c r="X22474" s="53"/>
      <c r="Y22474" s="55"/>
    </row>
    <row r="22475" spans="21:25" x14ac:dyDescent="0.2">
      <c r="U22475" s="55"/>
      <c r="V22475" s="53"/>
      <c r="W22475" s="53"/>
      <c r="X22475" s="53"/>
      <c r="Y22475" s="55"/>
    </row>
    <row r="22476" spans="21:25" x14ac:dyDescent="0.2">
      <c r="U22476" s="55"/>
      <c r="V22476" s="53"/>
      <c r="W22476" s="53"/>
      <c r="X22476" s="53"/>
      <c r="Y22476" s="55"/>
    </row>
    <row r="22477" spans="21:25" x14ac:dyDescent="0.2">
      <c r="U22477" s="55"/>
      <c r="V22477" s="53"/>
      <c r="W22477" s="53"/>
      <c r="X22477" s="53"/>
      <c r="Y22477" s="55"/>
    </row>
    <row r="22478" spans="21:25" x14ac:dyDescent="0.2">
      <c r="U22478" s="55"/>
      <c r="V22478" s="53"/>
      <c r="W22478" s="53"/>
      <c r="X22478" s="53"/>
      <c r="Y22478" s="55"/>
    </row>
    <row r="22479" spans="21:25" x14ac:dyDescent="0.2">
      <c r="U22479" s="55"/>
      <c r="V22479" s="53"/>
      <c r="W22479" s="53"/>
      <c r="X22479" s="53"/>
      <c r="Y22479" s="55"/>
    </row>
    <row r="22480" spans="21:25" x14ac:dyDescent="0.2">
      <c r="U22480" s="55"/>
      <c r="V22480" s="53"/>
      <c r="W22480" s="53"/>
      <c r="X22480" s="53"/>
      <c r="Y22480" s="55"/>
    </row>
    <row r="22481" spans="21:25" x14ac:dyDescent="0.2">
      <c r="U22481" s="55"/>
      <c r="V22481" s="53"/>
      <c r="W22481" s="53"/>
      <c r="X22481" s="53"/>
      <c r="Y22481" s="55"/>
    </row>
    <row r="22482" spans="21:25" x14ac:dyDescent="0.2">
      <c r="U22482" s="55"/>
      <c r="V22482" s="53"/>
      <c r="W22482" s="53"/>
      <c r="X22482" s="53"/>
      <c r="Y22482" s="55"/>
    </row>
    <row r="22483" spans="21:25" x14ac:dyDescent="0.2">
      <c r="U22483" s="55"/>
      <c r="V22483" s="53"/>
      <c r="W22483" s="53"/>
      <c r="X22483" s="53"/>
      <c r="Y22483" s="55"/>
    </row>
    <row r="22484" spans="21:25" x14ac:dyDescent="0.2">
      <c r="U22484" s="55"/>
      <c r="V22484" s="53"/>
      <c r="W22484" s="53"/>
      <c r="X22484" s="53"/>
      <c r="Y22484" s="55"/>
    </row>
    <row r="22485" spans="21:25" x14ac:dyDescent="0.2">
      <c r="U22485" s="55"/>
      <c r="V22485" s="53"/>
      <c r="W22485" s="53"/>
      <c r="X22485" s="53"/>
      <c r="Y22485" s="55"/>
    </row>
    <row r="22486" spans="21:25" x14ac:dyDescent="0.2">
      <c r="U22486" s="55"/>
      <c r="V22486" s="53"/>
      <c r="W22486" s="53"/>
      <c r="X22486" s="53"/>
      <c r="Y22486" s="55"/>
    </row>
    <row r="22487" spans="21:25" x14ac:dyDescent="0.2">
      <c r="U22487" s="55"/>
      <c r="V22487" s="53"/>
      <c r="W22487" s="53"/>
      <c r="X22487" s="53"/>
      <c r="Y22487" s="55"/>
    </row>
    <row r="22488" spans="21:25" x14ac:dyDescent="0.2">
      <c r="U22488" s="55"/>
      <c r="V22488" s="53"/>
      <c r="W22488" s="53"/>
      <c r="X22488" s="53"/>
      <c r="Y22488" s="55"/>
    </row>
    <row r="22489" spans="21:25" x14ac:dyDescent="0.2">
      <c r="U22489" s="55"/>
      <c r="V22489" s="53"/>
      <c r="W22489" s="53"/>
      <c r="X22489" s="53"/>
      <c r="Y22489" s="55"/>
    </row>
    <row r="22490" spans="21:25" x14ac:dyDescent="0.2">
      <c r="U22490" s="55"/>
      <c r="V22490" s="53"/>
      <c r="W22490" s="53"/>
      <c r="X22490" s="53"/>
      <c r="Y22490" s="55"/>
    </row>
    <row r="22491" spans="21:25" x14ac:dyDescent="0.2">
      <c r="U22491" s="55"/>
      <c r="V22491" s="53"/>
      <c r="W22491" s="53"/>
      <c r="X22491" s="53"/>
      <c r="Y22491" s="55"/>
    </row>
    <row r="22492" spans="21:25" x14ac:dyDescent="0.2">
      <c r="U22492" s="55"/>
      <c r="V22492" s="53"/>
      <c r="W22492" s="53"/>
      <c r="X22492" s="53"/>
      <c r="Y22492" s="55"/>
    </row>
    <row r="22493" spans="21:25" x14ac:dyDescent="0.2">
      <c r="U22493" s="55"/>
      <c r="V22493" s="53"/>
      <c r="W22493" s="53"/>
      <c r="X22493" s="53"/>
      <c r="Y22493" s="55"/>
    </row>
    <row r="22494" spans="21:25" x14ac:dyDescent="0.2">
      <c r="U22494" s="55"/>
      <c r="V22494" s="53"/>
      <c r="W22494" s="53"/>
      <c r="X22494" s="53"/>
      <c r="Y22494" s="55"/>
    </row>
    <row r="22495" spans="21:25" x14ac:dyDescent="0.2">
      <c r="U22495" s="55"/>
      <c r="V22495" s="53"/>
      <c r="W22495" s="53"/>
      <c r="X22495" s="53"/>
      <c r="Y22495" s="55"/>
    </row>
    <row r="22496" spans="21:25" x14ac:dyDescent="0.2">
      <c r="U22496" s="55"/>
      <c r="V22496" s="53"/>
      <c r="W22496" s="53"/>
      <c r="X22496" s="53"/>
      <c r="Y22496" s="55"/>
    </row>
    <row r="22497" spans="21:25" x14ac:dyDescent="0.2">
      <c r="U22497" s="55"/>
      <c r="V22497" s="53"/>
      <c r="W22497" s="53"/>
      <c r="X22497" s="53"/>
      <c r="Y22497" s="55"/>
    </row>
    <row r="22498" spans="21:25" x14ac:dyDescent="0.2">
      <c r="U22498" s="55"/>
      <c r="V22498" s="53"/>
      <c r="W22498" s="53"/>
      <c r="X22498" s="53"/>
      <c r="Y22498" s="55"/>
    </row>
    <row r="22499" spans="21:25" x14ac:dyDescent="0.2">
      <c r="U22499" s="55"/>
      <c r="V22499" s="53"/>
      <c r="W22499" s="53"/>
      <c r="X22499" s="53"/>
      <c r="Y22499" s="55"/>
    </row>
    <row r="22500" spans="21:25" x14ac:dyDescent="0.2">
      <c r="U22500" s="55"/>
      <c r="V22500" s="53"/>
      <c r="W22500" s="53"/>
      <c r="X22500" s="53"/>
      <c r="Y22500" s="55"/>
    </row>
    <row r="22501" spans="21:25" x14ac:dyDescent="0.2">
      <c r="U22501" s="55"/>
      <c r="V22501" s="53"/>
      <c r="W22501" s="53"/>
      <c r="X22501" s="53"/>
      <c r="Y22501" s="55"/>
    </row>
    <row r="22502" spans="21:25" x14ac:dyDescent="0.2">
      <c r="U22502" s="55"/>
      <c r="V22502" s="53"/>
      <c r="W22502" s="53"/>
      <c r="X22502" s="53"/>
      <c r="Y22502" s="55"/>
    </row>
    <row r="22503" spans="21:25" x14ac:dyDescent="0.2">
      <c r="U22503" s="55"/>
      <c r="V22503" s="53"/>
      <c r="W22503" s="53"/>
      <c r="X22503" s="53"/>
      <c r="Y22503" s="55"/>
    </row>
    <row r="22504" spans="21:25" x14ac:dyDescent="0.2">
      <c r="U22504" s="55"/>
      <c r="V22504" s="53"/>
      <c r="W22504" s="53"/>
      <c r="X22504" s="53"/>
      <c r="Y22504" s="55"/>
    </row>
    <row r="22505" spans="21:25" x14ac:dyDescent="0.2">
      <c r="U22505" s="55"/>
      <c r="V22505" s="53"/>
      <c r="W22505" s="53"/>
      <c r="X22505" s="53"/>
      <c r="Y22505" s="55"/>
    </row>
    <row r="22506" spans="21:25" x14ac:dyDescent="0.2">
      <c r="U22506" s="55"/>
      <c r="V22506" s="53"/>
      <c r="W22506" s="53"/>
      <c r="X22506" s="53"/>
      <c r="Y22506" s="55"/>
    </row>
    <row r="22507" spans="21:25" x14ac:dyDescent="0.2">
      <c r="U22507" s="55"/>
      <c r="V22507" s="53"/>
      <c r="W22507" s="53"/>
      <c r="X22507" s="53"/>
      <c r="Y22507" s="55"/>
    </row>
    <row r="22508" spans="21:25" x14ac:dyDescent="0.2">
      <c r="U22508" s="55"/>
      <c r="V22508" s="53"/>
      <c r="W22508" s="53"/>
      <c r="X22508" s="53"/>
      <c r="Y22508" s="55"/>
    </row>
    <row r="22509" spans="21:25" x14ac:dyDescent="0.2">
      <c r="U22509" s="55"/>
      <c r="V22509" s="53"/>
      <c r="W22509" s="53"/>
      <c r="X22509" s="53"/>
      <c r="Y22509" s="55"/>
    </row>
    <row r="22510" spans="21:25" x14ac:dyDescent="0.2">
      <c r="U22510" s="55"/>
      <c r="V22510" s="53"/>
      <c r="W22510" s="53"/>
      <c r="X22510" s="53"/>
      <c r="Y22510" s="55"/>
    </row>
    <row r="22511" spans="21:25" x14ac:dyDescent="0.2">
      <c r="U22511" s="55"/>
      <c r="V22511" s="53"/>
      <c r="W22511" s="53"/>
      <c r="X22511" s="53"/>
      <c r="Y22511" s="55"/>
    </row>
    <row r="22512" spans="21:25" x14ac:dyDescent="0.2">
      <c r="U22512" s="55"/>
      <c r="V22512" s="53"/>
      <c r="W22512" s="53"/>
      <c r="X22512" s="53"/>
      <c r="Y22512" s="55"/>
    </row>
    <row r="22513" spans="21:25" x14ac:dyDescent="0.2">
      <c r="U22513" s="55"/>
      <c r="V22513" s="53"/>
      <c r="W22513" s="53"/>
      <c r="X22513" s="53"/>
      <c r="Y22513" s="55"/>
    </row>
    <row r="22514" spans="21:25" x14ac:dyDescent="0.2">
      <c r="U22514" s="55"/>
      <c r="V22514" s="53"/>
      <c r="W22514" s="53"/>
      <c r="X22514" s="53"/>
      <c r="Y22514" s="55"/>
    </row>
    <row r="22515" spans="21:25" x14ac:dyDescent="0.2">
      <c r="U22515" s="55"/>
      <c r="V22515" s="53"/>
      <c r="W22515" s="53"/>
      <c r="X22515" s="53"/>
      <c r="Y22515" s="55"/>
    </row>
    <row r="22516" spans="21:25" x14ac:dyDescent="0.2">
      <c r="U22516" s="55"/>
      <c r="V22516" s="53"/>
      <c r="W22516" s="53"/>
      <c r="X22516" s="53"/>
      <c r="Y22516" s="55"/>
    </row>
    <row r="22517" spans="21:25" x14ac:dyDescent="0.2">
      <c r="U22517" s="55"/>
      <c r="V22517" s="53"/>
      <c r="W22517" s="53"/>
      <c r="X22517" s="53"/>
      <c r="Y22517" s="55"/>
    </row>
    <row r="22518" spans="21:25" x14ac:dyDescent="0.2">
      <c r="U22518" s="55"/>
      <c r="V22518" s="53"/>
      <c r="W22518" s="53"/>
      <c r="X22518" s="53"/>
      <c r="Y22518" s="55"/>
    </row>
    <row r="22519" spans="21:25" x14ac:dyDescent="0.2">
      <c r="U22519" s="55"/>
      <c r="V22519" s="53"/>
      <c r="W22519" s="53"/>
      <c r="X22519" s="53"/>
      <c r="Y22519" s="55"/>
    </row>
    <row r="22520" spans="21:25" x14ac:dyDescent="0.2">
      <c r="U22520" s="55"/>
      <c r="V22520" s="53"/>
      <c r="W22520" s="53"/>
      <c r="X22520" s="53"/>
      <c r="Y22520" s="55"/>
    </row>
    <row r="22521" spans="21:25" x14ac:dyDescent="0.2">
      <c r="U22521" s="55"/>
      <c r="V22521" s="53"/>
      <c r="W22521" s="53"/>
      <c r="X22521" s="53"/>
      <c r="Y22521" s="55"/>
    </row>
    <row r="22522" spans="21:25" x14ac:dyDescent="0.2">
      <c r="U22522" s="55"/>
      <c r="V22522" s="53"/>
      <c r="W22522" s="53"/>
      <c r="X22522" s="53"/>
      <c r="Y22522" s="55"/>
    </row>
    <row r="22523" spans="21:25" x14ac:dyDescent="0.2">
      <c r="U22523" s="55"/>
      <c r="V22523" s="53"/>
      <c r="W22523" s="53"/>
      <c r="X22523" s="53"/>
      <c r="Y22523" s="55"/>
    </row>
    <row r="22524" spans="21:25" x14ac:dyDescent="0.2">
      <c r="U22524" s="55"/>
      <c r="V22524" s="53"/>
      <c r="W22524" s="53"/>
      <c r="X22524" s="53"/>
      <c r="Y22524" s="55"/>
    </row>
    <row r="22525" spans="21:25" x14ac:dyDescent="0.2">
      <c r="U22525" s="55"/>
      <c r="V22525" s="53"/>
      <c r="W22525" s="53"/>
      <c r="X22525" s="53"/>
      <c r="Y22525" s="55"/>
    </row>
    <row r="22526" spans="21:25" x14ac:dyDescent="0.2">
      <c r="U22526" s="55"/>
      <c r="V22526" s="53"/>
      <c r="W22526" s="53"/>
      <c r="X22526" s="53"/>
      <c r="Y22526" s="55"/>
    </row>
    <row r="22527" spans="21:25" x14ac:dyDescent="0.2">
      <c r="U22527" s="55"/>
      <c r="V22527" s="53"/>
      <c r="W22527" s="53"/>
      <c r="X22527" s="53"/>
      <c r="Y22527" s="55"/>
    </row>
    <row r="22528" spans="21:25" x14ac:dyDescent="0.2">
      <c r="U22528" s="55"/>
      <c r="V22528" s="53"/>
      <c r="W22528" s="53"/>
      <c r="X22528" s="53"/>
      <c r="Y22528" s="55"/>
    </row>
    <row r="22529" spans="21:25" x14ac:dyDescent="0.2">
      <c r="U22529" s="55"/>
      <c r="V22529" s="53"/>
      <c r="W22529" s="53"/>
      <c r="X22529" s="53"/>
      <c r="Y22529" s="55"/>
    </row>
    <row r="22530" spans="21:25" x14ac:dyDescent="0.2">
      <c r="U22530" s="55"/>
      <c r="V22530" s="53"/>
      <c r="W22530" s="53"/>
      <c r="X22530" s="53"/>
      <c r="Y22530" s="55"/>
    </row>
    <row r="22531" spans="21:25" x14ac:dyDescent="0.2">
      <c r="U22531" s="55"/>
      <c r="V22531" s="53"/>
      <c r="W22531" s="53"/>
      <c r="X22531" s="53"/>
      <c r="Y22531" s="55"/>
    </row>
    <row r="22532" spans="21:25" x14ac:dyDescent="0.2">
      <c r="U22532" s="55"/>
      <c r="V22532" s="53"/>
      <c r="W22532" s="53"/>
      <c r="X22532" s="53"/>
      <c r="Y22532" s="55"/>
    </row>
    <row r="22533" spans="21:25" x14ac:dyDescent="0.2">
      <c r="U22533" s="55"/>
      <c r="V22533" s="53"/>
      <c r="W22533" s="53"/>
      <c r="X22533" s="53"/>
      <c r="Y22533" s="55"/>
    </row>
    <row r="22534" spans="21:25" x14ac:dyDescent="0.2">
      <c r="U22534" s="55"/>
      <c r="V22534" s="53"/>
      <c r="W22534" s="53"/>
      <c r="X22534" s="53"/>
      <c r="Y22534" s="55"/>
    </row>
    <row r="22535" spans="21:25" x14ac:dyDescent="0.2">
      <c r="U22535" s="55"/>
      <c r="V22535" s="53"/>
      <c r="W22535" s="53"/>
      <c r="X22535" s="53"/>
      <c r="Y22535" s="55"/>
    </row>
    <row r="22536" spans="21:25" x14ac:dyDescent="0.2">
      <c r="U22536" s="55"/>
      <c r="V22536" s="53"/>
      <c r="W22536" s="53"/>
      <c r="X22536" s="53"/>
      <c r="Y22536" s="55"/>
    </row>
    <row r="22537" spans="21:25" x14ac:dyDescent="0.2">
      <c r="U22537" s="55"/>
      <c r="V22537" s="53"/>
      <c r="W22537" s="53"/>
      <c r="X22537" s="53"/>
      <c r="Y22537" s="55"/>
    </row>
    <row r="22538" spans="21:25" x14ac:dyDescent="0.2">
      <c r="U22538" s="55"/>
      <c r="V22538" s="53"/>
      <c r="W22538" s="53"/>
      <c r="X22538" s="53"/>
      <c r="Y22538" s="55"/>
    </row>
    <row r="22539" spans="21:25" x14ac:dyDescent="0.2">
      <c r="U22539" s="55"/>
      <c r="V22539" s="53"/>
      <c r="W22539" s="53"/>
      <c r="X22539" s="53"/>
      <c r="Y22539" s="55"/>
    </row>
    <row r="22540" spans="21:25" x14ac:dyDescent="0.2">
      <c r="U22540" s="55"/>
      <c r="V22540" s="53"/>
      <c r="W22540" s="53"/>
      <c r="X22540" s="53"/>
      <c r="Y22540" s="55"/>
    </row>
    <row r="22541" spans="21:25" x14ac:dyDescent="0.2">
      <c r="U22541" s="55"/>
      <c r="V22541" s="53"/>
      <c r="W22541" s="53"/>
      <c r="X22541" s="53"/>
      <c r="Y22541" s="55"/>
    </row>
    <row r="22542" spans="21:25" x14ac:dyDescent="0.2">
      <c r="U22542" s="55"/>
      <c r="V22542" s="53"/>
      <c r="W22542" s="53"/>
      <c r="X22542" s="53"/>
      <c r="Y22542" s="55"/>
    </row>
    <row r="22543" spans="21:25" x14ac:dyDescent="0.2">
      <c r="U22543" s="55"/>
      <c r="V22543" s="53"/>
      <c r="W22543" s="53"/>
      <c r="X22543" s="53"/>
      <c r="Y22543" s="55"/>
    </row>
    <row r="22544" spans="21:25" x14ac:dyDescent="0.2">
      <c r="U22544" s="55"/>
      <c r="V22544" s="53"/>
      <c r="W22544" s="53"/>
      <c r="X22544" s="53"/>
      <c r="Y22544" s="55"/>
    </row>
    <row r="22545" spans="21:25" x14ac:dyDescent="0.2">
      <c r="U22545" s="55"/>
      <c r="V22545" s="53"/>
      <c r="W22545" s="53"/>
      <c r="X22545" s="53"/>
      <c r="Y22545" s="55"/>
    </row>
    <row r="22546" spans="21:25" x14ac:dyDescent="0.2">
      <c r="U22546" s="55"/>
      <c r="V22546" s="53"/>
      <c r="W22546" s="53"/>
      <c r="X22546" s="53"/>
      <c r="Y22546" s="55"/>
    </row>
    <row r="22547" spans="21:25" x14ac:dyDescent="0.2">
      <c r="U22547" s="55"/>
      <c r="V22547" s="53"/>
      <c r="W22547" s="53"/>
      <c r="X22547" s="53"/>
      <c r="Y22547" s="55"/>
    </row>
    <row r="22548" spans="21:25" x14ac:dyDescent="0.2">
      <c r="U22548" s="55"/>
      <c r="V22548" s="53"/>
      <c r="W22548" s="53"/>
      <c r="X22548" s="53"/>
      <c r="Y22548" s="55"/>
    </row>
    <row r="22549" spans="21:25" x14ac:dyDescent="0.2">
      <c r="U22549" s="55"/>
      <c r="V22549" s="53"/>
      <c r="W22549" s="53"/>
      <c r="X22549" s="53"/>
      <c r="Y22549" s="55"/>
    </row>
    <row r="22550" spans="21:25" x14ac:dyDescent="0.2">
      <c r="U22550" s="55"/>
      <c r="V22550" s="53"/>
      <c r="W22550" s="53"/>
      <c r="X22550" s="53"/>
      <c r="Y22550" s="55"/>
    </row>
    <row r="22551" spans="21:25" x14ac:dyDescent="0.2">
      <c r="U22551" s="55"/>
      <c r="V22551" s="53"/>
      <c r="W22551" s="53"/>
      <c r="X22551" s="53"/>
      <c r="Y22551" s="55"/>
    </row>
    <row r="22552" spans="21:25" x14ac:dyDescent="0.2">
      <c r="U22552" s="55"/>
      <c r="V22552" s="53"/>
      <c r="W22552" s="53"/>
      <c r="X22552" s="53"/>
      <c r="Y22552" s="55"/>
    </row>
    <row r="22553" spans="21:25" x14ac:dyDescent="0.2">
      <c r="U22553" s="55"/>
      <c r="V22553" s="53"/>
      <c r="W22553" s="53"/>
      <c r="X22553" s="53"/>
      <c r="Y22553" s="55"/>
    </row>
    <row r="22554" spans="21:25" x14ac:dyDescent="0.2">
      <c r="U22554" s="55"/>
      <c r="V22554" s="53"/>
      <c r="W22554" s="53"/>
      <c r="X22554" s="53"/>
      <c r="Y22554" s="55"/>
    </row>
    <row r="22555" spans="21:25" x14ac:dyDescent="0.2">
      <c r="U22555" s="55"/>
      <c r="V22555" s="53"/>
      <c r="W22555" s="53"/>
      <c r="X22555" s="53"/>
      <c r="Y22555" s="55"/>
    </row>
    <row r="22556" spans="21:25" x14ac:dyDescent="0.2">
      <c r="U22556" s="55"/>
      <c r="V22556" s="53"/>
      <c r="W22556" s="53"/>
      <c r="X22556" s="53"/>
      <c r="Y22556" s="55"/>
    </row>
    <row r="22557" spans="21:25" x14ac:dyDescent="0.2">
      <c r="U22557" s="55"/>
      <c r="V22557" s="53"/>
      <c r="W22557" s="53"/>
      <c r="X22557" s="53"/>
      <c r="Y22557" s="55"/>
    </row>
    <row r="22558" spans="21:25" x14ac:dyDescent="0.2">
      <c r="U22558" s="55"/>
      <c r="V22558" s="53"/>
      <c r="W22558" s="53"/>
      <c r="X22558" s="53"/>
      <c r="Y22558" s="55"/>
    </row>
    <row r="22559" spans="21:25" x14ac:dyDescent="0.2">
      <c r="U22559" s="55"/>
      <c r="V22559" s="53"/>
      <c r="W22559" s="53"/>
      <c r="X22559" s="53"/>
      <c r="Y22559" s="55"/>
    </row>
    <row r="22560" spans="21:25" x14ac:dyDescent="0.2">
      <c r="U22560" s="55"/>
      <c r="V22560" s="53"/>
      <c r="W22560" s="53"/>
      <c r="X22560" s="53"/>
      <c r="Y22560" s="55"/>
    </row>
    <row r="22561" spans="21:25" x14ac:dyDescent="0.2">
      <c r="U22561" s="55"/>
      <c r="V22561" s="53"/>
      <c r="W22561" s="53"/>
      <c r="X22561" s="53"/>
      <c r="Y22561" s="55"/>
    </row>
    <row r="22562" spans="21:25" x14ac:dyDescent="0.2">
      <c r="U22562" s="55"/>
      <c r="V22562" s="53"/>
      <c r="W22562" s="53"/>
      <c r="X22562" s="53"/>
      <c r="Y22562" s="55"/>
    </row>
    <row r="22563" spans="21:25" x14ac:dyDescent="0.2">
      <c r="U22563" s="55"/>
      <c r="V22563" s="53"/>
      <c r="W22563" s="53"/>
      <c r="X22563" s="53"/>
      <c r="Y22563" s="55"/>
    </row>
    <row r="22564" spans="21:25" x14ac:dyDescent="0.2">
      <c r="U22564" s="55"/>
      <c r="V22564" s="53"/>
      <c r="W22564" s="53"/>
      <c r="X22564" s="53"/>
      <c r="Y22564" s="55"/>
    </row>
    <row r="22565" spans="21:25" x14ac:dyDescent="0.2">
      <c r="U22565" s="55"/>
      <c r="V22565" s="53"/>
      <c r="W22565" s="53"/>
      <c r="X22565" s="53"/>
      <c r="Y22565" s="55"/>
    </row>
    <row r="22566" spans="21:25" x14ac:dyDescent="0.2">
      <c r="U22566" s="55"/>
      <c r="V22566" s="53"/>
      <c r="W22566" s="53"/>
      <c r="X22566" s="53"/>
      <c r="Y22566" s="55"/>
    </row>
    <row r="22567" spans="21:25" x14ac:dyDescent="0.2">
      <c r="U22567" s="55"/>
      <c r="V22567" s="53"/>
      <c r="W22567" s="53"/>
      <c r="X22567" s="53"/>
      <c r="Y22567" s="55"/>
    </row>
    <row r="22568" spans="21:25" x14ac:dyDescent="0.2">
      <c r="U22568" s="55"/>
      <c r="V22568" s="53"/>
      <c r="W22568" s="53"/>
      <c r="X22568" s="53"/>
      <c r="Y22568" s="55"/>
    </row>
    <row r="22569" spans="21:25" x14ac:dyDescent="0.2">
      <c r="U22569" s="55"/>
      <c r="V22569" s="53"/>
      <c r="W22569" s="53"/>
      <c r="X22569" s="53"/>
      <c r="Y22569" s="55"/>
    </row>
    <row r="22570" spans="21:25" x14ac:dyDescent="0.2">
      <c r="U22570" s="55"/>
      <c r="V22570" s="53"/>
      <c r="W22570" s="53"/>
      <c r="X22570" s="53"/>
      <c r="Y22570" s="55"/>
    </row>
    <row r="22571" spans="21:25" x14ac:dyDescent="0.2">
      <c r="U22571" s="55"/>
      <c r="V22571" s="53"/>
      <c r="W22571" s="53"/>
      <c r="X22571" s="53"/>
      <c r="Y22571" s="55"/>
    </row>
    <row r="22572" spans="21:25" x14ac:dyDescent="0.2">
      <c r="U22572" s="55"/>
      <c r="V22572" s="53"/>
      <c r="W22572" s="53"/>
      <c r="X22572" s="53"/>
      <c r="Y22572" s="55"/>
    </row>
    <row r="22573" spans="21:25" x14ac:dyDescent="0.2">
      <c r="U22573" s="55"/>
      <c r="V22573" s="53"/>
      <c r="W22573" s="53"/>
      <c r="X22573" s="53"/>
      <c r="Y22573" s="55"/>
    </row>
    <row r="22574" spans="21:25" x14ac:dyDescent="0.2">
      <c r="U22574" s="55"/>
      <c r="V22574" s="53"/>
      <c r="W22574" s="53"/>
      <c r="X22574" s="53"/>
      <c r="Y22574" s="55"/>
    </row>
    <row r="22575" spans="21:25" x14ac:dyDescent="0.2">
      <c r="U22575" s="55"/>
      <c r="V22575" s="53"/>
      <c r="W22575" s="53"/>
      <c r="X22575" s="53"/>
      <c r="Y22575" s="55"/>
    </row>
    <row r="22576" spans="21:25" x14ac:dyDescent="0.2">
      <c r="U22576" s="55"/>
      <c r="V22576" s="53"/>
      <c r="W22576" s="53"/>
      <c r="X22576" s="53"/>
      <c r="Y22576" s="55"/>
    </row>
    <row r="22577" spans="21:25" x14ac:dyDescent="0.2">
      <c r="U22577" s="55"/>
      <c r="V22577" s="53"/>
      <c r="W22577" s="53"/>
      <c r="X22577" s="53"/>
      <c r="Y22577" s="55"/>
    </row>
    <row r="22578" spans="21:25" x14ac:dyDescent="0.2">
      <c r="U22578" s="55"/>
      <c r="V22578" s="53"/>
      <c r="W22578" s="53"/>
      <c r="X22578" s="53"/>
      <c r="Y22578" s="55"/>
    </row>
    <row r="22579" spans="21:25" x14ac:dyDescent="0.2">
      <c r="U22579" s="55"/>
      <c r="V22579" s="53"/>
      <c r="W22579" s="53"/>
      <c r="X22579" s="53"/>
      <c r="Y22579" s="55"/>
    </row>
    <row r="22580" spans="21:25" x14ac:dyDescent="0.2">
      <c r="U22580" s="55"/>
      <c r="V22580" s="53"/>
      <c r="W22580" s="53"/>
      <c r="X22580" s="53"/>
      <c r="Y22580" s="55"/>
    </row>
    <row r="22581" spans="21:25" x14ac:dyDescent="0.2">
      <c r="U22581" s="55"/>
      <c r="V22581" s="53"/>
      <c r="W22581" s="53"/>
      <c r="X22581" s="53"/>
      <c r="Y22581" s="55"/>
    </row>
    <row r="22582" spans="21:25" x14ac:dyDescent="0.2">
      <c r="U22582" s="55"/>
      <c r="V22582" s="53"/>
      <c r="W22582" s="53"/>
      <c r="X22582" s="53"/>
      <c r="Y22582" s="55"/>
    </row>
    <row r="22583" spans="21:25" x14ac:dyDescent="0.2">
      <c r="U22583" s="55"/>
      <c r="V22583" s="53"/>
      <c r="W22583" s="53"/>
      <c r="X22583" s="53"/>
      <c r="Y22583" s="55"/>
    </row>
    <row r="22584" spans="21:25" x14ac:dyDescent="0.2">
      <c r="U22584" s="55"/>
      <c r="V22584" s="53"/>
      <c r="W22584" s="53"/>
      <c r="X22584" s="53"/>
      <c r="Y22584" s="55"/>
    </row>
    <row r="22585" spans="21:25" x14ac:dyDescent="0.2">
      <c r="U22585" s="55"/>
      <c r="V22585" s="53"/>
      <c r="W22585" s="53"/>
      <c r="X22585" s="53"/>
      <c r="Y22585" s="55"/>
    </row>
    <row r="22586" spans="21:25" x14ac:dyDescent="0.2">
      <c r="U22586" s="55"/>
      <c r="V22586" s="53"/>
      <c r="W22586" s="53"/>
      <c r="X22586" s="53"/>
      <c r="Y22586" s="55"/>
    </row>
    <row r="22587" spans="21:25" x14ac:dyDescent="0.2">
      <c r="U22587" s="55"/>
      <c r="V22587" s="53"/>
      <c r="W22587" s="53"/>
      <c r="X22587" s="53"/>
      <c r="Y22587" s="55"/>
    </row>
    <row r="22588" spans="21:25" x14ac:dyDescent="0.2">
      <c r="U22588" s="55"/>
      <c r="V22588" s="53"/>
      <c r="W22588" s="53"/>
      <c r="X22588" s="53"/>
      <c r="Y22588" s="55"/>
    </row>
    <row r="22589" spans="21:25" x14ac:dyDescent="0.2">
      <c r="U22589" s="55"/>
      <c r="V22589" s="53"/>
      <c r="W22589" s="53"/>
      <c r="X22589" s="53"/>
      <c r="Y22589" s="55"/>
    </row>
    <row r="22590" spans="21:25" x14ac:dyDescent="0.2">
      <c r="U22590" s="55"/>
      <c r="V22590" s="53"/>
      <c r="W22590" s="53"/>
      <c r="X22590" s="53"/>
      <c r="Y22590" s="55"/>
    </row>
    <row r="22591" spans="21:25" x14ac:dyDescent="0.2">
      <c r="U22591" s="55"/>
      <c r="V22591" s="53"/>
      <c r="W22591" s="53"/>
      <c r="X22591" s="53"/>
      <c r="Y22591" s="55"/>
    </row>
    <row r="22592" spans="21:25" x14ac:dyDescent="0.2">
      <c r="U22592" s="55"/>
      <c r="V22592" s="53"/>
      <c r="W22592" s="53"/>
      <c r="X22592" s="53"/>
      <c r="Y22592" s="55"/>
    </row>
    <row r="22593" spans="21:25" x14ac:dyDescent="0.2">
      <c r="U22593" s="55"/>
      <c r="V22593" s="53"/>
      <c r="W22593" s="53"/>
      <c r="X22593" s="53"/>
      <c r="Y22593" s="55"/>
    </row>
    <row r="22594" spans="21:25" x14ac:dyDescent="0.2">
      <c r="U22594" s="55"/>
      <c r="V22594" s="53"/>
      <c r="W22594" s="53"/>
      <c r="X22594" s="53"/>
      <c r="Y22594" s="55"/>
    </row>
    <row r="22595" spans="21:25" x14ac:dyDescent="0.2">
      <c r="U22595" s="55"/>
      <c r="V22595" s="53"/>
      <c r="W22595" s="53"/>
      <c r="X22595" s="53"/>
      <c r="Y22595" s="55"/>
    </row>
    <row r="22596" spans="21:25" x14ac:dyDescent="0.2">
      <c r="U22596" s="55"/>
      <c r="V22596" s="53"/>
      <c r="W22596" s="53"/>
      <c r="X22596" s="53"/>
      <c r="Y22596" s="55"/>
    </row>
    <row r="22597" spans="21:25" x14ac:dyDescent="0.2">
      <c r="U22597" s="55"/>
      <c r="V22597" s="53"/>
      <c r="W22597" s="53"/>
      <c r="X22597" s="53"/>
      <c r="Y22597" s="55"/>
    </row>
    <row r="22598" spans="21:25" x14ac:dyDescent="0.2">
      <c r="U22598" s="55"/>
      <c r="V22598" s="53"/>
      <c r="W22598" s="53"/>
      <c r="X22598" s="53"/>
      <c r="Y22598" s="55"/>
    </row>
    <row r="22599" spans="21:25" x14ac:dyDescent="0.2">
      <c r="U22599" s="55"/>
      <c r="V22599" s="53"/>
      <c r="W22599" s="53"/>
      <c r="X22599" s="53"/>
      <c r="Y22599" s="55"/>
    </row>
    <row r="22600" spans="21:25" x14ac:dyDescent="0.2">
      <c r="U22600" s="55"/>
      <c r="V22600" s="53"/>
      <c r="W22600" s="53"/>
      <c r="X22600" s="53"/>
      <c r="Y22600" s="55"/>
    </row>
    <row r="22601" spans="21:25" x14ac:dyDescent="0.2">
      <c r="U22601" s="55"/>
      <c r="V22601" s="53"/>
      <c r="W22601" s="53"/>
      <c r="X22601" s="53"/>
      <c r="Y22601" s="55"/>
    </row>
    <row r="22602" spans="21:25" x14ac:dyDescent="0.2">
      <c r="U22602" s="55"/>
      <c r="V22602" s="53"/>
      <c r="W22602" s="53"/>
      <c r="X22602" s="53"/>
      <c r="Y22602" s="55"/>
    </row>
    <row r="22603" spans="21:25" x14ac:dyDescent="0.2">
      <c r="U22603" s="55"/>
      <c r="V22603" s="53"/>
      <c r="W22603" s="53"/>
      <c r="X22603" s="53"/>
      <c r="Y22603" s="55"/>
    </row>
    <row r="22604" spans="21:25" x14ac:dyDescent="0.2">
      <c r="U22604" s="55"/>
      <c r="V22604" s="53"/>
      <c r="W22604" s="53"/>
      <c r="X22604" s="53"/>
      <c r="Y22604" s="55"/>
    </row>
    <row r="22605" spans="21:25" x14ac:dyDescent="0.2">
      <c r="U22605" s="55"/>
      <c r="V22605" s="53"/>
      <c r="W22605" s="53"/>
      <c r="X22605" s="53"/>
      <c r="Y22605" s="55"/>
    </row>
    <row r="22606" spans="21:25" x14ac:dyDescent="0.2">
      <c r="U22606" s="55"/>
      <c r="V22606" s="53"/>
      <c r="W22606" s="53"/>
      <c r="X22606" s="53"/>
      <c r="Y22606" s="55"/>
    </row>
    <row r="22607" spans="21:25" x14ac:dyDescent="0.2">
      <c r="U22607" s="55"/>
      <c r="V22607" s="53"/>
      <c r="W22607" s="53"/>
      <c r="X22607" s="53"/>
      <c r="Y22607" s="55"/>
    </row>
    <row r="22608" spans="21:25" x14ac:dyDescent="0.2">
      <c r="U22608" s="55"/>
      <c r="V22608" s="53"/>
      <c r="W22608" s="53"/>
      <c r="X22608" s="53"/>
      <c r="Y22608" s="55"/>
    </row>
    <row r="22609" spans="21:25" x14ac:dyDescent="0.2">
      <c r="U22609" s="55"/>
      <c r="V22609" s="53"/>
      <c r="W22609" s="53"/>
      <c r="X22609" s="53"/>
      <c r="Y22609" s="55"/>
    </row>
    <row r="22610" spans="21:25" x14ac:dyDescent="0.2">
      <c r="U22610" s="55"/>
      <c r="V22610" s="53"/>
      <c r="W22610" s="53"/>
      <c r="X22610" s="53"/>
      <c r="Y22610" s="55"/>
    </row>
    <row r="22611" spans="21:25" x14ac:dyDescent="0.2">
      <c r="U22611" s="55"/>
      <c r="V22611" s="53"/>
      <c r="W22611" s="53"/>
      <c r="X22611" s="53"/>
      <c r="Y22611" s="55"/>
    </row>
    <row r="22612" spans="21:25" x14ac:dyDescent="0.2">
      <c r="U22612" s="55"/>
      <c r="V22612" s="53"/>
      <c r="W22612" s="53"/>
      <c r="X22612" s="53"/>
      <c r="Y22612" s="55"/>
    </row>
    <row r="22613" spans="21:25" x14ac:dyDescent="0.2">
      <c r="U22613" s="55"/>
      <c r="V22613" s="53"/>
      <c r="W22613" s="53"/>
      <c r="X22613" s="53"/>
      <c r="Y22613" s="55"/>
    </row>
    <row r="22614" spans="21:25" x14ac:dyDescent="0.2">
      <c r="U22614" s="55"/>
      <c r="V22614" s="53"/>
      <c r="W22614" s="53"/>
      <c r="X22614" s="53"/>
      <c r="Y22614" s="55"/>
    </row>
    <row r="22615" spans="21:25" x14ac:dyDescent="0.2">
      <c r="U22615" s="55"/>
      <c r="V22615" s="53"/>
      <c r="W22615" s="53"/>
      <c r="X22615" s="53"/>
      <c r="Y22615" s="55"/>
    </row>
    <row r="22616" spans="21:25" x14ac:dyDescent="0.2">
      <c r="U22616" s="55"/>
      <c r="V22616" s="53"/>
      <c r="W22616" s="53"/>
      <c r="X22616" s="53"/>
      <c r="Y22616" s="55"/>
    </row>
    <row r="22617" spans="21:25" x14ac:dyDescent="0.2">
      <c r="U22617" s="55"/>
      <c r="V22617" s="53"/>
      <c r="W22617" s="53"/>
      <c r="X22617" s="53"/>
      <c r="Y22617" s="55"/>
    </row>
    <row r="22618" spans="21:25" x14ac:dyDescent="0.2">
      <c r="U22618" s="55"/>
      <c r="V22618" s="53"/>
      <c r="W22618" s="53"/>
      <c r="X22618" s="53"/>
      <c r="Y22618" s="55"/>
    </row>
    <row r="22619" spans="21:25" x14ac:dyDescent="0.2">
      <c r="U22619" s="55"/>
      <c r="V22619" s="53"/>
      <c r="W22619" s="53"/>
      <c r="X22619" s="53"/>
      <c r="Y22619" s="55"/>
    </row>
    <row r="22620" spans="21:25" x14ac:dyDescent="0.2">
      <c r="U22620" s="55"/>
      <c r="V22620" s="53"/>
      <c r="W22620" s="53"/>
      <c r="X22620" s="53"/>
      <c r="Y22620" s="55"/>
    </row>
    <row r="22621" spans="21:25" x14ac:dyDescent="0.2">
      <c r="U22621" s="55"/>
      <c r="V22621" s="53"/>
      <c r="W22621" s="53"/>
      <c r="X22621" s="53"/>
      <c r="Y22621" s="55"/>
    </row>
    <row r="22622" spans="21:25" x14ac:dyDescent="0.2">
      <c r="U22622" s="55"/>
      <c r="V22622" s="53"/>
      <c r="W22622" s="53"/>
      <c r="X22622" s="53"/>
      <c r="Y22622" s="55"/>
    </row>
    <row r="22623" spans="21:25" x14ac:dyDescent="0.2">
      <c r="U22623" s="55"/>
      <c r="V22623" s="53"/>
      <c r="W22623" s="53"/>
      <c r="X22623" s="53"/>
      <c r="Y22623" s="55"/>
    </row>
    <row r="22624" spans="21:25" x14ac:dyDescent="0.2">
      <c r="U22624" s="55"/>
      <c r="V22624" s="53"/>
      <c r="W22624" s="53"/>
      <c r="X22624" s="53"/>
      <c r="Y22624" s="55"/>
    </row>
    <row r="22625" spans="21:25" x14ac:dyDescent="0.2">
      <c r="U22625" s="55"/>
      <c r="V22625" s="53"/>
      <c r="W22625" s="53"/>
      <c r="X22625" s="53"/>
      <c r="Y22625" s="55"/>
    </row>
    <row r="22626" spans="21:25" x14ac:dyDescent="0.2">
      <c r="U22626" s="55"/>
      <c r="V22626" s="53"/>
      <c r="W22626" s="53"/>
      <c r="X22626" s="53"/>
      <c r="Y22626" s="55"/>
    </row>
    <row r="22627" spans="21:25" x14ac:dyDescent="0.2">
      <c r="U22627" s="55"/>
      <c r="V22627" s="53"/>
      <c r="W22627" s="53"/>
      <c r="X22627" s="53"/>
      <c r="Y22627" s="55"/>
    </row>
    <row r="22628" spans="21:25" x14ac:dyDescent="0.2">
      <c r="U22628" s="55"/>
      <c r="V22628" s="53"/>
      <c r="W22628" s="53"/>
      <c r="X22628" s="53"/>
      <c r="Y22628" s="55"/>
    </row>
    <row r="22629" spans="21:25" x14ac:dyDescent="0.2">
      <c r="U22629" s="55"/>
      <c r="V22629" s="53"/>
      <c r="W22629" s="53"/>
      <c r="X22629" s="53"/>
      <c r="Y22629" s="55"/>
    </row>
    <row r="22630" spans="21:25" x14ac:dyDescent="0.2">
      <c r="U22630" s="55"/>
      <c r="V22630" s="53"/>
      <c r="W22630" s="53"/>
      <c r="X22630" s="53"/>
      <c r="Y22630" s="55"/>
    </row>
    <row r="22631" spans="21:25" x14ac:dyDescent="0.2">
      <c r="U22631" s="55"/>
      <c r="V22631" s="53"/>
      <c r="W22631" s="53"/>
      <c r="X22631" s="53"/>
      <c r="Y22631" s="55"/>
    </row>
    <row r="22632" spans="21:25" x14ac:dyDescent="0.2">
      <c r="U22632" s="55"/>
      <c r="V22632" s="53"/>
      <c r="W22632" s="53"/>
      <c r="X22632" s="53"/>
      <c r="Y22632" s="55"/>
    </row>
    <row r="22633" spans="21:25" x14ac:dyDescent="0.2">
      <c r="U22633" s="55"/>
      <c r="V22633" s="53"/>
      <c r="W22633" s="53"/>
      <c r="X22633" s="53"/>
      <c r="Y22633" s="55"/>
    </row>
    <row r="22634" spans="21:25" x14ac:dyDescent="0.2">
      <c r="U22634" s="55"/>
      <c r="V22634" s="53"/>
      <c r="W22634" s="53"/>
      <c r="X22634" s="53"/>
      <c r="Y22634" s="55"/>
    </row>
    <row r="22635" spans="21:25" x14ac:dyDescent="0.2">
      <c r="U22635" s="55"/>
      <c r="V22635" s="53"/>
      <c r="W22635" s="53"/>
      <c r="X22635" s="53"/>
      <c r="Y22635" s="55"/>
    </row>
    <row r="22636" spans="21:25" x14ac:dyDescent="0.2">
      <c r="U22636" s="55"/>
      <c r="V22636" s="53"/>
      <c r="W22636" s="53"/>
      <c r="X22636" s="53"/>
      <c r="Y22636" s="55"/>
    </row>
    <row r="22637" spans="21:25" x14ac:dyDescent="0.2">
      <c r="U22637" s="55"/>
      <c r="V22637" s="53"/>
      <c r="W22637" s="53"/>
      <c r="X22637" s="53"/>
      <c r="Y22637" s="55"/>
    </row>
    <row r="22638" spans="21:25" x14ac:dyDescent="0.2">
      <c r="U22638" s="55"/>
      <c r="V22638" s="53"/>
      <c r="W22638" s="53"/>
      <c r="X22638" s="53"/>
      <c r="Y22638" s="55"/>
    </row>
    <row r="22639" spans="21:25" x14ac:dyDescent="0.2">
      <c r="U22639" s="55"/>
      <c r="V22639" s="53"/>
      <c r="W22639" s="53"/>
      <c r="X22639" s="53"/>
      <c r="Y22639" s="55"/>
    </row>
    <row r="22640" spans="21:25" x14ac:dyDescent="0.2">
      <c r="U22640" s="55"/>
      <c r="V22640" s="53"/>
      <c r="W22640" s="53"/>
      <c r="X22640" s="53"/>
      <c r="Y22640" s="55"/>
    </row>
    <row r="22641" spans="21:25" x14ac:dyDescent="0.2">
      <c r="U22641" s="55"/>
      <c r="V22641" s="53"/>
      <c r="W22641" s="53"/>
      <c r="X22641" s="53"/>
      <c r="Y22641" s="55"/>
    </row>
    <row r="22642" spans="21:25" x14ac:dyDescent="0.2">
      <c r="U22642" s="55"/>
      <c r="V22642" s="53"/>
      <c r="W22642" s="53"/>
      <c r="X22642" s="53"/>
      <c r="Y22642" s="55"/>
    </row>
    <row r="22643" spans="21:25" x14ac:dyDescent="0.2">
      <c r="U22643" s="55"/>
      <c r="V22643" s="53"/>
      <c r="W22643" s="53"/>
      <c r="X22643" s="53"/>
      <c r="Y22643" s="55"/>
    </row>
    <row r="22644" spans="21:25" x14ac:dyDescent="0.2">
      <c r="U22644" s="55"/>
      <c r="V22644" s="53"/>
      <c r="W22644" s="53"/>
      <c r="X22644" s="53"/>
      <c r="Y22644" s="55"/>
    </row>
    <row r="22645" spans="21:25" x14ac:dyDescent="0.2">
      <c r="U22645" s="55"/>
      <c r="V22645" s="53"/>
      <c r="W22645" s="53"/>
      <c r="X22645" s="53"/>
      <c r="Y22645" s="55"/>
    </row>
    <row r="22646" spans="21:25" x14ac:dyDescent="0.2">
      <c r="U22646" s="55"/>
      <c r="V22646" s="53"/>
      <c r="W22646" s="53"/>
      <c r="X22646" s="53"/>
      <c r="Y22646" s="55"/>
    </row>
    <row r="22647" spans="21:25" x14ac:dyDescent="0.2">
      <c r="U22647" s="55"/>
      <c r="V22647" s="53"/>
      <c r="W22647" s="53"/>
      <c r="X22647" s="53"/>
      <c r="Y22647" s="55"/>
    </row>
    <row r="22648" spans="21:25" x14ac:dyDescent="0.2">
      <c r="U22648" s="55"/>
      <c r="V22648" s="53"/>
      <c r="W22648" s="53"/>
      <c r="X22648" s="53"/>
      <c r="Y22648" s="55"/>
    </row>
    <row r="22649" spans="21:25" x14ac:dyDescent="0.2">
      <c r="U22649" s="55"/>
      <c r="V22649" s="53"/>
      <c r="W22649" s="53"/>
      <c r="X22649" s="53"/>
      <c r="Y22649" s="55"/>
    </row>
    <row r="22650" spans="21:25" x14ac:dyDescent="0.2">
      <c r="U22650" s="55"/>
      <c r="V22650" s="53"/>
      <c r="W22650" s="53"/>
      <c r="X22650" s="53"/>
      <c r="Y22650" s="55"/>
    </row>
    <row r="22651" spans="21:25" x14ac:dyDescent="0.2">
      <c r="U22651" s="55"/>
      <c r="V22651" s="53"/>
      <c r="W22651" s="53"/>
      <c r="X22651" s="53"/>
      <c r="Y22651" s="55"/>
    </row>
    <row r="22652" spans="21:25" x14ac:dyDescent="0.2">
      <c r="U22652" s="55"/>
      <c r="V22652" s="53"/>
      <c r="W22652" s="53"/>
      <c r="X22652" s="53"/>
      <c r="Y22652" s="55"/>
    </row>
    <row r="22653" spans="21:25" x14ac:dyDescent="0.2">
      <c r="U22653" s="55"/>
      <c r="V22653" s="53"/>
      <c r="W22653" s="53"/>
      <c r="X22653" s="53"/>
      <c r="Y22653" s="55"/>
    </row>
    <row r="22654" spans="21:25" x14ac:dyDescent="0.2">
      <c r="U22654" s="55"/>
      <c r="V22654" s="53"/>
      <c r="W22654" s="53"/>
      <c r="X22654" s="53"/>
      <c r="Y22654" s="55"/>
    </row>
    <row r="22655" spans="21:25" x14ac:dyDescent="0.2">
      <c r="U22655" s="55"/>
      <c r="V22655" s="53"/>
      <c r="W22655" s="53"/>
      <c r="X22655" s="53"/>
      <c r="Y22655" s="55"/>
    </row>
    <row r="22656" spans="21:25" x14ac:dyDescent="0.2">
      <c r="U22656" s="55"/>
      <c r="V22656" s="53"/>
      <c r="W22656" s="53"/>
      <c r="X22656" s="53"/>
      <c r="Y22656" s="55"/>
    </row>
    <row r="22657" spans="21:25" x14ac:dyDescent="0.2">
      <c r="U22657" s="55"/>
      <c r="V22657" s="53"/>
      <c r="W22657" s="53"/>
      <c r="X22657" s="53"/>
      <c r="Y22657" s="55"/>
    </row>
    <row r="22658" spans="21:25" x14ac:dyDescent="0.2">
      <c r="U22658" s="55"/>
      <c r="V22658" s="53"/>
      <c r="W22658" s="53"/>
      <c r="X22658" s="53"/>
      <c r="Y22658" s="55"/>
    </row>
    <row r="22659" spans="21:25" x14ac:dyDescent="0.2">
      <c r="U22659" s="55"/>
      <c r="V22659" s="53"/>
      <c r="W22659" s="53"/>
      <c r="X22659" s="53"/>
      <c r="Y22659" s="55"/>
    </row>
    <row r="22660" spans="21:25" x14ac:dyDescent="0.2">
      <c r="U22660" s="55"/>
      <c r="V22660" s="53"/>
      <c r="W22660" s="53"/>
      <c r="X22660" s="53"/>
      <c r="Y22660" s="55"/>
    </row>
    <row r="22661" spans="21:25" x14ac:dyDescent="0.2">
      <c r="U22661" s="55"/>
      <c r="V22661" s="53"/>
      <c r="W22661" s="53"/>
      <c r="X22661" s="53"/>
      <c r="Y22661" s="55"/>
    </row>
    <row r="22662" spans="21:25" x14ac:dyDescent="0.2">
      <c r="U22662" s="55"/>
      <c r="V22662" s="53"/>
      <c r="W22662" s="53"/>
      <c r="X22662" s="53"/>
      <c r="Y22662" s="55"/>
    </row>
    <row r="22663" spans="21:25" x14ac:dyDescent="0.2">
      <c r="U22663" s="55"/>
      <c r="V22663" s="53"/>
      <c r="W22663" s="53"/>
      <c r="X22663" s="53"/>
      <c r="Y22663" s="55"/>
    </row>
    <row r="22664" spans="21:25" x14ac:dyDescent="0.2">
      <c r="U22664" s="55"/>
      <c r="V22664" s="53"/>
      <c r="W22664" s="53"/>
      <c r="X22664" s="53"/>
      <c r="Y22664" s="55"/>
    </row>
    <row r="22665" spans="21:25" x14ac:dyDescent="0.2">
      <c r="U22665" s="55"/>
      <c r="V22665" s="53"/>
      <c r="W22665" s="53"/>
      <c r="X22665" s="53"/>
      <c r="Y22665" s="55"/>
    </row>
    <row r="22666" spans="21:25" x14ac:dyDescent="0.2">
      <c r="U22666" s="55"/>
      <c r="V22666" s="53"/>
      <c r="W22666" s="53"/>
      <c r="X22666" s="53"/>
      <c r="Y22666" s="55"/>
    </row>
    <row r="22667" spans="21:25" x14ac:dyDescent="0.2">
      <c r="U22667" s="55"/>
      <c r="V22667" s="53"/>
      <c r="W22667" s="53"/>
      <c r="X22667" s="53"/>
      <c r="Y22667" s="55"/>
    </row>
    <row r="22668" spans="21:25" x14ac:dyDescent="0.2">
      <c r="U22668" s="55"/>
      <c r="V22668" s="53"/>
      <c r="W22668" s="53"/>
      <c r="X22668" s="53"/>
      <c r="Y22668" s="55"/>
    </row>
    <row r="22669" spans="21:25" x14ac:dyDescent="0.2">
      <c r="U22669" s="55"/>
      <c r="V22669" s="53"/>
      <c r="W22669" s="53"/>
      <c r="X22669" s="53"/>
      <c r="Y22669" s="55"/>
    </row>
    <row r="22670" spans="21:25" x14ac:dyDescent="0.2">
      <c r="U22670" s="55"/>
      <c r="V22670" s="53"/>
      <c r="W22670" s="53"/>
      <c r="X22670" s="53"/>
      <c r="Y22670" s="55"/>
    </row>
    <row r="22671" spans="21:25" x14ac:dyDescent="0.2">
      <c r="U22671" s="55"/>
      <c r="V22671" s="53"/>
      <c r="W22671" s="53"/>
      <c r="X22671" s="53"/>
      <c r="Y22671" s="55"/>
    </row>
    <row r="22672" spans="21:25" x14ac:dyDescent="0.2">
      <c r="U22672" s="55"/>
      <c r="V22672" s="53"/>
      <c r="W22672" s="53"/>
      <c r="X22672" s="53"/>
      <c r="Y22672" s="55"/>
    </row>
    <row r="22673" spans="21:25" x14ac:dyDescent="0.2">
      <c r="U22673" s="55"/>
      <c r="V22673" s="53"/>
      <c r="W22673" s="53"/>
      <c r="X22673" s="53"/>
      <c r="Y22673" s="55"/>
    </row>
    <row r="22674" spans="21:25" x14ac:dyDescent="0.2">
      <c r="U22674" s="55"/>
      <c r="V22674" s="53"/>
      <c r="W22674" s="53"/>
      <c r="X22674" s="53"/>
      <c r="Y22674" s="55"/>
    </row>
    <row r="22675" spans="21:25" x14ac:dyDescent="0.2">
      <c r="U22675" s="55"/>
      <c r="V22675" s="53"/>
      <c r="W22675" s="53"/>
      <c r="X22675" s="53"/>
      <c r="Y22675" s="55"/>
    </row>
    <row r="22676" spans="21:25" x14ac:dyDescent="0.2">
      <c r="U22676" s="55"/>
      <c r="V22676" s="53"/>
      <c r="W22676" s="53"/>
      <c r="X22676" s="53"/>
      <c r="Y22676" s="55"/>
    </row>
    <row r="22677" spans="21:25" x14ac:dyDescent="0.2">
      <c r="U22677" s="55"/>
      <c r="V22677" s="53"/>
      <c r="W22677" s="53"/>
      <c r="X22677" s="53"/>
      <c r="Y22677" s="55"/>
    </row>
    <row r="22678" spans="21:25" x14ac:dyDescent="0.2">
      <c r="U22678" s="55"/>
      <c r="V22678" s="53"/>
      <c r="W22678" s="53"/>
      <c r="X22678" s="53"/>
      <c r="Y22678" s="55"/>
    </row>
    <row r="22679" spans="21:25" x14ac:dyDescent="0.2">
      <c r="U22679" s="55"/>
      <c r="V22679" s="53"/>
      <c r="W22679" s="53"/>
      <c r="X22679" s="53"/>
      <c r="Y22679" s="55"/>
    </row>
    <row r="22680" spans="21:25" x14ac:dyDescent="0.2">
      <c r="U22680" s="55"/>
      <c r="V22680" s="53"/>
      <c r="W22680" s="53"/>
      <c r="X22680" s="53"/>
      <c r="Y22680" s="55"/>
    </row>
    <row r="22681" spans="21:25" x14ac:dyDescent="0.2">
      <c r="U22681" s="55"/>
      <c r="V22681" s="53"/>
      <c r="W22681" s="53"/>
      <c r="X22681" s="53"/>
      <c r="Y22681" s="55"/>
    </row>
    <row r="22682" spans="21:25" x14ac:dyDescent="0.2">
      <c r="U22682" s="55"/>
      <c r="V22682" s="53"/>
      <c r="W22682" s="53"/>
      <c r="X22682" s="53"/>
      <c r="Y22682" s="55"/>
    </row>
    <row r="22683" spans="21:25" x14ac:dyDescent="0.2">
      <c r="U22683" s="55"/>
      <c r="V22683" s="53"/>
      <c r="W22683" s="53"/>
      <c r="X22683" s="53"/>
      <c r="Y22683" s="55"/>
    </row>
    <row r="22684" spans="21:25" x14ac:dyDescent="0.2">
      <c r="U22684" s="55"/>
      <c r="V22684" s="53"/>
      <c r="W22684" s="53"/>
      <c r="X22684" s="53"/>
      <c r="Y22684" s="55"/>
    </row>
    <row r="22685" spans="21:25" x14ac:dyDescent="0.2">
      <c r="U22685" s="55"/>
      <c r="V22685" s="53"/>
      <c r="W22685" s="53"/>
      <c r="X22685" s="53"/>
      <c r="Y22685" s="55"/>
    </row>
    <row r="22686" spans="21:25" x14ac:dyDescent="0.2">
      <c r="U22686" s="55"/>
      <c r="V22686" s="53"/>
      <c r="W22686" s="53"/>
      <c r="X22686" s="53"/>
      <c r="Y22686" s="55"/>
    </row>
    <row r="22687" spans="21:25" x14ac:dyDescent="0.2">
      <c r="U22687" s="55"/>
      <c r="V22687" s="53"/>
      <c r="W22687" s="53"/>
      <c r="X22687" s="53"/>
      <c r="Y22687" s="55"/>
    </row>
    <row r="22688" spans="21:25" x14ac:dyDescent="0.2">
      <c r="U22688" s="55"/>
      <c r="V22688" s="53"/>
      <c r="W22688" s="53"/>
      <c r="X22688" s="53"/>
      <c r="Y22688" s="55"/>
    </row>
    <row r="22689" spans="21:25" x14ac:dyDescent="0.2">
      <c r="U22689" s="55"/>
      <c r="V22689" s="53"/>
      <c r="W22689" s="53"/>
      <c r="X22689" s="53"/>
      <c r="Y22689" s="55"/>
    </row>
    <row r="22690" spans="21:25" x14ac:dyDescent="0.2">
      <c r="U22690" s="55"/>
      <c r="V22690" s="53"/>
      <c r="W22690" s="53"/>
      <c r="X22690" s="53"/>
      <c r="Y22690" s="55"/>
    </row>
    <row r="22691" spans="21:25" x14ac:dyDescent="0.2">
      <c r="U22691" s="55"/>
      <c r="V22691" s="53"/>
      <c r="W22691" s="53"/>
      <c r="X22691" s="53"/>
      <c r="Y22691" s="55"/>
    </row>
    <row r="22692" spans="21:25" x14ac:dyDescent="0.2">
      <c r="U22692" s="55"/>
      <c r="V22692" s="53"/>
      <c r="W22692" s="53"/>
      <c r="X22692" s="53"/>
      <c r="Y22692" s="55"/>
    </row>
    <row r="22693" spans="21:25" x14ac:dyDescent="0.2">
      <c r="U22693" s="55"/>
      <c r="V22693" s="53"/>
      <c r="W22693" s="53"/>
      <c r="X22693" s="53"/>
      <c r="Y22693" s="55"/>
    </row>
    <row r="22694" spans="21:25" x14ac:dyDescent="0.2">
      <c r="U22694" s="55"/>
      <c r="V22694" s="53"/>
      <c r="W22694" s="53"/>
      <c r="X22694" s="53"/>
      <c r="Y22694" s="55"/>
    </row>
    <row r="22695" spans="21:25" x14ac:dyDescent="0.2">
      <c r="U22695" s="55"/>
      <c r="V22695" s="53"/>
      <c r="W22695" s="53"/>
      <c r="X22695" s="53"/>
      <c r="Y22695" s="55"/>
    </row>
    <row r="22696" spans="21:25" x14ac:dyDescent="0.2">
      <c r="U22696" s="55"/>
      <c r="V22696" s="53"/>
      <c r="W22696" s="53"/>
      <c r="X22696" s="53"/>
      <c r="Y22696" s="55"/>
    </row>
    <row r="22697" spans="21:25" x14ac:dyDescent="0.2">
      <c r="U22697" s="55"/>
      <c r="V22697" s="53"/>
      <c r="W22697" s="53"/>
      <c r="X22697" s="53"/>
      <c r="Y22697" s="55"/>
    </row>
    <row r="22698" spans="21:25" x14ac:dyDescent="0.2">
      <c r="U22698" s="55"/>
      <c r="V22698" s="53"/>
      <c r="W22698" s="53"/>
      <c r="X22698" s="53"/>
      <c r="Y22698" s="55"/>
    </row>
    <row r="22699" spans="21:25" x14ac:dyDescent="0.2">
      <c r="U22699" s="55"/>
      <c r="V22699" s="53"/>
      <c r="W22699" s="53"/>
      <c r="X22699" s="53"/>
      <c r="Y22699" s="55"/>
    </row>
    <row r="22700" spans="21:25" x14ac:dyDescent="0.2">
      <c r="U22700" s="55"/>
      <c r="V22700" s="53"/>
      <c r="W22700" s="53"/>
      <c r="X22700" s="53"/>
      <c r="Y22700" s="55"/>
    </row>
    <row r="22701" spans="21:25" x14ac:dyDescent="0.2">
      <c r="U22701" s="55"/>
      <c r="V22701" s="53"/>
      <c r="W22701" s="53"/>
      <c r="X22701" s="53"/>
      <c r="Y22701" s="55"/>
    </row>
    <row r="22702" spans="21:25" x14ac:dyDescent="0.2">
      <c r="U22702" s="55"/>
      <c r="V22702" s="53"/>
      <c r="W22702" s="53"/>
      <c r="X22702" s="53"/>
      <c r="Y22702" s="55"/>
    </row>
    <row r="22703" spans="21:25" x14ac:dyDescent="0.2">
      <c r="U22703" s="55"/>
      <c r="V22703" s="53"/>
      <c r="W22703" s="53"/>
      <c r="X22703" s="53"/>
      <c r="Y22703" s="55"/>
    </row>
    <row r="22704" spans="21:25" x14ac:dyDescent="0.2">
      <c r="U22704" s="55"/>
      <c r="V22704" s="53"/>
      <c r="W22704" s="53"/>
      <c r="X22704" s="53"/>
      <c r="Y22704" s="55"/>
    </row>
    <row r="22705" spans="21:25" x14ac:dyDescent="0.2">
      <c r="U22705" s="55"/>
      <c r="V22705" s="53"/>
      <c r="W22705" s="53"/>
      <c r="X22705" s="53"/>
      <c r="Y22705" s="55"/>
    </row>
    <row r="22706" spans="21:25" x14ac:dyDescent="0.2">
      <c r="U22706" s="55"/>
      <c r="V22706" s="53"/>
      <c r="W22706" s="53"/>
      <c r="X22706" s="53"/>
      <c r="Y22706" s="55"/>
    </row>
    <row r="22707" spans="21:25" x14ac:dyDescent="0.2">
      <c r="U22707" s="55"/>
      <c r="V22707" s="53"/>
      <c r="W22707" s="53"/>
      <c r="X22707" s="53"/>
      <c r="Y22707" s="55"/>
    </row>
    <row r="22708" spans="21:25" x14ac:dyDescent="0.2">
      <c r="U22708" s="55"/>
      <c r="V22708" s="53"/>
      <c r="W22708" s="53"/>
      <c r="X22708" s="53"/>
      <c r="Y22708" s="55"/>
    </row>
    <row r="22709" spans="21:25" x14ac:dyDescent="0.2">
      <c r="U22709" s="55"/>
      <c r="V22709" s="53"/>
      <c r="W22709" s="53"/>
      <c r="X22709" s="53"/>
      <c r="Y22709" s="55"/>
    </row>
    <row r="22710" spans="21:25" x14ac:dyDescent="0.2">
      <c r="U22710" s="55"/>
      <c r="V22710" s="53"/>
      <c r="W22710" s="53"/>
      <c r="X22710" s="53"/>
      <c r="Y22710" s="55"/>
    </row>
    <row r="22711" spans="21:25" x14ac:dyDescent="0.2">
      <c r="U22711" s="55"/>
      <c r="V22711" s="53"/>
      <c r="W22711" s="53"/>
      <c r="X22711" s="53"/>
      <c r="Y22711" s="55"/>
    </row>
    <row r="22712" spans="21:25" x14ac:dyDescent="0.2">
      <c r="U22712" s="55"/>
      <c r="V22712" s="53"/>
      <c r="W22712" s="53"/>
      <c r="X22712" s="53"/>
      <c r="Y22712" s="55"/>
    </row>
    <row r="22713" spans="21:25" x14ac:dyDescent="0.2">
      <c r="U22713" s="55"/>
      <c r="V22713" s="53"/>
      <c r="W22713" s="53"/>
      <c r="X22713" s="53"/>
      <c r="Y22713" s="55"/>
    </row>
    <row r="22714" spans="21:25" x14ac:dyDescent="0.2">
      <c r="U22714" s="55"/>
      <c r="V22714" s="53"/>
      <c r="W22714" s="53"/>
      <c r="X22714" s="53"/>
      <c r="Y22714" s="55"/>
    </row>
    <row r="22715" spans="21:25" x14ac:dyDescent="0.2">
      <c r="U22715" s="55"/>
      <c r="V22715" s="53"/>
      <c r="W22715" s="53"/>
      <c r="X22715" s="53"/>
      <c r="Y22715" s="55"/>
    </row>
    <row r="22716" spans="21:25" x14ac:dyDescent="0.2">
      <c r="U22716" s="55"/>
      <c r="V22716" s="53"/>
      <c r="W22716" s="53"/>
      <c r="X22716" s="53"/>
      <c r="Y22716" s="55"/>
    </row>
    <row r="22717" spans="21:25" x14ac:dyDescent="0.2">
      <c r="U22717" s="55"/>
      <c r="V22717" s="53"/>
      <c r="W22717" s="53"/>
      <c r="X22717" s="53"/>
      <c r="Y22717" s="55"/>
    </row>
    <row r="22718" spans="21:25" x14ac:dyDescent="0.2">
      <c r="U22718" s="55"/>
      <c r="V22718" s="53"/>
      <c r="W22718" s="53"/>
      <c r="X22718" s="53"/>
      <c r="Y22718" s="55"/>
    </row>
    <row r="22719" spans="21:25" x14ac:dyDescent="0.2">
      <c r="U22719" s="55"/>
      <c r="V22719" s="53"/>
      <c r="W22719" s="53"/>
      <c r="X22719" s="53"/>
      <c r="Y22719" s="55"/>
    </row>
    <row r="22720" spans="21:25" x14ac:dyDescent="0.2">
      <c r="U22720" s="55"/>
      <c r="V22720" s="53"/>
      <c r="W22720" s="53"/>
      <c r="X22720" s="53"/>
      <c r="Y22720" s="55"/>
    </row>
    <row r="22721" spans="21:25" x14ac:dyDescent="0.2">
      <c r="U22721" s="55"/>
      <c r="V22721" s="53"/>
      <c r="W22721" s="53"/>
      <c r="X22721" s="53"/>
      <c r="Y22721" s="55"/>
    </row>
    <row r="22722" spans="21:25" x14ac:dyDescent="0.2">
      <c r="U22722" s="55"/>
      <c r="V22722" s="53"/>
      <c r="W22722" s="53"/>
      <c r="X22722" s="53"/>
      <c r="Y22722" s="55"/>
    </row>
    <row r="22723" spans="21:25" x14ac:dyDescent="0.2">
      <c r="U22723" s="55"/>
      <c r="V22723" s="53"/>
      <c r="W22723" s="53"/>
      <c r="X22723" s="53"/>
      <c r="Y22723" s="55"/>
    </row>
    <row r="22724" spans="21:25" x14ac:dyDescent="0.2">
      <c r="U22724" s="55"/>
      <c r="V22724" s="53"/>
      <c r="W22724" s="53"/>
      <c r="X22724" s="53"/>
      <c r="Y22724" s="55"/>
    </row>
    <row r="22725" spans="21:25" x14ac:dyDescent="0.2">
      <c r="U22725" s="55"/>
      <c r="V22725" s="53"/>
      <c r="W22725" s="53"/>
      <c r="X22725" s="53"/>
      <c r="Y22725" s="55"/>
    </row>
    <row r="22726" spans="21:25" x14ac:dyDescent="0.2">
      <c r="U22726" s="55"/>
      <c r="V22726" s="53"/>
      <c r="W22726" s="53"/>
      <c r="X22726" s="53"/>
      <c r="Y22726" s="55"/>
    </row>
    <row r="22727" spans="21:25" x14ac:dyDescent="0.2">
      <c r="U22727" s="55"/>
      <c r="V22727" s="53"/>
      <c r="W22727" s="53"/>
      <c r="X22727" s="53"/>
      <c r="Y22727" s="55"/>
    </row>
    <row r="22728" spans="21:25" x14ac:dyDescent="0.2">
      <c r="U22728" s="55"/>
      <c r="V22728" s="53"/>
      <c r="W22728" s="53"/>
      <c r="X22728" s="53"/>
      <c r="Y22728" s="55"/>
    </row>
    <row r="22729" spans="21:25" x14ac:dyDescent="0.2">
      <c r="U22729" s="55"/>
      <c r="V22729" s="53"/>
      <c r="W22729" s="53"/>
      <c r="X22729" s="53"/>
      <c r="Y22729" s="55"/>
    </row>
    <row r="22730" spans="21:25" x14ac:dyDescent="0.2">
      <c r="U22730" s="55"/>
      <c r="V22730" s="53"/>
      <c r="W22730" s="53"/>
      <c r="X22730" s="53"/>
      <c r="Y22730" s="55"/>
    </row>
    <row r="22731" spans="21:25" x14ac:dyDescent="0.2">
      <c r="U22731" s="55"/>
      <c r="V22731" s="53"/>
      <c r="W22731" s="53"/>
      <c r="X22731" s="53"/>
      <c r="Y22731" s="55"/>
    </row>
    <row r="22732" spans="21:25" x14ac:dyDescent="0.2">
      <c r="U22732" s="55"/>
      <c r="V22732" s="53"/>
      <c r="W22732" s="53"/>
      <c r="X22732" s="53"/>
      <c r="Y22732" s="55"/>
    </row>
    <row r="22733" spans="21:25" x14ac:dyDescent="0.2">
      <c r="U22733" s="55"/>
      <c r="V22733" s="53"/>
      <c r="W22733" s="53"/>
      <c r="X22733" s="53"/>
      <c r="Y22733" s="55"/>
    </row>
    <row r="22734" spans="21:25" x14ac:dyDescent="0.2">
      <c r="U22734" s="55"/>
      <c r="V22734" s="53"/>
      <c r="W22734" s="53"/>
      <c r="X22734" s="53"/>
      <c r="Y22734" s="55"/>
    </row>
    <row r="22735" spans="21:25" x14ac:dyDescent="0.2">
      <c r="U22735" s="55"/>
      <c r="V22735" s="53"/>
      <c r="W22735" s="53"/>
      <c r="X22735" s="53"/>
      <c r="Y22735" s="55"/>
    </row>
    <row r="22736" spans="21:25" x14ac:dyDescent="0.2">
      <c r="U22736" s="55"/>
      <c r="V22736" s="53"/>
      <c r="W22736" s="53"/>
      <c r="X22736" s="53"/>
      <c r="Y22736" s="55"/>
    </row>
    <row r="22737" spans="21:25" x14ac:dyDescent="0.2">
      <c r="U22737" s="55"/>
      <c r="V22737" s="53"/>
      <c r="W22737" s="53"/>
      <c r="X22737" s="53"/>
      <c r="Y22737" s="55"/>
    </row>
    <row r="22738" spans="21:25" x14ac:dyDescent="0.2">
      <c r="U22738" s="55"/>
      <c r="V22738" s="53"/>
      <c r="W22738" s="53"/>
      <c r="X22738" s="53"/>
      <c r="Y22738" s="55"/>
    </row>
    <row r="22739" spans="21:25" x14ac:dyDescent="0.2">
      <c r="U22739" s="55"/>
      <c r="V22739" s="53"/>
      <c r="W22739" s="53"/>
      <c r="X22739" s="53"/>
      <c r="Y22739" s="55"/>
    </row>
    <row r="22740" spans="21:25" x14ac:dyDescent="0.2">
      <c r="U22740" s="55"/>
      <c r="V22740" s="53"/>
      <c r="W22740" s="53"/>
      <c r="X22740" s="53"/>
      <c r="Y22740" s="55"/>
    </row>
    <row r="22741" spans="21:25" x14ac:dyDescent="0.2">
      <c r="U22741" s="55"/>
      <c r="V22741" s="53"/>
      <c r="W22741" s="53"/>
      <c r="X22741" s="53"/>
      <c r="Y22741" s="55"/>
    </row>
    <row r="22742" spans="21:25" x14ac:dyDescent="0.2">
      <c r="U22742" s="55"/>
      <c r="V22742" s="53"/>
      <c r="W22742" s="53"/>
      <c r="X22742" s="53"/>
      <c r="Y22742" s="55"/>
    </row>
    <row r="22743" spans="21:25" x14ac:dyDescent="0.2">
      <c r="U22743" s="55"/>
      <c r="V22743" s="53"/>
      <c r="W22743" s="53"/>
      <c r="X22743" s="53"/>
      <c r="Y22743" s="55"/>
    </row>
    <row r="22744" spans="21:25" x14ac:dyDescent="0.2">
      <c r="U22744" s="55"/>
      <c r="V22744" s="53"/>
      <c r="W22744" s="53"/>
      <c r="X22744" s="53"/>
      <c r="Y22744" s="55"/>
    </row>
    <row r="22745" spans="21:25" x14ac:dyDescent="0.2">
      <c r="U22745" s="55"/>
      <c r="V22745" s="53"/>
      <c r="W22745" s="53"/>
      <c r="X22745" s="53"/>
      <c r="Y22745" s="55"/>
    </row>
    <row r="22746" spans="21:25" x14ac:dyDescent="0.2">
      <c r="U22746" s="55"/>
      <c r="V22746" s="53"/>
      <c r="W22746" s="53"/>
      <c r="X22746" s="53"/>
      <c r="Y22746" s="55"/>
    </row>
    <row r="22747" spans="21:25" x14ac:dyDescent="0.2">
      <c r="U22747" s="55"/>
      <c r="V22747" s="53"/>
      <c r="W22747" s="53"/>
      <c r="X22747" s="53"/>
      <c r="Y22747" s="55"/>
    </row>
    <row r="22748" spans="21:25" x14ac:dyDescent="0.2">
      <c r="U22748" s="55"/>
      <c r="V22748" s="53"/>
      <c r="W22748" s="53"/>
      <c r="X22748" s="53"/>
      <c r="Y22748" s="55"/>
    </row>
    <row r="22749" spans="21:25" x14ac:dyDescent="0.2">
      <c r="U22749" s="55"/>
      <c r="V22749" s="53"/>
      <c r="W22749" s="53"/>
      <c r="X22749" s="53"/>
      <c r="Y22749" s="55"/>
    </row>
    <row r="22750" spans="21:25" x14ac:dyDescent="0.2">
      <c r="U22750" s="55"/>
      <c r="V22750" s="53"/>
      <c r="W22750" s="53"/>
      <c r="X22750" s="53"/>
      <c r="Y22750" s="55"/>
    </row>
    <row r="22751" spans="21:25" x14ac:dyDescent="0.2">
      <c r="U22751" s="55"/>
      <c r="V22751" s="53"/>
      <c r="W22751" s="53"/>
      <c r="X22751" s="53"/>
      <c r="Y22751" s="55"/>
    </row>
    <row r="22752" spans="21:25" x14ac:dyDescent="0.2">
      <c r="U22752" s="55"/>
      <c r="V22752" s="53"/>
      <c r="W22752" s="53"/>
      <c r="X22752" s="53"/>
      <c r="Y22752" s="55"/>
    </row>
    <row r="22753" spans="21:25" x14ac:dyDescent="0.2">
      <c r="U22753" s="55"/>
      <c r="V22753" s="53"/>
      <c r="W22753" s="53"/>
      <c r="X22753" s="53"/>
      <c r="Y22753" s="55"/>
    </row>
    <row r="22754" spans="21:25" x14ac:dyDescent="0.2">
      <c r="U22754" s="55"/>
      <c r="V22754" s="53"/>
      <c r="W22754" s="53"/>
      <c r="X22754" s="53"/>
      <c r="Y22754" s="55"/>
    </row>
    <row r="22755" spans="21:25" x14ac:dyDescent="0.2">
      <c r="U22755" s="55"/>
      <c r="V22755" s="53"/>
      <c r="W22755" s="53"/>
      <c r="X22755" s="53"/>
      <c r="Y22755" s="55"/>
    </row>
    <row r="22756" spans="21:25" x14ac:dyDescent="0.2">
      <c r="U22756" s="55"/>
      <c r="V22756" s="53"/>
      <c r="W22756" s="53"/>
      <c r="X22756" s="53"/>
      <c r="Y22756" s="55"/>
    </row>
    <row r="22757" spans="21:25" x14ac:dyDescent="0.2">
      <c r="U22757" s="55"/>
      <c r="V22757" s="53"/>
      <c r="W22757" s="53"/>
      <c r="X22757" s="53"/>
      <c r="Y22757" s="55"/>
    </row>
    <row r="22758" spans="21:25" x14ac:dyDescent="0.2">
      <c r="U22758" s="55"/>
      <c r="V22758" s="53"/>
      <c r="W22758" s="53"/>
      <c r="X22758" s="53"/>
      <c r="Y22758" s="55"/>
    </row>
    <row r="22759" spans="21:25" x14ac:dyDescent="0.2">
      <c r="U22759" s="55"/>
      <c r="V22759" s="53"/>
      <c r="W22759" s="53"/>
      <c r="X22759" s="53"/>
      <c r="Y22759" s="55"/>
    </row>
    <row r="22760" spans="21:25" x14ac:dyDescent="0.2">
      <c r="U22760" s="55"/>
      <c r="V22760" s="53"/>
      <c r="W22760" s="53"/>
      <c r="X22760" s="53"/>
      <c r="Y22760" s="55"/>
    </row>
    <row r="22761" spans="21:25" x14ac:dyDescent="0.2">
      <c r="U22761" s="55"/>
      <c r="V22761" s="53"/>
      <c r="W22761" s="53"/>
      <c r="X22761" s="53"/>
      <c r="Y22761" s="55"/>
    </row>
    <row r="22762" spans="21:25" x14ac:dyDescent="0.2">
      <c r="U22762" s="55"/>
      <c r="V22762" s="53"/>
      <c r="W22762" s="53"/>
      <c r="X22762" s="53"/>
      <c r="Y22762" s="55"/>
    </row>
    <row r="22763" spans="21:25" x14ac:dyDescent="0.2">
      <c r="U22763" s="55"/>
      <c r="V22763" s="53"/>
      <c r="W22763" s="53"/>
      <c r="X22763" s="53"/>
      <c r="Y22763" s="55"/>
    </row>
    <row r="22764" spans="21:25" x14ac:dyDescent="0.2">
      <c r="U22764" s="55"/>
      <c r="V22764" s="53"/>
      <c r="W22764" s="53"/>
      <c r="X22764" s="53"/>
      <c r="Y22764" s="55"/>
    </row>
    <row r="22765" spans="21:25" x14ac:dyDescent="0.2">
      <c r="U22765" s="55"/>
      <c r="V22765" s="53"/>
      <c r="W22765" s="53"/>
      <c r="X22765" s="53"/>
      <c r="Y22765" s="55"/>
    </row>
    <row r="22766" spans="21:25" x14ac:dyDescent="0.2">
      <c r="U22766" s="55"/>
      <c r="V22766" s="53"/>
      <c r="W22766" s="53"/>
      <c r="X22766" s="53"/>
      <c r="Y22766" s="55"/>
    </row>
    <row r="22767" spans="21:25" x14ac:dyDescent="0.2">
      <c r="U22767" s="55"/>
      <c r="V22767" s="53"/>
      <c r="W22767" s="53"/>
      <c r="X22767" s="53"/>
      <c r="Y22767" s="55"/>
    </row>
    <row r="22768" spans="21:25" x14ac:dyDescent="0.2">
      <c r="U22768" s="55"/>
      <c r="V22768" s="53"/>
      <c r="W22768" s="53"/>
      <c r="X22768" s="53"/>
      <c r="Y22768" s="55"/>
    </row>
    <row r="22769" spans="21:25" x14ac:dyDescent="0.2">
      <c r="U22769" s="55"/>
      <c r="V22769" s="53"/>
      <c r="W22769" s="53"/>
      <c r="X22769" s="53"/>
      <c r="Y22769" s="55"/>
    </row>
    <row r="22770" spans="21:25" x14ac:dyDescent="0.2">
      <c r="U22770" s="55"/>
      <c r="V22770" s="53"/>
      <c r="W22770" s="53"/>
      <c r="X22770" s="53"/>
      <c r="Y22770" s="55"/>
    </row>
    <row r="22771" spans="21:25" x14ac:dyDescent="0.2">
      <c r="U22771" s="55"/>
      <c r="V22771" s="53"/>
      <c r="W22771" s="53"/>
      <c r="X22771" s="53"/>
      <c r="Y22771" s="55"/>
    </row>
    <row r="22772" spans="21:25" x14ac:dyDescent="0.2">
      <c r="U22772" s="55"/>
      <c r="V22772" s="53"/>
      <c r="W22772" s="53"/>
      <c r="X22772" s="53"/>
      <c r="Y22772" s="55"/>
    </row>
    <row r="22773" spans="21:25" x14ac:dyDescent="0.2">
      <c r="U22773" s="55"/>
      <c r="V22773" s="53"/>
      <c r="W22773" s="53"/>
      <c r="X22773" s="53"/>
      <c r="Y22773" s="55"/>
    </row>
    <row r="22774" spans="21:25" x14ac:dyDescent="0.2">
      <c r="U22774" s="55"/>
      <c r="V22774" s="53"/>
      <c r="W22774" s="53"/>
      <c r="X22774" s="53"/>
      <c r="Y22774" s="55"/>
    </row>
    <row r="22775" spans="21:25" x14ac:dyDescent="0.2">
      <c r="U22775" s="55"/>
      <c r="V22775" s="53"/>
      <c r="W22775" s="53"/>
      <c r="X22775" s="53"/>
      <c r="Y22775" s="55"/>
    </row>
    <row r="22776" spans="21:25" x14ac:dyDescent="0.2">
      <c r="U22776" s="55"/>
      <c r="V22776" s="53"/>
      <c r="W22776" s="53"/>
      <c r="X22776" s="53"/>
      <c r="Y22776" s="55"/>
    </row>
    <row r="22777" spans="21:25" x14ac:dyDescent="0.2">
      <c r="U22777" s="55"/>
      <c r="V22777" s="53"/>
      <c r="W22777" s="53"/>
      <c r="X22777" s="53"/>
      <c r="Y22777" s="55"/>
    </row>
    <row r="22778" spans="21:25" x14ac:dyDescent="0.2">
      <c r="U22778" s="55"/>
      <c r="V22778" s="53"/>
      <c r="W22778" s="53"/>
      <c r="X22778" s="53"/>
      <c r="Y22778" s="55"/>
    </row>
    <row r="22779" spans="21:25" x14ac:dyDescent="0.2">
      <c r="U22779" s="55"/>
      <c r="V22779" s="53"/>
      <c r="W22779" s="53"/>
      <c r="X22779" s="53"/>
      <c r="Y22779" s="55"/>
    </row>
    <row r="22780" spans="21:25" x14ac:dyDescent="0.2">
      <c r="U22780" s="55"/>
      <c r="V22780" s="53"/>
      <c r="W22780" s="53"/>
      <c r="X22780" s="53"/>
      <c r="Y22780" s="55"/>
    </row>
    <row r="22781" spans="21:25" x14ac:dyDescent="0.2">
      <c r="U22781" s="55"/>
      <c r="V22781" s="53"/>
      <c r="W22781" s="53"/>
      <c r="X22781" s="53"/>
      <c r="Y22781" s="55"/>
    </row>
    <row r="22782" spans="21:25" x14ac:dyDescent="0.2">
      <c r="U22782" s="55"/>
      <c r="V22782" s="53"/>
      <c r="W22782" s="53"/>
      <c r="X22782" s="53"/>
      <c r="Y22782" s="55"/>
    </row>
    <row r="22783" spans="21:25" x14ac:dyDescent="0.2">
      <c r="U22783" s="55"/>
      <c r="V22783" s="53"/>
      <c r="W22783" s="53"/>
      <c r="X22783" s="53"/>
      <c r="Y22783" s="55"/>
    </row>
    <row r="22784" spans="21:25" x14ac:dyDescent="0.2">
      <c r="U22784" s="55"/>
      <c r="V22784" s="53"/>
      <c r="W22784" s="53"/>
      <c r="X22784" s="53"/>
      <c r="Y22784" s="55"/>
    </row>
    <row r="22785" spans="21:25" x14ac:dyDescent="0.2">
      <c r="U22785" s="55"/>
      <c r="V22785" s="53"/>
      <c r="W22785" s="53"/>
      <c r="X22785" s="53"/>
      <c r="Y22785" s="55"/>
    </row>
    <row r="22786" spans="21:25" x14ac:dyDescent="0.2">
      <c r="U22786" s="55"/>
      <c r="V22786" s="53"/>
      <c r="W22786" s="53"/>
      <c r="X22786" s="53"/>
      <c r="Y22786" s="55"/>
    </row>
    <row r="22787" spans="21:25" x14ac:dyDescent="0.2">
      <c r="U22787" s="55"/>
      <c r="V22787" s="53"/>
      <c r="W22787" s="53"/>
      <c r="X22787" s="53"/>
      <c r="Y22787" s="55"/>
    </row>
    <row r="22788" spans="21:25" x14ac:dyDescent="0.2">
      <c r="U22788" s="55"/>
      <c r="V22788" s="53"/>
      <c r="W22788" s="53"/>
      <c r="X22788" s="53"/>
      <c r="Y22788" s="55"/>
    </row>
    <row r="22789" spans="21:25" x14ac:dyDescent="0.2">
      <c r="U22789" s="55"/>
      <c r="V22789" s="53"/>
      <c r="W22789" s="53"/>
      <c r="X22789" s="53"/>
      <c r="Y22789" s="55"/>
    </row>
    <row r="22790" spans="21:25" x14ac:dyDescent="0.2">
      <c r="U22790" s="55"/>
      <c r="V22790" s="53"/>
      <c r="W22790" s="53"/>
      <c r="X22790" s="53"/>
      <c r="Y22790" s="55"/>
    </row>
    <row r="22791" spans="21:25" x14ac:dyDescent="0.2">
      <c r="U22791" s="55"/>
      <c r="V22791" s="53"/>
      <c r="W22791" s="53"/>
      <c r="X22791" s="53"/>
      <c r="Y22791" s="55"/>
    </row>
    <row r="22792" spans="21:25" x14ac:dyDescent="0.2">
      <c r="U22792" s="55"/>
      <c r="V22792" s="53"/>
      <c r="W22792" s="53"/>
      <c r="X22792" s="53"/>
      <c r="Y22792" s="55"/>
    </row>
    <row r="22793" spans="21:25" x14ac:dyDescent="0.2">
      <c r="U22793" s="55"/>
      <c r="V22793" s="53"/>
      <c r="W22793" s="53"/>
      <c r="X22793" s="53"/>
      <c r="Y22793" s="55"/>
    </row>
    <row r="22794" spans="21:25" x14ac:dyDescent="0.2">
      <c r="U22794" s="55"/>
      <c r="V22794" s="53"/>
      <c r="W22794" s="53"/>
      <c r="X22794" s="53"/>
      <c r="Y22794" s="55"/>
    </row>
    <row r="22795" spans="21:25" x14ac:dyDescent="0.2">
      <c r="U22795" s="55"/>
      <c r="V22795" s="53"/>
      <c r="W22795" s="53"/>
      <c r="X22795" s="53"/>
      <c r="Y22795" s="55"/>
    </row>
    <row r="22796" spans="21:25" x14ac:dyDescent="0.2">
      <c r="U22796" s="55"/>
      <c r="V22796" s="53"/>
      <c r="W22796" s="53"/>
      <c r="X22796" s="53"/>
      <c r="Y22796" s="55"/>
    </row>
    <row r="22797" spans="21:25" x14ac:dyDescent="0.2">
      <c r="U22797" s="55"/>
      <c r="V22797" s="53"/>
      <c r="W22797" s="53"/>
      <c r="X22797" s="53"/>
      <c r="Y22797" s="55"/>
    </row>
    <row r="22798" spans="21:25" x14ac:dyDescent="0.2">
      <c r="U22798" s="55"/>
      <c r="V22798" s="53"/>
      <c r="W22798" s="53"/>
      <c r="X22798" s="53"/>
      <c r="Y22798" s="55"/>
    </row>
    <row r="22799" spans="21:25" x14ac:dyDescent="0.2">
      <c r="U22799" s="55"/>
      <c r="V22799" s="53"/>
      <c r="W22799" s="53"/>
      <c r="X22799" s="53"/>
      <c r="Y22799" s="55"/>
    </row>
    <row r="22800" spans="21:25" x14ac:dyDescent="0.2">
      <c r="U22800" s="55"/>
      <c r="V22800" s="53"/>
      <c r="W22800" s="53"/>
      <c r="X22800" s="53"/>
      <c r="Y22800" s="55"/>
    </row>
    <row r="22801" spans="21:25" x14ac:dyDescent="0.2">
      <c r="U22801" s="55"/>
      <c r="V22801" s="53"/>
      <c r="W22801" s="53"/>
      <c r="X22801" s="53"/>
      <c r="Y22801" s="55"/>
    </row>
    <row r="22802" spans="21:25" x14ac:dyDescent="0.2">
      <c r="U22802" s="55"/>
      <c r="V22802" s="53"/>
      <c r="W22802" s="53"/>
      <c r="X22802" s="53"/>
      <c r="Y22802" s="55"/>
    </row>
    <row r="22803" spans="21:25" x14ac:dyDescent="0.2">
      <c r="U22803" s="55"/>
      <c r="V22803" s="53"/>
      <c r="W22803" s="53"/>
      <c r="X22803" s="53"/>
      <c r="Y22803" s="55"/>
    </row>
    <row r="22804" spans="21:25" x14ac:dyDescent="0.2">
      <c r="U22804" s="55"/>
      <c r="V22804" s="53"/>
      <c r="W22804" s="53"/>
      <c r="X22804" s="53"/>
      <c r="Y22804" s="55"/>
    </row>
    <row r="22805" spans="21:25" x14ac:dyDescent="0.2">
      <c r="U22805" s="55"/>
      <c r="V22805" s="53"/>
      <c r="W22805" s="53"/>
      <c r="X22805" s="53"/>
      <c r="Y22805" s="55"/>
    </row>
    <row r="22806" spans="21:25" x14ac:dyDescent="0.2">
      <c r="U22806" s="55"/>
      <c r="V22806" s="53"/>
      <c r="W22806" s="53"/>
      <c r="X22806" s="53"/>
      <c r="Y22806" s="55"/>
    </row>
    <row r="22807" spans="21:25" x14ac:dyDescent="0.2">
      <c r="U22807" s="55"/>
      <c r="V22807" s="53"/>
      <c r="W22807" s="53"/>
      <c r="X22807" s="53"/>
      <c r="Y22807" s="55"/>
    </row>
    <row r="22808" spans="21:25" x14ac:dyDescent="0.2">
      <c r="U22808" s="55"/>
      <c r="V22808" s="53"/>
      <c r="W22808" s="53"/>
      <c r="X22808" s="53"/>
      <c r="Y22808" s="55"/>
    </row>
    <row r="22809" spans="21:25" x14ac:dyDescent="0.2">
      <c r="U22809" s="55"/>
      <c r="V22809" s="53"/>
      <c r="W22809" s="53"/>
      <c r="X22809" s="53"/>
      <c r="Y22809" s="55"/>
    </row>
    <row r="22810" spans="21:25" x14ac:dyDescent="0.2">
      <c r="U22810" s="55"/>
      <c r="V22810" s="53"/>
      <c r="W22810" s="53"/>
      <c r="X22810" s="53"/>
      <c r="Y22810" s="55"/>
    </row>
    <row r="22811" spans="21:25" x14ac:dyDescent="0.2">
      <c r="U22811" s="55"/>
      <c r="V22811" s="53"/>
      <c r="W22811" s="53"/>
      <c r="X22811" s="53"/>
      <c r="Y22811" s="55"/>
    </row>
    <row r="22812" spans="21:25" x14ac:dyDescent="0.2">
      <c r="U22812" s="55"/>
      <c r="V22812" s="53"/>
      <c r="W22812" s="53"/>
      <c r="X22812" s="53"/>
      <c r="Y22812" s="55"/>
    </row>
    <row r="22813" spans="21:25" x14ac:dyDescent="0.2">
      <c r="U22813" s="55"/>
      <c r="V22813" s="53"/>
      <c r="W22813" s="53"/>
      <c r="X22813" s="53"/>
      <c r="Y22813" s="55"/>
    </row>
    <row r="22814" spans="21:25" x14ac:dyDescent="0.2">
      <c r="U22814" s="55"/>
      <c r="V22814" s="53"/>
      <c r="W22814" s="53"/>
      <c r="X22814" s="53"/>
      <c r="Y22814" s="55"/>
    </row>
    <row r="22815" spans="21:25" x14ac:dyDescent="0.2">
      <c r="U22815" s="55"/>
      <c r="V22815" s="53"/>
      <c r="W22815" s="53"/>
      <c r="X22815" s="53"/>
      <c r="Y22815" s="55"/>
    </row>
    <row r="22816" spans="21:25" x14ac:dyDescent="0.2">
      <c r="U22816" s="55"/>
      <c r="V22816" s="53"/>
      <c r="W22816" s="53"/>
      <c r="X22816" s="53"/>
      <c r="Y22816" s="55"/>
    </row>
    <row r="22817" spans="21:25" x14ac:dyDescent="0.2">
      <c r="U22817" s="55"/>
      <c r="V22817" s="53"/>
      <c r="W22817" s="53"/>
      <c r="X22817" s="53"/>
      <c r="Y22817" s="55"/>
    </row>
    <row r="22818" spans="21:25" x14ac:dyDescent="0.2">
      <c r="U22818" s="55"/>
      <c r="V22818" s="53"/>
      <c r="W22818" s="53"/>
      <c r="X22818" s="53"/>
      <c r="Y22818" s="55"/>
    </row>
    <row r="22819" spans="21:25" x14ac:dyDescent="0.2">
      <c r="U22819" s="55"/>
      <c r="V22819" s="53"/>
      <c r="W22819" s="53"/>
      <c r="X22819" s="53"/>
      <c r="Y22819" s="55"/>
    </row>
    <row r="22820" spans="21:25" x14ac:dyDescent="0.2">
      <c r="U22820" s="55"/>
      <c r="V22820" s="53"/>
      <c r="W22820" s="53"/>
      <c r="X22820" s="53"/>
      <c r="Y22820" s="55"/>
    </row>
    <row r="22821" spans="21:25" x14ac:dyDescent="0.2">
      <c r="U22821" s="55"/>
      <c r="V22821" s="53"/>
      <c r="W22821" s="53"/>
      <c r="X22821" s="53"/>
      <c r="Y22821" s="55"/>
    </row>
    <row r="22822" spans="21:25" x14ac:dyDescent="0.2">
      <c r="U22822" s="55"/>
      <c r="V22822" s="53"/>
      <c r="W22822" s="53"/>
      <c r="X22822" s="53"/>
      <c r="Y22822" s="55"/>
    </row>
    <row r="22823" spans="21:25" x14ac:dyDescent="0.2">
      <c r="U22823" s="55"/>
      <c r="V22823" s="53"/>
      <c r="W22823" s="53"/>
      <c r="X22823" s="53"/>
      <c r="Y22823" s="55"/>
    </row>
    <row r="22824" spans="21:25" x14ac:dyDescent="0.2">
      <c r="U22824" s="55"/>
      <c r="V22824" s="53"/>
      <c r="W22824" s="53"/>
      <c r="X22824" s="53"/>
      <c r="Y22824" s="55"/>
    </row>
    <row r="22825" spans="21:25" x14ac:dyDescent="0.2">
      <c r="U22825" s="55"/>
      <c r="V22825" s="53"/>
      <c r="W22825" s="53"/>
      <c r="X22825" s="53"/>
      <c r="Y22825" s="55"/>
    </row>
    <row r="22826" spans="21:25" x14ac:dyDescent="0.2">
      <c r="U22826" s="55"/>
      <c r="V22826" s="53"/>
      <c r="W22826" s="53"/>
      <c r="X22826" s="53"/>
      <c r="Y22826" s="55"/>
    </row>
    <row r="22827" spans="21:25" x14ac:dyDescent="0.2">
      <c r="U22827" s="55"/>
      <c r="V22827" s="53"/>
      <c r="W22827" s="53"/>
      <c r="X22827" s="53"/>
      <c r="Y22827" s="55"/>
    </row>
    <row r="22828" spans="21:25" x14ac:dyDescent="0.2">
      <c r="U22828" s="55"/>
      <c r="V22828" s="53"/>
      <c r="W22828" s="53"/>
      <c r="X22828" s="53"/>
      <c r="Y22828" s="55"/>
    </row>
    <row r="22829" spans="21:25" x14ac:dyDescent="0.2">
      <c r="U22829" s="55"/>
      <c r="V22829" s="53"/>
      <c r="W22829" s="53"/>
      <c r="X22829" s="53"/>
      <c r="Y22829" s="55"/>
    </row>
    <row r="22830" spans="21:25" x14ac:dyDescent="0.2">
      <c r="U22830" s="55"/>
      <c r="V22830" s="53"/>
      <c r="W22830" s="53"/>
      <c r="X22830" s="53"/>
      <c r="Y22830" s="55"/>
    </row>
    <row r="22831" spans="21:25" x14ac:dyDescent="0.2">
      <c r="U22831" s="55"/>
      <c r="V22831" s="53"/>
      <c r="W22831" s="53"/>
      <c r="X22831" s="53"/>
      <c r="Y22831" s="55"/>
    </row>
    <row r="22832" spans="21:25" x14ac:dyDescent="0.2">
      <c r="U22832" s="55"/>
      <c r="V22832" s="53"/>
      <c r="W22832" s="53"/>
      <c r="X22832" s="53"/>
      <c r="Y22832" s="55"/>
    </row>
    <row r="22833" spans="21:25" x14ac:dyDescent="0.2">
      <c r="U22833" s="55"/>
      <c r="V22833" s="53"/>
      <c r="W22833" s="53"/>
      <c r="X22833" s="53"/>
      <c r="Y22833" s="55"/>
    </row>
    <row r="22834" spans="21:25" x14ac:dyDescent="0.2">
      <c r="U22834" s="55"/>
      <c r="V22834" s="53"/>
      <c r="W22834" s="53"/>
      <c r="X22834" s="53"/>
      <c r="Y22834" s="55"/>
    </row>
    <row r="22835" spans="21:25" x14ac:dyDescent="0.2">
      <c r="U22835" s="55"/>
      <c r="V22835" s="53"/>
      <c r="W22835" s="53"/>
      <c r="X22835" s="53"/>
      <c r="Y22835" s="55"/>
    </row>
    <row r="22836" spans="21:25" x14ac:dyDescent="0.2">
      <c r="U22836" s="55"/>
      <c r="V22836" s="53"/>
      <c r="W22836" s="53"/>
      <c r="X22836" s="53"/>
      <c r="Y22836" s="55"/>
    </row>
    <row r="22837" spans="21:25" x14ac:dyDescent="0.2">
      <c r="U22837" s="55"/>
      <c r="V22837" s="53"/>
      <c r="W22837" s="53"/>
      <c r="X22837" s="53"/>
      <c r="Y22837" s="55"/>
    </row>
    <row r="22838" spans="21:25" x14ac:dyDescent="0.2">
      <c r="U22838" s="55"/>
      <c r="V22838" s="53"/>
      <c r="W22838" s="53"/>
      <c r="X22838" s="53"/>
      <c r="Y22838" s="55"/>
    </row>
    <row r="22839" spans="21:25" x14ac:dyDescent="0.2">
      <c r="U22839" s="55"/>
      <c r="V22839" s="53"/>
      <c r="W22839" s="53"/>
      <c r="X22839" s="53"/>
      <c r="Y22839" s="55"/>
    </row>
    <row r="22840" spans="21:25" x14ac:dyDescent="0.2">
      <c r="U22840" s="55"/>
      <c r="V22840" s="53"/>
      <c r="W22840" s="53"/>
      <c r="X22840" s="53"/>
      <c r="Y22840" s="55"/>
    </row>
    <row r="22841" spans="21:25" x14ac:dyDescent="0.2">
      <c r="U22841" s="55"/>
      <c r="V22841" s="53"/>
      <c r="W22841" s="53"/>
      <c r="X22841" s="53"/>
      <c r="Y22841" s="55"/>
    </row>
    <row r="22842" spans="21:25" x14ac:dyDescent="0.2">
      <c r="U22842" s="55"/>
      <c r="V22842" s="53"/>
      <c r="W22842" s="53"/>
      <c r="X22842" s="53"/>
      <c r="Y22842" s="55"/>
    </row>
    <row r="22843" spans="21:25" x14ac:dyDescent="0.2">
      <c r="U22843" s="55"/>
      <c r="V22843" s="53"/>
      <c r="W22843" s="53"/>
      <c r="X22843" s="53"/>
      <c r="Y22843" s="55"/>
    </row>
    <row r="22844" spans="21:25" x14ac:dyDescent="0.2">
      <c r="U22844" s="55"/>
      <c r="V22844" s="53"/>
      <c r="W22844" s="53"/>
      <c r="X22844" s="53"/>
      <c r="Y22844" s="55"/>
    </row>
    <row r="22845" spans="21:25" x14ac:dyDescent="0.2">
      <c r="U22845" s="55"/>
      <c r="V22845" s="53"/>
      <c r="W22845" s="53"/>
      <c r="X22845" s="53"/>
      <c r="Y22845" s="55"/>
    </row>
    <row r="22846" spans="21:25" x14ac:dyDescent="0.2">
      <c r="U22846" s="55"/>
      <c r="V22846" s="53"/>
      <c r="W22846" s="53"/>
      <c r="X22846" s="53"/>
      <c r="Y22846" s="55"/>
    </row>
    <row r="22847" spans="21:25" x14ac:dyDescent="0.2">
      <c r="U22847" s="55"/>
      <c r="V22847" s="53"/>
      <c r="W22847" s="53"/>
      <c r="X22847" s="53"/>
      <c r="Y22847" s="55"/>
    </row>
    <row r="22848" spans="21:25" x14ac:dyDescent="0.2">
      <c r="U22848" s="55"/>
      <c r="V22848" s="53"/>
      <c r="W22848" s="53"/>
      <c r="X22848" s="53"/>
      <c r="Y22848" s="55"/>
    </row>
    <row r="22849" spans="21:25" x14ac:dyDescent="0.2">
      <c r="U22849" s="55"/>
      <c r="V22849" s="53"/>
      <c r="W22849" s="53"/>
      <c r="X22849" s="53"/>
      <c r="Y22849" s="55"/>
    </row>
    <row r="22850" spans="21:25" x14ac:dyDescent="0.2">
      <c r="U22850" s="55"/>
      <c r="V22850" s="53"/>
      <c r="W22850" s="53"/>
      <c r="X22850" s="53"/>
      <c r="Y22850" s="55"/>
    </row>
    <row r="22851" spans="21:25" x14ac:dyDescent="0.2">
      <c r="U22851" s="55"/>
      <c r="V22851" s="53"/>
      <c r="W22851" s="53"/>
      <c r="X22851" s="53"/>
      <c r="Y22851" s="55"/>
    </row>
    <row r="22852" spans="21:25" x14ac:dyDescent="0.2">
      <c r="U22852" s="55"/>
      <c r="V22852" s="53"/>
      <c r="W22852" s="53"/>
      <c r="X22852" s="53"/>
      <c r="Y22852" s="55"/>
    </row>
    <row r="22853" spans="21:25" x14ac:dyDescent="0.2">
      <c r="U22853" s="55"/>
      <c r="V22853" s="53"/>
      <c r="W22853" s="53"/>
      <c r="X22853" s="53"/>
      <c r="Y22853" s="55"/>
    </row>
    <row r="22854" spans="21:25" x14ac:dyDescent="0.2">
      <c r="U22854" s="55"/>
      <c r="V22854" s="53"/>
      <c r="W22854" s="53"/>
      <c r="X22854" s="53"/>
      <c r="Y22854" s="55"/>
    </row>
    <row r="22855" spans="21:25" x14ac:dyDescent="0.2">
      <c r="U22855" s="55"/>
      <c r="V22855" s="53"/>
      <c r="W22855" s="53"/>
      <c r="X22855" s="53"/>
      <c r="Y22855" s="55"/>
    </row>
    <row r="22856" spans="21:25" x14ac:dyDescent="0.2">
      <c r="U22856" s="55"/>
      <c r="V22856" s="53"/>
      <c r="W22856" s="53"/>
      <c r="X22856" s="53"/>
      <c r="Y22856" s="55"/>
    </row>
    <row r="22857" spans="21:25" x14ac:dyDescent="0.2">
      <c r="U22857" s="55"/>
      <c r="V22857" s="53"/>
      <c r="W22857" s="53"/>
      <c r="X22857" s="53"/>
      <c r="Y22857" s="55"/>
    </row>
    <row r="22858" spans="21:25" x14ac:dyDescent="0.2">
      <c r="U22858" s="55"/>
      <c r="V22858" s="53"/>
      <c r="W22858" s="53"/>
      <c r="X22858" s="53"/>
      <c r="Y22858" s="55"/>
    </row>
    <row r="22859" spans="21:25" x14ac:dyDescent="0.2">
      <c r="U22859" s="55"/>
      <c r="V22859" s="53"/>
      <c r="W22859" s="53"/>
      <c r="X22859" s="53"/>
      <c r="Y22859" s="55"/>
    </row>
    <row r="22860" spans="21:25" x14ac:dyDescent="0.2">
      <c r="U22860" s="55"/>
      <c r="V22860" s="53"/>
      <c r="W22860" s="53"/>
      <c r="X22860" s="53"/>
      <c r="Y22860" s="55"/>
    </row>
    <row r="22861" spans="21:25" x14ac:dyDescent="0.2">
      <c r="U22861" s="55"/>
      <c r="V22861" s="53"/>
      <c r="W22861" s="53"/>
      <c r="X22861" s="53"/>
      <c r="Y22861" s="55"/>
    </row>
    <row r="22862" spans="21:25" x14ac:dyDescent="0.2">
      <c r="U22862" s="55"/>
      <c r="V22862" s="53"/>
      <c r="W22862" s="53"/>
      <c r="X22862" s="53"/>
      <c r="Y22862" s="55"/>
    </row>
    <row r="22863" spans="21:25" x14ac:dyDescent="0.2">
      <c r="U22863" s="55"/>
      <c r="V22863" s="53"/>
      <c r="W22863" s="53"/>
      <c r="X22863" s="53"/>
      <c r="Y22863" s="55"/>
    </row>
    <row r="22864" spans="21:25" x14ac:dyDescent="0.2">
      <c r="U22864" s="55"/>
      <c r="V22864" s="53"/>
      <c r="W22864" s="53"/>
      <c r="X22864" s="53"/>
      <c r="Y22864" s="55"/>
    </row>
    <row r="22865" spans="21:25" x14ac:dyDescent="0.2">
      <c r="U22865" s="55"/>
      <c r="V22865" s="53"/>
      <c r="W22865" s="53"/>
      <c r="X22865" s="53"/>
      <c r="Y22865" s="55"/>
    </row>
    <row r="22866" spans="21:25" x14ac:dyDescent="0.2">
      <c r="U22866" s="55"/>
      <c r="V22866" s="53"/>
      <c r="W22866" s="53"/>
      <c r="X22866" s="53"/>
      <c r="Y22866" s="55"/>
    </row>
    <row r="22867" spans="21:25" x14ac:dyDescent="0.2">
      <c r="U22867" s="55"/>
      <c r="V22867" s="53"/>
      <c r="W22867" s="53"/>
      <c r="X22867" s="53"/>
      <c r="Y22867" s="55"/>
    </row>
    <row r="22868" spans="21:25" x14ac:dyDescent="0.2">
      <c r="U22868" s="55"/>
      <c r="V22868" s="53"/>
      <c r="W22868" s="53"/>
      <c r="X22868" s="53"/>
      <c r="Y22868" s="55"/>
    </row>
    <row r="22869" spans="21:25" x14ac:dyDescent="0.2">
      <c r="U22869" s="55"/>
      <c r="V22869" s="53"/>
      <c r="W22869" s="53"/>
      <c r="X22869" s="53"/>
      <c r="Y22869" s="55"/>
    </row>
    <row r="22870" spans="21:25" x14ac:dyDescent="0.2">
      <c r="U22870" s="55"/>
      <c r="V22870" s="53"/>
      <c r="W22870" s="53"/>
      <c r="X22870" s="53"/>
      <c r="Y22870" s="55"/>
    </row>
    <row r="22871" spans="21:25" x14ac:dyDescent="0.2">
      <c r="U22871" s="55"/>
      <c r="V22871" s="53"/>
      <c r="W22871" s="53"/>
      <c r="X22871" s="53"/>
      <c r="Y22871" s="55"/>
    </row>
    <row r="22872" spans="21:25" x14ac:dyDescent="0.2">
      <c r="U22872" s="55"/>
      <c r="V22872" s="53"/>
      <c r="W22872" s="53"/>
      <c r="X22872" s="53"/>
      <c r="Y22872" s="55"/>
    </row>
    <row r="22873" spans="21:25" x14ac:dyDescent="0.2">
      <c r="U22873" s="55"/>
      <c r="V22873" s="53"/>
      <c r="W22873" s="53"/>
      <c r="X22873" s="53"/>
      <c r="Y22873" s="55"/>
    </row>
    <row r="22874" spans="21:25" x14ac:dyDescent="0.2">
      <c r="U22874" s="55"/>
      <c r="V22874" s="53"/>
      <c r="W22874" s="53"/>
      <c r="X22874" s="53"/>
      <c r="Y22874" s="55"/>
    </row>
    <row r="22875" spans="21:25" x14ac:dyDescent="0.2">
      <c r="U22875" s="55"/>
      <c r="V22875" s="53"/>
      <c r="W22875" s="53"/>
      <c r="X22875" s="53"/>
      <c r="Y22875" s="55"/>
    </row>
    <row r="22876" spans="21:25" x14ac:dyDescent="0.2">
      <c r="U22876" s="55"/>
      <c r="V22876" s="53"/>
      <c r="W22876" s="53"/>
      <c r="X22876" s="53"/>
      <c r="Y22876" s="55"/>
    </row>
    <row r="22877" spans="21:25" x14ac:dyDescent="0.2">
      <c r="U22877" s="55"/>
      <c r="V22877" s="53"/>
      <c r="W22877" s="53"/>
      <c r="X22877" s="53"/>
      <c r="Y22877" s="55"/>
    </row>
    <row r="22878" spans="21:25" x14ac:dyDescent="0.2">
      <c r="U22878" s="55"/>
      <c r="V22878" s="53"/>
      <c r="W22878" s="53"/>
      <c r="X22878" s="53"/>
      <c r="Y22878" s="55"/>
    </row>
    <row r="22879" spans="21:25" x14ac:dyDescent="0.2">
      <c r="U22879" s="55"/>
      <c r="V22879" s="53"/>
      <c r="W22879" s="53"/>
      <c r="X22879" s="53"/>
      <c r="Y22879" s="55"/>
    </row>
    <row r="22880" spans="21:25" x14ac:dyDescent="0.2">
      <c r="U22880" s="55"/>
      <c r="V22880" s="53"/>
      <c r="W22880" s="53"/>
      <c r="X22880" s="53"/>
      <c r="Y22880" s="55"/>
    </row>
    <row r="22881" spans="21:25" x14ac:dyDescent="0.2">
      <c r="U22881" s="55"/>
      <c r="V22881" s="53"/>
      <c r="W22881" s="53"/>
      <c r="X22881" s="53"/>
      <c r="Y22881" s="55"/>
    </row>
    <row r="22882" spans="21:25" x14ac:dyDescent="0.2">
      <c r="U22882" s="55"/>
      <c r="V22882" s="53"/>
      <c r="W22882" s="53"/>
      <c r="X22882" s="53"/>
      <c r="Y22882" s="55"/>
    </row>
    <row r="22883" spans="21:25" x14ac:dyDescent="0.2">
      <c r="U22883" s="55"/>
      <c r="V22883" s="53"/>
      <c r="W22883" s="53"/>
      <c r="X22883" s="53"/>
      <c r="Y22883" s="55"/>
    </row>
    <row r="22884" spans="21:25" x14ac:dyDescent="0.2">
      <c r="U22884" s="55"/>
      <c r="V22884" s="53"/>
      <c r="W22884" s="53"/>
      <c r="X22884" s="53"/>
      <c r="Y22884" s="55"/>
    </row>
    <row r="22885" spans="21:25" x14ac:dyDescent="0.2">
      <c r="U22885" s="55"/>
      <c r="V22885" s="53"/>
      <c r="W22885" s="53"/>
      <c r="X22885" s="53"/>
      <c r="Y22885" s="55"/>
    </row>
    <row r="22886" spans="21:25" x14ac:dyDescent="0.2">
      <c r="U22886" s="55"/>
      <c r="V22886" s="53"/>
      <c r="W22886" s="53"/>
      <c r="X22886" s="53"/>
      <c r="Y22886" s="55"/>
    </row>
    <row r="22887" spans="21:25" x14ac:dyDescent="0.2">
      <c r="U22887" s="55"/>
      <c r="V22887" s="53"/>
      <c r="W22887" s="53"/>
      <c r="X22887" s="53"/>
      <c r="Y22887" s="55"/>
    </row>
    <row r="22888" spans="21:25" x14ac:dyDescent="0.2">
      <c r="U22888" s="55"/>
      <c r="V22888" s="53"/>
      <c r="W22888" s="53"/>
      <c r="X22888" s="53"/>
      <c r="Y22888" s="55"/>
    </row>
    <row r="22889" spans="21:25" x14ac:dyDescent="0.2">
      <c r="U22889" s="55"/>
      <c r="V22889" s="53"/>
      <c r="W22889" s="53"/>
      <c r="X22889" s="53"/>
      <c r="Y22889" s="55"/>
    </row>
    <row r="22890" spans="21:25" x14ac:dyDescent="0.2">
      <c r="U22890" s="55"/>
      <c r="V22890" s="53"/>
      <c r="W22890" s="53"/>
      <c r="X22890" s="53"/>
      <c r="Y22890" s="55"/>
    </row>
    <row r="22891" spans="21:25" x14ac:dyDescent="0.2">
      <c r="U22891" s="55"/>
      <c r="V22891" s="53"/>
      <c r="W22891" s="53"/>
      <c r="X22891" s="53"/>
      <c r="Y22891" s="55"/>
    </row>
    <row r="22892" spans="21:25" x14ac:dyDescent="0.2">
      <c r="U22892" s="55"/>
      <c r="V22892" s="53"/>
      <c r="W22892" s="53"/>
      <c r="X22892" s="53"/>
      <c r="Y22892" s="55"/>
    </row>
    <row r="22893" spans="21:25" x14ac:dyDescent="0.2">
      <c r="U22893" s="55"/>
      <c r="V22893" s="53"/>
      <c r="W22893" s="53"/>
      <c r="X22893" s="53"/>
      <c r="Y22893" s="55"/>
    </row>
    <row r="22894" spans="21:25" x14ac:dyDescent="0.2">
      <c r="U22894" s="55"/>
      <c r="V22894" s="53"/>
      <c r="W22894" s="53"/>
      <c r="X22894" s="53"/>
      <c r="Y22894" s="55"/>
    </row>
    <row r="22895" spans="21:25" x14ac:dyDescent="0.2">
      <c r="U22895" s="55"/>
      <c r="V22895" s="53"/>
      <c r="W22895" s="53"/>
      <c r="X22895" s="53"/>
      <c r="Y22895" s="55"/>
    </row>
    <row r="22896" spans="21:25" x14ac:dyDescent="0.2">
      <c r="U22896" s="55"/>
      <c r="V22896" s="53"/>
      <c r="W22896" s="53"/>
      <c r="X22896" s="53"/>
      <c r="Y22896" s="55"/>
    </row>
    <row r="22897" spans="21:25" x14ac:dyDescent="0.2">
      <c r="U22897" s="55"/>
      <c r="V22897" s="53"/>
      <c r="W22897" s="53"/>
      <c r="X22897" s="53"/>
      <c r="Y22897" s="55"/>
    </row>
    <row r="22898" spans="21:25" x14ac:dyDescent="0.2">
      <c r="U22898" s="55"/>
      <c r="V22898" s="53"/>
      <c r="W22898" s="53"/>
      <c r="X22898" s="53"/>
      <c r="Y22898" s="55"/>
    </row>
    <row r="22899" spans="21:25" x14ac:dyDescent="0.2">
      <c r="U22899" s="55"/>
      <c r="V22899" s="53"/>
      <c r="W22899" s="53"/>
      <c r="X22899" s="53"/>
      <c r="Y22899" s="55"/>
    </row>
    <row r="22900" spans="21:25" x14ac:dyDescent="0.2">
      <c r="U22900" s="55"/>
      <c r="V22900" s="53"/>
      <c r="W22900" s="53"/>
      <c r="X22900" s="53"/>
      <c r="Y22900" s="55"/>
    </row>
    <row r="22901" spans="21:25" x14ac:dyDescent="0.2">
      <c r="U22901" s="55"/>
      <c r="V22901" s="53"/>
      <c r="W22901" s="53"/>
      <c r="X22901" s="53"/>
      <c r="Y22901" s="55"/>
    </row>
    <row r="22902" spans="21:25" x14ac:dyDescent="0.2">
      <c r="U22902" s="55"/>
      <c r="V22902" s="53"/>
      <c r="W22902" s="53"/>
      <c r="X22902" s="53"/>
      <c r="Y22902" s="55"/>
    </row>
    <row r="22903" spans="21:25" x14ac:dyDescent="0.2">
      <c r="U22903" s="55"/>
      <c r="V22903" s="53"/>
      <c r="W22903" s="53"/>
      <c r="X22903" s="53"/>
      <c r="Y22903" s="55"/>
    </row>
    <row r="22904" spans="21:25" x14ac:dyDescent="0.2">
      <c r="U22904" s="55"/>
      <c r="V22904" s="53"/>
      <c r="W22904" s="53"/>
      <c r="X22904" s="53"/>
      <c r="Y22904" s="55"/>
    </row>
    <row r="22905" spans="21:25" x14ac:dyDescent="0.2">
      <c r="U22905" s="55"/>
      <c r="V22905" s="53"/>
      <c r="W22905" s="53"/>
      <c r="X22905" s="53"/>
      <c r="Y22905" s="55"/>
    </row>
    <row r="22906" spans="21:25" x14ac:dyDescent="0.2">
      <c r="U22906" s="55"/>
      <c r="V22906" s="53"/>
      <c r="W22906" s="53"/>
      <c r="X22906" s="53"/>
      <c r="Y22906" s="55"/>
    </row>
    <row r="22907" spans="21:25" x14ac:dyDescent="0.2">
      <c r="U22907" s="55"/>
      <c r="V22907" s="53"/>
      <c r="W22907" s="53"/>
      <c r="X22907" s="53"/>
      <c r="Y22907" s="55"/>
    </row>
    <row r="22908" spans="21:25" x14ac:dyDescent="0.2">
      <c r="U22908" s="55"/>
      <c r="V22908" s="53"/>
      <c r="W22908" s="53"/>
      <c r="X22908" s="53"/>
      <c r="Y22908" s="55"/>
    </row>
    <row r="22909" spans="21:25" x14ac:dyDescent="0.2">
      <c r="U22909" s="55"/>
      <c r="V22909" s="53"/>
      <c r="W22909" s="53"/>
      <c r="X22909" s="53"/>
      <c r="Y22909" s="55"/>
    </row>
    <row r="22910" spans="21:25" x14ac:dyDescent="0.2">
      <c r="U22910" s="55"/>
      <c r="V22910" s="53"/>
      <c r="W22910" s="53"/>
      <c r="X22910" s="53"/>
      <c r="Y22910" s="55"/>
    </row>
    <row r="22911" spans="21:25" x14ac:dyDescent="0.2">
      <c r="U22911" s="55"/>
      <c r="V22911" s="53"/>
      <c r="W22911" s="53"/>
      <c r="X22911" s="53"/>
      <c r="Y22911" s="55"/>
    </row>
    <row r="22912" spans="21:25" x14ac:dyDescent="0.2">
      <c r="U22912" s="55"/>
      <c r="V22912" s="53"/>
      <c r="W22912" s="53"/>
      <c r="X22912" s="53"/>
      <c r="Y22912" s="55"/>
    </row>
    <row r="22913" spans="21:25" x14ac:dyDescent="0.2">
      <c r="U22913" s="55"/>
      <c r="V22913" s="53"/>
      <c r="W22913" s="53"/>
      <c r="X22913" s="53"/>
      <c r="Y22913" s="55"/>
    </row>
    <row r="22914" spans="21:25" x14ac:dyDescent="0.2">
      <c r="U22914" s="55"/>
      <c r="V22914" s="53"/>
      <c r="W22914" s="53"/>
      <c r="X22914" s="53"/>
      <c r="Y22914" s="55"/>
    </row>
    <row r="22915" spans="21:25" x14ac:dyDescent="0.2">
      <c r="U22915" s="55"/>
      <c r="V22915" s="53"/>
      <c r="W22915" s="53"/>
      <c r="X22915" s="53"/>
      <c r="Y22915" s="55"/>
    </row>
    <row r="22916" spans="21:25" x14ac:dyDescent="0.2">
      <c r="U22916" s="55"/>
      <c r="V22916" s="53"/>
      <c r="W22916" s="53"/>
      <c r="X22916" s="53"/>
      <c r="Y22916" s="55"/>
    </row>
    <row r="22917" spans="21:25" x14ac:dyDescent="0.2">
      <c r="U22917" s="55"/>
      <c r="V22917" s="53"/>
      <c r="W22917" s="53"/>
      <c r="X22917" s="53"/>
      <c r="Y22917" s="55"/>
    </row>
    <row r="22918" spans="21:25" x14ac:dyDescent="0.2">
      <c r="U22918" s="55"/>
      <c r="V22918" s="53"/>
      <c r="W22918" s="53"/>
      <c r="X22918" s="53"/>
      <c r="Y22918" s="55"/>
    </row>
    <row r="22919" spans="21:25" x14ac:dyDescent="0.2">
      <c r="U22919" s="55"/>
      <c r="V22919" s="53"/>
      <c r="W22919" s="53"/>
      <c r="X22919" s="53"/>
      <c r="Y22919" s="55"/>
    </row>
    <row r="22920" spans="21:25" x14ac:dyDescent="0.2">
      <c r="U22920" s="55"/>
      <c r="V22920" s="53"/>
      <c r="W22920" s="53"/>
      <c r="X22920" s="53"/>
      <c r="Y22920" s="55"/>
    </row>
    <row r="22921" spans="21:25" x14ac:dyDescent="0.2">
      <c r="U22921" s="55"/>
      <c r="V22921" s="53"/>
      <c r="W22921" s="53"/>
      <c r="X22921" s="53"/>
      <c r="Y22921" s="55"/>
    </row>
    <row r="22922" spans="21:25" x14ac:dyDescent="0.2">
      <c r="U22922" s="55"/>
      <c r="V22922" s="53"/>
      <c r="W22922" s="53"/>
      <c r="X22922" s="53"/>
      <c r="Y22922" s="55"/>
    </row>
    <row r="22923" spans="21:25" x14ac:dyDescent="0.2">
      <c r="U22923" s="55"/>
      <c r="V22923" s="53"/>
      <c r="W22923" s="53"/>
      <c r="X22923" s="53"/>
      <c r="Y22923" s="55"/>
    </row>
    <row r="22924" spans="21:25" x14ac:dyDescent="0.2">
      <c r="U22924" s="55"/>
      <c r="V22924" s="53"/>
      <c r="W22924" s="53"/>
      <c r="X22924" s="53"/>
      <c r="Y22924" s="55"/>
    </row>
    <row r="22925" spans="21:25" x14ac:dyDescent="0.2">
      <c r="U22925" s="55"/>
      <c r="V22925" s="53"/>
      <c r="W22925" s="53"/>
      <c r="X22925" s="53"/>
      <c r="Y22925" s="55"/>
    </row>
    <row r="22926" spans="21:25" x14ac:dyDescent="0.2">
      <c r="U22926" s="55"/>
      <c r="V22926" s="53"/>
      <c r="W22926" s="53"/>
      <c r="X22926" s="53"/>
      <c r="Y22926" s="55"/>
    </row>
    <row r="22927" spans="21:25" x14ac:dyDescent="0.2">
      <c r="U22927" s="55"/>
      <c r="V22927" s="53"/>
      <c r="W22927" s="53"/>
      <c r="X22927" s="53"/>
      <c r="Y22927" s="55"/>
    </row>
    <row r="22928" spans="21:25" x14ac:dyDescent="0.2">
      <c r="U22928" s="55"/>
      <c r="V22928" s="53"/>
      <c r="W22928" s="53"/>
      <c r="X22928" s="53"/>
      <c r="Y22928" s="55"/>
    </row>
    <row r="22929" spans="21:25" x14ac:dyDescent="0.2">
      <c r="U22929" s="55"/>
      <c r="V22929" s="53"/>
      <c r="W22929" s="53"/>
      <c r="X22929" s="53"/>
      <c r="Y22929" s="55"/>
    </row>
    <row r="22930" spans="21:25" x14ac:dyDescent="0.2">
      <c r="U22930" s="55"/>
      <c r="V22930" s="53"/>
      <c r="W22930" s="53"/>
      <c r="X22930" s="53"/>
      <c r="Y22930" s="55"/>
    </row>
    <row r="22931" spans="21:25" x14ac:dyDescent="0.2">
      <c r="U22931" s="55"/>
      <c r="V22931" s="53"/>
      <c r="W22931" s="53"/>
      <c r="X22931" s="53"/>
      <c r="Y22931" s="55"/>
    </row>
    <row r="22932" spans="21:25" x14ac:dyDescent="0.2">
      <c r="U22932" s="55"/>
      <c r="V22932" s="53"/>
      <c r="W22932" s="53"/>
      <c r="X22932" s="53"/>
      <c r="Y22932" s="55"/>
    </row>
    <row r="22933" spans="21:25" x14ac:dyDescent="0.2">
      <c r="U22933" s="55"/>
      <c r="V22933" s="53"/>
      <c r="W22933" s="53"/>
      <c r="X22933" s="53"/>
      <c r="Y22933" s="55"/>
    </row>
    <row r="22934" spans="21:25" x14ac:dyDescent="0.2">
      <c r="U22934" s="55"/>
      <c r="V22934" s="53"/>
      <c r="W22934" s="53"/>
      <c r="X22934" s="53"/>
      <c r="Y22934" s="55"/>
    </row>
    <row r="22935" spans="21:25" x14ac:dyDescent="0.2">
      <c r="U22935" s="55"/>
      <c r="V22935" s="53"/>
      <c r="W22935" s="53"/>
      <c r="X22935" s="53"/>
      <c r="Y22935" s="55"/>
    </row>
    <row r="22936" spans="21:25" x14ac:dyDescent="0.2">
      <c r="U22936" s="55"/>
      <c r="V22936" s="53"/>
      <c r="W22936" s="53"/>
      <c r="X22936" s="53"/>
      <c r="Y22936" s="55"/>
    </row>
    <row r="22937" spans="21:25" x14ac:dyDescent="0.2">
      <c r="U22937" s="55"/>
      <c r="V22937" s="53"/>
      <c r="W22937" s="53"/>
      <c r="X22937" s="53"/>
      <c r="Y22937" s="55"/>
    </row>
    <row r="22938" spans="21:25" x14ac:dyDescent="0.2">
      <c r="U22938" s="55"/>
      <c r="V22938" s="53"/>
      <c r="W22938" s="53"/>
      <c r="X22938" s="53"/>
      <c r="Y22938" s="55"/>
    </row>
    <row r="22939" spans="21:25" x14ac:dyDescent="0.2">
      <c r="U22939" s="55"/>
      <c r="V22939" s="53"/>
      <c r="W22939" s="53"/>
      <c r="X22939" s="53"/>
      <c r="Y22939" s="55"/>
    </row>
    <row r="22940" spans="21:25" x14ac:dyDescent="0.2">
      <c r="U22940" s="55"/>
      <c r="V22940" s="53"/>
      <c r="W22940" s="53"/>
      <c r="X22940" s="53"/>
      <c r="Y22940" s="55"/>
    </row>
    <row r="22941" spans="21:25" x14ac:dyDescent="0.2">
      <c r="U22941" s="55"/>
      <c r="V22941" s="53"/>
      <c r="W22941" s="53"/>
      <c r="X22941" s="53"/>
      <c r="Y22941" s="55"/>
    </row>
    <row r="22942" spans="21:25" x14ac:dyDescent="0.2">
      <c r="U22942" s="55"/>
      <c r="V22942" s="53"/>
      <c r="W22942" s="53"/>
      <c r="X22942" s="53"/>
      <c r="Y22942" s="55"/>
    </row>
    <row r="22943" spans="21:25" x14ac:dyDescent="0.2">
      <c r="U22943" s="55"/>
      <c r="V22943" s="53"/>
      <c r="W22943" s="53"/>
      <c r="X22943" s="53"/>
      <c r="Y22943" s="55"/>
    </row>
    <row r="22944" spans="21:25" x14ac:dyDescent="0.2">
      <c r="U22944" s="55"/>
      <c r="V22944" s="53"/>
      <c r="W22944" s="53"/>
      <c r="X22944" s="53"/>
      <c r="Y22944" s="55"/>
    </row>
    <row r="22945" spans="21:25" x14ac:dyDescent="0.2">
      <c r="U22945" s="55"/>
      <c r="V22945" s="53"/>
      <c r="W22945" s="53"/>
      <c r="X22945" s="53"/>
      <c r="Y22945" s="55"/>
    </row>
    <row r="22946" spans="21:25" x14ac:dyDescent="0.2">
      <c r="U22946" s="55"/>
      <c r="V22946" s="53"/>
      <c r="W22946" s="53"/>
      <c r="X22946" s="53"/>
      <c r="Y22946" s="55"/>
    </row>
    <row r="22947" spans="21:25" x14ac:dyDescent="0.2">
      <c r="U22947" s="55"/>
      <c r="V22947" s="53"/>
      <c r="W22947" s="53"/>
      <c r="X22947" s="53"/>
      <c r="Y22947" s="55"/>
    </row>
    <row r="22948" spans="21:25" x14ac:dyDescent="0.2">
      <c r="U22948" s="55"/>
      <c r="V22948" s="53"/>
      <c r="W22948" s="53"/>
      <c r="X22948" s="53"/>
      <c r="Y22948" s="55"/>
    </row>
    <row r="22949" spans="21:25" x14ac:dyDescent="0.2">
      <c r="U22949" s="55"/>
      <c r="V22949" s="53"/>
      <c r="W22949" s="53"/>
      <c r="X22949" s="53"/>
      <c r="Y22949" s="55"/>
    </row>
    <row r="22950" spans="21:25" x14ac:dyDescent="0.2">
      <c r="U22950" s="55"/>
      <c r="V22950" s="53"/>
      <c r="W22950" s="53"/>
      <c r="X22950" s="53"/>
      <c r="Y22950" s="55"/>
    </row>
    <row r="22951" spans="21:25" x14ac:dyDescent="0.2">
      <c r="U22951" s="55"/>
      <c r="V22951" s="53"/>
      <c r="W22951" s="53"/>
      <c r="X22951" s="53"/>
      <c r="Y22951" s="55"/>
    </row>
    <row r="22952" spans="21:25" x14ac:dyDescent="0.2">
      <c r="U22952" s="55"/>
      <c r="V22952" s="53"/>
      <c r="W22952" s="53"/>
      <c r="X22952" s="53"/>
      <c r="Y22952" s="55"/>
    </row>
    <row r="22953" spans="21:25" x14ac:dyDescent="0.2">
      <c r="U22953" s="55"/>
      <c r="V22953" s="53"/>
      <c r="W22953" s="53"/>
      <c r="X22953" s="53"/>
      <c r="Y22953" s="55"/>
    </row>
    <row r="22954" spans="21:25" x14ac:dyDescent="0.2">
      <c r="U22954" s="55"/>
      <c r="V22954" s="53"/>
      <c r="W22954" s="53"/>
      <c r="X22954" s="53"/>
      <c r="Y22954" s="55"/>
    </row>
    <row r="22955" spans="21:25" x14ac:dyDescent="0.2">
      <c r="U22955" s="55"/>
      <c r="V22955" s="53"/>
      <c r="W22955" s="53"/>
      <c r="X22955" s="53"/>
      <c r="Y22955" s="55"/>
    </row>
    <row r="22956" spans="21:25" x14ac:dyDescent="0.2">
      <c r="U22956" s="55"/>
      <c r="V22956" s="53"/>
      <c r="W22956" s="53"/>
      <c r="X22956" s="53"/>
      <c r="Y22956" s="55"/>
    </row>
    <row r="22957" spans="21:25" x14ac:dyDescent="0.2">
      <c r="U22957" s="55"/>
      <c r="V22957" s="53"/>
      <c r="W22957" s="53"/>
      <c r="X22957" s="53"/>
      <c r="Y22957" s="55"/>
    </row>
    <row r="22958" spans="21:25" x14ac:dyDescent="0.2">
      <c r="U22958" s="55"/>
      <c r="V22958" s="53"/>
      <c r="W22958" s="53"/>
      <c r="X22958" s="53"/>
      <c r="Y22958" s="55"/>
    </row>
    <row r="22959" spans="21:25" x14ac:dyDescent="0.2">
      <c r="U22959" s="55"/>
      <c r="V22959" s="53"/>
      <c r="W22959" s="53"/>
      <c r="X22959" s="53"/>
      <c r="Y22959" s="55"/>
    </row>
    <row r="22960" spans="21:25" x14ac:dyDescent="0.2">
      <c r="U22960" s="55"/>
      <c r="V22960" s="53"/>
      <c r="W22960" s="53"/>
      <c r="X22960" s="53"/>
      <c r="Y22960" s="55"/>
    </row>
    <row r="22961" spans="21:25" x14ac:dyDescent="0.2">
      <c r="U22961" s="55"/>
      <c r="V22961" s="53"/>
      <c r="W22961" s="53"/>
      <c r="X22961" s="53"/>
      <c r="Y22961" s="55"/>
    </row>
    <row r="22962" spans="21:25" x14ac:dyDescent="0.2">
      <c r="U22962" s="55"/>
      <c r="V22962" s="53"/>
      <c r="W22962" s="53"/>
      <c r="X22962" s="53"/>
      <c r="Y22962" s="55"/>
    </row>
    <row r="22963" spans="21:25" x14ac:dyDescent="0.2">
      <c r="U22963" s="55"/>
      <c r="V22963" s="53"/>
      <c r="W22963" s="53"/>
      <c r="X22963" s="53"/>
      <c r="Y22963" s="55"/>
    </row>
    <row r="22964" spans="21:25" x14ac:dyDescent="0.2">
      <c r="U22964" s="55"/>
      <c r="V22964" s="53"/>
      <c r="W22964" s="53"/>
      <c r="X22964" s="53"/>
      <c r="Y22964" s="55"/>
    </row>
    <row r="22965" spans="21:25" x14ac:dyDescent="0.2">
      <c r="U22965" s="55"/>
      <c r="V22965" s="53"/>
      <c r="W22965" s="53"/>
      <c r="X22965" s="53"/>
      <c r="Y22965" s="55"/>
    </row>
    <row r="22966" spans="21:25" x14ac:dyDescent="0.2">
      <c r="U22966" s="55"/>
      <c r="V22966" s="53"/>
      <c r="W22966" s="53"/>
      <c r="X22966" s="53"/>
      <c r="Y22966" s="55"/>
    </row>
    <row r="22967" spans="21:25" x14ac:dyDescent="0.2">
      <c r="U22967" s="55"/>
      <c r="V22967" s="53"/>
      <c r="W22967" s="53"/>
      <c r="X22967" s="53"/>
      <c r="Y22967" s="55"/>
    </row>
    <row r="22968" spans="21:25" x14ac:dyDescent="0.2">
      <c r="U22968" s="55"/>
      <c r="V22968" s="53"/>
      <c r="W22968" s="53"/>
      <c r="X22968" s="53"/>
      <c r="Y22968" s="55"/>
    </row>
    <row r="22969" spans="21:25" x14ac:dyDescent="0.2">
      <c r="U22969" s="55"/>
      <c r="V22969" s="53"/>
      <c r="W22969" s="53"/>
      <c r="X22969" s="53"/>
      <c r="Y22969" s="55"/>
    </row>
    <row r="22970" spans="21:25" x14ac:dyDescent="0.2">
      <c r="U22970" s="55"/>
      <c r="V22970" s="53"/>
      <c r="W22970" s="53"/>
      <c r="X22970" s="53"/>
      <c r="Y22970" s="55"/>
    </row>
    <row r="22971" spans="21:25" x14ac:dyDescent="0.2">
      <c r="U22971" s="55"/>
      <c r="V22971" s="53"/>
      <c r="W22971" s="53"/>
      <c r="X22971" s="53"/>
      <c r="Y22971" s="55"/>
    </row>
    <row r="22972" spans="21:25" x14ac:dyDescent="0.2">
      <c r="U22972" s="55"/>
      <c r="V22972" s="53"/>
      <c r="W22972" s="53"/>
      <c r="X22972" s="53"/>
      <c r="Y22972" s="55"/>
    </row>
    <row r="22973" spans="21:25" x14ac:dyDescent="0.2">
      <c r="U22973" s="55"/>
      <c r="V22973" s="53"/>
      <c r="W22973" s="53"/>
      <c r="X22973" s="53"/>
      <c r="Y22973" s="55"/>
    </row>
    <row r="22974" spans="21:25" x14ac:dyDescent="0.2">
      <c r="U22974" s="55"/>
      <c r="V22974" s="53"/>
      <c r="W22974" s="53"/>
      <c r="X22974" s="53"/>
      <c r="Y22974" s="55"/>
    </row>
    <row r="22975" spans="21:25" x14ac:dyDescent="0.2">
      <c r="U22975" s="55"/>
      <c r="V22975" s="53"/>
      <c r="W22975" s="53"/>
      <c r="X22975" s="53"/>
      <c r="Y22975" s="55"/>
    </row>
    <row r="22976" spans="21:25" x14ac:dyDescent="0.2">
      <c r="U22976" s="55"/>
      <c r="V22976" s="53"/>
      <c r="W22976" s="53"/>
      <c r="X22976" s="53"/>
      <c r="Y22976" s="55"/>
    </row>
    <row r="22977" spans="21:25" x14ac:dyDescent="0.2">
      <c r="U22977" s="55"/>
      <c r="V22977" s="53"/>
      <c r="W22977" s="53"/>
      <c r="X22977" s="53"/>
      <c r="Y22977" s="55"/>
    </row>
    <row r="22978" spans="21:25" x14ac:dyDescent="0.2">
      <c r="U22978" s="55"/>
      <c r="V22978" s="53"/>
      <c r="W22978" s="53"/>
      <c r="X22978" s="53"/>
      <c r="Y22978" s="55"/>
    </row>
    <row r="22979" spans="21:25" x14ac:dyDescent="0.2">
      <c r="U22979" s="55"/>
      <c r="V22979" s="53"/>
      <c r="W22979" s="53"/>
      <c r="X22979" s="53"/>
      <c r="Y22979" s="55"/>
    </row>
    <row r="22980" spans="21:25" x14ac:dyDescent="0.2">
      <c r="U22980" s="55"/>
      <c r="V22980" s="53"/>
      <c r="W22980" s="53"/>
      <c r="X22980" s="53"/>
      <c r="Y22980" s="55"/>
    </row>
    <row r="22981" spans="21:25" x14ac:dyDescent="0.2">
      <c r="U22981" s="55"/>
      <c r="V22981" s="53"/>
      <c r="W22981" s="53"/>
      <c r="X22981" s="53"/>
      <c r="Y22981" s="55"/>
    </row>
    <row r="22982" spans="21:25" x14ac:dyDescent="0.2">
      <c r="U22982" s="55"/>
      <c r="V22982" s="53"/>
      <c r="W22982" s="53"/>
      <c r="X22982" s="53"/>
      <c r="Y22982" s="55"/>
    </row>
    <row r="22983" spans="21:25" x14ac:dyDescent="0.2">
      <c r="U22983" s="55"/>
      <c r="V22983" s="53"/>
      <c r="W22983" s="53"/>
      <c r="X22983" s="53"/>
      <c r="Y22983" s="55"/>
    </row>
    <row r="22984" spans="21:25" x14ac:dyDescent="0.2">
      <c r="U22984" s="55"/>
      <c r="V22984" s="53"/>
      <c r="W22984" s="53"/>
      <c r="X22984" s="53"/>
      <c r="Y22984" s="55"/>
    </row>
    <row r="22985" spans="21:25" x14ac:dyDescent="0.2">
      <c r="U22985" s="55"/>
      <c r="V22985" s="53"/>
      <c r="W22985" s="53"/>
      <c r="X22985" s="53"/>
      <c r="Y22985" s="55"/>
    </row>
    <row r="22986" spans="21:25" x14ac:dyDescent="0.2">
      <c r="U22986" s="55"/>
      <c r="V22986" s="53"/>
      <c r="W22986" s="53"/>
      <c r="X22986" s="53"/>
      <c r="Y22986" s="55"/>
    </row>
    <row r="22987" spans="21:25" x14ac:dyDescent="0.2">
      <c r="U22987" s="55"/>
      <c r="V22987" s="53"/>
      <c r="W22987" s="53"/>
      <c r="X22987" s="53"/>
      <c r="Y22987" s="55"/>
    </row>
    <row r="22988" spans="21:25" x14ac:dyDescent="0.2">
      <c r="U22988" s="55"/>
      <c r="V22988" s="53"/>
      <c r="W22988" s="53"/>
      <c r="X22988" s="53"/>
      <c r="Y22988" s="55"/>
    </row>
    <row r="22989" spans="21:25" x14ac:dyDescent="0.2">
      <c r="U22989" s="55"/>
      <c r="V22989" s="53"/>
      <c r="W22989" s="53"/>
      <c r="X22989" s="53"/>
      <c r="Y22989" s="55"/>
    </row>
    <row r="22990" spans="21:25" x14ac:dyDescent="0.2">
      <c r="U22990" s="55"/>
      <c r="V22990" s="53"/>
      <c r="W22990" s="53"/>
      <c r="X22990" s="53"/>
      <c r="Y22990" s="55"/>
    </row>
    <row r="22991" spans="21:25" x14ac:dyDescent="0.2">
      <c r="U22991" s="55"/>
      <c r="V22991" s="53"/>
      <c r="W22991" s="53"/>
      <c r="X22991" s="53"/>
      <c r="Y22991" s="55"/>
    </row>
    <row r="22992" spans="21:25" x14ac:dyDescent="0.2">
      <c r="U22992" s="55"/>
      <c r="V22992" s="53"/>
      <c r="W22992" s="53"/>
      <c r="X22992" s="53"/>
      <c r="Y22992" s="55"/>
    </row>
    <row r="22993" spans="21:25" x14ac:dyDescent="0.2">
      <c r="U22993" s="55"/>
      <c r="V22993" s="53"/>
      <c r="W22993" s="53"/>
      <c r="X22993" s="53"/>
      <c r="Y22993" s="55"/>
    </row>
    <row r="22994" spans="21:25" x14ac:dyDescent="0.2">
      <c r="U22994" s="55"/>
      <c r="V22994" s="53"/>
      <c r="W22994" s="53"/>
      <c r="X22994" s="53"/>
      <c r="Y22994" s="55"/>
    </row>
    <row r="22995" spans="21:25" x14ac:dyDescent="0.2">
      <c r="U22995" s="55"/>
      <c r="V22995" s="53"/>
      <c r="W22995" s="53"/>
      <c r="X22995" s="53"/>
      <c r="Y22995" s="55"/>
    </row>
    <row r="22996" spans="21:25" x14ac:dyDescent="0.2">
      <c r="U22996" s="55"/>
      <c r="V22996" s="53"/>
      <c r="W22996" s="53"/>
      <c r="X22996" s="53"/>
      <c r="Y22996" s="55"/>
    </row>
    <row r="22997" spans="21:25" x14ac:dyDescent="0.2">
      <c r="U22997" s="55"/>
      <c r="V22997" s="53"/>
      <c r="W22997" s="53"/>
      <c r="X22997" s="53"/>
      <c r="Y22997" s="55"/>
    </row>
    <row r="22998" spans="21:25" x14ac:dyDescent="0.2">
      <c r="U22998" s="55"/>
      <c r="V22998" s="53"/>
      <c r="W22998" s="53"/>
      <c r="X22998" s="53"/>
      <c r="Y22998" s="55"/>
    </row>
    <row r="22999" spans="21:25" x14ac:dyDescent="0.2">
      <c r="U22999" s="55"/>
      <c r="V22999" s="53"/>
      <c r="W22999" s="53"/>
      <c r="X22999" s="53"/>
      <c r="Y22999" s="55"/>
    </row>
    <row r="23000" spans="21:25" x14ac:dyDescent="0.2">
      <c r="U23000" s="55"/>
      <c r="V23000" s="53"/>
      <c r="W23000" s="53"/>
      <c r="X23000" s="53"/>
      <c r="Y23000" s="55"/>
    </row>
    <row r="23001" spans="21:25" x14ac:dyDescent="0.2">
      <c r="U23001" s="55"/>
      <c r="V23001" s="53"/>
      <c r="W23001" s="53"/>
      <c r="X23001" s="53"/>
      <c r="Y23001" s="55"/>
    </row>
    <row r="23002" spans="21:25" x14ac:dyDescent="0.2">
      <c r="U23002" s="55"/>
      <c r="V23002" s="53"/>
      <c r="W23002" s="53"/>
      <c r="X23002" s="53"/>
      <c r="Y23002" s="55"/>
    </row>
    <row r="23003" spans="21:25" x14ac:dyDescent="0.2">
      <c r="U23003" s="55"/>
      <c r="V23003" s="53"/>
      <c r="W23003" s="53"/>
      <c r="X23003" s="53"/>
      <c r="Y23003" s="55"/>
    </row>
    <row r="23004" spans="21:25" x14ac:dyDescent="0.2">
      <c r="U23004" s="55"/>
      <c r="V23004" s="53"/>
      <c r="W23004" s="53"/>
      <c r="X23004" s="53"/>
      <c r="Y23004" s="55"/>
    </row>
    <row r="23005" spans="21:25" x14ac:dyDescent="0.2">
      <c r="U23005" s="55"/>
      <c r="V23005" s="53"/>
      <c r="W23005" s="53"/>
      <c r="X23005" s="53"/>
      <c r="Y23005" s="55"/>
    </row>
    <row r="23006" spans="21:25" x14ac:dyDescent="0.2">
      <c r="U23006" s="55"/>
      <c r="V23006" s="53"/>
      <c r="W23006" s="53"/>
      <c r="X23006" s="53"/>
      <c r="Y23006" s="55"/>
    </row>
    <row r="23007" spans="21:25" x14ac:dyDescent="0.2">
      <c r="U23007" s="55"/>
      <c r="V23007" s="53"/>
      <c r="W23007" s="53"/>
      <c r="X23007" s="53"/>
      <c r="Y23007" s="55"/>
    </row>
    <row r="23008" spans="21:25" x14ac:dyDescent="0.2">
      <c r="U23008" s="55"/>
      <c r="V23008" s="53"/>
      <c r="W23008" s="53"/>
      <c r="X23008" s="53"/>
      <c r="Y23008" s="55"/>
    </row>
    <row r="23009" spans="21:25" x14ac:dyDescent="0.2">
      <c r="U23009" s="55"/>
      <c r="V23009" s="53"/>
      <c r="W23009" s="53"/>
      <c r="X23009" s="53"/>
      <c r="Y23009" s="55"/>
    </row>
    <row r="23010" spans="21:25" x14ac:dyDescent="0.2">
      <c r="U23010" s="55"/>
      <c r="V23010" s="53"/>
      <c r="W23010" s="53"/>
      <c r="X23010" s="53"/>
      <c r="Y23010" s="55"/>
    </row>
    <row r="23011" spans="21:25" x14ac:dyDescent="0.2">
      <c r="U23011" s="55"/>
      <c r="V23011" s="53"/>
      <c r="W23011" s="53"/>
      <c r="X23011" s="53"/>
      <c r="Y23011" s="55"/>
    </row>
    <row r="23012" spans="21:25" x14ac:dyDescent="0.2">
      <c r="U23012" s="55"/>
      <c r="V23012" s="53"/>
      <c r="W23012" s="53"/>
      <c r="X23012" s="53"/>
      <c r="Y23012" s="55"/>
    </row>
    <row r="23013" spans="21:25" x14ac:dyDescent="0.2">
      <c r="U23013" s="55"/>
      <c r="V23013" s="53"/>
      <c r="W23013" s="53"/>
      <c r="X23013" s="53"/>
      <c r="Y23013" s="55"/>
    </row>
    <row r="23014" spans="21:25" x14ac:dyDescent="0.2">
      <c r="U23014" s="55"/>
      <c r="V23014" s="53"/>
      <c r="W23014" s="53"/>
      <c r="X23014" s="53"/>
      <c r="Y23014" s="55"/>
    </row>
    <row r="23015" spans="21:25" x14ac:dyDescent="0.2">
      <c r="U23015" s="55"/>
      <c r="V23015" s="53"/>
      <c r="W23015" s="53"/>
      <c r="X23015" s="53"/>
      <c r="Y23015" s="55"/>
    </row>
    <row r="23016" spans="21:25" x14ac:dyDescent="0.2">
      <c r="U23016" s="55"/>
      <c r="V23016" s="53"/>
      <c r="W23016" s="53"/>
      <c r="X23016" s="53"/>
      <c r="Y23016" s="55"/>
    </row>
    <row r="23017" spans="21:25" x14ac:dyDescent="0.2">
      <c r="U23017" s="55"/>
      <c r="V23017" s="53"/>
      <c r="W23017" s="53"/>
      <c r="X23017" s="53"/>
      <c r="Y23017" s="55"/>
    </row>
    <row r="23018" spans="21:25" x14ac:dyDescent="0.2">
      <c r="U23018" s="55"/>
      <c r="V23018" s="53"/>
      <c r="W23018" s="53"/>
      <c r="X23018" s="53"/>
      <c r="Y23018" s="55"/>
    </row>
    <row r="23019" spans="21:25" x14ac:dyDescent="0.2">
      <c r="U23019" s="55"/>
      <c r="V23019" s="53"/>
      <c r="W23019" s="53"/>
      <c r="X23019" s="53"/>
      <c r="Y23019" s="55"/>
    </row>
    <row r="23020" spans="21:25" x14ac:dyDescent="0.2">
      <c r="U23020" s="55"/>
      <c r="V23020" s="53"/>
      <c r="W23020" s="53"/>
      <c r="X23020" s="53"/>
      <c r="Y23020" s="55"/>
    </row>
    <row r="23021" spans="21:25" x14ac:dyDescent="0.2">
      <c r="U23021" s="55"/>
      <c r="V23021" s="53"/>
      <c r="W23021" s="53"/>
      <c r="X23021" s="53"/>
      <c r="Y23021" s="55"/>
    </row>
    <row r="23022" spans="21:25" x14ac:dyDescent="0.2">
      <c r="U23022" s="55"/>
      <c r="V23022" s="53"/>
      <c r="W23022" s="53"/>
      <c r="X23022" s="53"/>
      <c r="Y23022" s="55"/>
    </row>
    <row r="23023" spans="21:25" x14ac:dyDescent="0.2">
      <c r="U23023" s="55"/>
      <c r="V23023" s="53"/>
      <c r="W23023" s="53"/>
      <c r="X23023" s="53"/>
      <c r="Y23023" s="55"/>
    </row>
    <row r="23024" spans="21:25" x14ac:dyDescent="0.2">
      <c r="U23024" s="55"/>
      <c r="V23024" s="53"/>
      <c r="W23024" s="53"/>
      <c r="X23024" s="53"/>
      <c r="Y23024" s="55"/>
    </row>
    <row r="23025" spans="21:25" x14ac:dyDescent="0.2">
      <c r="U23025" s="55"/>
      <c r="V23025" s="53"/>
      <c r="W23025" s="53"/>
      <c r="X23025" s="53"/>
      <c r="Y23025" s="55"/>
    </row>
    <row r="23026" spans="21:25" x14ac:dyDescent="0.2">
      <c r="U23026" s="55"/>
      <c r="V23026" s="53"/>
      <c r="W23026" s="53"/>
      <c r="X23026" s="53"/>
      <c r="Y23026" s="55"/>
    </row>
    <row r="23027" spans="21:25" x14ac:dyDescent="0.2">
      <c r="U23027" s="55"/>
      <c r="V23027" s="53"/>
      <c r="W23027" s="53"/>
      <c r="X23027" s="53"/>
      <c r="Y23027" s="55"/>
    </row>
    <row r="23028" spans="21:25" x14ac:dyDescent="0.2">
      <c r="U23028" s="55"/>
      <c r="V23028" s="53"/>
      <c r="W23028" s="53"/>
      <c r="X23028" s="53"/>
      <c r="Y23028" s="55"/>
    </row>
    <row r="23029" spans="21:25" x14ac:dyDescent="0.2">
      <c r="U23029" s="55"/>
      <c r="V23029" s="53"/>
      <c r="W23029" s="53"/>
      <c r="X23029" s="53"/>
      <c r="Y23029" s="55"/>
    </row>
    <row r="23030" spans="21:25" x14ac:dyDescent="0.2">
      <c r="U23030" s="55"/>
      <c r="V23030" s="53"/>
      <c r="W23030" s="53"/>
      <c r="X23030" s="53"/>
      <c r="Y23030" s="55"/>
    </row>
    <row r="23031" spans="21:25" x14ac:dyDescent="0.2">
      <c r="U23031" s="55"/>
      <c r="V23031" s="53"/>
      <c r="W23031" s="53"/>
      <c r="X23031" s="53"/>
      <c r="Y23031" s="55"/>
    </row>
    <row r="23032" spans="21:25" x14ac:dyDescent="0.2">
      <c r="U23032" s="55"/>
      <c r="V23032" s="53"/>
      <c r="W23032" s="53"/>
      <c r="X23032" s="53"/>
      <c r="Y23032" s="55"/>
    </row>
    <row r="23033" spans="21:25" x14ac:dyDescent="0.2">
      <c r="U23033" s="55"/>
      <c r="V23033" s="53"/>
      <c r="W23033" s="53"/>
      <c r="X23033" s="53"/>
      <c r="Y23033" s="55"/>
    </row>
    <row r="23034" spans="21:25" x14ac:dyDescent="0.2">
      <c r="U23034" s="55"/>
      <c r="V23034" s="53"/>
      <c r="W23034" s="53"/>
      <c r="X23034" s="53"/>
      <c r="Y23034" s="55"/>
    </row>
    <row r="23035" spans="21:25" x14ac:dyDescent="0.2">
      <c r="U23035" s="55"/>
      <c r="V23035" s="53"/>
      <c r="W23035" s="53"/>
      <c r="X23035" s="53"/>
      <c r="Y23035" s="55"/>
    </row>
    <row r="23036" spans="21:25" x14ac:dyDescent="0.2">
      <c r="U23036" s="55"/>
      <c r="V23036" s="53"/>
      <c r="W23036" s="53"/>
      <c r="X23036" s="53"/>
      <c r="Y23036" s="55"/>
    </row>
    <row r="23037" spans="21:25" x14ac:dyDescent="0.2">
      <c r="U23037" s="55"/>
      <c r="V23037" s="53"/>
      <c r="W23037" s="53"/>
      <c r="X23037" s="53"/>
      <c r="Y23037" s="55"/>
    </row>
    <row r="23038" spans="21:25" x14ac:dyDescent="0.2">
      <c r="U23038" s="55"/>
      <c r="V23038" s="53"/>
      <c r="W23038" s="53"/>
      <c r="X23038" s="53"/>
      <c r="Y23038" s="55"/>
    </row>
    <row r="23039" spans="21:25" x14ac:dyDescent="0.2">
      <c r="U23039" s="55"/>
      <c r="V23039" s="53"/>
      <c r="W23039" s="53"/>
      <c r="X23039" s="53"/>
      <c r="Y23039" s="55"/>
    </row>
    <row r="23040" spans="21:25" x14ac:dyDescent="0.2">
      <c r="U23040" s="55"/>
      <c r="V23040" s="53"/>
      <c r="W23040" s="53"/>
      <c r="X23040" s="53"/>
      <c r="Y23040" s="55"/>
    </row>
    <row r="23041" spans="21:25" x14ac:dyDescent="0.2">
      <c r="U23041" s="55"/>
      <c r="V23041" s="53"/>
      <c r="W23041" s="53"/>
      <c r="X23041" s="53"/>
      <c r="Y23041" s="55"/>
    </row>
    <row r="23042" spans="21:25" x14ac:dyDescent="0.2">
      <c r="U23042" s="55"/>
      <c r="V23042" s="53"/>
      <c r="W23042" s="53"/>
      <c r="X23042" s="53"/>
      <c r="Y23042" s="55"/>
    </row>
    <row r="23043" spans="21:25" x14ac:dyDescent="0.2">
      <c r="U23043" s="55"/>
      <c r="V23043" s="53"/>
      <c r="W23043" s="53"/>
      <c r="X23043" s="53"/>
      <c r="Y23043" s="55"/>
    </row>
    <row r="23044" spans="21:25" x14ac:dyDescent="0.2">
      <c r="U23044" s="55"/>
      <c r="V23044" s="53"/>
      <c r="W23044" s="53"/>
      <c r="X23044" s="53"/>
      <c r="Y23044" s="55"/>
    </row>
    <row r="23045" spans="21:25" x14ac:dyDescent="0.2">
      <c r="U23045" s="55"/>
      <c r="V23045" s="53"/>
      <c r="W23045" s="53"/>
      <c r="X23045" s="53"/>
      <c r="Y23045" s="55"/>
    </row>
    <row r="23046" spans="21:25" x14ac:dyDescent="0.2">
      <c r="U23046" s="55"/>
      <c r="V23046" s="53"/>
      <c r="W23046" s="53"/>
      <c r="X23046" s="53"/>
      <c r="Y23046" s="55"/>
    </row>
    <row r="23047" spans="21:25" x14ac:dyDescent="0.2">
      <c r="U23047" s="55"/>
      <c r="V23047" s="53"/>
      <c r="W23047" s="53"/>
      <c r="X23047" s="53"/>
      <c r="Y23047" s="55"/>
    </row>
    <row r="23048" spans="21:25" x14ac:dyDescent="0.2">
      <c r="U23048" s="55"/>
      <c r="V23048" s="53"/>
      <c r="W23048" s="53"/>
      <c r="X23048" s="53"/>
      <c r="Y23048" s="55"/>
    </row>
    <row r="23049" spans="21:25" x14ac:dyDescent="0.2">
      <c r="U23049" s="55"/>
      <c r="V23049" s="53"/>
      <c r="W23049" s="53"/>
      <c r="X23049" s="53"/>
      <c r="Y23049" s="55"/>
    </row>
    <row r="23050" spans="21:25" x14ac:dyDescent="0.2">
      <c r="U23050" s="55"/>
      <c r="V23050" s="53"/>
      <c r="W23050" s="53"/>
      <c r="X23050" s="53"/>
      <c r="Y23050" s="55"/>
    </row>
    <row r="23051" spans="21:25" x14ac:dyDescent="0.2">
      <c r="U23051" s="55"/>
      <c r="V23051" s="53"/>
      <c r="W23051" s="53"/>
      <c r="X23051" s="53"/>
      <c r="Y23051" s="55"/>
    </row>
    <row r="23052" spans="21:25" x14ac:dyDescent="0.2">
      <c r="U23052" s="55"/>
      <c r="V23052" s="53"/>
      <c r="W23052" s="53"/>
      <c r="X23052" s="53"/>
      <c r="Y23052" s="55"/>
    </row>
    <row r="23053" spans="21:25" x14ac:dyDescent="0.2">
      <c r="U23053" s="55"/>
      <c r="V23053" s="53"/>
      <c r="W23053" s="53"/>
      <c r="X23053" s="53"/>
      <c r="Y23053" s="55"/>
    </row>
    <row r="23054" spans="21:25" x14ac:dyDescent="0.2">
      <c r="U23054" s="55"/>
      <c r="V23054" s="53"/>
      <c r="W23054" s="53"/>
      <c r="X23054" s="53"/>
      <c r="Y23054" s="55"/>
    </row>
    <row r="23055" spans="21:25" x14ac:dyDescent="0.2">
      <c r="U23055" s="55"/>
      <c r="V23055" s="53"/>
      <c r="W23055" s="53"/>
      <c r="X23055" s="53"/>
      <c r="Y23055" s="55"/>
    </row>
    <row r="23056" spans="21:25" x14ac:dyDescent="0.2">
      <c r="U23056" s="55"/>
      <c r="V23056" s="53"/>
      <c r="W23056" s="53"/>
      <c r="X23056" s="53"/>
      <c r="Y23056" s="55"/>
    </row>
    <row r="23057" spans="21:25" x14ac:dyDescent="0.2">
      <c r="U23057" s="55"/>
      <c r="V23057" s="53"/>
      <c r="W23057" s="53"/>
      <c r="X23057" s="53"/>
      <c r="Y23057" s="55"/>
    </row>
    <row r="23058" spans="21:25" x14ac:dyDescent="0.2">
      <c r="U23058" s="55"/>
      <c r="V23058" s="53"/>
      <c r="W23058" s="53"/>
      <c r="X23058" s="53"/>
      <c r="Y23058" s="55"/>
    </row>
    <row r="23059" spans="21:25" x14ac:dyDescent="0.2">
      <c r="U23059" s="55"/>
      <c r="V23059" s="53"/>
      <c r="W23059" s="53"/>
      <c r="X23059" s="53"/>
      <c r="Y23059" s="55"/>
    </row>
    <row r="23060" spans="21:25" x14ac:dyDescent="0.2">
      <c r="U23060" s="55"/>
      <c r="V23060" s="53"/>
      <c r="W23060" s="53"/>
      <c r="X23060" s="53"/>
      <c r="Y23060" s="55"/>
    </row>
    <row r="23061" spans="21:25" x14ac:dyDescent="0.2">
      <c r="U23061" s="55"/>
      <c r="V23061" s="53"/>
      <c r="W23061" s="53"/>
      <c r="X23061" s="53"/>
      <c r="Y23061" s="55"/>
    </row>
    <row r="23062" spans="21:25" x14ac:dyDescent="0.2">
      <c r="U23062" s="55"/>
      <c r="V23062" s="53"/>
      <c r="W23062" s="53"/>
      <c r="X23062" s="53"/>
      <c r="Y23062" s="55"/>
    </row>
    <row r="23063" spans="21:25" x14ac:dyDescent="0.2">
      <c r="U23063" s="55"/>
      <c r="V23063" s="53"/>
      <c r="W23063" s="53"/>
      <c r="X23063" s="53"/>
      <c r="Y23063" s="55"/>
    </row>
    <row r="23064" spans="21:25" x14ac:dyDescent="0.2">
      <c r="U23064" s="55"/>
      <c r="V23064" s="53"/>
      <c r="W23064" s="53"/>
      <c r="X23064" s="53"/>
      <c r="Y23064" s="55"/>
    </row>
    <row r="23065" spans="21:25" x14ac:dyDescent="0.2">
      <c r="U23065" s="55"/>
      <c r="V23065" s="53"/>
      <c r="W23065" s="53"/>
      <c r="X23065" s="53"/>
      <c r="Y23065" s="55"/>
    </row>
    <row r="23066" spans="21:25" x14ac:dyDescent="0.2">
      <c r="U23066" s="55"/>
      <c r="V23066" s="53"/>
      <c r="W23066" s="53"/>
      <c r="X23066" s="53"/>
      <c r="Y23066" s="55"/>
    </row>
    <row r="23067" spans="21:25" x14ac:dyDescent="0.2">
      <c r="U23067" s="55"/>
      <c r="V23067" s="53"/>
      <c r="W23067" s="53"/>
      <c r="X23067" s="53"/>
      <c r="Y23067" s="55"/>
    </row>
    <row r="23068" spans="21:25" x14ac:dyDescent="0.2">
      <c r="U23068" s="55"/>
      <c r="V23068" s="53"/>
      <c r="W23068" s="53"/>
      <c r="X23068" s="53"/>
      <c r="Y23068" s="55"/>
    </row>
    <row r="23069" spans="21:25" x14ac:dyDescent="0.2">
      <c r="U23069" s="55"/>
      <c r="V23069" s="53"/>
      <c r="W23069" s="53"/>
      <c r="X23069" s="53"/>
      <c r="Y23069" s="55"/>
    </row>
    <row r="23070" spans="21:25" x14ac:dyDescent="0.2">
      <c r="U23070" s="55"/>
      <c r="V23070" s="53"/>
      <c r="W23070" s="53"/>
      <c r="X23070" s="53"/>
      <c r="Y23070" s="55"/>
    </row>
    <row r="23071" spans="21:25" x14ac:dyDescent="0.2">
      <c r="U23071" s="55"/>
      <c r="V23071" s="53"/>
      <c r="W23071" s="53"/>
      <c r="X23071" s="53"/>
      <c r="Y23071" s="55"/>
    </row>
    <row r="23072" spans="21:25" x14ac:dyDescent="0.2">
      <c r="U23072" s="55"/>
      <c r="V23072" s="53"/>
      <c r="W23072" s="53"/>
      <c r="X23072" s="53"/>
      <c r="Y23072" s="55"/>
    </row>
    <row r="23073" spans="21:25" x14ac:dyDescent="0.2">
      <c r="U23073" s="55"/>
      <c r="V23073" s="53"/>
      <c r="W23073" s="53"/>
      <c r="X23073" s="53"/>
      <c r="Y23073" s="55"/>
    </row>
    <row r="23074" spans="21:25" x14ac:dyDescent="0.2">
      <c r="U23074" s="55"/>
      <c r="V23074" s="53"/>
      <c r="W23074" s="53"/>
      <c r="X23074" s="53"/>
      <c r="Y23074" s="55"/>
    </row>
    <row r="23075" spans="21:25" x14ac:dyDescent="0.2">
      <c r="U23075" s="55"/>
      <c r="V23075" s="53"/>
      <c r="W23075" s="53"/>
      <c r="X23075" s="53"/>
      <c r="Y23075" s="55"/>
    </row>
    <row r="23076" spans="21:25" x14ac:dyDescent="0.2">
      <c r="U23076" s="55"/>
      <c r="V23076" s="53"/>
      <c r="W23076" s="53"/>
      <c r="X23076" s="53"/>
      <c r="Y23076" s="55"/>
    </row>
    <row r="23077" spans="21:25" x14ac:dyDescent="0.2">
      <c r="U23077" s="55"/>
      <c r="V23077" s="53"/>
      <c r="W23077" s="53"/>
      <c r="X23077" s="53"/>
      <c r="Y23077" s="55"/>
    </row>
    <row r="23078" spans="21:25" x14ac:dyDescent="0.2">
      <c r="U23078" s="55"/>
      <c r="V23078" s="53"/>
      <c r="W23078" s="53"/>
      <c r="X23078" s="53"/>
      <c r="Y23078" s="55"/>
    </row>
    <row r="23079" spans="21:25" x14ac:dyDescent="0.2">
      <c r="U23079" s="55"/>
      <c r="V23079" s="53"/>
      <c r="W23079" s="53"/>
      <c r="X23079" s="53"/>
      <c r="Y23079" s="55"/>
    </row>
    <row r="23080" spans="21:25" x14ac:dyDescent="0.2">
      <c r="U23080" s="55"/>
      <c r="V23080" s="53"/>
      <c r="W23080" s="53"/>
      <c r="X23080" s="53"/>
      <c r="Y23080" s="55"/>
    </row>
    <row r="23081" spans="21:25" x14ac:dyDescent="0.2">
      <c r="U23081" s="55"/>
      <c r="V23081" s="53"/>
      <c r="W23081" s="53"/>
      <c r="X23081" s="53"/>
      <c r="Y23081" s="55"/>
    </row>
    <row r="23082" spans="21:25" x14ac:dyDescent="0.2">
      <c r="U23082" s="55"/>
      <c r="V23082" s="53"/>
      <c r="W23082" s="53"/>
      <c r="X23082" s="53"/>
      <c r="Y23082" s="55"/>
    </row>
    <row r="23083" spans="21:25" x14ac:dyDescent="0.2">
      <c r="U23083" s="55"/>
      <c r="V23083" s="53"/>
      <c r="W23083" s="53"/>
      <c r="X23083" s="53"/>
      <c r="Y23083" s="55"/>
    </row>
    <row r="23084" spans="21:25" x14ac:dyDescent="0.2">
      <c r="U23084" s="55"/>
      <c r="V23084" s="53"/>
      <c r="W23084" s="53"/>
      <c r="X23084" s="53"/>
      <c r="Y23084" s="55"/>
    </row>
    <row r="23085" spans="21:25" x14ac:dyDescent="0.2">
      <c r="U23085" s="55"/>
      <c r="V23085" s="53"/>
      <c r="W23085" s="53"/>
      <c r="X23085" s="53"/>
      <c r="Y23085" s="55"/>
    </row>
    <row r="23086" spans="21:25" x14ac:dyDescent="0.2">
      <c r="U23086" s="55"/>
      <c r="V23086" s="53"/>
      <c r="W23086" s="53"/>
      <c r="X23086" s="53"/>
      <c r="Y23086" s="55"/>
    </row>
    <row r="23087" spans="21:25" x14ac:dyDescent="0.2">
      <c r="U23087" s="55"/>
      <c r="V23087" s="53"/>
      <c r="W23087" s="53"/>
      <c r="X23087" s="53"/>
      <c r="Y23087" s="55"/>
    </row>
    <row r="23088" spans="21:25" x14ac:dyDescent="0.2">
      <c r="U23088" s="55"/>
      <c r="V23088" s="53"/>
      <c r="W23088" s="53"/>
      <c r="X23088" s="53"/>
      <c r="Y23088" s="55"/>
    </row>
    <row r="23089" spans="21:25" x14ac:dyDescent="0.2">
      <c r="U23089" s="55"/>
      <c r="V23089" s="53"/>
      <c r="W23089" s="53"/>
      <c r="X23089" s="53"/>
      <c r="Y23089" s="55"/>
    </row>
    <row r="23090" spans="21:25" x14ac:dyDescent="0.2">
      <c r="U23090" s="55"/>
      <c r="V23090" s="53"/>
      <c r="W23090" s="53"/>
      <c r="X23090" s="53"/>
      <c r="Y23090" s="55"/>
    </row>
    <row r="23091" spans="21:25" x14ac:dyDescent="0.2">
      <c r="U23091" s="55"/>
      <c r="V23091" s="53"/>
      <c r="W23091" s="53"/>
      <c r="X23091" s="53"/>
      <c r="Y23091" s="55"/>
    </row>
    <row r="23092" spans="21:25" x14ac:dyDescent="0.2">
      <c r="U23092" s="55"/>
      <c r="V23092" s="53"/>
      <c r="W23092" s="53"/>
      <c r="X23092" s="53"/>
      <c r="Y23092" s="55"/>
    </row>
    <row r="23093" spans="21:25" x14ac:dyDescent="0.2">
      <c r="U23093" s="55"/>
      <c r="V23093" s="53"/>
      <c r="W23093" s="53"/>
      <c r="X23093" s="53"/>
      <c r="Y23093" s="55"/>
    </row>
    <row r="23094" spans="21:25" x14ac:dyDescent="0.2">
      <c r="U23094" s="55"/>
      <c r="V23094" s="53"/>
      <c r="W23094" s="53"/>
      <c r="X23094" s="53"/>
      <c r="Y23094" s="55"/>
    </row>
    <row r="23095" spans="21:25" x14ac:dyDescent="0.2">
      <c r="U23095" s="55"/>
      <c r="V23095" s="53"/>
      <c r="W23095" s="53"/>
      <c r="X23095" s="53"/>
      <c r="Y23095" s="55"/>
    </row>
    <row r="23096" spans="21:25" x14ac:dyDescent="0.2">
      <c r="U23096" s="55"/>
      <c r="V23096" s="53"/>
      <c r="W23096" s="53"/>
      <c r="X23096" s="53"/>
      <c r="Y23096" s="55"/>
    </row>
    <row r="23097" spans="21:25" x14ac:dyDescent="0.2">
      <c r="U23097" s="55"/>
      <c r="V23097" s="53"/>
      <c r="W23097" s="53"/>
      <c r="X23097" s="53"/>
      <c r="Y23097" s="55"/>
    </row>
    <row r="23098" spans="21:25" x14ac:dyDescent="0.2">
      <c r="U23098" s="55"/>
      <c r="V23098" s="53"/>
      <c r="W23098" s="53"/>
      <c r="X23098" s="53"/>
      <c r="Y23098" s="55"/>
    </row>
    <row r="23099" spans="21:25" x14ac:dyDescent="0.2">
      <c r="U23099" s="55"/>
      <c r="V23099" s="53"/>
      <c r="W23099" s="53"/>
      <c r="X23099" s="53"/>
      <c r="Y23099" s="55"/>
    </row>
    <row r="23100" spans="21:25" x14ac:dyDescent="0.2">
      <c r="U23100" s="55"/>
      <c r="V23100" s="53"/>
      <c r="W23100" s="53"/>
      <c r="X23100" s="53"/>
      <c r="Y23100" s="55"/>
    </row>
    <row r="23101" spans="21:25" x14ac:dyDescent="0.2">
      <c r="U23101" s="55"/>
      <c r="V23101" s="53"/>
      <c r="W23101" s="53"/>
      <c r="X23101" s="53"/>
      <c r="Y23101" s="55"/>
    </row>
    <row r="23102" spans="21:25" x14ac:dyDescent="0.2">
      <c r="U23102" s="55"/>
      <c r="V23102" s="53"/>
      <c r="W23102" s="53"/>
      <c r="X23102" s="53"/>
      <c r="Y23102" s="55"/>
    </row>
    <row r="23103" spans="21:25" x14ac:dyDescent="0.2">
      <c r="U23103" s="55"/>
      <c r="V23103" s="53"/>
      <c r="W23103" s="53"/>
      <c r="X23103" s="53"/>
      <c r="Y23103" s="55"/>
    </row>
    <row r="23104" spans="21:25" x14ac:dyDescent="0.2">
      <c r="U23104" s="55"/>
      <c r="V23104" s="53"/>
      <c r="W23104" s="53"/>
      <c r="X23104" s="53"/>
      <c r="Y23104" s="55"/>
    </row>
    <row r="23105" spans="21:25" x14ac:dyDescent="0.2">
      <c r="U23105" s="55"/>
      <c r="V23105" s="53"/>
      <c r="W23105" s="53"/>
      <c r="X23105" s="53"/>
      <c r="Y23105" s="55"/>
    </row>
    <row r="23106" spans="21:25" x14ac:dyDescent="0.2">
      <c r="U23106" s="55"/>
      <c r="V23106" s="53"/>
      <c r="W23106" s="53"/>
      <c r="X23106" s="53"/>
      <c r="Y23106" s="55"/>
    </row>
    <row r="23107" spans="21:25" x14ac:dyDescent="0.2">
      <c r="U23107" s="55"/>
      <c r="V23107" s="53"/>
      <c r="W23107" s="53"/>
      <c r="X23107" s="53"/>
      <c r="Y23107" s="55"/>
    </row>
    <row r="23108" spans="21:25" x14ac:dyDescent="0.2">
      <c r="U23108" s="55"/>
      <c r="V23108" s="53"/>
      <c r="W23108" s="53"/>
      <c r="X23108" s="53"/>
      <c r="Y23108" s="55"/>
    </row>
    <row r="23109" spans="21:25" x14ac:dyDescent="0.2">
      <c r="U23109" s="55"/>
      <c r="V23109" s="53"/>
      <c r="W23109" s="53"/>
      <c r="X23109" s="53"/>
      <c r="Y23109" s="55"/>
    </row>
    <row r="23110" spans="21:25" x14ac:dyDescent="0.2">
      <c r="U23110" s="55"/>
      <c r="V23110" s="53"/>
      <c r="W23110" s="53"/>
      <c r="X23110" s="53"/>
      <c r="Y23110" s="55"/>
    </row>
    <row r="23111" spans="21:25" x14ac:dyDescent="0.2">
      <c r="U23111" s="55"/>
      <c r="V23111" s="53"/>
      <c r="W23111" s="53"/>
      <c r="X23111" s="53"/>
      <c r="Y23111" s="55"/>
    </row>
    <row r="23112" spans="21:25" x14ac:dyDescent="0.2">
      <c r="U23112" s="55"/>
      <c r="V23112" s="53"/>
      <c r="W23112" s="53"/>
      <c r="X23112" s="53"/>
      <c r="Y23112" s="55"/>
    </row>
    <row r="23113" spans="21:25" x14ac:dyDescent="0.2">
      <c r="U23113" s="55"/>
      <c r="V23113" s="53"/>
      <c r="W23113" s="53"/>
      <c r="X23113" s="53"/>
      <c r="Y23113" s="55"/>
    </row>
    <row r="23114" spans="21:25" x14ac:dyDescent="0.2">
      <c r="U23114" s="55"/>
      <c r="V23114" s="53"/>
      <c r="W23114" s="53"/>
      <c r="X23114" s="53"/>
      <c r="Y23114" s="55"/>
    </row>
    <row r="23115" spans="21:25" x14ac:dyDescent="0.2">
      <c r="U23115" s="55"/>
      <c r="V23115" s="53"/>
      <c r="W23115" s="53"/>
      <c r="X23115" s="53"/>
      <c r="Y23115" s="55"/>
    </row>
    <row r="23116" spans="21:25" x14ac:dyDescent="0.2">
      <c r="U23116" s="55"/>
      <c r="V23116" s="53"/>
      <c r="W23116" s="53"/>
      <c r="X23116" s="53"/>
      <c r="Y23116" s="55"/>
    </row>
    <row r="23117" spans="21:25" x14ac:dyDescent="0.2">
      <c r="U23117" s="55"/>
      <c r="V23117" s="53"/>
      <c r="W23117" s="53"/>
      <c r="X23117" s="53"/>
      <c r="Y23117" s="55"/>
    </row>
    <row r="23118" spans="21:25" x14ac:dyDescent="0.2">
      <c r="U23118" s="55"/>
      <c r="V23118" s="53"/>
      <c r="W23118" s="53"/>
      <c r="X23118" s="53"/>
      <c r="Y23118" s="55"/>
    </row>
    <row r="23119" spans="21:25" x14ac:dyDescent="0.2">
      <c r="U23119" s="55"/>
      <c r="V23119" s="53"/>
      <c r="W23119" s="53"/>
      <c r="X23119" s="53"/>
      <c r="Y23119" s="55"/>
    </row>
    <row r="23120" spans="21:25" x14ac:dyDescent="0.2">
      <c r="U23120" s="55"/>
      <c r="V23120" s="53"/>
      <c r="W23120" s="53"/>
      <c r="X23120" s="53"/>
      <c r="Y23120" s="55"/>
    </row>
    <row r="23121" spans="21:25" x14ac:dyDescent="0.2">
      <c r="U23121" s="55"/>
      <c r="V23121" s="53"/>
      <c r="W23121" s="53"/>
      <c r="X23121" s="53"/>
      <c r="Y23121" s="55"/>
    </row>
    <row r="23122" spans="21:25" x14ac:dyDescent="0.2">
      <c r="U23122" s="55"/>
      <c r="V23122" s="53"/>
      <c r="W23122" s="53"/>
      <c r="X23122" s="53"/>
      <c r="Y23122" s="55"/>
    </row>
    <row r="23123" spans="21:25" x14ac:dyDescent="0.2">
      <c r="U23123" s="55"/>
      <c r="V23123" s="53"/>
      <c r="W23123" s="53"/>
      <c r="X23123" s="53"/>
      <c r="Y23123" s="55"/>
    </row>
    <row r="23124" spans="21:25" x14ac:dyDescent="0.2">
      <c r="U23124" s="55"/>
      <c r="V23124" s="53"/>
      <c r="W23124" s="53"/>
      <c r="X23124" s="53"/>
      <c r="Y23124" s="55"/>
    </row>
    <row r="23125" spans="21:25" x14ac:dyDescent="0.2">
      <c r="U23125" s="55"/>
      <c r="V23125" s="53"/>
      <c r="W23125" s="53"/>
      <c r="X23125" s="53"/>
      <c r="Y23125" s="55"/>
    </row>
    <row r="23126" spans="21:25" x14ac:dyDescent="0.2">
      <c r="U23126" s="55"/>
      <c r="V23126" s="53"/>
      <c r="W23126" s="53"/>
      <c r="X23126" s="53"/>
      <c r="Y23126" s="55"/>
    </row>
    <row r="23127" spans="21:25" x14ac:dyDescent="0.2">
      <c r="U23127" s="55"/>
      <c r="V23127" s="53"/>
      <c r="W23127" s="53"/>
      <c r="X23127" s="53"/>
      <c r="Y23127" s="55"/>
    </row>
    <row r="23128" spans="21:25" x14ac:dyDescent="0.2">
      <c r="U23128" s="55"/>
      <c r="V23128" s="53"/>
      <c r="W23128" s="53"/>
      <c r="X23128" s="53"/>
      <c r="Y23128" s="55"/>
    </row>
    <row r="23129" spans="21:25" x14ac:dyDescent="0.2">
      <c r="U23129" s="55"/>
      <c r="V23129" s="53"/>
      <c r="W23129" s="53"/>
      <c r="X23129" s="53"/>
      <c r="Y23129" s="55"/>
    </row>
    <row r="23130" spans="21:25" x14ac:dyDescent="0.2">
      <c r="U23130" s="55"/>
      <c r="V23130" s="53"/>
      <c r="W23130" s="53"/>
      <c r="X23130" s="53"/>
      <c r="Y23130" s="55"/>
    </row>
    <row r="23131" spans="21:25" x14ac:dyDescent="0.2">
      <c r="U23131" s="55"/>
      <c r="V23131" s="53"/>
      <c r="W23131" s="53"/>
      <c r="X23131" s="53"/>
      <c r="Y23131" s="55"/>
    </row>
    <row r="23132" spans="21:25" x14ac:dyDescent="0.2">
      <c r="U23132" s="55"/>
      <c r="V23132" s="53"/>
      <c r="W23132" s="53"/>
      <c r="X23132" s="53"/>
      <c r="Y23132" s="55"/>
    </row>
    <row r="23133" spans="21:25" x14ac:dyDescent="0.2">
      <c r="U23133" s="55"/>
      <c r="V23133" s="53"/>
      <c r="W23133" s="53"/>
      <c r="X23133" s="53"/>
      <c r="Y23133" s="55"/>
    </row>
    <row r="23134" spans="21:25" x14ac:dyDescent="0.2">
      <c r="U23134" s="55"/>
      <c r="V23134" s="53"/>
      <c r="W23134" s="53"/>
      <c r="X23134" s="53"/>
      <c r="Y23134" s="55"/>
    </row>
    <row r="23135" spans="21:25" x14ac:dyDescent="0.2">
      <c r="U23135" s="55"/>
      <c r="V23135" s="53"/>
      <c r="W23135" s="53"/>
      <c r="X23135" s="53"/>
      <c r="Y23135" s="55"/>
    </row>
    <row r="23136" spans="21:25" x14ac:dyDescent="0.2">
      <c r="U23136" s="55"/>
      <c r="V23136" s="53"/>
      <c r="W23136" s="53"/>
      <c r="X23136" s="53"/>
      <c r="Y23136" s="55"/>
    </row>
    <row r="23137" spans="21:25" x14ac:dyDescent="0.2">
      <c r="U23137" s="55"/>
      <c r="V23137" s="53"/>
      <c r="W23137" s="53"/>
      <c r="X23137" s="53"/>
      <c r="Y23137" s="55"/>
    </row>
    <row r="23138" spans="21:25" x14ac:dyDescent="0.2">
      <c r="U23138" s="55"/>
      <c r="V23138" s="53"/>
      <c r="W23138" s="53"/>
      <c r="X23138" s="53"/>
      <c r="Y23138" s="55"/>
    </row>
    <row r="23139" spans="21:25" x14ac:dyDescent="0.2">
      <c r="U23139" s="55"/>
      <c r="V23139" s="53"/>
      <c r="W23139" s="53"/>
      <c r="X23139" s="53"/>
      <c r="Y23139" s="55"/>
    </row>
    <row r="23140" spans="21:25" x14ac:dyDescent="0.2">
      <c r="U23140" s="55"/>
      <c r="V23140" s="53"/>
      <c r="W23140" s="53"/>
      <c r="X23140" s="53"/>
      <c r="Y23140" s="55"/>
    </row>
    <row r="23141" spans="21:25" x14ac:dyDescent="0.2">
      <c r="U23141" s="55"/>
      <c r="V23141" s="53"/>
      <c r="W23141" s="53"/>
      <c r="X23141" s="53"/>
      <c r="Y23141" s="55"/>
    </row>
    <row r="23142" spans="21:25" x14ac:dyDescent="0.2">
      <c r="U23142" s="55"/>
      <c r="V23142" s="53"/>
      <c r="W23142" s="53"/>
      <c r="X23142" s="53"/>
      <c r="Y23142" s="55"/>
    </row>
    <row r="23143" spans="21:25" x14ac:dyDescent="0.2">
      <c r="U23143" s="55"/>
      <c r="V23143" s="53"/>
      <c r="W23143" s="53"/>
      <c r="X23143" s="53"/>
      <c r="Y23143" s="55"/>
    </row>
    <row r="23144" spans="21:25" x14ac:dyDescent="0.2">
      <c r="U23144" s="55"/>
      <c r="V23144" s="53"/>
      <c r="W23144" s="53"/>
      <c r="X23144" s="53"/>
      <c r="Y23144" s="55"/>
    </row>
    <row r="23145" spans="21:25" x14ac:dyDescent="0.2">
      <c r="U23145" s="55"/>
      <c r="V23145" s="53"/>
      <c r="W23145" s="53"/>
      <c r="X23145" s="53"/>
      <c r="Y23145" s="55"/>
    </row>
    <row r="23146" spans="21:25" x14ac:dyDescent="0.2">
      <c r="U23146" s="55"/>
      <c r="V23146" s="53"/>
      <c r="W23146" s="53"/>
      <c r="X23146" s="53"/>
      <c r="Y23146" s="55"/>
    </row>
    <row r="23147" spans="21:25" x14ac:dyDescent="0.2">
      <c r="U23147" s="55"/>
      <c r="V23147" s="53"/>
      <c r="W23147" s="53"/>
      <c r="X23147" s="53"/>
      <c r="Y23147" s="55"/>
    </row>
    <row r="23148" spans="21:25" x14ac:dyDescent="0.2">
      <c r="U23148" s="55"/>
      <c r="V23148" s="53"/>
      <c r="W23148" s="53"/>
      <c r="X23148" s="53"/>
      <c r="Y23148" s="55"/>
    </row>
    <row r="23149" spans="21:25" x14ac:dyDescent="0.2">
      <c r="U23149" s="55"/>
      <c r="V23149" s="53"/>
      <c r="W23149" s="53"/>
      <c r="X23149" s="53"/>
      <c r="Y23149" s="55"/>
    </row>
    <row r="23150" spans="21:25" x14ac:dyDescent="0.2">
      <c r="U23150" s="55"/>
      <c r="V23150" s="53"/>
      <c r="W23150" s="53"/>
      <c r="X23150" s="53"/>
      <c r="Y23150" s="55"/>
    </row>
    <row r="23151" spans="21:25" x14ac:dyDescent="0.2">
      <c r="U23151" s="55"/>
      <c r="V23151" s="53"/>
      <c r="W23151" s="53"/>
      <c r="X23151" s="53"/>
      <c r="Y23151" s="55"/>
    </row>
    <row r="23152" spans="21:25" x14ac:dyDescent="0.2">
      <c r="U23152" s="55"/>
      <c r="V23152" s="53"/>
      <c r="W23152" s="53"/>
      <c r="X23152" s="53"/>
      <c r="Y23152" s="55"/>
    </row>
    <row r="23153" spans="21:25" x14ac:dyDescent="0.2">
      <c r="U23153" s="55"/>
      <c r="V23153" s="53"/>
      <c r="W23153" s="53"/>
      <c r="X23153" s="53"/>
      <c r="Y23153" s="55"/>
    </row>
    <row r="23154" spans="21:25" x14ac:dyDescent="0.2">
      <c r="U23154" s="55"/>
      <c r="V23154" s="53"/>
      <c r="W23154" s="53"/>
      <c r="X23154" s="53"/>
      <c r="Y23154" s="55"/>
    </row>
    <row r="23155" spans="21:25" x14ac:dyDescent="0.2">
      <c r="U23155" s="55"/>
      <c r="V23155" s="53"/>
      <c r="W23155" s="53"/>
      <c r="X23155" s="53"/>
      <c r="Y23155" s="55"/>
    </row>
    <row r="23156" spans="21:25" x14ac:dyDescent="0.2">
      <c r="U23156" s="55"/>
      <c r="V23156" s="53"/>
      <c r="W23156" s="53"/>
      <c r="X23156" s="53"/>
      <c r="Y23156" s="55"/>
    </row>
    <row r="23157" spans="21:25" x14ac:dyDescent="0.2">
      <c r="U23157" s="55"/>
      <c r="V23157" s="53"/>
      <c r="W23157" s="53"/>
      <c r="X23157" s="53"/>
      <c r="Y23157" s="55"/>
    </row>
    <row r="23158" spans="21:25" x14ac:dyDescent="0.2">
      <c r="U23158" s="55"/>
      <c r="V23158" s="53"/>
      <c r="W23158" s="53"/>
      <c r="X23158" s="53"/>
      <c r="Y23158" s="55"/>
    </row>
    <row r="23159" spans="21:25" x14ac:dyDescent="0.2">
      <c r="U23159" s="55"/>
      <c r="V23159" s="53"/>
      <c r="W23159" s="53"/>
      <c r="X23159" s="53"/>
      <c r="Y23159" s="55"/>
    </row>
    <row r="23160" spans="21:25" x14ac:dyDescent="0.2">
      <c r="U23160" s="55"/>
      <c r="V23160" s="53"/>
      <c r="W23160" s="53"/>
      <c r="X23160" s="53"/>
      <c r="Y23160" s="55"/>
    </row>
    <row r="23161" spans="21:25" x14ac:dyDescent="0.2">
      <c r="U23161" s="55"/>
      <c r="V23161" s="53"/>
      <c r="W23161" s="53"/>
      <c r="X23161" s="53"/>
      <c r="Y23161" s="55"/>
    </row>
    <row r="23162" spans="21:25" x14ac:dyDescent="0.2">
      <c r="U23162" s="55"/>
      <c r="V23162" s="53"/>
      <c r="W23162" s="53"/>
      <c r="X23162" s="53"/>
      <c r="Y23162" s="55"/>
    </row>
    <row r="23163" spans="21:25" x14ac:dyDescent="0.2">
      <c r="U23163" s="55"/>
      <c r="V23163" s="53"/>
      <c r="W23163" s="53"/>
      <c r="X23163" s="53"/>
      <c r="Y23163" s="55"/>
    </row>
    <row r="23164" spans="21:25" x14ac:dyDescent="0.2">
      <c r="U23164" s="55"/>
      <c r="V23164" s="53"/>
      <c r="W23164" s="53"/>
      <c r="X23164" s="53"/>
      <c r="Y23164" s="55"/>
    </row>
    <row r="23165" spans="21:25" x14ac:dyDescent="0.2">
      <c r="U23165" s="55"/>
      <c r="V23165" s="53"/>
      <c r="W23165" s="53"/>
      <c r="X23165" s="53"/>
      <c r="Y23165" s="55"/>
    </row>
    <row r="23166" spans="21:25" x14ac:dyDescent="0.2">
      <c r="U23166" s="55"/>
      <c r="V23166" s="53"/>
      <c r="W23166" s="53"/>
      <c r="X23166" s="53"/>
      <c r="Y23166" s="55"/>
    </row>
    <row r="23167" spans="21:25" x14ac:dyDescent="0.2">
      <c r="U23167" s="55"/>
      <c r="V23167" s="53"/>
      <c r="W23167" s="53"/>
      <c r="X23167" s="53"/>
      <c r="Y23167" s="55"/>
    </row>
    <row r="23168" spans="21:25" x14ac:dyDescent="0.2">
      <c r="U23168" s="55"/>
      <c r="V23168" s="53"/>
      <c r="W23168" s="53"/>
      <c r="X23168" s="53"/>
      <c r="Y23168" s="55"/>
    </row>
    <row r="23169" spans="21:25" x14ac:dyDescent="0.2">
      <c r="U23169" s="55"/>
      <c r="V23169" s="53"/>
      <c r="W23169" s="53"/>
      <c r="X23169" s="53"/>
      <c r="Y23169" s="55"/>
    </row>
    <row r="23170" spans="21:25" x14ac:dyDescent="0.2">
      <c r="U23170" s="55"/>
      <c r="V23170" s="53"/>
      <c r="W23170" s="53"/>
      <c r="X23170" s="53"/>
      <c r="Y23170" s="55"/>
    </row>
    <row r="23171" spans="21:25" x14ac:dyDescent="0.2">
      <c r="U23171" s="55"/>
      <c r="V23171" s="53"/>
      <c r="W23171" s="53"/>
      <c r="X23171" s="53"/>
      <c r="Y23171" s="55"/>
    </row>
    <row r="23172" spans="21:25" x14ac:dyDescent="0.2">
      <c r="U23172" s="55"/>
      <c r="V23172" s="53"/>
      <c r="W23172" s="53"/>
      <c r="X23172" s="53"/>
      <c r="Y23172" s="55"/>
    </row>
    <row r="23173" spans="21:25" x14ac:dyDescent="0.2">
      <c r="U23173" s="55"/>
      <c r="V23173" s="53"/>
      <c r="W23173" s="53"/>
      <c r="X23173" s="53"/>
      <c r="Y23173" s="55"/>
    </row>
    <row r="23174" spans="21:25" x14ac:dyDescent="0.2">
      <c r="U23174" s="55"/>
      <c r="V23174" s="53"/>
      <c r="W23174" s="53"/>
      <c r="X23174" s="53"/>
      <c r="Y23174" s="55"/>
    </row>
    <row r="23175" spans="21:25" x14ac:dyDescent="0.2">
      <c r="U23175" s="55"/>
      <c r="V23175" s="53"/>
      <c r="W23175" s="53"/>
      <c r="X23175" s="53"/>
      <c r="Y23175" s="55"/>
    </row>
    <row r="23176" spans="21:25" x14ac:dyDescent="0.2">
      <c r="U23176" s="55"/>
      <c r="V23176" s="53"/>
      <c r="W23176" s="53"/>
      <c r="X23176" s="53"/>
      <c r="Y23176" s="55"/>
    </row>
    <row r="23177" spans="21:25" x14ac:dyDescent="0.2">
      <c r="U23177" s="55"/>
      <c r="V23177" s="53"/>
      <c r="W23177" s="53"/>
      <c r="X23177" s="53"/>
      <c r="Y23177" s="55"/>
    </row>
    <row r="23178" spans="21:25" x14ac:dyDescent="0.2">
      <c r="U23178" s="55"/>
      <c r="V23178" s="53"/>
      <c r="W23178" s="53"/>
      <c r="X23178" s="53"/>
      <c r="Y23178" s="55"/>
    </row>
    <row r="23179" spans="21:25" x14ac:dyDescent="0.2">
      <c r="U23179" s="55"/>
      <c r="V23179" s="53"/>
      <c r="W23179" s="53"/>
      <c r="X23179" s="53"/>
      <c r="Y23179" s="55"/>
    </row>
    <row r="23180" spans="21:25" x14ac:dyDescent="0.2">
      <c r="U23180" s="55"/>
      <c r="V23180" s="53"/>
      <c r="W23180" s="53"/>
      <c r="X23180" s="53"/>
      <c r="Y23180" s="55"/>
    </row>
    <row r="23181" spans="21:25" x14ac:dyDescent="0.2">
      <c r="U23181" s="55"/>
      <c r="V23181" s="53"/>
      <c r="W23181" s="53"/>
      <c r="X23181" s="53"/>
      <c r="Y23181" s="55"/>
    </row>
    <row r="23182" spans="21:25" x14ac:dyDescent="0.2">
      <c r="U23182" s="55"/>
      <c r="V23182" s="53"/>
      <c r="W23182" s="53"/>
      <c r="X23182" s="53"/>
      <c r="Y23182" s="55"/>
    </row>
    <row r="23183" spans="21:25" x14ac:dyDescent="0.2">
      <c r="U23183" s="55"/>
      <c r="V23183" s="53"/>
      <c r="W23183" s="53"/>
      <c r="X23183" s="53"/>
      <c r="Y23183" s="55"/>
    </row>
    <row r="23184" spans="21:25" x14ac:dyDescent="0.2">
      <c r="U23184" s="55"/>
      <c r="V23184" s="53"/>
      <c r="W23184" s="53"/>
      <c r="X23184" s="53"/>
      <c r="Y23184" s="55"/>
    </row>
    <row r="23185" spans="21:25" x14ac:dyDescent="0.2">
      <c r="U23185" s="55"/>
      <c r="V23185" s="53"/>
      <c r="W23185" s="53"/>
      <c r="X23185" s="53"/>
      <c r="Y23185" s="55"/>
    </row>
    <row r="23186" spans="21:25" x14ac:dyDescent="0.2">
      <c r="U23186" s="55"/>
      <c r="V23186" s="53"/>
      <c r="W23186" s="53"/>
      <c r="X23186" s="53"/>
      <c r="Y23186" s="55"/>
    </row>
    <row r="23187" spans="21:25" x14ac:dyDescent="0.2">
      <c r="U23187" s="55"/>
      <c r="V23187" s="53"/>
      <c r="W23187" s="53"/>
      <c r="X23187" s="53"/>
      <c r="Y23187" s="55"/>
    </row>
    <row r="23188" spans="21:25" x14ac:dyDescent="0.2">
      <c r="U23188" s="55"/>
      <c r="V23188" s="53"/>
      <c r="W23188" s="53"/>
      <c r="X23188" s="53"/>
      <c r="Y23188" s="55"/>
    </row>
    <row r="23189" spans="21:25" x14ac:dyDescent="0.2">
      <c r="U23189" s="55"/>
      <c r="V23189" s="53"/>
      <c r="W23189" s="53"/>
      <c r="X23189" s="53"/>
      <c r="Y23189" s="55"/>
    </row>
    <row r="23190" spans="21:25" x14ac:dyDescent="0.2">
      <c r="U23190" s="55"/>
      <c r="V23190" s="53"/>
      <c r="W23190" s="53"/>
      <c r="X23190" s="53"/>
      <c r="Y23190" s="55"/>
    </row>
    <row r="23191" spans="21:25" x14ac:dyDescent="0.2">
      <c r="U23191" s="55"/>
      <c r="V23191" s="53"/>
      <c r="W23191" s="53"/>
      <c r="X23191" s="53"/>
      <c r="Y23191" s="55"/>
    </row>
    <row r="23192" spans="21:25" x14ac:dyDescent="0.2">
      <c r="U23192" s="55"/>
      <c r="V23192" s="53"/>
      <c r="W23192" s="53"/>
      <c r="X23192" s="53"/>
      <c r="Y23192" s="55"/>
    </row>
    <row r="23193" spans="21:25" x14ac:dyDescent="0.2">
      <c r="U23193" s="55"/>
      <c r="V23193" s="53"/>
      <c r="W23193" s="53"/>
      <c r="X23193" s="53"/>
      <c r="Y23193" s="55"/>
    </row>
    <row r="23194" spans="21:25" x14ac:dyDescent="0.2">
      <c r="U23194" s="55"/>
      <c r="V23194" s="53"/>
      <c r="W23194" s="53"/>
      <c r="X23194" s="53"/>
      <c r="Y23194" s="55"/>
    </row>
    <row r="23195" spans="21:25" x14ac:dyDescent="0.2">
      <c r="U23195" s="55"/>
      <c r="V23195" s="53"/>
      <c r="W23195" s="53"/>
      <c r="X23195" s="53"/>
      <c r="Y23195" s="55"/>
    </row>
    <row r="23196" spans="21:25" x14ac:dyDescent="0.2">
      <c r="U23196" s="55"/>
      <c r="V23196" s="53"/>
      <c r="W23196" s="53"/>
      <c r="X23196" s="53"/>
      <c r="Y23196" s="55"/>
    </row>
    <row r="23197" spans="21:25" x14ac:dyDescent="0.2">
      <c r="U23197" s="55"/>
      <c r="V23197" s="53"/>
      <c r="W23197" s="53"/>
      <c r="X23197" s="53"/>
      <c r="Y23197" s="55"/>
    </row>
    <row r="23198" spans="21:25" x14ac:dyDescent="0.2">
      <c r="U23198" s="55"/>
      <c r="V23198" s="53"/>
      <c r="W23198" s="53"/>
      <c r="X23198" s="53"/>
      <c r="Y23198" s="55"/>
    </row>
    <row r="23199" spans="21:25" x14ac:dyDescent="0.2">
      <c r="U23199" s="55"/>
      <c r="V23199" s="53"/>
      <c r="W23199" s="53"/>
      <c r="X23199" s="53"/>
      <c r="Y23199" s="55"/>
    </row>
    <row r="23200" spans="21:25" x14ac:dyDescent="0.2">
      <c r="U23200" s="55"/>
      <c r="V23200" s="53"/>
      <c r="W23200" s="53"/>
      <c r="X23200" s="53"/>
      <c r="Y23200" s="55"/>
    </row>
    <row r="23201" spans="21:25" x14ac:dyDescent="0.2">
      <c r="U23201" s="55"/>
      <c r="V23201" s="53"/>
      <c r="W23201" s="53"/>
      <c r="X23201" s="53"/>
      <c r="Y23201" s="55"/>
    </row>
    <row r="23202" spans="21:25" x14ac:dyDescent="0.2">
      <c r="U23202" s="55"/>
      <c r="V23202" s="53"/>
      <c r="W23202" s="53"/>
      <c r="X23202" s="53"/>
      <c r="Y23202" s="55"/>
    </row>
    <row r="23203" spans="21:25" x14ac:dyDescent="0.2">
      <c r="U23203" s="55"/>
      <c r="V23203" s="53"/>
      <c r="W23203" s="53"/>
      <c r="X23203" s="53"/>
      <c r="Y23203" s="55"/>
    </row>
    <row r="23204" spans="21:25" x14ac:dyDescent="0.2">
      <c r="U23204" s="55"/>
      <c r="V23204" s="53"/>
      <c r="W23204" s="53"/>
      <c r="X23204" s="53"/>
      <c r="Y23204" s="55"/>
    </row>
    <row r="23205" spans="21:25" x14ac:dyDescent="0.2">
      <c r="U23205" s="55"/>
      <c r="V23205" s="53"/>
      <c r="W23205" s="53"/>
      <c r="X23205" s="53"/>
      <c r="Y23205" s="55"/>
    </row>
    <row r="23206" spans="21:25" x14ac:dyDescent="0.2">
      <c r="U23206" s="55"/>
      <c r="V23206" s="53"/>
      <c r="W23206" s="53"/>
      <c r="X23206" s="53"/>
      <c r="Y23206" s="55"/>
    </row>
    <row r="23207" spans="21:25" x14ac:dyDescent="0.2">
      <c r="U23207" s="55"/>
      <c r="V23207" s="53"/>
      <c r="W23207" s="53"/>
      <c r="X23207" s="53"/>
      <c r="Y23207" s="55"/>
    </row>
    <row r="23208" spans="21:25" x14ac:dyDescent="0.2">
      <c r="U23208" s="55"/>
      <c r="V23208" s="53"/>
      <c r="W23208" s="53"/>
      <c r="X23208" s="53"/>
      <c r="Y23208" s="55"/>
    </row>
    <row r="23209" spans="21:25" x14ac:dyDescent="0.2">
      <c r="U23209" s="55"/>
      <c r="V23209" s="53"/>
      <c r="W23209" s="53"/>
      <c r="X23209" s="53"/>
      <c r="Y23209" s="55"/>
    </row>
    <row r="23210" spans="21:25" x14ac:dyDescent="0.2">
      <c r="U23210" s="55"/>
      <c r="V23210" s="53"/>
      <c r="W23210" s="53"/>
      <c r="X23210" s="53"/>
      <c r="Y23210" s="55"/>
    </row>
    <row r="23211" spans="21:25" x14ac:dyDescent="0.2">
      <c r="U23211" s="55"/>
      <c r="V23211" s="53"/>
      <c r="W23211" s="53"/>
      <c r="X23211" s="53"/>
      <c r="Y23211" s="55"/>
    </row>
    <row r="23212" spans="21:25" x14ac:dyDescent="0.2">
      <c r="U23212" s="55"/>
      <c r="V23212" s="53"/>
      <c r="W23212" s="53"/>
      <c r="X23212" s="53"/>
      <c r="Y23212" s="55"/>
    </row>
    <row r="23213" spans="21:25" x14ac:dyDescent="0.2">
      <c r="U23213" s="55"/>
      <c r="V23213" s="53"/>
      <c r="W23213" s="53"/>
      <c r="X23213" s="53"/>
      <c r="Y23213" s="55"/>
    </row>
    <row r="23214" spans="21:25" x14ac:dyDescent="0.2">
      <c r="U23214" s="55"/>
      <c r="V23214" s="53"/>
      <c r="W23214" s="53"/>
      <c r="X23214" s="53"/>
      <c r="Y23214" s="55"/>
    </row>
    <row r="23215" spans="21:25" x14ac:dyDescent="0.2">
      <c r="U23215" s="55"/>
      <c r="V23215" s="53"/>
      <c r="W23215" s="53"/>
      <c r="X23215" s="53"/>
      <c r="Y23215" s="55"/>
    </row>
    <row r="23216" spans="21:25" x14ac:dyDescent="0.2">
      <c r="U23216" s="55"/>
      <c r="V23216" s="53"/>
      <c r="W23216" s="53"/>
      <c r="X23216" s="53"/>
      <c r="Y23216" s="55"/>
    </row>
    <row r="23217" spans="21:25" x14ac:dyDescent="0.2">
      <c r="U23217" s="55"/>
      <c r="V23217" s="53"/>
      <c r="W23217" s="53"/>
      <c r="X23217" s="53"/>
      <c r="Y23217" s="55"/>
    </row>
    <row r="23218" spans="21:25" x14ac:dyDescent="0.2">
      <c r="U23218" s="55"/>
      <c r="V23218" s="53"/>
      <c r="W23218" s="53"/>
      <c r="X23218" s="53"/>
      <c r="Y23218" s="55"/>
    </row>
    <row r="23219" spans="21:25" x14ac:dyDescent="0.2">
      <c r="U23219" s="55"/>
      <c r="V23219" s="53"/>
      <c r="W23219" s="53"/>
      <c r="X23219" s="53"/>
      <c r="Y23219" s="55"/>
    </row>
    <row r="23220" spans="21:25" x14ac:dyDescent="0.2">
      <c r="U23220" s="55"/>
      <c r="V23220" s="53"/>
      <c r="W23220" s="53"/>
      <c r="X23220" s="53"/>
      <c r="Y23220" s="55"/>
    </row>
    <row r="23221" spans="21:25" x14ac:dyDescent="0.2">
      <c r="U23221" s="55"/>
      <c r="V23221" s="53"/>
      <c r="W23221" s="53"/>
      <c r="X23221" s="53"/>
      <c r="Y23221" s="55"/>
    </row>
    <row r="23222" spans="21:25" x14ac:dyDescent="0.2">
      <c r="U23222" s="55"/>
      <c r="V23222" s="53"/>
      <c r="W23222" s="53"/>
      <c r="X23222" s="53"/>
      <c r="Y23222" s="55"/>
    </row>
    <row r="23223" spans="21:25" x14ac:dyDescent="0.2">
      <c r="U23223" s="55"/>
      <c r="V23223" s="53"/>
      <c r="W23223" s="53"/>
      <c r="X23223" s="53"/>
      <c r="Y23223" s="55"/>
    </row>
    <row r="23224" spans="21:25" x14ac:dyDescent="0.2">
      <c r="U23224" s="55"/>
      <c r="V23224" s="53"/>
      <c r="W23224" s="53"/>
      <c r="X23224" s="53"/>
      <c r="Y23224" s="55"/>
    </row>
    <row r="23225" spans="21:25" x14ac:dyDescent="0.2">
      <c r="U23225" s="55"/>
      <c r="V23225" s="53"/>
      <c r="W23225" s="53"/>
      <c r="X23225" s="53"/>
      <c r="Y23225" s="55"/>
    </row>
    <row r="23226" spans="21:25" x14ac:dyDescent="0.2">
      <c r="U23226" s="55"/>
      <c r="V23226" s="53"/>
      <c r="W23226" s="53"/>
      <c r="X23226" s="53"/>
      <c r="Y23226" s="55"/>
    </row>
    <row r="23227" spans="21:25" x14ac:dyDescent="0.2">
      <c r="U23227" s="55"/>
      <c r="V23227" s="53"/>
      <c r="W23227" s="53"/>
      <c r="X23227" s="53"/>
      <c r="Y23227" s="55"/>
    </row>
    <row r="23228" spans="21:25" x14ac:dyDescent="0.2">
      <c r="U23228" s="55"/>
      <c r="V23228" s="53"/>
      <c r="W23228" s="53"/>
      <c r="X23228" s="53"/>
      <c r="Y23228" s="55"/>
    </row>
    <row r="23229" spans="21:25" x14ac:dyDescent="0.2">
      <c r="U23229" s="55"/>
      <c r="V23229" s="53"/>
      <c r="W23229" s="53"/>
      <c r="X23229" s="53"/>
      <c r="Y23229" s="55"/>
    </row>
    <row r="23230" spans="21:25" x14ac:dyDescent="0.2">
      <c r="U23230" s="55"/>
      <c r="V23230" s="53"/>
      <c r="W23230" s="53"/>
      <c r="X23230" s="53"/>
      <c r="Y23230" s="55"/>
    </row>
    <row r="23231" spans="21:25" x14ac:dyDescent="0.2">
      <c r="U23231" s="55"/>
      <c r="V23231" s="53"/>
      <c r="W23231" s="53"/>
      <c r="X23231" s="53"/>
      <c r="Y23231" s="55"/>
    </row>
    <row r="23232" spans="21:25" x14ac:dyDescent="0.2">
      <c r="U23232" s="55"/>
      <c r="V23232" s="53"/>
      <c r="W23232" s="53"/>
      <c r="X23232" s="53"/>
      <c r="Y23232" s="55"/>
    </row>
    <row r="23233" spans="21:25" x14ac:dyDescent="0.2">
      <c r="U23233" s="55"/>
      <c r="V23233" s="53"/>
      <c r="W23233" s="53"/>
      <c r="X23233" s="53"/>
      <c r="Y23233" s="55"/>
    </row>
    <row r="23234" spans="21:25" x14ac:dyDescent="0.2">
      <c r="U23234" s="55"/>
      <c r="V23234" s="53"/>
      <c r="W23234" s="53"/>
      <c r="X23234" s="53"/>
      <c r="Y23234" s="55"/>
    </row>
    <row r="23235" spans="21:25" x14ac:dyDescent="0.2">
      <c r="U23235" s="55"/>
      <c r="V23235" s="53"/>
      <c r="W23235" s="53"/>
      <c r="X23235" s="53"/>
      <c r="Y23235" s="55"/>
    </row>
    <row r="23236" spans="21:25" x14ac:dyDescent="0.2">
      <c r="U23236" s="55"/>
      <c r="V23236" s="53"/>
      <c r="W23236" s="53"/>
      <c r="X23236" s="53"/>
      <c r="Y23236" s="55"/>
    </row>
    <row r="23237" spans="21:25" x14ac:dyDescent="0.2">
      <c r="U23237" s="55"/>
      <c r="V23237" s="53"/>
      <c r="W23237" s="53"/>
      <c r="X23237" s="53"/>
      <c r="Y23237" s="55"/>
    </row>
    <row r="23238" spans="21:25" x14ac:dyDescent="0.2">
      <c r="U23238" s="55"/>
      <c r="V23238" s="53"/>
      <c r="W23238" s="53"/>
      <c r="X23238" s="53"/>
      <c r="Y23238" s="55"/>
    </row>
    <row r="23239" spans="21:25" x14ac:dyDescent="0.2">
      <c r="U23239" s="55"/>
      <c r="V23239" s="53"/>
      <c r="W23239" s="53"/>
      <c r="X23239" s="53"/>
      <c r="Y23239" s="55"/>
    </row>
    <row r="23240" spans="21:25" x14ac:dyDescent="0.2">
      <c r="U23240" s="55"/>
      <c r="V23240" s="53"/>
      <c r="W23240" s="53"/>
      <c r="X23240" s="53"/>
      <c r="Y23240" s="55"/>
    </row>
    <row r="23241" spans="21:25" x14ac:dyDescent="0.2">
      <c r="U23241" s="55"/>
      <c r="V23241" s="53"/>
      <c r="W23241" s="53"/>
      <c r="X23241" s="53"/>
      <c r="Y23241" s="55"/>
    </row>
    <row r="23242" spans="21:25" x14ac:dyDescent="0.2">
      <c r="U23242" s="55"/>
      <c r="V23242" s="53"/>
      <c r="W23242" s="53"/>
      <c r="X23242" s="53"/>
      <c r="Y23242" s="55"/>
    </row>
    <row r="23243" spans="21:25" x14ac:dyDescent="0.2">
      <c r="U23243" s="55"/>
      <c r="V23243" s="53"/>
      <c r="W23243" s="53"/>
      <c r="X23243" s="53"/>
      <c r="Y23243" s="55"/>
    </row>
    <row r="23244" spans="21:25" x14ac:dyDescent="0.2">
      <c r="U23244" s="55"/>
      <c r="V23244" s="53"/>
      <c r="W23244" s="53"/>
      <c r="X23244" s="53"/>
      <c r="Y23244" s="55"/>
    </row>
    <row r="23245" spans="21:25" x14ac:dyDescent="0.2">
      <c r="U23245" s="55"/>
      <c r="V23245" s="53"/>
      <c r="W23245" s="53"/>
      <c r="X23245" s="53"/>
      <c r="Y23245" s="55"/>
    </row>
    <row r="23246" spans="21:25" x14ac:dyDescent="0.2">
      <c r="U23246" s="55"/>
      <c r="V23246" s="53"/>
      <c r="W23246" s="53"/>
      <c r="X23246" s="53"/>
      <c r="Y23246" s="55"/>
    </row>
    <row r="23247" spans="21:25" x14ac:dyDescent="0.2">
      <c r="U23247" s="55"/>
      <c r="V23247" s="53"/>
      <c r="W23247" s="53"/>
      <c r="X23247" s="53"/>
      <c r="Y23247" s="55"/>
    </row>
    <row r="23248" spans="21:25" x14ac:dyDescent="0.2">
      <c r="U23248" s="55"/>
      <c r="V23248" s="53"/>
      <c r="W23248" s="53"/>
      <c r="X23248" s="53"/>
      <c r="Y23248" s="55"/>
    </row>
    <row r="23249" spans="21:25" x14ac:dyDescent="0.2">
      <c r="U23249" s="55"/>
      <c r="V23249" s="53"/>
      <c r="W23249" s="53"/>
      <c r="X23249" s="53"/>
      <c r="Y23249" s="55"/>
    </row>
    <row r="23250" spans="21:25" x14ac:dyDescent="0.2">
      <c r="U23250" s="55"/>
      <c r="V23250" s="53"/>
      <c r="W23250" s="53"/>
      <c r="X23250" s="53"/>
      <c r="Y23250" s="55"/>
    </row>
    <row r="23251" spans="21:25" x14ac:dyDescent="0.2">
      <c r="U23251" s="55"/>
      <c r="V23251" s="53"/>
      <c r="W23251" s="53"/>
      <c r="X23251" s="53"/>
      <c r="Y23251" s="55"/>
    </row>
    <row r="23252" spans="21:25" x14ac:dyDescent="0.2">
      <c r="U23252" s="55"/>
      <c r="V23252" s="53"/>
      <c r="W23252" s="53"/>
      <c r="X23252" s="53"/>
      <c r="Y23252" s="55"/>
    </row>
    <row r="23253" spans="21:25" x14ac:dyDescent="0.2">
      <c r="U23253" s="55"/>
      <c r="V23253" s="53"/>
      <c r="W23253" s="53"/>
      <c r="X23253" s="53"/>
      <c r="Y23253" s="55"/>
    </row>
    <row r="23254" spans="21:25" x14ac:dyDescent="0.2">
      <c r="U23254" s="55"/>
      <c r="V23254" s="53"/>
      <c r="W23254" s="53"/>
      <c r="X23254" s="53"/>
      <c r="Y23254" s="55"/>
    </row>
    <row r="23255" spans="21:25" x14ac:dyDescent="0.2">
      <c r="U23255" s="55"/>
      <c r="V23255" s="53"/>
      <c r="W23255" s="53"/>
      <c r="X23255" s="53"/>
      <c r="Y23255" s="55"/>
    </row>
    <row r="23256" spans="21:25" x14ac:dyDescent="0.2">
      <c r="U23256" s="55"/>
      <c r="V23256" s="53"/>
      <c r="W23256" s="53"/>
      <c r="X23256" s="53"/>
      <c r="Y23256" s="55"/>
    </row>
    <row r="23257" spans="21:25" x14ac:dyDescent="0.2">
      <c r="U23257" s="55"/>
      <c r="V23257" s="53"/>
      <c r="W23257" s="53"/>
      <c r="X23257" s="53"/>
      <c r="Y23257" s="55"/>
    </row>
    <row r="23258" spans="21:25" x14ac:dyDescent="0.2">
      <c r="U23258" s="55"/>
      <c r="V23258" s="53"/>
      <c r="W23258" s="53"/>
      <c r="X23258" s="53"/>
      <c r="Y23258" s="55"/>
    </row>
    <row r="23259" spans="21:25" x14ac:dyDescent="0.2">
      <c r="U23259" s="55"/>
      <c r="V23259" s="53"/>
      <c r="W23259" s="53"/>
      <c r="X23259" s="53"/>
      <c r="Y23259" s="55"/>
    </row>
    <row r="23260" spans="21:25" x14ac:dyDescent="0.2">
      <c r="U23260" s="55"/>
      <c r="V23260" s="53"/>
      <c r="W23260" s="53"/>
      <c r="X23260" s="53"/>
      <c r="Y23260" s="55"/>
    </row>
    <row r="23261" spans="21:25" x14ac:dyDescent="0.2">
      <c r="U23261" s="55"/>
      <c r="V23261" s="53"/>
      <c r="W23261" s="53"/>
      <c r="X23261" s="53"/>
      <c r="Y23261" s="55"/>
    </row>
    <row r="23262" spans="21:25" x14ac:dyDescent="0.2">
      <c r="U23262" s="55"/>
      <c r="V23262" s="53"/>
      <c r="W23262" s="53"/>
      <c r="X23262" s="53"/>
      <c r="Y23262" s="55"/>
    </row>
    <row r="23263" spans="21:25" x14ac:dyDescent="0.2">
      <c r="U23263" s="55"/>
      <c r="V23263" s="53"/>
      <c r="W23263" s="53"/>
      <c r="X23263" s="53"/>
      <c r="Y23263" s="55"/>
    </row>
    <row r="23264" spans="21:25" x14ac:dyDescent="0.2">
      <c r="U23264" s="55"/>
      <c r="V23264" s="53"/>
      <c r="W23264" s="53"/>
      <c r="X23264" s="53"/>
      <c r="Y23264" s="55"/>
    </row>
    <row r="23265" spans="21:25" x14ac:dyDescent="0.2">
      <c r="U23265" s="55"/>
      <c r="V23265" s="53"/>
      <c r="W23265" s="53"/>
      <c r="X23265" s="53"/>
      <c r="Y23265" s="55"/>
    </row>
    <row r="23266" spans="21:25" x14ac:dyDescent="0.2">
      <c r="U23266" s="55"/>
      <c r="V23266" s="53"/>
      <c r="W23266" s="53"/>
      <c r="X23266" s="53"/>
      <c r="Y23266" s="55"/>
    </row>
    <row r="23267" spans="21:25" x14ac:dyDescent="0.2">
      <c r="U23267" s="55"/>
      <c r="V23267" s="53"/>
      <c r="W23267" s="53"/>
      <c r="X23267" s="53"/>
      <c r="Y23267" s="55"/>
    </row>
    <row r="23268" spans="21:25" x14ac:dyDescent="0.2">
      <c r="U23268" s="55"/>
      <c r="V23268" s="53"/>
      <c r="W23268" s="53"/>
      <c r="X23268" s="53"/>
      <c r="Y23268" s="55"/>
    </row>
    <row r="23269" spans="21:25" x14ac:dyDescent="0.2">
      <c r="U23269" s="55"/>
      <c r="V23269" s="53"/>
      <c r="W23269" s="53"/>
      <c r="X23269" s="53"/>
      <c r="Y23269" s="55"/>
    </row>
    <row r="23270" spans="21:25" x14ac:dyDescent="0.2">
      <c r="U23270" s="55"/>
      <c r="V23270" s="53"/>
      <c r="W23270" s="53"/>
      <c r="X23270" s="53"/>
      <c r="Y23270" s="55"/>
    </row>
    <row r="23271" spans="21:25" x14ac:dyDescent="0.2">
      <c r="U23271" s="55"/>
      <c r="V23271" s="53"/>
      <c r="W23271" s="53"/>
      <c r="X23271" s="53"/>
      <c r="Y23271" s="55"/>
    </row>
    <row r="23272" spans="21:25" x14ac:dyDescent="0.2">
      <c r="U23272" s="55"/>
      <c r="V23272" s="53"/>
      <c r="W23272" s="53"/>
      <c r="X23272" s="53"/>
      <c r="Y23272" s="55"/>
    </row>
    <row r="23273" spans="21:25" x14ac:dyDescent="0.2">
      <c r="U23273" s="55"/>
      <c r="V23273" s="53"/>
      <c r="W23273" s="53"/>
      <c r="X23273" s="53"/>
      <c r="Y23273" s="55"/>
    </row>
    <row r="23274" spans="21:25" x14ac:dyDescent="0.2">
      <c r="U23274" s="55"/>
      <c r="V23274" s="53"/>
      <c r="W23274" s="53"/>
      <c r="X23274" s="53"/>
      <c r="Y23274" s="55"/>
    </row>
    <row r="23275" spans="21:25" x14ac:dyDescent="0.2">
      <c r="U23275" s="55"/>
      <c r="V23275" s="53"/>
      <c r="W23275" s="53"/>
      <c r="X23275" s="53"/>
      <c r="Y23275" s="55"/>
    </row>
    <row r="23276" spans="21:25" x14ac:dyDescent="0.2">
      <c r="U23276" s="55"/>
      <c r="V23276" s="53"/>
      <c r="W23276" s="53"/>
      <c r="X23276" s="53"/>
      <c r="Y23276" s="55"/>
    </row>
    <row r="23277" spans="21:25" x14ac:dyDescent="0.2">
      <c r="U23277" s="55"/>
      <c r="V23277" s="53"/>
      <c r="W23277" s="53"/>
      <c r="X23277" s="53"/>
      <c r="Y23277" s="55"/>
    </row>
    <row r="23278" spans="21:25" x14ac:dyDescent="0.2">
      <c r="U23278" s="55"/>
      <c r="V23278" s="53"/>
      <c r="W23278" s="53"/>
      <c r="X23278" s="53"/>
      <c r="Y23278" s="55"/>
    </row>
    <row r="23279" spans="21:25" x14ac:dyDescent="0.2">
      <c r="U23279" s="55"/>
      <c r="V23279" s="53"/>
      <c r="W23279" s="53"/>
      <c r="X23279" s="53"/>
      <c r="Y23279" s="55"/>
    </row>
    <row r="23280" spans="21:25" x14ac:dyDescent="0.2">
      <c r="U23280" s="55"/>
      <c r="V23280" s="53"/>
      <c r="W23280" s="53"/>
      <c r="X23280" s="53"/>
      <c r="Y23280" s="55"/>
    </row>
    <row r="23281" spans="21:25" x14ac:dyDescent="0.2">
      <c r="U23281" s="55"/>
      <c r="V23281" s="53"/>
      <c r="W23281" s="53"/>
      <c r="X23281" s="53"/>
      <c r="Y23281" s="55"/>
    </row>
    <row r="23282" spans="21:25" x14ac:dyDescent="0.2">
      <c r="U23282" s="55"/>
      <c r="V23282" s="53"/>
      <c r="W23282" s="53"/>
      <c r="X23282" s="53"/>
      <c r="Y23282" s="55"/>
    </row>
    <row r="23283" spans="21:25" x14ac:dyDescent="0.2">
      <c r="U23283" s="55"/>
      <c r="V23283" s="53"/>
      <c r="W23283" s="53"/>
      <c r="X23283" s="53"/>
      <c r="Y23283" s="55"/>
    </row>
    <row r="23284" spans="21:25" x14ac:dyDescent="0.2">
      <c r="U23284" s="55"/>
      <c r="V23284" s="53"/>
      <c r="W23284" s="53"/>
      <c r="X23284" s="53"/>
      <c r="Y23284" s="55"/>
    </row>
    <row r="23285" spans="21:25" x14ac:dyDescent="0.2">
      <c r="U23285" s="55"/>
      <c r="V23285" s="53"/>
      <c r="W23285" s="53"/>
      <c r="X23285" s="53"/>
      <c r="Y23285" s="55"/>
    </row>
    <row r="23286" spans="21:25" x14ac:dyDescent="0.2">
      <c r="U23286" s="55"/>
      <c r="V23286" s="53"/>
      <c r="W23286" s="53"/>
      <c r="X23286" s="53"/>
      <c r="Y23286" s="55"/>
    </row>
    <row r="23287" spans="21:25" x14ac:dyDescent="0.2">
      <c r="U23287" s="55"/>
      <c r="V23287" s="53"/>
      <c r="W23287" s="53"/>
      <c r="X23287" s="53"/>
      <c r="Y23287" s="55"/>
    </row>
    <row r="23288" spans="21:25" x14ac:dyDescent="0.2">
      <c r="U23288" s="55"/>
      <c r="V23288" s="53"/>
      <c r="W23288" s="53"/>
      <c r="X23288" s="53"/>
      <c r="Y23288" s="55"/>
    </row>
    <row r="23289" spans="21:25" x14ac:dyDescent="0.2">
      <c r="U23289" s="55"/>
      <c r="V23289" s="53"/>
      <c r="W23289" s="53"/>
      <c r="X23289" s="53"/>
      <c r="Y23289" s="55"/>
    </row>
    <row r="23290" spans="21:25" x14ac:dyDescent="0.2">
      <c r="U23290" s="55"/>
      <c r="V23290" s="53"/>
      <c r="W23290" s="53"/>
      <c r="X23290" s="53"/>
      <c r="Y23290" s="55"/>
    </row>
    <row r="23291" spans="21:25" x14ac:dyDescent="0.2">
      <c r="U23291" s="55"/>
      <c r="V23291" s="53"/>
      <c r="W23291" s="53"/>
      <c r="X23291" s="53"/>
      <c r="Y23291" s="55"/>
    </row>
    <row r="23292" spans="21:25" x14ac:dyDescent="0.2">
      <c r="U23292" s="55"/>
      <c r="V23292" s="53"/>
      <c r="W23292" s="53"/>
      <c r="X23292" s="53"/>
      <c r="Y23292" s="55"/>
    </row>
    <row r="23293" spans="21:25" x14ac:dyDescent="0.2">
      <c r="U23293" s="55"/>
      <c r="V23293" s="53"/>
      <c r="W23293" s="53"/>
      <c r="X23293" s="53"/>
      <c r="Y23293" s="55"/>
    </row>
    <row r="23294" spans="21:25" x14ac:dyDescent="0.2">
      <c r="U23294" s="55"/>
      <c r="V23294" s="53"/>
      <c r="W23294" s="53"/>
      <c r="X23294" s="53"/>
      <c r="Y23294" s="55"/>
    </row>
    <row r="23295" spans="21:25" x14ac:dyDescent="0.2">
      <c r="U23295" s="55"/>
      <c r="V23295" s="53"/>
      <c r="W23295" s="53"/>
      <c r="X23295" s="53"/>
      <c r="Y23295" s="55"/>
    </row>
    <row r="23296" spans="21:25" x14ac:dyDescent="0.2">
      <c r="U23296" s="55"/>
      <c r="V23296" s="53"/>
      <c r="W23296" s="53"/>
      <c r="X23296" s="53"/>
      <c r="Y23296" s="55"/>
    </row>
    <row r="23297" spans="21:25" x14ac:dyDescent="0.2">
      <c r="U23297" s="55"/>
      <c r="V23297" s="53"/>
      <c r="W23297" s="53"/>
      <c r="X23297" s="53"/>
      <c r="Y23297" s="55"/>
    </row>
    <row r="23298" spans="21:25" x14ac:dyDescent="0.2">
      <c r="U23298" s="55"/>
      <c r="V23298" s="53"/>
      <c r="W23298" s="53"/>
      <c r="X23298" s="53"/>
      <c r="Y23298" s="55"/>
    </row>
    <row r="23299" spans="21:25" x14ac:dyDescent="0.2">
      <c r="U23299" s="55"/>
      <c r="V23299" s="53"/>
      <c r="W23299" s="53"/>
      <c r="X23299" s="53"/>
      <c r="Y23299" s="55"/>
    </row>
    <row r="23300" spans="21:25" x14ac:dyDescent="0.2">
      <c r="U23300" s="55"/>
      <c r="V23300" s="53"/>
      <c r="W23300" s="53"/>
      <c r="X23300" s="53"/>
      <c r="Y23300" s="55"/>
    </row>
    <row r="23301" spans="21:25" x14ac:dyDescent="0.2">
      <c r="U23301" s="55"/>
      <c r="V23301" s="53"/>
      <c r="W23301" s="53"/>
      <c r="X23301" s="53"/>
      <c r="Y23301" s="55"/>
    </row>
    <row r="23302" spans="21:25" x14ac:dyDescent="0.2">
      <c r="U23302" s="55"/>
      <c r="V23302" s="53"/>
      <c r="W23302" s="53"/>
      <c r="X23302" s="53"/>
      <c r="Y23302" s="55"/>
    </row>
    <row r="23303" spans="21:25" x14ac:dyDescent="0.2">
      <c r="U23303" s="55"/>
      <c r="V23303" s="53"/>
      <c r="W23303" s="53"/>
      <c r="X23303" s="53"/>
      <c r="Y23303" s="55"/>
    </row>
    <row r="23304" spans="21:25" x14ac:dyDescent="0.2">
      <c r="U23304" s="55"/>
      <c r="V23304" s="53"/>
      <c r="W23304" s="53"/>
      <c r="X23304" s="53"/>
      <c r="Y23304" s="55"/>
    </row>
    <row r="23305" spans="21:25" x14ac:dyDescent="0.2">
      <c r="U23305" s="55"/>
      <c r="V23305" s="53"/>
      <c r="W23305" s="53"/>
      <c r="X23305" s="53"/>
      <c r="Y23305" s="55"/>
    </row>
    <row r="23306" spans="21:25" x14ac:dyDescent="0.2">
      <c r="U23306" s="55"/>
      <c r="V23306" s="53"/>
      <c r="W23306" s="53"/>
      <c r="X23306" s="53"/>
      <c r="Y23306" s="55"/>
    </row>
    <row r="23307" spans="21:25" x14ac:dyDescent="0.2">
      <c r="U23307" s="55"/>
      <c r="V23307" s="53"/>
      <c r="W23307" s="53"/>
      <c r="X23307" s="53"/>
      <c r="Y23307" s="55"/>
    </row>
    <row r="23308" spans="21:25" x14ac:dyDescent="0.2">
      <c r="U23308" s="55"/>
      <c r="V23308" s="53"/>
      <c r="W23308" s="53"/>
      <c r="X23308" s="53"/>
      <c r="Y23308" s="55"/>
    </row>
    <row r="23309" spans="21:25" x14ac:dyDescent="0.2">
      <c r="U23309" s="55"/>
      <c r="V23309" s="53"/>
      <c r="W23309" s="53"/>
      <c r="X23309" s="53"/>
      <c r="Y23309" s="55"/>
    </row>
    <row r="23310" spans="21:25" x14ac:dyDescent="0.2">
      <c r="U23310" s="55"/>
      <c r="V23310" s="53"/>
      <c r="W23310" s="53"/>
      <c r="X23310" s="53"/>
      <c r="Y23310" s="55"/>
    </row>
    <row r="23311" spans="21:25" x14ac:dyDescent="0.2">
      <c r="U23311" s="55"/>
      <c r="V23311" s="53"/>
      <c r="W23311" s="53"/>
      <c r="X23311" s="53"/>
      <c r="Y23311" s="55"/>
    </row>
    <row r="23312" spans="21:25" x14ac:dyDescent="0.2">
      <c r="U23312" s="55"/>
      <c r="V23312" s="53"/>
      <c r="W23312" s="53"/>
      <c r="X23312" s="53"/>
      <c r="Y23312" s="55"/>
    </row>
    <row r="23313" spans="21:25" x14ac:dyDescent="0.2">
      <c r="U23313" s="55"/>
      <c r="V23313" s="53"/>
      <c r="W23313" s="53"/>
      <c r="X23313" s="53"/>
      <c r="Y23313" s="55"/>
    </row>
    <row r="23314" spans="21:25" x14ac:dyDescent="0.2">
      <c r="U23314" s="55"/>
      <c r="V23314" s="53"/>
      <c r="W23314" s="53"/>
      <c r="X23314" s="53"/>
      <c r="Y23314" s="55"/>
    </row>
    <row r="23315" spans="21:25" x14ac:dyDescent="0.2">
      <c r="U23315" s="55"/>
      <c r="V23315" s="53"/>
      <c r="W23315" s="53"/>
      <c r="X23315" s="53"/>
      <c r="Y23315" s="55"/>
    </row>
    <row r="23316" spans="21:25" x14ac:dyDescent="0.2">
      <c r="U23316" s="55"/>
      <c r="V23316" s="53"/>
      <c r="W23316" s="53"/>
      <c r="X23316" s="53"/>
      <c r="Y23316" s="55"/>
    </row>
    <row r="23317" spans="21:25" x14ac:dyDescent="0.2">
      <c r="U23317" s="55"/>
      <c r="V23317" s="53"/>
      <c r="W23317" s="53"/>
      <c r="X23317" s="53"/>
      <c r="Y23317" s="55"/>
    </row>
    <row r="23318" spans="21:25" x14ac:dyDescent="0.2">
      <c r="U23318" s="55"/>
      <c r="V23318" s="53"/>
      <c r="W23318" s="53"/>
      <c r="X23318" s="53"/>
      <c r="Y23318" s="55"/>
    </row>
    <row r="23319" spans="21:25" x14ac:dyDescent="0.2">
      <c r="U23319" s="55"/>
      <c r="V23319" s="53"/>
      <c r="W23319" s="53"/>
      <c r="X23319" s="53"/>
      <c r="Y23319" s="55"/>
    </row>
    <row r="23320" spans="21:25" x14ac:dyDescent="0.2">
      <c r="U23320" s="55"/>
      <c r="V23320" s="53"/>
      <c r="W23320" s="53"/>
      <c r="X23320" s="53"/>
      <c r="Y23320" s="55"/>
    </row>
    <row r="23321" spans="21:25" x14ac:dyDescent="0.2">
      <c r="U23321" s="55"/>
      <c r="V23321" s="53"/>
      <c r="W23321" s="53"/>
      <c r="X23321" s="53"/>
      <c r="Y23321" s="55"/>
    </row>
    <row r="23322" spans="21:25" x14ac:dyDescent="0.2">
      <c r="U23322" s="55"/>
      <c r="V23322" s="53"/>
      <c r="W23322" s="53"/>
      <c r="X23322" s="53"/>
      <c r="Y23322" s="55"/>
    </row>
    <row r="23323" spans="21:25" x14ac:dyDescent="0.2">
      <c r="U23323" s="55"/>
      <c r="V23323" s="53"/>
      <c r="W23323" s="53"/>
      <c r="X23323" s="53"/>
      <c r="Y23323" s="55"/>
    </row>
    <row r="23324" spans="21:25" x14ac:dyDescent="0.2">
      <c r="U23324" s="55"/>
      <c r="V23324" s="53"/>
      <c r="W23324" s="53"/>
      <c r="X23324" s="53"/>
      <c r="Y23324" s="55"/>
    </row>
    <row r="23325" spans="21:25" x14ac:dyDescent="0.2">
      <c r="U23325" s="55"/>
      <c r="V23325" s="53"/>
      <c r="W23325" s="53"/>
      <c r="X23325" s="53"/>
      <c r="Y23325" s="55"/>
    </row>
    <row r="23326" spans="21:25" x14ac:dyDescent="0.2">
      <c r="U23326" s="55"/>
      <c r="V23326" s="53"/>
      <c r="W23326" s="53"/>
      <c r="X23326" s="53"/>
      <c r="Y23326" s="55"/>
    </row>
    <row r="23327" spans="21:25" x14ac:dyDescent="0.2">
      <c r="U23327" s="55"/>
      <c r="V23327" s="53"/>
      <c r="W23327" s="53"/>
      <c r="X23327" s="53"/>
      <c r="Y23327" s="55"/>
    </row>
    <row r="23328" spans="21:25" x14ac:dyDescent="0.2">
      <c r="U23328" s="55"/>
      <c r="V23328" s="53"/>
      <c r="W23328" s="53"/>
      <c r="X23328" s="53"/>
      <c r="Y23328" s="55"/>
    </row>
    <row r="23329" spans="21:25" x14ac:dyDescent="0.2">
      <c r="U23329" s="55"/>
      <c r="V23329" s="53"/>
      <c r="W23329" s="53"/>
      <c r="X23329" s="53"/>
      <c r="Y23329" s="55"/>
    </row>
    <row r="23330" spans="21:25" x14ac:dyDescent="0.2">
      <c r="U23330" s="55"/>
      <c r="V23330" s="53"/>
      <c r="W23330" s="53"/>
      <c r="X23330" s="53"/>
      <c r="Y23330" s="55"/>
    </row>
    <row r="23331" spans="21:25" x14ac:dyDescent="0.2">
      <c r="U23331" s="55"/>
      <c r="V23331" s="53"/>
      <c r="W23331" s="53"/>
      <c r="X23331" s="53"/>
      <c r="Y23331" s="55"/>
    </row>
    <row r="23332" spans="21:25" x14ac:dyDescent="0.2">
      <c r="U23332" s="55"/>
      <c r="V23332" s="53"/>
      <c r="W23332" s="53"/>
      <c r="X23332" s="53"/>
      <c r="Y23332" s="55"/>
    </row>
    <row r="23333" spans="21:25" x14ac:dyDescent="0.2">
      <c r="U23333" s="55"/>
      <c r="V23333" s="53"/>
      <c r="W23333" s="53"/>
      <c r="X23333" s="53"/>
      <c r="Y23333" s="55"/>
    </row>
    <row r="23334" spans="21:25" x14ac:dyDescent="0.2">
      <c r="U23334" s="55"/>
      <c r="V23334" s="53"/>
      <c r="W23334" s="53"/>
      <c r="X23334" s="53"/>
      <c r="Y23334" s="55"/>
    </row>
    <row r="23335" spans="21:25" x14ac:dyDescent="0.2">
      <c r="U23335" s="55"/>
      <c r="V23335" s="53"/>
      <c r="W23335" s="53"/>
      <c r="X23335" s="53"/>
      <c r="Y23335" s="55"/>
    </row>
    <row r="23336" spans="21:25" x14ac:dyDescent="0.2">
      <c r="U23336" s="55"/>
      <c r="V23336" s="53"/>
      <c r="W23336" s="53"/>
      <c r="X23336" s="53"/>
      <c r="Y23336" s="55"/>
    </row>
    <row r="23337" spans="21:25" x14ac:dyDescent="0.2">
      <c r="U23337" s="55"/>
      <c r="V23337" s="53"/>
      <c r="W23337" s="53"/>
      <c r="X23337" s="53"/>
      <c r="Y23337" s="55"/>
    </row>
    <row r="23338" spans="21:25" x14ac:dyDescent="0.2">
      <c r="U23338" s="55"/>
      <c r="V23338" s="53"/>
      <c r="W23338" s="53"/>
      <c r="X23338" s="53"/>
      <c r="Y23338" s="55"/>
    </row>
    <row r="23339" spans="21:25" x14ac:dyDescent="0.2">
      <c r="U23339" s="55"/>
      <c r="V23339" s="53"/>
      <c r="W23339" s="53"/>
      <c r="X23339" s="53"/>
      <c r="Y23339" s="55"/>
    </row>
    <row r="23340" spans="21:25" x14ac:dyDescent="0.2">
      <c r="U23340" s="55"/>
      <c r="V23340" s="53"/>
      <c r="W23340" s="53"/>
      <c r="X23340" s="53"/>
      <c r="Y23340" s="55"/>
    </row>
    <row r="23341" spans="21:25" x14ac:dyDescent="0.2">
      <c r="U23341" s="55"/>
      <c r="V23341" s="53"/>
      <c r="W23341" s="53"/>
      <c r="X23341" s="53"/>
      <c r="Y23341" s="55"/>
    </row>
    <row r="23342" spans="21:25" x14ac:dyDescent="0.2">
      <c r="U23342" s="55"/>
      <c r="V23342" s="53"/>
      <c r="W23342" s="53"/>
      <c r="X23342" s="53"/>
      <c r="Y23342" s="55"/>
    </row>
    <row r="23343" spans="21:25" x14ac:dyDescent="0.2">
      <c r="U23343" s="55"/>
      <c r="V23343" s="53"/>
      <c r="W23343" s="53"/>
      <c r="X23343" s="53"/>
      <c r="Y23343" s="55"/>
    </row>
    <row r="23344" spans="21:25" x14ac:dyDescent="0.2">
      <c r="U23344" s="55"/>
      <c r="V23344" s="53"/>
      <c r="W23344" s="53"/>
      <c r="X23344" s="53"/>
      <c r="Y23344" s="55"/>
    </row>
    <row r="23345" spans="21:25" x14ac:dyDescent="0.2">
      <c r="U23345" s="55"/>
      <c r="V23345" s="53"/>
      <c r="W23345" s="53"/>
      <c r="X23345" s="53"/>
      <c r="Y23345" s="55"/>
    </row>
    <row r="23346" spans="21:25" x14ac:dyDescent="0.2">
      <c r="U23346" s="55"/>
      <c r="V23346" s="53"/>
      <c r="W23346" s="53"/>
      <c r="X23346" s="53"/>
      <c r="Y23346" s="55"/>
    </row>
    <row r="23347" spans="21:25" x14ac:dyDescent="0.2">
      <c r="U23347" s="55"/>
      <c r="V23347" s="53"/>
      <c r="W23347" s="53"/>
      <c r="X23347" s="53"/>
      <c r="Y23347" s="55"/>
    </row>
    <row r="23348" spans="21:25" x14ac:dyDescent="0.2">
      <c r="U23348" s="55"/>
      <c r="V23348" s="53"/>
      <c r="W23348" s="53"/>
      <c r="X23348" s="53"/>
      <c r="Y23348" s="55"/>
    </row>
    <row r="23349" spans="21:25" x14ac:dyDescent="0.2">
      <c r="U23349" s="55"/>
      <c r="V23349" s="53"/>
      <c r="W23349" s="53"/>
      <c r="X23349" s="53"/>
      <c r="Y23349" s="55"/>
    </row>
    <row r="23350" spans="21:25" x14ac:dyDescent="0.2">
      <c r="U23350" s="55"/>
      <c r="V23350" s="53"/>
      <c r="W23350" s="53"/>
      <c r="X23350" s="53"/>
      <c r="Y23350" s="55"/>
    </row>
    <row r="23351" spans="21:25" x14ac:dyDescent="0.2">
      <c r="U23351" s="55"/>
      <c r="V23351" s="53"/>
      <c r="W23351" s="53"/>
      <c r="X23351" s="53"/>
      <c r="Y23351" s="55"/>
    </row>
    <row r="23352" spans="21:25" x14ac:dyDescent="0.2">
      <c r="U23352" s="55"/>
      <c r="V23352" s="53"/>
      <c r="W23352" s="53"/>
      <c r="X23352" s="53"/>
      <c r="Y23352" s="55"/>
    </row>
    <row r="23353" spans="21:25" x14ac:dyDescent="0.2">
      <c r="U23353" s="55"/>
      <c r="V23353" s="53"/>
      <c r="W23353" s="53"/>
      <c r="X23353" s="53"/>
      <c r="Y23353" s="55"/>
    </row>
    <row r="23354" spans="21:25" x14ac:dyDescent="0.2">
      <c r="U23354" s="55"/>
      <c r="V23354" s="53"/>
      <c r="W23354" s="53"/>
      <c r="X23354" s="53"/>
      <c r="Y23354" s="55"/>
    </row>
    <row r="23355" spans="21:25" x14ac:dyDescent="0.2">
      <c r="U23355" s="55"/>
      <c r="V23355" s="53"/>
      <c r="W23355" s="53"/>
      <c r="X23355" s="53"/>
      <c r="Y23355" s="55"/>
    </row>
    <row r="23356" spans="21:25" x14ac:dyDescent="0.2">
      <c r="U23356" s="55"/>
      <c r="V23356" s="53"/>
      <c r="W23356" s="53"/>
      <c r="X23356" s="53"/>
      <c r="Y23356" s="55"/>
    </row>
    <row r="23357" spans="21:25" x14ac:dyDescent="0.2">
      <c r="U23357" s="55"/>
      <c r="V23357" s="53"/>
      <c r="W23357" s="53"/>
      <c r="X23357" s="53"/>
      <c r="Y23357" s="55"/>
    </row>
    <row r="23358" spans="21:25" x14ac:dyDescent="0.2">
      <c r="U23358" s="55"/>
      <c r="V23358" s="53"/>
      <c r="W23358" s="53"/>
      <c r="X23358" s="53"/>
      <c r="Y23358" s="55"/>
    </row>
    <row r="23359" spans="21:25" x14ac:dyDescent="0.2">
      <c r="U23359" s="55"/>
      <c r="V23359" s="53"/>
      <c r="W23359" s="53"/>
      <c r="X23359" s="53"/>
      <c r="Y23359" s="55"/>
    </row>
    <row r="23360" spans="21:25" x14ac:dyDescent="0.2">
      <c r="U23360" s="55"/>
      <c r="V23360" s="53"/>
      <c r="W23360" s="53"/>
      <c r="X23360" s="53"/>
      <c r="Y23360" s="55"/>
    </row>
    <row r="23361" spans="21:25" x14ac:dyDescent="0.2">
      <c r="U23361" s="55"/>
      <c r="V23361" s="53"/>
      <c r="W23361" s="53"/>
      <c r="X23361" s="53"/>
      <c r="Y23361" s="55"/>
    </row>
    <row r="23362" spans="21:25" x14ac:dyDescent="0.2">
      <c r="U23362" s="55"/>
      <c r="V23362" s="53"/>
      <c r="W23362" s="53"/>
      <c r="X23362" s="53"/>
      <c r="Y23362" s="55"/>
    </row>
    <row r="23363" spans="21:25" x14ac:dyDescent="0.2">
      <c r="U23363" s="55"/>
      <c r="V23363" s="53"/>
      <c r="W23363" s="53"/>
      <c r="X23363" s="53"/>
      <c r="Y23363" s="55"/>
    </row>
    <row r="23364" spans="21:25" x14ac:dyDescent="0.2">
      <c r="U23364" s="55"/>
      <c r="V23364" s="53"/>
      <c r="W23364" s="53"/>
      <c r="X23364" s="53"/>
      <c r="Y23364" s="55"/>
    </row>
    <row r="23365" spans="21:25" x14ac:dyDescent="0.2">
      <c r="U23365" s="55"/>
      <c r="V23365" s="53"/>
      <c r="W23365" s="53"/>
      <c r="X23365" s="53"/>
      <c r="Y23365" s="55"/>
    </row>
    <row r="23366" spans="21:25" x14ac:dyDescent="0.2">
      <c r="U23366" s="55"/>
      <c r="V23366" s="53"/>
      <c r="W23366" s="53"/>
      <c r="X23366" s="53"/>
      <c r="Y23366" s="55"/>
    </row>
    <row r="23367" spans="21:25" x14ac:dyDescent="0.2">
      <c r="U23367" s="55"/>
      <c r="V23367" s="53"/>
      <c r="W23367" s="53"/>
      <c r="X23367" s="53"/>
      <c r="Y23367" s="55"/>
    </row>
    <row r="23368" spans="21:25" x14ac:dyDescent="0.2">
      <c r="U23368" s="55"/>
      <c r="V23368" s="53"/>
      <c r="W23368" s="53"/>
      <c r="X23368" s="53"/>
      <c r="Y23368" s="55"/>
    </row>
    <row r="23369" spans="21:25" x14ac:dyDescent="0.2">
      <c r="U23369" s="55"/>
      <c r="V23369" s="53"/>
      <c r="W23369" s="53"/>
      <c r="X23369" s="53"/>
      <c r="Y23369" s="55"/>
    </row>
    <row r="23370" spans="21:25" x14ac:dyDescent="0.2">
      <c r="U23370" s="55"/>
      <c r="V23370" s="53"/>
      <c r="W23370" s="53"/>
      <c r="X23370" s="53"/>
      <c r="Y23370" s="55"/>
    </row>
    <row r="23371" spans="21:25" x14ac:dyDescent="0.2">
      <c r="U23371" s="55"/>
      <c r="V23371" s="53"/>
      <c r="W23371" s="53"/>
      <c r="X23371" s="53"/>
      <c r="Y23371" s="55"/>
    </row>
    <row r="23372" spans="21:25" x14ac:dyDescent="0.2">
      <c r="U23372" s="55"/>
      <c r="V23372" s="53"/>
      <c r="W23372" s="53"/>
      <c r="X23372" s="53"/>
      <c r="Y23372" s="55"/>
    </row>
    <row r="23373" spans="21:25" x14ac:dyDescent="0.2">
      <c r="U23373" s="55"/>
      <c r="V23373" s="53"/>
      <c r="W23373" s="53"/>
      <c r="X23373" s="53"/>
      <c r="Y23373" s="55"/>
    </row>
    <row r="23374" spans="21:25" x14ac:dyDescent="0.2">
      <c r="U23374" s="55"/>
      <c r="V23374" s="53"/>
      <c r="W23374" s="53"/>
      <c r="X23374" s="53"/>
      <c r="Y23374" s="55"/>
    </row>
    <row r="23375" spans="21:25" x14ac:dyDescent="0.2">
      <c r="U23375" s="55"/>
      <c r="V23375" s="53"/>
      <c r="W23375" s="53"/>
      <c r="X23375" s="53"/>
      <c r="Y23375" s="55"/>
    </row>
    <row r="23376" spans="21:25" x14ac:dyDescent="0.2">
      <c r="U23376" s="55"/>
      <c r="V23376" s="53"/>
      <c r="W23376" s="53"/>
      <c r="X23376" s="53"/>
      <c r="Y23376" s="55"/>
    </row>
    <row r="23377" spans="21:25" x14ac:dyDescent="0.2">
      <c r="U23377" s="55"/>
      <c r="V23377" s="53"/>
      <c r="W23377" s="53"/>
      <c r="X23377" s="53"/>
      <c r="Y23377" s="55"/>
    </row>
    <row r="23378" spans="21:25" x14ac:dyDescent="0.2">
      <c r="U23378" s="55"/>
      <c r="V23378" s="53"/>
      <c r="W23378" s="53"/>
      <c r="X23378" s="53"/>
      <c r="Y23378" s="55"/>
    </row>
    <row r="23379" spans="21:25" x14ac:dyDescent="0.2">
      <c r="U23379" s="55"/>
      <c r="V23379" s="53"/>
      <c r="W23379" s="53"/>
      <c r="X23379" s="53"/>
      <c r="Y23379" s="55"/>
    </row>
    <row r="23380" spans="21:25" x14ac:dyDescent="0.2">
      <c r="U23380" s="55"/>
      <c r="V23380" s="53"/>
      <c r="W23380" s="53"/>
      <c r="X23380" s="53"/>
      <c r="Y23380" s="55"/>
    </row>
    <row r="23381" spans="21:25" x14ac:dyDescent="0.2">
      <c r="U23381" s="55"/>
      <c r="V23381" s="53"/>
      <c r="W23381" s="53"/>
      <c r="X23381" s="53"/>
      <c r="Y23381" s="55"/>
    </row>
    <row r="23382" spans="21:25" x14ac:dyDescent="0.2">
      <c r="U23382" s="55"/>
      <c r="V23382" s="53"/>
      <c r="W23382" s="53"/>
      <c r="X23382" s="53"/>
      <c r="Y23382" s="55"/>
    </row>
    <row r="23383" spans="21:25" x14ac:dyDescent="0.2">
      <c r="U23383" s="55"/>
      <c r="V23383" s="53"/>
      <c r="W23383" s="53"/>
      <c r="X23383" s="53"/>
      <c r="Y23383" s="55"/>
    </row>
    <row r="23384" spans="21:25" x14ac:dyDescent="0.2">
      <c r="U23384" s="55"/>
      <c r="V23384" s="53"/>
      <c r="W23384" s="53"/>
      <c r="X23384" s="53"/>
      <c r="Y23384" s="55"/>
    </row>
    <row r="23385" spans="21:25" x14ac:dyDescent="0.2">
      <c r="U23385" s="55"/>
      <c r="V23385" s="53"/>
      <c r="W23385" s="53"/>
      <c r="X23385" s="53"/>
      <c r="Y23385" s="55"/>
    </row>
    <row r="23386" spans="21:25" x14ac:dyDescent="0.2">
      <c r="U23386" s="55"/>
      <c r="V23386" s="53"/>
      <c r="W23386" s="53"/>
      <c r="X23386" s="53"/>
      <c r="Y23386" s="55"/>
    </row>
    <row r="23387" spans="21:25" x14ac:dyDescent="0.2">
      <c r="U23387" s="55"/>
      <c r="V23387" s="53"/>
      <c r="W23387" s="53"/>
      <c r="X23387" s="53"/>
      <c r="Y23387" s="55"/>
    </row>
    <row r="23388" spans="21:25" x14ac:dyDescent="0.2">
      <c r="U23388" s="55"/>
      <c r="V23388" s="53"/>
      <c r="W23388" s="53"/>
      <c r="X23388" s="53"/>
      <c r="Y23388" s="55"/>
    </row>
    <row r="23389" spans="21:25" x14ac:dyDescent="0.2">
      <c r="U23389" s="55"/>
      <c r="V23389" s="53"/>
      <c r="W23389" s="53"/>
      <c r="X23389" s="53"/>
      <c r="Y23389" s="55"/>
    </row>
    <row r="23390" spans="21:25" x14ac:dyDescent="0.2">
      <c r="U23390" s="55"/>
      <c r="V23390" s="53"/>
      <c r="W23390" s="53"/>
      <c r="X23390" s="53"/>
      <c r="Y23390" s="55"/>
    </row>
    <row r="23391" spans="21:25" x14ac:dyDescent="0.2">
      <c r="U23391" s="55"/>
      <c r="V23391" s="53"/>
      <c r="W23391" s="53"/>
      <c r="X23391" s="53"/>
      <c r="Y23391" s="55"/>
    </row>
    <row r="23392" spans="21:25" x14ac:dyDescent="0.2">
      <c r="U23392" s="55"/>
      <c r="V23392" s="53"/>
      <c r="W23392" s="53"/>
      <c r="X23392" s="53"/>
      <c r="Y23392" s="55"/>
    </row>
    <row r="23393" spans="21:25" x14ac:dyDescent="0.2">
      <c r="U23393" s="55"/>
      <c r="V23393" s="53"/>
      <c r="W23393" s="53"/>
      <c r="X23393" s="53"/>
      <c r="Y23393" s="55"/>
    </row>
    <row r="23394" spans="21:25" x14ac:dyDescent="0.2">
      <c r="U23394" s="55"/>
      <c r="V23394" s="53"/>
      <c r="W23394" s="53"/>
      <c r="X23394" s="53"/>
      <c r="Y23394" s="55"/>
    </row>
    <row r="23395" spans="21:25" x14ac:dyDescent="0.2">
      <c r="U23395" s="55"/>
      <c r="V23395" s="53"/>
      <c r="W23395" s="53"/>
      <c r="X23395" s="53"/>
      <c r="Y23395" s="55"/>
    </row>
    <row r="23396" spans="21:25" x14ac:dyDescent="0.2">
      <c r="U23396" s="55"/>
      <c r="V23396" s="53"/>
      <c r="W23396" s="53"/>
      <c r="X23396" s="53"/>
      <c r="Y23396" s="55"/>
    </row>
    <row r="23397" spans="21:25" x14ac:dyDescent="0.2">
      <c r="U23397" s="55"/>
      <c r="V23397" s="53"/>
      <c r="W23397" s="53"/>
      <c r="X23397" s="53"/>
      <c r="Y23397" s="55"/>
    </row>
    <row r="23398" spans="21:25" x14ac:dyDescent="0.2">
      <c r="U23398" s="55"/>
      <c r="V23398" s="53"/>
      <c r="W23398" s="53"/>
      <c r="X23398" s="53"/>
      <c r="Y23398" s="55"/>
    </row>
    <row r="23399" spans="21:25" x14ac:dyDescent="0.2">
      <c r="U23399" s="55"/>
      <c r="V23399" s="53"/>
      <c r="W23399" s="53"/>
      <c r="X23399" s="53"/>
      <c r="Y23399" s="55"/>
    </row>
    <row r="23400" spans="21:25" x14ac:dyDescent="0.2">
      <c r="U23400" s="55"/>
      <c r="V23400" s="53"/>
      <c r="W23400" s="53"/>
      <c r="X23400" s="53"/>
      <c r="Y23400" s="55"/>
    </row>
    <row r="23401" spans="21:25" x14ac:dyDescent="0.2">
      <c r="U23401" s="55"/>
      <c r="V23401" s="53"/>
      <c r="W23401" s="53"/>
      <c r="X23401" s="53"/>
      <c r="Y23401" s="55"/>
    </row>
    <row r="23402" spans="21:25" x14ac:dyDescent="0.2">
      <c r="U23402" s="55"/>
      <c r="V23402" s="53"/>
      <c r="W23402" s="53"/>
      <c r="X23402" s="53"/>
      <c r="Y23402" s="55"/>
    </row>
    <row r="23403" spans="21:25" x14ac:dyDescent="0.2">
      <c r="U23403" s="55"/>
      <c r="V23403" s="53"/>
      <c r="W23403" s="53"/>
      <c r="X23403" s="53"/>
      <c r="Y23403" s="55"/>
    </row>
    <row r="23404" spans="21:25" x14ac:dyDescent="0.2">
      <c r="U23404" s="55"/>
      <c r="V23404" s="53"/>
      <c r="W23404" s="53"/>
      <c r="X23404" s="53"/>
      <c r="Y23404" s="55"/>
    </row>
    <row r="23405" spans="21:25" x14ac:dyDescent="0.2">
      <c r="U23405" s="55"/>
      <c r="V23405" s="53"/>
      <c r="W23405" s="53"/>
      <c r="X23405" s="53"/>
      <c r="Y23405" s="55"/>
    </row>
    <row r="23406" spans="21:25" x14ac:dyDescent="0.2">
      <c r="U23406" s="55"/>
      <c r="V23406" s="53"/>
      <c r="W23406" s="53"/>
      <c r="X23406" s="53"/>
      <c r="Y23406" s="55"/>
    </row>
    <row r="23407" spans="21:25" x14ac:dyDescent="0.2">
      <c r="U23407" s="55"/>
      <c r="V23407" s="53"/>
      <c r="W23407" s="53"/>
      <c r="X23407" s="53"/>
      <c r="Y23407" s="55"/>
    </row>
    <row r="23408" spans="21:25" x14ac:dyDescent="0.2">
      <c r="U23408" s="55"/>
      <c r="V23408" s="53"/>
      <c r="W23408" s="53"/>
      <c r="X23408" s="53"/>
      <c r="Y23408" s="55"/>
    </row>
    <row r="23409" spans="21:25" x14ac:dyDescent="0.2">
      <c r="U23409" s="55"/>
      <c r="V23409" s="53"/>
      <c r="W23409" s="53"/>
      <c r="X23409" s="53"/>
      <c r="Y23409" s="55"/>
    </row>
    <row r="23410" spans="21:25" x14ac:dyDescent="0.2">
      <c r="U23410" s="55"/>
      <c r="V23410" s="53"/>
      <c r="W23410" s="53"/>
      <c r="X23410" s="53"/>
      <c r="Y23410" s="55"/>
    </row>
    <row r="23411" spans="21:25" x14ac:dyDescent="0.2">
      <c r="U23411" s="55"/>
      <c r="V23411" s="53"/>
      <c r="W23411" s="53"/>
      <c r="X23411" s="53"/>
      <c r="Y23411" s="55"/>
    </row>
    <row r="23412" spans="21:25" x14ac:dyDescent="0.2">
      <c r="U23412" s="55"/>
      <c r="V23412" s="53"/>
      <c r="W23412" s="53"/>
      <c r="X23412" s="53"/>
      <c r="Y23412" s="55"/>
    </row>
    <row r="23413" spans="21:25" x14ac:dyDescent="0.2">
      <c r="U23413" s="55"/>
      <c r="V23413" s="53"/>
      <c r="W23413" s="53"/>
      <c r="X23413" s="53"/>
      <c r="Y23413" s="55"/>
    </row>
    <row r="23414" spans="21:25" x14ac:dyDescent="0.2">
      <c r="U23414" s="55"/>
      <c r="V23414" s="53"/>
      <c r="W23414" s="53"/>
      <c r="X23414" s="53"/>
      <c r="Y23414" s="55"/>
    </row>
    <row r="23415" spans="21:25" x14ac:dyDescent="0.2">
      <c r="U23415" s="55"/>
      <c r="V23415" s="53"/>
      <c r="W23415" s="53"/>
      <c r="X23415" s="53"/>
      <c r="Y23415" s="55"/>
    </row>
    <row r="23416" spans="21:25" x14ac:dyDescent="0.2">
      <c r="U23416" s="55"/>
      <c r="V23416" s="53"/>
      <c r="W23416" s="53"/>
      <c r="X23416" s="53"/>
      <c r="Y23416" s="55"/>
    </row>
    <row r="23417" spans="21:25" x14ac:dyDescent="0.2">
      <c r="U23417" s="55"/>
      <c r="V23417" s="53"/>
      <c r="W23417" s="53"/>
      <c r="X23417" s="53"/>
      <c r="Y23417" s="55"/>
    </row>
    <row r="23418" spans="21:25" x14ac:dyDescent="0.2">
      <c r="U23418" s="55"/>
      <c r="V23418" s="53"/>
      <c r="W23418" s="53"/>
      <c r="X23418" s="53"/>
      <c r="Y23418" s="55"/>
    </row>
    <row r="23419" spans="21:25" x14ac:dyDescent="0.2">
      <c r="U23419" s="55"/>
      <c r="V23419" s="53"/>
      <c r="W23419" s="53"/>
      <c r="X23419" s="53"/>
      <c r="Y23419" s="55"/>
    </row>
    <row r="23420" spans="21:25" x14ac:dyDescent="0.2">
      <c r="U23420" s="55"/>
      <c r="V23420" s="53"/>
      <c r="W23420" s="53"/>
      <c r="X23420" s="53"/>
      <c r="Y23420" s="55"/>
    </row>
    <row r="23421" spans="21:25" x14ac:dyDescent="0.2">
      <c r="U23421" s="55"/>
      <c r="V23421" s="53"/>
      <c r="W23421" s="53"/>
      <c r="X23421" s="53"/>
      <c r="Y23421" s="55"/>
    </row>
    <row r="23422" spans="21:25" x14ac:dyDescent="0.2">
      <c r="U23422" s="55"/>
      <c r="V23422" s="53"/>
      <c r="W23422" s="53"/>
      <c r="X23422" s="53"/>
      <c r="Y23422" s="55"/>
    </row>
    <row r="23423" spans="21:25" x14ac:dyDescent="0.2">
      <c r="U23423" s="55"/>
      <c r="V23423" s="53"/>
      <c r="W23423" s="53"/>
      <c r="X23423" s="53"/>
      <c r="Y23423" s="55"/>
    </row>
    <row r="23424" spans="21:25" x14ac:dyDescent="0.2">
      <c r="U23424" s="55"/>
      <c r="V23424" s="53"/>
      <c r="W23424" s="53"/>
      <c r="X23424" s="53"/>
      <c r="Y23424" s="55"/>
    </row>
    <row r="23425" spans="21:25" x14ac:dyDescent="0.2">
      <c r="U23425" s="55"/>
      <c r="V23425" s="53"/>
      <c r="W23425" s="53"/>
      <c r="X23425" s="53"/>
      <c r="Y23425" s="55"/>
    </row>
    <row r="23426" spans="21:25" x14ac:dyDescent="0.2">
      <c r="U23426" s="55"/>
      <c r="V23426" s="53"/>
      <c r="W23426" s="53"/>
      <c r="X23426" s="53"/>
      <c r="Y23426" s="55"/>
    </row>
    <row r="23427" spans="21:25" x14ac:dyDescent="0.2">
      <c r="U23427" s="55"/>
      <c r="V23427" s="53"/>
      <c r="W23427" s="53"/>
      <c r="X23427" s="53"/>
      <c r="Y23427" s="55"/>
    </row>
    <row r="23428" spans="21:25" x14ac:dyDescent="0.2">
      <c r="U23428" s="55"/>
      <c r="V23428" s="53"/>
      <c r="W23428" s="53"/>
      <c r="X23428" s="53"/>
      <c r="Y23428" s="55"/>
    </row>
    <row r="23429" spans="21:25" x14ac:dyDescent="0.2">
      <c r="U23429" s="55"/>
      <c r="V23429" s="53"/>
      <c r="W23429" s="53"/>
      <c r="X23429" s="53"/>
      <c r="Y23429" s="55"/>
    </row>
    <row r="23430" spans="21:25" x14ac:dyDescent="0.2">
      <c r="U23430" s="55"/>
      <c r="V23430" s="53"/>
      <c r="W23430" s="53"/>
      <c r="X23430" s="53"/>
      <c r="Y23430" s="55"/>
    </row>
    <row r="23431" spans="21:25" x14ac:dyDescent="0.2">
      <c r="U23431" s="55"/>
      <c r="V23431" s="53"/>
      <c r="W23431" s="53"/>
      <c r="X23431" s="53"/>
      <c r="Y23431" s="55"/>
    </row>
    <row r="23432" spans="21:25" x14ac:dyDescent="0.2">
      <c r="U23432" s="55"/>
      <c r="V23432" s="53"/>
      <c r="W23432" s="53"/>
      <c r="X23432" s="53"/>
      <c r="Y23432" s="55"/>
    </row>
    <row r="23433" spans="21:25" x14ac:dyDescent="0.2">
      <c r="U23433" s="55"/>
      <c r="V23433" s="53"/>
      <c r="W23433" s="53"/>
      <c r="X23433" s="53"/>
      <c r="Y23433" s="55"/>
    </row>
    <row r="23434" spans="21:25" x14ac:dyDescent="0.2">
      <c r="U23434" s="55"/>
      <c r="V23434" s="53"/>
      <c r="W23434" s="53"/>
      <c r="X23434" s="53"/>
      <c r="Y23434" s="55"/>
    </row>
    <row r="23435" spans="21:25" x14ac:dyDescent="0.2">
      <c r="U23435" s="55"/>
      <c r="V23435" s="53"/>
      <c r="W23435" s="53"/>
      <c r="X23435" s="53"/>
      <c r="Y23435" s="55"/>
    </row>
    <row r="23436" spans="21:25" x14ac:dyDescent="0.2">
      <c r="U23436" s="55"/>
      <c r="V23436" s="53"/>
      <c r="W23436" s="53"/>
      <c r="X23436" s="53"/>
      <c r="Y23436" s="55"/>
    </row>
    <row r="23437" spans="21:25" x14ac:dyDescent="0.2">
      <c r="U23437" s="55"/>
      <c r="V23437" s="53"/>
      <c r="W23437" s="53"/>
      <c r="X23437" s="53"/>
      <c r="Y23437" s="55"/>
    </row>
    <row r="23438" spans="21:25" x14ac:dyDescent="0.2">
      <c r="U23438" s="55"/>
      <c r="V23438" s="53"/>
      <c r="W23438" s="53"/>
      <c r="X23438" s="53"/>
      <c r="Y23438" s="55"/>
    </row>
    <row r="23439" spans="21:25" x14ac:dyDescent="0.2">
      <c r="U23439" s="55"/>
      <c r="V23439" s="53"/>
      <c r="W23439" s="53"/>
      <c r="X23439" s="53"/>
      <c r="Y23439" s="55"/>
    </row>
    <row r="23440" spans="21:25" x14ac:dyDescent="0.2">
      <c r="U23440" s="55"/>
      <c r="V23440" s="53"/>
      <c r="W23440" s="53"/>
      <c r="X23440" s="53"/>
      <c r="Y23440" s="55"/>
    </row>
    <row r="23441" spans="21:25" x14ac:dyDescent="0.2">
      <c r="U23441" s="55"/>
      <c r="V23441" s="53"/>
      <c r="W23441" s="53"/>
      <c r="X23441" s="53"/>
      <c r="Y23441" s="55"/>
    </row>
    <row r="23442" spans="21:25" x14ac:dyDescent="0.2">
      <c r="U23442" s="55"/>
      <c r="V23442" s="53"/>
      <c r="W23442" s="53"/>
      <c r="X23442" s="53"/>
      <c r="Y23442" s="55"/>
    </row>
    <row r="23443" spans="21:25" x14ac:dyDescent="0.2">
      <c r="U23443" s="55"/>
      <c r="V23443" s="53"/>
      <c r="W23443" s="53"/>
      <c r="X23443" s="53"/>
      <c r="Y23443" s="55"/>
    </row>
    <row r="23444" spans="21:25" x14ac:dyDescent="0.2">
      <c r="U23444" s="55"/>
      <c r="V23444" s="53"/>
      <c r="W23444" s="53"/>
      <c r="X23444" s="53"/>
      <c r="Y23444" s="55"/>
    </row>
    <row r="23445" spans="21:25" x14ac:dyDescent="0.2">
      <c r="U23445" s="55"/>
      <c r="V23445" s="53"/>
      <c r="W23445" s="53"/>
      <c r="X23445" s="53"/>
      <c r="Y23445" s="55"/>
    </row>
    <row r="23446" spans="21:25" x14ac:dyDescent="0.2">
      <c r="U23446" s="55"/>
      <c r="V23446" s="53"/>
      <c r="W23446" s="53"/>
      <c r="X23446" s="53"/>
      <c r="Y23446" s="55"/>
    </row>
    <row r="23447" spans="21:25" x14ac:dyDescent="0.2">
      <c r="U23447" s="55"/>
      <c r="V23447" s="53"/>
      <c r="W23447" s="53"/>
      <c r="X23447" s="53"/>
      <c r="Y23447" s="55"/>
    </row>
    <row r="23448" spans="21:25" x14ac:dyDescent="0.2">
      <c r="U23448" s="55"/>
      <c r="V23448" s="53"/>
      <c r="W23448" s="53"/>
      <c r="X23448" s="53"/>
      <c r="Y23448" s="55"/>
    </row>
    <row r="23449" spans="21:25" x14ac:dyDescent="0.2">
      <c r="U23449" s="55"/>
      <c r="V23449" s="53"/>
      <c r="W23449" s="53"/>
      <c r="X23449" s="53"/>
      <c r="Y23449" s="55"/>
    </row>
    <row r="23450" spans="21:25" x14ac:dyDescent="0.2">
      <c r="U23450" s="55"/>
      <c r="V23450" s="53"/>
      <c r="W23450" s="53"/>
      <c r="X23450" s="53"/>
      <c r="Y23450" s="55"/>
    </row>
    <row r="23451" spans="21:25" x14ac:dyDescent="0.2">
      <c r="U23451" s="55"/>
      <c r="V23451" s="53"/>
      <c r="W23451" s="53"/>
      <c r="X23451" s="53"/>
      <c r="Y23451" s="55"/>
    </row>
    <row r="23452" spans="21:25" x14ac:dyDescent="0.2">
      <c r="U23452" s="55"/>
      <c r="V23452" s="53"/>
      <c r="W23452" s="53"/>
      <c r="X23452" s="53"/>
      <c r="Y23452" s="55"/>
    </row>
    <row r="23453" spans="21:25" x14ac:dyDescent="0.2">
      <c r="U23453" s="55"/>
      <c r="V23453" s="53"/>
      <c r="W23453" s="53"/>
      <c r="X23453" s="53"/>
      <c r="Y23453" s="55"/>
    </row>
    <row r="23454" spans="21:25" x14ac:dyDescent="0.2">
      <c r="U23454" s="55"/>
      <c r="V23454" s="53"/>
      <c r="W23454" s="53"/>
      <c r="X23454" s="53"/>
      <c r="Y23454" s="55"/>
    </row>
    <row r="23455" spans="21:25" x14ac:dyDescent="0.2">
      <c r="U23455" s="55"/>
      <c r="V23455" s="53"/>
      <c r="W23455" s="53"/>
      <c r="X23455" s="53"/>
      <c r="Y23455" s="55"/>
    </row>
    <row r="23456" spans="21:25" x14ac:dyDescent="0.2">
      <c r="U23456" s="55"/>
      <c r="V23456" s="53"/>
      <c r="W23456" s="53"/>
      <c r="X23456" s="53"/>
      <c r="Y23456" s="55"/>
    </row>
    <row r="23457" spans="21:25" x14ac:dyDescent="0.2">
      <c r="U23457" s="55"/>
      <c r="V23457" s="53"/>
      <c r="W23457" s="53"/>
      <c r="X23457" s="53"/>
      <c r="Y23457" s="55"/>
    </row>
    <row r="23458" spans="21:25" x14ac:dyDescent="0.2">
      <c r="U23458" s="55"/>
      <c r="V23458" s="53"/>
      <c r="W23458" s="53"/>
      <c r="X23458" s="53"/>
      <c r="Y23458" s="55"/>
    </row>
    <row r="23459" spans="21:25" x14ac:dyDescent="0.2">
      <c r="U23459" s="55"/>
      <c r="V23459" s="53"/>
      <c r="W23459" s="53"/>
      <c r="X23459" s="53"/>
      <c r="Y23459" s="55"/>
    </row>
    <row r="23460" spans="21:25" x14ac:dyDescent="0.2">
      <c r="U23460" s="55"/>
      <c r="V23460" s="53"/>
      <c r="W23460" s="53"/>
      <c r="X23460" s="53"/>
      <c r="Y23460" s="55"/>
    </row>
    <row r="23461" spans="21:25" x14ac:dyDescent="0.2">
      <c r="U23461" s="55"/>
      <c r="V23461" s="53"/>
      <c r="W23461" s="53"/>
      <c r="X23461" s="53"/>
      <c r="Y23461" s="55"/>
    </row>
    <row r="23462" spans="21:25" x14ac:dyDescent="0.2">
      <c r="U23462" s="55"/>
      <c r="V23462" s="53"/>
      <c r="W23462" s="53"/>
      <c r="X23462" s="53"/>
      <c r="Y23462" s="55"/>
    </row>
    <row r="23463" spans="21:25" x14ac:dyDescent="0.2">
      <c r="U23463" s="55"/>
      <c r="V23463" s="53"/>
      <c r="W23463" s="53"/>
      <c r="X23463" s="53"/>
      <c r="Y23463" s="55"/>
    </row>
    <row r="23464" spans="21:25" x14ac:dyDescent="0.2">
      <c r="U23464" s="55"/>
      <c r="V23464" s="53"/>
      <c r="W23464" s="53"/>
      <c r="X23464" s="53"/>
      <c r="Y23464" s="55"/>
    </row>
    <row r="23465" spans="21:25" x14ac:dyDescent="0.2">
      <c r="U23465" s="55"/>
      <c r="V23465" s="53"/>
      <c r="W23465" s="53"/>
      <c r="X23465" s="53"/>
      <c r="Y23465" s="55"/>
    </row>
    <row r="23466" spans="21:25" x14ac:dyDescent="0.2">
      <c r="U23466" s="55"/>
      <c r="V23466" s="53"/>
      <c r="W23466" s="53"/>
      <c r="X23466" s="53"/>
      <c r="Y23466" s="55"/>
    </row>
    <row r="23467" spans="21:25" x14ac:dyDescent="0.2">
      <c r="U23467" s="55"/>
      <c r="V23467" s="53"/>
      <c r="W23467" s="53"/>
      <c r="X23467" s="53"/>
      <c r="Y23467" s="55"/>
    </row>
    <row r="23468" spans="21:25" x14ac:dyDescent="0.2">
      <c r="U23468" s="55"/>
      <c r="V23468" s="53"/>
      <c r="W23468" s="53"/>
      <c r="X23468" s="53"/>
      <c r="Y23468" s="55"/>
    </row>
    <row r="23469" spans="21:25" x14ac:dyDescent="0.2">
      <c r="U23469" s="55"/>
      <c r="V23469" s="53"/>
      <c r="W23469" s="53"/>
      <c r="X23469" s="53"/>
      <c r="Y23469" s="55"/>
    </row>
    <row r="23470" spans="21:25" x14ac:dyDescent="0.2">
      <c r="U23470" s="55"/>
      <c r="V23470" s="53"/>
      <c r="W23470" s="53"/>
      <c r="X23470" s="53"/>
      <c r="Y23470" s="55"/>
    </row>
    <row r="23471" spans="21:25" x14ac:dyDescent="0.2">
      <c r="U23471" s="55"/>
      <c r="V23471" s="53"/>
      <c r="W23471" s="53"/>
      <c r="X23471" s="53"/>
      <c r="Y23471" s="55"/>
    </row>
    <row r="23472" spans="21:25" x14ac:dyDescent="0.2">
      <c r="U23472" s="55"/>
      <c r="V23472" s="53"/>
      <c r="W23472" s="53"/>
      <c r="X23472" s="53"/>
      <c r="Y23472" s="55"/>
    </row>
    <row r="23473" spans="21:25" x14ac:dyDescent="0.2">
      <c r="U23473" s="55"/>
      <c r="V23473" s="53"/>
      <c r="W23473" s="53"/>
      <c r="X23473" s="53"/>
      <c r="Y23473" s="55"/>
    </row>
    <row r="23474" spans="21:25" x14ac:dyDescent="0.2">
      <c r="U23474" s="55"/>
      <c r="V23474" s="53"/>
      <c r="W23474" s="53"/>
      <c r="X23474" s="53"/>
      <c r="Y23474" s="55"/>
    </row>
    <row r="23475" spans="21:25" x14ac:dyDescent="0.2">
      <c r="U23475" s="55"/>
      <c r="V23475" s="53"/>
      <c r="W23475" s="53"/>
      <c r="X23475" s="53"/>
      <c r="Y23475" s="55"/>
    </row>
    <row r="23476" spans="21:25" x14ac:dyDescent="0.2">
      <c r="U23476" s="55"/>
      <c r="V23476" s="53"/>
      <c r="W23476" s="53"/>
      <c r="X23476" s="53"/>
      <c r="Y23476" s="55"/>
    </row>
    <row r="23477" spans="21:25" x14ac:dyDescent="0.2">
      <c r="U23477" s="55"/>
      <c r="V23477" s="53"/>
      <c r="W23477" s="53"/>
      <c r="X23477" s="53"/>
      <c r="Y23477" s="55"/>
    </row>
    <row r="23478" spans="21:25" x14ac:dyDescent="0.2">
      <c r="U23478" s="55"/>
      <c r="V23478" s="53"/>
      <c r="W23478" s="53"/>
      <c r="X23478" s="53"/>
      <c r="Y23478" s="55"/>
    </row>
    <row r="23479" spans="21:25" x14ac:dyDescent="0.2">
      <c r="U23479" s="55"/>
      <c r="V23479" s="53"/>
      <c r="W23479" s="53"/>
      <c r="X23479" s="53"/>
      <c r="Y23479" s="55"/>
    </row>
    <row r="23480" spans="21:25" x14ac:dyDescent="0.2">
      <c r="U23480" s="55"/>
      <c r="V23480" s="53"/>
      <c r="W23480" s="53"/>
      <c r="X23480" s="53"/>
      <c r="Y23480" s="55"/>
    </row>
    <row r="23481" spans="21:25" x14ac:dyDescent="0.2">
      <c r="U23481" s="55"/>
      <c r="V23481" s="53"/>
      <c r="W23481" s="53"/>
      <c r="X23481" s="53"/>
      <c r="Y23481" s="55"/>
    </row>
    <row r="23482" spans="21:25" x14ac:dyDescent="0.2">
      <c r="U23482" s="55"/>
      <c r="V23482" s="53"/>
      <c r="W23482" s="53"/>
      <c r="X23482" s="53"/>
      <c r="Y23482" s="55"/>
    </row>
    <row r="23483" spans="21:25" x14ac:dyDescent="0.2">
      <c r="U23483" s="55"/>
      <c r="V23483" s="53"/>
      <c r="W23483" s="53"/>
      <c r="X23483" s="53"/>
      <c r="Y23483" s="55"/>
    </row>
    <row r="23484" spans="21:25" x14ac:dyDescent="0.2">
      <c r="U23484" s="55"/>
      <c r="V23484" s="53"/>
      <c r="W23484" s="53"/>
      <c r="X23484" s="53"/>
      <c r="Y23484" s="55"/>
    </row>
    <row r="23485" spans="21:25" x14ac:dyDescent="0.2">
      <c r="U23485" s="55"/>
      <c r="V23485" s="53"/>
      <c r="W23485" s="53"/>
      <c r="X23485" s="53"/>
      <c r="Y23485" s="55"/>
    </row>
    <row r="23486" spans="21:25" x14ac:dyDescent="0.2">
      <c r="U23486" s="55"/>
      <c r="V23486" s="53"/>
      <c r="W23486" s="53"/>
      <c r="X23486" s="53"/>
      <c r="Y23486" s="55"/>
    </row>
    <row r="23487" spans="21:25" x14ac:dyDescent="0.2">
      <c r="U23487" s="55"/>
      <c r="V23487" s="53"/>
      <c r="W23487" s="53"/>
      <c r="X23487" s="53"/>
      <c r="Y23487" s="55"/>
    </row>
    <row r="23488" spans="21:25" x14ac:dyDescent="0.2">
      <c r="U23488" s="55"/>
      <c r="V23488" s="53"/>
      <c r="W23488" s="53"/>
      <c r="X23488" s="53"/>
      <c r="Y23488" s="55"/>
    </row>
    <row r="23489" spans="21:25" x14ac:dyDescent="0.2">
      <c r="U23489" s="55"/>
      <c r="V23489" s="53"/>
      <c r="W23489" s="53"/>
      <c r="X23489" s="53"/>
      <c r="Y23489" s="55"/>
    </row>
    <row r="23490" spans="21:25" x14ac:dyDescent="0.2">
      <c r="U23490" s="55"/>
      <c r="V23490" s="53"/>
      <c r="W23490" s="53"/>
      <c r="X23490" s="53"/>
      <c r="Y23490" s="55"/>
    </row>
    <row r="23491" spans="21:25" x14ac:dyDescent="0.2">
      <c r="U23491" s="55"/>
      <c r="V23491" s="53"/>
      <c r="W23491" s="53"/>
      <c r="X23491" s="53"/>
      <c r="Y23491" s="55"/>
    </row>
    <row r="23492" spans="21:25" x14ac:dyDescent="0.2">
      <c r="U23492" s="55"/>
      <c r="V23492" s="53"/>
      <c r="W23492" s="53"/>
      <c r="X23492" s="53"/>
      <c r="Y23492" s="55"/>
    </row>
    <row r="23493" spans="21:25" x14ac:dyDescent="0.2">
      <c r="U23493" s="55"/>
      <c r="V23493" s="53"/>
      <c r="W23493" s="53"/>
      <c r="X23493" s="53"/>
      <c r="Y23493" s="55"/>
    </row>
    <row r="23494" spans="21:25" x14ac:dyDescent="0.2">
      <c r="U23494" s="55"/>
      <c r="V23494" s="53"/>
      <c r="W23494" s="53"/>
      <c r="X23494" s="53"/>
      <c r="Y23494" s="55"/>
    </row>
    <row r="23495" spans="21:25" x14ac:dyDescent="0.2">
      <c r="U23495" s="55"/>
      <c r="V23495" s="53"/>
      <c r="W23495" s="53"/>
      <c r="X23495" s="53"/>
      <c r="Y23495" s="55"/>
    </row>
    <row r="23496" spans="21:25" x14ac:dyDescent="0.2">
      <c r="U23496" s="55"/>
      <c r="V23496" s="53"/>
      <c r="W23496" s="53"/>
      <c r="X23496" s="53"/>
      <c r="Y23496" s="55"/>
    </row>
    <row r="23497" spans="21:25" x14ac:dyDescent="0.2">
      <c r="U23497" s="55"/>
      <c r="V23497" s="53"/>
      <c r="W23497" s="53"/>
      <c r="X23497" s="53"/>
      <c r="Y23497" s="55"/>
    </row>
    <row r="23498" spans="21:25" x14ac:dyDescent="0.2">
      <c r="U23498" s="55"/>
      <c r="V23498" s="53"/>
      <c r="W23498" s="53"/>
      <c r="X23498" s="53"/>
      <c r="Y23498" s="55"/>
    </row>
    <row r="23499" spans="21:25" x14ac:dyDescent="0.2">
      <c r="U23499" s="55"/>
      <c r="V23499" s="53"/>
      <c r="W23499" s="53"/>
      <c r="X23499" s="53"/>
      <c r="Y23499" s="55"/>
    </row>
    <row r="23500" spans="21:25" x14ac:dyDescent="0.2">
      <c r="U23500" s="55"/>
      <c r="V23500" s="53"/>
      <c r="W23500" s="53"/>
      <c r="X23500" s="53"/>
      <c r="Y23500" s="55"/>
    </row>
    <row r="23501" spans="21:25" x14ac:dyDescent="0.2">
      <c r="U23501" s="55"/>
      <c r="V23501" s="53"/>
      <c r="W23501" s="53"/>
      <c r="X23501" s="53"/>
      <c r="Y23501" s="55"/>
    </row>
    <row r="23502" spans="21:25" x14ac:dyDescent="0.2">
      <c r="U23502" s="55"/>
      <c r="V23502" s="53"/>
      <c r="W23502" s="53"/>
      <c r="X23502" s="53"/>
      <c r="Y23502" s="55"/>
    </row>
    <row r="23503" spans="21:25" x14ac:dyDescent="0.2">
      <c r="U23503" s="55"/>
      <c r="V23503" s="53"/>
      <c r="W23503" s="53"/>
      <c r="X23503" s="53"/>
      <c r="Y23503" s="55"/>
    </row>
    <row r="23504" spans="21:25" x14ac:dyDescent="0.2">
      <c r="U23504" s="55"/>
      <c r="V23504" s="53"/>
      <c r="W23504" s="53"/>
      <c r="X23504" s="53"/>
      <c r="Y23504" s="55"/>
    </row>
    <row r="23505" spans="21:25" x14ac:dyDescent="0.2">
      <c r="U23505" s="55"/>
      <c r="V23505" s="53"/>
      <c r="W23505" s="53"/>
      <c r="X23505" s="53"/>
      <c r="Y23505" s="55"/>
    </row>
    <row r="23506" spans="21:25" x14ac:dyDescent="0.2">
      <c r="U23506" s="55"/>
      <c r="V23506" s="53"/>
      <c r="W23506" s="53"/>
      <c r="X23506" s="53"/>
      <c r="Y23506" s="55"/>
    </row>
    <row r="23507" spans="21:25" x14ac:dyDescent="0.2">
      <c r="U23507" s="55"/>
      <c r="V23507" s="53"/>
      <c r="W23507" s="53"/>
      <c r="X23507" s="53"/>
      <c r="Y23507" s="55"/>
    </row>
    <row r="23508" spans="21:25" x14ac:dyDescent="0.2">
      <c r="U23508" s="55"/>
      <c r="V23508" s="53"/>
      <c r="W23508" s="53"/>
      <c r="X23508" s="53"/>
      <c r="Y23508" s="55"/>
    </row>
    <row r="23509" spans="21:25" x14ac:dyDescent="0.2">
      <c r="U23509" s="55"/>
      <c r="V23509" s="53"/>
      <c r="W23509" s="53"/>
      <c r="X23509" s="53"/>
      <c r="Y23509" s="55"/>
    </row>
    <row r="23510" spans="21:25" x14ac:dyDescent="0.2">
      <c r="U23510" s="55"/>
      <c r="V23510" s="53"/>
      <c r="W23510" s="53"/>
      <c r="X23510" s="53"/>
      <c r="Y23510" s="55"/>
    </row>
    <row r="23511" spans="21:25" x14ac:dyDescent="0.2">
      <c r="U23511" s="55"/>
      <c r="V23511" s="53"/>
      <c r="W23511" s="53"/>
      <c r="X23511" s="53"/>
      <c r="Y23511" s="55"/>
    </row>
    <row r="23512" spans="21:25" x14ac:dyDescent="0.2">
      <c r="U23512" s="55"/>
      <c r="V23512" s="53"/>
      <c r="W23512" s="53"/>
      <c r="X23512" s="53"/>
      <c r="Y23512" s="55"/>
    </row>
    <row r="23513" spans="21:25" x14ac:dyDescent="0.2">
      <c r="U23513" s="55"/>
      <c r="V23513" s="53"/>
      <c r="W23513" s="53"/>
      <c r="X23513" s="53"/>
      <c r="Y23513" s="55"/>
    </row>
    <row r="23514" spans="21:25" x14ac:dyDescent="0.2">
      <c r="U23514" s="55"/>
      <c r="V23514" s="53"/>
      <c r="W23514" s="53"/>
      <c r="X23514" s="53"/>
      <c r="Y23514" s="55"/>
    </row>
    <row r="23515" spans="21:25" x14ac:dyDescent="0.2">
      <c r="U23515" s="55"/>
      <c r="V23515" s="53"/>
      <c r="W23515" s="53"/>
      <c r="X23515" s="53"/>
      <c r="Y23515" s="55"/>
    </row>
    <row r="23516" spans="21:25" x14ac:dyDescent="0.2">
      <c r="U23516" s="55"/>
      <c r="V23516" s="53"/>
      <c r="W23516" s="53"/>
      <c r="X23516" s="53"/>
      <c r="Y23516" s="55"/>
    </row>
    <row r="23517" spans="21:25" x14ac:dyDescent="0.2">
      <c r="U23517" s="55"/>
      <c r="V23517" s="53"/>
      <c r="W23517" s="53"/>
      <c r="X23517" s="53"/>
      <c r="Y23517" s="55"/>
    </row>
    <row r="23518" spans="21:25" x14ac:dyDescent="0.2">
      <c r="U23518" s="55"/>
      <c r="V23518" s="53"/>
      <c r="W23518" s="53"/>
      <c r="X23518" s="53"/>
      <c r="Y23518" s="55"/>
    </row>
    <row r="23519" spans="21:25" x14ac:dyDescent="0.2">
      <c r="U23519" s="55"/>
      <c r="V23519" s="53"/>
      <c r="W23519" s="53"/>
      <c r="X23519" s="53"/>
      <c r="Y23519" s="55"/>
    </row>
    <row r="23520" spans="21:25" x14ac:dyDescent="0.2">
      <c r="U23520" s="55"/>
      <c r="V23520" s="53"/>
      <c r="W23520" s="53"/>
      <c r="X23520" s="53"/>
      <c r="Y23520" s="55"/>
    </row>
    <row r="23521" spans="21:25" x14ac:dyDescent="0.2">
      <c r="U23521" s="55"/>
      <c r="V23521" s="53"/>
      <c r="W23521" s="53"/>
      <c r="X23521" s="53"/>
      <c r="Y23521" s="55"/>
    </row>
    <row r="23522" spans="21:25" x14ac:dyDescent="0.2">
      <c r="U23522" s="55"/>
      <c r="V23522" s="53"/>
      <c r="W23522" s="53"/>
      <c r="X23522" s="53"/>
      <c r="Y23522" s="55"/>
    </row>
    <row r="23523" spans="21:25" x14ac:dyDescent="0.2">
      <c r="U23523" s="55"/>
      <c r="V23523" s="53"/>
      <c r="W23523" s="53"/>
      <c r="X23523" s="53"/>
      <c r="Y23523" s="55"/>
    </row>
    <row r="23524" spans="21:25" x14ac:dyDescent="0.2">
      <c r="U23524" s="55"/>
      <c r="V23524" s="53"/>
      <c r="W23524" s="53"/>
      <c r="X23524" s="53"/>
      <c r="Y23524" s="55"/>
    </row>
    <row r="23525" spans="21:25" x14ac:dyDescent="0.2">
      <c r="U23525" s="55"/>
      <c r="V23525" s="53"/>
      <c r="W23525" s="53"/>
      <c r="X23525" s="53"/>
      <c r="Y23525" s="55"/>
    </row>
    <row r="23526" spans="21:25" x14ac:dyDescent="0.2">
      <c r="U23526" s="55"/>
      <c r="V23526" s="53"/>
      <c r="W23526" s="53"/>
      <c r="X23526" s="53"/>
      <c r="Y23526" s="55"/>
    </row>
    <row r="23527" spans="21:25" x14ac:dyDescent="0.2">
      <c r="U23527" s="55"/>
      <c r="V23527" s="53"/>
      <c r="W23527" s="53"/>
      <c r="X23527" s="53"/>
      <c r="Y23527" s="55"/>
    </row>
    <row r="23528" spans="21:25" x14ac:dyDescent="0.2">
      <c r="U23528" s="55"/>
      <c r="V23528" s="53"/>
      <c r="W23528" s="53"/>
      <c r="X23528" s="53"/>
      <c r="Y23528" s="55"/>
    </row>
    <row r="23529" spans="21:25" x14ac:dyDescent="0.2">
      <c r="U23529" s="55"/>
      <c r="V23529" s="53"/>
      <c r="W23529" s="53"/>
      <c r="X23529" s="53"/>
      <c r="Y23529" s="55"/>
    </row>
    <row r="23530" spans="21:25" x14ac:dyDescent="0.2">
      <c r="U23530" s="55"/>
      <c r="V23530" s="53"/>
      <c r="W23530" s="53"/>
      <c r="X23530" s="53"/>
      <c r="Y23530" s="55"/>
    </row>
    <row r="23531" spans="21:25" x14ac:dyDescent="0.2">
      <c r="U23531" s="55"/>
      <c r="V23531" s="53"/>
      <c r="W23531" s="53"/>
      <c r="X23531" s="53"/>
      <c r="Y23531" s="55"/>
    </row>
    <row r="23532" spans="21:25" x14ac:dyDescent="0.2">
      <c r="U23532" s="55"/>
      <c r="V23532" s="53"/>
      <c r="W23532" s="53"/>
      <c r="X23532" s="53"/>
      <c r="Y23532" s="55"/>
    </row>
    <row r="23533" spans="21:25" x14ac:dyDescent="0.2">
      <c r="U23533" s="55"/>
      <c r="V23533" s="53"/>
      <c r="W23533" s="53"/>
      <c r="X23533" s="53"/>
      <c r="Y23533" s="55"/>
    </row>
    <row r="23534" spans="21:25" x14ac:dyDescent="0.2">
      <c r="U23534" s="55"/>
      <c r="V23534" s="53"/>
      <c r="W23534" s="53"/>
      <c r="X23534" s="53"/>
      <c r="Y23534" s="55"/>
    </row>
    <row r="23535" spans="21:25" x14ac:dyDescent="0.2">
      <c r="U23535" s="55"/>
      <c r="V23535" s="53"/>
      <c r="W23535" s="53"/>
      <c r="X23535" s="53"/>
      <c r="Y23535" s="55"/>
    </row>
    <row r="23536" spans="21:25" x14ac:dyDescent="0.2">
      <c r="U23536" s="55"/>
      <c r="V23536" s="53"/>
      <c r="W23536" s="53"/>
      <c r="X23536" s="53"/>
      <c r="Y23536" s="55"/>
    </row>
    <row r="23537" spans="21:25" x14ac:dyDescent="0.2">
      <c r="U23537" s="55"/>
      <c r="V23537" s="53"/>
      <c r="W23537" s="53"/>
      <c r="X23537" s="53"/>
      <c r="Y23537" s="55"/>
    </row>
    <row r="23538" spans="21:25" x14ac:dyDescent="0.2">
      <c r="U23538" s="55"/>
      <c r="V23538" s="53"/>
      <c r="W23538" s="53"/>
      <c r="X23538" s="53"/>
      <c r="Y23538" s="55"/>
    </row>
    <row r="23539" spans="21:25" x14ac:dyDescent="0.2">
      <c r="U23539" s="55"/>
      <c r="V23539" s="53"/>
      <c r="W23539" s="53"/>
      <c r="X23539" s="53"/>
      <c r="Y23539" s="55"/>
    </row>
    <row r="23540" spans="21:25" x14ac:dyDescent="0.2">
      <c r="U23540" s="55"/>
      <c r="V23540" s="53"/>
      <c r="W23540" s="53"/>
      <c r="X23540" s="53"/>
      <c r="Y23540" s="55"/>
    </row>
    <row r="23541" spans="21:25" x14ac:dyDescent="0.2">
      <c r="U23541" s="55"/>
      <c r="V23541" s="53"/>
      <c r="W23541" s="53"/>
      <c r="X23541" s="53"/>
      <c r="Y23541" s="55"/>
    </row>
    <row r="23542" spans="21:25" x14ac:dyDescent="0.2">
      <c r="U23542" s="55"/>
      <c r="V23542" s="53"/>
      <c r="W23542" s="53"/>
      <c r="X23542" s="53"/>
      <c r="Y23542" s="55"/>
    </row>
    <row r="23543" spans="21:25" x14ac:dyDescent="0.2">
      <c r="U23543" s="55"/>
      <c r="V23543" s="53"/>
      <c r="W23543" s="53"/>
      <c r="X23543" s="53"/>
      <c r="Y23543" s="55"/>
    </row>
    <row r="23544" spans="21:25" x14ac:dyDescent="0.2">
      <c r="U23544" s="55"/>
      <c r="V23544" s="53"/>
      <c r="W23544" s="53"/>
      <c r="X23544" s="53"/>
      <c r="Y23544" s="55"/>
    </row>
    <row r="23545" spans="21:25" x14ac:dyDescent="0.2">
      <c r="U23545" s="55"/>
      <c r="V23545" s="53"/>
      <c r="W23545" s="53"/>
      <c r="X23545" s="53"/>
      <c r="Y23545" s="55"/>
    </row>
    <row r="23546" spans="21:25" x14ac:dyDescent="0.2">
      <c r="U23546" s="55"/>
      <c r="V23546" s="53"/>
      <c r="W23546" s="53"/>
      <c r="X23546" s="53"/>
      <c r="Y23546" s="55"/>
    </row>
    <row r="23547" spans="21:25" x14ac:dyDescent="0.2">
      <c r="U23547" s="55"/>
      <c r="V23547" s="53"/>
      <c r="W23547" s="53"/>
      <c r="X23547" s="53"/>
      <c r="Y23547" s="55"/>
    </row>
    <row r="23548" spans="21:25" x14ac:dyDescent="0.2">
      <c r="U23548" s="55"/>
      <c r="V23548" s="53"/>
      <c r="W23548" s="53"/>
      <c r="X23548" s="53"/>
      <c r="Y23548" s="55"/>
    </row>
    <row r="23549" spans="21:25" x14ac:dyDescent="0.2">
      <c r="U23549" s="55"/>
      <c r="V23549" s="53"/>
      <c r="W23549" s="53"/>
      <c r="X23549" s="53"/>
      <c r="Y23549" s="55"/>
    </row>
    <row r="23550" spans="21:25" x14ac:dyDescent="0.2">
      <c r="U23550" s="55"/>
      <c r="V23550" s="53"/>
      <c r="W23550" s="53"/>
      <c r="X23550" s="53"/>
      <c r="Y23550" s="55"/>
    </row>
    <row r="23551" spans="21:25" x14ac:dyDescent="0.2">
      <c r="U23551" s="55"/>
      <c r="V23551" s="53"/>
      <c r="W23551" s="53"/>
      <c r="X23551" s="53"/>
      <c r="Y23551" s="55"/>
    </row>
    <row r="23552" spans="21:25" x14ac:dyDescent="0.2">
      <c r="U23552" s="55"/>
      <c r="V23552" s="53"/>
      <c r="W23552" s="53"/>
      <c r="X23552" s="53"/>
      <c r="Y23552" s="55"/>
    </row>
    <row r="23553" spans="21:25" x14ac:dyDescent="0.2">
      <c r="U23553" s="55"/>
      <c r="V23553" s="53"/>
      <c r="W23553" s="53"/>
      <c r="X23553" s="53"/>
      <c r="Y23553" s="55"/>
    </row>
    <row r="23554" spans="21:25" x14ac:dyDescent="0.2">
      <c r="U23554" s="55"/>
      <c r="V23554" s="53"/>
      <c r="W23554" s="53"/>
      <c r="X23554" s="53"/>
      <c r="Y23554" s="55"/>
    </row>
    <row r="23555" spans="21:25" x14ac:dyDescent="0.2">
      <c r="U23555" s="55"/>
      <c r="V23555" s="53"/>
      <c r="W23555" s="53"/>
      <c r="X23555" s="53"/>
      <c r="Y23555" s="55"/>
    </row>
    <row r="23556" spans="21:25" x14ac:dyDescent="0.2">
      <c r="U23556" s="55"/>
      <c r="V23556" s="53"/>
      <c r="W23556" s="53"/>
      <c r="X23556" s="53"/>
      <c r="Y23556" s="55"/>
    </row>
    <row r="23557" spans="21:25" x14ac:dyDescent="0.2">
      <c r="U23557" s="55"/>
      <c r="V23557" s="53"/>
      <c r="W23557" s="53"/>
      <c r="X23557" s="53"/>
      <c r="Y23557" s="55"/>
    </row>
    <row r="23558" spans="21:25" x14ac:dyDescent="0.2">
      <c r="U23558" s="55"/>
      <c r="V23558" s="53"/>
      <c r="W23558" s="53"/>
      <c r="X23558" s="53"/>
      <c r="Y23558" s="55"/>
    </row>
    <row r="23559" spans="21:25" x14ac:dyDescent="0.2">
      <c r="U23559" s="55"/>
      <c r="V23559" s="53"/>
      <c r="W23559" s="53"/>
      <c r="X23559" s="53"/>
      <c r="Y23559" s="55"/>
    </row>
    <row r="23560" spans="21:25" x14ac:dyDescent="0.2">
      <c r="U23560" s="55"/>
      <c r="V23560" s="53"/>
      <c r="W23560" s="53"/>
      <c r="X23560" s="53"/>
      <c r="Y23560" s="55"/>
    </row>
    <row r="23561" spans="21:25" x14ac:dyDescent="0.2">
      <c r="U23561" s="55"/>
      <c r="V23561" s="53"/>
      <c r="W23561" s="53"/>
      <c r="X23561" s="53"/>
      <c r="Y23561" s="55"/>
    </row>
    <row r="23562" spans="21:25" x14ac:dyDescent="0.2">
      <c r="U23562" s="55"/>
      <c r="V23562" s="53"/>
      <c r="W23562" s="53"/>
      <c r="X23562" s="53"/>
      <c r="Y23562" s="55"/>
    </row>
    <row r="23563" spans="21:25" x14ac:dyDescent="0.2">
      <c r="U23563" s="55"/>
      <c r="V23563" s="53"/>
      <c r="W23563" s="53"/>
      <c r="X23563" s="53"/>
      <c r="Y23563" s="55"/>
    </row>
    <row r="23564" spans="21:25" x14ac:dyDescent="0.2">
      <c r="U23564" s="55"/>
      <c r="V23564" s="53"/>
      <c r="W23564" s="53"/>
      <c r="X23564" s="53"/>
      <c r="Y23564" s="55"/>
    </row>
    <row r="23565" spans="21:25" x14ac:dyDescent="0.2">
      <c r="U23565" s="55"/>
      <c r="V23565" s="53"/>
      <c r="W23565" s="53"/>
      <c r="X23565" s="53"/>
      <c r="Y23565" s="55"/>
    </row>
    <row r="23566" spans="21:25" x14ac:dyDescent="0.2">
      <c r="U23566" s="55"/>
      <c r="V23566" s="53"/>
      <c r="W23566" s="53"/>
      <c r="X23566" s="53"/>
      <c r="Y23566" s="55"/>
    </row>
    <row r="23567" spans="21:25" x14ac:dyDescent="0.2">
      <c r="U23567" s="55"/>
      <c r="V23567" s="53"/>
      <c r="W23567" s="53"/>
      <c r="X23567" s="53"/>
      <c r="Y23567" s="55"/>
    </row>
    <row r="23568" spans="21:25" x14ac:dyDescent="0.2">
      <c r="U23568" s="55"/>
      <c r="V23568" s="53"/>
      <c r="W23568" s="53"/>
      <c r="X23568" s="53"/>
      <c r="Y23568" s="55"/>
    </row>
    <row r="23569" spans="21:25" x14ac:dyDescent="0.2">
      <c r="U23569" s="55"/>
      <c r="V23569" s="53"/>
      <c r="W23569" s="53"/>
      <c r="X23569" s="53"/>
      <c r="Y23569" s="55"/>
    </row>
    <row r="23570" spans="21:25" x14ac:dyDescent="0.2">
      <c r="U23570" s="55"/>
      <c r="V23570" s="53"/>
      <c r="W23570" s="53"/>
      <c r="X23570" s="53"/>
      <c r="Y23570" s="55"/>
    </row>
    <row r="23571" spans="21:25" x14ac:dyDescent="0.2">
      <c r="U23571" s="55"/>
      <c r="V23571" s="53"/>
      <c r="W23571" s="53"/>
      <c r="X23571" s="53"/>
      <c r="Y23571" s="55"/>
    </row>
    <row r="23572" spans="21:25" x14ac:dyDescent="0.2">
      <c r="U23572" s="55"/>
      <c r="V23572" s="53"/>
      <c r="W23572" s="53"/>
      <c r="X23572" s="53"/>
      <c r="Y23572" s="55"/>
    </row>
    <row r="23573" spans="21:25" x14ac:dyDescent="0.2">
      <c r="U23573" s="55"/>
      <c r="V23573" s="53"/>
      <c r="W23573" s="53"/>
      <c r="X23573" s="53"/>
      <c r="Y23573" s="55"/>
    </row>
    <row r="23574" spans="21:25" x14ac:dyDescent="0.2">
      <c r="U23574" s="55"/>
      <c r="V23574" s="53"/>
      <c r="W23574" s="53"/>
      <c r="X23574" s="53"/>
      <c r="Y23574" s="55"/>
    </row>
    <row r="23575" spans="21:25" x14ac:dyDescent="0.2">
      <c r="U23575" s="55"/>
      <c r="V23575" s="53"/>
      <c r="W23575" s="53"/>
      <c r="X23575" s="53"/>
      <c r="Y23575" s="55"/>
    </row>
    <row r="23576" spans="21:25" x14ac:dyDescent="0.2">
      <c r="U23576" s="55"/>
      <c r="V23576" s="53"/>
      <c r="W23576" s="53"/>
      <c r="X23576" s="53"/>
      <c r="Y23576" s="55"/>
    </row>
    <row r="23577" spans="21:25" x14ac:dyDescent="0.2">
      <c r="U23577" s="55"/>
      <c r="V23577" s="53"/>
      <c r="W23577" s="53"/>
      <c r="X23577" s="53"/>
      <c r="Y23577" s="55"/>
    </row>
    <row r="23578" spans="21:25" x14ac:dyDescent="0.2">
      <c r="U23578" s="55"/>
      <c r="V23578" s="53"/>
      <c r="W23578" s="53"/>
      <c r="X23578" s="53"/>
      <c r="Y23578" s="55"/>
    </row>
    <row r="23579" spans="21:25" x14ac:dyDescent="0.2">
      <c r="U23579" s="55"/>
      <c r="V23579" s="53"/>
      <c r="W23579" s="53"/>
      <c r="X23579" s="53"/>
      <c r="Y23579" s="55"/>
    </row>
    <row r="23580" spans="21:25" x14ac:dyDescent="0.2">
      <c r="U23580" s="55"/>
      <c r="V23580" s="53"/>
      <c r="W23580" s="53"/>
      <c r="X23580" s="53"/>
      <c r="Y23580" s="55"/>
    </row>
    <row r="23581" spans="21:25" x14ac:dyDescent="0.2">
      <c r="U23581" s="55"/>
      <c r="V23581" s="53"/>
      <c r="W23581" s="53"/>
      <c r="X23581" s="53"/>
      <c r="Y23581" s="55"/>
    </row>
    <row r="23582" spans="21:25" x14ac:dyDescent="0.2">
      <c r="U23582" s="55"/>
      <c r="V23582" s="53"/>
      <c r="W23582" s="53"/>
      <c r="X23582" s="53"/>
      <c r="Y23582" s="55"/>
    </row>
    <row r="23583" spans="21:25" x14ac:dyDescent="0.2">
      <c r="U23583" s="55"/>
      <c r="V23583" s="53"/>
      <c r="W23583" s="53"/>
      <c r="X23583" s="53"/>
      <c r="Y23583" s="55"/>
    </row>
    <row r="23584" spans="21:25" x14ac:dyDescent="0.2">
      <c r="U23584" s="55"/>
      <c r="V23584" s="53"/>
      <c r="W23584" s="53"/>
      <c r="X23584" s="53"/>
      <c r="Y23584" s="55"/>
    </row>
    <row r="23585" spans="21:25" x14ac:dyDescent="0.2">
      <c r="U23585" s="55"/>
      <c r="V23585" s="53"/>
      <c r="W23585" s="53"/>
      <c r="X23585" s="53"/>
      <c r="Y23585" s="55"/>
    </row>
    <row r="23586" spans="21:25" x14ac:dyDescent="0.2">
      <c r="U23586" s="55"/>
      <c r="V23586" s="53"/>
      <c r="W23586" s="53"/>
      <c r="X23586" s="53"/>
      <c r="Y23586" s="55"/>
    </row>
    <row r="23587" spans="21:25" x14ac:dyDescent="0.2">
      <c r="U23587" s="55"/>
      <c r="V23587" s="53"/>
      <c r="W23587" s="53"/>
      <c r="X23587" s="53"/>
      <c r="Y23587" s="55"/>
    </row>
    <row r="23588" spans="21:25" x14ac:dyDescent="0.2">
      <c r="U23588" s="55"/>
      <c r="V23588" s="53"/>
      <c r="W23588" s="53"/>
      <c r="X23588" s="53"/>
      <c r="Y23588" s="55"/>
    </row>
    <row r="23589" spans="21:25" x14ac:dyDescent="0.2">
      <c r="U23589" s="55"/>
      <c r="V23589" s="53"/>
      <c r="W23589" s="53"/>
      <c r="X23589" s="53"/>
      <c r="Y23589" s="55"/>
    </row>
    <row r="23590" spans="21:25" x14ac:dyDescent="0.2">
      <c r="U23590" s="55"/>
      <c r="V23590" s="53"/>
      <c r="W23590" s="53"/>
      <c r="X23590" s="53"/>
      <c r="Y23590" s="55"/>
    </row>
    <row r="23591" spans="21:25" x14ac:dyDescent="0.2">
      <c r="U23591" s="55"/>
      <c r="V23591" s="53"/>
      <c r="W23591" s="53"/>
      <c r="X23591" s="53"/>
      <c r="Y23591" s="55"/>
    </row>
    <row r="23592" spans="21:25" x14ac:dyDescent="0.2">
      <c r="U23592" s="55"/>
      <c r="V23592" s="53"/>
      <c r="W23592" s="53"/>
      <c r="X23592" s="53"/>
      <c r="Y23592" s="55"/>
    </row>
    <row r="23593" spans="21:25" x14ac:dyDescent="0.2">
      <c r="U23593" s="55"/>
      <c r="V23593" s="53"/>
      <c r="W23593" s="53"/>
      <c r="X23593" s="53"/>
      <c r="Y23593" s="55"/>
    </row>
    <row r="23594" spans="21:25" x14ac:dyDescent="0.2">
      <c r="U23594" s="55"/>
      <c r="V23594" s="53"/>
      <c r="W23594" s="53"/>
      <c r="X23594" s="53"/>
      <c r="Y23594" s="55"/>
    </row>
    <row r="23595" spans="21:25" x14ac:dyDescent="0.2">
      <c r="U23595" s="55"/>
      <c r="V23595" s="53"/>
      <c r="W23595" s="53"/>
      <c r="X23595" s="53"/>
      <c r="Y23595" s="55"/>
    </row>
    <row r="23596" spans="21:25" x14ac:dyDescent="0.2">
      <c r="U23596" s="55"/>
      <c r="V23596" s="53"/>
      <c r="W23596" s="53"/>
      <c r="X23596" s="53"/>
      <c r="Y23596" s="55"/>
    </row>
    <row r="23597" spans="21:25" x14ac:dyDescent="0.2">
      <c r="U23597" s="55"/>
      <c r="V23597" s="53"/>
      <c r="W23597" s="53"/>
      <c r="X23597" s="53"/>
      <c r="Y23597" s="55"/>
    </row>
    <row r="23598" spans="21:25" x14ac:dyDescent="0.2">
      <c r="U23598" s="55"/>
      <c r="V23598" s="53"/>
      <c r="W23598" s="53"/>
      <c r="X23598" s="53"/>
      <c r="Y23598" s="55"/>
    </row>
    <row r="23599" spans="21:25" x14ac:dyDescent="0.2">
      <c r="U23599" s="55"/>
      <c r="V23599" s="53"/>
      <c r="W23599" s="53"/>
      <c r="X23599" s="53"/>
      <c r="Y23599" s="55"/>
    </row>
    <row r="23600" spans="21:25" x14ac:dyDescent="0.2">
      <c r="U23600" s="55"/>
      <c r="V23600" s="53"/>
      <c r="W23600" s="53"/>
      <c r="X23600" s="53"/>
      <c r="Y23600" s="55"/>
    </row>
    <row r="23601" spans="21:25" x14ac:dyDescent="0.2">
      <c r="U23601" s="55"/>
      <c r="V23601" s="53"/>
      <c r="W23601" s="53"/>
      <c r="X23601" s="53"/>
      <c r="Y23601" s="55"/>
    </row>
    <row r="23602" spans="21:25" x14ac:dyDescent="0.2">
      <c r="U23602" s="55"/>
      <c r="V23602" s="53"/>
      <c r="W23602" s="53"/>
      <c r="X23602" s="53"/>
      <c r="Y23602" s="55"/>
    </row>
    <row r="23603" spans="21:25" x14ac:dyDescent="0.2">
      <c r="U23603" s="55"/>
      <c r="V23603" s="53"/>
      <c r="W23603" s="53"/>
      <c r="X23603" s="53"/>
      <c r="Y23603" s="55"/>
    </row>
    <row r="23604" spans="21:25" x14ac:dyDescent="0.2">
      <c r="U23604" s="55"/>
      <c r="V23604" s="53"/>
      <c r="W23604" s="53"/>
      <c r="X23604" s="53"/>
      <c r="Y23604" s="55"/>
    </row>
    <row r="23605" spans="21:25" x14ac:dyDescent="0.2">
      <c r="U23605" s="55"/>
      <c r="V23605" s="53"/>
      <c r="W23605" s="53"/>
      <c r="X23605" s="53"/>
      <c r="Y23605" s="55"/>
    </row>
    <row r="23606" spans="21:25" x14ac:dyDescent="0.2">
      <c r="U23606" s="55"/>
      <c r="V23606" s="53"/>
      <c r="W23606" s="53"/>
      <c r="X23606" s="53"/>
      <c r="Y23606" s="55"/>
    </row>
    <row r="23607" spans="21:25" x14ac:dyDescent="0.2">
      <c r="U23607" s="55"/>
      <c r="V23607" s="53"/>
      <c r="W23607" s="53"/>
      <c r="X23607" s="53"/>
      <c r="Y23607" s="55"/>
    </row>
    <row r="23608" spans="21:25" x14ac:dyDescent="0.2">
      <c r="U23608" s="55"/>
      <c r="V23608" s="53"/>
      <c r="W23608" s="53"/>
      <c r="X23608" s="53"/>
      <c r="Y23608" s="55"/>
    </row>
    <row r="23609" spans="21:25" x14ac:dyDescent="0.2">
      <c r="U23609" s="55"/>
      <c r="V23609" s="53"/>
      <c r="W23609" s="53"/>
      <c r="X23609" s="53"/>
      <c r="Y23609" s="55"/>
    </row>
    <row r="23610" spans="21:25" x14ac:dyDescent="0.2">
      <c r="U23610" s="55"/>
      <c r="V23610" s="53"/>
      <c r="W23610" s="53"/>
      <c r="X23610" s="53"/>
      <c r="Y23610" s="55"/>
    </row>
    <row r="23611" spans="21:25" x14ac:dyDescent="0.2">
      <c r="U23611" s="55"/>
      <c r="V23611" s="53"/>
      <c r="W23611" s="53"/>
      <c r="X23611" s="53"/>
      <c r="Y23611" s="55"/>
    </row>
    <row r="23612" spans="21:25" x14ac:dyDescent="0.2">
      <c r="U23612" s="55"/>
      <c r="V23612" s="53"/>
      <c r="W23612" s="53"/>
      <c r="X23612" s="53"/>
      <c r="Y23612" s="55"/>
    </row>
    <row r="23613" spans="21:25" x14ac:dyDescent="0.2">
      <c r="U23613" s="55"/>
      <c r="V23613" s="53"/>
      <c r="W23613" s="53"/>
      <c r="X23613" s="53"/>
      <c r="Y23613" s="55"/>
    </row>
    <row r="23614" spans="21:25" x14ac:dyDescent="0.2">
      <c r="U23614" s="55"/>
      <c r="V23614" s="53"/>
      <c r="W23614" s="53"/>
      <c r="X23614" s="53"/>
      <c r="Y23614" s="55"/>
    </row>
    <row r="23615" spans="21:25" x14ac:dyDescent="0.2">
      <c r="U23615" s="55"/>
      <c r="V23615" s="53"/>
      <c r="W23615" s="53"/>
      <c r="X23615" s="53"/>
      <c r="Y23615" s="55"/>
    </row>
    <row r="23616" spans="21:25" x14ac:dyDescent="0.2">
      <c r="U23616" s="55"/>
      <c r="V23616" s="53"/>
      <c r="W23616" s="53"/>
      <c r="X23616" s="53"/>
      <c r="Y23616" s="55"/>
    </row>
    <row r="23617" spans="21:25" x14ac:dyDescent="0.2">
      <c r="U23617" s="55"/>
      <c r="V23617" s="53"/>
      <c r="W23617" s="53"/>
      <c r="X23617" s="53"/>
      <c r="Y23617" s="55"/>
    </row>
    <row r="23618" spans="21:25" x14ac:dyDescent="0.2">
      <c r="U23618" s="55"/>
      <c r="V23618" s="53"/>
      <c r="W23618" s="53"/>
      <c r="X23618" s="53"/>
      <c r="Y23618" s="55"/>
    </row>
    <row r="23619" spans="21:25" x14ac:dyDescent="0.2">
      <c r="U23619" s="55"/>
      <c r="V23619" s="53"/>
      <c r="W23619" s="53"/>
      <c r="X23619" s="53"/>
      <c r="Y23619" s="55"/>
    </row>
    <row r="23620" spans="21:25" x14ac:dyDescent="0.2">
      <c r="U23620" s="55"/>
      <c r="V23620" s="53"/>
      <c r="W23620" s="53"/>
      <c r="X23620" s="53"/>
      <c r="Y23620" s="55"/>
    </row>
    <row r="23621" spans="21:25" x14ac:dyDescent="0.2">
      <c r="U23621" s="55"/>
      <c r="V23621" s="53"/>
      <c r="W23621" s="53"/>
      <c r="X23621" s="53"/>
      <c r="Y23621" s="55"/>
    </row>
    <row r="23622" spans="21:25" x14ac:dyDescent="0.2">
      <c r="U23622" s="55"/>
      <c r="V23622" s="53"/>
      <c r="W23622" s="53"/>
      <c r="X23622" s="53"/>
      <c r="Y23622" s="55"/>
    </row>
    <row r="23623" spans="21:25" x14ac:dyDescent="0.2">
      <c r="U23623" s="55"/>
      <c r="V23623" s="53"/>
      <c r="W23623" s="53"/>
      <c r="X23623" s="53"/>
      <c r="Y23623" s="55"/>
    </row>
    <row r="23624" spans="21:25" x14ac:dyDescent="0.2">
      <c r="U23624" s="55"/>
      <c r="V23624" s="53"/>
      <c r="W23624" s="53"/>
      <c r="X23624" s="53"/>
      <c r="Y23624" s="55"/>
    </row>
    <row r="23625" spans="21:25" x14ac:dyDescent="0.2">
      <c r="U23625" s="55"/>
      <c r="V23625" s="53"/>
      <c r="W23625" s="53"/>
      <c r="X23625" s="53"/>
      <c r="Y23625" s="55"/>
    </row>
    <row r="23626" spans="21:25" x14ac:dyDescent="0.2">
      <c r="U23626" s="55"/>
      <c r="V23626" s="53"/>
      <c r="W23626" s="53"/>
      <c r="X23626" s="53"/>
      <c r="Y23626" s="55"/>
    </row>
    <row r="23627" spans="21:25" x14ac:dyDescent="0.2">
      <c r="U23627" s="55"/>
      <c r="V23627" s="53"/>
      <c r="W23627" s="53"/>
      <c r="X23627" s="53"/>
      <c r="Y23627" s="55"/>
    </row>
    <row r="23628" spans="21:25" x14ac:dyDescent="0.2">
      <c r="U23628" s="55"/>
      <c r="V23628" s="53"/>
      <c r="W23628" s="53"/>
      <c r="X23628" s="53"/>
      <c r="Y23628" s="55"/>
    </row>
    <row r="23629" spans="21:25" x14ac:dyDescent="0.2">
      <c r="U23629" s="55"/>
      <c r="V23629" s="53"/>
      <c r="W23629" s="53"/>
      <c r="X23629" s="53"/>
      <c r="Y23629" s="55"/>
    </row>
    <row r="23630" spans="21:25" x14ac:dyDescent="0.2">
      <c r="U23630" s="55"/>
      <c r="V23630" s="53"/>
      <c r="W23630" s="53"/>
      <c r="X23630" s="53"/>
      <c r="Y23630" s="55"/>
    </row>
    <row r="23631" spans="21:25" x14ac:dyDescent="0.2">
      <c r="U23631" s="55"/>
      <c r="V23631" s="53"/>
      <c r="W23631" s="53"/>
      <c r="X23631" s="53"/>
      <c r="Y23631" s="55"/>
    </row>
    <row r="23632" spans="21:25" x14ac:dyDescent="0.2">
      <c r="U23632" s="55"/>
      <c r="V23632" s="53"/>
      <c r="W23632" s="53"/>
      <c r="X23632" s="53"/>
      <c r="Y23632" s="55"/>
    </row>
    <row r="23633" spans="21:25" x14ac:dyDescent="0.2">
      <c r="U23633" s="55"/>
      <c r="V23633" s="53"/>
      <c r="W23633" s="53"/>
      <c r="X23633" s="53"/>
      <c r="Y23633" s="55"/>
    </row>
    <row r="23634" spans="21:25" x14ac:dyDescent="0.2">
      <c r="U23634" s="55"/>
      <c r="V23634" s="53"/>
      <c r="W23634" s="53"/>
      <c r="X23634" s="53"/>
      <c r="Y23634" s="55"/>
    </row>
    <row r="23635" spans="21:25" x14ac:dyDescent="0.2">
      <c r="U23635" s="55"/>
      <c r="V23635" s="53"/>
      <c r="W23635" s="53"/>
      <c r="X23635" s="53"/>
      <c r="Y23635" s="55"/>
    </row>
    <row r="23636" spans="21:25" x14ac:dyDescent="0.2">
      <c r="U23636" s="55"/>
      <c r="V23636" s="53"/>
      <c r="W23636" s="53"/>
      <c r="X23636" s="53"/>
      <c r="Y23636" s="55"/>
    </row>
    <row r="23637" spans="21:25" x14ac:dyDescent="0.2">
      <c r="U23637" s="55"/>
      <c r="V23637" s="53"/>
      <c r="W23637" s="53"/>
      <c r="X23637" s="53"/>
      <c r="Y23637" s="55"/>
    </row>
    <row r="23638" spans="21:25" x14ac:dyDescent="0.2">
      <c r="U23638" s="55"/>
      <c r="V23638" s="53"/>
      <c r="W23638" s="53"/>
      <c r="X23638" s="53"/>
      <c r="Y23638" s="55"/>
    </row>
    <row r="23639" spans="21:25" x14ac:dyDescent="0.2">
      <c r="U23639" s="55"/>
      <c r="V23639" s="53"/>
      <c r="W23639" s="53"/>
      <c r="X23639" s="53"/>
      <c r="Y23639" s="55"/>
    </row>
    <row r="23640" spans="21:25" x14ac:dyDescent="0.2">
      <c r="U23640" s="55"/>
      <c r="V23640" s="53"/>
      <c r="W23640" s="53"/>
      <c r="X23640" s="53"/>
      <c r="Y23640" s="55"/>
    </row>
    <row r="23641" spans="21:25" x14ac:dyDescent="0.2">
      <c r="U23641" s="55"/>
      <c r="V23641" s="53"/>
      <c r="W23641" s="53"/>
      <c r="X23641" s="53"/>
      <c r="Y23641" s="55"/>
    </row>
    <row r="23642" spans="21:25" x14ac:dyDescent="0.2">
      <c r="U23642" s="55"/>
      <c r="V23642" s="53"/>
      <c r="W23642" s="53"/>
      <c r="X23642" s="53"/>
      <c r="Y23642" s="55"/>
    </row>
    <row r="23643" spans="21:25" x14ac:dyDescent="0.2">
      <c r="U23643" s="55"/>
      <c r="V23643" s="53"/>
      <c r="W23643" s="53"/>
      <c r="X23643" s="53"/>
      <c r="Y23643" s="55"/>
    </row>
    <row r="23644" spans="21:25" x14ac:dyDescent="0.2">
      <c r="U23644" s="55"/>
      <c r="V23644" s="53"/>
      <c r="W23644" s="53"/>
      <c r="X23644" s="53"/>
      <c r="Y23644" s="55"/>
    </row>
    <row r="23645" spans="21:25" x14ac:dyDescent="0.2">
      <c r="U23645" s="55"/>
      <c r="V23645" s="53"/>
      <c r="W23645" s="53"/>
      <c r="X23645" s="53"/>
      <c r="Y23645" s="55"/>
    </row>
    <row r="23646" spans="21:25" x14ac:dyDescent="0.2">
      <c r="U23646" s="55"/>
      <c r="V23646" s="53"/>
      <c r="W23646" s="53"/>
      <c r="X23646" s="53"/>
      <c r="Y23646" s="55"/>
    </row>
    <row r="23647" spans="21:25" x14ac:dyDescent="0.2">
      <c r="U23647" s="55"/>
      <c r="V23647" s="53"/>
      <c r="W23647" s="53"/>
      <c r="X23647" s="53"/>
      <c r="Y23647" s="55"/>
    </row>
    <row r="23648" spans="21:25" x14ac:dyDescent="0.2">
      <c r="U23648" s="55"/>
      <c r="V23648" s="53"/>
      <c r="W23648" s="53"/>
      <c r="X23648" s="53"/>
      <c r="Y23648" s="55"/>
    </row>
    <row r="23649" spans="21:25" x14ac:dyDescent="0.2">
      <c r="U23649" s="55"/>
      <c r="V23649" s="53"/>
      <c r="W23649" s="53"/>
      <c r="X23649" s="53"/>
      <c r="Y23649" s="55"/>
    </row>
    <row r="23650" spans="21:25" x14ac:dyDescent="0.2">
      <c r="U23650" s="55"/>
      <c r="V23650" s="53"/>
      <c r="W23650" s="53"/>
      <c r="X23650" s="53"/>
      <c r="Y23650" s="55"/>
    </row>
    <row r="23651" spans="21:25" x14ac:dyDescent="0.2">
      <c r="U23651" s="55"/>
      <c r="V23651" s="53"/>
      <c r="W23651" s="53"/>
      <c r="X23651" s="53"/>
      <c r="Y23651" s="55"/>
    </row>
    <row r="23652" spans="21:25" x14ac:dyDescent="0.2">
      <c r="U23652" s="55"/>
      <c r="V23652" s="53"/>
      <c r="W23652" s="53"/>
      <c r="X23652" s="53"/>
      <c r="Y23652" s="55"/>
    </row>
    <row r="23653" spans="21:25" x14ac:dyDescent="0.2">
      <c r="U23653" s="55"/>
      <c r="V23653" s="53"/>
      <c r="W23653" s="53"/>
      <c r="X23653" s="53"/>
      <c r="Y23653" s="55"/>
    </row>
    <row r="23654" spans="21:25" x14ac:dyDescent="0.2">
      <c r="U23654" s="55"/>
      <c r="V23654" s="53"/>
      <c r="W23654" s="53"/>
      <c r="X23654" s="53"/>
      <c r="Y23654" s="55"/>
    </row>
    <row r="23655" spans="21:25" x14ac:dyDescent="0.2">
      <c r="U23655" s="55"/>
      <c r="V23655" s="53"/>
      <c r="W23655" s="53"/>
      <c r="X23655" s="53"/>
      <c r="Y23655" s="55"/>
    </row>
    <row r="23656" spans="21:25" x14ac:dyDescent="0.2">
      <c r="U23656" s="55"/>
      <c r="V23656" s="53"/>
      <c r="W23656" s="53"/>
      <c r="X23656" s="53"/>
      <c r="Y23656" s="55"/>
    </row>
    <row r="23657" spans="21:25" x14ac:dyDescent="0.2">
      <c r="U23657" s="55"/>
      <c r="V23657" s="53"/>
      <c r="W23657" s="53"/>
      <c r="X23657" s="53"/>
      <c r="Y23657" s="55"/>
    </row>
    <row r="23658" spans="21:25" x14ac:dyDescent="0.2">
      <c r="U23658" s="55"/>
      <c r="V23658" s="53"/>
      <c r="W23658" s="53"/>
      <c r="X23658" s="53"/>
      <c r="Y23658" s="55"/>
    </row>
    <row r="23659" spans="21:25" x14ac:dyDescent="0.2">
      <c r="U23659" s="55"/>
      <c r="V23659" s="53"/>
      <c r="W23659" s="53"/>
      <c r="X23659" s="53"/>
      <c r="Y23659" s="55"/>
    </row>
    <row r="23660" spans="21:25" x14ac:dyDescent="0.2">
      <c r="U23660" s="55"/>
      <c r="V23660" s="53"/>
      <c r="W23660" s="53"/>
      <c r="X23660" s="53"/>
      <c r="Y23660" s="55"/>
    </row>
    <row r="23661" spans="21:25" x14ac:dyDescent="0.2">
      <c r="U23661" s="55"/>
      <c r="V23661" s="53"/>
      <c r="W23661" s="53"/>
      <c r="X23661" s="53"/>
      <c r="Y23661" s="55"/>
    </row>
    <row r="23662" spans="21:25" x14ac:dyDescent="0.2">
      <c r="U23662" s="55"/>
      <c r="V23662" s="53"/>
      <c r="W23662" s="53"/>
      <c r="X23662" s="53"/>
      <c r="Y23662" s="55"/>
    </row>
    <row r="23663" spans="21:25" x14ac:dyDescent="0.2">
      <c r="U23663" s="55"/>
      <c r="V23663" s="53"/>
      <c r="W23663" s="53"/>
      <c r="X23663" s="53"/>
      <c r="Y23663" s="55"/>
    </row>
    <row r="23664" spans="21:25" x14ac:dyDescent="0.2">
      <c r="U23664" s="55"/>
      <c r="V23664" s="53"/>
      <c r="W23664" s="53"/>
      <c r="X23664" s="53"/>
      <c r="Y23664" s="55"/>
    </row>
    <row r="23665" spans="21:25" x14ac:dyDescent="0.2">
      <c r="U23665" s="55"/>
      <c r="V23665" s="53"/>
      <c r="W23665" s="53"/>
      <c r="X23665" s="53"/>
      <c r="Y23665" s="55"/>
    </row>
    <row r="23666" spans="21:25" x14ac:dyDescent="0.2">
      <c r="U23666" s="55"/>
      <c r="V23666" s="53"/>
      <c r="W23666" s="53"/>
      <c r="X23666" s="53"/>
      <c r="Y23666" s="55"/>
    </row>
    <row r="23667" spans="21:25" x14ac:dyDescent="0.2">
      <c r="U23667" s="55"/>
      <c r="V23667" s="53"/>
      <c r="W23667" s="53"/>
      <c r="X23667" s="53"/>
      <c r="Y23667" s="55"/>
    </row>
    <row r="23668" spans="21:25" x14ac:dyDescent="0.2">
      <c r="U23668" s="55"/>
      <c r="V23668" s="53"/>
      <c r="W23668" s="53"/>
      <c r="X23668" s="53"/>
      <c r="Y23668" s="55"/>
    </row>
    <row r="23669" spans="21:25" x14ac:dyDescent="0.2">
      <c r="U23669" s="55"/>
      <c r="V23669" s="53"/>
      <c r="W23669" s="53"/>
      <c r="X23669" s="53"/>
      <c r="Y23669" s="55"/>
    </row>
    <row r="23670" spans="21:25" x14ac:dyDescent="0.2">
      <c r="U23670" s="55"/>
      <c r="V23670" s="53"/>
      <c r="W23670" s="53"/>
      <c r="X23670" s="53"/>
      <c r="Y23670" s="55"/>
    </row>
    <row r="23671" spans="21:25" x14ac:dyDescent="0.2">
      <c r="U23671" s="55"/>
      <c r="V23671" s="53"/>
      <c r="W23671" s="53"/>
      <c r="X23671" s="53"/>
      <c r="Y23671" s="55"/>
    </row>
    <row r="23672" spans="21:25" x14ac:dyDescent="0.2">
      <c r="U23672" s="55"/>
      <c r="V23672" s="53"/>
      <c r="W23672" s="53"/>
      <c r="X23672" s="53"/>
      <c r="Y23672" s="55"/>
    </row>
    <row r="23673" spans="21:25" x14ac:dyDescent="0.2">
      <c r="U23673" s="55"/>
      <c r="V23673" s="53"/>
      <c r="W23673" s="53"/>
      <c r="X23673" s="53"/>
      <c r="Y23673" s="55"/>
    </row>
    <row r="23674" spans="21:25" x14ac:dyDescent="0.2">
      <c r="U23674" s="55"/>
      <c r="V23674" s="53"/>
      <c r="W23674" s="53"/>
      <c r="X23674" s="53"/>
      <c r="Y23674" s="55"/>
    </row>
    <row r="23675" spans="21:25" x14ac:dyDescent="0.2">
      <c r="U23675" s="55"/>
      <c r="V23675" s="53"/>
      <c r="W23675" s="53"/>
      <c r="X23675" s="53"/>
      <c r="Y23675" s="55"/>
    </row>
    <row r="23676" spans="21:25" x14ac:dyDescent="0.2">
      <c r="U23676" s="55"/>
      <c r="V23676" s="53"/>
      <c r="W23676" s="53"/>
      <c r="X23676" s="53"/>
      <c r="Y23676" s="55"/>
    </row>
    <row r="23677" spans="21:25" x14ac:dyDescent="0.2">
      <c r="U23677" s="55"/>
      <c r="V23677" s="53"/>
      <c r="W23677" s="53"/>
      <c r="X23677" s="53"/>
      <c r="Y23677" s="55"/>
    </row>
    <row r="23678" spans="21:25" x14ac:dyDescent="0.2">
      <c r="U23678" s="55"/>
      <c r="V23678" s="53"/>
      <c r="W23678" s="53"/>
      <c r="X23678" s="53"/>
      <c r="Y23678" s="55"/>
    </row>
    <row r="23679" spans="21:25" x14ac:dyDescent="0.2">
      <c r="U23679" s="55"/>
      <c r="V23679" s="53"/>
      <c r="W23679" s="53"/>
      <c r="X23679" s="53"/>
      <c r="Y23679" s="55"/>
    </row>
    <row r="23680" spans="21:25" x14ac:dyDescent="0.2">
      <c r="U23680" s="55"/>
      <c r="V23680" s="53"/>
      <c r="W23680" s="53"/>
      <c r="X23680" s="53"/>
      <c r="Y23680" s="55"/>
    </row>
    <row r="23681" spans="21:25" x14ac:dyDescent="0.2">
      <c r="U23681" s="55"/>
      <c r="V23681" s="53"/>
      <c r="W23681" s="53"/>
      <c r="X23681" s="53"/>
      <c r="Y23681" s="55"/>
    </row>
    <row r="23682" spans="21:25" x14ac:dyDescent="0.2">
      <c r="U23682" s="55"/>
      <c r="V23682" s="53"/>
      <c r="W23682" s="53"/>
      <c r="X23682" s="53"/>
      <c r="Y23682" s="55"/>
    </row>
    <row r="23683" spans="21:25" x14ac:dyDescent="0.2">
      <c r="U23683" s="55"/>
      <c r="V23683" s="53"/>
      <c r="W23683" s="53"/>
      <c r="X23683" s="53"/>
      <c r="Y23683" s="55"/>
    </row>
    <row r="23684" spans="21:25" x14ac:dyDescent="0.2">
      <c r="U23684" s="55"/>
      <c r="V23684" s="53"/>
      <c r="W23684" s="53"/>
      <c r="X23684" s="53"/>
      <c r="Y23684" s="55"/>
    </row>
    <row r="23685" spans="21:25" x14ac:dyDescent="0.2">
      <c r="U23685" s="55"/>
      <c r="V23685" s="53"/>
      <c r="W23685" s="53"/>
      <c r="X23685" s="53"/>
      <c r="Y23685" s="55"/>
    </row>
    <row r="23686" spans="21:25" x14ac:dyDescent="0.2">
      <c r="U23686" s="55"/>
      <c r="V23686" s="53"/>
      <c r="W23686" s="53"/>
      <c r="X23686" s="53"/>
      <c r="Y23686" s="55"/>
    </row>
    <row r="23687" spans="21:25" x14ac:dyDescent="0.2">
      <c r="U23687" s="55"/>
      <c r="V23687" s="53"/>
      <c r="W23687" s="53"/>
      <c r="X23687" s="53"/>
      <c r="Y23687" s="55"/>
    </row>
    <row r="23688" spans="21:25" x14ac:dyDescent="0.2">
      <c r="U23688" s="55"/>
      <c r="V23688" s="53"/>
      <c r="W23688" s="53"/>
      <c r="X23688" s="53"/>
      <c r="Y23688" s="55"/>
    </row>
    <row r="23689" spans="21:25" x14ac:dyDescent="0.2">
      <c r="U23689" s="55"/>
      <c r="V23689" s="53"/>
      <c r="W23689" s="53"/>
      <c r="X23689" s="53"/>
      <c r="Y23689" s="55"/>
    </row>
    <row r="23690" spans="21:25" x14ac:dyDescent="0.2">
      <c r="U23690" s="55"/>
      <c r="V23690" s="53"/>
      <c r="W23690" s="53"/>
      <c r="X23690" s="53"/>
      <c r="Y23690" s="55"/>
    </row>
    <row r="23691" spans="21:25" x14ac:dyDescent="0.2">
      <c r="U23691" s="55"/>
      <c r="V23691" s="53"/>
      <c r="W23691" s="53"/>
      <c r="X23691" s="53"/>
      <c r="Y23691" s="55"/>
    </row>
    <row r="23692" spans="21:25" x14ac:dyDescent="0.2">
      <c r="U23692" s="55"/>
      <c r="V23692" s="53"/>
      <c r="W23692" s="53"/>
      <c r="X23692" s="53"/>
      <c r="Y23692" s="55"/>
    </row>
    <row r="23693" spans="21:25" x14ac:dyDescent="0.2">
      <c r="U23693" s="55"/>
      <c r="V23693" s="53"/>
      <c r="W23693" s="53"/>
      <c r="X23693" s="53"/>
      <c r="Y23693" s="55"/>
    </row>
    <row r="23694" spans="21:25" x14ac:dyDescent="0.2">
      <c r="U23694" s="55"/>
      <c r="V23694" s="53"/>
      <c r="W23694" s="53"/>
      <c r="X23694" s="53"/>
      <c r="Y23694" s="55"/>
    </row>
    <row r="23695" spans="21:25" x14ac:dyDescent="0.2">
      <c r="U23695" s="55"/>
      <c r="V23695" s="53"/>
      <c r="W23695" s="53"/>
      <c r="X23695" s="53"/>
      <c r="Y23695" s="55"/>
    </row>
    <row r="23696" spans="21:25" x14ac:dyDescent="0.2">
      <c r="U23696" s="55"/>
      <c r="V23696" s="53"/>
      <c r="W23696" s="53"/>
      <c r="X23696" s="53"/>
      <c r="Y23696" s="55"/>
    </row>
    <row r="23697" spans="21:25" x14ac:dyDescent="0.2">
      <c r="U23697" s="55"/>
      <c r="V23697" s="53"/>
      <c r="W23697" s="53"/>
      <c r="X23697" s="53"/>
      <c r="Y23697" s="55"/>
    </row>
    <row r="23698" spans="21:25" x14ac:dyDescent="0.2">
      <c r="U23698" s="55"/>
      <c r="V23698" s="53"/>
      <c r="W23698" s="53"/>
      <c r="X23698" s="53"/>
      <c r="Y23698" s="55"/>
    </row>
    <row r="23699" spans="21:25" x14ac:dyDescent="0.2">
      <c r="U23699" s="55"/>
      <c r="V23699" s="53"/>
      <c r="W23699" s="53"/>
      <c r="X23699" s="53"/>
      <c r="Y23699" s="55"/>
    </row>
    <row r="23700" spans="21:25" x14ac:dyDescent="0.2">
      <c r="U23700" s="55"/>
      <c r="V23700" s="53"/>
      <c r="W23700" s="53"/>
      <c r="X23700" s="53"/>
      <c r="Y23700" s="55"/>
    </row>
    <row r="23701" spans="21:25" x14ac:dyDescent="0.2">
      <c r="U23701" s="55"/>
      <c r="V23701" s="53"/>
      <c r="W23701" s="53"/>
      <c r="X23701" s="53"/>
      <c r="Y23701" s="55"/>
    </row>
    <row r="23702" spans="21:25" x14ac:dyDescent="0.2">
      <c r="U23702" s="55"/>
      <c r="V23702" s="53"/>
      <c r="W23702" s="53"/>
      <c r="X23702" s="53"/>
      <c r="Y23702" s="55"/>
    </row>
    <row r="23703" spans="21:25" x14ac:dyDescent="0.2">
      <c r="U23703" s="55"/>
      <c r="V23703" s="53"/>
      <c r="W23703" s="53"/>
      <c r="X23703" s="53"/>
      <c r="Y23703" s="55"/>
    </row>
    <row r="23704" spans="21:25" x14ac:dyDescent="0.2">
      <c r="U23704" s="55"/>
      <c r="V23704" s="53"/>
      <c r="W23704" s="53"/>
      <c r="X23704" s="53"/>
      <c r="Y23704" s="55"/>
    </row>
    <row r="23705" spans="21:25" x14ac:dyDescent="0.2">
      <c r="U23705" s="55"/>
      <c r="V23705" s="53"/>
      <c r="W23705" s="53"/>
      <c r="X23705" s="53"/>
      <c r="Y23705" s="55"/>
    </row>
    <row r="23706" spans="21:25" x14ac:dyDescent="0.2">
      <c r="U23706" s="55"/>
      <c r="V23706" s="53"/>
      <c r="W23706" s="53"/>
      <c r="X23706" s="53"/>
      <c r="Y23706" s="55"/>
    </row>
    <row r="23707" spans="21:25" x14ac:dyDescent="0.2">
      <c r="U23707" s="55"/>
      <c r="V23707" s="53"/>
      <c r="W23707" s="53"/>
      <c r="X23707" s="53"/>
      <c r="Y23707" s="55"/>
    </row>
    <row r="23708" spans="21:25" x14ac:dyDescent="0.2">
      <c r="U23708" s="55"/>
      <c r="V23708" s="53"/>
      <c r="W23708" s="53"/>
      <c r="X23708" s="53"/>
      <c r="Y23708" s="55"/>
    </row>
    <row r="23709" spans="21:25" x14ac:dyDescent="0.2">
      <c r="U23709" s="55"/>
      <c r="V23709" s="53"/>
      <c r="W23709" s="53"/>
      <c r="X23709" s="53"/>
      <c r="Y23709" s="55"/>
    </row>
    <row r="23710" spans="21:25" x14ac:dyDescent="0.2">
      <c r="U23710" s="55"/>
      <c r="V23710" s="53"/>
      <c r="W23710" s="53"/>
      <c r="X23710" s="53"/>
      <c r="Y23710" s="55"/>
    </row>
    <row r="23711" spans="21:25" x14ac:dyDescent="0.2">
      <c r="U23711" s="55"/>
      <c r="V23711" s="53"/>
      <c r="W23711" s="53"/>
      <c r="X23711" s="53"/>
      <c r="Y23711" s="55"/>
    </row>
    <row r="23712" spans="21:25" x14ac:dyDescent="0.2">
      <c r="U23712" s="55"/>
      <c r="V23712" s="53"/>
      <c r="W23712" s="53"/>
      <c r="X23712" s="53"/>
      <c r="Y23712" s="55"/>
    </row>
    <row r="23713" spans="21:25" x14ac:dyDescent="0.2">
      <c r="U23713" s="55"/>
      <c r="V23713" s="53"/>
      <c r="W23713" s="53"/>
      <c r="X23713" s="53"/>
      <c r="Y23713" s="55"/>
    </row>
    <row r="23714" spans="21:25" x14ac:dyDescent="0.2">
      <c r="U23714" s="55"/>
      <c r="V23714" s="53"/>
      <c r="W23714" s="53"/>
      <c r="X23714" s="53"/>
      <c r="Y23714" s="55"/>
    </row>
    <row r="23715" spans="21:25" x14ac:dyDescent="0.2">
      <c r="U23715" s="55"/>
      <c r="V23715" s="53"/>
      <c r="W23715" s="53"/>
      <c r="X23715" s="53"/>
      <c r="Y23715" s="55"/>
    </row>
    <row r="23716" spans="21:25" x14ac:dyDescent="0.2">
      <c r="U23716" s="55"/>
      <c r="V23716" s="53"/>
      <c r="W23716" s="53"/>
      <c r="X23716" s="53"/>
      <c r="Y23716" s="55"/>
    </row>
    <row r="23717" spans="21:25" x14ac:dyDescent="0.2">
      <c r="U23717" s="55"/>
      <c r="V23717" s="53"/>
      <c r="W23717" s="53"/>
      <c r="X23717" s="53"/>
      <c r="Y23717" s="55"/>
    </row>
    <row r="23718" spans="21:25" x14ac:dyDescent="0.2">
      <c r="U23718" s="55"/>
      <c r="V23718" s="53"/>
      <c r="W23718" s="53"/>
      <c r="X23718" s="53"/>
      <c r="Y23718" s="55"/>
    </row>
    <row r="23719" spans="21:25" x14ac:dyDescent="0.2">
      <c r="U23719" s="55"/>
      <c r="V23719" s="53"/>
      <c r="W23719" s="53"/>
      <c r="X23719" s="53"/>
      <c r="Y23719" s="55"/>
    </row>
    <row r="23720" spans="21:25" x14ac:dyDescent="0.2">
      <c r="U23720" s="55"/>
      <c r="V23720" s="53"/>
      <c r="W23720" s="53"/>
      <c r="X23720" s="53"/>
      <c r="Y23720" s="55"/>
    </row>
    <row r="23721" spans="21:25" x14ac:dyDescent="0.2">
      <c r="U23721" s="55"/>
      <c r="V23721" s="53"/>
      <c r="W23721" s="53"/>
      <c r="X23721" s="53"/>
      <c r="Y23721" s="55"/>
    </row>
    <row r="23722" spans="21:25" x14ac:dyDescent="0.2">
      <c r="U23722" s="55"/>
      <c r="V23722" s="53"/>
      <c r="W23722" s="53"/>
      <c r="X23722" s="53"/>
      <c r="Y23722" s="55"/>
    </row>
    <row r="23723" spans="21:25" x14ac:dyDescent="0.2">
      <c r="U23723" s="55"/>
      <c r="V23723" s="53"/>
      <c r="W23723" s="53"/>
      <c r="X23723" s="53"/>
      <c r="Y23723" s="55"/>
    </row>
    <row r="23724" spans="21:25" x14ac:dyDescent="0.2">
      <c r="U23724" s="55"/>
      <c r="V23724" s="53"/>
      <c r="W23724" s="53"/>
      <c r="X23724" s="53"/>
      <c r="Y23724" s="55"/>
    </row>
    <row r="23725" spans="21:25" x14ac:dyDescent="0.2">
      <c r="U23725" s="55"/>
      <c r="V23725" s="53"/>
      <c r="W23725" s="53"/>
      <c r="X23725" s="53"/>
      <c r="Y23725" s="55"/>
    </row>
    <row r="23726" spans="21:25" x14ac:dyDescent="0.2">
      <c r="U23726" s="55"/>
      <c r="V23726" s="53"/>
      <c r="W23726" s="53"/>
      <c r="X23726" s="53"/>
      <c r="Y23726" s="55"/>
    </row>
    <row r="23727" spans="21:25" x14ac:dyDescent="0.2">
      <c r="U23727" s="55"/>
      <c r="V23727" s="53"/>
      <c r="W23727" s="53"/>
      <c r="X23727" s="53"/>
      <c r="Y23727" s="55"/>
    </row>
    <row r="23728" spans="21:25" x14ac:dyDescent="0.2">
      <c r="U23728" s="55"/>
      <c r="V23728" s="53"/>
      <c r="W23728" s="53"/>
      <c r="X23728" s="53"/>
      <c r="Y23728" s="55"/>
    </row>
    <row r="23729" spans="21:25" x14ac:dyDescent="0.2">
      <c r="U23729" s="55"/>
      <c r="V23729" s="53"/>
      <c r="W23729" s="53"/>
      <c r="X23729" s="53"/>
      <c r="Y23729" s="55"/>
    </row>
    <row r="23730" spans="21:25" x14ac:dyDescent="0.2">
      <c r="U23730" s="55"/>
      <c r="V23730" s="53"/>
      <c r="W23730" s="53"/>
      <c r="X23730" s="53"/>
      <c r="Y23730" s="55"/>
    </row>
    <row r="23731" spans="21:25" x14ac:dyDescent="0.2">
      <c r="U23731" s="55"/>
      <c r="V23731" s="53"/>
      <c r="W23731" s="53"/>
      <c r="X23731" s="53"/>
      <c r="Y23731" s="55"/>
    </row>
    <row r="23732" spans="21:25" x14ac:dyDescent="0.2">
      <c r="U23732" s="55"/>
      <c r="V23732" s="53"/>
      <c r="W23732" s="53"/>
      <c r="X23732" s="53"/>
      <c r="Y23732" s="55"/>
    </row>
    <row r="23733" spans="21:25" x14ac:dyDescent="0.2">
      <c r="U23733" s="55"/>
      <c r="V23733" s="53"/>
      <c r="W23733" s="53"/>
      <c r="X23733" s="53"/>
      <c r="Y23733" s="55"/>
    </row>
    <row r="23734" spans="21:25" x14ac:dyDescent="0.2">
      <c r="U23734" s="55"/>
      <c r="V23734" s="53"/>
      <c r="W23734" s="53"/>
      <c r="X23734" s="53"/>
      <c r="Y23734" s="55"/>
    </row>
    <row r="23735" spans="21:25" x14ac:dyDescent="0.2">
      <c r="U23735" s="55"/>
      <c r="V23735" s="53"/>
      <c r="W23735" s="53"/>
      <c r="X23735" s="53"/>
      <c r="Y23735" s="55"/>
    </row>
    <row r="23736" spans="21:25" x14ac:dyDescent="0.2">
      <c r="U23736" s="55"/>
      <c r="V23736" s="53"/>
      <c r="W23736" s="53"/>
      <c r="X23736" s="53"/>
      <c r="Y23736" s="55"/>
    </row>
    <row r="23737" spans="21:25" x14ac:dyDescent="0.2">
      <c r="U23737" s="55"/>
      <c r="V23737" s="53"/>
      <c r="W23737" s="53"/>
      <c r="X23737" s="53"/>
      <c r="Y23737" s="55"/>
    </row>
    <row r="23738" spans="21:25" x14ac:dyDescent="0.2">
      <c r="U23738" s="55"/>
      <c r="V23738" s="53"/>
      <c r="W23738" s="53"/>
      <c r="X23738" s="53"/>
      <c r="Y23738" s="55"/>
    </row>
    <row r="23739" spans="21:25" x14ac:dyDescent="0.2">
      <c r="U23739" s="55"/>
      <c r="V23739" s="53"/>
      <c r="W23739" s="53"/>
      <c r="X23739" s="53"/>
      <c r="Y23739" s="55"/>
    </row>
    <row r="23740" spans="21:25" x14ac:dyDescent="0.2">
      <c r="U23740" s="55"/>
      <c r="V23740" s="53"/>
      <c r="W23740" s="53"/>
      <c r="X23740" s="53"/>
      <c r="Y23740" s="55"/>
    </row>
    <row r="23741" spans="21:25" x14ac:dyDescent="0.2">
      <c r="U23741" s="55"/>
      <c r="V23741" s="53"/>
      <c r="W23741" s="53"/>
      <c r="X23741" s="53"/>
      <c r="Y23741" s="55"/>
    </row>
    <row r="23742" spans="21:25" x14ac:dyDescent="0.2">
      <c r="U23742" s="55"/>
      <c r="V23742" s="53"/>
      <c r="W23742" s="53"/>
      <c r="X23742" s="53"/>
      <c r="Y23742" s="55"/>
    </row>
    <row r="23743" spans="21:25" x14ac:dyDescent="0.2">
      <c r="U23743" s="55"/>
      <c r="V23743" s="53"/>
      <c r="W23743" s="53"/>
      <c r="X23743" s="53"/>
      <c r="Y23743" s="55"/>
    </row>
    <row r="23744" spans="21:25" x14ac:dyDescent="0.2">
      <c r="U23744" s="55"/>
      <c r="V23744" s="53"/>
      <c r="W23744" s="53"/>
      <c r="X23744" s="53"/>
      <c r="Y23744" s="55"/>
    </row>
    <row r="23745" spans="21:25" x14ac:dyDescent="0.2">
      <c r="U23745" s="55"/>
      <c r="V23745" s="53"/>
      <c r="W23745" s="53"/>
      <c r="X23745" s="53"/>
      <c r="Y23745" s="55"/>
    </row>
    <row r="23746" spans="21:25" x14ac:dyDescent="0.2">
      <c r="U23746" s="55"/>
      <c r="V23746" s="53"/>
      <c r="W23746" s="53"/>
      <c r="X23746" s="53"/>
      <c r="Y23746" s="55"/>
    </row>
    <row r="23747" spans="21:25" x14ac:dyDescent="0.2">
      <c r="U23747" s="55"/>
      <c r="V23747" s="53"/>
      <c r="W23747" s="53"/>
      <c r="X23747" s="53"/>
      <c r="Y23747" s="55"/>
    </row>
    <row r="23748" spans="21:25" x14ac:dyDescent="0.2">
      <c r="U23748" s="55"/>
      <c r="V23748" s="53"/>
      <c r="W23748" s="53"/>
      <c r="X23748" s="53"/>
      <c r="Y23748" s="55"/>
    </row>
    <row r="23749" spans="21:25" x14ac:dyDescent="0.2">
      <c r="U23749" s="55"/>
      <c r="V23749" s="53"/>
      <c r="W23749" s="53"/>
      <c r="X23749" s="53"/>
      <c r="Y23749" s="55"/>
    </row>
    <row r="23750" spans="21:25" x14ac:dyDescent="0.2">
      <c r="U23750" s="55"/>
      <c r="V23750" s="53"/>
      <c r="W23750" s="53"/>
      <c r="X23750" s="53"/>
      <c r="Y23750" s="55"/>
    </row>
    <row r="23751" spans="21:25" x14ac:dyDescent="0.2">
      <c r="U23751" s="55"/>
      <c r="V23751" s="53"/>
      <c r="W23751" s="53"/>
      <c r="X23751" s="53"/>
      <c r="Y23751" s="55"/>
    </row>
    <row r="23752" spans="21:25" x14ac:dyDescent="0.2">
      <c r="U23752" s="55"/>
      <c r="V23752" s="53"/>
      <c r="W23752" s="53"/>
      <c r="X23752" s="53"/>
      <c r="Y23752" s="55"/>
    </row>
    <row r="23753" spans="21:25" x14ac:dyDescent="0.2">
      <c r="U23753" s="55"/>
      <c r="V23753" s="53"/>
      <c r="W23753" s="53"/>
      <c r="X23753" s="53"/>
      <c r="Y23753" s="55"/>
    </row>
    <row r="23754" spans="21:25" x14ac:dyDescent="0.2">
      <c r="U23754" s="55"/>
      <c r="V23754" s="53"/>
      <c r="W23754" s="53"/>
      <c r="X23754" s="53"/>
      <c r="Y23754" s="55"/>
    </row>
    <row r="23755" spans="21:25" x14ac:dyDescent="0.2">
      <c r="U23755" s="55"/>
      <c r="V23755" s="53"/>
      <c r="W23755" s="53"/>
      <c r="X23755" s="53"/>
      <c r="Y23755" s="55"/>
    </row>
    <row r="23756" spans="21:25" x14ac:dyDescent="0.2">
      <c r="U23756" s="55"/>
      <c r="V23756" s="53"/>
      <c r="W23756" s="53"/>
      <c r="X23756" s="53"/>
      <c r="Y23756" s="55"/>
    </row>
    <row r="23757" spans="21:25" x14ac:dyDescent="0.2">
      <c r="U23757" s="55"/>
      <c r="V23757" s="53"/>
      <c r="W23757" s="53"/>
      <c r="X23757" s="53"/>
      <c r="Y23757" s="55"/>
    </row>
    <row r="23758" spans="21:25" x14ac:dyDescent="0.2">
      <c r="U23758" s="55"/>
      <c r="V23758" s="53"/>
      <c r="W23758" s="53"/>
      <c r="X23758" s="53"/>
      <c r="Y23758" s="55"/>
    </row>
    <row r="23759" spans="21:25" x14ac:dyDescent="0.2">
      <c r="U23759" s="55"/>
      <c r="V23759" s="53"/>
      <c r="W23759" s="53"/>
      <c r="X23759" s="53"/>
      <c r="Y23759" s="55"/>
    </row>
    <row r="23760" spans="21:25" x14ac:dyDescent="0.2">
      <c r="U23760" s="55"/>
      <c r="V23760" s="53"/>
      <c r="W23760" s="53"/>
      <c r="X23760" s="53"/>
      <c r="Y23760" s="55"/>
    </row>
    <row r="23761" spans="21:25" x14ac:dyDescent="0.2">
      <c r="U23761" s="55"/>
      <c r="V23761" s="53"/>
      <c r="W23761" s="53"/>
      <c r="X23761" s="53"/>
      <c r="Y23761" s="55"/>
    </row>
    <row r="23762" spans="21:25" x14ac:dyDescent="0.2">
      <c r="U23762" s="55"/>
      <c r="V23762" s="53"/>
      <c r="W23762" s="53"/>
      <c r="X23762" s="53"/>
      <c r="Y23762" s="55"/>
    </row>
    <row r="23763" spans="21:25" x14ac:dyDescent="0.2">
      <c r="U23763" s="55"/>
      <c r="V23763" s="53"/>
      <c r="W23763" s="53"/>
      <c r="X23763" s="53"/>
      <c r="Y23763" s="55"/>
    </row>
    <row r="23764" spans="21:25" x14ac:dyDescent="0.2">
      <c r="U23764" s="55"/>
      <c r="V23764" s="53"/>
      <c r="W23764" s="53"/>
      <c r="X23764" s="53"/>
      <c r="Y23764" s="55"/>
    </row>
    <row r="23765" spans="21:25" x14ac:dyDescent="0.2">
      <c r="U23765" s="55"/>
      <c r="V23765" s="53"/>
      <c r="W23765" s="53"/>
      <c r="X23765" s="53"/>
      <c r="Y23765" s="55"/>
    </row>
    <row r="23766" spans="21:25" x14ac:dyDescent="0.2">
      <c r="U23766" s="55"/>
      <c r="V23766" s="53"/>
      <c r="W23766" s="53"/>
      <c r="X23766" s="53"/>
      <c r="Y23766" s="55"/>
    </row>
    <row r="23767" spans="21:25" x14ac:dyDescent="0.2">
      <c r="U23767" s="55"/>
      <c r="V23767" s="53"/>
      <c r="W23767" s="53"/>
      <c r="X23767" s="53"/>
      <c r="Y23767" s="55"/>
    </row>
    <row r="23768" spans="21:25" x14ac:dyDescent="0.2">
      <c r="U23768" s="55"/>
      <c r="V23768" s="53"/>
      <c r="W23768" s="53"/>
      <c r="X23768" s="53"/>
      <c r="Y23768" s="55"/>
    </row>
    <row r="23769" spans="21:25" x14ac:dyDescent="0.2">
      <c r="U23769" s="55"/>
      <c r="V23769" s="53"/>
      <c r="W23769" s="53"/>
      <c r="X23769" s="53"/>
      <c r="Y23769" s="55"/>
    </row>
    <row r="23770" spans="21:25" x14ac:dyDescent="0.2">
      <c r="U23770" s="55"/>
      <c r="V23770" s="53"/>
      <c r="W23770" s="53"/>
      <c r="X23770" s="53"/>
      <c r="Y23770" s="55"/>
    </row>
    <row r="23771" spans="21:25" x14ac:dyDescent="0.2">
      <c r="U23771" s="55"/>
      <c r="V23771" s="53"/>
      <c r="W23771" s="53"/>
      <c r="X23771" s="53"/>
      <c r="Y23771" s="55"/>
    </row>
    <row r="23772" spans="21:25" x14ac:dyDescent="0.2">
      <c r="U23772" s="55"/>
      <c r="V23772" s="53"/>
      <c r="W23772" s="53"/>
      <c r="X23772" s="53"/>
      <c r="Y23772" s="55"/>
    </row>
    <row r="23773" spans="21:25" x14ac:dyDescent="0.2">
      <c r="U23773" s="55"/>
      <c r="V23773" s="53"/>
      <c r="W23773" s="53"/>
      <c r="X23773" s="53"/>
      <c r="Y23773" s="55"/>
    </row>
    <row r="23774" spans="21:25" x14ac:dyDescent="0.2">
      <c r="U23774" s="55"/>
      <c r="V23774" s="53"/>
      <c r="W23774" s="53"/>
      <c r="X23774" s="53"/>
      <c r="Y23774" s="55"/>
    </row>
    <row r="23775" spans="21:25" x14ac:dyDescent="0.2">
      <c r="U23775" s="55"/>
      <c r="V23775" s="53"/>
      <c r="W23775" s="53"/>
      <c r="X23775" s="53"/>
      <c r="Y23775" s="55"/>
    </row>
    <row r="23776" spans="21:25" x14ac:dyDescent="0.2">
      <c r="U23776" s="55"/>
      <c r="V23776" s="53"/>
      <c r="W23776" s="53"/>
      <c r="X23776" s="53"/>
      <c r="Y23776" s="55"/>
    </row>
    <row r="23777" spans="21:25" x14ac:dyDescent="0.2">
      <c r="U23777" s="55"/>
      <c r="V23777" s="53"/>
      <c r="W23777" s="53"/>
      <c r="X23777" s="53"/>
      <c r="Y23777" s="55"/>
    </row>
    <row r="23778" spans="21:25" x14ac:dyDescent="0.2">
      <c r="U23778" s="55"/>
      <c r="V23778" s="53"/>
      <c r="W23778" s="53"/>
      <c r="X23778" s="53"/>
      <c r="Y23778" s="55"/>
    </row>
    <row r="23779" spans="21:25" x14ac:dyDescent="0.2">
      <c r="U23779" s="55"/>
      <c r="V23779" s="53"/>
      <c r="W23779" s="53"/>
      <c r="X23779" s="53"/>
      <c r="Y23779" s="55"/>
    </row>
    <row r="23780" spans="21:25" x14ac:dyDescent="0.2">
      <c r="U23780" s="55"/>
      <c r="V23780" s="53"/>
      <c r="W23780" s="53"/>
      <c r="X23780" s="53"/>
      <c r="Y23780" s="55"/>
    </row>
    <row r="23781" spans="21:25" x14ac:dyDescent="0.2">
      <c r="U23781" s="55"/>
      <c r="V23781" s="53"/>
      <c r="W23781" s="53"/>
      <c r="X23781" s="53"/>
      <c r="Y23781" s="55"/>
    </row>
    <row r="23782" spans="21:25" x14ac:dyDescent="0.2">
      <c r="U23782" s="55"/>
      <c r="V23782" s="53"/>
      <c r="W23782" s="53"/>
      <c r="X23782" s="53"/>
      <c r="Y23782" s="55"/>
    </row>
    <row r="23783" spans="21:25" x14ac:dyDescent="0.2">
      <c r="U23783" s="55"/>
      <c r="V23783" s="53"/>
      <c r="W23783" s="53"/>
      <c r="X23783" s="53"/>
      <c r="Y23783" s="55"/>
    </row>
    <row r="23784" spans="21:25" x14ac:dyDescent="0.2">
      <c r="U23784" s="55"/>
      <c r="V23784" s="53"/>
      <c r="W23784" s="53"/>
      <c r="X23784" s="53"/>
      <c r="Y23784" s="55"/>
    </row>
    <row r="23785" spans="21:25" x14ac:dyDescent="0.2">
      <c r="U23785" s="55"/>
      <c r="V23785" s="53"/>
      <c r="W23785" s="53"/>
      <c r="X23785" s="53"/>
      <c r="Y23785" s="55"/>
    </row>
    <row r="23786" spans="21:25" x14ac:dyDescent="0.2">
      <c r="U23786" s="55"/>
      <c r="V23786" s="53"/>
      <c r="W23786" s="53"/>
      <c r="X23786" s="53"/>
      <c r="Y23786" s="55"/>
    </row>
    <row r="23787" spans="21:25" x14ac:dyDescent="0.2">
      <c r="U23787" s="55"/>
      <c r="V23787" s="53"/>
      <c r="W23787" s="53"/>
      <c r="X23787" s="53"/>
      <c r="Y23787" s="55"/>
    </row>
    <row r="23788" spans="21:25" x14ac:dyDescent="0.2">
      <c r="U23788" s="55"/>
      <c r="V23788" s="53"/>
      <c r="W23788" s="53"/>
      <c r="X23788" s="53"/>
      <c r="Y23788" s="55"/>
    </row>
    <row r="23789" spans="21:25" x14ac:dyDescent="0.2">
      <c r="U23789" s="55"/>
      <c r="V23789" s="53"/>
      <c r="W23789" s="53"/>
      <c r="X23789" s="53"/>
      <c r="Y23789" s="55"/>
    </row>
    <row r="23790" spans="21:25" x14ac:dyDescent="0.2">
      <c r="U23790" s="55"/>
      <c r="V23790" s="53"/>
      <c r="W23790" s="53"/>
      <c r="X23790" s="53"/>
      <c r="Y23790" s="55"/>
    </row>
    <row r="23791" spans="21:25" x14ac:dyDescent="0.2">
      <c r="U23791" s="55"/>
      <c r="V23791" s="53"/>
      <c r="W23791" s="53"/>
      <c r="X23791" s="53"/>
      <c r="Y23791" s="55"/>
    </row>
    <row r="23792" spans="21:25" x14ac:dyDescent="0.2">
      <c r="U23792" s="55"/>
      <c r="V23792" s="53"/>
      <c r="W23792" s="53"/>
      <c r="X23792" s="53"/>
      <c r="Y23792" s="55"/>
    </row>
    <row r="23793" spans="21:25" x14ac:dyDescent="0.2">
      <c r="U23793" s="55"/>
      <c r="V23793" s="53"/>
      <c r="W23793" s="53"/>
      <c r="X23793" s="53"/>
      <c r="Y23793" s="55"/>
    </row>
    <row r="23794" spans="21:25" x14ac:dyDescent="0.2">
      <c r="U23794" s="55"/>
      <c r="V23794" s="53"/>
      <c r="W23794" s="53"/>
      <c r="X23794" s="53"/>
      <c r="Y23794" s="55"/>
    </row>
    <row r="23795" spans="21:25" x14ac:dyDescent="0.2">
      <c r="U23795" s="55"/>
      <c r="V23795" s="53"/>
      <c r="W23795" s="53"/>
      <c r="X23795" s="53"/>
      <c r="Y23795" s="55"/>
    </row>
    <row r="23796" spans="21:25" x14ac:dyDescent="0.2">
      <c r="U23796" s="55"/>
      <c r="V23796" s="53"/>
      <c r="W23796" s="53"/>
      <c r="X23796" s="53"/>
      <c r="Y23796" s="55"/>
    </row>
    <row r="23797" spans="21:25" x14ac:dyDescent="0.2">
      <c r="U23797" s="55"/>
      <c r="V23797" s="53"/>
      <c r="W23797" s="53"/>
      <c r="X23797" s="53"/>
      <c r="Y23797" s="55"/>
    </row>
    <row r="23798" spans="21:25" x14ac:dyDescent="0.2">
      <c r="U23798" s="55"/>
      <c r="V23798" s="53"/>
      <c r="W23798" s="53"/>
      <c r="X23798" s="53"/>
      <c r="Y23798" s="55"/>
    </row>
    <row r="23799" spans="21:25" x14ac:dyDescent="0.2">
      <c r="U23799" s="55"/>
      <c r="V23799" s="53"/>
      <c r="W23799" s="53"/>
      <c r="X23799" s="53"/>
      <c r="Y23799" s="55"/>
    </row>
    <row r="23800" spans="21:25" x14ac:dyDescent="0.2">
      <c r="U23800" s="55"/>
      <c r="V23800" s="53"/>
      <c r="W23800" s="53"/>
      <c r="X23800" s="53"/>
      <c r="Y23800" s="55"/>
    </row>
    <row r="23801" spans="21:25" x14ac:dyDescent="0.2">
      <c r="U23801" s="55"/>
      <c r="V23801" s="53"/>
      <c r="W23801" s="53"/>
      <c r="X23801" s="53"/>
      <c r="Y23801" s="55"/>
    </row>
    <row r="23802" spans="21:25" x14ac:dyDescent="0.2">
      <c r="U23802" s="55"/>
      <c r="V23802" s="53"/>
      <c r="W23802" s="53"/>
      <c r="X23802" s="53"/>
      <c r="Y23802" s="55"/>
    </row>
    <row r="23803" spans="21:25" x14ac:dyDescent="0.2">
      <c r="U23803" s="55"/>
      <c r="V23803" s="53"/>
      <c r="W23803" s="53"/>
      <c r="X23803" s="53"/>
      <c r="Y23803" s="55"/>
    </row>
    <row r="23804" spans="21:25" x14ac:dyDescent="0.2">
      <c r="U23804" s="55"/>
      <c r="V23804" s="53"/>
      <c r="W23804" s="53"/>
      <c r="X23804" s="53"/>
      <c r="Y23804" s="55"/>
    </row>
    <row r="23805" spans="21:25" x14ac:dyDescent="0.2">
      <c r="U23805" s="55"/>
      <c r="V23805" s="53"/>
      <c r="W23805" s="53"/>
      <c r="X23805" s="53"/>
      <c r="Y23805" s="55"/>
    </row>
    <row r="23806" spans="21:25" x14ac:dyDescent="0.2">
      <c r="U23806" s="55"/>
      <c r="V23806" s="53"/>
      <c r="W23806" s="53"/>
      <c r="X23806" s="53"/>
      <c r="Y23806" s="55"/>
    </row>
    <row r="23807" spans="21:25" x14ac:dyDescent="0.2">
      <c r="U23807" s="55"/>
      <c r="V23807" s="53"/>
      <c r="W23807" s="53"/>
      <c r="X23807" s="53"/>
      <c r="Y23807" s="55"/>
    </row>
    <row r="23808" spans="21:25" x14ac:dyDescent="0.2">
      <c r="U23808" s="55"/>
      <c r="V23808" s="53"/>
      <c r="W23808" s="53"/>
      <c r="X23808" s="53"/>
      <c r="Y23808" s="55"/>
    </row>
    <row r="23809" spans="21:25" x14ac:dyDescent="0.2">
      <c r="U23809" s="55"/>
      <c r="V23809" s="53"/>
      <c r="W23809" s="53"/>
      <c r="X23809" s="53"/>
      <c r="Y23809" s="55"/>
    </row>
    <row r="23810" spans="21:25" x14ac:dyDescent="0.2">
      <c r="U23810" s="55"/>
      <c r="V23810" s="53"/>
      <c r="W23810" s="53"/>
      <c r="X23810" s="53"/>
      <c r="Y23810" s="55"/>
    </row>
    <row r="23811" spans="21:25" x14ac:dyDescent="0.2">
      <c r="U23811" s="55"/>
      <c r="V23811" s="53"/>
      <c r="W23811" s="53"/>
      <c r="X23811" s="53"/>
      <c r="Y23811" s="55"/>
    </row>
    <row r="23812" spans="21:25" x14ac:dyDescent="0.2">
      <c r="U23812" s="55"/>
      <c r="V23812" s="53"/>
      <c r="W23812" s="53"/>
      <c r="X23812" s="53"/>
      <c r="Y23812" s="55"/>
    </row>
    <row r="23813" spans="21:25" x14ac:dyDescent="0.2">
      <c r="U23813" s="55"/>
      <c r="V23813" s="53"/>
      <c r="W23813" s="53"/>
      <c r="X23813" s="53"/>
      <c r="Y23813" s="55"/>
    </row>
    <row r="23814" spans="21:25" x14ac:dyDescent="0.2">
      <c r="U23814" s="55"/>
      <c r="V23814" s="53"/>
      <c r="W23814" s="53"/>
      <c r="X23814" s="53"/>
      <c r="Y23814" s="55"/>
    </row>
    <row r="23815" spans="21:25" x14ac:dyDescent="0.2">
      <c r="U23815" s="55"/>
      <c r="V23815" s="53"/>
      <c r="W23815" s="53"/>
      <c r="X23815" s="53"/>
      <c r="Y23815" s="55"/>
    </row>
    <row r="23816" spans="21:25" x14ac:dyDescent="0.2">
      <c r="U23816" s="55"/>
      <c r="V23816" s="53"/>
      <c r="W23816" s="53"/>
      <c r="X23816" s="53"/>
      <c r="Y23816" s="55"/>
    </row>
    <row r="23817" spans="21:25" x14ac:dyDescent="0.2">
      <c r="U23817" s="55"/>
      <c r="V23817" s="53"/>
      <c r="W23817" s="53"/>
      <c r="X23817" s="53"/>
      <c r="Y23817" s="55"/>
    </row>
    <row r="23818" spans="21:25" x14ac:dyDescent="0.2">
      <c r="U23818" s="55"/>
      <c r="V23818" s="53"/>
      <c r="W23818" s="53"/>
      <c r="X23818" s="53"/>
      <c r="Y23818" s="55"/>
    </row>
    <row r="23819" spans="21:25" x14ac:dyDescent="0.2">
      <c r="U23819" s="55"/>
      <c r="V23819" s="53"/>
      <c r="W23819" s="53"/>
      <c r="X23819" s="53"/>
      <c r="Y23819" s="55"/>
    </row>
    <row r="23820" spans="21:25" x14ac:dyDescent="0.2">
      <c r="U23820" s="55"/>
      <c r="V23820" s="53"/>
      <c r="W23820" s="53"/>
      <c r="X23820" s="53"/>
      <c r="Y23820" s="55"/>
    </row>
    <row r="23821" spans="21:25" x14ac:dyDescent="0.2">
      <c r="U23821" s="55"/>
      <c r="V23821" s="53"/>
      <c r="W23821" s="53"/>
      <c r="X23821" s="53"/>
      <c r="Y23821" s="55"/>
    </row>
    <row r="23822" spans="21:25" x14ac:dyDescent="0.2">
      <c r="U23822" s="55"/>
      <c r="V23822" s="53"/>
      <c r="W23822" s="53"/>
      <c r="X23822" s="53"/>
      <c r="Y23822" s="55"/>
    </row>
    <row r="23823" spans="21:25" x14ac:dyDescent="0.2">
      <c r="U23823" s="55"/>
      <c r="V23823" s="53"/>
      <c r="W23823" s="53"/>
      <c r="X23823" s="53"/>
      <c r="Y23823" s="55"/>
    </row>
    <row r="23824" spans="21:25" x14ac:dyDescent="0.2">
      <c r="U23824" s="55"/>
      <c r="V23824" s="53"/>
      <c r="W23824" s="53"/>
      <c r="X23824" s="53"/>
      <c r="Y23824" s="55"/>
    </row>
    <row r="23825" spans="21:25" x14ac:dyDescent="0.2">
      <c r="U23825" s="55"/>
      <c r="V23825" s="53"/>
      <c r="W23825" s="53"/>
      <c r="X23825" s="53"/>
      <c r="Y23825" s="55"/>
    </row>
    <row r="23826" spans="21:25" x14ac:dyDescent="0.2">
      <c r="U23826" s="55"/>
      <c r="V23826" s="53"/>
      <c r="W23826" s="53"/>
      <c r="X23826" s="53"/>
      <c r="Y23826" s="55"/>
    </row>
    <row r="23827" spans="21:25" x14ac:dyDescent="0.2">
      <c r="U23827" s="55"/>
      <c r="V23827" s="53"/>
      <c r="W23827" s="53"/>
      <c r="X23827" s="53"/>
      <c r="Y23827" s="55"/>
    </row>
    <row r="23828" spans="21:25" x14ac:dyDescent="0.2">
      <c r="U23828" s="55"/>
      <c r="V23828" s="53"/>
      <c r="W23828" s="53"/>
      <c r="X23828" s="53"/>
      <c r="Y23828" s="55"/>
    </row>
    <row r="23829" spans="21:25" x14ac:dyDescent="0.2">
      <c r="U23829" s="55"/>
      <c r="V23829" s="53"/>
      <c r="W23829" s="53"/>
      <c r="X23829" s="53"/>
      <c r="Y23829" s="55"/>
    </row>
    <row r="23830" spans="21:25" x14ac:dyDescent="0.2">
      <c r="U23830" s="55"/>
      <c r="V23830" s="53"/>
      <c r="W23830" s="53"/>
      <c r="X23830" s="53"/>
      <c r="Y23830" s="55"/>
    </row>
    <row r="23831" spans="21:25" x14ac:dyDescent="0.2">
      <c r="U23831" s="55"/>
      <c r="V23831" s="53"/>
      <c r="W23831" s="53"/>
      <c r="X23831" s="53"/>
      <c r="Y23831" s="55"/>
    </row>
    <row r="23832" spans="21:25" x14ac:dyDescent="0.2">
      <c r="U23832" s="55"/>
      <c r="V23832" s="53"/>
      <c r="W23832" s="53"/>
      <c r="X23832" s="53"/>
      <c r="Y23832" s="55"/>
    </row>
    <row r="23833" spans="21:25" x14ac:dyDescent="0.2">
      <c r="U23833" s="55"/>
      <c r="V23833" s="53"/>
      <c r="W23833" s="53"/>
      <c r="X23833" s="53"/>
      <c r="Y23833" s="55"/>
    </row>
    <row r="23834" spans="21:25" x14ac:dyDescent="0.2">
      <c r="U23834" s="55"/>
      <c r="V23834" s="53"/>
      <c r="W23834" s="53"/>
      <c r="X23834" s="53"/>
      <c r="Y23834" s="55"/>
    </row>
    <row r="23835" spans="21:25" x14ac:dyDescent="0.2">
      <c r="U23835" s="55"/>
      <c r="V23835" s="53"/>
      <c r="W23835" s="53"/>
      <c r="X23835" s="53"/>
      <c r="Y23835" s="55"/>
    </row>
    <row r="23836" spans="21:25" x14ac:dyDescent="0.2">
      <c r="U23836" s="55"/>
      <c r="V23836" s="53"/>
      <c r="W23836" s="53"/>
      <c r="X23836" s="53"/>
      <c r="Y23836" s="55"/>
    </row>
    <row r="23837" spans="21:25" x14ac:dyDescent="0.2">
      <c r="U23837" s="55"/>
      <c r="V23837" s="53"/>
      <c r="W23837" s="53"/>
      <c r="X23837" s="53"/>
      <c r="Y23837" s="55"/>
    </row>
    <row r="23838" spans="21:25" x14ac:dyDescent="0.2">
      <c r="U23838" s="55"/>
      <c r="V23838" s="53"/>
      <c r="W23838" s="53"/>
      <c r="X23838" s="53"/>
      <c r="Y23838" s="55"/>
    </row>
    <row r="23839" spans="21:25" x14ac:dyDescent="0.2">
      <c r="U23839" s="55"/>
      <c r="V23839" s="53"/>
      <c r="W23839" s="53"/>
      <c r="X23839" s="53"/>
      <c r="Y23839" s="55"/>
    </row>
    <row r="23840" spans="21:25" x14ac:dyDescent="0.2">
      <c r="U23840" s="55"/>
      <c r="V23840" s="53"/>
      <c r="W23840" s="53"/>
      <c r="X23840" s="53"/>
      <c r="Y23840" s="55"/>
    </row>
    <row r="23841" spans="21:25" x14ac:dyDescent="0.2">
      <c r="U23841" s="55"/>
      <c r="V23841" s="53"/>
      <c r="W23841" s="53"/>
      <c r="X23841" s="53"/>
      <c r="Y23841" s="55"/>
    </row>
    <row r="23842" spans="21:25" x14ac:dyDescent="0.2">
      <c r="U23842" s="55"/>
      <c r="V23842" s="53"/>
      <c r="W23842" s="53"/>
      <c r="X23842" s="53"/>
      <c r="Y23842" s="55"/>
    </row>
    <row r="23843" spans="21:25" x14ac:dyDescent="0.2">
      <c r="U23843" s="55"/>
      <c r="V23843" s="53"/>
      <c r="W23843" s="53"/>
      <c r="X23843" s="53"/>
      <c r="Y23843" s="55"/>
    </row>
    <row r="23844" spans="21:25" x14ac:dyDescent="0.2">
      <c r="U23844" s="55"/>
      <c r="V23844" s="53"/>
      <c r="W23844" s="53"/>
      <c r="X23844" s="53"/>
      <c r="Y23844" s="55"/>
    </row>
    <row r="23845" spans="21:25" x14ac:dyDescent="0.2">
      <c r="U23845" s="55"/>
      <c r="V23845" s="53"/>
      <c r="W23845" s="53"/>
      <c r="X23845" s="53"/>
      <c r="Y23845" s="55"/>
    </row>
    <row r="23846" spans="21:25" x14ac:dyDescent="0.2">
      <c r="U23846" s="55"/>
      <c r="V23846" s="53"/>
      <c r="W23846" s="53"/>
      <c r="X23846" s="53"/>
      <c r="Y23846" s="55"/>
    </row>
    <row r="23847" spans="21:25" x14ac:dyDescent="0.2">
      <c r="U23847" s="55"/>
      <c r="V23847" s="53"/>
      <c r="W23847" s="53"/>
      <c r="X23847" s="53"/>
      <c r="Y23847" s="55"/>
    </row>
    <row r="23848" spans="21:25" x14ac:dyDescent="0.2">
      <c r="U23848" s="55"/>
      <c r="V23848" s="53"/>
      <c r="W23848" s="53"/>
      <c r="X23848" s="53"/>
      <c r="Y23848" s="55"/>
    </row>
    <row r="23849" spans="21:25" x14ac:dyDescent="0.2">
      <c r="U23849" s="55"/>
      <c r="V23849" s="53"/>
      <c r="W23849" s="53"/>
      <c r="X23849" s="53"/>
      <c r="Y23849" s="55"/>
    </row>
    <row r="23850" spans="21:25" x14ac:dyDescent="0.2">
      <c r="U23850" s="55"/>
      <c r="V23850" s="53"/>
      <c r="W23850" s="53"/>
      <c r="X23850" s="53"/>
      <c r="Y23850" s="55"/>
    </row>
    <row r="23851" spans="21:25" x14ac:dyDescent="0.2">
      <c r="U23851" s="55"/>
      <c r="V23851" s="53"/>
      <c r="W23851" s="53"/>
      <c r="X23851" s="53"/>
      <c r="Y23851" s="55"/>
    </row>
    <row r="23852" spans="21:25" x14ac:dyDescent="0.2">
      <c r="U23852" s="55"/>
      <c r="V23852" s="53"/>
      <c r="W23852" s="53"/>
      <c r="X23852" s="53"/>
      <c r="Y23852" s="55"/>
    </row>
    <row r="23853" spans="21:25" x14ac:dyDescent="0.2">
      <c r="U23853" s="55"/>
      <c r="V23853" s="53"/>
      <c r="W23853" s="53"/>
      <c r="X23853" s="53"/>
      <c r="Y23853" s="55"/>
    </row>
    <row r="23854" spans="21:25" x14ac:dyDescent="0.2">
      <c r="U23854" s="55"/>
      <c r="V23854" s="53"/>
      <c r="W23854" s="53"/>
      <c r="X23854" s="53"/>
      <c r="Y23854" s="55"/>
    </row>
    <row r="23855" spans="21:25" x14ac:dyDescent="0.2">
      <c r="U23855" s="55"/>
      <c r="V23855" s="53"/>
      <c r="W23855" s="53"/>
      <c r="X23855" s="53"/>
      <c r="Y23855" s="55"/>
    </row>
    <row r="23856" spans="21:25" x14ac:dyDescent="0.2">
      <c r="U23856" s="55"/>
      <c r="V23856" s="53"/>
      <c r="W23856" s="53"/>
      <c r="X23856" s="53"/>
      <c r="Y23856" s="55"/>
    </row>
    <row r="23857" spans="21:25" x14ac:dyDescent="0.2">
      <c r="U23857" s="55"/>
      <c r="V23857" s="53"/>
      <c r="W23857" s="53"/>
      <c r="X23857" s="53"/>
      <c r="Y23857" s="55"/>
    </row>
    <row r="23858" spans="21:25" x14ac:dyDescent="0.2">
      <c r="U23858" s="55"/>
      <c r="V23858" s="53"/>
      <c r="W23858" s="53"/>
      <c r="X23858" s="53"/>
      <c r="Y23858" s="55"/>
    </row>
    <row r="23859" spans="21:25" x14ac:dyDescent="0.2">
      <c r="U23859" s="55"/>
      <c r="V23859" s="53"/>
      <c r="W23859" s="53"/>
      <c r="X23859" s="53"/>
      <c r="Y23859" s="55"/>
    </row>
    <row r="23860" spans="21:25" x14ac:dyDescent="0.2">
      <c r="U23860" s="55"/>
      <c r="V23860" s="53"/>
      <c r="W23860" s="53"/>
      <c r="X23860" s="53"/>
      <c r="Y23860" s="55"/>
    </row>
    <row r="23861" spans="21:25" x14ac:dyDescent="0.2">
      <c r="U23861" s="55"/>
      <c r="V23861" s="53"/>
      <c r="W23861" s="53"/>
      <c r="X23861" s="53"/>
      <c r="Y23861" s="55"/>
    </row>
    <row r="23862" spans="21:25" x14ac:dyDescent="0.2">
      <c r="U23862" s="55"/>
      <c r="V23862" s="53"/>
      <c r="W23862" s="53"/>
      <c r="X23862" s="53"/>
      <c r="Y23862" s="55"/>
    </row>
    <row r="23863" spans="21:25" x14ac:dyDescent="0.2">
      <c r="U23863" s="55"/>
      <c r="V23863" s="53"/>
      <c r="W23863" s="53"/>
      <c r="X23863" s="53"/>
      <c r="Y23863" s="55"/>
    </row>
    <row r="23864" spans="21:25" x14ac:dyDescent="0.2">
      <c r="U23864" s="55"/>
      <c r="V23864" s="53"/>
      <c r="W23864" s="53"/>
      <c r="X23864" s="53"/>
      <c r="Y23864" s="55"/>
    </row>
    <row r="23865" spans="21:25" x14ac:dyDescent="0.2">
      <c r="U23865" s="55"/>
      <c r="V23865" s="53"/>
      <c r="W23865" s="53"/>
      <c r="X23865" s="53"/>
      <c r="Y23865" s="55"/>
    </row>
    <row r="23866" spans="21:25" x14ac:dyDescent="0.2">
      <c r="U23866" s="55"/>
      <c r="V23866" s="53"/>
      <c r="W23866" s="53"/>
      <c r="X23866" s="53"/>
      <c r="Y23866" s="55"/>
    </row>
    <row r="23867" spans="21:25" x14ac:dyDescent="0.2">
      <c r="U23867" s="55"/>
      <c r="V23867" s="53"/>
      <c r="W23867" s="53"/>
      <c r="X23867" s="53"/>
      <c r="Y23867" s="55"/>
    </row>
    <row r="23868" spans="21:25" x14ac:dyDescent="0.2">
      <c r="U23868" s="55"/>
      <c r="V23868" s="53"/>
      <c r="W23868" s="53"/>
      <c r="X23868" s="53"/>
      <c r="Y23868" s="55"/>
    </row>
    <row r="23869" spans="21:25" x14ac:dyDescent="0.2">
      <c r="U23869" s="55"/>
      <c r="V23869" s="53"/>
      <c r="W23869" s="53"/>
      <c r="X23869" s="53"/>
      <c r="Y23869" s="55"/>
    </row>
    <row r="23870" spans="21:25" x14ac:dyDescent="0.2">
      <c r="U23870" s="55"/>
      <c r="V23870" s="53"/>
      <c r="W23870" s="53"/>
      <c r="X23870" s="53"/>
      <c r="Y23870" s="55"/>
    </row>
    <row r="23871" spans="21:25" x14ac:dyDescent="0.2">
      <c r="U23871" s="55"/>
      <c r="V23871" s="53"/>
      <c r="W23871" s="53"/>
      <c r="X23871" s="53"/>
      <c r="Y23871" s="55"/>
    </row>
    <row r="23872" spans="21:25" x14ac:dyDescent="0.2">
      <c r="U23872" s="55"/>
      <c r="V23872" s="53"/>
      <c r="W23872" s="53"/>
      <c r="X23872" s="53"/>
      <c r="Y23872" s="55"/>
    </row>
    <row r="23873" spans="21:25" x14ac:dyDescent="0.2">
      <c r="U23873" s="55"/>
      <c r="V23873" s="53"/>
      <c r="W23873" s="53"/>
      <c r="X23873" s="53"/>
      <c r="Y23873" s="55"/>
    </row>
    <row r="23874" spans="21:25" x14ac:dyDescent="0.2">
      <c r="U23874" s="55"/>
      <c r="V23874" s="53"/>
      <c r="W23874" s="53"/>
      <c r="X23874" s="53"/>
      <c r="Y23874" s="55"/>
    </row>
    <row r="23875" spans="21:25" x14ac:dyDescent="0.2">
      <c r="U23875" s="55"/>
      <c r="V23875" s="53"/>
      <c r="W23875" s="53"/>
      <c r="X23875" s="53"/>
      <c r="Y23875" s="55"/>
    </row>
    <row r="23876" spans="21:25" x14ac:dyDescent="0.2">
      <c r="U23876" s="55"/>
      <c r="V23876" s="53"/>
      <c r="W23876" s="53"/>
      <c r="X23876" s="53"/>
      <c r="Y23876" s="55"/>
    </row>
    <row r="23877" spans="21:25" x14ac:dyDescent="0.2">
      <c r="U23877" s="55"/>
      <c r="V23877" s="53"/>
      <c r="W23877" s="53"/>
      <c r="X23877" s="53"/>
      <c r="Y23877" s="55"/>
    </row>
    <row r="23878" spans="21:25" x14ac:dyDescent="0.2">
      <c r="U23878" s="55"/>
      <c r="V23878" s="53"/>
      <c r="W23878" s="53"/>
      <c r="X23878" s="53"/>
      <c r="Y23878" s="55"/>
    </row>
    <row r="23879" spans="21:25" x14ac:dyDescent="0.2">
      <c r="U23879" s="55"/>
      <c r="V23879" s="53"/>
      <c r="W23879" s="53"/>
      <c r="X23879" s="53"/>
      <c r="Y23879" s="55"/>
    </row>
    <row r="23880" spans="21:25" x14ac:dyDescent="0.2">
      <c r="U23880" s="55"/>
      <c r="V23880" s="53"/>
      <c r="W23880" s="53"/>
      <c r="X23880" s="53"/>
      <c r="Y23880" s="55"/>
    </row>
    <row r="23881" spans="21:25" x14ac:dyDescent="0.2">
      <c r="U23881" s="55"/>
      <c r="V23881" s="53"/>
      <c r="W23881" s="53"/>
      <c r="X23881" s="53"/>
      <c r="Y23881" s="55"/>
    </row>
    <row r="23882" spans="21:25" x14ac:dyDescent="0.2">
      <c r="U23882" s="55"/>
      <c r="V23882" s="53"/>
      <c r="W23882" s="53"/>
      <c r="X23882" s="53"/>
      <c r="Y23882" s="55"/>
    </row>
    <row r="23883" spans="21:25" x14ac:dyDescent="0.2">
      <c r="U23883" s="55"/>
      <c r="V23883" s="53"/>
      <c r="W23883" s="53"/>
      <c r="X23883" s="53"/>
      <c r="Y23883" s="55"/>
    </row>
    <row r="23884" spans="21:25" x14ac:dyDescent="0.2">
      <c r="U23884" s="55"/>
      <c r="V23884" s="53"/>
      <c r="W23884" s="53"/>
      <c r="X23884" s="53"/>
      <c r="Y23884" s="55"/>
    </row>
    <row r="23885" spans="21:25" x14ac:dyDescent="0.2">
      <c r="U23885" s="55"/>
      <c r="V23885" s="53"/>
      <c r="W23885" s="53"/>
      <c r="X23885" s="53"/>
      <c r="Y23885" s="55"/>
    </row>
    <row r="23886" spans="21:25" x14ac:dyDescent="0.2">
      <c r="U23886" s="55"/>
      <c r="V23886" s="53"/>
      <c r="W23886" s="53"/>
      <c r="X23886" s="53"/>
      <c r="Y23886" s="55"/>
    </row>
    <row r="23887" spans="21:25" x14ac:dyDescent="0.2">
      <c r="U23887" s="55"/>
      <c r="V23887" s="53"/>
      <c r="W23887" s="53"/>
      <c r="X23887" s="53"/>
      <c r="Y23887" s="55"/>
    </row>
    <row r="23888" spans="21:25" x14ac:dyDescent="0.2">
      <c r="U23888" s="55"/>
      <c r="V23888" s="53"/>
      <c r="W23888" s="53"/>
      <c r="X23888" s="53"/>
      <c r="Y23888" s="55"/>
    </row>
    <row r="23889" spans="21:25" x14ac:dyDescent="0.2">
      <c r="U23889" s="55"/>
      <c r="V23889" s="53"/>
      <c r="W23889" s="53"/>
      <c r="X23889" s="53"/>
      <c r="Y23889" s="55"/>
    </row>
    <row r="23890" spans="21:25" x14ac:dyDescent="0.2">
      <c r="U23890" s="55"/>
      <c r="V23890" s="53"/>
      <c r="W23890" s="53"/>
      <c r="X23890" s="53"/>
      <c r="Y23890" s="55"/>
    </row>
    <row r="23891" spans="21:25" x14ac:dyDescent="0.2">
      <c r="U23891" s="55"/>
      <c r="V23891" s="53"/>
      <c r="W23891" s="53"/>
      <c r="X23891" s="53"/>
      <c r="Y23891" s="55"/>
    </row>
    <row r="23892" spans="21:25" x14ac:dyDescent="0.2">
      <c r="U23892" s="55"/>
      <c r="V23892" s="53"/>
      <c r="W23892" s="53"/>
      <c r="X23892" s="53"/>
      <c r="Y23892" s="55"/>
    </row>
    <row r="23893" spans="21:25" x14ac:dyDescent="0.2">
      <c r="U23893" s="55"/>
      <c r="V23893" s="53"/>
      <c r="W23893" s="53"/>
      <c r="X23893" s="53"/>
      <c r="Y23893" s="55"/>
    </row>
    <row r="23894" spans="21:25" x14ac:dyDescent="0.2">
      <c r="U23894" s="55"/>
      <c r="V23894" s="53"/>
      <c r="W23894" s="53"/>
      <c r="X23894" s="53"/>
      <c r="Y23894" s="55"/>
    </row>
    <row r="23895" spans="21:25" x14ac:dyDescent="0.2">
      <c r="U23895" s="55"/>
      <c r="V23895" s="53"/>
      <c r="W23895" s="53"/>
      <c r="X23895" s="53"/>
      <c r="Y23895" s="55"/>
    </row>
    <row r="23896" spans="21:25" x14ac:dyDescent="0.2">
      <c r="U23896" s="55"/>
      <c r="V23896" s="53"/>
      <c r="W23896" s="53"/>
      <c r="X23896" s="53"/>
      <c r="Y23896" s="55"/>
    </row>
    <row r="23897" spans="21:25" x14ac:dyDescent="0.2">
      <c r="U23897" s="55"/>
      <c r="V23897" s="53"/>
      <c r="W23897" s="53"/>
      <c r="X23897" s="53"/>
      <c r="Y23897" s="55"/>
    </row>
    <row r="23898" spans="21:25" x14ac:dyDescent="0.2">
      <c r="U23898" s="55"/>
      <c r="V23898" s="53"/>
      <c r="W23898" s="53"/>
      <c r="X23898" s="53"/>
      <c r="Y23898" s="55"/>
    </row>
    <row r="23899" spans="21:25" x14ac:dyDescent="0.2">
      <c r="U23899" s="55"/>
      <c r="V23899" s="53"/>
      <c r="W23899" s="53"/>
      <c r="X23899" s="53"/>
      <c r="Y23899" s="55"/>
    </row>
    <row r="23900" spans="21:25" x14ac:dyDescent="0.2">
      <c r="U23900" s="55"/>
      <c r="V23900" s="53"/>
      <c r="W23900" s="53"/>
      <c r="X23900" s="53"/>
      <c r="Y23900" s="55"/>
    </row>
    <row r="23901" spans="21:25" x14ac:dyDescent="0.2">
      <c r="U23901" s="55"/>
      <c r="V23901" s="53"/>
      <c r="W23901" s="53"/>
      <c r="X23901" s="53"/>
      <c r="Y23901" s="55"/>
    </row>
    <row r="23902" spans="21:25" x14ac:dyDescent="0.2">
      <c r="U23902" s="55"/>
      <c r="V23902" s="53"/>
      <c r="W23902" s="53"/>
      <c r="X23902" s="53"/>
      <c r="Y23902" s="55"/>
    </row>
    <row r="23903" spans="21:25" x14ac:dyDescent="0.2">
      <c r="U23903" s="55"/>
      <c r="V23903" s="53"/>
      <c r="W23903" s="53"/>
      <c r="X23903" s="53"/>
      <c r="Y23903" s="55"/>
    </row>
    <row r="23904" spans="21:25" x14ac:dyDescent="0.2">
      <c r="U23904" s="55"/>
      <c r="V23904" s="53"/>
      <c r="W23904" s="53"/>
      <c r="X23904" s="53"/>
      <c r="Y23904" s="55"/>
    </row>
    <row r="23905" spans="21:25" x14ac:dyDescent="0.2">
      <c r="U23905" s="55"/>
      <c r="V23905" s="53"/>
      <c r="W23905" s="53"/>
      <c r="X23905" s="53"/>
      <c r="Y23905" s="55"/>
    </row>
    <row r="23906" spans="21:25" x14ac:dyDescent="0.2">
      <c r="U23906" s="55"/>
      <c r="V23906" s="53"/>
      <c r="W23906" s="53"/>
      <c r="X23906" s="53"/>
      <c r="Y23906" s="55"/>
    </row>
    <row r="23907" spans="21:25" x14ac:dyDescent="0.2">
      <c r="U23907" s="55"/>
      <c r="V23907" s="53"/>
      <c r="W23907" s="53"/>
      <c r="X23907" s="53"/>
      <c r="Y23907" s="55"/>
    </row>
    <row r="23908" spans="21:25" x14ac:dyDescent="0.2">
      <c r="U23908" s="55"/>
      <c r="V23908" s="53"/>
      <c r="W23908" s="53"/>
      <c r="X23908" s="53"/>
      <c r="Y23908" s="55"/>
    </row>
    <row r="23909" spans="21:25" x14ac:dyDescent="0.2">
      <c r="U23909" s="55"/>
      <c r="V23909" s="53"/>
      <c r="W23909" s="53"/>
      <c r="X23909" s="53"/>
      <c r="Y23909" s="55"/>
    </row>
    <row r="23910" spans="21:25" x14ac:dyDescent="0.2">
      <c r="U23910" s="55"/>
      <c r="V23910" s="53"/>
      <c r="W23910" s="53"/>
      <c r="X23910" s="53"/>
      <c r="Y23910" s="55"/>
    </row>
    <row r="23911" spans="21:25" x14ac:dyDescent="0.2">
      <c r="U23911" s="55"/>
      <c r="V23911" s="53"/>
      <c r="W23911" s="53"/>
      <c r="X23911" s="53"/>
      <c r="Y23911" s="55"/>
    </row>
    <row r="23912" spans="21:25" x14ac:dyDescent="0.2">
      <c r="U23912" s="55"/>
      <c r="V23912" s="53"/>
      <c r="W23912" s="53"/>
      <c r="X23912" s="53"/>
      <c r="Y23912" s="55"/>
    </row>
    <row r="23913" spans="21:25" x14ac:dyDescent="0.2">
      <c r="U23913" s="55"/>
      <c r="V23913" s="53"/>
      <c r="W23913" s="53"/>
      <c r="X23913" s="53"/>
      <c r="Y23913" s="55"/>
    </row>
    <row r="23914" spans="21:25" x14ac:dyDescent="0.2">
      <c r="U23914" s="55"/>
      <c r="V23914" s="53"/>
      <c r="W23914" s="53"/>
      <c r="X23914" s="53"/>
      <c r="Y23914" s="55"/>
    </row>
    <row r="23915" spans="21:25" x14ac:dyDescent="0.2">
      <c r="U23915" s="55"/>
      <c r="V23915" s="53"/>
      <c r="W23915" s="53"/>
      <c r="X23915" s="53"/>
      <c r="Y23915" s="55"/>
    </row>
    <row r="23916" spans="21:25" x14ac:dyDescent="0.2">
      <c r="U23916" s="55"/>
      <c r="V23916" s="53"/>
      <c r="W23916" s="53"/>
      <c r="X23916" s="53"/>
      <c r="Y23916" s="55"/>
    </row>
    <row r="23917" spans="21:25" x14ac:dyDescent="0.2">
      <c r="U23917" s="55"/>
      <c r="V23917" s="53"/>
      <c r="W23917" s="53"/>
      <c r="X23917" s="53"/>
      <c r="Y23917" s="55"/>
    </row>
    <row r="23918" spans="21:25" x14ac:dyDescent="0.2">
      <c r="U23918" s="55"/>
      <c r="V23918" s="53"/>
      <c r="W23918" s="53"/>
      <c r="X23918" s="53"/>
      <c r="Y23918" s="55"/>
    </row>
    <row r="23919" spans="21:25" x14ac:dyDescent="0.2">
      <c r="U23919" s="55"/>
      <c r="V23919" s="53"/>
      <c r="W23919" s="53"/>
      <c r="X23919" s="53"/>
      <c r="Y23919" s="55"/>
    </row>
    <row r="23920" spans="21:25" x14ac:dyDescent="0.2">
      <c r="U23920" s="55"/>
      <c r="V23920" s="53"/>
      <c r="W23920" s="53"/>
      <c r="X23920" s="53"/>
      <c r="Y23920" s="55"/>
    </row>
    <row r="23921" spans="21:25" x14ac:dyDescent="0.2">
      <c r="U23921" s="55"/>
      <c r="V23921" s="53"/>
      <c r="W23921" s="53"/>
      <c r="X23921" s="53"/>
      <c r="Y23921" s="55"/>
    </row>
    <row r="23922" spans="21:25" x14ac:dyDescent="0.2">
      <c r="U23922" s="55"/>
      <c r="V23922" s="53"/>
      <c r="W23922" s="53"/>
      <c r="X23922" s="53"/>
      <c r="Y23922" s="55"/>
    </row>
    <row r="23923" spans="21:25" x14ac:dyDescent="0.2">
      <c r="U23923" s="55"/>
      <c r="V23923" s="53"/>
      <c r="W23923" s="53"/>
      <c r="X23923" s="53"/>
      <c r="Y23923" s="55"/>
    </row>
    <row r="23924" spans="21:25" x14ac:dyDescent="0.2">
      <c r="U23924" s="55"/>
      <c r="V23924" s="53"/>
      <c r="W23924" s="53"/>
      <c r="X23924" s="53"/>
      <c r="Y23924" s="55"/>
    </row>
    <row r="23925" spans="21:25" x14ac:dyDescent="0.2">
      <c r="U23925" s="55"/>
      <c r="V23925" s="53"/>
      <c r="W23925" s="53"/>
      <c r="X23925" s="53"/>
      <c r="Y23925" s="55"/>
    </row>
    <row r="23926" spans="21:25" x14ac:dyDescent="0.2">
      <c r="U23926" s="55"/>
      <c r="V23926" s="53"/>
      <c r="W23926" s="53"/>
      <c r="X23926" s="53"/>
      <c r="Y23926" s="55"/>
    </row>
    <row r="23927" spans="21:25" x14ac:dyDescent="0.2">
      <c r="U23927" s="55"/>
      <c r="V23927" s="53"/>
      <c r="W23927" s="53"/>
      <c r="X23927" s="53"/>
      <c r="Y23927" s="55"/>
    </row>
    <row r="23928" spans="21:25" x14ac:dyDescent="0.2">
      <c r="U23928" s="55"/>
      <c r="V23928" s="53"/>
      <c r="W23928" s="53"/>
      <c r="X23928" s="53"/>
      <c r="Y23928" s="55"/>
    </row>
    <row r="23929" spans="21:25" x14ac:dyDescent="0.2">
      <c r="U23929" s="55"/>
      <c r="V23929" s="53"/>
      <c r="W23929" s="53"/>
      <c r="X23929" s="53"/>
      <c r="Y23929" s="55"/>
    </row>
    <row r="23930" spans="21:25" x14ac:dyDescent="0.2">
      <c r="U23930" s="55"/>
      <c r="V23930" s="53"/>
      <c r="W23930" s="53"/>
      <c r="X23930" s="53"/>
      <c r="Y23930" s="55"/>
    </row>
    <row r="23931" spans="21:25" x14ac:dyDescent="0.2">
      <c r="U23931" s="55"/>
      <c r="V23931" s="53"/>
      <c r="W23931" s="53"/>
      <c r="X23931" s="53"/>
      <c r="Y23931" s="55"/>
    </row>
    <row r="23932" spans="21:25" x14ac:dyDescent="0.2">
      <c r="U23932" s="55"/>
      <c r="V23932" s="53"/>
      <c r="W23932" s="53"/>
      <c r="X23932" s="53"/>
      <c r="Y23932" s="55"/>
    </row>
    <row r="23933" spans="21:25" x14ac:dyDescent="0.2">
      <c r="U23933" s="55"/>
      <c r="V23933" s="53"/>
      <c r="W23933" s="53"/>
      <c r="X23933" s="53"/>
      <c r="Y23933" s="55"/>
    </row>
    <row r="23934" spans="21:25" x14ac:dyDescent="0.2">
      <c r="U23934" s="55"/>
      <c r="V23934" s="53"/>
      <c r="W23934" s="53"/>
      <c r="X23934" s="53"/>
      <c r="Y23934" s="55"/>
    </row>
    <row r="23935" spans="21:25" x14ac:dyDescent="0.2">
      <c r="U23935" s="55"/>
      <c r="V23935" s="53"/>
      <c r="W23935" s="53"/>
      <c r="X23935" s="53"/>
      <c r="Y23935" s="55"/>
    </row>
    <row r="23936" spans="21:25" x14ac:dyDescent="0.2">
      <c r="U23936" s="55"/>
      <c r="V23936" s="53"/>
      <c r="W23936" s="53"/>
      <c r="X23936" s="53"/>
      <c r="Y23936" s="55"/>
    </row>
    <row r="23937" spans="21:25" x14ac:dyDescent="0.2">
      <c r="U23937" s="55"/>
      <c r="V23937" s="53"/>
      <c r="W23937" s="53"/>
      <c r="X23937" s="53"/>
      <c r="Y23937" s="55"/>
    </row>
    <row r="23938" spans="21:25" x14ac:dyDescent="0.2">
      <c r="U23938" s="55"/>
      <c r="V23938" s="53"/>
      <c r="W23938" s="53"/>
      <c r="X23938" s="53"/>
      <c r="Y23938" s="55"/>
    </row>
    <row r="23939" spans="21:25" x14ac:dyDescent="0.2">
      <c r="U23939" s="55"/>
      <c r="V23939" s="53"/>
      <c r="W23939" s="53"/>
      <c r="X23939" s="53"/>
      <c r="Y23939" s="55"/>
    </row>
    <row r="23940" spans="21:25" x14ac:dyDescent="0.2">
      <c r="U23940" s="55"/>
      <c r="V23940" s="53"/>
      <c r="W23940" s="53"/>
      <c r="X23940" s="53"/>
      <c r="Y23940" s="55"/>
    </row>
    <row r="23941" spans="21:25" x14ac:dyDescent="0.2">
      <c r="U23941" s="55"/>
      <c r="V23941" s="53"/>
      <c r="W23941" s="53"/>
      <c r="X23941" s="53"/>
      <c r="Y23941" s="55"/>
    </row>
    <row r="23942" spans="21:25" x14ac:dyDescent="0.2">
      <c r="U23942" s="55"/>
      <c r="V23942" s="53"/>
      <c r="W23942" s="53"/>
      <c r="X23942" s="53"/>
      <c r="Y23942" s="55"/>
    </row>
    <row r="23943" spans="21:25" x14ac:dyDescent="0.2">
      <c r="U23943" s="55"/>
      <c r="V23943" s="53"/>
      <c r="W23943" s="53"/>
      <c r="X23943" s="53"/>
      <c r="Y23943" s="55"/>
    </row>
    <row r="23944" spans="21:25" x14ac:dyDescent="0.2">
      <c r="U23944" s="55"/>
      <c r="V23944" s="53"/>
      <c r="W23944" s="53"/>
      <c r="X23944" s="53"/>
      <c r="Y23944" s="55"/>
    </row>
    <row r="23945" spans="21:25" x14ac:dyDescent="0.2">
      <c r="U23945" s="55"/>
      <c r="V23945" s="53"/>
      <c r="W23945" s="53"/>
      <c r="X23945" s="53"/>
      <c r="Y23945" s="55"/>
    </row>
    <row r="23946" spans="21:25" x14ac:dyDescent="0.2">
      <c r="U23946" s="55"/>
      <c r="V23946" s="53"/>
      <c r="W23946" s="53"/>
      <c r="X23946" s="53"/>
      <c r="Y23946" s="55"/>
    </row>
    <row r="23947" spans="21:25" x14ac:dyDescent="0.2">
      <c r="U23947" s="55"/>
      <c r="V23947" s="53"/>
      <c r="W23947" s="53"/>
      <c r="X23947" s="53"/>
      <c r="Y23947" s="55"/>
    </row>
    <row r="23948" spans="21:25" x14ac:dyDescent="0.2">
      <c r="U23948" s="55"/>
      <c r="V23948" s="53"/>
      <c r="W23948" s="53"/>
      <c r="X23948" s="53"/>
      <c r="Y23948" s="55"/>
    </row>
    <row r="23949" spans="21:25" x14ac:dyDescent="0.2">
      <c r="U23949" s="55"/>
      <c r="V23949" s="53"/>
      <c r="W23949" s="53"/>
      <c r="X23949" s="53"/>
      <c r="Y23949" s="55"/>
    </row>
    <row r="23950" spans="21:25" x14ac:dyDescent="0.2">
      <c r="U23950" s="55"/>
      <c r="V23950" s="53"/>
      <c r="W23950" s="53"/>
      <c r="X23950" s="53"/>
      <c r="Y23950" s="55"/>
    </row>
    <row r="23951" spans="21:25" x14ac:dyDescent="0.2">
      <c r="U23951" s="55"/>
      <c r="V23951" s="53"/>
      <c r="W23951" s="53"/>
      <c r="X23951" s="53"/>
      <c r="Y23951" s="55"/>
    </row>
    <row r="23952" spans="21:25" x14ac:dyDescent="0.2">
      <c r="U23952" s="55"/>
      <c r="V23952" s="53"/>
      <c r="W23952" s="53"/>
      <c r="X23952" s="53"/>
      <c r="Y23952" s="55"/>
    </row>
    <row r="23953" spans="21:25" x14ac:dyDescent="0.2">
      <c r="U23953" s="55"/>
      <c r="V23953" s="53"/>
      <c r="W23953" s="53"/>
      <c r="X23953" s="53"/>
      <c r="Y23953" s="55"/>
    </row>
    <row r="23954" spans="21:25" x14ac:dyDescent="0.2">
      <c r="U23954" s="55"/>
      <c r="V23954" s="53"/>
      <c r="W23954" s="53"/>
      <c r="X23954" s="53"/>
      <c r="Y23954" s="55"/>
    </row>
    <row r="23955" spans="21:25" x14ac:dyDescent="0.2">
      <c r="U23955" s="55"/>
      <c r="V23955" s="53"/>
      <c r="W23955" s="53"/>
      <c r="X23955" s="53"/>
      <c r="Y23955" s="55"/>
    </row>
    <row r="23956" spans="21:25" x14ac:dyDescent="0.2">
      <c r="U23956" s="55"/>
      <c r="V23956" s="53"/>
      <c r="W23956" s="53"/>
      <c r="X23956" s="53"/>
      <c r="Y23956" s="55"/>
    </row>
    <row r="23957" spans="21:25" x14ac:dyDescent="0.2">
      <c r="U23957" s="55"/>
      <c r="V23957" s="53"/>
      <c r="W23957" s="53"/>
      <c r="X23957" s="53"/>
      <c r="Y23957" s="55"/>
    </row>
    <row r="23958" spans="21:25" x14ac:dyDescent="0.2">
      <c r="U23958" s="55"/>
      <c r="V23958" s="53"/>
      <c r="W23958" s="53"/>
      <c r="X23958" s="53"/>
      <c r="Y23958" s="55"/>
    </row>
    <row r="23959" spans="21:25" x14ac:dyDescent="0.2">
      <c r="U23959" s="55"/>
      <c r="V23959" s="53"/>
      <c r="W23959" s="53"/>
      <c r="X23959" s="53"/>
      <c r="Y23959" s="55"/>
    </row>
    <row r="23960" spans="21:25" x14ac:dyDescent="0.2">
      <c r="U23960" s="55"/>
      <c r="V23960" s="53"/>
      <c r="W23960" s="53"/>
      <c r="X23960" s="53"/>
      <c r="Y23960" s="55"/>
    </row>
    <row r="23961" spans="21:25" x14ac:dyDescent="0.2">
      <c r="U23961" s="55"/>
      <c r="V23961" s="53"/>
      <c r="W23961" s="53"/>
      <c r="X23961" s="53"/>
      <c r="Y23961" s="55"/>
    </row>
    <row r="23962" spans="21:25" x14ac:dyDescent="0.2">
      <c r="U23962" s="55"/>
      <c r="V23962" s="53"/>
      <c r="W23962" s="53"/>
      <c r="X23962" s="53"/>
      <c r="Y23962" s="55"/>
    </row>
    <row r="23963" spans="21:25" x14ac:dyDescent="0.2">
      <c r="U23963" s="55"/>
      <c r="V23963" s="53"/>
      <c r="W23963" s="53"/>
      <c r="X23963" s="53"/>
      <c r="Y23963" s="55"/>
    </row>
    <row r="23964" spans="21:25" x14ac:dyDescent="0.2">
      <c r="U23964" s="55"/>
      <c r="V23964" s="53"/>
      <c r="W23964" s="53"/>
      <c r="X23964" s="53"/>
      <c r="Y23964" s="55"/>
    </row>
    <row r="23965" spans="21:25" x14ac:dyDescent="0.2">
      <c r="U23965" s="55"/>
      <c r="V23965" s="53"/>
      <c r="W23965" s="53"/>
      <c r="X23965" s="53"/>
      <c r="Y23965" s="55"/>
    </row>
    <row r="23966" spans="21:25" x14ac:dyDescent="0.2">
      <c r="U23966" s="55"/>
      <c r="V23966" s="53"/>
      <c r="W23966" s="53"/>
      <c r="X23966" s="53"/>
      <c r="Y23966" s="55"/>
    </row>
    <row r="23967" spans="21:25" x14ac:dyDescent="0.2">
      <c r="U23967" s="55"/>
      <c r="V23967" s="53"/>
      <c r="W23967" s="53"/>
      <c r="X23967" s="53"/>
      <c r="Y23967" s="55"/>
    </row>
    <row r="23968" spans="21:25" x14ac:dyDescent="0.2">
      <c r="U23968" s="55"/>
      <c r="V23968" s="53"/>
      <c r="W23968" s="53"/>
      <c r="X23968" s="53"/>
      <c r="Y23968" s="55"/>
    </row>
    <row r="23969" spans="21:25" x14ac:dyDescent="0.2">
      <c r="U23969" s="55"/>
      <c r="V23969" s="53"/>
      <c r="W23969" s="53"/>
      <c r="X23969" s="53"/>
      <c r="Y23969" s="55"/>
    </row>
    <row r="23970" spans="21:25" x14ac:dyDescent="0.2">
      <c r="U23970" s="55"/>
      <c r="V23970" s="53"/>
      <c r="W23970" s="53"/>
      <c r="X23970" s="53"/>
      <c r="Y23970" s="55"/>
    </row>
    <row r="23971" spans="21:25" x14ac:dyDescent="0.2">
      <c r="U23971" s="55"/>
      <c r="V23971" s="53"/>
      <c r="W23971" s="53"/>
      <c r="X23971" s="53"/>
      <c r="Y23971" s="55"/>
    </row>
    <row r="23972" spans="21:25" x14ac:dyDescent="0.2">
      <c r="U23972" s="55"/>
      <c r="V23972" s="53"/>
      <c r="W23972" s="53"/>
      <c r="X23972" s="53"/>
      <c r="Y23972" s="55"/>
    </row>
    <row r="23973" spans="21:25" x14ac:dyDescent="0.2">
      <c r="U23973" s="55"/>
      <c r="V23973" s="53"/>
      <c r="W23973" s="53"/>
      <c r="X23973" s="53"/>
      <c r="Y23973" s="55"/>
    </row>
    <row r="23974" spans="21:25" x14ac:dyDescent="0.2">
      <c r="U23974" s="55"/>
      <c r="V23974" s="53"/>
      <c r="W23974" s="53"/>
      <c r="X23974" s="53"/>
      <c r="Y23974" s="55"/>
    </row>
    <row r="23975" spans="21:25" x14ac:dyDescent="0.2">
      <c r="U23975" s="55"/>
      <c r="V23975" s="53"/>
      <c r="W23975" s="53"/>
      <c r="X23975" s="53"/>
      <c r="Y23975" s="55"/>
    </row>
    <row r="23976" spans="21:25" x14ac:dyDescent="0.2">
      <c r="U23976" s="55"/>
      <c r="V23976" s="53"/>
      <c r="W23976" s="53"/>
      <c r="X23976" s="53"/>
      <c r="Y23976" s="55"/>
    </row>
    <row r="23977" spans="21:25" x14ac:dyDescent="0.2">
      <c r="U23977" s="55"/>
      <c r="V23977" s="53"/>
      <c r="W23977" s="53"/>
      <c r="X23977" s="53"/>
      <c r="Y23977" s="55"/>
    </row>
    <row r="23978" spans="21:25" x14ac:dyDescent="0.2">
      <c r="U23978" s="55"/>
      <c r="V23978" s="53"/>
      <c r="W23978" s="53"/>
      <c r="X23978" s="53"/>
      <c r="Y23978" s="55"/>
    </row>
    <row r="23979" spans="21:25" x14ac:dyDescent="0.2">
      <c r="U23979" s="55"/>
      <c r="V23979" s="53"/>
      <c r="W23979" s="53"/>
      <c r="X23979" s="53"/>
      <c r="Y23979" s="55"/>
    </row>
    <row r="23980" spans="21:25" x14ac:dyDescent="0.2">
      <c r="U23980" s="55"/>
      <c r="V23980" s="53"/>
      <c r="W23980" s="53"/>
      <c r="X23980" s="53"/>
      <c r="Y23980" s="55"/>
    </row>
    <row r="23981" spans="21:25" x14ac:dyDescent="0.2">
      <c r="U23981" s="55"/>
      <c r="V23981" s="53"/>
      <c r="W23981" s="53"/>
      <c r="X23981" s="53"/>
      <c r="Y23981" s="55"/>
    </row>
    <row r="23982" spans="21:25" x14ac:dyDescent="0.2">
      <c r="U23982" s="55"/>
      <c r="V23982" s="53"/>
      <c r="W23982" s="53"/>
      <c r="X23982" s="53"/>
      <c r="Y23982" s="55"/>
    </row>
    <row r="23983" spans="21:25" x14ac:dyDescent="0.2">
      <c r="U23983" s="55"/>
      <c r="V23983" s="53"/>
      <c r="W23983" s="53"/>
      <c r="X23983" s="53"/>
      <c r="Y23983" s="55"/>
    </row>
    <row r="23984" spans="21:25" x14ac:dyDescent="0.2">
      <c r="U23984" s="55"/>
      <c r="V23984" s="53"/>
      <c r="W23984" s="53"/>
      <c r="X23984" s="53"/>
      <c r="Y23984" s="55"/>
    </row>
    <row r="23985" spans="21:25" x14ac:dyDescent="0.2">
      <c r="U23985" s="55"/>
      <c r="V23985" s="53"/>
      <c r="W23985" s="53"/>
      <c r="X23985" s="53"/>
      <c r="Y23985" s="55"/>
    </row>
    <row r="23986" spans="21:25" x14ac:dyDescent="0.2">
      <c r="U23986" s="55"/>
      <c r="V23986" s="53"/>
      <c r="W23986" s="53"/>
      <c r="X23986" s="53"/>
      <c r="Y23986" s="55"/>
    </row>
    <row r="23987" spans="21:25" x14ac:dyDescent="0.2">
      <c r="U23987" s="55"/>
      <c r="V23987" s="53"/>
      <c r="W23987" s="53"/>
      <c r="X23987" s="53"/>
      <c r="Y23987" s="55"/>
    </row>
    <row r="23988" spans="21:25" x14ac:dyDescent="0.2">
      <c r="U23988" s="55"/>
      <c r="V23988" s="53"/>
      <c r="W23988" s="53"/>
      <c r="X23988" s="53"/>
      <c r="Y23988" s="55"/>
    </row>
    <row r="23989" spans="21:25" x14ac:dyDescent="0.2">
      <c r="U23989" s="55"/>
      <c r="V23989" s="53"/>
      <c r="W23989" s="53"/>
      <c r="X23989" s="53"/>
      <c r="Y23989" s="55"/>
    </row>
    <row r="23990" spans="21:25" x14ac:dyDescent="0.2">
      <c r="U23990" s="55"/>
      <c r="V23990" s="53"/>
      <c r="W23990" s="53"/>
      <c r="X23990" s="53"/>
      <c r="Y23990" s="55"/>
    </row>
    <row r="23991" spans="21:25" x14ac:dyDescent="0.2">
      <c r="U23991" s="55"/>
      <c r="V23991" s="53"/>
      <c r="W23991" s="53"/>
      <c r="X23991" s="53"/>
      <c r="Y23991" s="55"/>
    </row>
    <row r="23992" spans="21:25" x14ac:dyDescent="0.2">
      <c r="U23992" s="55"/>
      <c r="V23992" s="53"/>
      <c r="W23992" s="53"/>
      <c r="X23992" s="53"/>
      <c r="Y23992" s="55"/>
    </row>
    <row r="23993" spans="21:25" x14ac:dyDescent="0.2">
      <c r="U23993" s="55"/>
      <c r="V23993" s="53"/>
      <c r="W23993" s="53"/>
      <c r="X23993" s="53"/>
      <c r="Y23993" s="55"/>
    </row>
    <row r="23994" spans="21:25" x14ac:dyDescent="0.2">
      <c r="U23994" s="55"/>
      <c r="V23994" s="53"/>
      <c r="W23994" s="53"/>
      <c r="X23994" s="53"/>
      <c r="Y23994" s="55"/>
    </row>
    <row r="23995" spans="21:25" x14ac:dyDescent="0.2">
      <c r="U23995" s="55"/>
      <c r="V23995" s="53"/>
      <c r="W23995" s="53"/>
      <c r="X23995" s="53"/>
      <c r="Y23995" s="55"/>
    </row>
    <row r="23996" spans="21:25" x14ac:dyDescent="0.2">
      <c r="U23996" s="55"/>
      <c r="V23996" s="53"/>
      <c r="W23996" s="53"/>
      <c r="X23996" s="53"/>
      <c r="Y23996" s="55"/>
    </row>
    <row r="23997" spans="21:25" x14ac:dyDescent="0.2">
      <c r="U23997" s="55"/>
      <c r="V23997" s="53"/>
      <c r="W23997" s="53"/>
      <c r="X23997" s="53"/>
      <c r="Y23997" s="55"/>
    </row>
    <row r="23998" spans="21:25" x14ac:dyDescent="0.2">
      <c r="U23998" s="55"/>
      <c r="V23998" s="53"/>
      <c r="W23998" s="53"/>
      <c r="X23998" s="53"/>
      <c r="Y23998" s="55"/>
    </row>
    <row r="23999" spans="21:25" x14ac:dyDescent="0.2">
      <c r="U23999" s="55"/>
      <c r="V23999" s="53"/>
      <c r="W23999" s="53"/>
      <c r="X23999" s="53"/>
      <c r="Y23999" s="55"/>
    </row>
    <row r="24000" spans="21:25" x14ac:dyDescent="0.2">
      <c r="U24000" s="55"/>
      <c r="V24000" s="53"/>
      <c r="W24000" s="53"/>
      <c r="X24000" s="53"/>
      <c r="Y24000" s="55"/>
    </row>
    <row r="24001" spans="21:25" x14ac:dyDescent="0.2">
      <c r="U24001" s="55"/>
      <c r="V24001" s="53"/>
      <c r="W24001" s="53"/>
      <c r="X24001" s="53"/>
      <c r="Y24001" s="55"/>
    </row>
    <row r="24002" spans="21:25" x14ac:dyDescent="0.2">
      <c r="U24002" s="55"/>
      <c r="V24002" s="53"/>
      <c r="W24002" s="53"/>
      <c r="X24002" s="53"/>
      <c r="Y24002" s="55"/>
    </row>
    <row r="24003" spans="21:25" x14ac:dyDescent="0.2">
      <c r="U24003" s="55"/>
      <c r="V24003" s="53"/>
      <c r="W24003" s="53"/>
      <c r="X24003" s="53"/>
      <c r="Y24003" s="55"/>
    </row>
    <row r="24004" spans="21:25" x14ac:dyDescent="0.2">
      <c r="U24004" s="55"/>
      <c r="V24004" s="53"/>
      <c r="W24004" s="53"/>
      <c r="X24004" s="53"/>
      <c r="Y24004" s="55"/>
    </row>
    <row r="24005" spans="21:25" x14ac:dyDescent="0.2">
      <c r="U24005" s="55"/>
      <c r="V24005" s="53"/>
      <c r="W24005" s="53"/>
      <c r="X24005" s="53"/>
      <c r="Y24005" s="55"/>
    </row>
    <row r="24006" spans="21:25" x14ac:dyDescent="0.2">
      <c r="U24006" s="55"/>
      <c r="V24006" s="53"/>
      <c r="W24006" s="53"/>
      <c r="X24006" s="53"/>
      <c r="Y24006" s="55"/>
    </row>
    <row r="24007" spans="21:25" x14ac:dyDescent="0.2">
      <c r="U24007" s="55"/>
      <c r="V24007" s="53"/>
      <c r="W24007" s="53"/>
      <c r="X24007" s="53"/>
      <c r="Y24007" s="55"/>
    </row>
    <row r="24008" spans="21:25" x14ac:dyDescent="0.2">
      <c r="U24008" s="55"/>
      <c r="V24008" s="53"/>
      <c r="W24008" s="53"/>
      <c r="X24008" s="53"/>
      <c r="Y24008" s="55"/>
    </row>
    <row r="24009" spans="21:25" x14ac:dyDescent="0.2">
      <c r="U24009" s="55"/>
      <c r="V24009" s="53"/>
      <c r="W24009" s="53"/>
      <c r="X24009" s="53"/>
      <c r="Y24009" s="55"/>
    </row>
    <row r="24010" spans="21:25" x14ac:dyDescent="0.2">
      <c r="U24010" s="55"/>
      <c r="V24010" s="53"/>
      <c r="W24010" s="53"/>
      <c r="X24010" s="53"/>
      <c r="Y24010" s="55"/>
    </row>
    <row r="24011" spans="21:25" x14ac:dyDescent="0.2">
      <c r="U24011" s="55"/>
      <c r="V24011" s="53"/>
      <c r="W24011" s="53"/>
      <c r="X24011" s="53"/>
      <c r="Y24011" s="55"/>
    </row>
    <row r="24012" spans="21:25" x14ac:dyDescent="0.2">
      <c r="U24012" s="55"/>
      <c r="V24012" s="53"/>
      <c r="W24012" s="53"/>
      <c r="X24012" s="53"/>
      <c r="Y24012" s="55"/>
    </row>
    <row r="24013" spans="21:25" x14ac:dyDescent="0.2">
      <c r="U24013" s="55"/>
      <c r="V24013" s="53"/>
      <c r="W24013" s="53"/>
      <c r="X24013" s="53"/>
      <c r="Y24013" s="55"/>
    </row>
    <row r="24014" spans="21:25" x14ac:dyDescent="0.2">
      <c r="U24014" s="55"/>
      <c r="V24014" s="53"/>
      <c r="W24014" s="53"/>
      <c r="X24014" s="53"/>
      <c r="Y24014" s="55"/>
    </row>
    <row r="24015" spans="21:25" x14ac:dyDescent="0.2">
      <c r="U24015" s="55"/>
      <c r="V24015" s="53"/>
      <c r="W24015" s="53"/>
      <c r="X24015" s="53"/>
      <c r="Y24015" s="55"/>
    </row>
    <row r="24016" spans="21:25" x14ac:dyDescent="0.2">
      <c r="U24016" s="55"/>
      <c r="V24016" s="53"/>
      <c r="W24016" s="53"/>
      <c r="X24016" s="53"/>
      <c r="Y24016" s="55"/>
    </row>
    <row r="24017" spans="21:25" x14ac:dyDescent="0.2">
      <c r="U24017" s="55"/>
      <c r="V24017" s="53"/>
      <c r="W24017" s="53"/>
      <c r="X24017" s="53"/>
      <c r="Y24017" s="55"/>
    </row>
    <row r="24018" spans="21:25" x14ac:dyDescent="0.2">
      <c r="U24018" s="55"/>
      <c r="V24018" s="53"/>
      <c r="W24018" s="53"/>
      <c r="X24018" s="53"/>
      <c r="Y24018" s="55"/>
    </row>
    <row r="24019" spans="21:25" x14ac:dyDescent="0.2">
      <c r="U24019" s="55"/>
      <c r="V24019" s="53"/>
      <c r="W24019" s="53"/>
      <c r="X24019" s="53"/>
      <c r="Y24019" s="55"/>
    </row>
    <row r="24020" spans="21:25" x14ac:dyDescent="0.2">
      <c r="U24020" s="55"/>
      <c r="V24020" s="53"/>
      <c r="W24020" s="53"/>
      <c r="X24020" s="53"/>
      <c r="Y24020" s="55"/>
    </row>
    <row r="24021" spans="21:25" x14ac:dyDescent="0.2">
      <c r="U24021" s="55"/>
      <c r="V24021" s="53"/>
      <c r="W24021" s="53"/>
      <c r="X24021" s="53"/>
      <c r="Y24021" s="55"/>
    </row>
    <row r="24022" spans="21:25" x14ac:dyDescent="0.2">
      <c r="U24022" s="55"/>
      <c r="V24022" s="53"/>
      <c r="W24022" s="53"/>
      <c r="X24022" s="53"/>
      <c r="Y24022" s="55"/>
    </row>
    <row r="24023" spans="21:25" x14ac:dyDescent="0.2">
      <c r="U24023" s="55"/>
      <c r="V24023" s="53"/>
      <c r="W24023" s="53"/>
      <c r="X24023" s="53"/>
      <c r="Y24023" s="55"/>
    </row>
    <row r="24024" spans="21:25" x14ac:dyDescent="0.2">
      <c r="U24024" s="55"/>
      <c r="V24024" s="53"/>
      <c r="W24024" s="53"/>
      <c r="X24024" s="53"/>
      <c r="Y24024" s="55"/>
    </row>
    <row r="24025" spans="21:25" x14ac:dyDescent="0.2">
      <c r="U24025" s="55"/>
      <c r="V24025" s="53"/>
      <c r="W24025" s="53"/>
      <c r="X24025" s="53"/>
      <c r="Y24025" s="55"/>
    </row>
    <row r="24026" spans="21:25" x14ac:dyDescent="0.2">
      <c r="U24026" s="55"/>
      <c r="V24026" s="53"/>
      <c r="W24026" s="53"/>
      <c r="X24026" s="53"/>
      <c r="Y24026" s="55"/>
    </row>
    <row r="24027" spans="21:25" x14ac:dyDescent="0.2">
      <c r="U24027" s="55"/>
      <c r="V24027" s="53"/>
      <c r="W24027" s="53"/>
      <c r="X24027" s="53"/>
      <c r="Y24027" s="55"/>
    </row>
    <row r="24028" spans="21:25" x14ac:dyDescent="0.2">
      <c r="U24028" s="55"/>
      <c r="V24028" s="53"/>
      <c r="W24028" s="53"/>
      <c r="X24028" s="53"/>
      <c r="Y24028" s="55"/>
    </row>
    <row r="24029" spans="21:25" x14ac:dyDescent="0.2">
      <c r="U24029" s="55"/>
      <c r="V24029" s="53"/>
      <c r="W24029" s="53"/>
      <c r="X24029" s="53"/>
      <c r="Y24029" s="55"/>
    </row>
    <row r="24030" spans="21:25" x14ac:dyDescent="0.2">
      <c r="U24030" s="55"/>
      <c r="V24030" s="53"/>
      <c r="W24030" s="53"/>
      <c r="X24030" s="53"/>
      <c r="Y24030" s="55"/>
    </row>
    <row r="24031" spans="21:25" x14ac:dyDescent="0.2">
      <c r="U24031" s="55"/>
      <c r="V24031" s="53"/>
      <c r="W24031" s="53"/>
      <c r="X24031" s="53"/>
      <c r="Y24031" s="55"/>
    </row>
    <row r="24032" spans="21:25" x14ac:dyDescent="0.2">
      <c r="U24032" s="55"/>
      <c r="V24032" s="53"/>
      <c r="W24032" s="53"/>
      <c r="X24032" s="53"/>
      <c r="Y24032" s="55"/>
    </row>
    <row r="24033" spans="21:25" x14ac:dyDescent="0.2">
      <c r="U24033" s="55"/>
      <c r="V24033" s="53"/>
      <c r="W24033" s="53"/>
      <c r="X24033" s="53"/>
      <c r="Y24033" s="55"/>
    </row>
    <row r="24034" spans="21:25" x14ac:dyDescent="0.2">
      <c r="U24034" s="55"/>
      <c r="V24034" s="53"/>
      <c r="W24034" s="53"/>
      <c r="X24034" s="53"/>
      <c r="Y24034" s="55"/>
    </row>
    <row r="24035" spans="21:25" x14ac:dyDescent="0.2">
      <c r="U24035" s="55"/>
      <c r="V24035" s="53"/>
      <c r="W24035" s="53"/>
      <c r="X24035" s="53"/>
      <c r="Y24035" s="55"/>
    </row>
    <row r="24036" spans="21:25" x14ac:dyDescent="0.2">
      <c r="U24036" s="55"/>
      <c r="V24036" s="53"/>
      <c r="W24036" s="53"/>
      <c r="X24036" s="53"/>
      <c r="Y24036" s="55"/>
    </row>
    <row r="24037" spans="21:25" x14ac:dyDescent="0.2">
      <c r="U24037" s="55"/>
      <c r="V24037" s="53"/>
      <c r="W24037" s="53"/>
      <c r="X24037" s="53"/>
      <c r="Y24037" s="55"/>
    </row>
    <row r="24038" spans="21:25" x14ac:dyDescent="0.2">
      <c r="U24038" s="55"/>
      <c r="V24038" s="53"/>
      <c r="W24038" s="53"/>
      <c r="X24038" s="53"/>
      <c r="Y24038" s="55"/>
    </row>
    <row r="24039" spans="21:25" x14ac:dyDescent="0.2">
      <c r="U24039" s="55"/>
      <c r="V24039" s="53"/>
      <c r="W24039" s="53"/>
      <c r="X24039" s="53"/>
      <c r="Y24039" s="55"/>
    </row>
    <row r="24040" spans="21:25" x14ac:dyDescent="0.2">
      <c r="U24040" s="55"/>
      <c r="V24040" s="53"/>
      <c r="W24040" s="53"/>
      <c r="X24040" s="53"/>
      <c r="Y24040" s="55"/>
    </row>
    <row r="24041" spans="21:25" x14ac:dyDescent="0.2">
      <c r="U24041" s="55"/>
      <c r="V24041" s="53"/>
      <c r="W24041" s="53"/>
      <c r="X24041" s="53"/>
      <c r="Y24041" s="55"/>
    </row>
    <row r="24042" spans="21:25" x14ac:dyDescent="0.2">
      <c r="U24042" s="55"/>
      <c r="V24042" s="53"/>
      <c r="W24042" s="53"/>
      <c r="X24042" s="53"/>
      <c r="Y24042" s="55"/>
    </row>
    <row r="24043" spans="21:25" x14ac:dyDescent="0.2">
      <c r="U24043" s="55"/>
      <c r="V24043" s="53"/>
      <c r="W24043" s="53"/>
      <c r="X24043" s="53"/>
      <c r="Y24043" s="55"/>
    </row>
    <row r="24044" spans="21:25" x14ac:dyDescent="0.2">
      <c r="U24044" s="55"/>
      <c r="V24044" s="53"/>
      <c r="W24044" s="53"/>
      <c r="X24044" s="53"/>
      <c r="Y24044" s="55"/>
    </row>
    <row r="24045" spans="21:25" x14ac:dyDescent="0.2">
      <c r="U24045" s="55"/>
      <c r="V24045" s="53"/>
      <c r="W24045" s="53"/>
      <c r="X24045" s="53"/>
      <c r="Y24045" s="55"/>
    </row>
    <row r="24046" spans="21:25" x14ac:dyDescent="0.2">
      <c r="U24046" s="55"/>
      <c r="V24046" s="53"/>
      <c r="W24046" s="53"/>
      <c r="X24046" s="53"/>
      <c r="Y24046" s="55"/>
    </row>
    <row r="24047" spans="21:25" x14ac:dyDescent="0.2">
      <c r="U24047" s="55"/>
      <c r="V24047" s="53"/>
      <c r="W24047" s="53"/>
      <c r="X24047" s="53"/>
      <c r="Y24047" s="55"/>
    </row>
    <row r="24048" spans="21:25" x14ac:dyDescent="0.2">
      <c r="U24048" s="55"/>
      <c r="V24048" s="53"/>
      <c r="W24048" s="53"/>
      <c r="X24048" s="53"/>
      <c r="Y24048" s="55"/>
    </row>
    <row r="24049" spans="21:25" x14ac:dyDescent="0.2">
      <c r="U24049" s="55"/>
      <c r="V24049" s="53"/>
      <c r="W24049" s="53"/>
      <c r="X24049" s="53"/>
      <c r="Y24049" s="55"/>
    </row>
    <row r="24050" spans="21:25" x14ac:dyDescent="0.2">
      <c r="U24050" s="55"/>
      <c r="V24050" s="53"/>
      <c r="W24050" s="53"/>
      <c r="X24050" s="53"/>
      <c r="Y24050" s="55"/>
    </row>
    <row r="24051" spans="21:25" x14ac:dyDescent="0.2">
      <c r="U24051" s="55"/>
      <c r="V24051" s="53"/>
      <c r="W24051" s="53"/>
      <c r="X24051" s="53"/>
      <c r="Y24051" s="55"/>
    </row>
    <row r="24052" spans="21:25" x14ac:dyDescent="0.2">
      <c r="U24052" s="55"/>
      <c r="V24052" s="53"/>
      <c r="W24052" s="53"/>
      <c r="X24052" s="53"/>
      <c r="Y24052" s="55"/>
    </row>
    <row r="24053" spans="21:25" x14ac:dyDescent="0.2">
      <c r="U24053" s="55"/>
      <c r="V24053" s="53"/>
      <c r="W24053" s="53"/>
      <c r="X24053" s="53"/>
      <c r="Y24053" s="55"/>
    </row>
    <row r="24054" spans="21:25" x14ac:dyDescent="0.2">
      <c r="U24054" s="55"/>
      <c r="V24054" s="53"/>
      <c r="W24054" s="53"/>
      <c r="X24054" s="53"/>
      <c r="Y24054" s="55"/>
    </row>
    <row r="24055" spans="21:25" x14ac:dyDescent="0.2">
      <c r="U24055" s="55"/>
      <c r="V24055" s="53"/>
      <c r="W24055" s="53"/>
      <c r="X24055" s="53"/>
      <c r="Y24055" s="55"/>
    </row>
    <row r="24056" spans="21:25" x14ac:dyDescent="0.2">
      <c r="U24056" s="55"/>
      <c r="V24056" s="53"/>
      <c r="W24056" s="53"/>
      <c r="X24056" s="53"/>
      <c r="Y24056" s="55"/>
    </row>
    <row r="24057" spans="21:25" x14ac:dyDescent="0.2">
      <c r="U24057" s="55"/>
      <c r="V24057" s="53"/>
      <c r="W24057" s="53"/>
      <c r="X24057" s="53"/>
      <c r="Y24057" s="55"/>
    </row>
    <row r="24058" spans="21:25" x14ac:dyDescent="0.2">
      <c r="U24058" s="55"/>
      <c r="V24058" s="53"/>
      <c r="W24058" s="53"/>
      <c r="X24058" s="53"/>
      <c r="Y24058" s="55"/>
    </row>
    <row r="24059" spans="21:25" x14ac:dyDescent="0.2">
      <c r="U24059" s="55"/>
      <c r="V24059" s="53"/>
      <c r="W24059" s="53"/>
      <c r="X24059" s="53"/>
      <c r="Y24059" s="55"/>
    </row>
    <row r="24060" spans="21:25" x14ac:dyDescent="0.2">
      <c r="U24060" s="55"/>
      <c r="V24060" s="53"/>
      <c r="W24060" s="53"/>
      <c r="X24060" s="53"/>
      <c r="Y24060" s="55"/>
    </row>
    <row r="24061" spans="21:25" x14ac:dyDescent="0.2">
      <c r="U24061" s="55"/>
      <c r="V24061" s="53"/>
      <c r="W24061" s="53"/>
      <c r="X24061" s="53"/>
      <c r="Y24061" s="55"/>
    </row>
    <row r="24062" spans="21:25" x14ac:dyDescent="0.2">
      <c r="U24062" s="55"/>
      <c r="V24062" s="53"/>
      <c r="W24062" s="53"/>
      <c r="X24062" s="53"/>
      <c r="Y24062" s="55"/>
    </row>
    <row r="24063" spans="21:25" x14ac:dyDescent="0.2">
      <c r="U24063" s="55"/>
      <c r="V24063" s="53"/>
      <c r="W24063" s="53"/>
      <c r="X24063" s="53"/>
      <c r="Y24063" s="55"/>
    </row>
    <row r="24064" spans="21:25" x14ac:dyDescent="0.2">
      <c r="U24064" s="55"/>
      <c r="V24064" s="53"/>
      <c r="W24064" s="53"/>
      <c r="X24064" s="53"/>
      <c r="Y24064" s="55"/>
    </row>
    <row r="24065" spans="21:25" x14ac:dyDescent="0.2">
      <c r="U24065" s="55"/>
      <c r="V24065" s="53"/>
      <c r="W24065" s="53"/>
      <c r="X24065" s="53"/>
      <c r="Y24065" s="55"/>
    </row>
    <row r="24066" spans="21:25" x14ac:dyDescent="0.2">
      <c r="U24066" s="55"/>
      <c r="V24066" s="53"/>
      <c r="W24066" s="53"/>
      <c r="X24066" s="53"/>
      <c r="Y24066" s="55"/>
    </row>
    <row r="24067" spans="21:25" x14ac:dyDescent="0.2">
      <c r="U24067" s="55"/>
      <c r="V24067" s="53"/>
      <c r="W24067" s="53"/>
      <c r="X24067" s="53"/>
      <c r="Y24067" s="55"/>
    </row>
    <row r="24068" spans="21:25" x14ac:dyDescent="0.2">
      <c r="U24068" s="55"/>
      <c r="V24068" s="53"/>
      <c r="W24068" s="53"/>
      <c r="X24068" s="53"/>
      <c r="Y24068" s="55"/>
    </row>
    <row r="24069" spans="21:25" x14ac:dyDescent="0.2">
      <c r="U24069" s="55"/>
      <c r="V24069" s="53"/>
      <c r="W24069" s="53"/>
      <c r="X24069" s="53"/>
      <c r="Y24069" s="55"/>
    </row>
    <row r="24070" spans="21:25" x14ac:dyDescent="0.2">
      <c r="U24070" s="55"/>
      <c r="V24070" s="53"/>
      <c r="W24070" s="53"/>
      <c r="X24070" s="53"/>
      <c r="Y24070" s="55"/>
    </row>
    <row r="24071" spans="21:25" x14ac:dyDescent="0.2">
      <c r="U24071" s="55"/>
      <c r="V24071" s="53"/>
      <c r="W24071" s="53"/>
      <c r="X24071" s="53"/>
      <c r="Y24071" s="55"/>
    </row>
    <row r="24072" spans="21:25" x14ac:dyDescent="0.2">
      <c r="U24072" s="55"/>
      <c r="V24072" s="53"/>
      <c r="W24072" s="53"/>
      <c r="X24072" s="53"/>
      <c r="Y24072" s="55"/>
    </row>
    <row r="24073" spans="21:25" x14ac:dyDescent="0.2">
      <c r="U24073" s="55"/>
      <c r="V24073" s="53"/>
      <c r="W24073" s="53"/>
      <c r="X24073" s="53"/>
      <c r="Y24073" s="55"/>
    </row>
    <row r="24074" spans="21:25" x14ac:dyDescent="0.2">
      <c r="U24074" s="55"/>
      <c r="V24074" s="53"/>
      <c r="W24074" s="53"/>
      <c r="X24074" s="53"/>
      <c r="Y24074" s="55"/>
    </row>
    <row r="24075" spans="21:25" x14ac:dyDescent="0.2">
      <c r="U24075" s="55"/>
      <c r="V24075" s="53"/>
      <c r="W24075" s="53"/>
      <c r="X24075" s="53"/>
      <c r="Y24075" s="55"/>
    </row>
    <row r="24076" spans="21:25" x14ac:dyDescent="0.2">
      <c r="U24076" s="55"/>
      <c r="V24076" s="53"/>
      <c r="W24076" s="53"/>
      <c r="X24076" s="53"/>
      <c r="Y24076" s="55"/>
    </row>
    <row r="24077" spans="21:25" x14ac:dyDescent="0.2">
      <c r="U24077" s="55"/>
      <c r="V24077" s="53"/>
      <c r="W24077" s="53"/>
      <c r="X24077" s="53"/>
      <c r="Y24077" s="55"/>
    </row>
    <row r="24078" spans="21:25" x14ac:dyDescent="0.2">
      <c r="U24078" s="55"/>
      <c r="V24078" s="53"/>
      <c r="W24078" s="53"/>
      <c r="X24078" s="53"/>
      <c r="Y24078" s="55"/>
    </row>
    <row r="24079" spans="21:25" x14ac:dyDescent="0.2">
      <c r="U24079" s="55"/>
      <c r="V24079" s="53"/>
      <c r="W24079" s="53"/>
      <c r="X24079" s="53"/>
      <c r="Y24079" s="55"/>
    </row>
    <row r="24080" spans="21:25" x14ac:dyDescent="0.2">
      <c r="U24080" s="55"/>
      <c r="V24080" s="53"/>
      <c r="W24080" s="53"/>
      <c r="X24080" s="53"/>
      <c r="Y24080" s="55"/>
    </row>
    <row r="24081" spans="21:25" x14ac:dyDescent="0.2">
      <c r="U24081" s="55"/>
      <c r="V24081" s="53"/>
      <c r="W24081" s="53"/>
      <c r="X24081" s="53"/>
      <c r="Y24081" s="55"/>
    </row>
    <row r="24082" spans="21:25" x14ac:dyDescent="0.2">
      <c r="U24082" s="55"/>
      <c r="V24082" s="53"/>
      <c r="W24082" s="53"/>
      <c r="X24082" s="53"/>
      <c r="Y24082" s="55"/>
    </row>
    <row r="24083" spans="21:25" x14ac:dyDescent="0.2">
      <c r="U24083" s="55"/>
      <c r="V24083" s="53"/>
      <c r="W24083" s="53"/>
      <c r="X24083" s="53"/>
      <c r="Y24083" s="55"/>
    </row>
    <row r="24084" spans="21:25" x14ac:dyDescent="0.2">
      <c r="U24084" s="55"/>
      <c r="V24084" s="53"/>
      <c r="W24084" s="53"/>
      <c r="X24084" s="53"/>
      <c r="Y24084" s="55"/>
    </row>
    <row r="24085" spans="21:25" x14ac:dyDescent="0.2">
      <c r="U24085" s="55"/>
      <c r="V24085" s="53"/>
      <c r="W24085" s="53"/>
      <c r="X24085" s="53"/>
      <c r="Y24085" s="55"/>
    </row>
    <row r="24086" spans="21:25" x14ac:dyDescent="0.2">
      <c r="U24086" s="55"/>
      <c r="V24086" s="53"/>
      <c r="W24086" s="53"/>
      <c r="X24086" s="53"/>
      <c r="Y24086" s="55"/>
    </row>
    <row r="24087" spans="21:25" x14ac:dyDescent="0.2">
      <c r="U24087" s="55"/>
      <c r="V24087" s="53"/>
      <c r="W24087" s="53"/>
      <c r="X24087" s="53"/>
      <c r="Y24087" s="55"/>
    </row>
    <row r="24088" spans="21:25" x14ac:dyDescent="0.2">
      <c r="U24088" s="55"/>
      <c r="V24088" s="53"/>
      <c r="W24088" s="53"/>
      <c r="X24088" s="53"/>
      <c r="Y24088" s="55"/>
    </row>
    <row r="24089" spans="21:25" x14ac:dyDescent="0.2">
      <c r="U24089" s="55"/>
      <c r="V24089" s="53"/>
      <c r="W24089" s="53"/>
      <c r="X24089" s="53"/>
      <c r="Y24089" s="55"/>
    </row>
    <row r="24090" spans="21:25" x14ac:dyDescent="0.2">
      <c r="U24090" s="55"/>
      <c r="V24090" s="53"/>
      <c r="W24090" s="53"/>
      <c r="X24090" s="53"/>
      <c r="Y24090" s="55"/>
    </row>
    <row r="24091" spans="21:25" x14ac:dyDescent="0.2">
      <c r="U24091" s="55"/>
      <c r="V24091" s="53"/>
      <c r="W24091" s="53"/>
      <c r="X24091" s="53"/>
      <c r="Y24091" s="55"/>
    </row>
    <row r="24092" spans="21:25" x14ac:dyDescent="0.2">
      <c r="U24092" s="55"/>
      <c r="V24092" s="53"/>
      <c r="W24092" s="53"/>
      <c r="X24092" s="53"/>
      <c r="Y24092" s="55"/>
    </row>
    <row r="24093" spans="21:25" x14ac:dyDescent="0.2">
      <c r="U24093" s="55"/>
      <c r="V24093" s="53"/>
      <c r="W24093" s="53"/>
      <c r="X24093" s="53"/>
      <c r="Y24093" s="55"/>
    </row>
    <row r="24094" spans="21:25" x14ac:dyDescent="0.2">
      <c r="U24094" s="55"/>
      <c r="V24094" s="53"/>
      <c r="W24094" s="53"/>
      <c r="X24094" s="53"/>
      <c r="Y24094" s="55"/>
    </row>
    <row r="24095" spans="21:25" x14ac:dyDescent="0.2">
      <c r="U24095" s="55"/>
      <c r="V24095" s="53"/>
      <c r="W24095" s="53"/>
      <c r="X24095" s="53"/>
      <c r="Y24095" s="55"/>
    </row>
    <row r="24096" spans="21:25" x14ac:dyDescent="0.2">
      <c r="U24096" s="55"/>
      <c r="V24096" s="53"/>
      <c r="W24096" s="53"/>
      <c r="X24096" s="53"/>
      <c r="Y24096" s="55"/>
    </row>
    <row r="24097" spans="21:25" x14ac:dyDescent="0.2">
      <c r="U24097" s="55"/>
      <c r="V24097" s="53"/>
      <c r="W24097" s="53"/>
      <c r="X24097" s="53"/>
      <c r="Y24097" s="55"/>
    </row>
    <row r="24098" spans="21:25" x14ac:dyDescent="0.2">
      <c r="U24098" s="55"/>
      <c r="V24098" s="53"/>
      <c r="W24098" s="53"/>
      <c r="X24098" s="53"/>
      <c r="Y24098" s="55"/>
    </row>
    <row r="24099" spans="21:25" x14ac:dyDescent="0.2">
      <c r="U24099" s="55"/>
      <c r="V24099" s="53"/>
      <c r="W24099" s="53"/>
      <c r="X24099" s="53"/>
      <c r="Y24099" s="55"/>
    </row>
    <row r="24100" spans="21:25" x14ac:dyDescent="0.2">
      <c r="U24100" s="55"/>
      <c r="V24100" s="53"/>
      <c r="W24100" s="53"/>
      <c r="X24100" s="53"/>
      <c r="Y24100" s="55"/>
    </row>
    <row r="24101" spans="21:25" x14ac:dyDescent="0.2">
      <c r="U24101" s="55"/>
      <c r="V24101" s="53"/>
      <c r="W24101" s="53"/>
      <c r="X24101" s="53"/>
      <c r="Y24101" s="55"/>
    </row>
    <row r="24102" spans="21:25" x14ac:dyDescent="0.2">
      <c r="U24102" s="55"/>
      <c r="V24102" s="53"/>
      <c r="W24102" s="53"/>
      <c r="X24102" s="53"/>
      <c r="Y24102" s="55"/>
    </row>
    <row r="24103" spans="21:25" x14ac:dyDescent="0.2">
      <c r="U24103" s="55"/>
      <c r="V24103" s="53"/>
      <c r="W24103" s="53"/>
      <c r="X24103" s="53"/>
      <c r="Y24103" s="55"/>
    </row>
    <row r="24104" spans="21:25" x14ac:dyDescent="0.2">
      <c r="U24104" s="55"/>
      <c r="V24104" s="53"/>
      <c r="W24104" s="53"/>
      <c r="X24104" s="53"/>
      <c r="Y24104" s="55"/>
    </row>
    <row r="24105" spans="21:25" x14ac:dyDescent="0.2">
      <c r="U24105" s="55"/>
      <c r="V24105" s="53"/>
      <c r="W24105" s="53"/>
      <c r="X24105" s="53"/>
      <c r="Y24105" s="55"/>
    </row>
    <row r="24106" spans="21:25" x14ac:dyDescent="0.2">
      <c r="U24106" s="55"/>
      <c r="V24106" s="53"/>
      <c r="W24106" s="53"/>
      <c r="X24106" s="53"/>
      <c r="Y24106" s="55"/>
    </row>
    <row r="24107" spans="21:25" x14ac:dyDescent="0.2">
      <c r="U24107" s="55"/>
      <c r="V24107" s="53"/>
      <c r="W24107" s="53"/>
      <c r="X24107" s="53"/>
      <c r="Y24107" s="55"/>
    </row>
    <row r="24108" spans="21:25" x14ac:dyDescent="0.2">
      <c r="U24108" s="55"/>
      <c r="V24108" s="53"/>
      <c r="W24108" s="53"/>
      <c r="X24108" s="53"/>
      <c r="Y24108" s="55"/>
    </row>
    <row r="24109" spans="21:25" x14ac:dyDescent="0.2">
      <c r="U24109" s="55"/>
      <c r="V24109" s="53"/>
      <c r="W24109" s="53"/>
      <c r="X24109" s="53"/>
      <c r="Y24109" s="55"/>
    </row>
    <row r="24110" spans="21:25" x14ac:dyDescent="0.2">
      <c r="U24110" s="55"/>
      <c r="V24110" s="53"/>
      <c r="W24110" s="53"/>
      <c r="X24110" s="53"/>
      <c r="Y24110" s="55"/>
    </row>
    <row r="24111" spans="21:25" x14ac:dyDescent="0.2">
      <c r="U24111" s="55"/>
      <c r="V24111" s="53"/>
      <c r="W24111" s="53"/>
      <c r="X24111" s="53"/>
      <c r="Y24111" s="55"/>
    </row>
    <row r="24112" spans="21:25" x14ac:dyDescent="0.2">
      <c r="U24112" s="55"/>
      <c r="V24112" s="53"/>
      <c r="W24112" s="53"/>
      <c r="X24112" s="53"/>
      <c r="Y24112" s="55"/>
    </row>
    <row r="24113" spans="21:25" x14ac:dyDescent="0.2">
      <c r="U24113" s="55"/>
      <c r="V24113" s="53"/>
      <c r="W24113" s="53"/>
      <c r="X24113" s="53"/>
      <c r="Y24113" s="55"/>
    </row>
    <row r="24114" spans="21:25" x14ac:dyDescent="0.2">
      <c r="U24114" s="55"/>
      <c r="V24114" s="53"/>
      <c r="W24114" s="53"/>
      <c r="X24114" s="53"/>
      <c r="Y24114" s="55"/>
    </row>
    <row r="24115" spans="21:25" x14ac:dyDescent="0.2">
      <c r="U24115" s="55"/>
      <c r="V24115" s="53"/>
      <c r="W24115" s="53"/>
      <c r="X24115" s="53"/>
      <c r="Y24115" s="55"/>
    </row>
    <row r="24116" spans="21:25" x14ac:dyDescent="0.2">
      <c r="U24116" s="55"/>
      <c r="V24116" s="53"/>
      <c r="W24116" s="53"/>
      <c r="X24116" s="53"/>
      <c r="Y24116" s="55"/>
    </row>
    <row r="24117" spans="21:25" x14ac:dyDescent="0.2">
      <c r="U24117" s="55"/>
      <c r="V24117" s="53"/>
      <c r="W24117" s="53"/>
      <c r="X24117" s="53"/>
      <c r="Y24117" s="55"/>
    </row>
    <row r="24118" spans="21:25" x14ac:dyDescent="0.2">
      <c r="U24118" s="55"/>
      <c r="V24118" s="53"/>
      <c r="W24118" s="53"/>
      <c r="X24118" s="53"/>
      <c r="Y24118" s="55"/>
    </row>
    <row r="24119" spans="21:25" x14ac:dyDescent="0.2">
      <c r="U24119" s="55"/>
      <c r="V24119" s="53"/>
      <c r="W24119" s="53"/>
      <c r="X24119" s="53"/>
      <c r="Y24119" s="55"/>
    </row>
    <row r="24120" spans="21:25" x14ac:dyDescent="0.2">
      <c r="U24120" s="55"/>
      <c r="V24120" s="53"/>
      <c r="W24120" s="53"/>
      <c r="X24120" s="53"/>
      <c r="Y24120" s="55"/>
    </row>
    <row r="24121" spans="21:25" x14ac:dyDescent="0.2">
      <c r="U24121" s="55"/>
      <c r="V24121" s="53"/>
      <c r="W24121" s="53"/>
      <c r="X24121" s="53"/>
      <c r="Y24121" s="55"/>
    </row>
    <row r="24122" spans="21:25" x14ac:dyDescent="0.2">
      <c r="U24122" s="55"/>
      <c r="V24122" s="53"/>
      <c r="W24122" s="53"/>
      <c r="X24122" s="53"/>
      <c r="Y24122" s="55"/>
    </row>
    <row r="24123" spans="21:25" x14ac:dyDescent="0.2">
      <c r="U24123" s="55"/>
      <c r="V24123" s="53"/>
      <c r="W24123" s="53"/>
      <c r="X24123" s="53"/>
      <c r="Y24123" s="55"/>
    </row>
    <row r="24124" spans="21:25" x14ac:dyDescent="0.2">
      <c r="U24124" s="55"/>
      <c r="V24124" s="53"/>
      <c r="W24124" s="53"/>
      <c r="X24124" s="53"/>
      <c r="Y24124" s="55"/>
    </row>
    <row r="24125" spans="21:25" x14ac:dyDescent="0.2">
      <c r="U24125" s="55"/>
      <c r="V24125" s="53"/>
      <c r="W24125" s="53"/>
      <c r="X24125" s="53"/>
      <c r="Y24125" s="55"/>
    </row>
    <row r="24126" spans="21:25" x14ac:dyDescent="0.2">
      <c r="U24126" s="55"/>
      <c r="V24126" s="53"/>
      <c r="W24126" s="53"/>
      <c r="X24126" s="53"/>
      <c r="Y24126" s="55"/>
    </row>
    <row r="24127" spans="21:25" x14ac:dyDescent="0.2">
      <c r="U24127" s="55"/>
      <c r="V24127" s="53"/>
      <c r="W24127" s="53"/>
      <c r="X24127" s="53"/>
      <c r="Y24127" s="55"/>
    </row>
    <row r="24128" spans="21:25" x14ac:dyDescent="0.2">
      <c r="U24128" s="55"/>
      <c r="V24128" s="53"/>
      <c r="W24128" s="53"/>
      <c r="X24128" s="53"/>
      <c r="Y24128" s="55"/>
    </row>
    <row r="24129" spans="21:25" x14ac:dyDescent="0.2">
      <c r="U24129" s="55"/>
      <c r="V24129" s="53"/>
      <c r="W24129" s="53"/>
      <c r="X24129" s="53"/>
      <c r="Y24129" s="55"/>
    </row>
    <row r="24130" spans="21:25" x14ac:dyDescent="0.2">
      <c r="U24130" s="55"/>
      <c r="V24130" s="53"/>
      <c r="W24130" s="53"/>
      <c r="X24130" s="53"/>
      <c r="Y24130" s="55"/>
    </row>
    <row r="24131" spans="21:25" x14ac:dyDescent="0.2">
      <c r="U24131" s="55"/>
      <c r="V24131" s="53"/>
      <c r="W24131" s="53"/>
      <c r="X24131" s="53"/>
      <c r="Y24131" s="55"/>
    </row>
    <row r="24132" spans="21:25" x14ac:dyDescent="0.2">
      <c r="U24132" s="55"/>
      <c r="V24132" s="53"/>
      <c r="W24132" s="53"/>
      <c r="X24132" s="53"/>
      <c r="Y24132" s="55"/>
    </row>
    <row r="24133" spans="21:25" x14ac:dyDescent="0.2">
      <c r="U24133" s="55"/>
      <c r="V24133" s="53"/>
      <c r="W24133" s="53"/>
      <c r="X24133" s="53"/>
      <c r="Y24133" s="55"/>
    </row>
    <row r="24134" spans="21:25" x14ac:dyDescent="0.2">
      <c r="U24134" s="55"/>
      <c r="V24134" s="53"/>
      <c r="W24134" s="53"/>
      <c r="X24134" s="53"/>
      <c r="Y24134" s="55"/>
    </row>
    <row r="24135" spans="21:25" x14ac:dyDescent="0.2">
      <c r="U24135" s="55"/>
      <c r="V24135" s="53"/>
      <c r="W24135" s="53"/>
      <c r="X24135" s="53"/>
      <c r="Y24135" s="55"/>
    </row>
    <row r="24136" spans="21:25" x14ac:dyDescent="0.2">
      <c r="U24136" s="55"/>
      <c r="V24136" s="53"/>
      <c r="W24136" s="53"/>
      <c r="X24136" s="53"/>
      <c r="Y24136" s="55"/>
    </row>
    <row r="24137" spans="21:25" x14ac:dyDescent="0.2">
      <c r="U24137" s="55"/>
      <c r="V24137" s="53"/>
      <c r="W24137" s="53"/>
      <c r="X24137" s="53"/>
      <c r="Y24137" s="55"/>
    </row>
    <row r="24138" spans="21:25" x14ac:dyDescent="0.2">
      <c r="U24138" s="55"/>
      <c r="V24138" s="53"/>
      <c r="W24138" s="53"/>
      <c r="X24138" s="53"/>
      <c r="Y24138" s="55"/>
    </row>
    <row r="24139" spans="21:25" x14ac:dyDescent="0.2">
      <c r="U24139" s="55"/>
      <c r="V24139" s="53"/>
      <c r="W24139" s="53"/>
      <c r="X24139" s="53"/>
      <c r="Y24139" s="55"/>
    </row>
    <row r="24140" spans="21:25" x14ac:dyDescent="0.2">
      <c r="U24140" s="55"/>
      <c r="V24140" s="53"/>
      <c r="W24140" s="53"/>
      <c r="X24140" s="53"/>
      <c r="Y24140" s="55"/>
    </row>
    <row r="24141" spans="21:25" x14ac:dyDescent="0.2">
      <c r="U24141" s="55"/>
      <c r="V24141" s="53"/>
      <c r="W24141" s="53"/>
      <c r="X24141" s="53"/>
      <c r="Y24141" s="55"/>
    </row>
    <row r="24142" spans="21:25" x14ac:dyDescent="0.2">
      <c r="U24142" s="55"/>
      <c r="V24142" s="53"/>
      <c r="W24142" s="53"/>
      <c r="X24142" s="53"/>
      <c r="Y24142" s="55"/>
    </row>
    <row r="24143" spans="21:25" x14ac:dyDescent="0.2">
      <c r="U24143" s="55"/>
      <c r="V24143" s="53"/>
      <c r="W24143" s="53"/>
      <c r="X24143" s="53"/>
      <c r="Y24143" s="55"/>
    </row>
    <row r="24144" spans="21:25" x14ac:dyDescent="0.2">
      <c r="U24144" s="55"/>
      <c r="V24144" s="53"/>
      <c r="W24144" s="53"/>
      <c r="X24144" s="53"/>
      <c r="Y24144" s="55"/>
    </row>
    <row r="24145" spans="21:25" x14ac:dyDescent="0.2">
      <c r="U24145" s="55"/>
      <c r="V24145" s="53"/>
      <c r="W24145" s="53"/>
      <c r="X24145" s="53"/>
      <c r="Y24145" s="55"/>
    </row>
    <row r="24146" spans="21:25" x14ac:dyDescent="0.2">
      <c r="U24146" s="55"/>
      <c r="V24146" s="53"/>
      <c r="W24146" s="53"/>
      <c r="X24146" s="53"/>
      <c r="Y24146" s="55"/>
    </row>
    <row r="24147" spans="21:25" x14ac:dyDescent="0.2">
      <c r="U24147" s="55"/>
      <c r="V24147" s="53"/>
      <c r="W24147" s="53"/>
      <c r="X24147" s="53"/>
      <c r="Y24147" s="55"/>
    </row>
    <row r="24148" spans="21:25" x14ac:dyDescent="0.2">
      <c r="U24148" s="55"/>
      <c r="V24148" s="53"/>
      <c r="W24148" s="53"/>
      <c r="X24148" s="53"/>
      <c r="Y24148" s="55"/>
    </row>
    <row r="24149" spans="21:25" x14ac:dyDescent="0.2">
      <c r="U24149" s="55"/>
      <c r="V24149" s="53"/>
      <c r="W24149" s="53"/>
      <c r="X24149" s="53"/>
      <c r="Y24149" s="55"/>
    </row>
    <row r="24150" spans="21:25" x14ac:dyDescent="0.2">
      <c r="U24150" s="55"/>
      <c r="V24150" s="53"/>
      <c r="W24150" s="53"/>
      <c r="X24150" s="53"/>
      <c r="Y24150" s="55"/>
    </row>
    <row r="24151" spans="21:25" x14ac:dyDescent="0.2">
      <c r="U24151" s="55"/>
      <c r="V24151" s="53"/>
      <c r="W24151" s="53"/>
      <c r="X24151" s="53"/>
      <c r="Y24151" s="55"/>
    </row>
    <row r="24152" spans="21:25" x14ac:dyDescent="0.2">
      <c r="U24152" s="55"/>
      <c r="V24152" s="53"/>
      <c r="W24152" s="53"/>
      <c r="X24152" s="53"/>
      <c r="Y24152" s="55"/>
    </row>
    <row r="24153" spans="21:25" x14ac:dyDescent="0.2">
      <c r="U24153" s="55"/>
      <c r="V24153" s="53"/>
      <c r="W24153" s="53"/>
      <c r="X24153" s="53"/>
      <c r="Y24153" s="55"/>
    </row>
    <row r="24154" spans="21:25" x14ac:dyDescent="0.2">
      <c r="U24154" s="55"/>
      <c r="V24154" s="53"/>
      <c r="W24154" s="53"/>
      <c r="X24154" s="53"/>
      <c r="Y24154" s="55"/>
    </row>
    <row r="24155" spans="21:25" x14ac:dyDescent="0.2">
      <c r="U24155" s="55"/>
      <c r="V24155" s="53"/>
      <c r="W24155" s="53"/>
      <c r="X24155" s="53"/>
      <c r="Y24155" s="55"/>
    </row>
    <row r="24156" spans="21:25" x14ac:dyDescent="0.2">
      <c r="U24156" s="55"/>
      <c r="V24156" s="53"/>
      <c r="W24156" s="53"/>
      <c r="X24156" s="53"/>
      <c r="Y24156" s="55"/>
    </row>
    <row r="24157" spans="21:25" x14ac:dyDescent="0.2">
      <c r="U24157" s="55"/>
      <c r="V24157" s="53"/>
      <c r="W24157" s="53"/>
      <c r="X24157" s="53"/>
      <c r="Y24157" s="55"/>
    </row>
    <row r="24158" spans="21:25" x14ac:dyDescent="0.2">
      <c r="U24158" s="55"/>
      <c r="V24158" s="53"/>
      <c r="W24158" s="53"/>
      <c r="X24158" s="53"/>
      <c r="Y24158" s="55"/>
    </row>
    <row r="24159" spans="21:25" x14ac:dyDescent="0.2">
      <c r="U24159" s="55"/>
      <c r="V24159" s="53"/>
      <c r="W24159" s="53"/>
      <c r="X24159" s="53"/>
      <c r="Y24159" s="55"/>
    </row>
    <row r="24160" spans="21:25" x14ac:dyDescent="0.2">
      <c r="U24160" s="55"/>
      <c r="V24160" s="53"/>
      <c r="W24160" s="53"/>
      <c r="X24160" s="53"/>
      <c r="Y24160" s="55"/>
    </row>
    <row r="24161" spans="21:25" x14ac:dyDescent="0.2">
      <c r="U24161" s="55"/>
      <c r="V24161" s="53"/>
      <c r="W24161" s="53"/>
      <c r="X24161" s="53"/>
      <c r="Y24161" s="55"/>
    </row>
    <row r="24162" spans="21:25" x14ac:dyDescent="0.2">
      <c r="U24162" s="55"/>
      <c r="V24162" s="53"/>
      <c r="W24162" s="53"/>
      <c r="X24162" s="53"/>
      <c r="Y24162" s="55"/>
    </row>
    <row r="24163" spans="21:25" x14ac:dyDescent="0.2">
      <c r="U24163" s="55"/>
      <c r="V24163" s="53"/>
      <c r="W24163" s="53"/>
      <c r="X24163" s="53"/>
      <c r="Y24163" s="55"/>
    </row>
    <row r="24164" spans="21:25" x14ac:dyDescent="0.2">
      <c r="U24164" s="55"/>
      <c r="V24164" s="53"/>
      <c r="W24164" s="53"/>
      <c r="X24164" s="53"/>
      <c r="Y24164" s="55"/>
    </row>
    <row r="24165" spans="21:25" x14ac:dyDescent="0.2">
      <c r="U24165" s="55"/>
      <c r="V24165" s="53"/>
      <c r="W24165" s="53"/>
      <c r="X24165" s="53"/>
      <c r="Y24165" s="55"/>
    </row>
    <row r="24166" spans="21:25" x14ac:dyDescent="0.2">
      <c r="U24166" s="55"/>
      <c r="V24166" s="53"/>
      <c r="W24166" s="53"/>
      <c r="X24166" s="53"/>
      <c r="Y24166" s="55"/>
    </row>
    <row r="24167" spans="21:25" x14ac:dyDescent="0.2">
      <c r="U24167" s="55"/>
      <c r="V24167" s="53"/>
      <c r="W24167" s="53"/>
      <c r="X24167" s="53"/>
      <c r="Y24167" s="55"/>
    </row>
    <row r="24168" spans="21:25" x14ac:dyDescent="0.2">
      <c r="U24168" s="55"/>
      <c r="V24168" s="53"/>
      <c r="W24168" s="53"/>
      <c r="X24168" s="53"/>
      <c r="Y24168" s="55"/>
    </row>
    <row r="24169" spans="21:25" x14ac:dyDescent="0.2">
      <c r="U24169" s="55"/>
      <c r="V24169" s="53"/>
      <c r="W24169" s="53"/>
      <c r="X24169" s="53"/>
      <c r="Y24169" s="55"/>
    </row>
    <row r="24170" spans="21:25" x14ac:dyDescent="0.2">
      <c r="U24170" s="55"/>
      <c r="V24170" s="53"/>
      <c r="W24170" s="53"/>
      <c r="X24170" s="53"/>
      <c r="Y24170" s="55"/>
    </row>
    <row r="24171" spans="21:25" x14ac:dyDescent="0.2">
      <c r="U24171" s="55"/>
      <c r="V24171" s="53"/>
      <c r="W24171" s="53"/>
      <c r="X24171" s="53"/>
      <c r="Y24171" s="55"/>
    </row>
    <row r="24172" spans="21:25" x14ac:dyDescent="0.2">
      <c r="U24172" s="55"/>
      <c r="V24172" s="53"/>
      <c r="W24172" s="53"/>
      <c r="X24172" s="53"/>
      <c r="Y24172" s="55"/>
    </row>
    <row r="24173" spans="21:25" x14ac:dyDescent="0.2">
      <c r="U24173" s="55"/>
      <c r="V24173" s="53"/>
      <c r="W24173" s="53"/>
      <c r="X24173" s="53"/>
      <c r="Y24173" s="55"/>
    </row>
    <row r="24174" spans="21:25" x14ac:dyDescent="0.2">
      <c r="U24174" s="55"/>
      <c r="V24174" s="53"/>
      <c r="W24174" s="53"/>
      <c r="X24174" s="53"/>
      <c r="Y24174" s="55"/>
    </row>
    <row r="24175" spans="21:25" x14ac:dyDescent="0.2">
      <c r="U24175" s="55"/>
      <c r="V24175" s="53"/>
      <c r="W24175" s="53"/>
      <c r="X24175" s="53"/>
      <c r="Y24175" s="55"/>
    </row>
    <row r="24176" spans="21:25" x14ac:dyDescent="0.2">
      <c r="U24176" s="55"/>
      <c r="V24176" s="53"/>
      <c r="W24176" s="53"/>
      <c r="X24176" s="53"/>
      <c r="Y24176" s="55"/>
    </row>
    <row r="24177" spans="21:25" x14ac:dyDescent="0.2">
      <c r="U24177" s="55"/>
      <c r="V24177" s="53"/>
      <c r="W24177" s="53"/>
      <c r="X24177" s="53"/>
      <c r="Y24177" s="55"/>
    </row>
    <row r="24178" spans="21:25" x14ac:dyDescent="0.2">
      <c r="U24178" s="55"/>
      <c r="V24178" s="53"/>
      <c r="W24178" s="53"/>
      <c r="X24178" s="53"/>
      <c r="Y24178" s="55"/>
    </row>
    <row r="24179" spans="21:25" x14ac:dyDescent="0.2">
      <c r="U24179" s="55"/>
      <c r="V24179" s="53"/>
      <c r="W24179" s="53"/>
      <c r="X24179" s="53"/>
      <c r="Y24179" s="55"/>
    </row>
    <row r="24180" spans="21:25" x14ac:dyDescent="0.2">
      <c r="U24180" s="55"/>
      <c r="V24180" s="53"/>
      <c r="W24180" s="53"/>
      <c r="X24180" s="53"/>
      <c r="Y24180" s="55"/>
    </row>
    <row r="24181" spans="21:25" x14ac:dyDescent="0.2">
      <c r="U24181" s="55"/>
      <c r="V24181" s="53"/>
      <c r="W24181" s="53"/>
      <c r="X24181" s="53"/>
      <c r="Y24181" s="55"/>
    </row>
    <row r="24182" spans="21:25" x14ac:dyDescent="0.2">
      <c r="U24182" s="55"/>
      <c r="V24182" s="53"/>
      <c r="W24182" s="53"/>
      <c r="X24182" s="53"/>
      <c r="Y24182" s="55"/>
    </row>
    <row r="24183" spans="21:25" x14ac:dyDescent="0.2">
      <c r="U24183" s="55"/>
      <c r="V24183" s="53"/>
      <c r="W24183" s="53"/>
      <c r="X24183" s="53"/>
      <c r="Y24183" s="55"/>
    </row>
    <row r="24184" spans="21:25" x14ac:dyDescent="0.2">
      <c r="U24184" s="55"/>
      <c r="V24184" s="53"/>
      <c r="W24184" s="53"/>
      <c r="X24184" s="53"/>
      <c r="Y24184" s="55"/>
    </row>
    <row r="24185" spans="21:25" x14ac:dyDescent="0.2">
      <c r="U24185" s="55"/>
      <c r="V24185" s="53"/>
      <c r="W24185" s="53"/>
      <c r="X24185" s="53"/>
      <c r="Y24185" s="55"/>
    </row>
    <row r="24186" spans="21:25" x14ac:dyDescent="0.2">
      <c r="U24186" s="55"/>
      <c r="V24186" s="53"/>
      <c r="W24186" s="53"/>
      <c r="X24186" s="53"/>
      <c r="Y24186" s="55"/>
    </row>
    <row r="24187" spans="21:25" x14ac:dyDescent="0.2">
      <c r="U24187" s="55"/>
      <c r="V24187" s="53"/>
      <c r="W24187" s="53"/>
      <c r="X24187" s="53"/>
      <c r="Y24187" s="55"/>
    </row>
    <row r="24188" spans="21:25" x14ac:dyDescent="0.2">
      <c r="U24188" s="55"/>
      <c r="V24188" s="53"/>
      <c r="W24188" s="53"/>
      <c r="X24188" s="53"/>
      <c r="Y24188" s="55"/>
    </row>
    <row r="24189" spans="21:25" x14ac:dyDescent="0.2">
      <c r="U24189" s="55"/>
      <c r="V24189" s="53"/>
      <c r="W24189" s="53"/>
      <c r="X24189" s="53"/>
      <c r="Y24189" s="55"/>
    </row>
    <row r="24190" spans="21:25" x14ac:dyDescent="0.2">
      <c r="U24190" s="55"/>
      <c r="V24190" s="53"/>
      <c r="W24190" s="53"/>
      <c r="X24190" s="53"/>
      <c r="Y24190" s="55"/>
    </row>
    <row r="24191" spans="21:25" x14ac:dyDescent="0.2">
      <c r="U24191" s="55"/>
      <c r="V24191" s="53"/>
      <c r="W24191" s="53"/>
      <c r="X24191" s="53"/>
      <c r="Y24191" s="55"/>
    </row>
    <row r="24192" spans="21:25" x14ac:dyDescent="0.2">
      <c r="U24192" s="55"/>
      <c r="V24192" s="53"/>
      <c r="W24192" s="53"/>
      <c r="X24192" s="53"/>
      <c r="Y24192" s="55"/>
    </row>
    <row r="24193" spans="21:25" x14ac:dyDescent="0.2">
      <c r="U24193" s="55"/>
      <c r="V24193" s="53"/>
      <c r="W24193" s="53"/>
      <c r="X24193" s="53"/>
      <c r="Y24193" s="55"/>
    </row>
    <row r="24194" spans="21:25" x14ac:dyDescent="0.2">
      <c r="U24194" s="55"/>
      <c r="V24194" s="53"/>
      <c r="W24194" s="53"/>
      <c r="X24194" s="53"/>
      <c r="Y24194" s="55"/>
    </row>
    <row r="24195" spans="21:25" x14ac:dyDescent="0.2">
      <c r="U24195" s="55"/>
      <c r="V24195" s="53"/>
      <c r="W24195" s="53"/>
      <c r="X24195" s="53"/>
      <c r="Y24195" s="55"/>
    </row>
    <row r="24196" spans="21:25" x14ac:dyDescent="0.2">
      <c r="U24196" s="55"/>
      <c r="V24196" s="53"/>
      <c r="W24196" s="53"/>
      <c r="X24196" s="53"/>
      <c r="Y24196" s="55"/>
    </row>
    <row r="24197" spans="21:25" x14ac:dyDescent="0.2">
      <c r="U24197" s="55"/>
      <c r="V24197" s="53"/>
      <c r="W24197" s="53"/>
      <c r="X24197" s="53"/>
      <c r="Y24197" s="55"/>
    </row>
    <row r="24198" spans="21:25" x14ac:dyDescent="0.2">
      <c r="U24198" s="55"/>
      <c r="V24198" s="53"/>
      <c r="W24198" s="53"/>
      <c r="X24198" s="53"/>
      <c r="Y24198" s="55"/>
    </row>
    <row r="24199" spans="21:25" x14ac:dyDescent="0.2">
      <c r="U24199" s="55"/>
      <c r="V24199" s="53"/>
      <c r="W24199" s="53"/>
      <c r="X24199" s="53"/>
      <c r="Y24199" s="55"/>
    </row>
    <row r="24200" spans="21:25" x14ac:dyDescent="0.2">
      <c r="U24200" s="55"/>
      <c r="V24200" s="53"/>
      <c r="W24200" s="53"/>
      <c r="X24200" s="53"/>
      <c r="Y24200" s="55"/>
    </row>
    <row r="24201" spans="21:25" x14ac:dyDescent="0.2">
      <c r="U24201" s="55"/>
      <c r="V24201" s="53"/>
      <c r="W24201" s="53"/>
      <c r="X24201" s="53"/>
      <c r="Y24201" s="55"/>
    </row>
    <row r="24202" spans="21:25" x14ac:dyDescent="0.2">
      <c r="U24202" s="55"/>
      <c r="V24202" s="53"/>
      <c r="W24202" s="53"/>
      <c r="X24202" s="53"/>
      <c r="Y24202" s="55"/>
    </row>
    <row r="24203" spans="21:25" x14ac:dyDescent="0.2">
      <c r="U24203" s="55"/>
      <c r="V24203" s="53"/>
      <c r="W24203" s="53"/>
      <c r="X24203" s="53"/>
      <c r="Y24203" s="55"/>
    </row>
    <row r="24204" spans="21:25" x14ac:dyDescent="0.2">
      <c r="U24204" s="55"/>
      <c r="V24204" s="53"/>
      <c r="W24204" s="53"/>
      <c r="X24204" s="53"/>
      <c r="Y24204" s="55"/>
    </row>
    <row r="24205" spans="21:25" x14ac:dyDescent="0.2">
      <c r="U24205" s="55"/>
      <c r="V24205" s="53"/>
      <c r="W24205" s="53"/>
      <c r="X24205" s="53"/>
      <c r="Y24205" s="55"/>
    </row>
    <row r="24206" spans="21:25" x14ac:dyDescent="0.2">
      <c r="U24206" s="55"/>
      <c r="V24206" s="53"/>
      <c r="W24206" s="53"/>
      <c r="X24206" s="53"/>
      <c r="Y24206" s="55"/>
    </row>
    <row r="24207" spans="21:25" x14ac:dyDescent="0.2">
      <c r="U24207" s="55"/>
      <c r="V24207" s="53"/>
      <c r="W24207" s="53"/>
      <c r="X24207" s="53"/>
      <c r="Y24207" s="55"/>
    </row>
    <row r="24208" spans="21:25" x14ac:dyDescent="0.2">
      <c r="U24208" s="55"/>
      <c r="V24208" s="53"/>
      <c r="W24208" s="53"/>
      <c r="X24208" s="53"/>
      <c r="Y24208" s="55"/>
    </row>
    <row r="24209" spans="21:25" x14ac:dyDescent="0.2">
      <c r="U24209" s="55"/>
      <c r="V24209" s="53"/>
      <c r="W24209" s="53"/>
      <c r="X24209" s="53"/>
      <c r="Y24209" s="55"/>
    </row>
    <row r="24210" spans="21:25" x14ac:dyDescent="0.2">
      <c r="U24210" s="55"/>
      <c r="V24210" s="53"/>
      <c r="W24210" s="53"/>
      <c r="X24210" s="53"/>
      <c r="Y24210" s="55"/>
    </row>
    <row r="24211" spans="21:25" x14ac:dyDescent="0.2">
      <c r="U24211" s="55"/>
      <c r="V24211" s="53"/>
      <c r="W24211" s="53"/>
      <c r="X24211" s="53"/>
      <c r="Y24211" s="55"/>
    </row>
    <row r="24212" spans="21:25" x14ac:dyDescent="0.2">
      <c r="U24212" s="55"/>
      <c r="V24212" s="53"/>
      <c r="W24212" s="53"/>
      <c r="X24212" s="53"/>
      <c r="Y24212" s="55"/>
    </row>
    <row r="24213" spans="21:25" x14ac:dyDescent="0.2">
      <c r="U24213" s="55"/>
      <c r="V24213" s="53"/>
      <c r="W24213" s="53"/>
      <c r="X24213" s="53"/>
      <c r="Y24213" s="55"/>
    </row>
    <row r="24214" spans="21:25" x14ac:dyDescent="0.2">
      <c r="U24214" s="55"/>
      <c r="V24214" s="53"/>
      <c r="W24214" s="53"/>
      <c r="X24214" s="53"/>
      <c r="Y24214" s="55"/>
    </row>
    <row r="24215" spans="21:25" x14ac:dyDescent="0.2">
      <c r="U24215" s="55"/>
      <c r="V24215" s="53"/>
      <c r="W24215" s="53"/>
      <c r="X24215" s="53"/>
      <c r="Y24215" s="55"/>
    </row>
    <row r="24216" spans="21:25" x14ac:dyDescent="0.2">
      <c r="U24216" s="55"/>
      <c r="V24216" s="53"/>
      <c r="W24216" s="53"/>
      <c r="X24216" s="53"/>
      <c r="Y24216" s="55"/>
    </row>
    <row r="24217" spans="21:25" x14ac:dyDescent="0.2">
      <c r="U24217" s="55"/>
      <c r="V24217" s="53"/>
      <c r="W24217" s="53"/>
      <c r="X24217" s="53"/>
      <c r="Y24217" s="55"/>
    </row>
    <row r="24218" spans="21:25" x14ac:dyDescent="0.2">
      <c r="U24218" s="55"/>
      <c r="V24218" s="53"/>
      <c r="W24218" s="53"/>
      <c r="X24218" s="53"/>
      <c r="Y24218" s="55"/>
    </row>
    <row r="24219" spans="21:25" x14ac:dyDescent="0.2">
      <c r="U24219" s="55"/>
      <c r="V24219" s="53"/>
      <c r="W24219" s="53"/>
      <c r="X24219" s="53"/>
      <c r="Y24219" s="55"/>
    </row>
    <row r="24220" spans="21:25" x14ac:dyDescent="0.2">
      <c r="U24220" s="55"/>
      <c r="V24220" s="53"/>
      <c r="W24220" s="53"/>
      <c r="X24220" s="53"/>
      <c r="Y24220" s="55"/>
    </row>
    <row r="24221" spans="21:25" x14ac:dyDescent="0.2">
      <c r="U24221" s="55"/>
      <c r="V24221" s="53"/>
      <c r="W24221" s="53"/>
      <c r="X24221" s="53"/>
      <c r="Y24221" s="55"/>
    </row>
    <row r="24222" spans="21:25" x14ac:dyDescent="0.2">
      <c r="U24222" s="55"/>
      <c r="V24222" s="53"/>
      <c r="W24222" s="53"/>
      <c r="X24222" s="53"/>
      <c r="Y24222" s="55"/>
    </row>
    <row r="24223" spans="21:25" x14ac:dyDescent="0.2">
      <c r="U24223" s="55"/>
      <c r="V24223" s="53"/>
      <c r="W24223" s="53"/>
      <c r="X24223" s="53"/>
      <c r="Y24223" s="55"/>
    </row>
    <row r="24224" spans="21:25" x14ac:dyDescent="0.2">
      <c r="U24224" s="55"/>
      <c r="V24224" s="53"/>
      <c r="W24224" s="53"/>
      <c r="X24224" s="53"/>
      <c r="Y24224" s="55"/>
    </row>
    <row r="24225" spans="21:25" x14ac:dyDescent="0.2">
      <c r="U24225" s="55"/>
      <c r="V24225" s="53"/>
      <c r="W24225" s="53"/>
      <c r="X24225" s="53"/>
      <c r="Y24225" s="55"/>
    </row>
    <row r="24226" spans="21:25" x14ac:dyDescent="0.2">
      <c r="U24226" s="55"/>
      <c r="V24226" s="53"/>
      <c r="W24226" s="53"/>
      <c r="X24226" s="53"/>
      <c r="Y24226" s="55"/>
    </row>
    <row r="24227" spans="21:25" x14ac:dyDescent="0.2">
      <c r="U24227" s="55"/>
      <c r="V24227" s="53"/>
      <c r="W24227" s="53"/>
      <c r="X24227" s="53"/>
      <c r="Y24227" s="55"/>
    </row>
    <row r="24228" spans="21:25" x14ac:dyDescent="0.2">
      <c r="U24228" s="55"/>
      <c r="V24228" s="53"/>
      <c r="W24228" s="53"/>
      <c r="X24228" s="53"/>
      <c r="Y24228" s="55"/>
    </row>
    <row r="24229" spans="21:25" x14ac:dyDescent="0.2">
      <c r="U24229" s="55"/>
      <c r="V24229" s="53"/>
      <c r="W24229" s="53"/>
      <c r="X24229" s="53"/>
      <c r="Y24229" s="55"/>
    </row>
    <row r="24230" spans="21:25" x14ac:dyDescent="0.2">
      <c r="U24230" s="55"/>
      <c r="V24230" s="53"/>
      <c r="W24230" s="53"/>
      <c r="X24230" s="53"/>
      <c r="Y24230" s="55"/>
    </row>
    <row r="24231" spans="21:25" x14ac:dyDescent="0.2">
      <c r="U24231" s="55"/>
      <c r="V24231" s="53"/>
      <c r="W24231" s="53"/>
      <c r="X24231" s="53"/>
      <c r="Y24231" s="55"/>
    </row>
    <row r="24232" spans="21:25" x14ac:dyDescent="0.2">
      <c r="U24232" s="55"/>
      <c r="V24232" s="53"/>
      <c r="W24232" s="53"/>
      <c r="X24232" s="53"/>
      <c r="Y24232" s="55"/>
    </row>
    <row r="24233" spans="21:25" x14ac:dyDescent="0.2">
      <c r="U24233" s="55"/>
      <c r="V24233" s="53"/>
      <c r="W24233" s="53"/>
      <c r="X24233" s="53"/>
      <c r="Y24233" s="55"/>
    </row>
    <row r="24234" spans="21:25" x14ac:dyDescent="0.2">
      <c r="U24234" s="55"/>
      <c r="V24234" s="53"/>
      <c r="W24234" s="53"/>
      <c r="X24234" s="53"/>
      <c r="Y24234" s="55"/>
    </row>
    <row r="24235" spans="21:25" x14ac:dyDescent="0.2">
      <c r="U24235" s="55"/>
      <c r="V24235" s="53"/>
      <c r="W24235" s="53"/>
      <c r="X24235" s="53"/>
      <c r="Y24235" s="55"/>
    </row>
    <row r="24236" spans="21:25" x14ac:dyDescent="0.2">
      <c r="U24236" s="55"/>
      <c r="V24236" s="53"/>
      <c r="W24236" s="53"/>
      <c r="X24236" s="53"/>
      <c r="Y24236" s="55"/>
    </row>
    <row r="24237" spans="21:25" x14ac:dyDescent="0.2">
      <c r="U24237" s="55"/>
      <c r="V24237" s="53"/>
      <c r="W24237" s="53"/>
      <c r="X24237" s="53"/>
      <c r="Y24237" s="55"/>
    </row>
    <row r="24238" spans="21:25" x14ac:dyDescent="0.2">
      <c r="U24238" s="55"/>
      <c r="V24238" s="53"/>
      <c r="W24238" s="53"/>
      <c r="X24238" s="53"/>
      <c r="Y24238" s="55"/>
    </row>
    <row r="24239" spans="21:25" x14ac:dyDescent="0.2">
      <c r="U24239" s="55"/>
      <c r="V24239" s="53"/>
      <c r="W24239" s="53"/>
      <c r="X24239" s="53"/>
      <c r="Y24239" s="55"/>
    </row>
    <row r="24240" spans="21:25" x14ac:dyDescent="0.2">
      <c r="U24240" s="55"/>
      <c r="V24240" s="53"/>
      <c r="W24240" s="53"/>
      <c r="X24240" s="53"/>
      <c r="Y24240" s="55"/>
    </row>
    <row r="24241" spans="21:25" x14ac:dyDescent="0.2">
      <c r="U24241" s="55"/>
      <c r="V24241" s="53"/>
      <c r="W24241" s="53"/>
      <c r="X24241" s="53"/>
      <c r="Y24241" s="55"/>
    </row>
    <row r="24242" spans="21:25" x14ac:dyDescent="0.2">
      <c r="U24242" s="55"/>
      <c r="V24242" s="53"/>
      <c r="W24242" s="53"/>
      <c r="X24242" s="53"/>
      <c r="Y24242" s="55"/>
    </row>
    <row r="24243" spans="21:25" x14ac:dyDescent="0.2">
      <c r="U24243" s="55"/>
      <c r="V24243" s="53"/>
      <c r="W24243" s="53"/>
      <c r="X24243" s="53"/>
      <c r="Y24243" s="55"/>
    </row>
    <row r="24244" spans="21:25" x14ac:dyDescent="0.2">
      <c r="U24244" s="55"/>
      <c r="V24244" s="53"/>
      <c r="W24244" s="53"/>
      <c r="X24244" s="53"/>
      <c r="Y24244" s="55"/>
    </row>
    <row r="24245" spans="21:25" x14ac:dyDescent="0.2">
      <c r="U24245" s="55"/>
      <c r="V24245" s="53"/>
      <c r="W24245" s="53"/>
      <c r="X24245" s="53"/>
      <c r="Y24245" s="55"/>
    </row>
    <row r="24246" spans="21:25" x14ac:dyDescent="0.2">
      <c r="U24246" s="55"/>
      <c r="V24246" s="53"/>
      <c r="W24246" s="53"/>
      <c r="X24246" s="53"/>
      <c r="Y24246" s="55"/>
    </row>
    <row r="24247" spans="21:25" x14ac:dyDescent="0.2">
      <c r="U24247" s="55"/>
      <c r="V24247" s="53"/>
      <c r="W24247" s="53"/>
      <c r="X24247" s="53"/>
      <c r="Y24247" s="55"/>
    </row>
    <row r="24248" spans="21:25" x14ac:dyDescent="0.2">
      <c r="U24248" s="55"/>
      <c r="V24248" s="53"/>
      <c r="W24248" s="53"/>
      <c r="X24248" s="53"/>
      <c r="Y24248" s="55"/>
    </row>
    <row r="24249" spans="21:25" x14ac:dyDescent="0.2">
      <c r="U24249" s="55"/>
      <c r="V24249" s="53"/>
      <c r="W24249" s="53"/>
      <c r="X24249" s="53"/>
      <c r="Y24249" s="55"/>
    </row>
    <row r="24250" spans="21:25" x14ac:dyDescent="0.2">
      <c r="U24250" s="55"/>
      <c r="V24250" s="53"/>
      <c r="W24250" s="53"/>
      <c r="X24250" s="53"/>
      <c r="Y24250" s="55"/>
    </row>
    <row r="24251" spans="21:25" x14ac:dyDescent="0.2">
      <c r="U24251" s="55"/>
      <c r="V24251" s="53"/>
      <c r="W24251" s="53"/>
      <c r="X24251" s="53"/>
      <c r="Y24251" s="55"/>
    </row>
    <row r="24252" spans="21:25" x14ac:dyDescent="0.2">
      <c r="U24252" s="55"/>
      <c r="V24252" s="53"/>
      <c r="W24252" s="53"/>
      <c r="X24252" s="53"/>
      <c r="Y24252" s="55"/>
    </row>
    <row r="24253" spans="21:25" x14ac:dyDescent="0.2">
      <c r="U24253" s="55"/>
      <c r="V24253" s="53"/>
      <c r="W24253" s="53"/>
      <c r="X24253" s="53"/>
      <c r="Y24253" s="55"/>
    </row>
    <row r="24254" spans="21:25" x14ac:dyDescent="0.2">
      <c r="U24254" s="55"/>
      <c r="V24254" s="53"/>
      <c r="W24254" s="53"/>
      <c r="X24254" s="53"/>
      <c r="Y24254" s="55"/>
    </row>
    <row r="24255" spans="21:25" x14ac:dyDescent="0.2">
      <c r="U24255" s="55"/>
      <c r="V24255" s="53"/>
      <c r="W24255" s="53"/>
      <c r="X24255" s="53"/>
      <c r="Y24255" s="55"/>
    </row>
    <row r="24256" spans="21:25" x14ac:dyDescent="0.2">
      <c r="U24256" s="55"/>
      <c r="V24256" s="53"/>
      <c r="W24256" s="53"/>
      <c r="X24256" s="53"/>
      <c r="Y24256" s="55"/>
    </row>
    <row r="24257" spans="21:25" x14ac:dyDescent="0.2">
      <c r="U24257" s="55"/>
      <c r="V24257" s="53"/>
      <c r="W24257" s="53"/>
      <c r="X24257" s="53"/>
      <c r="Y24257" s="55"/>
    </row>
    <row r="24258" spans="21:25" x14ac:dyDescent="0.2">
      <c r="U24258" s="55"/>
      <c r="V24258" s="53"/>
      <c r="W24258" s="53"/>
      <c r="X24258" s="53"/>
      <c r="Y24258" s="55"/>
    </row>
    <row r="24259" spans="21:25" x14ac:dyDescent="0.2">
      <c r="U24259" s="55"/>
      <c r="V24259" s="53"/>
      <c r="W24259" s="53"/>
      <c r="X24259" s="53"/>
      <c r="Y24259" s="55"/>
    </row>
    <row r="24260" spans="21:25" x14ac:dyDescent="0.2">
      <c r="U24260" s="55"/>
      <c r="V24260" s="53"/>
      <c r="W24260" s="53"/>
      <c r="X24260" s="53"/>
      <c r="Y24260" s="55"/>
    </row>
    <row r="24261" spans="21:25" x14ac:dyDescent="0.2">
      <c r="U24261" s="55"/>
      <c r="V24261" s="53"/>
      <c r="W24261" s="53"/>
      <c r="X24261" s="53"/>
      <c r="Y24261" s="55"/>
    </row>
    <row r="24262" spans="21:25" x14ac:dyDescent="0.2">
      <c r="U24262" s="55"/>
      <c r="V24262" s="53"/>
      <c r="W24262" s="53"/>
      <c r="X24262" s="53"/>
      <c r="Y24262" s="55"/>
    </row>
    <row r="24263" spans="21:25" x14ac:dyDescent="0.2">
      <c r="U24263" s="55"/>
      <c r="V24263" s="53"/>
      <c r="W24263" s="53"/>
      <c r="X24263" s="53"/>
      <c r="Y24263" s="55"/>
    </row>
    <row r="24264" spans="21:25" x14ac:dyDescent="0.2">
      <c r="U24264" s="55"/>
      <c r="V24264" s="53"/>
      <c r="W24264" s="53"/>
      <c r="X24264" s="53"/>
      <c r="Y24264" s="55"/>
    </row>
    <row r="24265" spans="21:25" x14ac:dyDescent="0.2">
      <c r="U24265" s="55"/>
      <c r="V24265" s="53"/>
      <c r="W24265" s="53"/>
      <c r="X24265" s="53"/>
      <c r="Y24265" s="55"/>
    </row>
    <row r="24266" spans="21:25" x14ac:dyDescent="0.2">
      <c r="U24266" s="55"/>
      <c r="V24266" s="53"/>
      <c r="W24266" s="53"/>
      <c r="X24266" s="53"/>
      <c r="Y24266" s="55"/>
    </row>
    <row r="24267" spans="21:25" x14ac:dyDescent="0.2">
      <c r="U24267" s="55"/>
      <c r="V24267" s="53"/>
      <c r="W24267" s="53"/>
      <c r="X24267" s="53"/>
      <c r="Y24267" s="55"/>
    </row>
    <row r="24268" spans="21:25" x14ac:dyDescent="0.2">
      <c r="U24268" s="55"/>
      <c r="V24268" s="53"/>
      <c r="W24268" s="53"/>
      <c r="X24268" s="53"/>
      <c r="Y24268" s="55"/>
    </row>
    <row r="24269" spans="21:25" x14ac:dyDescent="0.2">
      <c r="U24269" s="55"/>
      <c r="V24269" s="53"/>
      <c r="W24269" s="53"/>
      <c r="X24269" s="53"/>
      <c r="Y24269" s="55"/>
    </row>
    <row r="24270" spans="21:25" x14ac:dyDescent="0.2">
      <c r="U24270" s="55"/>
      <c r="V24270" s="53"/>
      <c r="W24270" s="53"/>
      <c r="X24270" s="53"/>
      <c r="Y24270" s="55"/>
    </row>
    <row r="24271" spans="21:25" x14ac:dyDescent="0.2">
      <c r="U24271" s="55"/>
      <c r="V24271" s="53"/>
      <c r="W24271" s="53"/>
      <c r="X24271" s="53"/>
      <c r="Y24271" s="55"/>
    </row>
    <row r="24272" spans="21:25" x14ac:dyDescent="0.2">
      <c r="U24272" s="55"/>
      <c r="V24272" s="53"/>
      <c r="W24272" s="53"/>
      <c r="X24272" s="53"/>
      <c r="Y24272" s="55"/>
    </row>
    <row r="24273" spans="21:25" x14ac:dyDescent="0.2">
      <c r="U24273" s="55"/>
      <c r="V24273" s="53"/>
      <c r="W24273" s="53"/>
      <c r="X24273" s="53"/>
      <c r="Y24273" s="55"/>
    </row>
    <row r="24274" spans="21:25" x14ac:dyDescent="0.2">
      <c r="U24274" s="55"/>
      <c r="V24274" s="53"/>
      <c r="W24274" s="53"/>
      <c r="X24274" s="53"/>
      <c r="Y24274" s="55"/>
    </row>
    <row r="24275" spans="21:25" x14ac:dyDescent="0.2">
      <c r="U24275" s="55"/>
      <c r="V24275" s="53"/>
      <c r="W24275" s="53"/>
      <c r="X24275" s="53"/>
      <c r="Y24275" s="55"/>
    </row>
    <row r="24276" spans="21:25" x14ac:dyDescent="0.2">
      <c r="U24276" s="55"/>
      <c r="V24276" s="53"/>
      <c r="W24276" s="53"/>
      <c r="X24276" s="53"/>
      <c r="Y24276" s="55"/>
    </row>
    <row r="24277" spans="21:25" x14ac:dyDescent="0.2">
      <c r="U24277" s="55"/>
      <c r="V24277" s="53"/>
      <c r="W24277" s="53"/>
      <c r="X24277" s="53"/>
      <c r="Y24277" s="55"/>
    </row>
    <row r="24278" spans="21:25" x14ac:dyDescent="0.2">
      <c r="U24278" s="55"/>
      <c r="V24278" s="53"/>
      <c r="W24278" s="53"/>
      <c r="X24278" s="53"/>
      <c r="Y24278" s="55"/>
    </row>
    <row r="24279" spans="21:25" x14ac:dyDescent="0.2">
      <c r="U24279" s="55"/>
      <c r="V24279" s="53"/>
      <c r="W24279" s="53"/>
      <c r="X24279" s="53"/>
      <c r="Y24279" s="55"/>
    </row>
    <row r="24280" spans="21:25" x14ac:dyDescent="0.2">
      <c r="U24280" s="55"/>
      <c r="V24280" s="53"/>
      <c r="W24280" s="53"/>
      <c r="X24280" s="53"/>
      <c r="Y24280" s="55"/>
    </row>
    <row r="24281" spans="21:25" x14ac:dyDescent="0.2">
      <c r="U24281" s="55"/>
      <c r="V24281" s="53"/>
      <c r="W24281" s="53"/>
      <c r="X24281" s="53"/>
      <c r="Y24281" s="55"/>
    </row>
    <row r="24282" spans="21:25" x14ac:dyDescent="0.2">
      <c r="U24282" s="55"/>
      <c r="V24282" s="53"/>
      <c r="W24282" s="53"/>
      <c r="X24282" s="53"/>
      <c r="Y24282" s="55"/>
    </row>
    <row r="24283" spans="21:25" x14ac:dyDescent="0.2">
      <c r="U24283" s="55"/>
      <c r="V24283" s="53"/>
      <c r="W24283" s="53"/>
      <c r="X24283" s="53"/>
      <c r="Y24283" s="55"/>
    </row>
    <row r="24284" spans="21:25" x14ac:dyDescent="0.2">
      <c r="U24284" s="55"/>
      <c r="V24284" s="53"/>
      <c r="W24284" s="53"/>
      <c r="X24284" s="53"/>
      <c r="Y24284" s="55"/>
    </row>
    <row r="24285" spans="21:25" x14ac:dyDescent="0.2">
      <c r="U24285" s="55"/>
      <c r="V24285" s="53"/>
      <c r="W24285" s="53"/>
      <c r="X24285" s="53"/>
      <c r="Y24285" s="55"/>
    </row>
    <row r="24286" spans="21:25" x14ac:dyDescent="0.2">
      <c r="U24286" s="55"/>
      <c r="V24286" s="53"/>
      <c r="W24286" s="53"/>
      <c r="X24286" s="53"/>
      <c r="Y24286" s="55"/>
    </row>
    <row r="24287" spans="21:25" x14ac:dyDescent="0.2">
      <c r="U24287" s="55"/>
      <c r="V24287" s="53"/>
      <c r="W24287" s="53"/>
      <c r="X24287" s="53"/>
      <c r="Y24287" s="55"/>
    </row>
    <row r="24288" spans="21:25" x14ac:dyDescent="0.2">
      <c r="U24288" s="55"/>
      <c r="V24288" s="53"/>
      <c r="W24288" s="53"/>
      <c r="X24288" s="53"/>
      <c r="Y24288" s="55"/>
    </row>
    <row r="24289" spans="21:25" x14ac:dyDescent="0.2">
      <c r="U24289" s="55"/>
      <c r="V24289" s="53"/>
      <c r="W24289" s="53"/>
      <c r="X24289" s="53"/>
      <c r="Y24289" s="55"/>
    </row>
    <row r="24290" spans="21:25" x14ac:dyDescent="0.2">
      <c r="U24290" s="55"/>
      <c r="V24290" s="53"/>
      <c r="W24290" s="53"/>
      <c r="X24290" s="53"/>
      <c r="Y24290" s="55"/>
    </row>
    <row r="24291" spans="21:25" x14ac:dyDescent="0.2">
      <c r="U24291" s="55"/>
      <c r="V24291" s="53"/>
      <c r="W24291" s="53"/>
      <c r="X24291" s="53"/>
      <c r="Y24291" s="55"/>
    </row>
    <row r="24292" spans="21:25" x14ac:dyDescent="0.2">
      <c r="U24292" s="55"/>
      <c r="V24292" s="53"/>
      <c r="W24292" s="53"/>
      <c r="X24292" s="53"/>
      <c r="Y24292" s="55"/>
    </row>
    <row r="24293" spans="21:25" x14ac:dyDescent="0.2">
      <c r="U24293" s="55"/>
      <c r="V24293" s="53"/>
      <c r="W24293" s="53"/>
      <c r="X24293" s="53"/>
      <c r="Y24293" s="55"/>
    </row>
    <row r="24294" spans="21:25" x14ac:dyDescent="0.2">
      <c r="U24294" s="55"/>
      <c r="V24294" s="53"/>
      <c r="W24294" s="53"/>
      <c r="X24294" s="53"/>
      <c r="Y24294" s="55"/>
    </row>
    <row r="24295" spans="21:25" x14ac:dyDescent="0.2">
      <c r="U24295" s="55"/>
      <c r="V24295" s="53"/>
      <c r="W24295" s="53"/>
      <c r="X24295" s="53"/>
      <c r="Y24295" s="55"/>
    </row>
    <row r="24296" spans="21:25" x14ac:dyDescent="0.2">
      <c r="U24296" s="55"/>
      <c r="V24296" s="53"/>
      <c r="W24296" s="53"/>
      <c r="X24296" s="53"/>
      <c r="Y24296" s="55"/>
    </row>
    <row r="24297" spans="21:25" x14ac:dyDescent="0.2">
      <c r="U24297" s="55"/>
      <c r="V24297" s="53"/>
      <c r="W24297" s="53"/>
      <c r="X24297" s="53"/>
      <c r="Y24297" s="55"/>
    </row>
    <row r="24298" spans="21:25" x14ac:dyDescent="0.2">
      <c r="U24298" s="55"/>
      <c r="V24298" s="53"/>
      <c r="W24298" s="53"/>
      <c r="X24298" s="53"/>
      <c r="Y24298" s="55"/>
    </row>
    <row r="24299" spans="21:25" x14ac:dyDescent="0.2">
      <c r="U24299" s="55"/>
      <c r="V24299" s="53"/>
      <c r="W24299" s="53"/>
      <c r="X24299" s="53"/>
      <c r="Y24299" s="55"/>
    </row>
    <row r="24300" spans="21:25" x14ac:dyDescent="0.2">
      <c r="U24300" s="55"/>
      <c r="V24300" s="53"/>
      <c r="W24300" s="53"/>
      <c r="X24300" s="53"/>
      <c r="Y24300" s="55"/>
    </row>
    <row r="24301" spans="21:25" x14ac:dyDescent="0.2">
      <c r="U24301" s="55"/>
      <c r="V24301" s="53"/>
      <c r="W24301" s="53"/>
      <c r="X24301" s="53"/>
      <c r="Y24301" s="55"/>
    </row>
    <row r="24302" spans="21:25" x14ac:dyDescent="0.2">
      <c r="U24302" s="55"/>
      <c r="V24302" s="53"/>
      <c r="W24302" s="53"/>
      <c r="X24302" s="53"/>
      <c r="Y24302" s="55"/>
    </row>
    <row r="24303" spans="21:25" x14ac:dyDescent="0.2">
      <c r="U24303" s="55"/>
      <c r="V24303" s="53"/>
      <c r="W24303" s="53"/>
      <c r="X24303" s="53"/>
      <c r="Y24303" s="55"/>
    </row>
    <row r="24304" spans="21:25" x14ac:dyDescent="0.2">
      <c r="U24304" s="55"/>
      <c r="V24304" s="53"/>
      <c r="W24304" s="53"/>
      <c r="X24304" s="53"/>
      <c r="Y24304" s="55"/>
    </row>
    <row r="24305" spans="21:25" x14ac:dyDescent="0.2">
      <c r="U24305" s="55"/>
      <c r="V24305" s="53"/>
      <c r="W24305" s="53"/>
      <c r="X24305" s="53"/>
      <c r="Y24305" s="55"/>
    </row>
    <row r="24306" spans="21:25" x14ac:dyDescent="0.2">
      <c r="U24306" s="55"/>
      <c r="V24306" s="53"/>
      <c r="W24306" s="53"/>
      <c r="X24306" s="53"/>
      <c r="Y24306" s="55"/>
    </row>
    <row r="24307" spans="21:25" x14ac:dyDescent="0.2">
      <c r="U24307" s="55"/>
      <c r="V24307" s="53"/>
      <c r="W24307" s="53"/>
      <c r="X24307" s="53"/>
      <c r="Y24307" s="55"/>
    </row>
    <row r="24308" spans="21:25" x14ac:dyDescent="0.2">
      <c r="U24308" s="55"/>
      <c r="V24308" s="53"/>
      <c r="W24308" s="53"/>
      <c r="X24308" s="53"/>
      <c r="Y24308" s="55"/>
    </row>
    <row r="24309" spans="21:25" x14ac:dyDescent="0.2">
      <c r="U24309" s="55"/>
      <c r="V24309" s="53"/>
      <c r="W24309" s="53"/>
      <c r="X24309" s="53"/>
      <c r="Y24309" s="55"/>
    </row>
    <row r="24310" spans="21:25" x14ac:dyDescent="0.2">
      <c r="U24310" s="55"/>
      <c r="V24310" s="53"/>
      <c r="W24310" s="53"/>
      <c r="X24310" s="53"/>
      <c r="Y24310" s="55"/>
    </row>
    <row r="24311" spans="21:25" x14ac:dyDescent="0.2">
      <c r="U24311" s="55"/>
      <c r="V24311" s="53"/>
      <c r="W24311" s="53"/>
      <c r="X24311" s="53"/>
      <c r="Y24311" s="55"/>
    </row>
    <row r="24312" spans="21:25" x14ac:dyDescent="0.2">
      <c r="U24312" s="55"/>
      <c r="V24312" s="53"/>
      <c r="W24312" s="53"/>
      <c r="X24312" s="53"/>
      <c r="Y24312" s="55"/>
    </row>
    <row r="24313" spans="21:25" x14ac:dyDescent="0.2">
      <c r="U24313" s="55"/>
      <c r="V24313" s="53"/>
      <c r="W24313" s="53"/>
      <c r="X24313" s="53"/>
      <c r="Y24313" s="55"/>
    </row>
    <row r="24314" spans="21:25" x14ac:dyDescent="0.2">
      <c r="U24314" s="55"/>
      <c r="V24314" s="53"/>
      <c r="W24314" s="53"/>
      <c r="X24314" s="53"/>
      <c r="Y24314" s="55"/>
    </row>
    <row r="24315" spans="21:25" x14ac:dyDescent="0.2">
      <c r="U24315" s="55"/>
      <c r="V24315" s="53"/>
      <c r="W24315" s="53"/>
      <c r="X24315" s="53"/>
      <c r="Y24315" s="55"/>
    </row>
    <row r="24316" spans="21:25" x14ac:dyDescent="0.2">
      <c r="U24316" s="55"/>
      <c r="V24316" s="53"/>
      <c r="W24316" s="53"/>
      <c r="X24316" s="53"/>
      <c r="Y24316" s="55"/>
    </row>
    <row r="24317" spans="21:25" x14ac:dyDescent="0.2">
      <c r="U24317" s="55"/>
      <c r="V24317" s="53"/>
      <c r="W24317" s="53"/>
      <c r="X24317" s="53"/>
      <c r="Y24317" s="55"/>
    </row>
    <row r="24318" spans="21:25" x14ac:dyDescent="0.2">
      <c r="U24318" s="55"/>
      <c r="V24318" s="53"/>
      <c r="W24318" s="53"/>
      <c r="X24318" s="53"/>
      <c r="Y24318" s="55"/>
    </row>
    <row r="24319" spans="21:25" x14ac:dyDescent="0.2">
      <c r="U24319" s="55"/>
      <c r="V24319" s="53"/>
      <c r="W24319" s="53"/>
      <c r="X24319" s="53"/>
      <c r="Y24319" s="55"/>
    </row>
    <row r="24320" spans="21:25" x14ac:dyDescent="0.2">
      <c r="U24320" s="55"/>
      <c r="V24320" s="53"/>
      <c r="W24320" s="53"/>
      <c r="X24320" s="53"/>
      <c r="Y24320" s="55"/>
    </row>
    <row r="24321" spans="21:25" x14ac:dyDescent="0.2">
      <c r="U24321" s="55"/>
      <c r="V24321" s="53"/>
      <c r="W24321" s="53"/>
      <c r="X24321" s="53"/>
      <c r="Y24321" s="55"/>
    </row>
    <row r="24322" spans="21:25" x14ac:dyDescent="0.2">
      <c r="U24322" s="55"/>
      <c r="V24322" s="53"/>
      <c r="W24322" s="53"/>
      <c r="X24322" s="53"/>
      <c r="Y24322" s="55"/>
    </row>
    <row r="24323" spans="21:25" x14ac:dyDescent="0.2">
      <c r="U24323" s="55"/>
      <c r="V24323" s="53"/>
      <c r="W24323" s="53"/>
      <c r="X24323" s="53"/>
      <c r="Y24323" s="55"/>
    </row>
    <row r="24324" spans="21:25" x14ac:dyDescent="0.2">
      <c r="U24324" s="55"/>
      <c r="V24324" s="53"/>
      <c r="W24324" s="53"/>
      <c r="X24324" s="53"/>
      <c r="Y24324" s="55"/>
    </row>
    <row r="24325" spans="21:25" x14ac:dyDescent="0.2">
      <c r="U24325" s="55"/>
      <c r="V24325" s="53"/>
      <c r="W24325" s="53"/>
      <c r="X24325" s="53"/>
      <c r="Y24325" s="55"/>
    </row>
    <row r="24326" spans="21:25" x14ac:dyDescent="0.2">
      <c r="U24326" s="55"/>
      <c r="V24326" s="53"/>
      <c r="W24326" s="53"/>
      <c r="X24326" s="53"/>
      <c r="Y24326" s="55"/>
    </row>
    <row r="24327" spans="21:25" x14ac:dyDescent="0.2">
      <c r="U24327" s="55"/>
      <c r="V24327" s="53"/>
      <c r="W24327" s="53"/>
      <c r="X24327" s="53"/>
      <c r="Y24327" s="55"/>
    </row>
    <row r="24328" spans="21:25" x14ac:dyDescent="0.2">
      <c r="U24328" s="55"/>
      <c r="V24328" s="53"/>
      <c r="W24328" s="53"/>
      <c r="X24328" s="53"/>
      <c r="Y24328" s="55"/>
    </row>
    <row r="24329" spans="21:25" x14ac:dyDescent="0.2">
      <c r="U24329" s="55"/>
      <c r="V24329" s="53"/>
      <c r="W24329" s="53"/>
      <c r="X24329" s="53"/>
      <c r="Y24329" s="55"/>
    </row>
    <row r="24330" spans="21:25" x14ac:dyDescent="0.2">
      <c r="U24330" s="55"/>
      <c r="V24330" s="53"/>
      <c r="W24330" s="53"/>
      <c r="X24330" s="53"/>
      <c r="Y24330" s="55"/>
    </row>
    <row r="24331" spans="21:25" x14ac:dyDescent="0.2">
      <c r="U24331" s="55"/>
      <c r="V24331" s="53"/>
      <c r="W24331" s="53"/>
      <c r="X24331" s="53"/>
      <c r="Y24331" s="55"/>
    </row>
    <row r="24332" spans="21:25" x14ac:dyDescent="0.2">
      <c r="U24332" s="55"/>
      <c r="V24332" s="53"/>
      <c r="W24332" s="53"/>
      <c r="X24332" s="53"/>
      <c r="Y24332" s="55"/>
    </row>
    <row r="24333" spans="21:25" x14ac:dyDescent="0.2">
      <c r="U24333" s="55"/>
      <c r="V24333" s="53"/>
      <c r="W24333" s="53"/>
      <c r="X24333" s="53"/>
      <c r="Y24333" s="55"/>
    </row>
    <row r="24334" spans="21:25" x14ac:dyDescent="0.2">
      <c r="U24334" s="55"/>
      <c r="V24334" s="53"/>
      <c r="W24334" s="53"/>
      <c r="X24334" s="53"/>
      <c r="Y24334" s="55"/>
    </row>
    <row r="24335" spans="21:25" x14ac:dyDescent="0.2">
      <c r="U24335" s="55"/>
      <c r="V24335" s="53"/>
      <c r="W24335" s="53"/>
      <c r="X24335" s="53"/>
      <c r="Y24335" s="55"/>
    </row>
    <row r="24336" spans="21:25" x14ac:dyDescent="0.2">
      <c r="U24336" s="55"/>
      <c r="V24336" s="53"/>
      <c r="W24336" s="53"/>
      <c r="X24336" s="53"/>
      <c r="Y24336" s="55"/>
    </row>
    <row r="24337" spans="21:25" x14ac:dyDescent="0.2">
      <c r="U24337" s="55"/>
      <c r="V24337" s="53"/>
      <c r="W24337" s="53"/>
      <c r="X24337" s="53"/>
      <c r="Y24337" s="55"/>
    </row>
    <row r="24338" spans="21:25" x14ac:dyDescent="0.2">
      <c r="U24338" s="55"/>
      <c r="V24338" s="53"/>
      <c r="W24338" s="53"/>
      <c r="X24338" s="53"/>
      <c r="Y24338" s="55"/>
    </row>
    <row r="24339" spans="21:25" x14ac:dyDescent="0.2">
      <c r="U24339" s="55"/>
      <c r="V24339" s="53"/>
      <c r="W24339" s="53"/>
      <c r="X24339" s="53"/>
      <c r="Y24339" s="55"/>
    </row>
    <row r="24340" spans="21:25" x14ac:dyDescent="0.2">
      <c r="U24340" s="55"/>
      <c r="V24340" s="53"/>
      <c r="W24340" s="53"/>
      <c r="X24340" s="53"/>
      <c r="Y24340" s="55"/>
    </row>
    <row r="24341" spans="21:25" x14ac:dyDescent="0.2">
      <c r="U24341" s="55"/>
      <c r="V24341" s="53"/>
      <c r="W24341" s="53"/>
      <c r="X24341" s="53"/>
      <c r="Y24341" s="55"/>
    </row>
    <row r="24342" spans="21:25" x14ac:dyDescent="0.2">
      <c r="U24342" s="55"/>
      <c r="V24342" s="53"/>
      <c r="W24342" s="53"/>
      <c r="X24342" s="53"/>
      <c r="Y24342" s="55"/>
    </row>
    <row r="24343" spans="21:25" x14ac:dyDescent="0.2">
      <c r="U24343" s="55"/>
      <c r="V24343" s="53"/>
      <c r="W24343" s="53"/>
      <c r="X24343" s="53"/>
      <c r="Y24343" s="55"/>
    </row>
    <row r="24344" spans="21:25" x14ac:dyDescent="0.2">
      <c r="U24344" s="55"/>
      <c r="V24344" s="53"/>
      <c r="W24344" s="53"/>
      <c r="X24344" s="53"/>
      <c r="Y24344" s="55"/>
    </row>
    <row r="24345" spans="21:25" x14ac:dyDescent="0.2">
      <c r="U24345" s="55"/>
      <c r="V24345" s="53"/>
      <c r="W24345" s="53"/>
      <c r="X24345" s="53"/>
      <c r="Y24345" s="55"/>
    </row>
    <row r="24346" spans="21:25" x14ac:dyDescent="0.2">
      <c r="U24346" s="55"/>
      <c r="V24346" s="53"/>
      <c r="W24346" s="53"/>
      <c r="X24346" s="53"/>
      <c r="Y24346" s="55"/>
    </row>
    <row r="24347" spans="21:25" x14ac:dyDescent="0.2">
      <c r="U24347" s="55"/>
      <c r="V24347" s="53"/>
      <c r="W24347" s="53"/>
      <c r="X24347" s="53"/>
      <c r="Y24347" s="55"/>
    </row>
    <row r="24348" spans="21:25" x14ac:dyDescent="0.2">
      <c r="U24348" s="55"/>
      <c r="V24348" s="53"/>
      <c r="W24348" s="53"/>
      <c r="X24348" s="53"/>
      <c r="Y24348" s="55"/>
    </row>
    <row r="24349" spans="21:25" x14ac:dyDescent="0.2">
      <c r="U24349" s="55"/>
      <c r="V24349" s="53"/>
      <c r="W24349" s="53"/>
      <c r="X24349" s="53"/>
      <c r="Y24349" s="55"/>
    </row>
    <row r="24350" spans="21:25" x14ac:dyDescent="0.2">
      <c r="U24350" s="55"/>
      <c r="V24350" s="53"/>
      <c r="W24350" s="53"/>
      <c r="X24350" s="53"/>
      <c r="Y24350" s="55"/>
    </row>
    <row r="24351" spans="21:25" x14ac:dyDescent="0.2">
      <c r="U24351" s="55"/>
      <c r="V24351" s="53"/>
      <c r="W24351" s="53"/>
      <c r="X24351" s="53"/>
      <c r="Y24351" s="55"/>
    </row>
    <row r="24352" spans="21:25" x14ac:dyDescent="0.2">
      <c r="U24352" s="55"/>
      <c r="V24352" s="53"/>
      <c r="W24352" s="53"/>
      <c r="X24352" s="53"/>
      <c r="Y24352" s="55"/>
    </row>
    <row r="24353" spans="21:25" x14ac:dyDescent="0.2">
      <c r="U24353" s="55"/>
      <c r="V24353" s="53"/>
      <c r="W24353" s="53"/>
      <c r="X24353" s="53"/>
      <c r="Y24353" s="55"/>
    </row>
    <row r="24354" spans="21:25" x14ac:dyDescent="0.2">
      <c r="U24354" s="55"/>
      <c r="V24354" s="53"/>
      <c r="W24354" s="53"/>
      <c r="X24354" s="53"/>
      <c r="Y24354" s="55"/>
    </row>
    <row r="24355" spans="21:25" x14ac:dyDescent="0.2">
      <c r="U24355" s="55"/>
      <c r="V24355" s="53"/>
      <c r="W24355" s="53"/>
      <c r="X24355" s="53"/>
      <c r="Y24355" s="55"/>
    </row>
    <row r="24356" spans="21:25" x14ac:dyDescent="0.2">
      <c r="U24356" s="55"/>
      <c r="V24356" s="53"/>
      <c r="W24356" s="53"/>
      <c r="X24356" s="53"/>
      <c r="Y24356" s="55"/>
    </row>
    <row r="24357" spans="21:25" x14ac:dyDescent="0.2">
      <c r="U24357" s="55"/>
      <c r="V24357" s="53"/>
      <c r="W24357" s="53"/>
      <c r="X24357" s="53"/>
      <c r="Y24357" s="55"/>
    </row>
    <row r="24358" spans="21:25" x14ac:dyDescent="0.2">
      <c r="U24358" s="55"/>
      <c r="V24358" s="53"/>
      <c r="W24358" s="53"/>
      <c r="X24358" s="53"/>
      <c r="Y24358" s="55"/>
    </row>
    <row r="24359" spans="21:25" x14ac:dyDescent="0.2">
      <c r="U24359" s="55"/>
      <c r="V24359" s="53"/>
      <c r="W24359" s="53"/>
      <c r="X24359" s="53"/>
      <c r="Y24359" s="55"/>
    </row>
    <row r="24360" spans="21:25" x14ac:dyDescent="0.2">
      <c r="U24360" s="55"/>
      <c r="V24360" s="53"/>
      <c r="W24360" s="53"/>
      <c r="X24360" s="53"/>
      <c r="Y24360" s="55"/>
    </row>
    <row r="24361" spans="21:25" x14ac:dyDescent="0.2">
      <c r="U24361" s="55"/>
      <c r="V24361" s="53"/>
      <c r="W24361" s="53"/>
      <c r="X24361" s="53"/>
      <c r="Y24361" s="55"/>
    </row>
    <row r="24362" spans="21:25" x14ac:dyDescent="0.2">
      <c r="U24362" s="55"/>
      <c r="V24362" s="53"/>
      <c r="W24362" s="53"/>
      <c r="X24362" s="53"/>
      <c r="Y24362" s="55"/>
    </row>
    <row r="24363" spans="21:25" x14ac:dyDescent="0.2">
      <c r="U24363" s="55"/>
      <c r="V24363" s="53"/>
      <c r="W24363" s="53"/>
      <c r="X24363" s="53"/>
      <c r="Y24363" s="55"/>
    </row>
    <row r="24364" spans="21:25" x14ac:dyDescent="0.2">
      <c r="U24364" s="55"/>
      <c r="V24364" s="53"/>
      <c r="W24364" s="53"/>
      <c r="X24364" s="53"/>
      <c r="Y24364" s="55"/>
    </row>
    <row r="24365" spans="21:25" x14ac:dyDescent="0.2">
      <c r="U24365" s="55"/>
      <c r="V24365" s="53"/>
      <c r="W24365" s="53"/>
      <c r="X24365" s="53"/>
      <c r="Y24365" s="55"/>
    </row>
    <row r="24366" spans="21:25" x14ac:dyDescent="0.2">
      <c r="U24366" s="55"/>
      <c r="V24366" s="53"/>
      <c r="W24366" s="53"/>
      <c r="X24366" s="53"/>
      <c r="Y24366" s="55"/>
    </row>
    <row r="24367" spans="21:25" x14ac:dyDescent="0.2">
      <c r="U24367" s="55"/>
      <c r="V24367" s="53"/>
      <c r="W24367" s="53"/>
      <c r="X24367" s="53"/>
      <c r="Y24367" s="55"/>
    </row>
    <row r="24368" spans="21:25" x14ac:dyDescent="0.2">
      <c r="U24368" s="55"/>
      <c r="V24368" s="53"/>
      <c r="W24368" s="53"/>
      <c r="X24368" s="53"/>
      <c r="Y24368" s="55"/>
    </row>
    <row r="24369" spans="21:25" x14ac:dyDescent="0.2">
      <c r="U24369" s="55"/>
      <c r="V24369" s="53"/>
      <c r="W24369" s="53"/>
      <c r="X24369" s="53"/>
      <c r="Y24369" s="55"/>
    </row>
    <row r="24370" spans="21:25" x14ac:dyDescent="0.2">
      <c r="U24370" s="55"/>
      <c r="V24370" s="53"/>
      <c r="W24370" s="53"/>
      <c r="X24370" s="53"/>
      <c r="Y24370" s="55"/>
    </row>
    <row r="24371" spans="21:25" x14ac:dyDescent="0.2">
      <c r="U24371" s="55"/>
      <c r="V24371" s="53"/>
      <c r="W24371" s="53"/>
      <c r="X24371" s="53"/>
      <c r="Y24371" s="55"/>
    </row>
    <row r="24372" spans="21:25" x14ac:dyDescent="0.2">
      <c r="U24372" s="55"/>
      <c r="V24372" s="53"/>
      <c r="W24372" s="53"/>
      <c r="X24372" s="53"/>
      <c r="Y24372" s="55"/>
    </row>
    <row r="24373" spans="21:25" x14ac:dyDescent="0.2">
      <c r="U24373" s="55"/>
      <c r="V24373" s="53"/>
      <c r="W24373" s="53"/>
      <c r="X24373" s="53"/>
      <c r="Y24373" s="55"/>
    </row>
    <row r="24374" spans="21:25" x14ac:dyDescent="0.2">
      <c r="U24374" s="55"/>
      <c r="V24374" s="53"/>
      <c r="W24374" s="53"/>
      <c r="X24374" s="53"/>
      <c r="Y24374" s="55"/>
    </row>
    <row r="24375" spans="21:25" x14ac:dyDescent="0.2">
      <c r="U24375" s="55"/>
      <c r="V24375" s="53"/>
      <c r="W24375" s="53"/>
      <c r="X24375" s="53"/>
      <c r="Y24375" s="55"/>
    </row>
    <row r="24376" spans="21:25" x14ac:dyDescent="0.2">
      <c r="U24376" s="55"/>
      <c r="V24376" s="53"/>
      <c r="W24376" s="53"/>
      <c r="X24376" s="53"/>
      <c r="Y24376" s="55"/>
    </row>
    <row r="24377" spans="21:25" x14ac:dyDescent="0.2">
      <c r="U24377" s="55"/>
      <c r="V24377" s="53"/>
      <c r="W24377" s="53"/>
      <c r="X24377" s="53"/>
      <c r="Y24377" s="55"/>
    </row>
    <row r="24378" spans="21:25" x14ac:dyDescent="0.2">
      <c r="U24378" s="55"/>
      <c r="V24378" s="53"/>
      <c r="W24378" s="53"/>
      <c r="X24378" s="53"/>
      <c r="Y24378" s="55"/>
    </row>
    <row r="24379" spans="21:25" x14ac:dyDescent="0.2">
      <c r="U24379" s="55"/>
      <c r="V24379" s="53"/>
      <c r="W24379" s="53"/>
      <c r="X24379" s="53"/>
      <c r="Y24379" s="55"/>
    </row>
    <row r="24380" spans="21:25" x14ac:dyDescent="0.2">
      <c r="U24380" s="55"/>
      <c r="V24380" s="53"/>
      <c r="W24380" s="53"/>
      <c r="X24380" s="53"/>
      <c r="Y24380" s="55"/>
    </row>
    <row r="24381" spans="21:25" x14ac:dyDescent="0.2">
      <c r="U24381" s="55"/>
      <c r="V24381" s="53"/>
      <c r="W24381" s="53"/>
      <c r="X24381" s="53"/>
      <c r="Y24381" s="55"/>
    </row>
    <row r="24382" spans="21:25" x14ac:dyDescent="0.2">
      <c r="U24382" s="55"/>
      <c r="V24382" s="53"/>
      <c r="W24382" s="53"/>
      <c r="X24382" s="53"/>
      <c r="Y24382" s="55"/>
    </row>
    <row r="24383" spans="21:25" x14ac:dyDescent="0.2">
      <c r="U24383" s="55"/>
      <c r="V24383" s="53"/>
      <c r="W24383" s="53"/>
      <c r="X24383" s="53"/>
      <c r="Y24383" s="55"/>
    </row>
    <row r="24384" spans="21:25" x14ac:dyDescent="0.2">
      <c r="U24384" s="55"/>
      <c r="V24384" s="53"/>
      <c r="W24384" s="53"/>
      <c r="X24384" s="53"/>
      <c r="Y24384" s="55"/>
    </row>
    <row r="24385" spans="21:25" x14ac:dyDescent="0.2">
      <c r="U24385" s="55"/>
      <c r="V24385" s="53"/>
      <c r="W24385" s="53"/>
      <c r="X24385" s="53"/>
      <c r="Y24385" s="55"/>
    </row>
    <row r="24386" spans="21:25" x14ac:dyDescent="0.2">
      <c r="U24386" s="55"/>
      <c r="V24386" s="53"/>
      <c r="W24386" s="53"/>
      <c r="X24386" s="53"/>
      <c r="Y24386" s="55"/>
    </row>
    <row r="24387" spans="21:25" x14ac:dyDescent="0.2">
      <c r="U24387" s="55"/>
      <c r="V24387" s="53"/>
      <c r="W24387" s="53"/>
      <c r="X24387" s="53"/>
      <c r="Y24387" s="55"/>
    </row>
    <row r="24388" spans="21:25" x14ac:dyDescent="0.2">
      <c r="U24388" s="55"/>
      <c r="V24388" s="53"/>
      <c r="W24388" s="53"/>
      <c r="X24388" s="53"/>
      <c r="Y24388" s="55"/>
    </row>
    <row r="24389" spans="21:25" x14ac:dyDescent="0.2">
      <c r="U24389" s="55"/>
      <c r="V24389" s="53"/>
      <c r="W24389" s="53"/>
      <c r="X24389" s="53"/>
      <c r="Y24389" s="55"/>
    </row>
    <row r="24390" spans="21:25" x14ac:dyDescent="0.2">
      <c r="U24390" s="55"/>
      <c r="V24390" s="53"/>
      <c r="W24390" s="53"/>
      <c r="X24390" s="53"/>
      <c r="Y24390" s="55"/>
    </row>
    <row r="24391" spans="21:25" x14ac:dyDescent="0.2">
      <c r="U24391" s="55"/>
      <c r="V24391" s="53"/>
      <c r="W24391" s="53"/>
      <c r="X24391" s="53"/>
      <c r="Y24391" s="55"/>
    </row>
    <row r="24392" spans="21:25" x14ac:dyDescent="0.2">
      <c r="U24392" s="55"/>
      <c r="V24392" s="53"/>
      <c r="W24392" s="53"/>
      <c r="X24392" s="53"/>
      <c r="Y24392" s="55"/>
    </row>
    <row r="24393" spans="21:25" x14ac:dyDescent="0.2">
      <c r="U24393" s="55"/>
      <c r="V24393" s="53"/>
      <c r="W24393" s="53"/>
      <c r="X24393" s="53"/>
      <c r="Y24393" s="55"/>
    </row>
    <row r="24394" spans="21:25" x14ac:dyDescent="0.2">
      <c r="U24394" s="55"/>
      <c r="V24394" s="53"/>
      <c r="W24394" s="53"/>
      <c r="X24394" s="53"/>
      <c r="Y24394" s="55"/>
    </row>
    <row r="24395" spans="21:25" x14ac:dyDescent="0.2">
      <c r="U24395" s="55"/>
      <c r="V24395" s="53"/>
      <c r="W24395" s="53"/>
      <c r="X24395" s="53"/>
      <c r="Y24395" s="55"/>
    </row>
    <row r="24396" spans="21:25" x14ac:dyDescent="0.2">
      <c r="U24396" s="55"/>
      <c r="V24396" s="53"/>
      <c r="W24396" s="53"/>
      <c r="X24396" s="53"/>
      <c r="Y24396" s="55"/>
    </row>
    <row r="24397" spans="21:25" x14ac:dyDescent="0.2">
      <c r="U24397" s="55"/>
      <c r="V24397" s="53"/>
      <c r="W24397" s="53"/>
      <c r="X24397" s="53"/>
      <c r="Y24397" s="55"/>
    </row>
    <row r="24398" spans="21:25" x14ac:dyDescent="0.2">
      <c r="U24398" s="55"/>
      <c r="V24398" s="53"/>
      <c r="W24398" s="53"/>
      <c r="X24398" s="53"/>
      <c r="Y24398" s="55"/>
    </row>
    <row r="24399" spans="21:25" x14ac:dyDescent="0.2">
      <c r="U24399" s="55"/>
      <c r="V24399" s="53"/>
      <c r="W24399" s="53"/>
      <c r="X24399" s="53"/>
      <c r="Y24399" s="55"/>
    </row>
    <row r="24400" spans="21:25" x14ac:dyDescent="0.2">
      <c r="U24400" s="55"/>
      <c r="V24400" s="53"/>
      <c r="W24400" s="53"/>
      <c r="X24400" s="53"/>
      <c r="Y24400" s="55"/>
    </row>
    <row r="24401" spans="21:25" x14ac:dyDescent="0.2">
      <c r="U24401" s="55"/>
      <c r="V24401" s="53"/>
      <c r="W24401" s="53"/>
      <c r="X24401" s="53"/>
      <c r="Y24401" s="55"/>
    </row>
    <row r="24402" spans="21:25" x14ac:dyDescent="0.2">
      <c r="U24402" s="55"/>
      <c r="V24402" s="53"/>
      <c r="W24402" s="53"/>
      <c r="X24402" s="53"/>
      <c r="Y24402" s="55"/>
    </row>
    <row r="24403" spans="21:25" x14ac:dyDescent="0.2">
      <c r="U24403" s="55"/>
      <c r="V24403" s="53"/>
      <c r="W24403" s="53"/>
      <c r="X24403" s="53"/>
      <c r="Y24403" s="55"/>
    </row>
    <row r="24404" spans="21:25" x14ac:dyDescent="0.2">
      <c r="U24404" s="55"/>
      <c r="V24404" s="53"/>
      <c r="W24404" s="53"/>
      <c r="X24404" s="53"/>
      <c r="Y24404" s="55"/>
    </row>
    <row r="24405" spans="21:25" x14ac:dyDescent="0.2">
      <c r="U24405" s="55"/>
      <c r="V24405" s="53"/>
      <c r="W24405" s="53"/>
      <c r="X24405" s="53"/>
      <c r="Y24405" s="55"/>
    </row>
    <row r="24406" spans="21:25" x14ac:dyDescent="0.2">
      <c r="U24406" s="55"/>
      <c r="V24406" s="53"/>
      <c r="W24406" s="53"/>
      <c r="X24406" s="53"/>
      <c r="Y24406" s="55"/>
    </row>
    <row r="24407" spans="21:25" x14ac:dyDescent="0.2">
      <c r="U24407" s="55"/>
      <c r="V24407" s="53"/>
      <c r="W24407" s="53"/>
      <c r="X24407" s="53"/>
      <c r="Y24407" s="55"/>
    </row>
    <row r="24408" spans="21:25" x14ac:dyDescent="0.2">
      <c r="U24408" s="55"/>
      <c r="V24408" s="53"/>
      <c r="W24408" s="53"/>
      <c r="X24408" s="53"/>
      <c r="Y24408" s="55"/>
    </row>
    <row r="24409" spans="21:25" x14ac:dyDescent="0.2">
      <c r="U24409" s="55"/>
      <c r="V24409" s="53"/>
      <c r="W24409" s="53"/>
      <c r="X24409" s="53"/>
      <c r="Y24409" s="55"/>
    </row>
    <row r="24410" spans="21:25" x14ac:dyDescent="0.2">
      <c r="U24410" s="55"/>
      <c r="V24410" s="53"/>
      <c r="W24410" s="53"/>
      <c r="X24410" s="53"/>
      <c r="Y24410" s="55"/>
    </row>
    <row r="24411" spans="21:25" x14ac:dyDescent="0.2">
      <c r="U24411" s="55"/>
      <c r="V24411" s="53"/>
      <c r="W24411" s="53"/>
      <c r="X24411" s="53"/>
      <c r="Y24411" s="55"/>
    </row>
    <row r="24412" spans="21:25" x14ac:dyDescent="0.2">
      <c r="U24412" s="55"/>
      <c r="V24412" s="53"/>
      <c r="W24412" s="53"/>
      <c r="X24412" s="53"/>
      <c r="Y24412" s="55"/>
    </row>
    <row r="24413" spans="21:25" x14ac:dyDescent="0.2">
      <c r="U24413" s="55"/>
      <c r="V24413" s="53"/>
      <c r="W24413" s="53"/>
      <c r="X24413" s="53"/>
      <c r="Y24413" s="55"/>
    </row>
    <row r="24414" spans="21:25" x14ac:dyDescent="0.2">
      <c r="U24414" s="55"/>
      <c r="V24414" s="53"/>
      <c r="W24414" s="53"/>
      <c r="X24414" s="53"/>
      <c r="Y24414" s="55"/>
    </row>
    <row r="24415" spans="21:25" x14ac:dyDescent="0.2">
      <c r="U24415" s="55"/>
      <c r="V24415" s="53"/>
      <c r="W24415" s="53"/>
      <c r="X24415" s="53"/>
      <c r="Y24415" s="55"/>
    </row>
    <row r="24416" spans="21:25" x14ac:dyDescent="0.2">
      <c r="U24416" s="55"/>
      <c r="V24416" s="53"/>
      <c r="W24416" s="53"/>
      <c r="X24416" s="53"/>
      <c r="Y24416" s="55"/>
    </row>
    <row r="24417" spans="21:25" x14ac:dyDescent="0.2">
      <c r="U24417" s="55"/>
      <c r="V24417" s="53"/>
      <c r="W24417" s="53"/>
      <c r="X24417" s="53"/>
      <c r="Y24417" s="55"/>
    </row>
    <row r="24418" spans="21:25" x14ac:dyDescent="0.2">
      <c r="U24418" s="55"/>
      <c r="V24418" s="53"/>
      <c r="W24418" s="53"/>
      <c r="X24418" s="53"/>
      <c r="Y24418" s="55"/>
    </row>
    <row r="24419" spans="21:25" x14ac:dyDescent="0.2">
      <c r="U24419" s="55"/>
      <c r="V24419" s="53"/>
      <c r="W24419" s="53"/>
      <c r="X24419" s="53"/>
      <c r="Y24419" s="55"/>
    </row>
    <row r="24420" spans="21:25" x14ac:dyDescent="0.2">
      <c r="U24420" s="55"/>
      <c r="V24420" s="53"/>
      <c r="W24420" s="53"/>
      <c r="X24420" s="53"/>
      <c r="Y24420" s="55"/>
    </row>
    <row r="24421" spans="21:25" x14ac:dyDescent="0.2">
      <c r="U24421" s="55"/>
      <c r="V24421" s="53"/>
      <c r="W24421" s="53"/>
      <c r="X24421" s="53"/>
      <c r="Y24421" s="55"/>
    </row>
    <row r="24422" spans="21:25" x14ac:dyDescent="0.2">
      <c r="U24422" s="55"/>
      <c r="V24422" s="53"/>
      <c r="W24422" s="53"/>
      <c r="X24422" s="53"/>
      <c r="Y24422" s="55"/>
    </row>
    <row r="24423" spans="21:25" x14ac:dyDescent="0.2">
      <c r="U24423" s="55"/>
      <c r="V24423" s="53"/>
      <c r="W24423" s="53"/>
      <c r="X24423" s="53"/>
      <c r="Y24423" s="55"/>
    </row>
    <row r="24424" spans="21:25" x14ac:dyDescent="0.2">
      <c r="U24424" s="55"/>
      <c r="V24424" s="53"/>
      <c r="W24424" s="53"/>
      <c r="X24424" s="53"/>
      <c r="Y24424" s="55"/>
    </row>
    <row r="24425" spans="21:25" x14ac:dyDescent="0.2">
      <c r="U24425" s="55"/>
      <c r="V24425" s="53"/>
      <c r="W24425" s="53"/>
      <c r="X24425" s="53"/>
      <c r="Y24425" s="55"/>
    </row>
    <row r="24426" spans="21:25" x14ac:dyDescent="0.2">
      <c r="U24426" s="55"/>
      <c r="V24426" s="53"/>
      <c r="W24426" s="53"/>
      <c r="X24426" s="53"/>
      <c r="Y24426" s="55"/>
    </row>
    <row r="24427" spans="21:25" x14ac:dyDescent="0.2">
      <c r="U24427" s="55"/>
      <c r="V24427" s="53"/>
      <c r="W24427" s="53"/>
      <c r="X24427" s="53"/>
      <c r="Y24427" s="55"/>
    </row>
    <row r="24428" spans="21:25" x14ac:dyDescent="0.2">
      <c r="U24428" s="55"/>
      <c r="V24428" s="53"/>
      <c r="W24428" s="53"/>
      <c r="X24428" s="53"/>
      <c r="Y24428" s="55"/>
    </row>
    <row r="24429" spans="21:25" x14ac:dyDescent="0.2">
      <c r="U24429" s="55"/>
      <c r="V24429" s="53"/>
      <c r="W24429" s="53"/>
      <c r="X24429" s="53"/>
      <c r="Y24429" s="55"/>
    </row>
    <row r="24430" spans="21:25" x14ac:dyDescent="0.2">
      <c r="U24430" s="55"/>
      <c r="V24430" s="53"/>
      <c r="W24430" s="53"/>
      <c r="X24430" s="53"/>
      <c r="Y24430" s="55"/>
    </row>
    <row r="24431" spans="21:25" x14ac:dyDescent="0.2">
      <c r="U24431" s="55"/>
      <c r="V24431" s="53"/>
      <c r="W24431" s="53"/>
      <c r="X24431" s="53"/>
      <c r="Y24431" s="55"/>
    </row>
    <row r="24432" spans="21:25" x14ac:dyDescent="0.2">
      <c r="U24432" s="55"/>
      <c r="V24432" s="53"/>
      <c r="W24432" s="53"/>
      <c r="X24432" s="53"/>
      <c r="Y24432" s="55"/>
    </row>
    <row r="24433" spans="21:25" x14ac:dyDescent="0.2">
      <c r="U24433" s="55"/>
      <c r="V24433" s="53"/>
      <c r="W24433" s="53"/>
      <c r="X24433" s="53"/>
      <c r="Y24433" s="55"/>
    </row>
    <row r="24434" spans="21:25" x14ac:dyDescent="0.2">
      <c r="U24434" s="55"/>
      <c r="V24434" s="53"/>
      <c r="W24434" s="53"/>
      <c r="X24434" s="53"/>
      <c r="Y24434" s="55"/>
    </row>
    <row r="24435" spans="21:25" x14ac:dyDescent="0.2">
      <c r="U24435" s="55"/>
      <c r="V24435" s="53"/>
      <c r="W24435" s="53"/>
      <c r="X24435" s="53"/>
      <c r="Y24435" s="55"/>
    </row>
    <row r="24436" spans="21:25" x14ac:dyDescent="0.2">
      <c r="U24436" s="55"/>
      <c r="V24436" s="53"/>
      <c r="W24436" s="53"/>
      <c r="X24436" s="53"/>
      <c r="Y24436" s="55"/>
    </row>
    <row r="24437" spans="21:25" x14ac:dyDescent="0.2">
      <c r="U24437" s="55"/>
      <c r="V24437" s="53"/>
      <c r="W24437" s="53"/>
      <c r="X24437" s="53"/>
      <c r="Y24437" s="55"/>
    </row>
    <row r="24438" spans="21:25" x14ac:dyDescent="0.2">
      <c r="U24438" s="55"/>
      <c r="V24438" s="53"/>
      <c r="W24438" s="53"/>
      <c r="X24438" s="53"/>
      <c r="Y24438" s="55"/>
    </row>
    <row r="24439" spans="21:25" x14ac:dyDescent="0.2">
      <c r="U24439" s="55"/>
      <c r="V24439" s="53"/>
      <c r="W24439" s="53"/>
      <c r="X24439" s="53"/>
      <c r="Y24439" s="55"/>
    </row>
    <row r="24440" spans="21:25" x14ac:dyDescent="0.2">
      <c r="U24440" s="55"/>
      <c r="V24440" s="53"/>
      <c r="W24440" s="53"/>
      <c r="X24440" s="53"/>
      <c r="Y24440" s="55"/>
    </row>
    <row r="24441" spans="21:25" x14ac:dyDescent="0.2">
      <c r="U24441" s="55"/>
      <c r="V24441" s="53"/>
      <c r="W24441" s="53"/>
      <c r="X24441" s="53"/>
      <c r="Y24441" s="55"/>
    </row>
    <row r="24442" spans="21:25" x14ac:dyDescent="0.2">
      <c r="U24442" s="55"/>
      <c r="V24442" s="53"/>
      <c r="W24442" s="53"/>
      <c r="X24442" s="53"/>
      <c r="Y24442" s="55"/>
    </row>
    <row r="24443" spans="21:25" x14ac:dyDescent="0.2">
      <c r="U24443" s="55"/>
      <c r="V24443" s="53"/>
      <c r="W24443" s="53"/>
      <c r="X24443" s="53"/>
      <c r="Y24443" s="55"/>
    </row>
    <row r="24444" spans="21:25" x14ac:dyDescent="0.2">
      <c r="U24444" s="55"/>
      <c r="V24444" s="53"/>
      <c r="W24444" s="53"/>
      <c r="X24444" s="53"/>
      <c r="Y24444" s="55"/>
    </row>
    <row r="24445" spans="21:25" x14ac:dyDescent="0.2">
      <c r="U24445" s="55"/>
      <c r="V24445" s="53"/>
      <c r="W24445" s="53"/>
      <c r="X24445" s="53"/>
      <c r="Y24445" s="55"/>
    </row>
    <row r="24446" spans="21:25" x14ac:dyDescent="0.2">
      <c r="U24446" s="55"/>
      <c r="V24446" s="53"/>
      <c r="W24446" s="53"/>
      <c r="X24446" s="53"/>
      <c r="Y24446" s="55"/>
    </row>
    <row r="24447" spans="21:25" x14ac:dyDescent="0.2">
      <c r="U24447" s="55"/>
      <c r="V24447" s="53"/>
      <c r="W24447" s="53"/>
      <c r="X24447" s="53"/>
      <c r="Y24447" s="55"/>
    </row>
    <row r="24448" spans="21:25" x14ac:dyDescent="0.2">
      <c r="U24448" s="55"/>
      <c r="V24448" s="53"/>
      <c r="W24448" s="53"/>
      <c r="X24448" s="53"/>
      <c r="Y24448" s="55"/>
    </row>
    <row r="24449" spans="21:25" x14ac:dyDescent="0.2">
      <c r="U24449" s="55"/>
      <c r="V24449" s="53"/>
      <c r="W24449" s="53"/>
      <c r="X24449" s="53"/>
      <c r="Y24449" s="55"/>
    </row>
    <row r="24450" spans="21:25" x14ac:dyDescent="0.2">
      <c r="U24450" s="55"/>
      <c r="V24450" s="53"/>
      <c r="W24450" s="53"/>
      <c r="X24450" s="53"/>
      <c r="Y24450" s="55"/>
    </row>
    <row r="24451" spans="21:25" x14ac:dyDescent="0.2">
      <c r="U24451" s="55"/>
      <c r="V24451" s="53"/>
      <c r="W24451" s="53"/>
      <c r="X24451" s="53"/>
      <c r="Y24451" s="55"/>
    </row>
    <row r="24452" spans="21:25" x14ac:dyDescent="0.2">
      <c r="U24452" s="55"/>
      <c r="V24452" s="53"/>
      <c r="W24452" s="53"/>
      <c r="X24452" s="53"/>
      <c r="Y24452" s="55"/>
    </row>
    <row r="24453" spans="21:25" x14ac:dyDescent="0.2">
      <c r="U24453" s="55"/>
      <c r="V24453" s="53"/>
      <c r="W24453" s="53"/>
      <c r="X24453" s="53"/>
      <c r="Y24453" s="55"/>
    </row>
    <row r="24454" spans="21:25" x14ac:dyDescent="0.2">
      <c r="U24454" s="55"/>
      <c r="V24454" s="53"/>
      <c r="W24454" s="53"/>
      <c r="X24454" s="53"/>
      <c r="Y24454" s="55"/>
    </row>
    <row r="24455" spans="21:25" x14ac:dyDescent="0.2">
      <c r="U24455" s="55"/>
      <c r="V24455" s="53"/>
      <c r="W24455" s="53"/>
      <c r="X24455" s="53"/>
      <c r="Y24455" s="55"/>
    </row>
    <row r="24456" spans="21:25" x14ac:dyDescent="0.2">
      <c r="U24456" s="55"/>
      <c r="V24456" s="53"/>
      <c r="W24456" s="53"/>
      <c r="X24456" s="53"/>
      <c r="Y24456" s="55"/>
    </row>
    <row r="24457" spans="21:25" x14ac:dyDescent="0.2">
      <c r="U24457" s="55"/>
      <c r="V24457" s="53"/>
      <c r="W24457" s="53"/>
      <c r="X24457" s="53"/>
      <c r="Y24457" s="55"/>
    </row>
    <row r="24458" spans="21:25" x14ac:dyDescent="0.2">
      <c r="U24458" s="55"/>
      <c r="V24458" s="53"/>
      <c r="W24458" s="53"/>
      <c r="X24458" s="53"/>
      <c r="Y24458" s="55"/>
    </row>
    <row r="24459" spans="21:25" x14ac:dyDescent="0.2">
      <c r="U24459" s="55"/>
      <c r="V24459" s="53"/>
      <c r="W24459" s="53"/>
      <c r="X24459" s="53"/>
      <c r="Y24459" s="55"/>
    </row>
    <row r="24460" spans="21:25" x14ac:dyDescent="0.2">
      <c r="U24460" s="55"/>
      <c r="V24460" s="53"/>
      <c r="W24460" s="53"/>
      <c r="X24460" s="53"/>
      <c r="Y24460" s="55"/>
    </row>
    <row r="24461" spans="21:25" x14ac:dyDescent="0.2">
      <c r="U24461" s="55"/>
      <c r="V24461" s="53"/>
      <c r="W24461" s="53"/>
      <c r="X24461" s="53"/>
      <c r="Y24461" s="55"/>
    </row>
    <row r="24462" spans="21:25" x14ac:dyDescent="0.2">
      <c r="U24462" s="55"/>
      <c r="V24462" s="53"/>
      <c r="W24462" s="53"/>
      <c r="X24462" s="53"/>
      <c r="Y24462" s="55"/>
    </row>
    <row r="24463" spans="21:25" x14ac:dyDescent="0.2">
      <c r="U24463" s="55"/>
      <c r="V24463" s="53"/>
      <c r="W24463" s="53"/>
      <c r="X24463" s="53"/>
      <c r="Y24463" s="55"/>
    </row>
    <row r="24464" spans="21:25" x14ac:dyDescent="0.2">
      <c r="U24464" s="55"/>
      <c r="V24464" s="53"/>
      <c r="W24464" s="53"/>
      <c r="X24464" s="53"/>
      <c r="Y24464" s="55"/>
    </row>
    <row r="24465" spans="21:25" x14ac:dyDescent="0.2">
      <c r="U24465" s="55"/>
      <c r="V24465" s="53"/>
      <c r="W24465" s="53"/>
      <c r="X24465" s="53"/>
      <c r="Y24465" s="55"/>
    </row>
    <row r="24466" spans="21:25" x14ac:dyDescent="0.2">
      <c r="U24466" s="55"/>
      <c r="V24466" s="53"/>
      <c r="W24466" s="53"/>
      <c r="X24466" s="53"/>
      <c r="Y24466" s="55"/>
    </row>
    <row r="24467" spans="21:25" x14ac:dyDescent="0.2">
      <c r="U24467" s="55"/>
      <c r="V24467" s="53"/>
      <c r="W24467" s="53"/>
      <c r="X24467" s="53"/>
      <c r="Y24467" s="55"/>
    </row>
    <row r="24468" spans="21:25" x14ac:dyDescent="0.2">
      <c r="U24468" s="55"/>
      <c r="V24468" s="53"/>
      <c r="W24468" s="53"/>
      <c r="X24468" s="53"/>
      <c r="Y24468" s="55"/>
    </row>
    <row r="24469" spans="21:25" x14ac:dyDescent="0.2">
      <c r="U24469" s="55"/>
      <c r="V24469" s="53"/>
      <c r="W24469" s="53"/>
      <c r="X24469" s="53"/>
      <c r="Y24469" s="55"/>
    </row>
    <row r="24470" spans="21:25" x14ac:dyDescent="0.2">
      <c r="U24470" s="55"/>
      <c r="V24470" s="53"/>
      <c r="W24470" s="53"/>
      <c r="X24470" s="53"/>
      <c r="Y24470" s="55"/>
    </row>
    <row r="24471" spans="21:25" x14ac:dyDescent="0.2">
      <c r="U24471" s="55"/>
      <c r="V24471" s="53"/>
      <c r="W24471" s="53"/>
      <c r="X24471" s="53"/>
      <c r="Y24471" s="55"/>
    </row>
    <row r="24472" spans="21:25" x14ac:dyDescent="0.2">
      <c r="U24472" s="55"/>
      <c r="V24472" s="53"/>
      <c r="W24472" s="53"/>
      <c r="X24472" s="53"/>
      <c r="Y24472" s="55"/>
    </row>
    <row r="24473" spans="21:25" x14ac:dyDescent="0.2">
      <c r="U24473" s="55"/>
      <c r="V24473" s="53"/>
      <c r="W24473" s="53"/>
      <c r="X24473" s="53"/>
      <c r="Y24473" s="55"/>
    </row>
    <row r="24474" spans="21:25" x14ac:dyDescent="0.2">
      <c r="U24474" s="55"/>
      <c r="V24474" s="53"/>
      <c r="W24474" s="53"/>
      <c r="X24474" s="53"/>
      <c r="Y24474" s="55"/>
    </row>
    <row r="24475" spans="21:25" x14ac:dyDescent="0.2">
      <c r="U24475" s="55"/>
      <c r="V24475" s="53"/>
      <c r="W24475" s="53"/>
      <c r="X24475" s="53"/>
      <c r="Y24475" s="55"/>
    </row>
    <row r="24476" spans="21:25" x14ac:dyDescent="0.2">
      <c r="U24476" s="55"/>
      <c r="V24476" s="53"/>
      <c r="W24476" s="53"/>
      <c r="X24476" s="53"/>
      <c r="Y24476" s="55"/>
    </row>
    <row r="24477" spans="21:25" x14ac:dyDescent="0.2">
      <c r="U24477" s="55"/>
      <c r="V24477" s="53"/>
      <c r="W24477" s="53"/>
      <c r="X24477" s="53"/>
      <c r="Y24477" s="55"/>
    </row>
    <row r="24478" spans="21:25" x14ac:dyDescent="0.2">
      <c r="U24478" s="55"/>
      <c r="V24478" s="53"/>
      <c r="W24478" s="53"/>
      <c r="X24478" s="53"/>
      <c r="Y24478" s="55"/>
    </row>
    <row r="24479" spans="21:25" x14ac:dyDescent="0.2">
      <c r="U24479" s="55"/>
      <c r="V24479" s="53"/>
      <c r="W24479" s="53"/>
      <c r="X24479" s="53"/>
      <c r="Y24479" s="55"/>
    </row>
    <row r="24480" spans="21:25" x14ac:dyDescent="0.2">
      <c r="U24480" s="55"/>
      <c r="V24480" s="53"/>
      <c r="W24480" s="53"/>
      <c r="X24480" s="53"/>
      <c r="Y24480" s="55"/>
    </row>
    <row r="24481" spans="21:25" x14ac:dyDescent="0.2">
      <c r="U24481" s="55"/>
      <c r="V24481" s="53"/>
      <c r="W24481" s="53"/>
      <c r="X24481" s="53"/>
      <c r="Y24481" s="55"/>
    </row>
    <row r="24482" spans="21:25" x14ac:dyDescent="0.2">
      <c r="U24482" s="55"/>
      <c r="V24482" s="53"/>
      <c r="W24482" s="53"/>
      <c r="X24482" s="53"/>
      <c r="Y24482" s="55"/>
    </row>
    <row r="24483" spans="21:25" x14ac:dyDescent="0.2">
      <c r="U24483" s="55"/>
      <c r="V24483" s="53"/>
      <c r="W24483" s="53"/>
      <c r="X24483" s="53"/>
      <c r="Y24483" s="55"/>
    </row>
    <row r="24484" spans="21:25" x14ac:dyDescent="0.2">
      <c r="U24484" s="55"/>
      <c r="V24484" s="53"/>
      <c r="W24484" s="53"/>
      <c r="X24484" s="53"/>
      <c r="Y24484" s="55"/>
    </row>
    <row r="24485" spans="21:25" x14ac:dyDescent="0.2">
      <c r="U24485" s="55"/>
      <c r="V24485" s="53"/>
      <c r="W24485" s="53"/>
      <c r="X24485" s="53"/>
      <c r="Y24485" s="55"/>
    </row>
    <row r="24486" spans="21:25" x14ac:dyDescent="0.2">
      <c r="U24486" s="55"/>
      <c r="V24486" s="53"/>
      <c r="W24486" s="53"/>
      <c r="X24486" s="53"/>
      <c r="Y24486" s="55"/>
    </row>
    <row r="24487" spans="21:25" x14ac:dyDescent="0.2">
      <c r="U24487" s="55"/>
      <c r="V24487" s="53"/>
      <c r="W24487" s="53"/>
      <c r="X24487" s="53"/>
      <c r="Y24487" s="55"/>
    </row>
    <row r="24488" spans="21:25" x14ac:dyDescent="0.2">
      <c r="U24488" s="55"/>
      <c r="V24488" s="53"/>
      <c r="W24488" s="53"/>
      <c r="X24488" s="53"/>
      <c r="Y24488" s="55"/>
    </row>
    <row r="24489" spans="21:25" x14ac:dyDescent="0.2">
      <c r="U24489" s="55"/>
      <c r="V24489" s="53"/>
      <c r="W24489" s="53"/>
      <c r="X24489" s="53"/>
      <c r="Y24489" s="55"/>
    </row>
    <row r="24490" spans="21:25" x14ac:dyDescent="0.2">
      <c r="U24490" s="55"/>
      <c r="V24490" s="53"/>
      <c r="W24490" s="53"/>
      <c r="X24490" s="53"/>
      <c r="Y24490" s="55"/>
    </row>
    <row r="24491" spans="21:25" x14ac:dyDescent="0.2">
      <c r="U24491" s="55"/>
      <c r="V24491" s="53"/>
      <c r="W24491" s="53"/>
      <c r="X24491" s="53"/>
      <c r="Y24491" s="55"/>
    </row>
    <row r="24492" spans="21:25" x14ac:dyDescent="0.2">
      <c r="U24492" s="55"/>
      <c r="V24492" s="53"/>
      <c r="W24492" s="53"/>
      <c r="X24492" s="53"/>
      <c r="Y24492" s="55"/>
    </row>
    <row r="24493" spans="21:25" x14ac:dyDescent="0.2">
      <c r="U24493" s="55"/>
      <c r="V24493" s="53"/>
      <c r="W24493" s="53"/>
      <c r="X24493" s="53"/>
      <c r="Y24493" s="55"/>
    </row>
    <row r="24494" spans="21:25" x14ac:dyDescent="0.2">
      <c r="U24494" s="55"/>
      <c r="V24494" s="53"/>
      <c r="W24494" s="53"/>
      <c r="X24494" s="53"/>
      <c r="Y24494" s="55"/>
    </row>
    <row r="24495" spans="21:25" x14ac:dyDescent="0.2">
      <c r="U24495" s="55"/>
      <c r="V24495" s="53"/>
      <c r="W24495" s="53"/>
      <c r="X24495" s="53"/>
      <c r="Y24495" s="55"/>
    </row>
    <row r="24496" spans="21:25" x14ac:dyDescent="0.2">
      <c r="U24496" s="55"/>
      <c r="V24496" s="53"/>
      <c r="W24496" s="53"/>
      <c r="X24496" s="53"/>
      <c r="Y24496" s="55"/>
    </row>
    <row r="24497" spans="21:25" x14ac:dyDescent="0.2">
      <c r="U24497" s="55"/>
      <c r="V24497" s="53"/>
      <c r="W24497" s="53"/>
      <c r="X24497" s="53"/>
      <c r="Y24497" s="55"/>
    </row>
    <row r="24498" spans="21:25" x14ac:dyDescent="0.2">
      <c r="U24498" s="55"/>
      <c r="V24498" s="53"/>
      <c r="W24498" s="53"/>
      <c r="X24498" s="53"/>
      <c r="Y24498" s="55"/>
    </row>
    <row r="24499" spans="21:25" x14ac:dyDescent="0.2">
      <c r="U24499" s="55"/>
      <c r="V24499" s="53"/>
      <c r="W24499" s="53"/>
      <c r="X24499" s="53"/>
      <c r="Y24499" s="55"/>
    </row>
    <row r="24500" spans="21:25" x14ac:dyDescent="0.2">
      <c r="U24500" s="55"/>
      <c r="V24500" s="53"/>
      <c r="W24500" s="53"/>
      <c r="X24500" s="53"/>
      <c r="Y24500" s="55"/>
    </row>
    <row r="24501" spans="21:25" x14ac:dyDescent="0.2">
      <c r="U24501" s="55"/>
      <c r="V24501" s="53"/>
      <c r="W24501" s="53"/>
      <c r="X24501" s="53"/>
      <c r="Y24501" s="55"/>
    </row>
    <row r="24502" spans="21:25" x14ac:dyDescent="0.2">
      <c r="U24502" s="55"/>
      <c r="V24502" s="53"/>
      <c r="W24502" s="53"/>
      <c r="X24502" s="53"/>
      <c r="Y24502" s="55"/>
    </row>
    <row r="24503" spans="21:25" x14ac:dyDescent="0.2">
      <c r="U24503" s="55"/>
      <c r="V24503" s="53"/>
      <c r="W24503" s="53"/>
      <c r="X24503" s="53"/>
      <c r="Y24503" s="55"/>
    </row>
    <row r="24504" spans="21:25" x14ac:dyDescent="0.2">
      <c r="U24504" s="55"/>
      <c r="V24504" s="53"/>
      <c r="W24504" s="53"/>
      <c r="X24504" s="53"/>
      <c r="Y24504" s="55"/>
    </row>
    <row r="24505" spans="21:25" x14ac:dyDescent="0.2">
      <c r="U24505" s="55"/>
      <c r="V24505" s="53"/>
      <c r="W24505" s="53"/>
      <c r="X24505" s="53"/>
      <c r="Y24505" s="55"/>
    </row>
    <row r="24506" spans="21:25" x14ac:dyDescent="0.2">
      <c r="U24506" s="55"/>
      <c r="V24506" s="53"/>
      <c r="W24506" s="53"/>
      <c r="X24506" s="53"/>
      <c r="Y24506" s="55"/>
    </row>
    <row r="24507" spans="21:25" x14ac:dyDescent="0.2">
      <c r="U24507" s="55"/>
      <c r="V24507" s="53"/>
      <c r="W24507" s="53"/>
      <c r="X24507" s="53"/>
      <c r="Y24507" s="55"/>
    </row>
    <row r="24508" spans="21:25" x14ac:dyDescent="0.2">
      <c r="U24508" s="55"/>
      <c r="V24508" s="53"/>
      <c r="W24508" s="53"/>
      <c r="X24508" s="53"/>
      <c r="Y24508" s="55"/>
    </row>
    <row r="24509" spans="21:25" x14ac:dyDescent="0.2">
      <c r="U24509" s="55"/>
      <c r="V24509" s="53"/>
      <c r="W24509" s="53"/>
      <c r="X24509" s="53"/>
      <c r="Y24509" s="55"/>
    </row>
    <row r="24510" spans="21:25" x14ac:dyDescent="0.2">
      <c r="U24510" s="55"/>
      <c r="V24510" s="53"/>
      <c r="W24510" s="53"/>
      <c r="X24510" s="53"/>
      <c r="Y24510" s="55"/>
    </row>
    <row r="24511" spans="21:25" x14ac:dyDescent="0.2">
      <c r="U24511" s="55"/>
      <c r="V24511" s="53"/>
      <c r="W24511" s="53"/>
      <c r="X24511" s="53"/>
      <c r="Y24511" s="55"/>
    </row>
    <row r="24512" spans="21:25" x14ac:dyDescent="0.2">
      <c r="U24512" s="55"/>
      <c r="V24512" s="53"/>
      <c r="W24512" s="53"/>
      <c r="X24512" s="53"/>
      <c r="Y24512" s="55"/>
    </row>
    <row r="24513" spans="21:25" x14ac:dyDescent="0.2">
      <c r="U24513" s="55"/>
      <c r="V24513" s="53"/>
      <c r="W24513" s="53"/>
      <c r="X24513" s="53"/>
      <c r="Y24513" s="55"/>
    </row>
    <row r="24514" spans="21:25" x14ac:dyDescent="0.2">
      <c r="U24514" s="55"/>
      <c r="V24514" s="53"/>
      <c r="W24514" s="53"/>
      <c r="X24514" s="53"/>
      <c r="Y24514" s="55"/>
    </row>
    <row r="24515" spans="21:25" x14ac:dyDescent="0.2">
      <c r="U24515" s="55"/>
      <c r="V24515" s="53"/>
      <c r="W24515" s="53"/>
      <c r="X24515" s="53"/>
      <c r="Y24515" s="55"/>
    </row>
    <row r="24516" spans="21:25" x14ac:dyDescent="0.2">
      <c r="U24516" s="55"/>
      <c r="V24516" s="53"/>
      <c r="W24516" s="53"/>
      <c r="X24516" s="53"/>
      <c r="Y24516" s="55"/>
    </row>
    <row r="24517" spans="21:25" x14ac:dyDescent="0.2">
      <c r="U24517" s="55"/>
      <c r="V24517" s="53"/>
      <c r="W24517" s="53"/>
      <c r="X24517" s="53"/>
      <c r="Y24517" s="55"/>
    </row>
    <row r="24518" spans="21:25" x14ac:dyDescent="0.2">
      <c r="U24518" s="55"/>
      <c r="V24518" s="53"/>
      <c r="W24518" s="53"/>
      <c r="X24518" s="53"/>
      <c r="Y24518" s="55"/>
    </row>
    <row r="24519" spans="21:25" x14ac:dyDescent="0.2">
      <c r="U24519" s="55"/>
      <c r="V24519" s="53"/>
      <c r="W24519" s="53"/>
      <c r="X24519" s="53"/>
      <c r="Y24519" s="55"/>
    </row>
    <row r="24520" spans="21:25" x14ac:dyDescent="0.2">
      <c r="U24520" s="55"/>
      <c r="V24520" s="53"/>
      <c r="W24520" s="53"/>
      <c r="X24520" s="53"/>
      <c r="Y24520" s="55"/>
    </row>
    <row r="24521" spans="21:25" x14ac:dyDescent="0.2">
      <c r="U24521" s="55"/>
      <c r="V24521" s="53"/>
      <c r="W24521" s="53"/>
      <c r="X24521" s="53"/>
      <c r="Y24521" s="55"/>
    </row>
    <row r="24522" spans="21:25" x14ac:dyDescent="0.2">
      <c r="U24522" s="55"/>
      <c r="V24522" s="53"/>
      <c r="W24522" s="53"/>
      <c r="X24522" s="53"/>
      <c r="Y24522" s="55"/>
    </row>
    <row r="24523" spans="21:25" x14ac:dyDescent="0.2">
      <c r="U24523" s="55"/>
      <c r="V24523" s="53"/>
      <c r="W24523" s="53"/>
      <c r="X24523" s="53"/>
      <c r="Y24523" s="55"/>
    </row>
    <row r="24524" spans="21:25" x14ac:dyDescent="0.2">
      <c r="U24524" s="55"/>
      <c r="V24524" s="53"/>
      <c r="W24524" s="53"/>
      <c r="X24524" s="53"/>
      <c r="Y24524" s="55"/>
    </row>
    <row r="24525" spans="21:25" x14ac:dyDescent="0.2">
      <c r="U24525" s="55"/>
      <c r="V24525" s="53"/>
      <c r="W24525" s="53"/>
      <c r="X24525" s="53"/>
      <c r="Y24525" s="55"/>
    </row>
    <row r="24526" spans="21:25" x14ac:dyDescent="0.2">
      <c r="U24526" s="55"/>
      <c r="V24526" s="53"/>
      <c r="W24526" s="53"/>
      <c r="X24526" s="53"/>
      <c r="Y24526" s="55"/>
    </row>
    <row r="24527" spans="21:25" x14ac:dyDescent="0.2">
      <c r="U24527" s="55"/>
      <c r="V24527" s="53"/>
      <c r="W24527" s="53"/>
      <c r="X24527" s="53"/>
      <c r="Y24527" s="55"/>
    </row>
    <row r="24528" spans="21:25" x14ac:dyDescent="0.2">
      <c r="U24528" s="55"/>
      <c r="V24528" s="53"/>
      <c r="W24528" s="53"/>
      <c r="X24528" s="53"/>
      <c r="Y24528" s="55"/>
    </row>
    <row r="24529" spans="21:25" x14ac:dyDescent="0.2">
      <c r="U24529" s="55"/>
      <c r="V24529" s="53"/>
      <c r="W24529" s="53"/>
      <c r="X24529" s="53"/>
      <c r="Y24529" s="55"/>
    </row>
    <row r="24530" spans="21:25" x14ac:dyDescent="0.2">
      <c r="U24530" s="55"/>
      <c r="V24530" s="53"/>
      <c r="W24530" s="53"/>
      <c r="X24530" s="53"/>
      <c r="Y24530" s="55"/>
    </row>
    <row r="24531" spans="21:25" x14ac:dyDescent="0.2">
      <c r="U24531" s="55"/>
      <c r="V24531" s="53"/>
      <c r="W24531" s="53"/>
      <c r="X24531" s="53"/>
      <c r="Y24531" s="55"/>
    </row>
    <row r="24532" spans="21:25" x14ac:dyDescent="0.2">
      <c r="U24532" s="55"/>
      <c r="V24532" s="53"/>
      <c r="W24532" s="53"/>
      <c r="X24532" s="53"/>
      <c r="Y24532" s="55"/>
    </row>
    <row r="24533" spans="21:25" x14ac:dyDescent="0.2">
      <c r="U24533" s="55"/>
      <c r="V24533" s="53"/>
      <c r="W24533" s="53"/>
      <c r="X24533" s="53"/>
      <c r="Y24533" s="55"/>
    </row>
    <row r="24534" spans="21:25" x14ac:dyDescent="0.2">
      <c r="U24534" s="55"/>
      <c r="V24534" s="53"/>
      <c r="W24534" s="53"/>
      <c r="X24534" s="53"/>
      <c r="Y24534" s="55"/>
    </row>
    <row r="24535" spans="21:25" x14ac:dyDescent="0.2">
      <c r="U24535" s="55"/>
      <c r="V24535" s="53"/>
      <c r="W24535" s="53"/>
      <c r="X24535" s="53"/>
      <c r="Y24535" s="55"/>
    </row>
    <row r="24536" spans="21:25" x14ac:dyDescent="0.2">
      <c r="U24536" s="55"/>
      <c r="V24536" s="53"/>
      <c r="W24536" s="53"/>
      <c r="X24536" s="53"/>
      <c r="Y24536" s="55"/>
    </row>
    <row r="24537" spans="21:25" x14ac:dyDescent="0.2">
      <c r="U24537" s="55"/>
      <c r="V24537" s="53"/>
      <c r="W24537" s="53"/>
      <c r="X24537" s="53"/>
      <c r="Y24537" s="55"/>
    </row>
    <row r="24538" spans="21:25" x14ac:dyDescent="0.2">
      <c r="U24538" s="55"/>
      <c r="V24538" s="53"/>
      <c r="W24538" s="53"/>
      <c r="X24538" s="53"/>
      <c r="Y24538" s="55"/>
    </row>
    <row r="24539" spans="21:25" x14ac:dyDescent="0.2">
      <c r="U24539" s="55"/>
      <c r="V24539" s="53"/>
      <c r="W24539" s="53"/>
      <c r="X24539" s="53"/>
      <c r="Y24539" s="55"/>
    </row>
    <row r="24540" spans="21:25" x14ac:dyDescent="0.2">
      <c r="U24540" s="55"/>
      <c r="V24540" s="53"/>
      <c r="W24540" s="53"/>
      <c r="X24540" s="53"/>
      <c r="Y24540" s="55"/>
    </row>
    <row r="24541" spans="21:25" x14ac:dyDescent="0.2">
      <c r="U24541" s="55"/>
      <c r="V24541" s="53"/>
      <c r="W24541" s="53"/>
      <c r="X24541" s="53"/>
      <c r="Y24541" s="55"/>
    </row>
    <row r="24542" spans="21:25" x14ac:dyDescent="0.2">
      <c r="U24542" s="55"/>
      <c r="V24542" s="53"/>
      <c r="W24542" s="53"/>
      <c r="X24542" s="53"/>
      <c r="Y24542" s="55"/>
    </row>
    <row r="24543" spans="21:25" x14ac:dyDescent="0.2">
      <c r="U24543" s="55"/>
      <c r="V24543" s="53"/>
      <c r="W24543" s="53"/>
      <c r="X24543" s="53"/>
      <c r="Y24543" s="55"/>
    </row>
    <row r="24544" spans="21:25" x14ac:dyDescent="0.2">
      <c r="U24544" s="55"/>
      <c r="V24544" s="53"/>
      <c r="W24544" s="53"/>
      <c r="X24544" s="53"/>
      <c r="Y24544" s="55"/>
    </row>
    <row r="24545" spans="21:25" x14ac:dyDescent="0.2">
      <c r="U24545" s="55"/>
      <c r="V24545" s="53"/>
      <c r="W24545" s="53"/>
      <c r="X24545" s="53"/>
      <c r="Y24545" s="55"/>
    </row>
    <row r="24546" spans="21:25" x14ac:dyDescent="0.2">
      <c r="U24546" s="55"/>
      <c r="V24546" s="53"/>
      <c r="W24546" s="53"/>
      <c r="X24546" s="53"/>
      <c r="Y24546" s="55"/>
    </row>
    <row r="24547" spans="21:25" x14ac:dyDescent="0.2">
      <c r="U24547" s="55"/>
      <c r="V24547" s="53"/>
      <c r="W24547" s="53"/>
      <c r="X24547" s="53"/>
      <c r="Y24547" s="55"/>
    </row>
    <row r="24548" spans="21:25" x14ac:dyDescent="0.2">
      <c r="U24548" s="55"/>
      <c r="V24548" s="53"/>
      <c r="W24548" s="53"/>
      <c r="X24548" s="53"/>
      <c r="Y24548" s="55"/>
    </row>
    <row r="24549" spans="21:25" x14ac:dyDescent="0.2">
      <c r="U24549" s="55"/>
      <c r="V24549" s="53"/>
      <c r="W24549" s="53"/>
      <c r="X24549" s="53"/>
      <c r="Y24549" s="55"/>
    </row>
    <row r="24550" spans="21:25" x14ac:dyDescent="0.2">
      <c r="U24550" s="55"/>
      <c r="V24550" s="53"/>
      <c r="W24550" s="53"/>
      <c r="X24550" s="53"/>
      <c r="Y24550" s="55"/>
    </row>
    <row r="24551" spans="21:25" x14ac:dyDescent="0.2">
      <c r="U24551" s="55"/>
      <c r="V24551" s="53"/>
      <c r="W24551" s="53"/>
      <c r="X24551" s="53"/>
      <c r="Y24551" s="55"/>
    </row>
    <row r="24552" spans="21:25" x14ac:dyDescent="0.2">
      <c r="U24552" s="55"/>
      <c r="V24552" s="53"/>
      <c r="W24552" s="53"/>
      <c r="X24552" s="53"/>
      <c r="Y24552" s="55"/>
    </row>
    <row r="24553" spans="21:25" x14ac:dyDescent="0.2">
      <c r="U24553" s="55"/>
      <c r="V24553" s="53"/>
      <c r="W24553" s="53"/>
      <c r="X24553" s="53"/>
      <c r="Y24553" s="55"/>
    </row>
    <row r="24554" spans="21:25" x14ac:dyDescent="0.2">
      <c r="U24554" s="55"/>
      <c r="V24554" s="53"/>
      <c r="W24554" s="53"/>
      <c r="X24554" s="53"/>
      <c r="Y24554" s="55"/>
    </row>
    <row r="24555" spans="21:25" x14ac:dyDescent="0.2">
      <c r="U24555" s="55"/>
      <c r="V24555" s="53"/>
      <c r="W24555" s="53"/>
      <c r="X24555" s="53"/>
      <c r="Y24555" s="55"/>
    </row>
    <row r="24556" spans="21:25" x14ac:dyDescent="0.2">
      <c r="U24556" s="55"/>
      <c r="V24556" s="53"/>
      <c r="W24556" s="53"/>
      <c r="X24556" s="53"/>
      <c r="Y24556" s="55"/>
    </row>
    <row r="24557" spans="21:25" x14ac:dyDescent="0.2">
      <c r="U24557" s="55"/>
      <c r="V24557" s="53"/>
      <c r="W24557" s="53"/>
      <c r="X24557" s="53"/>
      <c r="Y24557" s="55"/>
    </row>
    <row r="24558" spans="21:25" x14ac:dyDescent="0.2">
      <c r="U24558" s="55"/>
      <c r="V24558" s="53"/>
      <c r="W24558" s="53"/>
      <c r="X24558" s="53"/>
      <c r="Y24558" s="55"/>
    </row>
    <row r="24559" spans="21:25" x14ac:dyDescent="0.2">
      <c r="U24559" s="55"/>
      <c r="V24559" s="53"/>
      <c r="W24559" s="53"/>
      <c r="X24559" s="53"/>
      <c r="Y24559" s="55"/>
    </row>
    <row r="24560" spans="21:25" x14ac:dyDescent="0.2">
      <c r="U24560" s="55"/>
      <c r="V24560" s="53"/>
      <c r="W24560" s="53"/>
      <c r="X24560" s="53"/>
      <c r="Y24560" s="55"/>
    </row>
    <row r="24561" spans="21:25" x14ac:dyDescent="0.2">
      <c r="U24561" s="55"/>
      <c r="V24561" s="53"/>
      <c r="W24561" s="53"/>
      <c r="X24561" s="53"/>
      <c r="Y24561" s="55"/>
    </row>
    <row r="24562" spans="21:25" x14ac:dyDescent="0.2">
      <c r="U24562" s="55"/>
      <c r="V24562" s="53"/>
      <c r="W24562" s="53"/>
      <c r="X24562" s="53"/>
      <c r="Y24562" s="55"/>
    </row>
    <row r="24563" spans="21:25" x14ac:dyDescent="0.2">
      <c r="U24563" s="55"/>
      <c r="V24563" s="53"/>
      <c r="W24563" s="53"/>
      <c r="X24563" s="53"/>
      <c r="Y24563" s="55"/>
    </row>
    <row r="24564" spans="21:25" x14ac:dyDescent="0.2">
      <c r="U24564" s="55"/>
      <c r="V24564" s="53"/>
      <c r="W24564" s="53"/>
      <c r="X24564" s="53"/>
      <c r="Y24564" s="55"/>
    </row>
    <row r="24565" spans="21:25" x14ac:dyDescent="0.2">
      <c r="U24565" s="55"/>
      <c r="V24565" s="53"/>
      <c r="W24565" s="53"/>
      <c r="X24565" s="53"/>
      <c r="Y24565" s="55"/>
    </row>
    <row r="24566" spans="21:25" x14ac:dyDescent="0.2">
      <c r="U24566" s="55"/>
      <c r="V24566" s="53"/>
      <c r="W24566" s="53"/>
      <c r="X24566" s="53"/>
      <c r="Y24566" s="55"/>
    </row>
    <row r="24567" spans="21:25" x14ac:dyDescent="0.2">
      <c r="U24567" s="55"/>
      <c r="V24567" s="53"/>
      <c r="W24567" s="53"/>
      <c r="X24567" s="53"/>
      <c r="Y24567" s="55"/>
    </row>
    <row r="24568" spans="21:25" x14ac:dyDescent="0.2">
      <c r="U24568" s="55"/>
      <c r="V24568" s="53"/>
      <c r="W24568" s="53"/>
      <c r="X24568" s="53"/>
      <c r="Y24568" s="55"/>
    </row>
    <row r="24569" spans="21:25" x14ac:dyDescent="0.2">
      <c r="U24569" s="55"/>
      <c r="V24569" s="53"/>
      <c r="W24569" s="53"/>
      <c r="X24569" s="53"/>
      <c r="Y24569" s="55"/>
    </row>
    <row r="24570" spans="21:25" x14ac:dyDescent="0.2">
      <c r="U24570" s="55"/>
      <c r="V24570" s="53"/>
      <c r="W24570" s="53"/>
      <c r="X24570" s="53"/>
      <c r="Y24570" s="55"/>
    </row>
    <row r="24571" spans="21:25" x14ac:dyDescent="0.2">
      <c r="U24571" s="55"/>
      <c r="V24571" s="53"/>
      <c r="W24571" s="53"/>
      <c r="X24571" s="53"/>
      <c r="Y24571" s="55"/>
    </row>
    <row r="24572" spans="21:25" x14ac:dyDescent="0.2">
      <c r="U24572" s="55"/>
      <c r="V24572" s="53"/>
      <c r="W24572" s="53"/>
      <c r="X24572" s="53"/>
      <c r="Y24572" s="55"/>
    </row>
    <row r="24573" spans="21:25" x14ac:dyDescent="0.2">
      <c r="U24573" s="55"/>
      <c r="V24573" s="53"/>
      <c r="W24573" s="53"/>
      <c r="X24573" s="53"/>
      <c r="Y24573" s="55"/>
    </row>
    <row r="24574" spans="21:25" x14ac:dyDescent="0.2">
      <c r="U24574" s="55"/>
      <c r="V24574" s="53"/>
      <c r="W24574" s="53"/>
      <c r="X24574" s="53"/>
      <c r="Y24574" s="55"/>
    </row>
    <row r="24575" spans="21:25" x14ac:dyDescent="0.2">
      <c r="U24575" s="55"/>
      <c r="V24575" s="53"/>
      <c r="W24575" s="53"/>
      <c r="X24575" s="53"/>
      <c r="Y24575" s="55"/>
    </row>
    <row r="24576" spans="21:25" x14ac:dyDescent="0.2">
      <c r="U24576" s="55"/>
      <c r="V24576" s="53"/>
      <c r="W24576" s="53"/>
      <c r="X24576" s="53"/>
      <c r="Y24576" s="55"/>
    </row>
    <row r="24577" spans="21:25" x14ac:dyDescent="0.2">
      <c r="U24577" s="55"/>
      <c r="V24577" s="53"/>
      <c r="W24577" s="53"/>
      <c r="X24577" s="53"/>
      <c r="Y24577" s="55"/>
    </row>
    <row r="24578" spans="21:25" x14ac:dyDescent="0.2">
      <c r="U24578" s="55"/>
      <c r="V24578" s="53"/>
      <c r="W24578" s="53"/>
      <c r="X24578" s="53"/>
      <c r="Y24578" s="55"/>
    </row>
    <row r="24579" spans="21:25" x14ac:dyDescent="0.2">
      <c r="U24579" s="55"/>
      <c r="V24579" s="53"/>
      <c r="W24579" s="53"/>
      <c r="X24579" s="53"/>
      <c r="Y24579" s="55"/>
    </row>
    <row r="24580" spans="21:25" x14ac:dyDescent="0.2">
      <c r="U24580" s="55"/>
      <c r="V24580" s="53"/>
      <c r="W24580" s="53"/>
      <c r="X24580" s="53"/>
      <c r="Y24580" s="55"/>
    </row>
    <row r="24581" spans="21:25" x14ac:dyDescent="0.2">
      <c r="U24581" s="55"/>
      <c r="V24581" s="53"/>
      <c r="W24581" s="53"/>
      <c r="X24581" s="53"/>
      <c r="Y24581" s="55"/>
    </row>
    <row r="24582" spans="21:25" x14ac:dyDescent="0.2">
      <c r="U24582" s="55"/>
      <c r="V24582" s="53"/>
      <c r="W24582" s="53"/>
      <c r="X24582" s="53"/>
      <c r="Y24582" s="55"/>
    </row>
    <row r="24583" spans="21:25" x14ac:dyDescent="0.2">
      <c r="U24583" s="55"/>
      <c r="V24583" s="53"/>
      <c r="W24583" s="53"/>
      <c r="X24583" s="53"/>
      <c r="Y24583" s="55"/>
    </row>
    <row r="24584" spans="21:25" x14ac:dyDescent="0.2">
      <c r="U24584" s="55"/>
      <c r="V24584" s="53"/>
      <c r="W24584" s="53"/>
      <c r="X24584" s="53"/>
      <c r="Y24584" s="55"/>
    </row>
    <row r="24585" spans="21:25" x14ac:dyDescent="0.2">
      <c r="U24585" s="55"/>
      <c r="V24585" s="53"/>
      <c r="W24585" s="53"/>
      <c r="X24585" s="53"/>
      <c r="Y24585" s="55"/>
    </row>
    <row r="24586" spans="21:25" x14ac:dyDescent="0.2">
      <c r="U24586" s="55"/>
      <c r="V24586" s="53"/>
      <c r="W24586" s="53"/>
      <c r="X24586" s="53"/>
      <c r="Y24586" s="55"/>
    </row>
    <row r="24587" spans="21:25" x14ac:dyDescent="0.2">
      <c r="U24587" s="55"/>
      <c r="V24587" s="53"/>
      <c r="W24587" s="53"/>
      <c r="X24587" s="53"/>
      <c r="Y24587" s="55"/>
    </row>
    <row r="24588" spans="21:25" x14ac:dyDescent="0.2">
      <c r="U24588" s="55"/>
      <c r="V24588" s="53"/>
      <c r="W24588" s="53"/>
      <c r="X24588" s="53"/>
      <c r="Y24588" s="55"/>
    </row>
    <row r="24589" spans="21:25" x14ac:dyDescent="0.2">
      <c r="U24589" s="55"/>
      <c r="V24589" s="53"/>
      <c r="W24589" s="53"/>
      <c r="X24589" s="53"/>
      <c r="Y24589" s="55"/>
    </row>
    <row r="24590" spans="21:25" x14ac:dyDescent="0.2">
      <c r="U24590" s="55"/>
      <c r="V24590" s="53"/>
      <c r="W24590" s="53"/>
      <c r="X24590" s="53"/>
      <c r="Y24590" s="55"/>
    </row>
    <row r="24591" spans="21:25" x14ac:dyDescent="0.2">
      <c r="U24591" s="55"/>
      <c r="V24591" s="53"/>
      <c r="W24591" s="53"/>
      <c r="X24591" s="53"/>
      <c r="Y24591" s="55"/>
    </row>
    <row r="24592" spans="21:25" x14ac:dyDescent="0.2">
      <c r="U24592" s="55"/>
      <c r="V24592" s="53"/>
      <c r="W24592" s="53"/>
      <c r="X24592" s="53"/>
      <c r="Y24592" s="55"/>
    </row>
    <row r="24593" spans="21:25" x14ac:dyDescent="0.2">
      <c r="U24593" s="55"/>
      <c r="V24593" s="53"/>
      <c r="W24593" s="53"/>
      <c r="X24593" s="53"/>
      <c r="Y24593" s="55"/>
    </row>
    <row r="24594" spans="21:25" x14ac:dyDescent="0.2">
      <c r="U24594" s="55"/>
      <c r="V24594" s="53"/>
      <c r="W24594" s="53"/>
      <c r="X24594" s="53"/>
      <c r="Y24594" s="55"/>
    </row>
    <row r="24595" spans="21:25" x14ac:dyDescent="0.2">
      <c r="U24595" s="55"/>
      <c r="V24595" s="53"/>
      <c r="W24595" s="53"/>
      <c r="X24595" s="53"/>
      <c r="Y24595" s="55"/>
    </row>
    <row r="24596" spans="21:25" x14ac:dyDescent="0.2">
      <c r="U24596" s="55"/>
      <c r="V24596" s="53"/>
      <c r="W24596" s="53"/>
      <c r="X24596" s="53"/>
      <c r="Y24596" s="55"/>
    </row>
    <row r="24597" spans="21:25" x14ac:dyDescent="0.2">
      <c r="U24597" s="55"/>
      <c r="V24597" s="53"/>
      <c r="W24597" s="53"/>
      <c r="X24597" s="53"/>
      <c r="Y24597" s="55"/>
    </row>
    <row r="24598" spans="21:25" x14ac:dyDescent="0.2">
      <c r="U24598" s="55"/>
      <c r="V24598" s="53"/>
      <c r="W24598" s="53"/>
      <c r="X24598" s="53"/>
      <c r="Y24598" s="55"/>
    </row>
    <row r="24599" spans="21:25" x14ac:dyDescent="0.2">
      <c r="U24599" s="55"/>
      <c r="V24599" s="53"/>
      <c r="W24599" s="53"/>
      <c r="X24599" s="53"/>
      <c r="Y24599" s="55"/>
    </row>
    <row r="24600" spans="21:25" x14ac:dyDescent="0.2">
      <c r="U24600" s="55"/>
      <c r="V24600" s="53"/>
      <c r="W24600" s="53"/>
      <c r="X24600" s="53"/>
      <c r="Y24600" s="55"/>
    </row>
    <row r="24601" spans="21:25" x14ac:dyDescent="0.2">
      <c r="U24601" s="55"/>
      <c r="V24601" s="53"/>
      <c r="W24601" s="53"/>
      <c r="X24601" s="53"/>
      <c r="Y24601" s="55"/>
    </row>
    <row r="24602" spans="21:25" x14ac:dyDescent="0.2">
      <c r="U24602" s="55"/>
      <c r="V24602" s="53"/>
      <c r="W24602" s="53"/>
      <c r="X24602" s="53"/>
      <c r="Y24602" s="55"/>
    </row>
    <row r="24603" spans="21:25" x14ac:dyDescent="0.2">
      <c r="U24603" s="55"/>
      <c r="V24603" s="53"/>
      <c r="W24603" s="53"/>
      <c r="X24603" s="53"/>
      <c r="Y24603" s="55"/>
    </row>
    <row r="24604" spans="21:25" x14ac:dyDescent="0.2">
      <c r="U24604" s="55"/>
      <c r="V24604" s="53"/>
      <c r="W24604" s="53"/>
      <c r="X24604" s="53"/>
      <c r="Y24604" s="55"/>
    </row>
    <row r="24605" spans="21:25" x14ac:dyDescent="0.2">
      <c r="U24605" s="55"/>
      <c r="V24605" s="53"/>
      <c r="W24605" s="53"/>
      <c r="X24605" s="53"/>
      <c r="Y24605" s="55"/>
    </row>
    <row r="24606" spans="21:25" x14ac:dyDescent="0.2">
      <c r="U24606" s="55"/>
      <c r="V24606" s="53"/>
      <c r="W24606" s="53"/>
      <c r="X24606" s="53"/>
      <c r="Y24606" s="55"/>
    </row>
    <row r="24607" spans="21:25" x14ac:dyDescent="0.2">
      <c r="U24607" s="55"/>
      <c r="V24607" s="53"/>
      <c r="W24607" s="53"/>
      <c r="X24607" s="53"/>
      <c r="Y24607" s="55"/>
    </row>
    <row r="24608" spans="21:25" x14ac:dyDescent="0.2">
      <c r="U24608" s="55"/>
      <c r="V24608" s="53"/>
      <c r="W24608" s="53"/>
      <c r="X24608" s="53"/>
      <c r="Y24608" s="55"/>
    </row>
    <row r="24609" spans="21:25" x14ac:dyDescent="0.2">
      <c r="U24609" s="55"/>
      <c r="V24609" s="53"/>
      <c r="W24609" s="53"/>
      <c r="X24609" s="53"/>
      <c r="Y24609" s="55"/>
    </row>
    <row r="24610" spans="21:25" x14ac:dyDescent="0.2">
      <c r="U24610" s="55"/>
      <c r="V24610" s="53"/>
      <c r="W24610" s="53"/>
      <c r="X24610" s="53"/>
      <c r="Y24610" s="55"/>
    </row>
    <row r="24611" spans="21:25" x14ac:dyDescent="0.2">
      <c r="U24611" s="55"/>
      <c r="V24611" s="53"/>
      <c r="W24611" s="53"/>
      <c r="X24611" s="53"/>
      <c r="Y24611" s="55"/>
    </row>
    <row r="24612" spans="21:25" x14ac:dyDescent="0.2">
      <c r="U24612" s="55"/>
      <c r="V24612" s="53"/>
      <c r="W24612" s="53"/>
      <c r="X24612" s="53"/>
      <c r="Y24612" s="55"/>
    </row>
    <row r="24613" spans="21:25" x14ac:dyDescent="0.2">
      <c r="U24613" s="55"/>
      <c r="V24613" s="53"/>
      <c r="W24613" s="53"/>
      <c r="X24613" s="53"/>
      <c r="Y24613" s="55"/>
    </row>
    <row r="24614" spans="21:25" x14ac:dyDescent="0.2">
      <c r="U24614" s="55"/>
      <c r="V24614" s="53"/>
      <c r="W24614" s="53"/>
      <c r="X24614" s="53"/>
      <c r="Y24614" s="55"/>
    </row>
    <row r="24615" spans="21:25" x14ac:dyDescent="0.2">
      <c r="U24615" s="55"/>
      <c r="V24615" s="53"/>
      <c r="W24615" s="53"/>
      <c r="X24615" s="53"/>
      <c r="Y24615" s="55"/>
    </row>
    <row r="24616" spans="21:25" x14ac:dyDescent="0.2">
      <c r="U24616" s="55"/>
      <c r="V24616" s="53"/>
      <c r="W24616" s="53"/>
      <c r="X24616" s="53"/>
      <c r="Y24616" s="55"/>
    </row>
    <row r="24617" spans="21:25" x14ac:dyDescent="0.2">
      <c r="U24617" s="55"/>
      <c r="V24617" s="53"/>
      <c r="W24617" s="53"/>
      <c r="X24617" s="53"/>
      <c r="Y24617" s="55"/>
    </row>
    <row r="24618" spans="21:25" x14ac:dyDescent="0.2">
      <c r="U24618" s="55"/>
      <c r="V24618" s="53"/>
      <c r="W24618" s="53"/>
      <c r="X24618" s="53"/>
      <c r="Y24618" s="55"/>
    </row>
    <row r="24619" spans="21:25" x14ac:dyDescent="0.2">
      <c r="U24619" s="55"/>
      <c r="V24619" s="53"/>
      <c r="W24619" s="53"/>
      <c r="X24619" s="53"/>
      <c r="Y24619" s="55"/>
    </row>
    <row r="24620" spans="21:25" x14ac:dyDescent="0.2">
      <c r="U24620" s="55"/>
      <c r="V24620" s="53"/>
      <c r="W24620" s="53"/>
      <c r="X24620" s="53"/>
      <c r="Y24620" s="55"/>
    </row>
    <row r="24621" spans="21:25" x14ac:dyDescent="0.2">
      <c r="U24621" s="55"/>
      <c r="V24621" s="53"/>
      <c r="W24621" s="53"/>
      <c r="X24621" s="53"/>
      <c r="Y24621" s="55"/>
    </row>
    <row r="24622" spans="21:25" x14ac:dyDescent="0.2">
      <c r="U24622" s="55"/>
      <c r="V24622" s="53"/>
      <c r="W24622" s="53"/>
      <c r="X24622" s="53"/>
      <c r="Y24622" s="55"/>
    </row>
    <row r="24623" spans="21:25" x14ac:dyDescent="0.2">
      <c r="U24623" s="55"/>
      <c r="V24623" s="53"/>
      <c r="W24623" s="53"/>
      <c r="X24623" s="53"/>
      <c r="Y24623" s="55"/>
    </row>
    <row r="24624" spans="21:25" x14ac:dyDescent="0.2">
      <c r="U24624" s="55"/>
      <c r="V24624" s="53"/>
      <c r="W24624" s="53"/>
      <c r="X24624" s="53"/>
      <c r="Y24624" s="55"/>
    </row>
    <row r="24625" spans="21:25" x14ac:dyDescent="0.2">
      <c r="U24625" s="55"/>
      <c r="V24625" s="53"/>
      <c r="W24625" s="53"/>
      <c r="X24625" s="53"/>
      <c r="Y24625" s="55"/>
    </row>
    <row r="24626" spans="21:25" x14ac:dyDescent="0.2">
      <c r="U24626" s="55"/>
      <c r="V24626" s="53"/>
      <c r="W24626" s="53"/>
      <c r="X24626" s="53"/>
      <c r="Y24626" s="55"/>
    </row>
    <row r="24627" spans="21:25" x14ac:dyDescent="0.2">
      <c r="U24627" s="55"/>
      <c r="V24627" s="53"/>
      <c r="W24627" s="53"/>
      <c r="X24627" s="53"/>
      <c r="Y24627" s="55"/>
    </row>
    <row r="24628" spans="21:25" x14ac:dyDescent="0.2">
      <c r="U24628" s="55"/>
      <c r="V24628" s="53"/>
      <c r="W24628" s="53"/>
      <c r="X24628" s="53"/>
      <c r="Y24628" s="55"/>
    </row>
    <row r="24629" spans="21:25" x14ac:dyDescent="0.2">
      <c r="U24629" s="55"/>
      <c r="V24629" s="53"/>
      <c r="W24629" s="53"/>
      <c r="X24629" s="53"/>
      <c r="Y24629" s="55"/>
    </row>
    <row r="24630" spans="21:25" x14ac:dyDescent="0.2">
      <c r="U24630" s="55"/>
      <c r="V24630" s="53"/>
      <c r="W24630" s="53"/>
      <c r="X24630" s="53"/>
      <c r="Y24630" s="55"/>
    </row>
    <row r="24631" spans="21:25" x14ac:dyDescent="0.2">
      <c r="U24631" s="55"/>
      <c r="V24631" s="53"/>
      <c r="W24631" s="53"/>
      <c r="X24631" s="53"/>
      <c r="Y24631" s="55"/>
    </row>
    <row r="24632" spans="21:25" x14ac:dyDescent="0.2">
      <c r="U24632" s="55"/>
      <c r="V24632" s="53"/>
      <c r="W24632" s="53"/>
      <c r="X24632" s="53"/>
      <c r="Y24632" s="55"/>
    </row>
    <row r="24633" spans="21:25" x14ac:dyDescent="0.2">
      <c r="U24633" s="55"/>
      <c r="V24633" s="53"/>
      <c r="W24633" s="53"/>
      <c r="X24633" s="53"/>
      <c r="Y24633" s="55"/>
    </row>
    <row r="24634" spans="21:25" x14ac:dyDescent="0.2">
      <c r="U24634" s="55"/>
      <c r="V24634" s="53"/>
      <c r="W24634" s="53"/>
      <c r="X24634" s="53"/>
      <c r="Y24634" s="55"/>
    </row>
    <row r="24635" spans="21:25" x14ac:dyDescent="0.2">
      <c r="U24635" s="55"/>
      <c r="V24635" s="53"/>
      <c r="W24635" s="53"/>
      <c r="X24635" s="53"/>
      <c r="Y24635" s="55"/>
    </row>
    <row r="24636" spans="21:25" x14ac:dyDescent="0.2">
      <c r="U24636" s="55"/>
      <c r="V24636" s="53"/>
      <c r="W24636" s="53"/>
      <c r="X24636" s="53"/>
      <c r="Y24636" s="55"/>
    </row>
    <row r="24637" spans="21:25" x14ac:dyDescent="0.2">
      <c r="U24637" s="55"/>
      <c r="V24637" s="53"/>
      <c r="W24637" s="53"/>
      <c r="X24637" s="53"/>
      <c r="Y24637" s="55"/>
    </row>
    <row r="24638" spans="21:25" x14ac:dyDescent="0.2">
      <c r="U24638" s="55"/>
      <c r="V24638" s="53"/>
      <c r="W24638" s="53"/>
      <c r="X24638" s="53"/>
      <c r="Y24638" s="55"/>
    </row>
    <row r="24639" spans="21:25" x14ac:dyDescent="0.2">
      <c r="U24639" s="55"/>
      <c r="V24639" s="53"/>
      <c r="W24639" s="53"/>
      <c r="X24639" s="53"/>
      <c r="Y24639" s="55"/>
    </row>
    <row r="24640" spans="21:25" x14ac:dyDescent="0.2">
      <c r="U24640" s="55"/>
      <c r="V24640" s="53"/>
      <c r="W24640" s="53"/>
      <c r="X24640" s="53"/>
      <c r="Y24640" s="55"/>
    </row>
    <row r="24641" spans="21:25" x14ac:dyDescent="0.2">
      <c r="U24641" s="55"/>
      <c r="V24641" s="53"/>
      <c r="W24641" s="53"/>
      <c r="X24641" s="53"/>
      <c r="Y24641" s="55"/>
    </row>
    <row r="24642" spans="21:25" x14ac:dyDescent="0.2">
      <c r="U24642" s="55"/>
      <c r="V24642" s="53"/>
      <c r="W24642" s="53"/>
      <c r="X24642" s="53"/>
      <c r="Y24642" s="55"/>
    </row>
    <row r="24643" spans="21:25" x14ac:dyDescent="0.2">
      <c r="U24643" s="55"/>
      <c r="V24643" s="53"/>
      <c r="W24643" s="53"/>
      <c r="X24643" s="53"/>
      <c r="Y24643" s="55"/>
    </row>
    <row r="24644" spans="21:25" x14ac:dyDescent="0.2">
      <c r="U24644" s="55"/>
      <c r="V24644" s="53"/>
      <c r="W24644" s="53"/>
      <c r="X24644" s="53"/>
      <c r="Y24644" s="55"/>
    </row>
    <row r="24645" spans="21:25" x14ac:dyDescent="0.2">
      <c r="U24645" s="55"/>
      <c r="V24645" s="53"/>
      <c r="W24645" s="53"/>
      <c r="X24645" s="53"/>
      <c r="Y24645" s="55"/>
    </row>
    <row r="24646" spans="21:25" x14ac:dyDescent="0.2">
      <c r="U24646" s="55"/>
      <c r="V24646" s="53"/>
      <c r="W24646" s="53"/>
      <c r="X24646" s="53"/>
      <c r="Y24646" s="55"/>
    </row>
    <row r="24647" spans="21:25" x14ac:dyDescent="0.2">
      <c r="U24647" s="55"/>
      <c r="V24647" s="53"/>
      <c r="W24647" s="53"/>
      <c r="X24647" s="53"/>
      <c r="Y24647" s="55"/>
    </row>
    <row r="24648" spans="21:25" x14ac:dyDescent="0.2">
      <c r="U24648" s="55"/>
      <c r="V24648" s="53"/>
      <c r="W24648" s="53"/>
      <c r="X24648" s="53"/>
      <c r="Y24648" s="55"/>
    </row>
    <row r="24649" spans="21:25" x14ac:dyDescent="0.2">
      <c r="U24649" s="55"/>
      <c r="V24649" s="53"/>
      <c r="W24649" s="53"/>
      <c r="X24649" s="53"/>
      <c r="Y24649" s="55"/>
    </row>
    <row r="24650" spans="21:25" x14ac:dyDescent="0.2">
      <c r="U24650" s="55"/>
      <c r="V24650" s="53"/>
      <c r="W24650" s="53"/>
      <c r="X24650" s="53"/>
      <c r="Y24650" s="55"/>
    </row>
    <row r="24651" spans="21:25" x14ac:dyDescent="0.2">
      <c r="U24651" s="55"/>
      <c r="V24651" s="53"/>
      <c r="W24651" s="53"/>
      <c r="X24651" s="53"/>
      <c r="Y24651" s="55"/>
    </row>
    <row r="24652" spans="21:25" x14ac:dyDescent="0.2">
      <c r="U24652" s="55"/>
      <c r="V24652" s="53"/>
      <c r="W24652" s="53"/>
      <c r="X24652" s="53"/>
      <c r="Y24652" s="55"/>
    </row>
    <row r="24653" spans="21:25" x14ac:dyDescent="0.2">
      <c r="U24653" s="55"/>
      <c r="V24653" s="53"/>
      <c r="W24653" s="53"/>
      <c r="X24653" s="53"/>
      <c r="Y24653" s="55"/>
    </row>
    <row r="24654" spans="21:25" x14ac:dyDescent="0.2">
      <c r="U24654" s="55"/>
      <c r="V24654" s="53"/>
      <c r="W24654" s="53"/>
      <c r="X24654" s="53"/>
      <c r="Y24654" s="55"/>
    </row>
    <row r="24655" spans="21:25" x14ac:dyDescent="0.2">
      <c r="U24655" s="55"/>
      <c r="V24655" s="53"/>
      <c r="W24655" s="53"/>
      <c r="X24655" s="53"/>
      <c r="Y24655" s="55"/>
    </row>
    <row r="24656" spans="21:25" x14ac:dyDescent="0.2">
      <c r="U24656" s="55"/>
      <c r="V24656" s="53"/>
      <c r="W24656" s="53"/>
      <c r="X24656" s="53"/>
      <c r="Y24656" s="55"/>
    </row>
    <row r="24657" spans="21:25" x14ac:dyDescent="0.2">
      <c r="U24657" s="55"/>
      <c r="V24657" s="53"/>
      <c r="W24657" s="53"/>
      <c r="X24657" s="53"/>
      <c r="Y24657" s="55"/>
    </row>
    <row r="24658" spans="21:25" x14ac:dyDescent="0.2">
      <c r="U24658" s="55"/>
      <c r="V24658" s="53"/>
      <c r="W24658" s="53"/>
      <c r="X24658" s="53"/>
      <c r="Y24658" s="55"/>
    </row>
    <row r="24659" spans="21:25" x14ac:dyDescent="0.2">
      <c r="U24659" s="55"/>
      <c r="V24659" s="53"/>
      <c r="W24659" s="53"/>
      <c r="X24659" s="53"/>
      <c r="Y24659" s="55"/>
    </row>
    <row r="24660" spans="21:25" x14ac:dyDescent="0.2">
      <c r="U24660" s="55"/>
      <c r="V24660" s="53"/>
      <c r="W24660" s="53"/>
      <c r="X24660" s="53"/>
      <c r="Y24660" s="55"/>
    </row>
    <row r="24661" spans="21:25" x14ac:dyDescent="0.2">
      <c r="U24661" s="55"/>
      <c r="V24661" s="53"/>
      <c r="W24661" s="53"/>
      <c r="X24661" s="53"/>
      <c r="Y24661" s="55"/>
    </row>
    <row r="24662" spans="21:25" x14ac:dyDescent="0.2">
      <c r="U24662" s="55"/>
      <c r="V24662" s="53"/>
      <c r="W24662" s="53"/>
      <c r="X24662" s="53"/>
      <c r="Y24662" s="55"/>
    </row>
    <row r="24663" spans="21:25" x14ac:dyDescent="0.2">
      <c r="U24663" s="55"/>
      <c r="V24663" s="53"/>
      <c r="W24663" s="53"/>
      <c r="X24663" s="53"/>
      <c r="Y24663" s="55"/>
    </row>
    <row r="24664" spans="21:25" x14ac:dyDescent="0.2">
      <c r="U24664" s="55"/>
      <c r="V24664" s="53"/>
      <c r="W24664" s="53"/>
      <c r="X24664" s="53"/>
      <c r="Y24664" s="55"/>
    </row>
    <row r="24665" spans="21:25" x14ac:dyDescent="0.2">
      <c r="U24665" s="55"/>
      <c r="V24665" s="53"/>
      <c r="W24665" s="53"/>
      <c r="X24665" s="53"/>
      <c r="Y24665" s="55"/>
    </row>
    <row r="24666" spans="21:25" x14ac:dyDescent="0.2">
      <c r="U24666" s="55"/>
      <c r="V24666" s="53"/>
      <c r="W24666" s="53"/>
      <c r="X24666" s="53"/>
      <c r="Y24666" s="55"/>
    </row>
    <row r="24667" spans="21:25" x14ac:dyDescent="0.2">
      <c r="U24667" s="55"/>
      <c r="V24667" s="53"/>
      <c r="W24667" s="53"/>
      <c r="X24667" s="53"/>
      <c r="Y24667" s="55"/>
    </row>
    <row r="24668" spans="21:25" x14ac:dyDescent="0.2">
      <c r="U24668" s="55"/>
      <c r="V24668" s="53"/>
      <c r="W24668" s="53"/>
      <c r="X24668" s="53"/>
      <c r="Y24668" s="55"/>
    </row>
    <row r="24669" spans="21:25" x14ac:dyDescent="0.2">
      <c r="U24669" s="55"/>
      <c r="V24669" s="53"/>
      <c r="W24669" s="53"/>
      <c r="X24669" s="53"/>
      <c r="Y24669" s="55"/>
    </row>
    <row r="24670" spans="21:25" x14ac:dyDescent="0.2">
      <c r="U24670" s="55"/>
      <c r="V24670" s="53"/>
      <c r="W24670" s="53"/>
      <c r="X24670" s="53"/>
      <c r="Y24670" s="55"/>
    </row>
    <row r="24671" spans="21:25" x14ac:dyDescent="0.2">
      <c r="U24671" s="55"/>
      <c r="V24671" s="53"/>
      <c r="W24671" s="53"/>
      <c r="X24671" s="53"/>
      <c r="Y24671" s="55"/>
    </row>
    <row r="24672" spans="21:25" x14ac:dyDescent="0.2">
      <c r="U24672" s="55"/>
      <c r="V24672" s="53"/>
      <c r="W24672" s="53"/>
      <c r="X24672" s="53"/>
      <c r="Y24672" s="55"/>
    </row>
    <row r="24673" spans="21:25" x14ac:dyDescent="0.2">
      <c r="U24673" s="55"/>
      <c r="V24673" s="53"/>
      <c r="W24673" s="53"/>
      <c r="X24673" s="53"/>
      <c r="Y24673" s="55"/>
    </row>
    <row r="24674" spans="21:25" x14ac:dyDescent="0.2">
      <c r="U24674" s="55"/>
      <c r="V24674" s="53"/>
      <c r="W24674" s="53"/>
      <c r="X24674" s="53"/>
      <c r="Y24674" s="55"/>
    </row>
    <row r="24675" spans="21:25" x14ac:dyDescent="0.2">
      <c r="U24675" s="55"/>
      <c r="V24675" s="53"/>
      <c r="W24675" s="53"/>
      <c r="X24675" s="53"/>
      <c r="Y24675" s="55"/>
    </row>
    <row r="24676" spans="21:25" x14ac:dyDescent="0.2">
      <c r="U24676" s="55"/>
      <c r="V24676" s="53"/>
      <c r="W24676" s="53"/>
      <c r="X24676" s="53"/>
      <c r="Y24676" s="55"/>
    </row>
    <row r="24677" spans="21:25" x14ac:dyDescent="0.2">
      <c r="U24677" s="55"/>
      <c r="V24677" s="53"/>
      <c r="W24677" s="53"/>
      <c r="X24677" s="53"/>
      <c r="Y24677" s="55"/>
    </row>
    <row r="24678" spans="21:25" x14ac:dyDescent="0.2">
      <c r="U24678" s="55"/>
      <c r="V24678" s="53"/>
      <c r="W24678" s="53"/>
      <c r="X24678" s="53"/>
      <c r="Y24678" s="55"/>
    </row>
    <row r="24679" spans="21:25" x14ac:dyDescent="0.2">
      <c r="U24679" s="55"/>
      <c r="V24679" s="53"/>
      <c r="W24679" s="53"/>
      <c r="X24679" s="53"/>
      <c r="Y24679" s="55"/>
    </row>
    <row r="24680" spans="21:25" x14ac:dyDescent="0.2">
      <c r="U24680" s="55"/>
      <c r="V24680" s="53"/>
      <c r="W24680" s="53"/>
      <c r="X24680" s="53"/>
      <c r="Y24680" s="55"/>
    </row>
    <row r="24681" spans="21:25" x14ac:dyDescent="0.2">
      <c r="U24681" s="55"/>
      <c r="V24681" s="53"/>
      <c r="W24681" s="53"/>
      <c r="X24681" s="53"/>
      <c r="Y24681" s="55"/>
    </row>
    <row r="24682" spans="21:25" x14ac:dyDescent="0.2">
      <c r="U24682" s="55"/>
      <c r="V24682" s="53"/>
      <c r="W24682" s="53"/>
      <c r="X24682" s="53"/>
      <c r="Y24682" s="55"/>
    </row>
    <row r="24683" spans="21:25" x14ac:dyDescent="0.2">
      <c r="U24683" s="55"/>
      <c r="V24683" s="53"/>
      <c r="W24683" s="53"/>
      <c r="X24683" s="53"/>
      <c r="Y24683" s="55"/>
    </row>
    <row r="24684" spans="21:25" x14ac:dyDescent="0.2">
      <c r="U24684" s="55"/>
      <c r="V24684" s="53"/>
      <c r="W24684" s="53"/>
      <c r="X24684" s="53"/>
      <c r="Y24684" s="55"/>
    </row>
    <row r="24685" spans="21:25" x14ac:dyDescent="0.2">
      <c r="U24685" s="55"/>
      <c r="V24685" s="53"/>
      <c r="W24685" s="53"/>
      <c r="X24685" s="53"/>
      <c r="Y24685" s="55"/>
    </row>
    <row r="24686" spans="21:25" x14ac:dyDescent="0.2">
      <c r="U24686" s="55"/>
      <c r="V24686" s="53"/>
      <c r="W24686" s="53"/>
      <c r="X24686" s="53"/>
      <c r="Y24686" s="55"/>
    </row>
    <row r="24687" spans="21:25" x14ac:dyDescent="0.2">
      <c r="U24687" s="55"/>
      <c r="V24687" s="53"/>
      <c r="W24687" s="53"/>
      <c r="X24687" s="53"/>
      <c r="Y24687" s="55"/>
    </row>
    <row r="24688" spans="21:25" x14ac:dyDescent="0.2">
      <c r="U24688" s="55"/>
      <c r="V24688" s="53"/>
      <c r="W24688" s="53"/>
      <c r="X24688" s="53"/>
      <c r="Y24688" s="55"/>
    </row>
    <row r="24689" spans="21:25" x14ac:dyDescent="0.2">
      <c r="U24689" s="55"/>
      <c r="V24689" s="53"/>
      <c r="W24689" s="53"/>
      <c r="X24689" s="53"/>
      <c r="Y24689" s="55"/>
    </row>
    <row r="24690" spans="21:25" x14ac:dyDescent="0.2">
      <c r="U24690" s="55"/>
      <c r="V24690" s="53"/>
      <c r="W24690" s="53"/>
      <c r="X24690" s="53"/>
      <c r="Y24690" s="55"/>
    </row>
    <row r="24691" spans="21:25" x14ac:dyDescent="0.2">
      <c r="U24691" s="55"/>
      <c r="V24691" s="53"/>
      <c r="W24691" s="53"/>
      <c r="X24691" s="53"/>
      <c r="Y24691" s="55"/>
    </row>
    <row r="24692" spans="21:25" x14ac:dyDescent="0.2">
      <c r="U24692" s="55"/>
      <c r="V24692" s="53"/>
      <c r="W24692" s="53"/>
      <c r="X24692" s="53"/>
      <c r="Y24692" s="55"/>
    </row>
    <row r="24693" spans="21:25" x14ac:dyDescent="0.2">
      <c r="U24693" s="55"/>
      <c r="V24693" s="53"/>
      <c r="W24693" s="53"/>
      <c r="X24693" s="53"/>
      <c r="Y24693" s="55"/>
    </row>
    <row r="24694" spans="21:25" x14ac:dyDescent="0.2">
      <c r="U24694" s="55"/>
      <c r="V24694" s="53"/>
      <c r="W24694" s="53"/>
      <c r="X24694" s="53"/>
      <c r="Y24694" s="55"/>
    </row>
    <row r="24695" spans="21:25" x14ac:dyDescent="0.2">
      <c r="U24695" s="55"/>
      <c r="V24695" s="53"/>
      <c r="W24695" s="53"/>
      <c r="X24695" s="53"/>
      <c r="Y24695" s="55"/>
    </row>
    <row r="24696" spans="21:25" x14ac:dyDescent="0.2">
      <c r="U24696" s="55"/>
      <c r="V24696" s="53"/>
      <c r="W24696" s="53"/>
      <c r="X24696" s="53"/>
      <c r="Y24696" s="55"/>
    </row>
    <row r="24697" spans="21:25" x14ac:dyDescent="0.2">
      <c r="U24697" s="55"/>
      <c r="V24697" s="53"/>
      <c r="W24697" s="53"/>
      <c r="X24697" s="53"/>
      <c r="Y24697" s="55"/>
    </row>
    <row r="24698" spans="21:25" x14ac:dyDescent="0.2">
      <c r="U24698" s="55"/>
      <c r="V24698" s="53"/>
      <c r="W24698" s="53"/>
      <c r="X24698" s="53"/>
      <c r="Y24698" s="55"/>
    </row>
    <row r="24699" spans="21:25" x14ac:dyDescent="0.2">
      <c r="U24699" s="55"/>
      <c r="V24699" s="53"/>
      <c r="W24699" s="53"/>
      <c r="X24699" s="53"/>
      <c r="Y24699" s="55"/>
    </row>
    <row r="24700" spans="21:25" x14ac:dyDescent="0.2">
      <c r="U24700" s="55"/>
      <c r="V24700" s="53"/>
      <c r="W24700" s="53"/>
      <c r="X24700" s="53"/>
      <c r="Y24700" s="55"/>
    </row>
    <row r="24701" spans="21:25" x14ac:dyDescent="0.2">
      <c r="U24701" s="55"/>
      <c r="V24701" s="53"/>
      <c r="W24701" s="53"/>
      <c r="X24701" s="53"/>
      <c r="Y24701" s="55"/>
    </row>
    <row r="24702" spans="21:25" x14ac:dyDescent="0.2">
      <c r="U24702" s="55"/>
      <c r="V24702" s="53"/>
      <c r="W24702" s="53"/>
      <c r="X24702" s="53"/>
      <c r="Y24702" s="55"/>
    </row>
    <row r="24703" spans="21:25" x14ac:dyDescent="0.2">
      <c r="U24703" s="55"/>
      <c r="V24703" s="53"/>
      <c r="W24703" s="53"/>
      <c r="X24703" s="53"/>
      <c r="Y24703" s="55"/>
    </row>
    <row r="24704" spans="21:25" x14ac:dyDescent="0.2">
      <c r="U24704" s="55"/>
      <c r="V24704" s="53"/>
      <c r="W24704" s="53"/>
      <c r="X24704" s="53"/>
      <c r="Y24704" s="55"/>
    </row>
    <row r="24705" spans="21:25" x14ac:dyDescent="0.2">
      <c r="U24705" s="55"/>
      <c r="V24705" s="53"/>
      <c r="W24705" s="53"/>
      <c r="X24705" s="53"/>
      <c r="Y24705" s="55"/>
    </row>
    <row r="24706" spans="21:25" x14ac:dyDescent="0.2">
      <c r="U24706" s="55"/>
      <c r="V24706" s="53"/>
      <c r="W24706" s="53"/>
      <c r="X24706" s="53"/>
      <c r="Y24706" s="55"/>
    </row>
    <row r="24707" spans="21:25" x14ac:dyDescent="0.2">
      <c r="U24707" s="55"/>
      <c r="V24707" s="53"/>
      <c r="W24707" s="53"/>
      <c r="X24707" s="53"/>
      <c r="Y24707" s="55"/>
    </row>
    <row r="24708" spans="21:25" x14ac:dyDescent="0.2">
      <c r="U24708" s="55"/>
      <c r="V24708" s="53"/>
      <c r="W24708" s="53"/>
      <c r="X24708" s="53"/>
      <c r="Y24708" s="55"/>
    </row>
    <row r="24709" spans="21:25" x14ac:dyDescent="0.2">
      <c r="U24709" s="55"/>
      <c r="V24709" s="53"/>
      <c r="W24709" s="53"/>
      <c r="X24709" s="53"/>
      <c r="Y24709" s="55"/>
    </row>
    <row r="24710" spans="21:25" x14ac:dyDescent="0.2">
      <c r="U24710" s="55"/>
      <c r="V24710" s="53"/>
      <c r="W24710" s="53"/>
      <c r="X24710" s="53"/>
      <c r="Y24710" s="55"/>
    </row>
    <row r="24711" spans="21:25" x14ac:dyDescent="0.2">
      <c r="U24711" s="55"/>
      <c r="V24711" s="53"/>
      <c r="W24711" s="53"/>
      <c r="X24711" s="53"/>
      <c r="Y24711" s="55"/>
    </row>
    <row r="24712" spans="21:25" x14ac:dyDescent="0.2">
      <c r="U24712" s="55"/>
      <c r="V24712" s="53"/>
      <c r="W24712" s="53"/>
      <c r="X24712" s="53"/>
      <c r="Y24712" s="55"/>
    </row>
    <row r="24713" spans="21:25" x14ac:dyDescent="0.2">
      <c r="U24713" s="55"/>
      <c r="V24713" s="53"/>
      <c r="W24713" s="53"/>
      <c r="X24713" s="53"/>
      <c r="Y24713" s="55"/>
    </row>
    <row r="24714" spans="21:25" x14ac:dyDescent="0.2">
      <c r="U24714" s="55"/>
      <c r="V24714" s="53"/>
      <c r="W24714" s="53"/>
      <c r="X24714" s="53"/>
      <c r="Y24714" s="55"/>
    </row>
    <row r="24715" spans="21:25" x14ac:dyDescent="0.2">
      <c r="U24715" s="55"/>
      <c r="V24715" s="53"/>
      <c r="W24715" s="53"/>
      <c r="X24715" s="53"/>
      <c r="Y24715" s="55"/>
    </row>
    <row r="24716" spans="21:25" x14ac:dyDescent="0.2">
      <c r="U24716" s="55"/>
      <c r="V24716" s="53"/>
      <c r="W24716" s="53"/>
      <c r="X24716" s="53"/>
      <c r="Y24716" s="55"/>
    </row>
    <row r="24717" spans="21:25" x14ac:dyDescent="0.2">
      <c r="U24717" s="55"/>
      <c r="V24717" s="53"/>
      <c r="W24717" s="53"/>
      <c r="X24717" s="53"/>
      <c r="Y24717" s="55"/>
    </row>
    <row r="24718" spans="21:25" x14ac:dyDescent="0.2">
      <c r="U24718" s="55"/>
      <c r="V24718" s="53"/>
      <c r="W24718" s="53"/>
      <c r="X24718" s="53"/>
      <c r="Y24718" s="55"/>
    </row>
    <row r="24719" spans="21:25" x14ac:dyDescent="0.2">
      <c r="U24719" s="55"/>
      <c r="V24719" s="53"/>
      <c r="W24719" s="53"/>
      <c r="X24719" s="53"/>
      <c r="Y24719" s="55"/>
    </row>
    <row r="24720" spans="21:25" x14ac:dyDescent="0.2">
      <c r="U24720" s="55"/>
      <c r="V24720" s="53"/>
      <c r="W24720" s="53"/>
      <c r="X24720" s="53"/>
      <c r="Y24720" s="55"/>
    </row>
    <row r="24721" spans="21:25" x14ac:dyDescent="0.2">
      <c r="U24721" s="55"/>
      <c r="V24721" s="53"/>
      <c r="W24721" s="53"/>
      <c r="X24721" s="53"/>
      <c r="Y24721" s="55"/>
    </row>
    <row r="24722" spans="21:25" x14ac:dyDescent="0.2">
      <c r="U24722" s="55"/>
      <c r="V24722" s="53"/>
      <c r="W24722" s="53"/>
      <c r="X24722" s="53"/>
      <c r="Y24722" s="55"/>
    </row>
    <row r="24723" spans="21:25" x14ac:dyDescent="0.2">
      <c r="U24723" s="55"/>
      <c r="V24723" s="53"/>
      <c r="W24723" s="53"/>
      <c r="X24723" s="53"/>
      <c r="Y24723" s="55"/>
    </row>
    <row r="24724" spans="21:25" x14ac:dyDescent="0.2">
      <c r="U24724" s="55"/>
      <c r="V24724" s="53"/>
      <c r="W24724" s="53"/>
      <c r="X24724" s="53"/>
      <c r="Y24724" s="55"/>
    </row>
    <row r="24725" spans="21:25" x14ac:dyDescent="0.2">
      <c r="U24725" s="55"/>
      <c r="V24725" s="53"/>
      <c r="W24725" s="53"/>
      <c r="X24725" s="53"/>
      <c r="Y24725" s="55"/>
    </row>
    <row r="24726" spans="21:25" x14ac:dyDescent="0.2">
      <c r="U24726" s="55"/>
      <c r="V24726" s="53"/>
      <c r="W24726" s="53"/>
      <c r="X24726" s="53"/>
      <c r="Y24726" s="55"/>
    </row>
    <row r="24727" spans="21:25" x14ac:dyDescent="0.2">
      <c r="U24727" s="55"/>
      <c r="V24727" s="53"/>
      <c r="W24727" s="53"/>
      <c r="X24727" s="53"/>
      <c r="Y24727" s="55"/>
    </row>
    <row r="24728" spans="21:25" x14ac:dyDescent="0.2">
      <c r="U24728" s="55"/>
      <c r="V24728" s="53"/>
      <c r="W24728" s="53"/>
      <c r="X24728" s="53"/>
      <c r="Y24728" s="55"/>
    </row>
    <row r="24729" spans="21:25" x14ac:dyDescent="0.2">
      <c r="U24729" s="55"/>
      <c r="V24729" s="53"/>
      <c r="W24729" s="53"/>
      <c r="X24729" s="53"/>
      <c r="Y24729" s="55"/>
    </row>
    <row r="24730" spans="21:25" x14ac:dyDescent="0.2">
      <c r="U24730" s="55"/>
      <c r="V24730" s="53"/>
      <c r="W24730" s="53"/>
      <c r="X24730" s="53"/>
      <c r="Y24730" s="55"/>
    </row>
    <row r="24731" spans="21:25" x14ac:dyDescent="0.2">
      <c r="U24731" s="55"/>
      <c r="V24731" s="53"/>
      <c r="W24731" s="53"/>
      <c r="X24731" s="53"/>
      <c r="Y24731" s="55"/>
    </row>
    <row r="24732" spans="21:25" x14ac:dyDescent="0.2">
      <c r="U24732" s="55"/>
      <c r="V24732" s="53"/>
      <c r="W24732" s="53"/>
      <c r="X24732" s="53"/>
      <c r="Y24732" s="55"/>
    </row>
    <row r="24733" spans="21:25" x14ac:dyDescent="0.2">
      <c r="U24733" s="55"/>
      <c r="V24733" s="53"/>
      <c r="W24733" s="53"/>
      <c r="X24733" s="53"/>
      <c r="Y24733" s="55"/>
    </row>
    <row r="24734" spans="21:25" x14ac:dyDescent="0.2">
      <c r="U24734" s="55"/>
      <c r="V24734" s="53"/>
      <c r="W24734" s="53"/>
      <c r="X24734" s="53"/>
      <c r="Y24734" s="55"/>
    </row>
    <row r="24735" spans="21:25" x14ac:dyDescent="0.2">
      <c r="U24735" s="55"/>
      <c r="V24735" s="53"/>
      <c r="W24735" s="53"/>
      <c r="X24735" s="53"/>
      <c r="Y24735" s="55"/>
    </row>
    <row r="24736" spans="21:25" x14ac:dyDescent="0.2">
      <c r="U24736" s="55"/>
      <c r="V24736" s="53"/>
      <c r="W24736" s="53"/>
      <c r="X24736" s="53"/>
      <c r="Y24736" s="55"/>
    </row>
    <row r="24737" spans="21:25" x14ac:dyDescent="0.2">
      <c r="U24737" s="55"/>
      <c r="V24737" s="53"/>
      <c r="W24737" s="53"/>
      <c r="X24737" s="53"/>
      <c r="Y24737" s="55"/>
    </row>
    <row r="24738" spans="21:25" x14ac:dyDescent="0.2">
      <c r="U24738" s="55"/>
      <c r="V24738" s="53"/>
      <c r="W24738" s="53"/>
      <c r="X24738" s="53"/>
      <c r="Y24738" s="55"/>
    </row>
    <row r="24739" spans="21:25" x14ac:dyDescent="0.2">
      <c r="U24739" s="55"/>
      <c r="V24739" s="53"/>
      <c r="W24739" s="53"/>
      <c r="X24739" s="53"/>
      <c r="Y24739" s="55"/>
    </row>
    <row r="24740" spans="21:25" x14ac:dyDescent="0.2">
      <c r="U24740" s="55"/>
      <c r="V24740" s="53"/>
      <c r="W24740" s="53"/>
      <c r="X24740" s="53"/>
      <c r="Y24740" s="55"/>
    </row>
    <row r="24741" spans="21:25" x14ac:dyDescent="0.2">
      <c r="U24741" s="55"/>
      <c r="V24741" s="53"/>
      <c r="W24741" s="53"/>
      <c r="X24741" s="53"/>
      <c r="Y24741" s="55"/>
    </row>
    <row r="24742" spans="21:25" x14ac:dyDescent="0.2">
      <c r="U24742" s="55"/>
      <c r="V24742" s="53"/>
      <c r="W24742" s="53"/>
      <c r="X24742" s="53"/>
      <c r="Y24742" s="55"/>
    </row>
    <row r="24743" spans="21:25" x14ac:dyDescent="0.2">
      <c r="U24743" s="55"/>
      <c r="V24743" s="53"/>
      <c r="W24743" s="53"/>
      <c r="X24743" s="53"/>
      <c r="Y24743" s="55"/>
    </row>
    <row r="24744" spans="21:25" x14ac:dyDescent="0.2">
      <c r="U24744" s="55"/>
      <c r="V24744" s="53"/>
      <c r="W24744" s="53"/>
      <c r="X24744" s="53"/>
      <c r="Y24744" s="55"/>
    </row>
    <row r="24745" spans="21:25" x14ac:dyDescent="0.2">
      <c r="U24745" s="55"/>
      <c r="V24745" s="53"/>
      <c r="W24745" s="53"/>
      <c r="X24745" s="53"/>
      <c r="Y24745" s="55"/>
    </row>
    <row r="24746" spans="21:25" x14ac:dyDescent="0.2">
      <c r="U24746" s="55"/>
      <c r="V24746" s="53"/>
      <c r="W24746" s="53"/>
      <c r="X24746" s="53"/>
      <c r="Y24746" s="55"/>
    </row>
    <row r="24747" spans="21:25" x14ac:dyDescent="0.2">
      <c r="U24747" s="55"/>
      <c r="V24747" s="53"/>
      <c r="W24747" s="53"/>
      <c r="X24747" s="53"/>
      <c r="Y24747" s="55"/>
    </row>
    <row r="24748" spans="21:25" x14ac:dyDescent="0.2">
      <c r="U24748" s="55"/>
      <c r="V24748" s="53"/>
      <c r="W24748" s="53"/>
      <c r="X24748" s="53"/>
      <c r="Y24748" s="55"/>
    </row>
    <row r="24749" spans="21:25" x14ac:dyDescent="0.2">
      <c r="U24749" s="55"/>
      <c r="V24749" s="53"/>
      <c r="W24749" s="53"/>
      <c r="X24749" s="53"/>
      <c r="Y24749" s="55"/>
    </row>
    <row r="24750" spans="21:25" x14ac:dyDescent="0.2">
      <c r="U24750" s="55"/>
      <c r="V24750" s="53"/>
      <c r="W24750" s="53"/>
      <c r="X24750" s="53"/>
      <c r="Y24750" s="55"/>
    </row>
    <row r="24751" spans="21:25" x14ac:dyDescent="0.2">
      <c r="U24751" s="55"/>
      <c r="V24751" s="53"/>
      <c r="W24751" s="53"/>
      <c r="X24751" s="53"/>
      <c r="Y24751" s="55"/>
    </row>
    <row r="24752" spans="21:25" x14ac:dyDescent="0.2">
      <c r="U24752" s="55"/>
      <c r="V24752" s="53"/>
      <c r="W24752" s="53"/>
      <c r="X24752" s="53"/>
      <c r="Y24752" s="55"/>
    </row>
    <row r="24753" spans="21:25" x14ac:dyDescent="0.2">
      <c r="U24753" s="55"/>
      <c r="V24753" s="53"/>
      <c r="W24753" s="53"/>
      <c r="X24753" s="53"/>
      <c r="Y24753" s="55"/>
    </row>
    <row r="24754" spans="21:25" x14ac:dyDescent="0.2">
      <c r="U24754" s="55"/>
      <c r="V24754" s="53"/>
      <c r="W24754" s="53"/>
      <c r="X24754" s="53"/>
      <c r="Y24754" s="55"/>
    </row>
    <row r="24755" spans="21:25" x14ac:dyDescent="0.2">
      <c r="U24755" s="55"/>
      <c r="V24755" s="53"/>
      <c r="W24755" s="53"/>
      <c r="X24755" s="53"/>
      <c r="Y24755" s="55"/>
    </row>
    <row r="24756" spans="21:25" x14ac:dyDescent="0.2">
      <c r="U24756" s="55"/>
      <c r="V24756" s="53"/>
      <c r="W24756" s="53"/>
      <c r="X24756" s="53"/>
      <c r="Y24756" s="55"/>
    </row>
    <row r="24757" spans="21:25" x14ac:dyDescent="0.2">
      <c r="U24757" s="55"/>
      <c r="V24757" s="53"/>
      <c r="W24757" s="53"/>
      <c r="X24757" s="53"/>
      <c r="Y24757" s="55"/>
    </row>
    <row r="24758" spans="21:25" x14ac:dyDescent="0.2">
      <c r="U24758" s="55"/>
      <c r="V24758" s="53"/>
      <c r="W24758" s="53"/>
      <c r="X24758" s="53"/>
      <c r="Y24758" s="55"/>
    </row>
    <row r="24759" spans="21:25" x14ac:dyDescent="0.2">
      <c r="U24759" s="55"/>
      <c r="V24759" s="53"/>
      <c r="W24759" s="53"/>
      <c r="X24759" s="53"/>
      <c r="Y24759" s="55"/>
    </row>
    <row r="24760" spans="21:25" x14ac:dyDescent="0.2">
      <c r="U24760" s="55"/>
      <c r="V24760" s="53"/>
      <c r="W24760" s="53"/>
      <c r="X24760" s="53"/>
      <c r="Y24760" s="55"/>
    </row>
    <row r="24761" spans="21:25" x14ac:dyDescent="0.2">
      <c r="U24761" s="55"/>
      <c r="V24761" s="53"/>
      <c r="W24761" s="53"/>
      <c r="X24761" s="53"/>
      <c r="Y24761" s="55"/>
    </row>
    <row r="24762" spans="21:25" x14ac:dyDescent="0.2">
      <c r="U24762" s="55"/>
      <c r="V24762" s="53"/>
      <c r="W24762" s="53"/>
      <c r="X24762" s="53"/>
      <c r="Y24762" s="55"/>
    </row>
    <row r="24763" spans="21:25" x14ac:dyDescent="0.2">
      <c r="U24763" s="55"/>
      <c r="V24763" s="53"/>
      <c r="W24763" s="53"/>
      <c r="X24763" s="53"/>
      <c r="Y24763" s="55"/>
    </row>
    <row r="24764" spans="21:25" x14ac:dyDescent="0.2">
      <c r="U24764" s="55"/>
      <c r="V24764" s="53"/>
      <c r="W24764" s="53"/>
      <c r="X24764" s="53"/>
      <c r="Y24764" s="55"/>
    </row>
    <row r="24765" spans="21:25" x14ac:dyDescent="0.2">
      <c r="U24765" s="55"/>
      <c r="V24765" s="53"/>
      <c r="W24765" s="53"/>
      <c r="X24765" s="53"/>
      <c r="Y24765" s="55"/>
    </row>
    <row r="24766" spans="21:25" x14ac:dyDescent="0.2">
      <c r="U24766" s="55"/>
      <c r="V24766" s="53"/>
      <c r="W24766" s="53"/>
      <c r="X24766" s="53"/>
      <c r="Y24766" s="55"/>
    </row>
    <row r="24767" spans="21:25" x14ac:dyDescent="0.2">
      <c r="U24767" s="55"/>
      <c r="V24767" s="53"/>
      <c r="W24767" s="53"/>
      <c r="X24767" s="53"/>
      <c r="Y24767" s="55"/>
    </row>
    <row r="24768" spans="21:25" x14ac:dyDescent="0.2">
      <c r="U24768" s="55"/>
      <c r="V24768" s="53"/>
      <c r="W24768" s="53"/>
      <c r="X24768" s="53"/>
      <c r="Y24768" s="55"/>
    </row>
    <row r="24769" spans="21:25" x14ac:dyDescent="0.2">
      <c r="U24769" s="55"/>
      <c r="V24769" s="53"/>
      <c r="W24769" s="53"/>
      <c r="X24769" s="53"/>
      <c r="Y24769" s="55"/>
    </row>
    <row r="24770" spans="21:25" x14ac:dyDescent="0.2">
      <c r="U24770" s="55"/>
      <c r="V24770" s="53"/>
      <c r="W24770" s="53"/>
      <c r="X24770" s="53"/>
      <c r="Y24770" s="55"/>
    </row>
    <row r="24771" spans="21:25" x14ac:dyDescent="0.2">
      <c r="U24771" s="55"/>
      <c r="V24771" s="53"/>
      <c r="W24771" s="53"/>
      <c r="X24771" s="53"/>
      <c r="Y24771" s="55"/>
    </row>
    <row r="24772" spans="21:25" x14ac:dyDescent="0.2">
      <c r="U24772" s="55"/>
      <c r="V24772" s="53"/>
      <c r="W24772" s="53"/>
      <c r="X24772" s="53"/>
      <c r="Y24772" s="55"/>
    </row>
    <row r="24773" spans="21:25" x14ac:dyDescent="0.2">
      <c r="U24773" s="55"/>
      <c r="V24773" s="53"/>
      <c r="W24773" s="53"/>
      <c r="X24773" s="53"/>
      <c r="Y24773" s="55"/>
    </row>
    <row r="24774" spans="21:25" x14ac:dyDescent="0.2">
      <c r="U24774" s="55"/>
      <c r="V24774" s="53"/>
      <c r="W24774" s="53"/>
      <c r="X24774" s="53"/>
      <c r="Y24774" s="55"/>
    </row>
    <row r="24775" spans="21:25" x14ac:dyDescent="0.2">
      <c r="U24775" s="55"/>
      <c r="V24775" s="53"/>
      <c r="W24775" s="53"/>
      <c r="X24775" s="53"/>
      <c r="Y24775" s="55"/>
    </row>
    <row r="24776" spans="21:25" x14ac:dyDescent="0.2">
      <c r="U24776" s="55"/>
      <c r="V24776" s="53"/>
      <c r="W24776" s="53"/>
      <c r="X24776" s="53"/>
      <c r="Y24776" s="55"/>
    </row>
    <row r="24777" spans="21:25" x14ac:dyDescent="0.2">
      <c r="U24777" s="55"/>
      <c r="V24777" s="53"/>
      <c r="W24777" s="53"/>
      <c r="X24777" s="53"/>
      <c r="Y24777" s="55"/>
    </row>
    <row r="24778" spans="21:25" x14ac:dyDescent="0.2">
      <c r="U24778" s="55"/>
      <c r="V24778" s="53"/>
      <c r="W24778" s="53"/>
      <c r="X24778" s="53"/>
      <c r="Y24778" s="55"/>
    </row>
    <row r="24779" spans="21:25" x14ac:dyDescent="0.2">
      <c r="U24779" s="55"/>
      <c r="V24779" s="53"/>
      <c r="W24779" s="53"/>
      <c r="X24779" s="53"/>
      <c r="Y24779" s="55"/>
    </row>
    <row r="24780" spans="21:25" x14ac:dyDescent="0.2">
      <c r="U24780" s="55"/>
      <c r="V24780" s="53"/>
      <c r="W24780" s="53"/>
      <c r="X24780" s="53"/>
      <c r="Y24780" s="55"/>
    </row>
    <row r="24781" spans="21:25" x14ac:dyDescent="0.2">
      <c r="U24781" s="55"/>
      <c r="V24781" s="53"/>
      <c r="W24781" s="53"/>
      <c r="X24781" s="53"/>
      <c r="Y24781" s="55"/>
    </row>
    <row r="24782" spans="21:25" x14ac:dyDescent="0.2">
      <c r="U24782" s="55"/>
      <c r="V24782" s="53"/>
      <c r="W24782" s="53"/>
      <c r="X24782" s="53"/>
      <c r="Y24782" s="55"/>
    </row>
    <row r="24783" spans="21:25" x14ac:dyDescent="0.2">
      <c r="U24783" s="55"/>
      <c r="V24783" s="53"/>
      <c r="W24783" s="53"/>
      <c r="X24783" s="53"/>
      <c r="Y24783" s="55"/>
    </row>
    <row r="24784" spans="21:25" x14ac:dyDescent="0.2">
      <c r="U24784" s="55"/>
      <c r="V24784" s="53"/>
      <c r="W24784" s="53"/>
      <c r="X24784" s="53"/>
      <c r="Y24784" s="55"/>
    </row>
    <row r="24785" spans="21:25" x14ac:dyDescent="0.2">
      <c r="U24785" s="55"/>
      <c r="V24785" s="53"/>
      <c r="W24785" s="53"/>
      <c r="X24785" s="53"/>
      <c r="Y24785" s="55"/>
    </row>
    <row r="24786" spans="21:25" x14ac:dyDescent="0.2">
      <c r="U24786" s="55"/>
      <c r="V24786" s="53"/>
      <c r="W24786" s="53"/>
      <c r="X24786" s="53"/>
      <c r="Y24786" s="55"/>
    </row>
    <row r="24787" spans="21:25" x14ac:dyDescent="0.2">
      <c r="U24787" s="55"/>
      <c r="V24787" s="53"/>
      <c r="W24787" s="53"/>
      <c r="X24787" s="53"/>
      <c r="Y24787" s="55"/>
    </row>
    <row r="24788" spans="21:25" x14ac:dyDescent="0.2">
      <c r="U24788" s="55"/>
      <c r="V24788" s="53"/>
      <c r="W24788" s="53"/>
      <c r="X24788" s="53"/>
      <c r="Y24788" s="55"/>
    </row>
    <row r="24789" spans="21:25" x14ac:dyDescent="0.2">
      <c r="U24789" s="55"/>
      <c r="V24789" s="53"/>
      <c r="W24789" s="53"/>
      <c r="X24789" s="53"/>
      <c r="Y24789" s="55"/>
    </row>
    <row r="24790" spans="21:25" x14ac:dyDescent="0.2">
      <c r="U24790" s="55"/>
      <c r="V24790" s="53"/>
      <c r="W24790" s="53"/>
      <c r="X24790" s="53"/>
      <c r="Y24790" s="55"/>
    </row>
    <row r="24791" spans="21:25" x14ac:dyDescent="0.2">
      <c r="U24791" s="55"/>
      <c r="V24791" s="53"/>
      <c r="W24791" s="53"/>
      <c r="X24791" s="53"/>
      <c r="Y24791" s="55"/>
    </row>
    <row r="24792" spans="21:25" x14ac:dyDescent="0.2">
      <c r="U24792" s="55"/>
      <c r="V24792" s="53"/>
      <c r="W24792" s="53"/>
      <c r="X24792" s="53"/>
      <c r="Y24792" s="55"/>
    </row>
    <row r="24793" spans="21:25" x14ac:dyDescent="0.2">
      <c r="U24793" s="55"/>
      <c r="V24793" s="53"/>
      <c r="W24793" s="53"/>
      <c r="X24793" s="53"/>
      <c r="Y24793" s="55"/>
    </row>
    <row r="24794" spans="21:25" x14ac:dyDescent="0.2">
      <c r="U24794" s="55"/>
      <c r="V24794" s="53"/>
      <c r="W24794" s="53"/>
      <c r="X24794" s="53"/>
      <c r="Y24794" s="55"/>
    </row>
    <row r="24795" spans="21:25" x14ac:dyDescent="0.2">
      <c r="U24795" s="55"/>
      <c r="V24795" s="53"/>
      <c r="W24795" s="53"/>
      <c r="X24795" s="53"/>
      <c r="Y24795" s="55"/>
    </row>
    <row r="24796" spans="21:25" x14ac:dyDescent="0.2">
      <c r="U24796" s="55"/>
      <c r="V24796" s="53"/>
      <c r="W24796" s="53"/>
      <c r="X24796" s="53"/>
      <c r="Y24796" s="55"/>
    </row>
    <row r="24797" spans="21:25" x14ac:dyDescent="0.2">
      <c r="U24797" s="55"/>
      <c r="V24797" s="53"/>
      <c r="W24797" s="53"/>
      <c r="X24797" s="53"/>
      <c r="Y24797" s="55"/>
    </row>
    <row r="24798" spans="21:25" x14ac:dyDescent="0.2">
      <c r="U24798" s="55"/>
      <c r="V24798" s="53"/>
      <c r="W24798" s="53"/>
      <c r="X24798" s="53"/>
      <c r="Y24798" s="55"/>
    </row>
    <row r="24799" spans="21:25" x14ac:dyDescent="0.2">
      <c r="U24799" s="55"/>
      <c r="V24799" s="53"/>
      <c r="W24799" s="53"/>
      <c r="X24799" s="53"/>
      <c r="Y24799" s="55"/>
    </row>
    <row r="24800" spans="21:25" x14ac:dyDescent="0.2">
      <c r="U24800" s="55"/>
      <c r="V24800" s="53"/>
      <c r="W24800" s="53"/>
      <c r="X24800" s="53"/>
      <c r="Y24800" s="55"/>
    </row>
    <row r="24801" spans="21:25" x14ac:dyDescent="0.2">
      <c r="U24801" s="55"/>
      <c r="V24801" s="53"/>
      <c r="W24801" s="53"/>
      <c r="X24801" s="53"/>
      <c r="Y24801" s="55"/>
    </row>
    <row r="24802" spans="21:25" x14ac:dyDescent="0.2">
      <c r="U24802" s="55"/>
      <c r="V24802" s="53"/>
      <c r="W24802" s="53"/>
      <c r="X24802" s="53"/>
      <c r="Y24802" s="55"/>
    </row>
    <row r="24803" spans="21:25" x14ac:dyDescent="0.2">
      <c r="U24803" s="55"/>
      <c r="V24803" s="53"/>
      <c r="W24803" s="53"/>
      <c r="X24803" s="53"/>
      <c r="Y24803" s="55"/>
    </row>
    <row r="24804" spans="21:25" x14ac:dyDescent="0.2">
      <c r="U24804" s="55"/>
      <c r="V24804" s="53"/>
      <c r="W24804" s="53"/>
      <c r="X24804" s="53"/>
      <c r="Y24804" s="55"/>
    </row>
    <row r="24805" spans="21:25" x14ac:dyDescent="0.2">
      <c r="U24805" s="55"/>
      <c r="V24805" s="53"/>
      <c r="W24805" s="53"/>
      <c r="X24805" s="53"/>
      <c r="Y24805" s="55"/>
    </row>
    <row r="24806" spans="21:25" x14ac:dyDescent="0.2">
      <c r="U24806" s="55"/>
      <c r="V24806" s="53"/>
      <c r="W24806" s="53"/>
      <c r="X24806" s="53"/>
      <c r="Y24806" s="55"/>
    </row>
    <row r="24807" spans="21:25" x14ac:dyDescent="0.2">
      <c r="U24807" s="55"/>
      <c r="V24807" s="53"/>
      <c r="W24807" s="53"/>
      <c r="X24807" s="53"/>
      <c r="Y24807" s="55"/>
    </row>
    <row r="24808" spans="21:25" x14ac:dyDescent="0.2">
      <c r="U24808" s="55"/>
      <c r="V24808" s="53"/>
      <c r="W24808" s="53"/>
      <c r="X24808" s="53"/>
      <c r="Y24808" s="55"/>
    </row>
    <row r="24809" spans="21:25" x14ac:dyDescent="0.2">
      <c r="U24809" s="55"/>
      <c r="V24809" s="53"/>
      <c r="W24809" s="53"/>
      <c r="X24809" s="53"/>
      <c r="Y24809" s="55"/>
    </row>
    <row r="24810" spans="21:25" x14ac:dyDescent="0.2">
      <c r="U24810" s="55"/>
      <c r="V24810" s="53"/>
      <c r="W24810" s="53"/>
      <c r="X24810" s="53"/>
      <c r="Y24810" s="55"/>
    </row>
    <row r="24811" spans="21:25" x14ac:dyDescent="0.2">
      <c r="U24811" s="55"/>
      <c r="V24811" s="53"/>
      <c r="W24811" s="53"/>
      <c r="X24811" s="53"/>
      <c r="Y24811" s="55"/>
    </row>
    <row r="24812" spans="21:25" x14ac:dyDescent="0.2">
      <c r="U24812" s="55"/>
      <c r="V24812" s="53"/>
      <c r="W24812" s="53"/>
      <c r="X24812" s="53"/>
      <c r="Y24812" s="55"/>
    </row>
    <row r="24813" spans="21:25" x14ac:dyDescent="0.2">
      <c r="U24813" s="55"/>
      <c r="V24813" s="53"/>
      <c r="W24813" s="53"/>
      <c r="X24813" s="53"/>
      <c r="Y24813" s="55"/>
    </row>
    <row r="24814" spans="21:25" x14ac:dyDescent="0.2">
      <c r="U24814" s="55"/>
      <c r="V24814" s="53"/>
      <c r="W24814" s="53"/>
      <c r="X24814" s="53"/>
      <c r="Y24814" s="55"/>
    </row>
    <row r="24815" spans="21:25" x14ac:dyDescent="0.2">
      <c r="U24815" s="55"/>
      <c r="V24815" s="53"/>
      <c r="W24815" s="53"/>
      <c r="X24815" s="53"/>
      <c r="Y24815" s="55"/>
    </row>
    <row r="24816" spans="21:25" x14ac:dyDescent="0.2">
      <c r="U24816" s="55"/>
      <c r="V24816" s="53"/>
      <c r="W24816" s="53"/>
      <c r="X24816" s="53"/>
      <c r="Y24816" s="55"/>
    </row>
    <row r="24817" spans="21:25" x14ac:dyDescent="0.2">
      <c r="U24817" s="55"/>
      <c r="V24817" s="53"/>
      <c r="W24817" s="53"/>
      <c r="X24817" s="53"/>
      <c r="Y24817" s="55"/>
    </row>
    <row r="24818" spans="21:25" x14ac:dyDescent="0.2">
      <c r="U24818" s="55"/>
      <c r="V24818" s="53"/>
      <c r="W24818" s="53"/>
      <c r="X24818" s="53"/>
      <c r="Y24818" s="55"/>
    </row>
    <row r="24819" spans="21:25" x14ac:dyDescent="0.2">
      <c r="U24819" s="55"/>
      <c r="V24819" s="53"/>
      <c r="W24819" s="53"/>
      <c r="X24819" s="53"/>
      <c r="Y24819" s="55"/>
    </row>
    <row r="24820" spans="21:25" x14ac:dyDescent="0.2">
      <c r="U24820" s="55"/>
      <c r="V24820" s="53"/>
      <c r="W24820" s="53"/>
      <c r="X24820" s="53"/>
      <c r="Y24820" s="55"/>
    </row>
    <row r="24821" spans="21:25" x14ac:dyDescent="0.2">
      <c r="U24821" s="55"/>
      <c r="V24821" s="53"/>
      <c r="W24821" s="53"/>
      <c r="X24821" s="53"/>
      <c r="Y24821" s="55"/>
    </row>
    <row r="24822" spans="21:25" x14ac:dyDescent="0.2">
      <c r="U24822" s="55"/>
      <c r="V24822" s="53"/>
      <c r="W24822" s="53"/>
      <c r="X24822" s="53"/>
      <c r="Y24822" s="55"/>
    </row>
    <row r="24823" spans="21:25" x14ac:dyDescent="0.2">
      <c r="U24823" s="55"/>
      <c r="V24823" s="53"/>
      <c r="W24823" s="53"/>
      <c r="X24823" s="53"/>
      <c r="Y24823" s="55"/>
    </row>
    <row r="24824" spans="21:25" x14ac:dyDescent="0.2">
      <c r="U24824" s="55"/>
      <c r="V24824" s="53"/>
      <c r="W24824" s="53"/>
      <c r="X24824" s="53"/>
      <c r="Y24824" s="55"/>
    </row>
    <row r="24825" spans="21:25" x14ac:dyDescent="0.2">
      <c r="U24825" s="55"/>
      <c r="V24825" s="53"/>
      <c r="W24825" s="53"/>
      <c r="X24825" s="53"/>
      <c r="Y24825" s="55"/>
    </row>
    <row r="24826" spans="21:25" x14ac:dyDescent="0.2">
      <c r="U24826" s="55"/>
      <c r="V24826" s="53"/>
      <c r="W24826" s="53"/>
      <c r="X24826" s="53"/>
      <c r="Y24826" s="55"/>
    </row>
    <row r="24827" spans="21:25" x14ac:dyDescent="0.2">
      <c r="U24827" s="55"/>
      <c r="V24827" s="53"/>
      <c r="W24827" s="53"/>
      <c r="X24827" s="53"/>
      <c r="Y24827" s="55"/>
    </row>
    <row r="24828" spans="21:25" x14ac:dyDescent="0.2">
      <c r="U24828" s="55"/>
      <c r="V24828" s="53"/>
      <c r="W24828" s="53"/>
      <c r="X24828" s="53"/>
      <c r="Y24828" s="55"/>
    </row>
    <row r="24829" spans="21:25" x14ac:dyDescent="0.2">
      <c r="U24829" s="55"/>
      <c r="V24829" s="53"/>
      <c r="W24829" s="53"/>
      <c r="X24829" s="53"/>
      <c r="Y24829" s="55"/>
    </row>
    <row r="24830" spans="21:25" x14ac:dyDescent="0.2">
      <c r="U24830" s="55"/>
      <c r="V24830" s="53"/>
      <c r="W24830" s="53"/>
      <c r="X24830" s="53"/>
      <c r="Y24830" s="55"/>
    </row>
    <row r="24831" spans="21:25" x14ac:dyDescent="0.2">
      <c r="U24831" s="55"/>
      <c r="V24831" s="53"/>
      <c r="W24831" s="53"/>
      <c r="X24831" s="53"/>
      <c r="Y24831" s="55"/>
    </row>
    <row r="24832" spans="21:25" x14ac:dyDescent="0.2">
      <c r="U24832" s="55"/>
      <c r="V24832" s="53"/>
      <c r="W24832" s="53"/>
      <c r="X24832" s="53"/>
      <c r="Y24832" s="55"/>
    </row>
    <row r="24833" spans="21:25" x14ac:dyDescent="0.2">
      <c r="U24833" s="55"/>
      <c r="V24833" s="53"/>
      <c r="W24833" s="53"/>
      <c r="X24833" s="53"/>
      <c r="Y24833" s="55"/>
    </row>
    <row r="24834" spans="21:25" x14ac:dyDescent="0.2">
      <c r="U24834" s="55"/>
      <c r="V24834" s="53"/>
      <c r="W24834" s="53"/>
      <c r="X24834" s="53"/>
      <c r="Y24834" s="55"/>
    </row>
    <row r="24835" spans="21:25" x14ac:dyDescent="0.2">
      <c r="U24835" s="55"/>
      <c r="V24835" s="53"/>
      <c r="W24835" s="53"/>
      <c r="X24835" s="53"/>
      <c r="Y24835" s="55"/>
    </row>
    <row r="24836" spans="21:25" x14ac:dyDescent="0.2">
      <c r="U24836" s="55"/>
      <c r="V24836" s="53"/>
      <c r="W24836" s="53"/>
      <c r="X24836" s="53"/>
      <c r="Y24836" s="55"/>
    </row>
    <row r="24837" spans="21:25" x14ac:dyDescent="0.2">
      <c r="U24837" s="55"/>
      <c r="V24837" s="53"/>
      <c r="W24837" s="53"/>
      <c r="X24837" s="53"/>
      <c r="Y24837" s="55"/>
    </row>
    <row r="24838" spans="21:25" x14ac:dyDescent="0.2">
      <c r="U24838" s="55"/>
      <c r="V24838" s="53"/>
      <c r="W24838" s="53"/>
      <c r="X24838" s="53"/>
      <c r="Y24838" s="55"/>
    </row>
    <row r="24839" spans="21:25" x14ac:dyDescent="0.2">
      <c r="U24839" s="55"/>
      <c r="V24839" s="53"/>
      <c r="W24839" s="53"/>
      <c r="X24839" s="53"/>
      <c r="Y24839" s="55"/>
    </row>
    <row r="24840" spans="21:25" x14ac:dyDescent="0.2">
      <c r="U24840" s="55"/>
      <c r="V24840" s="53"/>
      <c r="W24840" s="53"/>
      <c r="X24840" s="53"/>
      <c r="Y24840" s="55"/>
    </row>
    <row r="24841" spans="21:25" x14ac:dyDescent="0.2">
      <c r="U24841" s="55"/>
      <c r="V24841" s="53"/>
      <c r="W24841" s="53"/>
      <c r="X24841" s="53"/>
      <c r="Y24841" s="55"/>
    </row>
    <row r="24842" spans="21:25" x14ac:dyDescent="0.2">
      <c r="U24842" s="55"/>
      <c r="V24842" s="53"/>
      <c r="W24842" s="53"/>
      <c r="X24842" s="53"/>
      <c r="Y24842" s="55"/>
    </row>
    <row r="24843" spans="21:25" x14ac:dyDescent="0.2">
      <c r="U24843" s="55"/>
      <c r="V24843" s="53"/>
      <c r="W24843" s="53"/>
      <c r="X24843" s="53"/>
      <c r="Y24843" s="55"/>
    </row>
    <row r="24844" spans="21:25" x14ac:dyDescent="0.2">
      <c r="U24844" s="55"/>
      <c r="V24844" s="53"/>
      <c r="W24844" s="53"/>
      <c r="X24844" s="53"/>
      <c r="Y24844" s="55"/>
    </row>
    <row r="24845" spans="21:25" x14ac:dyDescent="0.2">
      <c r="U24845" s="55"/>
      <c r="V24845" s="53"/>
      <c r="W24845" s="53"/>
      <c r="X24845" s="53"/>
      <c r="Y24845" s="55"/>
    </row>
    <row r="24846" spans="21:25" x14ac:dyDescent="0.2">
      <c r="U24846" s="55"/>
      <c r="V24846" s="53"/>
      <c r="W24846" s="53"/>
      <c r="X24846" s="53"/>
      <c r="Y24846" s="55"/>
    </row>
    <row r="24847" spans="21:25" x14ac:dyDescent="0.2">
      <c r="U24847" s="55"/>
      <c r="V24847" s="53"/>
      <c r="W24847" s="53"/>
      <c r="X24847" s="53"/>
      <c r="Y24847" s="55"/>
    </row>
    <row r="24848" spans="21:25" x14ac:dyDescent="0.2">
      <c r="U24848" s="55"/>
      <c r="V24848" s="53"/>
      <c r="W24848" s="53"/>
      <c r="X24848" s="53"/>
      <c r="Y24848" s="55"/>
    </row>
    <row r="24849" spans="21:25" x14ac:dyDescent="0.2">
      <c r="U24849" s="55"/>
      <c r="V24849" s="53"/>
      <c r="W24849" s="53"/>
      <c r="X24849" s="53"/>
      <c r="Y24849" s="55"/>
    </row>
    <row r="24850" spans="21:25" x14ac:dyDescent="0.2">
      <c r="U24850" s="55"/>
      <c r="V24850" s="53"/>
      <c r="W24850" s="53"/>
      <c r="X24850" s="53"/>
      <c r="Y24850" s="55"/>
    </row>
    <row r="24851" spans="21:25" x14ac:dyDescent="0.2">
      <c r="U24851" s="55"/>
      <c r="V24851" s="53"/>
      <c r="W24851" s="53"/>
      <c r="X24851" s="53"/>
      <c r="Y24851" s="55"/>
    </row>
    <row r="24852" spans="21:25" x14ac:dyDescent="0.2">
      <c r="U24852" s="55"/>
      <c r="V24852" s="53"/>
      <c r="W24852" s="53"/>
      <c r="X24852" s="53"/>
      <c r="Y24852" s="55"/>
    </row>
    <row r="24853" spans="21:25" x14ac:dyDescent="0.2">
      <c r="U24853" s="55"/>
      <c r="V24853" s="53"/>
      <c r="W24853" s="53"/>
      <c r="X24853" s="53"/>
      <c r="Y24853" s="55"/>
    </row>
    <row r="24854" spans="21:25" x14ac:dyDescent="0.2">
      <c r="U24854" s="55"/>
      <c r="V24854" s="53"/>
      <c r="W24854" s="53"/>
      <c r="X24854" s="53"/>
      <c r="Y24854" s="55"/>
    </row>
    <row r="24855" spans="21:25" x14ac:dyDescent="0.2">
      <c r="U24855" s="55"/>
      <c r="V24855" s="53"/>
      <c r="W24855" s="53"/>
      <c r="X24855" s="53"/>
      <c r="Y24855" s="55"/>
    </row>
    <row r="24856" spans="21:25" x14ac:dyDescent="0.2">
      <c r="U24856" s="55"/>
      <c r="V24856" s="53"/>
      <c r="W24856" s="53"/>
      <c r="X24856" s="53"/>
      <c r="Y24856" s="55"/>
    </row>
    <row r="24857" spans="21:25" x14ac:dyDescent="0.2">
      <c r="U24857" s="55"/>
      <c r="V24857" s="53"/>
      <c r="W24857" s="53"/>
      <c r="X24857" s="53"/>
      <c r="Y24857" s="55"/>
    </row>
    <row r="24858" spans="21:25" x14ac:dyDescent="0.2">
      <c r="U24858" s="55"/>
      <c r="V24858" s="53"/>
      <c r="W24858" s="53"/>
      <c r="X24858" s="53"/>
      <c r="Y24858" s="55"/>
    </row>
    <row r="24859" spans="21:25" x14ac:dyDescent="0.2">
      <c r="U24859" s="55"/>
      <c r="V24859" s="53"/>
      <c r="W24859" s="53"/>
      <c r="X24859" s="53"/>
      <c r="Y24859" s="55"/>
    </row>
    <row r="24860" spans="21:25" x14ac:dyDescent="0.2">
      <c r="U24860" s="55"/>
      <c r="V24860" s="53"/>
      <c r="W24860" s="53"/>
      <c r="X24860" s="53"/>
      <c r="Y24860" s="55"/>
    </row>
    <row r="24861" spans="21:25" x14ac:dyDescent="0.2">
      <c r="U24861" s="55"/>
      <c r="V24861" s="53"/>
      <c r="W24861" s="53"/>
      <c r="X24861" s="53"/>
      <c r="Y24861" s="55"/>
    </row>
    <row r="24862" spans="21:25" x14ac:dyDescent="0.2">
      <c r="U24862" s="55"/>
      <c r="V24862" s="53"/>
      <c r="W24862" s="53"/>
      <c r="X24862" s="53"/>
      <c r="Y24862" s="55"/>
    </row>
    <row r="24863" spans="21:25" x14ac:dyDescent="0.2">
      <c r="U24863" s="55"/>
      <c r="V24863" s="53"/>
      <c r="W24863" s="53"/>
      <c r="X24863" s="53"/>
      <c r="Y24863" s="55"/>
    </row>
    <row r="24864" spans="21:25" x14ac:dyDescent="0.2">
      <c r="U24864" s="55"/>
      <c r="V24864" s="53"/>
      <c r="W24864" s="53"/>
      <c r="X24864" s="53"/>
      <c r="Y24864" s="55"/>
    </row>
    <row r="24865" spans="21:25" x14ac:dyDescent="0.2">
      <c r="U24865" s="55"/>
      <c r="V24865" s="53"/>
      <c r="W24865" s="53"/>
      <c r="X24865" s="53"/>
      <c r="Y24865" s="55"/>
    </row>
    <row r="24866" spans="21:25" x14ac:dyDescent="0.2">
      <c r="U24866" s="55"/>
      <c r="V24866" s="53"/>
      <c r="W24866" s="53"/>
      <c r="X24866" s="53"/>
      <c r="Y24866" s="55"/>
    </row>
    <row r="24867" spans="21:25" x14ac:dyDescent="0.2">
      <c r="U24867" s="55"/>
      <c r="V24867" s="53"/>
      <c r="W24867" s="53"/>
      <c r="X24867" s="53"/>
      <c r="Y24867" s="55"/>
    </row>
    <row r="24868" spans="21:25" x14ac:dyDescent="0.2">
      <c r="U24868" s="55"/>
      <c r="V24868" s="53"/>
      <c r="W24868" s="53"/>
      <c r="X24868" s="53"/>
      <c r="Y24868" s="55"/>
    </row>
    <row r="24869" spans="21:25" x14ac:dyDescent="0.2">
      <c r="U24869" s="55"/>
      <c r="V24869" s="53"/>
      <c r="W24869" s="53"/>
      <c r="X24869" s="53"/>
      <c r="Y24869" s="55"/>
    </row>
    <row r="24870" spans="21:25" x14ac:dyDescent="0.2">
      <c r="U24870" s="55"/>
      <c r="V24870" s="53"/>
      <c r="W24870" s="53"/>
      <c r="X24870" s="53"/>
      <c r="Y24870" s="55"/>
    </row>
    <row r="24871" spans="21:25" x14ac:dyDescent="0.2">
      <c r="U24871" s="55"/>
      <c r="V24871" s="53"/>
      <c r="W24871" s="53"/>
      <c r="X24871" s="53"/>
      <c r="Y24871" s="55"/>
    </row>
    <row r="24872" spans="21:25" x14ac:dyDescent="0.2">
      <c r="U24872" s="55"/>
      <c r="V24872" s="53"/>
      <c r="W24872" s="53"/>
      <c r="X24872" s="53"/>
      <c r="Y24872" s="55"/>
    </row>
    <row r="24873" spans="21:25" x14ac:dyDescent="0.2">
      <c r="U24873" s="55"/>
      <c r="V24873" s="53"/>
      <c r="W24873" s="53"/>
      <c r="X24873" s="53"/>
      <c r="Y24873" s="55"/>
    </row>
    <row r="24874" spans="21:25" x14ac:dyDescent="0.2">
      <c r="U24874" s="55"/>
      <c r="V24874" s="53"/>
      <c r="W24874" s="53"/>
      <c r="X24874" s="53"/>
      <c r="Y24874" s="55"/>
    </row>
    <row r="24875" spans="21:25" x14ac:dyDescent="0.2">
      <c r="U24875" s="55"/>
      <c r="V24875" s="53"/>
      <c r="W24875" s="53"/>
      <c r="X24875" s="53"/>
      <c r="Y24875" s="55"/>
    </row>
    <row r="24876" spans="21:25" x14ac:dyDescent="0.2">
      <c r="U24876" s="55"/>
      <c r="V24876" s="53"/>
      <c r="W24876" s="53"/>
      <c r="X24876" s="53"/>
      <c r="Y24876" s="55"/>
    </row>
    <row r="24877" spans="21:25" x14ac:dyDescent="0.2">
      <c r="U24877" s="55"/>
      <c r="V24877" s="53"/>
      <c r="W24877" s="53"/>
      <c r="X24877" s="53"/>
      <c r="Y24877" s="55"/>
    </row>
    <row r="24878" spans="21:25" x14ac:dyDescent="0.2">
      <c r="U24878" s="55"/>
      <c r="V24878" s="53"/>
      <c r="W24878" s="53"/>
      <c r="X24878" s="53"/>
      <c r="Y24878" s="55"/>
    </row>
    <row r="24879" spans="21:25" x14ac:dyDescent="0.2">
      <c r="U24879" s="55"/>
      <c r="V24879" s="53"/>
      <c r="W24879" s="53"/>
      <c r="X24879" s="53"/>
      <c r="Y24879" s="55"/>
    </row>
    <row r="24880" spans="21:25" x14ac:dyDescent="0.2">
      <c r="U24880" s="55"/>
      <c r="V24880" s="53"/>
      <c r="W24880" s="53"/>
      <c r="X24880" s="53"/>
      <c r="Y24880" s="55"/>
    </row>
    <row r="24881" spans="21:25" x14ac:dyDescent="0.2">
      <c r="U24881" s="55"/>
      <c r="V24881" s="53"/>
      <c r="W24881" s="53"/>
      <c r="X24881" s="53"/>
      <c r="Y24881" s="55"/>
    </row>
    <row r="24882" spans="21:25" x14ac:dyDescent="0.2">
      <c r="U24882" s="55"/>
      <c r="V24882" s="53"/>
      <c r="W24882" s="53"/>
      <c r="X24882" s="53"/>
      <c r="Y24882" s="55"/>
    </row>
    <row r="24883" spans="21:25" x14ac:dyDescent="0.2">
      <c r="U24883" s="55"/>
      <c r="V24883" s="53"/>
      <c r="W24883" s="53"/>
      <c r="X24883" s="53"/>
      <c r="Y24883" s="55"/>
    </row>
    <row r="24884" spans="21:25" x14ac:dyDescent="0.2">
      <c r="U24884" s="55"/>
      <c r="V24884" s="53"/>
      <c r="W24884" s="53"/>
      <c r="X24884" s="53"/>
      <c r="Y24884" s="55"/>
    </row>
    <row r="24885" spans="21:25" x14ac:dyDescent="0.2">
      <c r="U24885" s="55"/>
      <c r="V24885" s="53"/>
      <c r="W24885" s="53"/>
      <c r="X24885" s="53"/>
      <c r="Y24885" s="55"/>
    </row>
    <row r="24886" spans="21:25" x14ac:dyDescent="0.2">
      <c r="U24886" s="55"/>
      <c r="V24886" s="53"/>
      <c r="W24886" s="53"/>
      <c r="X24886" s="53"/>
      <c r="Y24886" s="55"/>
    </row>
    <row r="24887" spans="21:25" x14ac:dyDescent="0.2">
      <c r="U24887" s="55"/>
      <c r="V24887" s="53"/>
      <c r="W24887" s="53"/>
      <c r="X24887" s="53"/>
      <c r="Y24887" s="55"/>
    </row>
    <row r="24888" spans="21:25" x14ac:dyDescent="0.2">
      <c r="U24888" s="55"/>
      <c r="V24888" s="53"/>
      <c r="W24888" s="53"/>
      <c r="X24888" s="53"/>
      <c r="Y24888" s="55"/>
    </row>
    <row r="24889" spans="21:25" x14ac:dyDescent="0.2">
      <c r="U24889" s="55"/>
      <c r="V24889" s="53"/>
      <c r="W24889" s="53"/>
      <c r="X24889" s="53"/>
      <c r="Y24889" s="55"/>
    </row>
    <row r="24890" spans="21:25" x14ac:dyDescent="0.2">
      <c r="U24890" s="55"/>
      <c r="V24890" s="53"/>
      <c r="W24890" s="53"/>
      <c r="X24890" s="53"/>
      <c r="Y24890" s="55"/>
    </row>
    <row r="24891" spans="21:25" x14ac:dyDescent="0.2">
      <c r="U24891" s="55"/>
      <c r="V24891" s="53"/>
      <c r="W24891" s="53"/>
      <c r="X24891" s="53"/>
      <c r="Y24891" s="55"/>
    </row>
    <row r="24892" spans="21:25" x14ac:dyDescent="0.2">
      <c r="U24892" s="55"/>
      <c r="V24892" s="53"/>
      <c r="W24892" s="53"/>
      <c r="X24892" s="53"/>
      <c r="Y24892" s="55"/>
    </row>
    <row r="24893" spans="21:25" x14ac:dyDescent="0.2">
      <c r="U24893" s="55"/>
      <c r="V24893" s="53"/>
      <c r="W24893" s="53"/>
      <c r="X24893" s="53"/>
      <c r="Y24893" s="55"/>
    </row>
    <row r="24894" spans="21:25" x14ac:dyDescent="0.2">
      <c r="U24894" s="55"/>
      <c r="V24894" s="53"/>
      <c r="W24894" s="53"/>
      <c r="X24894" s="53"/>
      <c r="Y24894" s="55"/>
    </row>
    <row r="24895" spans="21:25" x14ac:dyDescent="0.2">
      <c r="U24895" s="55"/>
      <c r="V24895" s="53"/>
      <c r="W24895" s="53"/>
      <c r="X24895" s="53"/>
      <c r="Y24895" s="55"/>
    </row>
    <row r="24896" spans="21:25" x14ac:dyDescent="0.2">
      <c r="U24896" s="55"/>
      <c r="V24896" s="53"/>
      <c r="W24896" s="53"/>
      <c r="X24896" s="53"/>
      <c r="Y24896" s="55"/>
    </row>
    <row r="24897" spans="21:25" x14ac:dyDescent="0.2">
      <c r="U24897" s="55"/>
      <c r="V24897" s="53"/>
      <c r="W24897" s="53"/>
      <c r="X24897" s="53"/>
      <c r="Y24897" s="55"/>
    </row>
    <row r="24898" spans="21:25" x14ac:dyDescent="0.2">
      <c r="U24898" s="55"/>
      <c r="V24898" s="53"/>
      <c r="W24898" s="53"/>
      <c r="X24898" s="53"/>
      <c r="Y24898" s="55"/>
    </row>
    <row r="24899" spans="21:25" x14ac:dyDescent="0.2">
      <c r="U24899" s="55"/>
      <c r="V24899" s="53"/>
      <c r="W24899" s="53"/>
      <c r="X24899" s="53"/>
      <c r="Y24899" s="55"/>
    </row>
    <row r="24900" spans="21:25" x14ac:dyDescent="0.2">
      <c r="U24900" s="55"/>
      <c r="V24900" s="53"/>
      <c r="W24900" s="53"/>
      <c r="X24900" s="53"/>
      <c r="Y24900" s="55"/>
    </row>
    <row r="24901" spans="21:25" x14ac:dyDescent="0.2">
      <c r="U24901" s="55"/>
      <c r="V24901" s="53"/>
      <c r="W24901" s="53"/>
      <c r="X24901" s="53"/>
      <c r="Y24901" s="55"/>
    </row>
    <row r="24902" spans="21:25" x14ac:dyDescent="0.2">
      <c r="U24902" s="55"/>
      <c r="V24902" s="53"/>
      <c r="W24902" s="53"/>
      <c r="X24902" s="53"/>
      <c r="Y24902" s="55"/>
    </row>
    <row r="24903" spans="21:25" x14ac:dyDescent="0.2">
      <c r="U24903" s="55"/>
      <c r="V24903" s="53"/>
      <c r="W24903" s="53"/>
      <c r="X24903" s="53"/>
      <c r="Y24903" s="55"/>
    </row>
    <row r="24904" spans="21:25" x14ac:dyDescent="0.2">
      <c r="U24904" s="55"/>
      <c r="V24904" s="53"/>
      <c r="W24904" s="53"/>
      <c r="X24904" s="53"/>
      <c r="Y24904" s="55"/>
    </row>
    <row r="24905" spans="21:25" x14ac:dyDescent="0.2">
      <c r="U24905" s="55"/>
      <c r="V24905" s="53"/>
      <c r="W24905" s="53"/>
      <c r="X24905" s="53"/>
      <c r="Y24905" s="55"/>
    </row>
    <row r="24906" spans="21:25" x14ac:dyDescent="0.2">
      <c r="U24906" s="55"/>
      <c r="V24906" s="53"/>
      <c r="W24906" s="53"/>
      <c r="X24906" s="53"/>
      <c r="Y24906" s="55"/>
    </row>
    <row r="24907" spans="21:25" x14ac:dyDescent="0.2">
      <c r="U24907" s="55"/>
      <c r="V24907" s="53"/>
      <c r="W24907" s="53"/>
      <c r="X24907" s="53"/>
      <c r="Y24907" s="55"/>
    </row>
    <row r="24908" spans="21:25" x14ac:dyDescent="0.2">
      <c r="U24908" s="55"/>
      <c r="V24908" s="53"/>
      <c r="W24908" s="53"/>
      <c r="X24908" s="53"/>
      <c r="Y24908" s="55"/>
    </row>
    <row r="24909" spans="21:25" x14ac:dyDescent="0.2">
      <c r="U24909" s="55"/>
      <c r="V24909" s="53"/>
      <c r="W24909" s="53"/>
      <c r="X24909" s="53"/>
      <c r="Y24909" s="55"/>
    </row>
    <row r="24910" spans="21:25" x14ac:dyDescent="0.2">
      <c r="U24910" s="55"/>
      <c r="V24910" s="53"/>
      <c r="W24910" s="53"/>
      <c r="X24910" s="53"/>
      <c r="Y24910" s="55"/>
    </row>
    <row r="24911" spans="21:25" x14ac:dyDescent="0.2">
      <c r="U24911" s="55"/>
      <c r="V24911" s="53"/>
      <c r="W24911" s="53"/>
      <c r="X24911" s="53"/>
      <c r="Y24911" s="55"/>
    </row>
    <row r="24912" spans="21:25" x14ac:dyDescent="0.2">
      <c r="U24912" s="55"/>
      <c r="V24912" s="53"/>
      <c r="W24912" s="53"/>
      <c r="X24912" s="53"/>
      <c r="Y24912" s="55"/>
    </row>
    <row r="24913" spans="21:25" x14ac:dyDescent="0.2">
      <c r="U24913" s="55"/>
      <c r="V24913" s="53"/>
      <c r="W24913" s="53"/>
      <c r="X24913" s="53"/>
      <c r="Y24913" s="55"/>
    </row>
    <row r="24914" spans="21:25" x14ac:dyDescent="0.2">
      <c r="U24914" s="55"/>
      <c r="V24914" s="53"/>
      <c r="W24914" s="53"/>
      <c r="X24914" s="53"/>
      <c r="Y24914" s="55"/>
    </row>
    <row r="24915" spans="21:25" x14ac:dyDescent="0.2">
      <c r="U24915" s="55"/>
      <c r="V24915" s="53"/>
      <c r="W24915" s="53"/>
      <c r="X24915" s="53"/>
      <c r="Y24915" s="55"/>
    </row>
    <row r="24916" spans="21:25" x14ac:dyDescent="0.2">
      <c r="U24916" s="55"/>
      <c r="V24916" s="53"/>
      <c r="W24916" s="53"/>
      <c r="X24916" s="53"/>
      <c r="Y24916" s="55"/>
    </row>
    <row r="24917" spans="21:25" x14ac:dyDescent="0.2">
      <c r="U24917" s="55"/>
      <c r="V24917" s="53"/>
      <c r="W24917" s="53"/>
      <c r="X24917" s="53"/>
      <c r="Y24917" s="55"/>
    </row>
    <row r="24918" spans="21:25" x14ac:dyDescent="0.2">
      <c r="U24918" s="55"/>
      <c r="V24918" s="53"/>
      <c r="W24918" s="53"/>
      <c r="X24918" s="53"/>
      <c r="Y24918" s="55"/>
    </row>
    <row r="24919" spans="21:25" x14ac:dyDescent="0.2">
      <c r="U24919" s="55"/>
      <c r="V24919" s="53"/>
      <c r="W24919" s="53"/>
      <c r="X24919" s="53"/>
      <c r="Y24919" s="55"/>
    </row>
    <row r="24920" spans="21:25" x14ac:dyDescent="0.2">
      <c r="U24920" s="55"/>
      <c r="V24920" s="53"/>
      <c r="W24920" s="53"/>
      <c r="X24920" s="53"/>
      <c r="Y24920" s="55"/>
    </row>
    <row r="24921" spans="21:25" x14ac:dyDescent="0.2">
      <c r="U24921" s="55"/>
      <c r="V24921" s="53"/>
      <c r="W24921" s="53"/>
      <c r="X24921" s="53"/>
      <c r="Y24921" s="55"/>
    </row>
    <row r="24922" spans="21:25" x14ac:dyDescent="0.2">
      <c r="U24922" s="55"/>
      <c r="V24922" s="53"/>
      <c r="W24922" s="53"/>
      <c r="X24922" s="53"/>
      <c r="Y24922" s="55"/>
    </row>
    <row r="24923" spans="21:25" x14ac:dyDescent="0.2">
      <c r="U24923" s="55"/>
      <c r="V24923" s="53"/>
      <c r="W24923" s="53"/>
      <c r="X24923" s="53"/>
      <c r="Y24923" s="55"/>
    </row>
    <row r="24924" spans="21:25" x14ac:dyDescent="0.2">
      <c r="U24924" s="55"/>
      <c r="V24924" s="53"/>
      <c r="W24924" s="53"/>
      <c r="X24924" s="53"/>
      <c r="Y24924" s="55"/>
    </row>
    <row r="24925" spans="21:25" x14ac:dyDescent="0.2">
      <c r="U24925" s="55"/>
      <c r="V24925" s="53"/>
      <c r="W24925" s="53"/>
      <c r="X24925" s="53"/>
      <c r="Y24925" s="55"/>
    </row>
    <row r="24926" spans="21:25" x14ac:dyDescent="0.2">
      <c r="U24926" s="55"/>
      <c r="V24926" s="53"/>
      <c r="W24926" s="53"/>
      <c r="X24926" s="53"/>
      <c r="Y24926" s="55"/>
    </row>
    <row r="24927" spans="21:25" x14ac:dyDescent="0.2">
      <c r="U24927" s="55"/>
      <c r="V24927" s="53"/>
      <c r="W24927" s="53"/>
      <c r="X24927" s="53"/>
      <c r="Y24927" s="55"/>
    </row>
    <row r="24928" spans="21:25" x14ac:dyDescent="0.2">
      <c r="U24928" s="55"/>
      <c r="V24928" s="53"/>
      <c r="W24928" s="53"/>
      <c r="X24928" s="53"/>
      <c r="Y24928" s="55"/>
    </row>
    <row r="24929" spans="21:25" x14ac:dyDescent="0.2">
      <c r="U24929" s="55"/>
      <c r="V24929" s="53"/>
      <c r="W24929" s="53"/>
      <c r="X24929" s="53"/>
      <c r="Y24929" s="55"/>
    </row>
    <row r="24930" spans="21:25" x14ac:dyDescent="0.2">
      <c r="U24930" s="55"/>
      <c r="V24930" s="53"/>
      <c r="W24930" s="53"/>
      <c r="X24930" s="53"/>
      <c r="Y24930" s="55"/>
    </row>
    <row r="24931" spans="21:25" x14ac:dyDescent="0.2">
      <c r="U24931" s="55"/>
      <c r="V24931" s="53"/>
      <c r="W24931" s="53"/>
      <c r="X24931" s="53"/>
      <c r="Y24931" s="55"/>
    </row>
    <row r="24932" spans="21:25" x14ac:dyDescent="0.2">
      <c r="U24932" s="55"/>
      <c r="V24932" s="53"/>
      <c r="W24932" s="53"/>
      <c r="X24932" s="53"/>
      <c r="Y24932" s="55"/>
    </row>
    <row r="24933" spans="21:25" x14ac:dyDescent="0.2">
      <c r="U24933" s="55"/>
      <c r="V24933" s="53"/>
      <c r="W24933" s="53"/>
      <c r="X24933" s="53"/>
      <c r="Y24933" s="55"/>
    </row>
    <row r="24934" spans="21:25" x14ac:dyDescent="0.2">
      <c r="U24934" s="55"/>
      <c r="V24934" s="53"/>
      <c r="W24934" s="53"/>
      <c r="X24934" s="53"/>
      <c r="Y24934" s="55"/>
    </row>
    <row r="24935" spans="21:25" x14ac:dyDescent="0.2">
      <c r="U24935" s="55"/>
      <c r="V24935" s="53"/>
      <c r="W24935" s="53"/>
      <c r="X24935" s="53"/>
      <c r="Y24935" s="55"/>
    </row>
    <row r="24936" spans="21:25" x14ac:dyDescent="0.2">
      <c r="U24936" s="55"/>
      <c r="V24936" s="53"/>
      <c r="W24936" s="53"/>
      <c r="X24936" s="53"/>
      <c r="Y24936" s="55"/>
    </row>
    <row r="24937" spans="21:25" x14ac:dyDescent="0.2">
      <c r="U24937" s="55"/>
      <c r="V24937" s="53"/>
      <c r="W24937" s="53"/>
      <c r="X24937" s="53"/>
      <c r="Y24937" s="55"/>
    </row>
    <row r="24938" spans="21:25" x14ac:dyDescent="0.2">
      <c r="U24938" s="55"/>
      <c r="V24938" s="53"/>
      <c r="W24938" s="53"/>
      <c r="X24938" s="53"/>
      <c r="Y24938" s="55"/>
    </row>
    <row r="24939" spans="21:25" x14ac:dyDescent="0.2">
      <c r="U24939" s="55"/>
      <c r="V24939" s="53"/>
      <c r="W24939" s="53"/>
      <c r="X24939" s="53"/>
      <c r="Y24939" s="55"/>
    </row>
    <row r="24940" spans="21:25" x14ac:dyDescent="0.2">
      <c r="U24940" s="55"/>
      <c r="V24940" s="53"/>
      <c r="W24940" s="53"/>
      <c r="X24940" s="53"/>
      <c r="Y24940" s="55"/>
    </row>
    <row r="24941" spans="21:25" x14ac:dyDescent="0.2">
      <c r="U24941" s="55"/>
      <c r="V24941" s="53"/>
      <c r="W24941" s="53"/>
      <c r="X24941" s="53"/>
      <c r="Y24941" s="55"/>
    </row>
    <row r="24942" spans="21:25" x14ac:dyDescent="0.2">
      <c r="U24942" s="55"/>
      <c r="V24942" s="53"/>
      <c r="W24942" s="53"/>
      <c r="X24942" s="53"/>
      <c r="Y24942" s="55"/>
    </row>
    <row r="24943" spans="21:25" x14ac:dyDescent="0.2">
      <c r="U24943" s="55"/>
      <c r="V24943" s="53"/>
      <c r="W24943" s="53"/>
      <c r="X24943" s="53"/>
      <c r="Y24943" s="55"/>
    </row>
    <row r="24944" spans="21:25" x14ac:dyDescent="0.2">
      <c r="U24944" s="55"/>
      <c r="V24944" s="53"/>
      <c r="W24944" s="53"/>
      <c r="X24944" s="53"/>
      <c r="Y24944" s="55"/>
    </row>
    <row r="24945" spans="21:25" x14ac:dyDescent="0.2">
      <c r="U24945" s="55"/>
      <c r="V24945" s="53"/>
      <c r="W24945" s="53"/>
      <c r="X24945" s="53"/>
      <c r="Y24945" s="55"/>
    </row>
    <row r="24946" spans="21:25" x14ac:dyDescent="0.2">
      <c r="U24946" s="55"/>
      <c r="V24946" s="53"/>
      <c r="W24946" s="53"/>
      <c r="X24946" s="53"/>
      <c r="Y24946" s="55"/>
    </row>
    <row r="24947" spans="21:25" x14ac:dyDescent="0.2">
      <c r="U24947" s="55"/>
      <c r="V24947" s="53"/>
      <c r="W24947" s="53"/>
      <c r="X24947" s="53"/>
      <c r="Y24947" s="55"/>
    </row>
    <row r="24948" spans="21:25" x14ac:dyDescent="0.2">
      <c r="U24948" s="55"/>
      <c r="V24948" s="53"/>
      <c r="W24948" s="53"/>
      <c r="X24948" s="53"/>
      <c r="Y24948" s="55"/>
    </row>
    <row r="24949" spans="21:25" x14ac:dyDescent="0.2">
      <c r="U24949" s="55"/>
      <c r="V24949" s="53"/>
      <c r="W24949" s="53"/>
      <c r="X24949" s="53"/>
      <c r="Y24949" s="55"/>
    </row>
    <row r="24950" spans="21:25" x14ac:dyDescent="0.2">
      <c r="U24950" s="55"/>
      <c r="V24950" s="53"/>
      <c r="W24950" s="53"/>
      <c r="X24950" s="53"/>
      <c r="Y24950" s="55"/>
    </row>
    <row r="24951" spans="21:25" x14ac:dyDescent="0.2">
      <c r="U24951" s="55"/>
      <c r="V24951" s="53"/>
      <c r="W24951" s="53"/>
      <c r="X24951" s="53"/>
      <c r="Y24951" s="55"/>
    </row>
    <row r="24952" spans="21:25" x14ac:dyDescent="0.2">
      <c r="U24952" s="55"/>
      <c r="V24952" s="53"/>
      <c r="W24952" s="53"/>
      <c r="X24952" s="53"/>
      <c r="Y24952" s="55"/>
    </row>
    <row r="24953" spans="21:25" x14ac:dyDescent="0.2">
      <c r="U24953" s="55"/>
      <c r="V24953" s="53"/>
      <c r="W24953" s="53"/>
      <c r="X24953" s="53"/>
      <c r="Y24953" s="55"/>
    </row>
    <row r="24954" spans="21:25" x14ac:dyDescent="0.2">
      <c r="U24954" s="55"/>
      <c r="V24954" s="53"/>
      <c r="W24954" s="53"/>
      <c r="X24954" s="53"/>
      <c r="Y24954" s="55"/>
    </row>
    <row r="24955" spans="21:25" x14ac:dyDescent="0.2">
      <c r="U24955" s="55"/>
      <c r="V24955" s="53"/>
      <c r="W24955" s="53"/>
      <c r="X24955" s="53"/>
      <c r="Y24955" s="55"/>
    </row>
    <row r="24956" spans="21:25" x14ac:dyDescent="0.2">
      <c r="U24956" s="55"/>
      <c r="V24956" s="53"/>
      <c r="W24956" s="53"/>
      <c r="X24956" s="53"/>
      <c r="Y24956" s="55"/>
    </row>
    <row r="24957" spans="21:25" x14ac:dyDescent="0.2">
      <c r="U24957" s="55"/>
      <c r="V24957" s="53"/>
      <c r="W24957" s="53"/>
      <c r="X24957" s="53"/>
      <c r="Y24957" s="55"/>
    </row>
    <row r="24958" spans="21:25" x14ac:dyDescent="0.2">
      <c r="U24958" s="55"/>
      <c r="V24958" s="53"/>
      <c r="W24958" s="53"/>
      <c r="X24958" s="53"/>
      <c r="Y24958" s="55"/>
    </row>
    <row r="24959" spans="21:25" x14ac:dyDescent="0.2">
      <c r="U24959" s="55"/>
      <c r="V24959" s="53"/>
      <c r="W24959" s="53"/>
      <c r="X24959" s="53"/>
      <c r="Y24959" s="55"/>
    </row>
    <row r="24960" spans="21:25" x14ac:dyDescent="0.2">
      <c r="U24960" s="55"/>
      <c r="V24960" s="53"/>
      <c r="W24960" s="53"/>
      <c r="X24960" s="53"/>
      <c r="Y24960" s="55"/>
    </row>
    <row r="24961" spans="21:25" x14ac:dyDescent="0.2">
      <c r="U24961" s="55"/>
      <c r="V24961" s="53"/>
      <c r="W24961" s="53"/>
      <c r="X24961" s="53"/>
      <c r="Y24961" s="55"/>
    </row>
    <row r="24962" spans="21:25" x14ac:dyDescent="0.2">
      <c r="U24962" s="55"/>
      <c r="V24962" s="53"/>
      <c r="W24962" s="53"/>
      <c r="X24962" s="53"/>
      <c r="Y24962" s="55"/>
    </row>
    <row r="24963" spans="21:25" x14ac:dyDescent="0.2">
      <c r="U24963" s="55"/>
      <c r="V24963" s="53"/>
      <c r="W24963" s="53"/>
      <c r="X24963" s="53"/>
      <c r="Y24963" s="55"/>
    </row>
    <row r="24964" spans="21:25" x14ac:dyDescent="0.2">
      <c r="U24964" s="55"/>
      <c r="V24964" s="53"/>
      <c r="W24964" s="53"/>
      <c r="X24964" s="53"/>
      <c r="Y24964" s="55"/>
    </row>
    <row r="24965" spans="21:25" x14ac:dyDescent="0.2">
      <c r="U24965" s="55"/>
      <c r="V24965" s="53"/>
      <c r="W24965" s="53"/>
      <c r="X24965" s="53"/>
      <c r="Y24965" s="55"/>
    </row>
    <row r="24966" spans="21:25" x14ac:dyDescent="0.2">
      <c r="U24966" s="55"/>
      <c r="V24966" s="53"/>
      <c r="W24966" s="53"/>
      <c r="X24966" s="53"/>
      <c r="Y24966" s="55"/>
    </row>
    <row r="24967" spans="21:25" x14ac:dyDescent="0.2">
      <c r="U24967" s="55"/>
      <c r="V24967" s="53"/>
      <c r="W24967" s="53"/>
      <c r="X24967" s="53"/>
      <c r="Y24967" s="55"/>
    </row>
    <row r="24968" spans="21:25" x14ac:dyDescent="0.2">
      <c r="U24968" s="55"/>
      <c r="V24968" s="53"/>
      <c r="W24968" s="53"/>
      <c r="X24968" s="53"/>
      <c r="Y24968" s="55"/>
    </row>
    <row r="24969" spans="21:25" x14ac:dyDescent="0.2">
      <c r="U24969" s="55"/>
      <c r="V24969" s="53"/>
      <c r="W24969" s="53"/>
      <c r="X24969" s="53"/>
      <c r="Y24969" s="55"/>
    </row>
    <row r="24970" spans="21:25" x14ac:dyDescent="0.2">
      <c r="U24970" s="55"/>
      <c r="V24970" s="53"/>
      <c r="W24970" s="53"/>
      <c r="X24970" s="53"/>
      <c r="Y24970" s="55"/>
    </row>
    <row r="24971" spans="21:25" x14ac:dyDescent="0.2">
      <c r="U24971" s="55"/>
      <c r="V24971" s="53"/>
      <c r="W24971" s="53"/>
      <c r="X24971" s="53"/>
      <c r="Y24971" s="55"/>
    </row>
    <row r="24972" spans="21:25" x14ac:dyDescent="0.2">
      <c r="U24972" s="55"/>
      <c r="V24972" s="53"/>
      <c r="W24972" s="53"/>
      <c r="X24972" s="53"/>
      <c r="Y24972" s="55"/>
    </row>
    <row r="24973" spans="21:25" x14ac:dyDescent="0.2">
      <c r="U24973" s="55"/>
      <c r="V24973" s="53"/>
      <c r="W24973" s="53"/>
      <c r="X24973" s="53"/>
      <c r="Y24973" s="55"/>
    </row>
    <row r="24974" spans="21:25" x14ac:dyDescent="0.2">
      <c r="U24974" s="55"/>
      <c r="V24974" s="53"/>
      <c r="W24974" s="53"/>
      <c r="X24974" s="53"/>
      <c r="Y24974" s="55"/>
    </row>
    <row r="24975" spans="21:25" x14ac:dyDescent="0.2">
      <c r="U24975" s="55"/>
      <c r="V24975" s="53"/>
      <c r="W24975" s="53"/>
      <c r="X24975" s="53"/>
      <c r="Y24975" s="55"/>
    </row>
    <row r="24976" spans="21:25" x14ac:dyDescent="0.2">
      <c r="U24976" s="55"/>
      <c r="V24976" s="53"/>
      <c r="W24976" s="53"/>
      <c r="X24976" s="53"/>
      <c r="Y24976" s="55"/>
    </row>
    <row r="24977" spans="21:25" x14ac:dyDescent="0.2">
      <c r="U24977" s="55"/>
      <c r="V24977" s="53"/>
      <c r="W24977" s="53"/>
      <c r="X24977" s="53"/>
      <c r="Y24977" s="55"/>
    </row>
    <row r="24978" spans="21:25" x14ac:dyDescent="0.2">
      <c r="U24978" s="55"/>
      <c r="V24978" s="53"/>
      <c r="W24978" s="53"/>
      <c r="X24978" s="53"/>
      <c r="Y24978" s="55"/>
    </row>
    <row r="24979" spans="21:25" x14ac:dyDescent="0.2">
      <c r="U24979" s="55"/>
      <c r="V24979" s="53"/>
      <c r="W24979" s="53"/>
      <c r="X24979" s="53"/>
      <c r="Y24979" s="55"/>
    </row>
    <row r="24980" spans="21:25" x14ac:dyDescent="0.2">
      <c r="U24980" s="55"/>
      <c r="V24980" s="53"/>
      <c r="W24980" s="53"/>
      <c r="X24980" s="53"/>
      <c r="Y24980" s="55"/>
    </row>
    <row r="24981" spans="21:25" x14ac:dyDescent="0.2">
      <c r="U24981" s="55"/>
      <c r="V24981" s="53"/>
      <c r="W24981" s="53"/>
      <c r="X24981" s="53"/>
      <c r="Y24981" s="55"/>
    </row>
    <row r="24982" spans="21:25" x14ac:dyDescent="0.2">
      <c r="U24982" s="55"/>
      <c r="V24982" s="53"/>
      <c r="W24982" s="53"/>
      <c r="X24982" s="53"/>
      <c r="Y24982" s="55"/>
    </row>
    <row r="24983" spans="21:25" x14ac:dyDescent="0.2">
      <c r="U24983" s="55"/>
      <c r="V24983" s="53"/>
      <c r="W24983" s="53"/>
      <c r="X24983" s="53"/>
      <c r="Y24983" s="55"/>
    </row>
    <row r="24984" spans="21:25" x14ac:dyDescent="0.2">
      <c r="U24984" s="55"/>
      <c r="V24984" s="53"/>
      <c r="W24984" s="53"/>
      <c r="X24984" s="53"/>
      <c r="Y24984" s="55"/>
    </row>
    <row r="24985" spans="21:25" x14ac:dyDescent="0.2">
      <c r="U24985" s="55"/>
      <c r="V24985" s="53"/>
      <c r="W24985" s="53"/>
      <c r="X24985" s="53"/>
      <c r="Y24985" s="55"/>
    </row>
    <row r="24986" spans="21:25" x14ac:dyDescent="0.2">
      <c r="U24986" s="55"/>
      <c r="V24986" s="53"/>
      <c r="W24986" s="53"/>
      <c r="X24986" s="53"/>
      <c r="Y24986" s="55"/>
    </row>
    <row r="24987" spans="21:25" x14ac:dyDescent="0.2">
      <c r="U24987" s="55"/>
      <c r="V24987" s="53"/>
      <c r="W24987" s="53"/>
      <c r="X24987" s="53"/>
      <c r="Y24987" s="55"/>
    </row>
    <row r="24988" spans="21:25" x14ac:dyDescent="0.2">
      <c r="U24988" s="55"/>
      <c r="V24988" s="53"/>
      <c r="W24988" s="53"/>
      <c r="X24988" s="53"/>
      <c r="Y24988" s="55"/>
    </row>
    <row r="24989" spans="21:25" x14ac:dyDescent="0.2">
      <c r="U24989" s="55"/>
      <c r="V24989" s="53"/>
      <c r="W24989" s="53"/>
      <c r="X24989" s="53"/>
      <c r="Y24989" s="55"/>
    </row>
    <row r="24990" spans="21:25" x14ac:dyDescent="0.2">
      <c r="U24990" s="55"/>
      <c r="V24990" s="53"/>
      <c r="W24990" s="53"/>
      <c r="X24990" s="53"/>
      <c r="Y24990" s="55"/>
    </row>
    <row r="24991" spans="21:25" x14ac:dyDescent="0.2">
      <c r="U24991" s="55"/>
      <c r="V24991" s="53"/>
      <c r="W24991" s="53"/>
      <c r="X24991" s="53"/>
      <c r="Y24991" s="55"/>
    </row>
    <row r="24992" spans="21:25" x14ac:dyDescent="0.2">
      <c r="U24992" s="55"/>
      <c r="V24992" s="53"/>
      <c r="W24992" s="53"/>
      <c r="X24992" s="53"/>
      <c r="Y24992" s="55"/>
    </row>
    <row r="24993" spans="21:25" x14ac:dyDescent="0.2">
      <c r="U24993" s="55"/>
      <c r="V24993" s="53"/>
      <c r="W24993" s="53"/>
      <c r="X24993" s="53"/>
      <c r="Y24993" s="55"/>
    </row>
    <row r="24994" spans="21:25" x14ac:dyDescent="0.2">
      <c r="U24994" s="55"/>
      <c r="V24994" s="53"/>
      <c r="W24994" s="53"/>
      <c r="X24994" s="53"/>
      <c r="Y24994" s="55"/>
    </row>
    <row r="24995" spans="21:25" x14ac:dyDescent="0.2">
      <c r="U24995" s="55"/>
      <c r="V24995" s="53"/>
      <c r="W24995" s="53"/>
      <c r="X24995" s="53"/>
      <c r="Y24995" s="55"/>
    </row>
    <row r="24996" spans="21:25" x14ac:dyDescent="0.2">
      <c r="U24996" s="55"/>
      <c r="V24996" s="53"/>
      <c r="W24996" s="53"/>
      <c r="X24996" s="53"/>
      <c r="Y24996" s="55"/>
    </row>
    <row r="24997" spans="21:25" x14ac:dyDescent="0.2">
      <c r="U24997" s="55"/>
      <c r="V24997" s="53"/>
      <c r="W24997" s="53"/>
      <c r="X24997" s="53"/>
      <c r="Y24997" s="55"/>
    </row>
    <row r="24998" spans="21:25" x14ac:dyDescent="0.2">
      <c r="U24998" s="55"/>
      <c r="V24998" s="53"/>
      <c r="W24998" s="53"/>
      <c r="X24998" s="53"/>
      <c r="Y24998" s="55"/>
    </row>
    <row r="24999" spans="21:25" x14ac:dyDescent="0.2">
      <c r="U24999" s="55"/>
      <c r="V24999" s="53"/>
      <c r="W24999" s="53"/>
      <c r="X24999" s="53"/>
      <c r="Y24999" s="55"/>
    </row>
    <row r="25000" spans="21:25" x14ac:dyDescent="0.2">
      <c r="U25000" s="55"/>
      <c r="V25000" s="53"/>
      <c r="W25000" s="53"/>
      <c r="X25000" s="53"/>
      <c r="Y25000" s="55"/>
    </row>
    <row r="25001" spans="21:25" x14ac:dyDescent="0.2">
      <c r="U25001" s="55"/>
      <c r="V25001" s="53"/>
      <c r="W25001" s="53"/>
      <c r="X25001" s="53"/>
      <c r="Y25001" s="55"/>
    </row>
    <row r="25002" spans="21:25" x14ac:dyDescent="0.2">
      <c r="U25002" s="55"/>
      <c r="V25002" s="53"/>
      <c r="W25002" s="53"/>
      <c r="X25002" s="53"/>
      <c r="Y25002" s="55"/>
    </row>
    <row r="25003" spans="21:25" x14ac:dyDescent="0.2">
      <c r="U25003" s="55"/>
      <c r="V25003" s="53"/>
      <c r="W25003" s="53"/>
      <c r="X25003" s="53"/>
      <c r="Y25003" s="55"/>
    </row>
    <row r="25004" spans="21:25" x14ac:dyDescent="0.2">
      <c r="U25004" s="55"/>
      <c r="V25004" s="53"/>
      <c r="W25004" s="53"/>
      <c r="X25004" s="53"/>
      <c r="Y25004" s="55"/>
    </row>
    <row r="25005" spans="21:25" x14ac:dyDescent="0.2">
      <c r="U25005" s="55"/>
      <c r="V25005" s="53"/>
      <c r="W25005" s="53"/>
      <c r="X25005" s="53"/>
      <c r="Y25005" s="55"/>
    </row>
    <row r="25006" spans="21:25" x14ac:dyDescent="0.2">
      <c r="U25006" s="55"/>
      <c r="V25006" s="53"/>
      <c r="W25006" s="53"/>
      <c r="X25006" s="53"/>
      <c r="Y25006" s="55"/>
    </row>
    <row r="25007" spans="21:25" x14ac:dyDescent="0.2">
      <c r="U25007" s="55"/>
      <c r="V25007" s="53"/>
      <c r="W25007" s="53"/>
      <c r="X25007" s="53"/>
      <c r="Y25007" s="55"/>
    </row>
    <row r="25008" spans="21:25" x14ac:dyDescent="0.2">
      <c r="U25008" s="55"/>
      <c r="V25008" s="53"/>
      <c r="W25008" s="53"/>
      <c r="X25008" s="53"/>
      <c r="Y25008" s="55"/>
    </row>
    <row r="25009" spans="21:25" x14ac:dyDescent="0.2">
      <c r="U25009" s="55"/>
      <c r="V25009" s="53"/>
      <c r="W25009" s="53"/>
      <c r="X25009" s="53"/>
      <c r="Y25009" s="55"/>
    </row>
    <row r="25010" spans="21:25" x14ac:dyDescent="0.2">
      <c r="U25010" s="55"/>
      <c r="V25010" s="53"/>
      <c r="W25010" s="53"/>
      <c r="X25010" s="53"/>
      <c r="Y25010" s="55"/>
    </row>
    <row r="25011" spans="21:25" x14ac:dyDescent="0.2">
      <c r="U25011" s="55"/>
      <c r="V25011" s="53"/>
      <c r="W25011" s="53"/>
      <c r="X25011" s="53"/>
      <c r="Y25011" s="55"/>
    </row>
    <row r="25012" spans="21:25" x14ac:dyDescent="0.2">
      <c r="U25012" s="55"/>
      <c r="V25012" s="53"/>
      <c r="W25012" s="53"/>
      <c r="X25012" s="53"/>
      <c r="Y25012" s="55"/>
    </row>
    <row r="25013" spans="21:25" x14ac:dyDescent="0.2">
      <c r="U25013" s="55"/>
      <c r="V25013" s="53"/>
      <c r="W25013" s="53"/>
      <c r="X25013" s="53"/>
      <c r="Y25013" s="55"/>
    </row>
    <row r="25014" spans="21:25" x14ac:dyDescent="0.2">
      <c r="U25014" s="55"/>
      <c r="V25014" s="53"/>
      <c r="W25014" s="53"/>
      <c r="X25014" s="53"/>
      <c r="Y25014" s="55"/>
    </row>
    <row r="25015" spans="21:25" x14ac:dyDescent="0.2">
      <c r="U25015" s="55"/>
      <c r="V25015" s="53"/>
      <c r="W25015" s="53"/>
      <c r="X25015" s="53"/>
      <c r="Y25015" s="55"/>
    </row>
    <row r="25016" spans="21:25" x14ac:dyDescent="0.2">
      <c r="U25016" s="55"/>
      <c r="V25016" s="53"/>
      <c r="W25016" s="53"/>
      <c r="X25016" s="53"/>
      <c r="Y25016" s="55"/>
    </row>
    <row r="25017" spans="21:25" x14ac:dyDescent="0.2">
      <c r="U25017" s="55"/>
      <c r="V25017" s="53"/>
      <c r="W25017" s="53"/>
      <c r="X25017" s="53"/>
      <c r="Y25017" s="55"/>
    </row>
    <row r="25018" spans="21:25" x14ac:dyDescent="0.2">
      <c r="U25018" s="55"/>
      <c r="V25018" s="53"/>
      <c r="W25018" s="53"/>
      <c r="X25018" s="53"/>
      <c r="Y25018" s="55"/>
    </row>
    <row r="25019" spans="21:25" x14ac:dyDescent="0.2">
      <c r="U25019" s="55"/>
      <c r="V25019" s="53"/>
      <c r="W25019" s="53"/>
      <c r="X25019" s="53"/>
      <c r="Y25019" s="55"/>
    </row>
    <row r="25020" spans="21:25" x14ac:dyDescent="0.2">
      <c r="U25020" s="55"/>
      <c r="V25020" s="53"/>
      <c r="W25020" s="53"/>
      <c r="X25020" s="53"/>
      <c r="Y25020" s="55"/>
    </row>
    <row r="25021" spans="21:25" x14ac:dyDescent="0.2">
      <c r="U25021" s="55"/>
      <c r="V25021" s="53"/>
      <c r="W25021" s="53"/>
      <c r="X25021" s="53"/>
      <c r="Y25021" s="55"/>
    </row>
    <row r="25022" spans="21:25" x14ac:dyDescent="0.2">
      <c r="U25022" s="55"/>
      <c r="V25022" s="53"/>
      <c r="W25022" s="53"/>
      <c r="X25022" s="53"/>
      <c r="Y25022" s="55"/>
    </row>
    <row r="25023" spans="21:25" x14ac:dyDescent="0.2">
      <c r="U25023" s="55"/>
      <c r="V25023" s="53"/>
      <c r="W25023" s="53"/>
      <c r="X25023" s="53"/>
      <c r="Y25023" s="55"/>
    </row>
    <row r="25024" spans="21:25" x14ac:dyDescent="0.2">
      <c r="U25024" s="55"/>
      <c r="V25024" s="53"/>
      <c r="W25024" s="53"/>
      <c r="X25024" s="53"/>
      <c r="Y25024" s="55"/>
    </row>
    <row r="25025" spans="21:25" x14ac:dyDescent="0.2">
      <c r="U25025" s="55"/>
      <c r="V25025" s="53"/>
      <c r="W25025" s="53"/>
      <c r="X25025" s="53"/>
      <c r="Y25025" s="55"/>
    </row>
    <row r="25026" spans="21:25" x14ac:dyDescent="0.2">
      <c r="U25026" s="55"/>
      <c r="V25026" s="53"/>
      <c r="W25026" s="53"/>
      <c r="X25026" s="53"/>
      <c r="Y25026" s="55"/>
    </row>
    <row r="25027" spans="21:25" x14ac:dyDescent="0.2">
      <c r="U25027" s="55"/>
      <c r="V25027" s="53"/>
      <c r="W25027" s="53"/>
      <c r="X25027" s="53"/>
      <c r="Y25027" s="55"/>
    </row>
    <row r="25028" spans="21:25" x14ac:dyDescent="0.2">
      <c r="U25028" s="55"/>
      <c r="V25028" s="53"/>
      <c r="W25028" s="53"/>
      <c r="X25028" s="53"/>
      <c r="Y25028" s="55"/>
    </row>
    <row r="25029" spans="21:25" x14ac:dyDescent="0.2">
      <c r="U25029" s="55"/>
      <c r="V25029" s="53"/>
      <c r="W25029" s="53"/>
      <c r="X25029" s="53"/>
      <c r="Y25029" s="55"/>
    </row>
    <row r="25030" spans="21:25" x14ac:dyDescent="0.2">
      <c r="U25030" s="55"/>
      <c r="V25030" s="53"/>
      <c r="W25030" s="53"/>
      <c r="X25030" s="53"/>
      <c r="Y25030" s="55"/>
    </row>
    <row r="25031" spans="21:25" x14ac:dyDescent="0.2">
      <c r="U25031" s="55"/>
      <c r="V25031" s="53"/>
      <c r="W25031" s="53"/>
      <c r="X25031" s="53"/>
      <c r="Y25031" s="55"/>
    </row>
    <row r="25032" spans="21:25" x14ac:dyDescent="0.2">
      <c r="U25032" s="55"/>
      <c r="V25032" s="53"/>
      <c r="W25032" s="53"/>
      <c r="X25032" s="53"/>
      <c r="Y25032" s="55"/>
    </row>
    <row r="25033" spans="21:25" x14ac:dyDescent="0.2">
      <c r="U25033" s="55"/>
      <c r="V25033" s="53"/>
      <c r="W25033" s="53"/>
      <c r="X25033" s="53"/>
      <c r="Y25033" s="55"/>
    </row>
    <row r="25034" spans="21:25" x14ac:dyDescent="0.2">
      <c r="U25034" s="55"/>
      <c r="V25034" s="53"/>
      <c r="W25034" s="53"/>
      <c r="X25034" s="53"/>
      <c r="Y25034" s="55"/>
    </row>
    <row r="25035" spans="21:25" x14ac:dyDescent="0.2">
      <c r="U25035" s="55"/>
      <c r="V25035" s="53"/>
      <c r="W25035" s="53"/>
      <c r="X25035" s="53"/>
      <c r="Y25035" s="55"/>
    </row>
    <row r="25036" spans="21:25" x14ac:dyDescent="0.2">
      <c r="U25036" s="55"/>
      <c r="V25036" s="53"/>
      <c r="W25036" s="53"/>
      <c r="X25036" s="53"/>
      <c r="Y25036" s="55"/>
    </row>
    <row r="25037" spans="21:25" x14ac:dyDescent="0.2">
      <c r="U25037" s="55"/>
      <c r="V25037" s="53"/>
      <c r="W25037" s="53"/>
      <c r="X25037" s="53"/>
      <c r="Y25037" s="55"/>
    </row>
    <row r="25038" spans="21:25" x14ac:dyDescent="0.2">
      <c r="U25038" s="55"/>
      <c r="V25038" s="53"/>
      <c r="W25038" s="53"/>
      <c r="X25038" s="53"/>
      <c r="Y25038" s="55"/>
    </row>
    <row r="25039" spans="21:25" x14ac:dyDescent="0.2">
      <c r="U25039" s="55"/>
      <c r="V25039" s="53"/>
      <c r="W25039" s="53"/>
      <c r="X25039" s="53"/>
      <c r="Y25039" s="55"/>
    </row>
    <row r="25040" spans="21:25" x14ac:dyDescent="0.2">
      <c r="U25040" s="55"/>
      <c r="V25040" s="53"/>
      <c r="W25040" s="53"/>
      <c r="X25040" s="53"/>
      <c r="Y25040" s="55"/>
    </row>
    <row r="25041" spans="21:25" x14ac:dyDescent="0.2">
      <c r="U25041" s="55"/>
      <c r="V25041" s="53"/>
      <c r="W25041" s="53"/>
      <c r="X25041" s="53"/>
      <c r="Y25041" s="55"/>
    </row>
    <row r="25042" spans="21:25" x14ac:dyDescent="0.2">
      <c r="U25042" s="55"/>
      <c r="V25042" s="53"/>
      <c r="W25042" s="53"/>
      <c r="X25042" s="53"/>
      <c r="Y25042" s="55"/>
    </row>
    <row r="25043" spans="21:25" x14ac:dyDescent="0.2">
      <c r="U25043" s="55"/>
      <c r="V25043" s="53"/>
      <c r="W25043" s="53"/>
      <c r="X25043" s="53"/>
      <c r="Y25043" s="55"/>
    </row>
    <row r="25044" spans="21:25" x14ac:dyDescent="0.2">
      <c r="U25044" s="55"/>
      <c r="V25044" s="53"/>
      <c r="W25044" s="53"/>
      <c r="X25044" s="53"/>
      <c r="Y25044" s="55"/>
    </row>
    <row r="25045" spans="21:25" x14ac:dyDescent="0.2">
      <c r="U25045" s="55"/>
      <c r="V25045" s="53"/>
      <c r="W25045" s="53"/>
      <c r="X25045" s="53"/>
      <c r="Y25045" s="55"/>
    </row>
    <row r="25046" spans="21:25" x14ac:dyDescent="0.2">
      <c r="U25046" s="55"/>
      <c r="V25046" s="53"/>
      <c r="W25046" s="53"/>
      <c r="X25046" s="53"/>
      <c r="Y25046" s="55"/>
    </row>
    <row r="25047" spans="21:25" x14ac:dyDescent="0.2">
      <c r="U25047" s="55"/>
      <c r="V25047" s="53"/>
      <c r="W25047" s="53"/>
      <c r="X25047" s="53"/>
      <c r="Y25047" s="55"/>
    </row>
    <row r="25048" spans="21:25" x14ac:dyDescent="0.2">
      <c r="U25048" s="55"/>
      <c r="V25048" s="53"/>
      <c r="W25048" s="53"/>
      <c r="X25048" s="53"/>
      <c r="Y25048" s="55"/>
    </row>
    <row r="25049" spans="21:25" x14ac:dyDescent="0.2">
      <c r="U25049" s="55"/>
      <c r="V25049" s="53"/>
      <c r="W25049" s="53"/>
      <c r="X25049" s="53"/>
      <c r="Y25049" s="55"/>
    </row>
    <row r="25050" spans="21:25" x14ac:dyDescent="0.2">
      <c r="U25050" s="55"/>
      <c r="V25050" s="53"/>
      <c r="W25050" s="53"/>
      <c r="X25050" s="53"/>
      <c r="Y25050" s="55"/>
    </row>
    <row r="25051" spans="21:25" x14ac:dyDescent="0.2">
      <c r="U25051" s="55"/>
      <c r="V25051" s="53"/>
      <c r="W25051" s="53"/>
      <c r="X25051" s="53"/>
      <c r="Y25051" s="55"/>
    </row>
    <row r="25052" spans="21:25" x14ac:dyDescent="0.2">
      <c r="U25052" s="55"/>
      <c r="V25052" s="53"/>
      <c r="W25052" s="53"/>
      <c r="X25052" s="53"/>
      <c r="Y25052" s="55"/>
    </row>
    <row r="25053" spans="21:25" x14ac:dyDescent="0.2">
      <c r="U25053" s="55"/>
      <c r="V25053" s="53"/>
      <c r="W25053" s="53"/>
      <c r="X25053" s="53"/>
      <c r="Y25053" s="55"/>
    </row>
    <row r="25054" spans="21:25" x14ac:dyDescent="0.2">
      <c r="U25054" s="55"/>
      <c r="V25054" s="53"/>
      <c r="W25054" s="53"/>
      <c r="X25054" s="53"/>
      <c r="Y25054" s="55"/>
    </row>
    <row r="25055" spans="21:25" x14ac:dyDescent="0.2">
      <c r="U25055" s="55"/>
      <c r="V25055" s="53"/>
      <c r="W25055" s="53"/>
      <c r="X25055" s="53"/>
      <c r="Y25055" s="55"/>
    </row>
    <row r="25056" spans="21:25" x14ac:dyDescent="0.2">
      <c r="U25056" s="55"/>
      <c r="V25056" s="53"/>
      <c r="W25056" s="53"/>
      <c r="X25056" s="53"/>
      <c r="Y25056" s="55"/>
    </row>
    <row r="25057" spans="21:25" x14ac:dyDescent="0.2">
      <c r="U25057" s="55"/>
      <c r="V25057" s="53"/>
      <c r="W25057" s="53"/>
      <c r="X25057" s="53"/>
      <c r="Y25057" s="55"/>
    </row>
    <row r="25058" spans="21:25" x14ac:dyDescent="0.2">
      <c r="U25058" s="55"/>
      <c r="V25058" s="53"/>
      <c r="W25058" s="53"/>
      <c r="X25058" s="53"/>
      <c r="Y25058" s="55"/>
    </row>
    <row r="25059" spans="21:25" x14ac:dyDescent="0.2">
      <c r="U25059" s="55"/>
      <c r="V25059" s="53"/>
      <c r="W25059" s="53"/>
      <c r="X25059" s="53"/>
      <c r="Y25059" s="55"/>
    </row>
    <row r="25060" spans="21:25" x14ac:dyDescent="0.2">
      <c r="U25060" s="55"/>
      <c r="V25060" s="53"/>
      <c r="W25060" s="53"/>
      <c r="X25060" s="53"/>
      <c r="Y25060" s="55"/>
    </row>
    <row r="25061" spans="21:25" x14ac:dyDescent="0.2">
      <c r="U25061" s="55"/>
      <c r="V25061" s="53"/>
      <c r="W25061" s="53"/>
      <c r="X25061" s="53"/>
      <c r="Y25061" s="55"/>
    </row>
    <row r="25062" spans="21:25" x14ac:dyDescent="0.2">
      <c r="U25062" s="55"/>
      <c r="V25062" s="53"/>
      <c r="W25062" s="53"/>
      <c r="X25062" s="53"/>
      <c r="Y25062" s="55"/>
    </row>
    <row r="25063" spans="21:25" x14ac:dyDescent="0.2">
      <c r="U25063" s="55"/>
      <c r="V25063" s="53"/>
      <c r="W25063" s="53"/>
      <c r="X25063" s="53"/>
      <c r="Y25063" s="55"/>
    </row>
    <row r="25064" spans="21:25" x14ac:dyDescent="0.2">
      <c r="U25064" s="55"/>
      <c r="V25064" s="53"/>
      <c r="W25064" s="53"/>
      <c r="X25064" s="53"/>
      <c r="Y25064" s="55"/>
    </row>
    <row r="25065" spans="21:25" x14ac:dyDescent="0.2">
      <c r="U25065" s="55"/>
      <c r="V25065" s="53"/>
      <c r="W25065" s="53"/>
      <c r="X25065" s="53"/>
      <c r="Y25065" s="55"/>
    </row>
    <row r="25066" spans="21:25" x14ac:dyDescent="0.2">
      <c r="U25066" s="55"/>
      <c r="V25066" s="53"/>
      <c r="W25066" s="53"/>
      <c r="X25066" s="53"/>
      <c r="Y25066" s="55"/>
    </row>
    <row r="25067" spans="21:25" x14ac:dyDescent="0.2">
      <c r="U25067" s="55"/>
      <c r="V25067" s="53"/>
      <c r="W25067" s="53"/>
      <c r="X25067" s="53"/>
      <c r="Y25067" s="55"/>
    </row>
    <row r="25068" spans="21:25" x14ac:dyDescent="0.2">
      <c r="U25068" s="55"/>
      <c r="V25068" s="53"/>
      <c r="W25068" s="53"/>
      <c r="X25068" s="53"/>
      <c r="Y25068" s="55"/>
    </row>
    <row r="25069" spans="21:25" x14ac:dyDescent="0.2">
      <c r="U25069" s="55"/>
      <c r="V25069" s="53"/>
      <c r="W25069" s="53"/>
      <c r="X25069" s="53"/>
      <c r="Y25069" s="55"/>
    </row>
    <row r="25070" spans="21:25" x14ac:dyDescent="0.2">
      <c r="U25070" s="55"/>
      <c r="V25070" s="53"/>
      <c r="W25070" s="53"/>
      <c r="X25070" s="53"/>
      <c r="Y25070" s="55"/>
    </row>
    <row r="25071" spans="21:25" x14ac:dyDescent="0.2">
      <c r="U25071" s="55"/>
      <c r="V25071" s="53"/>
      <c r="W25071" s="53"/>
      <c r="X25071" s="53"/>
      <c r="Y25071" s="55"/>
    </row>
    <row r="25072" spans="21:25" x14ac:dyDescent="0.2">
      <c r="U25072" s="55"/>
      <c r="V25072" s="53"/>
      <c r="W25072" s="53"/>
      <c r="X25072" s="53"/>
      <c r="Y25072" s="55"/>
    </row>
    <row r="25073" spans="21:25" x14ac:dyDescent="0.2">
      <c r="U25073" s="55"/>
      <c r="V25073" s="53"/>
      <c r="W25073" s="53"/>
      <c r="X25073" s="53"/>
      <c r="Y25073" s="55"/>
    </row>
    <row r="25074" spans="21:25" x14ac:dyDescent="0.2">
      <c r="U25074" s="55"/>
      <c r="V25074" s="53"/>
      <c r="W25074" s="53"/>
      <c r="X25074" s="53"/>
      <c r="Y25074" s="55"/>
    </row>
    <row r="25075" spans="21:25" x14ac:dyDescent="0.2">
      <c r="U25075" s="55"/>
      <c r="V25075" s="53"/>
      <c r="W25075" s="53"/>
      <c r="X25075" s="53"/>
      <c r="Y25075" s="55"/>
    </row>
    <row r="25076" spans="21:25" x14ac:dyDescent="0.2">
      <c r="U25076" s="55"/>
      <c r="V25076" s="53"/>
      <c r="W25076" s="53"/>
      <c r="X25076" s="53"/>
      <c r="Y25076" s="55"/>
    </row>
    <row r="25077" spans="21:25" x14ac:dyDescent="0.2">
      <c r="U25077" s="55"/>
      <c r="V25077" s="53"/>
      <c r="W25077" s="53"/>
      <c r="X25077" s="53"/>
      <c r="Y25077" s="55"/>
    </row>
    <row r="25078" spans="21:25" x14ac:dyDescent="0.2">
      <c r="U25078" s="55"/>
      <c r="V25078" s="53"/>
      <c r="W25078" s="53"/>
      <c r="X25078" s="53"/>
      <c r="Y25078" s="55"/>
    </row>
    <row r="25079" spans="21:25" x14ac:dyDescent="0.2">
      <c r="U25079" s="55"/>
      <c r="V25079" s="53"/>
      <c r="W25079" s="53"/>
      <c r="X25079" s="53"/>
      <c r="Y25079" s="55"/>
    </row>
    <row r="25080" spans="21:25" x14ac:dyDescent="0.2">
      <c r="U25080" s="55"/>
      <c r="V25080" s="53"/>
      <c r="W25080" s="53"/>
      <c r="X25080" s="53"/>
      <c r="Y25080" s="55"/>
    </row>
    <row r="25081" spans="21:25" x14ac:dyDescent="0.2">
      <c r="U25081" s="55"/>
      <c r="V25081" s="53"/>
      <c r="W25081" s="53"/>
      <c r="X25081" s="53"/>
      <c r="Y25081" s="55"/>
    </row>
    <row r="25082" spans="21:25" x14ac:dyDescent="0.2">
      <c r="U25082" s="55"/>
      <c r="V25082" s="53"/>
      <c r="W25082" s="53"/>
      <c r="X25082" s="53"/>
      <c r="Y25082" s="55"/>
    </row>
    <row r="25083" spans="21:25" x14ac:dyDescent="0.2">
      <c r="U25083" s="55"/>
      <c r="V25083" s="53"/>
      <c r="W25083" s="53"/>
      <c r="X25083" s="53"/>
      <c r="Y25083" s="55"/>
    </row>
    <row r="25084" spans="21:25" x14ac:dyDescent="0.2">
      <c r="U25084" s="55"/>
      <c r="V25084" s="53"/>
      <c r="W25084" s="53"/>
      <c r="X25084" s="53"/>
      <c r="Y25084" s="55"/>
    </row>
    <row r="25085" spans="21:25" x14ac:dyDescent="0.2">
      <c r="U25085" s="55"/>
      <c r="V25085" s="53"/>
      <c r="W25085" s="53"/>
      <c r="X25085" s="53"/>
      <c r="Y25085" s="55"/>
    </row>
    <row r="25086" spans="21:25" x14ac:dyDescent="0.2">
      <c r="U25086" s="55"/>
      <c r="V25086" s="53"/>
      <c r="W25086" s="53"/>
      <c r="X25086" s="53"/>
      <c r="Y25086" s="55"/>
    </row>
    <row r="25087" spans="21:25" x14ac:dyDescent="0.2">
      <c r="U25087" s="55"/>
      <c r="V25087" s="53"/>
      <c r="W25087" s="53"/>
      <c r="X25087" s="53"/>
      <c r="Y25087" s="55"/>
    </row>
    <row r="25088" spans="21:25" x14ac:dyDescent="0.2">
      <c r="U25088" s="55"/>
      <c r="V25088" s="53"/>
      <c r="W25088" s="53"/>
      <c r="X25088" s="53"/>
      <c r="Y25088" s="55"/>
    </row>
    <row r="25089" spans="21:25" x14ac:dyDescent="0.2">
      <c r="U25089" s="55"/>
      <c r="V25089" s="53"/>
      <c r="W25089" s="53"/>
      <c r="X25089" s="53"/>
      <c r="Y25089" s="55"/>
    </row>
    <row r="25090" spans="21:25" x14ac:dyDescent="0.2">
      <c r="U25090" s="55"/>
      <c r="V25090" s="53"/>
      <c r="W25090" s="53"/>
      <c r="X25090" s="53"/>
      <c r="Y25090" s="55"/>
    </row>
    <row r="25091" spans="21:25" x14ac:dyDescent="0.2">
      <c r="U25091" s="55"/>
      <c r="V25091" s="53"/>
      <c r="W25091" s="53"/>
      <c r="X25091" s="53"/>
      <c r="Y25091" s="55"/>
    </row>
    <row r="25092" spans="21:25" x14ac:dyDescent="0.2">
      <c r="U25092" s="55"/>
      <c r="V25092" s="53"/>
      <c r="W25092" s="53"/>
      <c r="X25092" s="53"/>
      <c r="Y25092" s="55"/>
    </row>
    <row r="25093" spans="21:25" x14ac:dyDescent="0.2">
      <c r="U25093" s="55"/>
      <c r="V25093" s="53"/>
      <c r="W25093" s="53"/>
      <c r="X25093" s="53"/>
      <c r="Y25093" s="55"/>
    </row>
    <row r="25094" spans="21:25" x14ac:dyDescent="0.2">
      <c r="U25094" s="55"/>
      <c r="V25094" s="53"/>
      <c r="W25094" s="53"/>
      <c r="X25094" s="53"/>
      <c r="Y25094" s="55"/>
    </row>
    <row r="25095" spans="21:25" x14ac:dyDescent="0.2">
      <c r="U25095" s="55"/>
      <c r="V25095" s="53"/>
      <c r="W25095" s="53"/>
      <c r="X25095" s="53"/>
      <c r="Y25095" s="55"/>
    </row>
    <row r="25096" spans="21:25" x14ac:dyDescent="0.2">
      <c r="U25096" s="55"/>
      <c r="V25096" s="53"/>
      <c r="W25096" s="53"/>
      <c r="X25096" s="53"/>
      <c r="Y25096" s="55"/>
    </row>
    <row r="25097" spans="21:25" x14ac:dyDescent="0.2">
      <c r="U25097" s="55"/>
      <c r="V25097" s="53"/>
      <c r="W25097" s="53"/>
      <c r="X25097" s="53"/>
      <c r="Y25097" s="55"/>
    </row>
    <row r="25098" spans="21:25" x14ac:dyDescent="0.2">
      <c r="U25098" s="55"/>
      <c r="V25098" s="53"/>
      <c r="W25098" s="53"/>
      <c r="X25098" s="53"/>
      <c r="Y25098" s="55"/>
    </row>
    <row r="25099" spans="21:25" x14ac:dyDescent="0.2">
      <c r="U25099" s="55"/>
      <c r="V25099" s="53"/>
      <c r="W25099" s="53"/>
      <c r="X25099" s="53"/>
      <c r="Y25099" s="55"/>
    </row>
    <row r="25100" spans="21:25" x14ac:dyDescent="0.2">
      <c r="U25100" s="55"/>
      <c r="V25100" s="53"/>
      <c r="W25100" s="53"/>
      <c r="X25100" s="53"/>
      <c r="Y25100" s="55"/>
    </row>
    <row r="25101" spans="21:25" x14ac:dyDescent="0.2">
      <c r="U25101" s="55"/>
      <c r="V25101" s="53"/>
      <c r="W25101" s="53"/>
      <c r="X25101" s="53"/>
      <c r="Y25101" s="55"/>
    </row>
    <row r="25102" spans="21:25" x14ac:dyDescent="0.2">
      <c r="U25102" s="55"/>
      <c r="V25102" s="53"/>
      <c r="W25102" s="53"/>
      <c r="X25102" s="53"/>
      <c r="Y25102" s="55"/>
    </row>
    <row r="25103" spans="21:25" x14ac:dyDescent="0.2">
      <c r="U25103" s="55"/>
      <c r="V25103" s="53"/>
      <c r="W25103" s="53"/>
      <c r="X25103" s="53"/>
      <c r="Y25103" s="55"/>
    </row>
    <row r="25104" spans="21:25" x14ac:dyDescent="0.2">
      <c r="U25104" s="55"/>
      <c r="V25104" s="53"/>
      <c r="W25104" s="53"/>
      <c r="X25104" s="53"/>
      <c r="Y25104" s="55"/>
    </row>
    <row r="25105" spans="21:25" x14ac:dyDescent="0.2">
      <c r="U25105" s="55"/>
      <c r="V25105" s="53"/>
      <c r="W25105" s="53"/>
      <c r="X25105" s="53"/>
      <c r="Y25105" s="55"/>
    </row>
    <row r="25106" spans="21:25" x14ac:dyDescent="0.2">
      <c r="U25106" s="55"/>
      <c r="V25106" s="53"/>
      <c r="W25106" s="53"/>
      <c r="X25106" s="53"/>
      <c r="Y25106" s="55"/>
    </row>
    <row r="25107" spans="21:25" x14ac:dyDescent="0.2">
      <c r="U25107" s="55"/>
      <c r="V25107" s="53"/>
      <c r="W25107" s="53"/>
      <c r="X25107" s="53"/>
      <c r="Y25107" s="55"/>
    </row>
    <row r="25108" spans="21:25" x14ac:dyDescent="0.2">
      <c r="U25108" s="55"/>
      <c r="V25108" s="53"/>
      <c r="W25108" s="53"/>
      <c r="X25108" s="53"/>
      <c r="Y25108" s="55"/>
    </row>
    <row r="25109" spans="21:25" x14ac:dyDescent="0.2">
      <c r="U25109" s="55"/>
      <c r="V25109" s="53"/>
      <c r="W25109" s="53"/>
      <c r="X25109" s="53"/>
      <c r="Y25109" s="55"/>
    </row>
    <row r="25110" spans="21:25" x14ac:dyDescent="0.2">
      <c r="U25110" s="55"/>
      <c r="V25110" s="53"/>
      <c r="W25110" s="53"/>
      <c r="X25110" s="53"/>
      <c r="Y25110" s="55"/>
    </row>
    <row r="25111" spans="21:25" x14ac:dyDescent="0.2">
      <c r="U25111" s="55"/>
      <c r="V25111" s="53"/>
      <c r="W25111" s="53"/>
      <c r="X25111" s="53"/>
      <c r="Y25111" s="55"/>
    </row>
    <row r="25112" spans="21:25" x14ac:dyDescent="0.2">
      <c r="U25112" s="55"/>
      <c r="V25112" s="53"/>
      <c r="W25112" s="53"/>
      <c r="X25112" s="53"/>
      <c r="Y25112" s="55"/>
    </row>
    <row r="25113" spans="21:25" x14ac:dyDescent="0.2">
      <c r="U25113" s="55"/>
      <c r="V25113" s="53"/>
      <c r="W25113" s="53"/>
      <c r="X25113" s="53"/>
      <c r="Y25113" s="55"/>
    </row>
    <row r="25114" spans="21:25" x14ac:dyDescent="0.2">
      <c r="U25114" s="55"/>
      <c r="V25114" s="53"/>
      <c r="W25114" s="53"/>
      <c r="X25114" s="53"/>
      <c r="Y25114" s="55"/>
    </row>
    <row r="25115" spans="21:25" x14ac:dyDescent="0.2">
      <c r="U25115" s="55"/>
      <c r="V25115" s="53"/>
      <c r="W25115" s="53"/>
      <c r="X25115" s="53"/>
      <c r="Y25115" s="55"/>
    </row>
    <row r="25116" spans="21:25" x14ac:dyDescent="0.2">
      <c r="U25116" s="55"/>
      <c r="V25116" s="53"/>
      <c r="W25116" s="53"/>
      <c r="X25116" s="53"/>
      <c r="Y25116" s="55"/>
    </row>
    <row r="25117" spans="21:25" x14ac:dyDescent="0.2">
      <c r="U25117" s="55"/>
      <c r="V25117" s="53"/>
      <c r="W25117" s="53"/>
      <c r="X25117" s="53"/>
      <c r="Y25117" s="55"/>
    </row>
    <row r="25118" spans="21:25" x14ac:dyDescent="0.2">
      <c r="U25118" s="55"/>
      <c r="V25118" s="53"/>
      <c r="W25118" s="53"/>
      <c r="X25118" s="53"/>
      <c r="Y25118" s="55"/>
    </row>
    <row r="25119" spans="21:25" x14ac:dyDescent="0.2">
      <c r="U25119" s="55"/>
      <c r="V25119" s="53"/>
      <c r="W25119" s="53"/>
      <c r="X25119" s="53"/>
      <c r="Y25119" s="55"/>
    </row>
    <row r="25120" spans="21:25" x14ac:dyDescent="0.2">
      <c r="U25120" s="55"/>
      <c r="V25120" s="53"/>
      <c r="W25120" s="53"/>
      <c r="X25120" s="53"/>
      <c r="Y25120" s="55"/>
    </row>
    <row r="25121" spans="21:25" x14ac:dyDescent="0.2">
      <c r="U25121" s="55"/>
      <c r="V25121" s="53"/>
      <c r="W25121" s="53"/>
      <c r="X25121" s="53"/>
      <c r="Y25121" s="55"/>
    </row>
    <row r="25122" spans="21:25" x14ac:dyDescent="0.2">
      <c r="U25122" s="55"/>
      <c r="V25122" s="53"/>
      <c r="W25122" s="53"/>
      <c r="X25122" s="53"/>
      <c r="Y25122" s="55"/>
    </row>
    <row r="25123" spans="21:25" x14ac:dyDescent="0.2">
      <c r="U25123" s="55"/>
      <c r="V25123" s="53"/>
      <c r="W25123" s="53"/>
      <c r="X25123" s="53"/>
      <c r="Y25123" s="55"/>
    </row>
    <row r="25124" spans="21:25" x14ac:dyDescent="0.2">
      <c r="U25124" s="55"/>
      <c r="V25124" s="53"/>
      <c r="W25124" s="53"/>
      <c r="X25124" s="53"/>
      <c r="Y25124" s="55"/>
    </row>
    <row r="25125" spans="21:25" x14ac:dyDescent="0.2">
      <c r="U25125" s="55"/>
      <c r="V25125" s="53"/>
      <c r="W25125" s="53"/>
      <c r="X25125" s="53"/>
      <c r="Y25125" s="55"/>
    </row>
    <row r="25126" spans="21:25" x14ac:dyDescent="0.2">
      <c r="U25126" s="55"/>
      <c r="V25126" s="53"/>
      <c r="W25126" s="53"/>
      <c r="X25126" s="53"/>
      <c r="Y25126" s="55"/>
    </row>
    <row r="25127" spans="21:25" x14ac:dyDescent="0.2">
      <c r="U25127" s="55"/>
      <c r="V25127" s="53"/>
      <c r="W25127" s="53"/>
      <c r="X25127" s="53"/>
      <c r="Y25127" s="55"/>
    </row>
    <row r="25128" spans="21:25" x14ac:dyDescent="0.2">
      <c r="U25128" s="55"/>
      <c r="V25128" s="53"/>
      <c r="W25128" s="53"/>
      <c r="X25128" s="53"/>
      <c r="Y25128" s="55"/>
    </row>
    <row r="25129" spans="21:25" x14ac:dyDescent="0.2">
      <c r="U25129" s="55"/>
      <c r="V25129" s="53"/>
      <c r="W25129" s="53"/>
      <c r="X25129" s="53"/>
      <c r="Y25129" s="55"/>
    </row>
    <row r="25130" spans="21:25" x14ac:dyDescent="0.2">
      <c r="U25130" s="55"/>
      <c r="V25130" s="53"/>
      <c r="W25130" s="53"/>
      <c r="X25130" s="53"/>
      <c r="Y25130" s="55"/>
    </row>
    <row r="25131" spans="21:25" x14ac:dyDescent="0.2">
      <c r="U25131" s="55"/>
      <c r="V25131" s="53"/>
      <c r="W25131" s="53"/>
      <c r="X25131" s="53"/>
      <c r="Y25131" s="55"/>
    </row>
    <row r="25132" spans="21:25" x14ac:dyDescent="0.2">
      <c r="U25132" s="55"/>
      <c r="V25132" s="53"/>
      <c r="W25132" s="53"/>
      <c r="X25132" s="53"/>
      <c r="Y25132" s="55"/>
    </row>
    <row r="25133" spans="21:25" x14ac:dyDescent="0.2">
      <c r="U25133" s="55"/>
      <c r="V25133" s="53"/>
      <c r="W25133" s="53"/>
      <c r="X25133" s="53"/>
      <c r="Y25133" s="55"/>
    </row>
    <row r="25134" spans="21:25" x14ac:dyDescent="0.2">
      <c r="U25134" s="55"/>
      <c r="V25134" s="53"/>
      <c r="W25134" s="53"/>
      <c r="X25134" s="53"/>
      <c r="Y25134" s="55"/>
    </row>
    <row r="25135" spans="21:25" x14ac:dyDescent="0.2">
      <c r="U25135" s="55"/>
      <c r="V25135" s="53"/>
      <c r="W25135" s="53"/>
      <c r="X25135" s="53"/>
      <c r="Y25135" s="55"/>
    </row>
    <row r="25136" spans="21:25" x14ac:dyDescent="0.2">
      <c r="U25136" s="55"/>
      <c r="V25136" s="53"/>
      <c r="W25136" s="53"/>
      <c r="X25136" s="53"/>
      <c r="Y25136" s="55"/>
    </row>
    <row r="25137" spans="21:25" x14ac:dyDescent="0.2">
      <c r="U25137" s="55"/>
      <c r="V25137" s="53"/>
      <c r="W25137" s="53"/>
      <c r="X25137" s="53"/>
      <c r="Y25137" s="55"/>
    </row>
    <row r="25138" spans="21:25" x14ac:dyDescent="0.2">
      <c r="U25138" s="55"/>
      <c r="V25138" s="53"/>
      <c r="W25138" s="53"/>
      <c r="X25138" s="53"/>
      <c r="Y25138" s="55"/>
    </row>
    <row r="25139" spans="21:25" x14ac:dyDescent="0.2">
      <c r="U25139" s="55"/>
      <c r="V25139" s="53"/>
      <c r="W25139" s="53"/>
      <c r="X25139" s="53"/>
      <c r="Y25139" s="55"/>
    </row>
    <row r="25140" spans="21:25" x14ac:dyDescent="0.2">
      <c r="U25140" s="55"/>
      <c r="V25140" s="53"/>
      <c r="W25140" s="53"/>
      <c r="X25140" s="53"/>
      <c r="Y25140" s="55"/>
    </row>
    <row r="25141" spans="21:25" x14ac:dyDescent="0.2">
      <c r="U25141" s="55"/>
      <c r="V25141" s="53"/>
      <c r="W25141" s="53"/>
      <c r="X25141" s="53"/>
      <c r="Y25141" s="55"/>
    </row>
    <row r="25142" spans="21:25" x14ac:dyDescent="0.2">
      <c r="U25142" s="55"/>
      <c r="V25142" s="53"/>
      <c r="W25142" s="53"/>
      <c r="X25142" s="53"/>
      <c r="Y25142" s="55"/>
    </row>
    <row r="25143" spans="21:25" x14ac:dyDescent="0.2">
      <c r="U25143" s="55"/>
      <c r="V25143" s="53"/>
      <c r="W25143" s="53"/>
      <c r="X25143" s="53"/>
      <c r="Y25143" s="55"/>
    </row>
    <row r="25144" spans="21:25" x14ac:dyDescent="0.2">
      <c r="U25144" s="55"/>
      <c r="V25144" s="53"/>
      <c r="W25144" s="53"/>
      <c r="X25144" s="53"/>
      <c r="Y25144" s="55"/>
    </row>
    <row r="25145" spans="21:25" x14ac:dyDescent="0.2">
      <c r="U25145" s="55"/>
      <c r="V25145" s="53"/>
      <c r="W25145" s="53"/>
      <c r="X25145" s="53"/>
      <c r="Y25145" s="55"/>
    </row>
    <row r="25146" spans="21:25" x14ac:dyDescent="0.2">
      <c r="U25146" s="55"/>
      <c r="V25146" s="53"/>
      <c r="W25146" s="53"/>
      <c r="X25146" s="53"/>
      <c r="Y25146" s="55"/>
    </row>
    <row r="25147" spans="21:25" x14ac:dyDescent="0.2">
      <c r="U25147" s="55"/>
      <c r="V25147" s="53"/>
      <c r="W25147" s="53"/>
      <c r="X25147" s="53"/>
      <c r="Y25147" s="55"/>
    </row>
    <row r="25148" spans="21:25" x14ac:dyDescent="0.2">
      <c r="U25148" s="55"/>
      <c r="V25148" s="53"/>
      <c r="W25148" s="53"/>
      <c r="X25148" s="53"/>
      <c r="Y25148" s="55"/>
    </row>
    <row r="25149" spans="21:25" x14ac:dyDescent="0.2">
      <c r="U25149" s="55"/>
      <c r="V25149" s="53"/>
      <c r="W25149" s="53"/>
      <c r="X25149" s="53"/>
      <c r="Y25149" s="55"/>
    </row>
    <row r="25150" spans="21:25" x14ac:dyDescent="0.2">
      <c r="U25150" s="55"/>
      <c r="V25150" s="53"/>
      <c r="W25150" s="53"/>
      <c r="X25150" s="53"/>
      <c r="Y25150" s="55"/>
    </row>
    <row r="25151" spans="21:25" x14ac:dyDescent="0.2">
      <c r="U25151" s="55"/>
      <c r="V25151" s="53"/>
      <c r="W25151" s="53"/>
      <c r="X25151" s="53"/>
      <c r="Y25151" s="55"/>
    </row>
    <row r="25152" spans="21:25" x14ac:dyDescent="0.2">
      <c r="U25152" s="55"/>
      <c r="V25152" s="53"/>
      <c r="W25152" s="53"/>
      <c r="X25152" s="53"/>
      <c r="Y25152" s="55"/>
    </row>
    <row r="25153" spans="21:25" x14ac:dyDescent="0.2">
      <c r="U25153" s="55"/>
      <c r="V25153" s="53"/>
      <c r="W25153" s="53"/>
      <c r="X25153" s="53"/>
      <c r="Y25153" s="55"/>
    </row>
    <row r="25154" spans="21:25" x14ac:dyDescent="0.2">
      <c r="U25154" s="55"/>
      <c r="V25154" s="53"/>
      <c r="W25154" s="53"/>
      <c r="X25154" s="53"/>
      <c r="Y25154" s="55"/>
    </row>
    <row r="25155" spans="21:25" x14ac:dyDescent="0.2">
      <c r="U25155" s="55"/>
      <c r="V25155" s="53"/>
      <c r="W25155" s="53"/>
      <c r="X25155" s="53"/>
      <c r="Y25155" s="55"/>
    </row>
    <row r="25156" spans="21:25" x14ac:dyDescent="0.2">
      <c r="U25156" s="55"/>
      <c r="V25156" s="53"/>
      <c r="W25156" s="53"/>
      <c r="X25156" s="53"/>
      <c r="Y25156" s="55"/>
    </row>
    <row r="25157" spans="21:25" x14ac:dyDescent="0.2">
      <c r="U25157" s="55"/>
      <c r="V25157" s="53"/>
      <c r="W25157" s="53"/>
      <c r="X25157" s="53"/>
      <c r="Y25157" s="55"/>
    </row>
    <row r="25158" spans="21:25" x14ac:dyDescent="0.2">
      <c r="U25158" s="55"/>
      <c r="V25158" s="53"/>
      <c r="W25158" s="53"/>
      <c r="X25158" s="53"/>
      <c r="Y25158" s="55"/>
    </row>
    <row r="25159" spans="21:25" x14ac:dyDescent="0.2">
      <c r="U25159" s="55"/>
      <c r="V25159" s="53"/>
      <c r="W25159" s="53"/>
      <c r="X25159" s="53"/>
      <c r="Y25159" s="55"/>
    </row>
    <row r="25160" spans="21:25" x14ac:dyDescent="0.2">
      <c r="U25160" s="55"/>
      <c r="V25160" s="53"/>
      <c r="W25160" s="53"/>
      <c r="X25160" s="53"/>
      <c r="Y25160" s="55"/>
    </row>
    <row r="25161" spans="21:25" x14ac:dyDescent="0.2">
      <c r="U25161" s="55"/>
      <c r="V25161" s="53"/>
      <c r="W25161" s="53"/>
      <c r="X25161" s="53"/>
      <c r="Y25161" s="55"/>
    </row>
    <row r="25162" spans="21:25" x14ac:dyDescent="0.2">
      <c r="U25162" s="55"/>
      <c r="V25162" s="53"/>
      <c r="W25162" s="53"/>
      <c r="X25162" s="53"/>
      <c r="Y25162" s="55"/>
    </row>
    <row r="25163" spans="21:25" x14ac:dyDescent="0.2">
      <c r="U25163" s="55"/>
      <c r="V25163" s="53"/>
      <c r="W25163" s="53"/>
      <c r="X25163" s="53"/>
      <c r="Y25163" s="55"/>
    </row>
    <row r="25164" spans="21:25" x14ac:dyDescent="0.2">
      <c r="U25164" s="55"/>
      <c r="V25164" s="53"/>
      <c r="W25164" s="53"/>
      <c r="X25164" s="53"/>
      <c r="Y25164" s="55"/>
    </row>
    <row r="25165" spans="21:25" x14ac:dyDescent="0.2">
      <c r="U25165" s="55"/>
      <c r="V25165" s="53"/>
      <c r="W25165" s="53"/>
      <c r="X25165" s="53"/>
      <c r="Y25165" s="55"/>
    </row>
    <row r="25166" spans="21:25" x14ac:dyDescent="0.2">
      <c r="U25166" s="55"/>
      <c r="V25166" s="53"/>
      <c r="W25166" s="53"/>
      <c r="X25166" s="53"/>
      <c r="Y25166" s="55"/>
    </row>
    <row r="25167" spans="21:25" x14ac:dyDescent="0.2">
      <c r="U25167" s="55"/>
      <c r="V25167" s="53"/>
      <c r="W25167" s="53"/>
      <c r="X25167" s="53"/>
      <c r="Y25167" s="55"/>
    </row>
    <row r="25168" spans="21:25" x14ac:dyDescent="0.2">
      <c r="U25168" s="55"/>
      <c r="V25168" s="53"/>
      <c r="W25168" s="53"/>
      <c r="X25168" s="53"/>
      <c r="Y25168" s="55"/>
    </row>
    <row r="25169" spans="21:25" x14ac:dyDescent="0.2">
      <c r="U25169" s="55"/>
      <c r="V25169" s="53"/>
      <c r="W25169" s="53"/>
      <c r="X25169" s="53"/>
      <c r="Y25169" s="55"/>
    </row>
    <row r="25170" spans="21:25" x14ac:dyDescent="0.2">
      <c r="U25170" s="55"/>
      <c r="V25170" s="53"/>
      <c r="W25170" s="53"/>
      <c r="X25170" s="53"/>
      <c r="Y25170" s="55"/>
    </row>
    <row r="25171" spans="21:25" x14ac:dyDescent="0.2">
      <c r="U25171" s="55"/>
      <c r="V25171" s="53"/>
      <c r="W25171" s="53"/>
      <c r="X25171" s="53"/>
      <c r="Y25171" s="55"/>
    </row>
    <row r="25172" spans="21:25" x14ac:dyDescent="0.2">
      <c r="U25172" s="55"/>
      <c r="V25172" s="53"/>
      <c r="W25172" s="53"/>
      <c r="X25172" s="53"/>
      <c r="Y25172" s="55"/>
    </row>
    <row r="25173" spans="21:25" x14ac:dyDescent="0.2">
      <c r="U25173" s="55"/>
      <c r="V25173" s="53"/>
      <c r="W25173" s="53"/>
      <c r="X25173" s="53"/>
      <c r="Y25173" s="55"/>
    </row>
    <row r="25174" spans="21:25" x14ac:dyDescent="0.2">
      <c r="U25174" s="55"/>
      <c r="V25174" s="53"/>
      <c r="W25174" s="53"/>
      <c r="X25174" s="53"/>
      <c r="Y25174" s="55"/>
    </row>
    <row r="25175" spans="21:25" x14ac:dyDescent="0.2">
      <c r="U25175" s="55"/>
      <c r="V25175" s="53"/>
      <c r="W25175" s="53"/>
      <c r="X25175" s="53"/>
      <c r="Y25175" s="55"/>
    </row>
    <row r="25176" spans="21:25" x14ac:dyDescent="0.2">
      <c r="U25176" s="55"/>
      <c r="V25176" s="53"/>
      <c r="W25176" s="53"/>
      <c r="X25176" s="53"/>
      <c r="Y25176" s="55"/>
    </row>
    <row r="25177" spans="21:25" x14ac:dyDescent="0.2">
      <c r="U25177" s="55"/>
      <c r="V25177" s="53"/>
      <c r="W25177" s="53"/>
      <c r="X25177" s="53"/>
      <c r="Y25177" s="55"/>
    </row>
    <row r="25178" spans="21:25" x14ac:dyDescent="0.2">
      <c r="U25178" s="55"/>
      <c r="V25178" s="53"/>
      <c r="W25178" s="53"/>
      <c r="X25178" s="53"/>
      <c r="Y25178" s="55"/>
    </row>
    <row r="25179" spans="21:25" x14ac:dyDescent="0.2">
      <c r="U25179" s="55"/>
      <c r="V25179" s="53"/>
      <c r="W25179" s="53"/>
      <c r="X25179" s="53"/>
      <c r="Y25179" s="55"/>
    </row>
    <row r="25180" spans="21:25" x14ac:dyDescent="0.2">
      <c r="U25180" s="55"/>
      <c r="V25180" s="53"/>
      <c r="W25180" s="53"/>
      <c r="X25180" s="53"/>
      <c r="Y25180" s="55"/>
    </row>
    <row r="25181" spans="21:25" x14ac:dyDescent="0.2">
      <c r="U25181" s="55"/>
      <c r="V25181" s="53"/>
      <c r="W25181" s="53"/>
      <c r="X25181" s="53"/>
      <c r="Y25181" s="55"/>
    </row>
    <row r="25182" spans="21:25" x14ac:dyDescent="0.2">
      <c r="U25182" s="55"/>
      <c r="V25182" s="53"/>
      <c r="W25182" s="53"/>
      <c r="X25182" s="53"/>
      <c r="Y25182" s="55"/>
    </row>
    <row r="25183" spans="21:25" x14ac:dyDescent="0.2">
      <c r="U25183" s="55"/>
      <c r="V25183" s="53"/>
      <c r="W25183" s="53"/>
      <c r="X25183" s="53"/>
      <c r="Y25183" s="55"/>
    </row>
    <row r="25184" spans="21:25" x14ac:dyDescent="0.2">
      <c r="U25184" s="55"/>
      <c r="V25184" s="53"/>
      <c r="W25184" s="53"/>
      <c r="X25184" s="53"/>
      <c r="Y25184" s="55"/>
    </row>
    <row r="25185" spans="21:25" x14ac:dyDescent="0.2">
      <c r="U25185" s="55"/>
      <c r="V25185" s="53"/>
      <c r="W25185" s="53"/>
      <c r="X25185" s="53"/>
      <c r="Y25185" s="55"/>
    </row>
    <row r="25186" spans="21:25" x14ac:dyDescent="0.2">
      <c r="U25186" s="55"/>
      <c r="V25186" s="53"/>
      <c r="W25186" s="53"/>
      <c r="X25186" s="53"/>
      <c r="Y25186" s="55"/>
    </row>
    <row r="25187" spans="21:25" x14ac:dyDescent="0.2">
      <c r="U25187" s="55"/>
      <c r="V25187" s="53"/>
      <c r="W25187" s="53"/>
      <c r="X25187" s="53"/>
      <c r="Y25187" s="55"/>
    </row>
    <row r="25188" spans="21:25" x14ac:dyDescent="0.2">
      <c r="U25188" s="55"/>
      <c r="V25188" s="53"/>
      <c r="W25188" s="53"/>
      <c r="X25188" s="53"/>
      <c r="Y25188" s="55"/>
    </row>
    <row r="25189" spans="21:25" x14ac:dyDescent="0.2">
      <c r="U25189" s="55"/>
      <c r="V25189" s="53"/>
      <c r="W25189" s="53"/>
      <c r="X25189" s="53"/>
      <c r="Y25189" s="55"/>
    </row>
    <row r="25190" spans="21:25" x14ac:dyDescent="0.2">
      <c r="U25190" s="55"/>
      <c r="V25190" s="53"/>
      <c r="W25190" s="53"/>
      <c r="X25190" s="53"/>
      <c r="Y25190" s="55"/>
    </row>
    <row r="25191" spans="21:25" x14ac:dyDescent="0.2">
      <c r="U25191" s="55"/>
      <c r="V25191" s="53"/>
      <c r="W25191" s="53"/>
      <c r="X25191" s="53"/>
      <c r="Y25191" s="55"/>
    </row>
    <row r="25192" spans="21:25" x14ac:dyDescent="0.2">
      <c r="U25192" s="55"/>
      <c r="V25192" s="53"/>
      <c r="W25192" s="53"/>
      <c r="X25192" s="53"/>
      <c r="Y25192" s="55"/>
    </row>
    <row r="25193" spans="21:25" x14ac:dyDescent="0.2">
      <c r="U25193" s="55"/>
      <c r="V25193" s="53"/>
      <c r="W25193" s="53"/>
      <c r="X25193" s="53"/>
      <c r="Y25193" s="55"/>
    </row>
    <row r="25194" spans="21:25" x14ac:dyDescent="0.2">
      <c r="U25194" s="55"/>
      <c r="V25194" s="53"/>
      <c r="W25194" s="53"/>
      <c r="X25194" s="53"/>
      <c r="Y25194" s="55"/>
    </row>
    <row r="25195" spans="21:25" x14ac:dyDescent="0.2">
      <c r="U25195" s="55"/>
      <c r="V25195" s="53"/>
      <c r="W25195" s="53"/>
      <c r="X25195" s="53"/>
      <c r="Y25195" s="55"/>
    </row>
    <row r="25196" spans="21:25" x14ac:dyDescent="0.2">
      <c r="U25196" s="55"/>
      <c r="V25196" s="53"/>
      <c r="W25196" s="53"/>
      <c r="X25196" s="53"/>
      <c r="Y25196" s="55"/>
    </row>
    <row r="25197" spans="21:25" x14ac:dyDescent="0.2">
      <c r="U25197" s="55"/>
      <c r="V25197" s="53"/>
      <c r="W25197" s="53"/>
      <c r="X25197" s="53"/>
      <c r="Y25197" s="55"/>
    </row>
    <row r="25198" spans="21:25" x14ac:dyDescent="0.2">
      <c r="U25198" s="55"/>
      <c r="V25198" s="53"/>
      <c r="W25198" s="53"/>
      <c r="X25198" s="53"/>
      <c r="Y25198" s="55"/>
    </row>
    <row r="25199" spans="21:25" x14ac:dyDescent="0.2">
      <c r="U25199" s="55"/>
      <c r="V25199" s="53"/>
      <c r="W25199" s="53"/>
      <c r="X25199" s="53"/>
      <c r="Y25199" s="55"/>
    </row>
    <row r="25200" spans="21:25" x14ac:dyDescent="0.2">
      <c r="U25200" s="55"/>
      <c r="V25200" s="53"/>
      <c r="W25200" s="53"/>
      <c r="X25200" s="53"/>
      <c r="Y25200" s="55"/>
    </row>
    <row r="25201" spans="21:25" x14ac:dyDescent="0.2">
      <c r="U25201" s="55"/>
      <c r="V25201" s="53"/>
      <c r="W25201" s="53"/>
      <c r="X25201" s="53"/>
      <c r="Y25201" s="55"/>
    </row>
    <row r="25202" spans="21:25" x14ac:dyDescent="0.2">
      <c r="U25202" s="55"/>
      <c r="V25202" s="53"/>
      <c r="W25202" s="53"/>
      <c r="X25202" s="53"/>
      <c r="Y25202" s="55"/>
    </row>
    <row r="25203" spans="21:25" x14ac:dyDescent="0.2">
      <c r="U25203" s="55"/>
      <c r="V25203" s="53"/>
      <c r="W25203" s="53"/>
      <c r="X25203" s="53"/>
      <c r="Y25203" s="55"/>
    </row>
    <row r="25204" spans="21:25" x14ac:dyDescent="0.2">
      <c r="U25204" s="55"/>
      <c r="V25204" s="53"/>
      <c r="W25204" s="53"/>
      <c r="X25204" s="53"/>
      <c r="Y25204" s="55"/>
    </row>
    <row r="25205" spans="21:25" x14ac:dyDescent="0.2">
      <c r="U25205" s="55"/>
      <c r="V25205" s="53"/>
      <c r="W25205" s="53"/>
      <c r="X25205" s="53"/>
      <c r="Y25205" s="55"/>
    </row>
    <row r="25206" spans="21:25" x14ac:dyDescent="0.2">
      <c r="U25206" s="55"/>
      <c r="V25206" s="53"/>
      <c r="W25206" s="53"/>
      <c r="X25206" s="53"/>
      <c r="Y25206" s="55"/>
    </row>
    <row r="25207" spans="21:25" x14ac:dyDescent="0.2">
      <c r="U25207" s="55"/>
      <c r="V25207" s="53"/>
      <c r="W25207" s="53"/>
      <c r="X25207" s="53"/>
      <c r="Y25207" s="55"/>
    </row>
    <row r="25208" spans="21:25" x14ac:dyDescent="0.2">
      <c r="U25208" s="55"/>
      <c r="V25208" s="53"/>
      <c r="W25208" s="53"/>
      <c r="X25208" s="53"/>
      <c r="Y25208" s="55"/>
    </row>
    <row r="25209" spans="21:25" x14ac:dyDescent="0.2">
      <c r="U25209" s="55"/>
      <c r="V25209" s="53"/>
      <c r="W25209" s="53"/>
      <c r="X25209" s="53"/>
      <c r="Y25209" s="55"/>
    </row>
    <row r="25210" spans="21:25" x14ac:dyDescent="0.2">
      <c r="U25210" s="55"/>
      <c r="V25210" s="53"/>
      <c r="W25210" s="53"/>
      <c r="X25210" s="53"/>
      <c r="Y25210" s="55"/>
    </row>
    <row r="25211" spans="21:25" x14ac:dyDescent="0.2">
      <c r="U25211" s="55"/>
      <c r="V25211" s="53"/>
      <c r="W25211" s="53"/>
      <c r="X25211" s="53"/>
      <c r="Y25211" s="55"/>
    </row>
    <row r="25212" spans="21:25" x14ac:dyDescent="0.2">
      <c r="U25212" s="55"/>
      <c r="V25212" s="53"/>
      <c r="W25212" s="53"/>
      <c r="X25212" s="53"/>
      <c r="Y25212" s="55"/>
    </row>
    <row r="25213" spans="21:25" x14ac:dyDescent="0.2">
      <c r="U25213" s="55"/>
      <c r="V25213" s="53"/>
      <c r="W25213" s="53"/>
      <c r="X25213" s="53"/>
      <c r="Y25213" s="55"/>
    </row>
    <row r="25214" spans="21:25" x14ac:dyDescent="0.2">
      <c r="U25214" s="55"/>
      <c r="V25214" s="53"/>
      <c r="W25214" s="53"/>
      <c r="X25214" s="53"/>
      <c r="Y25214" s="55"/>
    </row>
    <row r="25215" spans="21:25" x14ac:dyDescent="0.2">
      <c r="U25215" s="55"/>
      <c r="V25215" s="53"/>
      <c r="W25215" s="53"/>
      <c r="X25215" s="53"/>
      <c r="Y25215" s="55"/>
    </row>
    <row r="25216" spans="21:25" x14ac:dyDescent="0.2">
      <c r="U25216" s="55"/>
      <c r="V25216" s="53"/>
      <c r="W25216" s="53"/>
      <c r="X25216" s="53"/>
      <c r="Y25216" s="55"/>
    </row>
    <row r="25217" spans="21:25" x14ac:dyDescent="0.2">
      <c r="U25217" s="55"/>
      <c r="V25217" s="53"/>
      <c r="W25217" s="53"/>
      <c r="X25217" s="53"/>
      <c r="Y25217" s="55"/>
    </row>
    <row r="25218" spans="21:25" x14ac:dyDescent="0.2">
      <c r="U25218" s="55"/>
      <c r="V25218" s="53"/>
      <c r="W25218" s="53"/>
      <c r="X25218" s="53"/>
      <c r="Y25218" s="55"/>
    </row>
    <row r="25219" spans="21:25" x14ac:dyDescent="0.2">
      <c r="U25219" s="55"/>
      <c r="V25219" s="53"/>
      <c r="W25219" s="53"/>
      <c r="X25219" s="53"/>
      <c r="Y25219" s="55"/>
    </row>
    <row r="25220" spans="21:25" x14ac:dyDescent="0.2">
      <c r="U25220" s="55"/>
      <c r="V25220" s="53"/>
      <c r="W25220" s="53"/>
      <c r="X25220" s="53"/>
      <c r="Y25220" s="55"/>
    </row>
    <row r="25221" spans="21:25" x14ac:dyDescent="0.2">
      <c r="U25221" s="55"/>
      <c r="V25221" s="53"/>
      <c r="W25221" s="53"/>
      <c r="X25221" s="53"/>
      <c r="Y25221" s="55"/>
    </row>
    <row r="25222" spans="21:25" x14ac:dyDescent="0.2">
      <c r="U25222" s="55"/>
      <c r="V25222" s="53"/>
      <c r="W25222" s="53"/>
      <c r="X25222" s="53"/>
      <c r="Y25222" s="55"/>
    </row>
    <row r="25223" spans="21:25" x14ac:dyDescent="0.2">
      <c r="U25223" s="55"/>
      <c r="V25223" s="53"/>
      <c r="W25223" s="53"/>
      <c r="X25223" s="53"/>
      <c r="Y25223" s="55"/>
    </row>
    <row r="25224" spans="21:25" x14ac:dyDescent="0.2">
      <c r="U25224" s="55"/>
      <c r="V25224" s="53"/>
      <c r="W25224" s="53"/>
      <c r="X25224" s="53"/>
      <c r="Y25224" s="55"/>
    </row>
    <row r="25225" spans="21:25" x14ac:dyDescent="0.2">
      <c r="U25225" s="55"/>
      <c r="V25225" s="53"/>
      <c r="W25225" s="53"/>
      <c r="X25225" s="53"/>
      <c r="Y25225" s="55"/>
    </row>
    <row r="25226" spans="21:25" x14ac:dyDescent="0.2">
      <c r="U25226" s="55"/>
      <c r="V25226" s="53"/>
      <c r="W25226" s="53"/>
      <c r="X25226" s="53"/>
      <c r="Y25226" s="55"/>
    </row>
    <row r="25227" spans="21:25" x14ac:dyDescent="0.2">
      <c r="U25227" s="55"/>
      <c r="V25227" s="53"/>
      <c r="W25227" s="53"/>
      <c r="X25227" s="53"/>
      <c r="Y25227" s="55"/>
    </row>
    <row r="25228" spans="21:25" x14ac:dyDescent="0.2">
      <c r="U25228" s="55"/>
      <c r="V25228" s="53"/>
      <c r="W25228" s="53"/>
      <c r="X25228" s="53"/>
      <c r="Y25228" s="55"/>
    </row>
    <row r="25229" spans="21:25" x14ac:dyDescent="0.2">
      <c r="U25229" s="55"/>
      <c r="V25229" s="53"/>
      <c r="W25229" s="53"/>
      <c r="X25229" s="53"/>
      <c r="Y25229" s="55"/>
    </row>
    <row r="25230" spans="21:25" x14ac:dyDescent="0.2">
      <c r="U25230" s="55"/>
      <c r="V25230" s="53"/>
      <c r="W25230" s="53"/>
      <c r="X25230" s="53"/>
      <c r="Y25230" s="55"/>
    </row>
    <row r="25231" spans="21:25" x14ac:dyDescent="0.2">
      <c r="U25231" s="55"/>
      <c r="V25231" s="53"/>
      <c r="W25231" s="53"/>
      <c r="X25231" s="53"/>
      <c r="Y25231" s="55"/>
    </row>
    <row r="25232" spans="21:25" x14ac:dyDescent="0.2">
      <c r="U25232" s="55"/>
      <c r="V25232" s="53"/>
      <c r="W25232" s="53"/>
      <c r="X25232" s="53"/>
      <c r="Y25232" s="55"/>
    </row>
    <row r="25233" spans="21:25" x14ac:dyDescent="0.2">
      <c r="U25233" s="55"/>
      <c r="V25233" s="53"/>
      <c r="W25233" s="53"/>
      <c r="X25233" s="53"/>
      <c r="Y25233" s="55"/>
    </row>
    <row r="25234" spans="21:25" x14ac:dyDescent="0.2">
      <c r="U25234" s="55"/>
      <c r="V25234" s="53"/>
      <c r="W25234" s="53"/>
      <c r="X25234" s="53"/>
      <c r="Y25234" s="55"/>
    </row>
    <row r="25235" spans="21:25" x14ac:dyDescent="0.2">
      <c r="U25235" s="55"/>
      <c r="V25235" s="53"/>
      <c r="W25235" s="53"/>
      <c r="X25235" s="53"/>
      <c r="Y25235" s="55"/>
    </row>
    <row r="25236" spans="21:25" x14ac:dyDescent="0.2">
      <c r="U25236" s="55"/>
      <c r="V25236" s="53"/>
      <c r="W25236" s="53"/>
      <c r="X25236" s="53"/>
      <c r="Y25236" s="55"/>
    </row>
    <row r="25237" spans="21:25" x14ac:dyDescent="0.2">
      <c r="U25237" s="55"/>
      <c r="V25237" s="53"/>
      <c r="W25237" s="53"/>
      <c r="X25237" s="53"/>
      <c r="Y25237" s="55"/>
    </row>
    <row r="25238" spans="21:25" x14ac:dyDescent="0.2">
      <c r="U25238" s="55"/>
      <c r="V25238" s="53"/>
      <c r="W25238" s="53"/>
      <c r="X25238" s="53"/>
      <c r="Y25238" s="55"/>
    </row>
    <row r="25239" spans="21:25" x14ac:dyDescent="0.2">
      <c r="U25239" s="55"/>
      <c r="V25239" s="53"/>
      <c r="W25239" s="53"/>
      <c r="X25239" s="53"/>
      <c r="Y25239" s="55"/>
    </row>
    <row r="25240" spans="21:25" x14ac:dyDescent="0.2">
      <c r="U25240" s="55"/>
      <c r="V25240" s="53"/>
      <c r="W25240" s="53"/>
      <c r="X25240" s="53"/>
      <c r="Y25240" s="55"/>
    </row>
    <row r="25241" spans="21:25" x14ac:dyDescent="0.2">
      <c r="U25241" s="55"/>
      <c r="V25241" s="53"/>
      <c r="W25241" s="53"/>
      <c r="X25241" s="53"/>
      <c r="Y25241" s="55"/>
    </row>
    <row r="25242" spans="21:25" x14ac:dyDescent="0.2">
      <c r="U25242" s="55"/>
      <c r="V25242" s="53"/>
      <c r="W25242" s="53"/>
      <c r="X25242" s="53"/>
      <c r="Y25242" s="55"/>
    </row>
    <row r="25243" spans="21:25" x14ac:dyDescent="0.2">
      <c r="U25243" s="55"/>
      <c r="V25243" s="53"/>
      <c r="W25243" s="53"/>
      <c r="X25243" s="53"/>
      <c r="Y25243" s="55"/>
    </row>
    <row r="25244" spans="21:25" x14ac:dyDescent="0.2">
      <c r="U25244" s="55"/>
      <c r="V25244" s="53"/>
      <c r="W25244" s="53"/>
      <c r="X25244" s="53"/>
      <c r="Y25244" s="55"/>
    </row>
    <row r="25245" spans="21:25" x14ac:dyDescent="0.2">
      <c r="U25245" s="55"/>
      <c r="V25245" s="53"/>
      <c r="W25245" s="53"/>
      <c r="X25245" s="53"/>
      <c r="Y25245" s="55"/>
    </row>
    <row r="25246" spans="21:25" x14ac:dyDescent="0.2">
      <c r="U25246" s="55"/>
      <c r="V25246" s="53"/>
      <c r="W25246" s="53"/>
      <c r="X25246" s="53"/>
      <c r="Y25246" s="55"/>
    </row>
    <row r="25247" spans="21:25" x14ac:dyDescent="0.2">
      <c r="U25247" s="55"/>
      <c r="V25247" s="53"/>
      <c r="W25247" s="53"/>
      <c r="X25247" s="53"/>
      <c r="Y25247" s="55"/>
    </row>
    <row r="25248" spans="21:25" x14ac:dyDescent="0.2">
      <c r="U25248" s="55"/>
      <c r="V25248" s="53"/>
      <c r="W25248" s="53"/>
      <c r="X25248" s="53"/>
      <c r="Y25248" s="55"/>
    </row>
    <row r="25249" spans="21:25" x14ac:dyDescent="0.2">
      <c r="U25249" s="55"/>
      <c r="V25249" s="53"/>
      <c r="W25249" s="53"/>
      <c r="X25249" s="53"/>
      <c r="Y25249" s="55"/>
    </row>
    <row r="25250" spans="21:25" x14ac:dyDescent="0.2">
      <c r="U25250" s="55"/>
      <c r="V25250" s="53"/>
      <c r="W25250" s="53"/>
      <c r="X25250" s="53"/>
      <c r="Y25250" s="55"/>
    </row>
    <row r="25251" spans="21:25" x14ac:dyDescent="0.2">
      <c r="U25251" s="55"/>
      <c r="V25251" s="53"/>
      <c r="W25251" s="53"/>
      <c r="X25251" s="53"/>
      <c r="Y25251" s="55"/>
    </row>
    <row r="25252" spans="21:25" x14ac:dyDescent="0.2">
      <c r="U25252" s="55"/>
      <c r="V25252" s="53"/>
      <c r="W25252" s="53"/>
      <c r="X25252" s="53"/>
      <c r="Y25252" s="55"/>
    </row>
    <row r="25253" spans="21:25" x14ac:dyDescent="0.2">
      <c r="U25253" s="55"/>
      <c r="V25253" s="53"/>
      <c r="W25253" s="53"/>
      <c r="X25253" s="53"/>
      <c r="Y25253" s="55"/>
    </row>
    <row r="25254" spans="21:25" x14ac:dyDescent="0.2">
      <c r="U25254" s="55"/>
      <c r="V25254" s="53"/>
      <c r="W25254" s="53"/>
      <c r="X25254" s="53"/>
      <c r="Y25254" s="55"/>
    </row>
    <row r="25255" spans="21:25" x14ac:dyDescent="0.2">
      <c r="U25255" s="55"/>
      <c r="V25255" s="53"/>
      <c r="W25255" s="53"/>
      <c r="X25255" s="53"/>
      <c r="Y25255" s="55"/>
    </row>
    <row r="25256" spans="21:25" x14ac:dyDescent="0.2">
      <c r="U25256" s="55"/>
      <c r="V25256" s="53"/>
      <c r="W25256" s="53"/>
      <c r="X25256" s="53"/>
      <c r="Y25256" s="55"/>
    </row>
    <row r="25257" spans="21:25" x14ac:dyDescent="0.2">
      <c r="U25257" s="55"/>
      <c r="V25257" s="53"/>
      <c r="W25257" s="53"/>
      <c r="X25257" s="53"/>
      <c r="Y25257" s="55"/>
    </row>
    <row r="25258" spans="21:25" x14ac:dyDescent="0.2">
      <c r="U25258" s="55"/>
      <c r="V25258" s="53"/>
      <c r="W25258" s="53"/>
      <c r="X25258" s="53"/>
      <c r="Y25258" s="55"/>
    </row>
    <row r="25259" spans="21:25" x14ac:dyDescent="0.2">
      <c r="U25259" s="55"/>
      <c r="V25259" s="53"/>
      <c r="W25259" s="53"/>
      <c r="X25259" s="53"/>
      <c r="Y25259" s="55"/>
    </row>
    <row r="25260" spans="21:25" x14ac:dyDescent="0.2">
      <c r="U25260" s="55"/>
      <c r="V25260" s="53"/>
      <c r="W25260" s="53"/>
      <c r="X25260" s="53"/>
      <c r="Y25260" s="55"/>
    </row>
    <row r="25261" spans="21:25" x14ac:dyDescent="0.2">
      <c r="U25261" s="55"/>
      <c r="V25261" s="53"/>
      <c r="W25261" s="53"/>
      <c r="X25261" s="53"/>
      <c r="Y25261" s="55"/>
    </row>
    <row r="25262" spans="21:25" x14ac:dyDescent="0.2">
      <c r="U25262" s="55"/>
      <c r="V25262" s="53"/>
      <c r="W25262" s="53"/>
      <c r="X25262" s="53"/>
      <c r="Y25262" s="55"/>
    </row>
    <row r="25263" spans="21:25" x14ac:dyDescent="0.2">
      <c r="U25263" s="55"/>
      <c r="V25263" s="53"/>
      <c r="W25263" s="53"/>
      <c r="X25263" s="53"/>
      <c r="Y25263" s="55"/>
    </row>
    <row r="25264" spans="21:25" x14ac:dyDescent="0.2">
      <c r="U25264" s="55"/>
      <c r="V25264" s="53"/>
      <c r="W25264" s="53"/>
      <c r="X25264" s="53"/>
      <c r="Y25264" s="55"/>
    </row>
    <row r="25265" spans="21:25" x14ac:dyDescent="0.2">
      <c r="U25265" s="55"/>
      <c r="V25265" s="53"/>
      <c r="W25265" s="53"/>
      <c r="X25265" s="53"/>
      <c r="Y25265" s="55"/>
    </row>
    <row r="25266" spans="21:25" x14ac:dyDescent="0.2">
      <c r="U25266" s="55"/>
      <c r="V25266" s="53"/>
      <c r="W25266" s="53"/>
      <c r="X25266" s="53"/>
      <c r="Y25266" s="55"/>
    </row>
    <row r="25267" spans="21:25" x14ac:dyDescent="0.2">
      <c r="U25267" s="55"/>
      <c r="V25267" s="53"/>
      <c r="W25267" s="53"/>
      <c r="X25267" s="53"/>
      <c r="Y25267" s="55"/>
    </row>
    <row r="25268" spans="21:25" x14ac:dyDescent="0.2">
      <c r="U25268" s="55"/>
      <c r="V25268" s="53"/>
      <c r="W25268" s="53"/>
      <c r="X25268" s="53"/>
      <c r="Y25268" s="55"/>
    </row>
    <row r="25269" spans="21:25" x14ac:dyDescent="0.2">
      <c r="U25269" s="55"/>
      <c r="V25269" s="53"/>
      <c r="W25269" s="53"/>
      <c r="X25269" s="53"/>
      <c r="Y25269" s="55"/>
    </row>
    <row r="25270" spans="21:25" x14ac:dyDescent="0.2">
      <c r="U25270" s="55"/>
      <c r="V25270" s="53"/>
      <c r="W25270" s="53"/>
      <c r="X25270" s="53"/>
      <c r="Y25270" s="55"/>
    </row>
    <row r="25271" spans="21:25" x14ac:dyDescent="0.2">
      <c r="U25271" s="55"/>
      <c r="V25271" s="53"/>
      <c r="W25271" s="53"/>
      <c r="X25271" s="53"/>
      <c r="Y25271" s="55"/>
    </row>
    <row r="25272" spans="21:25" x14ac:dyDescent="0.2">
      <c r="U25272" s="55"/>
      <c r="V25272" s="53"/>
      <c r="W25272" s="53"/>
      <c r="X25272" s="53"/>
      <c r="Y25272" s="55"/>
    </row>
    <row r="25273" spans="21:25" x14ac:dyDescent="0.2">
      <c r="U25273" s="55"/>
      <c r="V25273" s="53"/>
      <c r="W25273" s="53"/>
      <c r="X25273" s="53"/>
      <c r="Y25273" s="55"/>
    </row>
    <row r="25274" spans="21:25" x14ac:dyDescent="0.2">
      <c r="U25274" s="55"/>
      <c r="V25274" s="53"/>
      <c r="W25274" s="53"/>
      <c r="X25274" s="53"/>
      <c r="Y25274" s="55"/>
    </row>
    <row r="25275" spans="21:25" x14ac:dyDescent="0.2">
      <c r="U25275" s="55"/>
      <c r="V25275" s="53"/>
      <c r="W25275" s="53"/>
      <c r="X25275" s="53"/>
      <c r="Y25275" s="55"/>
    </row>
    <row r="25276" spans="21:25" x14ac:dyDescent="0.2">
      <c r="U25276" s="55"/>
      <c r="V25276" s="53"/>
      <c r="W25276" s="53"/>
      <c r="X25276" s="53"/>
      <c r="Y25276" s="55"/>
    </row>
    <row r="25277" spans="21:25" x14ac:dyDescent="0.2">
      <c r="U25277" s="55"/>
      <c r="V25277" s="53"/>
      <c r="W25277" s="53"/>
      <c r="X25277" s="53"/>
      <c r="Y25277" s="55"/>
    </row>
    <row r="25278" spans="21:25" x14ac:dyDescent="0.2">
      <c r="U25278" s="55"/>
      <c r="V25278" s="53"/>
      <c r="W25278" s="53"/>
      <c r="X25278" s="53"/>
      <c r="Y25278" s="55"/>
    </row>
    <row r="25279" spans="21:25" x14ac:dyDescent="0.2">
      <c r="U25279" s="55"/>
      <c r="V25279" s="53"/>
      <c r="W25279" s="53"/>
      <c r="X25279" s="53"/>
      <c r="Y25279" s="55"/>
    </row>
    <row r="25280" spans="21:25" x14ac:dyDescent="0.2">
      <c r="U25280" s="55"/>
      <c r="V25280" s="53"/>
      <c r="W25280" s="53"/>
      <c r="X25280" s="53"/>
      <c r="Y25280" s="55"/>
    </row>
    <row r="25281" spans="21:25" x14ac:dyDescent="0.2">
      <c r="U25281" s="55"/>
      <c r="V25281" s="53"/>
      <c r="W25281" s="53"/>
      <c r="X25281" s="53"/>
      <c r="Y25281" s="55"/>
    </row>
    <row r="25282" spans="21:25" x14ac:dyDescent="0.2">
      <c r="U25282" s="55"/>
      <c r="V25282" s="53"/>
      <c r="W25282" s="53"/>
      <c r="X25282" s="53"/>
      <c r="Y25282" s="55"/>
    </row>
    <row r="25283" spans="21:25" x14ac:dyDescent="0.2">
      <c r="U25283" s="55"/>
      <c r="V25283" s="53"/>
      <c r="W25283" s="53"/>
      <c r="X25283" s="53"/>
      <c r="Y25283" s="55"/>
    </row>
    <row r="25284" spans="21:25" x14ac:dyDescent="0.2">
      <c r="U25284" s="55"/>
      <c r="V25284" s="53"/>
      <c r="W25284" s="53"/>
      <c r="X25284" s="53"/>
      <c r="Y25284" s="55"/>
    </row>
    <row r="25285" spans="21:25" x14ac:dyDescent="0.2">
      <c r="U25285" s="55"/>
      <c r="V25285" s="53"/>
      <c r="W25285" s="53"/>
      <c r="X25285" s="53"/>
      <c r="Y25285" s="55"/>
    </row>
    <row r="25286" spans="21:25" x14ac:dyDescent="0.2">
      <c r="U25286" s="55"/>
      <c r="V25286" s="53"/>
      <c r="W25286" s="53"/>
      <c r="X25286" s="53"/>
      <c r="Y25286" s="55"/>
    </row>
    <row r="25287" spans="21:25" x14ac:dyDescent="0.2">
      <c r="U25287" s="55"/>
      <c r="V25287" s="53"/>
      <c r="W25287" s="53"/>
      <c r="X25287" s="53"/>
      <c r="Y25287" s="55"/>
    </row>
    <row r="25288" spans="21:25" x14ac:dyDescent="0.2">
      <c r="U25288" s="55"/>
      <c r="V25288" s="53"/>
      <c r="W25288" s="53"/>
      <c r="X25288" s="53"/>
      <c r="Y25288" s="55"/>
    </row>
    <row r="25289" spans="21:25" x14ac:dyDescent="0.2">
      <c r="U25289" s="55"/>
      <c r="V25289" s="53"/>
      <c r="W25289" s="53"/>
      <c r="X25289" s="53"/>
      <c r="Y25289" s="55"/>
    </row>
    <row r="25290" spans="21:25" x14ac:dyDescent="0.2">
      <c r="U25290" s="55"/>
      <c r="V25290" s="53"/>
      <c r="W25290" s="53"/>
      <c r="X25290" s="53"/>
      <c r="Y25290" s="55"/>
    </row>
    <row r="25291" spans="21:25" x14ac:dyDescent="0.2">
      <c r="U25291" s="55"/>
      <c r="V25291" s="53"/>
      <c r="W25291" s="53"/>
      <c r="X25291" s="53"/>
      <c r="Y25291" s="55"/>
    </row>
    <row r="25292" spans="21:25" x14ac:dyDescent="0.2">
      <c r="U25292" s="55"/>
      <c r="V25292" s="53"/>
      <c r="W25292" s="53"/>
      <c r="X25292" s="53"/>
      <c r="Y25292" s="55"/>
    </row>
    <row r="25293" spans="21:25" x14ac:dyDescent="0.2">
      <c r="U25293" s="55"/>
      <c r="V25293" s="53"/>
      <c r="W25293" s="53"/>
      <c r="X25293" s="53"/>
      <c r="Y25293" s="55"/>
    </row>
    <row r="25294" spans="21:25" x14ac:dyDescent="0.2">
      <c r="U25294" s="55"/>
      <c r="V25294" s="53"/>
      <c r="W25294" s="53"/>
      <c r="X25294" s="53"/>
      <c r="Y25294" s="55"/>
    </row>
    <row r="25295" spans="21:25" x14ac:dyDescent="0.2">
      <c r="U25295" s="55"/>
      <c r="V25295" s="53"/>
      <c r="W25295" s="53"/>
      <c r="X25295" s="53"/>
      <c r="Y25295" s="55"/>
    </row>
    <row r="25296" spans="21:25" x14ac:dyDescent="0.2">
      <c r="U25296" s="55"/>
      <c r="V25296" s="53"/>
      <c r="W25296" s="53"/>
      <c r="X25296" s="53"/>
      <c r="Y25296" s="55"/>
    </row>
    <row r="25297" spans="21:25" x14ac:dyDescent="0.2">
      <c r="U25297" s="55"/>
      <c r="V25297" s="53"/>
      <c r="W25297" s="53"/>
      <c r="X25297" s="53"/>
      <c r="Y25297" s="55"/>
    </row>
    <row r="25298" spans="21:25" x14ac:dyDescent="0.2">
      <c r="U25298" s="55"/>
      <c r="V25298" s="53"/>
      <c r="W25298" s="53"/>
      <c r="X25298" s="53"/>
      <c r="Y25298" s="55"/>
    </row>
    <row r="25299" spans="21:25" x14ac:dyDescent="0.2">
      <c r="U25299" s="55"/>
      <c r="V25299" s="53"/>
      <c r="W25299" s="53"/>
      <c r="X25299" s="53"/>
      <c r="Y25299" s="55"/>
    </row>
    <row r="25300" spans="21:25" x14ac:dyDescent="0.2">
      <c r="U25300" s="55"/>
      <c r="V25300" s="53"/>
      <c r="W25300" s="53"/>
      <c r="X25300" s="53"/>
      <c r="Y25300" s="55"/>
    </row>
    <row r="25301" spans="21:25" x14ac:dyDescent="0.2">
      <c r="U25301" s="55"/>
      <c r="V25301" s="53"/>
      <c r="W25301" s="53"/>
      <c r="X25301" s="53"/>
      <c r="Y25301" s="55"/>
    </row>
    <row r="25302" spans="21:25" x14ac:dyDescent="0.2">
      <c r="U25302" s="55"/>
      <c r="V25302" s="53"/>
      <c r="W25302" s="53"/>
      <c r="X25302" s="53"/>
      <c r="Y25302" s="55"/>
    </row>
    <row r="25303" spans="21:25" x14ac:dyDescent="0.2">
      <c r="U25303" s="55"/>
      <c r="V25303" s="53"/>
      <c r="W25303" s="53"/>
      <c r="X25303" s="53"/>
      <c r="Y25303" s="55"/>
    </row>
    <row r="25304" spans="21:25" x14ac:dyDescent="0.2">
      <c r="U25304" s="55"/>
      <c r="V25304" s="53"/>
      <c r="W25304" s="53"/>
      <c r="X25304" s="53"/>
      <c r="Y25304" s="55"/>
    </row>
    <row r="25305" spans="21:25" x14ac:dyDescent="0.2">
      <c r="U25305" s="55"/>
      <c r="V25305" s="53"/>
      <c r="W25305" s="53"/>
      <c r="X25305" s="53"/>
      <c r="Y25305" s="55"/>
    </row>
    <row r="25306" spans="21:25" x14ac:dyDescent="0.2">
      <c r="U25306" s="55"/>
      <c r="V25306" s="53"/>
      <c r="W25306" s="53"/>
      <c r="X25306" s="53"/>
      <c r="Y25306" s="55"/>
    </row>
    <row r="25307" spans="21:25" x14ac:dyDescent="0.2">
      <c r="U25307" s="55"/>
      <c r="V25307" s="53"/>
      <c r="W25307" s="53"/>
      <c r="X25307" s="53"/>
      <c r="Y25307" s="55"/>
    </row>
    <row r="25308" spans="21:25" x14ac:dyDescent="0.2">
      <c r="U25308" s="55"/>
      <c r="V25308" s="53"/>
      <c r="W25308" s="53"/>
      <c r="X25308" s="53"/>
      <c r="Y25308" s="55"/>
    </row>
    <row r="25309" spans="21:25" x14ac:dyDescent="0.2">
      <c r="U25309" s="55"/>
      <c r="V25309" s="53"/>
      <c r="W25309" s="53"/>
      <c r="X25309" s="53"/>
      <c r="Y25309" s="55"/>
    </row>
    <row r="25310" spans="21:25" x14ac:dyDescent="0.2">
      <c r="U25310" s="55"/>
      <c r="V25310" s="53"/>
      <c r="W25310" s="53"/>
      <c r="X25310" s="53"/>
      <c r="Y25310" s="55"/>
    </row>
    <row r="25311" spans="21:25" x14ac:dyDescent="0.2">
      <c r="U25311" s="55"/>
      <c r="V25311" s="53"/>
      <c r="W25311" s="53"/>
      <c r="X25311" s="53"/>
      <c r="Y25311" s="55"/>
    </row>
    <row r="25312" spans="21:25" x14ac:dyDescent="0.2">
      <c r="U25312" s="55"/>
      <c r="V25312" s="53"/>
      <c r="W25312" s="53"/>
      <c r="X25312" s="53"/>
      <c r="Y25312" s="55"/>
    </row>
    <row r="25313" spans="21:25" x14ac:dyDescent="0.2">
      <c r="U25313" s="55"/>
      <c r="V25313" s="53"/>
      <c r="W25313" s="53"/>
      <c r="X25313" s="53"/>
      <c r="Y25313" s="55"/>
    </row>
    <row r="25314" spans="21:25" x14ac:dyDescent="0.2">
      <c r="U25314" s="55"/>
      <c r="V25314" s="53"/>
      <c r="W25314" s="53"/>
      <c r="X25314" s="53"/>
      <c r="Y25314" s="55"/>
    </row>
    <row r="25315" spans="21:25" x14ac:dyDescent="0.2">
      <c r="U25315" s="55"/>
      <c r="V25315" s="53"/>
      <c r="W25315" s="53"/>
      <c r="X25315" s="53"/>
      <c r="Y25315" s="55"/>
    </row>
    <row r="25316" spans="21:25" x14ac:dyDescent="0.2">
      <c r="U25316" s="55"/>
      <c r="V25316" s="53"/>
      <c r="W25316" s="53"/>
      <c r="X25316" s="53"/>
      <c r="Y25316" s="55"/>
    </row>
    <row r="25317" spans="21:25" x14ac:dyDescent="0.2">
      <c r="U25317" s="55"/>
      <c r="V25317" s="53"/>
      <c r="W25317" s="53"/>
      <c r="X25317" s="53"/>
      <c r="Y25317" s="55"/>
    </row>
    <row r="25318" spans="21:25" x14ac:dyDescent="0.2">
      <c r="U25318" s="55"/>
      <c r="V25318" s="53"/>
      <c r="W25318" s="53"/>
      <c r="X25318" s="53"/>
      <c r="Y25318" s="55"/>
    </row>
    <row r="25319" spans="21:25" x14ac:dyDescent="0.2">
      <c r="U25319" s="55"/>
      <c r="V25319" s="53"/>
      <c r="W25319" s="53"/>
      <c r="X25319" s="53"/>
      <c r="Y25319" s="55"/>
    </row>
    <row r="25320" spans="21:25" x14ac:dyDescent="0.2">
      <c r="U25320" s="55"/>
      <c r="V25320" s="53"/>
      <c r="W25320" s="53"/>
      <c r="X25320" s="53"/>
      <c r="Y25320" s="55"/>
    </row>
    <row r="25321" spans="21:25" x14ac:dyDescent="0.2">
      <c r="U25321" s="55"/>
      <c r="V25321" s="53"/>
      <c r="W25321" s="53"/>
      <c r="X25321" s="53"/>
      <c r="Y25321" s="55"/>
    </row>
    <row r="25322" spans="21:25" x14ac:dyDescent="0.2">
      <c r="U25322" s="55"/>
      <c r="V25322" s="53"/>
      <c r="W25322" s="53"/>
      <c r="X25322" s="53"/>
      <c r="Y25322" s="55"/>
    </row>
    <row r="25323" spans="21:25" x14ac:dyDescent="0.2">
      <c r="U25323" s="55"/>
      <c r="V25323" s="53"/>
      <c r="W25323" s="53"/>
      <c r="X25323" s="53"/>
      <c r="Y25323" s="55"/>
    </row>
    <row r="25324" spans="21:25" x14ac:dyDescent="0.2">
      <c r="U25324" s="55"/>
      <c r="V25324" s="53"/>
      <c r="W25324" s="53"/>
      <c r="X25324" s="53"/>
      <c r="Y25324" s="55"/>
    </row>
    <row r="25325" spans="21:25" x14ac:dyDescent="0.2">
      <c r="U25325" s="55"/>
      <c r="V25325" s="53"/>
      <c r="W25325" s="53"/>
      <c r="X25325" s="53"/>
      <c r="Y25325" s="55"/>
    </row>
    <row r="25326" spans="21:25" x14ac:dyDescent="0.2">
      <c r="U25326" s="55"/>
      <c r="V25326" s="53"/>
      <c r="W25326" s="53"/>
      <c r="X25326" s="53"/>
      <c r="Y25326" s="55"/>
    </row>
    <row r="25327" spans="21:25" x14ac:dyDescent="0.2">
      <c r="U25327" s="55"/>
      <c r="V25327" s="53"/>
      <c r="W25327" s="53"/>
      <c r="X25327" s="53"/>
      <c r="Y25327" s="55"/>
    </row>
    <row r="25328" spans="21:25" x14ac:dyDescent="0.2">
      <c r="U25328" s="55"/>
      <c r="V25328" s="53"/>
      <c r="W25328" s="53"/>
      <c r="X25328" s="53"/>
      <c r="Y25328" s="55"/>
    </row>
    <row r="25329" spans="21:25" x14ac:dyDescent="0.2">
      <c r="U25329" s="55"/>
      <c r="V25329" s="53"/>
      <c r="W25329" s="53"/>
      <c r="X25329" s="53"/>
      <c r="Y25329" s="55"/>
    </row>
    <row r="25330" spans="21:25" x14ac:dyDescent="0.2">
      <c r="U25330" s="55"/>
      <c r="V25330" s="53"/>
      <c r="W25330" s="53"/>
      <c r="X25330" s="53"/>
      <c r="Y25330" s="55"/>
    </row>
    <row r="25331" spans="21:25" x14ac:dyDescent="0.2">
      <c r="U25331" s="55"/>
      <c r="V25331" s="53"/>
      <c r="W25331" s="53"/>
      <c r="X25331" s="53"/>
      <c r="Y25331" s="55"/>
    </row>
    <row r="25332" spans="21:25" x14ac:dyDescent="0.2">
      <c r="U25332" s="55"/>
      <c r="V25332" s="53"/>
      <c r="W25332" s="53"/>
      <c r="X25332" s="53"/>
      <c r="Y25332" s="55"/>
    </row>
    <row r="25333" spans="21:25" x14ac:dyDescent="0.2">
      <c r="U25333" s="55"/>
      <c r="V25333" s="53"/>
      <c r="W25333" s="53"/>
      <c r="X25333" s="53"/>
      <c r="Y25333" s="55"/>
    </row>
    <row r="25334" spans="21:25" x14ac:dyDescent="0.2">
      <c r="U25334" s="55"/>
      <c r="V25334" s="53"/>
      <c r="W25334" s="53"/>
      <c r="X25334" s="53"/>
      <c r="Y25334" s="55"/>
    </row>
    <row r="25335" spans="21:25" x14ac:dyDescent="0.2">
      <c r="U25335" s="55"/>
      <c r="V25335" s="53"/>
      <c r="W25335" s="53"/>
      <c r="X25335" s="53"/>
      <c r="Y25335" s="55"/>
    </row>
    <row r="25336" spans="21:25" x14ac:dyDescent="0.2">
      <c r="U25336" s="55"/>
      <c r="V25336" s="53"/>
      <c r="W25336" s="53"/>
      <c r="X25336" s="53"/>
      <c r="Y25336" s="55"/>
    </row>
    <row r="25337" spans="21:25" x14ac:dyDescent="0.2">
      <c r="U25337" s="55"/>
      <c r="V25337" s="53"/>
      <c r="W25337" s="53"/>
      <c r="X25337" s="53"/>
      <c r="Y25337" s="55"/>
    </row>
    <row r="25338" spans="21:25" x14ac:dyDescent="0.2">
      <c r="U25338" s="55"/>
      <c r="V25338" s="53"/>
      <c r="W25338" s="53"/>
      <c r="X25338" s="53"/>
      <c r="Y25338" s="55"/>
    </row>
    <row r="25339" spans="21:25" x14ac:dyDescent="0.2">
      <c r="U25339" s="55"/>
      <c r="V25339" s="53"/>
      <c r="W25339" s="53"/>
      <c r="X25339" s="53"/>
      <c r="Y25339" s="55"/>
    </row>
    <row r="25340" spans="21:25" x14ac:dyDescent="0.2">
      <c r="U25340" s="55"/>
      <c r="V25340" s="53"/>
      <c r="W25340" s="53"/>
      <c r="X25340" s="53"/>
      <c r="Y25340" s="55"/>
    </row>
    <row r="25341" spans="21:25" x14ac:dyDescent="0.2">
      <c r="U25341" s="55"/>
      <c r="V25341" s="53"/>
      <c r="W25341" s="53"/>
      <c r="X25341" s="53"/>
      <c r="Y25341" s="55"/>
    </row>
    <row r="25342" spans="21:25" x14ac:dyDescent="0.2">
      <c r="U25342" s="55"/>
      <c r="V25342" s="53"/>
      <c r="W25342" s="53"/>
      <c r="X25342" s="53"/>
      <c r="Y25342" s="55"/>
    </row>
    <row r="25343" spans="21:25" x14ac:dyDescent="0.2">
      <c r="U25343" s="55"/>
      <c r="V25343" s="53"/>
      <c r="W25343" s="53"/>
      <c r="X25343" s="53"/>
      <c r="Y25343" s="55"/>
    </row>
    <row r="25344" spans="21:25" x14ac:dyDescent="0.2">
      <c r="U25344" s="55"/>
      <c r="V25344" s="53"/>
      <c r="W25344" s="53"/>
      <c r="X25344" s="53"/>
      <c r="Y25344" s="55"/>
    </row>
    <row r="25345" spans="21:25" x14ac:dyDescent="0.2">
      <c r="U25345" s="55"/>
      <c r="V25345" s="53"/>
      <c r="W25345" s="53"/>
      <c r="X25345" s="53"/>
      <c r="Y25345" s="55"/>
    </row>
    <row r="25346" spans="21:25" x14ac:dyDescent="0.2">
      <c r="U25346" s="55"/>
      <c r="V25346" s="53"/>
      <c r="W25346" s="53"/>
      <c r="X25346" s="53"/>
      <c r="Y25346" s="55"/>
    </row>
    <row r="25347" spans="21:25" x14ac:dyDescent="0.2">
      <c r="U25347" s="55"/>
      <c r="V25347" s="53"/>
      <c r="W25347" s="53"/>
      <c r="X25347" s="53"/>
      <c r="Y25347" s="55"/>
    </row>
    <row r="25348" spans="21:25" x14ac:dyDescent="0.2">
      <c r="U25348" s="55"/>
      <c r="V25348" s="53"/>
      <c r="W25348" s="53"/>
      <c r="X25348" s="53"/>
      <c r="Y25348" s="55"/>
    </row>
    <row r="25349" spans="21:25" x14ac:dyDescent="0.2">
      <c r="U25349" s="55"/>
      <c r="V25349" s="53"/>
      <c r="W25349" s="53"/>
      <c r="X25349" s="53"/>
      <c r="Y25349" s="55"/>
    </row>
    <row r="25350" spans="21:25" x14ac:dyDescent="0.2">
      <c r="U25350" s="55"/>
      <c r="V25350" s="53"/>
      <c r="W25350" s="53"/>
      <c r="X25350" s="53"/>
      <c r="Y25350" s="55"/>
    </row>
    <row r="25351" spans="21:25" x14ac:dyDescent="0.2">
      <c r="U25351" s="55"/>
      <c r="V25351" s="53"/>
      <c r="W25351" s="53"/>
      <c r="X25351" s="53"/>
      <c r="Y25351" s="55"/>
    </row>
    <row r="25352" spans="21:25" x14ac:dyDescent="0.2">
      <c r="U25352" s="55"/>
      <c r="V25352" s="53"/>
      <c r="W25352" s="53"/>
      <c r="X25352" s="53"/>
      <c r="Y25352" s="55"/>
    </row>
    <row r="25353" spans="21:25" x14ac:dyDescent="0.2">
      <c r="U25353" s="55"/>
      <c r="V25353" s="53"/>
      <c r="W25353" s="53"/>
      <c r="X25353" s="53"/>
      <c r="Y25353" s="55"/>
    </row>
    <row r="25354" spans="21:25" x14ac:dyDescent="0.2">
      <c r="U25354" s="55"/>
      <c r="V25354" s="53"/>
      <c r="W25354" s="53"/>
      <c r="X25354" s="53"/>
      <c r="Y25354" s="55"/>
    </row>
    <row r="25355" spans="21:25" x14ac:dyDescent="0.2">
      <c r="U25355" s="55"/>
      <c r="V25355" s="53"/>
      <c r="W25355" s="53"/>
      <c r="X25355" s="53"/>
      <c r="Y25355" s="55"/>
    </row>
    <row r="25356" spans="21:25" x14ac:dyDescent="0.2">
      <c r="U25356" s="55"/>
      <c r="V25356" s="53"/>
      <c r="W25356" s="53"/>
      <c r="X25356" s="53"/>
      <c r="Y25356" s="55"/>
    </row>
    <row r="25357" spans="21:25" x14ac:dyDescent="0.2">
      <c r="U25357" s="55"/>
      <c r="V25357" s="53"/>
      <c r="W25357" s="53"/>
      <c r="X25357" s="53"/>
      <c r="Y25357" s="55"/>
    </row>
    <row r="25358" spans="21:25" x14ac:dyDescent="0.2">
      <c r="U25358" s="55"/>
      <c r="V25358" s="53"/>
      <c r="W25358" s="53"/>
      <c r="X25358" s="53"/>
      <c r="Y25358" s="55"/>
    </row>
    <row r="25359" spans="21:25" x14ac:dyDescent="0.2">
      <c r="U25359" s="55"/>
      <c r="V25359" s="53"/>
      <c r="W25359" s="53"/>
      <c r="X25359" s="53"/>
      <c r="Y25359" s="55"/>
    </row>
    <row r="25360" spans="21:25" x14ac:dyDescent="0.2">
      <c r="U25360" s="55"/>
      <c r="V25360" s="53"/>
      <c r="W25360" s="53"/>
      <c r="X25360" s="53"/>
      <c r="Y25360" s="55"/>
    </row>
    <row r="25361" spans="21:25" x14ac:dyDescent="0.2">
      <c r="U25361" s="55"/>
      <c r="V25361" s="53"/>
      <c r="W25361" s="53"/>
      <c r="X25361" s="53"/>
      <c r="Y25361" s="55"/>
    </row>
    <row r="25362" spans="21:25" x14ac:dyDescent="0.2">
      <c r="U25362" s="55"/>
      <c r="V25362" s="53"/>
      <c r="W25362" s="53"/>
      <c r="X25362" s="53"/>
      <c r="Y25362" s="55"/>
    </row>
    <row r="25363" spans="21:25" x14ac:dyDescent="0.2">
      <c r="U25363" s="55"/>
      <c r="V25363" s="53"/>
      <c r="W25363" s="53"/>
      <c r="X25363" s="53"/>
      <c r="Y25363" s="55"/>
    </row>
    <row r="25364" spans="21:25" x14ac:dyDescent="0.2">
      <c r="U25364" s="55"/>
      <c r="V25364" s="53"/>
      <c r="W25364" s="53"/>
      <c r="X25364" s="53"/>
      <c r="Y25364" s="55"/>
    </row>
    <row r="25365" spans="21:25" x14ac:dyDescent="0.2">
      <c r="U25365" s="55"/>
      <c r="V25365" s="53"/>
      <c r="W25365" s="53"/>
      <c r="X25365" s="53"/>
      <c r="Y25365" s="55"/>
    </row>
    <row r="25366" spans="21:25" x14ac:dyDescent="0.2">
      <c r="U25366" s="55"/>
      <c r="V25366" s="53"/>
      <c r="W25366" s="53"/>
      <c r="X25366" s="53"/>
      <c r="Y25366" s="55"/>
    </row>
    <row r="25367" spans="21:25" x14ac:dyDescent="0.2">
      <c r="U25367" s="55"/>
      <c r="V25367" s="53"/>
      <c r="W25367" s="53"/>
      <c r="X25367" s="53"/>
      <c r="Y25367" s="55"/>
    </row>
    <row r="25368" spans="21:25" x14ac:dyDescent="0.2">
      <c r="U25368" s="55"/>
      <c r="V25368" s="53"/>
      <c r="W25368" s="53"/>
      <c r="X25368" s="53"/>
      <c r="Y25368" s="55"/>
    </row>
    <row r="25369" spans="21:25" x14ac:dyDescent="0.2">
      <c r="U25369" s="55"/>
      <c r="V25369" s="53"/>
      <c r="W25369" s="53"/>
      <c r="X25369" s="53"/>
      <c r="Y25369" s="55"/>
    </row>
    <row r="25370" spans="21:25" x14ac:dyDescent="0.2">
      <c r="U25370" s="55"/>
      <c r="V25370" s="53"/>
      <c r="W25370" s="53"/>
      <c r="X25370" s="53"/>
      <c r="Y25370" s="55"/>
    </row>
    <row r="25371" spans="21:25" x14ac:dyDescent="0.2">
      <c r="U25371" s="55"/>
      <c r="V25371" s="53"/>
      <c r="W25371" s="53"/>
      <c r="X25371" s="53"/>
      <c r="Y25371" s="55"/>
    </row>
    <row r="25372" spans="21:25" x14ac:dyDescent="0.2">
      <c r="U25372" s="55"/>
      <c r="V25372" s="53"/>
      <c r="W25372" s="53"/>
      <c r="X25372" s="53"/>
      <c r="Y25372" s="55"/>
    </row>
    <row r="25373" spans="21:25" x14ac:dyDescent="0.2">
      <c r="U25373" s="55"/>
      <c r="V25373" s="53"/>
      <c r="W25373" s="53"/>
      <c r="X25373" s="53"/>
      <c r="Y25373" s="55"/>
    </row>
    <row r="25374" spans="21:25" x14ac:dyDescent="0.2">
      <c r="U25374" s="55"/>
      <c r="V25374" s="53"/>
      <c r="W25374" s="53"/>
      <c r="X25374" s="53"/>
      <c r="Y25374" s="55"/>
    </row>
    <row r="25375" spans="21:25" x14ac:dyDescent="0.2">
      <c r="U25375" s="55"/>
      <c r="V25375" s="53"/>
      <c r="W25375" s="53"/>
      <c r="X25375" s="53"/>
      <c r="Y25375" s="55"/>
    </row>
    <row r="25376" spans="21:25" x14ac:dyDescent="0.2">
      <c r="U25376" s="55"/>
      <c r="V25376" s="53"/>
      <c r="W25376" s="53"/>
      <c r="X25376" s="53"/>
      <c r="Y25376" s="55"/>
    </row>
    <row r="25377" spans="21:25" x14ac:dyDescent="0.2">
      <c r="U25377" s="55"/>
      <c r="V25377" s="53"/>
      <c r="W25377" s="53"/>
      <c r="X25377" s="53"/>
      <c r="Y25377" s="55"/>
    </row>
    <row r="25378" spans="21:25" x14ac:dyDescent="0.2">
      <c r="U25378" s="55"/>
      <c r="V25378" s="53"/>
      <c r="W25378" s="53"/>
      <c r="X25378" s="53"/>
      <c r="Y25378" s="55"/>
    </row>
    <row r="25379" spans="21:25" x14ac:dyDescent="0.2">
      <c r="U25379" s="55"/>
      <c r="V25379" s="53"/>
      <c r="W25379" s="53"/>
      <c r="X25379" s="53"/>
      <c r="Y25379" s="55"/>
    </row>
    <row r="25380" spans="21:25" x14ac:dyDescent="0.2">
      <c r="U25380" s="55"/>
      <c r="V25380" s="53"/>
      <c r="W25380" s="53"/>
      <c r="X25380" s="53"/>
      <c r="Y25380" s="55"/>
    </row>
    <row r="25381" spans="21:25" x14ac:dyDescent="0.2">
      <c r="U25381" s="55"/>
      <c r="V25381" s="53"/>
      <c r="W25381" s="53"/>
      <c r="X25381" s="53"/>
      <c r="Y25381" s="55"/>
    </row>
    <row r="25382" spans="21:25" x14ac:dyDescent="0.2">
      <c r="U25382" s="55"/>
      <c r="V25382" s="53"/>
      <c r="W25382" s="53"/>
      <c r="X25382" s="53"/>
      <c r="Y25382" s="55"/>
    </row>
    <row r="25383" spans="21:25" x14ac:dyDescent="0.2">
      <c r="U25383" s="55"/>
      <c r="V25383" s="53"/>
      <c r="W25383" s="53"/>
      <c r="X25383" s="53"/>
      <c r="Y25383" s="55"/>
    </row>
    <row r="25384" spans="21:25" x14ac:dyDescent="0.2">
      <c r="U25384" s="55"/>
      <c r="V25384" s="53"/>
      <c r="W25384" s="53"/>
      <c r="X25384" s="53"/>
      <c r="Y25384" s="55"/>
    </row>
    <row r="25385" spans="21:25" x14ac:dyDescent="0.2">
      <c r="U25385" s="55"/>
      <c r="V25385" s="53"/>
      <c r="W25385" s="53"/>
      <c r="X25385" s="53"/>
      <c r="Y25385" s="55"/>
    </row>
    <row r="25386" spans="21:25" x14ac:dyDescent="0.2">
      <c r="U25386" s="55"/>
      <c r="V25386" s="53"/>
      <c r="W25386" s="53"/>
      <c r="X25386" s="53"/>
      <c r="Y25386" s="55"/>
    </row>
    <row r="25387" spans="21:25" x14ac:dyDescent="0.2">
      <c r="U25387" s="55"/>
      <c r="V25387" s="53"/>
      <c r="W25387" s="53"/>
      <c r="X25387" s="53"/>
      <c r="Y25387" s="55"/>
    </row>
    <row r="25388" spans="21:25" x14ac:dyDescent="0.2">
      <c r="U25388" s="55"/>
      <c r="V25388" s="53"/>
      <c r="W25388" s="53"/>
      <c r="X25388" s="53"/>
      <c r="Y25388" s="55"/>
    </row>
    <row r="25389" spans="21:25" x14ac:dyDescent="0.2">
      <c r="U25389" s="55"/>
      <c r="V25389" s="53"/>
      <c r="W25389" s="53"/>
      <c r="X25389" s="53"/>
      <c r="Y25389" s="55"/>
    </row>
    <row r="25390" spans="21:25" x14ac:dyDescent="0.2">
      <c r="U25390" s="55"/>
      <c r="V25390" s="53"/>
      <c r="W25390" s="53"/>
      <c r="X25390" s="53"/>
      <c r="Y25390" s="55"/>
    </row>
    <row r="25391" spans="21:25" x14ac:dyDescent="0.2">
      <c r="U25391" s="55"/>
      <c r="V25391" s="53"/>
      <c r="W25391" s="53"/>
      <c r="X25391" s="53"/>
      <c r="Y25391" s="55"/>
    </row>
    <row r="25392" spans="21:25" x14ac:dyDescent="0.2">
      <c r="U25392" s="55"/>
      <c r="V25392" s="53"/>
      <c r="W25392" s="53"/>
      <c r="X25392" s="53"/>
      <c r="Y25392" s="55"/>
    </row>
    <row r="25393" spans="21:25" x14ac:dyDescent="0.2">
      <c r="U25393" s="55"/>
      <c r="V25393" s="53"/>
      <c r="W25393" s="53"/>
      <c r="X25393" s="53"/>
      <c r="Y25393" s="55"/>
    </row>
    <row r="25394" spans="21:25" x14ac:dyDescent="0.2">
      <c r="U25394" s="55"/>
      <c r="V25394" s="53"/>
      <c r="W25394" s="53"/>
      <c r="X25394" s="53"/>
      <c r="Y25394" s="55"/>
    </row>
    <row r="25395" spans="21:25" x14ac:dyDescent="0.2">
      <c r="U25395" s="55"/>
      <c r="V25395" s="53"/>
      <c r="W25395" s="53"/>
      <c r="X25395" s="53"/>
      <c r="Y25395" s="55"/>
    </row>
    <row r="25396" spans="21:25" x14ac:dyDescent="0.2">
      <c r="U25396" s="55"/>
      <c r="V25396" s="53"/>
      <c r="W25396" s="53"/>
      <c r="X25396" s="53"/>
      <c r="Y25396" s="55"/>
    </row>
    <row r="25397" spans="21:25" x14ac:dyDescent="0.2">
      <c r="U25397" s="55"/>
      <c r="V25397" s="53"/>
      <c r="W25397" s="53"/>
      <c r="X25397" s="53"/>
      <c r="Y25397" s="55"/>
    </row>
    <row r="25398" spans="21:25" x14ac:dyDescent="0.2">
      <c r="U25398" s="55"/>
      <c r="V25398" s="53"/>
      <c r="W25398" s="53"/>
      <c r="X25398" s="53"/>
      <c r="Y25398" s="55"/>
    </row>
    <row r="25399" spans="21:25" x14ac:dyDescent="0.2">
      <c r="U25399" s="55"/>
      <c r="V25399" s="53"/>
      <c r="W25399" s="53"/>
      <c r="X25399" s="53"/>
      <c r="Y25399" s="55"/>
    </row>
    <row r="25400" spans="21:25" x14ac:dyDescent="0.2">
      <c r="U25400" s="55"/>
      <c r="V25400" s="53"/>
      <c r="W25400" s="53"/>
      <c r="X25400" s="53"/>
      <c r="Y25400" s="55"/>
    </row>
    <row r="25401" spans="21:25" x14ac:dyDescent="0.2">
      <c r="U25401" s="55"/>
      <c r="V25401" s="53"/>
      <c r="W25401" s="53"/>
      <c r="X25401" s="53"/>
      <c r="Y25401" s="55"/>
    </row>
    <row r="25402" spans="21:25" x14ac:dyDescent="0.2">
      <c r="U25402" s="55"/>
      <c r="V25402" s="53"/>
      <c r="W25402" s="53"/>
      <c r="X25402" s="53"/>
      <c r="Y25402" s="55"/>
    </row>
    <row r="25403" spans="21:25" x14ac:dyDescent="0.2">
      <c r="U25403" s="55"/>
      <c r="V25403" s="53"/>
      <c r="W25403" s="53"/>
      <c r="X25403" s="53"/>
      <c r="Y25403" s="55"/>
    </row>
    <row r="25404" spans="21:25" x14ac:dyDescent="0.2">
      <c r="U25404" s="55"/>
      <c r="V25404" s="53"/>
      <c r="W25404" s="53"/>
      <c r="X25404" s="53"/>
      <c r="Y25404" s="55"/>
    </row>
    <row r="25405" spans="21:25" x14ac:dyDescent="0.2">
      <c r="U25405" s="55"/>
      <c r="V25405" s="53"/>
      <c r="W25405" s="53"/>
      <c r="X25405" s="53"/>
      <c r="Y25405" s="55"/>
    </row>
    <row r="25406" spans="21:25" x14ac:dyDescent="0.2">
      <c r="U25406" s="55"/>
      <c r="V25406" s="53"/>
      <c r="W25406" s="53"/>
      <c r="X25406" s="53"/>
      <c r="Y25406" s="55"/>
    </row>
    <row r="25407" spans="21:25" x14ac:dyDescent="0.2">
      <c r="U25407" s="55"/>
      <c r="V25407" s="53"/>
      <c r="W25407" s="53"/>
      <c r="X25407" s="53"/>
      <c r="Y25407" s="55"/>
    </row>
    <row r="25408" spans="21:25" x14ac:dyDescent="0.2">
      <c r="U25408" s="55"/>
      <c r="V25408" s="53"/>
      <c r="W25408" s="53"/>
      <c r="X25408" s="53"/>
      <c r="Y25408" s="55"/>
    </row>
    <row r="25409" spans="21:25" x14ac:dyDescent="0.2">
      <c r="U25409" s="55"/>
      <c r="V25409" s="53"/>
      <c r="W25409" s="53"/>
      <c r="X25409" s="53"/>
      <c r="Y25409" s="55"/>
    </row>
    <row r="25410" spans="21:25" x14ac:dyDescent="0.2">
      <c r="U25410" s="55"/>
      <c r="V25410" s="53"/>
      <c r="W25410" s="53"/>
      <c r="X25410" s="53"/>
      <c r="Y25410" s="55"/>
    </row>
    <row r="25411" spans="21:25" x14ac:dyDescent="0.2">
      <c r="U25411" s="55"/>
      <c r="V25411" s="53"/>
      <c r="W25411" s="53"/>
      <c r="X25411" s="53"/>
      <c r="Y25411" s="55"/>
    </row>
    <row r="25412" spans="21:25" x14ac:dyDescent="0.2">
      <c r="U25412" s="55"/>
      <c r="V25412" s="53"/>
      <c r="W25412" s="53"/>
      <c r="X25412" s="53"/>
      <c r="Y25412" s="55"/>
    </row>
    <row r="25413" spans="21:25" x14ac:dyDescent="0.2">
      <c r="U25413" s="55"/>
      <c r="V25413" s="53"/>
      <c r="W25413" s="53"/>
      <c r="X25413" s="53"/>
      <c r="Y25413" s="55"/>
    </row>
    <row r="25414" spans="21:25" x14ac:dyDescent="0.2">
      <c r="U25414" s="55"/>
      <c r="V25414" s="53"/>
      <c r="W25414" s="53"/>
      <c r="X25414" s="53"/>
      <c r="Y25414" s="55"/>
    </row>
    <row r="25415" spans="21:25" x14ac:dyDescent="0.2">
      <c r="U25415" s="55"/>
      <c r="V25415" s="53"/>
      <c r="W25415" s="53"/>
      <c r="X25415" s="53"/>
      <c r="Y25415" s="55"/>
    </row>
    <row r="25416" spans="21:25" x14ac:dyDescent="0.2">
      <c r="U25416" s="55"/>
      <c r="V25416" s="53"/>
      <c r="W25416" s="53"/>
      <c r="X25416" s="53"/>
      <c r="Y25416" s="55"/>
    </row>
    <row r="25417" spans="21:25" x14ac:dyDescent="0.2">
      <c r="U25417" s="55"/>
      <c r="V25417" s="53"/>
      <c r="W25417" s="53"/>
      <c r="X25417" s="53"/>
      <c r="Y25417" s="55"/>
    </row>
    <row r="25418" spans="21:25" x14ac:dyDescent="0.2">
      <c r="U25418" s="55"/>
      <c r="V25418" s="53"/>
      <c r="W25418" s="53"/>
      <c r="X25418" s="53"/>
      <c r="Y25418" s="55"/>
    </row>
    <row r="25419" spans="21:25" x14ac:dyDescent="0.2">
      <c r="U25419" s="55"/>
      <c r="V25419" s="53"/>
      <c r="W25419" s="53"/>
      <c r="X25419" s="53"/>
      <c r="Y25419" s="55"/>
    </row>
    <row r="25420" spans="21:25" x14ac:dyDescent="0.2">
      <c r="U25420" s="55"/>
      <c r="V25420" s="53"/>
      <c r="W25420" s="53"/>
      <c r="X25420" s="53"/>
      <c r="Y25420" s="55"/>
    </row>
    <row r="25421" spans="21:25" x14ac:dyDescent="0.2">
      <c r="U25421" s="55"/>
      <c r="V25421" s="53"/>
      <c r="W25421" s="53"/>
      <c r="X25421" s="53"/>
      <c r="Y25421" s="55"/>
    </row>
    <row r="25422" spans="21:25" x14ac:dyDescent="0.2">
      <c r="U25422" s="55"/>
      <c r="V25422" s="53"/>
      <c r="W25422" s="53"/>
      <c r="X25422" s="53"/>
      <c r="Y25422" s="55"/>
    </row>
    <row r="25423" spans="21:25" x14ac:dyDescent="0.2">
      <c r="U25423" s="55"/>
      <c r="V25423" s="53"/>
      <c r="W25423" s="53"/>
      <c r="X25423" s="53"/>
      <c r="Y25423" s="55"/>
    </row>
    <row r="25424" spans="21:25" x14ac:dyDescent="0.2">
      <c r="U25424" s="55"/>
      <c r="V25424" s="53"/>
      <c r="W25424" s="53"/>
      <c r="X25424" s="53"/>
      <c r="Y25424" s="55"/>
    </row>
    <row r="25425" spans="21:25" x14ac:dyDescent="0.2">
      <c r="U25425" s="55"/>
      <c r="V25425" s="53"/>
      <c r="W25425" s="53"/>
      <c r="X25425" s="53"/>
      <c r="Y25425" s="55"/>
    </row>
    <row r="25426" spans="21:25" x14ac:dyDescent="0.2">
      <c r="U25426" s="55"/>
      <c r="V25426" s="53"/>
      <c r="W25426" s="53"/>
      <c r="X25426" s="53"/>
      <c r="Y25426" s="55"/>
    </row>
    <row r="25427" spans="21:25" x14ac:dyDescent="0.2">
      <c r="U25427" s="55"/>
      <c r="V25427" s="53"/>
      <c r="W25427" s="53"/>
      <c r="X25427" s="53"/>
      <c r="Y25427" s="55"/>
    </row>
    <row r="25428" spans="21:25" x14ac:dyDescent="0.2">
      <c r="U25428" s="55"/>
      <c r="V25428" s="53"/>
      <c r="W25428" s="53"/>
      <c r="X25428" s="53"/>
      <c r="Y25428" s="55"/>
    </row>
    <row r="25429" spans="21:25" x14ac:dyDescent="0.2">
      <c r="U25429" s="55"/>
      <c r="V25429" s="53"/>
      <c r="W25429" s="53"/>
      <c r="X25429" s="53"/>
      <c r="Y25429" s="55"/>
    </row>
    <row r="25430" spans="21:25" x14ac:dyDescent="0.2">
      <c r="U25430" s="55"/>
      <c r="V25430" s="53"/>
      <c r="W25430" s="53"/>
      <c r="X25430" s="53"/>
      <c r="Y25430" s="55"/>
    </row>
    <row r="25431" spans="21:25" x14ac:dyDescent="0.2">
      <c r="U25431" s="55"/>
      <c r="V25431" s="53"/>
      <c r="W25431" s="53"/>
      <c r="X25431" s="53"/>
      <c r="Y25431" s="55"/>
    </row>
    <row r="25432" spans="21:25" x14ac:dyDescent="0.2">
      <c r="U25432" s="55"/>
      <c r="V25432" s="53"/>
      <c r="W25432" s="53"/>
      <c r="X25432" s="53"/>
      <c r="Y25432" s="55"/>
    </row>
    <row r="25433" spans="21:25" x14ac:dyDescent="0.2">
      <c r="U25433" s="55"/>
      <c r="V25433" s="53"/>
      <c r="W25433" s="53"/>
      <c r="X25433" s="53"/>
      <c r="Y25433" s="55"/>
    </row>
    <row r="25434" spans="21:25" x14ac:dyDescent="0.2">
      <c r="U25434" s="55"/>
      <c r="V25434" s="53"/>
      <c r="W25434" s="53"/>
      <c r="X25434" s="53"/>
      <c r="Y25434" s="55"/>
    </row>
    <row r="25435" spans="21:25" x14ac:dyDescent="0.2">
      <c r="U25435" s="55"/>
      <c r="V25435" s="53"/>
      <c r="W25435" s="53"/>
      <c r="X25435" s="53"/>
      <c r="Y25435" s="55"/>
    </row>
    <row r="25436" spans="21:25" x14ac:dyDescent="0.2">
      <c r="U25436" s="55"/>
      <c r="V25436" s="53"/>
      <c r="W25436" s="53"/>
      <c r="X25436" s="53"/>
      <c r="Y25436" s="55"/>
    </row>
    <row r="25437" spans="21:25" x14ac:dyDescent="0.2">
      <c r="U25437" s="55"/>
      <c r="V25437" s="53"/>
      <c r="W25437" s="53"/>
      <c r="X25437" s="53"/>
      <c r="Y25437" s="55"/>
    </row>
    <row r="25438" spans="21:25" x14ac:dyDescent="0.2">
      <c r="U25438" s="55"/>
      <c r="V25438" s="53"/>
      <c r="W25438" s="53"/>
      <c r="X25438" s="53"/>
      <c r="Y25438" s="55"/>
    </row>
    <row r="25439" spans="21:25" x14ac:dyDescent="0.2">
      <c r="U25439" s="55"/>
      <c r="V25439" s="53"/>
      <c r="W25439" s="53"/>
      <c r="X25439" s="53"/>
      <c r="Y25439" s="55"/>
    </row>
    <row r="25440" spans="21:25" x14ac:dyDescent="0.2">
      <c r="U25440" s="55"/>
      <c r="V25440" s="53"/>
      <c r="W25440" s="53"/>
      <c r="X25440" s="53"/>
      <c r="Y25440" s="55"/>
    </row>
    <row r="25441" spans="21:25" x14ac:dyDescent="0.2">
      <c r="U25441" s="55"/>
      <c r="V25441" s="53"/>
      <c r="W25441" s="53"/>
      <c r="X25441" s="53"/>
      <c r="Y25441" s="55"/>
    </row>
    <row r="25442" spans="21:25" x14ac:dyDescent="0.2">
      <c r="U25442" s="55"/>
      <c r="V25442" s="53"/>
      <c r="W25442" s="53"/>
      <c r="X25442" s="53"/>
      <c r="Y25442" s="55"/>
    </row>
    <row r="25443" spans="21:25" x14ac:dyDescent="0.2">
      <c r="U25443" s="55"/>
      <c r="V25443" s="53"/>
      <c r="W25443" s="53"/>
      <c r="X25443" s="53"/>
      <c r="Y25443" s="55"/>
    </row>
    <row r="25444" spans="21:25" x14ac:dyDescent="0.2">
      <c r="U25444" s="55"/>
      <c r="V25444" s="53"/>
      <c r="W25444" s="53"/>
      <c r="X25444" s="53"/>
      <c r="Y25444" s="55"/>
    </row>
    <row r="25445" spans="21:25" x14ac:dyDescent="0.2">
      <c r="U25445" s="55"/>
      <c r="V25445" s="53"/>
      <c r="W25445" s="53"/>
      <c r="X25445" s="53"/>
      <c r="Y25445" s="55"/>
    </row>
    <row r="25446" spans="21:25" x14ac:dyDescent="0.2">
      <c r="U25446" s="55"/>
      <c r="V25446" s="53"/>
      <c r="W25446" s="53"/>
      <c r="X25446" s="53"/>
      <c r="Y25446" s="55"/>
    </row>
    <row r="25447" spans="21:25" x14ac:dyDescent="0.2">
      <c r="U25447" s="55"/>
      <c r="V25447" s="53"/>
      <c r="W25447" s="53"/>
      <c r="X25447" s="53"/>
      <c r="Y25447" s="55"/>
    </row>
    <row r="25448" spans="21:25" x14ac:dyDescent="0.2">
      <c r="U25448" s="55"/>
      <c r="V25448" s="53"/>
      <c r="W25448" s="53"/>
      <c r="X25448" s="53"/>
      <c r="Y25448" s="55"/>
    </row>
    <row r="25449" spans="21:25" x14ac:dyDescent="0.2">
      <c r="U25449" s="55"/>
      <c r="V25449" s="53"/>
      <c r="W25449" s="53"/>
      <c r="X25449" s="53"/>
      <c r="Y25449" s="55"/>
    </row>
    <row r="25450" spans="21:25" x14ac:dyDescent="0.2">
      <c r="U25450" s="55"/>
      <c r="V25450" s="53"/>
      <c r="W25450" s="53"/>
      <c r="X25450" s="53"/>
      <c r="Y25450" s="55"/>
    </row>
    <row r="25451" spans="21:25" x14ac:dyDescent="0.2">
      <c r="U25451" s="55"/>
      <c r="V25451" s="53"/>
      <c r="W25451" s="53"/>
      <c r="X25451" s="53"/>
      <c r="Y25451" s="55"/>
    </row>
    <row r="25452" spans="21:25" x14ac:dyDescent="0.2">
      <c r="U25452" s="55"/>
      <c r="V25452" s="53"/>
      <c r="W25452" s="53"/>
      <c r="X25452" s="53"/>
      <c r="Y25452" s="55"/>
    </row>
    <row r="25453" spans="21:25" x14ac:dyDescent="0.2">
      <c r="U25453" s="55"/>
      <c r="V25453" s="53"/>
      <c r="W25453" s="53"/>
      <c r="X25453" s="53"/>
      <c r="Y25453" s="55"/>
    </row>
    <row r="25454" spans="21:25" x14ac:dyDescent="0.2">
      <c r="U25454" s="55"/>
      <c r="V25454" s="53"/>
      <c r="W25454" s="53"/>
      <c r="X25454" s="53"/>
      <c r="Y25454" s="55"/>
    </row>
    <row r="25455" spans="21:25" x14ac:dyDescent="0.2">
      <c r="U25455" s="55"/>
      <c r="V25455" s="53"/>
      <c r="W25455" s="53"/>
      <c r="X25455" s="53"/>
      <c r="Y25455" s="55"/>
    </row>
    <row r="25456" spans="21:25" x14ac:dyDescent="0.2">
      <c r="U25456" s="55"/>
      <c r="V25456" s="53"/>
      <c r="W25456" s="53"/>
      <c r="X25456" s="53"/>
      <c r="Y25456" s="55"/>
    </row>
    <row r="25457" spans="21:25" x14ac:dyDescent="0.2">
      <c r="U25457" s="55"/>
      <c r="V25457" s="53"/>
      <c r="W25457" s="53"/>
      <c r="X25457" s="53"/>
      <c r="Y25457" s="55"/>
    </row>
    <row r="25458" spans="21:25" x14ac:dyDescent="0.2">
      <c r="U25458" s="55"/>
      <c r="V25458" s="53"/>
      <c r="W25458" s="53"/>
      <c r="X25458" s="53"/>
      <c r="Y25458" s="55"/>
    </row>
    <row r="25459" spans="21:25" x14ac:dyDescent="0.2">
      <c r="U25459" s="55"/>
      <c r="V25459" s="53"/>
      <c r="W25459" s="53"/>
      <c r="X25459" s="53"/>
      <c r="Y25459" s="55"/>
    </row>
    <row r="25460" spans="21:25" x14ac:dyDescent="0.2">
      <c r="U25460" s="55"/>
      <c r="V25460" s="53"/>
      <c r="W25460" s="53"/>
      <c r="X25460" s="53"/>
      <c r="Y25460" s="55"/>
    </row>
    <row r="25461" spans="21:25" x14ac:dyDescent="0.2">
      <c r="U25461" s="55"/>
      <c r="V25461" s="53"/>
      <c r="W25461" s="53"/>
      <c r="X25461" s="53"/>
      <c r="Y25461" s="55"/>
    </row>
    <row r="25462" spans="21:25" x14ac:dyDescent="0.2">
      <c r="U25462" s="55"/>
      <c r="V25462" s="53"/>
      <c r="W25462" s="53"/>
      <c r="X25462" s="53"/>
      <c r="Y25462" s="55"/>
    </row>
    <row r="25463" spans="21:25" x14ac:dyDescent="0.2">
      <c r="U25463" s="55"/>
      <c r="V25463" s="53"/>
      <c r="W25463" s="53"/>
      <c r="X25463" s="53"/>
      <c r="Y25463" s="55"/>
    </row>
    <row r="25464" spans="21:25" x14ac:dyDescent="0.2">
      <c r="U25464" s="55"/>
      <c r="V25464" s="53"/>
      <c r="W25464" s="53"/>
      <c r="X25464" s="53"/>
      <c r="Y25464" s="55"/>
    </row>
    <row r="25465" spans="21:25" x14ac:dyDescent="0.2">
      <c r="U25465" s="55"/>
      <c r="V25465" s="53"/>
      <c r="W25465" s="53"/>
      <c r="X25465" s="53"/>
      <c r="Y25465" s="55"/>
    </row>
    <row r="25466" spans="21:25" x14ac:dyDescent="0.2">
      <c r="U25466" s="55"/>
      <c r="V25466" s="53"/>
      <c r="W25466" s="53"/>
      <c r="X25466" s="53"/>
      <c r="Y25466" s="55"/>
    </row>
    <row r="25467" spans="21:25" x14ac:dyDescent="0.2">
      <c r="U25467" s="55"/>
      <c r="V25467" s="53"/>
      <c r="W25467" s="53"/>
      <c r="X25467" s="53"/>
      <c r="Y25467" s="55"/>
    </row>
    <row r="25468" spans="21:25" x14ac:dyDescent="0.2">
      <c r="U25468" s="55"/>
      <c r="V25468" s="53"/>
      <c r="W25468" s="53"/>
      <c r="X25468" s="53"/>
      <c r="Y25468" s="55"/>
    </row>
    <row r="25469" spans="21:25" x14ac:dyDescent="0.2">
      <c r="U25469" s="55"/>
      <c r="V25469" s="53"/>
      <c r="W25469" s="53"/>
      <c r="X25469" s="53"/>
      <c r="Y25469" s="55"/>
    </row>
    <row r="25470" spans="21:25" x14ac:dyDescent="0.2">
      <c r="U25470" s="55"/>
      <c r="V25470" s="53"/>
      <c r="W25470" s="53"/>
      <c r="X25470" s="53"/>
      <c r="Y25470" s="55"/>
    </row>
    <row r="25471" spans="21:25" x14ac:dyDescent="0.2">
      <c r="U25471" s="55"/>
      <c r="V25471" s="53"/>
      <c r="W25471" s="53"/>
      <c r="X25471" s="53"/>
      <c r="Y25471" s="55"/>
    </row>
    <row r="25472" spans="21:25" x14ac:dyDescent="0.2">
      <c r="U25472" s="55"/>
      <c r="V25472" s="53"/>
      <c r="W25472" s="53"/>
      <c r="X25472" s="53"/>
      <c r="Y25472" s="55"/>
    </row>
    <row r="25473" spans="21:25" x14ac:dyDescent="0.2">
      <c r="U25473" s="55"/>
      <c r="V25473" s="53"/>
      <c r="W25473" s="53"/>
      <c r="X25473" s="53"/>
      <c r="Y25473" s="55"/>
    </row>
    <row r="25474" spans="21:25" x14ac:dyDescent="0.2">
      <c r="U25474" s="55"/>
      <c r="V25474" s="53"/>
      <c r="W25474" s="53"/>
      <c r="X25474" s="53"/>
      <c r="Y25474" s="55"/>
    </row>
    <row r="25475" spans="21:25" x14ac:dyDescent="0.2">
      <c r="U25475" s="55"/>
      <c r="V25475" s="53"/>
      <c r="W25475" s="53"/>
      <c r="X25475" s="53"/>
      <c r="Y25475" s="55"/>
    </row>
    <row r="25476" spans="21:25" x14ac:dyDescent="0.2">
      <c r="U25476" s="55"/>
      <c r="V25476" s="53"/>
      <c r="W25476" s="53"/>
      <c r="X25476" s="53"/>
      <c r="Y25476" s="55"/>
    </row>
    <row r="25477" spans="21:25" x14ac:dyDescent="0.2">
      <c r="U25477" s="55"/>
      <c r="V25477" s="53"/>
      <c r="W25477" s="53"/>
      <c r="X25477" s="53"/>
      <c r="Y25477" s="55"/>
    </row>
    <row r="25478" spans="21:25" x14ac:dyDescent="0.2">
      <c r="U25478" s="55"/>
      <c r="V25478" s="53"/>
      <c r="W25478" s="53"/>
      <c r="X25478" s="53"/>
      <c r="Y25478" s="55"/>
    </row>
    <row r="25479" spans="21:25" x14ac:dyDescent="0.2">
      <c r="U25479" s="55"/>
      <c r="V25479" s="53"/>
      <c r="W25479" s="53"/>
      <c r="X25479" s="53"/>
      <c r="Y25479" s="55"/>
    </row>
    <row r="25480" spans="21:25" x14ac:dyDescent="0.2">
      <c r="U25480" s="55"/>
      <c r="V25480" s="53"/>
      <c r="W25480" s="53"/>
      <c r="X25480" s="53"/>
      <c r="Y25480" s="55"/>
    </row>
    <row r="25481" spans="21:25" x14ac:dyDescent="0.2">
      <c r="U25481" s="55"/>
      <c r="V25481" s="53"/>
      <c r="W25481" s="53"/>
      <c r="X25481" s="53"/>
      <c r="Y25481" s="55"/>
    </row>
    <row r="25482" spans="21:25" x14ac:dyDescent="0.2">
      <c r="U25482" s="55"/>
      <c r="V25482" s="53"/>
      <c r="W25482" s="53"/>
      <c r="X25482" s="53"/>
      <c r="Y25482" s="55"/>
    </row>
    <row r="25483" spans="21:25" x14ac:dyDescent="0.2">
      <c r="U25483" s="55"/>
      <c r="V25483" s="53"/>
      <c r="W25483" s="53"/>
      <c r="X25483" s="53"/>
      <c r="Y25483" s="55"/>
    </row>
    <row r="25484" spans="21:25" x14ac:dyDescent="0.2">
      <c r="U25484" s="55"/>
      <c r="V25484" s="53"/>
      <c r="W25484" s="53"/>
      <c r="X25484" s="53"/>
      <c r="Y25484" s="55"/>
    </row>
    <row r="25485" spans="21:25" x14ac:dyDescent="0.2">
      <c r="U25485" s="55"/>
      <c r="V25485" s="53"/>
      <c r="W25485" s="53"/>
      <c r="X25485" s="53"/>
      <c r="Y25485" s="55"/>
    </row>
    <row r="25486" spans="21:25" x14ac:dyDescent="0.2">
      <c r="U25486" s="55"/>
      <c r="V25486" s="53"/>
      <c r="W25486" s="53"/>
      <c r="X25486" s="53"/>
      <c r="Y25486" s="55"/>
    </row>
    <row r="25487" spans="21:25" x14ac:dyDescent="0.2">
      <c r="U25487" s="55"/>
      <c r="V25487" s="53"/>
      <c r="W25487" s="53"/>
      <c r="X25487" s="53"/>
      <c r="Y25487" s="55"/>
    </row>
    <row r="25488" spans="21:25" x14ac:dyDescent="0.2">
      <c r="U25488" s="55"/>
      <c r="V25488" s="53"/>
      <c r="W25488" s="53"/>
      <c r="X25488" s="53"/>
      <c r="Y25488" s="55"/>
    </row>
    <row r="25489" spans="21:25" x14ac:dyDescent="0.2">
      <c r="U25489" s="55"/>
      <c r="V25489" s="53"/>
      <c r="W25489" s="53"/>
      <c r="X25489" s="53"/>
      <c r="Y25489" s="55"/>
    </row>
    <row r="25490" spans="21:25" x14ac:dyDescent="0.2">
      <c r="U25490" s="55"/>
      <c r="V25490" s="53"/>
      <c r="W25490" s="53"/>
      <c r="X25490" s="53"/>
      <c r="Y25490" s="55"/>
    </row>
    <row r="25491" spans="21:25" x14ac:dyDescent="0.2">
      <c r="U25491" s="55"/>
      <c r="V25491" s="53"/>
      <c r="W25491" s="53"/>
      <c r="X25491" s="53"/>
      <c r="Y25491" s="55"/>
    </row>
    <row r="25492" spans="21:25" x14ac:dyDescent="0.2">
      <c r="U25492" s="55"/>
      <c r="V25492" s="53"/>
      <c r="W25492" s="53"/>
      <c r="X25492" s="53"/>
      <c r="Y25492" s="55"/>
    </row>
    <row r="25493" spans="21:25" x14ac:dyDescent="0.2">
      <c r="U25493" s="55"/>
      <c r="V25493" s="53"/>
      <c r="W25493" s="53"/>
      <c r="X25493" s="53"/>
      <c r="Y25493" s="55"/>
    </row>
    <row r="25494" spans="21:25" x14ac:dyDescent="0.2">
      <c r="U25494" s="55"/>
      <c r="V25494" s="53"/>
      <c r="W25494" s="53"/>
      <c r="X25494" s="53"/>
      <c r="Y25494" s="55"/>
    </row>
    <row r="25495" spans="21:25" x14ac:dyDescent="0.2">
      <c r="U25495" s="55"/>
      <c r="V25495" s="53"/>
      <c r="W25495" s="53"/>
      <c r="X25495" s="53"/>
      <c r="Y25495" s="55"/>
    </row>
    <row r="25496" spans="21:25" x14ac:dyDescent="0.2">
      <c r="U25496" s="55"/>
      <c r="V25496" s="53"/>
      <c r="W25496" s="53"/>
      <c r="X25496" s="53"/>
      <c r="Y25496" s="55"/>
    </row>
    <row r="25497" spans="21:25" x14ac:dyDescent="0.2">
      <c r="U25497" s="55"/>
      <c r="V25497" s="53"/>
      <c r="W25497" s="53"/>
      <c r="X25497" s="53"/>
      <c r="Y25497" s="55"/>
    </row>
    <row r="25498" spans="21:25" x14ac:dyDescent="0.2">
      <c r="U25498" s="55"/>
      <c r="V25498" s="53"/>
      <c r="W25498" s="53"/>
      <c r="X25498" s="53"/>
      <c r="Y25498" s="55"/>
    </row>
    <row r="25499" spans="21:25" x14ac:dyDescent="0.2">
      <c r="U25499" s="55"/>
      <c r="V25499" s="53"/>
      <c r="W25499" s="53"/>
      <c r="X25499" s="53"/>
      <c r="Y25499" s="55"/>
    </row>
    <row r="25500" spans="21:25" x14ac:dyDescent="0.2">
      <c r="U25500" s="55"/>
      <c r="V25500" s="53"/>
      <c r="W25500" s="53"/>
      <c r="X25500" s="53"/>
      <c r="Y25500" s="55"/>
    </row>
    <row r="25501" spans="21:25" x14ac:dyDescent="0.2">
      <c r="U25501" s="55"/>
      <c r="V25501" s="53"/>
      <c r="W25501" s="53"/>
      <c r="X25501" s="53"/>
      <c r="Y25501" s="55"/>
    </row>
    <row r="25502" spans="21:25" x14ac:dyDescent="0.2">
      <c r="U25502" s="55"/>
      <c r="V25502" s="53"/>
      <c r="W25502" s="53"/>
      <c r="X25502" s="53"/>
      <c r="Y25502" s="55"/>
    </row>
    <row r="25503" spans="21:25" x14ac:dyDescent="0.2">
      <c r="U25503" s="55"/>
      <c r="V25503" s="53"/>
      <c r="W25503" s="53"/>
      <c r="X25503" s="53"/>
      <c r="Y25503" s="55"/>
    </row>
    <row r="25504" spans="21:25" x14ac:dyDescent="0.2">
      <c r="U25504" s="55"/>
      <c r="V25504" s="53"/>
      <c r="W25504" s="53"/>
      <c r="X25504" s="53"/>
      <c r="Y25504" s="55"/>
    </row>
    <row r="25505" spans="21:25" x14ac:dyDescent="0.2">
      <c r="U25505" s="55"/>
      <c r="V25505" s="53"/>
      <c r="W25505" s="53"/>
      <c r="X25505" s="53"/>
      <c r="Y25505" s="55"/>
    </row>
    <row r="25506" spans="21:25" x14ac:dyDescent="0.2">
      <c r="U25506" s="55"/>
      <c r="V25506" s="53"/>
      <c r="W25506" s="53"/>
      <c r="X25506" s="53"/>
      <c r="Y25506" s="55"/>
    </row>
    <row r="25507" spans="21:25" x14ac:dyDescent="0.2">
      <c r="U25507" s="55"/>
      <c r="V25507" s="53"/>
      <c r="W25507" s="53"/>
      <c r="X25507" s="53"/>
      <c r="Y25507" s="55"/>
    </row>
    <row r="25508" spans="21:25" x14ac:dyDescent="0.2">
      <c r="U25508" s="55"/>
      <c r="V25508" s="53"/>
      <c r="W25508" s="53"/>
      <c r="X25508" s="53"/>
      <c r="Y25508" s="55"/>
    </row>
    <row r="25509" spans="21:25" x14ac:dyDescent="0.2">
      <c r="U25509" s="55"/>
      <c r="V25509" s="53"/>
      <c r="W25509" s="53"/>
      <c r="X25509" s="53"/>
      <c r="Y25509" s="55"/>
    </row>
    <row r="25510" spans="21:25" x14ac:dyDescent="0.2">
      <c r="U25510" s="55"/>
      <c r="V25510" s="53"/>
      <c r="W25510" s="53"/>
      <c r="X25510" s="53"/>
      <c r="Y25510" s="55"/>
    </row>
    <row r="25511" spans="21:25" x14ac:dyDescent="0.2">
      <c r="U25511" s="55"/>
      <c r="V25511" s="53"/>
      <c r="W25511" s="53"/>
      <c r="X25511" s="53"/>
      <c r="Y25511" s="55"/>
    </row>
    <row r="25512" spans="21:25" x14ac:dyDescent="0.2">
      <c r="U25512" s="55"/>
      <c r="V25512" s="53"/>
      <c r="W25512" s="53"/>
      <c r="X25512" s="53"/>
      <c r="Y25512" s="55"/>
    </row>
    <row r="25513" spans="21:25" x14ac:dyDescent="0.2">
      <c r="U25513" s="55"/>
      <c r="V25513" s="53"/>
      <c r="W25513" s="53"/>
      <c r="X25513" s="53"/>
      <c r="Y25513" s="55"/>
    </row>
    <row r="25514" spans="21:25" x14ac:dyDescent="0.2">
      <c r="U25514" s="55"/>
      <c r="V25514" s="53"/>
      <c r="W25514" s="53"/>
      <c r="X25514" s="53"/>
      <c r="Y25514" s="55"/>
    </row>
    <row r="25515" spans="21:25" x14ac:dyDescent="0.2">
      <c r="U25515" s="55"/>
      <c r="V25515" s="53"/>
      <c r="W25515" s="53"/>
      <c r="X25515" s="53"/>
      <c r="Y25515" s="55"/>
    </row>
    <row r="25516" spans="21:25" x14ac:dyDescent="0.2">
      <c r="U25516" s="55"/>
      <c r="V25516" s="53"/>
      <c r="W25516" s="53"/>
      <c r="X25516" s="53"/>
      <c r="Y25516" s="55"/>
    </row>
    <row r="25517" spans="21:25" x14ac:dyDescent="0.2">
      <c r="U25517" s="55"/>
      <c r="V25517" s="53"/>
      <c r="W25517" s="53"/>
      <c r="X25517" s="53"/>
      <c r="Y25517" s="55"/>
    </row>
    <row r="25518" spans="21:25" x14ac:dyDescent="0.2">
      <c r="U25518" s="55"/>
      <c r="V25518" s="53"/>
      <c r="W25518" s="53"/>
      <c r="X25518" s="53"/>
      <c r="Y25518" s="55"/>
    </row>
    <row r="25519" spans="21:25" x14ac:dyDescent="0.2">
      <c r="U25519" s="55"/>
      <c r="V25519" s="53"/>
      <c r="W25519" s="53"/>
      <c r="X25519" s="53"/>
      <c r="Y25519" s="55"/>
    </row>
    <row r="25520" spans="21:25" x14ac:dyDescent="0.2">
      <c r="U25520" s="55"/>
      <c r="V25520" s="53"/>
      <c r="W25520" s="53"/>
      <c r="X25520" s="53"/>
      <c r="Y25520" s="55"/>
    </row>
    <row r="25521" spans="21:25" x14ac:dyDescent="0.2">
      <c r="U25521" s="55"/>
      <c r="V25521" s="53"/>
      <c r="W25521" s="53"/>
      <c r="X25521" s="53"/>
      <c r="Y25521" s="55"/>
    </row>
    <row r="25522" spans="21:25" x14ac:dyDescent="0.2">
      <c r="U25522" s="55"/>
      <c r="V25522" s="53"/>
      <c r="W25522" s="53"/>
      <c r="X25522" s="53"/>
      <c r="Y25522" s="55"/>
    </row>
    <row r="25523" spans="21:25" x14ac:dyDescent="0.2">
      <c r="U25523" s="55"/>
      <c r="V25523" s="53"/>
      <c r="W25523" s="53"/>
      <c r="X25523" s="53"/>
      <c r="Y25523" s="55"/>
    </row>
    <row r="25524" spans="21:25" x14ac:dyDescent="0.2">
      <c r="U25524" s="55"/>
      <c r="V25524" s="53"/>
      <c r="W25524" s="53"/>
      <c r="X25524" s="53"/>
      <c r="Y25524" s="55"/>
    </row>
    <row r="25525" spans="21:25" x14ac:dyDescent="0.2">
      <c r="U25525" s="55"/>
      <c r="V25525" s="53"/>
      <c r="W25525" s="53"/>
      <c r="X25525" s="53"/>
      <c r="Y25525" s="55"/>
    </row>
    <row r="25526" spans="21:25" x14ac:dyDescent="0.2">
      <c r="U25526" s="55"/>
      <c r="V25526" s="53"/>
      <c r="W25526" s="53"/>
      <c r="X25526" s="53"/>
      <c r="Y25526" s="55"/>
    </row>
    <row r="25527" spans="21:25" x14ac:dyDescent="0.2">
      <c r="U25527" s="55"/>
      <c r="V25527" s="53"/>
      <c r="W25527" s="53"/>
      <c r="X25527" s="53"/>
      <c r="Y25527" s="55"/>
    </row>
    <row r="25528" spans="21:25" x14ac:dyDescent="0.2">
      <c r="U25528" s="55"/>
      <c r="V25528" s="53"/>
      <c r="W25528" s="53"/>
      <c r="X25528" s="53"/>
      <c r="Y25528" s="55"/>
    </row>
    <row r="25529" spans="21:25" x14ac:dyDescent="0.2">
      <c r="U25529" s="55"/>
      <c r="V25529" s="53"/>
      <c r="W25529" s="53"/>
      <c r="X25529" s="53"/>
      <c r="Y25529" s="55"/>
    </row>
    <row r="25530" spans="21:25" x14ac:dyDescent="0.2">
      <c r="U25530" s="55"/>
      <c r="V25530" s="53"/>
      <c r="W25530" s="53"/>
      <c r="X25530" s="53"/>
      <c r="Y25530" s="55"/>
    </row>
    <row r="25531" spans="21:25" x14ac:dyDescent="0.2">
      <c r="U25531" s="55"/>
      <c r="V25531" s="53"/>
      <c r="W25531" s="53"/>
      <c r="X25531" s="53"/>
      <c r="Y25531" s="55"/>
    </row>
    <row r="25532" spans="21:25" x14ac:dyDescent="0.2">
      <c r="U25532" s="55"/>
      <c r="V25532" s="53"/>
      <c r="W25532" s="53"/>
      <c r="X25532" s="53"/>
      <c r="Y25532" s="55"/>
    </row>
    <row r="25533" spans="21:25" x14ac:dyDescent="0.2">
      <c r="U25533" s="55"/>
      <c r="V25533" s="53"/>
      <c r="W25533" s="53"/>
      <c r="X25533" s="53"/>
      <c r="Y25533" s="55"/>
    </row>
    <row r="25534" spans="21:25" x14ac:dyDescent="0.2">
      <c r="U25534" s="55"/>
      <c r="V25534" s="53"/>
      <c r="W25534" s="53"/>
      <c r="X25534" s="53"/>
      <c r="Y25534" s="55"/>
    </row>
    <row r="25535" spans="21:25" x14ac:dyDescent="0.2">
      <c r="U25535" s="55"/>
      <c r="V25535" s="53"/>
      <c r="W25535" s="53"/>
      <c r="X25535" s="53"/>
      <c r="Y25535" s="55"/>
    </row>
    <row r="25536" spans="21:25" x14ac:dyDescent="0.2">
      <c r="U25536" s="55"/>
      <c r="V25536" s="53"/>
      <c r="W25536" s="53"/>
      <c r="X25536" s="53"/>
      <c r="Y25536" s="55"/>
    </row>
    <row r="25537" spans="21:25" x14ac:dyDescent="0.2">
      <c r="U25537" s="55"/>
      <c r="V25537" s="53"/>
      <c r="W25537" s="53"/>
      <c r="X25537" s="53"/>
      <c r="Y25537" s="55"/>
    </row>
    <row r="25538" spans="21:25" x14ac:dyDescent="0.2">
      <c r="U25538" s="55"/>
      <c r="V25538" s="53"/>
      <c r="W25538" s="53"/>
      <c r="X25538" s="53"/>
      <c r="Y25538" s="55"/>
    </row>
    <row r="25539" spans="21:25" x14ac:dyDescent="0.2">
      <c r="U25539" s="55"/>
      <c r="V25539" s="53"/>
      <c r="W25539" s="53"/>
      <c r="X25539" s="53"/>
      <c r="Y25539" s="55"/>
    </row>
    <row r="25540" spans="21:25" x14ac:dyDescent="0.2">
      <c r="U25540" s="55"/>
      <c r="V25540" s="53"/>
      <c r="W25540" s="53"/>
      <c r="X25540" s="53"/>
      <c r="Y25540" s="55"/>
    </row>
    <row r="25541" spans="21:25" x14ac:dyDescent="0.2">
      <c r="U25541" s="55"/>
      <c r="V25541" s="53"/>
      <c r="W25541" s="53"/>
      <c r="X25541" s="53"/>
      <c r="Y25541" s="55"/>
    </row>
    <row r="25542" spans="21:25" x14ac:dyDescent="0.2">
      <c r="U25542" s="55"/>
      <c r="V25542" s="53"/>
      <c r="W25542" s="53"/>
      <c r="X25542" s="53"/>
      <c r="Y25542" s="55"/>
    </row>
    <row r="25543" spans="21:25" x14ac:dyDescent="0.2">
      <c r="U25543" s="55"/>
      <c r="V25543" s="53"/>
      <c r="W25543" s="53"/>
      <c r="X25543" s="53"/>
      <c r="Y25543" s="55"/>
    </row>
    <row r="25544" spans="21:25" x14ac:dyDescent="0.2">
      <c r="U25544" s="55"/>
      <c r="V25544" s="53"/>
      <c r="W25544" s="53"/>
      <c r="X25544" s="53"/>
      <c r="Y25544" s="55"/>
    </row>
    <row r="25545" spans="21:25" x14ac:dyDescent="0.2">
      <c r="U25545" s="55"/>
      <c r="V25545" s="53"/>
      <c r="W25545" s="53"/>
      <c r="X25545" s="53"/>
      <c r="Y25545" s="55"/>
    </row>
    <row r="25546" spans="21:25" x14ac:dyDescent="0.2">
      <c r="U25546" s="55"/>
      <c r="V25546" s="53"/>
      <c r="W25546" s="53"/>
      <c r="X25546" s="53"/>
      <c r="Y25546" s="55"/>
    </row>
    <row r="25547" spans="21:25" x14ac:dyDescent="0.2">
      <c r="U25547" s="55"/>
      <c r="V25547" s="53"/>
      <c r="W25547" s="53"/>
      <c r="X25547" s="53"/>
      <c r="Y25547" s="55"/>
    </row>
    <row r="25548" spans="21:25" x14ac:dyDescent="0.2">
      <c r="U25548" s="55"/>
      <c r="V25548" s="53"/>
      <c r="W25548" s="53"/>
      <c r="X25548" s="53"/>
      <c r="Y25548" s="55"/>
    </row>
    <row r="25549" spans="21:25" x14ac:dyDescent="0.2">
      <c r="U25549" s="55"/>
      <c r="V25549" s="53"/>
      <c r="W25549" s="53"/>
      <c r="X25549" s="53"/>
      <c r="Y25549" s="55"/>
    </row>
    <row r="25550" spans="21:25" x14ac:dyDescent="0.2">
      <c r="U25550" s="55"/>
      <c r="V25550" s="53"/>
      <c r="W25550" s="53"/>
      <c r="X25550" s="53"/>
      <c r="Y25550" s="55"/>
    </row>
    <row r="25551" spans="21:25" x14ac:dyDescent="0.2">
      <c r="U25551" s="55"/>
      <c r="V25551" s="53"/>
      <c r="W25551" s="53"/>
      <c r="X25551" s="53"/>
      <c r="Y25551" s="55"/>
    </row>
    <row r="25552" spans="21:25" x14ac:dyDescent="0.2">
      <c r="U25552" s="55"/>
      <c r="V25552" s="53"/>
      <c r="W25552" s="53"/>
      <c r="X25552" s="53"/>
      <c r="Y25552" s="55"/>
    </row>
    <row r="25553" spans="21:25" x14ac:dyDescent="0.2">
      <c r="U25553" s="55"/>
      <c r="V25553" s="53"/>
      <c r="W25553" s="53"/>
      <c r="X25553" s="53"/>
      <c r="Y25553" s="55"/>
    </row>
    <row r="25554" spans="21:25" x14ac:dyDescent="0.2">
      <c r="U25554" s="55"/>
      <c r="V25554" s="53"/>
      <c r="W25554" s="53"/>
      <c r="X25554" s="53"/>
      <c r="Y25554" s="55"/>
    </row>
    <row r="25555" spans="21:25" x14ac:dyDescent="0.2">
      <c r="U25555" s="55"/>
      <c r="V25555" s="53"/>
      <c r="W25555" s="53"/>
      <c r="X25555" s="53"/>
      <c r="Y25555" s="55"/>
    </row>
    <row r="25556" spans="21:25" x14ac:dyDescent="0.2">
      <c r="U25556" s="55"/>
      <c r="V25556" s="53"/>
      <c r="W25556" s="53"/>
      <c r="X25556" s="53"/>
      <c r="Y25556" s="55"/>
    </row>
    <row r="25557" spans="21:25" x14ac:dyDescent="0.2">
      <c r="U25557" s="55"/>
      <c r="V25557" s="53"/>
      <c r="W25557" s="53"/>
      <c r="X25557" s="53"/>
      <c r="Y25557" s="55"/>
    </row>
    <row r="25558" spans="21:25" x14ac:dyDescent="0.2">
      <c r="U25558" s="55"/>
      <c r="V25558" s="53"/>
      <c r="W25558" s="53"/>
      <c r="X25558" s="53"/>
      <c r="Y25558" s="55"/>
    </row>
    <row r="25559" spans="21:25" x14ac:dyDescent="0.2">
      <c r="U25559" s="55"/>
      <c r="V25559" s="53"/>
      <c r="W25559" s="53"/>
      <c r="X25559" s="53"/>
      <c r="Y25559" s="55"/>
    </row>
    <row r="25560" spans="21:25" x14ac:dyDescent="0.2">
      <c r="U25560" s="55"/>
      <c r="V25560" s="53"/>
      <c r="W25560" s="53"/>
      <c r="X25560" s="53"/>
      <c r="Y25560" s="55"/>
    </row>
    <row r="25561" spans="21:25" x14ac:dyDescent="0.2">
      <c r="U25561" s="55"/>
      <c r="V25561" s="53"/>
      <c r="W25561" s="53"/>
      <c r="X25561" s="53"/>
      <c r="Y25561" s="55"/>
    </row>
    <row r="25562" spans="21:25" x14ac:dyDescent="0.2">
      <c r="U25562" s="55"/>
      <c r="V25562" s="53"/>
      <c r="W25562" s="53"/>
      <c r="X25562" s="53"/>
      <c r="Y25562" s="55"/>
    </row>
    <row r="25563" spans="21:25" x14ac:dyDescent="0.2">
      <c r="U25563" s="55"/>
      <c r="V25563" s="53"/>
      <c r="W25563" s="53"/>
      <c r="X25563" s="53"/>
      <c r="Y25563" s="55"/>
    </row>
    <row r="25564" spans="21:25" x14ac:dyDescent="0.2">
      <c r="U25564" s="55"/>
      <c r="V25564" s="53"/>
      <c r="W25564" s="53"/>
      <c r="X25564" s="53"/>
      <c r="Y25564" s="55"/>
    </row>
    <row r="25565" spans="21:25" x14ac:dyDescent="0.2">
      <c r="U25565" s="55"/>
      <c r="V25565" s="53"/>
      <c r="W25565" s="53"/>
      <c r="X25565" s="53"/>
      <c r="Y25565" s="55"/>
    </row>
    <row r="25566" spans="21:25" x14ac:dyDescent="0.2">
      <c r="U25566" s="55"/>
      <c r="V25566" s="53"/>
      <c r="W25566" s="53"/>
      <c r="X25566" s="53"/>
      <c r="Y25566" s="55"/>
    </row>
    <row r="25567" spans="21:25" x14ac:dyDescent="0.2">
      <c r="U25567" s="55"/>
      <c r="V25567" s="53"/>
      <c r="W25567" s="53"/>
      <c r="X25567" s="53"/>
      <c r="Y25567" s="55"/>
    </row>
    <row r="25568" spans="21:25" x14ac:dyDescent="0.2">
      <c r="U25568" s="55"/>
      <c r="V25568" s="53"/>
      <c r="W25568" s="53"/>
      <c r="X25568" s="53"/>
      <c r="Y25568" s="55"/>
    </row>
    <row r="25569" spans="21:25" x14ac:dyDescent="0.2">
      <c r="U25569" s="55"/>
      <c r="V25569" s="53"/>
      <c r="W25569" s="53"/>
      <c r="X25569" s="53"/>
      <c r="Y25569" s="55"/>
    </row>
    <row r="25570" spans="21:25" x14ac:dyDescent="0.2">
      <c r="U25570" s="55"/>
      <c r="V25570" s="53"/>
      <c r="W25570" s="53"/>
      <c r="X25570" s="53"/>
      <c r="Y25570" s="55"/>
    </row>
    <row r="25571" spans="21:25" x14ac:dyDescent="0.2">
      <c r="U25571" s="55"/>
      <c r="V25571" s="53"/>
      <c r="W25571" s="53"/>
      <c r="X25571" s="53"/>
      <c r="Y25571" s="55"/>
    </row>
    <row r="25572" spans="21:25" x14ac:dyDescent="0.2">
      <c r="U25572" s="55"/>
      <c r="V25572" s="53"/>
      <c r="W25572" s="53"/>
      <c r="X25572" s="53"/>
      <c r="Y25572" s="55"/>
    </row>
    <row r="25573" spans="21:25" x14ac:dyDescent="0.2">
      <c r="U25573" s="55"/>
      <c r="V25573" s="53"/>
      <c r="W25573" s="53"/>
      <c r="X25573" s="53"/>
      <c r="Y25573" s="55"/>
    </row>
    <row r="25574" spans="21:25" x14ac:dyDescent="0.2">
      <c r="U25574" s="55"/>
      <c r="V25574" s="53"/>
      <c r="W25574" s="53"/>
      <c r="X25574" s="53"/>
      <c r="Y25574" s="55"/>
    </row>
    <row r="25575" spans="21:25" x14ac:dyDescent="0.2">
      <c r="U25575" s="55"/>
      <c r="V25575" s="53"/>
      <c r="W25575" s="53"/>
      <c r="X25575" s="53"/>
      <c r="Y25575" s="55"/>
    </row>
    <row r="25576" spans="21:25" x14ac:dyDescent="0.2">
      <c r="U25576" s="55"/>
      <c r="V25576" s="53"/>
      <c r="W25576" s="53"/>
      <c r="X25576" s="53"/>
      <c r="Y25576" s="55"/>
    </row>
    <row r="25577" spans="21:25" x14ac:dyDescent="0.2">
      <c r="U25577" s="55"/>
      <c r="V25577" s="53"/>
      <c r="W25577" s="53"/>
      <c r="X25577" s="53"/>
      <c r="Y25577" s="55"/>
    </row>
    <row r="25578" spans="21:25" x14ac:dyDescent="0.2">
      <c r="U25578" s="55"/>
      <c r="V25578" s="53"/>
      <c r="W25578" s="53"/>
      <c r="X25578" s="53"/>
      <c r="Y25578" s="55"/>
    </row>
    <row r="25579" spans="21:25" x14ac:dyDescent="0.2">
      <c r="U25579" s="55"/>
      <c r="V25579" s="53"/>
      <c r="W25579" s="53"/>
      <c r="X25579" s="53"/>
      <c r="Y25579" s="55"/>
    </row>
    <row r="25580" spans="21:25" x14ac:dyDescent="0.2">
      <c r="U25580" s="55"/>
      <c r="V25580" s="53"/>
      <c r="W25580" s="53"/>
      <c r="X25580" s="53"/>
      <c r="Y25580" s="55"/>
    </row>
    <row r="25581" spans="21:25" x14ac:dyDescent="0.2">
      <c r="U25581" s="55"/>
      <c r="V25581" s="53"/>
      <c r="W25581" s="53"/>
      <c r="X25581" s="53"/>
      <c r="Y25581" s="55"/>
    </row>
    <row r="25582" spans="21:25" x14ac:dyDescent="0.2">
      <c r="U25582" s="55"/>
      <c r="V25582" s="53"/>
      <c r="W25582" s="53"/>
      <c r="X25582" s="53"/>
      <c r="Y25582" s="55"/>
    </row>
    <row r="25583" spans="21:25" x14ac:dyDescent="0.2">
      <c r="U25583" s="55"/>
      <c r="V25583" s="53"/>
      <c r="W25583" s="53"/>
      <c r="X25583" s="53"/>
      <c r="Y25583" s="55"/>
    </row>
    <row r="25584" spans="21:25" x14ac:dyDescent="0.2">
      <c r="U25584" s="55"/>
      <c r="V25584" s="53"/>
      <c r="W25584" s="53"/>
      <c r="X25584" s="53"/>
      <c r="Y25584" s="55"/>
    </row>
    <row r="25585" spans="21:25" x14ac:dyDescent="0.2">
      <c r="U25585" s="55"/>
      <c r="V25585" s="53"/>
      <c r="W25585" s="53"/>
      <c r="X25585" s="53"/>
      <c r="Y25585" s="55"/>
    </row>
    <row r="25586" spans="21:25" x14ac:dyDescent="0.2">
      <c r="U25586" s="55"/>
      <c r="V25586" s="53"/>
      <c r="W25586" s="53"/>
      <c r="X25586" s="53"/>
      <c r="Y25586" s="55"/>
    </row>
    <row r="25587" spans="21:25" x14ac:dyDescent="0.2">
      <c r="U25587" s="55"/>
      <c r="V25587" s="53"/>
      <c r="W25587" s="53"/>
      <c r="X25587" s="53"/>
      <c r="Y25587" s="55"/>
    </row>
    <row r="25588" spans="21:25" x14ac:dyDescent="0.2">
      <c r="U25588" s="55"/>
      <c r="V25588" s="53"/>
      <c r="W25588" s="53"/>
      <c r="X25588" s="53"/>
      <c r="Y25588" s="55"/>
    </row>
    <row r="25589" spans="21:25" x14ac:dyDescent="0.2">
      <c r="U25589" s="55"/>
      <c r="V25589" s="53"/>
      <c r="W25589" s="53"/>
      <c r="X25589" s="53"/>
      <c r="Y25589" s="55"/>
    </row>
    <row r="25590" spans="21:25" x14ac:dyDescent="0.2">
      <c r="U25590" s="55"/>
      <c r="V25590" s="53"/>
      <c r="W25590" s="53"/>
      <c r="X25590" s="53"/>
      <c r="Y25590" s="55"/>
    </row>
    <row r="25591" spans="21:25" x14ac:dyDescent="0.2">
      <c r="U25591" s="55"/>
      <c r="V25591" s="53"/>
      <c r="W25591" s="53"/>
      <c r="X25591" s="53"/>
      <c r="Y25591" s="55"/>
    </row>
    <row r="25592" spans="21:25" x14ac:dyDescent="0.2">
      <c r="U25592" s="55"/>
      <c r="V25592" s="53"/>
      <c r="W25592" s="53"/>
      <c r="X25592" s="53"/>
      <c r="Y25592" s="55"/>
    </row>
    <row r="25593" spans="21:25" x14ac:dyDescent="0.2">
      <c r="U25593" s="55"/>
      <c r="V25593" s="53"/>
      <c r="W25593" s="53"/>
      <c r="X25593" s="53"/>
      <c r="Y25593" s="55"/>
    </row>
    <row r="25594" spans="21:25" x14ac:dyDescent="0.2">
      <c r="U25594" s="55"/>
      <c r="V25594" s="53"/>
      <c r="W25594" s="53"/>
      <c r="X25594" s="53"/>
      <c r="Y25594" s="55"/>
    </row>
    <row r="25595" spans="21:25" x14ac:dyDescent="0.2">
      <c r="U25595" s="55"/>
      <c r="V25595" s="53"/>
      <c r="W25595" s="53"/>
      <c r="X25595" s="53"/>
      <c r="Y25595" s="55"/>
    </row>
    <row r="25596" spans="21:25" x14ac:dyDescent="0.2">
      <c r="U25596" s="55"/>
      <c r="V25596" s="53"/>
      <c r="W25596" s="53"/>
      <c r="X25596" s="53"/>
      <c r="Y25596" s="55"/>
    </row>
    <row r="25597" spans="21:25" x14ac:dyDescent="0.2">
      <c r="U25597" s="55"/>
      <c r="V25597" s="53"/>
      <c r="W25597" s="53"/>
      <c r="X25597" s="53"/>
      <c r="Y25597" s="55"/>
    </row>
    <row r="25598" spans="21:25" x14ac:dyDescent="0.2">
      <c r="U25598" s="55"/>
      <c r="V25598" s="53"/>
      <c r="W25598" s="53"/>
      <c r="X25598" s="53"/>
      <c r="Y25598" s="55"/>
    </row>
    <row r="25599" spans="21:25" x14ac:dyDescent="0.2">
      <c r="U25599" s="55"/>
      <c r="V25599" s="53"/>
      <c r="W25599" s="53"/>
      <c r="X25599" s="53"/>
      <c r="Y25599" s="55"/>
    </row>
    <row r="25600" spans="21:25" x14ac:dyDescent="0.2">
      <c r="U25600" s="55"/>
      <c r="V25600" s="53"/>
      <c r="W25600" s="53"/>
      <c r="X25600" s="53"/>
      <c r="Y25600" s="55"/>
    </row>
    <row r="25601" spans="21:25" x14ac:dyDescent="0.2">
      <c r="U25601" s="55"/>
      <c r="V25601" s="53"/>
      <c r="W25601" s="53"/>
      <c r="X25601" s="53"/>
      <c r="Y25601" s="55"/>
    </row>
    <row r="25602" spans="21:25" x14ac:dyDescent="0.2">
      <c r="U25602" s="55"/>
      <c r="V25602" s="53"/>
      <c r="W25602" s="53"/>
      <c r="X25602" s="53"/>
      <c r="Y25602" s="55"/>
    </row>
    <row r="25603" spans="21:25" x14ac:dyDescent="0.2">
      <c r="U25603" s="55"/>
      <c r="V25603" s="53"/>
      <c r="W25603" s="53"/>
      <c r="X25603" s="53"/>
      <c r="Y25603" s="55"/>
    </row>
    <row r="25604" spans="21:25" x14ac:dyDescent="0.2">
      <c r="U25604" s="55"/>
      <c r="V25604" s="53"/>
      <c r="W25604" s="53"/>
      <c r="X25604" s="53"/>
      <c r="Y25604" s="55"/>
    </row>
    <row r="25605" spans="21:25" x14ac:dyDescent="0.2">
      <c r="U25605" s="55"/>
      <c r="V25605" s="53"/>
      <c r="W25605" s="53"/>
      <c r="X25605" s="53"/>
      <c r="Y25605" s="55"/>
    </row>
    <row r="25606" spans="21:25" x14ac:dyDescent="0.2">
      <c r="U25606" s="55"/>
      <c r="V25606" s="53"/>
      <c r="W25606" s="53"/>
      <c r="X25606" s="53"/>
      <c r="Y25606" s="55"/>
    </row>
    <row r="25607" spans="21:25" x14ac:dyDescent="0.2">
      <c r="U25607" s="55"/>
      <c r="V25607" s="53"/>
      <c r="W25607" s="53"/>
      <c r="X25607" s="53"/>
      <c r="Y25607" s="55"/>
    </row>
    <row r="25608" spans="21:25" x14ac:dyDescent="0.2">
      <c r="U25608" s="55"/>
      <c r="V25608" s="53"/>
      <c r="W25608" s="53"/>
      <c r="X25608" s="53"/>
      <c r="Y25608" s="55"/>
    </row>
    <row r="25609" spans="21:25" x14ac:dyDescent="0.2">
      <c r="U25609" s="55"/>
      <c r="V25609" s="53"/>
      <c r="W25609" s="53"/>
      <c r="X25609" s="53"/>
      <c r="Y25609" s="55"/>
    </row>
    <row r="25610" spans="21:25" x14ac:dyDescent="0.2">
      <c r="U25610" s="55"/>
      <c r="V25610" s="53"/>
      <c r="W25610" s="53"/>
      <c r="X25610" s="53"/>
      <c r="Y25610" s="55"/>
    </row>
    <row r="25611" spans="21:25" x14ac:dyDescent="0.2">
      <c r="U25611" s="55"/>
      <c r="V25611" s="53"/>
      <c r="W25611" s="53"/>
      <c r="X25611" s="53"/>
      <c r="Y25611" s="55"/>
    </row>
    <row r="25612" spans="21:25" x14ac:dyDescent="0.2">
      <c r="U25612" s="55"/>
      <c r="V25612" s="53"/>
      <c r="W25612" s="53"/>
      <c r="X25612" s="53"/>
      <c r="Y25612" s="55"/>
    </row>
    <row r="25613" spans="21:25" x14ac:dyDescent="0.2">
      <c r="U25613" s="55"/>
      <c r="V25613" s="53"/>
      <c r="W25613" s="53"/>
      <c r="X25613" s="53"/>
      <c r="Y25613" s="55"/>
    </row>
    <row r="25614" spans="21:25" x14ac:dyDescent="0.2">
      <c r="U25614" s="55"/>
      <c r="V25614" s="53"/>
      <c r="W25614" s="53"/>
      <c r="X25614" s="53"/>
      <c r="Y25614" s="55"/>
    </row>
    <row r="25615" spans="21:25" x14ac:dyDescent="0.2">
      <c r="U25615" s="55"/>
      <c r="V25615" s="53"/>
      <c r="W25615" s="53"/>
      <c r="X25615" s="53"/>
      <c r="Y25615" s="55"/>
    </row>
    <row r="25616" spans="21:25" x14ac:dyDescent="0.2">
      <c r="U25616" s="55"/>
      <c r="V25616" s="53"/>
      <c r="W25616" s="53"/>
      <c r="X25616" s="53"/>
      <c r="Y25616" s="55"/>
    </row>
    <row r="25617" spans="21:25" x14ac:dyDescent="0.2">
      <c r="U25617" s="55"/>
      <c r="V25617" s="53"/>
      <c r="W25617" s="53"/>
      <c r="X25617" s="53"/>
      <c r="Y25617" s="55"/>
    </row>
    <row r="25618" spans="21:25" x14ac:dyDescent="0.2">
      <c r="U25618" s="55"/>
      <c r="V25618" s="53"/>
      <c r="W25618" s="53"/>
      <c r="X25618" s="53"/>
      <c r="Y25618" s="55"/>
    </row>
    <row r="25619" spans="21:25" x14ac:dyDescent="0.2">
      <c r="U25619" s="55"/>
      <c r="V25619" s="53"/>
      <c r="W25619" s="53"/>
      <c r="X25619" s="53"/>
      <c r="Y25619" s="55"/>
    </row>
    <row r="25620" spans="21:25" x14ac:dyDescent="0.2">
      <c r="U25620" s="55"/>
      <c r="V25620" s="53"/>
      <c r="W25620" s="53"/>
      <c r="X25620" s="53"/>
      <c r="Y25620" s="55"/>
    </row>
    <row r="25621" spans="21:25" x14ac:dyDescent="0.2">
      <c r="U25621" s="55"/>
      <c r="V25621" s="53"/>
      <c r="W25621" s="53"/>
      <c r="X25621" s="53"/>
      <c r="Y25621" s="55"/>
    </row>
    <row r="25622" spans="21:25" x14ac:dyDescent="0.2">
      <c r="U25622" s="55"/>
      <c r="V25622" s="53"/>
      <c r="W25622" s="53"/>
      <c r="X25622" s="53"/>
      <c r="Y25622" s="55"/>
    </row>
    <row r="25623" spans="21:25" x14ac:dyDescent="0.2">
      <c r="U25623" s="55"/>
      <c r="V25623" s="53"/>
      <c r="W25623" s="53"/>
      <c r="X25623" s="53"/>
      <c r="Y25623" s="55"/>
    </row>
    <row r="25624" spans="21:25" x14ac:dyDescent="0.2">
      <c r="U25624" s="55"/>
      <c r="V25624" s="53"/>
      <c r="W25624" s="53"/>
      <c r="X25624" s="53"/>
      <c r="Y25624" s="55"/>
    </row>
    <row r="25625" spans="21:25" x14ac:dyDescent="0.2">
      <c r="U25625" s="55"/>
      <c r="V25625" s="53"/>
      <c r="W25625" s="53"/>
      <c r="X25625" s="53"/>
      <c r="Y25625" s="55"/>
    </row>
    <row r="25626" spans="21:25" x14ac:dyDescent="0.2">
      <c r="U25626" s="55"/>
      <c r="V25626" s="53"/>
      <c r="W25626" s="53"/>
      <c r="X25626" s="53"/>
      <c r="Y25626" s="55"/>
    </row>
    <row r="25627" spans="21:25" x14ac:dyDescent="0.2">
      <c r="U25627" s="55"/>
      <c r="V25627" s="53"/>
      <c r="W25627" s="53"/>
      <c r="X25627" s="53"/>
      <c r="Y25627" s="55"/>
    </row>
    <row r="25628" spans="21:25" x14ac:dyDescent="0.2">
      <c r="U25628" s="55"/>
      <c r="V25628" s="53"/>
      <c r="W25628" s="53"/>
      <c r="X25628" s="53"/>
      <c r="Y25628" s="55"/>
    </row>
    <row r="25629" spans="21:25" x14ac:dyDescent="0.2">
      <c r="U25629" s="55"/>
      <c r="V25629" s="53"/>
      <c r="W25629" s="53"/>
      <c r="X25629" s="53"/>
      <c r="Y25629" s="55"/>
    </row>
    <row r="25630" spans="21:25" x14ac:dyDescent="0.2">
      <c r="U25630" s="55"/>
      <c r="V25630" s="53"/>
      <c r="W25630" s="53"/>
      <c r="X25630" s="53"/>
      <c r="Y25630" s="55"/>
    </row>
    <row r="25631" spans="21:25" x14ac:dyDescent="0.2">
      <c r="U25631" s="55"/>
      <c r="V25631" s="53"/>
      <c r="W25631" s="53"/>
      <c r="X25631" s="53"/>
      <c r="Y25631" s="55"/>
    </row>
    <row r="25632" spans="21:25" x14ac:dyDescent="0.2">
      <c r="U25632" s="55"/>
      <c r="V25632" s="53"/>
      <c r="W25632" s="53"/>
      <c r="X25632" s="53"/>
      <c r="Y25632" s="55"/>
    </row>
    <row r="25633" spans="21:25" x14ac:dyDescent="0.2">
      <c r="U25633" s="55"/>
      <c r="V25633" s="53"/>
      <c r="W25633" s="53"/>
      <c r="X25633" s="53"/>
      <c r="Y25633" s="55"/>
    </row>
    <row r="25634" spans="21:25" x14ac:dyDescent="0.2">
      <c r="U25634" s="55"/>
      <c r="V25634" s="53"/>
      <c r="W25634" s="53"/>
      <c r="X25634" s="53"/>
      <c r="Y25634" s="55"/>
    </row>
    <row r="25635" spans="21:25" x14ac:dyDescent="0.2">
      <c r="U25635" s="55"/>
      <c r="V25635" s="53"/>
      <c r="W25635" s="53"/>
      <c r="X25635" s="53"/>
      <c r="Y25635" s="55"/>
    </row>
    <row r="25636" spans="21:25" x14ac:dyDescent="0.2">
      <c r="U25636" s="55"/>
      <c r="V25636" s="53"/>
      <c r="W25636" s="53"/>
      <c r="X25636" s="53"/>
      <c r="Y25636" s="55"/>
    </row>
    <row r="25637" spans="21:25" x14ac:dyDescent="0.2">
      <c r="U25637" s="55"/>
      <c r="V25637" s="53"/>
      <c r="W25637" s="53"/>
      <c r="X25637" s="53"/>
      <c r="Y25637" s="55"/>
    </row>
    <row r="25638" spans="21:25" x14ac:dyDescent="0.2">
      <c r="U25638" s="55"/>
      <c r="V25638" s="53"/>
      <c r="W25638" s="53"/>
      <c r="X25638" s="53"/>
      <c r="Y25638" s="55"/>
    </row>
    <row r="25639" spans="21:25" x14ac:dyDescent="0.2">
      <c r="U25639" s="55"/>
      <c r="V25639" s="53"/>
      <c r="W25639" s="53"/>
      <c r="X25639" s="53"/>
      <c r="Y25639" s="55"/>
    </row>
    <row r="25640" spans="21:25" x14ac:dyDescent="0.2">
      <c r="U25640" s="55"/>
      <c r="V25640" s="53"/>
      <c r="W25640" s="53"/>
      <c r="X25640" s="53"/>
      <c r="Y25640" s="55"/>
    </row>
    <row r="25641" spans="21:25" x14ac:dyDescent="0.2">
      <c r="U25641" s="55"/>
      <c r="V25641" s="53"/>
      <c r="W25641" s="53"/>
      <c r="X25641" s="53"/>
      <c r="Y25641" s="55"/>
    </row>
    <row r="25642" spans="21:25" x14ac:dyDescent="0.2">
      <c r="U25642" s="55"/>
      <c r="V25642" s="53"/>
      <c r="W25642" s="53"/>
      <c r="X25642" s="53"/>
      <c r="Y25642" s="55"/>
    </row>
    <row r="25643" spans="21:25" x14ac:dyDescent="0.2">
      <c r="U25643" s="55"/>
      <c r="V25643" s="53"/>
      <c r="W25643" s="53"/>
      <c r="X25643" s="53"/>
      <c r="Y25643" s="55"/>
    </row>
    <row r="25644" spans="21:25" x14ac:dyDescent="0.2">
      <c r="U25644" s="55"/>
      <c r="V25644" s="53"/>
      <c r="W25644" s="53"/>
      <c r="X25644" s="53"/>
      <c r="Y25644" s="55"/>
    </row>
    <row r="25645" spans="21:25" x14ac:dyDescent="0.2">
      <c r="U25645" s="55"/>
      <c r="V25645" s="53"/>
      <c r="W25645" s="53"/>
      <c r="X25645" s="53"/>
      <c r="Y25645" s="55"/>
    </row>
    <row r="25646" spans="21:25" x14ac:dyDescent="0.2">
      <c r="U25646" s="55"/>
      <c r="V25646" s="53"/>
      <c r="W25646" s="53"/>
      <c r="X25646" s="53"/>
      <c r="Y25646" s="55"/>
    </row>
    <row r="25647" spans="21:25" x14ac:dyDescent="0.2">
      <c r="U25647" s="55"/>
      <c r="V25647" s="53"/>
      <c r="W25647" s="53"/>
      <c r="X25647" s="53"/>
      <c r="Y25647" s="55"/>
    </row>
    <row r="25648" spans="21:25" x14ac:dyDescent="0.2">
      <c r="U25648" s="55"/>
      <c r="V25648" s="53"/>
      <c r="W25648" s="53"/>
      <c r="X25648" s="53"/>
      <c r="Y25648" s="55"/>
    </row>
    <row r="25649" spans="21:25" x14ac:dyDescent="0.2">
      <c r="U25649" s="55"/>
      <c r="V25649" s="53"/>
      <c r="W25649" s="53"/>
      <c r="X25649" s="53"/>
      <c r="Y25649" s="55"/>
    </row>
    <row r="25650" spans="21:25" x14ac:dyDescent="0.2">
      <c r="U25650" s="55"/>
      <c r="V25650" s="53"/>
      <c r="W25650" s="53"/>
      <c r="X25650" s="53"/>
      <c r="Y25650" s="55"/>
    </row>
    <row r="25651" spans="21:25" x14ac:dyDescent="0.2">
      <c r="U25651" s="55"/>
      <c r="V25651" s="53"/>
      <c r="W25651" s="53"/>
      <c r="X25651" s="53"/>
      <c r="Y25651" s="55"/>
    </row>
    <row r="25652" spans="21:25" x14ac:dyDescent="0.2">
      <c r="U25652" s="55"/>
      <c r="V25652" s="53"/>
      <c r="W25652" s="53"/>
      <c r="X25652" s="53"/>
      <c r="Y25652" s="55"/>
    </row>
    <row r="25653" spans="21:25" x14ac:dyDescent="0.2">
      <c r="U25653" s="55"/>
      <c r="V25653" s="53"/>
      <c r="W25653" s="53"/>
      <c r="X25653" s="53"/>
      <c r="Y25653" s="55"/>
    </row>
    <row r="25654" spans="21:25" x14ac:dyDescent="0.2">
      <c r="U25654" s="55"/>
      <c r="V25654" s="53"/>
      <c r="W25654" s="53"/>
      <c r="X25654" s="53"/>
      <c r="Y25654" s="55"/>
    </row>
    <row r="25655" spans="21:25" x14ac:dyDescent="0.2">
      <c r="U25655" s="55"/>
      <c r="V25655" s="53"/>
      <c r="W25655" s="53"/>
      <c r="X25655" s="53"/>
      <c r="Y25655" s="55"/>
    </row>
    <row r="25656" spans="21:25" x14ac:dyDescent="0.2">
      <c r="U25656" s="55"/>
      <c r="V25656" s="53"/>
      <c r="W25656" s="53"/>
      <c r="X25656" s="53"/>
      <c r="Y25656" s="55"/>
    </row>
    <row r="25657" spans="21:25" x14ac:dyDescent="0.2">
      <c r="U25657" s="55"/>
      <c r="V25657" s="53"/>
      <c r="W25657" s="53"/>
      <c r="X25657" s="53"/>
      <c r="Y25657" s="55"/>
    </row>
    <row r="25658" spans="21:25" x14ac:dyDescent="0.2">
      <c r="U25658" s="55"/>
      <c r="V25658" s="53"/>
      <c r="W25658" s="53"/>
      <c r="X25658" s="53"/>
      <c r="Y25658" s="55"/>
    </row>
    <row r="25659" spans="21:25" x14ac:dyDescent="0.2">
      <c r="U25659" s="55"/>
      <c r="V25659" s="53"/>
      <c r="W25659" s="53"/>
      <c r="X25659" s="53"/>
      <c r="Y25659" s="55"/>
    </row>
    <row r="25660" spans="21:25" x14ac:dyDescent="0.2">
      <c r="U25660" s="55"/>
      <c r="V25660" s="53"/>
      <c r="W25660" s="53"/>
      <c r="X25660" s="53"/>
      <c r="Y25660" s="55"/>
    </row>
    <row r="25661" spans="21:25" x14ac:dyDescent="0.2">
      <c r="U25661" s="55"/>
      <c r="V25661" s="53"/>
      <c r="W25661" s="53"/>
      <c r="X25661" s="53"/>
      <c r="Y25661" s="55"/>
    </row>
    <row r="25662" spans="21:25" x14ac:dyDescent="0.2">
      <c r="U25662" s="55"/>
      <c r="V25662" s="53"/>
      <c r="W25662" s="53"/>
      <c r="X25662" s="53"/>
      <c r="Y25662" s="55"/>
    </row>
    <row r="25663" spans="21:25" x14ac:dyDescent="0.2">
      <c r="U25663" s="55"/>
      <c r="V25663" s="53"/>
      <c r="W25663" s="53"/>
      <c r="X25663" s="53"/>
      <c r="Y25663" s="55"/>
    </row>
    <row r="25664" spans="21:25" x14ac:dyDescent="0.2">
      <c r="U25664" s="55"/>
      <c r="V25664" s="53"/>
      <c r="W25664" s="53"/>
      <c r="X25664" s="53"/>
      <c r="Y25664" s="55"/>
    </row>
    <row r="25665" spans="21:25" x14ac:dyDescent="0.2">
      <c r="U25665" s="55"/>
      <c r="V25665" s="53"/>
      <c r="W25665" s="53"/>
      <c r="X25665" s="53"/>
      <c r="Y25665" s="55"/>
    </row>
    <row r="25666" spans="21:25" x14ac:dyDescent="0.2">
      <c r="U25666" s="55"/>
      <c r="V25666" s="53"/>
      <c r="W25666" s="53"/>
      <c r="X25666" s="53"/>
      <c r="Y25666" s="55"/>
    </row>
    <row r="25667" spans="21:25" x14ac:dyDescent="0.2">
      <c r="U25667" s="55"/>
      <c r="V25667" s="53"/>
      <c r="W25667" s="53"/>
      <c r="X25667" s="53"/>
      <c r="Y25667" s="55"/>
    </row>
    <row r="25668" spans="21:25" x14ac:dyDescent="0.2">
      <c r="U25668" s="55"/>
      <c r="V25668" s="53"/>
      <c r="W25668" s="53"/>
      <c r="X25668" s="53"/>
      <c r="Y25668" s="55"/>
    </row>
    <row r="25669" spans="21:25" x14ac:dyDescent="0.2">
      <c r="U25669" s="55"/>
      <c r="V25669" s="53"/>
      <c r="W25669" s="53"/>
      <c r="X25669" s="53"/>
      <c r="Y25669" s="55"/>
    </row>
    <row r="25670" spans="21:25" x14ac:dyDescent="0.2">
      <c r="U25670" s="55"/>
      <c r="V25670" s="53"/>
      <c r="W25670" s="53"/>
      <c r="X25670" s="53"/>
      <c r="Y25670" s="55"/>
    </row>
    <row r="25671" spans="21:25" x14ac:dyDescent="0.2">
      <c r="U25671" s="55"/>
      <c r="V25671" s="53"/>
      <c r="W25671" s="53"/>
      <c r="X25671" s="53"/>
      <c r="Y25671" s="55"/>
    </row>
    <row r="25672" spans="21:25" x14ac:dyDescent="0.2">
      <c r="U25672" s="55"/>
      <c r="V25672" s="53"/>
      <c r="W25672" s="53"/>
      <c r="X25672" s="53"/>
      <c r="Y25672" s="55"/>
    </row>
    <row r="25673" spans="21:25" x14ac:dyDescent="0.2">
      <c r="U25673" s="55"/>
      <c r="V25673" s="53"/>
      <c r="W25673" s="53"/>
      <c r="X25673" s="53"/>
      <c r="Y25673" s="55"/>
    </row>
    <row r="25674" spans="21:25" x14ac:dyDescent="0.2">
      <c r="U25674" s="55"/>
      <c r="V25674" s="53"/>
      <c r="W25674" s="53"/>
      <c r="X25674" s="53"/>
      <c r="Y25674" s="55"/>
    </row>
    <row r="25675" spans="21:25" x14ac:dyDescent="0.2">
      <c r="U25675" s="55"/>
      <c r="V25675" s="53"/>
      <c r="W25675" s="53"/>
      <c r="X25675" s="53"/>
      <c r="Y25675" s="55"/>
    </row>
    <row r="25676" spans="21:25" x14ac:dyDescent="0.2">
      <c r="U25676" s="55"/>
      <c r="V25676" s="53"/>
      <c r="W25676" s="53"/>
      <c r="X25676" s="53"/>
      <c r="Y25676" s="55"/>
    </row>
    <row r="25677" spans="21:25" x14ac:dyDescent="0.2">
      <c r="U25677" s="55"/>
      <c r="V25677" s="53"/>
      <c r="W25677" s="53"/>
      <c r="X25677" s="53"/>
      <c r="Y25677" s="55"/>
    </row>
    <row r="25678" spans="21:25" x14ac:dyDescent="0.2">
      <c r="U25678" s="55"/>
      <c r="V25678" s="53"/>
      <c r="W25678" s="53"/>
      <c r="X25678" s="53"/>
      <c r="Y25678" s="55"/>
    </row>
    <row r="25679" spans="21:25" x14ac:dyDescent="0.2">
      <c r="U25679" s="55"/>
      <c r="V25679" s="53"/>
      <c r="W25679" s="53"/>
      <c r="X25679" s="53"/>
      <c r="Y25679" s="55"/>
    </row>
    <row r="25680" spans="21:25" x14ac:dyDescent="0.2">
      <c r="U25680" s="55"/>
      <c r="V25680" s="53"/>
      <c r="W25680" s="53"/>
      <c r="X25680" s="53"/>
      <c r="Y25680" s="55"/>
    </row>
    <row r="25681" spans="21:25" x14ac:dyDescent="0.2">
      <c r="U25681" s="55"/>
      <c r="V25681" s="53"/>
      <c r="W25681" s="53"/>
      <c r="X25681" s="53"/>
      <c r="Y25681" s="55"/>
    </row>
    <row r="25682" spans="21:25" x14ac:dyDescent="0.2">
      <c r="U25682" s="55"/>
      <c r="V25682" s="53"/>
      <c r="W25682" s="53"/>
      <c r="X25682" s="53"/>
      <c r="Y25682" s="55"/>
    </row>
    <row r="25683" spans="21:25" x14ac:dyDescent="0.2">
      <c r="U25683" s="55"/>
      <c r="V25683" s="53"/>
      <c r="W25683" s="53"/>
      <c r="X25683" s="53"/>
      <c r="Y25683" s="55"/>
    </row>
    <row r="25684" spans="21:25" x14ac:dyDescent="0.2">
      <c r="U25684" s="55"/>
      <c r="V25684" s="53"/>
      <c r="W25684" s="53"/>
      <c r="X25684" s="53"/>
      <c r="Y25684" s="55"/>
    </row>
    <row r="25685" spans="21:25" x14ac:dyDescent="0.2">
      <c r="U25685" s="55"/>
      <c r="V25685" s="53"/>
      <c r="W25685" s="53"/>
      <c r="X25685" s="53"/>
      <c r="Y25685" s="55"/>
    </row>
    <row r="25686" spans="21:25" x14ac:dyDescent="0.2">
      <c r="U25686" s="55"/>
      <c r="V25686" s="53"/>
      <c r="W25686" s="53"/>
      <c r="X25686" s="53"/>
      <c r="Y25686" s="55"/>
    </row>
    <row r="25687" spans="21:25" x14ac:dyDescent="0.2">
      <c r="U25687" s="55"/>
      <c r="V25687" s="53"/>
      <c r="W25687" s="53"/>
      <c r="X25687" s="53"/>
      <c r="Y25687" s="55"/>
    </row>
    <row r="25688" spans="21:25" x14ac:dyDescent="0.2">
      <c r="U25688" s="55"/>
      <c r="V25688" s="53"/>
      <c r="W25688" s="53"/>
      <c r="X25688" s="53"/>
      <c r="Y25688" s="55"/>
    </row>
    <row r="25689" spans="21:25" x14ac:dyDescent="0.2">
      <c r="U25689" s="55"/>
      <c r="V25689" s="53"/>
      <c r="W25689" s="53"/>
      <c r="X25689" s="53"/>
      <c r="Y25689" s="55"/>
    </row>
    <row r="25690" spans="21:25" x14ac:dyDescent="0.2">
      <c r="U25690" s="55"/>
      <c r="V25690" s="53"/>
      <c r="W25690" s="53"/>
      <c r="X25690" s="53"/>
      <c r="Y25690" s="55"/>
    </row>
    <row r="25691" spans="21:25" x14ac:dyDescent="0.2">
      <c r="U25691" s="55"/>
      <c r="V25691" s="53"/>
      <c r="W25691" s="53"/>
      <c r="X25691" s="53"/>
      <c r="Y25691" s="55"/>
    </row>
    <row r="25692" spans="21:25" x14ac:dyDescent="0.2">
      <c r="U25692" s="55"/>
      <c r="V25692" s="53"/>
      <c r="W25692" s="53"/>
      <c r="X25692" s="53"/>
      <c r="Y25692" s="55"/>
    </row>
    <row r="25693" spans="21:25" x14ac:dyDescent="0.2">
      <c r="U25693" s="55"/>
      <c r="V25693" s="53"/>
      <c r="W25693" s="53"/>
      <c r="X25693" s="53"/>
      <c r="Y25693" s="55"/>
    </row>
    <row r="25694" spans="21:25" x14ac:dyDescent="0.2">
      <c r="U25694" s="55"/>
      <c r="V25694" s="53"/>
      <c r="W25694" s="53"/>
      <c r="X25694" s="53"/>
      <c r="Y25694" s="55"/>
    </row>
    <row r="25695" spans="21:25" x14ac:dyDescent="0.2">
      <c r="U25695" s="55"/>
      <c r="V25695" s="53"/>
      <c r="W25695" s="53"/>
      <c r="X25695" s="53"/>
      <c r="Y25695" s="55"/>
    </row>
    <row r="25696" spans="21:25" x14ac:dyDescent="0.2">
      <c r="U25696" s="55"/>
      <c r="V25696" s="53"/>
      <c r="W25696" s="53"/>
      <c r="X25696" s="53"/>
      <c r="Y25696" s="55"/>
    </row>
    <row r="25697" spans="21:25" x14ac:dyDescent="0.2">
      <c r="U25697" s="55"/>
      <c r="V25697" s="53"/>
      <c r="W25697" s="53"/>
      <c r="X25697" s="53"/>
      <c r="Y25697" s="55"/>
    </row>
    <row r="25698" spans="21:25" x14ac:dyDescent="0.2">
      <c r="U25698" s="55"/>
      <c r="V25698" s="53"/>
      <c r="W25698" s="53"/>
      <c r="X25698" s="53"/>
      <c r="Y25698" s="55"/>
    </row>
    <row r="25699" spans="21:25" x14ac:dyDescent="0.2">
      <c r="U25699" s="55"/>
      <c r="V25699" s="53"/>
      <c r="W25699" s="53"/>
      <c r="X25699" s="53"/>
      <c r="Y25699" s="55"/>
    </row>
    <row r="25700" spans="21:25" x14ac:dyDescent="0.2">
      <c r="U25700" s="55"/>
      <c r="V25700" s="53"/>
      <c r="W25700" s="53"/>
      <c r="X25700" s="53"/>
      <c r="Y25700" s="55"/>
    </row>
    <row r="25701" spans="21:25" x14ac:dyDescent="0.2">
      <c r="U25701" s="55"/>
      <c r="V25701" s="53"/>
      <c r="W25701" s="53"/>
      <c r="X25701" s="53"/>
      <c r="Y25701" s="55"/>
    </row>
    <row r="25702" spans="21:25" x14ac:dyDescent="0.2">
      <c r="U25702" s="55"/>
      <c r="V25702" s="53"/>
      <c r="W25702" s="53"/>
      <c r="X25702" s="53"/>
      <c r="Y25702" s="55"/>
    </row>
    <row r="25703" spans="21:25" x14ac:dyDescent="0.2">
      <c r="U25703" s="55"/>
      <c r="V25703" s="53"/>
      <c r="W25703" s="53"/>
      <c r="X25703" s="53"/>
      <c r="Y25703" s="55"/>
    </row>
    <row r="25704" spans="21:25" x14ac:dyDescent="0.2">
      <c r="U25704" s="55"/>
      <c r="V25704" s="53"/>
      <c r="W25704" s="53"/>
      <c r="X25704" s="53"/>
      <c r="Y25704" s="55"/>
    </row>
    <row r="25705" spans="21:25" x14ac:dyDescent="0.2">
      <c r="U25705" s="55"/>
      <c r="V25705" s="53"/>
      <c r="W25705" s="53"/>
      <c r="X25705" s="53"/>
      <c r="Y25705" s="55"/>
    </row>
    <row r="25706" spans="21:25" x14ac:dyDescent="0.2">
      <c r="U25706" s="55"/>
      <c r="V25706" s="53"/>
      <c r="W25706" s="53"/>
      <c r="X25706" s="53"/>
      <c r="Y25706" s="55"/>
    </row>
    <row r="25707" spans="21:25" x14ac:dyDescent="0.2">
      <c r="U25707" s="55"/>
      <c r="V25707" s="53"/>
      <c r="W25707" s="53"/>
      <c r="X25707" s="53"/>
      <c r="Y25707" s="55"/>
    </row>
    <row r="25708" spans="21:25" x14ac:dyDescent="0.2">
      <c r="U25708" s="55"/>
      <c r="V25708" s="53"/>
      <c r="W25708" s="53"/>
      <c r="X25708" s="53"/>
      <c r="Y25708" s="55"/>
    </row>
    <row r="25709" spans="21:25" x14ac:dyDescent="0.2">
      <c r="U25709" s="55"/>
      <c r="V25709" s="53"/>
      <c r="W25709" s="53"/>
      <c r="X25709" s="53"/>
      <c r="Y25709" s="55"/>
    </row>
    <row r="25710" spans="21:25" x14ac:dyDescent="0.2">
      <c r="U25710" s="55"/>
      <c r="V25710" s="53"/>
      <c r="W25710" s="53"/>
      <c r="X25710" s="53"/>
      <c r="Y25710" s="55"/>
    </row>
    <row r="25711" spans="21:25" x14ac:dyDescent="0.2">
      <c r="U25711" s="55"/>
      <c r="V25711" s="53"/>
      <c r="W25711" s="53"/>
      <c r="X25711" s="53"/>
      <c r="Y25711" s="55"/>
    </row>
    <row r="25712" spans="21:25" x14ac:dyDescent="0.2">
      <c r="U25712" s="55"/>
      <c r="V25712" s="53"/>
      <c r="W25712" s="53"/>
      <c r="X25712" s="53"/>
      <c r="Y25712" s="55"/>
    </row>
    <row r="25713" spans="21:25" x14ac:dyDescent="0.2">
      <c r="U25713" s="55"/>
      <c r="V25713" s="53"/>
      <c r="W25713" s="53"/>
      <c r="X25713" s="53"/>
      <c r="Y25713" s="55"/>
    </row>
    <row r="25714" spans="21:25" x14ac:dyDescent="0.2">
      <c r="U25714" s="55"/>
      <c r="V25714" s="53"/>
      <c r="W25714" s="53"/>
      <c r="X25714" s="53"/>
      <c r="Y25714" s="55"/>
    </row>
    <row r="25715" spans="21:25" x14ac:dyDescent="0.2">
      <c r="U25715" s="55"/>
      <c r="V25715" s="53"/>
      <c r="W25715" s="53"/>
      <c r="X25715" s="53"/>
      <c r="Y25715" s="55"/>
    </row>
    <row r="25716" spans="21:25" x14ac:dyDescent="0.2">
      <c r="U25716" s="55"/>
      <c r="V25716" s="53"/>
      <c r="W25716" s="53"/>
      <c r="X25716" s="53"/>
      <c r="Y25716" s="55"/>
    </row>
    <row r="25717" spans="21:25" x14ac:dyDescent="0.2">
      <c r="U25717" s="55"/>
      <c r="V25717" s="53"/>
      <c r="W25717" s="53"/>
      <c r="X25717" s="53"/>
      <c r="Y25717" s="55"/>
    </row>
    <row r="25718" spans="21:25" x14ac:dyDescent="0.2">
      <c r="U25718" s="55"/>
      <c r="V25718" s="53"/>
      <c r="W25718" s="53"/>
      <c r="X25718" s="53"/>
      <c r="Y25718" s="55"/>
    </row>
    <row r="25719" spans="21:25" x14ac:dyDescent="0.2">
      <c r="U25719" s="55"/>
      <c r="V25719" s="53"/>
      <c r="W25719" s="53"/>
      <c r="X25719" s="53"/>
      <c r="Y25719" s="55"/>
    </row>
    <row r="25720" spans="21:25" x14ac:dyDescent="0.2">
      <c r="U25720" s="55"/>
      <c r="V25720" s="53"/>
      <c r="W25720" s="53"/>
      <c r="X25720" s="53"/>
      <c r="Y25720" s="55"/>
    </row>
    <row r="25721" spans="21:25" x14ac:dyDescent="0.2">
      <c r="U25721" s="55"/>
      <c r="V25721" s="53"/>
      <c r="W25721" s="53"/>
      <c r="X25721" s="53"/>
      <c r="Y25721" s="55"/>
    </row>
    <row r="25722" spans="21:25" x14ac:dyDescent="0.2">
      <c r="U25722" s="55"/>
      <c r="V25722" s="53"/>
      <c r="W25722" s="53"/>
      <c r="X25722" s="53"/>
      <c r="Y25722" s="55"/>
    </row>
    <row r="25723" spans="21:25" x14ac:dyDescent="0.2">
      <c r="U25723" s="55"/>
      <c r="V25723" s="53"/>
      <c r="W25723" s="53"/>
      <c r="X25723" s="53"/>
      <c r="Y25723" s="55"/>
    </row>
    <row r="25724" spans="21:25" x14ac:dyDescent="0.2">
      <c r="U25724" s="55"/>
      <c r="V25724" s="53"/>
      <c r="W25724" s="53"/>
      <c r="X25724" s="53"/>
      <c r="Y25724" s="55"/>
    </row>
    <row r="25725" spans="21:25" x14ac:dyDescent="0.2">
      <c r="U25725" s="55"/>
      <c r="V25725" s="53"/>
      <c r="W25725" s="53"/>
      <c r="X25725" s="53"/>
      <c r="Y25725" s="55"/>
    </row>
    <row r="25726" spans="21:25" x14ac:dyDescent="0.2">
      <c r="U25726" s="55"/>
      <c r="V25726" s="53"/>
      <c r="W25726" s="53"/>
      <c r="X25726" s="53"/>
      <c r="Y25726" s="55"/>
    </row>
    <row r="25727" spans="21:25" x14ac:dyDescent="0.2">
      <c r="U25727" s="55"/>
      <c r="V25727" s="53"/>
      <c r="W25727" s="53"/>
      <c r="X25727" s="53"/>
      <c r="Y25727" s="55"/>
    </row>
    <row r="25728" spans="21:25" x14ac:dyDescent="0.2">
      <c r="U25728" s="55"/>
      <c r="V25728" s="53"/>
      <c r="W25728" s="53"/>
      <c r="X25728" s="53"/>
      <c r="Y25728" s="55"/>
    </row>
    <row r="25729" spans="21:25" x14ac:dyDescent="0.2">
      <c r="U25729" s="55"/>
      <c r="V25729" s="53"/>
      <c r="W25729" s="53"/>
      <c r="X25729" s="53"/>
      <c r="Y25729" s="55"/>
    </row>
    <row r="25730" spans="21:25" x14ac:dyDescent="0.2">
      <c r="U25730" s="55"/>
      <c r="V25730" s="53"/>
      <c r="W25730" s="53"/>
      <c r="X25730" s="53"/>
      <c r="Y25730" s="55"/>
    </row>
    <row r="25731" spans="21:25" x14ac:dyDescent="0.2">
      <c r="U25731" s="55"/>
      <c r="V25731" s="53"/>
      <c r="W25731" s="53"/>
      <c r="X25731" s="53"/>
      <c r="Y25731" s="55"/>
    </row>
    <row r="25732" spans="21:25" x14ac:dyDescent="0.2">
      <c r="U25732" s="55"/>
      <c r="V25732" s="53"/>
      <c r="W25732" s="53"/>
      <c r="X25732" s="53"/>
      <c r="Y25732" s="55"/>
    </row>
    <row r="25733" spans="21:25" x14ac:dyDescent="0.2">
      <c r="U25733" s="55"/>
      <c r="V25733" s="53"/>
      <c r="W25733" s="53"/>
      <c r="X25733" s="53"/>
      <c r="Y25733" s="55"/>
    </row>
    <row r="25734" spans="21:25" x14ac:dyDescent="0.2">
      <c r="U25734" s="55"/>
      <c r="V25734" s="53"/>
      <c r="W25734" s="53"/>
      <c r="X25734" s="53"/>
      <c r="Y25734" s="55"/>
    </row>
    <row r="25735" spans="21:25" x14ac:dyDescent="0.2">
      <c r="U25735" s="55"/>
      <c r="V25735" s="53"/>
      <c r="W25735" s="53"/>
      <c r="X25735" s="53"/>
      <c r="Y25735" s="55"/>
    </row>
    <row r="25736" spans="21:25" x14ac:dyDescent="0.2">
      <c r="U25736" s="55"/>
      <c r="V25736" s="53"/>
      <c r="W25736" s="53"/>
      <c r="X25736" s="53"/>
      <c r="Y25736" s="55"/>
    </row>
    <row r="25737" spans="21:25" x14ac:dyDescent="0.2">
      <c r="U25737" s="55"/>
      <c r="V25737" s="53"/>
      <c r="W25737" s="53"/>
      <c r="X25737" s="53"/>
      <c r="Y25737" s="55"/>
    </row>
    <row r="25738" spans="21:25" x14ac:dyDescent="0.2">
      <c r="U25738" s="55"/>
      <c r="V25738" s="53"/>
      <c r="W25738" s="53"/>
      <c r="X25738" s="53"/>
      <c r="Y25738" s="55"/>
    </row>
    <row r="25739" spans="21:25" x14ac:dyDescent="0.2">
      <c r="U25739" s="55"/>
      <c r="V25739" s="53"/>
      <c r="W25739" s="53"/>
      <c r="X25739" s="53"/>
      <c r="Y25739" s="55"/>
    </row>
    <row r="25740" spans="21:25" x14ac:dyDescent="0.2">
      <c r="U25740" s="55"/>
      <c r="V25740" s="53"/>
      <c r="W25740" s="53"/>
      <c r="X25740" s="53"/>
      <c r="Y25740" s="55"/>
    </row>
    <row r="25741" spans="21:25" x14ac:dyDescent="0.2">
      <c r="U25741" s="55"/>
      <c r="V25741" s="53"/>
      <c r="W25741" s="53"/>
      <c r="X25741" s="53"/>
      <c r="Y25741" s="55"/>
    </row>
    <row r="25742" spans="21:25" x14ac:dyDescent="0.2">
      <c r="U25742" s="55"/>
      <c r="V25742" s="53"/>
      <c r="W25742" s="53"/>
      <c r="X25742" s="53"/>
      <c r="Y25742" s="55"/>
    </row>
    <row r="25743" spans="21:25" x14ac:dyDescent="0.2">
      <c r="U25743" s="55"/>
      <c r="V25743" s="53"/>
      <c r="W25743" s="53"/>
      <c r="X25743" s="53"/>
      <c r="Y25743" s="55"/>
    </row>
    <row r="25744" spans="21:25" x14ac:dyDescent="0.2">
      <c r="U25744" s="55"/>
      <c r="V25744" s="53"/>
      <c r="W25744" s="53"/>
      <c r="X25744" s="53"/>
      <c r="Y25744" s="55"/>
    </row>
    <row r="25745" spans="21:25" x14ac:dyDescent="0.2">
      <c r="U25745" s="55"/>
      <c r="V25745" s="53"/>
      <c r="W25745" s="53"/>
      <c r="X25745" s="53"/>
      <c r="Y25745" s="55"/>
    </row>
    <row r="25746" spans="21:25" x14ac:dyDescent="0.2">
      <c r="U25746" s="55"/>
      <c r="V25746" s="53"/>
      <c r="W25746" s="53"/>
      <c r="X25746" s="53"/>
      <c r="Y25746" s="55"/>
    </row>
    <row r="25747" spans="21:25" x14ac:dyDescent="0.2">
      <c r="U25747" s="55"/>
      <c r="V25747" s="53"/>
      <c r="W25747" s="53"/>
      <c r="X25747" s="53"/>
      <c r="Y25747" s="55"/>
    </row>
    <row r="25748" spans="21:25" x14ac:dyDescent="0.2">
      <c r="U25748" s="55"/>
      <c r="V25748" s="53"/>
      <c r="W25748" s="53"/>
      <c r="X25748" s="53"/>
      <c r="Y25748" s="55"/>
    </row>
    <row r="25749" spans="21:25" x14ac:dyDescent="0.2">
      <c r="U25749" s="55"/>
      <c r="V25749" s="53"/>
      <c r="W25749" s="53"/>
      <c r="X25749" s="53"/>
      <c r="Y25749" s="55"/>
    </row>
    <row r="25750" spans="21:25" x14ac:dyDescent="0.2">
      <c r="U25750" s="55"/>
      <c r="V25750" s="53"/>
      <c r="W25750" s="53"/>
      <c r="X25750" s="53"/>
      <c r="Y25750" s="55"/>
    </row>
    <row r="25751" spans="21:25" x14ac:dyDescent="0.2">
      <c r="U25751" s="55"/>
      <c r="V25751" s="53"/>
      <c r="W25751" s="53"/>
      <c r="X25751" s="53"/>
      <c r="Y25751" s="55"/>
    </row>
    <row r="25752" spans="21:25" x14ac:dyDescent="0.2">
      <c r="U25752" s="55"/>
      <c r="V25752" s="53"/>
      <c r="W25752" s="53"/>
      <c r="X25752" s="53"/>
      <c r="Y25752" s="55"/>
    </row>
    <row r="25753" spans="21:25" x14ac:dyDescent="0.2">
      <c r="U25753" s="55"/>
      <c r="V25753" s="53"/>
      <c r="W25753" s="53"/>
      <c r="X25753" s="53"/>
      <c r="Y25753" s="55"/>
    </row>
    <row r="25754" spans="21:25" x14ac:dyDescent="0.2">
      <c r="U25754" s="55"/>
      <c r="V25754" s="53"/>
      <c r="W25754" s="53"/>
      <c r="X25754" s="53"/>
      <c r="Y25754" s="55"/>
    </row>
    <row r="25755" spans="21:25" x14ac:dyDescent="0.2">
      <c r="U25755" s="55"/>
      <c r="V25755" s="53"/>
      <c r="W25755" s="53"/>
      <c r="X25755" s="53"/>
      <c r="Y25755" s="55"/>
    </row>
    <row r="25756" spans="21:25" x14ac:dyDescent="0.2">
      <c r="U25756" s="55"/>
      <c r="V25756" s="53"/>
      <c r="W25756" s="53"/>
      <c r="X25756" s="53"/>
      <c r="Y25756" s="55"/>
    </row>
    <row r="25757" spans="21:25" x14ac:dyDescent="0.2">
      <c r="U25757" s="55"/>
      <c r="V25757" s="53"/>
      <c r="W25757" s="53"/>
      <c r="X25757" s="53"/>
      <c r="Y25757" s="55"/>
    </row>
    <row r="25758" spans="21:25" x14ac:dyDescent="0.2">
      <c r="U25758" s="55"/>
      <c r="V25758" s="53"/>
      <c r="W25758" s="53"/>
      <c r="X25758" s="53"/>
      <c r="Y25758" s="55"/>
    </row>
    <row r="25759" spans="21:25" x14ac:dyDescent="0.2">
      <c r="U25759" s="55"/>
      <c r="V25759" s="53"/>
      <c r="W25759" s="53"/>
      <c r="X25759" s="53"/>
      <c r="Y25759" s="55"/>
    </row>
    <row r="25760" spans="21:25" x14ac:dyDescent="0.2">
      <c r="U25760" s="55"/>
      <c r="V25760" s="53"/>
      <c r="W25760" s="53"/>
      <c r="X25760" s="53"/>
      <c r="Y25760" s="55"/>
    </row>
    <row r="25761" spans="21:25" x14ac:dyDescent="0.2">
      <c r="U25761" s="55"/>
      <c r="V25761" s="53"/>
      <c r="W25761" s="53"/>
      <c r="X25761" s="53"/>
      <c r="Y25761" s="55"/>
    </row>
    <row r="25762" spans="21:25" x14ac:dyDescent="0.2">
      <c r="U25762" s="55"/>
      <c r="V25762" s="53"/>
      <c r="W25762" s="53"/>
      <c r="X25762" s="53"/>
      <c r="Y25762" s="55"/>
    </row>
    <row r="25763" spans="21:25" x14ac:dyDescent="0.2">
      <c r="U25763" s="55"/>
      <c r="V25763" s="53"/>
      <c r="W25763" s="53"/>
      <c r="X25763" s="53"/>
      <c r="Y25763" s="55"/>
    </row>
    <row r="25764" spans="21:25" x14ac:dyDescent="0.2">
      <c r="U25764" s="55"/>
      <c r="V25764" s="53"/>
      <c r="W25764" s="53"/>
      <c r="X25764" s="53"/>
      <c r="Y25764" s="55"/>
    </row>
    <row r="25765" spans="21:25" x14ac:dyDescent="0.2">
      <c r="U25765" s="55"/>
      <c r="V25765" s="53"/>
      <c r="W25765" s="53"/>
      <c r="X25765" s="53"/>
      <c r="Y25765" s="55"/>
    </row>
    <row r="25766" spans="21:25" x14ac:dyDescent="0.2">
      <c r="U25766" s="55"/>
      <c r="V25766" s="53"/>
      <c r="W25766" s="53"/>
      <c r="X25766" s="53"/>
      <c r="Y25766" s="55"/>
    </row>
    <row r="25767" spans="21:25" x14ac:dyDescent="0.2">
      <c r="U25767" s="55"/>
      <c r="V25767" s="53"/>
      <c r="W25767" s="53"/>
      <c r="X25767" s="53"/>
      <c r="Y25767" s="55"/>
    </row>
    <row r="25768" spans="21:25" x14ac:dyDescent="0.2">
      <c r="U25768" s="55"/>
      <c r="V25768" s="53"/>
      <c r="W25768" s="53"/>
      <c r="X25768" s="53"/>
      <c r="Y25768" s="55"/>
    </row>
    <row r="25769" spans="21:25" x14ac:dyDescent="0.2">
      <c r="U25769" s="55"/>
      <c r="V25769" s="53"/>
      <c r="W25769" s="53"/>
      <c r="X25769" s="53"/>
      <c r="Y25769" s="55"/>
    </row>
    <row r="25770" spans="21:25" x14ac:dyDescent="0.2">
      <c r="U25770" s="55"/>
      <c r="V25770" s="53"/>
      <c r="W25770" s="53"/>
      <c r="X25770" s="53"/>
      <c r="Y25770" s="55"/>
    </row>
    <row r="25771" spans="21:25" x14ac:dyDescent="0.2">
      <c r="U25771" s="55"/>
      <c r="V25771" s="53"/>
      <c r="W25771" s="53"/>
      <c r="X25771" s="53"/>
      <c r="Y25771" s="55"/>
    </row>
    <row r="25772" spans="21:25" x14ac:dyDescent="0.2">
      <c r="U25772" s="55"/>
      <c r="V25772" s="53"/>
      <c r="W25772" s="53"/>
      <c r="X25772" s="53"/>
      <c r="Y25772" s="55"/>
    </row>
    <row r="25773" spans="21:25" x14ac:dyDescent="0.2">
      <c r="U25773" s="55"/>
      <c r="V25773" s="53"/>
      <c r="W25773" s="53"/>
      <c r="X25773" s="53"/>
      <c r="Y25773" s="55"/>
    </row>
    <row r="25774" spans="21:25" x14ac:dyDescent="0.2">
      <c r="U25774" s="55"/>
      <c r="V25774" s="53"/>
      <c r="W25774" s="53"/>
      <c r="X25774" s="53"/>
      <c r="Y25774" s="55"/>
    </row>
    <row r="25775" spans="21:25" x14ac:dyDescent="0.2">
      <c r="U25775" s="55"/>
      <c r="V25775" s="53"/>
      <c r="W25775" s="53"/>
      <c r="X25775" s="53"/>
      <c r="Y25775" s="55"/>
    </row>
    <row r="25776" spans="21:25" x14ac:dyDescent="0.2">
      <c r="U25776" s="55"/>
      <c r="V25776" s="53"/>
      <c r="W25776" s="53"/>
      <c r="X25776" s="53"/>
      <c r="Y25776" s="55"/>
    </row>
    <row r="25777" spans="21:25" x14ac:dyDescent="0.2">
      <c r="U25777" s="55"/>
      <c r="V25777" s="53"/>
      <c r="W25777" s="53"/>
      <c r="X25777" s="53"/>
      <c r="Y25777" s="55"/>
    </row>
    <row r="25778" spans="21:25" x14ac:dyDescent="0.2">
      <c r="U25778" s="55"/>
      <c r="V25778" s="53"/>
      <c r="W25778" s="53"/>
      <c r="X25778" s="53"/>
      <c r="Y25778" s="55"/>
    </row>
    <row r="25779" spans="21:25" x14ac:dyDescent="0.2">
      <c r="U25779" s="55"/>
      <c r="V25779" s="53"/>
      <c r="W25779" s="53"/>
      <c r="X25779" s="53"/>
      <c r="Y25779" s="55"/>
    </row>
    <row r="25780" spans="21:25" x14ac:dyDescent="0.2">
      <c r="U25780" s="55"/>
      <c r="V25780" s="53"/>
      <c r="W25780" s="53"/>
      <c r="X25780" s="53"/>
      <c r="Y25780" s="55"/>
    </row>
    <row r="25781" spans="21:25" x14ac:dyDescent="0.2">
      <c r="U25781" s="55"/>
      <c r="V25781" s="53"/>
      <c r="W25781" s="53"/>
      <c r="X25781" s="53"/>
      <c r="Y25781" s="55"/>
    </row>
    <row r="25782" spans="21:25" x14ac:dyDescent="0.2">
      <c r="U25782" s="55"/>
      <c r="V25782" s="53"/>
      <c r="W25782" s="53"/>
      <c r="X25782" s="53"/>
      <c r="Y25782" s="55"/>
    </row>
    <row r="25783" spans="21:25" x14ac:dyDescent="0.2">
      <c r="U25783" s="55"/>
      <c r="V25783" s="53"/>
      <c r="W25783" s="53"/>
      <c r="X25783" s="53"/>
      <c r="Y25783" s="55"/>
    </row>
    <row r="25784" spans="21:25" x14ac:dyDescent="0.2">
      <c r="U25784" s="55"/>
      <c r="V25784" s="53"/>
      <c r="W25784" s="53"/>
      <c r="X25784" s="53"/>
      <c r="Y25784" s="55"/>
    </row>
    <row r="25785" spans="21:25" x14ac:dyDescent="0.2">
      <c r="U25785" s="55"/>
      <c r="V25785" s="53"/>
      <c r="W25785" s="53"/>
      <c r="X25785" s="53"/>
      <c r="Y25785" s="55"/>
    </row>
    <row r="25786" spans="21:25" x14ac:dyDescent="0.2">
      <c r="U25786" s="55"/>
      <c r="V25786" s="53"/>
      <c r="W25786" s="53"/>
      <c r="X25786" s="53"/>
      <c r="Y25786" s="55"/>
    </row>
    <row r="25787" spans="21:25" x14ac:dyDescent="0.2">
      <c r="U25787" s="55"/>
      <c r="V25787" s="53"/>
      <c r="W25787" s="53"/>
      <c r="X25787" s="53"/>
      <c r="Y25787" s="55"/>
    </row>
    <row r="25788" spans="21:25" x14ac:dyDescent="0.2">
      <c r="U25788" s="55"/>
      <c r="V25788" s="53"/>
      <c r="W25788" s="53"/>
      <c r="X25788" s="53"/>
      <c r="Y25788" s="55"/>
    </row>
    <row r="25789" spans="21:25" x14ac:dyDescent="0.2">
      <c r="U25789" s="55"/>
      <c r="V25789" s="53"/>
      <c r="W25789" s="53"/>
      <c r="X25789" s="53"/>
      <c r="Y25789" s="55"/>
    </row>
    <row r="25790" spans="21:25" x14ac:dyDescent="0.2">
      <c r="U25790" s="55"/>
      <c r="V25790" s="53"/>
      <c r="W25790" s="53"/>
      <c r="X25790" s="53"/>
      <c r="Y25790" s="55"/>
    </row>
    <row r="25791" spans="21:25" x14ac:dyDescent="0.2">
      <c r="U25791" s="55"/>
      <c r="V25791" s="53"/>
      <c r="W25791" s="53"/>
      <c r="X25791" s="53"/>
      <c r="Y25791" s="55"/>
    </row>
    <row r="25792" spans="21:25" x14ac:dyDescent="0.2">
      <c r="U25792" s="55"/>
      <c r="V25792" s="53"/>
      <c r="W25792" s="53"/>
      <c r="X25792" s="53"/>
      <c r="Y25792" s="55"/>
    </row>
    <row r="25793" spans="21:25" x14ac:dyDescent="0.2">
      <c r="U25793" s="55"/>
      <c r="V25793" s="53"/>
      <c r="W25793" s="53"/>
      <c r="X25793" s="53"/>
      <c r="Y25793" s="55"/>
    </row>
    <row r="25794" spans="21:25" x14ac:dyDescent="0.2">
      <c r="U25794" s="55"/>
      <c r="V25794" s="53"/>
      <c r="W25794" s="53"/>
      <c r="X25794" s="53"/>
      <c r="Y25794" s="55"/>
    </row>
    <row r="25795" spans="21:25" x14ac:dyDescent="0.2">
      <c r="U25795" s="55"/>
      <c r="V25795" s="53"/>
      <c r="W25795" s="53"/>
      <c r="X25795" s="53"/>
      <c r="Y25795" s="55"/>
    </row>
    <row r="25796" spans="21:25" x14ac:dyDescent="0.2">
      <c r="U25796" s="55"/>
      <c r="V25796" s="53"/>
      <c r="W25796" s="53"/>
      <c r="X25796" s="53"/>
      <c r="Y25796" s="55"/>
    </row>
    <row r="25797" spans="21:25" x14ac:dyDescent="0.2">
      <c r="U25797" s="55"/>
      <c r="V25797" s="53"/>
      <c r="W25797" s="53"/>
      <c r="X25797" s="53"/>
      <c r="Y25797" s="55"/>
    </row>
    <row r="25798" spans="21:25" x14ac:dyDescent="0.2">
      <c r="U25798" s="55"/>
      <c r="V25798" s="53"/>
      <c r="W25798" s="53"/>
      <c r="X25798" s="53"/>
      <c r="Y25798" s="55"/>
    </row>
    <row r="25799" spans="21:25" x14ac:dyDescent="0.2">
      <c r="U25799" s="55"/>
      <c r="V25799" s="53"/>
      <c r="W25799" s="53"/>
      <c r="X25799" s="53"/>
      <c r="Y25799" s="55"/>
    </row>
    <row r="25800" spans="21:25" x14ac:dyDescent="0.2">
      <c r="U25800" s="55"/>
      <c r="V25800" s="53"/>
      <c r="W25800" s="53"/>
      <c r="X25800" s="53"/>
      <c r="Y25800" s="55"/>
    </row>
    <row r="25801" spans="21:25" x14ac:dyDescent="0.2">
      <c r="U25801" s="55"/>
      <c r="V25801" s="53"/>
      <c r="W25801" s="53"/>
      <c r="X25801" s="53"/>
      <c r="Y25801" s="55"/>
    </row>
    <row r="25802" spans="21:25" x14ac:dyDescent="0.2">
      <c r="U25802" s="55"/>
      <c r="V25802" s="53"/>
      <c r="W25802" s="53"/>
      <c r="X25802" s="53"/>
      <c r="Y25802" s="55"/>
    </row>
    <row r="25803" spans="21:25" x14ac:dyDescent="0.2">
      <c r="U25803" s="55"/>
      <c r="V25803" s="53"/>
      <c r="W25803" s="53"/>
      <c r="X25803" s="53"/>
      <c r="Y25803" s="55"/>
    </row>
    <row r="25804" spans="21:25" x14ac:dyDescent="0.2">
      <c r="U25804" s="55"/>
      <c r="V25804" s="53"/>
      <c r="W25804" s="53"/>
      <c r="X25804" s="53"/>
      <c r="Y25804" s="55"/>
    </row>
    <row r="25805" spans="21:25" x14ac:dyDescent="0.2">
      <c r="U25805" s="55"/>
      <c r="V25805" s="53"/>
      <c r="W25805" s="53"/>
      <c r="X25805" s="53"/>
      <c r="Y25805" s="55"/>
    </row>
    <row r="25806" spans="21:25" x14ac:dyDescent="0.2">
      <c r="U25806" s="55"/>
      <c r="V25806" s="53"/>
      <c r="W25806" s="53"/>
      <c r="X25806" s="53"/>
      <c r="Y25806" s="55"/>
    </row>
    <row r="25807" spans="21:25" x14ac:dyDescent="0.2">
      <c r="U25807" s="55"/>
      <c r="V25807" s="53"/>
      <c r="W25807" s="53"/>
      <c r="X25807" s="53"/>
      <c r="Y25807" s="55"/>
    </row>
    <row r="25808" spans="21:25" x14ac:dyDescent="0.2">
      <c r="U25808" s="55"/>
      <c r="V25808" s="53"/>
      <c r="W25808" s="53"/>
      <c r="X25808" s="53"/>
      <c r="Y25808" s="55"/>
    </row>
    <row r="25809" spans="21:25" x14ac:dyDescent="0.2">
      <c r="U25809" s="55"/>
      <c r="V25809" s="53"/>
      <c r="W25809" s="53"/>
      <c r="X25809" s="53"/>
      <c r="Y25809" s="55"/>
    </row>
    <row r="25810" spans="21:25" x14ac:dyDescent="0.2">
      <c r="U25810" s="55"/>
      <c r="V25810" s="53"/>
      <c r="W25810" s="53"/>
      <c r="X25810" s="53"/>
      <c r="Y25810" s="55"/>
    </row>
    <row r="25811" spans="21:25" x14ac:dyDescent="0.2">
      <c r="U25811" s="55"/>
      <c r="V25811" s="53"/>
      <c r="W25811" s="53"/>
      <c r="X25811" s="53"/>
      <c r="Y25811" s="55"/>
    </row>
    <row r="25812" spans="21:25" x14ac:dyDescent="0.2">
      <c r="U25812" s="55"/>
      <c r="V25812" s="53"/>
      <c r="W25812" s="53"/>
      <c r="X25812" s="53"/>
      <c r="Y25812" s="55"/>
    </row>
    <row r="25813" spans="21:25" x14ac:dyDescent="0.2">
      <c r="U25813" s="55"/>
      <c r="V25813" s="53"/>
      <c r="W25813" s="53"/>
      <c r="X25813" s="53"/>
      <c r="Y25813" s="55"/>
    </row>
    <row r="25814" spans="21:25" x14ac:dyDescent="0.2">
      <c r="U25814" s="55"/>
      <c r="V25814" s="53"/>
      <c r="W25814" s="53"/>
      <c r="X25814" s="53"/>
      <c r="Y25814" s="55"/>
    </row>
    <row r="25815" spans="21:25" x14ac:dyDescent="0.2">
      <c r="U25815" s="55"/>
      <c r="V25815" s="53"/>
      <c r="W25815" s="53"/>
      <c r="X25815" s="53"/>
      <c r="Y25815" s="55"/>
    </row>
    <row r="25816" spans="21:25" x14ac:dyDescent="0.2">
      <c r="U25816" s="55"/>
      <c r="V25816" s="53"/>
      <c r="W25816" s="53"/>
      <c r="X25816" s="53"/>
      <c r="Y25816" s="55"/>
    </row>
    <row r="25817" spans="21:25" x14ac:dyDescent="0.2">
      <c r="U25817" s="55"/>
      <c r="V25817" s="53"/>
      <c r="W25817" s="53"/>
      <c r="X25817" s="53"/>
      <c r="Y25817" s="55"/>
    </row>
    <row r="25818" spans="21:25" x14ac:dyDescent="0.2">
      <c r="U25818" s="55"/>
      <c r="V25818" s="53"/>
      <c r="W25818" s="53"/>
      <c r="X25818" s="53"/>
      <c r="Y25818" s="55"/>
    </row>
    <row r="25819" spans="21:25" x14ac:dyDescent="0.2">
      <c r="U25819" s="55"/>
      <c r="V25819" s="53"/>
      <c r="W25819" s="53"/>
      <c r="X25819" s="53"/>
      <c r="Y25819" s="55"/>
    </row>
    <row r="25820" spans="21:25" x14ac:dyDescent="0.2">
      <c r="U25820" s="55"/>
      <c r="V25820" s="53"/>
      <c r="W25820" s="53"/>
      <c r="X25820" s="53"/>
      <c r="Y25820" s="55"/>
    </row>
    <row r="25821" spans="21:25" x14ac:dyDescent="0.2">
      <c r="U25821" s="55"/>
      <c r="V25821" s="53"/>
      <c r="W25821" s="53"/>
      <c r="X25821" s="53"/>
      <c r="Y25821" s="55"/>
    </row>
    <row r="25822" spans="21:25" x14ac:dyDescent="0.2">
      <c r="U25822" s="55"/>
      <c r="V25822" s="53"/>
      <c r="W25822" s="53"/>
      <c r="X25822" s="53"/>
      <c r="Y25822" s="55"/>
    </row>
    <row r="25823" spans="21:25" x14ac:dyDescent="0.2">
      <c r="U25823" s="55"/>
      <c r="V25823" s="53"/>
      <c r="W25823" s="53"/>
      <c r="X25823" s="53"/>
      <c r="Y25823" s="55"/>
    </row>
    <row r="25824" spans="21:25" x14ac:dyDescent="0.2">
      <c r="U25824" s="55"/>
      <c r="V25824" s="53"/>
      <c r="W25824" s="53"/>
      <c r="X25824" s="53"/>
      <c r="Y25824" s="55"/>
    </row>
    <row r="25825" spans="21:25" x14ac:dyDescent="0.2">
      <c r="U25825" s="55"/>
      <c r="V25825" s="53"/>
      <c r="W25825" s="53"/>
      <c r="X25825" s="53"/>
      <c r="Y25825" s="55"/>
    </row>
    <row r="25826" spans="21:25" x14ac:dyDescent="0.2">
      <c r="U25826" s="55"/>
      <c r="V25826" s="53"/>
      <c r="W25826" s="53"/>
      <c r="X25826" s="53"/>
      <c r="Y25826" s="55"/>
    </row>
    <row r="25827" spans="21:25" x14ac:dyDescent="0.2">
      <c r="U25827" s="55"/>
      <c r="V25827" s="53"/>
      <c r="W25827" s="53"/>
      <c r="X25827" s="53"/>
      <c r="Y25827" s="55"/>
    </row>
    <row r="25828" spans="21:25" x14ac:dyDescent="0.2">
      <c r="U25828" s="55"/>
      <c r="V25828" s="53"/>
      <c r="W25828" s="53"/>
      <c r="X25828" s="53"/>
      <c r="Y25828" s="55"/>
    </row>
    <row r="25829" spans="21:25" x14ac:dyDescent="0.2">
      <c r="U25829" s="55"/>
      <c r="V25829" s="53"/>
      <c r="W25829" s="53"/>
      <c r="X25829" s="53"/>
      <c r="Y25829" s="55"/>
    </row>
    <row r="25830" spans="21:25" x14ac:dyDescent="0.2">
      <c r="U25830" s="55"/>
      <c r="V25830" s="53"/>
      <c r="W25830" s="53"/>
      <c r="X25830" s="53"/>
      <c r="Y25830" s="55"/>
    </row>
    <row r="25831" spans="21:25" x14ac:dyDescent="0.2">
      <c r="U25831" s="55"/>
      <c r="V25831" s="53"/>
      <c r="W25831" s="53"/>
      <c r="X25831" s="53"/>
      <c r="Y25831" s="55"/>
    </row>
    <row r="25832" spans="21:25" x14ac:dyDescent="0.2">
      <c r="U25832" s="55"/>
      <c r="V25832" s="53"/>
      <c r="W25832" s="53"/>
      <c r="X25832" s="53"/>
      <c r="Y25832" s="55"/>
    </row>
    <row r="25833" spans="21:25" x14ac:dyDescent="0.2">
      <c r="U25833" s="55"/>
      <c r="V25833" s="53"/>
      <c r="W25833" s="53"/>
      <c r="X25833" s="53"/>
      <c r="Y25833" s="55"/>
    </row>
    <row r="25834" spans="21:25" x14ac:dyDescent="0.2">
      <c r="U25834" s="55"/>
      <c r="V25834" s="53"/>
      <c r="W25834" s="53"/>
      <c r="X25834" s="53"/>
      <c r="Y25834" s="55"/>
    </row>
    <row r="25835" spans="21:25" x14ac:dyDescent="0.2">
      <c r="U25835" s="55"/>
      <c r="V25835" s="53"/>
      <c r="W25835" s="53"/>
      <c r="X25835" s="53"/>
      <c r="Y25835" s="55"/>
    </row>
    <row r="25836" spans="21:25" x14ac:dyDescent="0.2">
      <c r="U25836" s="55"/>
      <c r="V25836" s="53"/>
      <c r="W25836" s="53"/>
      <c r="X25836" s="53"/>
      <c r="Y25836" s="55"/>
    </row>
    <row r="25837" spans="21:25" x14ac:dyDescent="0.2">
      <c r="U25837" s="55"/>
      <c r="V25837" s="53"/>
      <c r="W25837" s="53"/>
      <c r="X25837" s="53"/>
      <c r="Y25837" s="55"/>
    </row>
    <row r="25838" spans="21:25" x14ac:dyDescent="0.2">
      <c r="U25838" s="55"/>
      <c r="V25838" s="53"/>
      <c r="W25838" s="53"/>
      <c r="X25838" s="53"/>
      <c r="Y25838" s="55"/>
    </row>
    <row r="25839" spans="21:25" x14ac:dyDescent="0.2">
      <c r="U25839" s="55"/>
      <c r="V25839" s="53"/>
      <c r="W25839" s="53"/>
      <c r="X25839" s="53"/>
      <c r="Y25839" s="55"/>
    </row>
    <row r="25840" spans="21:25" x14ac:dyDescent="0.2">
      <c r="U25840" s="55"/>
      <c r="V25840" s="53"/>
      <c r="W25840" s="53"/>
      <c r="X25840" s="53"/>
      <c r="Y25840" s="55"/>
    </row>
    <row r="25841" spans="21:25" x14ac:dyDescent="0.2">
      <c r="U25841" s="55"/>
      <c r="V25841" s="53"/>
      <c r="W25841" s="53"/>
      <c r="X25841" s="53"/>
      <c r="Y25841" s="55"/>
    </row>
    <row r="25842" spans="21:25" x14ac:dyDescent="0.2">
      <c r="U25842" s="55"/>
      <c r="V25842" s="53"/>
      <c r="W25842" s="53"/>
      <c r="X25842" s="53"/>
      <c r="Y25842" s="55"/>
    </row>
    <row r="25843" spans="21:25" x14ac:dyDescent="0.2">
      <c r="U25843" s="55"/>
      <c r="V25843" s="53"/>
      <c r="W25843" s="53"/>
      <c r="X25843" s="53"/>
      <c r="Y25843" s="55"/>
    </row>
    <row r="25844" spans="21:25" x14ac:dyDescent="0.2">
      <c r="U25844" s="55"/>
      <c r="V25844" s="53"/>
      <c r="W25844" s="53"/>
      <c r="X25844" s="53"/>
      <c r="Y25844" s="55"/>
    </row>
    <row r="25845" spans="21:25" x14ac:dyDescent="0.2">
      <c r="U25845" s="55"/>
      <c r="V25845" s="53"/>
      <c r="W25845" s="53"/>
      <c r="X25845" s="53"/>
      <c r="Y25845" s="55"/>
    </row>
    <row r="25846" spans="21:25" x14ac:dyDescent="0.2">
      <c r="U25846" s="55"/>
      <c r="V25846" s="53"/>
      <c r="W25846" s="53"/>
      <c r="X25846" s="53"/>
      <c r="Y25846" s="55"/>
    </row>
    <row r="25847" spans="21:25" x14ac:dyDescent="0.2">
      <c r="U25847" s="55"/>
      <c r="V25847" s="53"/>
      <c r="W25847" s="53"/>
      <c r="X25847" s="53"/>
      <c r="Y25847" s="55"/>
    </row>
    <row r="25848" spans="21:25" x14ac:dyDescent="0.2">
      <c r="U25848" s="55"/>
      <c r="V25848" s="53"/>
      <c r="W25848" s="53"/>
      <c r="X25848" s="53"/>
      <c r="Y25848" s="55"/>
    </row>
    <row r="25849" spans="21:25" x14ac:dyDescent="0.2">
      <c r="U25849" s="55"/>
      <c r="V25849" s="53"/>
      <c r="W25849" s="53"/>
      <c r="X25849" s="53"/>
      <c r="Y25849" s="55"/>
    </row>
    <row r="25850" spans="21:25" x14ac:dyDescent="0.2">
      <c r="U25850" s="55"/>
      <c r="V25850" s="53"/>
      <c r="W25850" s="53"/>
      <c r="X25850" s="53"/>
      <c r="Y25850" s="55"/>
    </row>
    <row r="25851" spans="21:25" x14ac:dyDescent="0.2">
      <c r="U25851" s="55"/>
      <c r="V25851" s="53"/>
      <c r="W25851" s="53"/>
      <c r="X25851" s="53"/>
      <c r="Y25851" s="55"/>
    </row>
    <row r="25852" spans="21:25" x14ac:dyDescent="0.2">
      <c r="U25852" s="55"/>
      <c r="V25852" s="53"/>
      <c r="W25852" s="53"/>
      <c r="X25852" s="53"/>
      <c r="Y25852" s="55"/>
    </row>
    <row r="25853" spans="21:25" x14ac:dyDescent="0.2">
      <c r="U25853" s="55"/>
      <c r="V25853" s="53"/>
      <c r="W25853" s="53"/>
      <c r="X25853" s="53"/>
      <c r="Y25853" s="55"/>
    </row>
    <row r="25854" spans="21:25" x14ac:dyDescent="0.2">
      <c r="U25854" s="55"/>
      <c r="V25854" s="53"/>
      <c r="W25854" s="53"/>
      <c r="X25854" s="53"/>
      <c r="Y25854" s="55"/>
    </row>
    <row r="25855" spans="21:25" x14ac:dyDescent="0.2">
      <c r="U25855" s="55"/>
      <c r="V25855" s="53"/>
      <c r="W25855" s="53"/>
      <c r="X25855" s="53"/>
      <c r="Y25855" s="55"/>
    </row>
    <row r="25856" spans="21:25" x14ac:dyDescent="0.2">
      <c r="U25856" s="55"/>
      <c r="V25856" s="53"/>
      <c r="W25856" s="53"/>
      <c r="X25856" s="53"/>
      <c r="Y25856" s="55"/>
    </row>
    <row r="25857" spans="21:25" x14ac:dyDescent="0.2">
      <c r="U25857" s="55"/>
      <c r="V25857" s="53"/>
      <c r="W25857" s="53"/>
      <c r="X25857" s="53"/>
      <c r="Y25857" s="55"/>
    </row>
    <row r="25858" spans="21:25" x14ac:dyDescent="0.2">
      <c r="U25858" s="55"/>
      <c r="V25858" s="53"/>
      <c r="W25858" s="53"/>
      <c r="X25858" s="53"/>
      <c r="Y25858" s="55"/>
    </row>
    <row r="25859" spans="21:25" x14ac:dyDescent="0.2">
      <c r="U25859" s="55"/>
      <c r="V25859" s="53"/>
      <c r="W25859" s="53"/>
      <c r="X25859" s="53"/>
      <c r="Y25859" s="55"/>
    </row>
    <row r="25860" spans="21:25" x14ac:dyDescent="0.2">
      <c r="U25860" s="55"/>
      <c r="V25860" s="53"/>
      <c r="W25860" s="53"/>
      <c r="X25860" s="53"/>
      <c r="Y25860" s="55"/>
    </row>
    <row r="25861" spans="21:25" x14ac:dyDescent="0.2">
      <c r="U25861" s="55"/>
      <c r="V25861" s="53"/>
      <c r="W25861" s="53"/>
      <c r="X25861" s="53"/>
      <c r="Y25861" s="55"/>
    </row>
    <row r="25862" spans="21:25" x14ac:dyDescent="0.2">
      <c r="U25862" s="55"/>
      <c r="V25862" s="53"/>
      <c r="W25862" s="53"/>
      <c r="X25862" s="53"/>
      <c r="Y25862" s="55"/>
    </row>
    <row r="25863" spans="21:25" x14ac:dyDescent="0.2">
      <c r="U25863" s="55"/>
      <c r="V25863" s="53"/>
      <c r="W25863" s="53"/>
      <c r="X25863" s="53"/>
      <c r="Y25863" s="55"/>
    </row>
    <row r="25864" spans="21:25" x14ac:dyDescent="0.2">
      <c r="U25864" s="55"/>
      <c r="V25864" s="53"/>
      <c r="W25864" s="53"/>
      <c r="X25864" s="53"/>
      <c r="Y25864" s="55"/>
    </row>
    <row r="25865" spans="21:25" x14ac:dyDescent="0.2">
      <c r="U25865" s="55"/>
      <c r="V25865" s="53"/>
      <c r="W25865" s="53"/>
      <c r="X25865" s="53"/>
      <c r="Y25865" s="55"/>
    </row>
    <row r="25866" spans="21:25" x14ac:dyDescent="0.2">
      <c r="U25866" s="55"/>
      <c r="V25866" s="53"/>
      <c r="W25866" s="53"/>
      <c r="X25866" s="53"/>
      <c r="Y25866" s="55"/>
    </row>
    <row r="25867" spans="21:25" x14ac:dyDescent="0.2">
      <c r="U25867" s="55"/>
      <c r="V25867" s="53"/>
      <c r="W25867" s="53"/>
      <c r="X25867" s="53"/>
      <c r="Y25867" s="55"/>
    </row>
    <row r="25868" spans="21:25" x14ac:dyDescent="0.2">
      <c r="U25868" s="55"/>
      <c r="V25868" s="53"/>
      <c r="W25868" s="53"/>
      <c r="X25868" s="53"/>
      <c r="Y25868" s="55"/>
    </row>
    <row r="25869" spans="21:25" x14ac:dyDescent="0.2">
      <c r="U25869" s="55"/>
      <c r="V25869" s="53"/>
      <c r="W25869" s="53"/>
      <c r="X25869" s="53"/>
      <c r="Y25869" s="55"/>
    </row>
    <row r="25870" spans="21:25" x14ac:dyDescent="0.2">
      <c r="U25870" s="55"/>
      <c r="V25870" s="53"/>
      <c r="W25870" s="53"/>
      <c r="X25870" s="53"/>
      <c r="Y25870" s="55"/>
    </row>
    <row r="25871" spans="21:25" x14ac:dyDescent="0.2">
      <c r="U25871" s="55"/>
      <c r="V25871" s="53"/>
      <c r="W25871" s="53"/>
      <c r="X25871" s="53"/>
      <c r="Y25871" s="55"/>
    </row>
    <row r="25872" spans="21:25" x14ac:dyDescent="0.2">
      <c r="U25872" s="55"/>
      <c r="V25872" s="53"/>
      <c r="W25872" s="53"/>
      <c r="X25872" s="53"/>
      <c r="Y25872" s="55"/>
    </row>
    <row r="25873" spans="21:25" x14ac:dyDescent="0.2">
      <c r="U25873" s="55"/>
      <c r="V25873" s="53"/>
      <c r="W25873" s="53"/>
      <c r="X25873" s="53"/>
      <c r="Y25873" s="55"/>
    </row>
    <row r="25874" spans="21:25" x14ac:dyDescent="0.2">
      <c r="U25874" s="55"/>
      <c r="V25874" s="53"/>
      <c r="W25874" s="53"/>
      <c r="X25874" s="53"/>
      <c r="Y25874" s="55"/>
    </row>
    <row r="25875" spans="21:25" x14ac:dyDescent="0.2">
      <c r="U25875" s="55"/>
      <c r="V25875" s="53"/>
      <c r="W25875" s="53"/>
      <c r="X25875" s="53"/>
      <c r="Y25875" s="55"/>
    </row>
    <row r="25876" spans="21:25" x14ac:dyDescent="0.2">
      <c r="U25876" s="55"/>
      <c r="V25876" s="53"/>
      <c r="W25876" s="53"/>
      <c r="X25876" s="53"/>
      <c r="Y25876" s="55"/>
    </row>
    <row r="25877" spans="21:25" x14ac:dyDescent="0.2">
      <c r="U25877" s="55"/>
      <c r="V25877" s="53"/>
      <c r="W25877" s="53"/>
      <c r="X25877" s="53"/>
      <c r="Y25877" s="55"/>
    </row>
    <row r="25878" spans="21:25" x14ac:dyDescent="0.2">
      <c r="U25878" s="55"/>
      <c r="V25878" s="53"/>
      <c r="W25878" s="53"/>
      <c r="X25878" s="53"/>
      <c r="Y25878" s="55"/>
    </row>
    <row r="25879" spans="21:25" x14ac:dyDescent="0.2">
      <c r="U25879" s="55"/>
      <c r="V25879" s="53"/>
      <c r="W25879" s="53"/>
      <c r="X25879" s="53"/>
      <c r="Y25879" s="55"/>
    </row>
    <row r="25880" spans="21:25" x14ac:dyDescent="0.2">
      <c r="U25880" s="55"/>
      <c r="V25880" s="53"/>
      <c r="W25880" s="53"/>
      <c r="X25880" s="53"/>
      <c r="Y25880" s="55"/>
    </row>
    <row r="25881" spans="21:25" x14ac:dyDescent="0.2">
      <c r="U25881" s="55"/>
      <c r="V25881" s="53"/>
      <c r="W25881" s="53"/>
      <c r="X25881" s="53"/>
      <c r="Y25881" s="55"/>
    </row>
    <row r="25882" spans="21:25" x14ac:dyDescent="0.2">
      <c r="U25882" s="55"/>
      <c r="V25882" s="53"/>
      <c r="W25882" s="53"/>
      <c r="X25882" s="53"/>
      <c r="Y25882" s="55"/>
    </row>
    <row r="25883" spans="21:25" x14ac:dyDescent="0.2">
      <c r="U25883" s="55"/>
      <c r="V25883" s="53"/>
      <c r="W25883" s="53"/>
      <c r="X25883" s="53"/>
      <c r="Y25883" s="55"/>
    </row>
    <row r="25884" spans="21:25" x14ac:dyDescent="0.2">
      <c r="U25884" s="55"/>
      <c r="V25884" s="53"/>
      <c r="W25884" s="53"/>
      <c r="X25884" s="53"/>
      <c r="Y25884" s="55"/>
    </row>
    <row r="25885" spans="21:25" x14ac:dyDescent="0.2">
      <c r="U25885" s="55"/>
      <c r="V25885" s="53"/>
      <c r="W25885" s="53"/>
      <c r="X25885" s="53"/>
      <c r="Y25885" s="55"/>
    </row>
    <row r="25886" spans="21:25" x14ac:dyDescent="0.2">
      <c r="U25886" s="55"/>
      <c r="V25886" s="53"/>
      <c r="W25886" s="53"/>
      <c r="X25886" s="53"/>
      <c r="Y25886" s="55"/>
    </row>
    <row r="25887" spans="21:25" x14ac:dyDescent="0.2">
      <c r="U25887" s="55"/>
      <c r="V25887" s="53"/>
      <c r="W25887" s="53"/>
      <c r="X25887" s="53"/>
      <c r="Y25887" s="55"/>
    </row>
    <row r="25888" spans="21:25" x14ac:dyDescent="0.2">
      <c r="U25888" s="55"/>
      <c r="V25888" s="53"/>
      <c r="W25888" s="53"/>
      <c r="X25888" s="53"/>
      <c r="Y25888" s="55"/>
    </row>
    <row r="25889" spans="21:25" x14ac:dyDescent="0.2">
      <c r="U25889" s="55"/>
      <c r="V25889" s="53"/>
      <c r="W25889" s="53"/>
      <c r="X25889" s="53"/>
      <c r="Y25889" s="55"/>
    </row>
    <row r="25890" spans="21:25" x14ac:dyDescent="0.2">
      <c r="U25890" s="55"/>
      <c r="V25890" s="53"/>
      <c r="W25890" s="53"/>
      <c r="X25890" s="53"/>
      <c r="Y25890" s="55"/>
    </row>
    <row r="25891" spans="21:25" x14ac:dyDescent="0.2">
      <c r="U25891" s="55"/>
      <c r="V25891" s="53"/>
      <c r="W25891" s="53"/>
      <c r="X25891" s="53"/>
      <c r="Y25891" s="55"/>
    </row>
    <row r="25892" spans="21:25" x14ac:dyDescent="0.2">
      <c r="U25892" s="55"/>
      <c r="V25892" s="53"/>
      <c r="W25892" s="53"/>
      <c r="X25892" s="53"/>
      <c r="Y25892" s="55"/>
    </row>
    <row r="25893" spans="21:25" x14ac:dyDescent="0.2">
      <c r="U25893" s="55"/>
      <c r="V25893" s="53"/>
      <c r="W25893" s="53"/>
      <c r="X25893" s="53"/>
      <c r="Y25893" s="55"/>
    </row>
    <row r="25894" spans="21:25" x14ac:dyDescent="0.2">
      <c r="U25894" s="55"/>
      <c r="V25894" s="53"/>
      <c r="W25894" s="53"/>
      <c r="X25894" s="53"/>
      <c r="Y25894" s="55"/>
    </row>
    <row r="25895" spans="21:25" x14ac:dyDescent="0.2">
      <c r="U25895" s="55"/>
      <c r="V25895" s="53"/>
      <c r="W25895" s="53"/>
      <c r="X25895" s="53"/>
      <c r="Y25895" s="55"/>
    </row>
    <row r="25896" spans="21:25" x14ac:dyDescent="0.2">
      <c r="U25896" s="55"/>
      <c r="V25896" s="53"/>
      <c r="W25896" s="53"/>
      <c r="X25896" s="53"/>
      <c r="Y25896" s="55"/>
    </row>
    <row r="25897" spans="21:25" x14ac:dyDescent="0.2">
      <c r="U25897" s="55"/>
      <c r="V25897" s="53"/>
      <c r="W25897" s="53"/>
      <c r="X25897" s="53"/>
      <c r="Y25897" s="55"/>
    </row>
    <row r="25898" spans="21:25" x14ac:dyDescent="0.2">
      <c r="U25898" s="55"/>
      <c r="V25898" s="53"/>
      <c r="W25898" s="53"/>
      <c r="X25898" s="53"/>
      <c r="Y25898" s="55"/>
    </row>
    <row r="25899" spans="21:25" x14ac:dyDescent="0.2">
      <c r="U25899" s="55"/>
      <c r="V25899" s="53"/>
      <c r="W25899" s="53"/>
      <c r="X25899" s="53"/>
      <c r="Y25899" s="55"/>
    </row>
    <row r="25900" spans="21:25" x14ac:dyDescent="0.2">
      <c r="U25900" s="55"/>
      <c r="V25900" s="53"/>
      <c r="W25900" s="53"/>
      <c r="X25900" s="53"/>
      <c r="Y25900" s="55"/>
    </row>
    <row r="25901" spans="21:25" x14ac:dyDescent="0.2">
      <c r="U25901" s="55"/>
      <c r="V25901" s="53"/>
      <c r="W25901" s="53"/>
      <c r="X25901" s="53"/>
      <c r="Y25901" s="55"/>
    </row>
    <row r="25902" spans="21:25" x14ac:dyDescent="0.2">
      <c r="U25902" s="55"/>
      <c r="V25902" s="53"/>
      <c r="W25902" s="53"/>
      <c r="X25902" s="53"/>
      <c r="Y25902" s="55"/>
    </row>
    <row r="25903" spans="21:25" x14ac:dyDescent="0.2">
      <c r="U25903" s="55"/>
      <c r="V25903" s="53"/>
      <c r="W25903" s="53"/>
      <c r="X25903" s="53"/>
      <c r="Y25903" s="55"/>
    </row>
    <row r="25904" spans="21:25" x14ac:dyDescent="0.2">
      <c r="U25904" s="55"/>
      <c r="V25904" s="53"/>
      <c r="W25904" s="53"/>
      <c r="X25904" s="53"/>
      <c r="Y25904" s="55"/>
    </row>
    <row r="25905" spans="21:25" x14ac:dyDescent="0.2">
      <c r="U25905" s="55"/>
      <c r="V25905" s="53"/>
      <c r="W25905" s="53"/>
      <c r="X25905" s="53"/>
      <c r="Y25905" s="55"/>
    </row>
    <row r="25906" spans="21:25" x14ac:dyDescent="0.2">
      <c r="U25906" s="55"/>
      <c r="V25906" s="53"/>
      <c r="W25906" s="53"/>
      <c r="X25906" s="53"/>
      <c r="Y25906" s="55"/>
    </row>
    <row r="25907" spans="21:25" x14ac:dyDescent="0.2">
      <c r="U25907" s="55"/>
      <c r="V25907" s="53"/>
      <c r="W25907" s="53"/>
      <c r="X25907" s="53"/>
      <c r="Y25907" s="55"/>
    </row>
    <row r="25908" spans="21:25" x14ac:dyDescent="0.2">
      <c r="U25908" s="55"/>
      <c r="V25908" s="53"/>
      <c r="W25908" s="53"/>
      <c r="X25908" s="53"/>
      <c r="Y25908" s="55"/>
    </row>
    <row r="25909" spans="21:25" x14ac:dyDescent="0.2">
      <c r="U25909" s="55"/>
      <c r="V25909" s="53"/>
      <c r="W25909" s="53"/>
      <c r="X25909" s="53"/>
      <c r="Y25909" s="55"/>
    </row>
    <row r="25910" spans="21:25" x14ac:dyDescent="0.2">
      <c r="U25910" s="55"/>
      <c r="V25910" s="53"/>
      <c r="W25910" s="53"/>
      <c r="X25910" s="53"/>
      <c r="Y25910" s="55"/>
    </row>
    <row r="25911" spans="21:25" x14ac:dyDescent="0.2">
      <c r="U25911" s="55"/>
      <c r="V25911" s="53"/>
      <c r="W25911" s="53"/>
      <c r="X25911" s="53"/>
      <c r="Y25911" s="55"/>
    </row>
    <row r="25912" spans="21:25" x14ac:dyDescent="0.2">
      <c r="U25912" s="55"/>
      <c r="V25912" s="53"/>
      <c r="W25912" s="53"/>
      <c r="X25912" s="53"/>
      <c r="Y25912" s="55"/>
    </row>
    <row r="25913" spans="21:25" x14ac:dyDescent="0.2">
      <c r="U25913" s="55"/>
      <c r="V25913" s="53"/>
      <c r="W25913" s="53"/>
      <c r="X25913" s="53"/>
      <c r="Y25913" s="55"/>
    </row>
    <row r="25914" spans="21:25" x14ac:dyDescent="0.2">
      <c r="U25914" s="55"/>
      <c r="V25914" s="53"/>
      <c r="W25914" s="53"/>
      <c r="X25914" s="53"/>
      <c r="Y25914" s="55"/>
    </row>
    <row r="25915" spans="21:25" x14ac:dyDescent="0.2">
      <c r="U25915" s="55"/>
      <c r="V25915" s="53"/>
      <c r="W25915" s="53"/>
      <c r="X25915" s="53"/>
      <c r="Y25915" s="55"/>
    </row>
    <row r="25916" spans="21:25" x14ac:dyDescent="0.2">
      <c r="U25916" s="55"/>
      <c r="V25916" s="53"/>
      <c r="W25916" s="53"/>
      <c r="X25916" s="53"/>
      <c r="Y25916" s="55"/>
    </row>
    <row r="25917" spans="21:25" x14ac:dyDescent="0.2">
      <c r="U25917" s="55"/>
      <c r="V25917" s="53"/>
      <c r="W25917" s="53"/>
      <c r="X25917" s="53"/>
      <c r="Y25917" s="55"/>
    </row>
    <row r="25918" spans="21:25" x14ac:dyDescent="0.2">
      <c r="U25918" s="55"/>
      <c r="V25918" s="53"/>
      <c r="W25918" s="53"/>
      <c r="X25918" s="53"/>
      <c r="Y25918" s="55"/>
    </row>
    <row r="25919" spans="21:25" x14ac:dyDescent="0.2">
      <c r="U25919" s="55"/>
      <c r="V25919" s="53"/>
      <c r="W25919" s="53"/>
      <c r="X25919" s="53"/>
      <c r="Y25919" s="55"/>
    </row>
    <row r="25920" spans="21:25" x14ac:dyDescent="0.2">
      <c r="U25920" s="55"/>
      <c r="V25920" s="53"/>
      <c r="W25920" s="53"/>
      <c r="X25920" s="53"/>
      <c r="Y25920" s="55"/>
    </row>
    <row r="25921" spans="21:25" x14ac:dyDescent="0.2">
      <c r="U25921" s="55"/>
      <c r="V25921" s="53"/>
      <c r="W25921" s="53"/>
      <c r="X25921" s="53"/>
      <c r="Y25921" s="55"/>
    </row>
    <row r="25922" spans="21:25" x14ac:dyDescent="0.2">
      <c r="U25922" s="55"/>
      <c r="V25922" s="53"/>
      <c r="W25922" s="53"/>
      <c r="X25922" s="53"/>
      <c r="Y25922" s="55"/>
    </row>
    <row r="25923" spans="21:25" x14ac:dyDescent="0.2">
      <c r="U25923" s="55"/>
      <c r="V25923" s="53"/>
      <c r="W25923" s="53"/>
      <c r="X25923" s="53"/>
      <c r="Y25923" s="55"/>
    </row>
    <row r="25924" spans="21:25" x14ac:dyDescent="0.2">
      <c r="U25924" s="55"/>
      <c r="V25924" s="53"/>
      <c r="W25924" s="53"/>
      <c r="X25924" s="53"/>
      <c r="Y25924" s="55"/>
    </row>
    <row r="25925" spans="21:25" x14ac:dyDescent="0.2">
      <c r="U25925" s="55"/>
      <c r="V25925" s="53"/>
      <c r="W25925" s="53"/>
      <c r="X25925" s="53"/>
      <c r="Y25925" s="55"/>
    </row>
    <row r="25926" spans="21:25" x14ac:dyDescent="0.2">
      <c r="U25926" s="55"/>
      <c r="V25926" s="53"/>
      <c r="W25926" s="53"/>
      <c r="X25926" s="53"/>
      <c r="Y25926" s="55"/>
    </row>
    <row r="25927" spans="21:25" x14ac:dyDescent="0.2">
      <c r="U25927" s="55"/>
      <c r="V25927" s="53"/>
      <c r="W25927" s="53"/>
      <c r="X25927" s="53"/>
      <c r="Y25927" s="55"/>
    </row>
    <row r="25928" spans="21:25" x14ac:dyDescent="0.2">
      <c r="U25928" s="55"/>
      <c r="V25928" s="53"/>
      <c r="W25928" s="53"/>
      <c r="X25928" s="53"/>
      <c r="Y25928" s="55"/>
    </row>
    <row r="25929" spans="21:25" x14ac:dyDescent="0.2">
      <c r="U25929" s="55"/>
      <c r="V25929" s="53"/>
      <c r="W25929" s="53"/>
      <c r="X25929" s="53"/>
      <c r="Y25929" s="55"/>
    </row>
    <row r="25930" spans="21:25" x14ac:dyDescent="0.2">
      <c r="U25930" s="55"/>
      <c r="V25930" s="53"/>
      <c r="W25930" s="53"/>
      <c r="X25930" s="53"/>
      <c r="Y25930" s="55"/>
    </row>
    <row r="25931" spans="21:25" x14ac:dyDescent="0.2">
      <c r="U25931" s="55"/>
      <c r="V25931" s="53"/>
      <c r="W25931" s="53"/>
      <c r="X25931" s="53"/>
      <c r="Y25931" s="55"/>
    </row>
    <row r="25932" spans="21:25" x14ac:dyDescent="0.2">
      <c r="U25932" s="55"/>
      <c r="V25932" s="53"/>
      <c r="W25932" s="53"/>
      <c r="X25932" s="53"/>
      <c r="Y25932" s="55"/>
    </row>
    <row r="25933" spans="21:25" x14ac:dyDescent="0.2">
      <c r="U25933" s="55"/>
      <c r="V25933" s="53"/>
      <c r="W25933" s="53"/>
      <c r="X25933" s="53"/>
      <c r="Y25933" s="55"/>
    </row>
    <row r="25934" spans="21:25" x14ac:dyDescent="0.2">
      <c r="U25934" s="55"/>
      <c r="V25934" s="53"/>
      <c r="W25934" s="53"/>
      <c r="X25934" s="53"/>
      <c r="Y25934" s="55"/>
    </row>
    <row r="25935" spans="21:25" x14ac:dyDescent="0.2">
      <c r="U25935" s="55"/>
      <c r="V25935" s="53"/>
      <c r="W25935" s="53"/>
      <c r="X25935" s="53"/>
      <c r="Y25935" s="55"/>
    </row>
    <row r="25936" spans="21:25" x14ac:dyDescent="0.2">
      <c r="U25936" s="55"/>
      <c r="V25936" s="53"/>
      <c r="W25936" s="53"/>
      <c r="X25936" s="53"/>
      <c r="Y25936" s="55"/>
    </row>
    <row r="25937" spans="21:25" x14ac:dyDescent="0.2">
      <c r="U25937" s="55"/>
      <c r="V25937" s="53"/>
      <c r="W25937" s="53"/>
      <c r="X25937" s="53"/>
      <c r="Y25937" s="55"/>
    </row>
    <row r="25938" spans="21:25" x14ac:dyDescent="0.2">
      <c r="U25938" s="55"/>
      <c r="V25938" s="53"/>
      <c r="W25938" s="53"/>
      <c r="X25938" s="53"/>
      <c r="Y25938" s="55"/>
    </row>
    <row r="25939" spans="21:25" x14ac:dyDescent="0.2">
      <c r="U25939" s="55"/>
      <c r="V25939" s="53"/>
      <c r="W25939" s="53"/>
      <c r="X25939" s="53"/>
      <c r="Y25939" s="55"/>
    </row>
    <row r="25940" spans="21:25" x14ac:dyDescent="0.2">
      <c r="U25940" s="55"/>
      <c r="V25940" s="53"/>
      <c r="W25940" s="53"/>
      <c r="X25940" s="53"/>
      <c r="Y25940" s="55"/>
    </row>
    <row r="25941" spans="21:25" x14ac:dyDescent="0.2">
      <c r="U25941" s="55"/>
      <c r="V25941" s="53"/>
      <c r="W25941" s="53"/>
      <c r="X25941" s="53"/>
      <c r="Y25941" s="55"/>
    </row>
    <row r="25942" spans="21:25" x14ac:dyDescent="0.2">
      <c r="U25942" s="55"/>
      <c r="V25942" s="53"/>
      <c r="W25942" s="53"/>
      <c r="X25942" s="53"/>
      <c r="Y25942" s="55"/>
    </row>
    <row r="25943" spans="21:25" x14ac:dyDescent="0.2">
      <c r="U25943" s="55"/>
      <c r="V25943" s="53"/>
      <c r="W25943" s="53"/>
      <c r="X25943" s="53"/>
      <c r="Y25943" s="55"/>
    </row>
    <row r="25944" spans="21:25" x14ac:dyDescent="0.2">
      <c r="U25944" s="55"/>
      <c r="V25944" s="53"/>
      <c r="W25944" s="53"/>
      <c r="X25944" s="53"/>
      <c r="Y25944" s="55"/>
    </row>
    <row r="25945" spans="21:25" x14ac:dyDescent="0.2">
      <c r="U25945" s="55"/>
      <c r="V25945" s="53"/>
      <c r="W25945" s="53"/>
      <c r="X25945" s="53"/>
      <c r="Y25945" s="55"/>
    </row>
    <row r="25946" spans="21:25" x14ac:dyDescent="0.2">
      <c r="U25946" s="55"/>
      <c r="V25946" s="53"/>
      <c r="W25946" s="53"/>
      <c r="X25946" s="53"/>
      <c r="Y25946" s="55"/>
    </row>
    <row r="25947" spans="21:25" x14ac:dyDescent="0.2">
      <c r="U25947" s="55"/>
      <c r="V25947" s="53"/>
      <c r="W25947" s="53"/>
      <c r="X25947" s="53"/>
      <c r="Y25947" s="55"/>
    </row>
    <row r="25948" spans="21:25" x14ac:dyDescent="0.2">
      <c r="U25948" s="55"/>
      <c r="V25948" s="53"/>
      <c r="W25948" s="53"/>
      <c r="X25948" s="53"/>
      <c r="Y25948" s="55"/>
    </row>
    <row r="25949" spans="21:25" x14ac:dyDescent="0.2">
      <c r="U25949" s="55"/>
      <c r="V25949" s="53"/>
      <c r="W25949" s="53"/>
      <c r="X25949" s="53"/>
      <c r="Y25949" s="55"/>
    </row>
    <row r="25950" spans="21:25" x14ac:dyDescent="0.2">
      <c r="U25950" s="55"/>
      <c r="V25950" s="53"/>
      <c r="W25950" s="53"/>
      <c r="X25950" s="53"/>
      <c r="Y25950" s="55"/>
    </row>
    <row r="25951" spans="21:25" x14ac:dyDescent="0.2">
      <c r="U25951" s="55"/>
      <c r="V25951" s="53"/>
      <c r="W25951" s="53"/>
      <c r="X25951" s="53"/>
      <c r="Y25951" s="55"/>
    </row>
    <row r="25952" spans="21:25" x14ac:dyDescent="0.2">
      <c r="U25952" s="55"/>
      <c r="V25952" s="53"/>
      <c r="W25952" s="53"/>
      <c r="X25952" s="53"/>
      <c r="Y25952" s="55"/>
    </row>
    <row r="25953" spans="21:25" x14ac:dyDescent="0.2">
      <c r="U25953" s="55"/>
      <c r="V25953" s="53"/>
      <c r="W25953" s="53"/>
      <c r="X25953" s="53"/>
      <c r="Y25953" s="55"/>
    </row>
    <row r="25954" spans="21:25" x14ac:dyDescent="0.2">
      <c r="U25954" s="55"/>
      <c r="V25954" s="53"/>
      <c r="W25954" s="53"/>
      <c r="X25954" s="53"/>
      <c r="Y25954" s="55"/>
    </row>
    <row r="25955" spans="21:25" x14ac:dyDescent="0.2">
      <c r="U25955" s="55"/>
      <c r="V25955" s="53"/>
      <c r="W25955" s="53"/>
      <c r="X25955" s="53"/>
      <c r="Y25955" s="55"/>
    </row>
    <row r="25956" spans="21:25" x14ac:dyDescent="0.2">
      <c r="U25956" s="55"/>
      <c r="V25956" s="53"/>
      <c r="W25956" s="53"/>
      <c r="X25956" s="53"/>
      <c r="Y25956" s="55"/>
    </row>
    <row r="25957" spans="21:25" x14ac:dyDescent="0.2">
      <c r="U25957" s="55"/>
      <c r="V25957" s="53"/>
      <c r="W25957" s="53"/>
      <c r="X25957" s="53"/>
      <c r="Y25957" s="55"/>
    </row>
    <row r="25958" spans="21:25" x14ac:dyDescent="0.2">
      <c r="U25958" s="55"/>
      <c r="V25958" s="53"/>
      <c r="W25958" s="53"/>
      <c r="X25958" s="53"/>
      <c r="Y25958" s="55"/>
    </row>
    <row r="25959" spans="21:25" x14ac:dyDescent="0.2">
      <c r="U25959" s="55"/>
      <c r="V25959" s="53"/>
      <c r="W25959" s="53"/>
      <c r="X25959" s="53"/>
      <c r="Y25959" s="55"/>
    </row>
    <row r="25960" spans="21:25" x14ac:dyDescent="0.2">
      <c r="U25960" s="55"/>
      <c r="V25960" s="53"/>
      <c r="W25960" s="53"/>
      <c r="X25960" s="53"/>
      <c r="Y25960" s="55"/>
    </row>
    <row r="25961" spans="21:25" x14ac:dyDescent="0.2">
      <c r="U25961" s="55"/>
      <c r="V25961" s="53"/>
      <c r="W25961" s="53"/>
      <c r="X25961" s="53"/>
      <c r="Y25961" s="55"/>
    </row>
    <row r="25962" spans="21:25" x14ac:dyDescent="0.2">
      <c r="U25962" s="55"/>
      <c r="V25962" s="53"/>
      <c r="W25962" s="53"/>
      <c r="X25962" s="53"/>
      <c r="Y25962" s="55"/>
    </row>
    <row r="25963" spans="21:25" x14ac:dyDescent="0.2">
      <c r="U25963" s="55"/>
      <c r="V25963" s="53"/>
      <c r="W25963" s="53"/>
      <c r="X25963" s="53"/>
      <c r="Y25963" s="55"/>
    </row>
    <row r="25964" spans="21:25" x14ac:dyDescent="0.2">
      <c r="U25964" s="55"/>
      <c r="V25964" s="53"/>
      <c r="W25964" s="53"/>
      <c r="X25964" s="53"/>
      <c r="Y25964" s="55"/>
    </row>
    <row r="25965" spans="21:25" x14ac:dyDescent="0.2">
      <c r="U25965" s="55"/>
      <c r="V25965" s="53"/>
      <c r="W25965" s="53"/>
      <c r="X25965" s="53"/>
      <c r="Y25965" s="55"/>
    </row>
    <row r="25966" spans="21:25" x14ac:dyDescent="0.2">
      <c r="U25966" s="55"/>
      <c r="V25966" s="53"/>
      <c r="W25966" s="53"/>
      <c r="X25966" s="53"/>
      <c r="Y25966" s="55"/>
    </row>
    <row r="25967" spans="21:25" x14ac:dyDescent="0.2">
      <c r="U25967" s="55"/>
      <c r="V25967" s="53"/>
      <c r="W25967" s="53"/>
      <c r="X25967" s="53"/>
      <c r="Y25967" s="55"/>
    </row>
    <row r="25968" spans="21:25" x14ac:dyDescent="0.2">
      <c r="U25968" s="55"/>
      <c r="V25968" s="53"/>
      <c r="W25968" s="53"/>
      <c r="X25968" s="53"/>
      <c r="Y25968" s="55"/>
    </row>
    <row r="25969" spans="21:25" x14ac:dyDescent="0.2">
      <c r="U25969" s="55"/>
      <c r="V25969" s="53"/>
      <c r="W25969" s="53"/>
      <c r="X25969" s="53"/>
      <c r="Y25969" s="55"/>
    </row>
    <row r="25970" spans="21:25" x14ac:dyDescent="0.2">
      <c r="U25970" s="55"/>
      <c r="V25970" s="53"/>
      <c r="W25970" s="53"/>
      <c r="X25970" s="53"/>
      <c r="Y25970" s="55"/>
    </row>
    <row r="25971" spans="21:25" x14ac:dyDescent="0.2">
      <c r="U25971" s="55"/>
      <c r="V25971" s="53"/>
      <c r="W25971" s="53"/>
      <c r="X25971" s="53"/>
      <c r="Y25971" s="55"/>
    </row>
    <row r="25972" spans="21:25" x14ac:dyDescent="0.2">
      <c r="U25972" s="55"/>
      <c r="V25972" s="53"/>
      <c r="W25972" s="53"/>
      <c r="X25972" s="53"/>
      <c r="Y25972" s="55"/>
    </row>
    <row r="25973" spans="21:25" x14ac:dyDescent="0.2">
      <c r="U25973" s="55"/>
      <c r="V25973" s="53"/>
      <c r="W25973" s="53"/>
      <c r="X25973" s="53"/>
      <c r="Y25973" s="55"/>
    </row>
    <row r="25974" spans="21:25" x14ac:dyDescent="0.2">
      <c r="U25974" s="55"/>
      <c r="V25974" s="53"/>
      <c r="W25974" s="53"/>
      <c r="X25974" s="53"/>
      <c r="Y25974" s="55"/>
    </row>
    <row r="25975" spans="21:25" x14ac:dyDescent="0.2">
      <c r="U25975" s="55"/>
      <c r="V25975" s="53"/>
      <c r="W25975" s="53"/>
      <c r="X25975" s="53"/>
      <c r="Y25975" s="55"/>
    </row>
    <row r="25976" spans="21:25" x14ac:dyDescent="0.2">
      <c r="U25976" s="55"/>
      <c r="V25976" s="53"/>
      <c r="W25976" s="53"/>
      <c r="X25976" s="53"/>
      <c r="Y25976" s="55"/>
    </row>
    <row r="25977" spans="21:25" x14ac:dyDescent="0.2">
      <c r="U25977" s="55"/>
      <c r="V25977" s="53"/>
      <c r="W25977" s="53"/>
      <c r="X25977" s="53"/>
      <c r="Y25977" s="55"/>
    </row>
    <row r="25978" spans="21:25" x14ac:dyDescent="0.2">
      <c r="U25978" s="55"/>
      <c r="V25978" s="53"/>
      <c r="W25978" s="53"/>
      <c r="X25978" s="53"/>
      <c r="Y25978" s="55"/>
    </row>
    <row r="25979" spans="21:25" x14ac:dyDescent="0.2">
      <c r="U25979" s="55"/>
      <c r="V25979" s="53"/>
      <c r="W25979" s="53"/>
      <c r="X25979" s="53"/>
      <c r="Y25979" s="55"/>
    </row>
    <row r="25980" spans="21:25" x14ac:dyDescent="0.2">
      <c r="U25980" s="55"/>
      <c r="V25980" s="53"/>
      <c r="W25980" s="53"/>
      <c r="X25980" s="53"/>
      <c r="Y25980" s="55"/>
    </row>
    <row r="25981" spans="21:25" x14ac:dyDescent="0.2">
      <c r="U25981" s="55"/>
      <c r="V25981" s="53"/>
      <c r="W25981" s="53"/>
      <c r="X25981" s="53"/>
      <c r="Y25981" s="55"/>
    </row>
    <row r="25982" spans="21:25" x14ac:dyDescent="0.2">
      <c r="U25982" s="55"/>
      <c r="V25982" s="53"/>
      <c r="W25982" s="53"/>
      <c r="X25982" s="53"/>
      <c r="Y25982" s="55"/>
    </row>
    <row r="25983" spans="21:25" x14ac:dyDescent="0.2">
      <c r="U25983" s="55"/>
      <c r="V25983" s="53"/>
      <c r="W25983" s="53"/>
      <c r="X25983" s="53"/>
      <c r="Y25983" s="55"/>
    </row>
    <row r="25984" spans="21:25" x14ac:dyDescent="0.2">
      <c r="U25984" s="55"/>
      <c r="V25984" s="53"/>
      <c r="W25984" s="53"/>
      <c r="X25984" s="53"/>
      <c r="Y25984" s="55"/>
    </row>
    <row r="25985" spans="21:25" x14ac:dyDescent="0.2">
      <c r="U25985" s="55"/>
      <c r="V25985" s="53"/>
      <c r="W25985" s="53"/>
      <c r="X25985" s="53"/>
      <c r="Y25985" s="55"/>
    </row>
    <row r="25986" spans="21:25" x14ac:dyDescent="0.2">
      <c r="U25986" s="55"/>
      <c r="V25986" s="53"/>
      <c r="W25986" s="53"/>
      <c r="X25986" s="53"/>
      <c r="Y25986" s="55"/>
    </row>
    <row r="25987" spans="21:25" x14ac:dyDescent="0.2">
      <c r="U25987" s="55"/>
      <c r="V25987" s="53"/>
      <c r="W25987" s="53"/>
      <c r="X25987" s="53"/>
      <c r="Y25987" s="55"/>
    </row>
    <row r="25988" spans="21:25" x14ac:dyDescent="0.2">
      <c r="U25988" s="55"/>
      <c r="V25988" s="53"/>
      <c r="W25988" s="53"/>
      <c r="X25988" s="53"/>
      <c r="Y25988" s="55"/>
    </row>
    <row r="25989" spans="21:25" x14ac:dyDescent="0.2">
      <c r="U25989" s="55"/>
      <c r="V25989" s="53"/>
      <c r="W25989" s="53"/>
      <c r="X25989" s="53"/>
      <c r="Y25989" s="55"/>
    </row>
    <row r="25990" spans="21:25" x14ac:dyDescent="0.2">
      <c r="U25990" s="55"/>
      <c r="V25990" s="53"/>
      <c r="W25990" s="53"/>
      <c r="X25990" s="53"/>
      <c r="Y25990" s="55"/>
    </row>
    <row r="25991" spans="21:25" x14ac:dyDescent="0.2">
      <c r="U25991" s="55"/>
      <c r="V25991" s="53"/>
      <c r="W25991" s="53"/>
      <c r="X25991" s="53"/>
      <c r="Y25991" s="55"/>
    </row>
    <row r="25992" spans="21:25" x14ac:dyDescent="0.2">
      <c r="U25992" s="55"/>
      <c r="V25992" s="53"/>
      <c r="W25992" s="53"/>
      <c r="X25992" s="53"/>
      <c r="Y25992" s="55"/>
    </row>
    <row r="25993" spans="21:25" x14ac:dyDescent="0.2">
      <c r="U25993" s="55"/>
      <c r="V25993" s="53"/>
      <c r="W25993" s="53"/>
      <c r="X25993" s="53"/>
      <c r="Y25993" s="55"/>
    </row>
    <row r="25994" spans="21:25" x14ac:dyDescent="0.2">
      <c r="U25994" s="55"/>
      <c r="V25994" s="53"/>
      <c r="W25994" s="53"/>
      <c r="X25994" s="53"/>
      <c r="Y25994" s="55"/>
    </row>
    <row r="25995" spans="21:25" x14ac:dyDescent="0.2">
      <c r="U25995" s="55"/>
      <c r="V25995" s="53"/>
      <c r="W25995" s="53"/>
      <c r="X25995" s="53"/>
      <c r="Y25995" s="55"/>
    </row>
    <row r="25996" spans="21:25" x14ac:dyDescent="0.2">
      <c r="U25996" s="55"/>
      <c r="V25996" s="53"/>
      <c r="W25996" s="53"/>
      <c r="X25996" s="53"/>
      <c r="Y25996" s="55"/>
    </row>
    <row r="25997" spans="21:25" x14ac:dyDescent="0.2">
      <c r="U25997" s="55"/>
      <c r="V25997" s="53"/>
      <c r="W25997" s="53"/>
      <c r="X25997" s="53"/>
      <c r="Y25997" s="55"/>
    </row>
    <row r="25998" spans="21:25" x14ac:dyDescent="0.2">
      <c r="U25998" s="55"/>
      <c r="V25998" s="53"/>
      <c r="W25998" s="53"/>
      <c r="X25998" s="53"/>
      <c r="Y25998" s="55"/>
    </row>
    <row r="25999" spans="21:25" x14ac:dyDescent="0.2">
      <c r="U25999" s="55"/>
      <c r="V25999" s="53"/>
      <c r="W25999" s="53"/>
      <c r="X25999" s="53"/>
      <c r="Y25999" s="55"/>
    </row>
    <row r="26000" spans="21:25" x14ac:dyDescent="0.2">
      <c r="U26000" s="55"/>
      <c r="V26000" s="53"/>
      <c r="W26000" s="53"/>
      <c r="X26000" s="53"/>
      <c r="Y26000" s="55"/>
    </row>
    <row r="26001" spans="21:25" x14ac:dyDescent="0.2">
      <c r="U26001" s="55"/>
      <c r="V26001" s="53"/>
      <c r="W26001" s="53"/>
      <c r="X26001" s="53"/>
      <c r="Y26001" s="55"/>
    </row>
    <row r="26002" spans="21:25" x14ac:dyDescent="0.2">
      <c r="U26002" s="55"/>
      <c r="V26002" s="53"/>
      <c r="W26002" s="53"/>
      <c r="X26002" s="53"/>
      <c r="Y26002" s="55"/>
    </row>
    <row r="26003" spans="21:25" x14ac:dyDescent="0.2">
      <c r="U26003" s="55"/>
      <c r="V26003" s="53"/>
      <c r="W26003" s="53"/>
      <c r="X26003" s="53"/>
      <c r="Y26003" s="55"/>
    </row>
    <row r="26004" spans="21:25" x14ac:dyDescent="0.2">
      <c r="U26004" s="55"/>
      <c r="V26004" s="53"/>
      <c r="W26004" s="53"/>
      <c r="X26004" s="53"/>
      <c r="Y26004" s="55"/>
    </row>
    <row r="26005" spans="21:25" x14ac:dyDescent="0.2">
      <c r="U26005" s="55"/>
      <c r="V26005" s="53"/>
      <c r="W26005" s="53"/>
      <c r="X26005" s="53"/>
      <c r="Y26005" s="55"/>
    </row>
    <row r="26006" spans="21:25" x14ac:dyDescent="0.2">
      <c r="U26006" s="55"/>
      <c r="V26006" s="53"/>
      <c r="W26006" s="53"/>
      <c r="X26006" s="53"/>
      <c r="Y26006" s="55"/>
    </row>
    <row r="26007" spans="21:25" x14ac:dyDescent="0.2">
      <c r="U26007" s="55"/>
      <c r="V26007" s="53"/>
      <c r="W26007" s="53"/>
      <c r="X26007" s="53"/>
      <c r="Y26007" s="55"/>
    </row>
    <row r="26008" spans="21:25" x14ac:dyDescent="0.2">
      <c r="U26008" s="55"/>
      <c r="V26008" s="53"/>
      <c r="W26008" s="53"/>
      <c r="X26008" s="53"/>
      <c r="Y26008" s="55"/>
    </row>
    <row r="26009" spans="21:25" x14ac:dyDescent="0.2">
      <c r="U26009" s="55"/>
      <c r="V26009" s="53"/>
      <c r="W26009" s="53"/>
      <c r="X26009" s="53"/>
      <c r="Y26009" s="55"/>
    </row>
    <row r="26010" spans="21:25" x14ac:dyDescent="0.2">
      <c r="U26010" s="55"/>
      <c r="V26010" s="53"/>
      <c r="W26010" s="53"/>
      <c r="X26010" s="53"/>
      <c r="Y26010" s="55"/>
    </row>
    <row r="26011" spans="21:25" x14ac:dyDescent="0.2">
      <c r="U26011" s="55"/>
      <c r="V26011" s="53"/>
      <c r="W26011" s="53"/>
      <c r="X26011" s="53"/>
      <c r="Y26011" s="55"/>
    </row>
    <row r="26012" spans="21:25" x14ac:dyDescent="0.2">
      <c r="U26012" s="55"/>
      <c r="V26012" s="53"/>
      <c r="W26012" s="53"/>
      <c r="X26012" s="53"/>
      <c r="Y26012" s="55"/>
    </row>
    <row r="26013" spans="21:25" x14ac:dyDescent="0.2">
      <c r="U26013" s="55"/>
      <c r="V26013" s="53"/>
      <c r="W26013" s="53"/>
      <c r="X26013" s="53"/>
      <c r="Y26013" s="55"/>
    </row>
    <row r="26014" spans="21:25" x14ac:dyDescent="0.2">
      <c r="U26014" s="55"/>
      <c r="V26014" s="53"/>
      <c r="W26014" s="53"/>
      <c r="X26014" s="53"/>
      <c r="Y26014" s="55"/>
    </row>
    <row r="26015" spans="21:25" x14ac:dyDescent="0.2">
      <c r="U26015" s="55"/>
      <c r="V26015" s="53"/>
      <c r="W26015" s="53"/>
      <c r="X26015" s="53"/>
      <c r="Y26015" s="55"/>
    </row>
    <row r="26016" spans="21:25" x14ac:dyDescent="0.2">
      <c r="U26016" s="55"/>
      <c r="V26016" s="53"/>
      <c r="W26016" s="53"/>
      <c r="X26016" s="53"/>
      <c r="Y26016" s="55"/>
    </row>
    <row r="26017" spans="21:25" x14ac:dyDescent="0.2">
      <c r="U26017" s="55"/>
      <c r="V26017" s="53"/>
      <c r="W26017" s="53"/>
      <c r="X26017" s="53"/>
      <c r="Y26017" s="55"/>
    </row>
    <row r="26018" spans="21:25" x14ac:dyDescent="0.2">
      <c r="U26018" s="55"/>
      <c r="V26018" s="53"/>
      <c r="W26018" s="53"/>
      <c r="X26018" s="53"/>
      <c r="Y26018" s="55"/>
    </row>
    <row r="26019" spans="21:25" x14ac:dyDescent="0.2">
      <c r="U26019" s="55"/>
      <c r="V26019" s="53"/>
      <c r="W26019" s="53"/>
      <c r="X26019" s="53"/>
      <c r="Y26019" s="55"/>
    </row>
    <row r="26020" spans="21:25" x14ac:dyDescent="0.2">
      <c r="U26020" s="55"/>
      <c r="V26020" s="53"/>
      <c r="W26020" s="53"/>
      <c r="X26020" s="53"/>
      <c r="Y26020" s="55"/>
    </row>
    <row r="26021" spans="21:25" x14ac:dyDescent="0.2">
      <c r="U26021" s="55"/>
      <c r="V26021" s="53"/>
      <c r="W26021" s="53"/>
      <c r="X26021" s="53"/>
      <c r="Y26021" s="55"/>
    </row>
    <row r="26022" spans="21:25" x14ac:dyDescent="0.2">
      <c r="U26022" s="55"/>
      <c r="V26022" s="53"/>
      <c r="W26022" s="53"/>
      <c r="X26022" s="53"/>
      <c r="Y26022" s="55"/>
    </row>
    <row r="26023" spans="21:25" x14ac:dyDescent="0.2">
      <c r="U26023" s="55"/>
      <c r="V26023" s="53"/>
      <c r="W26023" s="53"/>
      <c r="X26023" s="53"/>
      <c r="Y26023" s="55"/>
    </row>
    <row r="26024" spans="21:25" x14ac:dyDescent="0.2">
      <c r="U26024" s="55"/>
      <c r="V26024" s="53"/>
      <c r="W26024" s="53"/>
      <c r="X26024" s="53"/>
      <c r="Y26024" s="55"/>
    </row>
    <row r="26025" spans="21:25" x14ac:dyDescent="0.2">
      <c r="U26025" s="55"/>
      <c r="V26025" s="53"/>
      <c r="W26025" s="53"/>
      <c r="X26025" s="53"/>
      <c r="Y26025" s="55"/>
    </row>
    <row r="26026" spans="21:25" x14ac:dyDescent="0.2">
      <c r="U26026" s="55"/>
      <c r="V26026" s="53"/>
      <c r="W26026" s="53"/>
      <c r="X26026" s="53"/>
      <c r="Y26026" s="55"/>
    </row>
    <row r="26027" spans="21:25" x14ac:dyDescent="0.2">
      <c r="U26027" s="55"/>
      <c r="V26027" s="53"/>
      <c r="W26027" s="53"/>
      <c r="X26027" s="53"/>
      <c r="Y26027" s="55"/>
    </row>
    <row r="26028" spans="21:25" x14ac:dyDescent="0.2">
      <c r="U26028" s="55"/>
      <c r="V26028" s="53"/>
      <c r="W26028" s="53"/>
      <c r="X26028" s="53"/>
      <c r="Y26028" s="55"/>
    </row>
    <row r="26029" spans="21:25" x14ac:dyDescent="0.2">
      <c r="U26029" s="55"/>
      <c r="V26029" s="53"/>
      <c r="W26029" s="53"/>
      <c r="X26029" s="53"/>
      <c r="Y26029" s="55"/>
    </row>
    <row r="26030" spans="21:25" x14ac:dyDescent="0.2">
      <c r="U26030" s="55"/>
      <c r="V26030" s="53"/>
      <c r="W26030" s="53"/>
      <c r="X26030" s="53"/>
      <c r="Y26030" s="55"/>
    </row>
    <row r="26031" spans="21:25" x14ac:dyDescent="0.2">
      <c r="U26031" s="55"/>
      <c r="V26031" s="53"/>
      <c r="W26031" s="53"/>
      <c r="X26031" s="53"/>
      <c r="Y26031" s="55"/>
    </row>
    <row r="26032" spans="21:25" x14ac:dyDescent="0.2">
      <c r="U26032" s="55"/>
      <c r="V26032" s="53"/>
      <c r="W26032" s="53"/>
      <c r="X26032" s="53"/>
      <c r="Y26032" s="55"/>
    </row>
    <row r="26033" spans="21:25" x14ac:dyDescent="0.2">
      <c r="U26033" s="55"/>
      <c r="V26033" s="53"/>
      <c r="W26033" s="53"/>
      <c r="X26033" s="53"/>
      <c r="Y26033" s="55"/>
    </row>
    <row r="26034" spans="21:25" x14ac:dyDescent="0.2">
      <c r="U26034" s="55"/>
      <c r="V26034" s="53"/>
      <c r="W26034" s="53"/>
      <c r="X26034" s="53"/>
      <c r="Y26034" s="55"/>
    </row>
    <row r="26035" spans="21:25" x14ac:dyDescent="0.2">
      <c r="U26035" s="55"/>
      <c r="V26035" s="53"/>
      <c r="W26035" s="53"/>
      <c r="X26035" s="53"/>
      <c r="Y26035" s="55"/>
    </row>
    <row r="26036" spans="21:25" x14ac:dyDescent="0.2">
      <c r="U26036" s="55"/>
      <c r="V26036" s="53"/>
      <c r="W26036" s="53"/>
      <c r="X26036" s="53"/>
      <c r="Y26036" s="55"/>
    </row>
    <row r="26037" spans="21:25" x14ac:dyDescent="0.2">
      <c r="U26037" s="55"/>
      <c r="V26037" s="53"/>
      <c r="W26037" s="53"/>
      <c r="X26037" s="53"/>
      <c r="Y26037" s="55"/>
    </row>
    <row r="26038" spans="21:25" x14ac:dyDescent="0.2">
      <c r="U26038" s="55"/>
      <c r="V26038" s="53"/>
      <c r="W26038" s="53"/>
      <c r="X26038" s="53"/>
      <c r="Y26038" s="55"/>
    </row>
    <row r="26039" spans="21:25" x14ac:dyDescent="0.2">
      <c r="U26039" s="55"/>
      <c r="V26039" s="53"/>
      <c r="W26039" s="53"/>
      <c r="X26039" s="53"/>
      <c r="Y26039" s="55"/>
    </row>
    <row r="26040" spans="21:25" x14ac:dyDescent="0.2">
      <c r="U26040" s="55"/>
      <c r="V26040" s="53"/>
      <c r="W26040" s="53"/>
      <c r="X26040" s="53"/>
      <c r="Y26040" s="55"/>
    </row>
    <row r="26041" spans="21:25" x14ac:dyDescent="0.2">
      <c r="U26041" s="55"/>
      <c r="V26041" s="53"/>
      <c r="W26041" s="53"/>
      <c r="X26041" s="53"/>
      <c r="Y26041" s="55"/>
    </row>
    <row r="26042" spans="21:25" x14ac:dyDescent="0.2">
      <c r="U26042" s="55"/>
      <c r="V26042" s="53"/>
      <c r="W26042" s="53"/>
      <c r="X26042" s="53"/>
      <c r="Y26042" s="55"/>
    </row>
    <row r="26043" spans="21:25" x14ac:dyDescent="0.2">
      <c r="U26043" s="55"/>
      <c r="V26043" s="53"/>
      <c r="W26043" s="53"/>
      <c r="X26043" s="53"/>
      <c r="Y26043" s="55"/>
    </row>
    <row r="26044" spans="21:25" x14ac:dyDescent="0.2">
      <c r="U26044" s="55"/>
      <c r="V26044" s="53"/>
      <c r="W26044" s="53"/>
      <c r="X26044" s="53"/>
      <c r="Y26044" s="55"/>
    </row>
    <row r="26045" spans="21:25" x14ac:dyDescent="0.2">
      <c r="U26045" s="55"/>
      <c r="V26045" s="53"/>
      <c r="W26045" s="53"/>
      <c r="X26045" s="53"/>
      <c r="Y26045" s="55"/>
    </row>
    <row r="26046" spans="21:25" x14ac:dyDescent="0.2">
      <c r="U26046" s="55"/>
      <c r="V26046" s="53"/>
      <c r="W26046" s="53"/>
      <c r="X26046" s="53"/>
      <c r="Y26046" s="55"/>
    </row>
    <row r="26047" spans="21:25" x14ac:dyDescent="0.2">
      <c r="U26047" s="55"/>
      <c r="V26047" s="53"/>
      <c r="W26047" s="53"/>
      <c r="X26047" s="53"/>
      <c r="Y26047" s="55"/>
    </row>
    <row r="26048" spans="21:25" x14ac:dyDescent="0.2">
      <c r="U26048" s="55"/>
      <c r="V26048" s="53"/>
      <c r="W26048" s="53"/>
      <c r="X26048" s="53"/>
      <c r="Y26048" s="55"/>
    </row>
    <row r="26049" spans="21:25" x14ac:dyDescent="0.2">
      <c r="U26049" s="55"/>
      <c r="V26049" s="53"/>
      <c r="W26049" s="53"/>
      <c r="X26049" s="53"/>
      <c r="Y26049" s="55"/>
    </row>
    <row r="26050" spans="21:25" x14ac:dyDescent="0.2">
      <c r="U26050" s="55"/>
      <c r="V26050" s="53"/>
      <c r="W26050" s="53"/>
      <c r="X26050" s="53"/>
      <c r="Y26050" s="55"/>
    </row>
    <row r="26051" spans="21:25" x14ac:dyDescent="0.2">
      <c r="U26051" s="55"/>
      <c r="V26051" s="53"/>
      <c r="W26051" s="53"/>
      <c r="X26051" s="53"/>
      <c r="Y26051" s="55"/>
    </row>
    <row r="26052" spans="21:25" x14ac:dyDescent="0.2">
      <c r="U26052" s="55"/>
      <c r="V26052" s="53"/>
      <c r="W26052" s="53"/>
      <c r="X26052" s="53"/>
      <c r="Y26052" s="55"/>
    </row>
    <row r="26053" spans="21:25" x14ac:dyDescent="0.2">
      <c r="U26053" s="55"/>
      <c r="V26053" s="53"/>
      <c r="W26053" s="53"/>
      <c r="X26053" s="53"/>
      <c r="Y26053" s="55"/>
    </row>
    <row r="26054" spans="21:25" x14ac:dyDescent="0.2">
      <c r="U26054" s="55"/>
      <c r="V26054" s="53"/>
      <c r="W26054" s="53"/>
      <c r="X26054" s="53"/>
      <c r="Y26054" s="55"/>
    </row>
    <row r="26055" spans="21:25" x14ac:dyDescent="0.2">
      <c r="U26055" s="55"/>
      <c r="V26055" s="53"/>
      <c r="W26055" s="53"/>
      <c r="X26055" s="53"/>
      <c r="Y26055" s="55"/>
    </row>
    <row r="26056" spans="21:25" x14ac:dyDescent="0.2">
      <c r="U26056" s="55"/>
      <c r="V26056" s="53"/>
      <c r="W26056" s="53"/>
      <c r="X26056" s="53"/>
      <c r="Y26056" s="55"/>
    </row>
    <row r="26057" spans="21:25" x14ac:dyDescent="0.2">
      <c r="U26057" s="55"/>
      <c r="V26057" s="53"/>
      <c r="W26057" s="53"/>
      <c r="X26057" s="53"/>
      <c r="Y26057" s="55"/>
    </row>
    <row r="26058" spans="21:25" x14ac:dyDescent="0.2">
      <c r="U26058" s="55"/>
      <c r="V26058" s="53"/>
      <c r="W26058" s="53"/>
      <c r="X26058" s="53"/>
      <c r="Y26058" s="55"/>
    </row>
    <row r="26059" spans="21:25" x14ac:dyDescent="0.2">
      <c r="U26059" s="55"/>
      <c r="V26059" s="53"/>
      <c r="W26059" s="53"/>
      <c r="X26059" s="53"/>
      <c r="Y26059" s="55"/>
    </row>
    <row r="26060" spans="21:25" x14ac:dyDescent="0.2">
      <c r="U26060" s="55"/>
      <c r="V26060" s="53"/>
      <c r="W26060" s="53"/>
      <c r="X26060" s="53"/>
      <c r="Y26060" s="55"/>
    </row>
    <row r="26061" spans="21:25" x14ac:dyDescent="0.2">
      <c r="U26061" s="55"/>
      <c r="V26061" s="53"/>
      <c r="W26061" s="53"/>
      <c r="X26061" s="53"/>
      <c r="Y26061" s="55"/>
    </row>
    <row r="26062" spans="21:25" x14ac:dyDescent="0.2">
      <c r="U26062" s="55"/>
      <c r="V26062" s="53"/>
      <c r="W26062" s="53"/>
      <c r="X26062" s="53"/>
      <c r="Y26062" s="55"/>
    </row>
    <row r="26063" spans="21:25" x14ac:dyDescent="0.2">
      <c r="U26063" s="55"/>
      <c r="V26063" s="53"/>
      <c r="W26063" s="53"/>
      <c r="X26063" s="53"/>
      <c r="Y26063" s="55"/>
    </row>
    <row r="26064" spans="21:25" x14ac:dyDescent="0.2">
      <c r="U26064" s="55"/>
      <c r="V26064" s="53"/>
      <c r="W26064" s="53"/>
      <c r="X26064" s="53"/>
      <c r="Y26064" s="55"/>
    </row>
    <row r="26065" spans="21:25" x14ac:dyDescent="0.2">
      <c r="U26065" s="55"/>
      <c r="V26065" s="53"/>
      <c r="W26065" s="53"/>
      <c r="X26065" s="53"/>
      <c r="Y26065" s="55"/>
    </row>
    <row r="26066" spans="21:25" x14ac:dyDescent="0.2">
      <c r="U26066" s="55"/>
      <c r="V26066" s="53"/>
      <c r="W26066" s="53"/>
      <c r="X26066" s="53"/>
      <c r="Y26066" s="55"/>
    </row>
    <row r="26067" spans="21:25" x14ac:dyDescent="0.2">
      <c r="U26067" s="55"/>
      <c r="V26067" s="53"/>
      <c r="W26067" s="53"/>
      <c r="X26067" s="53"/>
      <c r="Y26067" s="55"/>
    </row>
    <row r="26068" spans="21:25" x14ac:dyDescent="0.2">
      <c r="U26068" s="55"/>
      <c r="V26068" s="53"/>
      <c r="W26068" s="53"/>
      <c r="X26068" s="53"/>
      <c r="Y26068" s="55"/>
    </row>
    <row r="26069" spans="21:25" x14ac:dyDescent="0.2">
      <c r="U26069" s="55"/>
      <c r="V26069" s="53"/>
      <c r="W26069" s="53"/>
      <c r="X26069" s="53"/>
      <c r="Y26069" s="55"/>
    </row>
    <row r="26070" spans="21:25" x14ac:dyDescent="0.2">
      <c r="U26070" s="55"/>
      <c r="V26070" s="53"/>
      <c r="W26070" s="53"/>
      <c r="X26070" s="53"/>
      <c r="Y26070" s="55"/>
    </row>
    <row r="26071" spans="21:25" x14ac:dyDescent="0.2">
      <c r="U26071" s="55"/>
      <c r="V26071" s="53"/>
      <c r="W26071" s="53"/>
      <c r="X26071" s="53"/>
      <c r="Y26071" s="55"/>
    </row>
    <row r="26072" spans="21:25" x14ac:dyDescent="0.2">
      <c r="U26072" s="55"/>
      <c r="V26072" s="53"/>
      <c r="W26072" s="53"/>
      <c r="X26072" s="53"/>
      <c r="Y26072" s="55"/>
    </row>
    <row r="26073" spans="21:25" x14ac:dyDescent="0.2">
      <c r="U26073" s="55"/>
      <c r="V26073" s="53"/>
      <c r="W26073" s="53"/>
      <c r="X26073" s="53"/>
      <c r="Y26073" s="55"/>
    </row>
    <row r="26074" spans="21:25" x14ac:dyDescent="0.2">
      <c r="U26074" s="55"/>
      <c r="V26074" s="53"/>
      <c r="W26074" s="53"/>
      <c r="X26074" s="53"/>
      <c r="Y26074" s="55"/>
    </row>
    <row r="26075" spans="21:25" x14ac:dyDescent="0.2">
      <c r="U26075" s="55"/>
      <c r="V26075" s="53"/>
      <c r="W26075" s="53"/>
      <c r="X26075" s="53"/>
      <c r="Y26075" s="55"/>
    </row>
    <row r="26076" spans="21:25" x14ac:dyDescent="0.2">
      <c r="U26076" s="55"/>
      <c r="V26076" s="53"/>
      <c r="W26076" s="53"/>
      <c r="X26076" s="53"/>
      <c r="Y26076" s="55"/>
    </row>
    <row r="26077" spans="21:25" x14ac:dyDescent="0.2">
      <c r="U26077" s="55"/>
      <c r="V26077" s="53"/>
      <c r="W26077" s="53"/>
      <c r="X26077" s="53"/>
      <c r="Y26077" s="55"/>
    </row>
    <row r="26078" spans="21:25" x14ac:dyDescent="0.2">
      <c r="U26078" s="55"/>
      <c r="V26078" s="53"/>
      <c r="W26078" s="53"/>
      <c r="X26078" s="53"/>
      <c r="Y26078" s="55"/>
    </row>
    <row r="26079" spans="21:25" x14ac:dyDescent="0.2">
      <c r="U26079" s="55"/>
      <c r="V26079" s="53"/>
      <c r="W26079" s="53"/>
      <c r="X26079" s="53"/>
      <c r="Y26079" s="55"/>
    </row>
    <row r="26080" spans="21:25" x14ac:dyDescent="0.2">
      <c r="U26080" s="55"/>
      <c r="V26080" s="53"/>
      <c r="W26080" s="53"/>
      <c r="X26080" s="53"/>
      <c r="Y26080" s="55"/>
    </row>
    <row r="26081" spans="21:25" x14ac:dyDescent="0.2">
      <c r="U26081" s="55"/>
      <c r="V26081" s="53"/>
      <c r="W26081" s="53"/>
      <c r="X26081" s="53"/>
      <c r="Y26081" s="55"/>
    </row>
    <row r="26082" spans="21:25" x14ac:dyDescent="0.2">
      <c r="U26082" s="55"/>
      <c r="V26082" s="53"/>
      <c r="W26082" s="53"/>
      <c r="X26082" s="53"/>
      <c r="Y26082" s="55"/>
    </row>
    <row r="26083" spans="21:25" x14ac:dyDescent="0.2">
      <c r="U26083" s="55"/>
      <c r="V26083" s="53"/>
      <c r="W26083" s="53"/>
      <c r="X26083" s="53"/>
      <c r="Y26083" s="55"/>
    </row>
    <row r="26084" spans="21:25" x14ac:dyDescent="0.2">
      <c r="U26084" s="55"/>
      <c r="V26084" s="53"/>
      <c r="W26084" s="53"/>
      <c r="X26084" s="53"/>
      <c r="Y26084" s="55"/>
    </row>
    <row r="26085" spans="21:25" x14ac:dyDescent="0.2">
      <c r="U26085" s="55"/>
      <c r="V26085" s="53"/>
      <c r="W26085" s="53"/>
      <c r="X26085" s="53"/>
      <c r="Y26085" s="55"/>
    </row>
    <row r="26086" spans="21:25" x14ac:dyDescent="0.2">
      <c r="U26086" s="55"/>
      <c r="V26086" s="53"/>
      <c r="W26086" s="53"/>
      <c r="X26086" s="53"/>
      <c r="Y26086" s="55"/>
    </row>
    <row r="26087" spans="21:25" x14ac:dyDescent="0.2">
      <c r="U26087" s="55"/>
      <c r="V26087" s="53"/>
      <c r="W26087" s="53"/>
      <c r="X26087" s="53"/>
      <c r="Y26087" s="55"/>
    </row>
    <row r="26088" spans="21:25" x14ac:dyDescent="0.2">
      <c r="U26088" s="55"/>
      <c r="V26088" s="53"/>
      <c r="W26088" s="53"/>
      <c r="X26088" s="53"/>
      <c r="Y26088" s="55"/>
    </row>
    <row r="26089" spans="21:25" x14ac:dyDescent="0.2">
      <c r="U26089" s="55"/>
      <c r="V26089" s="53"/>
      <c r="W26089" s="53"/>
      <c r="X26089" s="53"/>
      <c r="Y26089" s="55"/>
    </row>
    <row r="26090" spans="21:25" x14ac:dyDescent="0.2">
      <c r="U26090" s="55"/>
      <c r="V26090" s="53"/>
      <c r="W26090" s="53"/>
      <c r="X26090" s="53"/>
      <c r="Y26090" s="55"/>
    </row>
    <row r="26091" spans="21:25" x14ac:dyDescent="0.2">
      <c r="U26091" s="55"/>
      <c r="V26091" s="53"/>
      <c r="W26091" s="53"/>
      <c r="X26091" s="53"/>
      <c r="Y26091" s="55"/>
    </row>
    <row r="26092" spans="21:25" x14ac:dyDescent="0.2">
      <c r="U26092" s="55"/>
      <c r="V26092" s="53"/>
      <c r="W26092" s="53"/>
      <c r="X26092" s="53"/>
      <c r="Y26092" s="55"/>
    </row>
    <row r="26093" spans="21:25" x14ac:dyDescent="0.2">
      <c r="U26093" s="55"/>
      <c r="V26093" s="53"/>
      <c r="W26093" s="53"/>
      <c r="X26093" s="53"/>
      <c r="Y26093" s="55"/>
    </row>
    <row r="26094" spans="21:25" x14ac:dyDescent="0.2">
      <c r="U26094" s="55"/>
      <c r="V26094" s="53"/>
      <c r="W26094" s="53"/>
      <c r="X26094" s="53"/>
      <c r="Y26094" s="55"/>
    </row>
    <row r="26095" spans="21:25" x14ac:dyDescent="0.2">
      <c r="U26095" s="55"/>
      <c r="V26095" s="53"/>
      <c r="W26095" s="53"/>
      <c r="X26095" s="53"/>
      <c r="Y26095" s="55"/>
    </row>
    <row r="26096" spans="21:25" x14ac:dyDescent="0.2">
      <c r="U26096" s="55"/>
      <c r="V26096" s="53"/>
      <c r="W26096" s="53"/>
      <c r="X26096" s="53"/>
      <c r="Y26096" s="55"/>
    </row>
    <row r="26097" spans="21:25" x14ac:dyDescent="0.2">
      <c r="U26097" s="55"/>
      <c r="V26097" s="53"/>
      <c r="W26097" s="53"/>
      <c r="X26097" s="53"/>
      <c r="Y26097" s="55"/>
    </row>
    <row r="26098" spans="21:25" x14ac:dyDescent="0.2">
      <c r="U26098" s="55"/>
      <c r="V26098" s="53"/>
      <c r="W26098" s="53"/>
      <c r="X26098" s="53"/>
      <c r="Y26098" s="55"/>
    </row>
    <row r="26099" spans="21:25" x14ac:dyDescent="0.2">
      <c r="U26099" s="55"/>
      <c r="V26099" s="53"/>
      <c r="W26099" s="53"/>
      <c r="X26099" s="53"/>
      <c r="Y26099" s="55"/>
    </row>
    <row r="26100" spans="21:25" x14ac:dyDescent="0.2">
      <c r="U26100" s="55"/>
      <c r="V26100" s="53"/>
      <c r="W26100" s="53"/>
      <c r="X26100" s="53"/>
      <c r="Y26100" s="55"/>
    </row>
    <row r="26101" spans="21:25" x14ac:dyDescent="0.2">
      <c r="U26101" s="55"/>
      <c r="V26101" s="53"/>
      <c r="W26101" s="53"/>
      <c r="X26101" s="53"/>
      <c r="Y26101" s="55"/>
    </row>
    <row r="26102" spans="21:25" x14ac:dyDescent="0.2">
      <c r="U26102" s="55"/>
      <c r="V26102" s="53"/>
      <c r="W26102" s="53"/>
      <c r="X26102" s="53"/>
      <c r="Y26102" s="55"/>
    </row>
    <row r="26103" spans="21:25" x14ac:dyDescent="0.2">
      <c r="U26103" s="55"/>
      <c r="V26103" s="53"/>
      <c r="W26103" s="53"/>
      <c r="X26103" s="53"/>
      <c r="Y26103" s="55"/>
    </row>
    <row r="26104" spans="21:25" x14ac:dyDescent="0.2">
      <c r="U26104" s="55"/>
      <c r="V26104" s="53"/>
      <c r="W26104" s="53"/>
      <c r="X26104" s="53"/>
      <c r="Y26104" s="55"/>
    </row>
    <row r="26105" spans="21:25" x14ac:dyDescent="0.2">
      <c r="U26105" s="55"/>
      <c r="V26105" s="53"/>
      <c r="W26105" s="53"/>
      <c r="X26105" s="53"/>
      <c r="Y26105" s="55"/>
    </row>
    <row r="26106" spans="21:25" x14ac:dyDescent="0.2">
      <c r="U26106" s="55"/>
      <c r="V26106" s="53"/>
      <c r="W26106" s="53"/>
      <c r="X26106" s="53"/>
      <c r="Y26106" s="55"/>
    </row>
    <row r="26107" spans="21:25" x14ac:dyDescent="0.2">
      <c r="U26107" s="55"/>
      <c r="V26107" s="53"/>
      <c r="W26107" s="53"/>
      <c r="X26107" s="53"/>
      <c r="Y26107" s="55"/>
    </row>
    <row r="26108" spans="21:25" x14ac:dyDescent="0.2">
      <c r="U26108" s="55"/>
      <c r="V26108" s="53"/>
      <c r="W26108" s="53"/>
      <c r="X26108" s="53"/>
      <c r="Y26108" s="55"/>
    </row>
    <row r="26109" spans="21:25" x14ac:dyDescent="0.2">
      <c r="U26109" s="55"/>
      <c r="V26109" s="53"/>
      <c r="W26109" s="53"/>
      <c r="X26109" s="53"/>
      <c r="Y26109" s="55"/>
    </row>
    <row r="26110" spans="21:25" x14ac:dyDescent="0.2">
      <c r="U26110" s="55"/>
      <c r="V26110" s="53"/>
      <c r="W26110" s="53"/>
      <c r="X26110" s="53"/>
      <c r="Y26110" s="55"/>
    </row>
    <row r="26111" spans="21:25" x14ac:dyDescent="0.2">
      <c r="U26111" s="55"/>
      <c r="V26111" s="53"/>
      <c r="W26111" s="53"/>
      <c r="X26111" s="53"/>
      <c r="Y26111" s="55"/>
    </row>
    <row r="26112" spans="21:25" x14ac:dyDescent="0.2">
      <c r="U26112" s="55"/>
      <c r="V26112" s="53"/>
      <c r="W26112" s="53"/>
      <c r="X26112" s="53"/>
      <c r="Y26112" s="55"/>
    </row>
    <row r="26113" spans="21:25" x14ac:dyDescent="0.2">
      <c r="U26113" s="55"/>
      <c r="V26113" s="53"/>
      <c r="W26113" s="53"/>
      <c r="X26113" s="53"/>
      <c r="Y26113" s="55"/>
    </row>
    <row r="26114" spans="21:25" x14ac:dyDescent="0.2">
      <c r="U26114" s="55"/>
      <c r="V26114" s="53"/>
      <c r="W26114" s="53"/>
      <c r="X26114" s="53"/>
      <c r="Y26114" s="55"/>
    </row>
    <row r="26115" spans="21:25" x14ac:dyDescent="0.2">
      <c r="U26115" s="55"/>
      <c r="V26115" s="53"/>
      <c r="W26115" s="53"/>
      <c r="X26115" s="53"/>
      <c r="Y26115" s="55"/>
    </row>
    <row r="26116" spans="21:25" x14ac:dyDescent="0.2">
      <c r="U26116" s="55"/>
      <c r="V26116" s="53"/>
      <c r="W26116" s="53"/>
      <c r="X26116" s="53"/>
      <c r="Y26116" s="55"/>
    </row>
    <row r="26117" spans="21:25" x14ac:dyDescent="0.2">
      <c r="U26117" s="55"/>
      <c r="V26117" s="53"/>
      <c r="W26117" s="53"/>
      <c r="X26117" s="53"/>
      <c r="Y26117" s="55"/>
    </row>
    <row r="26118" spans="21:25" x14ac:dyDescent="0.2">
      <c r="U26118" s="55"/>
      <c r="V26118" s="53"/>
      <c r="W26118" s="53"/>
      <c r="X26118" s="53"/>
      <c r="Y26118" s="55"/>
    </row>
    <row r="26119" spans="21:25" x14ac:dyDescent="0.2">
      <c r="U26119" s="55"/>
      <c r="V26119" s="53"/>
      <c r="W26119" s="53"/>
      <c r="X26119" s="53"/>
      <c r="Y26119" s="55"/>
    </row>
    <row r="26120" spans="21:25" x14ac:dyDescent="0.2">
      <c r="U26120" s="55"/>
      <c r="V26120" s="53"/>
      <c r="W26120" s="53"/>
      <c r="X26120" s="53"/>
      <c r="Y26120" s="55"/>
    </row>
    <row r="26121" spans="21:25" x14ac:dyDescent="0.2">
      <c r="U26121" s="55"/>
      <c r="V26121" s="53"/>
      <c r="W26121" s="53"/>
      <c r="X26121" s="53"/>
      <c r="Y26121" s="55"/>
    </row>
    <row r="26122" spans="21:25" x14ac:dyDescent="0.2">
      <c r="U26122" s="55"/>
      <c r="V26122" s="53"/>
      <c r="W26122" s="53"/>
      <c r="X26122" s="53"/>
      <c r="Y26122" s="55"/>
    </row>
    <row r="26123" spans="21:25" x14ac:dyDescent="0.2">
      <c r="U26123" s="55"/>
      <c r="V26123" s="53"/>
      <c r="W26123" s="53"/>
      <c r="X26123" s="53"/>
      <c r="Y26123" s="55"/>
    </row>
    <row r="26124" spans="21:25" x14ac:dyDescent="0.2">
      <c r="U26124" s="55"/>
      <c r="V26124" s="53"/>
      <c r="W26124" s="53"/>
      <c r="X26124" s="53"/>
      <c r="Y26124" s="55"/>
    </row>
    <row r="26125" spans="21:25" x14ac:dyDescent="0.2">
      <c r="U26125" s="55"/>
      <c r="V26125" s="53"/>
      <c r="W26125" s="53"/>
      <c r="X26125" s="53"/>
      <c r="Y26125" s="55"/>
    </row>
    <row r="26126" spans="21:25" x14ac:dyDescent="0.2">
      <c r="U26126" s="55"/>
      <c r="V26126" s="53"/>
      <c r="W26126" s="53"/>
      <c r="X26126" s="53"/>
      <c r="Y26126" s="55"/>
    </row>
    <row r="26127" spans="21:25" x14ac:dyDescent="0.2">
      <c r="U26127" s="55"/>
      <c r="V26127" s="53"/>
      <c r="W26127" s="53"/>
      <c r="X26127" s="53"/>
      <c r="Y26127" s="55"/>
    </row>
    <row r="26128" spans="21:25" x14ac:dyDescent="0.2">
      <c r="U26128" s="55"/>
      <c r="V26128" s="53"/>
      <c r="W26128" s="53"/>
      <c r="X26128" s="53"/>
      <c r="Y26128" s="55"/>
    </row>
    <row r="26129" spans="21:25" x14ac:dyDescent="0.2">
      <c r="U26129" s="55"/>
      <c r="V26129" s="53"/>
      <c r="W26129" s="53"/>
      <c r="X26129" s="53"/>
      <c r="Y26129" s="55"/>
    </row>
    <row r="26130" spans="21:25" x14ac:dyDescent="0.2">
      <c r="U26130" s="55"/>
      <c r="V26130" s="53"/>
      <c r="W26130" s="53"/>
      <c r="X26130" s="53"/>
      <c r="Y26130" s="55"/>
    </row>
    <row r="26131" spans="21:25" x14ac:dyDescent="0.2">
      <c r="U26131" s="55"/>
      <c r="V26131" s="53"/>
      <c r="W26131" s="53"/>
      <c r="X26131" s="53"/>
      <c r="Y26131" s="55"/>
    </row>
    <row r="26132" spans="21:25" x14ac:dyDescent="0.2">
      <c r="U26132" s="55"/>
      <c r="V26132" s="53"/>
      <c r="W26132" s="53"/>
      <c r="X26132" s="53"/>
      <c r="Y26132" s="55"/>
    </row>
    <row r="26133" spans="21:25" x14ac:dyDescent="0.2">
      <c r="U26133" s="55"/>
      <c r="V26133" s="53"/>
      <c r="W26133" s="53"/>
      <c r="X26133" s="53"/>
      <c r="Y26133" s="55"/>
    </row>
    <row r="26134" spans="21:25" x14ac:dyDescent="0.2">
      <c r="U26134" s="55"/>
      <c r="V26134" s="53"/>
      <c r="W26134" s="53"/>
      <c r="X26134" s="53"/>
      <c r="Y26134" s="55"/>
    </row>
    <row r="26135" spans="21:25" x14ac:dyDescent="0.2">
      <c r="U26135" s="55"/>
      <c r="V26135" s="53"/>
      <c r="W26135" s="53"/>
      <c r="X26135" s="53"/>
      <c r="Y26135" s="55"/>
    </row>
    <row r="26136" spans="21:25" x14ac:dyDescent="0.2">
      <c r="U26136" s="55"/>
      <c r="V26136" s="53"/>
      <c r="W26136" s="53"/>
      <c r="X26136" s="53"/>
      <c r="Y26136" s="55"/>
    </row>
    <row r="26137" spans="21:25" x14ac:dyDescent="0.2">
      <c r="U26137" s="55"/>
      <c r="V26137" s="53"/>
      <c r="W26137" s="53"/>
      <c r="X26137" s="53"/>
      <c r="Y26137" s="55"/>
    </row>
    <row r="26138" spans="21:25" x14ac:dyDescent="0.2">
      <c r="U26138" s="55"/>
      <c r="V26138" s="53"/>
      <c r="W26138" s="53"/>
      <c r="X26138" s="53"/>
      <c r="Y26138" s="55"/>
    </row>
    <row r="26139" spans="21:25" x14ac:dyDescent="0.2">
      <c r="U26139" s="55"/>
      <c r="V26139" s="53"/>
      <c r="W26139" s="53"/>
      <c r="X26139" s="53"/>
      <c r="Y26139" s="55"/>
    </row>
    <row r="26140" spans="21:25" x14ac:dyDescent="0.2">
      <c r="U26140" s="55"/>
      <c r="V26140" s="53"/>
      <c r="W26140" s="53"/>
      <c r="X26140" s="53"/>
      <c r="Y26140" s="55"/>
    </row>
    <row r="26141" spans="21:25" x14ac:dyDescent="0.2">
      <c r="U26141" s="55"/>
      <c r="V26141" s="53"/>
      <c r="W26141" s="53"/>
      <c r="X26141" s="53"/>
      <c r="Y26141" s="55"/>
    </row>
    <row r="26142" spans="21:25" x14ac:dyDescent="0.2">
      <c r="U26142" s="55"/>
      <c r="V26142" s="53"/>
      <c r="W26142" s="53"/>
      <c r="X26142" s="53"/>
      <c r="Y26142" s="55"/>
    </row>
    <row r="26143" spans="21:25" x14ac:dyDescent="0.2">
      <c r="U26143" s="55"/>
      <c r="V26143" s="53"/>
      <c r="W26143" s="53"/>
      <c r="X26143" s="53"/>
      <c r="Y26143" s="55"/>
    </row>
    <row r="26144" spans="21:25" x14ac:dyDescent="0.2">
      <c r="U26144" s="55"/>
      <c r="V26144" s="53"/>
      <c r="W26144" s="53"/>
      <c r="X26144" s="53"/>
      <c r="Y26144" s="55"/>
    </row>
    <row r="26145" spans="21:25" x14ac:dyDescent="0.2">
      <c r="U26145" s="55"/>
      <c r="V26145" s="53"/>
      <c r="W26145" s="53"/>
      <c r="X26145" s="53"/>
      <c r="Y26145" s="55"/>
    </row>
    <row r="26146" spans="21:25" x14ac:dyDescent="0.2">
      <c r="U26146" s="55"/>
      <c r="V26146" s="53"/>
      <c r="W26146" s="53"/>
      <c r="X26146" s="53"/>
      <c r="Y26146" s="55"/>
    </row>
    <row r="26147" spans="21:25" x14ac:dyDescent="0.2">
      <c r="U26147" s="55"/>
      <c r="V26147" s="53"/>
      <c r="W26147" s="53"/>
      <c r="X26147" s="53"/>
      <c r="Y26147" s="55"/>
    </row>
    <row r="26148" spans="21:25" x14ac:dyDescent="0.2">
      <c r="U26148" s="55"/>
      <c r="V26148" s="53"/>
      <c r="W26148" s="53"/>
      <c r="X26148" s="53"/>
      <c r="Y26148" s="55"/>
    </row>
    <row r="26149" spans="21:25" x14ac:dyDescent="0.2">
      <c r="U26149" s="55"/>
      <c r="V26149" s="53"/>
      <c r="W26149" s="53"/>
      <c r="X26149" s="53"/>
      <c r="Y26149" s="55"/>
    </row>
    <row r="26150" spans="21:25" x14ac:dyDescent="0.2">
      <c r="U26150" s="55"/>
      <c r="V26150" s="53"/>
      <c r="W26150" s="53"/>
      <c r="X26150" s="53"/>
      <c r="Y26150" s="55"/>
    </row>
    <row r="26151" spans="21:25" x14ac:dyDescent="0.2">
      <c r="U26151" s="55"/>
      <c r="V26151" s="53"/>
      <c r="W26151" s="53"/>
      <c r="X26151" s="53"/>
      <c r="Y26151" s="55"/>
    </row>
    <row r="26152" spans="21:25" x14ac:dyDescent="0.2">
      <c r="U26152" s="55"/>
      <c r="V26152" s="53"/>
      <c r="W26152" s="53"/>
      <c r="X26152" s="53"/>
      <c r="Y26152" s="55"/>
    </row>
    <row r="26153" spans="21:25" x14ac:dyDescent="0.2">
      <c r="U26153" s="55"/>
      <c r="V26153" s="53"/>
      <c r="W26153" s="53"/>
      <c r="X26153" s="53"/>
      <c r="Y26153" s="55"/>
    </row>
    <row r="26154" spans="21:25" x14ac:dyDescent="0.2">
      <c r="U26154" s="55"/>
      <c r="V26154" s="53"/>
      <c r="W26154" s="53"/>
      <c r="X26154" s="53"/>
      <c r="Y26154" s="55"/>
    </row>
    <row r="26155" spans="21:25" x14ac:dyDescent="0.2">
      <c r="U26155" s="55"/>
      <c r="V26155" s="53"/>
      <c r="W26155" s="53"/>
      <c r="X26155" s="53"/>
      <c r="Y26155" s="55"/>
    </row>
    <row r="26156" spans="21:25" x14ac:dyDescent="0.2">
      <c r="U26156" s="55"/>
      <c r="V26156" s="53"/>
      <c r="W26156" s="53"/>
      <c r="X26156" s="53"/>
      <c r="Y26156" s="55"/>
    </row>
    <row r="26157" spans="21:25" x14ac:dyDescent="0.2">
      <c r="U26157" s="55"/>
      <c r="V26157" s="53"/>
      <c r="W26157" s="53"/>
      <c r="X26157" s="53"/>
      <c r="Y26157" s="55"/>
    </row>
    <row r="26158" spans="21:25" x14ac:dyDescent="0.2">
      <c r="U26158" s="55"/>
      <c r="V26158" s="53"/>
      <c r="W26158" s="53"/>
      <c r="X26158" s="53"/>
      <c r="Y26158" s="55"/>
    </row>
    <row r="26159" spans="21:25" x14ac:dyDescent="0.2">
      <c r="U26159" s="55"/>
      <c r="V26159" s="53"/>
      <c r="W26159" s="53"/>
      <c r="X26159" s="53"/>
      <c r="Y26159" s="55"/>
    </row>
    <row r="26160" spans="21:25" x14ac:dyDescent="0.2">
      <c r="U26160" s="55"/>
      <c r="V26160" s="53"/>
      <c r="W26160" s="53"/>
      <c r="X26160" s="53"/>
      <c r="Y26160" s="55"/>
    </row>
    <row r="26161" spans="21:25" x14ac:dyDescent="0.2">
      <c r="U26161" s="55"/>
      <c r="V26161" s="53"/>
      <c r="W26161" s="53"/>
      <c r="X26161" s="53"/>
      <c r="Y26161" s="55"/>
    </row>
    <row r="26162" spans="21:25" x14ac:dyDescent="0.2">
      <c r="U26162" s="55"/>
      <c r="V26162" s="53"/>
      <c r="W26162" s="53"/>
      <c r="X26162" s="53"/>
      <c r="Y26162" s="55"/>
    </row>
    <row r="26163" spans="21:25" x14ac:dyDescent="0.2">
      <c r="U26163" s="55"/>
      <c r="V26163" s="53"/>
      <c r="W26163" s="53"/>
      <c r="X26163" s="53"/>
      <c r="Y26163" s="55"/>
    </row>
    <row r="26164" spans="21:25" x14ac:dyDescent="0.2">
      <c r="U26164" s="55"/>
      <c r="V26164" s="53"/>
      <c r="W26164" s="53"/>
      <c r="X26164" s="53"/>
      <c r="Y26164" s="55"/>
    </row>
    <row r="26165" spans="21:25" x14ac:dyDescent="0.2">
      <c r="U26165" s="55"/>
      <c r="V26165" s="53"/>
      <c r="W26165" s="53"/>
      <c r="X26165" s="53"/>
      <c r="Y26165" s="55"/>
    </row>
    <row r="26166" spans="21:25" x14ac:dyDescent="0.2">
      <c r="U26166" s="55"/>
      <c r="V26166" s="53"/>
      <c r="W26166" s="53"/>
      <c r="X26166" s="53"/>
      <c r="Y26166" s="55"/>
    </row>
    <row r="26167" spans="21:25" x14ac:dyDescent="0.2">
      <c r="U26167" s="55"/>
      <c r="V26167" s="53"/>
      <c r="W26167" s="53"/>
      <c r="X26167" s="53"/>
      <c r="Y26167" s="55"/>
    </row>
    <row r="26168" spans="21:25" x14ac:dyDescent="0.2">
      <c r="U26168" s="55"/>
      <c r="V26168" s="53"/>
      <c r="W26168" s="53"/>
      <c r="X26168" s="53"/>
      <c r="Y26168" s="55"/>
    </row>
    <row r="26169" spans="21:25" x14ac:dyDescent="0.2">
      <c r="U26169" s="55"/>
      <c r="V26169" s="53"/>
      <c r="W26169" s="53"/>
      <c r="X26169" s="53"/>
      <c r="Y26169" s="55"/>
    </row>
    <row r="26170" spans="21:25" x14ac:dyDescent="0.2">
      <c r="U26170" s="55"/>
      <c r="V26170" s="53"/>
      <c r="W26170" s="53"/>
      <c r="X26170" s="53"/>
      <c r="Y26170" s="55"/>
    </row>
    <row r="26171" spans="21:25" x14ac:dyDescent="0.2">
      <c r="U26171" s="55"/>
      <c r="V26171" s="53"/>
      <c r="W26171" s="53"/>
      <c r="X26171" s="53"/>
      <c r="Y26171" s="55"/>
    </row>
    <row r="26172" spans="21:25" x14ac:dyDescent="0.2">
      <c r="U26172" s="55"/>
      <c r="V26172" s="53"/>
      <c r="W26172" s="53"/>
      <c r="X26172" s="53"/>
      <c r="Y26172" s="55"/>
    </row>
    <row r="26173" spans="21:25" x14ac:dyDescent="0.2">
      <c r="U26173" s="55"/>
      <c r="V26173" s="53"/>
      <c r="W26173" s="53"/>
      <c r="X26173" s="53"/>
      <c r="Y26173" s="55"/>
    </row>
    <row r="26174" spans="21:25" x14ac:dyDescent="0.2">
      <c r="U26174" s="55"/>
      <c r="V26174" s="53"/>
      <c r="W26174" s="53"/>
      <c r="X26174" s="53"/>
      <c r="Y26174" s="55"/>
    </row>
    <row r="26175" spans="21:25" x14ac:dyDescent="0.2">
      <c r="U26175" s="55"/>
      <c r="V26175" s="53"/>
      <c r="W26175" s="53"/>
      <c r="X26175" s="53"/>
      <c r="Y26175" s="55"/>
    </row>
    <row r="26176" spans="21:25" x14ac:dyDescent="0.2">
      <c r="U26176" s="55"/>
      <c r="V26176" s="53"/>
      <c r="W26176" s="53"/>
      <c r="X26176" s="53"/>
      <c r="Y26176" s="55"/>
    </row>
    <row r="26177" spans="21:25" x14ac:dyDescent="0.2">
      <c r="U26177" s="55"/>
      <c r="V26177" s="53"/>
      <c r="W26177" s="53"/>
      <c r="X26177" s="53"/>
      <c r="Y26177" s="55"/>
    </row>
    <row r="26178" spans="21:25" x14ac:dyDescent="0.2">
      <c r="U26178" s="55"/>
      <c r="V26178" s="53"/>
      <c r="W26178" s="53"/>
      <c r="X26178" s="53"/>
      <c r="Y26178" s="55"/>
    </row>
    <row r="26179" spans="21:25" x14ac:dyDescent="0.2">
      <c r="U26179" s="55"/>
      <c r="V26179" s="53"/>
      <c r="W26179" s="53"/>
      <c r="X26179" s="53"/>
      <c r="Y26179" s="55"/>
    </row>
    <row r="26180" spans="21:25" x14ac:dyDescent="0.2">
      <c r="U26180" s="55"/>
      <c r="V26180" s="53"/>
      <c r="W26180" s="53"/>
      <c r="X26180" s="53"/>
      <c r="Y26180" s="55"/>
    </row>
    <row r="26181" spans="21:25" x14ac:dyDescent="0.2">
      <c r="U26181" s="55"/>
      <c r="V26181" s="53"/>
      <c r="W26181" s="53"/>
      <c r="X26181" s="53"/>
      <c r="Y26181" s="55"/>
    </row>
    <row r="26182" spans="21:25" x14ac:dyDescent="0.2">
      <c r="U26182" s="55"/>
      <c r="V26182" s="53"/>
      <c r="W26182" s="53"/>
      <c r="X26182" s="53"/>
      <c r="Y26182" s="55"/>
    </row>
    <row r="26183" spans="21:25" x14ac:dyDescent="0.2">
      <c r="U26183" s="55"/>
      <c r="V26183" s="53"/>
      <c r="W26183" s="53"/>
      <c r="X26183" s="53"/>
      <c r="Y26183" s="55"/>
    </row>
    <row r="26184" spans="21:25" x14ac:dyDescent="0.2">
      <c r="U26184" s="55"/>
      <c r="V26184" s="53"/>
      <c r="W26184" s="53"/>
      <c r="X26184" s="53"/>
      <c r="Y26184" s="55"/>
    </row>
    <row r="26185" spans="21:25" x14ac:dyDescent="0.2">
      <c r="U26185" s="55"/>
      <c r="V26185" s="53"/>
      <c r="W26185" s="53"/>
      <c r="X26185" s="53"/>
      <c r="Y26185" s="55"/>
    </row>
    <row r="26186" spans="21:25" x14ac:dyDescent="0.2">
      <c r="U26186" s="55"/>
      <c r="V26186" s="53"/>
      <c r="W26186" s="53"/>
      <c r="X26186" s="53"/>
      <c r="Y26186" s="55"/>
    </row>
    <row r="26187" spans="21:25" x14ac:dyDescent="0.2">
      <c r="U26187" s="55"/>
      <c r="V26187" s="53"/>
      <c r="W26187" s="53"/>
      <c r="X26187" s="53"/>
      <c r="Y26187" s="55"/>
    </row>
    <row r="26188" spans="21:25" x14ac:dyDescent="0.2">
      <c r="U26188" s="55"/>
      <c r="V26188" s="53"/>
      <c r="W26188" s="53"/>
      <c r="X26188" s="53"/>
      <c r="Y26188" s="55"/>
    </row>
    <row r="26189" spans="21:25" x14ac:dyDescent="0.2">
      <c r="U26189" s="55"/>
      <c r="V26189" s="53"/>
      <c r="W26189" s="53"/>
      <c r="X26189" s="53"/>
      <c r="Y26189" s="55"/>
    </row>
    <row r="26190" spans="21:25" x14ac:dyDescent="0.2">
      <c r="U26190" s="55"/>
      <c r="V26190" s="53"/>
      <c r="W26190" s="53"/>
      <c r="X26190" s="53"/>
      <c r="Y26190" s="55"/>
    </row>
    <row r="26191" spans="21:25" x14ac:dyDescent="0.2">
      <c r="U26191" s="55"/>
      <c r="V26191" s="53"/>
      <c r="W26191" s="53"/>
      <c r="X26191" s="53"/>
      <c r="Y26191" s="55"/>
    </row>
    <row r="26192" spans="21:25" x14ac:dyDescent="0.2">
      <c r="U26192" s="55"/>
      <c r="V26192" s="53"/>
      <c r="W26192" s="53"/>
      <c r="X26192" s="53"/>
      <c r="Y26192" s="55"/>
    </row>
    <row r="26193" spans="21:25" x14ac:dyDescent="0.2">
      <c r="U26193" s="55"/>
      <c r="V26193" s="53"/>
      <c r="W26193" s="53"/>
      <c r="X26193" s="53"/>
      <c r="Y26193" s="55"/>
    </row>
    <row r="26194" spans="21:25" x14ac:dyDescent="0.2">
      <c r="U26194" s="55"/>
      <c r="V26194" s="53"/>
      <c r="W26194" s="53"/>
      <c r="X26194" s="53"/>
      <c r="Y26194" s="55"/>
    </row>
    <row r="26195" spans="21:25" x14ac:dyDescent="0.2">
      <c r="U26195" s="55"/>
      <c r="V26195" s="53"/>
      <c r="W26195" s="53"/>
      <c r="X26195" s="53"/>
      <c r="Y26195" s="55"/>
    </row>
    <row r="26196" spans="21:25" x14ac:dyDescent="0.2">
      <c r="U26196" s="55"/>
      <c r="V26196" s="53"/>
      <c r="W26196" s="53"/>
      <c r="X26196" s="53"/>
      <c r="Y26196" s="55"/>
    </row>
    <row r="26197" spans="21:25" x14ac:dyDescent="0.2">
      <c r="U26197" s="55"/>
      <c r="V26197" s="53"/>
      <c r="W26197" s="53"/>
      <c r="X26197" s="53"/>
      <c r="Y26197" s="55"/>
    </row>
    <row r="26198" spans="21:25" x14ac:dyDescent="0.2">
      <c r="U26198" s="55"/>
      <c r="V26198" s="53"/>
      <c r="W26198" s="53"/>
      <c r="X26198" s="53"/>
      <c r="Y26198" s="55"/>
    </row>
    <row r="26199" spans="21:25" x14ac:dyDescent="0.2">
      <c r="U26199" s="55"/>
      <c r="V26199" s="53"/>
      <c r="W26199" s="53"/>
      <c r="X26199" s="53"/>
      <c r="Y26199" s="55"/>
    </row>
    <row r="26200" spans="21:25" x14ac:dyDescent="0.2">
      <c r="U26200" s="55"/>
      <c r="V26200" s="53"/>
      <c r="W26200" s="53"/>
      <c r="X26200" s="53"/>
      <c r="Y26200" s="55"/>
    </row>
    <row r="26201" spans="21:25" x14ac:dyDescent="0.2">
      <c r="U26201" s="55"/>
      <c r="V26201" s="53"/>
      <c r="W26201" s="53"/>
      <c r="X26201" s="53"/>
      <c r="Y26201" s="55"/>
    </row>
    <row r="26202" spans="21:25" x14ac:dyDescent="0.2">
      <c r="U26202" s="55"/>
      <c r="V26202" s="53"/>
      <c r="W26202" s="53"/>
      <c r="X26202" s="53"/>
      <c r="Y26202" s="55"/>
    </row>
    <row r="26203" spans="21:25" x14ac:dyDescent="0.2">
      <c r="U26203" s="55"/>
      <c r="V26203" s="53"/>
      <c r="W26203" s="53"/>
      <c r="X26203" s="53"/>
      <c r="Y26203" s="55"/>
    </row>
    <row r="26204" spans="21:25" x14ac:dyDescent="0.2">
      <c r="U26204" s="55"/>
      <c r="V26204" s="53"/>
      <c r="W26204" s="53"/>
      <c r="X26204" s="53"/>
      <c r="Y26204" s="55"/>
    </row>
    <row r="26205" spans="21:25" x14ac:dyDescent="0.2">
      <c r="U26205" s="55"/>
      <c r="V26205" s="53"/>
      <c r="W26205" s="53"/>
      <c r="X26205" s="53"/>
      <c r="Y26205" s="55"/>
    </row>
    <row r="26206" spans="21:25" x14ac:dyDescent="0.2">
      <c r="U26206" s="55"/>
      <c r="V26206" s="53"/>
      <c r="W26206" s="53"/>
      <c r="X26206" s="53"/>
      <c r="Y26206" s="55"/>
    </row>
    <row r="26207" spans="21:25" x14ac:dyDescent="0.2">
      <c r="U26207" s="55"/>
      <c r="V26207" s="53"/>
      <c r="W26207" s="53"/>
      <c r="X26207" s="53"/>
      <c r="Y26207" s="55"/>
    </row>
    <row r="26208" spans="21:25" x14ac:dyDescent="0.2">
      <c r="U26208" s="55"/>
      <c r="V26208" s="53"/>
      <c r="W26208" s="53"/>
      <c r="X26208" s="53"/>
      <c r="Y26208" s="55"/>
    </row>
    <row r="26209" spans="21:25" x14ac:dyDescent="0.2">
      <c r="U26209" s="55"/>
      <c r="V26209" s="53"/>
      <c r="W26209" s="53"/>
      <c r="X26209" s="53"/>
      <c r="Y26209" s="55"/>
    </row>
    <row r="26210" spans="21:25" x14ac:dyDescent="0.2">
      <c r="U26210" s="55"/>
      <c r="V26210" s="53"/>
      <c r="W26210" s="53"/>
      <c r="X26210" s="53"/>
      <c r="Y26210" s="55"/>
    </row>
    <row r="26211" spans="21:25" x14ac:dyDescent="0.2">
      <c r="U26211" s="55"/>
      <c r="V26211" s="53"/>
      <c r="W26211" s="53"/>
      <c r="X26211" s="53"/>
      <c r="Y26211" s="55"/>
    </row>
    <row r="26212" spans="21:25" x14ac:dyDescent="0.2">
      <c r="U26212" s="55"/>
      <c r="V26212" s="53"/>
      <c r="W26212" s="53"/>
      <c r="X26212" s="53"/>
      <c r="Y26212" s="55"/>
    </row>
    <row r="26213" spans="21:25" x14ac:dyDescent="0.2">
      <c r="U26213" s="55"/>
      <c r="V26213" s="53"/>
      <c r="W26213" s="53"/>
      <c r="X26213" s="53"/>
      <c r="Y26213" s="55"/>
    </row>
    <row r="26214" spans="21:25" x14ac:dyDescent="0.2">
      <c r="U26214" s="55"/>
      <c r="V26214" s="53"/>
      <c r="W26214" s="53"/>
      <c r="X26214" s="53"/>
      <c r="Y26214" s="55"/>
    </row>
    <row r="26215" spans="21:25" x14ac:dyDescent="0.2">
      <c r="U26215" s="55"/>
      <c r="V26215" s="53"/>
      <c r="W26215" s="53"/>
      <c r="X26215" s="53"/>
      <c r="Y26215" s="55"/>
    </row>
    <row r="26216" spans="21:25" x14ac:dyDescent="0.2">
      <c r="U26216" s="55"/>
      <c r="V26216" s="53"/>
      <c r="W26216" s="53"/>
      <c r="X26216" s="53"/>
      <c r="Y26216" s="55"/>
    </row>
    <row r="26217" spans="21:25" x14ac:dyDescent="0.2">
      <c r="U26217" s="55"/>
      <c r="V26217" s="53"/>
      <c r="W26217" s="53"/>
      <c r="X26217" s="53"/>
      <c r="Y26217" s="55"/>
    </row>
    <row r="26218" spans="21:25" x14ac:dyDescent="0.2">
      <c r="U26218" s="55"/>
      <c r="V26218" s="53"/>
      <c r="W26218" s="53"/>
      <c r="X26218" s="53"/>
      <c r="Y26218" s="55"/>
    </row>
    <row r="26219" spans="21:25" x14ac:dyDescent="0.2">
      <c r="U26219" s="55"/>
      <c r="V26219" s="53"/>
      <c r="W26219" s="53"/>
      <c r="X26219" s="53"/>
      <c r="Y26219" s="55"/>
    </row>
    <row r="26220" spans="21:25" x14ac:dyDescent="0.2">
      <c r="U26220" s="55"/>
      <c r="V26220" s="53"/>
      <c r="W26220" s="53"/>
      <c r="X26220" s="53"/>
      <c r="Y26220" s="55"/>
    </row>
    <row r="26221" spans="21:25" x14ac:dyDescent="0.2">
      <c r="U26221" s="55"/>
      <c r="V26221" s="53"/>
      <c r="W26221" s="53"/>
      <c r="X26221" s="53"/>
      <c r="Y26221" s="55"/>
    </row>
    <row r="26222" spans="21:25" x14ac:dyDescent="0.2">
      <c r="U26222" s="55"/>
      <c r="V26222" s="53"/>
      <c r="W26222" s="53"/>
      <c r="X26222" s="53"/>
      <c r="Y26222" s="55"/>
    </row>
    <row r="26223" spans="21:25" x14ac:dyDescent="0.2">
      <c r="U26223" s="55"/>
      <c r="V26223" s="53"/>
      <c r="W26223" s="53"/>
      <c r="X26223" s="53"/>
      <c r="Y26223" s="55"/>
    </row>
    <row r="26224" spans="21:25" x14ac:dyDescent="0.2">
      <c r="U26224" s="55"/>
      <c r="V26224" s="53"/>
      <c r="W26224" s="53"/>
      <c r="X26224" s="53"/>
      <c r="Y26224" s="55"/>
    </row>
    <row r="26225" spans="21:25" x14ac:dyDescent="0.2">
      <c r="U26225" s="55"/>
      <c r="V26225" s="53"/>
      <c r="W26225" s="53"/>
      <c r="X26225" s="53"/>
      <c r="Y26225" s="55"/>
    </row>
    <row r="26226" spans="21:25" x14ac:dyDescent="0.2">
      <c r="U26226" s="55"/>
      <c r="V26226" s="53"/>
      <c r="W26226" s="53"/>
      <c r="X26226" s="53"/>
      <c r="Y26226" s="55"/>
    </row>
    <row r="26227" spans="21:25" x14ac:dyDescent="0.2">
      <c r="U26227" s="55"/>
      <c r="V26227" s="53"/>
      <c r="W26227" s="53"/>
      <c r="X26227" s="53"/>
      <c r="Y26227" s="55"/>
    </row>
    <row r="26228" spans="21:25" x14ac:dyDescent="0.2">
      <c r="U26228" s="55"/>
      <c r="V26228" s="53"/>
      <c r="W26228" s="53"/>
      <c r="X26228" s="53"/>
      <c r="Y26228" s="55"/>
    </row>
    <row r="26229" spans="21:25" x14ac:dyDescent="0.2">
      <c r="U26229" s="55"/>
      <c r="V26229" s="53"/>
      <c r="W26229" s="53"/>
      <c r="X26229" s="53"/>
      <c r="Y26229" s="55"/>
    </row>
    <row r="26230" spans="21:25" x14ac:dyDescent="0.2">
      <c r="U26230" s="55"/>
      <c r="V26230" s="53"/>
      <c r="W26230" s="53"/>
      <c r="X26230" s="53"/>
      <c r="Y26230" s="55"/>
    </row>
    <row r="26231" spans="21:25" x14ac:dyDescent="0.2">
      <c r="U26231" s="55"/>
      <c r="V26231" s="53"/>
      <c r="W26231" s="53"/>
      <c r="X26231" s="53"/>
      <c r="Y26231" s="55"/>
    </row>
    <row r="26232" spans="21:25" x14ac:dyDescent="0.2">
      <c r="U26232" s="55"/>
      <c r="V26232" s="53"/>
      <c r="W26232" s="53"/>
      <c r="X26232" s="53"/>
      <c r="Y26232" s="55"/>
    </row>
    <row r="26233" spans="21:25" x14ac:dyDescent="0.2">
      <c r="U26233" s="55"/>
      <c r="V26233" s="53"/>
      <c r="W26233" s="53"/>
      <c r="X26233" s="53"/>
      <c r="Y26233" s="55"/>
    </row>
    <row r="26234" spans="21:25" x14ac:dyDescent="0.2">
      <c r="U26234" s="55"/>
      <c r="V26234" s="53"/>
      <c r="W26234" s="53"/>
      <c r="X26234" s="53"/>
      <c r="Y26234" s="55"/>
    </row>
    <row r="26235" spans="21:25" x14ac:dyDescent="0.2">
      <c r="U26235" s="55"/>
      <c r="V26235" s="53"/>
      <c r="W26235" s="53"/>
      <c r="X26235" s="53"/>
      <c r="Y26235" s="55"/>
    </row>
    <row r="26236" spans="21:25" x14ac:dyDescent="0.2">
      <c r="U26236" s="55"/>
      <c r="V26236" s="53"/>
      <c r="W26236" s="53"/>
      <c r="X26236" s="53"/>
      <c r="Y26236" s="55"/>
    </row>
    <row r="26237" spans="21:25" x14ac:dyDescent="0.2">
      <c r="U26237" s="55"/>
      <c r="V26237" s="53"/>
      <c r="W26237" s="53"/>
      <c r="X26237" s="53"/>
      <c r="Y26237" s="55"/>
    </row>
    <row r="26238" spans="21:25" x14ac:dyDescent="0.2">
      <c r="U26238" s="55"/>
      <c r="V26238" s="53"/>
      <c r="W26238" s="53"/>
      <c r="X26238" s="53"/>
      <c r="Y26238" s="55"/>
    </row>
    <row r="26239" spans="21:25" x14ac:dyDescent="0.2">
      <c r="U26239" s="55"/>
      <c r="V26239" s="53"/>
      <c r="W26239" s="53"/>
      <c r="X26239" s="53"/>
      <c r="Y26239" s="55"/>
    </row>
    <row r="26240" spans="21:25" x14ac:dyDescent="0.2">
      <c r="U26240" s="55"/>
      <c r="V26240" s="53"/>
      <c r="W26240" s="53"/>
      <c r="X26240" s="53"/>
      <c r="Y26240" s="55"/>
    </row>
    <row r="26241" spans="21:25" x14ac:dyDescent="0.2">
      <c r="U26241" s="55"/>
      <c r="V26241" s="53"/>
      <c r="W26241" s="53"/>
      <c r="X26241" s="53"/>
      <c r="Y26241" s="55"/>
    </row>
    <row r="26242" spans="21:25" x14ac:dyDescent="0.2">
      <c r="U26242" s="55"/>
      <c r="V26242" s="53"/>
      <c r="W26242" s="53"/>
      <c r="X26242" s="53"/>
      <c r="Y26242" s="55"/>
    </row>
    <row r="26243" spans="21:25" x14ac:dyDescent="0.2">
      <c r="U26243" s="55"/>
      <c r="V26243" s="53"/>
      <c r="W26243" s="53"/>
      <c r="X26243" s="53"/>
      <c r="Y26243" s="55"/>
    </row>
    <row r="26244" spans="21:25" x14ac:dyDescent="0.2">
      <c r="U26244" s="55"/>
      <c r="V26244" s="53"/>
      <c r="W26244" s="53"/>
      <c r="X26244" s="53"/>
      <c r="Y26244" s="55"/>
    </row>
    <row r="26245" spans="21:25" x14ac:dyDescent="0.2">
      <c r="U26245" s="55"/>
      <c r="V26245" s="53"/>
      <c r="W26245" s="53"/>
      <c r="X26245" s="53"/>
      <c r="Y26245" s="55"/>
    </row>
    <row r="26246" spans="21:25" x14ac:dyDescent="0.2">
      <c r="U26246" s="55"/>
      <c r="V26246" s="53"/>
      <c r="W26246" s="53"/>
      <c r="X26246" s="53"/>
      <c r="Y26246" s="55"/>
    </row>
    <row r="26247" spans="21:25" x14ac:dyDescent="0.2">
      <c r="U26247" s="55"/>
      <c r="V26247" s="53"/>
      <c r="W26247" s="53"/>
      <c r="X26247" s="53"/>
      <c r="Y26247" s="55"/>
    </row>
    <row r="26248" spans="21:25" x14ac:dyDescent="0.2">
      <c r="U26248" s="55"/>
      <c r="V26248" s="53"/>
      <c r="W26248" s="53"/>
      <c r="X26248" s="53"/>
      <c r="Y26248" s="55"/>
    </row>
    <row r="26249" spans="21:25" x14ac:dyDescent="0.2">
      <c r="U26249" s="55"/>
      <c r="V26249" s="53"/>
      <c r="W26249" s="53"/>
      <c r="X26249" s="53"/>
      <c r="Y26249" s="55"/>
    </row>
    <row r="26250" spans="21:25" x14ac:dyDescent="0.2">
      <c r="U26250" s="55"/>
      <c r="V26250" s="53"/>
      <c r="W26250" s="53"/>
      <c r="X26250" s="53"/>
      <c r="Y26250" s="55"/>
    </row>
    <row r="26251" spans="21:25" x14ac:dyDescent="0.2">
      <c r="U26251" s="55"/>
      <c r="V26251" s="53"/>
      <c r="W26251" s="53"/>
      <c r="X26251" s="53"/>
      <c r="Y26251" s="55"/>
    </row>
    <row r="26252" spans="21:25" x14ac:dyDescent="0.2">
      <c r="U26252" s="55"/>
      <c r="V26252" s="53"/>
      <c r="W26252" s="53"/>
      <c r="X26252" s="53"/>
      <c r="Y26252" s="55"/>
    </row>
    <row r="26253" spans="21:25" x14ac:dyDescent="0.2">
      <c r="U26253" s="55"/>
      <c r="V26253" s="53"/>
      <c r="W26253" s="53"/>
      <c r="X26253" s="53"/>
      <c r="Y26253" s="55"/>
    </row>
    <row r="26254" spans="21:25" x14ac:dyDescent="0.2">
      <c r="U26254" s="55"/>
      <c r="V26254" s="53"/>
      <c r="W26254" s="53"/>
      <c r="X26254" s="53"/>
      <c r="Y26254" s="55"/>
    </row>
    <row r="26255" spans="21:25" x14ac:dyDescent="0.2">
      <c r="U26255" s="55"/>
      <c r="V26255" s="53"/>
      <c r="W26255" s="53"/>
      <c r="X26255" s="53"/>
      <c r="Y26255" s="55"/>
    </row>
    <row r="26256" spans="21:25" x14ac:dyDescent="0.2">
      <c r="U26256" s="55"/>
      <c r="V26256" s="53"/>
      <c r="W26256" s="53"/>
      <c r="X26256" s="53"/>
      <c r="Y26256" s="55"/>
    </row>
    <row r="26257" spans="21:25" x14ac:dyDescent="0.2">
      <c r="U26257" s="55"/>
      <c r="V26257" s="53"/>
      <c r="W26257" s="53"/>
      <c r="X26257" s="53"/>
      <c r="Y26257" s="55"/>
    </row>
    <row r="26258" spans="21:25" x14ac:dyDescent="0.2">
      <c r="U26258" s="55"/>
      <c r="V26258" s="53"/>
      <c r="W26258" s="53"/>
      <c r="X26258" s="53"/>
      <c r="Y26258" s="55"/>
    </row>
    <row r="26259" spans="21:25" x14ac:dyDescent="0.2">
      <c r="U26259" s="55"/>
      <c r="V26259" s="53"/>
      <c r="W26259" s="53"/>
      <c r="X26259" s="53"/>
      <c r="Y26259" s="55"/>
    </row>
    <row r="26260" spans="21:25" x14ac:dyDescent="0.2">
      <c r="U26260" s="55"/>
      <c r="V26260" s="53"/>
      <c r="W26260" s="53"/>
      <c r="X26260" s="53"/>
      <c r="Y26260" s="55"/>
    </row>
    <row r="26261" spans="21:25" x14ac:dyDescent="0.2">
      <c r="U26261" s="55"/>
      <c r="V26261" s="53"/>
      <c r="W26261" s="53"/>
      <c r="X26261" s="53"/>
      <c r="Y26261" s="55"/>
    </row>
    <row r="26262" spans="21:25" x14ac:dyDescent="0.2">
      <c r="U26262" s="55"/>
      <c r="V26262" s="53"/>
      <c r="W26262" s="53"/>
      <c r="X26262" s="53"/>
      <c r="Y26262" s="55"/>
    </row>
    <row r="26263" spans="21:25" x14ac:dyDescent="0.2">
      <c r="U26263" s="55"/>
      <c r="V26263" s="53"/>
      <c r="W26263" s="53"/>
      <c r="X26263" s="53"/>
      <c r="Y26263" s="55"/>
    </row>
    <row r="26264" spans="21:25" x14ac:dyDescent="0.2">
      <c r="U26264" s="55"/>
      <c r="V26264" s="53"/>
      <c r="W26264" s="53"/>
      <c r="X26264" s="53"/>
      <c r="Y26264" s="55"/>
    </row>
    <row r="26265" spans="21:25" x14ac:dyDescent="0.2">
      <c r="U26265" s="55"/>
      <c r="V26265" s="53"/>
      <c r="W26265" s="53"/>
      <c r="X26265" s="53"/>
      <c r="Y26265" s="55"/>
    </row>
    <row r="26266" spans="21:25" x14ac:dyDescent="0.2">
      <c r="U26266" s="55"/>
      <c r="V26266" s="53"/>
      <c r="W26266" s="53"/>
      <c r="X26266" s="53"/>
      <c r="Y26266" s="55"/>
    </row>
    <row r="26267" spans="21:25" x14ac:dyDescent="0.2">
      <c r="U26267" s="55"/>
      <c r="V26267" s="53"/>
      <c r="W26267" s="53"/>
      <c r="X26267" s="53"/>
      <c r="Y26267" s="55"/>
    </row>
    <row r="26268" spans="21:25" x14ac:dyDescent="0.2">
      <c r="U26268" s="55"/>
      <c r="V26268" s="53"/>
      <c r="W26268" s="53"/>
      <c r="X26268" s="53"/>
      <c r="Y26268" s="55"/>
    </row>
    <row r="26269" spans="21:25" x14ac:dyDescent="0.2">
      <c r="U26269" s="55"/>
      <c r="V26269" s="53"/>
      <c r="W26269" s="53"/>
      <c r="X26269" s="53"/>
      <c r="Y26269" s="55"/>
    </row>
    <row r="26270" spans="21:25" x14ac:dyDescent="0.2">
      <c r="U26270" s="55"/>
      <c r="V26270" s="53"/>
      <c r="W26270" s="53"/>
      <c r="X26270" s="53"/>
      <c r="Y26270" s="55"/>
    </row>
    <row r="26271" spans="21:25" x14ac:dyDescent="0.2">
      <c r="U26271" s="55"/>
      <c r="V26271" s="53"/>
      <c r="W26271" s="53"/>
      <c r="X26271" s="53"/>
      <c r="Y26271" s="55"/>
    </row>
    <row r="26272" spans="21:25" x14ac:dyDescent="0.2">
      <c r="U26272" s="55"/>
      <c r="V26272" s="53"/>
      <c r="W26272" s="53"/>
      <c r="X26272" s="53"/>
      <c r="Y26272" s="55"/>
    </row>
    <row r="26273" spans="21:25" x14ac:dyDescent="0.2">
      <c r="U26273" s="55"/>
      <c r="V26273" s="53"/>
      <c r="W26273" s="53"/>
      <c r="X26273" s="53"/>
      <c r="Y26273" s="55"/>
    </row>
    <row r="26274" spans="21:25" x14ac:dyDescent="0.2">
      <c r="U26274" s="55"/>
      <c r="V26274" s="53"/>
      <c r="W26274" s="53"/>
      <c r="X26274" s="53"/>
      <c r="Y26274" s="55"/>
    </row>
    <row r="26275" spans="21:25" x14ac:dyDescent="0.2">
      <c r="U26275" s="55"/>
      <c r="V26275" s="53"/>
      <c r="W26275" s="53"/>
      <c r="X26275" s="53"/>
      <c r="Y26275" s="55"/>
    </row>
    <row r="26276" spans="21:25" x14ac:dyDescent="0.2">
      <c r="U26276" s="55"/>
      <c r="V26276" s="53"/>
      <c r="W26276" s="53"/>
      <c r="X26276" s="53"/>
      <c r="Y26276" s="55"/>
    </row>
    <row r="26277" spans="21:25" x14ac:dyDescent="0.2">
      <c r="U26277" s="55"/>
      <c r="V26277" s="53"/>
      <c r="W26277" s="53"/>
      <c r="X26277" s="53"/>
      <c r="Y26277" s="55"/>
    </row>
    <row r="26278" spans="21:25" x14ac:dyDescent="0.2">
      <c r="U26278" s="55"/>
      <c r="V26278" s="53"/>
      <c r="W26278" s="53"/>
      <c r="X26278" s="53"/>
      <c r="Y26278" s="55"/>
    </row>
    <row r="26279" spans="21:25" x14ac:dyDescent="0.2">
      <c r="U26279" s="55"/>
      <c r="V26279" s="53"/>
      <c r="W26279" s="53"/>
      <c r="X26279" s="53"/>
      <c r="Y26279" s="55"/>
    </row>
    <row r="26280" spans="21:25" x14ac:dyDescent="0.2">
      <c r="U26280" s="55"/>
      <c r="V26280" s="53"/>
      <c r="W26280" s="53"/>
      <c r="X26280" s="53"/>
      <c r="Y26280" s="55"/>
    </row>
    <row r="26281" spans="21:25" x14ac:dyDescent="0.2">
      <c r="U26281" s="55"/>
      <c r="V26281" s="53"/>
      <c r="W26281" s="53"/>
      <c r="X26281" s="53"/>
      <c r="Y26281" s="55"/>
    </row>
    <row r="26282" spans="21:25" x14ac:dyDescent="0.2">
      <c r="U26282" s="55"/>
      <c r="V26282" s="53"/>
      <c r="W26282" s="53"/>
      <c r="X26282" s="53"/>
      <c r="Y26282" s="55"/>
    </row>
    <row r="26283" spans="21:25" x14ac:dyDescent="0.2">
      <c r="U26283" s="55"/>
      <c r="V26283" s="53"/>
      <c r="W26283" s="53"/>
      <c r="X26283" s="53"/>
      <c r="Y26283" s="55"/>
    </row>
    <row r="26284" spans="21:25" x14ac:dyDescent="0.2">
      <c r="U26284" s="55"/>
      <c r="V26284" s="53"/>
      <c r="W26284" s="53"/>
      <c r="X26284" s="53"/>
      <c r="Y26284" s="55"/>
    </row>
    <row r="26285" spans="21:25" x14ac:dyDescent="0.2">
      <c r="U26285" s="55"/>
      <c r="V26285" s="53"/>
      <c r="W26285" s="53"/>
      <c r="X26285" s="53"/>
      <c r="Y26285" s="55"/>
    </row>
    <row r="26286" spans="21:25" x14ac:dyDescent="0.2">
      <c r="U26286" s="55"/>
      <c r="V26286" s="53"/>
      <c r="W26286" s="53"/>
      <c r="X26286" s="53"/>
      <c r="Y26286" s="55"/>
    </row>
    <row r="26287" spans="21:25" x14ac:dyDescent="0.2">
      <c r="U26287" s="55"/>
      <c r="V26287" s="53"/>
      <c r="W26287" s="53"/>
      <c r="X26287" s="53"/>
      <c r="Y26287" s="55"/>
    </row>
    <row r="26288" spans="21:25" x14ac:dyDescent="0.2">
      <c r="U26288" s="55"/>
      <c r="V26288" s="53"/>
      <c r="W26288" s="53"/>
      <c r="X26288" s="53"/>
      <c r="Y26288" s="55"/>
    </row>
    <row r="26289" spans="21:25" x14ac:dyDescent="0.2">
      <c r="U26289" s="55"/>
      <c r="V26289" s="53"/>
      <c r="W26289" s="53"/>
      <c r="X26289" s="53"/>
      <c r="Y26289" s="55"/>
    </row>
    <row r="26290" spans="21:25" x14ac:dyDescent="0.2">
      <c r="U26290" s="55"/>
      <c r="V26290" s="53"/>
      <c r="W26290" s="53"/>
      <c r="X26290" s="53"/>
      <c r="Y26290" s="55"/>
    </row>
    <row r="26291" spans="21:25" x14ac:dyDescent="0.2">
      <c r="U26291" s="55"/>
      <c r="V26291" s="53"/>
      <c r="W26291" s="53"/>
      <c r="X26291" s="53"/>
      <c r="Y26291" s="55"/>
    </row>
    <row r="26292" spans="21:25" x14ac:dyDescent="0.2">
      <c r="U26292" s="55"/>
      <c r="V26292" s="53"/>
      <c r="W26292" s="53"/>
      <c r="X26292" s="53"/>
      <c r="Y26292" s="55"/>
    </row>
    <row r="26293" spans="21:25" x14ac:dyDescent="0.2">
      <c r="U26293" s="55"/>
      <c r="V26293" s="53"/>
      <c r="W26293" s="53"/>
      <c r="X26293" s="53"/>
      <c r="Y26293" s="55"/>
    </row>
    <row r="26294" spans="21:25" x14ac:dyDescent="0.2">
      <c r="U26294" s="55"/>
      <c r="V26294" s="53"/>
      <c r="W26294" s="53"/>
      <c r="X26294" s="53"/>
      <c r="Y26294" s="55"/>
    </row>
    <row r="26295" spans="21:25" x14ac:dyDescent="0.2">
      <c r="U26295" s="55"/>
      <c r="V26295" s="53"/>
      <c r="W26295" s="53"/>
      <c r="X26295" s="53"/>
      <c r="Y26295" s="55"/>
    </row>
    <row r="26296" spans="21:25" x14ac:dyDescent="0.2">
      <c r="U26296" s="55"/>
      <c r="V26296" s="53"/>
      <c r="W26296" s="53"/>
      <c r="X26296" s="53"/>
      <c r="Y26296" s="55"/>
    </row>
    <row r="26297" spans="21:25" x14ac:dyDescent="0.2">
      <c r="U26297" s="55"/>
      <c r="V26297" s="53"/>
      <c r="W26297" s="53"/>
      <c r="X26297" s="53"/>
      <c r="Y26297" s="55"/>
    </row>
    <row r="26298" spans="21:25" x14ac:dyDescent="0.2">
      <c r="U26298" s="55"/>
      <c r="V26298" s="53"/>
      <c r="W26298" s="53"/>
      <c r="X26298" s="53"/>
      <c r="Y26298" s="55"/>
    </row>
    <row r="26299" spans="21:25" x14ac:dyDescent="0.2">
      <c r="U26299" s="55"/>
      <c r="V26299" s="53"/>
      <c r="W26299" s="53"/>
      <c r="X26299" s="53"/>
      <c r="Y26299" s="55"/>
    </row>
    <row r="26300" spans="21:25" x14ac:dyDescent="0.2">
      <c r="U26300" s="55"/>
      <c r="V26300" s="53"/>
      <c r="W26300" s="53"/>
      <c r="X26300" s="53"/>
      <c r="Y26300" s="55"/>
    </row>
    <row r="26301" spans="21:25" x14ac:dyDescent="0.2">
      <c r="U26301" s="55"/>
      <c r="V26301" s="53"/>
      <c r="W26301" s="53"/>
      <c r="X26301" s="53"/>
      <c r="Y26301" s="55"/>
    </row>
    <row r="26302" spans="21:25" x14ac:dyDescent="0.2">
      <c r="U26302" s="55"/>
      <c r="V26302" s="53"/>
      <c r="W26302" s="53"/>
      <c r="X26302" s="53"/>
      <c r="Y26302" s="55"/>
    </row>
    <row r="26303" spans="21:25" x14ac:dyDescent="0.2">
      <c r="U26303" s="55"/>
      <c r="V26303" s="53"/>
      <c r="W26303" s="53"/>
      <c r="X26303" s="53"/>
      <c r="Y26303" s="55"/>
    </row>
    <row r="26304" spans="21:25" x14ac:dyDescent="0.2">
      <c r="U26304" s="55"/>
      <c r="V26304" s="53"/>
      <c r="W26304" s="53"/>
      <c r="X26304" s="53"/>
      <c r="Y26304" s="55"/>
    </row>
    <row r="26305" spans="21:25" x14ac:dyDescent="0.2">
      <c r="U26305" s="55"/>
      <c r="V26305" s="53"/>
      <c r="W26305" s="53"/>
      <c r="X26305" s="53"/>
      <c r="Y26305" s="55"/>
    </row>
    <row r="26306" spans="21:25" x14ac:dyDescent="0.2">
      <c r="U26306" s="55"/>
      <c r="V26306" s="53"/>
      <c r="W26306" s="53"/>
      <c r="X26306" s="53"/>
      <c r="Y26306" s="55"/>
    </row>
    <row r="26307" spans="21:25" x14ac:dyDescent="0.2">
      <c r="U26307" s="55"/>
      <c r="V26307" s="53"/>
      <c r="W26307" s="53"/>
      <c r="X26307" s="53"/>
      <c r="Y26307" s="55"/>
    </row>
    <row r="26308" spans="21:25" x14ac:dyDescent="0.2">
      <c r="U26308" s="55"/>
      <c r="V26308" s="53"/>
      <c r="W26308" s="53"/>
      <c r="X26308" s="53"/>
      <c r="Y26308" s="55"/>
    </row>
    <row r="26309" spans="21:25" x14ac:dyDescent="0.2">
      <c r="U26309" s="55"/>
      <c r="V26309" s="53"/>
      <c r="W26309" s="53"/>
      <c r="X26309" s="53"/>
      <c r="Y26309" s="55"/>
    </row>
    <row r="26310" spans="21:25" x14ac:dyDescent="0.2">
      <c r="U26310" s="55"/>
      <c r="V26310" s="53"/>
      <c r="W26310" s="53"/>
      <c r="X26310" s="53"/>
      <c r="Y26310" s="55"/>
    </row>
    <row r="26311" spans="21:25" x14ac:dyDescent="0.2">
      <c r="U26311" s="55"/>
      <c r="V26311" s="53"/>
      <c r="W26311" s="53"/>
      <c r="X26311" s="53"/>
      <c r="Y26311" s="55"/>
    </row>
    <row r="26312" spans="21:25" x14ac:dyDescent="0.2">
      <c r="U26312" s="55"/>
      <c r="V26312" s="53"/>
      <c r="W26312" s="53"/>
      <c r="X26312" s="53"/>
      <c r="Y26312" s="55"/>
    </row>
    <row r="26313" spans="21:25" x14ac:dyDescent="0.2">
      <c r="U26313" s="55"/>
      <c r="V26313" s="53"/>
      <c r="W26313" s="53"/>
      <c r="X26313" s="53"/>
      <c r="Y26313" s="55"/>
    </row>
    <row r="26314" spans="21:25" x14ac:dyDescent="0.2">
      <c r="U26314" s="55"/>
      <c r="V26314" s="53"/>
      <c r="W26314" s="53"/>
      <c r="X26314" s="53"/>
      <c r="Y26314" s="55"/>
    </row>
    <row r="26315" spans="21:25" x14ac:dyDescent="0.2">
      <c r="U26315" s="55"/>
      <c r="V26315" s="53"/>
      <c r="W26315" s="53"/>
      <c r="X26315" s="53"/>
      <c r="Y26315" s="55"/>
    </row>
    <row r="26316" spans="21:25" x14ac:dyDescent="0.2">
      <c r="U26316" s="55"/>
      <c r="V26316" s="53"/>
      <c r="W26316" s="53"/>
      <c r="X26316" s="53"/>
      <c r="Y26316" s="55"/>
    </row>
    <row r="26317" spans="21:25" x14ac:dyDescent="0.2">
      <c r="U26317" s="55"/>
      <c r="V26317" s="53"/>
      <c r="W26317" s="53"/>
      <c r="X26317" s="53"/>
      <c r="Y26317" s="55"/>
    </row>
    <row r="26318" spans="21:25" x14ac:dyDescent="0.2">
      <c r="U26318" s="55"/>
      <c r="V26318" s="53"/>
      <c r="W26318" s="53"/>
      <c r="X26318" s="53"/>
      <c r="Y26318" s="55"/>
    </row>
    <row r="26319" spans="21:25" x14ac:dyDescent="0.2">
      <c r="U26319" s="55"/>
      <c r="V26319" s="53"/>
      <c r="W26319" s="53"/>
      <c r="X26319" s="53"/>
      <c r="Y26319" s="55"/>
    </row>
    <row r="26320" spans="21:25" x14ac:dyDescent="0.2">
      <c r="U26320" s="55"/>
      <c r="V26320" s="53"/>
      <c r="W26320" s="53"/>
      <c r="X26320" s="53"/>
      <c r="Y26320" s="55"/>
    </row>
    <row r="26321" spans="21:25" x14ac:dyDescent="0.2">
      <c r="U26321" s="55"/>
      <c r="V26321" s="53"/>
      <c r="W26321" s="53"/>
      <c r="X26321" s="53"/>
      <c r="Y26321" s="55"/>
    </row>
    <row r="26322" spans="21:25" x14ac:dyDescent="0.2">
      <c r="U26322" s="55"/>
      <c r="V26322" s="53"/>
      <c r="W26322" s="53"/>
      <c r="X26322" s="53"/>
      <c r="Y26322" s="55"/>
    </row>
    <row r="26323" spans="21:25" x14ac:dyDescent="0.2">
      <c r="U26323" s="55"/>
      <c r="V26323" s="53"/>
      <c r="W26323" s="53"/>
      <c r="X26323" s="53"/>
      <c r="Y26323" s="55"/>
    </row>
    <row r="26324" spans="21:25" x14ac:dyDescent="0.2">
      <c r="U26324" s="55"/>
      <c r="V26324" s="53"/>
      <c r="W26324" s="53"/>
      <c r="X26324" s="53"/>
      <c r="Y26324" s="55"/>
    </row>
    <row r="26325" spans="21:25" x14ac:dyDescent="0.2">
      <c r="U26325" s="55"/>
      <c r="V26325" s="53"/>
      <c r="W26325" s="53"/>
      <c r="X26325" s="53"/>
      <c r="Y26325" s="55"/>
    </row>
    <row r="26326" spans="21:25" x14ac:dyDescent="0.2">
      <c r="U26326" s="55"/>
      <c r="V26326" s="53"/>
      <c r="W26326" s="53"/>
      <c r="X26326" s="53"/>
      <c r="Y26326" s="55"/>
    </row>
    <row r="26327" spans="21:25" x14ac:dyDescent="0.2">
      <c r="U26327" s="55"/>
      <c r="V26327" s="53"/>
      <c r="W26327" s="53"/>
      <c r="X26327" s="53"/>
      <c r="Y26327" s="55"/>
    </row>
    <row r="26328" spans="21:25" x14ac:dyDescent="0.2">
      <c r="U26328" s="55"/>
      <c r="V26328" s="53"/>
      <c r="W26328" s="53"/>
      <c r="X26328" s="53"/>
      <c r="Y26328" s="55"/>
    </row>
    <row r="26329" spans="21:25" x14ac:dyDescent="0.2">
      <c r="U26329" s="55"/>
      <c r="V26329" s="53"/>
      <c r="W26329" s="53"/>
      <c r="X26329" s="53"/>
      <c r="Y26329" s="55"/>
    </row>
    <row r="26330" spans="21:25" x14ac:dyDescent="0.2">
      <c r="U26330" s="55"/>
      <c r="V26330" s="53"/>
      <c r="W26330" s="53"/>
      <c r="X26330" s="53"/>
      <c r="Y26330" s="55"/>
    </row>
    <row r="26331" spans="21:25" x14ac:dyDescent="0.2">
      <c r="U26331" s="55"/>
      <c r="V26331" s="53"/>
      <c r="W26331" s="53"/>
      <c r="X26331" s="53"/>
      <c r="Y26331" s="55"/>
    </row>
    <row r="26332" spans="21:25" x14ac:dyDescent="0.2">
      <c r="U26332" s="55"/>
      <c r="V26332" s="53"/>
      <c r="W26332" s="53"/>
      <c r="X26332" s="53"/>
      <c r="Y26332" s="55"/>
    </row>
    <row r="26333" spans="21:25" x14ac:dyDescent="0.2">
      <c r="U26333" s="55"/>
      <c r="V26333" s="53"/>
      <c r="W26333" s="53"/>
      <c r="X26333" s="53"/>
      <c r="Y26333" s="55"/>
    </row>
    <row r="26334" spans="21:25" x14ac:dyDescent="0.2">
      <c r="U26334" s="55"/>
      <c r="V26334" s="53"/>
      <c r="W26334" s="53"/>
      <c r="X26334" s="53"/>
      <c r="Y26334" s="55"/>
    </row>
    <row r="26335" spans="21:25" x14ac:dyDescent="0.2">
      <c r="U26335" s="55"/>
      <c r="V26335" s="53"/>
      <c r="W26335" s="53"/>
      <c r="X26335" s="53"/>
      <c r="Y26335" s="55"/>
    </row>
    <row r="26336" spans="21:25" x14ac:dyDescent="0.2">
      <c r="U26336" s="55"/>
      <c r="V26336" s="53"/>
      <c r="W26336" s="53"/>
      <c r="X26336" s="53"/>
      <c r="Y26336" s="55"/>
    </row>
    <row r="26337" spans="21:25" x14ac:dyDescent="0.2">
      <c r="U26337" s="55"/>
      <c r="V26337" s="53"/>
      <c r="W26337" s="53"/>
      <c r="X26337" s="53"/>
      <c r="Y26337" s="55"/>
    </row>
    <row r="26338" spans="21:25" x14ac:dyDescent="0.2">
      <c r="U26338" s="55"/>
      <c r="V26338" s="53"/>
      <c r="W26338" s="53"/>
      <c r="X26338" s="53"/>
      <c r="Y26338" s="55"/>
    </row>
    <row r="26339" spans="21:25" x14ac:dyDescent="0.2">
      <c r="U26339" s="55"/>
      <c r="V26339" s="53"/>
      <c r="W26339" s="53"/>
      <c r="X26339" s="53"/>
      <c r="Y26339" s="55"/>
    </row>
    <row r="26340" spans="21:25" x14ac:dyDescent="0.2">
      <c r="U26340" s="55"/>
      <c r="V26340" s="53"/>
      <c r="W26340" s="53"/>
      <c r="X26340" s="53"/>
      <c r="Y26340" s="55"/>
    </row>
    <row r="26341" spans="21:25" x14ac:dyDescent="0.2">
      <c r="U26341" s="55"/>
      <c r="V26341" s="53"/>
      <c r="W26341" s="53"/>
      <c r="X26341" s="53"/>
      <c r="Y26341" s="55"/>
    </row>
    <row r="26342" spans="21:25" x14ac:dyDescent="0.2">
      <c r="U26342" s="55"/>
      <c r="V26342" s="53"/>
      <c r="W26342" s="53"/>
      <c r="X26342" s="53"/>
      <c r="Y26342" s="55"/>
    </row>
    <row r="26343" spans="21:25" x14ac:dyDescent="0.2">
      <c r="U26343" s="55"/>
      <c r="V26343" s="53"/>
      <c r="W26343" s="53"/>
      <c r="X26343" s="53"/>
      <c r="Y26343" s="55"/>
    </row>
    <row r="26344" spans="21:25" x14ac:dyDescent="0.2">
      <c r="U26344" s="55"/>
      <c r="V26344" s="53"/>
      <c r="W26344" s="53"/>
      <c r="X26344" s="53"/>
      <c r="Y26344" s="55"/>
    </row>
    <row r="26345" spans="21:25" x14ac:dyDescent="0.2">
      <c r="U26345" s="55"/>
      <c r="V26345" s="53"/>
      <c r="W26345" s="53"/>
      <c r="X26345" s="53"/>
      <c r="Y26345" s="55"/>
    </row>
    <row r="26346" spans="21:25" x14ac:dyDescent="0.2">
      <c r="U26346" s="55"/>
      <c r="V26346" s="53"/>
      <c r="W26346" s="53"/>
      <c r="X26346" s="53"/>
      <c r="Y26346" s="55"/>
    </row>
    <row r="26347" spans="21:25" x14ac:dyDescent="0.2">
      <c r="U26347" s="55"/>
      <c r="V26347" s="53"/>
      <c r="W26347" s="53"/>
      <c r="X26347" s="53"/>
      <c r="Y26347" s="55"/>
    </row>
    <row r="26348" spans="21:25" x14ac:dyDescent="0.2">
      <c r="U26348" s="55"/>
      <c r="V26348" s="53"/>
      <c r="W26348" s="53"/>
      <c r="X26348" s="53"/>
      <c r="Y26348" s="55"/>
    </row>
    <row r="26349" spans="21:25" x14ac:dyDescent="0.2">
      <c r="U26349" s="55"/>
      <c r="V26349" s="53"/>
      <c r="W26349" s="53"/>
      <c r="X26349" s="53"/>
      <c r="Y26349" s="55"/>
    </row>
    <row r="26350" spans="21:25" x14ac:dyDescent="0.2">
      <c r="U26350" s="55"/>
      <c r="V26350" s="53"/>
      <c r="W26350" s="53"/>
      <c r="X26350" s="53"/>
      <c r="Y26350" s="55"/>
    </row>
    <row r="26351" spans="21:25" x14ac:dyDescent="0.2">
      <c r="U26351" s="55"/>
      <c r="V26351" s="53"/>
      <c r="W26351" s="53"/>
      <c r="X26351" s="53"/>
      <c r="Y26351" s="55"/>
    </row>
    <row r="26352" spans="21:25" x14ac:dyDescent="0.2">
      <c r="U26352" s="55"/>
      <c r="V26352" s="53"/>
      <c r="W26352" s="53"/>
      <c r="X26352" s="53"/>
      <c r="Y26352" s="55"/>
    </row>
    <row r="26353" spans="21:25" x14ac:dyDescent="0.2">
      <c r="U26353" s="55"/>
      <c r="V26353" s="53"/>
      <c r="W26353" s="53"/>
      <c r="X26353" s="53"/>
      <c r="Y26353" s="55"/>
    </row>
    <row r="26354" spans="21:25" x14ac:dyDescent="0.2">
      <c r="U26354" s="55"/>
      <c r="V26354" s="53"/>
      <c r="W26354" s="53"/>
      <c r="X26354" s="53"/>
      <c r="Y26354" s="55"/>
    </row>
    <row r="26355" spans="21:25" x14ac:dyDescent="0.2">
      <c r="U26355" s="55"/>
      <c r="V26355" s="53"/>
      <c r="W26355" s="53"/>
      <c r="X26355" s="53"/>
      <c r="Y26355" s="55"/>
    </row>
    <row r="26356" spans="21:25" x14ac:dyDescent="0.2">
      <c r="U26356" s="55"/>
      <c r="V26356" s="53"/>
      <c r="W26356" s="53"/>
      <c r="X26356" s="53"/>
      <c r="Y26356" s="55"/>
    </row>
    <row r="26357" spans="21:25" x14ac:dyDescent="0.2">
      <c r="U26357" s="55"/>
      <c r="V26357" s="53"/>
      <c r="W26357" s="53"/>
      <c r="X26357" s="53"/>
      <c r="Y26357" s="55"/>
    </row>
    <row r="26358" spans="21:25" x14ac:dyDescent="0.2">
      <c r="U26358" s="55"/>
      <c r="V26358" s="53"/>
      <c r="W26358" s="53"/>
      <c r="X26358" s="53"/>
      <c r="Y26358" s="55"/>
    </row>
    <row r="26359" spans="21:25" x14ac:dyDescent="0.2">
      <c r="U26359" s="55"/>
      <c r="V26359" s="53"/>
      <c r="W26359" s="53"/>
      <c r="X26359" s="53"/>
      <c r="Y26359" s="55"/>
    </row>
    <row r="26360" spans="21:25" x14ac:dyDescent="0.2">
      <c r="U26360" s="55"/>
      <c r="V26360" s="53"/>
      <c r="W26360" s="53"/>
      <c r="X26360" s="53"/>
      <c r="Y26360" s="55"/>
    </row>
    <row r="26361" spans="21:25" x14ac:dyDescent="0.2">
      <c r="U26361" s="55"/>
      <c r="V26361" s="53"/>
      <c r="W26361" s="53"/>
      <c r="X26361" s="53"/>
      <c r="Y26361" s="55"/>
    </row>
    <row r="26362" spans="21:25" x14ac:dyDescent="0.2">
      <c r="U26362" s="55"/>
      <c r="V26362" s="53"/>
      <c r="W26362" s="53"/>
      <c r="X26362" s="53"/>
      <c r="Y26362" s="55"/>
    </row>
    <row r="26363" spans="21:25" x14ac:dyDescent="0.2">
      <c r="U26363" s="55"/>
      <c r="V26363" s="53"/>
      <c r="W26363" s="53"/>
      <c r="X26363" s="53"/>
      <c r="Y26363" s="55"/>
    </row>
    <row r="26364" spans="21:25" x14ac:dyDescent="0.2">
      <c r="U26364" s="55"/>
      <c r="V26364" s="53"/>
      <c r="W26364" s="53"/>
      <c r="X26364" s="53"/>
      <c r="Y26364" s="55"/>
    </row>
    <row r="26365" spans="21:25" x14ac:dyDescent="0.2">
      <c r="U26365" s="55"/>
      <c r="V26365" s="53"/>
      <c r="W26365" s="53"/>
      <c r="X26365" s="53"/>
      <c r="Y26365" s="55"/>
    </row>
    <row r="26366" spans="21:25" x14ac:dyDescent="0.2">
      <c r="U26366" s="55"/>
      <c r="V26366" s="53"/>
      <c r="W26366" s="53"/>
      <c r="X26366" s="53"/>
      <c r="Y26366" s="55"/>
    </row>
    <row r="26367" spans="21:25" x14ac:dyDescent="0.2">
      <c r="U26367" s="55"/>
      <c r="V26367" s="53"/>
      <c r="W26367" s="53"/>
      <c r="X26367" s="53"/>
      <c r="Y26367" s="55"/>
    </row>
    <row r="26368" spans="21:25" x14ac:dyDescent="0.2">
      <c r="U26368" s="55"/>
      <c r="V26368" s="53"/>
      <c r="W26368" s="53"/>
      <c r="X26368" s="53"/>
      <c r="Y26368" s="55"/>
    </row>
    <row r="26369" spans="21:25" x14ac:dyDescent="0.2">
      <c r="U26369" s="55"/>
      <c r="V26369" s="53"/>
      <c r="W26369" s="53"/>
      <c r="X26369" s="53"/>
      <c r="Y26369" s="55"/>
    </row>
    <row r="26370" spans="21:25" x14ac:dyDescent="0.2">
      <c r="U26370" s="55"/>
      <c r="V26370" s="53"/>
      <c r="W26370" s="53"/>
      <c r="X26370" s="53"/>
      <c r="Y26370" s="55"/>
    </row>
    <row r="26371" spans="21:25" x14ac:dyDescent="0.2">
      <c r="U26371" s="55"/>
      <c r="V26371" s="53"/>
      <c r="W26371" s="53"/>
      <c r="X26371" s="53"/>
      <c r="Y26371" s="55"/>
    </row>
    <row r="26372" spans="21:25" x14ac:dyDescent="0.2">
      <c r="U26372" s="55"/>
      <c r="V26372" s="53"/>
      <c r="W26372" s="53"/>
      <c r="X26372" s="53"/>
      <c r="Y26372" s="55"/>
    </row>
    <row r="26373" spans="21:25" x14ac:dyDescent="0.2">
      <c r="U26373" s="55"/>
      <c r="V26373" s="53"/>
      <c r="W26373" s="53"/>
      <c r="X26373" s="53"/>
      <c r="Y26373" s="55"/>
    </row>
    <row r="26374" spans="21:25" x14ac:dyDescent="0.2">
      <c r="U26374" s="55"/>
      <c r="V26374" s="53"/>
      <c r="W26374" s="53"/>
      <c r="X26374" s="53"/>
      <c r="Y26374" s="55"/>
    </row>
    <row r="26375" spans="21:25" x14ac:dyDescent="0.2">
      <c r="U26375" s="55"/>
      <c r="V26375" s="53"/>
      <c r="W26375" s="53"/>
      <c r="X26375" s="53"/>
      <c r="Y26375" s="55"/>
    </row>
    <row r="26376" spans="21:25" x14ac:dyDescent="0.2">
      <c r="U26376" s="55"/>
      <c r="V26376" s="53"/>
      <c r="W26376" s="53"/>
      <c r="X26376" s="53"/>
      <c r="Y26376" s="55"/>
    </row>
    <row r="26377" spans="21:25" x14ac:dyDescent="0.2">
      <c r="U26377" s="55"/>
      <c r="V26377" s="53"/>
      <c r="W26377" s="53"/>
      <c r="X26377" s="53"/>
      <c r="Y26377" s="55"/>
    </row>
    <row r="26378" spans="21:25" x14ac:dyDescent="0.2">
      <c r="U26378" s="55"/>
      <c r="V26378" s="53"/>
      <c r="W26378" s="53"/>
      <c r="X26378" s="53"/>
      <c r="Y26378" s="55"/>
    </row>
    <row r="26379" spans="21:25" x14ac:dyDescent="0.2">
      <c r="U26379" s="55"/>
      <c r="V26379" s="53"/>
      <c r="W26379" s="53"/>
      <c r="X26379" s="53"/>
      <c r="Y26379" s="55"/>
    </row>
    <row r="26380" spans="21:25" x14ac:dyDescent="0.2">
      <c r="U26380" s="55"/>
      <c r="V26380" s="53"/>
      <c r="W26380" s="53"/>
      <c r="X26380" s="53"/>
      <c r="Y26380" s="55"/>
    </row>
    <row r="26381" spans="21:25" x14ac:dyDescent="0.2">
      <c r="U26381" s="55"/>
      <c r="V26381" s="53"/>
      <c r="W26381" s="53"/>
      <c r="X26381" s="53"/>
      <c r="Y26381" s="55"/>
    </row>
    <row r="26382" spans="21:25" x14ac:dyDescent="0.2">
      <c r="U26382" s="55"/>
      <c r="V26382" s="53"/>
      <c r="W26382" s="53"/>
      <c r="X26382" s="53"/>
      <c r="Y26382" s="55"/>
    </row>
    <row r="26383" spans="21:25" x14ac:dyDescent="0.2">
      <c r="U26383" s="55"/>
      <c r="V26383" s="53"/>
      <c r="W26383" s="53"/>
      <c r="X26383" s="53"/>
      <c r="Y26383" s="55"/>
    </row>
    <row r="26384" spans="21:25" x14ac:dyDescent="0.2">
      <c r="U26384" s="55"/>
      <c r="V26384" s="53"/>
      <c r="W26384" s="53"/>
      <c r="X26384" s="53"/>
      <c r="Y26384" s="55"/>
    </row>
    <row r="26385" spans="21:25" x14ac:dyDescent="0.2">
      <c r="U26385" s="55"/>
      <c r="V26385" s="53"/>
      <c r="W26385" s="53"/>
      <c r="X26385" s="53"/>
      <c r="Y26385" s="55"/>
    </row>
    <row r="26386" spans="21:25" x14ac:dyDescent="0.2">
      <c r="U26386" s="55"/>
      <c r="V26386" s="53"/>
      <c r="W26386" s="53"/>
      <c r="X26386" s="53"/>
      <c r="Y26386" s="55"/>
    </row>
    <row r="26387" spans="21:25" x14ac:dyDescent="0.2">
      <c r="U26387" s="55"/>
      <c r="V26387" s="53"/>
      <c r="W26387" s="53"/>
      <c r="X26387" s="53"/>
      <c r="Y26387" s="55"/>
    </row>
    <row r="26388" spans="21:25" x14ac:dyDescent="0.2">
      <c r="U26388" s="55"/>
      <c r="V26388" s="53"/>
      <c r="W26388" s="53"/>
      <c r="X26388" s="53"/>
      <c r="Y26388" s="55"/>
    </row>
    <row r="26389" spans="21:25" x14ac:dyDescent="0.2">
      <c r="U26389" s="55"/>
      <c r="V26389" s="53"/>
      <c r="W26389" s="53"/>
      <c r="X26389" s="53"/>
      <c r="Y26389" s="55"/>
    </row>
    <row r="26390" spans="21:25" x14ac:dyDescent="0.2">
      <c r="U26390" s="55"/>
      <c r="V26390" s="53"/>
      <c r="W26390" s="53"/>
      <c r="X26390" s="53"/>
      <c r="Y26390" s="55"/>
    </row>
    <row r="26391" spans="21:25" x14ac:dyDescent="0.2">
      <c r="U26391" s="55"/>
      <c r="V26391" s="53"/>
      <c r="W26391" s="53"/>
      <c r="X26391" s="53"/>
      <c r="Y26391" s="55"/>
    </row>
    <row r="26392" spans="21:25" x14ac:dyDescent="0.2">
      <c r="U26392" s="55"/>
      <c r="V26392" s="53"/>
      <c r="W26392" s="53"/>
      <c r="X26392" s="53"/>
      <c r="Y26392" s="55"/>
    </row>
    <row r="26393" spans="21:25" x14ac:dyDescent="0.2">
      <c r="U26393" s="55"/>
      <c r="V26393" s="53"/>
      <c r="W26393" s="53"/>
      <c r="X26393" s="53"/>
      <c r="Y26393" s="55"/>
    </row>
    <row r="26394" spans="21:25" x14ac:dyDescent="0.2">
      <c r="U26394" s="55"/>
      <c r="V26394" s="53"/>
      <c r="W26394" s="53"/>
      <c r="X26394" s="53"/>
      <c r="Y26394" s="55"/>
    </row>
    <row r="26395" spans="21:25" x14ac:dyDescent="0.2">
      <c r="U26395" s="55"/>
      <c r="V26395" s="53"/>
      <c r="W26395" s="53"/>
      <c r="X26395" s="53"/>
      <c r="Y26395" s="55"/>
    </row>
    <row r="26396" spans="21:25" x14ac:dyDescent="0.2">
      <c r="U26396" s="55"/>
      <c r="V26396" s="53"/>
      <c r="W26396" s="53"/>
      <c r="X26396" s="53"/>
      <c r="Y26396" s="55"/>
    </row>
    <row r="26397" spans="21:25" x14ac:dyDescent="0.2">
      <c r="U26397" s="55"/>
      <c r="V26397" s="53"/>
      <c r="W26397" s="53"/>
      <c r="X26397" s="53"/>
      <c r="Y26397" s="55"/>
    </row>
    <row r="26398" spans="21:25" x14ac:dyDescent="0.2">
      <c r="U26398" s="55"/>
      <c r="V26398" s="53"/>
      <c r="W26398" s="53"/>
      <c r="X26398" s="53"/>
      <c r="Y26398" s="55"/>
    </row>
    <row r="26399" spans="21:25" x14ac:dyDescent="0.2">
      <c r="U26399" s="55"/>
      <c r="V26399" s="53"/>
      <c r="W26399" s="53"/>
      <c r="X26399" s="53"/>
      <c r="Y26399" s="55"/>
    </row>
    <row r="26400" spans="21:25" x14ac:dyDescent="0.2">
      <c r="U26400" s="55"/>
      <c r="V26400" s="53"/>
      <c r="W26400" s="53"/>
      <c r="X26400" s="53"/>
      <c r="Y26400" s="55"/>
    </row>
    <row r="26401" spans="21:25" x14ac:dyDescent="0.2">
      <c r="U26401" s="55"/>
      <c r="V26401" s="53"/>
      <c r="W26401" s="53"/>
      <c r="X26401" s="53"/>
      <c r="Y26401" s="55"/>
    </row>
    <row r="26402" spans="21:25" x14ac:dyDescent="0.2">
      <c r="U26402" s="55"/>
      <c r="V26402" s="53"/>
      <c r="W26402" s="53"/>
      <c r="X26402" s="53"/>
      <c r="Y26402" s="55"/>
    </row>
    <row r="26403" spans="21:25" x14ac:dyDescent="0.2">
      <c r="U26403" s="55"/>
      <c r="V26403" s="53"/>
      <c r="W26403" s="53"/>
      <c r="X26403" s="53"/>
      <c r="Y26403" s="55"/>
    </row>
    <row r="26404" spans="21:25" x14ac:dyDescent="0.2">
      <c r="U26404" s="55"/>
      <c r="V26404" s="53"/>
      <c r="W26404" s="53"/>
      <c r="X26404" s="53"/>
      <c r="Y26404" s="55"/>
    </row>
    <row r="26405" spans="21:25" x14ac:dyDescent="0.2">
      <c r="U26405" s="55"/>
      <c r="V26405" s="53"/>
      <c r="W26405" s="53"/>
      <c r="X26405" s="53"/>
      <c r="Y26405" s="55"/>
    </row>
    <row r="26406" spans="21:25" x14ac:dyDescent="0.2">
      <c r="U26406" s="55"/>
      <c r="V26406" s="53"/>
      <c r="W26406" s="53"/>
      <c r="X26406" s="53"/>
      <c r="Y26406" s="55"/>
    </row>
    <row r="26407" spans="21:25" x14ac:dyDescent="0.2">
      <c r="U26407" s="55"/>
      <c r="V26407" s="53"/>
      <c r="W26407" s="53"/>
      <c r="X26407" s="53"/>
      <c r="Y26407" s="55"/>
    </row>
    <row r="26408" spans="21:25" x14ac:dyDescent="0.2">
      <c r="U26408" s="55"/>
      <c r="V26408" s="53"/>
      <c r="W26408" s="53"/>
      <c r="X26408" s="53"/>
      <c r="Y26408" s="55"/>
    </row>
    <row r="26409" spans="21:25" x14ac:dyDescent="0.2">
      <c r="U26409" s="55"/>
      <c r="V26409" s="53"/>
      <c r="W26409" s="53"/>
      <c r="X26409" s="53"/>
      <c r="Y26409" s="55"/>
    </row>
    <row r="26410" spans="21:25" x14ac:dyDescent="0.2">
      <c r="U26410" s="55"/>
      <c r="V26410" s="53"/>
      <c r="W26410" s="53"/>
      <c r="X26410" s="53"/>
      <c r="Y26410" s="55"/>
    </row>
    <row r="26411" spans="21:25" x14ac:dyDescent="0.2">
      <c r="U26411" s="55"/>
      <c r="V26411" s="53"/>
      <c r="W26411" s="53"/>
      <c r="X26411" s="53"/>
      <c r="Y26411" s="55"/>
    </row>
    <row r="26412" spans="21:25" x14ac:dyDescent="0.2">
      <c r="U26412" s="55"/>
      <c r="V26412" s="53"/>
      <c r="W26412" s="53"/>
      <c r="X26412" s="53"/>
      <c r="Y26412" s="55"/>
    </row>
    <row r="26413" spans="21:25" x14ac:dyDescent="0.2">
      <c r="U26413" s="55"/>
      <c r="V26413" s="53"/>
      <c r="W26413" s="53"/>
      <c r="X26413" s="53"/>
      <c r="Y26413" s="55"/>
    </row>
    <row r="26414" spans="21:25" x14ac:dyDescent="0.2">
      <c r="U26414" s="55"/>
      <c r="V26414" s="53"/>
      <c r="W26414" s="53"/>
      <c r="X26414" s="53"/>
      <c r="Y26414" s="55"/>
    </row>
    <row r="26415" spans="21:25" x14ac:dyDescent="0.2">
      <c r="U26415" s="55"/>
      <c r="V26415" s="53"/>
      <c r="W26415" s="53"/>
      <c r="X26415" s="53"/>
      <c r="Y26415" s="55"/>
    </row>
    <row r="26416" spans="21:25" x14ac:dyDescent="0.2">
      <c r="U26416" s="55"/>
      <c r="V26416" s="53"/>
      <c r="W26416" s="53"/>
      <c r="X26416" s="53"/>
      <c r="Y26416" s="55"/>
    </row>
    <row r="26417" spans="21:25" x14ac:dyDescent="0.2">
      <c r="U26417" s="55"/>
      <c r="V26417" s="53"/>
      <c r="W26417" s="53"/>
      <c r="X26417" s="53"/>
      <c r="Y26417" s="55"/>
    </row>
    <row r="26418" spans="21:25" x14ac:dyDescent="0.2">
      <c r="U26418" s="55"/>
      <c r="V26418" s="53"/>
      <c r="W26418" s="53"/>
      <c r="X26418" s="53"/>
      <c r="Y26418" s="55"/>
    </row>
    <row r="26419" spans="21:25" x14ac:dyDescent="0.2">
      <c r="U26419" s="55"/>
      <c r="V26419" s="53"/>
      <c r="W26419" s="53"/>
      <c r="X26419" s="53"/>
      <c r="Y26419" s="55"/>
    </row>
    <row r="26420" spans="21:25" x14ac:dyDescent="0.2">
      <c r="U26420" s="55"/>
      <c r="V26420" s="53"/>
      <c r="W26420" s="53"/>
      <c r="X26420" s="53"/>
      <c r="Y26420" s="55"/>
    </row>
    <row r="26421" spans="21:25" x14ac:dyDescent="0.2">
      <c r="U26421" s="55"/>
      <c r="V26421" s="53"/>
      <c r="W26421" s="53"/>
      <c r="X26421" s="53"/>
      <c r="Y26421" s="55"/>
    </row>
    <row r="26422" spans="21:25" x14ac:dyDescent="0.2">
      <c r="U26422" s="55"/>
      <c r="V26422" s="53"/>
      <c r="W26422" s="53"/>
      <c r="X26422" s="53"/>
      <c r="Y26422" s="55"/>
    </row>
    <row r="26423" spans="21:25" x14ac:dyDescent="0.2">
      <c r="U26423" s="55"/>
      <c r="V26423" s="53"/>
      <c r="W26423" s="53"/>
      <c r="X26423" s="53"/>
      <c r="Y26423" s="55"/>
    </row>
    <row r="26424" spans="21:25" x14ac:dyDescent="0.2">
      <c r="U26424" s="55"/>
      <c r="V26424" s="53"/>
      <c r="W26424" s="53"/>
      <c r="X26424" s="53"/>
      <c r="Y26424" s="55"/>
    </row>
    <row r="26425" spans="21:25" x14ac:dyDescent="0.2">
      <c r="U26425" s="55"/>
      <c r="V26425" s="53"/>
      <c r="W26425" s="53"/>
      <c r="X26425" s="53"/>
      <c r="Y26425" s="55"/>
    </row>
    <row r="26426" spans="21:25" x14ac:dyDescent="0.2">
      <c r="U26426" s="55"/>
      <c r="V26426" s="53"/>
      <c r="W26426" s="53"/>
      <c r="X26426" s="53"/>
      <c r="Y26426" s="55"/>
    </row>
    <row r="26427" spans="21:25" x14ac:dyDescent="0.2">
      <c r="U26427" s="55"/>
      <c r="V26427" s="53"/>
      <c r="W26427" s="53"/>
      <c r="X26427" s="53"/>
      <c r="Y26427" s="55"/>
    </row>
    <row r="26428" spans="21:25" x14ac:dyDescent="0.2">
      <c r="U26428" s="55"/>
      <c r="V26428" s="53"/>
      <c r="W26428" s="53"/>
      <c r="X26428" s="53"/>
      <c r="Y26428" s="55"/>
    </row>
    <row r="26429" spans="21:25" x14ac:dyDescent="0.2">
      <c r="U26429" s="55"/>
      <c r="V26429" s="53"/>
      <c r="W26429" s="53"/>
      <c r="X26429" s="53"/>
      <c r="Y26429" s="55"/>
    </row>
    <row r="26430" spans="21:25" x14ac:dyDescent="0.2">
      <c r="U26430" s="55"/>
      <c r="V26430" s="53"/>
      <c r="W26430" s="53"/>
      <c r="X26430" s="53"/>
      <c r="Y26430" s="55"/>
    </row>
    <row r="26431" spans="21:25" x14ac:dyDescent="0.2">
      <c r="U26431" s="55"/>
      <c r="V26431" s="53"/>
      <c r="W26431" s="53"/>
      <c r="X26431" s="53"/>
      <c r="Y26431" s="55"/>
    </row>
    <row r="26432" spans="21:25" x14ac:dyDescent="0.2">
      <c r="U26432" s="55"/>
      <c r="V26432" s="53"/>
      <c r="W26432" s="53"/>
      <c r="X26432" s="53"/>
      <c r="Y26432" s="55"/>
    </row>
    <row r="26433" spans="21:25" x14ac:dyDescent="0.2">
      <c r="U26433" s="55"/>
      <c r="V26433" s="53"/>
      <c r="W26433" s="53"/>
      <c r="X26433" s="53"/>
      <c r="Y26433" s="55"/>
    </row>
    <row r="26434" spans="21:25" x14ac:dyDescent="0.2">
      <c r="U26434" s="55"/>
      <c r="V26434" s="53"/>
      <c r="W26434" s="53"/>
      <c r="X26434" s="53"/>
      <c r="Y26434" s="55"/>
    </row>
    <row r="26435" spans="21:25" x14ac:dyDescent="0.2">
      <c r="U26435" s="55"/>
      <c r="V26435" s="53"/>
      <c r="W26435" s="53"/>
      <c r="X26435" s="53"/>
      <c r="Y26435" s="55"/>
    </row>
    <row r="26436" spans="21:25" x14ac:dyDescent="0.2">
      <c r="U26436" s="55"/>
      <c r="V26436" s="53"/>
      <c r="W26436" s="53"/>
      <c r="X26436" s="53"/>
      <c r="Y26436" s="55"/>
    </row>
    <row r="26437" spans="21:25" x14ac:dyDescent="0.2">
      <c r="U26437" s="55"/>
      <c r="V26437" s="53"/>
      <c r="W26437" s="53"/>
      <c r="X26437" s="53"/>
      <c r="Y26437" s="55"/>
    </row>
    <row r="26438" spans="21:25" x14ac:dyDescent="0.2">
      <c r="U26438" s="55"/>
      <c r="V26438" s="53"/>
      <c r="W26438" s="53"/>
      <c r="X26438" s="53"/>
      <c r="Y26438" s="55"/>
    </row>
    <row r="26439" spans="21:25" x14ac:dyDescent="0.2">
      <c r="U26439" s="55"/>
      <c r="V26439" s="53"/>
      <c r="W26439" s="53"/>
      <c r="X26439" s="53"/>
      <c r="Y26439" s="55"/>
    </row>
    <row r="26440" spans="21:25" x14ac:dyDescent="0.2">
      <c r="U26440" s="55"/>
      <c r="V26440" s="53"/>
      <c r="W26440" s="53"/>
      <c r="X26440" s="53"/>
      <c r="Y26440" s="55"/>
    </row>
    <row r="26441" spans="21:25" x14ac:dyDescent="0.2">
      <c r="U26441" s="55"/>
      <c r="V26441" s="53"/>
      <c r="W26441" s="53"/>
      <c r="X26441" s="53"/>
      <c r="Y26441" s="55"/>
    </row>
    <row r="26442" spans="21:25" x14ac:dyDescent="0.2">
      <c r="U26442" s="55"/>
      <c r="V26442" s="53"/>
      <c r="W26442" s="53"/>
      <c r="X26442" s="53"/>
      <c r="Y26442" s="55"/>
    </row>
    <row r="26443" spans="21:25" x14ac:dyDescent="0.2">
      <c r="U26443" s="55"/>
      <c r="V26443" s="53"/>
      <c r="W26443" s="53"/>
      <c r="X26443" s="53"/>
      <c r="Y26443" s="55"/>
    </row>
    <row r="26444" spans="21:25" x14ac:dyDescent="0.2">
      <c r="U26444" s="55"/>
      <c r="V26444" s="53"/>
      <c r="W26444" s="53"/>
      <c r="X26444" s="53"/>
      <c r="Y26444" s="55"/>
    </row>
    <row r="26445" spans="21:25" x14ac:dyDescent="0.2">
      <c r="U26445" s="55"/>
      <c r="V26445" s="53"/>
      <c r="W26445" s="53"/>
      <c r="X26445" s="53"/>
      <c r="Y26445" s="55"/>
    </row>
    <row r="26446" spans="21:25" x14ac:dyDescent="0.2">
      <c r="U26446" s="55"/>
      <c r="V26446" s="53"/>
      <c r="W26446" s="53"/>
      <c r="X26446" s="53"/>
      <c r="Y26446" s="55"/>
    </row>
    <row r="26447" spans="21:25" x14ac:dyDescent="0.2">
      <c r="U26447" s="55"/>
      <c r="V26447" s="53"/>
      <c r="W26447" s="53"/>
      <c r="X26447" s="53"/>
      <c r="Y26447" s="55"/>
    </row>
    <row r="26448" spans="21:25" x14ac:dyDescent="0.2">
      <c r="U26448" s="55"/>
      <c r="V26448" s="53"/>
      <c r="W26448" s="53"/>
      <c r="X26448" s="53"/>
      <c r="Y26448" s="55"/>
    </row>
    <row r="26449" spans="21:25" x14ac:dyDescent="0.2">
      <c r="U26449" s="55"/>
      <c r="V26449" s="53"/>
      <c r="W26449" s="53"/>
      <c r="X26449" s="53"/>
      <c r="Y26449" s="55"/>
    </row>
    <row r="26450" spans="21:25" x14ac:dyDescent="0.2">
      <c r="U26450" s="55"/>
      <c r="V26450" s="53"/>
      <c r="W26450" s="53"/>
      <c r="X26450" s="53"/>
      <c r="Y26450" s="55"/>
    </row>
    <row r="26451" spans="21:25" x14ac:dyDescent="0.2">
      <c r="U26451" s="55"/>
      <c r="V26451" s="53"/>
      <c r="W26451" s="53"/>
      <c r="X26451" s="53"/>
      <c r="Y26451" s="55"/>
    </row>
    <row r="26452" spans="21:25" x14ac:dyDescent="0.2">
      <c r="U26452" s="55"/>
      <c r="V26452" s="53"/>
      <c r="W26452" s="53"/>
      <c r="X26452" s="53"/>
      <c r="Y26452" s="55"/>
    </row>
    <row r="26453" spans="21:25" x14ac:dyDescent="0.2">
      <c r="U26453" s="55"/>
      <c r="V26453" s="53"/>
      <c r="W26453" s="53"/>
      <c r="X26453" s="53"/>
      <c r="Y26453" s="55"/>
    </row>
    <row r="26454" spans="21:25" x14ac:dyDescent="0.2">
      <c r="U26454" s="55"/>
      <c r="V26454" s="53"/>
      <c r="W26454" s="53"/>
      <c r="X26454" s="53"/>
      <c r="Y26454" s="55"/>
    </row>
    <row r="26455" spans="21:25" x14ac:dyDescent="0.2">
      <c r="U26455" s="55"/>
      <c r="V26455" s="53"/>
      <c r="W26455" s="53"/>
      <c r="X26455" s="53"/>
      <c r="Y26455" s="55"/>
    </row>
    <row r="26456" spans="21:25" x14ac:dyDescent="0.2">
      <c r="U26456" s="55"/>
      <c r="V26456" s="53"/>
      <c r="W26456" s="53"/>
      <c r="X26456" s="53"/>
      <c r="Y26456" s="55"/>
    </row>
    <row r="26457" spans="21:25" x14ac:dyDescent="0.2">
      <c r="U26457" s="55"/>
      <c r="V26457" s="53"/>
      <c r="W26457" s="53"/>
      <c r="X26457" s="53"/>
      <c r="Y26457" s="55"/>
    </row>
    <row r="26458" spans="21:25" x14ac:dyDescent="0.2">
      <c r="U26458" s="55"/>
      <c r="V26458" s="53"/>
      <c r="W26458" s="53"/>
      <c r="X26458" s="53"/>
      <c r="Y26458" s="55"/>
    </row>
    <row r="26459" spans="21:25" x14ac:dyDescent="0.2">
      <c r="U26459" s="55"/>
      <c r="V26459" s="53"/>
      <c r="W26459" s="53"/>
      <c r="X26459" s="53"/>
      <c r="Y26459" s="55"/>
    </row>
    <row r="26460" spans="21:25" x14ac:dyDescent="0.2">
      <c r="U26460" s="55"/>
      <c r="V26460" s="53"/>
      <c r="W26460" s="53"/>
      <c r="X26460" s="53"/>
      <c r="Y26460" s="55"/>
    </row>
    <row r="26461" spans="21:25" x14ac:dyDescent="0.2">
      <c r="U26461" s="55"/>
      <c r="V26461" s="53"/>
      <c r="W26461" s="53"/>
      <c r="X26461" s="53"/>
      <c r="Y26461" s="55"/>
    </row>
    <row r="26462" spans="21:25" x14ac:dyDescent="0.2">
      <c r="U26462" s="55"/>
      <c r="V26462" s="53"/>
      <c r="W26462" s="53"/>
      <c r="X26462" s="53"/>
      <c r="Y26462" s="55"/>
    </row>
    <row r="26463" spans="21:25" x14ac:dyDescent="0.2">
      <c r="U26463" s="55"/>
      <c r="V26463" s="53"/>
      <c r="W26463" s="53"/>
      <c r="X26463" s="53"/>
      <c r="Y26463" s="55"/>
    </row>
    <row r="26464" spans="21:25" x14ac:dyDescent="0.2">
      <c r="U26464" s="55"/>
      <c r="V26464" s="53"/>
      <c r="W26464" s="53"/>
      <c r="X26464" s="53"/>
      <c r="Y26464" s="55"/>
    </row>
    <row r="26465" spans="21:25" x14ac:dyDescent="0.2">
      <c r="U26465" s="55"/>
      <c r="V26465" s="53"/>
      <c r="W26465" s="53"/>
      <c r="X26465" s="53"/>
      <c r="Y26465" s="55"/>
    </row>
    <row r="26466" spans="21:25" x14ac:dyDescent="0.2">
      <c r="U26466" s="55"/>
      <c r="V26466" s="53"/>
      <c r="W26466" s="53"/>
      <c r="X26466" s="53"/>
      <c r="Y26466" s="55"/>
    </row>
    <row r="26467" spans="21:25" x14ac:dyDescent="0.2">
      <c r="U26467" s="55"/>
      <c r="V26467" s="53"/>
      <c r="W26467" s="53"/>
      <c r="X26467" s="53"/>
      <c r="Y26467" s="55"/>
    </row>
    <row r="26468" spans="21:25" x14ac:dyDescent="0.2">
      <c r="U26468" s="55"/>
      <c r="V26468" s="53"/>
      <c r="W26468" s="53"/>
      <c r="X26468" s="53"/>
      <c r="Y26468" s="55"/>
    </row>
    <row r="26469" spans="21:25" x14ac:dyDescent="0.2">
      <c r="U26469" s="55"/>
      <c r="V26469" s="53"/>
      <c r="W26469" s="53"/>
      <c r="X26469" s="53"/>
      <c r="Y26469" s="55"/>
    </row>
    <row r="26470" spans="21:25" x14ac:dyDescent="0.2">
      <c r="U26470" s="55"/>
      <c r="V26470" s="53"/>
      <c r="W26470" s="53"/>
      <c r="X26470" s="53"/>
      <c r="Y26470" s="55"/>
    </row>
    <row r="26471" spans="21:25" x14ac:dyDescent="0.2">
      <c r="U26471" s="55"/>
      <c r="V26471" s="53"/>
      <c r="W26471" s="53"/>
      <c r="X26471" s="53"/>
      <c r="Y26471" s="55"/>
    </row>
    <row r="26472" spans="21:25" x14ac:dyDescent="0.2">
      <c r="U26472" s="55"/>
      <c r="V26472" s="53"/>
      <c r="W26472" s="53"/>
      <c r="X26472" s="53"/>
      <c r="Y26472" s="55"/>
    </row>
    <row r="26473" spans="21:25" x14ac:dyDescent="0.2">
      <c r="U26473" s="55"/>
      <c r="V26473" s="53"/>
      <c r="W26473" s="53"/>
      <c r="X26473" s="53"/>
      <c r="Y26473" s="55"/>
    </row>
    <row r="26474" spans="21:25" x14ac:dyDescent="0.2">
      <c r="U26474" s="55"/>
      <c r="V26474" s="53"/>
      <c r="W26474" s="53"/>
      <c r="X26474" s="53"/>
      <c r="Y26474" s="55"/>
    </row>
    <row r="26475" spans="21:25" x14ac:dyDescent="0.2">
      <c r="U26475" s="55"/>
      <c r="V26475" s="53"/>
      <c r="W26475" s="53"/>
      <c r="X26475" s="53"/>
      <c r="Y26475" s="55"/>
    </row>
    <row r="26476" spans="21:25" x14ac:dyDescent="0.2">
      <c r="U26476" s="55"/>
      <c r="V26476" s="53"/>
      <c r="W26476" s="53"/>
      <c r="X26476" s="53"/>
      <c r="Y26476" s="55"/>
    </row>
    <row r="26477" spans="21:25" x14ac:dyDescent="0.2">
      <c r="U26477" s="55"/>
      <c r="V26477" s="53"/>
      <c r="W26477" s="53"/>
      <c r="X26477" s="53"/>
      <c r="Y26477" s="55"/>
    </row>
    <row r="26478" spans="21:25" x14ac:dyDescent="0.2">
      <c r="U26478" s="55"/>
      <c r="V26478" s="53"/>
      <c r="W26478" s="53"/>
      <c r="X26478" s="53"/>
      <c r="Y26478" s="55"/>
    </row>
    <row r="26479" spans="21:25" x14ac:dyDescent="0.2">
      <c r="U26479" s="55"/>
      <c r="V26479" s="53"/>
      <c r="W26479" s="53"/>
      <c r="X26479" s="53"/>
      <c r="Y26479" s="55"/>
    </row>
    <row r="26480" spans="21:25" x14ac:dyDescent="0.2">
      <c r="U26480" s="55"/>
      <c r="V26480" s="53"/>
      <c r="W26480" s="53"/>
      <c r="X26480" s="53"/>
      <c r="Y26480" s="55"/>
    </row>
    <row r="26481" spans="21:25" x14ac:dyDescent="0.2">
      <c r="U26481" s="55"/>
      <c r="V26481" s="53"/>
      <c r="W26481" s="53"/>
      <c r="X26481" s="53"/>
      <c r="Y26481" s="55"/>
    </row>
    <row r="26482" spans="21:25" x14ac:dyDescent="0.2">
      <c r="U26482" s="55"/>
      <c r="V26482" s="53"/>
      <c r="W26482" s="53"/>
      <c r="X26482" s="53"/>
      <c r="Y26482" s="55"/>
    </row>
    <row r="26483" spans="21:25" x14ac:dyDescent="0.2">
      <c r="U26483" s="55"/>
      <c r="V26483" s="53"/>
      <c r="W26483" s="53"/>
      <c r="X26483" s="53"/>
      <c r="Y26483" s="55"/>
    </row>
    <row r="26484" spans="21:25" x14ac:dyDescent="0.2">
      <c r="U26484" s="55"/>
      <c r="V26484" s="53"/>
      <c r="W26484" s="53"/>
      <c r="X26484" s="53"/>
      <c r="Y26484" s="55"/>
    </row>
    <row r="26485" spans="21:25" x14ac:dyDescent="0.2">
      <c r="U26485" s="55"/>
      <c r="V26485" s="53"/>
      <c r="W26485" s="53"/>
      <c r="X26485" s="53"/>
      <c r="Y26485" s="55"/>
    </row>
    <row r="26486" spans="21:25" x14ac:dyDescent="0.2">
      <c r="U26486" s="55"/>
      <c r="V26486" s="53"/>
      <c r="W26486" s="53"/>
      <c r="X26486" s="53"/>
      <c r="Y26486" s="55"/>
    </row>
    <row r="26487" spans="21:25" x14ac:dyDescent="0.2">
      <c r="U26487" s="55"/>
      <c r="V26487" s="53"/>
      <c r="W26487" s="53"/>
      <c r="X26487" s="53"/>
      <c r="Y26487" s="55"/>
    </row>
    <row r="26488" spans="21:25" x14ac:dyDescent="0.2">
      <c r="U26488" s="55"/>
      <c r="V26488" s="53"/>
      <c r="W26488" s="53"/>
      <c r="X26488" s="53"/>
      <c r="Y26488" s="55"/>
    </row>
    <row r="26489" spans="21:25" x14ac:dyDescent="0.2">
      <c r="U26489" s="55"/>
      <c r="V26489" s="53"/>
      <c r="W26489" s="53"/>
      <c r="X26489" s="53"/>
      <c r="Y26489" s="55"/>
    </row>
    <row r="26490" spans="21:25" x14ac:dyDescent="0.2">
      <c r="U26490" s="55"/>
      <c r="V26490" s="53"/>
      <c r="W26490" s="53"/>
      <c r="X26490" s="53"/>
      <c r="Y26490" s="55"/>
    </row>
    <row r="26491" spans="21:25" x14ac:dyDescent="0.2">
      <c r="U26491" s="55"/>
      <c r="V26491" s="53"/>
      <c r="W26491" s="53"/>
      <c r="X26491" s="53"/>
      <c r="Y26491" s="55"/>
    </row>
    <row r="26492" spans="21:25" x14ac:dyDescent="0.2">
      <c r="U26492" s="55"/>
      <c r="V26492" s="53"/>
      <c r="W26492" s="53"/>
      <c r="X26492" s="53"/>
      <c r="Y26492" s="55"/>
    </row>
    <row r="26493" spans="21:25" x14ac:dyDescent="0.2">
      <c r="U26493" s="55"/>
      <c r="V26493" s="53"/>
      <c r="W26493" s="53"/>
      <c r="X26493" s="53"/>
      <c r="Y26493" s="55"/>
    </row>
    <row r="26494" spans="21:25" x14ac:dyDescent="0.2">
      <c r="U26494" s="55"/>
      <c r="V26494" s="53"/>
      <c r="W26494" s="53"/>
      <c r="X26494" s="53"/>
      <c r="Y26494" s="55"/>
    </row>
    <row r="26495" spans="21:25" x14ac:dyDescent="0.2">
      <c r="U26495" s="55"/>
      <c r="V26495" s="53"/>
      <c r="W26495" s="53"/>
      <c r="X26495" s="53"/>
      <c r="Y26495" s="55"/>
    </row>
    <row r="26496" spans="21:25" x14ac:dyDescent="0.2">
      <c r="U26496" s="55"/>
      <c r="V26496" s="53"/>
      <c r="W26496" s="53"/>
      <c r="X26496" s="53"/>
      <c r="Y26496" s="55"/>
    </row>
    <row r="26497" spans="21:25" x14ac:dyDescent="0.2">
      <c r="U26497" s="55"/>
      <c r="V26497" s="53"/>
      <c r="W26497" s="53"/>
      <c r="X26497" s="53"/>
      <c r="Y26497" s="55"/>
    </row>
    <row r="26498" spans="21:25" x14ac:dyDescent="0.2">
      <c r="U26498" s="55"/>
      <c r="V26498" s="53"/>
      <c r="W26498" s="53"/>
      <c r="X26498" s="53"/>
      <c r="Y26498" s="55"/>
    </row>
    <row r="26499" spans="21:25" x14ac:dyDescent="0.2">
      <c r="U26499" s="55"/>
      <c r="V26499" s="53"/>
      <c r="W26499" s="53"/>
      <c r="X26499" s="53"/>
      <c r="Y26499" s="55"/>
    </row>
    <row r="26500" spans="21:25" x14ac:dyDescent="0.2">
      <c r="U26500" s="55"/>
      <c r="V26500" s="53"/>
      <c r="W26500" s="53"/>
      <c r="X26500" s="53"/>
      <c r="Y26500" s="55"/>
    </row>
    <row r="26501" spans="21:25" x14ac:dyDescent="0.2">
      <c r="U26501" s="55"/>
      <c r="V26501" s="53"/>
      <c r="W26501" s="53"/>
      <c r="X26501" s="53"/>
      <c r="Y26501" s="55"/>
    </row>
    <row r="26502" spans="21:25" x14ac:dyDescent="0.2">
      <c r="U26502" s="55"/>
      <c r="V26502" s="53"/>
      <c r="W26502" s="53"/>
      <c r="X26502" s="53"/>
      <c r="Y26502" s="55"/>
    </row>
    <row r="26503" spans="21:25" x14ac:dyDescent="0.2">
      <c r="U26503" s="55"/>
      <c r="V26503" s="53"/>
      <c r="W26503" s="53"/>
      <c r="X26503" s="53"/>
      <c r="Y26503" s="55"/>
    </row>
    <row r="26504" spans="21:25" x14ac:dyDescent="0.2">
      <c r="U26504" s="55"/>
      <c r="V26504" s="53"/>
      <c r="W26504" s="53"/>
      <c r="X26504" s="53"/>
      <c r="Y26504" s="55"/>
    </row>
    <row r="26505" spans="21:25" x14ac:dyDescent="0.2">
      <c r="U26505" s="55"/>
      <c r="V26505" s="53"/>
      <c r="W26505" s="53"/>
      <c r="X26505" s="53"/>
      <c r="Y26505" s="55"/>
    </row>
    <row r="26506" spans="21:25" x14ac:dyDescent="0.2">
      <c r="U26506" s="55"/>
      <c r="V26506" s="53"/>
      <c r="W26506" s="53"/>
      <c r="X26506" s="53"/>
      <c r="Y26506" s="55"/>
    </row>
    <row r="26507" spans="21:25" x14ac:dyDescent="0.2">
      <c r="U26507" s="55"/>
      <c r="V26507" s="53"/>
      <c r="W26507" s="53"/>
      <c r="X26507" s="53"/>
      <c r="Y26507" s="55"/>
    </row>
    <row r="26508" spans="21:25" x14ac:dyDescent="0.2">
      <c r="U26508" s="55"/>
      <c r="V26508" s="53"/>
      <c r="W26508" s="53"/>
      <c r="X26508" s="53"/>
      <c r="Y26508" s="55"/>
    </row>
    <row r="26509" spans="21:25" x14ac:dyDescent="0.2">
      <c r="U26509" s="55"/>
      <c r="V26509" s="53"/>
      <c r="W26509" s="53"/>
      <c r="X26509" s="53"/>
      <c r="Y26509" s="55"/>
    </row>
    <row r="26510" spans="21:25" x14ac:dyDescent="0.2">
      <c r="U26510" s="55"/>
      <c r="V26510" s="53"/>
      <c r="W26510" s="53"/>
      <c r="X26510" s="53"/>
      <c r="Y26510" s="55"/>
    </row>
    <row r="26511" spans="21:25" x14ac:dyDescent="0.2">
      <c r="U26511" s="55"/>
      <c r="V26511" s="53"/>
      <c r="W26511" s="53"/>
      <c r="X26511" s="53"/>
      <c r="Y26511" s="55"/>
    </row>
    <row r="26512" spans="21:25" x14ac:dyDescent="0.2">
      <c r="U26512" s="55"/>
      <c r="V26512" s="53"/>
      <c r="W26512" s="53"/>
      <c r="X26512" s="53"/>
      <c r="Y26512" s="55"/>
    </row>
    <row r="26513" spans="21:25" x14ac:dyDescent="0.2">
      <c r="U26513" s="55"/>
      <c r="V26513" s="53"/>
      <c r="W26513" s="53"/>
      <c r="X26513" s="53"/>
      <c r="Y26513" s="55"/>
    </row>
    <row r="26514" spans="21:25" x14ac:dyDescent="0.2">
      <c r="U26514" s="55"/>
      <c r="V26514" s="53"/>
      <c r="W26514" s="53"/>
      <c r="X26514" s="53"/>
      <c r="Y26514" s="55"/>
    </row>
    <row r="26515" spans="21:25" x14ac:dyDescent="0.2">
      <c r="U26515" s="55"/>
      <c r="V26515" s="53"/>
      <c r="W26515" s="53"/>
      <c r="X26515" s="53"/>
      <c r="Y26515" s="55"/>
    </row>
    <row r="26516" spans="21:25" x14ac:dyDescent="0.2">
      <c r="U26516" s="55"/>
      <c r="V26516" s="53"/>
      <c r="W26516" s="53"/>
      <c r="X26516" s="53"/>
      <c r="Y26516" s="55"/>
    </row>
    <row r="26517" spans="21:25" x14ac:dyDescent="0.2">
      <c r="U26517" s="55"/>
      <c r="V26517" s="53"/>
      <c r="W26517" s="53"/>
      <c r="X26517" s="53"/>
      <c r="Y26517" s="55"/>
    </row>
    <row r="26518" spans="21:25" x14ac:dyDescent="0.2">
      <c r="U26518" s="55"/>
      <c r="V26518" s="53"/>
      <c r="W26518" s="53"/>
      <c r="X26518" s="53"/>
      <c r="Y26518" s="55"/>
    </row>
    <row r="26519" spans="21:25" x14ac:dyDescent="0.2">
      <c r="U26519" s="55"/>
      <c r="V26519" s="53"/>
      <c r="W26519" s="53"/>
      <c r="X26519" s="53"/>
      <c r="Y26519" s="55"/>
    </row>
    <row r="26520" spans="21:25" x14ac:dyDescent="0.2">
      <c r="U26520" s="55"/>
      <c r="V26520" s="53"/>
      <c r="W26520" s="53"/>
      <c r="X26520" s="53"/>
      <c r="Y26520" s="55"/>
    </row>
    <row r="26521" spans="21:25" x14ac:dyDescent="0.2">
      <c r="U26521" s="55"/>
      <c r="V26521" s="53"/>
      <c r="W26521" s="53"/>
      <c r="X26521" s="53"/>
      <c r="Y26521" s="55"/>
    </row>
    <row r="26522" spans="21:25" x14ac:dyDescent="0.2">
      <c r="U26522" s="55"/>
      <c r="V26522" s="53"/>
      <c r="W26522" s="53"/>
      <c r="X26522" s="53"/>
      <c r="Y26522" s="55"/>
    </row>
    <row r="26523" spans="21:25" x14ac:dyDescent="0.2">
      <c r="U26523" s="55"/>
      <c r="V26523" s="53"/>
      <c r="W26523" s="53"/>
      <c r="X26523" s="53"/>
      <c r="Y26523" s="55"/>
    </row>
    <row r="26524" spans="21:25" x14ac:dyDescent="0.2">
      <c r="U26524" s="55"/>
      <c r="V26524" s="53"/>
      <c r="W26524" s="53"/>
      <c r="X26524" s="53"/>
      <c r="Y26524" s="55"/>
    </row>
    <row r="26525" spans="21:25" x14ac:dyDescent="0.2">
      <c r="U26525" s="55"/>
      <c r="V26525" s="53"/>
      <c r="W26525" s="53"/>
      <c r="X26525" s="53"/>
      <c r="Y26525" s="55"/>
    </row>
    <row r="26526" spans="21:25" x14ac:dyDescent="0.2">
      <c r="U26526" s="55"/>
      <c r="V26526" s="53"/>
      <c r="W26526" s="53"/>
      <c r="X26526" s="53"/>
      <c r="Y26526" s="55"/>
    </row>
    <row r="26527" spans="21:25" x14ac:dyDescent="0.2">
      <c r="U26527" s="55"/>
      <c r="V26527" s="53"/>
      <c r="W26527" s="53"/>
      <c r="X26527" s="53"/>
      <c r="Y26527" s="55"/>
    </row>
    <row r="26528" spans="21:25" x14ac:dyDescent="0.2">
      <c r="U26528" s="55"/>
      <c r="V26528" s="53"/>
      <c r="W26528" s="53"/>
      <c r="X26528" s="53"/>
      <c r="Y26528" s="55"/>
    </row>
    <row r="26529" spans="21:25" x14ac:dyDescent="0.2">
      <c r="U26529" s="55"/>
      <c r="V26529" s="53"/>
      <c r="W26529" s="53"/>
      <c r="X26529" s="53"/>
      <c r="Y26529" s="55"/>
    </row>
    <row r="26530" spans="21:25" x14ac:dyDescent="0.2">
      <c r="U26530" s="55"/>
      <c r="V26530" s="53"/>
      <c r="W26530" s="53"/>
      <c r="X26530" s="53"/>
      <c r="Y26530" s="55"/>
    </row>
    <row r="26531" spans="21:25" x14ac:dyDescent="0.2">
      <c r="U26531" s="55"/>
      <c r="V26531" s="53"/>
      <c r="W26531" s="53"/>
      <c r="X26531" s="53"/>
      <c r="Y26531" s="55"/>
    </row>
    <row r="26532" spans="21:25" x14ac:dyDescent="0.2">
      <c r="U26532" s="55"/>
      <c r="V26532" s="53"/>
      <c r="W26532" s="53"/>
      <c r="X26532" s="53"/>
      <c r="Y26532" s="55"/>
    </row>
    <row r="26533" spans="21:25" x14ac:dyDescent="0.2">
      <c r="U26533" s="55"/>
      <c r="V26533" s="53"/>
      <c r="W26533" s="53"/>
      <c r="X26533" s="53"/>
      <c r="Y26533" s="55"/>
    </row>
    <row r="26534" spans="21:25" x14ac:dyDescent="0.2">
      <c r="U26534" s="55"/>
      <c r="V26534" s="53"/>
      <c r="W26534" s="53"/>
      <c r="X26534" s="53"/>
      <c r="Y26534" s="55"/>
    </row>
    <row r="26535" spans="21:25" x14ac:dyDescent="0.2">
      <c r="U26535" s="55"/>
      <c r="V26535" s="53"/>
      <c r="W26535" s="53"/>
      <c r="X26535" s="53"/>
      <c r="Y26535" s="55"/>
    </row>
    <row r="26536" spans="21:25" x14ac:dyDescent="0.2">
      <c r="U26536" s="55"/>
      <c r="V26536" s="53"/>
      <c r="W26536" s="53"/>
      <c r="X26536" s="53"/>
      <c r="Y26536" s="55"/>
    </row>
    <row r="26537" spans="21:25" x14ac:dyDescent="0.2">
      <c r="U26537" s="55"/>
      <c r="V26537" s="53"/>
      <c r="W26537" s="53"/>
      <c r="X26537" s="53"/>
      <c r="Y26537" s="55"/>
    </row>
    <row r="26538" spans="21:25" x14ac:dyDescent="0.2">
      <c r="U26538" s="55"/>
      <c r="V26538" s="53"/>
      <c r="W26538" s="53"/>
      <c r="X26538" s="53"/>
      <c r="Y26538" s="55"/>
    </row>
    <row r="26539" spans="21:25" x14ac:dyDescent="0.2">
      <c r="U26539" s="55"/>
      <c r="V26539" s="53"/>
      <c r="W26539" s="53"/>
      <c r="X26539" s="53"/>
      <c r="Y26539" s="55"/>
    </row>
    <row r="26540" spans="21:25" x14ac:dyDescent="0.2">
      <c r="U26540" s="55"/>
      <c r="V26540" s="53"/>
      <c r="W26540" s="53"/>
      <c r="X26540" s="53"/>
      <c r="Y26540" s="55"/>
    </row>
    <row r="26541" spans="21:25" x14ac:dyDescent="0.2">
      <c r="U26541" s="55"/>
      <c r="V26541" s="53"/>
      <c r="W26541" s="53"/>
      <c r="X26541" s="53"/>
      <c r="Y26541" s="55"/>
    </row>
    <row r="26542" spans="21:25" x14ac:dyDescent="0.2">
      <c r="U26542" s="55"/>
      <c r="V26542" s="53"/>
      <c r="W26542" s="53"/>
      <c r="X26542" s="53"/>
      <c r="Y26542" s="55"/>
    </row>
    <row r="26543" spans="21:25" x14ac:dyDescent="0.2">
      <c r="U26543" s="55"/>
      <c r="V26543" s="53"/>
      <c r="W26543" s="53"/>
      <c r="X26543" s="53"/>
      <c r="Y26543" s="55"/>
    </row>
    <row r="26544" spans="21:25" x14ac:dyDescent="0.2">
      <c r="U26544" s="55"/>
      <c r="V26544" s="53"/>
      <c r="W26544" s="53"/>
      <c r="X26544" s="53"/>
      <c r="Y26544" s="55"/>
    </row>
    <row r="26545" spans="21:25" x14ac:dyDescent="0.2">
      <c r="U26545" s="55"/>
      <c r="V26545" s="53"/>
      <c r="W26545" s="53"/>
      <c r="X26545" s="53"/>
      <c r="Y26545" s="55"/>
    </row>
    <row r="26546" spans="21:25" x14ac:dyDescent="0.2">
      <c r="U26546" s="55"/>
      <c r="V26546" s="53"/>
      <c r="W26546" s="53"/>
      <c r="X26546" s="53"/>
      <c r="Y26546" s="55"/>
    </row>
    <row r="26547" spans="21:25" x14ac:dyDescent="0.2">
      <c r="U26547" s="55"/>
      <c r="V26547" s="53"/>
      <c r="W26547" s="53"/>
      <c r="X26547" s="53"/>
      <c r="Y26547" s="55"/>
    </row>
    <row r="26548" spans="21:25" x14ac:dyDescent="0.2">
      <c r="U26548" s="55"/>
      <c r="V26548" s="53"/>
      <c r="W26548" s="53"/>
      <c r="X26548" s="53"/>
      <c r="Y26548" s="55"/>
    </row>
    <row r="26549" spans="21:25" x14ac:dyDescent="0.2">
      <c r="U26549" s="55"/>
      <c r="V26549" s="53"/>
      <c r="W26549" s="53"/>
      <c r="X26549" s="53"/>
      <c r="Y26549" s="55"/>
    </row>
    <row r="26550" spans="21:25" x14ac:dyDescent="0.2">
      <c r="U26550" s="55"/>
      <c r="V26550" s="53"/>
      <c r="W26550" s="53"/>
      <c r="X26550" s="53"/>
      <c r="Y26550" s="55"/>
    </row>
    <row r="26551" spans="21:25" x14ac:dyDescent="0.2">
      <c r="U26551" s="55"/>
      <c r="V26551" s="53"/>
      <c r="W26551" s="53"/>
      <c r="X26551" s="53"/>
      <c r="Y26551" s="55"/>
    </row>
    <row r="26552" spans="21:25" x14ac:dyDescent="0.2">
      <c r="U26552" s="55"/>
      <c r="V26552" s="53"/>
      <c r="W26552" s="53"/>
      <c r="X26552" s="53"/>
      <c r="Y26552" s="55"/>
    </row>
    <row r="26553" spans="21:25" x14ac:dyDescent="0.2">
      <c r="U26553" s="55"/>
      <c r="V26553" s="53"/>
      <c r="W26553" s="53"/>
      <c r="X26553" s="53"/>
      <c r="Y26553" s="55"/>
    </row>
    <row r="26554" spans="21:25" x14ac:dyDescent="0.2">
      <c r="U26554" s="55"/>
      <c r="V26554" s="53"/>
      <c r="W26554" s="53"/>
      <c r="X26554" s="53"/>
      <c r="Y26554" s="55"/>
    </row>
    <row r="26555" spans="21:25" x14ac:dyDescent="0.2">
      <c r="U26555" s="55"/>
      <c r="V26555" s="53"/>
      <c r="W26555" s="53"/>
      <c r="X26555" s="53"/>
      <c r="Y26555" s="55"/>
    </row>
    <row r="26556" spans="21:25" x14ac:dyDescent="0.2">
      <c r="U26556" s="55"/>
      <c r="V26556" s="53"/>
      <c r="W26556" s="53"/>
      <c r="X26556" s="53"/>
      <c r="Y26556" s="55"/>
    </row>
    <row r="26557" spans="21:25" x14ac:dyDescent="0.2">
      <c r="U26557" s="55"/>
      <c r="V26557" s="53"/>
      <c r="W26557" s="53"/>
      <c r="X26557" s="53"/>
      <c r="Y26557" s="55"/>
    </row>
    <row r="26558" spans="21:25" x14ac:dyDescent="0.2">
      <c r="U26558" s="55"/>
      <c r="V26558" s="53"/>
      <c r="W26558" s="53"/>
      <c r="X26558" s="53"/>
      <c r="Y26558" s="55"/>
    </row>
    <row r="26559" spans="21:25" x14ac:dyDescent="0.2">
      <c r="U26559" s="55"/>
      <c r="V26559" s="53"/>
      <c r="W26559" s="53"/>
      <c r="X26559" s="53"/>
      <c r="Y26559" s="55"/>
    </row>
    <row r="26560" spans="21:25" x14ac:dyDescent="0.2">
      <c r="U26560" s="55"/>
      <c r="V26560" s="53"/>
      <c r="W26560" s="53"/>
      <c r="X26560" s="53"/>
      <c r="Y26560" s="55"/>
    </row>
    <row r="26561" spans="21:25" x14ac:dyDescent="0.2">
      <c r="U26561" s="55"/>
      <c r="V26561" s="53"/>
      <c r="W26561" s="53"/>
      <c r="X26561" s="53"/>
      <c r="Y26561" s="55"/>
    </row>
    <row r="26562" spans="21:25" x14ac:dyDescent="0.2">
      <c r="U26562" s="55"/>
      <c r="V26562" s="53"/>
      <c r="W26562" s="53"/>
      <c r="X26562" s="53"/>
      <c r="Y26562" s="55"/>
    </row>
    <row r="26563" spans="21:25" x14ac:dyDescent="0.2">
      <c r="U26563" s="55"/>
      <c r="V26563" s="53"/>
      <c r="W26563" s="53"/>
      <c r="X26563" s="53"/>
      <c r="Y26563" s="55"/>
    </row>
    <row r="26564" spans="21:25" x14ac:dyDescent="0.2">
      <c r="U26564" s="55"/>
      <c r="V26564" s="53"/>
      <c r="W26564" s="53"/>
      <c r="X26564" s="53"/>
      <c r="Y26564" s="55"/>
    </row>
    <row r="26565" spans="21:25" x14ac:dyDescent="0.2">
      <c r="U26565" s="55"/>
      <c r="V26565" s="53"/>
      <c r="W26565" s="53"/>
      <c r="X26565" s="53"/>
      <c r="Y26565" s="55"/>
    </row>
    <row r="26566" spans="21:25" x14ac:dyDescent="0.2">
      <c r="U26566" s="55"/>
      <c r="V26566" s="53"/>
      <c r="W26566" s="53"/>
      <c r="X26566" s="53"/>
      <c r="Y26566" s="55"/>
    </row>
    <row r="26567" spans="21:25" x14ac:dyDescent="0.2">
      <c r="U26567" s="55"/>
      <c r="V26567" s="53"/>
      <c r="W26567" s="53"/>
      <c r="X26567" s="53"/>
      <c r="Y26567" s="55"/>
    </row>
    <row r="26568" spans="21:25" x14ac:dyDescent="0.2">
      <c r="U26568" s="55"/>
      <c r="V26568" s="53"/>
      <c r="W26568" s="53"/>
      <c r="X26568" s="53"/>
      <c r="Y26568" s="55"/>
    </row>
    <row r="26569" spans="21:25" x14ac:dyDescent="0.2">
      <c r="U26569" s="55"/>
      <c r="V26569" s="53"/>
      <c r="W26569" s="53"/>
      <c r="X26569" s="53"/>
      <c r="Y26569" s="55"/>
    </row>
    <row r="26570" spans="21:25" x14ac:dyDescent="0.2">
      <c r="U26570" s="55"/>
      <c r="V26570" s="53"/>
      <c r="W26570" s="53"/>
      <c r="X26570" s="53"/>
      <c r="Y26570" s="55"/>
    </row>
    <row r="26571" spans="21:25" x14ac:dyDescent="0.2">
      <c r="U26571" s="55"/>
      <c r="V26571" s="53"/>
      <c r="W26571" s="53"/>
      <c r="X26571" s="53"/>
      <c r="Y26571" s="55"/>
    </row>
    <row r="26572" spans="21:25" x14ac:dyDescent="0.2">
      <c r="U26572" s="55"/>
      <c r="V26572" s="53"/>
      <c r="W26572" s="53"/>
      <c r="X26572" s="53"/>
      <c r="Y26572" s="55"/>
    </row>
    <row r="26573" spans="21:25" x14ac:dyDescent="0.2">
      <c r="U26573" s="55"/>
      <c r="V26573" s="53"/>
      <c r="W26573" s="53"/>
      <c r="X26573" s="53"/>
      <c r="Y26573" s="55"/>
    </row>
    <row r="26574" spans="21:25" x14ac:dyDescent="0.2">
      <c r="U26574" s="55"/>
      <c r="V26574" s="53"/>
      <c r="W26574" s="53"/>
      <c r="X26574" s="53"/>
      <c r="Y26574" s="55"/>
    </row>
    <row r="26575" spans="21:25" x14ac:dyDescent="0.2">
      <c r="U26575" s="55"/>
      <c r="V26575" s="53"/>
      <c r="W26575" s="53"/>
      <c r="X26575" s="53"/>
      <c r="Y26575" s="55"/>
    </row>
    <row r="26576" spans="21:25" x14ac:dyDescent="0.2">
      <c r="U26576" s="55"/>
      <c r="V26576" s="53"/>
      <c r="W26576" s="53"/>
      <c r="X26576" s="53"/>
      <c r="Y26576" s="55"/>
    </row>
    <row r="26577" spans="21:25" x14ac:dyDescent="0.2">
      <c r="U26577" s="55"/>
      <c r="V26577" s="53"/>
      <c r="W26577" s="53"/>
      <c r="X26577" s="53"/>
      <c r="Y26577" s="55"/>
    </row>
    <row r="26578" spans="21:25" x14ac:dyDescent="0.2">
      <c r="U26578" s="55"/>
      <c r="V26578" s="53"/>
      <c r="W26578" s="53"/>
      <c r="X26578" s="53"/>
      <c r="Y26578" s="55"/>
    </row>
    <row r="26579" spans="21:25" x14ac:dyDescent="0.2">
      <c r="U26579" s="55"/>
      <c r="V26579" s="53"/>
      <c r="W26579" s="53"/>
      <c r="X26579" s="53"/>
      <c r="Y26579" s="55"/>
    </row>
    <row r="26580" spans="21:25" x14ac:dyDescent="0.2">
      <c r="U26580" s="55"/>
      <c r="V26580" s="53"/>
      <c r="W26580" s="53"/>
      <c r="X26580" s="53"/>
      <c r="Y26580" s="55"/>
    </row>
    <row r="26581" spans="21:25" x14ac:dyDescent="0.2">
      <c r="U26581" s="55"/>
      <c r="V26581" s="53"/>
      <c r="W26581" s="53"/>
      <c r="X26581" s="53"/>
      <c r="Y26581" s="55"/>
    </row>
    <row r="26582" spans="21:25" x14ac:dyDescent="0.2">
      <c r="U26582" s="55"/>
      <c r="V26582" s="53"/>
      <c r="W26582" s="53"/>
      <c r="X26582" s="53"/>
      <c r="Y26582" s="55"/>
    </row>
    <row r="26583" spans="21:25" x14ac:dyDescent="0.2">
      <c r="U26583" s="55"/>
      <c r="V26583" s="53"/>
      <c r="W26583" s="53"/>
      <c r="X26583" s="53"/>
      <c r="Y26583" s="55"/>
    </row>
    <row r="26584" spans="21:25" x14ac:dyDescent="0.2">
      <c r="U26584" s="55"/>
      <c r="V26584" s="53"/>
      <c r="W26584" s="53"/>
      <c r="X26584" s="53"/>
      <c r="Y26584" s="55"/>
    </row>
    <row r="26585" spans="21:25" x14ac:dyDescent="0.2">
      <c r="U26585" s="55"/>
      <c r="V26585" s="53"/>
      <c r="W26585" s="53"/>
      <c r="X26585" s="53"/>
      <c r="Y26585" s="55"/>
    </row>
    <row r="26586" spans="21:25" x14ac:dyDescent="0.2">
      <c r="U26586" s="55"/>
      <c r="V26586" s="53"/>
      <c r="W26586" s="53"/>
      <c r="X26586" s="53"/>
      <c r="Y26586" s="55"/>
    </row>
    <row r="26587" spans="21:25" x14ac:dyDescent="0.2">
      <c r="U26587" s="55"/>
      <c r="V26587" s="53"/>
      <c r="W26587" s="53"/>
      <c r="X26587" s="53"/>
      <c r="Y26587" s="55"/>
    </row>
    <row r="26588" spans="21:25" x14ac:dyDescent="0.2">
      <c r="U26588" s="55"/>
      <c r="V26588" s="53"/>
      <c r="W26588" s="53"/>
      <c r="X26588" s="53"/>
      <c r="Y26588" s="55"/>
    </row>
    <row r="26589" spans="21:25" x14ac:dyDescent="0.2">
      <c r="U26589" s="55"/>
      <c r="V26589" s="53"/>
      <c r="W26589" s="53"/>
      <c r="X26589" s="53"/>
      <c r="Y26589" s="55"/>
    </row>
    <row r="26590" spans="21:25" x14ac:dyDescent="0.2">
      <c r="U26590" s="55"/>
      <c r="V26590" s="53"/>
      <c r="W26590" s="53"/>
      <c r="X26590" s="53"/>
      <c r="Y26590" s="55"/>
    </row>
    <row r="26591" spans="21:25" x14ac:dyDescent="0.2">
      <c r="U26591" s="55"/>
      <c r="V26591" s="53"/>
      <c r="W26591" s="53"/>
      <c r="X26591" s="53"/>
      <c r="Y26591" s="55"/>
    </row>
    <row r="26592" spans="21:25" x14ac:dyDescent="0.2">
      <c r="U26592" s="55"/>
      <c r="V26592" s="53"/>
      <c r="W26592" s="53"/>
      <c r="X26592" s="53"/>
      <c r="Y26592" s="55"/>
    </row>
    <row r="26593" spans="21:25" x14ac:dyDescent="0.2">
      <c r="U26593" s="55"/>
      <c r="V26593" s="53"/>
      <c r="W26593" s="53"/>
      <c r="X26593" s="53"/>
      <c r="Y26593" s="55"/>
    </row>
    <row r="26594" spans="21:25" x14ac:dyDescent="0.2">
      <c r="U26594" s="55"/>
      <c r="V26594" s="53"/>
      <c r="W26594" s="53"/>
      <c r="X26594" s="53"/>
      <c r="Y26594" s="55"/>
    </row>
    <row r="26595" spans="21:25" x14ac:dyDescent="0.2">
      <c r="U26595" s="55"/>
      <c r="V26595" s="53"/>
      <c r="W26595" s="53"/>
      <c r="X26595" s="53"/>
      <c r="Y26595" s="55"/>
    </row>
    <row r="26596" spans="21:25" x14ac:dyDescent="0.2">
      <c r="U26596" s="55"/>
      <c r="V26596" s="53"/>
      <c r="W26596" s="53"/>
      <c r="X26596" s="53"/>
      <c r="Y26596" s="55"/>
    </row>
    <row r="26597" spans="21:25" x14ac:dyDescent="0.2">
      <c r="U26597" s="55"/>
      <c r="V26597" s="53"/>
      <c r="W26597" s="53"/>
      <c r="X26597" s="53"/>
      <c r="Y26597" s="55"/>
    </row>
    <row r="26598" spans="21:25" x14ac:dyDescent="0.2">
      <c r="U26598" s="55"/>
      <c r="V26598" s="53"/>
      <c r="W26598" s="53"/>
      <c r="X26598" s="53"/>
      <c r="Y26598" s="55"/>
    </row>
    <row r="26599" spans="21:25" x14ac:dyDescent="0.2">
      <c r="U26599" s="55"/>
      <c r="V26599" s="53"/>
      <c r="W26599" s="53"/>
      <c r="X26599" s="53"/>
      <c r="Y26599" s="55"/>
    </row>
    <row r="26600" spans="21:25" x14ac:dyDescent="0.2">
      <c r="U26600" s="55"/>
      <c r="V26600" s="53"/>
      <c r="W26600" s="53"/>
      <c r="X26600" s="53"/>
      <c r="Y26600" s="55"/>
    </row>
    <row r="26601" spans="21:25" x14ac:dyDescent="0.2">
      <c r="U26601" s="55"/>
      <c r="V26601" s="53"/>
      <c r="W26601" s="53"/>
      <c r="X26601" s="53"/>
      <c r="Y26601" s="55"/>
    </row>
    <row r="26602" spans="21:25" x14ac:dyDescent="0.2">
      <c r="U26602" s="55"/>
      <c r="V26602" s="53"/>
      <c r="W26602" s="53"/>
      <c r="X26602" s="53"/>
      <c r="Y26602" s="55"/>
    </row>
    <row r="26603" spans="21:25" x14ac:dyDescent="0.2">
      <c r="U26603" s="55"/>
      <c r="V26603" s="53"/>
      <c r="W26603" s="53"/>
      <c r="X26603" s="53"/>
      <c r="Y26603" s="55"/>
    </row>
    <row r="26604" spans="21:25" x14ac:dyDescent="0.2">
      <c r="U26604" s="55"/>
      <c r="V26604" s="53"/>
      <c r="W26604" s="53"/>
      <c r="X26604" s="53"/>
      <c r="Y26604" s="55"/>
    </row>
    <row r="26605" spans="21:25" x14ac:dyDescent="0.2">
      <c r="U26605" s="55"/>
      <c r="V26605" s="53"/>
      <c r="W26605" s="53"/>
      <c r="X26605" s="53"/>
      <c r="Y26605" s="55"/>
    </row>
    <row r="26606" spans="21:25" x14ac:dyDescent="0.2">
      <c r="U26606" s="55"/>
      <c r="V26606" s="53"/>
      <c r="W26606" s="53"/>
      <c r="X26606" s="53"/>
      <c r="Y26606" s="55"/>
    </row>
    <row r="26607" spans="21:25" x14ac:dyDescent="0.2">
      <c r="U26607" s="55"/>
      <c r="V26607" s="53"/>
      <c r="W26607" s="53"/>
      <c r="X26607" s="53"/>
      <c r="Y26607" s="55"/>
    </row>
    <row r="26608" spans="21:25" x14ac:dyDescent="0.2">
      <c r="U26608" s="55"/>
      <c r="V26608" s="53"/>
      <c r="W26608" s="53"/>
      <c r="X26608" s="53"/>
      <c r="Y26608" s="55"/>
    </row>
    <row r="26609" spans="21:25" x14ac:dyDescent="0.2">
      <c r="U26609" s="55"/>
      <c r="V26609" s="53"/>
      <c r="W26609" s="53"/>
      <c r="X26609" s="53"/>
      <c r="Y26609" s="55"/>
    </row>
    <row r="26610" spans="21:25" x14ac:dyDescent="0.2">
      <c r="U26610" s="55"/>
      <c r="V26610" s="53"/>
      <c r="W26610" s="53"/>
      <c r="X26610" s="53"/>
      <c r="Y26610" s="55"/>
    </row>
    <row r="26611" spans="21:25" x14ac:dyDescent="0.2">
      <c r="U26611" s="55"/>
      <c r="V26611" s="53"/>
      <c r="W26611" s="53"/>
      <c r="X26611" s="53"/>
      <c r="Y26611" s="55"/>
    </row>
    <row r="26612" spans="21:25" x14ac:dyDescent="0.2">
      <c r="U26612" s="55"/>
      <c r="V26612" s="53"/>
      <c r="W26612" s="53"/>
      <c r="X26612" s="53"/>
      <c r="Y26612" s="55"/>
    </row>
    <row r="26613" spans="21:25" x14ac:dyDescent="0.2">
      <c r="U26613" s="55"/>
      <c r="V26613" s="53"/>
      <c r="W26613" s="53"/>
      <c r="X26613" s="53"/>
      <c r="Y26613" s="55"/>
    </row>
    <row r="26614" spans="21:25" x14ac:dyDescent="0.2">
      <c r="U26614" s="55"/>
      <c r="V26614" s="53"/>
      <c r="W26614" s="53"/>
      <c r="X26614" s="53"/>
      <c r="Y26614" s="55"/>
    </row>
    <row r="26615" spans="21:25" x14ac:dyDescent="0.2">
      <c r="U26615" s="55"/>
      <c r="V26615" s="53"/>
      <c r="W26615" s="53"/>
      <c r="X26615" s="53"/>
      <c r="Y26615" s="55"/>
    </row>
    <row r="26616" spans="21:25" x14ac:dyDescent="0.2">
      <c r="U26616" s="55"/>
      <c r="V26616" s="53"/>
      <c r="W26616" s="53"/>
      <c r="X26616" s="53"/>
      <c r="Y26616" s="55"/>
    </row>
    <row r="26617" spans="21:25" x14ac:dyDescent="0.2">
      <c r="U26617" s="55"/>
      <c r="V26617" s="53"/>
      <c r="W26617" s="53"/>
      <c r="X26617" s="53"/>
      <c r="Y26617" s="55"/>
    </row>
    <row r="26618" spans="21:25" x14ac:dyDescent="0.2">
      <c r="U26618" s="55"/>
      <c r="V26618" s="53"/>
      <c r="W26618" s="53"/>
      <c r="X26618" s="53"/>
      <c r="Y26618" s="55"/>
    </row>
    <row r="26619" spans="21:25" x14ac:dyDescent="0.2">
      <c r="U26619" s="55"/>
      <c r="V26619" s="53"/>
      <c r="W26619" s="53"/>
      <c r="X26619" s="53"/>
      <c r="Y26619" s="55"/>
    </row>
    <row r="26620" spans="21:25" x14ac:dyDescent="0.2">
      <c r="U26620" s="55"/>
      <c r="V26620" s="53"/>
      <c r="W26620" s="53"/>
      <c r="X26620" s="53"/>
      <c r="Y26620" s="55"/>
    </row>
    <row r="26621" spans="21:25" x14ac:dyDescent="0.2">
      <c r="U26621" s="55"/>
      <c r="V26621" s="53"/>
      <c r="W26621" s="53"/>
      <c r="X26621" s="53"/>
      <c r="Y26621" s="55"/>
    </row>
    <row r="26622" spans="21:25" x14ac:dyDescent="0.2">
      <c r="U26622" s="55"/>
      <c r="V26622" s="53"/>
      <c r="W26622" s="53"/>
      <c r="X26622" s="53"/>
      <c r="Y26622" s="55"/>
    </row>
    <row r="26623" spans="21:25" x14ac:dyDescent="0.2">
      <c r="U26623" s="55"/>
      <c r="V26623" s="53"/>
      <c r="W26623" s="53"/>
      <c r="X26623" s="53"/>
      <c r="Y26623" s="55"/>
    </row>
    <row r="26624" spans="21:25" x14ac:dyDescent="0.2">
      <c r="U26624" s="55"/>
      <c r="V26624" s="53"/>
      <c r="W26624" s="53"/>
      <c r="X26624" s="53"/>
      <c r="Y26624" s="55"/>
    </row>
    <row r="26625" spans="21:25" x14ac:dyDescent="0.2">
      <c r="U26625" s="55"/>
      <c r="V26625" s="53"/>
      <c r="W26625" s="53"/>
      <c r="X26625" s="53"/>
      <c r="Y26625" s="55"/>
    </row>
    <row r="26626" spans="21:25" x14ac:dyDescent="0.2">
      <c r="U26626" s="55"/>
      <c r="V26626" s="53"/>
      <c r="W26626" s="53"/>
      <c r="X26626" s="53"/>
      <c r="Y26626" s="55"/>
    </row>
    <row r="26627" spans="21:25" x14ac:dyDescent="0.2">
      <c r="U26627" s="55"/>
      <c r="V26627" s="53"/>
      <c r="W26627" s="53"/>
      <c r="X26627" s="53"/>
      <c r="Y26627" s="55"/>
    </row>
    <row r="26628" spans="21:25" x14ac:dyDescent="0.2">
      <c r="U26628" s="55"/>
      <c r="V26628" s="53"/>
      <c r="W26628" s="53"/>
      <c r="X26628" s="53"/>
      <c r="Y26628" s="55"/>
    </row>
    <row r="26629" spans="21:25" x14ac:dyDescent="0.2">
      <c r="U26629" s="55"/>
      <c r="V26629" s="53"/>
      <c r="W26629" s="53"/>
      <c r="X26629" s="53"/>
      <c r="Y26629" s="55"/>
    </row>
    <row r="26630" spans="21:25" x14ac:dyDescent="0.2">
      <c r="U26630" s="55"/>
      <c r="V26630" s="53"/>
      <c r="W26630" s="53"/>
      <c r="X26630" s="53"/>
      <c r="Y26630" s="55"/>
    </row>
    <row r="26631" spans="21:25" x14ac:dyDescent="0.2">
      <c r="U26631" s="55"/>
      <c r="V26631" s="53"/>
      <c r="W26631" s="53"/>
      <c r="X26631" s="53"/>
      <c r="Y26631" s="55"/>
    </row>
    <row r="26632" spans="21:25" x14ac:dyDescent="0.2">
      <c r="U26632" s="55"/>
      <c r="V26632" s="53"/>
      <c r="W26632" s="53"/>
      <c r="X26632" s="53"/>
      <c r="Y26632" s="55"/>
    </row>
    <row r="26633" spans="21:25" x14ac:dyDescent="0.2">
      <c r="U26633" s="55"/>
      <c r="V26633" s="53"/>
      <c r="W26633" s="53"/>
      <c r="X26633" s="53"/>
      <c r="Y26633" s="55"/>
    </row>
    <row r="26634" spans="21:25" x14ac:dyDescent="0.2">
      <c r="U26634" s="55"/>
      <c r="V26634" s="53"/>
      <c r="W26634" s="53"/>
      <c r="X26634" s="53"/>
      <c r="Y26634" s="55"/>
    </row>
    <row r="26635" spans="21:25" x14ac:dyDescent="0.2">
      <c r="U26635" s="55"/>
      <c r="V26635" s="53"/>
      <c r="W26635" s="53"/>
      <c r="X26635" s="53"/>
      <c r="Y26635" s="55"/>
    </row>
    <row r="26636" spans="21:25" x14ac:dyDescent="0.2">
      <c r="U26636" s="55"/>
      <c r="V26636" s="53"/>
      <c r="W26636" s="53"/>
      <c r="X26636" s="53"/>
      <c r="Y26636" s="55"/>
    </row>
    <row r="26637" spans="21:25" x14ac:dyDescent="0.2">
      <c r="U26637" s="55"/>
      <c r="V26637" s="53"/>
      <c r="W26637" s="53"/>
      <c r="X26637" s="53"/>
      <c r="Y26637" s="55"/>
    </row>
    <row r="26638" spans="21:25" x14ac:dyDescent="0.2">
      <c r="U26638" s="55"/>
      <c r="V26638" s="53"/>
      <c r="W26638" s="53"/>
      <c r="X26638" s="53"/>
      <c r="Y26638" s="55"/>
    </row>
    <row r="26639" spans="21:25" x14ac:dyDescent="0.2">
      <c r="U26639" s="55"/>
      <c r="V26639" s="53"/>
      <c r="W26639" s="53"/>
      <c r="X26639" s="53"/>
      <c r="Y26639" s="55"/>
    </row>
    <row r="26640" spans="21:25" x14ac:dyDescent="0.2">
      <c r="U26640" s="55"/>
      <c r="V26640" s="53"/>
      <c r="W26640" s="53"/>
      <c r="X26640" s="53"/>
      <c r="Y26640" s="55"/>
    </row>
    <row r="26641" spans="21:25" x14ac:dyDescent="0.2">
      <c r="U26641" s="55"/>
      <c r="V26641" s="53"/>
      <c r="W26641" s="53"/>
      <c r="X26641" s="53"/>
      <c r="Y26641" s="55"/>
    </row>
    <row r="26642" spans="21:25" x14ac:dyDescent="0.2">
      <c r="U26642" s="55"/>
      <c r="V26642" s="53"/>
      <c r="W26642" s="53"/>
      <c r="X26642" s="53"/>
      <c r="Y26642" s="55"/>
    </row>
    <row r="26643" spans="21:25" x14ac:dyDescent="0.2">
      <c r="U26643" s="55"/>
      <c r="V26643" s="53"/>
      <c r="W26643" s="53"/>
      <c r="X26643" s="53"/>
      <c r="Y26643" s="55"/>
    </row>
    <row r="26644" spans="21:25" x14ac:dyDescent="0.2">
      <c r="U26644" s="55"/>
      <c r="V26644" s="53"/>
      <c r="W26644" s="53"/>
      <c r="X26644" s="53"/>
      <c r="Y26644" s="55"/>
    </row>
    <row r="26645" spans="21:25" x14ac:dyDescent="0.2">
      <c r="U26645" s="55"/>
      <c r="V26645" s="53"/>
      <c r="W26645" s="53"/>
      <c r="X26645" s="53"/>
      <c r="Y26645" s="55"/>
    </row>
    <row r="26646" spans="21:25" x14ac:dyDescent="0.2">
      <c r="U26646" s="55"/>
      <c r="V26646" s="53"/>
      <c r="W26646" s="53"/>
      <c r="X26646" s="53"/>
      <c r="Y26646" s="55"/>
    </row>
    <row r="26647" spans="21:25" x14ac:dyDescent="0.2">
      <c r="U26647" s="55"/>
      <c r="V26647" s="53"/>
      <c r="W26647" s="53"/>
      <c r="X26647" s="53"/>
      <c r="Y26647" s="55"/>
    </row>
    <row r="26648" spans="21:25" x14ac:dyDescent="0.2">
      <c r="U26648" s="55"/>
      <c r="V26648" s="53"/>
      <c r="W26648" s="53"/>
      <c r="X26648" s="53"/>
      <c r="Y26648" s="55"/>
    </row>
    <row r="26649" spans="21:25" x14ac:dyDescent="0.2">
      <c r="U26649" s="55"/>
      <c r="V26649" s="53"/>
      <c r="W26649" s="53"/>
      <c r="X26649" s="53"/>
      <c r="Y26649" s="55"/>
    </row>
    <row r="26650" spans="21:25" x14ac:dyDescent="0.2">
      <c r="U26650" s="55"/>
      <c r="V26650" s="53"/>
      <c r="W26650" s="53"/>
      <c r="X26650" s="53"/>
      <c r="Y26650" s="55"/>
    </row>
    <row r="26651" spans="21:25" x14ac:dyDescent="0.2">
      <c r="U26651" s="55"/>
      <c r="V26651" s="53"/>
      <c r="W26651" s="53"/>
      <c r="X26651" s="53"/>
      <c r="Y26651" s="55"/>
    </row>
    <row r="26652" spans="21:25" x14ac:dyDescent="0.2">
      <c r="U26652" s="55"/>
      <c r="V26652" s="53"/>
      <c r="W26652" s="53"/>
      <c r="X26652" s="53"/>
      <c r="Y26652" s="55"/>
    </row>
    <row r="26653" spans="21:25" x14ac:dyDescent="0.2">
      <c r="U26653" s="55"/>
      <c r="V26653" s="53"/>
      <c r="W26653" s="53"/>
      <c r="X26653" s="53"/>
      <c r="Y26653" s="55"/>
    </row>
    <row r="26654" spans="21:25" x14ac:dyDescent="0.2">
      <c r="U26654" s="55"/>
      <c r="V26654" s="53"/>
      <c r="W26654" s="53"/>
      <c r="X26654" s="53"/>
      <c r="Y26654" s="55"/>
    </row>
    <row r="26655" spans="21:25" x14ac:dyDescent="0.2">
      <c r="U26655" s="55"/>
      <c r="V26655" s="53"/>
      <c r="W26655" s="53"/>
      <c r="X26655" s="53"/>
      <c r="Y26655" s="55"/>
    </row>
    <row r="26656" spans="21:25" x14ac:dyDescent="0.2">
      <c r="U26656" s="55"/>
      <c r="V26656" s="53"/>
      <c r="W26656" s="53"/>
      <c r="X26656" s="53"/>
      <c r="Y26656" s="55"/>
    </row>
    <row r="26657" spans="21:25" x14ac:dyDescent="0.2">
      <c r="U26657" s="55"/>
      <c r="V26657" s="53"/>
      <c r="W26657" s="53"/>
      <c r="X26657" s="53"/>
      <c r="Y26657" s="55"/>
    </row>
    <row r="26658" spans="21:25" x14ac:dyDescent="0.2">
      <c r="U26658" s="55"/>
      <c r="V26658" s="53"/>
      <c r="W26658" s="53"/>
      <c r="X26658" s="53"/>
      <c r="Y26658" s="55"/>
    </row>
    <row r="26659" spans="21:25" x14ac:dyDescent="0.2">
      <c r="U26659" s="55"/>
      <c r="V26659" s="53"/>
      <c r="W26659" s="53"/>
      <c r="X26659" s="53"/>
      <c r="Y26659" s="55"/>
    </row>
    <row r="26660" spans="21:25" x14ac:dyDescent="0.2">
      <c r="U26660" s="55"/>
      <c r="V26660" s="53"/>
      <c r="W26660" s="53"/>
      <c r="X26660" s="53"/>
      <c r="Y26660" s="55"/>
    </row>
    <row r="26661" spans="21:25" x14ac:dyDescent="0.2">
      <c r="U26661" s="55"/>
      <c r="V26661" s="53"/>
      <c r="W26661" s="53"/>
      <c r="X26661" s="53"/>
      <c r="Y26661" s="55"/>
    </row>
    <row r="26662" spans="21:25" x14ac:dyDescent="0.2">
      <c r="U26662" s="55"/>
      <c r="V26662" s="53"/>
      <c r="W26662" s="53"/>
      <c r="X26662" s="53"/>
      <c r="Y26662" s="55"/>
    </row>
    <row r="26663" spans="21:25" x14ac:dyDescent="0.2">
      <c r="U26663" s="55"/>
      <c r="V26663" s="53"/>
      <c r="W26663" s="53"/>
      <c r="X26663" s="53"/>
      <c r="Y26663" s="55"/>
    </row>
    <row r="26664" spans="21:25" x14ac:dyDescent="0.2">
      <c r="U26664" s="55"/>
      <c r="V26664" s="53"/>
      <c r="W26664" s="53"/>
      <c r="X26664" s="53"/>
      <c r="Y26664" s="55"/>
    </row>
    <row r="26665" spans="21:25" x14ac:dyDescent="0.2">
      <c r="U26665" s="55"/>
      <c r="V26665" s="53"/>
      <c r="W26665" s="53"/>
      <c r="X26665" s="53"/>
      <c r="Y26665" s="55"/>
    </row>
    <row r="26666" spans="21:25" x14ac:dyDescent="0.2">
      <c r="U26666" s="55"/>
      <c r="V26666" s="53"/>
      <c r="W26666" s="53"/>
      <c r="X26666" s="53"/>
      <c r="Y26666" s="55"/>
    </row>
    <row r="26667" spans="21:25" x14ac:dyDescent="0.2">
      <c r="U26667" s="55"/>
      <c r="V26667" s="53"/>
      <c r="W26667" s="53"/>
      <c r="X26667" s="53"/>
      <c r="Y26667" s="55"/>
    </row>
    <row r="26668" spans="21:25" x14ac:dyDescent="0.2">
      <c r="U26668" s="55"/>
      <c r="V26668" s="53"/>
      <c r="W26668" s="53"/>
      <c r="X26668" s="53"/>
      <c r="Y26668" s="55"/>
    </row>
    <row r="26669" spans="21:25" x14ac:dyDescent="0.2">
      <c r="U26669" s="55"/>
      <c r="V26669" s="53"/>
      <c r="W26669" s="53"/>
      <c r="X26669" s="53"/>
      <c r="Y26669" s="55"/>
    </row>
    <row r="26670" spans="21:25" x14ac:dyDescent="0.2">
      <c r="U26670" s="55"/>
      <c r="V26670" s="53"/>
      <c r="W26670" s="53"/>
      <c r="X26670" s="53"/>
      <c r="Y26670" s="55"/>
    </row>
    <row r="26671" spans="21:25" x14ac:dyDescent="0.2">
      <c r="U26671" s="55"/>
      <c r="V26671" s="53"/>
      <c r="W26671" s="53"/>
      <c r="X26671" s="53"/>
      <c r="Y26671" s="55"/>
    </row>
    <row r="26672" spans="21:25" x14ac:dyDescent="0.2">
      <c r="U26672" s="55"/>
      <c r="V26672" s="53"/>
      <c r="W26672" s="53"/>
      <c r="X26672" s="53"/>
      <c r="Y26672" s="55"/>
    </row>
    <row r="26673" spans="21:25" x14ac:dyDescent="0.2">
      <c r="U26673" s="55"/>
      <c r="V26673" s="53"/>
      <c r="W26673" s="53"/>
      <c r="X26673" s="53"/>
      <c r="Y26673" s="55"/>
    </row>
    <row r="26674" spans="21:25" x14ac:dyDescent="0.2">
      <c r="U26674" s="55"/>
      <c r="V26674" s="53"/>
      <c r="W26674" s="53"/>
      <c r="X26674" s="53"/>
      <c r="Y26674" s="55"/>
    </row>
    <row r="26675" spans="21:25" x14ac:dyDescent="0.2">
      <c r="U26675" s="55"/>
      <c r="V26675" s="53"/>
      <c r="W26675" s="53"/>
      <c r="X26675" s="53"/>
      <c r="Y26675" s="55"/>
    </row>
    <row r="26676" spans="21:25" x14ac:dyDescent="0.2">
      <c r="U26676" s="55"/>
      <c r="V26676" s="53"/>
      <c r="W26676" s="53"/>
      <c r="X26676" s="53"/>
      <c r="Y26676" s="55"/>
    </row>
    <row r="26677" spans="21:25" x14ac:dyDescent="0.2">
      <c r="U26677" s="55"/>
      <c r="V26677" s="53"/>
      <c r="W26677" s="53"/>
      <c r="X26677" s="53"/>
      <c r="Y26677" s="55"/>
    </row>
    <row r="26678" spans="21:25" x14ac:dyDescent="0.2">
      <c r="U26678" s="55"/>
      <c r="V26678" s="53"/>
      <c r="W26678" s="53"/>
      <c r="X26678" s="53"/>
      <c r="Y26678" s="55"/>
    </row>
    <row r="26679" spans="21:25" x14ac:dyDescent="0.2">
      <c r="U26679" s="55"/>
      <c r="V26679" s="53"/>
      <c r="W26679" s="53"/>
      <c r="X26679" s="53"/>
      <c r="Y26679" s="55"/>
    </row>
    <row r="26680" spans="21:25" x14ac:dyDescent="0.2">
      <c r="U26680" s="55"/>
      <c r="V26680" s="53"/>
      <c r="W26680" s="53"/>
      <c r="X26680" s="53"/>
      <c r="Y26680" s="55"/>
    </row>
    <row r="26681" spans="21:25" x14ac:dyDescent="0.2">
      <c r="U26681" s="55"/>
      <c r="V26681" s="53"/>
      <c r="W26681" s="53"/>
      <c r="X26681" s="53"/>
      <c r="Y26681" s="55"/>
    </row>
    <row r="26682" spans="21:25" x14ac:dyDescent="0.2">
      <c r="U26682" s="55"/>
      <c r="V26682" s="53"/>
      <c r="W26682" s="53"/>
      <c r="X26682" s="53"/>
      <c r="Y26682" s="55"/>
    </row>
    <row r="26683" spans="21:25" x14ac:dyDescent="0.2">
      <c r="U26683" s="55"/>
      <c r="V26683" s="53"/>
      <c r="W26683" s="53"/>
      <c r="X26683" s="53"/>
      <c r="Y26683" s="55"/>
    </row>
    <row r="26684" spans="21:25" x14ac:dyDescent="0.2">
      <c r="U26684" s="55"/>
      <c r="V26684" s="53"/>
      <c r="W26684" s="53"/>
      <c r="X26684" s="53"/>
      <c r="Y26684" s="55"/>
    </row>
    <row r="26685" spans="21:25" x14ac:dyDescent="0.2">
      <c r="U26685" s="55"/>
      <c r="V26685" s="53"/>
      <c r="W26685" s="53"/>
      <c r="X26685" s="53"/>
      <c r="Y26685" s="55"/>
    </row>
    <row r="26686" spans="21:25" x14ac:dyDescent="0.2">
      <c r="U26686" s="55"/>
      <c r="V26686" s="53"/>
      <c r="W26686" s="53"/>
      <c r="X26686" s="53"/>
      <c r="Y26686" s="55"/>
    </row>
    <row r="26687" spans="21:25" x14ac:dyDescent="0.2">
      <c r="U26687" s="55"/>
      <c r="V26687" s="53"/>
      <c r="W26687" s="53"/>
      <c r="X26687" s="53"/>
      <c r="Y26687" s="55"/>
    </row>
    <row r="26688" spans="21:25" x14ac:dyDescent="0.2">
      <c r="U26688" s="55"/>
      <c r="V26688" s="53"/>
      <c r="W26688" s="53"/>
      <c r="X26688" s="53"/>
      <c r="Y26688" s="55"/>
    </row>
    <row r="26689" spans="21:25" x14ac:dyDescent="0.2">
      <c r="U26689" s="55"/>
      <c r="V26689" s="53"/>
      <c r="W26689" s="53"/>
      <c r="X26689" s="53"/>
      <c r="Y26689" s="55"/>
    </row>
    <row r="26690" spans="21:25" x14ac:dyDescent="0.2">
      <c r="U26690" s="55"/>
      <c r="V26690" s="53"/>
      <c r="W26690" s="53"/>
      <c r="X26690" s="53"/>
      <c r="Y26690" s="55"/>
    </row>
    <row r="26691" spans="21:25" x14ac:dyDescent="0.2">
      <c r="U26691" s="55"/>
      <c r="V26691" s="53"/>
      <c r="W26691" s="53"/>
      <c r="X26691" s="53"/>
      <c r="Y26691" s="55"/>
    </row>
    <row r="26692" spans="21:25" x14ac:dyDescent="0.2">
      <c r="U26692" s="55"/>
      <c r="V26692" s="53"/>
      <c r="W26692" s="53"/>
      <c r="X26692" s="53"/>
      <c r="Y26692" s="55"/>
    </row>
    <row r="26693" spans="21:25" x14ac:dyDescent="0.2">
      <c r="U26693" s="55"/>
      <c r="V26693" s="53"/>
      <c r="W26693" s="53"/>
      <c r="X26693" s="53"/>
      <c r="Y26693" s="55"/>
    </row>
    <row r="26694" spans="21:25" x14ac:dyDescent="0.2">
      <c r="U26694" s="55"/>
      <c r="V26694" s="53"/>
      <c r="W26694" s="53"/>
      <c r="X26694" s="53"/>
      <c r="Y26694" s="55"/>
    </row>
    <row r="26695" spans="21:25" x14ac:dyDescent="0.2">
      <c r="U26695" s="55"/>
      <c r="V26695" s="53"/>
      <c r="W26695" s="53"/>
      <c r="X26695" s="53"/>
      <c r="Y26695" s="55"/>
    </row>
    <row r="26696" spans="21:25" x14ac:dyDescent="0.2">
      <c r="U26696" s="55"/>
      <c r="V26696" s="53"/>
      <c r="W26696" s="53"/>
      <c r="X26696" s="53"/>
      <c r="Y26696" s="55"/>
    </row>
    <row r="26697" spans="21:25" x14ac:dyDescent="0.2">
      <c r="U26697" s="55"/>
      <c r="V26697" s="53"/>
      <c r="W26697" s="53"/>
      <c r="X26697" s="53"/>
      <c r="Y26697" s="55"/>
    </row>
    <row r="26698" spans="21:25" x14ac:dyDescent="0.2">
      <c r="U26698" s="55"/>
      <c r="V26698" s="53"/>
      <c r="W26698" s="53"/>
      <c r="X26698" s="53"/>
      <c r="Y26698" s="55"/>
    </row>
    <row r="26699" spans="21:25" x14ac:dyDescent="0.2">
      <c r="U26699" s="55"/>
      <c r="V26699" s="53"/>
      <c r="W26699" s="53"/>
      <c r="X26699" s="53"/>
      <c r="Y26699" s="55"/>
    </row>
    <row r="26700" spans="21:25" x14ac:dyDescent="0.2">
      <c r="U26700" s="55"/>
      <c r="V26700" s="53"/>
      <c r="W26700" s="53"/>
      <c r="X26700" s="53"/>
      <c r="Y26700" s="55"/>
    </row>
    <row r="26701" spans="21:25" x14ac:dyDescent="0.2">
      <c r="U26701" s="55"/>
      <c r="V26701" s="53"/>
      <c r="W26701" s="53"/>
      <c r="X26701" s="53"/>
      <c r="Y26701" s="55"/>
    </row>
    <row r="26702" spans="21:25" x14ac:dyDescent="0.2">
      <c r="U26702" s="55"/>
      <c r="V26702" s="53"/>
      <c r="W26702" s="53"/>
      <c r="X26702" s="53"/>
      <c r="Y26702" s="55"/>
    </row>
    <row r="26703" spans="21:25" x14ac:dyDescent="0.2">
      <c r="U26703" s="55"/>
      <c r="V26703" s="53"/>
      <c r="W26703" s="53"/>
      <c r="X26703" s="53"/>
      <c r="Y26703" s="55"/>
    </row>
    <row r="26704" spans="21:25" x14ac:dyDescent="0.2">
      <c r="U26704" s="55"/>
      <c r="V26704" s="53"/>
      <c r="W26704" s="53"/>
      <c r="X26704" s="53"/>
      <c r="Y26704" s="55"/>
    </row>
    <row r="26705" spans="21:25" x14ac:dyDescent="0.2">
      <c r="U26705" s="55"/>
      <c r="V26705" s="53"/>
      <c r="W26705" s="53"/>
      <c r="X26705" s="53"/>
      <c r="Y26705" s="55"/>
    </row>
    <row r="26706" spans="21:25" x14ac:dyDescent="0.2">
      <c r="U26706" s="55"/>
      <c r="V26706" s="53"/>
      <c r="W26706" s="53"/>
      <c r="X26706" s="53"/>
      <c r="Y26706" s="55"/>
    </row>
    <row r="26707" spans="21:25" x14ac:dyDescent="0.2">
      <c r="U26707" s="55"/>
      <c r="V26707" s="53"/>
      <c r="W26707" s="53"/>
      <c r="X26707" s="53"/>
      <c r="Y26707" s="55"/>
    </row>
    <row r="26708" spans="21:25" x14ac:dyDescent="0.2">
      <c r="U26708" s="55"/>
      <c r="V26708" s="53"/>
      <c r="W26708" s="53"/>
      <c r="X26708" s="53"/>
      <c r="Y26708" s="55"/>
    </row>
    <row r="26709" spans="21:25" x14ac:dyDescent="0.2">
      <c r="U26709" s="55"/>
      <c r="V26709" s="53"/>
      <c r="W26709" s="53"/>
      <c r="X26709" s="53"/>
      <c r="Y26709" s="55"/>
    </row>
    <row r="26710" spans="21:25" x14ac:dyDescent="0.2">
      <c r="U26710" s="55"/>
      <c r="V26710" s="53"/>
      <c r="W26710" s="53"/>
      <c r="X26710" s="53"/>
      <c r="Y26710" s="55"/>
    </row>
    <row r="26711" spans="21:25" x14ac:dyDescent="0.2">
      <c r="U26711" s="55"/>
      <c r="V26711" s="53"/>
      <c r="W26711" s="53"/>
      <c r="X26711" s="53"/>
      <c r="Y26711" s="55"/>
    </row>
    <row r="26712" spans="21:25" x14ac:dyDescent="0.2">
      <c r="U26712" s="55"/>
      <c r="V26712" s="53"/>
      <c r="W26712" s="53"/>
      <c r="X26712" s="53"/>
      <c r="Y26712" s="55"/>
    </row>
    <row r="26713" spans="21:25" x14ac:dyDescent="0.2">
      <c r="U26713" s="55"/>
      <c r="V26713" s="53"/>
      <c r="W26713" s="53"/>
      <c r="X26713" s="53"/>
      <c r="Y26713" s="55"/>
    </row>
    <row r="26714" spans="21:25" x14ac:dyDescent="0.2">
      <c r="U26714" s="55"/>
      <c r="V26714" s="53"/>
      <c r="W26714" s="53"/>
      <c r="X26714" s="53"/>
      <c r="Y26714" s="55"/>
    </row>
    <row r="26715" spans="21:25" x14ac:dyDescent="0.2">
      <c r="U26715" s="55"/>
      <c r="V26715" s="53"/>
      <c r="W26715" s="53"/>
      <c r="X26715" s="53"/>
      <c r="Y26715" s="55"/>
    </row>
    <row r="26716" spans="21:25" x14ac:dyDescent="0.2">
      <c r="U26716" s="55"/>
      <c r="V26716" s="53"/>
      <c r="W26716" s="53"/>
      <c r="X26716" s="53"/>
      <c r="Y26716" s="55"/>
    </row>
    <row r="26717" spans="21:25" x14ac:dyDescent="0.2">
      <c r="U26717" s="55"/>
      <c r="V26717" s="53"/>
      <c r="W26717" s="53"/>
      <c r="X26717" s="53"/>
      <c r="Y26717" s="55"/>
    </row>
    <row r="26718" spans="21:25" x14ac:dyDescent="0.2">
      <c r="U26718" s="55"/>
      <c r="V26718" s="53"/>
      <c r="W26718" s="53"/>
      <c r="X26718" s="53"/>
      <c r="Y26718" s="55"/>
    </row>
    <row r="26719" spans="21:25" x14ac:dyDescent="0.2">
      <c r="U26719" s="55"/>
      <c r="V26719" s="53"/>
      <c r="W26719" s="53"/>
      <c r="X26719" s="53"/>
      <c r="Y26719" s="55"/>
    </row>
    <row r="26720" spans="21:25" x14ac:dyDescent="0.2">
      <c r="U26720" s="55"/>
      <c r="V26720" s="53"/>
      <c r="W26720" s="53"/>
      <c r="X26720" s="53"/>
      <c r="Y26720" s="55"/>
    </row>
    <row r="26721" spans="21:25" x14ac:dyDescent="0.2">
      <c r="U26721" s="55"/>
      <c r="V26721" s="53"/>
      <c r="W26721" s="53"/>
      <c r="X26721" s="53"/>
      <c r="Y26721" s="55"/>
    </row>
    <row r="26722" spans="21:25" x14ac:dyDescent="0.2">
      <c r="U26722" s="55"/>
      <c r="V26722" s="53"/>
      <c r="W26722" s="53"/>
      <c r="X26722" s="53"/>
      <c r="Y26722" s="55"/>
    </row>
    <row r="26723" spans="21:25" x14ac:dyDescent="0.2">
      <c r="U26723" s="55"/>
      <c r="V26723" s="53"/>
      <c r="W26723" s="53"/>
      <c r="X26723" s="53"/>
      <c r="Y26723" s="55"/>
    </row>
    <row r="26724" spans="21:25" x14ac:dyDescent="0.2">
      <c r="U26724" s="55"/>
      <c r="V26724" s="53"/>
      <c r="W26724" s="53"/>
      <c r="X26724" s="53"/>
      <c r="Y26724" s="55"/>
    </row>
    <row r="26725" spans="21:25" x14ac:dyDescent="0.2">
      <c r="U26725" s="55"/>
      <c r="V26725" s="53"/>
      <c r="W26725" s="53"/>
      <c r="X26725" s="53"/>
      <c r="Y26725" s="55"/>
    </row>
    <row r="26726" spans="21:25" x14ac:dyDescent="0.2">
      <c r="U26726" s="55"/>
      <c r="V26726" s="53"/>
      <c r="W26726" s="53"/>
      <c r="X26726" s="53"/>
      <c r="Y26726" s="55"/>
    </row>
    <row r="26727" spans="21:25" x14ac:dyDescent="0.2">
      <c r="U26727" s="55"/>
      <c r="V26727" s="53"/>
      <c r="W26727" s="53"/>
      <c r="X26727" s="53"/>
      <c r="Y26727" s="55"/>
    </row>
    <row r="26728" spans="21:25" x14ac:dyDescent="0.2">
      <c r="U26728" s="55"/>
      <c r="V26728" s="53"/>
      <c r="W26728" s="53"/>
      <c r="X26728" s="53"/>
      <c r="Y26728" s="55"/>
    </row>
    <row r="26729" spans="21:25" x14ac:dyDescent="0.2">
      <c r="U26729" s="55"/>
      <c r="V26729" s="53"/>
      <c r="W26729" s="53"/>
      <c r="X26729" s="53"/>
      <c r="Y26729" s="55"/>
    </row>
    <row r="26730" spans="21:25" x14ac:dyDescent="0.2">
      <c r="U26730" s="55"/>
      <c r="V26730" s="53"/>
      <c r="W26730" s="53"/>
      <c r="X26730" s="53"/>
      <c r="Y26730" s="55"/>
    </row>
    <row r="26731" spans="21:25" x14ac:dyDescent="0.2">
      <c r="U26731" s="55"/>
      <c r="V26731" s="53"/>
      <c r="W26731" s="53"/>
      <c r="X26731" s="53"/>
      <c r="Y26731" s="55"/>
    </row>
    <row r="26732" spans="21:25" x14ac:dyDescent="0.2">
      <c r="U26732" s="55"/>
      <c r="V26732" s="53"/>
      <c r="W26732" s="53"/>
      <c r="X26732" s="53"/>
      <c r="Y26732" s="55"/>
    </row>
    <row r="26733" spans="21:25" x14ac:dyDescent="0.2">
      <c r="U26733" s="55"/>
      <c r="V26733" s="53"/>
      <c r="W26733" s="53"/>
      <c r="X26733" s="53"/>
      <c r="Y26733" s="55"/>
    </row>
    <row r="26734" spans="21:25" x14ac:dyDescent="0.2">
      <c r="U26734" s="55"/>
      <c r="V26734" s="53"/>
      <c r="W26734" s="53"/>
      <c r="X26734" s="53"/>
      <c r="Y26734" s="55"/>
    </row>
    <row r="26735" spans="21:25" x14ac:dyDescent="0.2">
      <c r="U26735" s="55"/>
      <c r="V26735" s="53"/>
      <c r="W26735" s="53"/>
      <c r="X26735" s="53"/>
      <c r="Y26735" s="55"/>
    </row>
    <row r="26736" spans="21:25" x14ac:dyDescent="0.2">
      <c r="U26736" s="55"/>
      <c r="V26736" s="53"/>
      <c r="W26736" s="53"/>
      <c r="X26736" s="53"/>
      <c r="Y26736" s="55"/>
    </row>
    <row r="26737" spans="21:25" x14ac:dyDescent="0.2">
      <c r="U26737" s="55"/>
      <c r="V26737" s="53"/>
      <c r="W26737" s="53"/>
      <c r="X26737" s="53"/>
      <c r="Y26737" s="55"/>
    </row>
    <row r="26738" spans="21:25" x14ac:dyDescent="0.2">
      <c r="U26738" s="55"/>
      <c r="V26738" s="53"/>
      <c r="W26738" s="53"/>
      <c r="X26738" s="53"/>
      <c r="Y26738" s="55"/>
    </row>
    <row r="26739" spans="21:25" x14ac:dyDescent="0.2">
      <c r="U26739" s="55"/>
      <c r="V26739" s="53"/>
      <c r="W26739" s="53"/>
      <c r="X26739" s="53"/>
      <c r="Y26739" s="55"/>
    </row>
    <row r="26740" spans="21:25" x14ac:dyDescent="0.2">
      <c r="U26740" s="55"/>
      <c r="V26740" s="53"/>
      <c r="W26740" s="53"/>
      <c r="X26740" s="53"/>
      <c r="Y26740" s="55"/>
    </row>
    <row r="26741" spans="21:25" x14ac:dyDescent="0.2">
      <c r="U26741" s="55"/>
      <c r="V26741" s="53"/>
      <c r="W26741" s="53"/>
      <c r="X26741" s="53"/>
      <c r="Y26741" s="55"/>
    </row>
    <row r="26742" spans="21:25" x14ac:dyDescent="0.2">
      <c r="U26742" s="55"/>
      <c r="V26742" s="53"/>
      <c r="W26742" s="53"/>
      <c r="X26742" s="53"/>
      <c r="Y26742" s="55"/>
    </row>
    <row r="26743" spans="21:25" x14ac:dyDescent="0.2">
      <c r="U26743" s="55"/>
      <c r="V26743" s="53"/>
      <c r="W26743" s="53"/>
      <c r="X26743" s="53"/>
      <c r="Y26743" s="55"/>
    </row>
    <row r="26744" spans="21:25" x14ac:dyDescent="0.2">
      <c r="U26744" s="55"/>
      <c r="V26744" s="53"/>
      <c r="W26744" s="53"/>
      <c r="X26744" s="53"/>
      <c r="Y26744" s="55"/>
    </row>
    <row r="26745" spans="21:25" x14ac:dyDescent="0.2">
      <c r="U26745" s="55"/>
      <c r="V26745" s="53"/>
      <c r="W26745" s="53"/>
      <c r="X26745" s="53"/>
      <c r="Y26745" s="55"/>
    </row>
    <row r="26746" spans="21:25" x14ac:dyDescent="0.2">
      <c r="U26746" s="55"/>
      <c r="V26746" s="53"/>
      <c r="W26746" s="53"/>
      <c r="X26746" s="53"/>
      <c r="Y26746" s="55"/>
    </row>
    <row r="26747" spans="21:25" x14ac:dyDescent="0.2">
      <c r="U26747" s="55"/>
      <c r="V26747" s="53"/>
      <c r="W26747" s="53"/>
      <c r="X26747" s="53"/>
      <c r="Y26747" s="55"/>
    </row>
    <row r="26748" spans="21:25" x14ac:dyDescent="0.2">
      <c r="U26748" s="55"/>
      <c r="V26748" s="53"/>
      <c r="W26748" s="53"/>
      <c r="X26748" s="53"/>
      <c r="Y26748" s="55"/>
    </row>
    <row r="26749" spans="21:25" x14ac:dyDescent="0.2">
      <c r="U26749" s="55"/>
      <c r="V26749" s="53"/>
      <c r="W26749" s="53"/>
      <c r="X26749" s="53"/>
      <c r="Y26749" s="55"/>
    </row>
    <row r="26750" spans="21:25" x14ac:dyDescent="0.2">
      <c r="U26750" s="55"/>
      <c r="V26750" s="53"/>
      <c r="W26750" s="53"/>
      <c r="X26750" s="53"/>
      <c r="Y26750" s="55"/>
    </row>
    <row r="26751" spans="21:25" x14ac:dyDescent="0.2">
      <c r="U26751" s="55"/>
      <c r="V26751" s="53"/>
      <c r="W26751" s="53"/>
      <c r="X26751" s="53"/>
      <c r="Y26751" s="55"/>
    </row>
    <row r="26752" spans="21:25" x14ac:dyDescent="0.2">
      <c r="U26752" s="55"/>
      <c r="V26752" s="53"/>
      <c r="W26752" s="53"/>
      <c r="X26752" s="53"/>
      <c r="Y26752" s="55"/>
    </row>
    <row r="26753" spans="21:25" x14ac:dyDescent="0.2">
      <c r="U26753" s="55"/>
      <c r="V26753" s="53"/>
      <c r="W26753" s="53"/>
      <c r="X26753" s="53"/>
      <c r="Y26753" s="55"/>
    </row>
    <row r="26754" spans="21:25" x14ac:dyDescent="0.2">
      <c r="U26754" s="55"/>
      <c r="V26754" s="53"/>
      <c r="W26754" s="53"/>
      <c r="X26754" s="53"/>
      <c r="Y26754" s="55"/>
    </row>
    <row r="26755" spans="21:25" x14ac:dyDescent="0.2">
      <c r="U26755" s="55"/>
      <c r="V26755" s="53"/>
      <c r="W26755" s="53"/>
      <c r="X26755" s="53"/>
      <c r="Y26755" s="55"/>
    </row>
    <row r="26756" spans="21:25" x14ac:dyDescent="0.2">
      <c r="U26756" s="55"/>
      <c r="V26756" s="53"/>
      <c r="W26756" s="53"/>
      <c r="X26756" s="53"/>
      <c r="Y26756" s="55"/>
    </row>
    <row r="26757" spans="21:25" x14ac:dyDescent="0.2">
      <c r="U26757" s="55"/>
      <c r="V26757" s="53"/>
      <c r="W26757" s="53"/>
      <c r="X26757" s="53"/>
      <c r="Y26757" s="55"/>
    </row>
    <row r="26758" spans="21:25" x14ac:dyDescent="0.2">
      <c r="U26758" s="55"/>
      <c r="V26758" s="53"/>
      <c r="W26758" s="53"/>
      <c r="X26758" s="53"/>
      <c r="Y26758" s="55"/>
    </row>
    <row r="26759" spans="21:25" x14ac:dyDescent="0.2">
      <c r="U26759" s="55"/>
      <c r="V26759" s="53"/>
      <c r="W26759" s="53"/>
      <c r="X26759" s="53"/>
      <c r="Y26759" s="55"/>
    </row>
    <row r="26760" spans="21:25" x14ac:dyDescent="0.2">
      <c r="U26760" s="55"/>
      <c r="V26760" s="53"/>
      <c r="W26760" s="53"/>
      <c r="X26760" s="53"/>
      <c r="Y26760" s="55"/>
    </row>
    <row r="26761" spans="21:25" x14ac:dyDescent="0.2">
      <c r="U26761" s="55"/>
      <c r="V26761" s="53"/>
      <c r="W26761" s="53"/>
      <c r="X26761" s="53"/>
      <c r="Y26761" s="55"/>
    </row>
    <row r="26762" spans="21:25" x14ac:dyDescent="0.2">
      <c r="U26762" s="55"/>
      <c r="V26762" s="53"/>
      <c r="W26762" s="53"/>
      <c r="X26762" s="53"/>
      <c r="Y26762" s="55"/>
    </row>
    <row r="26763" spans="21:25" x14ac:dyDescent="0.2">
      <c r="U26763" s="55"/>
      <c r="V26763" s="53"/>
      <c r="W26763" s="53"/>
      <c r="X26763" s="53"/>
      <c r="Y26763" s="55"/>
    </row>
    <row r="26764" spans="21:25" x14ac:dyDescent="0.2">
      <c r="U26764" s="55"/>
      <c r="V26764" s="53"/>
      <c r="W26764" s="53"/>
      <c r="X26764" s="53"/>
      <c r="Y26764" s="55"/>
    </row>
    <row r="26765" spans="21:25" x14ac:dyDescent="0.2">
      <c r="U26765" s="55"/>
      <c r="V26765" s="53"/>
      <c r="W26765" s="53"/>
      <c r="X26765" s="53"/>
      <c r="Y26765" s="55"/>
    </row>
    <row r="26766" spans="21:25" x14ac:dyDescent="0.2">
      <c r="U26766" s="55"/>
      <c r="V26766" s="53"/>
      <c r="W26766" s="53"/>
      <c r="X26766" s="53"/>
      <c r="Y26766" s="55"/>
    </row>
    <row r="26767" spans="21:25" x14ac:dyDescent="0.2">
      <c r="U26767" s="55"/>
      <c r="V26767" s="53"/>
      <c r="W26767" s="53"/>
      <c r="X26767" s="53"/>
      <c r="Y26767" s="55"/>
    </row>
    <row r="26768" spans="21:25" x14ac:dyDescent="0.2">
      <c r="U26768" s="55"/>
      <c r="V26768" s="53"/>
      <c r="W26768" s="53"/>
      <c r="X26768" s="53"/>
      <c r="Y26768" s="55"/>
    </row>
    <row r="26769" spans="21:25" x14ac:dyDescent="0.2">
      <c r="U26769" s="55"/>
      <c r="V26769" s="53"/>
      <c r="W26769" s="53"/>
      <c r="X26769" s="53"/>
      <c r="Y26769" s="55"/>
    </row>
    <row r="26770" spans="21:25" x14ac:dyDescent="0.2">
      <c r="U26770" s="55"/>
      <c r="V26770" s="53"/>
      <c r="W26770" s="53"/>
      <c r="X26770" s="53"/>
      <c r="Y26770" s="55"/>
    </row>
    <row r="26771" spans="21:25" x14ac:dyDescent="0.2">
      <c r="U26771" s="55"/>
      <c r="V26771" s="53"/>
      <c r="W26771" s="53"/>
      <c r="X26771" s="53"/>
      <c r="Y26771" s="55"/>
    </row>
    <row r="26772" spans="21:25" x14ac:dyDescent="0.2">
      <c r="U26772" s="55"/>
      <c r="V26772" s="53"/>
      <c r="W26772" s="53"/>
      <c r="X26772" s="53"/>
      <c r="Y26772" s="55"/>
    </row>
    <row r="26773" spans="21:25" x14ac:dyDescent="0.2">
      <c r="U26773" s="55"/>
      <c r="V26773" s="53"/>
      <c r="W26773" s="53"/>
      <c r="X26773" s="53"/>
      <c r="Y26773" s="55"/>
    </row>
    <row r="26774" spans="21:25" x14ac:dyDescent="0.2">
      <c r="U26774" s="55"/>
      <c r="V26774" s="53"/>
      <c r="W26774" s="53"/>
      <c r="X26774" s="53"/>
      <c r="Y26774" s="55"/>
    </row>
    <row r="26775" spans="21:25" x14ac:dyDescent="0.2">
      <c r="U26775" s="55"/>
      <c r="V26775" s="53"/>
      <c r="W26775" s="53"/>
      <c r="X26775" s="53"/>
      <c r="Y26775" s="55"/>
    </row>
    <row r="26776" spans="21:25" x14ac:dyDescent="0.2">
      <c r="U26776" s="55"/>
      <c r="V26776" s="53"/>
      <c r="W26776" s="53"/>
      <c r="X26776" s="53"/>
      <c r="Y26776" s="55"/>
    </row>
    <row r="26777" spans="21:25" x14ac:dyDescent="0.2">
      <c r="U26777" s="55"/>
      <c r="V26777" s="53"/>
      <c r="W26777" s="53"/>
      <c r="X26777" s="53"/>
      <c r="Y26777" s="55"/>
    </row>
    <row r="26778" spans="21:25" x14ac:dyDescent="0.2">
      <c r="U26778" s="55"/>
      <c r="V26778" s="53"/>
      <c r="W26778" s="53"/>
      <c r="X26778" s="53"/>
      <c r="Y26778" s="55"/>
    </row>
    <row r="26779" spans="21:25" x14ac:dyDescent="0.2">
      <c r="U26779" s="55"/>
      <c r="V26779" s="53"/>
      <c r="W26779" s="53"/>
      <c r="X26779" s="53"/>
      <c r="Y26779" s="55"/>
    </row>
    <row r="26780" spans="21:25" x14ac:dyDescent="0.2">
      <c r="U26780" s="55"/>
      <c r="V26780" s="53"/>
      <c r="W26780" s="53"/>
      <c r="X26780" s="53"/>
      <c r="Y26780" s="55"/>
    </row>
    <row r="26781" spans="21:25" x14ac:dyDescent="0.2">
      <c r="U26781" s="55"/>
      <c r="V26781" s="53"/>
      <c r="W26781" s="53"/>
      <c r="X26781" s="53"/>
      <c r="Y26781" s="55"/>
    </row>
    <row r="26782" spans="21:25" x14ac:dyDescent="0.2">
      <c r="U26782" s="55"/>
      <c r="V26782" s="53"/>
      <c r="W26782" s="53"/>
      <c r="X26782" s="53"/>
      <c r="Y26782" s="55"/>
    </row>
    <row r="26783" spans="21:25" x14ac:dyDescent="0.2">
      <c r="U26783" s="55"/>
      <c r="V26783" s="53"/>
      <c r="W26783" s="53"/>
      <c r="X26783" s="53"/>
      <c r="Y26783" s="55"/>
    </row>
    <row r="26784" spans="21:25" x14ac:dyDescent="0.2">
      <c r="U26784" s="55"/>
      <c r="V26784" s="53"/>
      <c r="W26784" s="53"/>
      <c r="X26784" s="53"/>
      <c r="Y26784" s="55"/>
    </row>
    <row r="26785" spans="21:25" x14ac:dyDescent="0.2">
      <c r="U26785" s="55"/>
      <c r="V26785" s="53"/>
      <c r="W26785" s="53"/>
      <c r="X26785" s="53"/>
      <c r="Y26785" s="55"/>
    </row>
    <row r="26786" spans="21:25" x14ac:dyDescent="0.2">
      <c r="U26786" s="55"/>
      <c r="V26786" s="53"/>
      <c r="W26786" s="53"/>
      <c r="X26786" s="53"/>
      <c r="Y26786" s="55"/>
    </row>
    <row r="26787" spans="21:25" x14ac:dyDescent="0.2">
      <c r="U26787" s="55"/>
      <c r="V26787" s="53"/>
      <c r="W26787" s="53"/>
      <c r="X26787" s="53"/>
      <c r="Y26787" s="55"/>
    </row>
    <row r="26788" spans="21:25" x14ac:dyDescent="0.2">
      <c r="U26788" s="55"/>
      <c r="V26788" s="53"/>
      <c r="W26788" s="53"/>
      <c r="X26788" s="53"/>
      <c r="Y26788" s="55"/>
    </row>
    <row r="26789" spans="21:25" x14ac:dyDescent="0.2">
      <c r="U26789" s="55"/>
      <c r="V26789" s="53"/>
      <c r="W26789" s="53"/>
      <c r="X26789" s="53"/>
      <c r="Y26789" s="55"/>
    </row>
    <row r="26790" spans="21:25" x14ac:dyDescent="0.2">
      <c r="U26790" s="55"/>
      <c r="V26790" s="53"/>
      <c r="W26790" s="53"/>
      <c r="X26790" s="53"/>
      <c r="Y26790" s="55"/>
    </row>
    <row r="26791" spans="21:25" x14ac:dyDescent="0.2">
      <c r="U26791" s="55"/>
      <c r="V26791" s="53"/>
      <c r="W26791" s="53"/>
      <c r="X26791" s="53"/>
      <c r="Y26791" s="55"/>
    </row>
    <row r="26792" spans="21:25" x14ac:dyDescent="0.2">
      <c r="U26792" s="55"/>
      <c r="V26792" s="53"/>
      <c r="W26792" s="53"/>
      <c r="X26792" s="53"/>
      <c r="Y26792" s="55"/>
    </row>
    <row r="26793" spans="21:25" x14ac:dyDescent="0.2">
      <c r="U26793" s="55"/>
      <c r="V26793" s="53"/>
      <c r="W26793" s="53"/>
      <c r="X26793" s="53"/>
      <c r="Y26793" s="55"/>
    </row>
    <row r="26794" spans="21:25" x14ac:dyDescent="0.2">
      <c r="U26794" s="55"/>
      <c r="V26794" s="53"/>
      <c r="W26794" s="53"/>
      <c r="X26794" s="53"/>
      <c r="Y26794" s="55"/>
    </row>
    <row r="26795" spans="21:25" x14ac:dyDescent="0.2">
      <c r="U26795" s="55"/>
      <c r="V26795" s="53"/>
      <c r="W26795" s="53"/>
      <c r="X26795" s="53"/>
      <c r="Y26795" s="55"/>
    </row>
    <row r="26796" spans="21:25" x14ac:dyDescent="0.2">
      <c r="U26796" s="55"/>
      <c r="V26796" s="53"/>
      <c r="W26796" s="53"/>
      <c r="X26796" s="53"/>
      <c r="Y26796" s="55"/>
    </row>
    <row r="26797" spans="21:25" x14ac:dyDescent="0.2">
      <c r="U26797" s="55"/>
      <c r="V26797" s="53"/>
      <c r="W26797" s="53"/>
      <c r="X26797" s="53"/>
      <c r="Y26797" s="55"/>
    </row>
    <row r="26798" spans="21:25" x14ac:dyDescent="0.2">
      <c r="U26798" s="55"/>
      <c r="V26798" s="53"/>
      <c r="W26798" s="53"/>
      <c r="X26798" s="53"/>
      <c r="Y26798" s="55"/>
    </row>
    <row r="26799" spans="21:25" x14ac:dyDescent="0.2">
      <c r="U26799" s="55"/>
      <c r="V26799" s="53"/>
      <c r="W26799" s="53"/>
      <c r="X26799" s="53"/>
      <c r="Y26799" s="55"/>
    </row>
    <row r="26800" spans="21:25" x14ac:dyDescent="0.2">
      <c r="U26800" s="55"/>
      <c r="V26800" s="53"/>
      <c r="W26800" s="53"/>
      <c r="X26800" s="53"/>
      <c r="Y26800" s="55"/>
    </row>
    <row r="26801" spans="21:25" x14ac:dyDescent="0.2">
      <c r="U26801" s="55"/>
      <c r="V26801" s="53"/>
      <c r="W26801" s="53"/>
      <c r="X26801" s="53"/>
      <c r="Y26801" s="55"/>
    </row>
    <row r="26802" spans="21:25" x14ac:dyDescent="0.2">
      <c r="U26802" s="55"/>
      <c r="V26802" s="53"/>
      <c r="W26802" s="53"/>
      <c r="X26802" s="53"/>
      <c r="Y26802" s="55"/>
    </row>
    <row r="26803" spans="21:25" x14ac:dyDescent="0.2">
      <c r="U26803" s="55"/>
      <c r="V26803" s="53"/>
      <c r="W26803" s="53"/>
      <c r="X26803" s="53"/>
      <c r="Y26803" s="55"/>
    </row>
    <row r="26804" spans="21:25" x14ac:dyDescent="0.2">
      <c r="U26804" s="55"/>
      <c r="V26804" s="53"/>
      <c r="W26804" s="53"/>
      <c r="X26804" s="53"/>
      <c r="Y26804" s="55"/>
    </row>
    <row r="26805" spans="21:25" x14ac:dyDescent="0.2">
      <c r="U26805" s="55"/>
      <c r="V26805" s="53"/>
      <c r="W26805" s="53"/>
      <c r="X26805" s="53"/>
      <c r="Y26805" s="55"/>
    </row>
    <row r="26806" spans="21:25" x14ac:dyDescent="0.2">
      <c r="U26806" s="55"/>
      <c r="V26806" s="53"/>
      <c r="W26806" s="53"/>
      <c r="X26806" s="53"/>
      <c r="Y26806" s="55"/>
    </row>
    <row r="26807" spans="21:25" x14ac:dyDescent="0.2">
      <c r="U26807" s="55"/>
      <c r="V26807" s="53"/>
      <c r="W26807" s="53"/>
      <c r="X26807" s="53"/>
      <c r="Y26807" s="55"/>
    </row>
    <row r="26808" spans="21:25" x14ac:dyDescent="0.2">
      <c r="U26808" s="55"/>
      <c r="V26808" s="53"/>
      <c r="W26808" s="53"/>
      <c r="X26808" s="53"/>
      <c r="Y26808" s="55"/>
    </row>
    <row r="26809" spans="21:25" x14ac:dyDescent="0.2">
      <c r="U26809" s="55"/>
      <c r="V26809" s="53"/>
      <c r="W26809" s="53"/>
      <c r="X26809" s="53"/>
      <c r="Y26809" s="55"/>
    </row>
    <row r="26810" spans="21:25" x14ac:dyDescent="0.2">
      <c r="U26810" s="55"/>
      <c r="V26810" s="53"/>
      <c r="W26810" s="53"/>
      <c r="X26810" s="53"/>
      <c r="Y26810" s="55"/>
    </row>
    <row r="26811" spans="21:25" x14ac:dyDescent="0.2">
      <c r="U26811" s="55"/>
      <c r="V26811" s="53"/>
      <c r="W26811" s="53"/>
      <c r="X26811" s="53"/>
      <c r="Y26811" s="55"/>
    </row>
    <row r="26812" spans="21:25" x14ac:dyDescent="0.2">
      <c r="U26812" s="55"/>
      <c r="V26812" s="53"/>
      <c r="W26812" s="53"/>
      <c r="X26812" s="53"/>
      <c r="Y26812" s="55"/>
    </row>
    <row r="26813" spans="21:25" x14ac:dyDescent="0.2">
      <c r="U26813" s="55"/>
      <c r="V26813" s="53"/>
      <c r="W26813" s="53"/>
      <c r="X26813" s="53"/>
      <c r="Y26813" s="55"/>
    </row>
    <row r="26814" spans="21:25" x14ac:dyDescent="0.2">
      <c r="U26814" s="55"/>
      <c r="V26814" s="53"/>
      <c r="W26814" s="53"/>
      <c r="X26814" s="53"/>
      <c r="Y26814" s="55"/>
    </row>
    <row r="26815" spans="21:25" x14ac:dyDescent="0.2">
      <c r="U26815" s="55"/>
      <c r="V26815" s="53"/>
      <c r="W26815" s="53"/>
      <c r="X26815" s="53"/>
      <c r="Y26815" s="55"/>
    </row>
    <row r="26816" spans="21:25" x14ac:dyDescent="0.2">
      <c r="U26816" s="55"/>
      <c r="V26816" s="53"/>
      <c r="W26816" s="53"/>
      <c r="X26816" s="53"/>
      <c r="Y26816" s="55"/>
    </row>
    <row r="26817" spans="21:25" x14ac:dyDescent="0.2">
      <c r="U26817" s="55"/>
      <c r="V26817" s="53"/>
      <c r="W26817" s="53"/>
      <c r="X26817" s="53"/>
      <c r="Y26817" s="55"/>
    </row>
    <row r="26818" spans="21:25" x14ac:dyDescent="0.2">
      <c r="U26818" s="55"/>
      <c r="V26818" s="53"/>
      <c r="W26818" s="53"/>
      <c r="X26818" s="53"/>
      <c r="Y26818" s="55"/>
    </row>
    <row r="26819" spans="21:25" x14ac:dyDescent="0.2">
      <c r="U26819" s="55"/>
      <c r="V26819" s="53"/>
      <c r="W26819" s="53"/>
      <c r="X26819" s="53"/>
      <c r="Y26819" s="55"/>
    </row>
    <row r="26820" spans="21:25" x14ac:dyDescent="0.2">
      <c r="U26820" s="55"/>
      <c r="V26820" s="53"/>
      <c r="W26820" s="53"/>
      <c r="X26820" s="53"/>
      <c r="Y26820" s="55"/>
    </row>
    <row r="26821" spans="21:25" x14ac:dyDescent="0.2">
      <c r="U26821" s="55"/>
      <c r="V26821" s="53"/>
      <c r="W26821" s="53"/>
      <c r="X26821" s="53"/>
      <c r="Y26821" s="55"/>
    </row>
    <row r="26822" spans="21:25" x14ac:dyDescent="0.2">
      <c r="U26822" s="55"/>
      <c r="V26822" s="53"/>
      <c r="W26822" s="53"/>
      <c r="X26822" s="53"/>
      <c r="Y26822" s="55"/>
    </row>
    <row r="26823" spans="21:25" x14ac:dyDescent="0.2">
      <c r="U26823" s="55"/>
      <c r="V26823" s="53"/>
      <c r="W26823" s="53"/>
      <c r="X26823" s="53"/>
      <c r="Y26823" s="55"/>
    </row>
    <row r="26824" spans="21:25" x14ac:dyDescent="0.2">
      <c r="U26824" s="55"/>
      <c r="V26824" s="53"/>
      <c r="W26824" s="53"/>
      <c r="X26824" s="53"/>
      <c r="Y26824" s="55"/>
    </row>
    <row r="26825" spans="21:25" x14ac:dyDescent="0.2">
      <c r="U26825" s="55"/>
      <c r="V26825" s="53"/>
      <c r="W26825" s="53"/>
      <c r="X26825" s="53"/>
      <c r="Y26825" s="55"/>
    </row>
    <row r="26826" spans="21:25" x14ac:dyDescent="0.2">
      <c r="U26826" s="55"/>
      <c r="V26826" s="53"/>
      <c r="W26826" s="53"/>
      <c r="X26826" s="53"/>
      <c r="Y26826" s="55"/>
    </row>
    <row r="26827" spans="21:25" x14ac:dyDescent="0.2">
      <c r="U26827" s="55"/>
      <c r="V26827" s="53"/>
      <c r="W26827" s="53"/>
      <c r="X26827" s="53"/>
      <c r="Y26827" s="55"/>
    </row>
    <row r="26828" spans="21:25" x14ac:dyDescent="0.2">
      <c r="U26828" s="55"/>
      <c r="V26828" s="53"/>
      <c r="W26828" s="53"/>
      <c r="X26828" s="53"/>
      <c r="Y26828" s="55"/>
    </row>
    <row r="26829" spans="21:25" x14ac:dyDescent="0.2">
      <c r="U26829" s="55"/>
      <c r="V26829" s="53"/>
      <c r="W26829" s="53"/>
      <c r="X26829" s="53"/>
      <c r="Y26829" s="55"/>
    </row>
    <row r="26830" spans="21:25" x14ac:dyDescent="0.2">
      <c r="U26830" s="55"/>
      <c r="V26830" s="53"/>
      <c r="W26830" s="53"/>
      <c r="X26830" s="53"/>
      <c r="Y26830" s="55"/>
    </row>
    <row r="26831" spans="21:25" x14ac:dyDescent="0.2">
      <c r="U26831" s="55"/>
      <c r="V26831" s="53"/>
      <c r="W26831" s="53"/>
      <c r="X26831" s="53"/>
      <c r="Y26831" s="55"/>
    </row>
    <row r="26832" spans="21:25" x14ac:dyDescent="0.2">
      <c r="U26832" s="55"/>
      <c r="V26832" s="53"/>
      <c r="W26832" s="53"/>
      <c r="X26832" s="53"/>
      <c r="Y26832" s="55"/>
    </row>
    <row r="26833" spans="21:25" x14ac:dyDescent="0.2">
      <c r="U26833" s="55"/>
      <c r="V26833" s="53"/>
      <c r="W26833" s="53"/>
      <c r="X26833" s="53"/>
      <c r="Y26833" s="55"/>
    </row>
    <row r="26834" spans="21:25" x14ac:dyDescent="0.2">
      <c r="U26834" s="55"/>
      <c r="V26834" s="53"/>
      <c r="W26834" s="53"/>
      <c r="X26834" s="53"/>
      <c r="Y26834" s="55"/>
    </row>
    <row r="26835" spans="21:25" x14ac:dyDescent="0.2">
      <c r="U26835" s="55"/>
      <c r="V26835" s="53"/>
      <c r="W26835" s="53"/>
      <c r="X26835" s="53"/>
      <c r="Y26835" s="55"/>
    </row>
    <row r="26836" spans="21:25" x14ac:dyDescent="0.2">
      <c r="U26836" s="55"/>
      <c r="V26836" s="53"/>
      <c r="W26836" s="53"/>
      <c r="X26836" s="53"/>
      <c r="Y26836" s="55"/>
    </row>
    <row r="26837" spans="21:25" x14ac:dyDescent="0.2">
      <c r="U26837" s="55"/>
      <c r="V26837" s="53"/>
      <c r="W26837" s="53"/>
      <c r="X26837" s="53"/>
      <c r="Y26837" s="55"/>
    </row>
    <row r="26838" spans="21:25" x14ac:dyDescent="0.2">
      <c r="U26838" s="55"/>
      <c r="V26838" s="53"/>
      <c r="W26838" s="53"/>
      <c r="X26838" s="53"/>
      <c r="Y26838" s="55"/>
    </row>
    <row r="26839" spans="21:25" x14ac:dyDescent="0.2">
      <c r="U26839" s="55"/>
      <c r="V26839" s="53"/>
      <c r="W26839" s="53"/>
      <c r="X26839" s="53"/>
      <c r="Y26839" s="55"/>
    </row>
    <row r="26840" spans="21:25" x14ac:dyDescent="0.2">
      <c r="U26840" s="55"/>
      <c r="V26840" s="53"/>
      <c r="W26840" s="53"/>
      <c r="X26840" s="53"/>
      <c r="Y26840" s="55"/>
    </row>
    <row r="26841" spans="21:25" x14ac:dyDescent="0.2">
      <c r="U26841" s="55"/>
      <c r="V26841" s="53"/>
      <c r="W26841" s="53"/>
      <c r="X26841" s="53"/>
      <c r="Y26841" s="55"/>
    </row>
    <row r="26842" spans="21:25" x14ac:dyDescent="0.2">
      <c r="U26842" s="55"/>
      <c r="V26842" s="53"/>
      <c r="W26842" s="53"/>
      <c r="X26842" s="53"/>
      <c r="Y26842" s="55"/>
    </row>
    <row r="26843" spans="21:25" x14ac:dyDescent="0.2">
      <c r="U26843" s="55"/>
      <c r="V26843" s="53"/>
      <c r="W26843" s="53"/>
      <c r="X26843" s="53"/>
      <c r="Y26843" s="55"/>
    </row>
    <row r="26844" spans="21:25" x14ac:dyDescent="0.2">
      <c r="U26844" s="55"/>
      <c r="V26844" s="53"/>
      <c r="W26844" s="53"/>
      <c r="X26844" s="53"/>
      <c r="Y26844" s="55"/>
    </row>
    <row r="26845" spans="21:25" x14ac:dyDescent="0.2">
      <c r="U26845" s="55"/>
      <c r="V26845" s="53"/>
      <c r="W26845" s="53"/>
      <c r="X26845" s="53"/>
      <c r="Y26845" s="55"/>
    </row>
    <row r="26846" spans="21:25" x14ac:dyDescent="0.2">
      <c r="U26846" s="55"/>
      <c r="V26846" s="53"/>
      <c r="W26846" s="53"/>
      <c r="X26846" s="53"/>
      <c r="Y26846" s="55"/>
    </row>
    <row r="26847" spans="21:25" x14ac:dyDescent="0.2">
      <c r="U26847" s="55"/>
      <c r="V26847" s="53"/>
      <c r="W26847" s="53"/>
      <c r="X26847" s="53"/>
      <c r="Y26847" s="55"/>
    </row>
    <row r="26848" spans="21:25" x14ac:dyDescent="0.2">
      <c r="U26848" s="55"/>
      <c r="V26848" s="53"/>
      <c r="W26848" s="53"/>
      <c r="X26848" s="53"/>
      <c r="Y26848" s="55"/>
    </row>
    <row r="26849" spans="21:25" x14ac:dyDescent="0.2">
      <c r="U26849" s="55"/>
      <c r="V26849" s="53"/>
      <c r="W26849" s="53"/>
      <c r="X26849" s="53"/>
      <c r="Y26849" s="55"/>
    </row>
    <row r="26850" spans="21:25" x14ac:dyDescent="0.2">
      <c r="U26850" s="55"/>
      <c r="V26850" s="53"/>
      <c r="W26850" s="53"/>
      <c r="X26850" s="53"/>
      <c r="Y26850" s="55"/>
    </row>
    <row r="26851" spans="21:25" x14ac:dyDescent="0.2">
      <c r="U26851" s="55"/>
      <c r="V26851" s="53"/>
      <c r="W26851" s="53"/>
      <c r="X26851" s="53"/>
      <c r="Y26851" s="55"/>
    </row>
    <row r="26852" spans="21:25" x14ac:dyDescent="0.2">
      <c r="U26852" s="55"/>
      <c r="V26852" s="53"/>
      <c r="W26852" s="53"/>
      <c r="X26852" s="53"/>
      <c r="Y26852" s="55"/>
    </row>
    <row r="26853" spans="21:25" x14ac:dyDescent="0.2">
      <c r="U26853" s="55"/>
      <c r="V26853" s="53"/>
      <c r="W26853" s="53"/>
      <c r="X26853" s="53"/>
      <c r="Y26853" s="55"/>
    </row>
    <row r="26854" spans="21:25" x14ac:dyDescent="0.2">
      <c r="U26854" s="55"/>
      <c r="V26854" s="53"/>
      <c r="W26854" s="53"/>
      <c r="X26854" s="53"/>
      <c r="Y26854" s="55"/>
    </row>
    <row r="26855" spans="21:25" x14ac:dyDescent="0.2">
      <c r="U26855" s="55"/>
      <c r="V26855" s="53"/>
      <c r="W26855" s="53"/>
      <c r="X26855" s="53"/>
      <c r="Y26855" s="55"/>
    </row>
    <row r="26856" spans="21:25" x14ac:dyDescent="0.2">
      <c r="U26856" s="55"/>
      <c r="V26856" s="53"/>
      <c r="W26856" s="53"/>
      <c r="X26856" s="53"/>
      <c r="Y26856" s="55"/>
    </row>
    <row r="26857" spans="21:25" x14ac:dyDescent="0.2">
      <c r="U26857" s="55"/>
      <c r="V26857" s="53"/>
      <c r="W26857" s="53"/>
      <c r="X26857" s="53"/>
      <c r="Y26857" s="55"/>
    </row>
    <row r="26858" spans="21:25" x14ac:dyDescent="0.2">
      <c r="U26858" s="55"/>
      <c r="V26858" s="53"/>
      <c r="W26858" s="53"/>
      <c r="X26858" s="53"/>
      <c r="Y26858" s="55"/>
    </row>
    <row r="26859" spans="21:25" x14ac:dyDescent="0.2">
      <c r="U26859" s="55"/>
      <c r="V26859" s="53"/>
      <c r="W26859" s="53"/>
      <c r="X26859" s="53"/>
      <c r="Y26859" s="55"/>
    </row>
    <row r="26860" spans="21:25" x14ac:dyDescent="0.2">
      <c r="U26860" s="55"/>
      <c r="V26860" s="53"/>
      <c r="W26860" s="53"/>
      <c r="X26860" s="53"/>
      <c r="Y26860" s="55"/>
    </row>
    <row r="26861" spans="21:25" x14ac:dyDescent="0.2">
      <c r="U26861" s="55"/>
      <c r="V26861" s="53"/>
      <c r="W26861" s="53"/>
      <c r="X26861" s="53"/>
      <c r="Y26861" s="55"/>
    </row>
    <row r="26862" spans="21:25" x14ac:dyDescent="0.2">
      <c r="U26862" s="55"/>
      <c r="V26862" s="53"/>
      <c r="W26862" s="53"/>
      <c r="X26862" s="53"/>
      <c r="Y26862" s="55"/>
    </row>
    <row r="26863" spans="21:25" x14ac:dyDescent="0.2">
      <c r="U26863" s="55"/>
      <c r="V26863" s="53"/>
      <c r="W26863" s="53"/>
      <c r="X26863" s="53"/>
      <c r="Y26863" s="55"/>
    </row>
    <row r="26864" spans="21:25" x14ac:dyDescent="0.2">
      <c r="U26864" s="55"/>
      <c r="V26864" s="53"/>
      <c r="W26864" s="53"/>
      <c r="X26864" s="53"/>
      <c r="Y26864" s="55"/>
    </row>
    <row r="26865" spans="21:25" x14ac:dyDescent="0.2">
      <c r="U26865" s="55"/>
      <c r="V26865" s="53"/>
      <c r="W26865" s="53"/>
      <c r="X26865" s="53"/>
      <c r="Y26865" s="55"/>
    </row>
    <row r="26866" spans="21:25" x14ac:dyDescent="0.2">
      <c r="U26866" s="55"/>
      <c r="V26866" s="53"/>
      <c r="W26866" s="53"/>
      <c r="X26866" s="53"/>
      <c r="Y26866" s="55"/>
    </row>
    <row r="26867" spans="21:25" x14ac:dyDescent="0.2">
      <c r="U26867" s="55"/>
      <c r="V26867" s="53"/>
      <c r="W26867" s="53"/>
      <c r="X26867" s="53"/>
      <c r="Y26867" s="55"/>
    </row>
    <row r="26868" spans="21:25" x14ac:dyDescent="0.2">
      <c r="U26868" s="55"/>
      <c r="V26868" s="53"/>
      <c r="W26868" s="53"/>
      <c r="X26868" s="53"/>
      <c r="Y26868" s="55"/>
    </row>
    <row r="26869" spans="21:25" x14ac:dyDescent="0.2">
      <c r="U26869" s="55"/>
      <c r="V26869" s="53"/>
      <c r="W26869" s="53"/>
      <c r="X26869" s="53"/>
      <c r="Y26869" s="55"/>
    </row>
    <row r="26870" spans="21:25" x14ac:dyDescent="0.2">
      <c r="U26870" s="55"/>
      <c r="V26870" s="53"/>
      <c r="W26870" s="53"/>
      <c r="X26870" s="53"/>
      <c r="Y26870" s="55"/>
    </row>
    <row r="26871" spans="21:25" x14ac:dyDescent="0.2">
      <c r="U26871" s="55"/>
      <c r="V26871" s="53"/>
      <c r="W26871" s="53"/>
      <c r="X26871" s="53"/>
      <c r="Y26871" s="55"/>
    </row>
    <row r="26872" spans="21:25" x14ac:dyDescent="0.2">
      <c r="U26872" s="55"/>
      <c r="V26872" s="53"/>
      <c r="W26872" s="53"/>
      <c r="X26872" s="53"/>
      <c r="Y26872" s="55"/>
    </row>
    <row r="26873" spans="21:25" x14ac:dyDescent="0.2">
      <c r="U26873" s="55"/>
      <c r="V26873" s="53"/>
      <c r="W26873" s="53"/>
      <c r="X26873" s="53"/>
      <c r="Y26873" s="55"/>
    </row>
    <row r="26874" spans="21:25" x14ac:dyDescent="0.2">
      <c r="U26874" s="55"/>
      <c r="V26874" s="53"/>
      <c r="W26874" s="53"/>
      <c r="X26874" s="53"/>
      <c r="Y26874" s="55"/>
    </row>
    <row r="26875" spans="21:25" x14ac:dyDescent="0.2">
      <c r="U26875" s="55"/>
      <c r="V26875" s="53"/>
      <c r="W26875" s="53"/>
      <c r="X26875" s="53"/>
      <c r="Y26875" s="55"/>
    </row>
    <row r="26876" spans="21:25" x14ac:dyDescent="0.2">
      <c r="U26876" s="55"/>
      <c r="V26876" s="53"/>
      <c r="W26876" s="53"/>
      <c r="X26876" s="53"/>
      <c r="Y26876" s="55"/>
    </row>
    <row r="26877" spans="21:25" x14ac:dyDescent="0.2">
      <c r="U26877" s="55"/>
      <c r="V26877" s="53"/>
      <c r="W26877" s="53"/>
      <c r="X26877" s="53"/>
      <c r="Y26877" s="55"/>
    </row>
    <row r="26878" spans="21:25" x14ac:dyDescent="0.2">
      <c r="U26878" s="55"/>
      <c r="V26878" s="53"/>
      <c r="W26878" s="53"/>
      <c r="X26878" s="53"/>
      <c r="Y26878" s="55"/>
    </row>
    <row r="26879" spans="21:25" x14ac:dyDescent="0.2">
      <c r="U26879" s="55"/>
      <c r="V26879" s="53"/>
      <c r="W26879" s="53"/>
      <c r="X26879" s="53"/>
      <c r="Y26879" s="55"/>
    </row>
    <row r="26880" spans="21:25" x14ac:dyDescent="0.2">
      <c r="U26880" s="55"/>
      <c r="V26880" s="53"/>
      <c r="W26880" s="53"/>
      <c r="X26880" s="53"/>
      <c r="Y26880" s="55"/>
    </row>
    <row r="26881" spans="21:25" x14ac:dyDescent="0.2">
      <c r="U26881" s="55"/>
      <c r="V26881" s="53"/>
      <c r="W26881" s="53"/>
      <c r="X26881" s="53"/>
      <c r="Y26881" s="55"/>
    </row>
    <row r="26882" spans="21:25" x14ac:dyDescent="0.2">
      <c r="U26882" s="55"/>
      <c r="V26882" s="53"/>
      <c r="W26882" s="53"/>
      <c r="X26882" s="53"/>
      <c r="Y26882" s="55"/>
    </row>
    <row r="26883" spans="21:25" x14ac:dyDescent="0.2">
      <c r="U26883" s="55"/>
      <c r="V26883" s="53"/>
      <c r="W26883" s="53"/>
      <c r="X26883" s="53"/>
      <c r="Y26883" s="55"/>
    </row>
    <row r="26884" spans="21:25" x14ac:dyDescent="0.2">
      <c r="U26884" s="55"/>
      <c r="V26884" s="53"/>
      <c r="W26884" s="53"/>
      <c r="X26884" s="53"/>
      <c r="Y26884" s="55"/>
    </row>
    <row r="26885" spans="21:25" x14ac:dyDescent="0.2">
      <c r="U26885" s="55"/>
      <c r="V26885" s="53"/>
      <c r="W26885" s="53"/>
      <c r="X26885" s="53"/>
      <c r="Y26885" s="55"/>
    </row>
    <row r="26886" spans="21:25" x14ac:dyDescent="0.2">
      <c r="U26886" s="55"/>
      <c r="V26886" s="53"/>
      <c r="W26886" s="53"/>
      <c r="X26886" s="53"/>
      <c r="Y26886" s="55"/>
    </row>
    <row r="26887" spans="21:25" x14ac:dyDescent="0.2">
      <c r="U26887" s="55"/>
      <c r="V26887" s="53"/>
      <c r="W26887" s="53"/>
      <c r="X26887" s="53"/>
      <c r="Y26887" s="55"/>
    </row>
    <row r="26888" spans="21:25" x14ac:dyDescent="0.2">
      <c r="U26888" s="55"/>
      <c r="V26888" s="53"/>
      <c r="W26888" s="53"/>
      <c r="X26888" s="53"/>
      <c r="Y26888" s="55"/>
    </row>
    <row r="26889" spans="21:25" x14ac:dyDescent="0.2">
      <c r="U26889" s="55"/>
      <c r="V26889" s="53"/>
      <c r="W26889" s="53"/>
      <c r="X26889" s="53"/>
      <c r="Y26889" s="55"/>
    </row>
    <row r="26890" spans="21:25" x14ac:dyDescent="0.2">
      <c r="U26890" s="55"/>
      <c r="V26890" s="53"/>
      <c r="W26890" s="53"/>
      <c r="X26890" s="53"/>
      <c r="Y26890" s="55"/>
    </row>
    <row r="26891" spans="21:25" x14ac:dyDescent="0.2">
      <c r="U26891" s="55"/>
      <c r="V26891" s="53"/>
      <c r="W26891" s="53"/>
      <c r="X26891" s="53"/>
      <c r="Y26891" s="55"/>
    </row>
    <row r="26892" spans="21:25" x14ac:dyDescent="0.2">
      <c r="U26892" s="55"/>
      <c r="V26892" s="53"/>
      <c r="W26892" s="53"/>
      <c r="X26892" s="53"/>
      <c r="Y26892" s="55"/>
    </row>
    <row r="26893" spans="21:25" x14ac:dyDescent="0.2">
      <c r="U26893" s="55"/>
      <c r="V26893" s="53"/>
      <c r="W26893" s="53"/>
      <c r="X26893" s="53"/>
      <c r="Y26893" s="55"/>
    </row>
    <row r="26894" spans="21:25" x14ac:dyDescent="0.2">
      <c r="U26894" s="55"/>
      <c r="V26894" s="53"/>
      <c r="W26894" s="53"/>
      <c r="X26894" s="53"/>
      <c r="Y26894" s="55"/>
    </row>
    <row r="26895" spans="21:25" x14ac:dyDescent="0.2">
      <c r="U26895" s="55"/>
      <c r="V26895" s="53"/>
      <c r="W26895" s="53"/>
      <c r="X26895" s="53"/>
      <c r="Y26895" s="55"/>
    </row>
    <row r="26896" spans="21:25" x14ac:dyDescent="0.2">
      <c r="U26896" s="55"/>
      <c r="V26896" s="53"/>
      <c r="W26896" s="53"/>
      <c r="X26896" s="53"/>
      <c r="Y26896" s="55"/>
    </row>
    <row r="26897" spans="21:25" x14ac:dyDescent="0.2">
      <c r="U26897" s="55"/>
      <c r="V26897" s="53"/>
      <c r="W26897" s="53"/>
      <c r="X26897" s="53"/>
      <c r="Y26897" s="55"/>
    </row>
    <row r="26898" spans="21:25" x14ac:dyDescent="0.2">
      <c r="U26898" s="55"/>
      <c r="V26898" s="53"/>
      <c r="W26898" s="53"/>
      <c r="X26898" s="53"/>
      <c r="Y26898" s="55"/>
    </row>
    <row r="26899" spans="21:25" x14ac:dyDescent="0.2">
      <c r="U26899" s="55"/>
      <c r="V26899" s="53"/>
      <c r="W26899" s="53"/>
      <c r="X26899" s="53"/>
      <c r="Y26899" s="55"/>
    </row>
    <row r="26900" spans="21:25" x14ac:dyDescent="0.2">
      <c r="U26900" s="55"/>
      <c r="V26900" s="53"/>
      <c r="W26900" s="53"/>
      <c r="X26900" s="53"/>
      <c r="Y26900" s="55"/>
    </row>
    <row r="26901" spans="21:25" x14ac:dyDescent="0.2">
      <c r="U26901" s="55"/>
      <c r="V26901" s="53"/>
      <c r="W26901" s="53"/>
      <c r="X26901" s="53"/>
      <c r="Y26901" s="55"/>
    </row>
    <row r="26902" spans="21:25" x14ac:dyDescent="0.2">
      <c r="U26902" s="55"/>
      <c r="V26902" s="53"/>
      <c r="W26902" s="53"/>
      <c r="X26902" s="53"/>
      <c r="Y26902" s="55"/>
    </row>
    <row r="26903" spans="21:25" x14ac:dyDescent="0.2">
      <c r="U26903" s="55"/>
      <c r="V26903" s="53"/>
      <c r="W26903" s="53"/>
      <c r="X26903" s="53"/>
      <c r="Y26903" s="55"/>
    </row>
    <row r="26904" spans="21:25" x14ac:dyDescent="0.2">
      <c r="U26904" s="55"/>
      <c r="V26904" s="53"/>
      <c r="W26904" s="53"/>
      <c r="X26904" s="53"/>
      <c r="Y26904" s="55"/>
    </row>
    <row r="26905" spans="21:25" x14ac:dyDescent="0.2">
      <c r="U26905" s="55"/>
      <c r="V26905" s="53"/>
      <c r="W26905" s="53"/>
      <c r="X26905" s="53"/>
      <c r="Y26905" s="55"/>
    </row>
    <row r="26906" spans="21:25" x14ac:dyDescent="0.2">
      <c r="U26906" s="55"/>
      <c r="V26906" s="53"/>
      <c r="W26906" s="53"/>
      <c r="X26906" s="53"/>
      <c r="Y26906" s="55"/>
    </row>
    <row r="26907" spans="21:25" x14ac:dyDescent="0.2">
      <c r="U26907" s="55"/>
      <c r="V26907" s="53"/>
      <c r="W26907" s="53"/>
      <c r="X26907" s="53"/>
      <c r="Y26907" s="55"/>
    </row>
    <row r="26908" spans="21:25" x14ac:dyDescent="0.2">
      <c r="U26908" s="55"/>
      <c r="V26908" s="53"/>
      <c r="W26908" s="53"/>
      <c r="X26908" s="53"/>
      <c r="Y26908" s="55"/>
    </row>
    <row r="26909" spans="21:25" x14ac:dyDescent="0.2">
      <c r="U26909" s="55"/>
      <c r="V26909" s="53"/>
      <c r="W26909" s="53"/>
      <c r="X26909" s="53"/>
      <c r="Y26909" s="55"/>
    </row>
    <row r="26910" spans="21:25" x14ac:dyDescent="0.2">
      <c r="U26910" s="55"/>
      <c r="V26910" s="53"/>
      <c r="W26910" s="53"/>
      <c r="X26910" s="53"/>
      <c r="Y26910" s="55"/>
    </row>
    <row r="26911" spans="21:25" x14ac:dyDescent="0.2">
      <c r="U26911" s="55"/>
      <c r="V26911" s="53"/>
      <c r="W26911" s="53"/>
      <c r="X26911" s="53"/>
      <c r="Y26911" s="55"/>
    </row>
    <row r="26912" spans="21:25" x14ac:dyDescent="0.2">
      <c r="U26912" s="55"/>
      <c r="V26912" s="53"/>
      <c r="W26912" s="53"/>
      <c r="X26912" s="53"/>
      <c r="Y26912" s="55"/>
    </row>
    <row r="26913" spans="21:25" x14ac:dyDescent="0.2">
      <c r="U26913" s="55"/>
      <c r="V26913" s="53"/>
      <c r="W26913" s="53"/>
      <c r="X26913" s="53"/>
      <c r="Y26913" s="55"/>
    </row>
    <row r="26914" spans="21:25" x14ac:dyDescent="0.2">
      <c r="U26914" s="55"/>
      <c r="V26914" s="53"/>
      <c r="W26914" s="53"/>
      <c r="X26914" s="53"/>
      <c r="Y26914" s="55"/>
    </row>
    <row r="26915" spans="21:25" x14ac:dyDescent="0.2">
      <c r="U26915" s="55"/>
      <c r="V26915" s="53"/>
      <c r="W26915" s="53"/>
      <c r="X26915" s="53"/>
      <c r="Y26915" s="55"/>
    </row>
    <row r="26916" spans="21:25" x14ac:dyDescent="0.2">
      <c r="U26916" s="55"/>
      <c r="V26916" s="53"/>
      <c r="W26916" s="53"/>
      <c r="X26916" s="53"/>
      <c r="Y26916" s="55"/>
    </row>
    <row r="26917" spans="21:25" x14ac:dyDescent="0.2">
      <c r="U26917" s="55"/>
      <c r="V26917" s="53"/>
      <c r="W26917" s="53"/>
      <c r="X26917" s="53"/>
      <c r="Y26917" s="55"/>
    </row>
    <row r="26918" spans="21:25" x14ac:dyDescent="0.2">
      <c r="U26918" s="55"/>
      <c r="V26918" s="53"/>
      <c r="W26918" s="53"/>
      <c r="X26918" s="53"/>
      <c r="Y26918" s="55"/>
    </row>
    <row r="26919" spans="21:25" x14ac:dyDescent="0.2">
      <c r="U26919" s="55"/>
      <c r="V26919" s="53"/>
      <c r="W26919" s="53"/>
      <c r="X26919" s="53"/>
      <c r="Y26919" s="55"/>
    </row>
    <row r="26920" spans="21:25" x14ac:dyDescent="0.2">
      <c r="U26920" s="55"/>
      <c r="V26920" s="53"/>
      <c r="W26920" s="53"/>
      <c r="X26920" s="53"/>
      <c r="Y26920" s="55"/>
    </row>
    <row r="26921" spans="21:25" x14ac:dyDescent="0.2">
      <c r="U26921" s="55"/>
      <c r="V26921" s="53"/>
      <c r="W26921" s="53"/>
      <c r="X26921" s="53"/>
      <c r="Y26921" s="55"/>
    </row>
    <row r="26922" spans="21:25" x14ac:dyDescent="0.2">
      <c r="U26922" s="55"/>
      <c r="V26922" s="53"/>
      <c r="W26922" s="53"/>
      <c r="X26922" s="53"/>
      <c r="Y26922" s="55"/>
    </row>
    <row r="26923" spans="21:25" x14ac:dyDescent="0.2">
      <c r="U26923" s="55"/>
      <c r="V26923" s="53"/>
      <c r="W26923" s="53"/>
      <c r="X26923" s="53"/>
      <c r="Y26923" s="55"/>
    </row>
    <row r="26924" spans="21:25" x14ac:dyDescent="0.2">
      <c r="U26924" s="55"/>
      <c r="V26924" s="53"/>
      <c r="W26924" s="53"/>
      <c r="X26924" s="53"/>
      <c r="Y26924" s="55"/>
    </row>
    <row r="26925" spans="21:25" x14ac:dyDescent="0.2">
      <c r="U26925" s="55"/>
      <c r="V26925" s="53"/>
      <c r="W26925" s="53"/>
      <c r="X26925" s="53"/>
      <c r="Y26925" s="55"/>
    </row>
    <row r="26926" spans="21:25" x14ac:dyDescent="0.2">
      <c r="U26926" s="55"/>
      <c r="V26926" s="53"/>
      <c r="W26926" s="53"/>
      <c r="X26926" s="53"/>
      <c r="Y26926" s="55"/>
    </row>
    <row r="26927" spans="21:25" x14ac:dyDescent="0.2">
      <c r="U26927" s="55"/>
      <c r="V26927" s="53"/>
      <c r="W26927" s="53"/>
      <c r="X26927" s="53"/>
      <c r="Y26927" s="55"/>
    </row>
    <row r="26928" spans="21:25" x14ac:dyDescent="0.2">
      <c r="U26928" s="55"/>
      <c r="V26928" s="53"/>
      <c r="W26928" s="53"/>
      <c r="X26928" s="53"/>
      <c r="Y26928" s="55"/>
    </row>
    <row r="26929" spans="21:25" x14ac:dyDescent="0.2">
      <c r="U26929" s="55"/>
      <c r="V26929" s="53"/>
      <c r="W26929" s="53"/>
      <c r="X26929" s="53"/>
      <c r="Y26929" s="55"/>
    </row>
    <row r="26930" spans="21:25" x14ac:dyDescent="0.2">
      <c r="U26930" s="55"/>
      <c r="V26930" s="53"/>
      <c r="W26930" s="53"/>
      <c r="X26930" s="53"/>
      <c r="Y26930" s="55"/>
    </row>
    <row r="26931" spans="21:25" x14ac:dyDescent="0.2">
      <c r="U26931" s="55"/>
      <c r="V26931" s="53"/>
      <c r="W26931" s="53"/>
      <c r="X26931" s="53"/>
      <c r="Y26931" s="55"/>
    </row>
    <row r="26932" spans="21:25" x14ac:dyDescent="0.2">
      <c r="U26932" s="55"/>
      <c r="V26932" s="53"/>
      <c r="W26932" s="53"/>
      <c r="X26932" s="53"/>
      <c r="Y26932" s="55"/>
    </row>
    <row r="26933" spans="21:25" x14ac:dyDescent="0.2">
      <c r="U26933" s="55"/>
      <c r="V26933" s="53"/>
      <c r="W26933" s="53"/>
      <c r="X26933" s="53"/>
      <c r="Y26933" s="55"/>
    </row>
    <row r="26934" spans="21:25" x14ac:dyDescent="0.2">
      <c r="U26934" s="55"/>
      <c r="V26934" s="53"/>
      <c r="W26934" s="53"/>
      <c r="X26934" s="53"/>
      <c r="Y26934" s="55"/>
    </row>
    <row r="26935" spans="21:25" x14ac:dyDescent="0.2">
      <c r="U26935" s="55"/>
      <c r="V26935" s="53"/>
      <c r="W26935" s="53"/>
      <c r="X26935" s="53"/>
      <c r="Y26935" s="55"/>
    </row>
    <row r="26936" spans="21:25" x14ac:dyDescent="0.2">
      <c r="U26936" s="55"/>
      <c r="V26936" s="53"/>
      <c r="W26936" s="53"/>
      <c r="X26936" s="53"/>
      <c r="Y26936" s="55"/>
    </row>
    <row r="26937" spans="21:25" x14ac:dyDescent="0.2">
      <c r="U26937" s="55"/>
      <c r="V26937" s="53"/>
      <c r="W26937" s="53"/>
      <c r="X26937" s="53"/>
      <c r="Y26937" s="55"/>
    </row>
    <row r="26938" spans="21:25" x14ac:dyDescent="0.2">
      <c r="U26938" s="55"/>
      <c r="V26938" s="53"/>
      <c r="W26938" s="53"/>
      <c r="X26938" s="53"/>
      <c r="Y26938" s="55"/>
    </row>
    <row r="26939" spans="21:25" x14ac:dyDescent="0.2">
      <c r="U26939" s="55"/>
      <c r="V26939" s="53"/>
      <c r="W26939" s="53"/>
      <c r="X26939" s="53"/>
      <c r="Y26939" s="55"/>
    </row>
    <row r="26940" spans="21:25" x14ac:dyDescent="0.2">
      <c r="U26940" s="55"/>
      <c r="V26940" s="53"/>
      <c r="W26940" s="53"/>
      <c r="X26940" s="53"/>
      <c r="Y26940" s="55"/>
    </row>
    <row r="26941" spans="21:25" x14ac:dyDescent="0.2">
      <c r="U26941" s="55"/>
      <c r="V26941" s="53"/>
      <c r="W26941" s="53"/>
      <c r="X26941" s="53"/>
      <c r="Y26941" s="55"/>
    </row>
    <row r="26942" spans="21:25" x14ac:dyDescent="0.2">
      <c r="U26942" s="55"/>
      <c r="V26942" s="53"/>
      <c r="W26942" s="53"/>
      <c r="X26942" s="53"/>
      <c r="Y26942" s="55"/>
    </row>
    <row r="26943" spans="21:25" x14ac:dyDescent="0.2">
      <c r="U26943" s="55"/>
      <c r="V26943" s="53"/>
      <c r="W26943" s="53"/>
      <c r="X26943" s="53"/>
      <c r="Y26943" s="55"/>
    </row>
    <row r="26944" spans="21:25" x14ac:dyDescent="0.2">
      <c r="U26944" s="55"/>
      <c r="V26944" s="53"/>
      <c r="W26944" s="53"/>
      <c r="X26944" s="53"/>
      <c r="Y26944" s="55"/>
    </row>
    <row r="26945" spans="21:25" x14ac:dyDescent="0.2">
      <c r="U26945" s="55"/>
      <c r="V26945" s="53"/>
      <c r="W26945" s="53"/>
      <c r="X26945" s="53"/>
      <c r="Y26945" s="55"/>
    </row>
    <row r="26946" spans="21:25" x14ac:dyDescent="0.2">
      <c r="U26946" s="55"/>
      <c r="V26946" s="53"/>
      <c r="W26946" s="53"/>
      <c r="X26946" s="53"/>
      <c r="Y26946" s="55"/>
    </row>
    <row r="26947" spans="21:25" x14ac:dyDescent="0.2">
      <c r="U26947" s="55"/>
      <c r="V26947" s="53"/>
      <c r="W26947" s="53"/>
      <c r="X26947" s="53"/>
      <c r="Y26947" s="55"/>
    </row>
    <row r="26948" spans="21:25" x14ac:dyDescent="0.2">
      <c r="U26948" s="55"/>
      <c r="V26948" s="53"/>
      <c r="W26948" s="53"/>
      <c r="X26948" s="53"/>
      <c r="Y26948" s="55"/>
    </row>
    <row r="26949" spans="21:25" x14ac:dyDescent="0.2">
      <c r="U26949" s="55"/>
      <c r="V26949" s="53"/>
      <c r="W26949" s="53"/>
      <c r="X26949" s="53"/>
      <c r="Y26949" s="55"/>
    </row>
    <row r="26950" spans="21:25" x14ac:dyDescent="0.2">
      <c r="U26950" s="55"/>
      <c r="V26950" s="53"/>
      <c r="W26950" s="53"/>
      <c r="X26950" s="53"/>
      <c r="Y26950" s="55"/>
    </row>
    <row r="26951" spans="21:25" x14ac:dyDescent="0.2">
      <c r="U26951" s="55"/>
      <c r="V26951" s="53"/>
      <c r="W26951" s="53"/>
      <c r="X26951" s="53"/>
      <c r="Y26951" s="55"/>
    </row>
    <row r="26952" spans="21:25" x14ac:dyDescent="0.2">
      <c r="U26952" s="55"/>
      <c r="V26952" s="53"/>
      <c r="W26952" s="53"/>
      <c r="X26952" s="53"/>
      <c r="Y26952" s="55"/>
    </row>
    <row r="26953" spans="21:25" x14ac:dyDescent="0.2">
      <c r="U26953" s="55"/>
      <c r="V26953" s="53"/>
      <c r="W26953" s="53"/>
      <c r="X26953" s="53"/>
      <c r="Y26953" s="55"/>
    </row>
    <row r="26954" spans="21:25" x14ac:dyDescent="0.2">
      <c r="U26954" s="55"/>
      <c r="V26954" s="53"/>
      <c r="W26954" s="53"/>
      <c r="X26954" s="53"/>
      <c r="Y26954" s="55"/>
    </row>
    <row r="26955" spans="21:25" x14ac:dyDescent="0.2">
      <c r="U26955" s="55"/>
      <c r="V26955" s="53"/>
      <c r="W26955" s="53"/>
      <c r="X26955" s="53"/>
      <c r="Y26955" s="55"/>
    </row>
    <row r="26956" spans="21:25" x14ac:dyDescent="0.2">
      <c r="U26956" s="55"/>
      <c r="V26956" s="53"/>
      <c r="W26956" s="53"/>
      <c r="X26956" s="53"/>
      <c r="Y26956" s="55"/>
    </row>
    <row r="26957" spans="21:25" x14ac:dyDescent="0.2">
      <c r="U26957" s="55"/>
      <c r="V26957" s="53"/>
      <c r="W26957" s="53"/>
      <c r="X26957" s="53"/>
      <c r="Y26957" s="55"/>
    </row>
    <row r="26958" spans="21:25" x14ac:dyDescent="0.2">
      <c r="U26958" s="55"/>
      <c r="V26958" s="53"/>
      <c r="W26958" s="53"/>
      <c r="X26958" s="53"/>
      <c r="Y26958" s="55"/>
    </row>
    <row r="26959" spans="21:25" x14ac:dyDescent="0.2">
      <c r="U26959" s="55"/>
      <c r="V26959" s="53"/>
      <c r="W26959" s="53"/>
      <c r="X26959" s="53"/>
      <c r="Y26959" s="55"/>
    </row>
    <row r="26960" spans="21:25" x14ac:dyDescent="0.2">
      <c r="U26960" s="55"/>
      <c r="V26960" s="53"/>
      <c r="W26960" s="53"/>
      <c r="X26960" s="53"/>
      <c r="Y26960" s="55"/>
    </row>
    <row r="26961" spans="21:25" x14ac:dyDescent="0.2">
      <c r="U26961" s="55"/>
      <c r="V26961" s="53"/>
      <c r="W26961" s="53"/>
      <c r="X26961" s="53"/>
      <c r="Y26961" s="55"/>
    </row>
    <row r="26962" spans="21:25" x14ac:dyDescent="0.2">
      <c r="U26962" s="55"/>
      <c r="V26962" s="53"/>
      <c r="W26962" s="53"/>
      <c r="X26962" s="53"/>
      <c r="Y26962" s="55"/>
    </row>
    <row r="26963" spans="21:25" x14ac:dyDescent="0.2">
      <c r="U26963" s="55"/>
      <c r="V26963" s="53"/>
      <c r="W26963" s="53"/>
      <c r="X26963" s="53"/>
      <c r="Y26963" s="55"/>
    </row>
    <row r="26964" spans="21:25" x14ac:dyDescent="0.2">
      <c r="U26964" s="55"/>
      <c r="V26964" s="53"/>
      <c r="W26964" s="53"/>
      <c r="X26964" s="53"/>
      <c r="Y26964" s="55"/>
    </row>
    <row r="26965" spans="21:25" x14ac:dyDescent="0.2">
      <c r="U26965" s="55"/>
      <c r="V26965" s="53"/>
      <c r="W26965" s="53"/>
      <c r="X26965" s="53"/>
      <c r="Y26965" s="55"/>
    </row>
    <row r="26966" spans="21:25" x14ac:dyDescent="0.2">
      <c r="U26966" s="55"/>
      <c r="V26966" s="53"/>
      <c r="W26966" s="53"/>
      <c r="X26966" s="53"/>
      <c r="Y26966" s="55"/>
    </row>
    <row r="26967" spans="21:25" x14ac:dyDescent="0.2">
      <c r="U26967" s="55"/>
      <c r="V26967" s="53"/>
      <c r="W26967" s="53"/>
      <c r="X26967" s="53"/>
      <c r="Y26967" s="55"/>
    </row>
    <row r="26968" spans="21:25" x14ac:dyDescent="0.2">
      <c r="U26968" s="55"/>
      <c r="V26968" s="53"/>
      <c r="W26968" s="53"/>
      <c r="X26968" s="53"/>
      <c r="Y26968" s="55"/>
    </row>
    <row r="26969" spans="21:25" x14ac:dyDescent="0.2">
      <c r="U26969" s="55"/>
      <c r="V26969" s="53"/>
      <c r="W26969" s="53"/>
      <c r="X26969" s="53"/>
      <c r="Y26969" s="55"/>
    </row>
    <row r="26970" spans="21:25" x14ac:dyDescent="0.2">
      <c r="U26970" s="55"/>
      <c r="V26970" s="53"/>
      <c r="W26970" s="53"/>
      <c r="X26970" s="53"/>
      <c r="Y26970" s="55"/>
    </row>
    <row r="26971" spans="21:25" x14ac:dyDescent="0.2">
      <c r="U26971" s="55"/>
      <c r="V26971" s="53"/>
      <c r="W26971" s="53"/>
      <c r="X26971" s="53"/>
      <c r="Y26971" s="55"/>
    </row>
    <row r="26972" spans="21:25" x14ac:dyDescent="0.2">
      <c r="U26972" s="55"/>
      <c r="V26972" s="53"/>
      <c r="W26972" s="53"/>
      <c r="X26972" s="53"/>
      <c r="Y26972" s="55"/>
    </row>
    <row r="26973" spans="21:25" x14ac:dyDescent="0.2">
      <c r="U26973" s="55"/>
      <c r="V26973" s="53"/>
      <c r="W26973" s="53"/>
      <c r="X26973" s="53"/>
      <c r="Y26973" s="55"/>
    </row>
    <row r="26974" spans="21:25" x14ac:dyDescent="0.2">
      <c r="U26974" s="55"/>
      <c r="V26974" s="53"/>
      <c r="W26974" s="53"/>
      <c r="X26974" s="53"/>
      <c r="Y26974" s="55"/>
    </row>
    <row r="26975" spans="21:25" x14ac:dyDescent="0.2">
      <c r="U26975" s="55"/>
      <c r="V26975" s="53"/>
      <c r="W26975" s="53"/>
      <c r="X26975" s="53"/>
      <c r="Y26975" s="55"/>
    </row>
    <row r="26976" spans="21:25" x14ac:dyDescent="0.2">
      <c r="U26976" s="55"/>
      <c r="V26976" s="53"/>
      <c r="W26976" s="53"/>
      <c r="X26976" s="53"/>
      <c r="Y26976" s="55"/>
    </row>
    <row r="26977" spans="21:25" x14ac:dyDescent="0.2">
      <c r="U26977" s="55"/>
      <c r="V26977" s="53"/>
      <c r="W26977" s="53"/>
      <c r="X26977" s="53"/>
      <c r="Y26977" s="55"/>
    </row>
    <row r="26978" spans="21:25" x14ac:dyDescent="0.2">
      <c r="U26978" s="55"/>
      <c r="V26978" s="53"/>
      <c r="W26978" s="53"/>
      <c r="X26978" s="53"/>
      <c r="Y26978" s="55"/>
    </row>
    <row r="26979" spans="21:25" x14ac:dyDescent="0.2">
      <c r="U26979" s="55"/>
      <c r="V26979" s="53"/>
      <c r="W26979" s="53"/>
      <c r="X26979" s="53"/>
      <c r="Y26979" s="55"/>
    </row>
    <row r="26980" spans="21:25" x14ac:dyDescent="0.2">
      <c r="U26980" s="55"/>
      <c r="V26980" s="53"/>
      <c r="W26980" s="53"/>
      <c r="X26980" s="53"/>
      <c r="Y26980" s="55"/>
    </row>
    <row r="26981" spans="21:25" x14ac:dyDescent="0.2">
      <c r="U26981" s="55"/>
      <c r="V26981" s="53"/>
      <c r="W26981" s="53"/>
      <c r="X26981" s="53"/>
      <c r="Y26981" s="55"/>
    </row>
    <row r="26982" spans="21:25" x14ac:dyDescent="0.2">
      <c r="U26982" s="55"/>
      <c r="V26982" s="53"/>
      <c r="W26982" s="53"/>
      <c r="X26982" s="53"/>
      <c r="Y26982" s="55"/>
    </row>
    <row r="26983" spans="21:25" x14ac:dyDescent="0.2">
      <c r="U26983" s="55"/>
      <c r="V26983" s="53"/>
      <c r="W26983" s="53"/>
      <c r="X26983" s="53"/>
      <c r="Y26983" s="55"/>
    </row>
    <row r="26984" spans="21:25" x14ac:dyDescent="0.2">
      <c r="U26984" s="55"/>
      <c r="V26984" s="53"/>
      <c r="W26984" s="53"/>
      <c r="X26984" s="53"/>
      <c r="Y26984" s="55"/>
    </row>
    <row r="26985" spans="21:25" x14ac:dyDescent="0.2">
      <c r="U26985" s="55"/>
      <c r="V26985" s="53"/>
      <c r="W26985" s="53"/>
      <c r="X26985" s="53"/>
      <c r="Y26985" s="55"/>
    </row>
    <row r="26986" spans="21:25" x14ac:dyDescent="0.2">
      <c r="U26986" s="55"/>
      <c r="V26986" s="53"/>
      <c r="W26986" s="53"/>
      <c r="X26986" s="53"/>
      <c r="Y26986" s="55"/>
    </row>
    <row r="26987" spans="21:25" x14ac:dyDescent="0.2">
      <c r="U26987" s="55"/>
      <c r="V26987" s="53"/>
      <c r="W26987" s="53"/>
      <c r="X26987" s="53"/>
      <c r="Y26987" s="55"/>
    </row>
    <row r="26988" spans="21:25" x14ac:dyDescent="0.2">
      <c r="U26988" s="55"/>
      <c r="V26988" s="53"/>
      <c r="W26988" s="53"/>
      <c r="X26988" s="53"/>
      <c r="Y26988" s="55"/>
    </row>
    <row r="26989" spans="21:25" x14ac:dyDescent="0.2">
      <c r="U26989" s="55"/>
      <c r="V26989" s="53"/>
      <c r="W26989" s="53"/>
      <c r="X26989" s="53"/>
      <c r="Y26989" s="55"/>
    </row>
    <row r="26990" spans="21:25" x14ac:dyDescent="0.2">
      <c r="U26990" s="55"/>
      <c r="V26990" s="53"/>
      <c r="W26990" s="53"/>
      <c r="X26990" s="53"/>
      <c r="Y26990" s="55"/>
    </row>
    <row r="26991" spans="21:25" x14ac:dyDescent="0.2">
      <c r="U26991" s="55"/>
      <c r="V26991" s="53"/>
      <c r="W26991" s="53"/>
      <c r="X26991" s="53"/>
      <c r="Y26991" s="55"/>
    </row>
    <row r="26992" spans="21:25" x14ac:dyDescent="0.2">
      <c r="U26992" s="55"/>
      <c r="V26992" s="53"/>
      <c r="W26992" s="53"/>
      <c r="X26992" s="53"/>
      <c r="Y26992" s="55"/>
    </row>
    <row r="26993" spans="21:25" x14ac:dyDescent="0.2">
      <c r="U26993" s="55"/>
      <c r="V26993" s="53"/>
      <c r="W26993" s="53"/>
      <c r="X26993" s="53"/>
      <c r="Y26993" s="55"/>
    </row>
    <row r="26994" spans="21:25" x14ac:dyDescent="0.2">
      <c r="U26994" s="55"/>
      <c r="V26994" s="53"/>
      <c r="W26994" s="53"/>
      <c r="X26994" s="53"/>
      <c r="Y26994" s="55"/>
    </row>
    <row r="26995" spans="21:25" x14ac:dyDescent="0.2">
      <c r="U26995" s="55"/>
      <c r="V26995" s="53"/>
      <c r="W26995" s="53"/>
      <c r="X26995" s="53"/>
      <c r="Y26995" s="55"/>
    </row>
    <row r="26996" spans="21:25" x14ac:dyDescent="0.2">
      <c r="U26996" s="55"/>
      <c r="V26996" s="53"/>
      <c r="W26996" s="53"/>
      <c r="X26996" s="53"/>
      <c r="Y26996" s="55"/>
    </row>
    <row r="26997" spans="21:25" x14ac:dyDescent="0.2">
      <c r="U26997" s="55"/>
      <c r="V26997" s="53"/>
      <c r="W26997" s="53"/>
      <c r="X26997" s="53"/>
      <c r="Y26997" s="55"/>
    </row>
    <row r="26998" spans="21:25" x14ac:dyDescent="0.2">
      <c r="U26998" s="55"/>
      <c r="V26998" s="53"/>
      <c r="W26998" s="53"/>
      <c r="X26998" s="53"/>
      <c r="Y26998" s="55"/>
    </row>
    <row r="26999" spans="21:25" x14ac:dyDescent="0.2">
      <c r="U26999" s="55"/>
      <c r="V26999" s="53"/>
      <c r="W26999" s="53"/>
      <c r="X26999" s="53"/>
      <c r="Y26999" s="55"/>
    </row>
    <row r="27000" spans="21:25" x14ac:dyDescent="0.2">
      <c r="U27000" s="55"/>
      <c r="V27000" s="53"/>
      <c r="W27000" s="53"/>
      <c r="X27000" s="53"/>
      <c r="Y27000" s="55"/>
    </row>
    <row r="27001" spans="21:25" x14ac:dyDescent="0.2">
      <c r="U27001" s="55"/>
      <c r="V27001" s="53"/>
      <c r="W27001" s="53"/>
      <c r="X27001" s="53"/>
      <c r="Y27001" s="55"/>
    </row>
    <row r="27002" spans="21:25" x14ac:dyDescent="0.2">
      <c r="U27002" s="55"/>
      <c r="V27002" s="53"/>
      <c r="W27002" s="53"/>
      <c r="X27002" s="53"/>
      <c r="Y27002" s="55"/>
    </row>
    <row r="27003" spans="21:25" x14ac:dyDescent="0.2">
      <c r="U27003" s="55"/>
      <c r="V27003" s="53"/>
      <c r="W27003" s="53"/>
      <c r="X27003" s="53"/>
      <c r="Y27003" s="55"/>
    </row>
    <row r="27004" spans="21:25" x14ac:dyDescent="0.2">
      <c r="U27004" s="55"/>
      <c r="V27004" s="53"/>
      <c r="W27004" s="53"/>
      <c r="X27004" s="53"/>
      <c r="Y27004" s="55"/>
    </row>
    <row r="27005" spans="21:25" x14ac:dyDescent="0.2">
      <c r="U27005" s="55"/>
      <c r="V27005" s="53"/>
      <c r="W27005" s="53"/>
      <c r="X27005" s="53"/>
      <c r="Y27005" s="55"/>
    </row>
    <row r="27006" spans="21:25" x14ac:dyDescent="0.2">
      <c r="U27006" s="55"/>
      <c r="V27006" s="53"/>
      <c r="W27006" s="53"/>
      <c r="X27006" s="53"/>
      <c r="Y27006" s="55"/>
    </row>
    <row r="27007" spans="21:25" x14ac:dyDescent="0.2">
      <c r="U27007" s="55"/>
      <c r="V27007" s="53"/>
      <c r="W27007" s="53"/>
      <c r="X27007" s="53"/>
      <c r="Y27007" s="55"/>
    </row>
    <row r="27008" spans="21:25" x14ac:dyDescent="0.2">
      <c r="U27008" s="55"/>
      <c r="V27008" s="53"/>
      <c r="W27008" s="53"/>
      <c r="X27008" s="53"/>
      <c r="Y27008" s="55"/>
    </row>
    <row r="27009" spans="21:25" x14ac:dyDescent="0.2">
      <c r="U27009" s="55"/>
      <c r="V27009" s="53"/>
      <c r="W27009" s="53"/>
      <c r="X27009" s="53"/>
      <c r="Y27009" s="55"/>
    </row>
    <row r="27010" spans="21:25" x14ac:dyDescent="0.2">
      <c r="U27010" s="55"/>
      <c r="V27010" s="53"/>
      <c r="W27010" s="53"/>
      <c r="X27010" s="53"/>
      <c r="Y27010" s="55"/>
    </row>
    <row r="27011" spans="21:25" x14ac:dyDescent="0.2">
      <c r="U27011" s="55"/>
      <c r="V27011" s="53"/>
      <c r="W27011" s="53"/>
      <c r="X27011" s="53"/>
      <c r="Y27011" s="55"/>
    </row>
    <row r="27012" spans="21:25" x14ac:dyDescent="0.2">
      <c r="U27012" s="55"/>
      <c r="V27012" s="53"/>
      <c r="W27012" s="53"/>
      <c r="X27012" s="53"/>
      <c r="Y27012" s="55"/>
    </row>
    <row r="27013" spans="21:25" x14ac:dyDescent="0.2">
      <c r="U27013" s="55"/>
      <c r="V27013" s="53"/>
      <c r="W27013" s="53"/>
      <c r="X27013" s="53"/>
      <c r="Y27013" s="55"/>
    </row>
    <row r="27014" spans="21:25" x14ac:dyDescent="0.2">
      <c r="U27014" s="55"/>
      <c r="V27014" s="53"/>
      <c r="W27014" s="53"/>
      <c r="X27014" s="53"/>
      <c r="Y27014" s="55"/>
    </row>
    <row r="27015" spans="21:25" x14ac:dyDescent="0.2">
      <c r="U27015" s="55"/>
      <c r="V27015" s="53"/>
      <c r="W27015" s="53"/>
      <c r="X27015" s="53"/>
      <c r="Y27015" s="55"/>
    </row>
    <row r="27016" spans="21:25" x14ac:dyDescent="0.2">
      <c r="U27016" s="55"/>
      <c r="V27016" s="53"/>
      <c r="W27016" s="53"/>
      <c r="X27016" s="53"/>
      <c r="Y27016" s="55"/>
    </row>
    <row r="27017" spans="21:25" x14ac:dyDescent="0.2">
      <c r="U27017" s="55"/>
      <c r="V27017" s="53"/>
      <c r="W27017" s="53"/>
      <c r="X27017" s="53"/>
      <c r="Y27017" s="55"/>
    </row>
    <row r="27018" spans="21:25" x14ac:dyDescent="0.2">
      <c r="U27018" s="55"/>
      <c r="V27018" s="53"/>
      <c r="W27018" s="53"/>
      <c r="X27018" s="53"/>
      <c r="Y27018" s="55"/>
    </row>
    <row r="27019" spans="21:25" x14ac:dyDescent="0.2">
      <c r="U27019" s="55"/>
      <c r="V27019" s="53"/>
      <c r="W27019" s="53"/>
      <c r="X27019" s="53"/>
      <c r="Y27019" s="55"/>
    </row>
    <row r="27020" spans="21:25" x14ac:dyDescent="0.2">
      <c r="U27020" s="55"/>
      <c r="V27020" s="53"/>
      <c r="W27020" s="53"/>
      <c r="X27020" s="53"/>
      <c r="Y27020" s="55"/>
    </row>
    <row r="27021" spans="21:25" x14ac:dyDescent="0.2">
      <c r="U27021" s="55"/>
      <c r="V27021" s="53"/>
      <c r="W27021" s="53"/>
      <c r="X27021" s="53"/>
      <c r="Y27021" s="55"/>
    </row>
    <row r="27022" spans="21:25" x14ac:dyDescent="0.2">
      <c r="U27022" s="55"/>
      <c r="V27022" s="53"/>
      <c r="W27022" s="53"/>
      <c r="X27022" s="53"/>
      <c r="Y27022" s="55"/>
    </row>
    <row r="27023" spans="21:25" x14ac:dyDescent="0.2">
      <c r="U27023" s="55"/>
      <c r="V27023" s="53"/>
      <c r="W27023" s="53"/>
      <c r="X27023" s="53"/>
      <c r="Y27023" s="55"/>
    </row>
    <row r="27024" spans="21:25" x14ac:dyDescent="0.2">
      <c r="U27024" s="55"/>
      <c r="V27024" s="53"/>
      <c r="W27024" s="53"/>
      <c r="X27024" s="53"/>
      <c r="Y27024" s="55"/>
    </row>
    <row r="27025" spans="21:25" x14ac:dyDescent="0.2">
      <c r="U27025" s="55"/>
      <c r="V27025" s="53"/>
      <c r="W27025" s="53"/>
      <c r="X27025" s="53"/>
      <c r="Y27025" s="55"/>
    </row>
    <row r="27026" spans="21:25" x14ac:dyDescent="0.2">
      <c r="U27026" s="55"/>
      <c r="V27026" s="53"/>
      <c r="W27026" s="53"/>
      <c r="X27026" s="53"/>
      <c r="Y27026" s="55"/>
    </row>
    <row r="27027" spans="21:25" x14ac:dyDescent="0.2">
      <c r="U27027" s="55"/>
      <c r="V27027" s="53"/>
      <c r="W27027" s="53"/>
      <c r="X27027" s="53"/>
      <c r="Y27027" s="55"/>
    </row>
    <row r="27028" spans="21:25" x14ac:dyDescent="0.2">
      <c r="U27028" s="55"/>
      <c r="V27028" s="53"/>
      <c r="W27028" s="53"/>
      <c r="X27028" s="53"/>
      <c r="Y27028" s="55"/>
    </row>
    <row r="27029" spans="21:25" x14ac:dyDescent="0.2">
      <c r="U27029" s="55"/>
      <c r="V27029" s="53"/>
      <c r="W27029" s="53"/>
      <c r="X27029" s="53"/>
      <c r="Y27029" s="55"/>
    </row>
    <row r="27030" spans="21:25" x14ac:dyDescent="0.2">
      <c r="U27030" s="55"/>
      <c r="V27030" s="53"/>
      <c r="W27030" s="53"/>
      <c r="X27030" s="53"/>
      <c r="Y27030" s="55"/>
    </row>
    <row r="27031" spans="21:25" x14ac:dyDescent="0.2">
      <c r="U27031" s="55"/>
      <c r="V27031" s="53"/>
      <c r="W27031" s="53"/>
      <c r="X27031" s="53"/>
      <c r="Y27031" s="55"/>
    </row>
    <row r="27032" spans="21:25" x14ac:dyDescent="0.2">
      <c r="U27032" s="55"/>
      <c r="V27032" s="53"/>
      <c r="W27032" s="53"/>
      <c r="X27032" s="53"/>
      <c r="Y27032" s="55"/>
    </row>
    <row r="27033" spans="21:25" x14ac:dyDescent="0.2">
      <c r="U27033" s="55"/>
      <c r="V27033" s="53"/>
      <c r="W27033" s="53"/>
      <c r="X27033" s="53"/>
      <c r="Y27033" s="55"/>
    </row>
    <row r="27034" spans="21:25" x14ac:dyDescent="0.2">
      <c r="U27034" s="55"/>
      <c r="V27034" s="53"/>
      <c r="W27034" s="53"/>
      <c r="X27034" s="53"/>
      <c r="Y27034" s="55"/>
    </row>
    <row r="27035" spans="21:25" x14ac:dyDescent="0.2">
      <c r="U27035" s="55"/>
      <c r="V27035" s="53"/>
      <c r="W27035" s="53"/>
      <c r="X27035" s="53"/>
      <c r="Y27035" s="55"/>
    </row>
    <row r="27036" spans="21:25" x14ac:dyDescent="0.2">
      <c r="U27036" s="55"/>
      <c r="V27036" s="53"/>
      <c r="W27036" s="53"/>
      <c r="X27036" s="53"/>
      <c r="Y27036" s="55"/>
    </row>
    <row r="27037" spans="21:25" x14ac:dyDescent="0.2">
      <c r="U27037" s="55"/>
      <c r="V27037" s="53"/>
      <c r="W27037" s="53"/>
      <c r="X27037" s="53"/>
      <c r="Y27037" s="55"/>
    </row>
    <row r="27038" spans="21:25" x14ac:dyDescent="0.2">
      <c r="U27038" s="55"/>
      <c r="V27038" s="53"/>
      <c r="W27038" s="53"/>
      <c r="X27038" s="53"/>
      <c r="Y27038" s="55"/>
    </row>
    <row r="27039" spans="21:25" x14ac:dyDescent="0.2">
      <c r="U27039" s="55"/>
      <c r="V27039" s="53"/>
      <c r="W27039" s="53"/>
      <c r="X27039" s="53"/>
      <c r="Y27039" s="55"/>
    </row>
    <row r="27040" spans="21:25" x14ac:dyDescent="0.2">
      <c r="U27040" s="55"/>
      <c r="V27040" s="53"/>
      <c r="W27040" s="53"/>
      <c r="X27040" s="53"/>
      <c r="Y27040" s="55"/>
    </row>
    <row r="27041" spans="21:25" x14ac:dyDescent="0.2">
      <c r="U27041" s="55"/>
      <c r="V27041" s="53"/>
      <c r="W27041" s="53"/>
      <c r="X27041" s="53"/>
      <c r="Y27041" s="55"/>
    </row>
    <row r="27042" spans="21:25" x14ac:dyDescent="0.2">
      <c r="U27042" s="55"/>
      <c r="V27042" s="53"/>
      <c r="W27042" s="53"/>
      <c r="X27042" s="53"/>
      <c r="Y27042" s="55"/>
    </row>
    <row r="27043" spans="21:25" x14ac:dyDescent="0.2">
      <c r="U27043" s="55"/>
      <c r="V27043" s="53"/>
      <c r="W27043" s="53"/>
      <c r="X27043" s="53"/>
      <c r="Y27043" s="55"/>
    </row>
    <row r="27044" spans="21:25" x14ac:dyDescent="0.2">
      <c r="U27044" s="55"/>
      <c r="V27044" s="53"/>
      <c r="W27044" s="53"/>
      <c r="X27044" s="53"/>
      <c r="Y27044" s="55"/>
    </row>
    <row r="27045" spans="21:25" x14ac:dyDescent="0.2">
      <c r="U27045" s="55"/>
      <c r="V27045" s="53"/>
      <c r="W27045" s="53"/>
      <c r="X27045" s="53"/>
      <c r="Y27045" s="55"/>
    </row>
    <row r="27046" spans="21:25" x14ac:dyDescent="0.2">
      <c r="U27046" s="55"/>
      <c r="V27046" s="53"/>
      <c r="W27046" s="53"/>
      <c r="X27046" s="53"/>
      <c r="Y27046" s="55"/>
    </row>
    <row r="27047" spans="21:25" x14ac:dyDescent="0.2">
      <c r="U27047" s="55"/>
      <c r="V27047" s="53"/>
      <c r="W27047" s="53"/>
      <c r="X27047" s="53"/>
      <c r="Y27047" s="55"/>
    </row>
    <row r="27048" spans="21:25" x14ac:dyDescent="0.2">
      <c r="U27048" s="55"/>
      <c r="V27048" s="53"/>
      <c r="W27048" s="53"/>
      <c r="X27048" s="53"/>
      <c r="Y27048" s="55"/>
    </row>
    <row r="27049" spans="21:25" x14ac:dyDescent="0.2">
      <c r="U27049" s="55"/>
      <c r="V27049" s="53"/>
      <c r="W27049" s="53"/>
      <c r="X27049" s="53"/>
      <c r="Y27049" s="55"/>
    </row>
    <row r="27050" spans="21:25" x14ac:dyDescent="0.2">
      <c r="U27050" s="55"/>
      <c r="V27050" s="53"/>
      <c r="W27050" s="53"/>
      <c r="X27050" s="53"/>
      <c r="Y27050" s="55"/>
    </row>
    <row r="27051" spans="21:25" x14ac:dyDescent="0.2">
      <c r="U27051" s="55"/>
      <c r="V27051" s="53"/>
      <c r="W27051" s="53"/>
      <c r="X27051" s="53"/>
      <c r="Y27051" s="55"/>
    </row>
    <row r="27052" spans="21:25" x14ac:dyDescent="0.2">
      <c r="U27052" s="55"/>
      <c r="V27052" s="53"/>
      <c r="W27052" s="53"/>
      <c r="X27052" s="53"/>
      <c r="Y27052" s="55"/>
    </row>
    <row r="27053" spans="21:25" x14ac:dyDescent="0.2">
      <c r="U27053" s="55"/>
      <c r="V27053" s="53"/>
      <c r="W27053" s="53"/>
      <c r="X27053" s="53"/>
      <c r="Y27053" s="55"/>
    </row>
    <row r="27054" spans="21:25" x14ac:dyDescent="0.2">
      <c r="U27054" s="55"/>
      <c r="V27054" s="53"/>
      <c r="W27054" s="53"/>
      <c r="X27054" s="53"/>
      <c r="Y27054" s="55"/>
    </row>
    <row r="27055" spans="21:25" x14ac:dyDescent="0.2">
      <c r="U27055" s="55"/>
      <c r="V27055" s="53"/>
      <c r="W27055" s="53"/>
      <c r="X27055" s="53"/>
      <c r="Y27055" s="55"/>
    </row>
    <row r="27056" spans="21:25" x14ac:dyDescent="0.2">
      <c r="U27056" s="55"/>
      <c r="V27056" s="53"/>
      <c r="W27056" s="53"/>
      <c r="X27056" s="53"/>
      <c r="Y27056" s="55"/>
    </row>
    <row r="27057" spans="21:25" x14ac:dyDescent="0.2">
      <c r="U27057" s="55"/>
      <c r="V27057" s="53"/>
      <c r="W27057" s="53"/>
      <c r="X27057" s="53"/>
      <c r="Y27057" s="55"/>
    </row>
    <row r="27058" spans="21:25" x14ac:dyDescent="0.2">
      <c r="U27058" s="55"/>
      <c r="V27058" s="53"/>
      <c r="W27058" s="53"/>
      <c r="X27058" s="53"/>
      <c r="Y27058" s="55"/>
    </row>
    <row r="27059" spans="21:25" x14ac:dyDescent="0.2">
      <c r="U27059" s="55"/>
      <c r="V27059" s="53"/>
      <c r="W27059" s="53"/>
      <c r="X27059" s="53"/>
      <c r="Y27059" s="55"/>
    </row>
    <row r="27060" spans="21:25" x14ac:dyDescent="0.2">
      <c r="U27060" s="55"/>
      <c r="V27060" s="53"/>
      <c r="W27060" s="53"/>
      <c r="X27060" s="53"/>
      <c r="Y27060" s="55"/>
    </row>
    <row r="27061" spans="21:25" x14ac:dyDescent="0.2">
      <c r="U27061" s="55"/>
      <c r="V27061" s="53"/>
      <c r="W27061" s="53"/>
      <c r="X27061" s="53"/>
      <c r="Y27061" s="55"/>
    </row>
    <row r="27062" spans="21:25" x14ac:dyDescent="0.2">
      <c r="U27062" s="55"/>
      <c r="V27062" s="53"/>
      <c r="W27062" s="53"/>
      <c r="X27062" s="53"/>
      <c r="Y27062" s="55"/>
    </row>
    <row r="27063" spans="21:25" x14ac:dyDescent="0.2">
      <c r="U27063" s="55"/>
      <c r="V27063" s="53"/>
      <c r="W27063" s="53"/>
      <c r="X27063" s="53"/>
      <c r="Y27063" s="55"/>
    </row>
    <row r="27064" spans="21:25" x14ac:dyDescent="0.2">
      <c r="U27064" s="55"/>
      <c r="V27064" s="53"/>
      <c r="W27064" s="53"/>
      <c r="X27064" s="53"/>
      <c r="Y27064" s="55"/>
    </row>
    <row r="27065" spans="21:25" x14ac:dyDescent="0.2">
      <c r="U27065" s="55"/>
      <c r="V27065" s="53"/>
      <c r="W27065" s="53"/>
      <c r="X27065" s="53"/>
      <c r="Y27065" s="55"/>
    </row>
    <row r="27066" spans="21:25" x14ac:dyDescent="0.2">
      <c r="U27066" s="55"/>
      <c r="V27066" s="53"/>
      <c r="W27066" s="53"/>
      <c r="X27066" s="53"/>
      <c r="Y27066" s="55"/>
    </row>
    <row r="27067" spans="21:25" x14ac:dyDescent="0.2">
      <c r="U27067" s="55"/>
      <c r="V27067" s="53"/>
      <c r="W27067" s="53"/>
      <c r="X27067" s="53"/>
      <c r="Y27067" s="55"/>
    </row>
    <row r="27068" spans="21:25" x14ac:dyDescent="0.2">
      <c r="U27068" s="55"/>
      <c r="V27068" s="53"/>
      <c r="W27068" s="53"/>
      <c r="X27068" s="53"/>
      <c r="Y27068" s="55"/>
    </row>
    <row r="27069" spans="21:25" x14ac:dyDescent="0.2">
      <c r="U27069" s="55"/>
      <c r="V27069" s="53"/>
      <c r="W27069" s="53"/>
      <c r="X27069" s="53"/>
      <c r="Y27069" s="55"/>
    </row>
    <row r="27070" spans="21:25" x14ac:dyDescent="0.2">
      <c r="U27070" s="55"/>
      <c r="V27070" s="53"/>
      <c r="W27070" s="53"/>
      <c r="X27070" s="53"/>
      <c r="Y27070" s="55"/>
    </row>
    <row r="27071" spans="21:25" x14ac:dyDescent="0.2">
      <c r="U27071" s="55"/>
      <c r="V27071" s="53"/>
      <c r="W27071" s="53"/>
      <c r="X27071" s="53"/>
      <c r="Y27071" s="55"/>
    </row>
    <row r="27072" spans="21:25" x14ac:dyDescent="0.2">
      <c r="U27072" s="55"/>
      <c r="V27072" s="53"/>
      <c r="W27072" s="53"/>
      <c r="X27072" s="53"/>
      <c r="Y27072" s="55"/>
    </row>
    <row r="27073" spans="21:25" x14ac:dyDescent="0.2">
      <c r="U27073" s="55"/>
      <c r="V27073" s="53"/>
      <c r="W27073" s="53"/>
      <c r="X27073" s="53"/>
      <c r="Y27073" s="55"/>
    </row>
    <row r="27074" spans="21:25" x14ac:dyDescent="0.2">
      <c r="U27074" s="55"/>
      <c r="V27074" s="53"/>
      <c r="W27074" s="53"/>
      <c r="X27074" s="53"/>
      <c r="Y27074" s="55"/>
    </row>
    <row r="27075" spans="21:25" x14ac:dyDescent="0.2">
      <c r="U27075" s="55"/>
      <c r="V27075" s="53"/>
      <c r="W27075" s="53"/>
      <c r="X27075" s="53"/>
      <c r="Y27075" s="55"/>
    </row>
    <row r="27076" spans="21:25" x14ac:dyDescent="0.2">
      <c r="U27076" s="55"/>
      <c r="V27076" s="53"/>
      <c r="W27076" s="53"/>
      <c r="X27076" s="53"/>
      <c r="Y27076" s="55"/>
    </row>
    <row r="27077" spans="21:25" x14ac:dyDescent="0.2">
      <c r="U27077" s="55"/>
      <c r="V27077" s="53"/>
      <c r="W27077" s="53"/>
      <c r="X27077" s="53"/>
      <c r="Y27077" s="55"/>
    </row>
    <row r="27078" spans="21:25" x14ac:dyDescent="0.2">
      <c r="U27078" s="55"/>
      <c r="V27078" s="53"/>
      <c r="W27078" s="53"/>
      <c r="X27078" s="53"/>
      <c r="Y27078" s="55"/>
    </row>
    <row r="27079" spans="21:25" x14ac:dyDescent="0.2">
      <c r="U27079" s="55"/>
      <c r="V27079" s="53"/>
      <c r="W27079" s="53"/>
      <c r="X27079" s="53"/>
      <c r="Y27079" s="55"/>
    </row>
    <row r="27080" spans="21:25" x14ac:dyDescent="0.2">
      <c r="U27080" s="55"/>
      <c r="V27080" s="53"/>
      <c r="W27080" s="53"/>
      <c r="X27080" s="53"/>
      <c r="Y27080" s="55"/>
    </row>
    <row r="27081" spans="21:25" x14ac:dyDescent="0.2">
      <c r="U27081" s="55"/>
      <c r="V27081" s="53"/>
      <c r="W27081" s="53"/>
      <c r="X27081" s="53"/>
      <c r="Y27081" s="55"/>
    </row>
    <row r="27082" spans="21:25" x14ac:dyDescent="0.2">
      <c r="U27082" s="55"/>
      <c r="V27082" s="53"/>
      <c r="W27082" s="53"/>
      <c r="X27082" s="53"/>
      <c r="Y27082" s="55"/>
    </row>
    <row r="27083" spans="21:25" x14ac:dyDescent="0.2">
      <c r="U27083" s="55"/>
      <c r="V27083" s="53"/>
      <c r="W27083" s="53"/>
      <c r="X27083" s="53"/>
      <c r="Y27083" s="55"/>
    </row>
    <row r="27084" spans="21:25" x14ac:dyDescent="0.2">
      <c r="U27084" s="55"/>
      <c r="V27084" s="53"/>
      <c r="W27084" s="53"/>
      <c r="X27084" s="53"/>
      <c r="Y27084" s="55"/>
    </row>
    <row r="27085" spans="21:25" x14ac:dyDescent="0.2">
      <c r="U27085" s="55"/>
      <c r="V27085" s="53"/>
      <c r="W27085" s="53"/>
      <c r="X27085" s="53"/>
      <c r="Y27085" s="55"/>
    </row>
    <row r="27086" spans="21:25" x14ac:dyDescent="0.2">
      <c r="U27086" s="55"/>
      <c r="V27086" s="53"/>
      <c r="W27086" s="53"/>
      <c r="X27086" s="53"/>
      <c r="Y27086" s="55"/>
    </row>
    <row r="27087" spans="21:25" x14ac:dyDescent="0.2">
      <c r="U27087" s="55"/>
      <c r="V27087" s="53"/>
      <c r="W27087" s="53"/>
      <c r="X27087" s="53"/>
      <c r="Y27087" s="55"/>
    </row>
    <row r="27088" spans="21:25" x14ac:dyDescent="0.2">
      <c r="U27088" s="55"/>
      <c r="V27088" s="53"/>
      <c r="W27088" s="53"/>
      <c r="X27088" s="53"/>
      <c r="Y27088" s="55"/>
    </row>
    <row r="27089" spans="21:25" x14ac:dyDescent="0.2">
      <c r="U27089" s="55"/>
      <c r="V27089" s="53"/>
      <c r="W27089" s="53"/>
      <c r="X27089" s="53"/>
      <c r="Y27089" s="55"/>
    </row>
    <row r="27090" spans="21:25" x14ac:dyDescent="0.2">
      <c r="U27090" s="55"/>
      <c r="V27090" s="53"/>
      <c r="W27090" s="53"/>
      <c r="X27090" s="53"/>
      <c r="Y27090" s="55"/>
    </row>
    <row r="27091" spans="21:25" x14ac:dyDescent="0.2">
      <c r="U27091" s="55"/>
      <c r="V27091" s="53"/>
      <c r="W27091" s="53"/>
      <c r="X27091" s="53"/>
      <c r="Y27091" s="55"/>
    </row>
    <row r="27092" spans="21:25" x14ac:dyDescent="0.2">
      <c r="U27092" s="55"/>
      <c r="V27092" s="53"/>
      <c r="W27092" s="53"/>
      <c r="X27092" s="53"/>
      <c r="Y27092" s="55"/>
    </row>
    <row r="27093" spans="21:25" x14ac:dyDescent="0.2">
      <c r="U27093" s="55"/>
      <c r="V27093" s="53"/>
      <c r="W27093" s="53"/>
      <c r="X27093" s="53"/>
      <c r="Y27093" s="55"/>
    </row>
    <row r="27094" spans="21:25" x14ac:dyDescent="0.2">
      <c r="U27094" s="55"/>
      <c r="V27094" s="53"/>
      <c r="W27094" s="53"/>
      <c r="X27094" s="53"/>
      <c r="Y27094" s="55"/>
    </row>
    <row r="27095" spans="21:25" x14ac:dyDescent="0.2">
      <c r="U27095" s="55"/>
      <c r="V27095" s="53"/>
      <c r="W27095" s="53"/>
      <c r="X27095" s="53"/>
      <c r="Y27095" s="55"/>
    </row>
    <row r="27096" spans="21:25" x14ac:dyDescent="0.2">
      <c r="U27096" s="55"/>
      <c r="V27096" s="53"/>
      <c r="W27096" s="53"/>
      <c r="X27096" s="53"/>
      <c r="Y27096" s="55"/>
    </row>
    <row r="27097" spans="21:25" x14ac:dyDescent="0.2">
      <c r="U27097" s="55"/>
      <c r="V27097" s="53"/>
      <c r="W27097" s="53"/>
      <c r="X27097" s="53"/>
      <c r="Y27097" s="55"/>
    </row>
    <row r="27098" spans="21:25" x14ac:dyDescent="0.2">
      <c r="U27098" s="55"/>
      <c r="V27098" s="53"/>
      <c r="W27098" s="53"/>
      <c r="X27098" s="53"/>
      <c r="Y27098" s="55"/>
    </row>
    <row r="27099" spans="21:25" x14ac:dyDescent="0.2">
      <c r="U27099" s="55"/>
      <c r="V27099" s="53"/>
      <c r="W27099" s="53"/>
      <c r="X27099" s="53"/>
      <c r="Y27099" s="55"/>
    </row>
    <row r="27100" spans="21:25" x14ac:dyDescent="0.2">
      <c r="U27100" s="55"/>
      <c r="V27100" s="53"/>
      <c r="W27100" s="53"/>
      <c r="X27100" s="53"/>
      <c r="Y27100" s="55"/>
    </row>
    <row r="27101" spans="21:25" x14ac:dyDescent="0.2">
      <c r="U27101" s="55"/>
      <c r="V27101" s="53"/>
      <c r="W27101" s="53"/>
      <c r="X27101" s="53"/>
      <c r="Y27101" s="55"/>
    </row>
    <row r="27102" spans="21:25" x14ac:dyDescent="0.2">
      <c r="U27102" s="55"/>
      <c r="V27102" s="53"/>
      <c r="W27102" s="53"/>
      <c r="X27102" s="53"/>
      <c r="Y27102" s="55"/>
    </row>
    <row r="27103" spans="21:25" x14ac:dyDescent="0.2">
      <c r="U27103" s="55"/>
      <c r="V27103" s="53"/>
      <c r="W27103" s="53"/>
      <c r="X27103" s="53"/>
      <c r="Y27103" s="55"/>
    </row>
    <row r="27104" spans="21:25" x14ac:dyDescent="0.2">
      <c r="U27104" s="55"/>
      <c r="V27104" s="53"/>
      <c r="W27104" s="53"/>
      <c r="X27104" s="53"/>
      <c r="Y27104" s="55"/>
    </row>
    <row r="27105" spans="21:25" x14ac:dyDescent="0.2">
      <c r="U27105" s="55"/>
      <c r="V27105" s="53"/>
      <c r="W27105" s="53"/>
      <c r="X27105" s="53"/>
      <c r="Y27105" s="55"/>
    </row>
    <row r="27106" spans="21:25" x14ac:dyDescent="0.2">
      <c r="U27106" s="55"/>
      <c r="V27106" s="53"/>
      <c r="W27106" s="53"/>
      <c r="X27106" s="53"/>
      <c r="Y27106" s="55"/>
    </row>
    <row r="27107" spans="21:25" x14ac:dyDescent="0.2">
      <c r="U27107" s="55"/>
      <c r="V27107" s="53"/>
      <c r="W27107" s="53"/>
      <c r="X27107" s="53"/>
      <c r="Y27107" s="55"/>
    </row>
    <row r="27108" spans="21:25" x14ac:dyDescent="0.2">
      <c r="U27108" s="55"/>
      <c r="V27108" s="53"/>
      <c r="W27108" s="53"/>
      <c r="X27108" s="53"/>
      <c r="Y27108" s="55"/>
    </row>
    <row r="27109" spans="21:25" x14ac:dyDescent="0.2">
      <c r="U27109" s="55"/>
      <c r="V27109" s="53"/>
      <c r="W27109" s="53"/>
      <c r="X27109" s="53"/>
      <c r="Y27109" s="55"/>
    </row>
    <row r="27110" spans="21:25" x14ac:dyDescent="0.2">
      <c r="U27110" s="55"/>
      <c r="V27110" s="53"/>
      <c r="W27110" s="53"/>
      <c r="X27110" s="53"/>
      <c r="Y27110" s="55"/>
    </row>
    <row r="27111" spans="21:25" x14ac:dyDescent="0.2">
      <c r="U27111" s="55"/>
      <c r="V27111" s="53"/>
      <c r="W27111" s="53"/>
      <c r="X27111" s="53"/>
      <c r="Y27111" s="55"/>
    </row>
    <row r="27112" spans="21:25" x14ac:dyDescent="0.2">
      <c r="U27112" s="55"/>
      <c r="V27112" s="53"/>
      <c r="W27112" s="53"/>
      <c r="X27112" s="53"/>
      <c r="Y27112" s="55"/>
    </row>
    <row r="27113" spans="21:25" x14ac:dyDescent="0.2">
      <c r="U27113" s="55"/>
      <c r="V27113" s="53"/>
      <c r="W27113" s="53"/>
      <c r="X27113" s="53"/>
      <c r="Y27113" s="55"/>
    </row>
    <row r="27114" spans="21:25" x14ac:dyDescent="0.2">
      <c r="U27114" s="55"/>
      <c r="V27114" s="53"/>
      <c r="W27114" s="53"/>
      <c r="X27114" s="53"/>
      <c r="Y27114" s="55"/>
    </row>
    <row r="27115" spans="21:25" x14ac:dyDescent="0.2">
      <c r="U27115" s="55"/>
      <c r="V27115" s="53"/>
      <c r="W27115" s="53"/>
      <c r="X27115" s="53"/>
      <c r="Y27115" s="55"/>
    </row>
    <row r="27116" spans="21:25" x14ac:dyDescent="0.2">
      <c r="U27116" s="55"/>
      <c r="V27116" s="53"/>
      <c r="W27116" s="53"/>
      <c r="X27116" s="53"/>
      <c r="Y27116" s="55"/>
    </row>
    <row r="27117" spans="21:25" x14ac:dyDescent="0.2">
      <c r="U27117" s="55"/>
      <c r="V27117" s="53"/>
      <c r="W27117" s="53"/>
      <c r="X27117" s="53"/>
      <c r="Y27117" s="55"/>
    </row>
    <row r="27118" spans="21:25" x14ac:dyDescent="0.2">
      <c r="U27118" s="55"/>
      <c r="V27118" s="53"/>
      <c r="W27118" s="53"/>
      <c r="X27118" s="53"/>
      <c r="Y27118" s="55"/>
    </row>
    <row r="27119" spans="21:25" x14ac:dyDescent="0.2">
      <c r="U27119" s="55"/>
      <c r="V27119" s="53"/>
      <c r="W27119" s="53"/>
      <c r="X27119" s="53"/>
      <c r="Y27119" s="55"/>
    </row>
    <row r="27120" spans="21:25" x14ac:dyDescent="0.2">
      <c r="U27120" s="55"/>
      <c r="V27120" s="53"/>
      <c r="W27120" s="53"/>
      <c r="X27120" s="53"/>
      <c r="Y27120" s="55"/>
    </row>
    <row r="27121" spans="21:25" x14ac:dyDescent="0.2">
      <c r="U27121" s="55"/>
      <c r="V27121" s="53"/>
      <c r="W27121" s="53"/>
      <c r="X27121" s="53"/>
      <c r="Y27121" s="55"/>
    </row>
    <row r="27122" spans="21:25" x14ac:dyDescent="0.2">
      <c r="U27122" s="55"/>
      <c r="V27122" s="53"/>
      <c r="W27122" s="53"/>
      <c r="X27122" s="53"/>
      <c r="Y27122" s="55"/>
    </row>
    <row r="27123" spans="21:25" x14ac:dyDescent="0.2">
      <c r="U27123" s="55"/>
      <c r="V27123" s="53"/>
      <c r="W27123" s="53"/>
      <c r="X27123" s="53"/>
      <c r="Y27123" s="55"/>
    </row>
    <row r="27124" spans="21:25" x14ac:dyDescent="0.2">
      <c r="U27124" s="55"/>
      <c r="V27124" s="53"/>
      <c r="W27124" s="53"/>
      <c r="X27124" s="53"/>
      <c r="Y27124" s="55"/>
    </row>
    <row r="27125" spans="21:25" x14ac:dyDescent="0.2">
      <c r="U27125" s="55"/>
      <c r="V27125" s="53"/>
      <c r="W27125" s="53"/>
      <c r="X27125" s="53"/>
      <c r="Y27125" s="55"/>
    </row>
    <row r="27126" spans="21:25" x14ac:dyDescent="0.2">
      <c r="U27126" s="55"/>
      <c r="V27126" s="53"/>
      <c r="W27126" s="53"/>
      <c r="X27126" s="53"/>
      <c r="Y27126" s="55"/>
    </row>
    <row r="27127" spans="21:25" x14ac:dyDescent="0.2">
      <c r="U27127" s="55"/>
      <c r="V27127" s="53"/>
      <c r="W27127" s="53"/>
      <c r="X27127" s="53"/>
      <c r="Y27127" s="55"/>
    </row>
    <row r="27128" spans="21:25" x14ac:dyDescent="0.2">
      <c r="U27128" s="55"/>
      <c r="V27128" s="53"/>
      <c r="W27128" s="53"/>
      <c r="X27128" s="53"/>
      <c r="Y27128" s="55"/>
    </row>
    <row r="27129" spans="21:25" x14ac:dyDescent="0.2">
      <c r="U27129" s="55"/>
      <c r="V27129" s="53"/>
      <c r="W27129" s="53"/>
      <c r="X27129" s="53"/>
      <c r="Y27129" s="55"/>
    </row>
    <row r="27130" spans="21:25" x14ac:dyDescent="0.2">
      <c r="U27130" s="55"/>
      <c r="V27130" s="53"/>
      <c r="W27130" s="53"/>
      <c r="X27130" s="53"/>
      <c r="Y27130" s="55"/>
    </row>
    <row r="27131" spans="21:25" x14ac:dyDescent="0.2">
      <c r="U27131" s="55"/>
      <c r="V27131" s="53"/>
      <c r="W27131" s="53"/>
      <c r="X27131" s="53"/>
      <c r="Y27131" s="55"/>
    </row>
    <row r="27132" spans="21:25" x14ac:dyDescent="0.2">
      <c r="U27132" s="55"/>
      <c r="V27132" s="53"/>
      <c r="W27132" s="53"/>
      <c r="X27132" s="53"/>
      <c r="Y27132" s="55"/>
    </row>
    <row r="27133" spans="21:25" x14ac:dyDescent="0.2">
      <c r="U27133" s="55"/>
      <c r="V27133" s="53"/>
      <c r="W27133" s="53"/>
      <c r="X27133" s="53"/>
      <c r="Y27133" s="55"/>
    </row>
    <row r="27134" spans="21:25" x14ac:dyDescent="0.2">
      <c r="U27134" s="55"/>
      <c r="V27134" s="53"/>
      <c r="W27134" s="53"/>
      <c r="X27134" s="53"/>
      <c r="Y27134" s="55"/>
    </row>
    <row r="27135" spans="21:25" x14ac:dyDescent="0.2">
      <c r="U27135" s="55"/>
      <c r="V27135" s="53"/>
      <c r="W27135" s="53"/>
      <c r="X27135" s="53"/>
      <c r="Y27135" s="55"/>
    </row>
    <row r="27136" spans="21:25" x14ac:dyDescent="0.2">
      <c r="U27136" s="55"/>
      <c r="V27136" s="53"/>
      <c r="W27136" s="53"/>
      <c r="X27136" s="53"/>
      <c r="Y27136" s="55"/>
    </row>
    <row r="27137" spans="21:25" x14ac:dyDescent="0.2">
      <c r="U27137" s="55"/>
      <c r="V27137" s="53"/>
      <c r="W27137" s="53"/>
      <c r="X27137" s="53"/>
      <c r="Y27137" s="55"/>
    </row>
    <row r="27138" spans="21:25" x14ac:dyDescent="0.2">
      <c r="U27138" s="55"/>
      <c r="V27138" s="53"/>
      <c r="W27138" s="53"/>
      <c r="X27138" s="53"/>
      <c r="Y27138" s="55"/>
    </row>
    <row r="27139" spans="21:25" x14ac:dyDescent="0.2">
      <c r="U27139" s="55"/>
      <c r="V27139" s="53"/>
      <c r="W27139" s="53"/>
      <c r="X27139" s="53"/>
      <c r="Y27139" s="55"/>
    </row>
    <row r="27140" spans="21:25" x14ac:dyDescent="0.2">
      <c r="U27140" s="55"/>
      <c r="V27140" s="53"/>
      <c r="W27140" s="53"/>
      <c r="X27140" s="53"/>
      <c r="Y27140" s="55"/>
    </row>
    <row r="27141" spans="21:25" x14ac:dyDescent="0.2">
      <c r="U27141" s="55"/>
      <c r="V27141" s="53"/>
      <c r="W27141" s="53"/>
      <c r="X27141" s="53"/>
      <c r="Y27141" s="55"/>
    </row>
    <row r="27142" spans="21:25" x14ac:dyDescent="0.2">
      <c r="U27142" s="55"/>
      <c r="V27142" s="53"/>
      <c r="W27142" s="53"/>
      <c r="X27142" s="53"/>
      <c r="Y27142" s="55"/>
    </row>
    <row r="27143" spans="21:25" x14ac:dyDescent="0.2">
      <c r="U27143" s="55"/>
      <c r="V27143" s="53"/>
      <c r="W27143" s="53"/>
      <c r="X27143" s="53"/>
      <c r="Y27143" s="55"/>
    </row>
    <row r="27144" spans="21:25" x14ac:dyDescent="0.2">
      <c r="U27144" s="55"/>
      <c r="V27144" s="53"/>
      <c r="W27144" s="53"/>
      <c r="X27144" s="53"/>
      <c r="Y27144" s="55"/>
    </row>
    <row r="27145" spans="21:25" x14ac:dyDescent="0.2">
      <c r="U27145" s="55"/>
      <c r="V27145" s="53"/>
      <c r="W27145" s="53"/>
      <c r="X27145" s="53"/>
      <c r="Y27145" s="55"/>
    </row>
    <row r="27146" spans="21:25" x14ac:dyDescent="0.2">
      <c r="U27146" s="55"/>
      <c r="V27146" s="53"/>
      <c r="W27146" s="53"/>
      <c r="X27146" s="53"/>
      <c r="Y27146" s="55"/>
    </row>
    <row r="27147" spans="21:25" x14ac:dyDescent="0.2">
      <c r="U27147" s="55"/>
      <c r="V27147" s="53"/>
      <c r="W27147" s="53"/>
      <c r="X27147" s="53"/>
      <c r="Y27147" s="55"/>
    </row>
    <row r="27148" spans="21:25" x14ac:dyDescent="0.2">
      <c r="U27148" s="55"/>
      <c r="V27148" s="53"/>
      <c r="W27148" s="53"/>
      <c r="X27148" s="53"/>
      <c r="Y27148" s="55"/>
    </row>
    <row r="27149" spans="21:25" x14ac:dyDescent="0.2">
      <c r="U27149" s="55"/>
      <c r="V27149" s="53"/>
      <c r="W27149" s="53"/>
      <c r="X27149" s="53"/>
      <c r="Y27149" s="55"/>
    </row>
    <row r="27150" spans="21:25" x14ac:dyDescent="0.2">
      <c r="U27150" s="55"/>
      <c r="V27150" s="53"/>
      <c r="W27150" s="53"/>
      <c r="X27150" s="53"/>
      <c r="Y27150" s="55"/>
    </row>
    <row r="27151" spans="21:25" x14ac:dyDescent="0.2">
      <c r="U27151" s="55"/>
      <c r="V27151" s="53"/>
      <c r="W27151" s="53"/>
      <c r="X27151" s="53"/>
      <c r="Y27151" s="55"/>
    </row>
    <row r="27152" spans="21:25" x14ac:dyDescent="0.2">
      <c r="U27152" s="55"/>
      <c r="V27152" s="53"/>
      <c r="W27152" s="53"/>
      <c r="X27152" s="53"/>
      <c r="Y27152" s="55"/>
    </row>
    <row r="27153" spans="21:25" x14ac:dyDescent="0.2">
      <c r="U27153" s="55"/>
      <c r="V27153" s="53"/>
      <c r="W27153" s="53"/>
      <c r="X27153" s="53"/>
      <c r="Y27153" s="55"/>
    </row>
    <row r="27154" spans="21:25" x14ac:dyDescent="0.2">
      <c r="U27154" s="55"/>
      <c r="V27154" s="53"/>
      <c r="W27154" s="53"/>
      <c r="X27154" s="53"/>
      <c r="Y27154" s="55"/>
    </row>
    <row r="27155" spans="21:25" x14ac:dyDescent="0.2">
      <c r="U27155" s="55"/>
      <c r="V27155" s="53"/>
      <c r="W27155" s="53"/>
      <c r="X27155" s="53"/>
      <c r="Y27155" s="55"/>
    </row>
    <row r="27156" spans="21:25" x14ac:dyDescent="0.2">
      <c r="U27156" s="55"/>
      <c r="V27156" s="53"/>
      <c r="W27156" s="53"/>
      <c r="X27156" s="53"/>
      <c r="Y27156" s="55"/>
    </row>
    <row r="27157" spans="21:25" x14ac:dyDescent="0.2">
      <c r="U27157" s="55"/>
      <c r="V27157" s="53"/>
      <c r="W27157" s="53"/>
      <c r="X27157" s="53"/>
      <c r="Y27157" s="55"/>
    </row>
    <row r="27158" spans="21:25" x14ac:dyDescent="0.2">
      <c r="U27158" s="55"/>
      <c r="V27158" s="53"/>
      <c r="W27158" s="53"/>
      <c r="X27158" s="53"/>
      <c r="Y27158" s="55"/>
    </row>
    <row r="27159" spans="21:25" x14ac:dyDescent="0.2">
      <c r="U27159" s="55"/>
      <c r="V27159" s="53"/>
      <c r="W27159" s="53"/>
      <c r="X27159" s="53"/>
      <c r="Y27159" s="55"/>
    </row>
    <row r="27160" spans="21:25" x14ac:dyDescent="0.2">
      <c r="U27160" s="55"/>
      <c r="V27160" s="53"/>
      <c r="W27160" s="53"/>
      <c r="X27160" s="53"/>
      <c r="Y27160" s="55"/>
    </row>
    <row r="27161" spans="21:25" x14ac:dyDescent="0.2">
      <c r="U27161" s="55"/>
      <c r="V27161" s="53"/>
      <c r="W27161" s="53"/>
      <c r="X27161" s="53"/>
      <c r="Y27161" s="55"/>
    </row>
    <row r="27162" spans="21:25" x14ac:dyDescent="0.2">
      <c r="U27162" s="55"/>
      <c r="V27162" s="53"/>
      <c r="W27162" s="53"/>
      <c r="X27162" s="53"/>
      <c r="Y27162" s="55"/>
    </row>
    <row r="27163" spans="21:25" x14ac:dyDescent="0.2">
      <c r="U27163" s="55"/>
      <c r="V27163" s="53"/>
      <c r="W27163" s="53"/>
      <c r="X27163" s="53"/>
      <c r="Y27163" s="55"/>
    </row>
    <row r="27164" spans="21:25" x14ac:dyDescent="0.2">
      <c r="U27164" s="55"/>
      <c r="V27164" s="53"/>
      <c r="W27164" s="53"/>
      <c r="X27164" s="53"/>
      <c r="Y27164" s="55"/>
    </row>
    <row r="27165" spans="21:25" x14ac:dyDescent="0.2">
      <c r="U27165" s="55"/>
      <c r="V27165" s="53"/>
      <c r="W27165" s="53"/>
      <c r="X27165" s="53"/>
      <c r="Y27165" s="55"/>
    </row>
    <row r="27166" spans="21:25" x14ac:dyDescent="0.2">
      <c r="U27166" s="55"/>
      <c r="V27166" s="53"/>
      <c r="W27166" s="53"/>
      <c r="X27166" s="53"/>
      <c r="Y27166" s="55"/>
    </row>
    <row r="27167" spans="21:25" x14ac:dyDescent="0.2">
      <c r="U27167" s="55"/>
      <c r="V27167" s="53"/>
      <c r="W27167" s="53"/>
      <c r="X27167" s="53"/>
      <c r="Y27167" s="55"/>
    </row>
    <row r="27168" spans="21:25" x14ac:dyDescent="0.2">
      <c r="U27168" s="55"/>
      <c r="V27168" s="53"/>
      <c r="W27168" s="53"/>
      <c r="X27168" s="53"/>
      <c r="Y27168" s="55"/>
    </row>
    <row r="27169" spans="21:25" x14ac:dyDescent="0.2">
      <c r="U27169" s="55"/>
      <c r="V27169" s="53"/>
      <c r="W27169" s="53"/>
      <c r="X27169" s="53"/>
      <c r="Y27169" s="55"/>
    </row>
    <row r="27170" spans="21:25" x14ac:dyDescent="0.2">
      <c r="U27170" s="55"/>
      <c r="V27170" s="53"/>
      <c r="W27170" s="53"/>
      <c r="X27170" s="53"/>
      <c r="Y27170" s="55"/>
    </row>
    <row r="27171" spans="21:25" x14ac:dyDescent="0.2">
      <c r="U27171" s="55"/>
      <c r="V27171" s="53"/>
      <c r="W27171" s="53"/>
      <c r="X27171" s="53"/>
      <c r="Y27171" s="55"/>
    </row>
    <row r="27172" spans="21:25" x14ac:dyDescent="0.2">
      <c r="U27172" s="55"/>
      <c r="V27172" s="53"/>
      <c r="W27172" s="53"/>
      <c r="X27172" s="53"/>
      <c r="Y27172" s="55"/>
    </row>
    <row r="27173" spans="21:25" x14ac:dyDescent="0.2">
      <c r="U27173" s="55"/>
      <c r="V27173" s="53"/>
      <c r="W27173" s="53"/>
      <c r="X27173" s="53"/>
      <c r="Y27173" s="55"/>
    </row>
    <row r="27174" spans="21:25" x14ac:dyDescent="0.2">
      <c r="U27174" s="55"/>
      <c r="V27174" s="53"/>
      <c r="W27174" s="53"/>
      <c r="X27174" s="53"/>
      <c r="Y27174" s="55"/>
    </row>
    <row r="27175" spans="21:25" x14ac:dyDescent="0.2">
      <c r="U27175" s="55"/>
      <c r="V27175" s="53"/>
      <c r="W27175" s="53"/>
      <c r="X27175" s="53"/>
      <c r="Y27175" s="55"/>
    </row>
    <row r="27176" spans="21:25" x14ac:dyDescent="0.2">
      <c r="U27176" s="55"/>
      <c r="V27176" s="53"/>
      <c r="W27176" s="53"/>
      <c r="X27176" s="53"/>
      <c r="Y27176" s="55"/>
    </row>
    <row r="27177" spans="21:25" x14ac:dyDescent="0.2">
      <c r="U27177" s="55"/>
      <c r="V27177" s="53"/>
      <c r="W27177" s="53"/>
      <c r="X27177" s="53"/>
      <c r="Y27177" s="55"/>
    </row>
    <row r="27178" spans="21:25" x14ac:dyDescent="0.2">
      <c r="U27178" s="55"/>
      <c r="V27178" s="53"/>
      <c r="W27178" s="53"/>
      <c r="X27178" s="53"/>
      <c r="Y27178" s="55"/>
    </row>
    <row r="27179" spans="21:25" x14ac:dyDescent="0.2">
      <c r="U27179" s="55"/>
      <c r="V27179" s="53"/>
      <c r="W27179" s="53"/>
      <c r="X27179" s="53"/>
      <c r="Y27179" s="55"/>
    </row>
    <row r="27180" spans="21:25" x14ac:dyDescent="0.2">
      <c r="U27180" s="55"/>
      <c r="V27180" s="53"/>
      <c r="W27180" s="53"/>
      <c r="X27180" s="53"/>
      <c r="Y27180" s="55"/>
    </row>
    <row r="27181" spans="21:25" x14ac:dyDescent="0.2">
      <c r="U27181" s="55"/>
      <c r="V27181" s="53"/>
      <c r="W27181" s="53"/>
      <c r="X27181" s="53"/>
      <c r="Y27181" s="55"/>
    </row>
    <row r="27182" spans="21:25" x14ac:dyDescent="0.2">
      <c r="U27182" s="55"/>
      <c r="V27182" s="53"/>
      <c r="W27182" s="53"/>
      <c r="X27182" s="53"/>
      <c r="Y27182" s="55"/>
    </row>
    <row r="27183" spans="21:25" x14ac:dyDescent="0.2">
      <c r="U27183" s="55"/>
      <c r="V27183" s="53"/>
      <c r="W27183" s="53"/>
      <c r="X27183" s="53"/>
      <c r="Y27183" s="55"/>
    </row>
    <row r="27184" spans="21:25" x14ac:dyDescent="0.2">
      <c r="U27184" s="55"/>
      <c r="V27184" s="53"/>
      <c r="W27184" s="53"/>
      <c r="X27184" s="53"/>
      <c r="Y27184" s="55"/>
    </row>
    <row r="27185" spans="21:25" x14ac:dyDescent="0.2">
      <c r="U27185" s="55"/>
      <c r="V27185" s="53"/>
      <c r="W27185" s="53"/>
      <c r="X27185" s="53"/>
      <c r="Y27185" s="55"/>
    </row>
    <row r="27186" spans="21:25" x14ac:dyDescent="0.2">
      <c r="U27186" s="55"/>
      <c r="V27186" s="53"/>
      <c r="W27186" s="53"/>
      <c r="X27186" s="53"/>
      <c r="Y27186" s="55"/>
    </row>
    <row r="27187" spans="21:25" x14ac:dyDescent="0.2">
      <c r="U27187" s="55"/>
      <c r="V27187" s="53"/>
      <c r="W27187" s="53"/>
      <c r="X27187" s="53"/>
      <c r="Y27187" s="55"/>
    </row>
    <row r="27188" spans="21:25" x14ac:dyDescent="0.2">
      <c r="U27188" s="55"/>
      <c r="V27188" s="53"/>
      <c r="W27188" s="53"/>
      <c r="X27188" s="53"/>
      <c r="Y27188" s="55"/>
    </row>
    <row r="27189" spans="21:25" x14ac:dyDescent="0.2">
      <c r="U27189" s="55"/>
      <c r="V27189" s="53"/>
      <c r="W27189" s="53"/>
      <c r="X27189" s="53"/>
      <c r="Y27189" s="55"/>
    </row>
    <row r="27190" spans="21:25" x14ac:dyDescent="0.2">
      <c r="U27190" s="55"/>
      <c r="V27190" s="53"/>
      <c r="W27190" s="53"/>
      <c r="X27190" s="53"/>
      <c r="Y27190" s="55"/>
    </row>
    <row r="27191" spans="21:25" x14ac:dyDescent="0.2">
      <c r="U27191" s="55"/>
      <c r="V27191" s="53"/>
      <c r="W27191" s="53"/>
      <c r="X27191" s="53"/>
      <c r="Y27191" s="55"/>
    </row>
    <row r="27192" spans="21:25" x14ac:dyDescent="0.2">
      <c r="U27192" s="55"/>
      <c r="V27192" s="53"/>
      <c r="W27192" s="53"/>
      <c r="X27192" s="53"/>
      <c r="Y27192" s="55"/>
    </row>
    <row r="27193" spans="21:25" x14ac:dyDescent="0.2">
      <c r="U27193" s="55"/>
      <c r="V27193" s="53"/>
      <c r="W27193" s="53"/>
      <c r="X27193" s="53"/>
      <c r="Y27193" s="55"/>
    </row>
    <row r="27194" spans="21:25" x14ac:dyDescent="0.2">
      <c r="U27194" s="55"/>
      <c r="V27194" s="53"/>
      <c r="W27194" s="53"/>
      <c r="X27194" s="53"/>
      <c r="Y27194" s="55"/>
    </row>
    <row r="27195" spans="21:25" x14ac:dyDescent="0.2">
      <c r="U27195" s="55"/>
      <c r="V27195" s="53"/>
      <c r="W27195" s="53"/>
      <c r="X27195" s="53"/>
      <c r="Y27195" s="55"/>
    </row>
    <row r="27196" spans="21:25" x14ac:dyDescent="0.2">
      <c r="U27196" s="55"/>
      <c r="V27196" s="53"/>
      <c r="W27196" s="53"/>
      <c r="X27196" s="53"/>
      <c r="Y27196" s="55"/>
    </row>
    <row r="27197" spans="21:25" x14ac:dyDescent="0.2">
      <c r="U27197" s="55"/>
      <c r="V27197" s="53"/>
      <c r="W27197" s="53"/>
      <c r="X27197" s="53"/>
      <c r="Y27197" s="55"/>
    </row>
    <row r="27198" spans="21:25" x14ac:dyDescent="0.2">
      <c r="U27198" s="55"/>
      <c r="V27198" s="53"/>
      <c r="W27198" s="53"/>
      <c r="X27198" s="53"/>
      <c r="Y27198" s="55"/>
    </row>
    <row r="27199" spans="21:25" x14ac:dyDescent="0.2">
      <c r="U27199" s="55"/>
      <c r="V27199" s="53"/>
      <c r="W27199" s="53"/>
      <c r="X27199" s="53"/>
      <c r="Y27199" s="55"/>
    </row>
    <row r="27200" spans="21:25" x14ac:dyDescent="0.2">
      <c r="U27200" s="55"/>
      <c r="V27200" s="53"/>
      <c r="W27200" s="53"/>
      <c r="X27200" s="53"/>
      <c r="Y27200" s="55"/>
    </row>
    <row r="27201" spans="21:25" x14ac:dyDescent="0.2">
      <c r="U27201" s="55"/>
      <c r="V27201" s="53"/>
      <c r="W27201" s="53"/>
      <c r="X27201" s="53"/>
      <c r="Y27201" s="55"/>
    </row>
    <row r="27202" spans="21:25" x14ac:dyDescent="0.2">
      <c r="U27202" s="55"/>
      <c r="V27202" s="53"/>
      <c r="W27202" s="53"/>
      <c r="X27202" s="53"/>
      <c r="Y27202" s="55"/>
    </row>
    <row r="27203" spans="21:25" x14ac:dyDescent="0.2">
      <c r="U27203" s="55"/>
      <c r="V27203" s="53"/>
      <c r="W27203" s="53"/>
      <c r="X27203" s="53"/>
      <c r="Y27203" s="55"/>
    </row>
    <row r="27204" spans="21:25" x14ac:dyDescent="0.2">
      <c r="U27204" s="55"/>
      <c r="V27204" s="53"/>
      <c r="W27204" s="53"/>
      <c r="X27204" s="53"/>
      <c r="Y27204" s="55"/>
    </row>
    <row r="27205" spans="21:25" x14ac:dyDescent="0.2">
      <c r="U27205" s="55"/>
      <c r="V27205" s="53"/>
      <c r="W27205" s="53"/>
      <c r="X27205" s="53"/>
      <c r="Y27205" s="55"/>
    </row>
    <row r="27206" spans="21:25" x14ac:dyDescent="0.2">
      <c r="U27206" s="55"/>
      <c r="V27206" s="53"/>
      <c r="W27206" s="53"/>
      <c r="X27206" s="53"/>
      <c r="Y27206" s="55"/>
    </row>
    <row r="27207" spans="21:25" x14ac:dyDescent="0.2">
      <c r="U27207" s="55"/>
      <c r="V27207" s="53"/>
      <c r="W27207" s="53"/>
      <c r="X27207" s="53"/>
      <c r="Y27207" s="55"/>
    </row>
    <row r="27208" spans="21:25" x14ac:dyDescent="0.2">
      <c r="U27208" s="55"/>
      <c r="V27208" s="53"/>
      <c r="W27208" s="53"/>
      <c r="X27208" s="53"/>
      <c r="Y27208" s="55"/>
    </row>
    <row r="27209" spans="21:25" x14ac:dyDescent="0.2">
      <c r="U27209" s="55"/>
      <c r="V27209" s="53"/>
      <c r="W27209" s="53"/>
      <c r="X27209" s="53"/>
      <c r="Y27209" s="55"/>
    </row>
    <row r="27210" spans="21:25" x14ac:dyDescent="0.2">
      <c r="U27210" s="55"/>
      <c r="V27210" s="53"/>
      <c r="W27210" s="53"/>
      <c r="X27210" s="53"/>
      <c r="Y27210" s="55"/>
    </row>
    <row r="27211" spans="21:25" x14ac:dyDescent="0.2">
      <c r="U27211" s="55"/>
      <c r="V27211" s="53"/>
      <c r="W27211" s="53"/>
      <c r="X27211" s="53"/>
      <c r="Y27211" s="55"/>
    </row>
    <row r="27212" spans="21:25" x14ac:dyDescent="0.2">
      <c r="U27212" s="55"/>
      <c r="V27212" s="53"/>
      <c r="W27212" s="53"/>
      <c r="X27212" s="53"/>
      <c r="Y27212" s="55"/>
    </row>
    <row r="27213" spans="21:25" x14ac:dyDescent="0.2">
      <c r="U27213" s="55"/>
      <c r="V27213" s="53"/>
      <c r="W27213" s="53"/>
      <c r="X27213" s="53"/>
      <c r="Y27213" s="55"/>
    </row>
    <row r="27214" spans="21:25" x14ac:dyDescent="0.2">
      <c r="U27214" s="55"/>
      <c r="V27214" s="53"/>
      <c r="W27214" s="53"/>
      <c r="X27214" s="53"/>
      <c r="Y27214" s="55"/>
    </row>
    <row r="27215" spans="21:25" x14ac:dyDescent="0.2">
      <c r="U27215" s="55"/>
      <c r="V27215" s="53"/>
      <c r="W27215" s="53"/>
      <c r="X27215" s="53"/>
      <c r="Y27215" s="55"/>
    </row>
    <row r="27216" spans="21:25" x14ac:dyDescent="0.2">
      <c r="U27216" s="55"/>
      <c r="V27216" s="53"/>
      <c r="W27216" s="53"/>
      <c r="X27216" s="53"/>
      <c r="Y27216" s="55"/>
    </row>
    <row r="27217" spans="21:25" x14ac:dyDescent="0.2">
      <c r="U27217" s="55"/>
      <c r="V27217" s="53"/>
      <c r="W27217" s="53"/>
      <c r="X27217" s="53"/>
      <c r="Y27217" s="55"/>
    </row>
    <row r="27218" spans="21:25" x14ac:dyDescent="0.2">
      <c r="U27218" s="55"/>
      <c r="V27218" s="53"/>
      <c r="W27218" s="53"/>
      <c r="X27218" s="53"/>
      <c r="Y27218" s="55"/>
    </row>
    <row r="27219" spans="21:25" x14ac:dyDescent="0.2">
      <c r="U27219" s="55"/>
      <c r="V27219" s="53"/>
      <c r="W27219" s="53"/>
      <c r="X27219" s="53"/>
      <c r="Y27219" s="55"/>
    </row>
    <row r="27220" spans="21:25" x14ac:dyDescent="0.2">
      <c r="U27220" s="55"/>
      <c r="V27220" s="53"/>
      <c r="W27220" s="53"/>
      <c r="X27220" s="53"/>
      <c r="Y27220" s="55"/>
    </row>
    <row r="27221" spans="21:25" x14ac:dyDescent="0.2">
      <c r="U27221" s="55"/>
      <c r="V27221" s="53"/>
      <c r="W27221" s="53"/>
      <c r="X27221" s="53"/>
      <c r="Y27221" s="55"/>
    </row>
    <row r="27222" spans="21:25" x14ac:dyDescent="0.2">
      <c r="U27222" s="55"/>
      <c r="V27222" s="53"/>
      <c r="W27222" s="53"/>
      <c r="X27222" s="53"/>
      <c r="Y27222" s="55"/>
    </row>
    <row r="27223" spans="21:25" x14ac:dyDescent="0.2">
      <c r="U27223" s="55"/>
      <c r="V27223" s="53"/>
      <c r="W27223" s="53"/>
      <c r="X27223" s="53"/>
      <c r="Y27223" s="55"/>
    </row>
    <row r="27224" spans="21:25" x14ac:dyDescent="0.2">
      <c r="U27224" s="55"/>
      <c r="V27224" s="53"/>
      <c r="W27224" s="53"/>
      <c r="X27224" s="53"/>
      <c r="Y27224" s="55"/>
    </row>
    <row r="27225" spans="21:25" x14ac:dyDescent="0.2">
      <c r="U27225" s="55"/>
      <c r="V27225" s="53"/>
      <c r="W27225" s="53"/>
      <c r="X27225" s="53"/>
      <c r="Y27225" s="55"/>
    </row>
    <row r="27226" spans="21:25" x14ac:dyDescent="0.2">
      <c r="U27226" s="55"/>
      <c r="V27226" s="53"/>
      <c r="W27226" s="53"/>
      <c r="X27226" s="53"/>
      <c r="Y27226" s="55"/>
    </row>
    <row r="27227" spans="21:25" x14ac:dyDescent="0.2">
      <c r="U27227" s="55"/>
      <c r="V27227" s="53"/>
      <c r="W27227" s="53"/>
      <c r="X27227" s="53"/>
      <c r="Y27227" s="55"/>
    </row>
    <row r="27228" spans="21:25" x14ac:dyDescent="0.2">
      <c r="U27228" s="55"/>
      <c r="V27228" s="53"/>
      <c r="W27228" s="53"/>
      <c r="X27228" s="53"/>
      <c r="Y27228" s="55"/>
    </row>
    <row r="27229" spans="21:25" x14ac:dyDescent="0.2">
      <c r="U27229" s="55"/>
      <c r="V27229" s="53"/>
      <c r="W27229" s="53"/>
      <c r="X27229" s="53"/>
      <c r="Y27229" s="55"/>
    </row>
    <row r="27230" spans="21:25" x14ac:dyDescent="0.2">
      <c r="U27230" s="55"/>
      <c r="V27230" s="53"/>
      <c r="W27230" s="53"/>
      <c r="X27230" s="53"/>
      <c r="Y27230" s="55"/>
    </row>
    <row r="27231" spans="21:25" x14ac:dyDescent="0.2">
      <c r="U27231" s="55"/>
      <c r="V27231" s="53"/>
      <c r="W27231" s="53"/>
      <c r="X27231" s="53"/>
      <c r="Y27231" s="55"/>
    </row>
    <row r="27232" spans="21:25" x14ac:dyDescent="0.2">
      <c r="U27232" s="55"/>
      <c r="V27232" s="53"/>
      <c r="W27232" s="53"/>
      <c r="X27232" s="53"/>
      <c r="Y27232" s="55"/>
    </row>
    <row r="27233" spans="21:25" x14ac:dyDescent="0.2">
      <c r="U27233" s="55"/>
      <c r="V27233" s="53"/>
      <c r="W27233" s="53"/>
      <c r="X27233" s="53"/>
      <c r="Y27233" s="55"/>
    </row>
    <row r="27234" spans="21:25" x14ac:dyDescent="0.2">
      <c r="U27234" s="55"/>
      <c r="V27234" s="53"/>
      <c r="W27234" s="53"/>
      <c r="X27234" s="53"/>
      <c r="Y27234" s="55"/>
    </row>
    <row r="27235" spans="21:25" x14ac:dyDescent="0.2">
      <c r="U27235" s="55"/>
      <c r="V27235" s="53"/>
      <c r="W27235" s="53"/>
      <c r="X27235" s="53"/>
      <c r="Y27235" s="55"/>
    </row>
    <row r="27236" spans="21:25" x14ac:dyDescent="0.2">
      <c r="U27236" s="55"/>
      <c r="V27236" s="53"/>
      <c r="W27236" s="53"/>
      <c r="X27236" s="53"/>
      <c r="Y27236" s="55"/>
    </row>
    <row r="27237" spans="21:25" x14ac:dyDescent="0.2">
      <c r="U27237" s="55"/>
      <c r="V27237" s="53"/>
      <c r="W27237" s="53"/>
      <c r="X27237" s="53"/>
      <c r="Y27237" s="55"/>
    </row>
    <row r="27238" spans="21:25" x14ac:dyDescent="0.2">
      <c r="U27238" s="55"/>
      <c r="V27238" s="53"/>
      <c r="W27238" s="53"/>
      <c r="X27238" s="53"/>
      <c r="Y27238" s="55"/>
    </row>
    <row r="27239" spans="21:25" x14ac:dyDescent="0.2">
      <c r="U27239" s="55"/>
      <c r="V27239" s="53"/>
      <c r="W27239" s="53"/>
      <c r="X27239" s="53"/>
      <c r="Y27239" s="55"/>
    </row>
    <row r="27240" spans="21:25" x14ac:dyDescent="0.2">
      <c r="U27240" s="55"/>
      <c r="V27240" s="53"/>
      <c r="W27240" s="53"/>
      <c r="X27240" s="53"/>
      <c r="Y27240" s="55"/>
    </row>
    <row r="27241" spans="21:25" x14ac:dyDescent="0.2">
      <c r="U27241" s="55"/>
      <c r="V27241" s="53"/>
      <c r="W27241" s="53"/>
      <c r="X27241" s="53"/>
      <c r="Y27241" s="55"/>
    </row>
    <row r="27242" spans="21:25" x14ac:dyDescent="0.2">
      <c r="U27242" s="55"/>
      <c r="V27242" s="53"/>
      <c r="W27242" s="53"/>
      <c r="X27242" s="53"/>
      <c r="Y27242" s="55"/>
    </row>
    <row r="27243" spans="21:25" x14ac:dyDescent="0.2">
      <c r="U27243" s="55"/>
      <c r="V27243" s="53"/>
      <c r="W27243" s="53"/>
      <c r="X27243" s="53"/>
      <c r="Y27243" s="55"/>
    </row>
    <row r="27244" spans="21:25" x14ac:dyDescent="0.2">
      <c r="U27244" s="55"/>
      <c r="V27244" s="53"/>
      <c r="W27244" s="53"/>
      <c r="X27244" s="53"/>
      <c r="Y27244" s="55"/>
    </row>
    <row r="27245" spans="21:25" x14ac:dyDescent="0.2">
      <c r="U27245" s="55"/>
      <c r="V27245" s="53"/>
      <c r="W27245" s="53"/>
      <c r="X27245" s="53"/>
      <c r="Y27245" s="55"/>
    </row>
    <row r="27246" spans="21:25" x14ac:dyDescent="0.2">
      <c r="U27246" s="55"/>
      <c r="V27246" s="53"/>
      <c r="W27246" s="53"/>
      <c r="X27246" s="53"/>
      <c r="Y27246" s="55"/>
    </row>
    <row r="27247" spans="21:25" x14ac:dyDescent="0.2">
      <c r="U27247" s="55"/>
      <c r="V27247" s="53"/>
      <c r="W27247" s="53"/>
      <c r="X27247" s="53"/>
      <c r="Y27247" s="55"/>
    </row>
    <row r="27248" spans="21:25" x14ac:dyDescent="0.2">
      <c r="U27248" s="55"/>
      <c r="V27248" s="53"/>
      <c r="W27248" s="53"/>
      <c r="X27248" s="53"/>
      <c r="Y27248" s="55"/>
    </row>
    <row r="27249" spans="21:25" x14ac:dyDescent="0.2">
      <c r="U27249" s="55"/>
      <c r="V27249" s="53"/>
      <c r="W27249" s="53"/>
      <c r="X27249" s="53"/>
      <c r="Y27249" s="55"/>
    </row>
    <row r="27250" spans="21:25" x14ac:dyDescent="0.2">
      <c r="U27250" s="55"/>
      <c r="V27250" s="53"/>
      <c r="W27250" s="53"/>
      <c r="X27250" s="53"/>
      <c r="Y27250" s="55"/>
    </row>
    <row r="27251" spans="21:25" x14ac:dyDescent="0.2">
      <c r="U27251" s="55"/>
      <c r="V27251" s="53"/>
      <c r="W27251" s="53"/>
      <c r="X27251" s="53"/>
      <c r="Y27251" s="55"/>
    </row>
    <row r="27252" spans="21:25" x14ac:dyDescent="0.2">
      <c r="U27252" s="55"/>
      <c r="V27252" s="53"/>
      <c r="W27252" s="53"/>
      <c r="X27252" s="53"/>
      <c r="Y27252" s="55"/>
    </row>
    <row r="27253" spans="21:25" x14ac:dyDescent="0.2">
      <c r="U27253" s="55"/>
      <c r="V27253" s="53"/>
      <c r="W27253" s="53"/>
      <c r="X27253" s="53"/>
      <c r="Y27253" s="55"/>
    </row>
    <row r="27254" spans="21:25" x14ac:dyDescent="0.2">
      <c r="U27254" s="55"/>
      <c r="V27254" s="53"/>
      <c r="W27254" s="53"/>
      <c r="X27254" s="53"/>
      <c r="Y27254" s="55"/>
    </row>
    <row r="27255" spans="21:25" x14ac:dyDescent="0.2">
      <c r="U27255" s="55"/>
      <c r="V27255" s="53"/>
      <c r="W27255" s="53"/>
      <c r="X27255" s="53"/>
      <c r="Y27255" s="55"/>
    </row>
    <row r="27256" spans="21:25" x14ac:dyDescent="0.2">
      <c r="U27256" s="55"/>
      <c r="V27256" s="53"/>
      <c r="W27256" s="53"/>
      <c r="X27256" s="53"/>
      <c r="Y27256" s="55"/>
    </row>
    <row r="27257" spans="21:25" x14ac:dyDescent="0.2">
      <c r="U27257" s="55"/>
      <c r="V27257" s="53"/>
      <c r="W27257" s="53"/>
      <c r="X27257" s="53"/>
      <c r="Y27257" s="55"/>
    </row>
    <row r="27258" spans="21:25" x14ac:dyDescent="0.2">
      <c r="U27258" s="55"/>
      <c r="V27258" s="53"/>
      <c r="W27258" s="53"/>
      <c r="X27258" s="53"/>
      <c r="Y27258" s="55"/>
    </row>
    <row r="27259" spans="21:25" x14ac:dyDescent="0.2">
      <c r="U27259" s="55"/>
      <c r="V27259" s="53"/>
      <c r="W27259" s="53"/>
      <c r="X27259" s="53"/>
      <c r="Y27259" s="55"/>
    </row>
    <row r="27260" spans="21:25" x14ac:dyDescent="0.2">
      <c r="U27260" s="55"/>
      <c r="V27260" s="53"/>
      <c r="W27260" s="53"/>
      <c r="X27260" s="53"/>
      <c r="Y27260" s="55"/>
    </row>
    <row r="27261" spans="21:25" x14ac:dyDescent="0.2">
      <c r="U27261" s="55"/>
      <c r="V27261" s="53"/>
      <c r="W27261" s="53"/>
      <c r="X27261" s="53"/>
      <c r="Y27261" s="55"/>
    </row>
    <row r="27262" spans="21:25" x14ac:dyDescent="0.2">
      <c r="U27262" s="55"/>
      <c r="V27262" s="53"/>
      <c r="W27262" s="53"/>
      <c r="X27262" s="53"/>
      <c r="Y27262" s="55"/>
    </row>
    <row r="27263" spans="21:25" x14ac:dyDescent="0.2">
      <c r="U27263" s="55"/>
      <c r="V27263" s="53"/>
      <c r="W27263" s="53"/>
      <c r="X27263" s="53"/>
      <c r="Y27263" s="55"/>
    </row>
    <row r="27264" spans="21:25" x14ac:dyDescent="0.2">
      <c r="U27264" s="55"/>
      <c r="V27264" s="53"/>
      <c r="W27264" s="53"/>
      <c r="X27264" s="53"/>
      <c r="Y27264" s="55"/>
    </row>
    <row r="27265" spans="21:25" x14ac:dyDescent="0.2">
      <c r="U27265" s="55"/>
      <c r="V27265" s="53"/>
      <c r="W27265" s="53"/>
      <c r="X27265" s="53"/>
      <c r="Y27265" s="55"/>
    </row>
    <row r="27266" spans="21:25" x14ac:dyDescent="0.2">
      <c r="U27266" s="55"/>
      <c r="V27266" s="53"/>
      <c r="W27266" s="53"/>
      <c r="X27266" s="53"/>
      <c r="Y27266" s="55"/>
    </row>
    <row r="27267" spans="21:25" x14ac:dyDescent="0.2">
      <c r="U27267" s="55"/>
      <c r="V27267" s="53"/>
      <c r="W27267" s="53"/>
      <c r="X27267" s="53"/>
      <c r="Y27267" s="55"/>
    </row>
    <row r="27268" spans="21:25" x14ac:dyDescent="0.2">
      <c r="U27268" s="55"/>
      <c r="V27268" s="53"/>
      <c r="W27268" s="53"/>
      <c r="X27268" s="53"/>
      <c r="Y27268" s="55"/>
    </row>
    <row r="27269" spans="21:25" x14ac:dyDescent="0.2">
      <c r="U27269" s="55"/>
      <c r="V27269" s="53"/>
      <c r="W27269" s="53"/>
      <c r="X27269" s="53"/>
      <c r="Y27269" s="55"/>
    </row>
    <row r="27270" spans="21:25" x14ac:dyDescent="0.2">
      <c r="U27270" s="55"/>
      <c r="V27270" s="53"/>
      <c r="W27270" s="53"/>
      <c r="X27270" s="53"/>
      <c r="Y27270" s="55"/>
    </row>
    <row r="27271" spans="21:25" x14ac:dyDescent="0.2">
      <c r="U27271" s="55"/>
      <c r="V27271" s="53"/>
      <c r="W27271" s="53"/>
      <c r="X27271" s="53"/>
      <c r="Y27271" s="55"/>
    </row>
    <row r="27272" spans="21:25" x14ac:dyDescent="0.2">
      <c r="U27272" s="55"/>
      <c r="V27272" s="53"/>
      <c r="W27272" s="53"/>
      <c r="X27272" s="53"/>
      <c r="Y27272" s="55"/>
    </row>
    <row r="27273" spans="21:25" x14ac:dyDescent="0.2">
      <c r="U27273" s="55"/>
      <c r="V27273" s="53"/>
      <c r="W27273" s="53"/>
      <c r="X27273" s="53"/>
      <c r="Y27273" s="55"/>
    </row>
    <row r="27274" spans="21:25" x14ac:dyDescent="0.2">
      <c r="U27274" s="55"/>
      <c r="V27274" s="53"/>
      <c r="W27274" s="53"/>
      <c r="X27274" s="53"/>
      <c r="Y27274" s="55"/>
    </row>
    <row r="27275" spans="21:25" x14ac:dyDescent="0.2">
      <c r="U27275" s="55"/>
      <c r="V27275" s="53"/>
      <c r="W27275" s="53"/>
      <c r="X27275" s="53"/>
      <c r="Y27275" s="55"/>
    </row>
    <row r="27276" spans="21:25" x14ac:dyDescent="0.2">
      <c r="U27276" s="55"/>
      <c r="V27276" s="53"/>
      <c r="W27276" s="53"/>
      <c r="X27276" s="53"/>
      <c r="Y27276" s="55"/>
    </row>
    <row r="27277" spans="21:25" x14ac:dyDescent="0.2">
      <c r="U27277" s="55"/>
      <c r="V27277" s="53"/>
      <c r="W27277" s="53"/>
      <c r="X27277" s="53"/>
      <c r="Y27277" s="55"/>
    </row>
    <row r="27278" spans="21:25" x14ac:dyDescent="0.2">
      <c r="U27278" s="55"/>
      <c r="V27278" s="53"/>
      <c r="W27278" s="53"/>
      <c r="X27278" s="53"/>
      <c r="Y27278" s="55"/>
    </row>
    <row r="27279" spans="21:25" x14ac:dyDescent="0.2">
      <c r="U27279" s="55"/>
      <c r="V27279" s="53"/>
      <c r="W27279" s="53"/>
      <c r="X27279" s="53"/>
      <c r="Y27279" s="55"/>
    </row>
    <row r="27280" spans="21:25" x14ac:dyDescent="0.2">
      <c r="U27280" s="55"/>
      <c r="V27280" s="53"/>
      <c r="W27280" s="53"/>
      <c r="X27280" s="53"/>
      <c r="Y27280" s="55"/>
    </row>
    <row r="27281" spans="21:25" x14ac:dyDescent="0.2">
      <c r="U27281" s="55"/>
      <c r="V27281" s="53"/>
      <c r="W27281" s="53"/>
      <c r="X27281" s="53"/>
      <c r="Y27281" s="55"/>
    </row>
    <row r="27282" spans="21:25" x14ac:dyDescent="0.2">
      <c r="U27282" s="55"/>
      <c r="V27282" s="53"/>
      <c r="W27282" s="53"/>
      <c r="X27282" s="53"/>
      <c r="Y27282" s="55"/>
    </row>
    <row r="27283" spans="21:25" x14ac:dyDescent="0.2">
      <c r="U27283" s="55"/>
      <c r="V27283" s="53"/>
      <c r="W27283" s="53"/>
      <c r="X27283" s="53"/>
      <c r="Y27283" s="55"/>
    </row>
    <row r="27284" spans="21:25" x14ac:dyDescent="0.2">
      <c r="U27284" s="55"/>
      <c r="V27284" s="53"/>
      <c r="W27284" s="53"/>
      <c r="X27284" s="53"/>
      <c r="Y27284" s="55"/>
    </row>
    <row r="27285" spans="21:25" x14ac:dyDescent="0.2">
      <c r="U27285" s="55"/>
      <c r="V27285" s="53"/>
      <c r="W27285" s="53"/>
      <c r="X27285" s="53"/>
      <c r="Y27285" s="55"/>
    </row>
    <row r="27286" spans="21:25" x14ac:dyDescent="0.2">
      <c r="U27286" s="55"/>
      <c r="V27286" s="53"/>
      <c r="W27286" s="53"/>
      <c r="X27286" s="53"/>
      <c r="Y27286" s="55"/>
    </row>
    <row r="27287" spans="21:25" x14ac:dyDescent="0.2">
      <c r="U27287" s="55"/>
      <c r="V27287" s="53"/>
      <c r="W27287" s="53"/>
      <c r="X27287" s="53"/>
      <c r="Y27287" s="55"/>
    </row>
    <row r="27288" spans="21:25" x14ac:dyDescent="0.2">
      <c r="U27288" s="55"/>
      <c r="V27288" s="53"/>
      <c r="W27288" s="53"/>
      <c r="X27288" s="53"/>
      <c r="Y27288" s="55"/>
    </row>
    <row r="27289" spans="21:25" x14ac:dyDescent="0.2">
      <c r="U27289" s="55"/>
      <c r="V27289" s="53"/>
      <c r="W27289" s="53"/>
      <c r="X27289" s="53"/>
      <c r="Y27289" s="55"/>
    </row>
    <row r="27290" spans="21:25" x14ac:dyDescent="0.2">
      <c r="U27290" s="55"/>
      <c r="V27290" s="53"/>
      <c r="W27290" s="53"/>
      <c r="X27290" s="53"/>
      <c r="Y27290" s="55"/>
    </row>
    <row r="27291" spans="21:25" x14ac:dyDescent="0.2">
      <c r="U27291" s="55"/>
      <c r="V27291" s="53"/>
      <c r="W27291" s="53"/>
      <c r="X27291" s="53"/>
      <c r="Y27291" s="55"/>
    </row>
    <row r="27292" spans="21:25" x14ac:dyDescent="0.2">
      <c r="U27292" s="55"/>
      <c r="V27292" s="53"/>
      <c r="W27292" s="53"/>
      <c r="X27292" s="53"/>
      <c r="Y27292" s="55"/>
    </row>
    <row r="27293" spans="21:25" x14ac:dyDescent="0.2">
      <c r="U27293" s="55"/>
      <c r="V27293" s="53"/>
      <c r="W27293" s="53"/>
      <c r="X27293" s="53"/>
      <c r="Y27293" s="55"/>
    </row>
    <row r="27294" spans="21:25" x14ac:dyDescent="0.2">
      <c r="U27294" s="55"/>
      <c r="V27294" s="53"/>
      <c r="W27294" s="53"/>
      <c r="X27294" s="53"/>
      <c r="Y27294" s="55"/>
    </row>
    <row r="27295" spans="21:25" x14ac:dyDescent="0.2">
      <c r="U27295" s="55"/>
      <c r="V27295" s="53"/>
      <c r="W27295" s="53"/>
      <c r="X27295" s="53"/>
      <c r="Y27295" s="55"/>
    </row>
    <row r="27296" spans="21:25" x14ac:dyDescent="0.2">
      <c r="U27296" s="55"/>
      <c r="V27296" s="53"/>
      <c r="W27296" s="53"/>
      <c r="X27296" s="53"/>
      <c r="Y27296" s="55"/>
    </row>
    <row r="27297" spans="21:25" x14ac:dyDescent="0.2">
      <c r="U27297" s="55"/>
      <c r="V27297" s="53"/>
      <c r="W27297" s="53"/>
      <c r="X27297" s="53"/>
      <c r="Y27297" s="55"/>
    </row>
    <row r="27298" spans="21:25" x14ac:dyDescent="0.2">
      <c r="U27298" s="55"/>
      <c r="V27298" s="53"/>
      <c r="W27298" s="53"/>
      <c r="X27298" s="53"/>
      <c r="Y27298" s="55"/>
    </row>
    <row r="27299" spans="21:25" x14ac:dyDescent="0.2">
      <c r="U27299" s="55"/>
      <c r="V27299" s="53"/>
      <c r="W27299" s="53"/>
      <c r="X27299" s="53"/>
      <c r="Y27299" s="55"/>
    </row>
    <row r="27300" spans="21:25" x14ac:dyDescent="0.2">
      <c r="U27300" s="55"/>
      <c r="V27300" s="53"/>
      <c r="W27300" s="53"/>
      <c r="X27300" s="53"/>
      <c r="Y27300" s="55"/>
    </row>
    <row r="27301" spans="21:25" x14ac:dyDescent="0.2">
      <c r="U27301" s="55"/>
      <c r="V27301" s="53"/>
      <c r="W27301" s="53"/>
      <c r="X27301" s="53"/>
      <c r="Y27301" s="55"/>
    </row>
    <row r="27302" spans="21:25" x14ac:dyDescent="0.2">
      <c r="U27302" s="55"/>
      <c r="V27302" s="53"/>
      <c r="W27302" s="53"/>
      <c r="X27302" s="53"/>
      <c r="Y27302" s="55"/>
    </row>
    <row r="27303" spans="21:25" x14ac:dyDescent="0.2">
      <c r="U27303" s="55"/>
      <c r="V27303" s="53"/>
      <c r="W27303" s="53"/>
      <c r="X27303" s="53"/>
      <c r="Y27303" s="55"/>
    </row>
    <row r="27304" spans="21:25" x14ac:dyDescent="0.2">
      <c r="U27304" s="55"/>
      <c r="V27304" s="53"/>
      <c r="W27304" s="53"/>
      <c r="X27304" s="53"/>
      <c r="Y27304" s="55"/>
    </row>
    <row r="27305" spans="21:25" x14ac:dyDescent="0.2">
      <c r="U27305" s="55"/>
      <c r="V27305" s="53"/>
      <c r="W27305" s="53"/>
      <c r="X27305" s="53"/>
      <c r="Y27305" s="55"/>
    </row>
    <row r="27306" spans="21:25" x14ac:dyDescent="0.2">
      <c r="U27306" s="55"/>
      <c r="V27306" s="53"/>
      <c r="W27306" s="53"/>
      <c r="X27306" s="53"/>
      <c r="Y27306" s="55"/>
    </row>
    <row r="27307" spans="21:25" x14ac:dyDescent="0.2">
      <c r="U27307" s="55"/>
      <c r="V27307" s="53"/>
      <c r="W27307" s="53"/>
      <c r="X27307" s="53"/>
      <c r="Y27307" s="55"/>
    </row>
    <row r="27308" spans="21:25" x14ac:dyDescent="0.2">
      <c r="U27308" s="55"/>
      <c r="V27308" s="53"/>
      <c r="W27308" s="53"/>
      <c r="X27308" s="53"/>
      <c r="Y27308" s="55"/>
    </row>
    <row r="27309" spans="21:25" x14ac:dyDescent="0.2">
      <c r="U27309" s="55"/>
      <c r="V27309" s="53"/>
      <c r="W27309" s="53"/>
      <c r="X27309" s="53"/>
      <c r="Y27309" s="55"/>
    </row>
    <row r="27310" spans="21:25" x14ac:dyDescent="0.2">
      <c r="U27310" s="55"/>
      <c r="V27310" s="53"/>
      <c r="W27310" s="53"/>
      <c r="X27310" s="53"/>
      <c r="Y27310" s="55"/>
    </row>
    <row r="27311" spans="21:25" x14ac:dyDescent="0.2">
      <c r="U27311" s="55"/>
      <c r="V27311" s="53"/>
      <c r="W27311" s="53"/>
      <c r="X27311" s="53"/>
      <c r="Y27311" s="55"/>
    </row>
    <row r="27312" spans="21:25" x14ac:dyDescent="0.2">
      <c r="U27312" s="55"/>
      <c r="V27312" s="53"/>
      <c r="W27312" s="53"/>
      <c r="X27312" s="53"/>
      <c r="Y27312" s="55"/>
    </row>
    <row r="27313" spans="21:25" x14ac:dyDescent="0.2">
      <c r="U27313" s="55"/>
      <c r="V27313" s="53"/>
      <c r="W27313" s="53"/>
      <c r="X27313" s="53"/>
      <c r="Y27313" s="55"/>
    </row>
    <row r="27314" spans="21:25" x14ac:dyDescent="0.2">
      <c r="U27314" s="55"/>
      <c r="V27314" s="53"/>
      <c r="W27314" s="53"/>
      <c r="X27314" s="53"/>
      <c r="Y27314" s="55"/>
    </row>
    <row r="27315" spans="21:25" x14ac:dyDescent="0.2">
      <c r="U27315" s="55"/>
      <c r="V27315" s="53"/>
      <c r="W27315" s="53"/>
      <c r="X27315" s="53"/>
      <c r="Y27315" s="55"/>
    </row>
    <row r="27316" spans="21:25" x14ac:dyDescent="0.2">
      <c r="U27316" s="55"/>
      <c r="V27316" s="53"/>
      <c r="W27316" s="53"/>
      <c r="X27316" s="53"/>
      <c r="Y27316" s="55"/>
    </row>
    <row r="27317" spans="21:25" x14ac:dyDescent="0.2">
      <c r="U27317" s="55"/>
      <c r="V27317" s="53"/>
      <c r="W27317" s="53"/>
      <c r="X27317" s="53"/>
      <c r="Y27317" s="55"/>
    </row>
    <row r="27318" spans="21:25" x14ac:dyDescent="0.2">
      <c r="U27318" s="55"/>
      <c r="V27318" s="53"/>
      <c r="W27318" s="53"/>
      <c r="X27318" s="53"/>
      <c r="Y27318" s="55"/>
    </row>
    <row r="27319" spans="21:25" x14ac:dyDescent="0.2">
      <c r="U27319" s="55"/>
      <c r="V27319" s="53"/>
      <c r="W27319" s="53"/>
      <c r="X27319" s="53"/>
      <c r="Y27319" s="55"/>
    </row>
    <row r="27320" spans="21:25" x14ac:dyDescent="0.2">
      <c r="U27320" s="55"/>
      <c r="V27320" s="53"/>
      <c r="W27320" s="53"/>
      <c r="X27320" s="53"/>
      <c r="Y27320" s="55"/>
    </row>
    <row r="27321" spans="21:25" x14ac:dyDescent="0.2">
      <c r="U27321" s="55"/>
      <c r="V27321" s="53"/>
      <c r="W27321" s="53"/>
      <c r="X27321" s="53"/>
      <c r="Y27321" s="55"/>
    </row>
    <row r="27322" spans="21:25" x14ac:dyDescent="0.2">
      <c r="U27322" s="55"/>
      <c r="V27322" s="53"/>
      <c r="W27322" s="53"/>
      <c r="X27322" s="53"/>
      <c r="Y27322" s="55"/>
    </row>
    <row r="27323" spans="21:25" x14ac:dyDescent="0.2">
      <c r="U27323" s="55"/>
      <c r="V27323" s="53"/>
      <c r="W27323" s="53"/>
      <c r="X27323" s="53"/>
      <c r="Y27323" s="55"/>
    </row>
    <row r="27324" spans="21:25" x14ac:dyDescent="0.2">
      <c r="U27324" s="55"/>
      <c r="V27324" s="53"/>
      <c r="W27324" s="53"/>
      <c r="X27324" s="53"/>
      <c r="Y27324" s="55"/>
    </row>
    <row r="27325" spans="21:25" x14ac:dyDescent="0.2">
      <c r="U27325" s="55"/>
      <c r="V27325" s="53"/>
      <c r="W27325" s="53"/>
      <c r="X27325" s="53"/>
      <c r="Y27325" s="55"/>
    </row>
    <row r="27326" spans="21:25" x14ac:dyDescent="0.2">
      <c r="U27326" s="55"/>
      <c r="V27326" s="53"/>
      <c r="W27326" s="53"/>
      <c r="X27326" s="53"/>
      <c r="Y27326" s="55"/>
    </row>
    <row r="27327" spans="21:25" x14ac:dyDescent="0.2">
      <c r="U27327" s="55"/>
      <c r="V27327" s="53"/>
      <c r="W27327" s="53"/>
      <c r="X27327" s="53"/>
      <c r="Y27327" s="55"/>
    </row>
    <row r="27328" spans="21:25" x14ac:dyDescent="0.2">
      <c r="U27328" s="55"/>
      <c r="V27328" s="53"/>
      <c r="W27328" s="53"/>
      <c r="X27328" s="53"/>
      <c r="Y27328" s="55"/>
    </row>
    <row r="27329" spans="21:25" x14ac:dyDescent="0.2">
      <c r="U27329" s="55"/>
      <c r="V27329" s="53"/>
      <c r="W27329" s="53"/>
      <c r="X27329" s="53"/>
      <c r="Y27329" s="55"/>
    </row>
    <row r="27330" spans="21:25" x14ac:dyDescent="0.2">
      <c r="U27330" s="55"/>
      <c r="V27330" s="53"/>
      <c r="W27330" s="53"/>
      <c r="X27330" s="53"/>
      <c r="Y27330" s="55"/>
    </row>
    <row r="27331" spans="21:25" x14ac:dyDescent="0.2">
      <c r="U27331" s="55"/>
      <c r="V27331" s="53"/>
      <c r="W27331" s="53"/>
      <c r="X27331" s="53"/>
      <c r="Y27331" s="55"/>
    </row>
    <row r="27332" spans="21:25" x14ac:dyDescent="0.2">
      <c r="U27332" s="55"/>
      <c r="V27332" s="53"/>
      <c r="W27332" s="53"/>
      <c r="X27332" s="53"/>
      <c r="Y27332" s="55"/>
    </row>
    <row r="27333" spans="21:25" x14ac:dyDescent="0.2">
      <c r="U27333" s="55"/>
      <c r="V27333" s="53"/>
      <c r="W27333" s="53"/>
      <c r="X27333" s="53"/>
      <c r="Y27333" s="55"/>
    </row>
    <row r="27334" spans="21:25" x14ac:dyDescent="0.2">
      <c r="U27334" s="55"/>
      <c r="V27334" s="53"/>
      <c r="W27334" s="53"/>
      <c r="X27334" s="53"/>
      <c r="Y27334" s="55"/>
    </row>
    <row r="27335" spans="21:25" x14ac:dyDescent="0.2">
      <c r="U27335" s="55"/>
      <c r="V27335" s="53"/>
      <c r="W27335" s="53"/>
      <c r="X27335" s="53"/>
      <c r="Y27335" s="55"/>
    </row>
    <row r="27336" spans="21:25" x14ac:dyDescent="0.2">
      <c r="U27336" s="55"/>
      <c r="V27336" s="53"/>
      <c r="W27336" s="53"/>
      <c r="X27336" s="53"/>
      <c r="Y27336" s="55"/>
    </row>
    <row r="27337" spans="21:25" x14ac:dyDescent="0.2">
      <c r="U27337" s="55"/>
      <c r="V27337" s="53"/>
      <c r="W27337" s="53"/>
      <c r="X27337" s="53"/>
      <c r="Y27337" s="55"/>
    </row>
    <row r="27338" spans="21:25" x14ac:dyDescent="0.2">
      <c r="U27338" s="55"/>
      <c r="V27338" s="53"/>
      <c r="W27338" s="53"/>
      <c r="X27338" s="53"/>
      <c r="Y27338" s="55"/>
    </row>
    <row r="27339" spans="21:25" x14ac:dyDescent="0.2">
      <c r="U27339" s="55"/>
      <c r="V27339" s="53"/>
      <c r="W27339" s="53"/>
      <c r="X27339" s="53"/>
      <c r="Y27339" s="55"/>
    </row>
    <row r="27340" spans="21:25" x14ac:dyDescent="0.2">
      <c r="U27340" s="55"/>
      <c r="V27340" s="53"/>
      <c r="W27340" s="53"/>
      <c r="X27340" s="53"/>
      <c r="Y27340" s="55"/>
    </row>
    <row r="27341" spans="21:25" x14ac:dyDescent="0.2">
      <c r="U27341" s="55"/>
      <c r="V27341" s="53"/>
      <c r="W27341" s="53"/>
      <c r="X27341" s="53"/>
      <c r="Y27341" s="55"/>
    </row>
    <row r="27342" spans="21:25" x14ac:dyDescent="0.2">
      <c r="U27342" s="55"/>
      <c r="V27342" s="53"/>
      <c r="W27342" s="53"/>
      <c r="X27342" s="53"/>
      <c r="Y27342" s="55"/>
    </row>
    <row r="27343" spans="21:25" x14ac:dyDescent="0.2">
      <c r="U27343" s="55"/>
      <c r="V27343" s="53"/>
      <c r="W27343" s="53"/>
      <c r="X27343" s="53"/>
      <c r="Y27343" s="55"/>
    </row>
    <row r="27344" spans="21:25" x14ac:dyDescent="0.2">
      <c r="U27344" s="55"/>
      <c r="V27344" s="53"/>
      <c r="W27344" s="53"/>
      <c r="X27344" s="53"/>
      <c r="Y27344" s="55"/>
    </row>
    <row r="27345" spans="21:25" x14ac:dyDescent="0.2">
      <c r="U27345" s="55"/>
      <c r="V27345" s="53"/>
      <c r="W27345" s="53"/>
      <c r="X27345" s="53"/>
      <c r="Y27345" s="55"/>
    </row>
    <row r="27346" spans="21:25" x14ac:dyDescent="0.2">
      <c r="U27346" s="55"/>
      <c r="V27346" s="53"/>
      <c r="W27346" s="53"/>
      <c r="X27346" s="53"/>
      <c r="Y27346" s="55"/>
    </row>
    <row r="27347" spans="21:25" x14ac:dyDescent="0.2">
      <c r="U27347" s="55"/>
      <c r="V27347" s="53"/>
      <c r="W27347" s="53"/>
      <c r="X27347" s="53"/>
      <c r="Y27347" s="55"/>
    </row>
    <row r="27348" spans="21:25" x14ac:dyDescent="0.2">
      <c r="U27348" s="55"/>
      <c r="V27348" s="53"/>
      <c r="W27348" s="53"/>
      <c r="X27348" s="53"/>
      <c r="Y27348" s="55"/>
    </row>
    <row r="27349" spans="21:25" x14ac:dyDescent="0.2">
      <c r="U27349" s="55"/>
      <c r="V27349" s="53"/>
      <c r="W27349" s="53"/>
      <c r="X27349" s="53"/>
      <c r="Y27349" s="55"/>
    </row>
    <row r="27350" spans="21:25" x14ac:dyDescent="0.2">
      <c r="U27350" s="55"/>
      <c r="V27350" s="53"/>
      <c r="W27350" s="53"/>
      <c r="X27350" s="53"/>
      <c r="Y27350" s="55"/>
    </row>
    <row r="27351" spans="21:25" x14ac:dyDescent="0.2">
      <c r="U27351" s="55"/>
      <c r="V27351" s="53"/>
      <c r="W27351" s="53"/>
      <c r="X27351" s="53"/>
      <c r="Y27351" s="55"/>
    </row>
    <row r="27352" spans="21:25" x14ac:dyDescent="0.2">
      <c r="U27352" s="55"/>
      <c r="V27352" s="53"/>
      <c r="W27352" s="53"/>
      <c r="X27352" s="53"/>
      <c r="Y27352" s="55"/>
    </row>
    <row r="27353" spans="21:25" x14ac:dyDescent="0.2">
      <c r="U27353" s="55"/>
      <c r="V27353" s="53"/>
      <c r="W27353" s="53"/>
      <c r="X27353" s="53"/>
      <c r="Y27353" s="55"/>
    </row>
    <row r="27354" spans="21:25" x14ac:dyDescent="0.2">
      <c r="U27354" s="55"/>
      <c r="V27354" s="53"/>
      <c r="W27354" s="53"/>
      <c r="X27354" s="53"/>
      <c r="Y27354" s="55"/>
    </row>
    <row r="27355" spans="21:25" x14ac:dyDescent="0.2">
      <c r="U27355" s="55"/>
      <c r="V27355" s="53"/>
      <c r="W27355" s="53"/>
      <c r="X27355" s="53"/>
      <c r="Y27355" s="55"/>
    </row>
    <row r="27356" spans="21:25" x14ac:dyDescent="0.2">
      <c r="U27356" s="55"/>
      <c r="V27356" s="53"/>
      <c r="W27356" s="53"/>
      <c r="X27356" s="53"/>
      <c r="Y27356" s="55"/>
    </row>
    <row r="27357" spans="21:25" x14ac:dyDescent="0.2">
      <c r="U27357" s="55"/>
      <c r="V27357" s="53"/>
      <c r="W27357" s="53"/>
      <c r="X27357" s="53"/>
      <c r="Y27357" s="55"/>
    </row>
    <row r="27358" spans="21:25" x14ac:dyDescent="0.2">
      <c r="U27358" s="55"/>
      <c r="V27358" s="53"/>
      <c r="W27358" s="53"/>
      <c r="X27358" s="53"/>
      <c r="Y27358" s="55"/>
    </row>
    <row r="27359" spans="21:25" x14ac:dyDescent="0.2">
      <c r="U27359" s="55"/>
      <c r="V27359" s="53"/>
      <c r="W27359" s="53"/>
      <c r="X27359" s="53"/>
      <c r="Y27359" s="55"/>
    </row>
    <row r="27360" spans="21:25" x14ac:dyDescent="0.2">
      <c r="U27360" s="55"/>
      <c r="V27360" s="53"/>
      <c r="W27360" s="53"/>
      <c r="X27360" s="53"/>
      <c r="Y27360" s="55"/>
    </row>
    <row r="27361" spans="21:25" x14ac:dyDescent="0.2">
      <c r="U27361" s="55"/>
      <c r="V27361" s="53"/>
      <c r="W27361" s="53"/>
      <c r="X27361" s="53"/>
      <c r="Y27361" s="55"/>
    </row>
    <row r="27362" spans="21:25" x14ac:dyDescent="0.2">
      <c r="U27362" s="55"/>
      <c r="V27362" s="53"/>
      <c r="W27362" s="53"/>
      <c r="X27362" s="53"/>
      <c r="Y27362" s="55"/>
    </row>
    <row r="27363" spans="21:25" x14ac:dyDescent="0.2">
      <c r="U27363" s="55"/>
      <c r="V27363" s="53"/>
      <c r="W27363" s="53"/>
      <c r="X27363" s="53"/>
      <c r="Y27363" s="55"/>
    </row>
    <row r="27364" spans="21:25" x14ac:dyDescent="0.2">
      <c r="U27364" s="55"/>
      <c r="V27364" s="53"/>
      <c r="W27364" s="53"/>
      <c r="X27364" s="53"/>
      <c r="Y27364" s="55"/>
    </row>
    <row r="27365" spans="21:25" x14ac:dyDescent="0.2">
      <c r="U27365" s="55"/>
      <c r="V27365" s="53"/>
      <c r="W27365" s="53"/>
      <c r="X27365" s="53"/>
      <c r="Y27365" s="55"/>
    </row>
    <row r="27366" spans="21:25" x14ac:dyDescent="0.2">
      <c r="U27366" s="55"/>
      <c r="V27366" s="53"/>
      <c r="W27366" s="53"/>
      <c r="X27366" s="53"/>
      <c r="Y27366" s="55"/>
    </row>
    <row r="27367" spans="21:25" x14ac:dyDescent="0.2">
      <c r="U27367" s="55"/>
      <c r="V27367" s="53"/>
      <c r="W27367" s="53"/>
      <c r="X27367" s="53"/>
      <c r="Y27367" s="55"/>
    </row>
    <row r="27368" spans="21:25" x14ac:dyDescent="0.2">
      <c r="U27368" s="55"/>
      <c r="V27368" s="53"/>
      <c r="W27368" s="53"/>
      <c r="X27368" s="53"/>
      <c r="Y27368" s="55"/>
    </row>
    <row r="27369" spans="21:25" x14ac:dyDescent="0.2">
      <c r="U27369" s="55"/>
      <c r="V27369" s="53"/>
      <c r="W27369" s="53"/>
      <c r="X27369" s="53"/>
      <c r="Y27369" s="55"/>
    </row>
    <row r="27370" spans="21:25" x14ac:dyDescent="0.2">
      <c r="U27370" s="55"/>
      <c r="V27370" s="53"/>
      <c r="W27370" s="53"/>
      <c r="X27370" s="53"/>
      <c r="Y27370" s="55"/>
    </row>
    <row r="27371" spans="21:25" x14ac:dyDescent="0.2">
      <c r="U27371" s="55"/>
      <c r="V27371" s="53"/>
      <c r="W27371" s="53"/>
      <c r="X27371" s="53"/>
      <c r="Y27371" s="55"/>
    </row>
    <row r="27372" spans="21:25" x14ac:dyDescent="0.2">
      <c r="U27372" s="55"/>
      <c r="V27372" s="53"/>
      <c r="W27372" s="53"/>
      <c r="X27372" s="53"/>
      <c r="Y27372" s="55"/>
    </row>
    <row r="27373" spans="21:25" x14ac:dyDescent="0.2">
      <c r="U27373" s="55"/>
      <c r="V27373" s="53"/>
      <c r="W27373" s="53"/>
      <c r="X27373" s="53"/>
      <c r="Y27373" s="55"/>
    </row>
    <row r="27374" spans="21:25" x14ac:dyDescent="0.2">
      <c r="U27374" s="55"/>
      <c r="V27374" s="53"/>
      <c r="W27374" s="53"/>
      <c r="X27374" s="53"/>
      <c r="Y27374" s="55"/>
    </row>
    <row r="27375" spans="21:25" x14ac:dyDescent="0.2">
      <c r="U27375" s="55"/>
      <c r="V27375" s="53"/>
      <c r="W27375" s="53"/>
      <c r="X27375" s="53"/>
      <c r="Y27375" s="55"/>
    </row>
    <row r="27376" spans="21:25" x14ac:dyDescent="0.2">
      <c r="U27376" s="55"/>
      <c r="V27376" s="53"/>
      <c r="W27376" s="53"/>
      <c r="X27376" s="53"/>
      <c r="Y27376" s="55"/>
    </row>
    <row r="27377" spans="21:25" x14ac:dyDescent="0.2">
      <c r="U27377" s="55"/>
      <c r="V27377" s="53"/>
      <c r="W27377" s="53"/>
      <c r="X27377" s="53"/>
      <c r="Y27377" s="55"/>
    </row>
    <row r="27378" spans="21:25" x14ac:dyDescent="0.2">
      <c r="U27378" s="55"/>
      <c r="V27378" s="53"/>
      <c r="W27378" s="53"/>
      <c r="X27378" s="53"/>
      <c r="Y27378" s="55"/>
    </row>
    <row r="27379" spans="21:25" x14ac:dyDescent="0.2">
      <c r="U27379" s="55"/>
      <c r="V27379" s="53"/>
      <c r="W27379" s="53"/>
      <c r="X27379" s="53"/>
      <c r="Y27379" s="55"/>
    </row>
    <row r="27380" spans="21:25" x14ac:dyDescent="0.2">
      <c r="U27380" s="55"/>
      <c r="V27380" s="53"/>
      <c r="W27380" s="53"/>
      <c r="X27380" s="53"/>
      <c r="Y27380" s="55"/>
    </row>
    <row r="27381" spans="21:25" x14ac:dyDescent="0.2">
      <c r="U27381" s="55"/>
      <c r="V27381" s="53"/>
      <c r="W27381" s="53"/>
      <c r="X27381" s="53"/>
      <c r="Y27381" s="55"/>
    </row>
    <row r="27382" spans="21:25" x14ac:dyDescent="0.2">
      <c r="U27382" s="55"/>
      <c r="V27382" s="53"/>
      <c r="W27382" s="53"/>
      <c r="X27382" s="53"/>
      <c r="Y27382" s="55"/>
    </row>
    <row r="27383" spans="21:25" x14ac:dyDescent="0.2">
      <c r="U27383" s="55"/>
      <c r="V27383" s="53"/>
      <c r="W27383" s="53"/>
      <c r="X27383" s="53"/>
      <c r="Y27383" s="55"/>
    </row>
    <row r="27384" spans="21:25" x14ac:dyDescent="0.2">
      <c r="U27384" s="55"/>
      <c r="V27384" s="53"/>
      <c r="W27384" s="53"/>
      <c r="X27384" s="53"/>
      <c r="Y27384" s="55"/>
    </row>
    <row r="27385" spans="21:25" x14ac:dyDescent="0.2">
      <c r="U27385" s="55"/>
      <c r="V27385" s="53"/>
      <c r="W27385" s="53"/>
      <c r="X27385" s="53"/>
      <c r="Y27385" s="55"/>
    </row>
    <row r="27386" spans="21:25" x14ac:dyDescent="0.2">
      <c r="U27386" s="55"/>
      <c r="V27386" s="53"/>
      <c r="W27386" s="53"/>
      <c r="X27386" s="53"/>
      <c r="Y27386" s="55"/>
    </row>
    <row r="27387" spans="21:25" x14ac:dyDescent="0.2">
      <c r="U27387" s="55"/>
      <c r="V27387" s="53"/>
      <c r="W27387" s="53"/>
      <c r="X27387" s="53"/>
      <c r="Y27387" s="55"/>
    </row>
    <row r="27388" spans="21:25" x14ac:dyDescent="0.2">
      <c r="U27388" s="55"/>
      <c r="V27388" s="53"/>
      <c r="W27388" s="53"/>
      <c r="X27388" s="53"/>
      <c r="Y27388" s="55"/>
    </row>
    <row r="27389" spans="21:25" x14ac:dyDescent="0.2">
      <c r="U27389" s="55"/>
      <c r="V27389" s="53"/>
      <c r="W27389" s="53"/>
      <c r="X27389" s="53"/>
      <c r="Y27389" s="55"/>
    </row>
    <row r="27390" spans="21:25" x14ac:dyDescent="0.2">
      <c r="U27390" s="55"/>
      <c r="V27390" s="53"/>
      <c r="W27390" s="53"/>
      <c r="X27390" s="53"/>
      <c r="Y27390" s="55"/>
    </row>
    <row r="27391" spans="21:25" x14ac:dyDescent="0.2">
      <c r="U27391" s="55"/>
      <c r="V27391" s="53"/>
      <c r="W27391" s="53"/>
      <c r="X27391" s="53"/>
      <c r="Y27391" s="55"/>
    </row>
    <row r="27392" spans="21:25" x14ac:dyDescent="0.2">
      <c r="U27392" s="55"/>
      <c r="V27392" s="53"/>
      <c r="W27392" s="53"/>
      <c r="X27392" s="53"/>
      <c r="Y27392" s="55"/>
    </row>
    <row r="27393" spans="21:25" x14ac:dyDescent="0.2">
      <c r="U27393" s="55"/>
      <c r="V27393" s="53"/>
      <c r="W27393" s="53"/>
      <c r="X27393" s="53"/>
      <c r="Y27393" s="55"/>
    </row>
    <row r="27394" spans="21:25" x14ac:dyDescent="0.2">
      <c r="U27394" s="55"/>
      <c r="V27394" s="53"/>
      <c r="W27394" s="53"/>
      <c r="X27394" s="53"/>
      <c r="Y27394" s="55"/>
    </row>
    <row r="27395" spans="21:25" x14ac:dyDescent="0.2">
      <c r="U27395" s="55"/>
      <c r="V27395" s="53"/>
      <c r="W27395" s="53"/>
      <c r="X27395" s="53"/>
      <c r="Y27395" s="55"/>
    </row>
    <row r="27396" spans="21:25" x14ac:dyDescent="0.2">
      <c r="U27396" s="55"/>
      <c r="V27396" s="53"/>
      <c r="W27396" s="53"/>
      <c r="X27396" s="53"/>
      <c r="Y27396" s="55"/>
    </row>
    <row r="27397" spans="21:25" x14ac:dyDescent="0.2">
      <c r="U27397" s="55"/>
      <c r="V27397" s="53"/>
      <c r="W27397" s="53"/>
      <c r="X27397" s="53"/>
      <c r="Y27397" s="55"/>
    </row>
    <row r="27398" spans="21:25" x14ac:dyDescent="0.2">
      <c r="U27398" s="55"/>
      <c r="V27398" s="53"/>
      <c r="W27398" s="53"/>
      <c r="X27398" s="53"/>
      <c r="Y27398" s="55"/>
    </row>
    <row r="27399" spans="21:25" x14ac:dyDescent="0.2">
      <c r="U27399" s="55"/>
      <c r="V27399" s="53"/>
      <c r="W27399" s="53"/>
      <c r="X27399" s="53"/>
      <c r="Y27399" s="55"/>
    </row>
    <row r="27400" spans="21:25" x14ac:dyDescent="0.2">
      <c r="U27400" s="55"/>
      <c r="V27400" s="53"/>
      <c r="W27400" s="53"/>
      <c r="X27400" s="53"/>
      <c r="Y27400" s="55"/>
    </row>
    <row r="27401" spans="21:25" x14ac:dyDescent="0.2">
      <c r="U27401" s="55"/>
      <c r="V27401" s="53"/>
      <c r="W27401" s="53"/>
      <c r="X27401" s="53"/>
      <c r="Y27401" s="55"/>
    </row>
    <row r="27402" spans="21:25" x14ac:dyDescent="0.2">
      <c r="U27402" s="55"/>
      <c r="V27402" s="53"/>
      <c r="W27402" s="53"/>
      <c r="X27402" s="53"/>
      <c r="Y27402" s="55"/>
    </row>
    <row r="27403" spans="21:25" x14ac:dyDescent="0.2">
      <c r="U27403" s="55"/>
      <c r="V27403" s="53"/>
      <c r="W27403" s="53"/>
      <c r="X27403" s="53"/>
      <c r="Y27403" s="55"/>
    </row>
    <row r="27404" spans="21:25" x14ac:dyDescent="0.2">
      <c r="U27404" s="55"/>
      <c r="V27404" s="53"/>
      <c r="W27404" s="53"/>
      <c r="X27404" s="53"/>
      <c r="Y27404" s="55"/>
    </row>
    <row r="27405" spans="21:25" x14ac:dyDescent="0.2">
      <c r="U27405" s="55"/>
      <c r="V27405" s="53"/>
      <c r="W27405" s="53"/>
      <c r="X27405" s="53"/>
      <c r="Y27405" s="55"/>
    </row>
    <row r="27406" spans="21:25" x14ac:dyDescent="0.2">
      <c r="U27406" s="55"/>
      <c r="V27406" s="53"/>
      <c r="W27406" s="53"/>
      <c r="X27406" s="53"/>
      <c r="Y27406" s="55"/>
    </row>
    <row r="27407" spans="21:25" x14ac:dyDescent="0.2">
      <c r="U27407" s="55"/>
      <c r="V27407" s="53"/>
      <c r="W27407" s="53"/>
      <c r="X27407" s="53"/>
      <c r="Y27407" s="55"/>
    </row>
    <row r="27408" spans="21:25" x14ac:dyDescent="0.2">
      <c r="U27408" s="55"/>
      <c r="V27408" s="53"/>
      <c r="W27408" s="53"/>
      <c r="X27408" s="53"/>
      <c r="Y27408" s="55"/>
    </row>
    <row r="27409" spans="21:25" x14ac:dyDescent="0.2">
      <c r="U27409" s="55"/>
      <c r="V27409" s="53"/>
      <c r="W27409" s="53"/>
      <c r="X27409" s="53"/>
      <c r="Y27409" s="55"/>
    </row>
    <row r="27410" spans="21:25" x14ac:dyDescent="0.2">
      <c r="U27410" s="55"/>
      <c r="V27410" s="53"/>
      <c r="W27410" s="53"/>
      <c r="X27410" s="53"/>
      <c r="Y27410" s="55"/>
    </row>
    <row r="27411" spans="21:25" x14ac:dyDescent="0.2">
      <c r="U27411" s="55"/>
      <c r="V27411" s="53"/>
      <c r="W27411" s="53"/>
      <c r="X27411" s="53"/>
      <c r="Y27411" s="55"/>
    </row>
    <row r="27412" spans="21:25" x14ac:dyDescent="0.2">
      <c r="U27412" s="55"/>
      <c r="V27412" s="53"/>
      <c r="W27412" s="53"/>
      <c r="X27412" s="53"/>
      <c r="Y27412" s="55"/>
    </row>
    <row r="27413" spans="21:25" x14ac:dyDescent="0.2">
      <c r="U27413" s="55"/>
      <c r="V27413" s="53"/>
      <c r="W27413" s="53"/>
      <c r="X27413" s="53"/>
      <c r="Y27413" s="55"/>
    </row>
    <row r="27414" spans="21:25" x14ac:dyDescent="0.2">
      <c r="U27414" s="55"/>
      <c r="V27414" s="53"/>
      <c r="W27414" s="53"/>
      <c r="X27414" s="53"/>
      <c r="Y27414" s="55"/>
    </row>
    <row r="27415" spans="21:25" x14ac:dyDescent="0.2">
      <c r="U27415" s="55"/>
      <c r="V27415" s="53"/>
      <c r="W27415" s="53"/>
      <c r="X27415" s="53"/>
      <c r="Y27415" s="55"/>
    </row>
    <row r="27416" spans="21:25" x14ac:dyDescent="0.2">
      <c r="U27416" s="55"/>
      <c r="V27416" s="53"/>
      <c r="W27416" s="53"/>
      <c r="X27416" s="53"/>
      <c r="Y27416" s="55"/>
    </row>
    <row r="27417" spans="21:25" x14ac:dyDescent="0.2">
      <c r="U27417" s="55"/>
      <c r="V27417" s="53"/>
      <c r="W27417" s="53"/>
      <c r="X27417" s="53"/>
      <c r="Y27417" s="55"/>
    </row>
    <row r="27418" spans="21:25" x14ac:dyDescent="0.2">
      <c r="U27418" s="55"/>
      <c r="V27418" s="53"/>
      <c r="W27418" s="53"/>
      <c r="X27418" s="53"/>
      <c r="Y27418" s="55"/>
    </row>
    <row r="27419" spans="21:25" x14ac:dyDescent="0.2">
      <c r="U27419" s="55"/>
      <c r="V27419" s="53"/>
      <c r="W27419" s="53"/>
      <c r="X27419" s="53"/>
      <c r="Y27419" s="55"/>
    </row>
    <row r="27420" spans="21:25" x14ac:dyDescent="0.2">
      <c r="U27420" s="55"/>
      <c r="V27420" s="53"/>
      <c r="W27420" s="53"/>
      <c r="X27420" s="53"/>
      <c r="Y27420" s="55"/>
    </row>
    <row r="27421" spans="21:25" x14ac:dyDescent="0.2">
      <c r="U27421" s="55"/>
      <c r="V27421" s="53"/>
      <c r="W27421" s="53"/>
      <c r="X27421" s="53"/>
      <c r="Y27421" s="55"/>
    </row>
    <row r="27422" spans="21:25" x14ac:dyDescent="0.2">
      <c r="U27422" s="55"/>
      <c r="V27422" s="53"/>
      <c r="W27422" s="53"/>
      <c r="X27422" s="53"/>
      <c r="Y27422" s="55"/>
    </row>
    <row r="27423" spans="21:25" x14ac:dyDescent="0.2">
      <c r="U27423" s="55"/>
      <c r="V27423" s="53"/>
      <c r="W27423" s="53"/>
      <c r="X27423" s="53"/>
      <c r="Y27423" s="55"/>
    </row>
    <row r="27424" spans="21:25" x14ac:dyDescent="0.2">
      <c r="U27424" s="55"/>
      <c r="V27424" s="53"/>
      <c r="W27424" s="53"/>
      <c r="X27424" s="53"/>
      <c r="Y27424" s="55"/>
    </row>
    <row r="27425" spans="21:25" x14ac:dyDescent="0.2">
      <c r="U27425" s="55"/>
      <c r="V27425" s="53"/>
      <c r="W27425" s="53"/>
      <c r="X27425" s="53"/>
      <c r="Y27425" s="55"/>
    </row>
    <row r="27426" spans="21:25" x14ac:dyDescent="0.2">
      <c r="U27426" s="55"/>
      <c r="V27426" s="53"/>
      <c r="W27426" s="53"/>
      <c r="X27426" s="53"/>
      <c r="Y27426" s="55"/>
    </row>
    <row r="27427" spans="21:25" x14ac:dyDescent="0.2">
      <c r="U27427" s="55"/>
      <c r="V27427" s="53"/>
      <c r="W27427" s="53"/>
      <c r="X27427" s="53"/>
      <c r="Y27427" s="55"/>
    </row>
    <row r="27428" spans="21:25" x14ac:dyDescent="0.2">
      <c r="U27428" s="55"/>
      <c r="V27428" s="53"/>
      <c r="W27428" s="53"/>
      <c r="X27428" s="53"/>
      <c r="Y27428" s="55"/>
    </row>
    <row r="27429" spans="21:25" x14ac:dyDescent="0.2">
      <c r="U27429" s="55"/>
      <c r="V27429" s="53"/>
      <c r="W27429" s="53"/>
      <c r="X27429" s="53"/>
      <c r="Y27429" s="55"/>
    </row>
    <row r="27430" spans="21:25" x14ac:dyDescent="0.2">
      <c r="U27430" s="55"/>
      <c r="V27430" s="53"/>
      <c r="W27430" s="53"/>
      <c r="X27430" s="53"/>
      <c r="Y27430" s="55"/>
    </row>
    <row r="27431" spans="21:25" x14ac:dyDescent="0.2">
      <c r="U27431" s="55"/>
      <c r="V27431" s="53"/>
      <c r="W27431" s="53"/>
      <c r="X27431" s="53"/>
      <c r="Y27431" s="55"/>
    </row>
    <row r="27432" spans="21:25" x14ac:dyDescent="0.2">
      <c r="U27432" s="55"/>
      <c r="V27432" s="53"/>
      <c r="W27432" s="53"/>
      <c r="X27432" s="53"/>
      <c r="Y27432" s="55"/>
    </row>
    <row r="27433" spans="21:25" x14ac:dyDescent="0.2">
      <c r="U27433" s="55"/>
      <c r="V27433" s="53"/>
      <c r="W27433" s="53"/>
      <c r="X27433" s="53"/>
      <c r="Y27433" s="55"/>
    </row>
    <row r="27434" spans="21:25" x14ac:dyDescent="0.2">
      <c r="U27434" s="55"/>
      <c r="V27434" s="53"/>
      <c r="W27434" s="53"/>
      <c r="X27434" s="53"/>
      <c r="Y27434" s="55"/>
    </row>
    <row r="27435" spans="21:25" x14ac:dyDescent="0.2">
      <c r="U27435" s="55"/>
      <c r="V27435" s="53"/>
      <c r="W27435" s="53"/>
      <c r="X27435" s="53"/>
      <c r="Y27435" s="55"/>
    </row>
    <row r="27436" spans="21:25" x14ac:dyDescent="0.2">
      <c r="U27436" s="55"/>
      <c r="V27436" s="53"/>
      <c r="W27436" s="53"/>
      <c r="X27436" s="53"/>
      <c r="Y27436" s="55"/>
    </row>
    <row r="27437" spans="21:25" x14ac:dyDescent="0.2">
      <c r="U27437" s="55"/>
      <c r="V27437" s="53"/>
      <c r="W27437" s="53"/>
      <c r="X27437" s="53"/>
      <c r="Y27437" s="55"/>
    </row>
    <row r="27438" spans="21:25" x14ac:dyDescent="0.2">
      <c r="U27438" s="55"/>
      <c r="V27438" s="53"/>
      <c r="W27438" s="53"/>
      <c r="X27438" s="53"/>
      <c r="Y27438" s="55"/>
    </row>
    <row r="27439" spans="21:25" x14ac:dyDescent="0.2">
      <c r="U27439" s="55"/>
      <c r="V27439" s="53"/>
      <c r="W27439" s="53"/>
      <c r="X27439" s="53"/>
      <c r="Y27439" s="55"/>
    </row>
    <row r="27440" spans="21:25" x14ac:dyDescent="0.2">
      <c r="U27440" s="55"/>
      <c r="V27440" s="53"/>
      <c r="W27440" s="53"/>
      <c r="X27440" s="53"/>
      <c r="Y27440" s="55"/>
    </row>
    <row r="27441" spans="21:25" x14ac:dyDescent="0.2">
      <c r="U27441" s="55"/>
      <c r="V27441" s="53"/>
      <c r="W27441" s="53"/>
      <c r="X27441" s="53"/>
      <c r="Y27441" s="55"/>
    </row>
    <row r="27442" spans="21:25" x14ac:dyDescent="0.2">
      <c r="U27442" s="55"/>
      <c r="V27442" s="53"/>
      <c r="W27442" s="53"/>
      <c r="X27442" s="53"/>
      <c r="Y27442" s="55"/>
    </row>
    <row r="27443" spans="21:25" x14ac:dyDescent="0.2">
      <c r="U27443" s="55"/>
      <c r="V27443" s="53"/>
      <c r="W27443" s="53"/>
      <c r="X27443" s="53"/>
      <c r="Y27443" s="55"/>
    </row>
    <row r="27444" spans="21:25" x14ac:dyDescent="0.2">
      <c r="U27444" s="55"/>
      <c r="V27444" s="53"/>
      <c r="W27444" s="53"/>
      <c r="X27444" s="53"/>
      <c r="Y27444" s="55"/>
    </row>
    <row r="27445" spans="21:25" x14ac:dyDescent="0.2">
      <c r="U27445" s="55"/>
      <c r="V27445" s="53"/>
      <c r="W27445" s="53"/>
      <c r="X27445" s="53"/>
      <c r="Y27445" s="55"/>
    </row>
    <row r="27446" spans="21:25" x14ac:dyDescent="0.2">
      <c r="U27446" s="55"/>
      <c r="V27446" s="53"/>
      <c r="W27446" s="53"/>
      <c r="X27446" s="53"/>
      <c r="Y27446" s="55"/>
    </row>
    <row r="27447" spans="21:25" x14ac:dyDescent="0.2">
      <c r="U27447" s="55"/>
      <c r="V27447" s="53"/>
      <c r="W27447" s="53"/>
      <c r="X27447" s="53"/>
      <c r="Y27447" s="55"/>
    </row>
    <row r="27448" spans="21:25" x14ac:dyDescent="0.2">
      <c r="U27448" s="55"/>
      <c r="V27448" s="53"/>
      <c r="W27448" s="53"/>
      <c r="X27448" s="53"/>
      <c r="Y27448" s="55"/>
    </row>
    <row r="27449" spans="21:25" x14ac:dyDescent="0.2">
      <c r="U27449" s="55"/>
      <c r="V27449" s="53"/>
      <c r="W27449" s="53"/>
      <c r="X27449" s="53"/>
      <c r="Y27449" s="55"/>
    </row>
    <row r="27450" spans="21:25" x14ac:dyDescent="0.2">
      <c r="U27450" s="55"/>
      <c r="V27450" s="53"/>
      <c r="W27450" s="53"/>
      <c r="X27450" s="53"/>
      <c r="Y27450" s="55"/>
    </row>
    <row r="27451" spans="21:25" x14ac:dyDescent="0.2">
      <c r="U27451" s="55"/>
      <c r="V27451" s="53"/>
      <c r="W27451" s="53"/>
      <c r="X27451" s="53"/>
      <c r="Y27451" s="55"/>
    </row>
    <row r="27452" spans="21:25" x14ac:dyDescent="0.2">
      <c r="U27452" s="55"/>
      <c r="V27452" s="53"/>
      <c r="W27452" s="53"/>
      <c r="X27452" s="53"/>
      <c r="Y27452" s="55"/>
    </row>
    <row r="27453" spans="21:25" x14ac:dyDescent="0.2">
      <c r="U27453" s="55"/>
      <c r="V27453" s="53"/>
      <c r="W27453" s="53"/>
      <c r="X27453" s="53"/>
      <c r="Y27453" s="55"/>
    </row>
    <row r="27454" spans="21:25" x14ac:dyDescent="0.2">
      <c r="U27454" s="55"/>
      <c r="V27454" s="53"/>
      <c r="W27454" s="53"/>
      <c r="X27454" s="53"/>
      <c r="Y27454" s="55"/>
    </row>
    <row r="27455" spans="21:25" x14ac:dyDescent="0.2">
      <c r="U27455" s="55"/>
      <c r="V27455" s="53"/>
      <c r="W27455" s="53"/>
      <c r="X27455" s="53"/>
      <c r="Y27455" s="55"/>
    </row>
    <row r="27456" spans="21:25" x14ac:dyDescent="0.2">
      <c r="U27456" s="55"/>
      <c r="V27456" s="53"/>
      <c r="W27456" s="53"/>
      <c r="X27456" s="53"/>
      <c r="Y27456" s="55"/>
    </row>
    <row r="27457" spans="21:25" x14ac:dyDescent="0.2">
      <c r="U27457" s="55"/>
      <c r="V27457" s="53"/>
      <c r="W27457" s="53"/>
      <c r="X27457" s="53"/>
      <c r="Y27457" s="55"/>
    </row>
    <row r="27458" spans="21:25" x14ac:dyDescent="0.2">
      <c r="U27458" s="55"/>
      <c r="V27458" s="53"/>
      <c r="W27458" s="53"/>
      <c r="X27458" s="53"/>
      <c r="Y27458" s="55"/>
    </row>
    <row r="27459" spans="21:25" x14ac:dyDescent="0.2">
      <c r="U27459" s="55"/>
      <c r="V27459" s="53"/>
      <c r="W27459" s="53"/>
      <c r="X27459" s="53"/>
      <c r="Y27459" s="55"/>
    </row>
    <row r="27460" spans="21:25" x14ac:dyDescent="0.2">
      <c r="U27460" s="55"/>
      <c r="V27460" s="53"/>
      <c r="W27460" s="53"/>
      <c r="X27460" s="53"/>
      <c r="Y27460" s="55"/>
    </row>
    <row r="27461" spans="21:25" x14ac:dyDescent="0.2">
      <c r="U27461" s="55"/>
      <c r="V27461" s="53"/>
      <c r="W27461" s="53"/>
      <c r="X27461" s="53"/>
      <c r="Y27461" s="55"/>
    </row>
    <row r="27462" spans="21:25" x14ac:dyDescent="0.2">
      <c r="U27462" s="55"/>
      <c r="V27462" s="53"/>
      <c r="W27462" s="53"/>
      <c r="X27462" s="53"/>
      <c r="Y27462" s="55"/>
    </row>
    <row r="27463" spans="21:25" x14ac:dyDescent="0.2">
      <c r="U27463" s="55"/>
      <c r="V27463" s="53"/>
      <c r="W27463" s="53"/>
      <c r="X27463" s="53"/>
      <c r="Y27463" s="55"/>
    </row>
    <row r="27464" spans="21:25" x14ac:dyDescent="0.2">
      <c r="U27464" s="55"/>
      <c r="V27464" s="53"/>
      <c r="W27464" s="53"/>
      <c r="X27464" s="53"/>
      <c r="Y27464" s="55"/>
    </row>
    <row r="27465" spans="21:25" x14ac:dyDescent="0.2">
      <c r="U27465" s="55"/>
      <c r="V27465" s="53"/>
      <c r="W27465" s="53"/>
      <c r="X27465" s="53"/>
      <c r="Y27465" s="55"/>
    </row>
    <row r="27466" spans="21:25" x14ac:dyDescent="0.2">
      <c r="U27466" s="55"/>
      <c r="V27466" s="53"/>
      <c r="W27466" s="53"/>
      <c r="X27466" s="53"/>
      <c r="Y27466" s="55"/>
    </row>
    <row r="27467" spans="21:25" x14ac:dyDescent="0.2">
      <c r="U27467" s="55"/>
      <c r="V27467" s="53"/>
      <c r="W27467" s="53"/>
      <c r="X27467" s="53"/>
      <c r="Y27467" s="55"/>
    </row>
    <row r="27468" spans="21:25" x14ac:dyDescent="0.2">
      <c r="U27468" s="55"/>
      <c r="V27468" s="53"/>
      <c r="W27468" s="53"/>
      <c r="X27468" s="53"/>
      <c r="Y27468" s="55"/>
    </row>
    <row r="27469" spans="21:25" x14ac:dyDescent="0.2">
      <c r="U27469" s="55"/>
      <c r="V27469" s="53"/>
      <c r="W27469" s="53"/>
      <c r="X27469" s="53"/>
      <c r="Y27469" s="55"/>
    </row>
    <row r="27470" spans="21:25" x14ac:dyDescent="0.2">
      <c r="U27470" s="55"/>
      <c r="V27470" s="53"/>
      <c r="W27470" s="53"/>
      <c r="X27470" s="53"/>
      <c r="Y27470" s="55"/>
    </row>
    <row r="27471" spans="21:25" x14ac:dyDescent="0.2">
      <c r="U27471" s="55"/>
      <c r="V27471" s="53"/>
      <c r="W27471" s="53"/>
      <c r="X27471" s="53"/>
      <c r="Y27471" s="55"/>
    </row>
    <row r="27472" spans="21:25" x14ac:dyDescent="0.2">
      <c r="U27472" s="55"/>
      <c r="V27472" s="53"/>
      <c r="W27472" s="53"/>
      <c r="X27472" s="53"/>
      <c r="Y27472" s="55"/>
    </row>
    <row r="27473" spans="21:25" x14ac:dyDescent="0.2">
      <c r="U27473" s="55"/>
      <c r="V27473" s="53"/>
      <c r="W27473" s="53"/>
      <c r="X27473" s="53"/>
      <c r="Y27473" s="55"/>
    </row>
    <row r="27474" spans="21:25" x14ac:dyDescent="0.2">
      <c r="U27474" s="55"/>
      <c r="V27474" s="53"/>
      <c r="W27474" s="53"/>
      <c r="X27474" s="53"/>
      <c r="Y27474" s="55"/>
    </row>
    <row r="27475" spans="21:25" x14ac:dyDescent="0.2">
      <c r="U27475" s="55"/>
      <c r="V27475" s="53"/>
      <c r="W27475" s="53"/>
      <c r="X27475" s="53"/>
      <c r="Y27475" s="55"/>
    </row>
    <row r="27476" spans="21:25" x14ac:dyDescent="0.2">
      <c r="U27476" s="55"/>
      <c r="V27476" s="53"/>
      <c r="W27476" s="53"/>
      <c r="X27476" s="53"/>
      <c r="Y27476" s="55"/>
    </row>
    <row r="27477" spans="21:25" x14ac:dyDescent="0.2">
      <c r="U27477" s="55"/>
      <c r="V27477" s="53"/>
      <c r="W27477" s="53"/>
      <c r="X27477" s="53"/>
      <c r="Y27477" s="55"/>
    </row>
    <row r="27478" spans="21:25" x14ac:dyDescent="0.2">
      <c r="U27478" s="55"/>
      <c r="V27478" s="53"/>
      <c r="W27478" s="53"/>
      <c r="X27478" s="53"/>
      <c r="Y27478" s="55"/>
    </row>
    <row r="27479" spans="21:25" x14ac:dyDescent="0.2">
      <c r="U27479" s="55"/>
      <c r="V27479" s="53"/>
      <c r="W27479" s="53"/>
      <c r="X27479" s="53"/>
      <c r="Y27479" s="55"/>
    </row>
    <row r="27480" spans="21:25" x14ac:dyDescent="0.2">
      <c r="U27480" s="55"/>
      <c r="V27480" s="53"/>
      <c r="W27480" s="53"/>
      <c r="X27480" s="53"/>
      <c r="Y27480" s="55"/>
    </row>
    <row r="27481" spans="21:25" x14ac:dyDescent="0.2">
      <c r="U27481" s="55"/>
      <c r="V27481" s="53"/>
      <c r="W27481" s="53"/>
      <c r="X27481" s="53"/>
      <c r="Y27481" s="55"/>
    </row>
    <row r="27482" spans="21:25" x14ac:dyDescent="0.2">
      <c r="U27482" s="55"/>
      <c r="V27482" s="53"/>
      <c r="W27482" s="53"/>
      <c r="X27482" s="53"/>
      <c r="Y27482" s="55"/>
    </row>
    <row r="27483" spans="21:25" x14ac:dyDescent="0.2">
      <c r="U27483" s="55"/>
      <c r="V27483" s="53"/>
      <c r="W27483" s="53"/>
      <c r="X27483" s="53"/>
      <c r="Y27483" s="55"/>
    </row>
    <row r="27484" spans="21:25" x14ac:dyDescent="0.2">
      <c r="U27484" s="55"/>
      <c r="V27484" s="53"/>
      <c r="W27484" s="53"/>
      <c r="X27484" s="53"/>
      <c r="Y27484" s="55"/>
    </row>
    <row r="27485" spans="21:25" x14ac:dyDescent="0.2">
      <c r="U27485" s="55"/>
      <c r="V27485" s="53"/>
      <c r="W27485" s="53"/>
      <c r="X27485" s="53"/>
      <c r="Y27485" s="55"/>
    </row>
    <row r="27486" spans="21:25" x14ac:dyDescent="0.2">
      <c r="U27486" s="55"/>
      <c r="V27486" s="53"/>
      <c r="W27486" s="53"/>
      <c r="X27486" s="53"/>
      <c r="Y27486" s="55"/>
    </row>
    <row r="27487" spans="21:25" x14ac:dyDescent="0.2">
      <c r="U27487" s="55"/>
      <c r="V27487" s="53"/>
      <c r="W27487" s="53"/>
      <c r="X27487" s="53"/>
      <c r="Y27487" s="55"/>
    </row>
    <row r="27488" spans="21:25" x14ac:dyDescent="0.2">
      <c r="U27488" s="55"/>
      <c r="V27488" s="53"/>
      <c r="W27488" s="53"/>
      <c r="X27488" s="53"/>
      <c r="Y27488" s="55"/>
    </row>
    <row r="27489" spans="21:25" x14ac:dyDescent="0.2">
      <c r="U27489" s="55"/>
      <c r="V27489" s="53"/>
      <c r="W27489" s="53"/>
      <c r="X27489" s="53"/>
      <c r="Y27489" s="55"/>
    </row>
    <row r="27490" spans="21:25" x14ac:dyDescent="0.2">
      <c r="U27490" s="55"/>
      <c r="V27490" s="53"/>
      <c r="W27490" s="53"/>
      <c r="X27490" s="53"/>
      <c r="Y27490" s="55"/>
    </row>
    <row r="27491" spans="21:25" x14ac:dyDescent="0.2">
      <c r="U27491" s="55"/>
      <c r="V27491" s="53"/>
      <c r="W27491" s="53"/>
      <c r="X27491" s="53"/>
      <c r="Y27491" s="55"/>
    </row>
    <row r="27492" spans="21:25" x14ac:dyDescent="0.2">
      <c r="U27492" s="55"/>
      <c r="V27492" s="53"/>
      <c r="W27492" s="53"/>
      <c r="X27492" s="53"/>
      <c r="Y27492" s="55"/>
    </row>
    <row r="27493" spans="21:25" x14ac:dyDescent="0.2">
      <c r="U27493" s="55"/>
      <c r="V27493" s="53"/>
      <c r="W27493" s="53"/>
      <c r="X27493" s="53"/>
      <c r="Y27493" s="55"/>
    </row>
    <row r="27494" spans="21:25" x14ac:dyDescent="0.2">
      <c r="U27494" s="55"/>
      <c r="V27494" s="53"/>
      <c r="W27494" s="53"/>
      <c r="X27494" s="53"/>
      <c r="Y27494" s="55"/>
    </row>
    <row r="27495" spans="21:25" x14ac:dyDescent="0.2">
      <c r="U27495" s="55"/>
      <c r="V27495" s="53"/>
      <c r="W27495" s="53"/>
      <c r="X27495" s="53"/>
      <c r="Y27495" s="55"/>
    </row>
    <row r="27496" spans="21:25" x14ac:dyDescent="0.2">
      <c r="U27496" s="55"/>
      <c r="V27496" s="53"/>
      <c r="W27496" s="53"/>
      <c r="X27496" s="53"/>
      <c r="Y27496" s="55"/>
    </row>
    <row r="27497" spans="21:25" x14ac:dyDescent="0.2">
      <c r="U27497" s="55"/>
      <c r="V27497" s="53"/>
      <c r="W27497" s="53"/>
      <c r="X27497" s="53"/>
      <c r="Y27497" s="55"/>
    </row>
    <row r="27498" spans="21:25" x14ac:dyDescent="0.2">
      <c r="U27498" s="55"/>
      <c r="V27498" s="53"/>
      <c r="W27498" s="53"/>
      <c r="X27498" s="53"/>
      <c r="Y27498" s="55"/>
    </row>
    <row r="27499" spans="21:25" x14ac:dyDescent="0.2">
      <c r="U27499" s="55"/>
      <c r="V27499" s="53"/>
      <c r="W27499" s="53"/>
      <c r="X27499" s="53"/>
      <c r="Y27499" s="55"/>
    </row>
    <row r="27500" spans="21:25" x14ac:dyDescent="0.2">
      <c r="U27500" s="55"/>
      <c r="V27500" s="53"/>
      <c r="W27500" s="53"/>
      <c r="X27500" s="53"/>
      <c r="Y27500" s="55"/>
    </row>
    <row r="27501" spans="21:25" x14ac:dyDescent="0.2">
      <c r="U27501" s="55"/>
      <c r="V27501" s="53"/>
      <c r="W27501" s="53"/>
      <c r="X27501" s="53"/>
      <c r="Y27501" s="55"/>
    </row>
    <row r="27502" spans="21:25" x14ac:dyDescent="0.2">
      <c r="U27502" s="55"/>
      <c r="V27502" s="53"/>
      <c r="W27502" s="53"/>
      <c r="X27502" s="53"/>
      <c r="Y27502" s="55"/>
    </row>
    <row r="27503" spans="21:25" x14ac:dyDescent="0.2">
      <c r="U27503" s="55"/>
      <c r="V27503" s="53"/>
      <c r="W27503" s="53"/>
      <c r="X27503" s="53"/>
      <c r="Y27503" s="55"/>
    </row>
    <row r="27504" spans="21:25" x14ac:dyDescent="0.2">
      <c r="U27504" s="55"/>
      <c r="V27504" s="53"/>
      <c r="W27504" s="53"/>
      <c r="X27504" s="53"/>
      <c r="Y27504" s="55"/>
    </row>
    <row r="27505" spans="21:25" x14ac:dyDescent="0.2">
      <c r="U27505" s="55"/>
      <c r="V27505" s="53"/>
      <c r="W27505" s="53"/>
      <c r="X27505" s="53"/>
      <c r="Y27505" s="55"/>
    </row>
    <row r="27506" spans="21:25" x14ac:dyDescent="0.2">
      <c r="U27506" s="55"/>
      <c r="V27506" s="53"/>
      <c r="W27506" s="53"/>
      <c r="X27506" s="53"/>
      <c r="Y27506" s="55"/>
    </row>
    <row r="27507" spans="21:25" x14ac:dyDescent="0.2">
      <c r="U27507" s="55"/>
      <c r="V27507" s="53"/>
      <c r="W27507" s="53"/>
      <c r="X27507" s="53"/>
      <c r="Y27507" s="55"/>
    </row>
    <row r="27508" spans="21:25" x14ac:dyDescent="0.2">
      <c r="U27508" s="55"/>
      <c r="V27508" s="53"/>
      <c r="W27508" s="53"/>
      <c r="X27508" s="53"/>
      <c r="Y27508" s="55"/>
    </row>
    <row r="27509" spans="21:25" x14ac:dyDescent="0.2">
      <c r="U27509" s="55"/>
      <c r="V27509" s="53"/>
      <c r="W27509" s="53"/>
      <c r="X27509" s="53"/>
      <c r="Y27509" s="55"/>
    </row>
    <row r="27510" spans="21:25" x14ac:dyDescent="0.2">
      <c r="U27510" s="55"/>
      <c r="V27510" s="53"/>
      <c r="W27510" s="53"/>
      <c r="X27510" s="53"/>
      <c r="Y27510" s="55"/>
    </row>
    <row r="27511" spans="21:25" x14ac:dyDescent="0.2">
      <c r="U27511" s="55"/>
      <c r="V27511" s="53"/>
      <c r="W27511" s="53"/>
      <c r="X27511" s="53"/>
      <c r="Y27511" s="55"/>
    </row>
    <row r="27512" spans="21:25" x14ac:dyDescent="0.2">
      <c r="U27512" s="55"/>
      <c r="V27512" s="53"/>
      <c r="W27512" s="53"/>
      <c r="X27512" s="53"/>
      <c r="Y27512" s="55"/>
    </row>
    <row r="27513" spans="21:25" x14ac:dyDescent="0.2">
      <c r="U27513" s="55"/>
      <c r="V27513" s="53"/>
      <c r="W27513" s="53"/>
      <c r="X27513" s="53"/>
      <c r="Y27513" s="55"/>
    </row>
    <row r="27514" spans="21:25" x14ac:dyDescent="0.2">
      <c r="U27514" s="55"/>
      <c r="V27514" s="53"/>
      <c r="W27514" s="53"/>
      <c r="X27514" s="53"/>
      <c r="Y27514" s="55"/>
    </row>
    <row r="27515" spans="21:25" x14ac:dyDescent="0.2">
      <c r="U27515" s="55"/>
      <c r="V27515" s="53"/>
      <c r="W27515" s="53"/>
      <c r="X27515" s="53"/>
      <c r="Y27515" s="55"/>
    </row>
    <row r="27516" spans="21:25" x14ac:dyDescent="0.2">
      <c r="U27516" s="55"/>
      <c r="V27516" s="53"/>
      <c r="W27516" s="53"/>
      <c r="X27516" s="53"/>
      <c r="Y27516" s="55"/>
    </row>
    <row r="27517" spans="21:25" x14ac:dyDescent="0.2">
      <c r="U27517" s="55"/>
      <c r="V27517" s="53"/>
      <c r="W27517" s="53"/>
      <c r="X27517" s="53"/>
      <c r="Y27517" s="55"/>
    </row>
    <row r="27518" spans="21:25" x14ac:dyDescent="0.2">
      <c r="U27518" s="55"/>
      <c r="V27518" s="53"/>
      <c r="W27518" s="53"/>
      <c r="X27518" s="53"/>
      <c r="Y27518" s="55"/>
    </row>
    <row r="27519" spans="21:25" x14ac:dyDescent="0.2">
      <c r="U27519" s="55"/>
      <c r="V27519" s="53"/>
      <c r="W27519" s="53"/>
      <c r="X27519" s="53"/>
      <c r="Y27519" s="55"/>
    </row>
    <row r="27520" spans="21:25" x14ac:dyDescent="0.2">
      <c r="U27520" s="55"/>
      <c r="V27520" s="53"/>
      <c r="W27520" s="53"/>
      <c r="X27520" s="53"/>
      <c r="Y27520" s="55"/>
    </row>
    <row r="27521" spans="21:25" x14ac:dyDescent="0.2">
      <c r="U27521" s="55"/>
      <c r="V27521" s="53"/>
      <c r="W27521" s="53"/>
      <c r="X27521" s="53"/>
      <c r="Y27521" s="55"/>
    </row>
    <row r="27522" spans="21:25" x14ac:dyDescent="0.2">
      <c r="U27522" s="55"/>
      <c r="V27522" s="53"/>
      <c r="W27522" s="53"/>
      <c r="X27522" s="53"/>
      <c r="Y27522" s="55"/>
    </row>
    <row r="27523" spans="21:25" x14ac:dyDescent="0.2">
      <c r="U27523" s="55"/>
      <c r="V27523" s="53"/>
      <c r="W27523" s="53"/>
      <c r="X27523" s="53"/>
      <c r="Y27523" s="55"/>
    </row>
    <row r="27524" spans="21:25" x14ac:dyDescent="0.2">
      <c r="U27524" s="55"/>
      <c r="V27524" s="53"/>
      <c r="W27524" s="53"/>
      <c r="X27524" s="53"/>
      <c r="Y27524" s="55"/>
    </row>
    <row r="27525" spans="21:25" x14ac:dyDescent="0.2">
      <c r="U27525" s="55"/>
      <c r="V27525" s="53"/>
      <c r="W27525" s="53"/>
      <c r="X27525" s="53"/>
      <c r="Y27525" s="55"/>
    </row>
    <row r="27526" spans="21:25" x14ac:dyDescent="0.2">
      <c r="U27526" s="55"/>
      <c r="V27526" s="53"/>
      <c r="W27526" s="53"/>
      <c r="X27526" s="53"/>
      <c r="Y27526" s="55"/>
    </row>
    <row r="27527" spans="21:25" x14ac:dyDescent="0.2">
      <c r="U27527" s="55"/>
      <c r="V27527" s="53"/>
      <c r="W27527" s="53"/>
      <c r="X27527" s="53"/>
      <c r="Y27527" s="55"/>
    </row>
    <row r="27528" spans="21:25" x14ac:dyDescent="0.2">
      <c r="U27528" s="55"/>
      <c r="V27528" s="53"/>
      <c r="W27528" s="53"/>
      <c r="X27528" s="53"/>
      <c r="Y27528" s="55"/>
    </row>
    <row r="27529" spans="21:25" x14ac:dyDescent="0.2">
      <c r="U27529" s="55"/>
      <c r="V27529" s="53"/>
      <c r="W27529" s="53"/>
      <c r="X27529" s="53"/>
      <c r="Y27529" s="55"/>
    </row>
    <row r="27530" spans="21:25" x14ac:dyDescent="0.2">
      <c r="U27530" s="55"/>
      <c r="V27530" s="53"/>
      <c r="W27530" s="53"/>
      <c r="X27530" s="53"/>
      <c r="Y27530" s="55"/>
    </row>
    <row r="27531" spans="21:25" x14ac:dyDescent="0.2">
      <c r="U27531" s="55"/>
      <c r="V27531" s="53"/>
      <c r="W27531" s="53"/>
      <c r="X27531" s="53"/>
      <c r="Y27531" s="55"/>
    </row>
    <row r="27532" spans="21:25" x14ac:dyDescent="0.2">
      <c r="U27532" s="55"/>
      <c r="V27532" s="53"/>
      <c r="W27532" s="53"/>
      <c r="X27532" s="53"/>
      <c r="Y27532" s="55"/>
    </row>
    <row r="27533" spans="21:25" x14ac:dyDescent="0.2">
      <c r="U27533" s="55"/>
      <c r="V27533" s="53"/>
      <c r="W27533" s="53"/>
      <c r="X27533" s="53"/>
      <c r="Y27533" s="55"/>
    </row>
    <row r="27534" spans="21:25" x14ac:dyDescent="0.2">
      <c r="U27534" s="55"/>
      <c r="V27534" s="53"/>
      <c r="W27534" s="53"/>
      <c r="X27534" s="53"/>
      <c r="Y27534" s="55"/>
    </row>
    <row r="27535" spans="21:25" x14ac:dyDescent="0.2">
      <c r="U27535" s="55"/>
      <c r="V27535" s="53"/>
      <c r="W27535" s="53"/>
      <c r="X27535" s="53"/>
      <c r="Y27535" s="55"/>
    </row>
    <row r="27536" spans="21:25" x14ac:dyDescent="0.2">
      <c r="U27536" s="55"/>
      <c r="V27536" s="53"/>
      <c r="W27536" s="53"/>
      <c r="X27536" s="53"/>
      <c r="Y27536" s="55"/>
    </row>
    <row r="27537" spans="21:25" x14ac:dyDescent="0.2">
      <c r="U27537" s="55"/>
      <c r="V27537" s="53"/>
      <c r="W27537" s="53"/>
      <c r="X27537" s="53"/>
      <c r="Y27537" s="55"/>
    </row>
    <row r="27538" spans="21:25" x14ac:dyDescent="0.2">
      <c r="U27538" s="55"/>
      <c r="V27538" s="53"/>
      <c r="W27538" s="53"/>
      <c r="X27538" s="53"/>
      <c r="Y27538" s="55"/>
    </row>
    <row r="27539" spans="21:25" x14ac:dyDescent="0.2">
      <c r="U27539" s="55"/>
      <c r="V27539" s="53"/>
      <c r="W27539" s="53"/>
      <c r="X27539" s="53"/>
      <c r="Y27539" s="55"/>
    </row>
    <row r="27540" spans="21:25" x14ac:dyDescent="0.2">
      <c r="U27540" s="55"/>
      <c r="V27540" s="53"/>
      <c r="W27540" s="53"/>
      <c r="X27540" s="53"/>
      <c r="Y27540" s="55"/>
    </row>
    <row r="27541" spans="21:25" x14ac:dyDescent="0.2">
      <c r="U27541" s="55"/>
      <c r="V27541" s="53"/>
      <c r="W27541" s="53"/>
      <c r="X27541" s="53"/>
      <c r="Y27541" s="55"/>
    </row>
    <row r="27542" spans="21:25" x14ac:dyDescent="0.2">
      <c r="U27542" s="55"/>
      <c r="V27542" s="53"/>
      <c r="W27542" s="53"/>
      <c r="X27542" s="53"/>
      <c r="Y27542" s="55"/>
    </row>
    <row r="27543" spans="21:25" x14ac:dyDescent="0.2">
      <c r="U27543" s="55"/>
      <c r="V27543" s="53"/>
      <c r="W27543" s="53"/>
      <c r="X27543" s="53"/>
      <c r="Y27543" s="55"/>
    </row>
    <row r="27544" spans="21:25" x14ac:dyDescent="0.2">
      <c r="U27544" s="55"/>
      <c r="V27544" s="53"/>
      <c r="W27544" s="53"/>
      <c r="X27544" s="53"/>
      <c r="Y27544" s="55"/>
    </row>
    <row r="27545" spans="21:25" x14ac:dyDescent="0.2">
      <c r="U27545" s="55"/>
      <c r="V27545" s="53"/>
      <c r="W27545" s="53"/>
      <c r="X27545" s="53"/>
      <c r="Y27545" s="55"/>
    </row>
    <row r="27546" spans="21:25" x14ac:dyDescent="0.2">
      <c r="U27546" s="55"/>
      <c r="V27546" s="53"/>
      <c r="W27546" s="53"/>
      <c r="X27546" s="53"/>
      <c r="Y27546" s="55"/>
    </row>
    <row r="27547" spans="21:25" x14ac:dyDescent="0.2">
      <c r="U27547" s="55"/>
      <c r="V27547" s="53"/>
      <c r="W27547" s="53"/>
      <c r="X27547" s="53"/>
      <c r="Y27547" s="55"/>
    </row>
    <row r="27548" spans="21:25" x14ac:dyDescent="0.2">
      <c r="U27548" s="55"/>
      <c r="V27548" s="53"/>
      <c r="W27548" s="53"/>
      <c r="X27548" s="53"/>
      <c r="Y27548" s="55"/>
    </row>
    <row r="27549" spans="21:25" x14ac:dyDescent="0.2">
      <c r="U27549" s="55"/>
      <c r="V27549" s="53"/>
      <c r="W27549" s="53"/>
      <c r="X27549" s="53"/>
      <c r="Y27549" s="55"/>
    </row>
    <row r="27550" spans="21:25" x14ac:dyDescent="0.2">
      <c r="U27550" s="55"/>
      <c r="V27550" s="53"/>
      <c r="W27550" s="53"/>
      <c r="X27550" s="53"/>
      <c r="Y27550" s="55"/>
    </row>
    <row r="27551" spans="21:25" x14ac:dyDescent="0.2">
      <c r="U27551" s="55"/>
      <c r="V27551" s="53"/>
      <c r="W27551" s="53"/>
      <c r="X27551" s="53"/>
      <c r="Y27551" s="55"/>
    </row>
    <row r="27552" spans="21:25" x14ac:dyDescent="0.2">
      <c r="U27552" s="55"/>
      <c r="V27552" s="53"/>
      <c r="W27552" s="53"/>
      <c r="X27552" s="53"/>
      <c r="Y27552" s="55"/>
    </row>
    <row r="27553" spans="21:25" x14ac:dyDescent="0.2">
      <c r="U27553" s="55"/>
      <c r="V27553" s="53"/>
      <c r="W27553" s="53"/>
      <c r="X27553" s="53"/>
      <c r="Y27553" s="55"/>
    </row>
    <row r="27554" spans="21:25" x14ac:dyDescent="0.2">
      <c r="U27554" s="55"/>
      <c r="V27554" s="53"/>
      <c r="W27554" s="53"/>
      <c r="X27554" s="53"/>
      <c r="Y27554" s="55"/>
    </row>
    <row r="27555" spans="21:25" x14ac:dyDescent="0.2">
      <c r="U27555" s="55"/>
      <c r="V27555" s="53"/>
      <c r="W27555" s="53"/>
      <c r="X27555" s="53"/>
      <c r="Y27555" s="55"/>
    </row>
    <row r="27556" spans="21:25" x14ac:dyDescent="0.2">
      <c r="U27556" s="55"/>
      <c r="V27556" s="53"/>
      <c r="W27556" s="53"/>
      <c r="X27556" s="53"/>
      <c r="Y27556" s="55"/>
    </row>
    <row r="27557" spans="21:25" x14ac:dyDescent="0.2">
      <c r="U27557" s="55"/>
      <c r="V27557" s="53"/>
      <c r="W27557" s="53"/>
      <c r="X27557" s="53"/>
      <c r="Y27557" s="55"/>
    </row>
    <row r="27558" spans="21:25" x14ac:dyDescent="0.2">
      <c r="U27558" s="55"/>
      <c r="V27558" s="53"/>
      <c r="W27558" s="53"/>
      <c r="X27558" s="53"/>
      <c r="Y27558" s="55"/>
    </row>
    <row r="27559" spans="21:25" x14ac:dyDescent="0.2">
      <c r="U27559" s="55"/>
      <c r="V27559" s="53"/>
      <c r="W27559" s="53"/>
      <c r="X27559" s="53"/>
      <c r="Y27559" s="55"/>
    </row>
    <row r="27560" spans="21:25" x14ac:dyDescent="0.2">
      <c r="U27560" s="55"/>
      <c r="V27560" s="53"/>
      <c r="W27560" s="53"/>
      <c r="X27560" s="53"/>
      <c r="Y27560" s="55"/>
    </row>
    <row r="27561" spans="21:25" x14ac:dyDescent="0.2">
      <c r="U27561" s="55"/>
      <c r="V27561" s="53"/>
      <c r="W27561" s="53"/>
      <c r="X27561" s="53"/>
      <c r="Y27561" s="55"/>
    </row>
    <row r="27562" spans="21:25" x14ac:dyDescent="0.2">
      <c r="U27562" s="55"/>
      <c r="V27562" s="53"/>
      <c r="W27562" s="53"/>
      <c r="X27562" s="53"/>
      <c r="Y27562" s="55"/>
    </row>
    <row r="27563" spans="21:25" x14ac:dyDescent="0.2">
      <c r="U27563" s="55"/>
      <c r="V27563" s="53"/>
      <c r="W27563" s="53"/>
      <c r="X27563" s="53"/>
      <c r="Y27563" s="55"/>
    </row>
    <row r="27564" spans="21:25" x14ac:dyDescent="0.2">
      <c r="U27564" s="55"/>
      <c r="V27564" s="53"/>
      <c r="W27564" s="53"/>
      <c r="X27564" s="53"/>
      <c r="Y27564" s="55"/>
    </row>
    <row r="27565" spans="21:25" x14ac:dyDescent="0.2">
      <c r="U27565" s="55"/>
      <c r="V27565" s="53"/>
      <c r="W27565" s="53"/>
      <c r="X27565" s="53"/>
      <c r="Y27565" s="55"/>
    </row>
    <row r="27566" spans="21:25" x14ac:dyDescent="0.2">
      <c r="U27566" s="55"/>
      <c r="V27566" s="53"/>
      <c r="W27566" s="53"/>
      <c r="X27566" s="53"/>
      <c r="Y27566" s="55"/>
    </row>
    <row r="27567" spans="21:25" x14ac:dyDescent="0.2">
      <c r="U27567" s="55"/>
      <c r="V27567" s="53"/>
      <c r="W27567" s="53"/>
      <c r="X27567" s="53"/>
      <c r="Y27567" s="55"/>
    </row>
    <row r="27568" spans="21:25" x14ac:dyDescent="0.2">
      <c r="U27568" s="55"/>
      <c r="V27568" s="53"/>
      <c r="W27568" s="53"/>
      <c r="X27568" s="53"/>
      <c r="Y27568" s="55"/>
    </row>
    <row r="27569" spans="21:25" x14ac:dyDescent="0.2">
      <c r="U27569" s="55"/>
      <c r="V27569" s="53"/>
      <c r="W27569" s="53"/>
      <c r="X27569" s="53"/>
      <c r="Y27569" s="55"/>
    </row>
    <row r="27570" spans="21:25" x14ac:dyDescent="0.2">
      <c r="U27570" s="55"/>
      <c r="V27570" s="53"/>
      <c r="W27570" s="53"/>
      <c r="X27570" s="53"/>
      <c r="Y27570" s="55"/>
    </row>
    <row r="27571" spans="21:25" x14ac:dyDescent="0.2">
      <c r="U27571" s="55"/>
      <c r="V27571" s="53"/>
      <c r="W27571" s="53"/>
      <c r="X27571" s="53"/>
      <c r="Y27571" s="55"/>
    </row>
    <row r="27572" spans="21:25" x14ac:dyDescent="0.2">
      <c r="U27572" s="55"/>
      <c r="V27572" s="53"/>
      <c r="W27572" s="53"/>
      <c r="X27572" s="53"/>
      <c r="Y27572" s="55"/>
    </row>
    <row r="27573" spans="21:25" x14ac:dyDescent="0.2">
      <c r="U27573" s="55"/>
      <c r="V27573" s="53"/>
      <c r="W27573" s="53"/>
      <c r="X27573" s="53"/>
      <c r="Y27573" s="55"/>
    </row>
    <row r="27574" spans="21:25" x14ac:dyDescent="0.2">
      <c r="U27574" s="55"/>
      <c r="V27574" s="53"/>
      <c r="W27574" s="53"/>
      <c r="X27574" s="53"/>
      <c r="Y27574" s="55"/>
    </row>
    <row r="27575" spans="21:25" x14ac:dyDescent="0.2">
      <c r="U27575" s="55"/>
      <c r="V27575" s="53"/>
      <c r="W27575" s="53"/>
      <c r="X27575" s="53"/>
      <c r="Y27575" s="55"/>
    </row>
    <row r="27576" spans="21:25" x14ac:dyDescent="0.2">
      <c r="U27576" s="55"/>
      <c r="V27576" s="53"/>
      <c r="W27576" s="53"/>
      <c r="X27576" s="53"/>
      <c r="Y27576" s="55"/>
    </row>
    <row r="27577" spans="21:25" x14ac:dyDescent="0.2">
      <c r="U27577" s="55"/>
      <c r="V27577" s="53"/>
      <c r="W27577" s="53"/>
      <c r="X27577" s="53"/>
      <c r="Y27577" s="55"/>
    </row>
    <row r="27578" spans="21:25" x14ac:dyDescent="0.2">
      <c r="U27578" s="55"/>
      <c r="V27578" s="53"/>
      <c r="W27578" s="53"/>
      <c r="X27578" s="53"/>
      <c r="Y27578" s="55"/>
    </row>
    <row r="27579" spans="21:25" x14ac:dyDescent="0.2">
      <c r="U27579" s="55"/>
      <c r="V27579" s="53"/>
      <c r="W27579" s="53"/>
      <c r="X27579" s="53"/>
      <c r="Y27579" s="55"/>
    </row>
    <row r="27580" spans="21:25" x14ac:dyDescent="0.2">
      <c r="U27580" s="55"/>
      <c r="V27580" s="53"/>
      <c r="W27580" s="53"/>
      <c r="X27580" s="53"/>
      <c r="Y27580" s="55"/>
    </row>
    <row r="27581" spans="21:25" x14ac:dyDescent="0.2">
      <c r="U27581" s="55"/>
      <c r="V27581" s="53"/>
      <c r="W27581" s="53"/>
      <c r="X27581" s="53"/>
      <c r="Y27581" s="55"/>
    </row>
    <row r="27582" spans="21:25" x14ac:dyDescent="0.2">
      <c r="U27582" s="55"/>
      <c r="V27582" s="53"/>
      <c r="W27582" s="53"/>
      <c r="X27582" s="53"/>
      <c r="Y27582" s="55"/>
    </row>
    <row r="27583" spans="21:25" x14ac:dyDescent="0.2">
      <c r="U27583" s="55"/>
      <c r="V27583" s="53"/>
      <c r="W27583" s="53"/>
      <c r="X27583" s="53"/>
      <c r="Y27583" s="55"/>
    </row>
    <row r="27584" spans="21:25" x14ac:dyDescent="0.2">
      <c r="U27584" s="55"/>
      <c r="V27584" s="53"/>
      <c r="W27584" s="53"/>
      <c r="X27584" s="53"/>
      <c r="Y27584" s="55"/>
    </row>
    <row r="27585" spans="21:25" x14ac:dyDescent="0.2">
      <c r="U27585" s="55"/>
      <c r="V27585" s="53"/>
      <c r="W27585" s="53"/>
      <c r="X27585" s="53"/>
      <c r="Y27585" s="55"/>
    </row>
    <row r="27586" spans="21:25" x14ac:dyDescent="0.2">
      <c r="U27586" s="55"/>
      <c r="V27586" s="53"/>
      <c r="W27586" s="53"/>
      <c r="X27586" s="53"/>
      <c r="Y27586" s="55"/>
    </row>
    <row r="27587" spans="21:25" x14ac:dyDescent="0.2">
      <c r="U27587" s="55"/>
      <c r="V27587" s="53"/>
      <c r="W27587" s="53"/>
      <c r="X27587" s="53"/>
      <c r="Y27587" s="55"/>
    </row>
    <row r="27588" spans="21:25" x14ac:dyDescent="0.2">
      <c r="U27588" s="55"/>
      <c r="V27588" s="53"/>
      <c r="W27588" s="53"/>
      <c r="X27588" s="53"/>
      <c r="Y27588" s="55"/>
    </row>
    <row r="27589" spans="21:25" x14ac:dyDescent="0.2">
      <c r="U27589" s="55"/>
      <c r="V27589" s="53"/>
      <c r="W27589" s="53"/>
      <c r="X27589" s="53"/>
      <c r="Y27589" s="55"/>
    </row>
    <row r="27590" spans="21:25" x14ac:dyDescent="0.2">
      <c r="U27590" s="55"/>
      <c r="V27590" s="53"/>
      <c r="W27590" s="53"/>
      <c r="X27590" s="53"/>
      <c r="Y27590" s="55"/>
    </row>
    <row r="27591" spans="21:25" x14ac:dyDescent="0.2">
      <c r="U27591" s="55"/>
      <c r="V27591" s="53"/>
      <c r="W27591" s="53"/>
      <c r="X27591" s="53"/>
      <c r="Y27591" s="55"/>
    </row>
    <row r="27592" spans="21:25" x14ac:dyDescent="0.2">
      <c r="U27592" s="55"/>
      <c r="V27592" s="53"/>
      <c r="W27592" s="53"/>
      <c r="X27592" s="53"/>
      <c r="Y27592" s="55"/>
    </row>
    <row r="27593" spans="21:25" x14ac:dyDescent="0.2">
      <c r="U27593" s="55"/>
      <c r="V27593" s="53"/>
      <c r="W27593" s="53"/>
      <c r="X27593" s="53"/>
      <c r="Y27593" s="55"/>
    </row>
    <row r="27594" spans="21:25" x14ac:dyDescent="0.2">
      <c r="U27594" s="55"/>
      <c r="V27594" s="53"/>
      <c r="W27594" s="53"/>
      <c r="X27594" s="53"/>
      <c r="Y27594" s="55"/>
    </row>
    <row r="27595" spans="21:25" x14ac:dyDescent="0.2">
      <c r="U27595" s="55"/>
      <c r="V27595" s="53"/>
      <c r="W27595" s="53"/>
      <c r="X27595" s="53"/>
      <c r="Y27595" s="55"/>
    </row>
    <row r="27596" spans="21:25" x14ac:dyDescent="0.2">
      <c r="U27596" s="55"/>
      <c r="V27596" s="53"/>
      <c r="W27596" s="53"/>
      <c r="X27596" s="53"/>
      <c r="Y27596" s="55"/>
    </row>
    <row r="27597" spans="21:25" x14ac:dyDescent="0.2">
      <c r="U27597" s="55"/>
      <c r="V27597" s="53"/>
      <c r="W27597" s="53"/>
      <c r="X27597" s="53"/>
      <c r="Y27597" s="55"/>
    </row>
    <row r="27598" spans="21:25" x14ac:dyDescent="0.2">
      <c r="U27598" s="55"/>
      <c r="V27598" s="53"/>
      <c r="W27598" s="53"/>
      <c r="X27598" s="53"/>
      <c r="Y27598" s="55"/>
    </row>
    <row r="27599" spans="21:25" x14ac:dyDescent="0.2">
      <c r="U27599" s="55"/>
      <c r="V27599" s="53"/>
      <c r="W27599" s="53"/>
      <c r="X27599" s="53"/>
      <c r="Y27599" s="55"/>
    </row>
    <row r="27600" spans="21:25" x14ac:dyDescent="0.2">
      <c r="U27600" s="55"/>
      <c r="V27600" s="53"/>
      <c r="W27600" s="53"/>
      <c r="X27600" s="53"/>
      <c r="Y27600" s="55"/>
    </row>
    <row r="27601" spans="21:25" x14ac:dyDescent="0.2">
      <c r="U27601" s="55"/>
      <c r="V27601" s="53"/>
      <c r="W27601" s="53"/>
      <c r="X27601" s="53"/>
      <c r="Y27601" s="55"/>
    </row>
    <row r="27602" spans="21:25" x14ac:dyDescent="0.2">
      <c r="U27602" s="55"/>
      <c r="V27602" s="53"/>
      <c r="W27602" s="53"/>
      <c r="X27602" s="53"/>
      <c r="Y27602" s="55"/>
    </row>
    <row r="27603" spans="21:25" x14ac:dyDescent="0.2">
      <c r="U27603" s="55"/>
      <c r="V27603" s="53"/>
      <c r="W27603" s="53"/>
      <c r="X27603" s="53"/>
      <c r="Y27603" s="55"/>
    </row>
    <row r="27604" spans="21:25" x14ac:dyDescent="0.2">
      <c r="U27604" s="55"/>
      <c r="V27604" s="53"/>
      <c r="W27604" s="53"/>
      <c r="X27604" s="53"/>
      <c r="Y27604" s="55"/>
    </row>
    <row r="27605" spans="21:25" x14ac:dyDescent="0.2">
      <c r="U27605" s="55"/>
      <c r="V27605" s="53"/>
      <c r="W27605" s="53"/>
      <c r="X27605" s="53"/>
      <c r="Y27605" s="55"/>
    </row>
    <row r="27606" spans="21:25" x14ac:dyDescent="0.2">
      <c r="U27606" s="55"/>
      <c r="V27606" s="53"/>
      <c r="W27606" s="53"/>
      <c r="X27606" s="53"/>
      <c r="Y27606" s="55"/>
    </row>
    <row r="27607" spans="21:25" x14ac:dyDescent="0.2">
      <c r="U27607" s="55"/>
      <c r="V27607" s="53"/>
      <c r="W27607" s="53"/>
      <c r="X27607" s="53"/>
      <c r="Y27607" s="55"/>
    </row>
    <row r="27608" spans="21:25" x14ac:dyDescent="0.2">
      <c r="U27608" s="55"/>
      <c r="V27608" s="53"/>
      <c r="W27608" s="53"/>
      <c r="X27608" s="53"/>
      <c r="Y27608" s="55"/>
    </row>
    <row r="27609" spans="21:25" x14ac:dyDescent="0.2">
      <c r="U27609" s="55"/>
      <c r="V27609" s="53"/>
      <c r="W27609" s="53"/>
      <c r="X27609" s="53"/>
      <c r="Y27609" s="55"/>
    </row>
    <row r="27610" spans="21:25" x14ac:dyDescent="0.2">
      <c r="U27610" s="55"/>
      <c r="V27610" s="53"/>
      <c r="W27610" s="53"/>
      <c r="X27610" s="53"/>
      <c r="Y27610" s="55"/>
    </row>
    <row r="27611" spans="21:25" x14ac:dyDescent="0.2">
      <c r="U27611" s="55"/>
      <c r="V27611" s="53"/>
      <c r="W27611" s="53"/>
      <c r="X27611" s="53"/>
      <c r="Y27611" s="55"/>
    </row>
    <row r="27612" spans="21:25" x14ac:dyDescent="0.2">
      <c r="U27612" s="55"/>
      <c r="V27612" s="53"/>
      <c r="W27612" s="53"/>
      <c r="X27612" s="53"/>
      <c r="Y27612" s="55"/>
    </row>
    <row r="27613" spans="21:25" x14ac:dyDescent="0.2">
      <c r="U27613" s="55"/>
      <c r="V27613" s="53"/>
      <c r="W27613" s="53"/>
      <c r="X27613" s="53"/>
      <c r="Y27613" s="55"/>
    </row>
    <row r="27614" spans="21:25" x14ac:dyDescent="0.2">
      <c r="U27614" s="55"/>
      <c r="V27614" s="53"/>
      <c r="W27614" s="53"/>
      <c r="X27614" s="53"/>
      <c r="Y27614" s="55"/>
    </row>
    <row r="27615" spans="21:25" x14ac:dyDescent="0.2">
      <c r="U27615" s="55"/>
      <c r="V27615" s="53"/>
      <c r="W27615" s="53"/>
      <c r="X27615" s="53"/>
      <c r="Y27615" s="55"/>
    </row>
    <row r="27616" spans="21:25" x14ac:dyDescent="0.2">
      <c r="U27616" s="55"/>
      <c r="V27616" s="53"/>
      <c r="W27616" s="53"/>
      <c r="X27616" s="53"/>
      <c r="Y27616" s="55"/>
    </row>
    <row r="27617" spans="21:25" x14ac:dyDescent="0.2">
      <c r="U27617" s="55"/>
      <c r="V27617" s="53"/>
      <c r="W27617" s="53"/>
      <c r="X27617" s="53"/>
      <c r="Y27617" s="55"/>
    </row>
    <row r="27618" spans="21:25" x14ac:dyDescent="0.2">
      <c r="U27618" s="55"/>
      <c r="V27618" s="53"/>
      <c r="W27618" s="53"/>
      <c r="X27618" s="53"/>
      <c r="Y27618" s="55"/>
    </row>
    <row r="27619" spans="21:25" x14ac:dyDescent="0.2">
      <c r="U27619" s="55"/>
      <c r="V27619" s="53"/>
      <c r="W27619" s="53"/>
      <c r="X27619" s="53"/>
      <c r="Y27619" s="55"/>
    </row>
    <row r="27620" spans="21:25" x14ac:dyDescent="0.2">
      <c r="U27620" s="55"/>
      <c r="V27620" s="53"/>
      <c r="W27620" s="53"/>
      <c r="X27620" s="53"/>
      <c r="Y27620" s="55"/>
    </row>
    <row r="27621" spans="21:25" x14ac:dyDescent="0.2">
      <c r="U27621" s="55"/>
      <c r="V27621" s="53"/>
      <c r="W27621" s="53"/>
      <c r="X27621" s="53"/>
      <c r="Y27621" s="55"/>
    </row>
    <row r="27622" spans="21:25" x14ac:dyDescent="0.2">
      <c r="U27622" s="55"/>
      <c r="V27622" s="53"/>
      <c r="W27622" s="53"/>
      <c r="X27622" s="53"/>
      <c r="Y27622" s="55"/>
    </row>
    <row r="27623" spans="21:25" x14ac:dyDescent="0.2">
      <c r="U27623" s="55"/>
      <c r="V27623" s="53"/>
      <c r="W27623" s="53"/>
      <c r="X27623" s="53"/>
      <c r="Y27623" s="55"/>
    </row>
    <row r="27624" spans="21:25" x14ac:dyDescent="0.2">
      <c r="U27624" s="55"/>
      <c r="V27624" s="53"/>
      <c r="W27624" s="53"/>
      <c r="X27624" s="53"/>
      <c r="Y27624" s="55"/>
    </row>
    <row r="27625" spans="21:25" x14ac:dyDescent="0.2">
      <c r="U27625" s="55"/>
      <c r="V27625" s="53"/>
      <c r="W27625" s="53"/>
      <c r="X27625" s="53"/>
      <c r="Y27625" s="55"/>
    </row>
    <row r="27626" spans="21:25" x14ac:dyDescent="0.2">
      <c r="U27626" s="55"/>
      <c r="V27626" s="53"/>
      <c r="W27626" s="53"/>
      <c r="X27626" s="53"/>
      <c r="Y27626" s="55"/>
    </row>
    <row r="27627" spans="21:25" x14ac:dyDescent="0.2">
      <c r="U27627" s="55"/>
      <c r="V27627" s="53"/>
      <c r="W27627" s="53"/>
      <c r="X27627" s="53"/>
      <c r="Y27627" s="55"/>
    </row>
    <row r="27628" spans="21:25" x14ac:dyDescent="0.2">
      <c r="U27628" s="55"/>
      <c r="V27628" s="53"/>
      <c r="W27628" s="53"/>
      <c r="X27628" s="53"/>
      <c r="Y27628" s="55"/>
    </row>
    <row r="27629" spans="21:25" x14ac:dyDescent="0.2">
      <c r="U27629" s="55"/>
      <c r="V27629" s="53"/>
      <c r="W27629" s="53"/>
      <c r="X27629" s="53"/>
      <c r="Y27629" s="55"/>
    </row>
    <row r="27630" spans="21:25" x14ac:dyDescent="0.2">
      <c r="U27630" s="55"/>
      <c r="V27630" s="53"/>
      <c r="W27630" s="53"/>
      <c r="X27630" s="53"/>
      <c r="Y27630" s="55"/>
    </row>
    <row r="27631" spans="21:25" x14ac:dyDescent="0.2">
      <c r="U27631" s="55"/>
      <c r="V27631" s="53"/>
      <c r="W27631" s="53"/>
      <c r="X27631" s="53"/>
      <c r="Y27631" s="55"/>
    </row>
    <row r="27632" spans="21:25" x14ac:dyDescent="0.2">
      <c r="U27632" s="55"/>
      <c r="V27632" s="53"/>
      <c r="W27632" s="53"/>
      <c r="X27632" s="53"/>
      <c r="Y27632" s="55"/>
    </row>
    <row r="27633" spans="21:25" x14ac:dyDescent="0.2">
      <c r="U27633" s="55"/>
      <c r="V27633" s="53"/>
      <c r="W27633" s="53"/>
      <c r="X27633" s="53"/>
      <c r="Y27633" s="55"/>
    </row>
    <row r="27634" spans="21:25" x14ac:dyDescent="0.2">
      <c r="U27634" s="55"/>
      <c r="V27634" s="53"/>
      <c r="W27634" s="53"/>
      <c r="X27634" s="53"/>
      <c r="Y27634" s="55"/>
    </row>
    <row r="27635" spans="21:25" x14ac:dyDescent="0.2">
      <c r="U27635" s="55"/>
      <c r="V27635" s="53"/>
      <c r="W27635" s="53"/>
      <c r="X27635" s="53"/>
      <c r="Y27635" s="55"/>
    </row>
    <row r="27636" spans="21:25" x14ac:dyDescent="0.2">
      <c r="U27636" s="55"/>
      <c r="V27636" s="53"/>
      <c r="W27636" s="53"/>
      <c r="X27636" s="53"/>
      <c r="Y27636" s="55"/>
    </row>
    <row r="27637" spans="21:25" x14ac:dyDescent="0.2">
      <c r="U27637" s="55"/>
      <c r="V27637" s="53"/>
      <c r="W27637" s="53"/>
      <c r="X27637" s="53"/>
      <c r="Y27637" s="55"/>
    </row>
    <row r="27638" spans="21:25" x14ac:dyDescent="0.2">
      <c r="U27638" s="55"/>
      <c r="V27638" s="53"/>
      <c r="W27638" s="53"/>
      <c r="X27638" s="53"/>
      <c r="Y27638" s="55"/>
    </row>
    <row r="27639" spans="21:25" x14ac:dyDescent="0.2">
      <c r="U27639" s="55"/>
      <c r="V27639" s="53"/>
      <c r="W27639" s="53"/>
      <c r="X27639" s="53"/>
      <c r="Y27639" s="55"/>
    </row>
    <row r="27640" spans="21:25" x14ac:dyDescent="0.2">
      <c r="U27640" s="55"/>
      <c r="V27640" s="53"/>
      <c r="W27640" s="53"/>
      <c r="X27640" s="53"/>
      <c r="Y27640" s="55"/>
    </row>
    <row r="27641" spans="21:25" x14ac:dyDescent="0.2">
      <c r="U27641" s="55"/>
      <c r="V27641" s="53"/>
      <c r="W27641" s="53"/>
      <c r="X27641" s="53"/>
      <c r="Y27641" s="55"/>
    </row>
    <row r="27642" spans="21:25" x14ac:dyDescent="0.2">
      <c r="U27642" s="55"/>
      <c r="V27642" s="53"/>
      <c r="W27642" s="53"/>
      <c r="X27642" s="53"/>
      <c r="Y27642" s="55"/>
    </row>
    <row r="27643" spans="21:25" x14ac:dyDescent="0.2">
      <c r="U27643" s="55"/>
      <c r="V27643" s="53"/>
      <c r="W27643" s="53"/>
      <c r="X27643" s="53"/>
      <c r="Y27643" s="55"/>
    </row>
    <row r="27644" spans="21:25" x14ac:dyDescent="0.2">
      <c r="U27644" s="55"/>
      <c r="V27644" s="53"/>
      <c r="W27644" s="53"/>
      <c r="X27644" s="53"/>
      <c r="Y27644" s="55"/>
    </row>
    <row r="27645" spans="21:25" x14ac:dyDescent="0.2">
      <c r="U27645" s="55"/>
      <c r="V27645" s="53"/>
      <c r="W27645" s="53"/>
      <c r="X27645" s="53"/>
      <c r="Y27645" s="55"/>
    </row>
    <row r="27646" spans="21:25" x14ac:dyDescent="0.2">
      <c r="U27646" s="55"/>
      <c r="V27646" s="53"/>
      <c r="W27646" s="53"/>
      <c r="X27646" s="53"/>
      <c r="Y27646" s="55"/>
    </row>
    <row r="27647" spans="21:25" x14ac:dyDescent="0.2">
      <c r="U27647" s="55"/>
      <c r="V27647" s="53"/>
      <c r="W27647" s="53"/>
      <c r="X27647" s="53"/>
      <c r="Y27647" s="55"/>
    </row>
    <row r="27648" spans="21:25" x14ac:dyDescent="0.2">
      <c r="U27648" s="55"/>
      <c r="V27648" s="53"/>
      <c r="W27648" s="53"/>
      <c r="X27648" s="53"/>
      <c r="Y27648" s="55"/>
    </row>
    <row r="27649" spans="21:25" x14ac:dyDescent="0.2">
      <c r="U27649" s="55"/>
      <c r="V27649" s="53"/>
      <c r="W27649" s="53"/>
      <c r="X27649" s="53"/>
      <c r="Y27649" s="55"/>
    </row>
    <row r="27650" spans="21:25" x14ac:dyDescent="0.2">
      <c r="U27650" s="55"/>
      <c r="V27650" s="53"/>
      <c r="W27650" s="53"/>
      <c r="X27650" s="53"/>
      <c r="Y27650" s="55"/>
    </row>
    <row r="27651" spans="21:25" x14ac:dyDescent="0.2">
      <c r="U27651" s="55"/>
      <c r="V27651" s="53"/>
      <c r="W27651" s="53"/>
      <c r="X27651" s="53"/>
      <c r="Y27651" s="55"/>
    </row>
    <row r="27652" spans="21:25" x14ac:dyDescent="0.2">
      <c r="U27652" s="55"/>
      <c r="V27652" s="53"/>
      <c r="W27652" s="53"/>
      <c r="X27652" s="53"/>
      <c r="Y27652" s="55"/>
    </row>
    <row r="27653" spans="21:25" x14ac:dyDescent="0.2">
      <c r="U27653" s="55"/>
      <c r="V27653" s="53"/>
      <c r="W27653" s="53"/>
      <c r="X27653" s="53"/>
      <c r="Y27653" s="55"/>
    </row>
    <row r="27654" spans="21:25" x14ac:dyDescent="0.2">
      <c r="U27654" s="55"/>
      <c r="V27654" s="53"/>
      <c r="W27654" s="53"/>
      <c r="X27654" s="53"/>
      <c r="Y27654" s="55"/>
    </row>
    <row r="27655" spans="21:25" x14ac:dyDescent="0.2">
      <c r="U27655" s="55"/>
      <c r="V27655" s="53"/>
      <c r="W27655" s="53"/>
      <c r="X27655" s="53"/>
      <c r="Y27655" s="55"/>
    </row>
    <row r="27656" spans="21:25" x14ac:dyDescent="0.2">
      <c r="U27656" s="55"/>
      <c r="V27656" s="53"/>
      <c r="W27656" s="53"/>
      <c r="X27656" s="53"/>
      <c r="Y27656" s="55"/>
    </row>
    <row r="27657" spans="21:25" x14ac:dyDescent="0.2">
      <c r="U27657" s="55"/>
      <c r="V27657" s="53"/>
      <c r="W27657" s="53"/>
      <c r="X27657" s="53"/>
      <c r="Y27657" s="55"/>
    </row>
    <row r="27658" spans="21:25" x14ac:dyDescent="0.2">
      <c r="U27658" s="55"/>
      <c r="V27658" s="53"/>
      <c r="W27658" s="53"/>
      <c r="X27658" s="53"/>
      <c r="Y27658" s="55"/>
    </row>
    <row r="27659" spans="21:25" x14ac:dyDescent="0.2">
      <c r="U27659" s="55"/>
      <c r="V27659" s="53"/>
      <c r="W27659" s="53"/>
      <c r="X27659" s="53"/>
      <c r="Y27659" s="55"/>
    </row>
    <row r="27660" spans="21:25" x14ac:dyDescent="0.2">
      <c r="U27660" s="55"/>
      <c r="V27660" s="53"/>
      <c r="W27660" s="53"/>
      <c r="X27660" s="53"/>
      <c r="Y27660" s="55"/>
    </row>
    <row r="27661" spans="21:25" x14ac:dyDescent="0.2">
      <c r="U27661" s="55"/>
      <c r="V27661" s="53"/>
      <c r="W27661" s="53"/>
      <c r="X27661" s="53"/>
      <c r="Y27661" s="55"/>
    </row>
    <row r="27662" spans="21:25" x14ac:dyDescent="0.2">
      <c r="U27662" s="55"/>
      <c r="V27662" s="53"/>
      <c r="W27662" s="53"/>
      <c r="X27662" s="53"/>
      <c r="Y27662" s="55"/>
    </row>
    <row r="27663" spans="21:25" x14ac:dyDescent="0.2">
      <c r="U27663" s="55"/>
      <c r="V27663" s="53"/>
      <c r="W27663" s="53"/>
      <c r="X27663" s="53"/>
      <c r="Y27663" s="55"/>
    </row>
    <row r="27664" spans="21:25" x14ac:dyDescent="0.2">
      <c r="U27664" s="55"/>
      <c r="V27664" s="53"/>
      <c r="W27664" s="53"/>
      <c r="X27664" s="53"/>
      <c r="Y27664" s="55"/>
    </row>
    <row r="27665" spans="21:25" x14ac:dyDescent="0.2">
      <c r="U27665" s="55"/>
      <c r="V27665" s="53"/>
      <c r="W27665" s="53"/>
      <c r="X27665" s="53"/>
      <c r="Y27665" s="55"/>
    </row>
    <row r="27666" spans="21:25" x14ac:dyDescent="0.2">
      <c r="U27666" s="55"/>
      <c r="V27666" s="53"/>
      <c r="W27666" s="53"/>
      <c r="X27666" s="53"/>
      <c r="Y27666" s="55"/>
    </row>
    <row r="27667" spans="21:25" x14ac:dyDescent="0.2">
      <c r="U27667" s="55"/>
      <c r="V27667" s="53"/>
      <c r="W27667" s="53"/>
      <c r="X27667" s="53"/>
      <c r="Y27667" s="55"/>
    </row>
    <row r="27668" spans="21:25" x14ac:dyDescent="0.2">
      <c r="U27668" s="55"/>
      <c r="V27668" s="53"/>
      <c r="W27668" s="53"/>
      <c r="X27668" s="53"/>
      <c r="Y27668" s="55"/>
    </row>
    <row r="27669" spans="21:25" x14ac:dyDescent="0.2">
      <c r="U27669" s="55"/>
      <c r="V27669" s="53"/>
      <c r="W27669" s="53"/>
      <c r="X27669" s="53"/>
      <c r="Y27669" s="55"/>
    </row>
    <row r="27670" spans="21:25" x14ac:dyDescent="0.2">
      <c r="U27670" s="55"/>
      <c r="V27670" s="53"/>
      <c r="W27670" s="53"/>
      <c r="X27670" s="53"/>
      <c r="Y27670" s="55"/>
    </row>
    <row r="27671" spans="21:25" x14ac:dyDescent="0.2">
      <c r="U27671" s="55"/>
      <c r="V27671" s="53"/>
      <c r="W27671" s="53"/>
      <c r="X27671" s="53"/>
      <c r="Y27671" s="55"/>
    </row>
    <row r="27672" spans="21:25" x14ac:dyDescent="0.2">
      <c r="U27672" s="55"/>
      <c r="V27672" s="53"/>
      <c r="W27672" s="53"/>
      <c r="X27672" s="53"/>
      <c r="Y27672" s="55"/>
    </row>
    <row r="27673" spans="21:25" x14ac:dyDescent="0.2">
      <c r="U27673" s="55"/>
      <c r="V27673" s="53"/>
      <c r="W27673" s="53"/>
      <c r="X27673" s="53"/>
      <c r="Y27673" s="55"/>
    </row>
    <row r="27674" spans="21:25" x14ac:dyDescent="0.2">
      <c r="U27674" s="55"/>
      <c r="V27674" s="53"/>
      <c r="W27674" s="53"/>
      <c r="X27674" s="53"/>
      <c r="Y27674" s="55"/>
    </row>
    <row r="27675" spans="21:25" x14ac:dyDescent="0.2">
      <c r="U27675" s="55"/>
      <c r="V27675" s="53"/>
      <c r="W27675" s="53"/>
      <c r="X27675" s="53"/>
      <c r="Y27675" s="55"/>
    </row>
    <row r="27676" spans="21:25" x14ac:dyDescent="0.2">
      <c r="U27676" s="55"/>
      <c r="V27676" s="53"/>
      <c r="W27676" s="53"/>
      <c r="X27676" s="53"/>
      <c r="Y27676" s="55"/>
    </row>
    <row r="27677" spans="21:25" x14ac:dyDescent="0.2">
      <c r="U27677" s="55"/>
      <c r="V27677" s="53"/>
      <c r="W27677" s="53"/>
      <c r="X27677" s="53"/>
      <c r="Y27677" s="55"/>
    </row>
    <row r="27678" spans="21:25" x14ac:dyDescent="0.2">
      <c r="U27678" s="55"/>
      <c r="V27678" s="53"/>
      <c r="W27678" s="53"/>
      <c r="X27678" s="53"/>
      <c r="Y27678" s="55"/>
    </row>
    <row r="27679" spans="21:25" x14ac:dyDescent="0.2">
      <c r="U27679" s="55"/>
      <c r="V27679" s="53"/>
      <c r="W27679" s="53"/>
      <c r="X27679" s="53"/>
      <c r="Y27679" s="55"/>
    </row>
    <row r="27680" spans="21:25" x14ac:dyDescent="0.2">
      <c r="U27680" s="55"/>
      <c r="V27680" s="53"/>
      <c r="W27680" s="53"/>
      <c r="X27680" s="53"/>
      <c r="Y27680" s="55"/>
    </row>
    <row r="27681" spans="21:25" x14ac:dyDescent="0.2">
      <c r="U27681" s="55"/>
      <c r="V27681" s="53"/>
      <c r="W27681" s="53"/>
      <c r="X27681" s="53"/>
      <c r="Y27681" s="55"/>
    </row>
    <row r="27682" spans="21:25" x14ac:dyDescent="0.2">
      <c r="U27682" s="55"/>
      <c r="V27682" s="53"/>
      <c r="W27682" s="53"/>
      <c r="X27682" s="53"/>
      <c r="Y27682" s="55"/>
    </row>
    <row r="27683" spans="21:25" x14ac:dyDescent="0.2">
      <c r="U27683" s="55"/>
      <c r="V27683" s="53"/>
      <c r="W27683" s="53"/>
      <c r="X27683" s="53"/>
      <c r="Y27683" s="55"/>
    </row>
    <row r="27684" spans="21:25" x14ac:dyDescent="0.2">
      <c r="U27684" s="55"/>
      <c r="V27684" s="53"/>
      <c r="W27684" s="53"/>
      <c r="X27684" s="53"/>
      <c r="Y27684" s="55"/>
    </row>
    <row r="27685" spans="21:25" x14ac:dyDescent="0.2">
      <c r="U27685" s="55"/>
      <c r="V27685" s="53"/>
      <c r="W27685" s="53"/>
      <c r="X27685" s="53"/>
      <c r="Y27685" s="55"/>
    </row>
    <row r="27686" spans="21:25" x14ac:dyDescent="0.2">
      <c r="U27686" s="55"/>
      <c r="V27686" s="53"/>
      <c r="W27686" s="53"/>
      <c r="X27686" s="53"/>
      <c r="Y27686" s="55"/>
    </row>
    <row r="27687" spans="21:25" x14ac:dyDescent="0.2">
      <c r="U27687" s="55"/>
      <c r="V27687" s="53"/>
      <c r="W27687" s="53"/>
      <c r="X27687" s="53"/>
      <c r="Y27687" s="55"/>
    </row>
    <row r="27688" spans="21:25" x14ac:dyDescent="0.2">
      <c r="U27688" s="55"/>
      <c r="V27688" s="53"/>
      <c r="W27688" s="53"/>
      <c r="X27688" s="53"/>
      <c r="Y27688" s="55"/>
    </row>
    <row r="27689" spans="21:25" x14ac:dyDescent="0.2">
      <c r="U27689" s="55"/>
      <c r="V27689" s="53"/>
      <c r="W27689" s="53"/>
      <c r="X27689" s="53"/>
      <c r="Y27689" s="55"/>
    </row>
    <row r="27690" spans="21:25" x14ac:dyDescent="0.2">
      <c r="U27690" s="55"/>
      <c r="V27690" s="53"/>
      <c r="W27690" s="53"/>
      <c r="X27690" s="53"/>
      <c r="Y27690" s="55"/>
    </row>
    <row r="27691" spans="21:25" x14ac:dyDescent="0.2">
      <c r="U27691" s="55"/>
      <c r="V27691" s="53"/>
      <c r="W27691" s="53"/>
      <c r="X27691" s="53"/>
      <c r="Y27691" s="55"/>
    </row>
    <row r="27692" spans="21:25" x14ac:dyDescent="0.2">
      <c r="U27692" s="55"/>
      <c r="V27692" s="53"/>
      <c r="W27692" s="53"/>
      <c r="X27692" s="53"/>
      <c r="Y27692" s="55"/>
    </row>
    <row r="27693" spans="21:25" x14ac:dyDescent="0.2">
      <c r="U27693" s="55"/>
      <c r="V27693" s="53"/>
      <c r="W27693" s="53"/>
      <c r="X27693" s="53"/>
      <c r="Y27693" s="55"/>
    </row>
    <row r="27694" spans="21:25" x14ac:dyDescent="0.2">
      <c r="U27694" s="55"/>
      <c r="V27694" s="53"/>
      <c r="W27694" s="53"/>
      <c r="X27694" s="53"/>
      <c r="Y27694" s="55"/>
    </row>
    <row r="27695" spans="21:25" x14ac:dyDescent="0.2">
      <c r="U27695" s="55"/>
      <c r="V27695" s="53"/>
      <c r="W27695" s="53"/>
      <c r="X27695" s="53"/>
      <c r="Y27695" s="55"/>
    </row>
    <row r="27696" spans="21:25" x14ac:dyDescent="0.2">
      <c r="U27696" s="55"/>
      <c r="V27696" s="53"/>
      <c r="W27696" s="53"/>
      <c r="X27696" s="53"/>
      <c r="Y27696" s="55"/>
    </row>
    <row r="27697" spans="21:25" x14ac:dyDescent="0.2">
      <c r="U27697" s="55"/>
      <c r="V27697" s="53"/>
      <c r="W27697" s="53"/>
      <c r="X27697" s="53"/>
      <c r="Y27697" s="55"/>
    </row>
    <row r="27698" spans="21:25" x14ac:dyDescent="0.2">
      <c r="U27698" s="55"/>
      <c r="V27698" s="53"/>
      <c r="W27698" s="53"/>
      <c r="X27698" s="53"/>
      <c r="Y27698" s="55"/>
    </row>
    <row r="27699" spans="21:25" x14ac:dyDescent="0.2">
      <c r="U27699" s="55"/>
      <c r="V27699" s="53"/>
      <c r="W27699" s="53"/>
      <c r="X27699" s="53"/>
      <c r="Y27699" s="55"/>
    </row>
    <row r="27700" spans="21:25" x14ac:dyDescent="0.2">
      <c r="U27700" s="55"/>
      <c r="V27700" s="53"/>
      <c r="W27700" s="53"/>
      <c r="X27700" s="53"/>
      <c r="Y27700" s="55"/>
    </row>
    <row r="27701" spans="21:25" x14ac:dyDescent="0.2">
      <c r="U27701" s="55"/>
      <c r="V27701" s="53"/>
      <c r="W27701" s="53"/>
      <c r="X27701" s="53"/>
      <c r="Y27701" s="55"/>
    </row>
    <row r="27702" spans="21:25" x14ac:dyDescent="0.2">
      <c r="U27702" s="55"/>
      <c r="V27702" s="53"/>
      <c r="W27702" s="53"/>
      <c r="X27702" s="53"/>
      <c r="Y27702" s="55"/>
    </row>
    <row r="27703" spans="21:25" x14ac:dyDescent="0.2">
      <c r="U27703" s="55"/>
      <c r="V27703" s="53"/>
      <c r="W27703" s="53"/>
      <c r="X27703" s="53"/>
      <c r="Y27703" s="55"/>
    </row>
    <row r="27704" spans="21:25" x14ac:dyDescent="0.2">
      <c r="U27704" s="55"/>
      <c r="V27704" s="53"/>
      <c r="W27704" s="53"/>
      <c r="X27704" s="53"/>
      <c r="Y27704" s="55"/>
    </row>
    <row r="27705" spans="21:25" x14ac:dyDescent="0.2">
      <c r="U27705" s="55"/>
      <c r="V27705" s="53"/>
      <c r="W27705" s="53"/>
      <c r="X27705" s="53"/>
      <c r="Y27705" s="55"/>
    </row>
    <row r="27706" spans="21:25" x14ac:dyDescent="0.2">
      <c r="U27706" s="55"/>
      <c r="V27706" s="53"/>
      <c r="W27706" s="53"/>
      <c r="X27706" s="53"/>
      <c r="Y27706" s="55"/>
    </row>
    <row r="27707" spans="21:25" x14ac:dyDescent="0.2">
      <c r="U27707" s="55"/>
      <c r="V27707" s="53"/>
      <c r="W27707" s="53"/>
      <c r="X27707" s="53"/>
      <c r="Y27707" s="55"/>
    </row>
    <row r="27708" spans="21:25" x14ac:dyDescent="0.2">
      <c r="U27708" s="55"/>
      <c r="V27708" s="53"/>
      <c r="W27708" s="53"/>
      <c r="X27708" s="53"/>
      <c r="Y27708" s="55"/>
    </row>
    <row r="27709" spans="21:25" x14ac:dyDescent="0.2">
      <c r="U27709" s="55"/>
      <c r="V27709" s="53"/>
      <c r="W27709" s="53"/>
      <c r="X27709" s="53"/>
      <c r="Y27709" s="55"/>
    </row>
    <row r="27710" spans="21:25" x14ac:dyDescent="0.2">
      <c r="U27710" s="55"/>
      <c r="V27710" s="53"/>
      <c r="W27710" s="53"/>
      <c r="X27710" s="53"/>
      <c r="Y27710" s="55"/>
    </row>
    <row r="27711" spans="21:25" x14ac:dyDescent="0.2">
      <c r="U27711" s="55"/>
      <c r="V27711" s="53"/>
      <c r="W27711" s="53"/>
      <c r="X27711" s="53"/>
      <c r="Y27711" s="55"/>
    </row>
    <row r="27712" spans="21:25" x14ac:dyDescent="0.2">
      <c r="U27712" s="55"/>
      <c r="V27712" s="53"/>
      <c r="W27712" s="53"/>
      <c r="X27712" s="53"/>
      <c r="Y27712" s="55"/>
    </row>
    <row r="27713" spans="21:25" x14ac:dyDescent="0.2">
      <c r="U27713" s="55"/>
      <c r="V27713" s="53"/>
      <c r="W27713" s="53"/>
      <c r="X27713" s="53"/>
      <c r="Y27713" s="55"/>
    </row>
    <row r="27714" spans="21:25" x14ac:dyDescent="0.2">
      <c r="U27714" s="55"/>
      <c r="V27714" s="53"/>
      <c r="W27714" s="53"/>
      <c r="X27714" s="53"/>
      <c r="Y27714" s="55"/>
    </row>
    <row r="27715" spans="21:25" x14ac:dyDescent="0.2">
      <c r="U27715" s="55"/>
      <c r="V27715" s="53"/>
      <c r="W27715" s="53"/>
      <c r="X27715" s="53"/>
      <c r="Y27715" s="55"/>
    </row>
    <row r="27716" spans="21:25" x14ac:dyDescent="0.2">
      <c r="U27716" s="55"/>
      <c r="V27716" s="53"/>
      <c r="W27716" s="53"/>
      <c r="X27716" s="53"/>
      <c r="Y27716" s="55"/>
    </row>
    <row r="27717" spans="21:25" x14ac:dyDescent="0.2">
      <c r="U27717" s="55"/>
      <c r="V27717" s="53"/>
      <c r="W27717" s="53"/>
      <c r="X27717" s="53"/>
      <c r="Y27717" s="55"/>
    </row>
    <row r="27718" spans="21:25" x14ac:dyDescent="0.2">
      <c r="U27718" s="55"/>
      <c r="V27718" s="53"/>
      <c r="W27718" s="53"/>
      <c r="X27718" s="53"/>
      <c r="Y27718" s="55"/>
    </row>
    <row r="27719" spans="21:25" x14ac:dyDescent="0.2">
      <c r="U27719" s="55"/>
      <c r="V27719" s="53"/>
      <c r="W27719" s="53"/>
      <c r="X27719" s="53"/>
      <c r="Y27719" s="55"/>
    </row>
    <row r="27720" spans="21:25" x14ac:dyDescent="0.2">
      <c r="U27720" s="55"/>
      <c r="V27720" s="53"/>
      <c r="W27720" s="53"/>
      <c r="X27720" s="53"/>
      <c r="Y27720" s="55"/>
    </row>
    <row r="27721" spans="21:25" x14ac:dyDescent="0.2">
      <c r="U27721" s="55"/>
      <c r="V27721" s="53"/>
      <c r="W27721" s="53"/>
      <c r="X27721" s="53"/>
      <c r="Y27721" s="55"/>
    </row>
    <row r="27722" spans="21:25" x14ac:dyDescent="0.2">
      <c r="U27722" s="55"/>
      <c r="V27722" s="53"/>
      <c r="W27722" s="53"/>
      <c r="X27722" s="53"/>
      <c r="Y27722" s="55"/>
    </row>
    <row r="27723" spans="21:25" x14ac:dyDescent="0.2">
      <c r="U27723" s="55"/>
      <c r="V27723" s="53"/>
      <c r="W27723" s="53"/>
      <c r="X27723" s="53"/>
      <c r="Y27723" s="55"/>
    </row>
    <row r="27724" spans="21:25" x14ac:dyDescent="0.2">
      <c r="U27724" s="55"/>
      <c r="V27724" s="53"/>
      <c r="W27724" s="53"/>
      <c r="X27724" s="53"/>
      <c r="Y27724" s="55"/>
    </row>
    <row r="27725" spans="21:25" x14ac:dyDescent="0.2">
      <c r="U27725" s="55"/>
      <c r="V27725" s="53"/>
      <c r="W27725" s="53"/>
      <c r="X27725" s="53"/>
      <c r="Y27725" s="55"/>
    </row>
    <row r="27726" spans="21:25" x14ac:dyDescent="0.2">
      <c r="U27726" s="55"/>
      <c r="V27726" s="53"/>
      <c r="W27726" s="53"/>
      <c r="X27726" s="53"/>
      <c r="Y27726" s="55"/>
    </row>
    <row r="27727" spans="21:25" x14ac:dyDescent="0.2">
      <c r="U27727" s="55"/>
      <c r="V27727" s="53"/>
      <c r="W27727" s="53"/>
      <c r="X27727" s="53"/>
      <c r="Y27727" s="55"/>
    </row>
    <row r="27728" spans="21:25" x14ac:dyDescent="0.2">
      <c r="U27728" s="55"/>
      <c r="V27728" s="53"/>
      <c r="W27728" s="53"/>
      <c r="X27728" s="53"/>
      <c r="Y27728" s="55"/>
    </row>
    <row r="27729" spans="21:25" x14ac:dyDescent="0.2">
      <c r="U27729" s="55"/>
      <c r="V27729" s="53"/>
      <c r="W27729" s="53"/>
      <c r="X27729" s="53"/>
      <c r="Y27729" s="55"/>
    </row>
    <row r="27730" spans="21:25" x14ac:dyDescent="0.2">
      <c r="U27730" s="55"/>
      <c r="V27730" s="53"/>
      <c r="W27730" s="53"/>
      <c r="X27730" s="53"/>
      <c r="Y27730" s="55"/>
    </row>
    <row r="27731" spans="21:25" x14ac:dyDescent="0.2">
      <c r="U27731" s="55"/>
      <c r="V27731" s="53"/>
      <c r="W27731" s="53"/>
      <c r="X27731" s="53"/>
      <c r="Y27731" s="55"/>
    </row>
    <row r="27732" spans="21:25" x14ac:dyDescent="0.2">
      <c r="U27732" s="55"/>
      <c r="V27732" s="53"/>
      <c r="W27732" s="53"/>
      <c r="X27732" s="53"/>
      <c r="Y27732" s="55"/>
    </row>
    <row r="27733" spans="21:25" x14ac:dyDescent="0.2">
      <c r="U27733" s="55"/>
      <c r="V27733" s="53"/>
      <c r="W27733" s="53"/>
      <c r="X27733" s="53"/>
      <c r="Y27733" s="55"/>
    </row>
    <row r="27734" spans="21:25" x14ac:dyDescent="0.2">
      <c r="U27734" s="55"/>
      <c r="V27734" s="53"/>
      <c r="W27734" s="53"/>
      <c r="X27734" s="53"/>
      <c r="Y27734" s="55"/>
    </row>
    <row r="27735" spans="21:25" x14ac:dyDescent="0.2">
      <c r="U27735" s="55"/>
      <c r="V27735" s="53"/>
      <c r="W27735" s="53"/>
      <c r="X27735" s="53"/>
      <c r="Y27735" s="55"/>
    </row>
    <row r="27736" spans="21:25" x14ac:dyDescent="0.2">
      <c r="U27736" s="55"/>
      <c r="V27736" s="53"/>
      <c r="W27736" s="53"/>
      <c r="X27736" s="53"/>
      <c r="Y27736" s="55"/>
    </row>
    <row r="27737" spans="21:25" x14ac:dyDescent="0.2">
      <c r="U27737" s="55"/>
      <c r="V27737" s="53"/>
      <c r="W27737" s="53"/>
      <c r="X27737" s="53"/>
      <c r="Y27737" s="55"/>
    </row>
    <row r="27738" spans="21:25" x14ac:dyDescent="0.2">
      <c r="U27738" s="55"/>
      <c r="V27738" s="53"/>
      <c r="W27738" s="53"/>
      <c r="X27738" s="53"/>
      <c r="Y27738" s="55"/>
    </row>
    <row r="27739" spans="21:25" x14ac:dyDescent="0.2">
      <c r="U27739" s="55"/>
      <c r="V27739" s="53"/>
      <c r="W27739" s="53"/>
      <c r="X27739" s="53"/>
      <c r="Y27739" s="55"/>
    </row>
    <row r="27740" spans="21:25" x14ac:dyDescent="0.2">
      <c r="U27740" s="55"/>
      <c r="V27740" s="53"/>
      <c r="W27740" s="53"/>
      <c r="X27740" s="53"/>
      <c r="Y27740" s="55"/>
    </row>
    <row r="27741" spans="21:25" x14ac:dyDescent="0.2">
      <c r="U27741" s="55"/>
      <c r="V27741" s="53"/>
      <c r="W27741" s="53"/>
      <c r="X27741" s="53"/>
      <c r="Y27741" s="55"/>
    </row>
    <row r="27742" spans="21:25" x14ac:dyDescent="0.2">
      <c r="U27742" s="55"/>
      <c r="V27742" s="53"/>
      <c r="W27742" s="53"/>
      <c r="X27742" s="53"/>
      <c r="Y27742" s="55"/>
    </row>
    <row r="27743" spans="21:25" x14ac:dyDescent="0.2">
      <c r="U27743" s="55"/>
      <c r="V27743" s="53"/>
      <c r="W27743" s="53"/>
      <c r="X27743" s="53"/>
      <c r="Y27743" s="55"/>
    </row>
    <row r="27744" spans="21:25" x14ac:dyDescent="0.2">
      <c r="U27744" s="55"/>
      <c r="V27744" s="53"/>
      <c r="W27744" s="53"/>
      <c r="X27744" s="53"/>
      <c r="Y27744" s="55"/>
    </row>
    <row r="27745" spans="21:25" x14ac:dyDescent="0.2">
      <c r="U27745" s="55"/>
      <c r="V27745" s="53"/>
      <c r="W27745" s="53"/>
      <c r="X27745" s="53"/>
      <c r="Y27745" s="55"/>
    </row>
    <row r="27746" spans="21:25" x14ac:dyDescent="0.2">
      <c r="U27746" s="55"/>
      <c r="V27746" s="53"/>
      <c r="W27746" s="53"/>
      <c r="X27746" s="53"/>
      <c r="Y27746" s="55"/>
    </row>
    <row r="27747" spans="21:25" x14ac:dyDescent="0.2">
      <c r="U27747" s="55"/>
      <c r="V27747" s="53"/>
      <c r="W27747" s="53"/>
      <c r="X27747" s="53"/>
      <c r="Y27747" s="55"/>
    </row>
    <row r="27748" spans="21:25" x14ac:dyDescent="0.2">
      <c r="U27748" s="55"/>
      <c r="V27748" s="53"/>
      <c r="W27748" s="53"/>
      <c r="X27748" s="53"/>
      <c r="Y27748" s="55"/>
    </row>
    <row r="27749" spans="21:25" x14ac:dyDescent="0.2">
      <c r="U27749" s="55"/>
      <c r="V27749" s="53"/>
      <c r="W27749" s="53"/>
      <c r="X27749" s="53"/>
      <c r="Y27749" s="55"/>
    </row>
    <row r="27750" spans="21:25" x14ac:dyDescent="0.2">
      <c r="U27750" s="55"/>
      <c r="V27750" s="53"/>
      <c r="W27750" s="53"/>
      <c r="X27750" s="53"/>
      <c r="Y27750" s="55"/>
    </row>
    <row r="27751" spans="21:25" x14ac:dyDescent="0.2">
      <c r="U27751" s="55"/>
      <c r="V27751" s="53"/>
      <c r="W27751" s="53"/>
      <c r="X27751" s="53"/>
      <c r="Y27751" s="55"/>
    </row>
    <row r="27752" spans="21:25" x14ac:dyDescent="0.2">
      <c r="U27752" s="55"/>
      <c r="V27752" s="53"/>
      <c r="W27752" s="53"/>
      <c r="X27752" s="53"/>
      <c r="Y27752" s="55"/>
    </row>
    <row r="27753" spans="21:25" x14ac:dyDescent="0.2">
      <c r="U27753" s="55"/>
      <c r="V27753" s="53"/>
      <c r="W27753" s="53"/>
      <c r="X27753" s="53"/>
      <c r="Y27753" s="55"/>
    </row>
    <row r="27754" spans="21:25" x14ac:dyDescent="0.2">
      <c r="U27754" s="55"/>
      <c r="V27754" s="53"/>
      <c r="W27754" s="53"/>
      <c r="X27754" s="53"/>
      <c r="Y27754" s="55"/>
    </row>
    <row r="27755" spans="21:25" x14ac:dyDescent="0.2">
      <c r="U27755" s="55"/>
      <c r="V27755" s="53"/>
      <c r="W27755" s="53"/>
      <c r="X27755" s="53"/>
      <c r="Y27755" s="55"/>
    </row>
    <row r="27756" spans="21:25" x14ac:dyDescent="0.2">
      <c r="U27756" s="55"/>
      <c r="V27756" s="53"/>
      <c r="W27756" s="53"/>
      <c r="X27756" s="53"/>
      <c r="Y27756" s="55"/>
    </row>
    <row r="27757" spans="21:25" x14ac:dyDescent="0.2">
      <c r="U27757" s="55"/>
      <c r="V27757" s="53"/>
      <c r="W27757" s="53"/>
      <c r="X27757" s="53"/>
      <c r="Y27757" s="55"/>
    </row>
    <row r="27758" spans="21:25" x14ac:dyDescent="0.2">
      <c r="U27758" s="55"/>
      <c r="V27758" s="53"/>
      <c r="W27758" s="53"/>
      <c r="X27758" s="53"/>
      <c r="Y27758" s="55"/>
    </row>
    <row r="27759" spans="21:25" x14ac:dyDescent="0.2">
      <c r="U27759" s="55"/>
      <c r="V27759" s="53"/>
      <c r="W27759" s="53"/>
      <c r="X27759" s="53"/>
      <c r="Y27759" s="55"/>
    </row>
    <row r="27760" spans="21:25" x14ac:dyDescent="0.2">
      <c r="U27760" s="55"/>
      <c r="V27760" s="53"/>
      <c r="W27760" s="53"/>
      <c r="X27760" s="53"/>
      <c r="Y27760" s="55"/>
    </row>
    <row r="27761" spans="21:25" x14ac:dyDescent="0.2">
      <c r="U27761" s="55"/>
      <c r="V27761" s="53"/>
      <c r="W27761" s="53"/>
      <c r="X27761" s="53"/>
      <c r="Y27761" s="55"/>
    </row>
    <row r="27762" spans="21:25" x14ac:dyDescent="0.2">
      <c r="U27762" s="55"/>
      <c r="V27762" s="53"/>
      <c r="W27762" s="53"/>
      <c r="X27762" s="53"/>
      <c r="Y27762" s="55"/>
    </row>
    <row r="27763" spans="21:25" x14ac:dyDescent="0.2">
      <c r="U27763" s="55"/>
      <c r="V27763" s="53"/>
      <c r="W27763" s="53"/>
      <c r="X27763" s="53"/>
      <c r="Y27763" s="55"/>
    </row>
    <row r="27764" spans="21:25" x14ac:dyDescent="0.2">
      <c r="U27764" s="55"/>
      <c r="V27764" s="53"/>
      <c r="W27764" s="53"/>
      <c r="X27764" s="53"/>
      <c r="Y27764" s="55"/>
    </row>
    <row r="27765" spans="21:25" x14ac:dyDescent="0.2">
      <c r="U27765" s="55"/>
      <c r="V27765" s="53"/>
      <c r="W27765" s="53"/>
      <c r="X27765" s="53"/>
      <c r="Y27765" s="55"/>
    </row>
    <row r="27766" spans="21:25" x14ac:dyDescent="0.2">
      <c r="U27766" s="55"/>
      <c r="V27766" s="53"/>
      <c r="W27766" s="53"/>
      <c r="X27766" s="53"/>
      <c r="Y27766" s="55"/>
    </row>
    <row r="27767" spans="21:25" x14ac:dyDescent="0.2">
      <c r="U27767" s="55"/>
      <c r="V27767" s="53"/>
      <c r="W27767" s="53"/>
      <c r="X27767" s="53"/>
      <c r="Y27767" s="55"/>
    </row>
    <row r="27768" spans="21:25" x14ac:dyDescent="0.2">
      <c r="U27768" s="55"/>
      <c r="V27768" s="53"/>
      <c r="W27768" s="53"/>
      <c r="X27768" s="53"/>
      <c r="Y27768" s="55"/>
    </row>
    <row r="27769" spans="21:25" x14ac:dyDescent="0.2">
      <c r="U27769" s="55"/>
      <c r="V27769" s="53"/>
      <c r="W27769" s="53"/>
      <c r="X27769" s="53"/>
      <c r="Y27769" s="55"/>
    </row>
    <row r="27770" spans="21:25" x14ac:dyDescent="0.2">
      <c r="U27770" s="55"/>
      <c r="V27770" s="53"/>
      <c r="W27770" s="53"/>
      <c r="X27770" s="53"/>
      <c r="Y27770" s="55"/>
    </row>
    <row r="27771" spans="21:25" x14ac:dyDescent="0.2">
      <c r="U27771" s="55"/>
      <c r="V27771" s="53"/>
      <c r="W27771" s="53"/>
      <c r="X27771" s="53"/>
      <c r="Y27771" s="55"/>
    </row>
    <row r="27772" spans="21:25" x14ac:dyDescent="0.2">
      <c r="U27772" s="55"/>
      <c r="V27772" s="53"/>
      <c r="W27772" s="53"/>
      <c r="X27772" s="53"/>
      <c r="Y27772" s="55"/>
    </row>
    <row r="27773" spans="21:25" x14ac:dyDescent="0.2">
      <c r="U27773" s="55"/>
      <c r="V27773" s="53"/>
      <c r="W27773" s="53"/>
      <c r="X27773" s="53"/>
      <c r="Y27773" s="55"/>
    </row>
    <row r="27774" spans="21:25" x14ac:dyDescent="0.2">
      <c r="U27774" s="55"/>
      <c r="V27774" s="53"/>
      <c r="W27774" s="53"/>
      <c r="X27774" s="53"/>
      <c r="Y27774" s="55"/>
    </row>
    <row r="27775" spans="21:25" x14ac:dyDescent="0.2">
      <c r="U27775" s="55"/>
      <c r="V27775" s="53"/>
      <c r="W27775" s="53"/>
      <c r="X27775" s="53"/>
      <c r="Y27775" s="55"/>
    </row>
    <row r="27776" spans="21:25" x14ac:dyDescent="0.2">
      <c r="U27776" s="55"/>
      <c r="V27776" s="53"/>
      <c r="W27776" s="53"/>
      <c r="X27776" s="53"/>
      <c r="Y27776" s="55"/>
    </row>
    <row r="27777" spans="21:25" x14ac:dyDescent="0.2">
      <c r="U27777" s="55"/>
      <c r="V27777" s="53"/>
      <c r="W27777" s="53"/>
      <c r="X27777" s="53"/>
      <c r="Y27777" s="55"/>
    </row>
    <row r="27778" spans="21:25" x14ac:dyDescent="0.2">
      <c r="U27778" s="55"/>
      <c r="V27778" s="53"/>
      <c r="W27778" s="53"/>
      <c r="X27778" s="53"/>
      <c r="Y27778" s="55"/>
    </row>
    <row r="27779" spans="21:25" x14ac:dyDescent="0.2">
      <c r="U27779" s="55"/>
      <c r="V27779" s="53"/>
      <c r="W27779" s="53"/>
      <c r="X27779" s="53"/>
      <c r="Y27779" s="55"/>
    </row>
    <row r="27780" spans="21:25" x14ac:dyDescent="0.2">
      <c r="U27780" s="55"/>
      <c r="V27780" s="53"/>
      <c r="W27780" s="53"/>
      <c r="X27780" s="53"/>
      <c r="Y27780" s="55"/>
    </row>
    <row r="27781" spans="21:25" x14ac:dyDescent="0.2">
      <c r="U27781" s="55"/>
      <c r="V27781" s="53"/>
      <c r="W27781" s="53"/>
      <c r="X27781" s="53"/>
      <c r="Y27781" s="55"/>
    </row>
    <row r="27782" spans="21:25" x14ac:dyDescent="0.2">
      <c r="U27782" s="55"/>
      <c r="V27782" s="53"/>
      <c r="W27782" s="53"/>
      <c r="X27782" s="53"/>
      <c r="Y27782" s="55"/>
    </row>
    <row r="27783" spans="21:25" x14ac:dyDescent="0.2">
      <c r="U27783" s="55"/>
      <c r="V27783" s="53"/>
      <c r="W27783" s="53"/>
      <c r="X27783" s="53"/>
      <c r="Y27783" s="55"/>
    </row>
    <row r="27784" spans="21:25" x14ac:dyDescent="0.2">
      <c r="U27784" s="55"/>
      <c r="V27784" s="53"/>
      <c r="W27784" s="53"/>
      <c r="X27784" s="53"/>
      <c r="Y27784" s="55"/>
    </row>
    <row r="27785" spans="21:25" x14ac:dyDescent="0.2">
      <c r="U27785" s="55"/>
      <c r="V27785" s="53"/>
      <c r="W27785" s="53"/>
      <c r="X27785" s="53"/>
      <c r="Y27785" s="55"/>
    </row>
    <row r="27786" spans="21:25" x14ac:dyDescent="0.2">
      <c r="U27786" s="55"/>
      <c r="V27786" s="53"/>
      <c r="W27786" s="53"/>
      <c r="X27786" s="53"/>
      <c r="Y27786" s="55"/>
    </row>
    <row r="27787" spans="21:25" x14ac:dyDescent="0.2">
      <c r="U27787" s="55"/>
      <c r="V27787" s="53"/>
      <c r="W27787" s="53"/>
      <c r="X27787" s="53"/>
      <c r="Y27787" s="55"/>
    </row>
    <row r="27788" spans="21:25" x14ac:dyDescent="0.2">
      <c r="U27788" s="55"/>
      <c r="V27788" s="53"/>
      <c r="W27788" s="53"/>
      <c r="X27788" s="53"/>
      <c r="Y27788" s="55"/>
    </row>
    <row r="27789" spans="21:25" x14ac:dyDescent="0.2">
      <c r="U27789" s="55"/>
      <c r="V27789" s="53"/>
      <c r="W27789" s="53"/>
      <c r="X27789" s="53"/>
      <c r="Y27789" s="55"/>
    </row>
    <row r="27790" spans="21:25" x14ac:dyDescent="0.2">
      <c r="U27790" s="55"/>
      <c r="V27790" s="53"/>
      <c r="W27790" s="53"/>
      <c r="X27790" s="53"/>
      <c r="Y27790" s="55"/>
    </row>
    <row r="27791" spans="21:25" x14ac:dyDescent="0.2">
      <c r="U27791" s="55"/>
      <c r="V27791" s="53"/>
      <c r="W27791" s="53"/>
      <c r="X27791" s="53"/>
      <c r="Y27791" s="55"/>
    </row>
    <row r="27792" spans="21:25" x14ac:dyDescent="0.2">
      <c r="U27792" s="55"/>
      <c r="V27792" s="53"/>
      <c r="W27792" s="53"/>
      <c r="X27792" s="53"/>
      <c r="Y27792" s="55"/>
    </row>
    <row r="27793" spans="21:25" x14ac:dyDescent="0.2">
      <c r="U27793" s="55"/>
      <c r="V27793" s="53"/>
      <c r="W27793" s="53"/>
      <c r="X27793" s="53"/>
      <c r="Y27793" s="55"/>
    </row>
    <row r="27794" spans="21:25" x14ac:dyDescent="0.2">
      <c r="U27794" s="55"/>
      <c r="V27794" s="53"/>
      <c r="W27794" s="53"/>
      <c r="X27794" s="53"/>
      <c r="Y27794" s="55"/>
    </row>
    <row r="27795" spans="21:25" x14ac:dyDescent="0.2">
      <c r="U27795" s="55"/>
      <c r="V27795" s="53"/>
      <c r="W27795" s="53"/>
      <c r="X27795" s="53"/>
      <c r="Y27795" s="55"/>
    </row>
    <row r="27796" spans="21:25" x14ac:dyDescent="0.2">
      <c r="U27796" s="55"/>
      <c r="V27796" s="53"/>
      <c r="W27796" s="53"/>
      <c r="X27796" s="53"/>
      <c r="Y27796" s="55"/>
    </row>
    <row r="27797" spans="21:25" x14ac:dyDescent="0.2">
      <c r="U27797" s="55"/>
      <c r="V27797" s="53"/>
      <c r="W27797" s="53"/>
      <c r="X27797" s="53"/>
      <c r="Y27797" s="55"/>
    </row>
    <row r="27798" spans="21:25" x14ac:dyDescent="0.2">
      <c r="U27798" s="55"/>
      <c r="V27798" s="53"/>
      <c r="W27798" s="53"/>
      <c r="X27798" s="53"/>
      <c r="Y27798" s="55"/>
    </row>
    <row r="27799" spans="21:25" x14ac:dyDescent="0.2">
      <c r="U27799" s="55"/>
      <c r="V27799" s="53"/>
      <c r="W27799" s="53"/>
      <c r="X27799" s="53"/>
      <c r="Y27799" s="55"/>
    </row>
    <row r="27800" spans="21:25" x14ac:dyDescent="0.2">
      <c r="U27800" s="55"/>
      <c r="V27800" s="53"/>
      <c r="W27800" s="53"/>
      <c r="X27800" s="53"/>
      <c r="Y27800" s="55"/>
    </row>
    <row r="27801" spans="21:25" x14ac:dyDescent="0.2">
      <c r="U27801" s="55"/>
      <c r="V27801" s="53"/>
      <c r="W27801" s="53"/>
      <c r="X27801" s="53"/>
      <c r="Y27801" s="55"/>
    </row>
    <row r="27802" spans="21:25" x14ac:dyDescent="0.2">
      <c r="U27802" s="55"/>
      <c r="V27802" s="53"/>
      <c r="W27802" s="53"/>
      <c r="X27802" s="53"/>
      <c r="Y27802" s="55"/>
    </row>
    <row r="27803" spans="21:25" x14ac:dyDescent="0.2">
      <c r="U27803" s="55"/>
      <c r="V27803" s="53"/>
      <c r="W27803" s="53"/>
      <c r="X27803" s="53"/>
      <c r="Y27803" s="55"/>
    </row>
    <row r="27804" spans="21:25" x14ac:dyDescent="0.2">
      <c r="U27804" s="55"/>
      <c r="V27804" s="53"/>
      <c r="W27804" s="53"/>
      <c r="X27804" s="53"/>
      <c r="Y27804" s="55"/>
    </row>
    <row r="27805" spans="21:25" x14ac:dyDescent="0.2">
      <c r="U27805" s="55"/>
      <c r="V27805" s="53"/>
      <c r="W27805" s="53"/>
      <c r="X27805" s="53"/>
      <c r="Y27805" s="55"/>
    </row>
    <row r="27806" spans="21:25" x14ac:dyDescent="0.2">
      <c r="U27806" s="55"/>
      <c r="V27806" s="53"/>
      <c r="W27806" s="53"/>
      <c r="X27806" s="53"/>
      <c r="Y27806" s="55"/>
    </row>
    <row r="27807" spans="21:25" x14ac:dyDescent="0.2">
      <c r="U27807" s="55"/>
      <c r="V27807" s="53"/>
      <c r="W27807" s="53"/>
      <c r="X27807" s="53"/>
      <c r="Y27807" s="55"/>
    </row>
    <row r="27808" spans="21:25" x14ac:dyDescent="0.2">
      <c r="U27808" s="55"/>
      <c r="V27808" s="53"/>
      <c r="W27808" s="53"/>
      <c r="X27808" s="53"/>
      <c r="Y27808" s="55"/>
    </row>
    <row r="27809" spans="21:25" x14ac:dyDescent="0.2">
      <c r="U27809" s="55"/>
      <c r="V27809" s="53"/>
      <c r="W27809" s="53"/>
      <c r="X27809" s="53"/>
      <c r="Y27809" s="55"/>
    </row>
    <row r="27810" spans="21:25" x14ac:dyDescent="0.2">
      <c r="U27810" s="55"/>
      <c r="V27810" s="53"/>
      <c r="W27810" s="53"/>
      <c r="X27810" s="53"/>
      <c r="Y27810" s="55"/>
    </row>
    <row r="27811" spans="21:25" x14ac:dyDescent="0.2">
      <c r="U27811" s="55"/>
      <c r="V27811" s="53"/>
      <c r="W27811" s="53"/>
      <c r="X27811" s="53"/>
      <c r="Y27811" s="55"/>
    </row>
    <row r="27812" spans="21:25" x14ac:dyDescent="0.2">
      <c r="U27812" s="55"/>
      <c r="V27812" s="53"/>
      <c r="W27812" s="53"/>
      <c r="X27812" s="53"/>
      <c r="Y27812" s="55"/>
    </row>
    <row r="27813" spans="21:25" x14ac:dyDescent="0.2">
      <c r="U27813" s="55"/>
      <c r="V27813" s="53"/>
      <c r="W27813" s="53"/>
      <c r="X27813" s="53"/>
      <c r="Y27813" s="55"/>
    </row>
    <row r="27814" spans="21:25" x14ac:dyDescent="0.2">
      <c r="U27814" s="55"/>
      <c r="V27814" s="53"/>
      <c r="W27814" s="53"/>
      <c r="X27814" s="53"/>
      <c r="Y27814" s="55"/>
    </row>
    <row r="27815" spans="21:25" x14ac:dyDescent="0.2">
      <c r="U27815" s="55"/>
      <c r="V27815" s="53"/>
      <c r="W27815" s="53"/>
      <c r="X27815" s="53"/>
      <c r="Y27815" s="55"/>
    </row>
    <row r="27816" spans="21:25" x14ac:dyDescent="0.2">
      <c r="U27816" s="55"/>
      <c r="V27816" s="53"/>
      <c r="W27816" s="53"/>
      <c r="X27816" s="53"/>
      <c r="Y27816" s="55"/>
    </row>
    <row r="27817" spans="21:25" x14ac:dyDescent="0.2">
      <c r="U27817" s="55"/>
      <c r="V27817" s="53"/>
      <c r="W27817" s="53"/>
      <c r="X27817" s="53"/>
      <c r="Y27817" s="55"/>
    </row>
    <row r="27818" spans="21:25" x14ac:dyDescent="0.2">
      <c r="U27818" s="55"/>
      <c r="V27818" s="53"/>
      <c r="W27818" s="53"/>
      <c r="X27818" s="53"/>
      <c r="Y27818" s="55"/>
    </row>
    <row r="27819" spans="21:25" x14ac:dyDescent="0.2">
      <c r="U27819" s="55"/>
      <c r="V27819" s="53"/>
      <c r="W27819" s="53"/>
      <c r="X27819" s="53"/>
      <c r="Y27819" s="55"/>
    </row>
    <row r="27820" spans="21:25" x14ac:dyDescent="0.2">
      <c r="U27820" s="55"/>
      <c r="V27820" s="53"/>
      <c r="W27820" s="53"/>
      <c r="X27820" s="53"/>
      <c r="Y27820" s="55"/>
    </row>
    <row r="27821" spans="21:25" x14ac:dyDescent="0.2">
      <c r="U27821" s="55"/>
      <c r="V27821" s="53"/>
      <c r="W27821" s="53"/>
      <c r="X27821" s="53"/>
      <c r="Y27821" s="55"/>
    </row>
    <row r="27822" spans="21:25" x14ac:dyDescent="0.2">
      <c r="U27822" s="55"/>
      <c r="V27822" s="53"/>
      <c r="W27822" s="53"/>
      <c r="X27822" s="53"/>
      <c r="Y27822" s="55"/>
    </row>
    <row r="27823" spans="21:25" x14ac:dyDescent="0.2">
      <c r="U27823" s="55"/>
      <c r="V27823" s="53"/>
      <c r="W27823" s="53"/>
      <c r="X27823" s="53"/>
      <c r="Y27823" s="55"/>
    </row>
    <row r="27824" spans="21:25" x14ac:dyDescent="0.2">
      <c r="U27824" s="55"/>
      <c r="V27824" s="53"/>
      <c r="W27824" s="53"/>
      <c r="X27824" s="53"/>
      <c r="Y27824" s="55"/>
    </row>
    <row r="27825" spans="21:25" x14ac:dyDescent="0.2">
      <c r="U27825" s="55"/>
      <c r="V27825" s="53"/>
      <c r="W27825" s="53"/>
      <c r="X27825" s="53"/>
      <c r="Y27825" s="55"/>
    </row>
    <row r="27826" spans="21:25" x14ac:dyDescent="0.2">
      <c r="U27826" s="55"/>
      <c r="V27826" s="53"/>
      <c r="W27826" s="53"/>
      <c r="X27826" s="53"/>
      <c r="Y27826" s="55"/>
    </row>
    <row r="27827" spans="21:25" x14ac:dyDescent="0.2">
      <c r="U27827" s="55"/>
      <c r="V27827" s="53"/>
      <c r="W27827" s="53"/>
      <c r="X27827" s="53"/>
      <c r="Y27827" s="55"/>
    </row>
    <row r="27828" spans="21:25" x14ac:dyDescent="0.2">
      <c r="U27828" s="55"/>
      <c r="V27828" s="53"/>
      <c r="W27828" s="53"/>
      <c r="X27828" s="53"/>
      <c r="Y27828" s="55"/>
    </row>
    <row r="27829" spans="21:25" x14ac:dyDescent="0.2">
      <c r="U27829" s="55"/>
      <c r="V27829" s="53"/>
      <c r="W27829" s="53"/>
      <c r="X27829" s="53"/>
      <c r="Y27829" s="55"/>
    </row>
    <row r="27830" spans="21:25" x14ac:dyDescent="0.2">
      <c r="U27830" s="55"/>
      <c r="V27830" s="53"/>
      <c r="W27830" s="53"/>
      <c r="X27830" s="53"/>
      <c r="Y27830" s="55"/>
    </row>
    <row r="27831" spans="21:25" x14ac:dyDescent="0.2">
      <c r="U27831" s="55"/>
      <c r="V27831" s="53"/>
      <c r="W27831" s="53"/>
      <c r="X27831" s="53"/>
      <c r="Y27831" s="55"/>
    </row>
    <row r="27832" spans="21:25" x14ac:dyDescent="0.2">
      <c r="U27832" s="55"/>
      <c r="V27832" s="53"/>
      <c r="W27832" s="53"/>
      <c r="X27832" s="53"/>
      <c r="Y27832" s="55"/>
    </row>
    <row r="27833" spans="21:25" x14ac:dyDescent="0.2">
      <c r="U27833" s="55"/>
      <c r="V27833" s="53"/>
      <c r="W27833" s="53"/>
      <c r="X27833" s="53"/>
      <c r="Y27833" s="55"/>
    </row>
    <row r="27834" spans="21:25" x14ac:dyDescent="0.2">
      <c r="U27834" s="55"/>
      <c r="V27834" s="53"/>
      <c r="W27834" s="53"/>
      <c r="X27834" s="53"/>
      <c r="Y27834" s="55"/>
    </row>
    <row r="27835" spans="21:25" x14ac:dyDescent="0.2">
      <c r="U27835" s="55"/>
      <c r="V27835" s="53"/>
      <c r="W27835" s="53"/>
      <c r="X27835" s="53"/>
      <c r="Y27835" s="55"/>
    </row>
    <row r="27836" spans="21:25" x14ac:dyDescent="0.2">
      <c r="U27836" s="55"/>
      <c r="V27836" s="53"/>
      <c r="W27836" s="53"/>
      <c r="X27836" s="53"/>
      <c r="Y27836" s="55"/>
    </row>
    <row r="27837" spans="21:25" x14ac:dyDescent="0.2">
      <c r="U27837" s="55"/>
      <c r="V27837" s="53"/>
      <c r="W27837" s="53"/>
      <c r="X27837" s="53"/>
      <c r="Y27837" s="55"/>
    </row>
    <row r="27838" spans="21:25" x14ac:dyDescent="0.2">
      <c r="U27838" s="55"/>
      <c r="V27838" s="53"/>
      <c r="W27838" s="53"/>
      <c r="X27838" s="53"/>
      <c r="Y27838" s="55"/>
    </row>
    <row r="27839" spans="21:25" x14ac:dyDescent="0.2">
      <c r="U27839" s="55"/>
      <c r="V27839" s="53"/>
      <c r="W27839" s="53"/>
      <c r="X27839" s="53"/>
      <c r="Y27839" s="55"/>
    </row>
    <row r="27840" spans="21:25" x14ac:dyDescent="0.2">
      <c r="U27840" s="55"/>
      <c r="V27840" s="53"/>
      <c r="W27840" s="53"/>
      <c r="X27840" s="53"/>
      <c r="Y27840" s="55"/>
    </row>
    <row r="27841" spans="21:25" x14ac:dyDescent="0.2">
      <c r="U27841" s="55"/>
      <c r="V27841" s="53"/>
      <c r="W27841" s="53"/>
      <c r="X27841" s="53"/>
      <c r="Y27841" s="55"/>
    </row>
    <row r="27842" spans="21:25" x14ac:dyDescent="0.2">
      <c r="U27842" s="55"/>
      <c r="V27842" s="53"/>
      <c r="W27842" s="53"/>
      <c r="X27842" s="53"/>
      <c r="Y27842" s="55"/>
    </row>
    <row r="27843" spans="21:25" x14ac:dyDescent="0.2">
      <c r="U27843" s="55"/>
      <c r="V27843" s="53"/>
      <c r="W27843" s="53"/>
      <c r="X27843" s="53"/>
      <c r="Y27843" s="55"/>
    </row>
    <row r="27844" spans="21:25" x14ac:dyDescent="0.2">
      <c r="U27844" s="55"/>
      <c r="V27844" s="53"/>
      <c r="W27844" s="53"/>
      <c r="X27844" s="53"/>
      <c r="Y27844" s="55"/>
    </row>
    <row r="27845" spans="21:25" x14ac:dyDescent="0.2">
      <c r="U27845" s="55"/>
      <c r="V27845" s="53"/>
      <c r="W27845" s="53"/>
      <c r="X27845" s="53"/>
      <c r="Y27845" s="55"/>
    </row>
    <row r="27846" spans="21:25" x14ac:dyDescent="0.2">
      <c r="U27846" s="55"/>
      <c r="V27846" s="53"/>
      <c r="W27846" s="53"/>
      <c r="X27846" s="53"/>
      <c r="Y27846" s="55"/>
    </row>
    <row r="27847" spans="21:25" x14ac:dyDescent="0.2">
      <c r="U27847" s="55"/>
      <c r="V27847" s="53"/>
      <c r="W27847" s="53"/>
      <c r="X27847" s="53"/>
      <c r="Y27847" s="55"/>
    </row>
    <row r="27848" spans="21:25" x14ac:dyDescent="0.2">
      <c r="U27848" s="55"/>
      <c r="V27848" s="53"/>
      <c r="W27848" s="53"/>
      <c r="X27848" s="53"/>
      <c r="Y27848" s="55"/>
    </row>
    <row r="27849" spans="21:25" x14ac:dyDescent="0.2">
      <c r="U27849" s="55"/>
      <c r="V27849" s="53"/>
      <c r="W27849" s="53"/>
      <c r="X27849" s="53"/>
      <c r="Y27849" s="55"/>
    </row>
    <row r="27850" spans="21:25" x14ac:dyDescent="0.2">
      <c r="U27850" s="55"/>
      <c r="V27850" s="53"/>
      <c r="W27850" s="53"/>
      <c r="X27850" s="53"/>
      <c r="Y27850" s="55"/>
    </row>
    <row r="27851" spans="21:25" x14ac:dyDescent="0.2">
      <c r="U27851" s="55"/>
      <c r="V27851" s="53"/>
      <c r="W27851" s="53"/>
      <c r="X27851" s="53"/>
      <c r="Y27851" s="55"/>
    </row>
    <row r="27852" spans="21:25" x14ac:dyDescent="0.2">
      <c r="U27852" s="55"/>
      <c r="V27852" s="53"/>
      <c r="W27852" s="53"/>
      <c r="X27852" s="53"/>
      <c r="Y27852" s="55"/>
    </row>
    <row r="27853" spans="21:25" x14ac:dyDescent="0.2">
      <c r="U27853" s="55"/>
      <c r="V27853" s="53"/>
      <c r="W27853" s="53"/>
      <c r="X27853" s="53"/>
      <c r="Y27853" s="55"/>
    </row>
    <row r="27854" spans="21:25" x14ac:dyDescent="0.2">
      <c r="U27854" s="55"/>
      <c r="V27854" s="53"/>
      <c r="W27854" s="53"/>
      <c r="X27854" s="53"/>
      <c r="Y27854" s="55"/>
    </row>
    <row r="27855" spans="21:25" x14ac:dyDescent="0.2">
      <c r="U27855" s="55"/>
      <c r="V27855" s="53"/>
      <c r="W27855" s="53"/>
      <c r="X27855" s="53"/>
      <c r="Y27855" s="55"/>
    </row>
    <row r="27856" spans="21:25" x14ac:dyDescent="0.2">
      <c r="U27856" s="55"/>
      <c r="V27856" s="53"/>
      <c r="W27856" s="53"/>
      <c r="X27856" s="53"/>
      <c r="Y27856" s="55"/>
    </row>
    <row r="27857" spans="21:25" x14ac:dyDescent="0.2">
      <c r="U27857" s="55"/>
      <c r="V27857" s="53"/>
      <c r="W27857" s="53"/>
      <c r="X27857" s="53"/>
      <c r="Y27857" s="55"/>
    </row>
    <row r="27858" spans="21:25" x14ac:dyDescent="0.2">
      <c r="U27858" s="55"/>
      <c r="V27858" s="53"/>
      <c r="W27858" s="53"/>
      <c r="X27858" s="53"/>
      <c r="Y27858" s="55"/>
    </row>
    <row r="27859" spans="21:25" x14ac:dyDescent="0.2">
      <c r="U27859" s="55"/>
      <c r="V27859" s="53"/>
      <c r="W27859" s="53"/>
      <c r="X27859" s="53"/>
      <c r="Y27859" s="55"/>
    </row>
    <row r="27860" spans="21:25" x14ac:dyDescent="0.2">
      <c r="U27860" s="55"/>
      <c r="V27860" s="53"/>
      <c r="W27860" s="53"/>
      <c r="X27860" s="53"/>
      <c r="Y27860" s="55"/>
    </row>
    <row r="27861" spans="21:25" x14ac:dyDescent="0.2">
      <c r="U27861" s="55"/>
      <c r="V27861" s="53"/>
      <c r="W27861" s="53"/>
      <c r="X27861" s="53"/>
      <c r="Y27861" s="55"/>
    </row>
    <row r="27862" spans="21:25" x14ac:dyDescent="0.2">
      <c r="U27862" s="55"/>
      <c r="V27862" s="53"/>
      <c r="W27862" s="53"/>
      <c r="X27862" s="53"/>
      <c r="Y27862" s="55"/>
    </row>
    <row r="27863" spans="21:25" x14ac:dyDescent="0.2">
      <c r="U27863" s="55"/>
      <c r="V27863" s="53"/>
      <c r="W27863" s="53"/>
      <c r="X27863" s="53"/>
      <c r="Y27863" s="55"/>
    </row>
    <row r="27864" spans="21:25" x14ac:dyDescent="0.2">
      <c r="U27864" s="55"/>
      <c r="V27864" s="53"/>
      <c r="W27864" s="53"/>
      <c r="X27864" s="53"/>
      <c r="Y27864" s="55"/>
    </row>
    <row r="27865" spans="21:25" x14ac:dyDescent="0.2">
      <c r="U27865" s="55"/>
      <c r="V27865" s="53"/>
      <c r="W27865" s="53"/>
      <c r="X27865" s="53"/>
      <c r="Y27865" s="55"/>
    </row>
    <row r="27866" spans="21:25" x14ac:dyDescent="0.2">
      <c r="U27866" s="55"/>
      <c r="V27866" s="53"/>
      <c r="W27866" s="53"/>
      <c r="X27866" s="53"/>
      <c r="Y27866" s="55"/>
    </row>
    <row r="27867" spans="21:25" x14ac:dyDescent="0.2">
      <c r="U27867" s="55"/>
      <c r="V27867" s="53"/>
      <c r="W27867" s="53"/>
      <c r="X27867" s="53"/>
      <c r="Y27867" s="55"/>
    </row>
    <row r="27868" spans="21:25" x14ac:dyDescent="0.2">
      <c r="U27868" s="55"/>
      <c r="V27868" s="53"/>
      <c r="W27868" s="53"/>
      <c r="X27868" s="53"/>
      <c r="Y27868" s="55"/>
    </row>
    <row r="27869" spans="21:25" x14ac:dyDescent="0.2">
      <c r="U27869" s="55"/>
      <c r="V27869" s="53"/>
      <c r="W27869" s="53"/>
      <c r="X27869" s="53"/>
      <c r="Y27869" s="55"/>
    </row>
    <row r="27870" spans="21:25" x14ac:dyDescent="0.2">
      <c r="U27870" s="55"/>
      <c r="V27870" s="53"/>
      <c r="W27870" s="53"/>
      <c r="X27870" s="53"/>
      <c r="Y27870" s="55"/>
    </row>
    <row r="27871" spans="21:25" x14ac:dyDescent="0.2">
      <c r="U27871" s="55"/>
      <c r="V27871" s="53"/>
      <c r="W27871" s="53"/>
      <c r="X27871" s="53"/>
      <c r="Y27871" s="55"/>
    </row>
    <row r="27872" spans="21:25" x14ac:dyDescent="0.2">
      <c r="U27872" s="55"/>
      <c r="V27872" s="53"/>
      <c r="W27872" s="53"/>
      <c r="X27872" s="53"/>
      <c r="Y27872" s="55"/>
    </row>
    <row r="27873" spans="21:25" x14ac:dyDescent="0.2">
      <c r="U27873" s="55"/>
      <c r="V27873" s="53"/>
      <c r="W27873" s="53"/>
      <c r="X27873" s="53"/>
      <c r="Y27873" s="55"/>
    </row>
    <row r="27874" spans="21:25" x14ac:dyDescent="0.2">
      <c r="U27874" s="55"/>
      <c r="V27874" s="53"/>
      <c r="W27874" s="53"/>
      <c r="X27874" s="53"/>
      <c r="Y27874" s="55"/>
    </row>
    <row r="27875" spans="21:25" x14ac:dyDescent="0.2">
      <c r="U27875" s="55"/>
      <c r="V27875" s="53"/>
      <c r="W27875" s="53"/>
      <c r="X27875" s="53"/>
      <c r="Y27875" s="55"/>
    </row>
    <row r="27876" spans="21:25" x14ac:dyDescent="0.2">
      <c r="U27876" s="55"/>
      <c r="V27876" s="53"/>
      <c r="W27876" s="53"/>
      <c r="X27876" s="53"/>
      <c r="Y27876" s="55"/>
    </row>
    <row r="27877" spans="21:25" x14ac:dyDescent="0.2">
      <c r="U27877" s="55"/>
      <c r="V27877" s="53"/>
      <c r="W27877" s="53"/>
      <c r="X27877" s="53"/>
      <c r="Y27877" s="55"/>
    </row>
    <row r="27878" spans="21:25" x14ac:dyDescent="0.2">
      <c r="U27878" s="55"/>
      <c r="V27878" s="53"/>
      <c r="W27878" s="53"/>
      <c r="X27878" s="53"/>
      <c r="Y27878" s="55"/>
    </row>
    <row r="27879" spans="21:25" x14ac:dyDescent="0.2">
      <c r="U27879" s="55"/>
      <c r="V27879" s="53"/>
      <c r="W27879" s="53"/>
      <c r="X27879" s="53"/>
      <c r="Y27879" s="55"/>
    </row>
    <row r="27880" spans="21:25" x14ac:dyDescent="0.2">
      <c r="U27880" s="55"/>
      <c r="V27880" s="53"/>
      <c r="W27880" s="53"/>
      <c r="X27880" s="53"/>
      <c r="Y27880" s="55"/>
    </row>
    <row r="27881" spans="21:25" x14ac:dyDescent="0.2">
      <c r="U27881" s="55"/>
      <c r="V27881" s="53"/>
      <c r="W27881" s="53"/>
      <c r="X27881" s="53"/>
      <c r="Y27881" s="55"/>
    </row>
    <row r="27882" spans="21:25" x14ac:dyDescent="0.2">
      <c r="U27882" s="55"/>
      <c r="V27882" s="53"/>
      <c r="W27882" s="53"/>
      <c r="X27882" s="53"/>
      <c r="Y27882" s="55"/>
    </row>
    <row r="27883" spans="21:25" x14ac:dyDescent="0.2">
      <c r="U27883" s="55"/>
      <c r="V27883" s="53"/>
      <c r="W27883" s="53"/>
      <c r="X27883" s="53"/>
      <c r="Y27883" s="55"/>
    </row>
    <row r="27884" spans="21:25" x14ac:dyDescent="0.2">
      <c r="U27884" s="55"/>
      <c r="V27884" s="53"/>
      <c r="W27884" s="53"/>
      <c r="X27884" s="53"/>
      <c r="Y27884" s="55"/>
    </row>
    <row r="27885" spans="21:25" x14ac:dyDescent="0.2">
      <c r="U27885" s="55"/>
      <c r="V27885" s="53"/>
      <c r="W27885" s="53"/>
      <c r="X27885" s="53"/>
      <c r="Y27885" s="55"/>
    </row>
    <row r="27886" spans="21:25" x14ac:dyDescent="0.2">
      <c r="U27886" s="55"/>
      <c r="V27886" s="53"/>
      <c r="W27886" s="53"/>
      <c r="X27886" s="53"/>
      <c r="Y27886" s="55"/>
    </row>
    <row r="27887" spans="21:25" x14ac:dyDescent="0.2">
      <c r="U27887" s="55"/>
      <c r="V27887" s="53"/>
      <c r="W27887" s="53"/>
      <c r="X27887" s="53"/>
      <c r="Y27887" s="55"/>
    </row>
    <row r="27888" spans="21:25" x14ac:dyDescent="0.2">
      <c r="U27888" s="55"/>
      <c r="V27888" s="53"/>
      <c r="W27888" s="53"/>
      <c r="X27888" s="53"/>
      <c r="Y27888" s="55"/>
    </row>
    <row r="27889" spans="21:25" x14ac:dyDescent="0.2">
      <c r="U27889" s="55"/>
      <c r="V27889" s="53"/>
      <c r="W27889" s="53"/>
      <c r="X27889" s="53"/>
      <c r="Y27889" s="55"/>
    </row>
    <row r="27890" spans="21:25" x14ac:dyDescent="0.2">
      <c r="U27890" s="55"/>
      <c r="V27890" s="53"/>
      <c r="W27890" s="53"/>
      <c r="X27890" s="53"/>
      <c r="Y27890" s="55"/>
    </row>
    <row r="27891" spans="21:25" x14ac:dyDescent="0.2">
      <c r="U27891" s="55"/>
      <c r="V27891" s="53"/>
      <c r="W27891" s="53"/>
      <c r="X27891" s="53"/>
      <c r="Y27891" s="55"/>
    </row>
    <row r="27892" spans="21:25" x14ac:dyDescent="0.2">
      <c r="U27892" s="55"/>
      <c r="V27892" s="53"/>
      <c r="W27892" s="53"/>
      <c r="X27892" s="53"/>
      <c r="Y27892" s="55"/>
    </row>
    <row r="27893" spans="21:25" x14ac:dyDescent="0.2">
      <c r="U27893" s="55"/>
      <c r="V27893" s="53"/>
      <c r="W27893" s="53"/>
      <c r="X27893" s="53"/>
      <c r="Y27893" s="55"/>
    </row>
    <row r="27894" spans="21:25" x14ac:dyDescent="0.2">
      <c r="U27894" s="55"/>
      <c r="V27894" s="53"/>
      <c r="W27894" s="53"/>
      <c r="X27894" s="53"/>
      <c r="Y27894" s="55"/>
    </row>
    <row r="27895" spans="21:25" x14ac:dyDescent="0.2">
      <c r="U27895" s="55"/>
      <c r="V27895" s="53"/>
      <c r="W27895" s="53"/>
      <c r="X27895" s="53"/>
      <c r="Y27895" s="55"/>
    </row>
    <row r="27896" spans="21:25" x14ac:dyDescent="0.2">
      <c r="U27896" s="55"/>
      <c r="V27896" s="53"/>
      <c r="W27896" s="53"/>
      <c r="X27896" s="53"/>
      <c r="Y27896" s="55"/>
    </row>
    <row r="27897" spans="21:25" x14ac:dyDescent="0.2">
      <c r="U27897" s="55"/>
      <c r="V27897" s="53"/>
      <c r="W27897" s="53"/>
      <c r="X27897" s="53"/>
      <c r="Y27897" s="55"/>
    </row>
    <row r="27898" spans="21:25" x14ac:dyDescent="0.2">
      <c r="U27898" s="55"/>
      <c r="V27898" s="53"/>
      <c r="W27898" s="53"/>
      <c r="X27898" s="53"/>
      <c r="Y27898" s="55"/>
    </row>
    <row r="27899" spans="21:25" x14ac:dyDescent="0.2">
      <c r="U27899" s="55"/>
      <c r="V27899" s="53"/>
      <c r="W27899" s="53"/>
      <c r="X27899" s="53"/>
      <c r="Y27899" s="55"/>
    </row>
    <row r="27900" spans="21:25" x14ac:dyDescent="0.2">
      <c r="U27900" s="55"/>
      <c r="V27900" s="53"/>
      <c r="W27900" s="53"/>
      <c r="X27900" s="53"/>
      <c r="Y27900" s="55"/>
    </row>
    <row r="27901" spans="21:25" x14ac:dyDescent="0.2">
      <c r="U27901" s="55"/>
      <c r="V27901" s="53"/>
      <c r="W27901" s="53"/>
      <c r="X27901" s="53"/>
      <c r="Y27901" s="55"/>
    </row>
    <row r="27902" spans="21:25" x14ac:dyDescent="0.2">
      <c r="U27902" s="55"/>
      <c r="V27902" s="53"/>
      <c r="W27902" s="53"/>
      <c r="X27902" s="53"/>
      <c r="Y27902" s="55"/>
    </row>
    <row r="27903" spans="21:25" x14ac:dyDescent="0.2">
      <c r="U27903" s="55"/>
      <c r="V27903" s="53"/>
      <c r="W27903" s="53"/>
      <c r="X27903" s="53"/>
      <c r="Y27903" s="55"/>
    </row>
    <row r="27904" spans="21:25" x14ac:dyDescent="0.2">
      <c r="U27904" s="55"/>
      <c r="V27904" s="53"/>
      <c r="W27904" s="53"/>
      <c r="X27904" s="53"/>
      <c r="Y27904" s="55"/>
    </row>
    <row r="27905" spans="21:25" x14ac:dyDescent="0.2">
      <c r="U27905" s="55"/>
      <c r="V27905" s="53"/>
      <c r="W27905" s="53"/>
      <c r="X27905" s="53"/>
      <c r="Y27905" s="55"/>
    </row>
    <row r="27906" spans="21:25" x14ac:dyDescent="0.2">
      <c r="U27906" s="55"/>
      <c r="V27906" s="53"/>
      <c r="W27906" s="53"/>
      <c r="X27906" s="53"/>
      <c r="Y27906" s="55"/>
    </row>
    <row r="27907" spans="21:25" x14ac:dyDescent="0.2">
      <c r="U27907" s="55"/>
      <c r="V27907" s="53"/>
      <c r="W27907" s="53"/>
      <c r="X27907" s="53"/>
      <c r="Y27907" s="55"/>
    </row>
    <row r="27908" spans="21:25" x14ac:dyDescent="0.2">
      <c r="U27908" s="55"/>
      <c r="V27908" s="53"/>
      <c r="W27908" s="53"/>
      <c r="X27908" s="53"/>
      <c r="Y27908" s="55"/>
    </row>
    <row r="27909" spans="21:25" x14ac:dyDescent="0.2">
      <c r="U27909" s="55"/>
      <c r="V27909" s="53"/>
      <c r="W27909" s="53"/>
      <c r="X27909" s="53"/>
      <c r="Y27909" s="55"/>
    </row>
    <row r="27910" spans="21:25" x14ac:dyDescent="0.2">
      <c r="U27910" s="55"/>
      <c r="V27910" s="53"/>
      <c r="W27910" s="53"/>
      <c r="X27910" s="53"/>
      <c r="Y27910" s="55"/>
    </row>
    <row r="27911" spans="21:25" x14ac:dyDescent="0.2">
      <c r="U27911" s="55"/>
      <c r="V27911" s="53"/>
      <c r="W27911" s="53"/>
      <c r="X27911" s="53"/>
      <c r="Y27911" s="55"/>
    </row>
    <row r="27912" spans="21:25" x14ac:dyDescent="0.2">
      <c r="U27912" s="55"/>
      <c r="V27912" s="53"/>
      <c r="W27912" s="53"/>
      <c r="X27912" s="53"/>
      <c r="Y27912" s="55"/>
    </row>
    <row r="27913" spans="21:25" x14ac:dyDescent="0.2">
      <c r="U27913" s="55"/>
      <c r="V27913" s="53"/>
      <c r="W27913" s="53"/>
      <c r="X27913" s="53"/>
      <c r="Y27913" s="55"/>
    </row>
    <row r="27914" spans="21:25" x14ac:dyDescent="0.2">
      <c r="U27914" s="55"/>
      <c r="V27914" s="53"/>
      <c r="W27914" s="53"/>
      <c r="X27914" s="53"/>
      <c r="Y27914" s="55"/>
    </row>
    <row r="27915" spans="21:25" x14ac:dyDescent="0.2">
      <c r="U27915" s="55"/>
      <c r="V27915" s="53"/>
      <c r="W27915" s="53"/>
      <c r="X27915" s="53"/>
      <c r="Y27915" s="55"/>
    </row>
    <row r="27916" spans="21:25" x14ac:dyDescent="0.2">
      <c r="U27916" s="55"/>
      <c r="V27916" s="53"/>
      <c r="W27916" s="53"/>
      <c r="X27916" s="53"/>
      <c r="Y27916" s="55"/>
    </row>
    <row r="27917" spans="21:25" x14ac:dyDescent="0.2">
      <c r="U27917" s="55"/>
      <c r="V27917" s="53"/>
      <c r="W27917" s="53"/>
      <c r="X27917" s="53"/>
      <c r="Y27917" s="55"/>
    </row>
    <row r="27918" spans="21:25" x14ac:dyDescent="0.2">
      <c r="U27918" s="55"/>
      <c r="V27918" s="53"/>
      <c r="W27918" s="53"/>
      <c r="X27918" s="53"/>
      <c r="Y27918" s="55"/>
    </row>
    <row r="27919" spans="21:25" x14ac:dyDescent="0.2">
      <c r="U27919" s="55"/>
      <c r="V27919" s="53"/>
      <c r="W27919" s="53"/>
      <c r="X27919" s="53"/>
      <c r="Y27919" s="55"/>
    </row>
    <row r="27920" spans="21:25" x14ac:dyDescent="0.2">
      <c r="U27920" s="55"/>
      <c r="V27920" s="53"/>
      <c r="W27920" s="53"/>
      <c r="X27920" s="53"/>
      <c r="Y27920" s="55"/>
    </row>
    <row r="27921" spans="21:25" x14ac:dyDescent="0.2">
      <c r="U27921" s="55"/>
      <c r="V27921" s="53"/>
      <c r="W27921" s="53"/>
      <c r="X27921" s="53"/>
      <c r="Y27921" s="55"/>
    </row>
    <row r="27922" spans="21:25" x14ac:dyDescent="0.2">
      <c r="U27922" s="55"/>
      <c r="V27922" s="53"/>
      <c r="W27922" s="53"/>
      <c r="X27922" s="53"/>
      <c r="Y27922" s="55"/>
    </row>
    <row r="27923" spans="21:25" x14ac:dyDescent="0.2">
      <c r="U27923" s="55"/>
      <c r="V27923" s="53"/>
      <c r="W27923" s="53"/>
      <c r="X27923" s="53"/>
      <c r="Y27923" s="55"/>
    </row>
    <row r="27924" spans="21:25" x14ac:dyDescent="0.2">
      <c r="U27924" s="55"/>
      <c r="V27924" s="53"/>
      <c r="W27924" s="53"/>
      <c r="X27924" s="53"/>
      <c r="Y27924" s="55"/>
    </row>
    <row r="27925" spans="21:25" x14ac:dyDescent="0.2">
      <c r="U27925" s="55"/>
      <c r="V27925" s="53"/>
      <c r="W27925" s="53"/>
      <c r="X27925" s="53"/>
      <c r="Y27925" s="55"/>
    </row>
    <row r="27926" spans="21:25" x14ac:dyDescent="0.2">
      <c r="U27926" s="55"/>
      <c r="V27926" s="53"/>
      <c r="W27926" s="53"/>
      <c r="X27926" s="53"/>
      <c r="Y27926" s="55"/>
    </row>
    <row r="27927" spans="21:25" x14ac:dyDescent="0.2">
      <c r="U27927" s="55"/>
      <c r="V27927" s="53"/>
      <c r="W27927" s="53"/>
      <c r="X27927" s="53"/>
      <c r="Y27927" s="55"/>
    </row>
    <row r="27928" spans="21:25" x14ac:dyDescent="0.2">
      <c r="U27928" s="55"/>
      <c r="V27928" s="53"/>
      <c r="W27928" s="53"/>
      <c r="X27928" s="53"/>
      <c r="Y27928" s="55"/>
    </row>
    <row r="27929" spans="21:25" x14ac:dyDescent="0.2">
      <c r="U27929" s="55"/>
      <c r="V27929" s="53"/>
      <c r="W27929" s="53"/>
      <c r="X27929" s="53"/>
      <c r="Y27929" s="55"/>
    </row>
    <row r="27930" spans="21:25" x14ac:dyDescent="0.2">
      <c r="U27930" s="55"/>
      <c r="V27930" s="53"/>
      <c r="W27930" s="53"/>
      <c r="X27930" s="53"/>
      <c r="Y27930" s="55"/>
    </row>
    <row r="27931" spans="21:25" x14ac:dyDescent="0.2">
      <c r="U27931" s="55"/>
      <c r="V27931" s="53"/>
      <c r="W27931" s="53"/>
      <c r="X27931" s="53"/>
      <c r="Y27931" s="55"/>
    </row>
    <row r="27932" spans="21:25" x14ac:dyDescent="0.2">
      <c r="U27932" s="55"/>
      <c r="V27932" s="53"/>
      <c r="W27932" s="53"/>
      <c r="X27932" s="53"/>
      <c r="Y27932" s="55"/>
    </row>
    <row r="27933" spans="21:25" x14ac:dyDescent="0.2">
      <c r="U27933" s="55"/>
      <c r="V27933" s="53"/>
      <c r="W27933" s="53"/>
      <c r="X27933" s="53"/>
      <c r="Y27933" s="55"/>
    </row>
    <row r="27934" spans="21:25" x14ac:dyDescent="0.2">
      <c r="U27934" s="55"/>
      <c r="V27934" s="53"/>
      <c r="W27934" s="53"/>
      <c r="X27934" s="53"/>
      <c r="Y27934" s="55"/>
    </row>
    <row r="27935" spans="21:25" x14ac:dyDescent="0.2">
      <c r="U27935" s="55"/>
      <c r="V27935" s="53"/>
      <c r="W27935" s="53"/>
      <c r="X27935" s="53"/>
      <c r="Y27935" s="55"/>
    </row>
    <row r="27936" spans="21:25" x14ac:dyDescent="0.2">
      <c r="U27936" s="55"/>
      <c r="V27936" s="53"/>
      <c r="W27936" s="53"/>
      <c r="X27936" s="53"/>
      <c r="Y27936" s="55"/>
    </row>
    <row r="27937" spans="21:25" x14ac:dyDescent="0.2">
      <c r="U27937" s="55"/>
      <c r="V27937" s="53"/>
      <c r="W27937" s="53"/>
      <c r="X27937" s="53"/>
      <c r="Y27937" s="55"/>
    </row>
    <row r="27938" spans="21:25" x14ac:dyDescent="0.2">
      <c r="U27938" s="55"/>
      <c r="V27938" s="53"/>
      <c r="W27938" s="53"/>
      <c r="X27938" s="53"/>
      <c r="Y27938" s="55"/>
    </row>
    <row r="27939" spans="21:25" x14ac:dyDescent="0.2">
      <c r="U27939" s="55"/>
      <c r="V27939" s="53"/>
      <c r="W27939" s="53"/>
      <c r="X27939" s="53"/>
      <c r="Y27939" s="55"/>
    </row>
    <row r="27940" spans="21:25" x14ac:dyDescent="0.2">
      <c r="U27940" s="55"/>
      <c r="V27940" s="53"/>
      <c r="W27940" s="53"/>
      <c r="X27940" s="53"/>
      <c r="Y27940" s="55"/>
    </row>
    <row r="27941" spans="21:25" x14ac:dyDescent="0.2">
      <c r="U27941" s="55"/>
      <c r="V27941" s="53"/>
      <c r="W27941" s="53"/>
      <c r="X27941" s="53"/>
      <c r="Y27941" s="55"/>
    </row>
    <row r="27942" spans="21:25" x14ac:dyDescent="0.2">
      <c r="U27942" s="55"/>
      <c r="V27942" s="53"/>
      <c r="W27942" s="53"/>
      <c r="X27942" s="53"/>
      <c r="Y27942" s="55"/>
    </row>
    <row r="27943" spans="21:25" x14ac:dyDescent="0.2">
      <c r="U27943" s="55"/>
      <c r="V27943" s="53"/>
      <c r="W27943" s="53"/>
      <c r="X27943" s="53"/>
      <c r="Y27943" s="55"/>
    </row>
    <row r="27944" spans="21:25" x14ac:dyDescent="0.2">
      <c r="U27944" s="55"/>
      <c r="V27944" s="53"/>
      <c r="W27944" s="53"/>
      <c r="X27944" s="53"/>
      <c r="Y27944" s="55"/>
    </row>
    <row r="27945" spans="21:25" x14ac:dyDescent="0.2">
      <c r="U27945" s="55"/>
      <c r="V27945" s="53"/>
      <c r="W27945" s="53"/>
      <c r="X27945" s="53"/>
      <c r="Y27945" s="55"/>
    </row>
    <row r="27946" spans="21:25" x14ac:dyDescent="0.2">
      <c r="U27946" s="55"/>
      <c r="V27946" s="53"/>
      <c r="W27946" s="53"/>
      <c r="X27946" s="53"/>
      <c r="Y27946" s="55"/>
    </row>
    <row r="27947" spans="21:25" x14ac:dyDescent="0.2">
      <c r="U27947" s="55"/>
      <c r="V27947" s="53"/>
      <c r="W27947" s="53"/>
      <c r="X27947" s="53"/>
      <c r="Y27947" s="55"/>
    </row>
    <row r="27948" spans="21:25" x14ac:dyDescent="0.2">
      <c r="U27948" s="55"/>
      <c r="V27948" s="53"/>
      <c r="W27948" s="53"/>
      <c r="X27948" s="53"/>
      <c r="Y27948" s="55"/>
    </row>
    <row r="27949" spans="21:25" x14ac:dyDescent="0.2">
      <c r="U27949" s="55"/>
      <c r="V27949" s="53"/>
      <c r="W27949" s="53"/>
      <c r="X27949" s="53"/>
      <c r="Y27949" s="55"/>
    </row>
    <row r="27950" spans="21:25" x14ac:dyDescent="0.2">
      <c r="U27950" s="55"/>
      <c r="V27950" s="53"/>
      <c r="W27950" s="53"/>
      <c r="X27950" s="53"/>
      <c r="Y27950" s="55"/>
    </row>
    <row r="27951" spans="21:25" x14ac:dyDescent="0.2">
      <c r="U27951" s="55"/>
      <c r="V27951" s="53"/>
      <c r="W27951" s="53"/>
      <c r="X27951" s="53"/>
      <c r="Y27951" s="55"/>
    </row>
    <row r="27952" spans="21:25" x14ac:dyDescent="0.2">
      <c r="U27952" s="55"/>
      <c r="V27952" s="53"/>
      <c r="W27952" s="53"/>
      <c r="X27952" s="53"/>
      <c r="Y27952" s="55"/>
    </row>
    <row r="27953" spans="21:25" x14ac:dyDescent="0.2">
      <c r="U27953" s="55"/>
      <c r="V27953" s="53"/>
      <c r="W27953" s="53"/>
      <c r="X27953" s="53"/>
      <c r="Y27953" s="55"/>
    </row>
    <row r="27954" spans="21:25" x14ac:dyDescent="0.2">
      <c r="U27954" s="55"/>
      <c r="V27954" s="53"/>
      <c r="W27954" s="53"/>
      <c r="X27954" s="53"/>
      <c r="Y27954" s="55"/>
    </row>
    <row r="27955" spans="21:25" x14ac:dyDescent="0.2">
      <c r="U27955" s="55"/>
      <c r="V27955" s="53"/>
      <c r="W27955" s="53"/>
      <c r="X27955" s="53"/>
      <c r="Y27955" s="55"/>
    </row>
    <row r="27956" spans="21:25" x14ac:dyDescent="0.2">
      <c r="U27956" s="55"/>
      <c r="V27956" s="53"/>
      <c r="W27956" s="53"/>
      <c r="X27956" s="53"/>
      <c r="Y27956" s="55"/>
    </row>
    <row r="27957" spans="21:25" x14ac:dyDescent="0.2">
      <c r="U27957" s="55"/>
      <c r="V27957" s="53"/>
      <c r="W27957" s="53"/>
      <c r="X27957" s="53"/>
      <c r="Y27957" s="55"/>
    </row>
    <row r="27958" spans="21:25" x14ac:dyDescent="0.2">
      <c r="U27958" s="55"/>
      <c r="V27958" s="53"/>
      <c r="W27958" s="53"/>
      <c r="X27958" s="53"/>
      <c r="Y27958" s="55"/>
    </row>
    <row r="27959" spans="21:25" x14ac:dyDescent="0.2">
      <c r="U27959" s="55"/>
      <c r="V27959" s="53"/>
      <c r="W27959" s="53"/>
      <c r="X27959" s="53"/>
      <c r="Y27959" s="55"/>
    </row>
    <row r="27960" spans="21:25" x14ac:dyDescent="0.2">
      <c r="U27960" s="55"/>
      <c r="V27960" s="53"/>
      <c r="W27960" s="53"/>
      <c r="X27960" s="53"/>
      <c r="Y27960" s="55"/>
    </row>
    <row r="27961" spans="21:25" x14ac:dyDescent="0.2">
      <c r="U27961" s="55"/>
      <c r="V27961" s="53"/>
      <c r="W27961" s="53"/>
      <c r="X27961" s="53"/>
      <c r="Y27961" s="55"/>
    </row>
    <row r="27962" spans="21:25" x14ac:dyDescent="0.2">
      <c r="U27962" s="55"/>
      <c r="V27962" s="53"/>
      <c r="W27962" s="53"/>
      <c r="X27962" s="53"/>
      <c r="Y27962" s="55"/>
    </row>
    <row r="27963" spans="21:25" x14ac:dyDescent="0.2">
      <c r="U27963" s="55"/>
      <c r="V27963" s="53"/>
      <c r="W27963" s="53"/>
      <c r="X27963" s="53"/>
      <c r="Y27963" s="55"/>
    </row>
    <row r="27964" spans="21:25" x14ac:dyDescent="0.2">
      <c r="U27964" s="55"/>
      <c r="V27964" s="53"/>
      <c r="W27964" s="53"/>
      <c r="X27964" s="53"/>
      <c r="Y27964" s="55"/>
    </row>
    <row r="27965" spans="21:25" x14ac:dyDescent="0.2">
      <c r="U27965" s="55"/>
      <c r="V27965" s="53"/>
      <c r="W27965" s="53"/>
      <c r="X27965" s="53"/>
      <c r="Y27965" s="55"/>
    </row>
    <row r="27966" spans="21:25" x14ac:dyDescent="0.2">
      <c r="U27966" s="55"/>
      <c r="V27966" s="53"/>
      <c r="W27966" s="53"/>
      <c r="X27966" s="53"/>
      <c r="Y27966" s="55"/>
    </row>
    <row r="27967" spans="21:25" x14ac:dyDescent="0.2">
      <c r="U27967" s="55"/>
      <c r="V27967" s="53"/>
      <c r="W27967" s="53"/>
      <c r="X27967" s="53"/>
      <c r="Y27967" s="55"/>
    </row>
    <row r="27968" spans="21:25" x14ac:dyDescent="0.2">
      <c r="U27968" s="55"/>
      <c r="V27968" s="53"/>
      <c r="W27968" s="53"/>
      <c r="X27968" s="53"/>
      <c r="Y27968" s="55"/>
    </row>
    <row r="27969" spans="21:25" x14ac:dyDescent="0.2">
      <c r="U27969" s="55"/>
      <c r="V27969" s="53"/>
      <c r="W27969" s="53"/>
      <c r="X27969" s="53"/>
      <c r="Y27969" s="55"/>
    </row>
    <row r="27970" spans="21:25" x14ac:dyDescent="0.2">
      <c r="U27970" s="55"/>
      <c r="V27970" s="53"/>
      <c r="W27970" s="53"/>
      <c r="X27970" s="53"/>
      <c r="Y27970" s="55"/>
    </row>
    <row r="27971" spans="21:25" x14ac:dyDescent="0.2">
      <c r="U27971" s="55"/>
      <c r="V27971" s="53"/>
      <c r="W27971" s="53"/>
      <c r="X27971" s="53"/>
      <c r="Y27971" s="55"/>
    </row>
    <row r="27972" spans="21:25" x14ac:dyDescent="0.2">
      <c r="U27972" s="55"/>
      <c r="V27972" s="53"/>
      <c r="W27972" s="53"/>
      <c r="X27972" s="53"/>
      <c r="Y27972" s="55"/>
    </row>
    <row r="27973" spans="21:25" x14ac:dyDescent="0.2">
      <c r="U27973" s="55"/>
      <c r="V27973" s="53"/>
      <c r="W27973" s="53"/>
      <c r="X27973" s="53"/>
      <c r="Y27973" s="55"/>
    </row>
    <row r="27974" spans="21:25" x14ac:dyDescent="0.2">
      <c r="U27974" s="55"/>
      <c r="V27974" s="53"/>
      <c r="W27974" s="53"/>
      <c r="X27974" s="53"/>
      <c r="Y27974" s="55"/>
    </row>
    <row r="27975" spans="21:25" x14ac:dyDescent="0.2">
      <c r="U27975" s="55"/>
      <c r="V27975" s="53"/>
      <c r="W27975" s="53"/>
      <c r="X27975" s="53"/>
      <c r="Y27975" s="55"/>
    </row>
    <row r="27976" spans="21:25" x14ac:dyDescent="0.2">
      <c r="U27976" s="55"/>
      <c r="V27976" s="53"/>
      <c r="W27976" s="53"/>
      <c r="X27976" s="53"/>
      <c r="Y27976" s="55"/>
    </row>
    <row r="27977" spans="21:25" x14ac:dyDescent="0.2">
      <c r="U27977" s="55"/>
      <c r="V27977" s="53"/>
      <c r="W27977" s="53"/>
      <c r="X27977" s="53"/>
      <c r="Y27977" s="55"/>
    </row>
    <row r="27978" spans="21:25" x14ac:dyDescent="0.2">
      <c r="U27978" s="55"/>
      <c r="V27978" s="53"/>
      <c r="W27978" s="53"/>
      <c r="X27978" s="53"/>
      <c r="Y27978" s="55"/>
    </row>
    <row r="27979" spans="21:25" x14ac:dyDescent="0.2">
      <c r="U27979" s="55"/>
      <c r="V27979" s="53"/>
      <c r="W27979" s="53"/>
      <c r="X27979" s="53"/>
      <c r="Y27979" s="55"/>
    </row>
    <row r="27980" spans="21:25" x14ac:dyDescent="0.2">
      <c r="U27980" s="55"/>
      <c r="V27980" s="53"/>
      <c r="W27980" s="53"/>
      <c r="X27980" s="53"/>
      <c r="Y27980" s="55"/>
    </row>
    <row r="27981" spans="21:25" x14ac:dyDescent="0.2">
      <c r="U27981" s="55"/>
      <c r="V27981" s="53"/>
      <c r="W27981" s="53"/>
      <c r="X27981" s="53"/>
      <c r="Y27981" s="55"/>
    </row>
    <row r="27982" spans="21:25" x14ac:dyDescent="0.2">
      <c r="U27982" s="55"/>
      <c r="V27982" s="53"/>
      <c r="W27982" s="53"/>
      <c r="X27982" s="53"/>
      <c r="Y27982" s="55"/>
    </row>
    <row r="27983" spans="21:25" x14ac:dyDescent="0.2">
      <c r="U27983" s="55"/>
      <c r="V27983" s="53"/>
      <c r="W27983" s="53"/>
      <c r="X27983" s="53"/>
      <c r="Y27983" s="55"/>
    </row>
    <row r="27984" spans="21:25" x14ac:dyDescent="0.2">
      <c r="U27984" s="55"/>
      <c r="V27984" s="53"/>
      <c r="W27984" s="53"/>
      <c r="X27984" s="53"/>
      <c r="Y27984" s="55"/>
    </row>
    <row r="27985" spans="21:25" x14ac:dyDescent="0.2">
      <c r="U27985" s="55"/>
      <c r="V27985" s="53"/>
      <c r="W27985" s="53"/>
      <c r="X27985" s="53"/>
      <c r="Y27985" s="55"/>
    </row>
    <row r="27986" spans="21:25" x14ac:dyDescent="0.2">
      <c r="U27986" s="55"/>
      <c r="V27986" s="53"/>
      <c r="W27986" s="53"/>
      <c r="X27986" s="53"/>
      <c r="Y27986" s="55"/>
    </row>
    <row r="27987" spans="21:25" x14ac:dyDescent="0.2">
      <c r="U27987" s="55"/>
      <c r="V27987" s="53"/>
      <c r="W27987" s="53"/>
      <c r="X27987" s="53"/>
      <c r="Y27987" s="55"/>
    </row>
    <row r="27988" spans="21:25" x14ac:dyDescent="0.2">
      <c r="U27988" s="55"/>
      <c r="V27988" s="53"/>
      <c r="W27988" s="53"/>
      <c r="X27988" s="53"/>
      <c r="Y27988" s="55"/>
    </row>
    <row r="27989" spans="21:25" x14ac:dyDescent="0.2">
      <c r="U27989" s="55"/>
      <c r="V27989" s="53"/>
      <c r="W27989" s="53"/>
      <c r="X27989" s="53"/>
      <c r="Y27989" s="55"/>
    </row>
    <row r="27990" spans="21:25" x14ac:dyDescent="0.2">
      <c r="U27990" s="55"/>
      <c r="V27990" s="53"/>
      <c r="W27990" s="53"/>
      <c r="X27990" s="53"/>
      <c r="Y27990" s="55"/>
    </row>
    <row r="27991" spans="21:25" x14ac:dyDescent="0.2">
      <c r="U27991" s="55"/>
      <c r="V27991" s="53"/>
      <c r="W27991" s="53"/>
      <c r="X27991" s="53"/>
      <c r="Y27991" s="55"/>
    </row>
    <row r="27992" spans="21:25" x14ac:dyDescent="0.2">
      <c r="U27992" s="55"/>
      <c r="V27992" s="53"/>
      <c r="W27992" s="53"/>
      <c r="X27992" s="53"/>
      <c r="Y27992" s="55"/>
    </row>
    <row r="27993" spans="21:25" x14ac:dyDescent="0.2">
      <c r="U27993" s="55"/>
      <c r="V27993" s="53"/>
      <c r="W27993" s="53"/>
      <c r="X27993" s="53"/>
      <c r="Y27993" s="55"/>
    </row>
    <row r="27994" spans="21:25" x14ac:dyDescent="0.2">
      <c r="U27994" s="55"/>
      <c r="V27994" s="53"/>
      <c r="W27994" s="53"/>
      <c r="X27994" s="53"/>
      <c r="Y27994" s="55"/>
    </row>
    <row r="27995" spans="21:25" x14ac:dyDescent="0.2">
      <c r="U27995" s="55"/>
      <c r="V27995" s="53"/>
      <c r="W27995" s="53"/>
      <c r="X27995" s="53"/>
      <c r="Y27995" s="55"/>
    </row>
    <row r="27996" spans="21:25" x14ac:dyDescent="0.2">
      <c r="U27996" s="55"/>
      <c r="V27996" s="53"/>
      <c r="W27996" s="53"/>
      <c r="X27996" s="53"/>
      <c r="Y27996" s="55"/>
    </row>
    <row r="27997" spans="21:25" x14ac:dyDescent="0.2">
      <c r="U27997" s="55"/>
      <c r="V27997" s="53"/>
      <c r="W27997" s="53"/>
      <c r="X27997" s="53"/>
      <c r="Y27997" s="55"/>
    </row>
    <row r="27998" spans="21:25" x14ac:dyDescent="0.2">
      <c r="U27998" s="55"/>
      <c r="V27998" s="53"/>
      <c r="W27998" s="53"/>
      <c r="X27998" s="53"/>
      <c r="Y27998" s="55"/>
    </row>
    <row r="27999" spans="21:25" x14ac:dyDescent="0.2">
      <c r="U27999" s="55"/>
      <c r="V27999" s="53"/>
      <c r="W27999" s="53"/>
      <c r="X27999" s="53"/>
      <c r="Y27999" s="55"/>
    </row>
    <row r="28000" spans="21:25" x14ac:dyDescent="0.2">
      <c r="U28000" s="55"/>
      <c r="V28000" s="53"/>
      <c r="W28000" s="53"/>
      <c r="X28000" s="53"/>
      <c r="Y28000" s="55"/>
    </row>
    <row r="28001" spans="21:25" x14ac:dyDescent="0.2">
      <c r="U28001" s="55"/>
      <c r="V28001" s="53"/>
      <c r="W28001" s="53"/>
      <c r="X28001" s="53"/>
      <c r="Y28001" s="55"/>
    </row>
    <row r="28002" spans="21:25" x14ac:dyDescent="0.2">
      <c r="U28002" s="55"/>
      <c r="V28002" s="53"/>
      <c r="W28002" s="53"/>
      <c r="X28002" s="53"/>
      <c r="Y28002" s="55"/>
    </row>
    <row r="28003" spans="21:25" x14ac:dyDescent="0.2">
      <c r="U28003" s="55"/>
      <c r="V28003" s="53"/>
      <c r="W28003" s="53"/>
      <c r="X28003" s="53"/>
      <c r="Y28003" s="55"/>
    </row>
    <row r="28004" spans="21:25" x14ac:dyDescent="0.2">
      <c r="U28004" s="55"/>
      <c r="V28004" s="53"/>
      <c r="W28004" s="53"/>
      <c r="X28004" s="53"/>
      <c r="Y28004" s="55"/>
    </row>
    <row r="28005" spans="21:25" x14ac:dyDescent="0.2">
      <c r="U28005" s="55"/>
      <c r="V28005" s="53"/>
      <c r="W28005" s="53"/>
      <c r="X28005" s="53"/>
      <c r="Y28005" s="55"/>
    </row>
    <row r="28006" spans="21:25" x14ac:dyDescent="0.2">
      <c r="U28006" s="55"/>
      <c r="V28006" s="53"/>
      <c r="W28006" s="53"/>
      <c r="X28006" s="53"/>
      <c r="Y28006" s="55"/>
    </row>
    <row r="28007" spans="21:25" x14ac:dyDescent="0.2">
      <c r="U28007" s="55"/>
      <c r="V28007" s="53"/>
      <c r="W28007" s="53"/>
      <c r="X28007" s="53"/>
      <c r="Y28007" s="55"/>
    </row>
    <row r="28008" spans="21:25" x14ac:dyDescent="0.2">
      <c r="U28008" s="55"/>
      <c r="V28008" s="53"/>
      <c r="W28008" s="53"/>
      <c r="X28008" s="53"/>
      <c r="Y28008" s="55"/>
    </row>
    <row r="28009" spans="21:25" x14ac:dyDescent="0.2">
      <c r="U28009" s="55"/>
      <c r="V28009" s="53"/>
      <c r="W28009" s="53"/>
      <c r="X28009" s="53"/>
      <c r="Y28009" s="55"/>
    </row>
    <row r="28010" spans="21:25" x14ac:dyDescent="0.2">
      <c r="U28010" s="55"/>
      <c r="V28010" s="53"/>
      <c r="W28010" s="53"/>
      <c r="X28010" s="53"/>
      <c r="Y28010" s="55"/>
    </row>
    <row r="28011" spans="21:25" x14ac:dyDescent="0.2">
      <c r="U28011" s="55"/>
      <c r="V28011" s="53"/>
      <c r="W28011" s="53"/>
      <c r="X28011" s="53"/>
      <c r="Y28011" s="55"/>
    </row>
    <row r="28012" spans="21:25" x14ac:dyDescent="0.2">
      <c r="U28012" s="55"/>
      <c r="V28012" s="53"/>
      <c r="W28012" s="53"/>
      <c r="X28012" s="53"/>
      <c r="Y28012" s="55"/>
    </row>
    <row r="28013" spans="21:25" x14ac:dyDescent="0.2">
      <c r="U28013" s="55"/>
      <c r="V28013" s="53"/>
      <c r="W28013" s="53"/>
      <c r="X28013" s="53"/>
      <c r="Y28013" s="55"/>
    </row>
    <row r="28014" spans="21:25" x14ac:dyDescent="0.2">
      <c r="U28014" s="55"/>
      <c r="V28014" s="53"/>
      <c r="W28014" s="53"/>
      <c r="X28014" s="53"/>
      <c r="Y28014" s="55"/>
    </row>
    <row r="28015" spans="21:25" x14ac:dyDescent="0.2">
      <c r="U28015" s="55"/>
      <c r="V28015" s="53"/>
      <c r="W28015" s="53"/>
      <c r="X28015" s="53"/>
      <c r="Y28015" s="55"/>
    </row>
    <row r="28016" spans="21:25" x14ac:dyDescent="0.2">
      <c r="U28016" s="55"/>
      <c r="V28016" s="53"/>
      <c r="W28016" s="53"/>
      <c r="X28016" s="53"/>
      <c r="Y28016" s="55"/>
    </row>
    <row r="28017" spans="21:25" x14ac:dyDescent="0.2">
      <c r="U28017" s="55"/>
      <c r="V28017" s="53"/>
      <c r="W28017" s="53"/>
      <c r="X28017" s="53"/>
      <c r="Y28017" s="55"/>
    </row>
    <row r="28018" spans="21:25" x14ac:dyDescent="0.2">
      <c r="U28018" s="55"/>
      <c r="V28018" s="53"/>
      <c r="W28018" s="53"/>
      <c r="X28018" s="53"/>
      <c r="Y28018" s="55"/>
    </row>
    <row r="28019" spans="21:25" x14ac:dyDescent="0.2">
      <c r="U28019" s="55"/>
      <c r="V28019" s="53"/>
      <c r="W28019" s="53"/>
      <c r="X28019" s="53"/>
      <c r="Y28019" s="55"/>
    </row>
    <row r="28020" spans="21:25" x14ac:dyDescent="0.2">
      <c r="U28020" s="55"/>
      <c r="V28020" s="53"/>
      <c r="W28020" s="53"/>
      <c r="X28020" s="53"/>
      <c r="Y28020" s="55"/>
    </row>
    <row r="28021" spans="21:25" x14ac:dyDescent="0.2">
      <c r="U28021" s="55"/>
      <c r="V28021" s="53"/>
      <c r="W28021" s="53"/>
      <c r="X28021" s="53"/>
      <c r="Y28021" s="55"/>
    </row>
    <row r="28022" spans="21:25" x14ac:dyDescent="0.2">
      <c r="U28022" s="55"/>
      <c r="V28022" s="53"/>
      <c r="W28022" s="53"/>
      <c r="X28022" s="53"/>
      <c r="Y28022" s="55"/>
    </row>
    <row r="28023" spans="21:25" x14ac:dyDescent="0.2">
      <c r="U28023" s="55"/>
      <c r="V28023" s="53"/>
      <c r="W28023" s="53"/>
      <c r="X28023" s="53"/>
      <c r="Y28023" s="55"/>
    </row>
    <row r="28024" spans="21:25" x14ac:dyDescent="0.2">
      <c r="U28024" s="55"/>
      <c r="V28024" s="53"/>
      <c r="W28024" s="53"/>
      <c r="X28024" s="53"/>
      <c r="Y28024" s="55"/>
    </row>
    <row r="28025" spans="21:25" x14ac:dyDescent="0.2">
      <c r="U28025" s="55"/>
      <c r="V28025" s="53"/>
      <c r="W28025" s="53"/>
      <c r="X28025" s="53"/>
      <c r="Y28025" s="55"/>
    </row>
    <row r="28026" spans="21:25" x14ac:dyDescent="0.2">
      <c r="U28026" s="55"/>
      <c r="V28026" s="53"/>
      <c r="W28026" s="53"/>
      <c r="X28026" s="53"/>
      <c r="Y28026" s="55"/>
    </row>
    <row r="28027" spans="21:25" x14ac:dyDescent="0.2">
      <c r="U28027" s="55"/>
      <c r="V28027" s="53"/>
      <c r="W28027" s="53"/>
      <c r="X28027" s="53"/>
      <c r="Y28027" s="55"/>
    </row>
    <row r="28028" spans="21:25" x14ac:dyDescent="0.2">
      <c r="U28028" s="55"/>
      <c r="V28028" s="53"/>
      <c r="W28028" s="53"/>
      <c r="X28028" s="53"/>
      <c r="Y28028" s="55"/>
    </row>
    <row r="28029" spans="21:25" x14ac:dyDescent="0.2">
      <c r="U28029" s="55"/>
      <c r="V28029" s="53"/>
      <c r="W28029" s="53"/>
      <c r="X28029" s="53"/>
      <c r="Y28029" s="55"/>
    </row>
    <row r="28030" spans="21:25" x14ac:dyDescent="0.2">
      <c r="U28030" s="55"/>
      <c r="V28030" s="53"/>
      <c r="W28030" s="53"/>
      <c r="X28030" s="53"/>
      <c r="Y28030" s="55"/>
    </row>
    <row r="28031" spans="21:25" x14ac:dyDescent="0.2">
      <c r="U28031" s="55"/>
      <c r="V28031" s="53"/>
      <c r="W28031" s="53"/>
      <c r="X28031" s="53"/>
      <c r="Y28031" s="55"/>
    </row>
    <row r="28032" spans="21:25" x14ac:dyDescent="0.2">
      <c r="U28032" s="55"/>
      <c r="V28032" s="53"/>
      <c r="W28032" s="53"/>
      <c r="X28032" s="53"/>
      <c r="Y28032" s="55"/>
    </row>
    <row r="28033" spans="21:25" x14ac:dyDescent="0.2">
      <c r="U28033" s="55"/>
      <c r="V28033" s="53"/>
      <c r="W28033" s="53"/>
      <c r="X28033" s="53"/>
      <c r="Y28033" s="55"/>
    </row>
    <row r="28034" spans="21:25" x14ac:dyDescent="0.2">
      <c r="U28034" s="55"/>
      <c r="V28034" s="53"/>
      <c r="W28034" s="53"/>
      <c r="X28034" s="53"/>
      <c r="Y28034" s="55"/>
    </row>
    <row r="28035" spans="21:25" x14ac:dyDescent="0.2">
      <c r="U28035" s="55"/>
      <c r="V28035" s="53"/>
      <c r="W28035" s="53"/>
      <c r="X28035" s="53"/>
      <c r="Y28035" s="55"/>
    </row>
    <row r="28036" spans="21:25" x14ac:dyDescent="0.2">
      <c r="U28036" s="55"/>
      <c r="V28036" s="53"/>
      <c r="W28036" s="53"/>
      <c r="X28036" s="53"/>
      <c r="Y28036" s="55"/>
    </row>
    <row r="28037" spans="21:25" x14ac:dyDescent="0.2">
      <c r="U28037" s="55"/>
      <c r="V28037" s="53"/>
      <c r="W28037" s="53"/>
      <c r="X28037" s="53"/>
      <c r="Y28037" s="55"/>
    </row>
    <row r="28038" spans="21:25" x14ac:dyDescent="0.2">
      <c r="U28038" s="55"/>
      <c r="V28038" s="53"/>
      <c r="W28038" s="53"/>
      <c r="X28038" s="53"/>
      <c r="Y28038" s="55"/>
    </row>
    <row r="28039" spans="21:25" x14ac:dyDescent="0.2">
      <c r="U28039" s="55"/>
      <c r="V28039" s="53"/>
      <c r="W28039" s="53"/>
      <c r="X28039" s="53"/>
      <c r="Y28039" s="55"/>
    </row>
    <row r="28040" spans="21:25" x14ac:dyDescent="0.2">
      <c r="U28040" s="55"/>
      <c r="V28040" s="53"/>
      <c r="W28040" s="53"/>
      <c r="X28040" s="53"/>
      <c r="Y28040" s="55"/>
    </row>
    <row r="28041" spans="21:25" x14ac:dyDescent="0.2">
      <c r="U28041" s="55"/>
      <c r="V28041" s="53"/>
      <c r="W28041" s="53"/>
      <c r="X28041" s="53"/>
      <c r="Y28041" s="55"/>
    </row>
    <row r="28042" spans="21:25" x14ac:dyDescent="0.2">
      <c r="U28042" s="55"/>
      <c r="V28042" s="53"/>
      <c r="W28042" s="53"/>
      <c r="X28042" s="53"/>
      <c r="Y28042" s="55"/>
    </row>
    <row r="28043" spans="21:25" x14ac:dyDescent="0.2">
      <c r="U28043" s="55"/>
      <c r="V28043" s="53"/>
      <c r="W28043" s="53"/>
      <c r="X28043" s="53"/>
      <c r="Y28043" s="55"/>
    </row>
    <row r="28044" spans="21:25" x14ac:dyDescent="0.2">
      <c r="U28044" s="55"/>
      <c r="V28044" s="53"/>
      <c r="W28044" s="53"/>
      <c r="X28044" s="53"/>
      <c r="Y28044" s="55"/>
    </row>
    <row r="28045" spans="21:25" x14ac:dyDescent="0.2">
      <c r="U28045" s="55"/>
      <c r="V28045" s="53"/>
      <c r="W28045" s="53"/>
      <c r="X28045" s="53"/>
      <c r="Y28045" s="55"/>
    </row>
    <row r="28046" spans="21:25" x14ac:dyDescent="0.2">
      <c r="U28046" s="55"/>
      <c r="V28046" s="53"/>
      <c r="W28046" s="53"/>
      <c r="X28046" s="53"/>
      <c r="Y28046" s="55"/>
    </row>
    <row r="28047" spans="21:25" x14ac:dyDescent="0.2">
      <c r="U28047" s="55"/>
      <c r="V28047" s="53"/>
      <c r="W28047" s="53"/>
      <c r="X28047" s="53"/>
      <c r="Y28047" s="55"/>
    </row>
    <row r="28048" spans="21:25" x14ac:dyDescent="0.2">
      <c r="U28048" s="55"/>
      <c r="V28048" s="53"/>
      <c r="W28048" s="53"/>
      <c r="X28048" s="53"/>
      <c r="Y28048" s="55"/>
    </row>
    <row r="28049" spans="21:25" x14ac:dyDescent="0.2">
      <c r="U28049" s="55"/>
      <c r="V28049" s="53"/>
      <c r="W28049" s="53"/>
      <c r="X28049" s="53"/>
      <c r="Y28049" s="55"/>
    </row>
    <row r="28050" spans="21:25" x14ac:dyDescent="0.2">
      <c r="U28050" s="55"/>
      <c r="V28050" s="53"/>
      <c r="W28050" s="53"/>
      <c r="X28050" s="53"/>
      <c r="Y28050" s="55"/>
    </row>
    <row r="28051" spans="21:25" x14ac:dyDescent="0.2">
      <c r="U28051" s="55"/>
      <c r="V28051" s="53"/>
      <c r="W28051" s="53"/>
      <c r="X28051" s="53"/>
      <c r="Y28051" s="55"/>
    </row>
    <row r="28052" spans="21:25" x14ac:dyDescent="0.2">
      <c r="U28052" s="55"/>
      <c r="V28052" s="53"/>
      <c r="W28052" s="53"/>
      <c r="X28052" s="53"/>
      <c r="Y28052" s="55"/>
    </row>
    <row r="28053" spans="21:25" x14ac:dyDescent="0.2">
      <c r="U28053" s="55"/>
      <c r="V28053" s="53"/>
      <c r="W28053" s="53"/>
      <c r="X28053" s="53"/>
      <c r="Y28053" s="55"/>
    </row>
    <row r="28054" spans="21:25" x14ac:dyDescent="0.2">
      <c r="U28054" s="55"/>
      <c r="V28054" s="53"/>
      <c r="W28054" s="53"/>
      <c r="X28054" s="53"/>
      <c r="Y28054" s="55"/>
    </row>
    <row r="28055" spans="21:25" x14ac:dyDescent="0.2">
      <c r="U28055" s="55"/>
      <c r="V28055" s="53"/>
      <c r="W28055" s="53"/>
      <c r="X28055" s="53"/>
      <c r="Y28055" s="55"/>
    </row>
    <row r="28056" spans="21:25" x14ac:dyDescent="0.2">
      <c r="U28056" s="55"/>
      <c r="V28056" s="53"/>
      <c r="W28056" s="53"/>
      <c r="X28056" s="53"/>
      <c r="Y28056" s="55"/>
    </row>
    <row r="28057" spans="21:25" x14ac:dyDescent="0.2">
      <c r="U28057" s="55"/>
      <c r="V28057" s="53"/>
      <c r="W28057" s="53"/>
      <c r="X28057" s="53"/>
      <c r="Y28057" s="55"/>
    </row>
    <row r="28058" spans="21:25" x14ac:dyDescent="0.2">
      <c r="U28058" s="55"/>
      <c r="V28058" s="53"/>
      <c r="W28058" s="53"/>
      <c r="X28058" s="53"/>
      <c r="Y28058" s="55"/>
    </row>
    <row r="28059" spans="21:25" x14ac:dyDescent="0.2">
      <c r="U28059" s="55"/>
      <c r="V28059" s="53"/>
      <c r="W28059" s="53"/>
      <c r="X28059" s="53"/>
      <c r="Y28059" s="55"/>
    </row>
    <row r="28060" spans="21:25" x14ac:dyDescent="0.2">
      <c r="U28060" s="55"/>
      <c r="V28060" s="53"/>
      <c r="W28060" s="53"/>
      <c r="X28060" s="53"/>
      <c r="Y28060" s="55"/>
    </row>
    <row r="28061" spans="21:25" x14ac:dyDescent="0.2">
      <c r="U28061" s="55"/>
      <c r="V28061" s="53"/>
      <c r="W28061" s="53"/>
      <c r="X28061" s="53"/>
      <c r="Y28061" s="55"/>
    </row>
    <row r="28062" spans="21:25" x14ac:dyDescent="0.2">
      <c r="U28062" s="55"/>
      <c r="V28062" s="53"/>
      <c r="W28062" s="53"/>
      <c r="X28062" s="53"/>
      <c r="Y28062" s="55"/>
    </row>
    <row r="28063" spans="21:25" x14ac:dyDescent="0.2">
      <c r="U28063" s="55"/>
      <c r="V28063" s="53"/>
      <c r="W28063" s="53"/>
      <c r="X28063" s="53"/>
      <c r="Y28063" s="55"/>
    </row>
    <row r="28064" spans="21:25" x14ac:dyDescent="0.2">
      <c r="U28064" s="55"/>
      <c r="V28064" s="53"/>
      <c r="W28064" s="53"/>
      <c r="X28064" s="53"/>
      <c r="Y28064" s="55"/>
    </row>
    <row r="28065" spans="21:25" x14ac:dyDescent="0.2">
      <c r="U28065" s="55"/>
      <c r="V28065" s="53"/>
      <c r="W28065" s="53"/>
      <c r="X28065" s="53"/>
      <c r="Y28065" s="55"/>
    </row>
    <row r="28066" spans="21:25" x14ac:dyDescent="0.2">
      <c r="U28066" s="55"/>
      <c r="V28066" s="53"/>
      <c r="W28066" s="53"/>
      <c r="X28066" s="53"/>
      <c r="Y28066" s="55"/>
    </row>
    <row r="28067" spans="21:25" x14ac:dyDescent="0.2">
      <c r="U28067" s="55"/>
      <c r="V28067" s="53"/>
      <c r="W28067" s="53"/>
      <c r="X28067" s="53"/>
      <c r="Y28067" s="55"/>
    </row>
    <row r="28068" spans="21:25" x14ac:dyDescent="0.2">
      <c r="U28068" s="55"/>
      <c r="V28068" s="53"/>
      <c r="W28068" s="53"/>
      <c r="X28068" s="53"/>
      <c r="Y28068" s="55"/>
    </row>
    <row r="28069" spans="21:25" x14ac:dyDescent="0.2">
      <c r="U28069" s="55"/>
      <c r="V28069" s="53"/>
      <c r="W28069" s="53"/>
      <c r="X28069" s="53"/>
      <c r="Y28069" s="55"/>
    </row>
    <row r="28070" spans="21:25" x14ac:dyDescent="0.2">
      <c r="U28070" s="55"/>
      <c r="V28070" s="53"/>
      <c r="W28070" s="53"/>
      <c r="X28070" s="53"/>
      <c r="Y28070" s="55"/>
    </row>
    <row r="28071" spans="21:25" x14ac:dyDescent="0.2">
      <c r="U28071" s="55"/>
      <c r="V28071" s="53"/>
      <c r="W28071" s="53"/>
      <c r="X28071" s="53"/>
      <c r="Y28071" s="55"/>
    </row>
    <row r="28072" spans="21:25" x14ac:dyDescent="0.2">
      <c r="U28072" s="55"/>
      <c r="V28072" s="53"/>
      <c r="W28072" s="53"/>
      <c r="X28072" s="53"/>
      <c r="Y28072" s="55"/>
    </row>
    <row r="28073" spans="21:25" x14ac:dyDescent="0.2">
      <c r="U28073" s="55"/>
      <c r="V28073" s="53"/>
      <c r="W28073" s="53"/>
      <c r="X28073" s="53"/>
      <c r="Y28073" s="55"/>
    </row>
    <row r="28074" spans="21:25" x14ac:dyDescent="0.2">
      <c r="U28074" s="55"/>
      <c r="V28074" s="53"/>
      <c r="W28074" s="53"/>
      <c r="X28074" s="53"/>
      <c r="Y28074" s="55"/>
    </row>
    <row r="28075" spans="21:25" x14ac:dyDescent="0.2">
      <c r="U28075" s="55"/>
      <c r="V28075" s="53"/>
      <c r="W28075" s="53"/>
      <c r="X28075" s="53"/>
      <c r="Y28075" s="55"/>
    </row>
    <row r="28076" spans="21:25" x14ac:dyDescent="0.2">
      <c r="U28076" s="55"/>
      <c r="V28076" s="53"/>
      <c r="W28076" s="53"/>
      <c r="X28076" s="53"/>
      <c r="Y28076" s="55"/>
    </row>
    <row r="28077" spans="21:25" x14ac:dyDescent="0.2">
      <c r="U28077" s="55"/>
      <c r="V28077" s="53"/>
      <c r="W28077" s="53"/>
      <c r="X28077" s="53"/>
      <c r="Y28077" s="55"/>
    </row>
    <row r="28078" spans="21:25" x14ac:dyDescent="0.2">
      <c r="U28078" s="55"/>
      <c r="V28078" s="53"/>
      <c r="W28078" s="53"/>
      <c r="X28078" s="53"/>
      <c r="Y28078" s="55"/>
    </row>
    <row r="28079" spans="21:25" x14ac:dyDescent="0.2">
      <c r="U28079" s="55"/>
      <c r="V28079" s="53"/>
      <c r="W28079" s="53"/>
      <c r="X28079" s="53"/>
      <c r="Y28079" s="55"/>
    </row>
    <row r="28080" spans="21:25" x14ac:dyDescent="0.2">
      <c r="U28080" s="55"/>
      <c r="V28080" s="53"/>
      <c r="W28080" s="53"/>
      <c r="X28080" s="53"/>
      <c r="Y28080" s="55"/>
    </row>
    <row r="28081" spans="21:25" x14ac:dyDescent="0.2">
      <c r="U28081" s="55"/>
      <c r="V28081" s="53"/>
      <c r="W28081" s="53"/>
      <c r="X28081" s="53"/>
      <c r="Y28081" s="55"/>
    </row>
    <row r="28082" spans="21:25" x14ac:dyDescent="0.2">
      <c r="U28082" s="55"/>
      <c r="V28082" s="53"/>
      <c r="W28082" s="53"/>
      <c r="X28082" s="53"/>
      <c r="Y28082" s="55"/>
    </row>
    <row r="28083" spans="21:25" x14ac:dyDescent="0.2">
      <c r="U28083" s="55"/>
      <c r="V28083" s="53"/>
      <c r="W28083" s="53"/>
      <c r="X28083" s="53"/>
      <c r="Y28083" s="55"/>
    </row>
    <row r="28084" spans="21:25" x14ac:dyDescent="0.2">
      <c r="U28084" s="55"/>
      <c r="V28084" s="53"/>
      <c r="W28084" s="53"/>
      <c r="X28084" s="53"/>
      <c r="Y28084" s="55"/>
    </row>
    <row r="28085" spans="21:25" x14ac:dyDescent="0.2">
      <c r="U28085" s="55"/>
      <c r="V28085" s="53"/>
      <c r="W28085" s="53"/>
      <c r="X28085" s="53"/>
      <c r="Y28085" s="55"/>
    </row>
    <row r="28086" spans="21:25" x14ac:dyDescent="0.2">
      <c r="U28086" s="55"/>
      <c r="V28086" s="53"/>
      <c r="W28086" s="53"/>
      <c r="X28086" s="53"/>
      <c r="Y28086" s="55"/>
    </row>
    <row r="28087" spans="21:25" x14ac:dyDescent="0.2">
      <c r="U28087" s="55"/>
      <c r="V28087" s="53"/>
      <c r="W28087" s="53"/>
      <c r="X28087" s="53"/>
      <c r="Y28087" s="55"/>
    </row>
    <row r="28088" spans="21:25" x14ac:dyDescent="0.2">
      <c r="U28088" s="55"/>
      <c r="V28088" s="53"/>
      <c r="W28088" s="53"/>
      <c r="X28088" s="53"/>
      <c r="Y28088" s="55"/>
    </row>
    <row r="28089" spans="21:25" x14ac:dyDescent="0.2">
      <c r="U28089" s="55"/>
      <c r="V28089" s="53"/>
      <c r="W28089" s="53"/>
      <c r="X28089" s="53"/>
      <c r="Y28089" s="55"/>
    </row>
    <row r="28090" spans="21:25" x14ac:dyDescent="0.2">
      <c r="U28090" s="55"/>
      <c r="V28090" s="53"/>
      <c r="W28090" s="53"/>
      <c r="X28090" s="53"/>
      <c r="Y28090" s="55"/>
    </row>
    <row r="28091" spans="21:25" x14ac:dyDescent="0.2">
      <c r="U28091" s="55"/>
      <c r="V28091" s="53"/>
      <c r="W28091" s="53"/>
      <c r="X28091" s="53"/>
      <c r="Y28091" s="55"/>
    </row>
    <row r="28092" spans="21:25" x14ac:dyDescent="0.2">
      <c r="U28092" s="55"/>
      <c r="V28092" s="53"/>
      <c r="W28092" s="53"/>
      <c r="X28092" s="53"/>
      <c r="Y28092" s="55"/>
    </row>
    <row r="28093" spans="21:25" x14ac:dyDescent="0.2">
      <c r="U28093" s="55"/>
      <c r="V28093" s="53"/>
      <c r="W28093" s="53"/>
      <c r="X28093" s="53"/>
      <c r="Y28093" s="55"/>
    </row>
    <row r="28094" spans="21:25" x14ac:dyDescent="0.2">
      <c r="U28094" s="55"/>
      <c r="V28094" s="53"/>
      <c r="W28094" s="53"/>
      <c r="X28094" s="53"/>
      <c r="Y28094" s="55"/>
    </row>
    <row r="28095" spans="21:25" x14ac:dyDescent="0.2">
      <c r="U28095" s="55"/>
      <c r="V28095" s="53"/>
      <c r="W28095" s="53"/>
      <c r="X28095" s="53"/>
      <c r="Y28095" s="55"/>
    </row>
    <row r="28096" spans="21:25" x14ac:dyDescent="0.2">
      <c r="U28096" s="55"/>
      <c r="V28096" s="53"/>
      <c r="W28096" s="53"/>
      <c r="X28096" s="53"/>
      <c r="Y28096" s="55"/>
    </row>
    <row r="28097" spans="21:25" x14ac:dyDescent="0.2">
      <c r="U28097" s="55"/>
      <c r="V28097" s="53"/>
      <c r="W28097" s="53"/>
      <c r="X28097" s="53"/>
      <c r="Y28097" s="55"/>
    </row>
    <row r="28098" spans="21:25" x14ac:dyDescent="0.2">
      <c r="U28098" s="55"/>
      <c r="V28098" s="53"/>
      <c r="W28098" s="53"/>
      <c r="X28098" s="53"/>
      <c r="Y28098" s="55"/>
    </row>
    <row r="28099" spans="21:25" x14ac:dyDescent="0.2">
      <c r="U28099" s="55"/>
      <c r="V28099" s="53"/>
      <c r="W28099" s="53"/>
      <c r="X28099" s="53"/>
      <c r="Y28099" s="55"/>
    </row>
    <row r="28100" spans="21:25" x14ac:dyDescent="0.2">
      <c r="U28100" s="55"/>
      <c r="V28100" s="53"/>
      <c r="W28100" s="53"/>
      <c r="X28100" s="53"/>
      <c r="Y28100" s="55"/>
    </row>
    <row r="28101" spans="21:25" x14ac:dyDescent="0.2">
      <c r="U28101" s="55"/>
      <c r="V28101" s="53"/>
      <c r="W28101" s="53"/>
      <c r="X28101" s="53"/>
      <c r="Y28101" s="55"/>
    </row>
    <row r="28102" spans="21:25" x14ac:dyDescent="0.2">
      <c r="U28102" s="55"/>
      <c r="V28102" s="53"/>
      <c r="W28102" s="53"/>
      <c r="X28102" s="53"/>
      <c r="Y28102" s="55"/>
    </row>
    <row r="28103" spans="21:25" x14ac:dyDescent="0.2">
      <c r="U28103" s="55"/>
      <c r="V28103" s="53"/>
      <c r="W28103" s="53"/>
      <c r="X28103" s="53"/>
      <c r="Y28103" s="55"/>
    </row>
    <row r="28104" spans="21:25" x14ac:dyDescent="0.2">
      <c r="U28104" s="55"/>
      <c r="V28104" s="53"/>
      <c r="W28104" s="53"/>
      <c r="X28104" s="53"/>
      <c r="Y28104" s="55"/>
    </row>
    <row r="28105" spans="21:25" x14ac:dyDescent="0.2">
      <c r="U28105" s="55"/>
      <c r="V28105" s="53"/>
      <c r="W28105" s="53"/>
      <c r="X28105" s="53"/>
      <c r="Y28105" s="55"/>
    </row>
    <row r="28106" spans="21:25" x14ac:dyDescent="0.2">
      <c r="U28106" s="55"/>
      <c r="V28106" s="53"/>
      <c r="W28106" s="53"/>
      <c r="X28106" s="53"/>
      <c r="Y28106" s="55"/>
    </row>
    <row r="28107" spans="21:25" x14ac:dyDescent="0.2">
      <c r="U28107" s="55"/>
      <c r="V28107" s="53"/>
      <c r="W28107" s="53"/>
      <c r="X28107" s="53"/>
      <c r="Y28107" s="55"/>
    </row>
    <row r="28108" spans="21:25" x14ac:dyDescent="0.2">
      <c r="U28108" s="55"/>
      <c r="V28108" s="53"/>
      <c r="W28108" s="53"/>
      <c r="X28108" s="53"/>
      <c r="Y28108" s="55"/>
    </row>
    <row r="28109" spans="21:25" x14ac:dyDescent="0.2">
      <c r="U28109" s="55"/>
      <c r="V28109" s="53"/>
      <c r="W28109" s="53"/>
      <c r="X28109" s="53"/>
      <c r="Y28109" s="55"/>
    </row>
    <row r="28110" spans="21:25" x14ac:dyDescent="0.2">
      <c r="U28110" s="55"/>
      <c r="V28110" s="53"/>
      <c r="W28110" s="53"/>
      <c r="X28110" s="53"/>
      <c r="Y28110" s="55"/>
    </row>
    <row r="28111" spans="21:25" x14ac:dyDescent="0.2">
      <c r="U28111" s="55"/>
      <c r="V28111" s="53"/>
      <c r="W28111" s="53"/>
      <c r="X28111" s="53"/>
      <c r="Y28111" s="55"/>
    </row>
    <row r="28112" spans="21:25" x14ac:dyDescent="0.2">
      <c r="U28112" s="55"/>
      <c r="V28112" s="53"/>
      <c r="W28112" s="53"/>
      <c r="X28112" s="53"/>
      <c r="Y28112" s="55"/>
    </row>
    <row r="28113" spans="21:25" x14ac:dyDescent="0.2">
      <c r="U28113" s="55"/>
      <c r="V28113" s="53"/>
      <c r="W28113" s="53"/>
      <c r="X28113" s="53"/>
      <c r="Y28113" s="55"/>
    </row>
    <row r="28114" spans="21:25" x14ac:dyDescent="0.2">
      <c r="U28114" s="55"/>
      <c r="V28114" s="53"/>
      <c r="W28114" s="53"/>
      <c r="X28114" s="53"/>
      <c r="Y28114" s="55"/>
    </row>
    <row r="28115" spans="21:25" x14ac:dyDescent="0.2">
      <c r="U28115" s="55"/>
      <c r="V28115" s="53"/>
      <c r="W28115" s="53"/>
      <c r="X28115" s="53"/>
      <c r="Y28115" s="55"/>
    </row>
    <row r="28116" spans="21:25" x14ac:dyDescent="0.2">
      <c r="U28116" s="55"/>
      <c r="V28116" s="53"/>
      <c r="W28116" s="53"/>
      <c r="X28116" s="53"/>
      <c r="Y28116" s="55"/>
    </row>
    <row r="28117" spans="21:25" x14ac:dyDescent="0.2">
      <c r="U28117" s="55"/>
      <c r="V28117" s="53"/>
      <c r="W28117" s="53"/>
      <c r="X28117" s="53"/>
      <c r="Y28117" s="55"/>
    </row>
    <row r="28118" spans="21:25" x14ac:dyDescent="0.2">
      <c r="U28118" s="55"/>
      <c r="V28118" s="53"/>
      <c r="W28118" s="53"/>
      <c r="X28118" s="53"/>
      <c r="Y28118" s="55"/>
    </row>
    <row r="28119" spans="21:25" x14ac:dyDescent="0.2">
      <c r="U28119" s="55"/>
      <c r="V28119" s="53"/>
      <c r="W28119" s="53"/>
      <c r="X28119" s="53"/>
      <c r="Y28119" s="55"/>
    </row>
    <row r="28120" spans="21:25" x14ac:dyDescent="0.2">
      <c r="U28120" s="55"/>
      <c r="V28120" s="53"/>
      <c r="W28120" s="53"/>
      <c r="X28120" s="53"/>
      <c r="Y28120" s="55"/>
    </row>
    <row r="28121" spans="21:25" x14ac:dyDescent="0.2">
      <c r="U28121" s="55"/>
      <c r="V28121" s="53"/>
      <c r="W28121" s="53"/>
      <c r="X28121" s="53"/>
      <c r="Y28121" s="55"/>
    </row>
    <row r="28122" spans="21:25" x14ac:dyDescent="0.2">
      <c r="U28122" s="55"/>
      <c r="V28122" s="53"/>
      <c r="W28122" s="53"/>
      <c r="X28122" s="53"/>
      <c r="Y28122" s="55"/>
    </row>
    <row r="28123" spans="21:25" x14ac:dyDescent="0.2">
      <c r="U28123" s="55"/>
      <c r="V28123" s="53"/>
      <c r="W28123" s="53"/>
      <c r="X28123" s="53"/>
      <c r="Y28123" s="55"/>
    </row>
    <row r="28124" spans="21:25" x14ac:dyDescent="0.2">
      <c r="U28124" s="55"/>
      <c r="V28124" s="53"/>
      <c r="W28124" s="53"/>
      <c r="X28124" s="53"/>
      <c r="Y28124" s="55"/>
    </row>
    <row r="28125" spans="21:25" x14ac:dyDescent="0.2">
      <c r="U28125" s="55"/>
      <c r="V28125" s="53"/>
      <c r="W28125" s="53"/>
      <c r="X28125" s="53"/>
      <c r="Y28125" s="55"/>
    </row>
    <row r="28126" spans="21:25" x14ac:dyDescent="0.2">
      <c r="U28126" s="55"/>
      <c r="V28126" s="53"/>
      <c r="W28126" s="53"/>
      <c r="X28126" s="53"/>
      <c r="Y28126" s="55"/>
    </row>
    <row r="28127" spans="21:25" x14ac:dyDescent="0.2">
      <c r="U28127" s="55"/>
      <c r="V28127" s="53"/>
      <c r="W28127" s="53"/>
      <c r="X28127" s="53"/>
      <c r="Y28127" s="55"/>
    </row>
    <row r="28128" spans="21:25" x14ac:dyDescent="0.2">
      <c r="U28128" s="55"/>
      <c r="V28128" s="53"/>
      <c r="W28128" s="53"/>
      <c r="X28128" s="53"/>
      <c r="Y28128" s="55"/>
    </row>
    <row r="28129" spans="21:25" x14ac:dyDescent="0.2">
      <c r="U28129" s="55"/>
      <c r="V28129" s="53"/>
      <c r="W28129" s="53"/>
      <c r="X28129" s="53"/>
      <c r="Y28129" s="55"/>
    </row>
    <row r="28130" spans="21:25" x14ac:dyDescent="0.2">
      <c r="U28130" s="55"/>
      <c r="V28130" s="53"/>
      <c r="W28130" s="53"/>
      <c r="X28130" s="53"/>
      <c r="Y28130" s="55"/>
    </row>
    <row r="28131" spans="21:25" x14ac:dyDescent="0.2">
      <c r="U28131" s="55"/>
      <c r="V28131" s="53"/>
      <c r="W28131" s="53"/>
      <c r="X28131" s="53"/>
      <c r="Y28131" s="55"/>
    </row>
    <row r="28132" spans="21:25" x14ac:dyDescent="0.2">
      <c r="U28132" s="55"/>
      <c r="V28132" s="53"/>
      <c r="W28132" s="53"/>
      <c r="X28132" s="53"/>
      <c r="Y28132" s="55"/>
    </row>
    <row r="28133" spans="21:25" x14ac:dyDescent="0.2">
      <c r="U28133" s="55"/>
      <c r="V28133" s="53"/>
      <c r="W28133" s="53"/>
      <c r="X28133" s="53"/>
      <c r="Y28133" s="55"/>
    </row>
    <row r="28134" spans="21:25" x14ac:dyDescent="0.2">
      <c r="U28134" s="55"/>
      <c r="V28134" s="53"/>
      <c r="W28134" s="53"/>
      <c r="X28134" s="53"/>
      <c r="Y28134" s="55"/>
    </row>
    <row r="28135" spans="21:25" x14ac:dyDescent="0.2">
      <c r="U28135" s="55"/>
      <c r="V28135" s="53"/>
      <c r="W28135" s="53"/>
      <c r="X28135" s="53"/>
      <c r="Y28135" s="55"/>
    </row>
    <row r="28136" spans="21:25" x14ac:dyDescent="0.2">
      <c r="U28136" s="55"/>
      <c r="V28136" s="53"/>
      <c r="W28136" s="53"/>
      <c r="X28136" s="53"/>
      <c r="Y28136" s="55"/>
    </row>
    <row r="28137" spans="21:25" x14ac:dyDescent="0.2">
      <c r="U28137" s="55"/>
      <c r="V28137" s="53"/>
      <c r="W28137" s="53"/>
      <c r="X28137" s="53"/>
      <c r="Y28137" s="55"/>
    </row>
    <row r="28138" spans="21:25" x14ac:dyDescent="0.2">
      <c r="U28138" s="55"/>
      <c r="V28138" s="53"/>
      <c r="W28138" s="53"/>
      <c r="X28138" s="53"/>
      <c r="Y28138" s="55"/>
    </row>
    <row r="28139" spans="21:25" x14ac:dyDescent="0.2">
      <c r="U28139" s="55"/>
      <c r="V28139" s="53"/>
      <c r="W28139" s="53"/>
      <c r="X28139" s="53"/>
      <c r="Y28139" s="55"/>
    </row>
    <row r="28140" spans="21:25" x14ac:dyDescent="0.2">
      <c r="U28140" s="55"/>
      <c r="V28140" s="53"/>
      <c r="W28140" s="53"/>
      <c r="X28140" s="53"/>
      <c r="Y28140" s="55"/>
    </row>
    <row r="28141" spans="21:25" x14ac:dyDescent="0.2">
      <c r="U28141" s="55"/>
      <c r="V28141" s="53"/>
      <c r="W28141" s="53"/>
      <c r="X28141" s="53"/>
      <c r="Y28141" s="55"/>
    </row>
    <row r="28142" spans="21:25" x14ac:dyDescent="0.2">
      <c r="U28142" s="55"/>
      <c r="V28142" s="53"/>
      <c r="W28142" s="53"/>
      <c r="X28142" s="53"/>
      <c r="Y28142" s="55"/>
    </row>
    <row r="28143" spans="21:25" x14ac:dyDescent="0.2">
      <c r="U28143" s="55"/>
      <c r="V28143" s="53"/>
      <c r="W28143" s="53"/>
      <c r="X28143" s="53"/>
      <c r="Y28143" s="55"/>
    </row>
    <row r="28144" spans="21:25" x14ac:dyDescent="0.2">
      <c r="U28144" s="55"/>
      <c r="V28144" s="53"/>
      <c r="W28144" s="53"/>
      <c r="X28144" s="53"/>
      <c r="Y28144" s="55"/>
    </row>
    <row r="28145" spans="21:25" x14ac:dyDescent="0.2">
      <c r="U28145" s="55"/>
      <c r="V28145" s="53"/>
      <c r="W28145" s="53"/>
      <c r="X28145" s="53"/>
      <c r="Y28145" s="55"/>
    </row>
    <row r="28146" spans="21:25" x14ac:dyDescent="0.2">
      <c r="U28146" s="55"/>
      <c r="V28146" s="53"/>
      <c r="W28146" s="53"/>
      <c r="X28146" s="53"/>
      <c r="Y28146" s="55"/>
    </row>
    <row r="28147" spans="21:25" x14ac:dyDescent="0.2">
      <c r="U28147" s="55"/>
      <c r="V28147" s="53"/>
      <c r="W28147" s="53"/>
      <c r="X28147" s="53"/>
      <c r="Y28147" s="55"/>
    </row>
    <row r="28148" spans="21:25" x14ac:dyDescent="0.2">
      <c r="U28148" s="55"/>
      <c r="V28148" s="53"/>
      <c r="W28148" s="53"/>
      <c r="X28148" s="53"/>
      <c r="Y28148" s="55"/>
    </row>
    <row r="28149" spans="21:25" x14ac:dyDescent="0.2">
      <c r="U28149" s="55"/>
      <c r="V28149" s="53"/>
      <c r="W28149" s="53"/>
      <c r="X28149" s="53"/>
      <c r="Y28149" s="55"/>
    </row>
    <row r="28150" spans="21:25" x14ac:dyDescent="0.2">
      <c r="U28150" s="55"/>
      <c r="V28150" s="53"/>
      <c r="W28150" s="53"/>
      <c r="X28150" s="53"/>
      <c r="Y28150" s="55"/>
    </row>
    <row r="28151" spans="21:25" x14ac:dyDescent="0.2">
      <c r="U28151" s="55"/>
      <c r="V28151" s="53"/>
      <c r="W28151" s="53"/>
      <c r="X28151" s="53"/>
      <c r="Y28151" s="55"/>
    </row>
    <row r="28152" spans="21:25" x14ac:dyDescent="0.2">
      <c r="U28152" s="55"/>
      <c r="V28152" s="53"/>
      <c r="W28152" s="53"/>
      <c r="X28152" s="53"/>
      <c r="Y28152" s="55"/>
    </row>
    <row r="28153" spans="21:25" x14ac:dyDescent="0.2">
      <c r="U28153" s="55"/>
      <c r="V28153" s="53"/>
      <c r="W28153" s="53"/>
      <c r="X28153" s="53"/>
      <c r="Y28153" s="55"/>
    </row>
    <row r="28154" spans="21:25" x14ac:dyDescent="0.2">
      <c r="U28154" s="55"/>
      <c r="V28154" s="53"/>
      <c r="W28154" s="53"/>
      <c r="X28154" s="53"/>
      <c r="Y28154" s="55"/>
    </row>
    <row r="28155" spans="21:25" x14ac:dyDescent="0.2">
      <c r="U28155" s="55"/>
      <c r="V28155" s="53"/>
      <c r="W28155" s="53"/>
      <c r="X28155" s="53"/>
      <c r="Y28155" s="55"/>
    </row>
    <row r="28156" spans="21:25" x14ac:dyDescent="0.2">
      <c r="U28156" s="55"/>
      <c r="V28156" s="53"/>
      <c r="W28156" s="53"/>
      <c r="X28156" s="53"/>
      <c r="Y28156" s="55"/>
    </row>
    <row r="28157" spans="21:25" x14ac:dyDescent="0.2">
      <c r="U28157" s="55"/>
      <c r="V28157" s="53"/>
      <c r="W28157" s="53"/>
      <c r="X28157" s="53"/>
      <c r="Y28157" s="55"/>
    </row>
    <row r="28158" spans="21:25" x14ac:dyDescent="0.2">
      <c r="U28158" s="55"/>
      <c r="V28158" s="53"/>
      <c r="W28158" s="53"/>
      <c r="X28158" s="53"/>
      <c r="Y28158" s="55"/>
    </row>
    <row r="28159" spans="21:25" x14ac:dyDescent="0.2">
      <c r="U28159" s="55"/>
      <c r="V28159" s="53"/>
      <c r="W28159" s="53"/>
      <c r="X28159" s="53"/>
      <c r="Y28159" s="55"/>
    </row>
    <row r="28160" spans="21:25" x14ac:dyDescent="0.2">
      <c r="U28160" s="55"/>
      <c r="V28160" s="53"/>
      <c r="W28160" s="53"/>
      <c r="X28160" s="53"/>
      <c r="Y28160" s="55"/>
    </row>
    <row r="28161" spans="21:25" x14ac:dyDescent="0.2">
      <c r="U28161" s="55"/>
      <c r="V28161" s="53"/>
      <c r="W28161" s="53"/>
      <c r="X28161" s="53"/>
      <c r="Y28161" s="55"/>
    </row>
    <row r="28162" spans="21:25" x14ac:dyDescent="0.2">
      <c r="U28162" s="55"/>
      <c r="V28162" s="53"/>
      <c r="W28162" s="53"/>
      <c r="X28162" s="53"/>
      <c r="Y28162" s="55"/>
    </row>
    <row r="28163" spans="21:25" x14ac:dyDescent="0.2">
      <c r="U28163" s="55"/>
      <c r="V28163" s="53"/>
      <c r="W28163" s="53"/>
      <c r="X28163" s="53"/>
      <c r="Y28163" s="55"/>
    </row>
    <row r="28164" spans="21:25" x14ac:dyDescent="0.2">
      <c r="U28164" s="55"/>
      <c r="V28164" s="53"/>
      <c r="W28164" s="53"/>
      <c r="X28164" s="53"/>
      <c r="Y28164" s="55"/>
    </row>
    <row r="28165" spans="21:25" x14ac:dyDescent="0.2">
      <c r="U28165" s="55"/>
      <c r="V28165" s="53"/>
      <c r="W28165" s="53"/>
      <c r="X28165" s="53"/>
      <c r="Y28165" s="55"/>
    </row>
    <row r="28166" spans="21:25" x14ac:dyDescent="0.2">
      <c r="U28166" s="55"/>
      <c r="V28166" s="53"/>
      <c r="W28166" s="53"/>
      <c r="X28166" s="53"/>
      <c r="Y28166" s="55"/>
    </row>
    <row r="28167" spans="21:25" x14ac:dyDescent="0.2">
      <c r="U28167" s="55"/>
      <c r="V28167" s="53"/>
      <c r="W28167" s="53"/>
      <c r="X28167" s="53"/>
      <c r="Y28167" s="55"/>
    </row>
    <row r="28168" spans="21:25" x14ac:dyDescent="0.2">
      <c r="U28168" s="55"/>
      <c r="V28168" s="53"/>
      <c r="W28168" s="53"/>
      <c r="X28168" s="53"/>
      <c r="Y28168" s="55"/>
    </row>
    <row r="28169" spans="21:25" x14ac:dyDescent="0.2">
      <c r="U28169" s="55"/>
      <c r="V28169" s="53"/>
      <c r="W28169" s="53"/>
      <c r="X28169" s="53"/>
      <c r="Y28169" s="55"/>
    </row>
    <row r="28170" spans="21:25" x14ac:dyDescent="0.2">
      <c r="U28170" s="55"/>
      <c r="V28170" s="53"/>
      <c r="W28170" s="53"/>
      <c r="X28170" s="53"/>
      <c r="Y28170" s="55"/>
    </row>
    <row r="28171" spans="21:25" x14ac:dyDescent="0.2">
      <c r="U28171" s="55"/>
      <c r="V28171" s="53"/>
      <c r="W28171" s="53"/>
      <c r="X28171" s="53"/>
      <c r="Y28171" s="55"/>
    </row>
    <row r="28172" spans="21:25" x14ac:dyDescent="0.2">
      <c r="U28172" s="55"/>
      <c r="V28172" s="53"/>
      <c r="W28172" s="53"/>
      <c r="X28172" s="53"/>
      <c r="Y28172" s="55"/>
    </row>
    <row r="28173" spans="21:25" x14ac:dyDescent="0.2">
      <c r="U28173" s="55"/>
      <c r="V28173" s="53"/>
      <c r="W28173" s="53"/>
      <c r="X28173" s="53"/>
      <c r="Y28173" s="55"/>
    </row>
    <row r="28174" spans="21:25" x14ac:dyDescent="0.2">
      <c r="U28174" s="55"/>
      <c r="V28174" s="53"/>
      <c r="W28174" s="53"/>
      <c r="X28174" s="53"/>
      <c r="Y28174" s="55"/>
    </row>
    <row r="28175" spans="21:25" x14ac:dyDescent="0.2">
      <c r="U28175" s="55"/>
      <c r="V28175" s="53"/>
      <c r="W28175" s="53"/>
      <c r="X28175" s="53"/>
      <c r="Y28175" s="55"/>
    </row>
    <row r="28176" spans="21:25" x14ac:dyDescent="0.2">
      <c r="U28176" s="55"/>
      <c r="V28176" s="53"/>
      <c r="W28176" s="53"/>
      <c r="X28176" s="53"/>
      <c r="Y28176" s="55"/>
    </row>
    <row r="28177" spans="21:25" x14ac:dyDescent="0.2">
      <c r="U28177" s="55"/>
      <c r="V28177" s="53"/>
      <c r="W28177" s="53"/>
      <c r="X28177" s="53"/>
      <c r="Y28177" s="55"/>
    </row>
    <row r="28178" spans="21:25" x14ac:dyDescent="0.2">
      <c r="U28178" s="55"/>
      <c r="V28178" s="53"/>
      <c r="W28178" s="53"/>
      <c r="X28178" s="53"/>
      <c r="Y28178" s="55"/>
    </row>
    <row r="28179" spans="21:25" x14ac:dyDescent="0.2">
      <c r="U28179" s="55"/>
      <c r="V28179" s="53"/>
      <c r="W28179" s="53"/>
      <c r="X28179" s="53"/>
      <c r="Y28179" s="55"/>
    </row>
    <row r="28180" spans="21:25" x14ac:dyDescent="0.2">
      <c r="U28180" s="55"/>
      <c r="V28180" s="53"/>
      <c r="W28180" s="53"/>
      <c r="X28180" s="53"/>
      <c r="Y28180" s="55"/>
    </row>
    <row r="28181" spans="21:25" x14ac:dyDescent="0.2">
      <c r="U28181" s="55"/>
      <c r="V28181" s="53"/>
      <c r="W28181" s="53"/>
      <c r="X28181" s="53"/>
      <c r="Y28181" s="55"/>
    </row>
    <row r="28182" spans="21:25" x14ac:dyDescent="0.2">
      <c r="U28182" s="55"/>
      <c r="V28182" s="53"/>
      <c r="W28182" s="53"/>
      <c r="X28182" s="53"/>
      <c r="Y28182" s="55"/>
    </row>
    <row r="28183" spans="21:25" x14ac:dyDescent="0.2">
      <c r="U28183" s="55"/>
      <c r="V28183" s="53"/>
      <c r="W28183" s="53"/>
      <c r="X28183" s="53"/>
      <c r="Y28183" s="55"/>
    </row>
    <row r="28184" spans="21:25" x14ac:dyDescent="0.2">
      <c r="U28184" s="55"/>
      <c r="V28184" s="53"/>
      <c r="W28184" s="53"/>
      <c r="X28184" s="53"/>
      <c r="Y28184" s="55"/>
    </row>
    <row r="28185" spans="21:25" x14ac:dyDescent="0.2">
      <c r="U28185" s="55"/>
      <c r="V28185" s="53"/>
      <c r="W28185" s="53"/>
      <c r="X28185" s="53"/>
      <c r="Y28185" s="55"/>
    </row>
    <row r="28186" spans="21:25" x14ac:dyDescent="0.2">
      <c r="U28186" s="55"/>
      <c r="V28186" s="53"/>
      <c r="W28186" s="53"/>
      <c r="X28186" s="53"/>
      <c r="Y28186" s="55"/>
    </row>
    <row r="28187" spans="21:25" x14ac:dyDescent="0.2">
      <c r="U28187" s="55"/>
      <c r="V28187" s="53"/>
      <c r="W28187" s="53"/>
      <c r="X28187" s="53"/>
      <c r="Y28187" s="55"/>
    </row>
    <row r="28188" spans="21:25" x14ac:dyDescent="0.2">
      <c r="U28188" s="55"/>
      <c r="V28188" s="53"/>
      <c r="W28188" s="53"/>
      <c r="X28188" s="53"/>
      <c r="Y28188" s="55"/>
    </row>
    <row r="28189" spans="21:25" x14ac:dyDescent="0.2">
      <c r="U28189" s="55"/>
      <c r="V28189" s="53"/>
      <c r="W28189" s="53"/>
      <c r="X28189" s="53"/>
      <c r="Y28189" s="55"/>
    </row>
    <row r="28190" spans="21:25" x14ac:dyDescent="0.2">
      <c r="U28190" s="55"/>
      <c r="V28190" s="53"/>
      <c r="W28190" s="53"/>
      <c r="X28190" s="53"/>
      <c r="Y28190" s="55"/>
    </row>
    <row r="28191" spans="21:25" x14ac:dyDescent="0.2">
      <c r="U28191" s="55"/>
      <c r="V28191" s="53"/>
      <c r="W28191" s="53"/>
      <c r="X28191" s="53"/>
      <c r="Y28191" s="55"/>
    </row>
    <row r="28192" spans="21:25" x14ac:dyDescent="0.2">
      <c r="U28192" s="55"/>
      <c r="V28192" s="53"/>
      <c r="W28192" s="53"/>
      <c r="X28192" s="53"/>
      <c r="Y28192" s="55"/>
    </row>
    <row r="28193" spans="21:25" x14ac:dyDescent="0.2">
      <c r="U28193" s="55"/>
      <c r="V28193" s="53"/>
      <c r="W28193" s="53"/>
      <c r="X28193" s="53"/>
      <c r="Y28193" s="55"/>
    </row>
    <row r="28194" spans="21:25" x14ac:dyDescent="0.2">
      <c r="U28194" s="55"/>
      <c r="V28194" s="53"/>
      <c r="W28194" s="53"/>
      <c r="X28194" s="53"/>
      <c r="Y28194" s="55"/>
    </row>
    <row r="28195" spans="21:25" x14ac:dyDescent="0.2">
      <c r="U28195" s="55"/>
      <c r="V28195" s="53"/>
      <c r="W28195" s="53"/>
      <c r="X28195" s="53"/>
      <c r="Y28195" s="55"/>
    </row>
    <row r="28196" spans="21:25" x14ac:dyDescent="0.2">
      <c r="U28196" s="55"/>
      <c r="V28196" s="53"/>
      <c r="W28196" s="53"/>
      <c r="X28196" s="53"/>
      <c r="Y28196" s="55"/>
    </row>
    <row r="28197" spans="21:25" x14ac:dyDescent="0.2">
      <c r="U28197" s="55"/>
      <c r="V28197" s="53"/>
      <c r="W28197" s="53"/>
      <c r="X28197" s="53"/>
      <c r="Y28197" s="55"/>
    </row>
    <row r="28198" spans="21:25" x14ac:dyDescent="0.2">
      <c r="U28198" s="55"/>
      <c r="V28198" s="53"/>
      <c r="W28198" s="53"/>
      <c r="X28198" s="53"/>
      <c r="Y28198" s="55"/>
    </row>
    <row r="28199" spans="21:25" x14ac:dyDescent="0.2">
      <c r="U28199" s="55"/>
      <c r="V28199" s="53"/>
      <c r="W28199" s="53"/>
      <c r="X28199" s="53"/>
      <c r="Y28199" s="55"/>
    </row>
    <row r="28200" spans="21:25" x14ac:dyDescent="0.2">
      <c r="U28200" s="55"/>
      <c r="V28200" s="53"/>
      <c r="W28200" s="53"/>
      <c r="X28200" s="53"/>
      <c r="Y28200" s="55"/>
    </row>
    <row r="28201" spans="21:25" x14ac:dyDescent="0.2">
      <c r="U28201" s="55"/>
      <c r="V28201" s="53"/>
      <c r="W28201" s="53"/>
      <c r="X28201" s="53"/>
      <c r="Y28201" s="55"/>
    </row>
    <row r="28202" spans="21:25" x14ac:dyDescent="0.2">
      <c r="U28202" s="55"/>
      <c r="V28202" s="53"/>
      <c r="W28202" s="53"/>
      <c r="X28202" s="53"/>
      <c r="Y28202" s="55"/>
    </row>
    <row r="28203" spans="21:25" x14ac:dyDescent="0.2">
      <c r="U28203" s="55"/>
      <c r="V28203" s="53"/>
      <c r="W28203" s="53"/>
      <c r="X28203" s="53"/>
      <c r="Y28203" s="55"/>
    </row>
    <row r="28204" spans="21:25" x14ac:dyDescent="0.2">
      <c r="U28204" s="55"/>
      <c r="V28204" s="53"/>
      <c r="W28204" s="53"/>
      <c r="X28204" s="53"/>
      <c r="Y28204" s="55"/>
    </row>
    <row r="28205" spans="21:25" x14ac:dyDescent="0.2">
      <c r="U28205" s="55"/>
      <c r="V28205" s="53"/>
      <c r="W28205" s="53"/>
      <c r="X28205" s="53"/>
      <c r="Y28205" s="55"/>
    </row>
    <row r="28206" spans="21:25" x14ac:dyDescent="0.2">
      <c r="U28206" s="55"/>
      <c r="V28206" s="53"/>
      <c r="W28206" s="53"/>
      <c r="X28206" s="53"/>
      <c r="Y28206" s="55"/>
    </row>
    <row r="28207" spans="21:25" x14ac:dyDescent="0.2">
      <c r="U28207" s="55"/>
      <c r="V28207" s="53"/>
      <c r="W28207" s="53"/>
      <c r="X28207" s="53"/>
      <c r="Y28207" s="55"/>
    </row>
    <row r="28208" spans="21:25" x14ac:dyDescent="0.2">
      <c r="U28208" s="55"/>
      <c r="V28208" s="53"/>
      <c r="W28208" s="53"/>
      <c r="X28208" s="53"/>
      <c r="Y28208" s="55"/>
    </row>
    <row r="28209" spans="21:25" x14ac:dyDescent="0.2">
      <c r="U28209" s="55"/>
      <c r="V28209" s="53"/>
      <c r="W28209" s="53"/>
      <c r="X28209" s="53"/>
      <c r="Y28209" s="55"/>
    </row>
    <row r="28210" spans="21:25" x14ac:dyDescent="0.2">
      <c r="U28210" s="55"/>
      <c r="V28210" s="53"/>
      <c r="W28210" s="53"/>
      <c r="X28210" s="53"/>
      <c r="Y28210" s="55"/>
    </row>
    <row r="28211" spans="21:25" x14ac:dyDescent="0.2">
      <c r="U28211" s="55"/>
      <c r="V28211" s="53"/>
      <c r="W28211" s="53"/>
      <c r="X28211" s="53"/>
      <c r="Y28211" s="55"/>
    </row>
    <row r="28212" spans="21:25" x14ac:dyDescent="0.2">
      <c r="U28212" s="55"/>
      <c r="V28212" s="53"/>
      <c r="W28212" s="53"/>
      <c r="X28212" s="53"/>
      <c r="Y28212" s="55"/>
    </row>
    <row r="28213" spans="21:25" x14ac:dyDescent="0.2">
      <c r="U28213" s="55"/>
      <c r="V28213" s="53"/>
      <c r="W28213" s="53"/>
      <c r="X28213" s="53"/>
      <c r="Y28213" s="55"/>
    </row>
    <row r="28214" spans="21:25" x14ac:dyDescent="0.2">
      <c r="U28214" s="55"/>
      <c r="V28214" s="53"/>
      <c r="W28214" s="53"/>
      <c r="X28214" s="53"/>
      <c r="Y28214" s="55"/>
    </row>
    <row r="28215" spans="21:25" x14ac:dyDescent="0.2">
      <c r="U28215" s="55"/>
      <c r="V28215" s="53"/>
      <c r="W28215" s="53"/>
      <c r="X28215" s="53"/>
      <c r="Y28215" s="55"/>
    </row>
    <row r="28216" spans="21:25" x14ac:dyDescent="0.2">
      <c r="U28216" s="55"/>
      <c r="V28216" s="53"/>
      <c r="W28216" s="53"/>
      <c r="X28216" s="53"/>
      <c r="Y28216" s="55"/>
    </row>
    <row r="28217" spans="21:25" x14ac:dyDescent="0.2">
      <c r="U28217" s="55"/>
      <c r="V28217" s="53"/>
      <c r="W28217" s="53"/>
      <c r="X28217" s="53"/>
      <c r="Y28217" s="55"/>
    </row>
    <row r="28218" spans="21:25" x14ac:dyDescent="0.2">
      <c r="U28218" s="55"/>
      <c r="V28218" s="53"/>
      <c r="W28218" s="53"/>
      <c r="X28218" s="53"/>
      <c r="Y28218" s="55"/>
    </row>
    <row r="28219" spans="21:25" x14ac:dyDescent="0.2">
      <c r="U28219" s="55"/>
      <c r="V28219" s="53"/>
      <c r="W28219" s="53"/>
      <c r="X28219" s="53"/>
      <c r="Y28219" s="55"/>
    </row>
    <row r="28220" spans="21:25" x14ac:dyDescent="0.2">
      <c r="U28220" s="55"/>
      <c r="V28220" s="53"/>
      <c r="W28220" s="53"/>
      <c r="X28220" s="53"/>
      <c r="Y28220" s="55"/>
    </row>
    <row r="28221" spans="21:25" x14ac:dyDescent="0.2">
      <c r="U28221" s="55"/>
      <c r="V28221" s="53"/>
      <c r="W28221" s="53"/>
      <c r="X28221" s="53"/>
      <c r="Y28221" s="55"/>
    </row>
    <row r="28222" spans="21:25" x14ac:dyDescent="0.2">
      <c r="U28222" s="55"/>
      <c r="V28222" s="53"/>
      <c r="W28222" s="53"/>
      <c r="X28222" s="53"/>
      <c r="Y28222" s="55"/>
    </row>
    <row r="28223" spans="21:25" x14ac:dyDescent="0.2">
      <c r="U28223" s="55"/>
      <c r="V28223" s="53"/>
      <c r="W28223" s="53"/>
      <c r="X28223" s="53"/>
      <c r="Y28223" s="55"/>
    </row>
    <row r="28224" spans="21:25" x14ac:dyDescent="0.2">
      <c r="U28224" s="55"/>
      <c r="V28224" s="53"/>
      <c r="W28224" s="53"/>
      <c r="X28224" s="53"/>
      <c r="Y28224" s="55"/>
    </row>
    <row r="28225" spans="21:25" x14ac:dyDescent="0.2">
      <c r="U28225" s="55"/>
      <c r="V28225" s="53"/>
      <c r="W28225" s="53"/>
      <c r="X28225" s="53"/>
      <c r="Y28225" s="55"/>
    </row>
    <row r="28226" spans="21:25" x14ac:dyDescent="0.2">
      <c r="U28226" s="55"/>
      <c r="V28226" s="53"/>
      <c r="W28226" s="53"/>
      <c r="X28226" s="53"/>
      <c r="Y28226" s="55"/>
    </row>
    <row r="28227" spans="21:25" x14ac:dyDescent="0.2">
      <c r="U28227" s="55"/>
      <c r="V28227" s="53"/>
      <c r="W28227" s="53"/>
      <c r="X28227" s="53"/>
      <c r="Y28227" s="55"/>
    </row>
    <row r="28228" spans="21:25" x14ac:dyDescent="0.2">
      <c r="U28228" s="55"/>
      <c r="V28228" s="53"/>
      <c r="W28228" s="53"/>
      <c r="X28228" s="53"/>
      <c r="Y28228" s="55"/>
    </row>
    <row r="28229" spans="21:25" x14ac:dyDescent="0.2">
      <c r="U28229" s="55"/>
      <c r="V28229" s="53"/>
      <c r="W28229" s="53"/>
      <c r="X28229" s="53"/>
      <c r="Y28229" s="55"/>
    </row>
    <row r="28230" spans="21:25" x14ac:dyDescent="0.2">
      <c r="U28230" s="55"/>
      <c r="V28230" s="53"/>
      <c r="W28230" s="53"/>
      <c r="X28230" s="53"/>
      <c r="Y28230" s="55"/>
    </row>
    <row r="28231" spans="21:25" x14ac:dyDescent="0.2">
      <c r="U28231" s="55"/>
      <c r="V28231" s="53"/>
      <c r="W28231" s="53"/>
      <c r="X28231" s="53"/>
      <c r="Y28231" s="55"/>
    </row>
    <row r="28232" spans="21:25" x14ac:dyDescent="0.2">
      <c r="U28232" s="55"/>
      <c r="V28232" s="53"/>
      <c r="W28232" s="53"/>
      <c r="X28232" s="53"/>
      <c r="Y28232" s="55"/>
    </row>
    <row r="28233" spans="21:25" x14ac:dyDescent="0.2">
      <c r="U28233" s="55"/>
      <c r="V28233" s="53"/>
      <c r="W28233" s="53"/>
      <c r="X28233" s="53"/>
      <c r="Y28233" s="55"/>
    </row>
    <row r="28234" spans="21:25" x14ac:dyDescent="0.2">
      <c r="U28234" s="55"/>
      <c r="V28234" s="53"/>
      <c r="W28234" s="53"/>
      <c r="X28234" s="53"/>
      <c r="Y28234" s="55"/>
    </row>
    <row r="28235" spans="21:25" x14ac:dyDescent="0.2">
      <c r="U28235" s="55"/>
      <c r="V28235" s="53"/>
      <c r="W28235" s="53"/>
      <c r="X28235" s="53"/>
      <c r="Y28235" s="55"/>
    </row>
    <row r="28236" spans="21:25" x14ac:dyDescent="0.2">
      <c r="U28236" s="55"/>
      <c r="V28236" s="53"/>
      <c r="W28236" s="53"/>
      <c r="X28236" s="53"/>
      <c r="Y28236" s="55"/>
    </row>
    <row r="28237" spans="21:25" x14ac:dyDescent="0.2">
      <c r="U28237" s="55"/>
      <c r="V28237" s="53"/>
      <c r="W28237" s="53"/>
      <c r="X28237" s="53"/>
      <c r="Y28237" s="55"/>
    </row>
    <row r="28238" spans="21:25" x14ac:dyDescent="0.2">
      <c r="U28238" s="55"/>
      <c r="V28238" s="53"/>
      <c r="W28238" s="53"/>
      <c r="X28238" s="53"/>
      <c r="Y28238" s="55"/>
    </row>
    <row r="28239" spans="21:25" x14ac:dyDescent="0.2">
      <c r="U28239" s="55"/>
      <c r="V28239" s="53"/>
      <c r="W28239" s="53"/>
      <c r="X28239" s="53"/>
      <c r="Y28239" s="55"/>
    </row>
    <row r="28240" spans="21:25" x14ac:dyDescent="0.2">
      <c r="U28240" s="55"/>
      <c r="V28240" s="53"/>
      <c r="W28240" s="53"/>
      <c r="X28240" s="53"/>
      <c r="Y28240" s="55"/>
    </row>
    <row r="28241" spans="21:25" x14ac:dyDescent="0.2">
      <c r="U28241" s="55"/>
      <c r="V28241" s="53"/>
      <c r="W28241" s="53"/>
      <c r="X28241" s="53"/>
      <c r="Y28241" s="55"/>
    </row>
    <row r="28242" spans="21:25" x14ac:dyDescent="0.2">
      <c r="U28242" s="55"/>
      <c r="V28242" s="53"/>
      <c r="W28242" s="53"/>
      <c r="X28242" s="53"/>
      <c r="Y28242" s="55"/>
    </row>
    <row r="28243" spans="21:25" x14ac:dyDescent="0.2">
      <c r="U28243" s="55"/>
      <c r="V28243" s="53"/>
      <c r="W28243" s="53"/>
      <c r="X28243" s="53"/>
      <c r="Y28243" s="55"/>
    </row>
    <row r="28244" spans="21:25" x14ac:dyDescent="0.2">
      <c r="U28244" s="55"/>
      <c r="V28244" s="53"/>
      <c r="W28244" s="53"/>
      <c r="X28244" s="53"/>
      <c r="Y28244" s="55"/>
    </row>
    <row r="28245" spans="21:25" x14ac:dyDescent="0.2">
      <c r="U28245" s="55"/>
      <c r="V28245" s="53"/>
      <c r="W28245" s="53"/>
      <c r="X28245" s="53"/>
      <c r="Y28245" s="55"/>
    </row>
    <row r="28246" spans="21:25" x14ac:dyDescent="0.2">
      <c r="U28246" s="55"/>
      <c r="V28246" s="53"/>
      <c r="W28246" s="53"/>
      <c r="X28246" s="53"/>
      <c r="Y28246" s="55"/>
    </row>
    <row r="28247" spans="21:25" x14ac:dyDescent="0.2">
      <c r="U28247" s="55"/>
      <c r="V28247" s="53"/>
      <c r="W28247" s="53"/>
      <c r="X28247" s="53"/>
      <c r="Y28247" s="55"/>
    </row>
    <row r="28248" spans="21:25" x14ac:dyDescent="0.2">
      <c r="U28248" s="55"/>
      <c r="V28248" s="53"/>
      <c r="W28248" s="53"/>
      <c r="X28248" s="53"/>
      <c r="Y28248" s="55"/>
    </row>
    <row r="28249" spans="21:25" x14ac:dyDescent="0.2">
      <c r="U28249" s="55"/>
      <c r="V28249" s="53"/>
      <c r="W28249" s="53"/>
      <c r="X28249" s="53"/>
      <c r="Y28249" s="55"/>
    </row>
    <row r="28250" spans="21:25" x14ac:dyDescent="0.2">
      <c r="U28250" s="55"/>
      <c r="V28250" s="53"/>
      <c r="W28250" s="53"/>
      <c r="X28250" s="53"/>
      <c r="Y28250" s="55"/>
    </row>
    <row r="28251" spans="21:25" x14ac:dyDescent="0.2">
      <c r="U28251" s="55"/>
      <c r="V28251" s="53"/>
      <c r="W28251" s="53"/>
      <c r="X28251" s="53"/>
      <c r="Y28251" s="55"/>
    </row>
    <row r="28252" spans="21:25" x14ac:dyDescent="0.2">
      <c r="U28252" s="55"/>
      <c r="V28252" s="53"/>
      <c r="W28252" s="53"/>
      <c r="X28252" s="53"/>
      <c r="Y28252" s="55"/>
    </row>
    <row r="28253" spans="21:25" x14ac:dyDescent="0.2">
      <c r="U28253" s="55"/>
      <c r="V28253" s="53"/>
      <c r="W28253" s="53"/>
      <c r="X28253" s="53"/>
      <c r="Y28253" s="55"/>
    </row>
    <row r="28254" spans="21:25" x14ac:dyDescent="0.2">
      <c r="U28254" s="55"/>
      <c r="V28254" s="53"/>
      <c r="W28254" s="53"/>
      <c r="X28254" s="53"/>
      <c r="Y28254" s="55"/>
    </row>
    <row r="28255" spans="21:25" x14ac:dyDescent="0.2">
      <c r="U28255" s="55"/>
      <c r="V28255" s="53"/>
      <c r="W28255" s="53"/>
      <c r="X28255" s="53"/>
      <c r="Y28255" s="55"/>
    </row>
    <row r="28256" spans="21:25" x14ac:dyDescent="0.2">
      <c r="U28256" s="55"/>
      <c r="V28256" s="53"/>
      <c r="W28256" s="53"/>
      <c r="X28256" s="53"/>
      <c r="Y28256" s="55"/>
    </row>
    <row r="28257" spans="21:25" x14ac:dyDescent="0.2">
      <c r="U28257" s="55"/>
      <c r="V28257" s="53"/>
      <c r="W28257" s="53"/>
      <c r="X28257" s="53"/>
      <c r="Y28257" s="55"/>
    </row>
    <row r="28258" spans="21:25" x14ac:dyDescent="0.2">
      <c r="U28258" s="55"/>
      <c r="V28258" s="53"/>
      <c r="W28258" s="53"/>
      <c r="X28258" s="53"/>
      <c r="Y28258" s="55"/>
    </row>
    <row r="28259" spans="21:25" x14ac:dyDescent="0.2">
      <c r="U28259" s="55"/>
      <c r="V28259" s="53"/>
      <c r="W28259" s="53"/>
      <c r="X28259" s="53"/>
      <c r="Y28259" s="55"/>
    </row>
    <row r="28260" spans="21:25" x14ac:dyDescent="0.2">
      <c r="U28260" s="55"/>
      <c r="V28260" s="53"/>
      <c r="W28260" s="53"/>
      <c r="X28260" s="53"/>
      <c r="Y28260" s="55"/>
    </row>
    <row r="28261" spans="21:25" x14ac:dyDescent="0.2">
      <c r="U28261" s="55"/>
      <c r="V28261" s="53"/>
      <c r="W28261" s="53"/>
      <c r="X28261" s="53"/>
      <c r="Y28261" s="55"/>
    </row>
    <row r="28262" spans="21:25" x14ac:dyDescent="0.2">
      <c r="U28262" s="55"/>
      <c r="V28262" s="53"/>
      <c r="W28262" s="53"/>
      <c r="X28262" s="53"/>
      <c r="Y28262" s="55"/>
    </row>
    <row r="28263" spans="21:25" x14ac:dyDescent="0.2">
      <c r="U28263" s="55"/>
      <c r="V28263" s="53"/>
      <c r="W28263" s="53"/>
      <c r="X28263" s="53"/>
      <c r="Y28263" s="55"/>
    </row>
    <row r="28264" spans="21:25" x14ac:dyDescent="0.2">
      <c r="U28264" s="55"/>
      <c r="V28264" s="53"/>
      <c r="W28264" s="53"/>
      <c r="X28264" s="53"/>
      <c r="Y28264" s="55"/>
    </row>
    <row r="28265" spans="21:25" x14ac:dyDescent="0.2">
      <c r="U28265" s="55"/>
      <c r="V28265" s="53"/>
      <c r="W28265" s="53"/>
      <c r="X28265" s="53"/>
      <c r="Y28265" s="55"/>
    </row>
    <row r="28266" spans="21:25" x14ac:dyDescent="0.2">
      <c r="U28266" s="55"/>
      <c r="V28266" s="53"/>
      <c r="W28266" s="53"/>
      <c r="X28266" s="53"/>
      <c r="Y28266" s="55"/>
    </row>
    <row r="28267" spans="21:25" x14ac:dyDescent="0.2">
      <c r="U28267" s="55"/>
      <c r="V28267" s="53"/>
      <c r="W28267" s="53"/>
      <c r="X28267" s="53"/>
      <c r="Y28267" s="55"/>
    </row>
    <row r="28268" spans="21:25" x14ac:dyDescent="0.2">
      <c r="U28268" s="55"/>
      <c r="V28268" s="53"/>
      <c r="W28268" s="53"/>
      <c r="X28268" s="53"/>
      <c r="Y28268" s="55"/>
    </row>
    <row r="28269" spans="21:25" x14ac:dyDescent="0.2">
      <c r="U28269" s="55"/>
      <c r="V28269" s="53"/>
      <c r="W28269" s="53"/>
      <c r="X28269" s="53"/>
      <c r="Y28269" s="55"/>
    </row>
    <row r="28270" spans="21:25" x14ac:dyDescent="0.2">
      <c r="U28270" s="55"/>
      <c r="V28270" s="53"/>
      <c r="W28270" s="53"/>
      <c r="X28270" s="53"/>
      <c r="Y28270" s="55"/>
    </row>
    <row r="28271" spans="21:25" x14ac:dyDescent="0.2">
      <c r="U28271" s="55"/>
      <c r="V28271" s="53"/>
      <c r="W28271" s="53"/>
      <c r="X28271" s="53"/>
      <c r="Y28271" s="55"/>
    </row>
    <row r="28272" spans="21:25" x14ac:dyDescent="0.2">
      <c r="U28272" s="55"/>
      <c r="V28272" s="53"/>
      <c r="W28272" s="53"/>
      <c r="X28272" s="53"/>
      <c r="Y28272" s="55"/>
    </row>
    <row r="28273" spans="21:25" x14ac:dyDescent="0.2">
      <c r="U28273" s="55"/>
      <c r="V28273" s="53"/>
      <c r="W28273" s="53"/>
      <c r="X28273" s="53"/>
      <c r="Y28273" s="55"/>
    </row>
    <row r="28274" spans="21:25" x14ac:dyDescent="0.2">
      <c r="U28274" s="55"/>
      <c r="V28274" s="53"/>
      <c r="W28274" s="53"/>
      <c r="X28274" s="53"/>
      <c r="Y28274" s="55"/>
    </row>
    <row r="28275" spans="21:25" x14ac:dyDescent="0.2">
      <c r="U28275" s="55"/>
      <c r="V28275" s="53"/>
      <c r="W28275" s="53"/>
      <c r="X28275" s="53"/>
      <c r="Y28275" s="55"/>
    </row>
    <row r="28276" spans="21:25" x14ac:dyDescent="0.2">
      <c r="U28276" s="55"/>
      <c r="V28276" s="53"/>
      <c r="W28276" s="53"/>
      <c r="X28276" s="53"/>
      <c r="Y28276" s="55"/>
    </row>
    <row r="28277" spans="21:25" x14ac:dyDescent="0.2">
      <c r="U28277" s="55"/>
      <c r="V28277" s="53"/>
      <c r="W28277" s="53"/>
      <c r="X28277" s="53"/>
      <c r="Y28277" s="55"/>
    </row>
    <row r="28278" spans="21:25" x14ac:dyDescent="0.2">
      <c r="U28278" s="55"/>
      <c r="V28278" s="53"/>
      <c r="W28278" s="53"/>
      <c r="X28278" s="53"/>
      <c r="Y28278" s="55"/>
    </row>
    <row r="28279" spans="21:25" x14ac:dyDescent="0.2">
      <c r="U28279" s="55"/>
      <c r="V28279" s="53"/>
      <c r="W28279" s="53"/>
      <c r="X28279" s="53"/>
      <c r="Y28279" s="55"/>
    </row>
    <row r="28280" spans="21:25" x14ac:dyDescent="0.2">
      <c r="U28280" s="55"/>
      <c r="V28280" s="53"/>
      <c r="W28280" s="53"/>
      <c r="X28280" s="53"/>
      <c r="Y28280" s="55"/>
    </row>
    <row r="28281" spans="21:25" x14ac:dyDescent="0.2">
      <c r="U28281" s="55"/>
      <c r="V28281" s="53"/>
      <c r="W28281" s="53"/>
      <c r="X28281" s="53"/>
      <c r="Y28281" s="55"/>
    </row>
    <row r="28282" spans="21:25" x14ac:dyDescent="0.2">
      <c r="U28282" s="55"/>
      <c r="V28282" s="53"/>
      <c r="W28282" s="53"/>
      <c r="X28282" s="53"/>
      <c r="Y28282" s="55"/>
    </row>
    <row r="28283" spans="21:25" x14ac:dyDescent="0.2">
      <c r="U28283" s="55"/>
      <c r="V28283" s="53"/>
      <c r="W28283" s="53"/>
      <c r="X28283" s="53"/>
      <c r="Y28283" s="55"/>
    </row>
    <row r="28284" spans="21:25" x14ac:dyDescent="0.2">
      <c r="U28284" s="55"/>
      <c r="V28284" s="53"/>
      <c r="W28284" s="53"/>
      <c r="X28284" s="53"/>
      <c r="Y28284" s="55"/>
    </row>
    <row r="28285" spans="21:25" x14ac:dyDescent="0.2">
      <c r="U28285" s="55"/>
      <c r="V28285" s="53"/>
      <c r="W28285" s="53"/>
      <c r="X28285" s="53"/>
      <c r="Y28285" s="55"/>
    </row>
    <row r="28286" spans="21:25" x14ac:dyDescent="0.2">
      <c r="U28286" s="55"/>
      <c r="V28286" s="53"/>
      <c r="W28286" s="53"/>
      <c r="X28286" s="53"/>
      <c r="Y28286" s="55"/>
    </row>
    <row r="28287" spans="21:25" x14ac:dyDescent="0.2">
      <c r="U28287" s="55"/>
      <c r="V28287" s="53"/>
      <c r="W28287" s="53"/>
      <c r="X28287" s="53"/>
      <c r="Y28287" s="55"/>
    </row>
    <row r="28288" spans="21:25" x14ac:dyDescent="0.2">
      <c r="U28288" s="55"/>
      <c r="V28288" s="53"/>
      <c r="W28288" s="53"/>
      <c r="X28288" s="53"/>
      <c r="Y28288" s="55"/>
    </row>
    <row r="28289" spans="21:25" x14ac:dyDescent="0.2">
      <c r="U28289" s="55"/>
      <c r="V28289" s="53"/>
      <c r="W28289" s="53"/>
      <c r="X28289" s="53"/>
      <c r="Y28289" s="55"/>
    </row>
    <row r="28290" spans="21:25" x14ac:dyDescent="0.2">
      <c r="U28290" s="55"/>
      <c r="V28290" s="53"/>
      <c r="W28290" s="53"/>
      <c r="X28290" s="53"/>
      <c r="Y28290" s="55"/>
    </row>
    <row r="28291" spans="21:25" x14ac:dyDescent="0.2">
      <c r="U28291" s="55"/>
      <c r="V28291" s="53"/>
      <c r="W28291" s="53"/>
      <c r="X28291" s="53"/>
      <c r="Y28291" s="55"/>
    </row>
    <row r="28292" spans="21:25" x14ac:dyDescent="0.2">
      <c r="U28292" s="55"/>
      <c r="V28292" s="53"/>
      <c r="W28292" s="53"/>
      <c r="X28292" s="53"/>
      <c r="Y28292" s="55"/>
    </row>
    <row r="28293" spans="21:25" x14ac:dyDescent="0.2">
      <c r="U28293" s="55"/>
      <c r="V28293" s="53"/>
      <c r="W28293" s="53"/>
      <c r="X28293" s="53"/>
      <c r="Y28293" s="55"/>
    </row>
    <row r="28294" spans="21:25" x14ac:dyDescent="0.2">
      <c r="U28294" s="55"/>
      <c r="V28294" s="53"/>
      <c r="W28294" s="53"/>
      <c r="X28294" s="53"/>
      <c r="Y28294" s="55"/>
    </row>
    <row r="28295" spans="21:25" x14ac:dyDescent="0.2">
      <c r="U28295" s="55"/>
      <c r="V28295" s="53"/>
      <c r="W28295" s="53"/>
      <c r="X28295" s="53"/>
      <c r="Y28295" s="55"/>
    </row>
    <row r="28296" spans="21:25" x14ac:dyDescent="0.2">
      <c r="U28296" s="55"/>
      <c r="V28296" s="53"/>
      <c r="W28296" s="53"/>
      <c r="X28296" s="53"/>
      <c r="Y28296" s="55"/>
    </row>
    <row r="28297" spans="21:25" x14ac:dyDescent="0.2">
      <c r="U28297" s="55"/>
      <c r="V28297" s="53"/>
      <c r="W28297" s="53"/>
      <c r="X28297" s="53"/>
      <c r="Y28297" s="55"/>
    </row>
    <row r="28298" spans="21:25" x14ac:dyDescent="0.2">
      <c r="U28298" s="55"/>
      <c r="V28298" s="53"/>
      <c r="W28298" s="53"/>
      <c r="X28298" s="53"/>
      <c r="Y28298" s="55"/>
    </row>
    <row r="28299" spans="21:25" x14ac:dyDescent="0.2">
      <c r="U28299" s="55"/>
      <c r="V28299" s="53"/>
      <c r="W28299" s="53"/>
      <c r="X28299" s="53"/>
      <c r="Y28299" s="55"/>
    </row>
    <row r="28300" spans="21:25" x14ac:dyDescent="0.2">
      <c r="U28300" s="55"/>
      <c r="V28300" s="53"/>
      <c r="W28300" s="53"/>
      <c r="X28300" s="53"/>
      <c r="Y28300" s="55"/>
    </row>
    <row r="28301" spans="21:25" x14ac:dyDescent="0.2">
      <c r="U28301" s="55"/>
      <c r="V28301" s="53"/>
      <c r="W28301" s="53"/>
      <c r="X28301" s="53"/>
      <c r="Y28301" s="55"/>
    </row>
    <row r="28302" spans="21:25" x14ac:dyDescent="0.2">
      <c r="U28302" s="55"/>
      <c r="V28302" s="53"/>
      <c r="W28302" s="53"/>
      <c r="X28302" s="53"/>
      <c r="Y28302" s="55"/>
    </row>
    <row r="28303" spans="21:25" x14ac:dyDescent="0.2">
      <c r="U28303" s="55"/>
      <c r="V28303" s="53"/>
      <c r="W28303" s="53"/>
      <c r="X28303" s="53"/>
      <c r="Y28303" s="55"/>
    </row>
    <row r="28304" spans="21:25" x14ac:dyDescent="0.2">
      <c r="U28304" s="55"/>
      <c r="V28304" s="53"/>
      <c r="W28304" s="53"/>
      <c r="X28304" s="53"/>
      <c r="Y28304" s="55"/>
    </row>
    <row r="28305" spans="21:25" x14ac:dyDescent="0.2">
      <c r="U28305" s="55"/>
      <c r="V28305" s="53"/>
      <c r="W28305" s="53"/>
      <c r="X28305" s="53"/>
      <c r="Y28305" s="55"/>
    </row>
    <row r="28306" spans="21:25" x14ac:dyDescent="0.2">
      <c r="U28306" s="55"/>
      <c r="V28306" s="53"/>
      <c r="W28306" s="53"/>
      <c r="X28306" s="53"/>
      <c r="Y28306" s="55"/>
    </row>
    <row r="28307" spans="21:25" x14ac:dyDescent="0.2">
      <c r="U28307" s="55"/>
      <c r="V28307" s="53"/>
      <c r="W28307" s="53"/>
      <c r="X28307" s="53"/>
      <c r="Y28307" s="55"/>
    </row>
    <row r="28308" spans="21:25" x14ac:dyDescent="0.2">
      <c r="U28308" s="55"/>
      <c r="V28308" s="53"/>
      <c r="W28308" s="53"/>
      <c r="X28308" s="53"/>
      <c r="Y28308" s="55"/>
    </row>
    <row r="28309" spans="21:25" x14ac:dyDescent="0.2">
      <c r="U28309" s="55"/>
      <c r="V28309" s="53"/>
      <c r="W28309" s="53"/>
      <c r="X28309" s="53"/>
      <c r="Y28309" s="55"/>
    </row>
    <row r="28310" spans="21:25" x14ac:dyDescent="0.2">
      <c r="U28310" s="55"/>
      <c r="V28310" s="53"/>
      <c r="W28310" s="53"/>
      <c r="X28310" s="53"/>
      <c r="Y28310" s="55"/>
    </row>
    <row r="28311" spans="21:25" x14ac:dyDescent="0.2">
      <c r="U28311" s="55"/>
      <c r="V28311" s="53"/>
      <c r="W28311" s="53"/>
      <c r="X28311" s="53"/>
      <c r="Y28311" s="55"/>
    </row>
    <row r="28312" spans="21:25" x14ac:dyDescent="0.2">
      <c r="U28312" s="55"/>
      <c r="V28312" s="53"/>
      <c r="W28312" s="53"/>
      <c r="X28312" s="53"/>
      <c r="Y28312" s="55"/>
    </row>
    <row r="28313" spans="21:25" x14ac:dyDescent="0.2">
      <c r="U28313" s="55"/>
      <c r="V28313" s="53"/>
      <c r="W28313" s="53"/>
      <c r="X28313" s="53"/>
      <c r="Y28313" s="55"/>
    </row>
    <row r="28314" spans="21:25" x14ac:dyDescent="0.2">
      <c r="U28314" s="55"/>
      <c r="V28314" s="53"/>
      <c r="W28314" s="53"/>
      <c r="X28314" s="53"/>
      <c r="Y28314" s="55"/>
    </row>
    <row r="28315" spans="21:25" x14ac:dyDescent="0.2">
      <c r="U28315" s="55"/>
      <c r="V28315" s="53"/>
      <c r="W28315" s="53"/>
      <c r="X28315" s="53"/>
      <c r="Y28315" s="55"/>
    </row>
    <row r="28316" spans="21:25" x14ac:dyDescent="0.2">
      <c r="U28316" s="55"/>
      <c r="V28316" s="53"/>
      <c r="W28316" s="53"/>
      <c r="X28316" s="53"/>
      <c r="Y28316" s="55"/>
    </row>
    <row r="28317" spans="21:25" x14ac:dyDescent="0.2">
      <c r="U28317" s="55"/>
      <c r="V28317" s="53"/>
      <c r="W28317" s="53"/>
      <c r="X28317" s="53"/>
      <c r="Y28317" s="55"/>
    </row>
    <row r="28318" spans="21:25" x14ac:dyDescent="0.2">
      <c r="U28318" s="55"/>
      <c r="V28318" s="53"/>
      <c r="W28318" s="53"/>
      <c r="X28318" s="53"/>
      <c r="Y28318" s="55"/>
    </row>
    <row r="28319" spans="21:25" x14ac:dyDescent="0.2">
      <c r="U28319" s="55"/>
      <c r="V28319" s="53"/>
      <c r="W28319" s="53"/>
      <c r="X28319" s="53"/>
      <c r="Y28319" s="55"/>
    </row>
    <row r="28320" spans="21:25" x14ac:dyDescent="0.2">
      <c r="U28320" s="55"/>
      <c r="V28320" s="53"/>
      <c r="W28320" s="53"/>
      <c r="X28320" s="53"/>
      <c r="Y28320" s="55"/>
    </row>
    <row r="28321" spans="21:25" x14ac:dyDescent="0.2">
      <c r="U28321" s="55"/>
      <c r="V28321" s="53"/>
      <c r="W28321" s="53"/>
      <c r="X28321" s="53"/>
      <c r="Y28321" s="55"/>
    </row>
    <row r="28322" spans="21:25" x14ac:dyDescent="0.2">
      <c r="U28322" s="55"/>
      <c r="V28322" s="53"/>
      <c r="W28322" s="53"/>
      <c r="X28322" s="53"/>
      <c r="Y28322" s="55"/>
    </row>
    <row r="28323" spans="21:25" x14ac:dyDescent="0.2">
      <c r="U28323" s="55"/>
      <c r="V28323" s="53"/>
      <c r="W28323" s="53"/>
      <c r="X28323" s="53"/>
      <c r="Y28323" s="55"/>
    </row>
    <row r="28324" spans="21:25" x14ac:dyDescent="0.2">
      <c r="U28324" s="55"/>
      <c r="V28324" s="53"/>
      <c r="W28324" s="53"/>
      <c r="X28324" s="53"/>
      <c r="Y28324" s="55"/>
    </row>
    <row r="28325" spans="21:25" x14ac:dyDescent="0.2">
      <c r="U28325" s="55"/>
      <c r="V28325" s="53"/>
      <c r="W28325" s="53"/>
      <c r="X28325" s="53"/>
      <c r="Y28325" s="55"/>
    </row>
    <row r="28326" spans="21:25" x14ac:dyDescent="0.2">
      <c r="U28326" s="55"/>
      <c r="V28326" s="53"/>
      <c r="W28326" s="53"/>
      <c r="X28326" s="53"/>
      <c r="Y28326" s="55"/>
    </row>
    <row r="28327" spans="21:25" x14ac:dyDescent="0.2">
      <c r="U28327" s="55"/>
      <c r="V28327" s="53"/>
      <c r="W28327" s="53"/>
      <c r="X28327" s="53"/>
      <c r="Y28327" s="55"/>
    </row>
    <row r="28328" spans="21:25" x14ac:dyDescent="0.2">
      <c r="U28328" s="55"/>
      <c r="V28328" s="53"/>
      <c r="W28328" s="53"/>
      <c r="X28328" s="53"/>
      <c r="Y28328" s="55"/>
    </row>
    <row r="28329" spans="21:25" x14ac:dyDescent="0.2">
      <c r="U28329" s="55"/>
      <c r="V28329" s="53"/>
      <c r="W28329" s="53"/>
      <c r="X28329" s="53"/>
      <c r="Y28329" s="55"/>
    </row>
    <row r="28330" spans="21:25" x14ac:dyDescent="0.2">
      <c r="U28330" s="55"/>
      <c r="V28330" s="53"/>
      <c r="W28330" s="53"/>
      <c r="X28330" s="53"/>
      <c r="Y28330" s="55"/>
    </row>
    <row r="28331" spans="21:25" x14ac:dyDescent="0.2">
      <c r="U28331" s="55"/>
      <c r="V28331" s="53"/>
      <c r="W28331" s="53"/>
      <c r="X28331" s="53"/>
      <c r="Y28331" s="55"/>
    </row>
    <row r="28332" spans="21:25" x14ac:dyDescent="0.2">
      <c r="U28332" s="55"/>
      <c r="V28332" s="53"/>
      <c r="W28332" s="53"/>
      <c r="X28332" s="53"/>
      <c r="Y28332" s="55"/>
    </row>
    <row r="28333" spans="21:25" x14ac:dyDescent="0.2">
      <c r="U28333" s="55"/>
      <c r="V28333" s="53"/>
      <c r="W28333" s="53"/>
      <c r="X28333" s="53"/>
      <c r="Y28333" s="55"/>
    </row>
    <row r="28334" spans="21:25" x14ac:dyDescent="0.2">
      <c r="U28334" s="55"/>
      <c r="V28334" s="53"/>
      <c r="W28334" s="53"/>
      <c r="X28334" s="53"/>
      <c r="Y28334" s="55"/>
    </row>
    <row r="28335" spans="21:25" x14ac:dyDescent="0.2">
      <c r="U28335" s="55"/>
      <c r="V28335" s="53"/>
      <c r="W28335" s="53"/>
      <c r="X28335" s="53"/>
      <c r="Y28335" s="55"/>
    </row>
    <row r="28336" spans="21:25" x14ac:dyDescent="0.2">
      <c r="U28336" s="55"/>
      <c r="V28336" s="53"/>
      <c r="W28336" s="53"/>
      <c r="X28336" s="53"/>
      <c r="Y28336" s="55"/>
    </row>
    <row r="28337" spans="21:25" x14ac:dyDescent="0.2">
      <c r="U28337" s="55"/>
      <c r="V28337" s="53"/>
      <c r="W28337" s="53"/>
      <c r="X28337" s="53"/>
      <c r="Y28337" s="55"/>
    </row>
    <row r="28338" spans="21:25" x14ac:dyDescent="0.2">
      <c r="U28338" s="55"/>
      <c r="V28338" s="53"/>
      <c r="W28338" s="53"/>
      <c r="X28338" s="53"/>
      <c r="Y28338" s="55"/>
    </row>
    <row r="28339" spans="21:25" x14ac:dyDescent="0.2">
      <c r="U28339" s="55"/>
      <c r="V28339" s="53"/>
      <c r="W28339" s="53"/>
      <c r="X28339" s="53"/>
      <c r="Y28339" s="55"/>
    </row>
    <row r="28340" spans="21:25" x14ac:dyDescent="0.2">
      <c r="U28340" s="55"/>
      <c r="V28340" s="53"/>
      <c r="W28340" s="53"/>
      <c r="X28340" s="53"/>
      <c r="Y28340" s="55"/>
    </row>
    <row r="28341" spans="21:25" x14ac:dyDescent="0.2">
      <c r="U28341" s="55"/>
      <c r="V28341" s="53"/>
      <c r="W28341" s="53"/>
      <c r="X28341" s="53"/>
      <c r="Y28341" s="55"/>
    </row>
    <row r="28342" spans="21:25" x14ac:dyDescent="0.2">
      <c r="U28342" s="55"/>
      <c r="V28342" s="53"/>
      <c r="W28342" s="53"/>
      <c r="X28342" s="53"/>
      <c r="Y28342" s="55"/>
    </row>
    <row r="28343" spans="21:25" x14ac:dyDescent="0.2">
      <c r="U28343" s="55"/>
      <c r="V28343" s="53"/>
      <c r="W28343" s="53"/>
      <c r="X28343" s="53"/>
      <c r="Y28343" s="55"/>
    </row>
    <row r="28344" spans="21:25" x14ac:dyDescent="0.2">
      <c r="U28344" s="55"/>
      <c r="V28344" s="53"/>
      <c r="W28344" s="53"/>
      <c r="X28344" s="53"/>
      <c r="Y28344" s="55"/>
    </row>
    <row r="28345" spans="21:25" x14ac:dyDescent="0.2">
      <c r="U28345" s="55"/>
      <c r="V28345" s="53"/>
      <c r="W28345" s="53"/>
      <c r="X28345" s="53"/>
      <c r="Y28345" s="55"/>
    </row>
    <row r="28346" spans="21:25" x14ac:dyDescent="0.2">
      <c r="U28346" s="55"/>
      <c r="V28346" s="53"/>
      <c r="W28346" s="53"/>
      <c r="X28346" s="53"/>
      <c r="Y28346" s="55"/>
    </row>
    <row r="28347" spans="21:25" x14ac:dyDescent="0.2">
      <c r="U28347" s="55"/>
      <c r="V28347" s="53"/>
      <c r="W28347" s="53"/>
      <c r="X28347" s="53"/>
      <c r="Y28347" s="55"/>
    </row>
    <row r="28348" spans="21:25" x14ac:dyDescent="0.2">
      <c r="U28348" s="55"/>
      <c r="V28348" s="53"/>
      <c r="W28348" s="53"/>
      <c r="X28348" s="53"/>
      <c r="Y28348" s="55"/>
    </row>
    <row r="28349" spans="21:25" x14ac:dyDescent="0.2">
      <c r="U28349" s="55"/>
      <c r="V28349" s="53"/>
      <c r="W28349" s="53"/>
      <c r="X28349" s="53"/>
      <c r="Y28349" s="55"/>
    </row>
    <row r="28350" spans="21:25" x14ac:dyDescent="0.2">
      <c r="U28350" s="55"/>
      <c r="V28350" s="53"/>
      <c r="W28350" s="53"/>
      <c r="X28350" s="53"/>
      <c r="Y28350" s="55"/>
    </row>
    <row r="28351" spans="21:25" x14ac:dyDescent="0.2">
      <c r="U28351" s="55"/>
      <c r="V28351" s="53"/>
      <c r="W28351" s="53"/>
      <c r="X28351" s="53"/>
      <c r="Y28351" s="55"/>
    </row>
    <row r="28352" spans="21:25" x14ac:dyDescent="0.2">
      <c r="U28352" s="55"/>
      <c r="V28352" s="53"/>
      <c r="W28352" s="53"/>
      <c r="X28352" s="53"/>
      <c r="Y28352" s="55"/>
    </row>
    <row r="28353" spans="21:25" x14ac:dyDescent="0.2">
      <c r="U28353" s="55"/>
      <c r="V28353" s="53"/>
      <c r="W28353" s="53"/>
      <c r="X28353" s="53"/>
      <c r="Y28353" s="55"/>
    </row>
    <row r="28354" spans="21:25" x14ac:dyDescent="0.2">
      <c r="U28354" s="55"/>
      <c r="V28354" s="53"/>
      <c r="W28354" s="53"/>
      <c r="X28354" s="53"/>
      <c r="Y28354" s="55"/>
    </row>
    <row r="28355" spans="21:25" x14ac:dyDescent="0.2">
      <c r="U28355" s="55"/>
      <c r="V28355" s="53"/>
      <c r="W28355" s="53"/>
      <c r="X28355" s="53"/>
      <c r="Y28355" s="55"/>
    </row>
    <row r="28356" spans="21:25" x14ac:dyDescent="0.2">
      <c r="U28356" s="55"/>
      <c r="V28356" s="53"/>
      <c r="W28356" s="53"/>
      <c r="X28356" s="53"/>
      <c r="Y28356" s="55"/>
    </row>
    <row r="28357" spans="21:25" x14ac:dyDescent="0.2">
      <c r="U28357" s="55"/>
      <c r="V28357" s="53"/>
      <c r="W28357" s="53"/>
      <c r="X28357" s="53"/>
      <c r="Y28357" s="55"/>
    </row>
    <row r="28358" spans="21:25" x14ac:dyDescent="0.2">
      <c r="U28358" s="55"/>
      <c r="V28358" s="53"/>
      <c r="W28358" s="53"/>
      <c r="X28358" s="53"/>
      <c r="Y28358" s="55"/>
    </row>
    <row r="28359" spans="21:25" x14ac:dyDescent="0.2">
      <c r="U28359" s="55"/>
      <c r="V28359" s="53"/>
      <c r="W28359" s="53"/>
      <c r="X28359" s="53"/>
      <c r="Y28359" s="55"/>
    </row>
    <row r="28360" spans="21:25" x14ac:dyDescent="0.2">
      <c r="U28360" s="55"/>
      <c r="V28360" s="53"/>
      <c r="W28360" s="53"/>
      <c r="X28360" s="53"/>
      <c r="Y28360" s="55"/>
    </row>
    <row r="28361" spans="21:25" x14ac:dyDescent="0.2">
      <c r="U28361" s="55"/>
      <c r="V28361" s="53"/>
      <c r="W28361" s="53"/>
      <c r="X28361" s="53"/>
      <c r="Y28361" s="55"/>
    </row>
    <row r="28362" spans="21:25" x14ac:dyDescent="0.2">
      <c r="U28362" s="55"/>
      <c r="V28362" s="53"/>
      <c r="W28362" s="53"/>
      <c r="X28362" s="53"/>
      <c r="Y28362" s="55"/>
    </row>
    <row r="28363" spans="21:25" x14ac:dyDescent="0.2">
      <c r="U28363" s="55"/>
      <c r="V28363" s="53"/>
      <c r="W28363" s="53"/>
      <c r="X28363" s="53"/>
      <c r="Y28363" s="55"/>
    </row>
    <row r="28364" spans="21:25" x14ac:dyDescent="0.2">
      <c r="U28364" s="55"/>
      <c r="V28364" s="53"/>
      <c r="W28364" s="53"/>
      <c r="X28364" s="53"/>
      <c r="Y28364" s="55"/>
    </row>
    <row r="28365" spans="21:25" x14ac:dyDescent="0.2">
      <c r="U28365" s="55"/>
      <c r="V28365" s="53"/>
      <c r="W28365" s="53"/>
      <c r="X28365" s="53"/>
      <c r="Y28365" s="55"/>
    </row>
    <row r="28366" spans="21:25" x14ac:dyDescent="0.2">
      <c r="U28366" s="55"/>
      <c r="V28366" s="53"/>
      <c r="W28366" s="53"/>
      <c r="X28366" s="53"/>
      <c r="Y28366" s="55"/>
    </row>
    <row r="28367" spans="21:25" x14ac:dyDescent="0.2">
      <c r="U28367" s="55"/>
      <c r="V28367" s="53"/>
      <c r="W28367" s="53"/>
      <c r="X28367" s="53"/>
      <c r="Y28367" s="55"/>
    </row>
    <row r="28368" spans="21:25" x14ac:dyDescent="0.2">
      <c r="U28368" s="55"/>
      <c r="V28368" s="53"/>
      <c r="W28368" s="53"/>
      <c r="X28368" s="53"/>
      <c r="Y28368" s="55"/>
    </row>
    <row r="28369" spans="21:25" x14ac:dyDescent="0.2">
      <c r="U28369" s="55"/>
      <c r="V28369" s="53"/>
      <c r="W28369" s="53"/>
      <c r="X28369" s="53"/>
      <c r="Y28369" s="55"/>
    </row>
    <row r="28370" spans="21:25" x14ac:dyDescent="0.2">
      <c r="U28370" s="55"/>
      <c r="V28370" s="53"/>
      <c r="W28370" s="53"/>
      <c r="X28370" s="53"/>
      <c r="Y28370" s="55"/>
    </row>
    <row r="28371" spans="21:25" x14ac:dyDescent="0.2">
      <c r="U28371" s="55"/>
      <c r="V28371" s="53"/>
      <c r="W28371" s="53"/>
      <c r="X28371" s="53"/>
      <c r="Y28371" s="55"/>
    </row>
    <row r="28372" spans="21:25" x14ac:dyDescent="0.2">
      <c r="U28372" s="55"/>
      <c r="V28372" s="53"/>
      <c r="W28372" s="53"/>
      <c r="X28372" s="53"/>
      <c r="Y28372" s="55"/>
    </row>
    <row r="28373" spans="21:25" x14ac:dyDescent="0.2">
      <c r="U28373" s="55"/>
      <c r="V28373" s="53"/>
      <c r="W28373" s="53"/>
      <c r="X28373" s="53"/>
      <c r="Y28373" s="55"/>
    </row>
    <row r="28374" spans="21:25" x14ac:dyDescent="0.2">
      <c r="U28374" s="55"/>
      <c r="V28374" s="53"/>
      <c r="W28374" s="53"/>
      <c r="X28374" s="53"/>
      <c r="Y28374" s="55"/>
    </row>
    <row r="28375" spans="21:25" x14ac:dyDescent="0.2">
      <c r="U28375" s="55"/>
      <c r="V28375" s="53"/>
      <c r="W28375" s="53"/>
      <c r="X28375" s="53"/>
      <c r="Y28375" s="55"/>
    </row>
    <row r="28376" spans="21:25" x14ac:dyDescent="0.2">
      <c r="U28376" s="55"/>
      <c r="V28376" s="53"/>
      <c r="W28376" s="53"/>
      <c r="X28376" s="53"/>
      <c r="Y28376" s="55"/>
    </row>
    <row r="28377" spans="21:25" x14ac:dyDescent="0.2">
      <c r="U28377" s="55"/>
      <c r="V28377" s="53"/>
      <c r="W28377" s="53"/>
      <c r="X28377" s="53"/>
      <c r="Y28377" s="55"/>
    </row>
    <row r="28378" spans="21:25" x14ac:dyDescent="0.2">
      <c r="U28378" s="55"/>
      <c r="V28378" s="53"/>
      <c r="W28378" s="53"/>
      <c r="X28378" s="53"/>
      <c r="Y28378" s="55"/>
    </row>
    <row r="28379" spans="21:25" x14ac:dyDescent="0.2">
      <c r="U28379" s="55"/>
      <c r="V28379" s="53"/>
      <c r="W28379" s="53"/>
      <c r="X28379" s="53"/>
      <c r="Y28379" s="55"/>
    </row>
    <row r="28380" spans="21:25" x14ac:dyDescent="0.2">
      <c r="U28380" s="55"/>
      <c r="V28380" s="53"/>
      <c r="W28380" s="53"/>
      <c r="X28380" s="53"/>
      <c r="Y28380" s="55"/>
    </row>
    <row r="28381" spans="21:25" x14ac:dyDescent="0.2">
      <c r="U28381" s="55"/>
      <c r="V28381" s="53"/>
      <c r="W28381" s="53"/>
      <c r="X28381" s="53"/>
      <c r="Y28381" s="55"/>
    </row>
    <row r="28382" spans="21:25" x14ac:dyDescent="0.2">
      <c r="U28382" s="55"/>
      <c r="V28382" s="53"/>
      <c r="W28382" s="53"/>
      <c r="X28382" s="53"/>
      <c r="Y28382" s="55"/>
    </row>
    <row r="28383" spans="21:25" x14ac:dyDescent="0.2">
      <c r="U28383" s="55"/>
      <c r="V28383" s="53"/>
      <c r="W28383" s="53"/>
      <c r="X28383" s="53"/>
      <c r="Y28383" s="55"/>
    </row>
    <row r="28384" spans="21:25" x14ac:dyDescent="0.2">
      <c r="U28384" s="55"/>
      <c r="V28384" s="53"/>
      <c r="W28384" s="53"/>
      <c r="X28384" s="53"/>
      <c r="Y28384" s="55"/>
    </row>
    <row r="28385" spans="21:25" x14ac:dyDescent="0.2">
      <c r="U28385" s="55"/>
      <c r="V28385" s="53"/>
      <c r="W28385" s="53"/>
      <c r="X28385" s="53"/>
      <c r="Y28385" s="55"/>
    </row>
    <row r="28386" spans="21:25" x14ac:dyDescent="0.2">
      <c r="U28386" s="55"/>
      <c r="V28386" s="53"/>
      <c r="W28386" s="53"/>
      <c r="X28386" s="53"/>
      <c r="Y28386" s="55"/>
    </row>
    <row r="28387" spans="21:25" x14ac:dyDescent="0.2">
      <c r="U28387" s="55"/>
      <c r="V28387" s="53"/>
      <c r="W28387" s="53"/>
      <c r="X28387" s="53"/>
      <c r="Y28387" s="55"/>
    </row>
    <row r="28388" spans="21:25" x14ac:dyDescent="0.2">
      <c r="U28388" s="55"/>
      <c r="V28388" s="53"/>
      <c r="W28388" s="53"/>
      <c r="X28388" s="53"/>
      <c r="Y28388" s="55"/>
    </row>
    <row r="28389" spans="21:25" x14ac:dyDescent="0.2">
      <c r="U28389" s="55"/>
      <c r="V28389" s="53"/>
      <c r="W28389" s="53"/>
      <c r="X28389" s="53"/>
      <c r="Y28389" s="55"/>
    </row>
    <row r="28390" spans="21:25" x14ac:dyDescent="0.2">
      <c r="U28390" s="55"/>
      <c r="V28390" s="53"/>
      <c r="W28390" s="53"/>
      <c r="X28390" s="53"/>
      <c r="Y28390" s="55"/>
    </row>
    <row r="28391" spans="21:25" x14ac:dyDescent="0.2">
      <c r="U28391" s="55"/>
      <c r="V28391" s="53"/>
      <c r="W28391" s="53"/>
      <c r="X28391" s="53"/>
      <c r="Y28391" s="55"/>
    </row>
    <row r="28392" spans="21:25" x14ac:dyDescent="0.2">
      <c r="U28392" s="55"/>
      <c r="V28392" s="53"/>
      <c r="W28392" s="53"/>
      <c r="X28392" s="53"/>
      <c r="Y28392" s="55"/>
    </row>
    <row r="28393" spans="21:25" x14ac:dyDescent="0.2">
      <c r="U28393" s="55"/>
      <c r="V28393" s="53"/>
      <c r="W28393" s="53"/>
      <c r="X28393" s="53"/>
      <c r="Y28393" s="55"/>
    </row>
    <row r="28394" spans="21:25" x14ac:dyDescent="0.2">
      <c r="U28394" s="55"/>
      <c r="V28394" s="53"/>
      <c r="W28394" s="53"/>
      <c r="X28394" s="53"/>
      <c r="Y28394" s="55"/>
    </row>
    <row r="28395" spans="21:25" x14ac:dyDescent="0.2">
      <c r="U28395" s="55"/>
      <c r="V28395" s="53"/>
      <c r="W28395" s="53"/>
      <c r="X28395" s="53"/>
      <c r="Y28395" s="55"/>
    </row>
    <row r="28396" spans="21:25" x14ac:dyDescent="0.2">
      <c r="U28396" s="55"/>
      <c r="V28396" s="53"/>
      <c r="W28396" s="53"/>
      <c r="X28396" s="53"/>
      <c r="Y28396" s="55"/>
    </row>
    <row r="28397" spans="21:25" x14ac:dyDescent="0.2">
      <c r="U28397" s="55"/>
      <c r="V28397" s="53"/>
      <c r="W28397" s="53"/>
      <c r="X28397" s="53"/>
      <c r="Y28397" s="55"/>
    </row>
    <row r="28398" spans="21:25" x14ac:dyDescent="0.2">
      <c r="U28398" s="55"/>
      <c r="V28398" s="53"/>
      <c r="W28398" s="53"/>
      <c r="X28398" s="53"/>
      <c r="Y28398" s="55"/>
    </row>
    <row r="28399" spans="21:25" x14ac:dyDescent="0.2">
      <c r="U28399" s="55"/>
      <c r="V28399" s="53"/>
      <c r="W28399" s="53"/>
      <c r="X28399" s="53"/>
      <c r="Y28399" s="55"/>
    </row>
    <row r="28400" spans="21:25" x14ac:dyDescent="0.2">
      <c r="U28400" s="55"/>
      <c r="V28400" s="53"/>
      <c r="W28400" s="53"/>
      <c r="X28400" s="53"/>
      <c r="Y28400" s="55"/>
    </row>
    <row r="28401" spans="21:25" x14ac:dyDescent="0.2">
      <c r="U28401" s="55"/>
      <c r="V28401" s="53"/>
      <c r="W28401" s="53"/>
      <c r="X28401" s="53"/>
      <c r="Y28401" s="55"/>
    </row>
    <row r="28402" spans="21:25" x14ac:dyDescent="0.2">
      <c r="U28402" s="55"/>
      <c r="V28402" s="53"/>
      <c r="W28402" s="53"/>
      <c r="X28402" s="53"/>
      <c r="Y28402" s="55"/>
    </row>
    <row r="28403" spans="21:25" x14ac:dyDescent="0.2">
      <c r="U28403" s="55"/>
      <c r="V28403" s="53"/>
      <c r="W28403" s="53"/>
      <c r="X28403" s="53"/>
      <c r="Y28403" s="55"/>
    </row>
    <row r="28404" spans="21:25" x14ac:dyDescent="0.2">
      <c r="U28404" s="55"/>
      <c r="V28404" s="53"/>
      <c r="W28404" s="53"/>
      <c r="X28404" s="53"/>
      <c r="Y28404" s="55"/>
    </row>
    <row r="28405" spans="21:25" x14ac:dyDescent="0.2">
      <c r="U28405" s="55"/>
      <c r="V28405" s="53"/>
      <c r="W28405" s="53"/>
      <c r="X28405" s="53"/>
      <c r="Y28405" s="55"/>
    </row>
    <row r="28406" spans="21:25" x14ac:dyDescent="0.2">
      <c r="U28406" s="55"/>
      <c r="V28406" s="53"/>
      <c r="W28406" s="53"/>
      <c r="X28406" s="53"/>
      <c r="Y28406" s="55"/>
    </row>
    <row r="28407" spans="21:25" x14ac:dyDescent="0.2">
      <c r="U28407" s="55"/>
      <c r="V28407" s="53"/>
      <c r="W28407" s="53"/>
      <c r="X28407" s="53"/>
      <c r="Y28407" s="55"/>
    </row>
    <row r="28408" spans="21:25" x14ac:dyDescent="0.2">
      <c r="U28408" s="55"/>
      <c r="V28408" s="53"/>
      <c r="W28408" s="53"/>
      <c r="X28408" s="53"/>
      <c r="Y28408" s="55"/>
    </row>
    <row r="28409" spans="21:25" x14ac:dyDescent="0.2">
      <c r="U28409" s="55"/>
      <c r="V28409" s="53"/>
      <c r="W28409" s="53"/>
      <c r="X28409" s="53"/>
      <c r="Y28409" s="55"/>
    </row>
    <row r="28410" spans="21:25" x14ac:dyDescent="0.2">
      <c r="U28410" s="55"/>
      <c r="V28410" s="53"/>
      <c r="W28410" s="53"/>
      <c r="X28410" s="53"/>
      <c r="Y28410" s="55"/>
    </row>
    <row r="28411" spans="21:25" x14ac:dyDescent="0.2">
      <c r="U28411" s="55"/>
      <c r="V28411" s="53"/>
      <c r="W28411" s="53"/>
      <c r="X28411" s="53"/>
      <c r="Y28411" s="55"/>
    </row>
    <row r="28412" spans="21:25" x14ac:dyDescent="0.2">
      <c r="U28412" s="55"/>
      <c r="V28412" s="53"/>
      <c r="W28412" s="53"/>
      <c r="X28412" s="53"/>
      <c r="Y28412" s="55"/>
    </row>
    <row r="28413" spans="21:25" x14ac:dyDescent="0.2">
      <c r="U28413" s="55"/>
      <c r="V28413" s="53"/>
      <c r="W28413" s="53"/>
      <c r="X28413" s="53"/>
      <c r="Y28413" s="55"/>
    </row>
    <row r="28414" spans="21:25" x14ac:dyDescent="0.2">
      <c r="U28414" s="55"/>
      <c r="V28414" s="53"/>
      <c r="W28414" s="53"/>
      <c r="X28414" s="53"/>
      <c r="Y28414" s="55"/>
    </row>
    <row r="28415" spans="21:25" x14ac:dyDescent="0.2">
      <c r="U28415" s="55"/>
      <c r="V28415" s="53"/>
      <c r="W28415" s="53"/>
      <c r="X28415" s="53"/>
      <c r="Y28415" s="55"/>
    </row>
    <row r="28416" spans="21:25" x14ac:dyDescent="0.2">
      <c r="U28416" s="55"/>
      <c r="V28416" s="53"/>
      <c r="W28416" s="53"/>
      <c r="X28416" s="53"/>
      <c r="Y28416" s="55"/>
    </row>
    <row r="28417" spans="21:25" x14ac:dyDescent="0.2">
      <c r="U28417" s="55"/>
      <c r="V28417" s="53"/>
      <c r="W28417" s="53"/>
      <c r="X28417" s="53"/>
      <c r="Y28417" s="55"/>
    </row>
    <row r="28418" spans="21:25" x14ac:dyDescent="0.2">
      <c r="U28418" s="55"/>
      <c r="V28418" s="53"/>
      <c r="W28418" s="53"/>
      <c r="X28418" s="53"/>
      <c r="Y28418" s="55"/>
    </row>
    <row r="28419" spans="21:25" x14ac:dyDescent="0.2">
      <c r="U28419" s="55"/>
      <c r="V28419" s="53"/>
      <c r="W28419" s="53"/>
      <c r="X28419" s="53"/>
      <c r="Y28419" s="55"/>
    </row>
    <row r="28420" spans="21:25" x14ac:dyDescent="0.2">
      <c r="U28420" s="55"/>
      <c r="V28420" s="53"/>
      <c r="W28420" s="53"/>
      <c r="X28420" s="53"/>
      <c r="Y28420" s="55"/>
    </row>
    <row r="28421" spans="21:25" x14ac:dyDescent="0.2">
      <c r="U28421" s="55"/>
      <c r="V28421" s="53"/>
      <c r="W28421" s="53"/>
      <c r="X28421" s="53"/>
      <c r="Y28421" s="55"/>
    </row>
    <row r="28422" spans="21:25" x14ac:dyDescent="0.2">
      <c r="U28422" s="55"/>
      <c r="V28422" s="53"/>
      <c r="W28422" s="53"/>
      <c r="X28422" s="53"/>
      <c r="Y28422" s="55"/>
    </row>
    <row r="28423" spans="21:25" x14ac:dyDescent="0.2">
      <c r="U28423" s="55"/>
      <c r="V28423" s="53"/>
      <c r="W28423" s="53"/>
      <c r="X28423" s="53"/>
      <c r="Y28423" s="55"/>
    </row>
    <row r="28424" spans="21:25" x14ac:dyDescent="0.2">
      <c r="U28424" s="55"/>
      <c r="V28424" s="53"/>
      <c r="W28424" s="53"/>
      <c r="X28424" s="53"/>
      <c r="Y28424" s="55"/>
    </row>
    <row r="28425" spans="21:25" x14ac:dyDescent="0.2">
      <c r="U28425" s="55"/>
      <c r="V28425" s="53"/>
      <c r="W28425" s="53"/>
      <c r="X28425" s="53"/>
      <c r="Y28425" s="55"/>
    </row>
    <row r="28426" spans="21:25" x14ac:dyDescent="0.2">
      <c r="U28426" s="55"/>
      <c r="V28426" s="53"/>
      <c r="W28426" s="53"/>
      <c r="X28426" s="53"/>
      <c r="Y28426" s="55"/>
    </row>
    <row r="28427" spans="21:25" x14ac:dyDescent="0.2">
      <c r="U28427" s="55"/>
      <c r="V28427" s="53"/>
      <c r="W28427" s="53"/>
      <c r="X28427" s="53"/>
      <c r="Y28427" s="55"/>
    </row>
    <row r="28428" spans="21:25" x14ac:dyDescent="0.2">
      <c r="U28428" s="55"/>
      <c r="V28428" s="53"/>
      <c r="W28428" s="53"/>
      <c r="X28428" s="53"/>
      <c r="Y28428" s="55"/>
    </row>
    <row r="28429" spans="21:25" x14ac:dyDescent="0.2">
      <c r="U28429" s="55"/>
      <c r="V28429" s="53"/>
      <c r="W28429" s="53"/>
      <c r="X28429" s="53"/>
      <c r="Y28429" s="55"/>
    </row>
    <row r="28430" spans="21:25" x14ac:dyDescent="0.2">
      <c r="U28430" s="55"/>
      <c r="V28430" s="53"/>
      <c r="W28430" s="53"/>
      <c r="X28430" s="53"/>
      <c r="Y28430" s="55"/>
    </row>
    <row r="28431" spans="21:25" x14ac:dyDescent="0.2">
      <c r="U28431" s="55"/>
      <c r="V28431" s="53"/>
      <c r="W28431" s="53"/>
      <c r="X28431" s="53"/>
      <c r="Y28431" s="55"/>
    </row>
    <row r="28432" spans="21:25" x14ac:dyDescent="0.2">
      <c r="U28432" s="55"/>
      <c r="V28432" s="53"/>
      <c r="W28432" s="53"/>
      <c r="X28432" s="53"/>
      <c r="Y28432" s="55"/>
    </row>
    <row r="28433" spans="21:25" x14ac:dyDescent="0.2">
      <c r="U28433" s="55"/>
      <c r="V28433" s="53"/>
      <c r="W28433" s="53"/>
      <c r="X28433" s="53"/>
      <c r="Y28433" s="55"/>
    </row>
    <row r="28434" spans="21:25" x14ac:dyDescent="0.2">
      <c r="U28434" s="55"/>
      <c r="V28434" s="53"/>
      <c r="W28434" s="53"/>
      <c r="X28434" s="53"/>
      <c r="Y28434" s="55"/>
    </row>
    <row r="28435" spans="21:25" x14ac:dyDescent="0.2">
      <c r="U28435" s="55"/>
      <c r="V28435" s="53"/>
      <c r="W28435" s="53"/>
      <c r="X28435" s="53"/>
      <c r="Y28435" s="55"/>
    </row>
    <row r="28436" spans="21:25" x14ac:dyDescent="0.2">
      <c r="U28436" s="55"/>
      <c r="V28436" s="53"/>
      <c r="W28436" s="53"/>
      <c r="X28436" s="53"/>
      <c r="Y28436" s="55"/>
    </row>
    <row r="28437" spans="21:25" x14ac:dyDescent="0.2">
      <c r="U28437" s="55"/>
      <c r="V28437" s="53"/>
      <c r="W28437" s="53"/>
      <c r="X28437" s="53"/>
      <c r="Y28437" s="55"/>
    </row>
    <row r="28438" spans="21:25" x14ac:dyDescent="0.2">
      <c r="U28438" s="55"/>
      <c r="V28438" s="53"/>
      <c r="W28438" s="53"/>
      <c r="X28438" s="53"/>
      <c r="Y28438" s="55"/>
    </row>
    <row r="28439" spans="21:25" x14ac:dyDescent="0.2">
      <c r="U28439" s="55"/>
      <c r="V28439" s="53"/>
      <c r="W28439" s="53"/>
      <c r="X28439" s="53"/>
      <c r="Y28439" s="55"/>
    </row>
    <row r="28440" spans="21:25" x14ac:dyDescent="0.2">
      <c r="U28440" s="55"/>
      <c r="V28440" s="53"/>
      <c r="W28440" s="53"/>
      <c r="X28440" s="53"/>
      <c r="Y28440" s="55"/>
    </row>
    <row r="28441" spans="21:25" x14ac:dyDescent="0.2">
      <c r="U28441" s="55"/>
      <c r="V28441" s="53"/>
      <c r="W28441" s="53"/>
      <c r="X28441" s="53"/>
      <c r="Y28441" s="55"/>
    </row>
    <row r="28442" spans="21:25" x14ac:dyDescent="0.2">
      <c r="U28442" s="55"/>
      <c r="V28442" s="53"/>
      <c r="W28442" s="53"/>
      <c r="X28442" s="53"/>
      <c r="Y28442" s="55"/>
    </row>
    <row r="28443" spans="21:25" x14ac:dyDescent="0.2">
      <c r="U28443" s="55"/>
      <c r="V28443" s="53"/>
      <c r="W28443" s="53"/>
      <c r="X28443" s="53"/>
      <c r="Y28443" s="55"/>
    </row>
    <row r="28444" spans="21:25" x14ac:dyDescent="0.2">
      <c r="U28444" s="55"/>
      <c r="V28444" s="53"/>
      <c r="W28444" s="53"/>
      <c r="X28444" s="53"/>
      <c r="Y28444" s="55"/>
    </row>
    <row r="28445" spans="21:25" x14ac:dyDescent="0.2">
      <c r="U28445" s="55"/>
      <c r="V28445" s="53"/>
      <c r="W28445" s="53"/>
      <c r="X28445" s="53"/>
      <c r="Y28445" s="55"/>
    </row>
    <row r="28446" spans="21:25" x14ac:dyDescent="0.2">
      <c r="U28446" s="55"/>
      <c r="V28446" s="53"/>
      <c r="W28446" s="53"/>
      <c r="X28446" s="53"/>
      <c r="Y28446" s="55"/>
    </row>
    <row r="28447" spans="21:25" x14ac:dyDescent="0.2">
      <c r="U28447" s="55"/>
      <c r="V28447" s="53"/>
      <c r="W28447" s="53"/>
      <c r="X28447" s="53"/>
      <c r="Y28447" s="55"/>
    </row>
    <row r="28448" spans="21:25" x14ac:dyDescent="0.2">
      <c r="U28448" s="55"/>
      <c r="V28448" s="53"/>
      <c r="W28448" s="53"/>
      <c r="X28448" s="53"/>
      <c r="Y28448" s="55"/>
    </row>
    <row r="28449" spans="21:25" x14ac:dyDescent="0.2">
      <c r="U28449" s="55"/>
      <c r="V28449" s="53"/>
      <c r="W28449" s="53"/>
      <c r="X28449" s="53"/>
      <c r="Y28449" s="55"/>
    </row>
    <row r="28450" spans="21:25" x14ac:dyDescent="0.2">
      <c r="U28450" s="55"/>
      <c r="V28450" s="53"/>
      <c r="W28450" s="53"/>
      <c r="X28450" s="53"/>
      <c r="Y28450" s="55"/>
    </row>
    <row r="28451" spans="21:25" x14ac:dyDescent="0.2">
      <c r="U28451" s="55"/>
      <c r="V28451" s="53"/>
      <c r="W28451" s="53"/>
      <c r="X28451" s="53"/>
      <c r="Y28451" s="55"/>
    </row>
    <row r="28452" spans="21:25" x14ac:dyDescent="0.2">
      <c r="U28452" s="55"/>
      <c r="V28452" s="53"/>
      <c r="W28452" s="53"/>
      <c r="X28452" s="53"/>
      <c r="Y28452" s="55"/>
    </row>
    <row r="28453" spans="21:25" x14ac:dyDescent="0.2">
      <c r="U28453" s="55"/>
      <c r="V28453" s="53"/>
      <c r="W28453" s="53"/>
      <c r="X28453" s="53"/>
      <c r="Y28453" s="55"/>
    </row>
    <row r="28454" spans="21:25" x14ac:dyDescent="0.2">
      <c r="U28454" s="55"/>
      <c r="V28454" s="53"/>
      <c r="W28454" s="53"/>
      <c r="X28454" s="53"/>
      <c r="Y28454" s="55"/>
    </row>
    <row r="28455" spans="21:25" x14ac:dyDescent="0.2">
      <c r="U28455" s="55"/>
      <c r="V28455" s="53"/>
      <c r="W28455" s="53"/>
      <c r="X28455" s="53"/>
      <c r="Y28455" s="55"/>
    </row>
    <row r="28456" spans="21:25" x14ac:dyDescent="0.2">
      <c r="U28456" s="55"/>
      <c r="V28456" s="53"/>
      <c r="W28456" s="53"/>
      <c r="X28456" s="53"/>
      <c r="Y28456" s="55"/>
    </row>
    <row r="28457" spans="21:25" x14ac:dyDescent="0.2">
      <c r="U28457" s="55"/>
      <c r="V28457" s="53"/>
      <c r="W28457" s="53"/>
      <c r="X28457" s="53"/>
      <c r="Y28457" s="55"/>
    </row>
    <row r="28458" spans="21:25" x14ac:dyDescent="0.2">
      <c r="U28458" s="55"/>
      <c r="V28458" s="53"/>
      <c r="W28458" s="53"/>
      <c r="X28458" s="53"/>
      <c r="Y28458" s="55"/>
    </row>
    <row r="28459" spans="21:25" x14ac:dyDescent="0.2">
      <c r="U28459" s="55"/>
      <c r="V28459" s="53"/>
      <c r="W28459" s="53"/>
      <c r="X28459" s="53"/>
      <c r="Y28459" s="55"/>
    </row>
    <row r="28460" spans="21:25" x14ac:dyDescent="0.2">
      <c r="U28460" s="55"/>
      <c r="V28460" s="53"/>
      <c r="W28460" s="53"/>
      <c r="X28460" s="53"/>
      <c r="Y28460" s="55"/>
    </row>
    <row r="28461" spans="21:25" x14ac:dyDescent="0.2">
      <c r="U28461" s="55"/>
      <c r="V28461" s="53"/>
      <c r="W28461" s="53"/>
      <c r="X28461" s="53"/>
      <c r="Y28461" s="55"/>
    </row>
    <row r="28462" spans="21:25" x14ac:dyDescent="0.2">
      <c r="U28462" s="55"/>
      <c r="V28462" s="53"/>
      <c r="W28462" s="53"/>
      <c r="X28462" s="53"/>
      <c r="Y28462" s="55"/>
    </row>
    <row r="28463" spans="21:25" x14ac:dyDescent="0.2">
      <c r="U28463" s="55"/>
      <c r="V28463" s="53"/>
      <c r="W28463" s="53"/>
      <c r="X28463" s="53"/>
      <c r="Y28463" s="55"/>
    </row>
    <row r="28464" spans="21:25" x14ac:dyDescent="0.2">
      <c r="U28464" s="55"/>
      <c r="V28464" s="53"/>
      <c r="W28464" s="53"/>
      <c r="X28464" s="53"/>
      <c r="Y28464" s="55"/>
    </row>
    <row r="28465" spans="21:25" x14ac:dyDescent="0.2">
      <c r="U28465" s="55"/>
      <c r="V28465" s="53"/>
      <c r="W28465" s="53"/>
      <c r="X28465" s="53"/>
      <c r="Y28465" s="55"/>
    </row>
    <row r="28466" spans="21:25" x14ac:dyDescent="0.2">
      <c r="U28466" s="55"/>
      <c r="V28466" s="53"/>
      <c r="W28466" s="53"/>
      <c r="X28466" s="53"/>
      <c r="Y28466" s="55"/>
    </row>
    <row r="28467" spans="21:25" x14ac:dyDescent="0.2">
      <c r="U28467" s="55"/>
      <c r="V28467" s="53"/>
      <c r="W28467" s="53"/>
      <c r="X28467" s="53"/>
      <c r="Y28467" s="55"/>
    </row>
    <row r="28468" spans="21:25" x14ac:dyDescent="0.2">
      <c r="U28468" s="55"/>
      <c r="V28468" s="53"/>
      <c r="W28468" s="53"/>
      <c r="X28468" s="53"/>
      <c r="Y28468" s="55"/>
    </row>
    <row r="28469" spans="21:25" x14ac:dyDescent="0.2">
      <c r="U28469" s="55"/>
      <c r="V28469" s="53"/>
      <c r="W28469" s="53"/>
      <c r="X28469" s="53"/>
      <c r="Y28469" s="55"/>
    </row>
    <row r="28470" spans="21:25" x14ac:dyDescent="0.2">
      <c r="U28470" s="55"/>
      <c r="V28470" s="53"/>
      <c r="W28470" s="53"/>
      <c r="X28470" s="53"/>
      <c r="Y28470" s="55"/>
    </row>
    <row r="28471" spans="21:25" x14ac:dyDescent="0.2">
      <c r="U28471" s="55"/>
      <c r="V28471" s="53"/>
      <c r="W28471" s="53"/>
      <c r="X28471" s="53"/>
      <c r="Y28471" s="55"/>
    </row>
    <row r="28472" spans="21:25" x14ac:dyDescent="0.2">
      <c r="U28472" s="55"/>
      <c r="V28472" s="53"/>
      <c r="W28472" s="53"/>
      <c r="X28472" s="53"/>
      <c r="Y28472" s="55"/>
    </row>
    <row r="28473" spans="21:25" x14ac:dyDescent="0.2">
      <c r="U28473" s="55"/>
      <c r="V28473" s="53"/>
      <c r="W28473" s="53"/>
      <c r="X28473" s="53"/>
      <c r="Y28473" s="55"/>
    </row>
    <row r="28474" spans="21:25" x14ac:dyDescent="0.2">
      <c r="U28474" s="55"/>
      <c r="V28474" s="53"/>
      <c r="W28474" s="53"/>
      <c r="X28474" s="53"/>
      <c r="Y28474" s="55"/>
    </row>
    <row r="28475" spans="21:25" x14ac:dyDescent="0.2">
      <c r="U28475" s="55"/>
      <c r="V28475" s="53"/>
      <c r="W28475" s="53"/>
      <c r="X28475" s="53"/>
      <c r="Y28475" s="55"/>
    </row>
    <row r="28476" spans="21:25" x14ac:dyDescent="0.2">
      <c r="U28476" s="55"/>
      <c r="V28476" s="53"/>
      <c r="W28476" s="53"/>
      <c r="X28476" s="53"/>
      <c r="Y28476" s="55"/>
    </row>
    <row r="28477" spans="21:25" x14ac:dyDescent="0.2">
      <c r="U28477" s="55"/>
      <c r="V28477" s="53"/>
      <c r="W28477" s="53"/>
      <c r="X28477" s="53"/>
      <c r="Y28477" s="55"/>
    </row>
    <row r="28478" spans="21:25" x14ac:dyDescent="0.2">
      <c r="U28478" s="55"/>
      <c r="V28478" s="53"/>
      <c r="W28478" s="53"/>
      <c r="X28478" s="53"/>
      <c r="Y28478" s="55"/>
    </row>
    <row r="28479" spans="21:25" x14ac:dyDescent="0.2">
      <c r="U28479" s="55"/>
      <c r="V28479" s="53"/>
      <c r="W28479" s="53"/>
      <c r="X28479" s="53"/>
      <c r="Y28479" s="55"/>
    </row>
    <row r="28480" spans="21:25" x14ac:dyDescent="0.2">
      <c r="U28480" s="55"/>
      <c r="V28480" s="53"/>
      <c r="W28480" s="53"/>
      <c r="X28480" s="53"/>
      <c r="Y28480" s="55"/>
    </row>
    <row r="28481" spans="21:25" x14ac:dyDescent="0.2">
      <c r="U28481" s="55"/>
      <c r="V28481" s="53"/>
      <c r="W28481" s="53"/>
      <c r="X28481" s="53"/>
      <c r="Y28481" s="55"/>
    </row>
    <row r="28482" spans="21:25" x14ac:dyDescent="0.2">
      <c r="U28482" s="55"/>
      <c r="V28482" s="53"/>
      <c r="W28482" s="53"/>
      <c r="X28482" s="53"/>
      <c r="Y28482" s="55"/>
    </row>
    <row r="28483" spans="21:25" x14ac:dyDescent="0.2">
      <c r="U28483" s="55"/>
      <c r="V28483" s="53"/>
      <c r="W28483" s="53"/>
      <c r="X28483" s="53"/>
      <c r="Y28483" s="55"/>
    </row>
    <row r="28484" spans="21:25" x14ac:dyDescent="0.2">
      <c r="U28484" s="55"/>
      <c r="V28484" s="53"/>
      <c r="W28484" s="53"/>
      <c r="X28484" s="53"/>
      <c r="Y28484" s="55"/>
    </row>
    <row r="28485" spans="21:25" x14ac:dyDescent="0.2">
      <c r="U28485" s="55"/>
      <c r="V28485" s="53"/>
      <c r="W28485" s="53"/>
      <c r="X28485" s="53"/>
      <c r="Y28485" s="55"/>
    </row>
    <row r="28486" spans="21:25" x14ac:dyDescent="0.2">
      <c r="U28486" s="55"/>
      <c r="V28486" s="53"/>
      <c r="W28486" s="53"/>
      <c r="X28486" s="53"/>
      <c r="Y28486" s="55"/>
    </row>
    <row r="28487" spans="21:25" x14ac:dyDescent="0.2">
      <c r="U28487" s="55"/>
      <c r="V28487" s="53"/>
      <c r="W28487" s="53"/>
      <c r="X28487" s="53"/>
      <c r="Y28487" s="55"/>
    </row>
    <row r="28488" spans="21:25" x14ac:dyDescent="0.2">
      <c r="U28488" s="55"/>
      <c r="V28488" s="53"/>
      <c r="W28488" s="53"/>
      <c r="X28488" s="53"/>
      <c r="Y28488" s="55"/>
    </row>
    <row r="28489" spans="21:25" x14ac:dyDescent="0.2">
      <c r="U28489" s="55"/>
      <c r="V28489" s="53"/>
      <c r="W28489" s="53"/>
      <c r="X28489" s="53"/>
      <c r="Y28489" s="55"/>
    </row>
    <row r="28490" spans="21:25" x14ac:dyDescent="0.2">
      <c r="U28490" s="55"/>
      <c r="V28490" s="53"/>
      <c r="W28490" s="53"/>
      <c r="X28490" s="53"/>
      <c r="Y28490" s="55"/>
    </row>
    <row r="28491" spans="21:25" x14ac:dyDescent="0.2">
      <c r="U28491" s="55"/>
      <c r="V28491" s="53"/>
      <c r="W28491" s="53"/>
      <c r="X28491" s="53"/>
      <c r="Y28491" s="55"/>
    </row>
    <row r="28492" spans="21:25" x14ac:dyDescent="0.2">
      <c r="U28492" s="55"/>
      <c r="V28492" s="53"/>
      <c r="W28492" s="53"/>
      <c r="X28492" s="53"/>
      <c r="Y28492" s="55"/>
    </row>
    <row r="28493" spans="21:25" x14ac:dyDescent="0.2">
      <c r="U28493" s="55"/>
      <c r="V28493" s="53"/>
      <c r="W28493" s="53"/>
      <c r="X28493" s="53"/>
      <c r="Y28493" s="55"/>
    </row>
    <row r="28494" spans="21:25" x14ac:dyDescent="0.2">
      <c r="U28494" s="55"/>
      <c r="V28494" s="53"/>
      <c r="W28494" s="53"/>
      <c r="X28494" s="53"/>
      <c r="Y28494" s="55"/>
    </row>
    <row r="28495" spans="21:25" x14ac:dyDescent="0.2">
      <c r="U28495" s="55"/>
      <c r="V28495" s="53"/>
      <c r="W28495" s="53"/>
      <c r="X28495" s="53"/>
      <c r="Y28495" s="55"/>
    </row>
    <row r="28496" spans="21:25" x14ac:dyDescent="0.2">
      <c r="U28496" s="55"/>
      <c r="V28496" s="53"/>
      <c r="W28496" s="53"/>
      <c r="X28496" s="53"/>
      <c r="Y28496" s="55"/>
    </row>
    <row r="28497" spans="21:25" x14ac:dyDescent="0.2">
      <c r="U28497" s="55"/>
      <c r="V28497" s="53"/>
      <c r="W28497" s="53"/>
      <c r="X28497" s="53"/>
      <c r="Y28497" s="55"/>
    </row>
    <row r="28498" spans="21:25" x14ac:dyDescent="0.2">
      <c r="U28498" s="55"/>
      <c r="V28498" s="53"/>
      <c r="W28498" s="53"/>
      <c r="X28498" s="53"/>
      <c r="Y28498" s="55"/>
    </row>
    <row r="28499" spans="21:25" x14ac:dyDescent="0.2">
      <c r="U28499" s="55"/>
      <c r="V28499" s="53"/>
      <c r="W28499" s="53"/>
      <c r="X28499" s="53"/>
      <c r="Y28499" s="55"/>
    </row>
    <row r="28500" spans="21:25" x14ac:dyDescent="0.2">
      <c r="U28500" s="55"/>
      <c r="V28500" s="53"/>
      <c r="W28500" s="53"/>
      <c r="X28500" s="53"/>
      <c r="Y28500" s="55"/>
    </row>
    <row r="28501" spans="21:25" x14ac:dyDescent="0.2">
      <c r="U28501" s="55"/>
      <c r="V28501" s="53"/>
      <c r="W28501" s="53"/>
      <c r="X28501" s="53"/>
      <c r="Y28501" s="55"/>
    </row>
    <row r="28502" spans="21:25" x14ac:dyDescent="0.2">
      <c r="U28502" s="55"/>
      <c r="V28502" s="53"/>
      <c r="W28502" s="53"/>
      <c r="X28502" s="53"/>
      <c r="Y28502" s="55"/>
    </row>
    <row r="28503" spans="21:25" x14ac:dyDescent="0.2">
      <c r="U28503" s="55"/>
      <c r="V28503" s="53"/>
      <c r="W28503" s="53"/>
      <c r="X28503" s="53"/>
      <c r="Y28503" s="55"/>
    </row>
    <row r="28504" spans="21:25" x14ac:dyDescent="0.2">
      <c r="U28504" s="55"/>
      <c r="V28504" s="53"/>
      <c r="W28504" s="53"/>
      <c r="X28504" s="53"/>
      <c r="Y28504" s="55"/>
    </row>
    <row r="28505" spans="21:25" x14ac:dyDescent="0.2">
      <c r="U28505" s="55"/>
      <c r="V28505" s="53"/>
      <c r="W28505" s="53"/>
      <c r="X28505" s="53"/>
      <c r="Y28505" s="55"/>
    </row>
    <row r="28506" spans="21:25" x14ac:dyDescent="0.2">
      <c r="U28506" s="55"/>
      <c r="V28506" s="53"/>
      <c r="W28506" s="53"/>
      <c r="X28506" s="53"/>
      <c r="Y28506" s="55"/>
    </row>
    <row r="28507" spans="21:25" x14ac:dyDescent="0.2">
      <c r="U28507" s="55"/>
      <c r="V28507" s="53"/>
      <c r="W28507" s="53"/>
      <c r="X28507" s="53"/>
      <c r="Y28507" s="55"/>
    </row>
    <row r="28508" spans="21:25" x14ac:dyDescent="0.2">
      <c r="U28508" s="55"/>
      <c r="V28508" s="53"/>
      <c r="W28508" s="53"/>
      <c r="X28508" s="53"/>
      <c r="Y28508" s="55"/>
    </row>
    <row r="28509" spans="21:25" x14ac:dyDescent="0.2">
      <c r="U28509" s="55"/>
      <c r="V28509" s="53"/>
      <c r="W28509" s="53"/>
      <c r="X28509" s="53"/>
      <c r="Y28509" s="55"/>
    </row>
    <row r="28510" spans="21:25" x14ac:dyDescent="0.2">
      <c r="U28510" s="55"/>
      <c r="V28510" s="53"/>
      <c r="W28510" s="53"/>
      <c r="X28510" s="53"/>
      <c r="Y28510" s="55"/>
    </row>
    <row r="28511" spans="21:25" x14ac:dyDescent="0.2">
      <c r="U28511" s="55"/>
      <c r="V28511" s="53"/>
      <c r="W28511" s="53"/>
      <c r="X28511" s="53"/>
      <c r="Y28511" s="55"/>
    </row>
    <row r="28512" spans="21:25" x14ac:dyDescent="0.2">
      <c r="U28512" s="55"/>
      <c r="V28512" s="53"/>
      <c r="W28512" s="53"/>
      <c r="X28512" s="53"/>
      <c r="Y28512" s="55"/>
    </row>
    <row r="28513" spans="21:25" x14ac:dyDescent="0.2">
      <c r="U28513" s="55"/>
      <c r="V28513" s="53"/>
      <c r="W28513" s="53"/>
      <c r="X28513" s="53"/>
      <c r="Y28513" s="55"/>
    </row>
    <row r="28514" spans="21:25" x14ac:dyDescent="0.2">
      <c r="U28514" s="55"/>
      <c r="V28514" s="53"/>
      <c r="W28514" s="53"/>
      <c r="X28514" s="53"/>
      <c r="Y28514" s="55"/>
    </row>
    <row r="28515" spans="21:25" x14ac:dyDescent="0.2">
      <c r="U28515" s="55"/>
      <c r="V28515" s="53"/>
      <c r="W28515" s="53"/>
      <c r="X28515" s="53"/>
      <c r="Y28515" s="55"/>
    </row>
    <row r="28516" spans="21:25" x14ac:dyDescent="0.2">
      <c r="U28516" s="55"/>
      <c r="V28516" s="53"/>
      <c r="W28516" s="53"/>
      <c r="X28516" s="53"/>
      <c r="Y28516" s="55"/>
    </row>
    <row r="28517" spans="21:25" x14ac:dyDescent="0.2">
      <c r="U28517" s="55"/>
      <c r="V28517" s="53"/>
      <c r="W28517" s="53"/>
      <c r="X28517" s="53"/>
      <c r="Y28517" s="55"/>
    </row>
    <row r="28518" spans="21:25" x14ac:dyDescent="0.2">
      <c r="U28518" s="55"/>
      <c r="V28518" s="53"/>
      <c r="W28518" s="53"/>
      <c r="X28518" s="53"/>
      <c r="Y28518" s="55"/>
    </row>
    <row r="28519" spans="21:25" x14ac:dyDescent="0.2">
      <c r="U28519" s="55"/>
      <c r="V28519" s="53"/>
      <c r="W28519" s="53"/>
      <c r="X28519" s="53"/>
      <c r="Y28519" s="55"/>
    </row>
    <row r="28520" spans="21:25" x14ac:dyDescent="0.2">
      <c r="U28520" s="55"/>
      <c r="V28520" s="53"/>
      <c r="W28520" s="53"/>
      <c r="X28520" s="53"/>
      <c r="Y28520" s="55"/>
    </row>
    <row r="28521" spans="21:25" x14ac:dyDescent="0.2">
      <c r="U28521" s="55"/>
      <c r="V28521" s="53"/>
      <c r="W28521" s="53"/>
      <c r="X28521" s="53"/>
      <c r="Y28521" s="55"/>
    </row>
    <row r="28522" spans="21:25" x14ac:dyDescent="0.2">
      <c r="U28522" s="55"/>
      <c r="V28522" s="53"/>
      <c r="W28522" s="53"/>
      <c r="X28522" s="53"/>
      <c r="Y28522" s="55"/>
    </row>
    <row r="28523" spans="21:25" x14ac:dyDescent="0.2">
      <c r="U28523" s="55"/>
      <c r="V28523" s="53"/>
      <c r="W28523" s="53"/>
      <c r="X28523" s="53"/>
      <c r="Y28523" s="55"/>
    </row>
    <row r="28524" spans="21:25" x14ac:dyDescent="0.2">
      <c r="U28524" s="55"/>
      <c r="V28524" s="53"/>
      <c r="W28524" s="53"/>
      <c r="X28524" s="53"/>
      <c r="Y28524" s="55"/>
    </row>
    <row r="28525" spans="21:25" x14ac:dyDescent="0.2">
      <c r="U28525" s="55"/>
      <c r="V28525" s="53"/>
      <c r="W28525" s="53"/>
      <c r="X28525" s="53"/>
      <c r="Y28525" s="55"/>
    </row>
    <row r="28526" spans="21:25" x14ac:dyDescent="0.2">
      <c r="U28526" s="55"/>
      <c r="V28526" s="53"/>
      <c r="W28526" s="53"/>
      <c r="X28526" s="53"/>
      <c r="Y28526" s="55"/>
    </row>
    <row r="28527" spans="21:25" x14ac:dyDescent="0.2">
      <c r="U28527" s="55"/>
      <c r="V28527" s="53"/>
      <c r="W28527" s="53"/>
      <c r="X28527" s="53"/>
      <c r="Y28527" s="55"/>
    </row>
    <row r="28528" spans="21:25" x14ac:dyDescent="0.2">
      <c r="U28528" s="55"/>
      <c r="V28528" s="53"/>
      <c r="W28528" s="53"/>
      <c r="X28528" s="53"/>
      <c r="Y28528" s="55"/>
    </row>
    <row r="28529" spans="21:25" x14ac:dyDescent="0.2">
      <c r="U28529" s="55"/>
      <c r="V28529" s="53"/>
      <c r="W28529" s="53"/>
      <c r="X28529" s="53"/>
      <c r="Y28529" s="55"/>
    </row>
    <row r="28530" spans="21:25" x14ac:dyDescent="0.2">
      <c r="U28530" s="55"/>
      <c r="V28530" s="53"/>
      <c r="W28530" s="53"/>
      <c r="X28530" s="53"/>
      <c r="Y28530" s="55"/>
    </row>
    <row r="28531" spans="21:25" x14ac:dyDescent="0.2">
      <c r="U28531" s="55"/>
      <c r="V28531" s="53"/>
      <c r="W28531" s="53"/>
      <c r="X28531" s="53"/>
      <c r="Y28531" s="55"/>
    </row>
    <row r="28532" spans="21:25" x14ac:dyDescent="0.2">
      <c r="U28532" s="55"/>
      <c r="V28532" s="53"/>
      <c r="W28532" s="53"/>
      <c r="X28532" s="53"/>
      <c r="Y28532" s="55"/>
    </row>
    <row r="28533" spans="21:25" x14ac:dyDescent="0.2">
      <c r="U28533" s="55"/>
      <c r="V28533" s="53"/>
      <c r="W28533" s="53"/>
      <c r="X28533" s="53"/>
      <c r="Y28533" s="55"/>
    </row>
    <row r="28534" spans="21:25" x14ac:dyDescent="0.2">
      <c r="U28534" s="55"/>
      <c r="V28534" s="53"/>
      <c r="W28534" s="53"/>
      <c r="X28534" s="53"/>
      <c r="Y28534" s="55"/>
    </row>
    <row r="28535" spans="21:25" x14ac:dyDescent="0.2">
      <c r="U28535" s="55"/>
      <c r="V28535" s="53"/>
      <c r="W28535" s="53"/>
      <c r="X28535" s="53"/>
      <c r="Y28535" s="55"/>
    </row>
    <row r="28536" spans="21:25" x14ac:dyDescent="0.2">
      <c r="U28536" s="55"/>
      <c r="V28536" s="53"/>
      <c r="W28536" s="53"/>
      <c r="X28536" s="53"/>
      <c r="Y28536" s="55"/>
    </row>
    <row r="28537" spans="21:25" x14ac:dyDescent="0.2">
      <c r="U28537" s="55"/>
      <c r="V28537" s="53"/>
      <c r="W28537" s="53"/>
      <c r="X28537" s="53"/>
      <c r="Y28537" s="55"/>
    </row>
    <row r="28538" spans="21:25" x14ac:dyDescent="0.2">
      <c r="U28538" s="55"/>
      <c r="V28538" s="53"/>
      <c r="W28538" s="53"/>
      <c r="X28538" s="53"/>
      <c r="Y28538" s="55"/>
    </row>
    <row r="28539" spans="21:25" x14ac:dyDescent="0.2">
      <c r="U28539" s="55"/>
      <c r="V28539" s="53"/>
      <c r="W28539" s="53"/>
      <c r="X28539" s="53"/>
      <c r="Y28539" s="55"/>
    </row>
    <row r="28540" spans="21:25" x14ac:dyDescent="0.2">
      <c r="U28540" s="55"/>
      <c r="V28540" s="53"/>
      <c r="W28540" s="53"/>
      <c r="X28540" s="53"/>
      <c r="Y28540" s="55"/>
    </row>
    <row r="28541" spans="21:25" x14ac:dyDescent="0.2">
      <c r="U28541" s="55"/>
      <c r="V28541" s="53"/>
      <c r="W28541" s="53"/>
      <c r="X28541" s="53"/>
      <c r="Y28541" s="55"/>
    </row>
    <row r="28542" spans="21:25" x14ac:dyDescent="0.2">
      <c r="U28542" s="55"/>
      <c r="V28542" s="53"/>
      <c r="W28542" s="53"/>
      <c r="X28542" s="53"/>
      <c r="Y28542" s="55"/>
    </row>
    <row r="28543" spans="21:25" x14ac:dyDescent="0.2">
      <c r="U28543" s="55"/>
      <c r="V28543" s="53"/>
      <c r="W28543" s="53"/>
      <c r="X28543" s="53"/>
      <c r="Y28543" s="55"/>
    </row>
    <row r="28544" spans="21:25" x14ac:dyDescent="0.2">
      <c r="U28544" s="55"/>
      <c r="V28544" s="53"/>
      <c r="W28544" s="53"/>
      <c r="X28544" s="53"/>
      <c r="Y28544" s="55"/>
    </row>
    <row r="28545" spans="21:25" x14ac:dyDescent="0.2">
      <c r="U28545" s="55"/>
      <c r="V28545" s="53"/>
      <c r="W28545" s="53"/>
      <c r="X28545" s="53"/>
      <c r="Y28545" s="55"/>
    </row>
    <row r="28546" spans="21:25" x14ac:dyDescent="0.2">
      <c r="U28546" s="55"/>
      <c r="V28546" s="53"/>
      <c r="W28546" s="53"/>
      <c r="X28546" s="53"/>
      <c r="Y28546" s="55"/>
    </row>
    <row r="28547" spans="21:25" x14ac:dyDescent="0.2">
      <c r="U28547" s="55"/>
      <c r="V28547" s="53"/>
      <c r="W28547" s="53"/>
      <c r="X28547" s="53"/>
      <c r="Y28547" s="55"/>
    </row>
    <row r="28548" spans="21:25" x14ac:dyDescent="0.2">
      <c r="U28548" s="55"/>
      <c r="V28548" s="53"/>
      <c r="W28548" s="53"/>
      <c r="X28548" s="53"/>
      <c r="Y28548" s="55"/>
    </row>
    <row r="28549" spans="21:25" x14ac:dyDescent="0.2">
      <c r="U28549" s="55"/>
      <c r="V28549" s="53"/>
      <c r="W28549" s="53"/>
      <c r="X28549" s="53"/>
      <c r="Y28549" s="55"/>
    </row>
    <row r="28550" spans="21:25" x14ac:dyDescent="0.2">
      <c r="U28550" s="55"/>
      <c r="V28550" s="53"/>
      <c r="W28550" s="53"/>
      <c r="X28550" s="53"/>
      <c r="Y28550" s="55"/>
    </row>
    <row r="28551" spans="21:25" x14ac:dyDescent="0.2">
      <c r="U28551" s="55"/>
      <c r="V28551" s="53"/>
      <c r="W28551" s="53"/>
      <c r="X28551" s="53"/>
      <c r="Y28551" s="55"/>
    </row>
    <row r="28552" spans="21:25" x14ac:dyDescent="0.2">
      <c r="U28552" s="55"/>
      <c r="V28552" s="53"/>
      <c r="W28552" s="53"/>
      <c r="X28552" s="53"/>
      <c r="Y28552" s="55"/>
    </row>
    <row r="28553" spans="21:25" x14ac:dyDescent="0.2">
      <c r="U28553" s="55"/>
      <c r="V28553" s="53"/>
      <c r="W28553" s="53"/>
      <c r="X28553" s="53"/>
      <c r="Y28553" s="55"/>
    </row>
    <row r="28554" spans="21:25" x14ac:dyDescent="0.2">
      <c r="U28554" s="55"/>
      <c r="V28554" s="53"/>
      <c r="W28554" s="53"/>
      <c r="X28554" s="53"/>
      <c r="Y28554" s="55"/>
    </row>
    <row r="28555" spans="21:25" x14ac:dyDescent="0.2">
      <c r="U28555" s="55"/>
      <c r="V28555" s="53"/>
      <c r="W28555" s="53"/>
      <c r="X28555" s="53"/>
      <c r="Y28555" s="55"/>
    </row>
    <row r="28556" spans="21:25" x14ac:dyDescent="0.2">
      <c r="U28556" s="55"/>
      <c r="V28556" s="53"/>
      <c r="W28556" s="53"/>
      <c r="X28556" s="53"/>
      <c r="Y28556" s="55"/>
    </row>
    <row r="28557" spans="21:25" x14ac:dyDescent="0.2">
      <c r="U28557" s="55"/>
      <c r="V28557" s="53"/>
      <c r="W28557" s="53"/>
      <c r="X28557" s="53"/>
      <c r="Y28557" s="55"/>
    </row>
    <row r="28558" spans="21:25" x14ac:dyDescent="0.2">
      <c r="U28558" s="55"/>
      <c r="V28558" s="53"/>
      <c r="W28558" s="53"/>
      <c r="X28558" s="53"/>
      <c r="Y28558" s="55"/>
    </row>
    <row r="28559" spans="21:25" x14ac:dyDescent="0.2">
      <c r="U28559" s="55"/>
      <c r="V28559" s="53"/>
      <c r="W28559" s="53"/>
      <c r="X28559" s="53"/>
      <c r="Y28559" s="55"/>
    </row>
    <row r="28560" spans="21:25" x14ac:dyDescent="0.2">
      <c r="U28560" s="55"/>
      <c r="V28560" s="53"/>
      <c r="W28560" s="53"/>
      <c r="X28560" s="53"/>
      <c r="Y28560" s="55"/>
    </row>
    <row r="28561" spans="21:25" x14ac:dyDescent="0.2">
      <c r="U28561" s="55"/>
      <c r="V28561" s="53"/>
      <c r="W28561" s="53"/>
      <c r="X28561" s="53"/>
      <c r="Y28561" s="55"/>
    </row>
    <row r="28562" spans="21:25" x14ac:dyDescent="0.2">
      <c r="U28562" s="55"/>
      <c r="V28562" s="53"/>
      <c r="W28562" s="53"/>
      <c r="X28562" s="53"/>
      <c r="Y28562" s="55"/>
    </row>
    <row r="28563" spans="21:25" x14ac:dyDescent="0.2">
      <c r="U28563" s="55"/>
      <c r="V28563" s="53"/>
      <c r="W28563" s="53"/>
      <c r="X28563" s="53"/>
      <c r="Y28563" s="55"/>
    </row>
    <row r="28564" spans="21:25" x14ac:dyDescent="0.2">
      <c r="U28564" s="55"/>
      <c r="V28564" s="53"/>
      <c r="W28564" s="53"/>
      <c r="X28564" s="53"/>
      <c r="Y28564" s="55"/>
    </row>
    <row r="28565" spans="21:25" x14ac:dyDescent="0.2">
      <c r="U28565" s="55"/>
      <c r="V28565" s="53"/>
      <c r="W28565" s="53"/>
      <c r="X28565" s="53"/>
      <c r="Y28565" s="55"/>
    </row>
    <row r="28566" spans="21:25" x14ac:dyDescent="0.2">
      <c r="U28566" s="55"/>
      <c r="V28566" s="53"/>
      <c r="W28566" s="53"/>
      <c r="X28566" s="53"/>
      <c r="Y28566" s="55"/>
    </row>
    <row r="28567" spans="21:25" x14ac:dyDescent="0.2">
      <c r="U28567" s="55"/>
      <c r="V28567" s="53"/>
      <c r="W28567" s="53"/>
      <c r="X28567" s="53"/>
      <c r="Y28567" s="55"/>
    </row>
    <row r="28568" spans="21:25" x14ac:dyDescent="0.2">
      <c r="U28568" s="55"/>
      <c r="V28568" s="53"/>
      <c r="W28568" s="53"/>
      <c r="X28568" s="53"/>
      <c r="Y28568" s="55"/>
    </row>
    <row r="28569" spans="21:25" x14ac:dyDescent="0.2">
      <c r="U28569" s="55"/>
      <c r="V28569" s="53"/>
      <c r="W28569" s="53"/>
      <c r="X28569" s="53"/>
      <c r="Y28569" s="55"/>
    </row>
    <row r="28570" spans="21:25" x14ac:dyDescent="0.2">
      <c r="U28570" s="55"/>
      <c r="V28570" s="53"/>
      <c r="W28570" s="53"/>
      <c r="X28570" s="53"/>
      <c r="Y28570" s="55"/>
    </row>
    <row r="28571" spans="21:25" x14ac:dyDescent="0.2">
      <c r="U28571" s="55"/>
      <c r="V28571" s="53"/>
      <c r="W28571" s="53"/>
      <c r="X28571" s="53"/>
      <c r="Y28571" s="55"/>
    </row>
    <row r="28572" spans="21:25" x14ac:dyDescent="0.2">
      <c r="U28572" s="55"/>
      <c r="V28572" s="53"/>
      <c r="W28572" s="53"/>
      <c r="X28572" s="53"/>
      <c r="Y28572" s="55"/>
    </row>
    <row r="28573" spans="21:25" x14ac:dyDescent="0.2">
      <c r="U28573" s="55"/>
      <c r="V28573" s="53"/>
      <c r="W28573" s="53"/>
      <c r="X28573" s="53"/>
      <c r="Y28573" s="55"/>
    </row>
    <row r="28574" spans="21:25" x14ac:dyDescent="0.2">
      <c r="U28574" s="55"/>
      <c r="V28574" s="53"/>
      <c r="W28574" s="53"/>
      <c r="X28574" s="53"/>
      <c r="Y28574" s="55"/>
    </row>
    <row r="28575" spans="21:25" x14ac:dyDescent="0.2">
      <c r="U28575" s="55"/>
      <c r="V28575" s="53"/>
      <c r="W28575" s="53"/>
      <c r="X28575" s="53"/>
      <c r="Y28575" s="55"/>
    </row>
    <row r="28576" spans="21:25" x14ac:dyDescent="0.2">
      <c r="U28576" s="55"/>
      <c r="V28576" s="53"/>
      <c r="W28576" s="53"/>
      <c r="X28576" s="53"/>
      <c r="Y28576" s="55"/>
    </row>
    <row r="28577" spans="21:25" x14ac:dyDescent="0.2">
      <c r="U28577" s="55"/>
      <c r="V28577" s="53"/>
      <c r="W28577" s="53"/>
      <c r="X28577" s="53"/>
      <c r="Y28577" s="55"/>
    </row>
    <row r="28578" spans="21:25" x14ac:dyDescent="0.2">
      <c r="U28578" s="55"/>
      <c r="V28578" s="53"/>
      <c r="W28578" s="53"/>
      <c r="X28578" s="53"/>
      <c r="Y28578" s="55"/>
    </row>
    <row r="28579" spans="21:25" x14ac:dyDescent="0.2">
      <c r="U28579" s="55"/>
      <c r="V28579" s="53"/>
      <c r="W28579" s="53"/>
      <c r="X28579" s="53"/>
      <c r="Y28579" s="55"/>
    </row>
    <row r="28580" spans="21:25" x14ac:dyDescent="0.2">
      <c r="U28580" s="55"/>
      <c r="V28580" s="53"/>
      <c r="W28580" s="53"/>
      <c r="X28580" s="53"/>
      <c r="Y28580" s="55"/>
    </row>
    <row r="28581" spans="21:25" x14ac:dyDescent="0.2">
      <c r="U28581" s="55"/>
      <c r="V28581" s="53"/>
      <c r="W28581" s="53"/>
      <c r="X28581" s="53"/>
      <c r="Y28581" s="55"/>
    </row>
    <row r="28582" spans="21:25" x14ac:dyDescent="0.2">
      <c r="U28582" s="55"/>
      <c r="V28582" s="53"/>
      <c r="W28582" s="53"/>
      <c r="X28582" s="53"/>
      <c r="Y28582" s="55"/>
    </row>
    <row r="28583" spans="21:25" x14ac:dyDescent="0.2">
      <c r="U28583" s="55"/>
      <c r="V28583" s="53"/>
      <c r="W28583" s="53"/>
      <c r="X28583" s="53"/>
      <c r="Y28583" s="55"/>
    </row>
    <row r="28584" spans="21:25" x14ac:dyDescent="0.2">
      <c r="U28584" s="55"/>
      <c r="V28584" s="53"/>
      <c r="W28584" s="53"/>
      <c r="X28584" s="53"/>
      <c r="Y28584" s="55"/>
    </row>
    <row r="28585" spans="21:25" x14ac:dyDescent="0.2">
      <c r="U28585" s="55"/>
      <c r="V28585" s="53"/>
      <c r="W28585" s="53"/>
      <c r="X28585" s="53"/>
      <c r="Y28585" s="55"/>
    </row>
    <row r="28586" spans="21:25" x14ac:dyDescent="0.2">
      <c r="U28586" s="55"/>
      <c r="V28586" s="53"/>
      <c r="W28586" s="53"/>
      <c r="X28586" s="53"/>
      <c r="Y28586" s="55"/>
    </row>
    <row r="28587" spans="21:25" x14ac:dyDescent="0.2">
      <c r="U28587" s="55"/>
      <c r="V28587" s="53"/>
      <c r="W28587" s="53"/>
      <c r="X28587" s="53"/>
      <c r="Y28587" s="55"/>
    </row>
    <row r="28588" spans="21:25" x14ac:dyDescent="0.2">
      <c r="U28588" s="55"/>
      <c r="V28588" s="53"/>
      <c r="W28588" s="53"/>
      <c r="X28588" s="53"/>
      <c r="Y28588" s="55"/>
    </row>
    <row r="28589" spans="21:25" x14ac:dyDescent="0.2">
      <c r="U28589" s="55"/>
      <c r="V28589" s="53"/>
      <c r="W28589" s="53"/>
      <c r="X28589" s="53"/>
      <c r="Y28589" s="55"/>
    </row>
    <row r="28590" spans="21:25" x14ac:dyDescent="0.2">
      <c r="U28590" s="55"/>
      <c r="V28590" s="53"/>
      <c r="W28590" s="53"/>
      <c r="X28590" s="53"/>
      <c r="Y28590" s="55"/>
    </row>
    <row r="28591" spans="21:25" x14ac:dyDescent="0.2">
      <c r="U28591" s="55"/>
      <c r="V28591" s="53"/>
      <c r="W28591" s="53"/>
      <c r="X28591" s="53"/>
      <c r="Y28591" s="55"/>
    </row>
    <row r="28592" spans="21:25" x14ac:dyDescent="0.2">
      <c r="U28592" s="55"/>
      <c r="V28592" s="53"/>
      <c r="W28592" s="53"/>
      <c r="X28592" s="53"/>
      <c r="Y28592" s="55"/>
    </row>
    <row r="28593" spans="21:25" x14ac:dyDescent="0.2">
      <c r="U28593" s="55"/>
      <c r="V28593" s="53"/>
      <c r="W28593" s="53"/>
      <c r="X28593" s="53"/>
      <c r="Y28593" s="55"/>
    </row>
    <row r="28594" spans="21:25" x14ac:dyDescent="0.2">
      <c r="U28594" s="55"/>
      <c r="V28594" s="53"/>
      <c r="W28594" s="53"/>
      <c r="X28594" s="53"/>
      <c r="Y28594" s="55"/>
    </row>
    <row r="28595" spans="21:25" x14ac:dyDescent="0.2">
      <c r="U28595" s="55"/>
      <c r="V28595" s="53"/>
      <c r="W28595" s="53"/>
      <c r="X28595" s="53"/>
      <c r="Y28595" s="55"/>
    </row>
    <row r="28596" spans="21:25" x14ac:dyDescent="0.2">
      <c r="U28596" s="55"/>
      <c r="V28596" s="53"/>
      <c r="W28596" s="53"/>
      <c r="X28596" s="53"/>
      <c r="Y28596" s="55"/>
    </row>
    <row r="28597" spans="21:25" x14ac:dyDescent="0.2">
      <c r="U28597" s="55"/>
      <c r="V28597" s="53"/>
      <c r="W28597" s="53"/>
      <c r="X28597" s="53"/>
      <c r="Y28597" s="55"/>
    </row>
    <row r="28598" spans="21:25" x14ac:dyDescent="0.2">
      <c r="U28598" s="55"/>
      <c r="V28598" s="53"/>
      <c r="W28598" s="53"/>
      <c r="X28598" s="53"/>
      <c r="Y28598" s="55"/>
    </row>
    <row r="28599" spans="21:25" x14ac:dyDescent="0.2">
      <c r="U28599" s="55"/>
      <c r="V28599" s="53"/>
      <c r="W28599" s="53"/>
      <c r="X28599" s="53"/>
      <c r="Y28599" s="55"/>
    </row>
    <row r="28600" spans="21:25" x14ac:dyDescent="0.2">
      <c r="U28600" s="55"/>
      <c r="V28600" s="53"/>
      <c r="W28600" s="53"/>
      <c r="X28600" s="53"/>
      <c r="Y28600" s="55"/>
    </row>
    <row r="28601" spans="21:25" x14ac:dyDescent="0.2">
      <c r="U28601" s="55"/>
      <c r="V28601" s="53"/>
      <c r="W28601" s="53"/>
      <c r="X28601" s="53"/>
      <c r="Y28601" s="55"/>
    </row>
    <row r="28602" spans="21:25" x14ac:dyDescent="0.2">
      <c r="U28602" s="55"/>
      <c r="V28602" s="53"/>
      <c r="W28602" s="53"/>
      <c r="X28602" s="53"/>
      <c r="Y28602" s="55"/>
    </row>
    <row r="28603" spans="21:25" x14ac:dyDescent="0.2">
      <c r="U28603" s="55"/>
      <c r="V28603" s="53"/>
      <c r="W28603" s="53"/>
      <c r="X28603" s="53"/>
      <c r="Y28603" s="55"/>
    </row>
    <row r="28604" spans="21:25" x14ac:dyDescent="0.2">
      <c r="U28604" s="55"/>
      <c r="V28604" s="53"/>
      <c r="W28604" s="53"/>
      <c r="X28604" s="53"/>
      <c r="Y28604" s="55"/>
    </row>
    <row r="28605" spans="21:25" x14ac:dyDescent="0.2">
      <c r="U28605" s="55"/>
      <c r="V28605" s="53"/>
      <c r="W28605" s="53"/>
      <c r="X28605" s="53"/>
      <c r="Y28605" s="55"/>
    </row>
    <row r="28606" spans="21:25" x14ac:dyDescent="0.2">
      <c r="U28606" s="55"/>
      <c r="V28606" s="53"/>
      <c r="W28606" s="53"/>
      <c r="X28606" s="53"/>
      <c r="Y28606" s="55"/>
    </row>
    <row r="28607" spans="21:25" x14ac:dyDescent="0.2">
      <c r="U28607" s="55"/>
      <c r="V28607" s="53"/>
      <c r="W28607" s="53"/>
      <c r="X28607" s="53"/>
      <c r="Y28607" s="55"/>
    </row>
    <row r="28608" spans="21:25" x14ac:dyDescent="0.2">
      <c r="U28608" s="55"/>
      <c r="V28608" s="53"/>
      <c r="W28608" s="53"/>
      <c r="X28608" s="53"/>
      <c r="Y28608" s="55"/>
    </row>
    <row r="28609" spans="21:25" x14ac:dyDescent="0.2">
      <c r="U28609" s="55"/>
      <c r="V28609" s="53"/>
      <c r="W28609" s="53"/>
      <c r="X28609" s="53"/>
      <c r="Y28609" s="55"/>
    </row>
    <row r="28610" spans="21:25" x14ac:dyDescent="0.2">
      <c r="U28610" s="55"/>
      <c r="V28610" s="53"/>
      <c r="W28610" s="53"/>
      <c r="X28610" s="53"/>
      <c r="Y28610" s="55"/>
    </row>
    <row r="28611" spans="21:25" x14ac:dyDescent="0.2">
      <c r="U28611" s="55"/>
      <c r="V28611" s="53"/>
      <c r="W28611" s="53"/>
      <c r="X28611" s="53"/>
      <c r="Y28611" s="55"/>
    </row>
    <row r="28612" spans="21:25" x14ac:dyDescent="0.2">
      <c r="U28612" s="55"/>
      <c r="V28612" s="53"/>
      <c r="W28612" s="53"/>
      <c r="X28612" s="53"/>
      <c r="Y28612" s="55"/>
    </row>
    <row r="28613" spans="21:25" x14ac:dyDescent="0.2">
      <c r="U28613" s="55"/>
      <c r="V28613" s="53"/>
      <c r="W28613" s="53"/>
      <c r="X28613" s="53"/>
      <c r="Y28613" s="55"/>
    </row>
    <row r="28614" spans="21:25" x14ac:dyDescent="0.2">
      <c r="U28614" s="55"/>
      <c r="V28614" s="53"/>
      <c r="W28614" s="53"/>
      <c r="X28614" s="53"/>
      <c r="Y28614" s="55"/>
    </row>
    <row r="28615" spans="21:25" x14ac:dyDescent="0.2">
      <c r="U28615" s="55"/>
      <c r="V28615" s="53"/>
      <c r="W28615" s="53"/>
      <c r="X28615" s="53"/>
      <c r="Y28615" s="55"/>
    </row>
    <row r="28616" spans="21:25" x14ac:dyDescent="0.2">
      <c r="U28616" s="55"/>
      <c r="V28616" s="53"/>
      <c r="W28616" s="53"/>
      <c r="X28616" s="53"/>
      <c r="Y28616" s="55"/>
    </row>
    <row r="28617" spans="21:25" x14ac:dyDescent="0.2">
      <c r="U28617" s="55"/>
      <c r="V28617" s="53"/>
      <c r="W28617" s="53"/>
      <c r="X28617" s="53"/>
      <c r="Y28617" s="55"/>
    </row>
    <row r="28618" spans="21:25" x14ac:dyDescent="0.2">
      <c r="U28618" s="55"/>
      <c r="V28618" s="53"/>
      <c r="W28618" s="53"/>
      <c r="X28618" s="53"/>
      <c r="Y28618" s="55"/>
    </row>
    <row r="28619" spans="21:25" x14ac:dyDescent="0.2">
      <c r="U28619" s="55"/>
      <c r="V28619" s="53"/>
      <c r="W28619" s="53"/>
      <c r="X28619" s="53"/>
      <c r="Y28619" s="55"/>
    </row>
    <row r="28620" spans="21:25" x14ac:dyDescent="0.2">
      <c r="U28620" s="55"/>
      <c r="V28620" s="53"/>
      <c r="W28620" s="53"/>
      <c r="X28620" s="53"/>
      <c r="Y28620" s="55"/>
    </row>
    <row r="28621" spans="21:25" x14ac:dyDescent="0.2">
      <c r="U28621" s="55"/>
      <c r="V28621" s="53"/>
      <c r="W28621" s="53"/>
      <c r="X28621" s="53"/>
      <c r="Y28621" s="55"/>
    </row>
    <row r="28622" spans="21:25" x14ac:dyDescent="0.2">
      <c r="U28622" s="55"/>
      <c r="V28622" s="53"/>
      <c r="W28622" s="53"/>
      <c r="X28622" s="53"/>
      <c r="Y28622" s="55"/>
    </row>
    <row r="28623" spans="21:25" x14ac:dyDescent="0.2">
      <c r="U28623" s="55"/>
      <c r="V28623" s="53"/>
      <c r="W28623" s="53"/>
      <c r="X28623" s="53"/>
      <c r="Y28623" s="55"/>
    </row>
    <row r="28624" spans="21:25" x14ac:dyDescent="0.2">
      <c r="U28624" s="55"/>
      <c r="V28624" s="53"/>
      <c r="W28624" s="53"/>
      <c r="X28624" s="53"/>
      <c r="Y28624" s="55"/>
    </row>
    <row r="28625" spans="21:25" x14ac:dyDescent="0.2">
      <c r="U28625" s="55"/>
      <c r="V28625" s="53"/>
      <c r="W28625" s="53"/>
      <c r="X28625" s="53"/>
      <c r="Y28625" s="55"/>
    </row>
    <row r="28626" spans="21:25" x14ac:dyDescent="0.2">
      <c r="U28626" s="55"/>
      <c r="V28626" s="53"/>
      <c r="W28626" s="53"/>
      <c r="X28626" s="53"/>
      <c r="Y28626" s="55"/>
    </row>
    <row r="28627" spans="21:25" x14ac:dyDescent="0.2">
      <c r="U28627" s="55"/>
      <c r="V28627" s="53"/>
      <c r="W28627" s="53"/>
      <c r="X28627" s="53"/>
      <c r="Y28627" s="55"/>
    </row>
    <row r="28628" spans="21:25" x14ac:dyDescent="0.2">
      <c r="U28628" s="55"/>
      <c r="V28628" s="53"/>
      <c r="W28628" s="53"/>
      <c r="X28628" s="53"/>
      <c r="Y28628" s="55"/>
    </row>
    <row r="28629" spans="21:25" x14ac:dyDescent="0.2">
      <c r="U28629" s="55"/>
      <c r="V28629" s="53"/>
      <c r="W28629" s="53"/>
      <c r="X28629" s="53"/>
      <c r="Y28629" s="55"/>
    </row>
    <row r="28630" spans="21:25" x14ac:dyDescent="0.2">
      <c r="U28630" s="55"/>
      <c r="V28630" s="53"/>
      <c r="W28630" s="53"/>
      <c r="X28630" s="53"/>
      <c r="Y28630" s="55"/>
    </row>
    <row r="28631" spans="21:25" x14ac:dyDescent="0.2">
      <c r="U28631" s="55"/>
      <c r="V28631" s="53"/>
      <c r="W28631" s="53"/>
      <c r="X28631" s="53"/>
      <c r="Y28631" s="55"/>
    </row>
    <row r="28632" spans="21:25" x14ac:dyDescent="0.2">
      <c r="U28632" s="55"/>
      <c r="V28632" s="53"/>
      <c r="W28632" s="53"/>
      <c r="X28632" s="53"/>
      <c r="Y28632" s="55"/>
    </row>
    <row r="28633" spans="21:25" x14ac:dyDescent="0.2">
      <c r="U28633" s="55"/>
      <c r="V28633" s="53"/>
      <c r="W28633" s="53"/>
      <c r="X28633" s="53"/>
      <c r="Y28633" s="55"/>
    </row>
    <row r="28634" spans="21:25" x14ac:dyDescent="0.2">
      <c r="U28634" s="55"/>
      <c r="V28634" s="53"/>
      <c r="W28634" s="53"/>
      <c r="X28634" s="53"/>
      <c r="Y28634" s="55"/>
    </row>
    <row r="28635" spans="21:25" x14ac:dyDescent="0.2">
      <c r="U28635" s="55"/>
      <c r="V28635" s="53"/>
      <c r="W28635" s="53"/>
      <c r="X28635" s="53"/>
      <c r="Y28635" s="55"/>
    </row>
    <row r="28636" spans="21:25" x14ac:dyDescent="0.2">
      <c r="U28636" s="55"/>
      <c r="V28636" s="53"/>
      <c r="W28636" s="53"/>
      <c r="X28636" s="53"/>
      <c r="Y28636" s="55"/>
    </row>
    <row r="28637" spans="21:25" x14ac:dyDescent="0.2">
      <c r="U28637" s="55"/>
      <c r="V28637" s="53"/>
      <c r="W28637" s="53"/>
      <c r="X28637" s="53"/>
      <c r="Y28637" s="55"/>
    </row>
    <row r="28638" spans="21:25" x14ac:dyDescent="0.2">
      <c r="U28638" s="55"/>
      <c r="V28638" s="53"/>
      <c r="W28638" s="53"/>
      <c r="X28638" s="53"/>
      <c r="Y28638" s="55"/>
    </row>
    <row r="28639" spans="21:25" x14ac:dyDescent="0.2">
      <c r="U28639" s="55"/>
      <c r="V28639" s="53"/>
      <c r="W28639" s="53"/>
      <c r="X28639" s="53"/>
      <c r="Y28639" s="55"/>
    </row>
    <row r="28640" spans="21:25" x14ac:dyDescent="0.2">
      <c r="U28640" s="55"/>
      <c r="V28640" s="53"/>
      <c r="W28640" s="53"/>
      <c r="X28640" s="53"/>
      <c r="Y28640" s="55"/>
    </row>
    <row r="28641" spans="21:25" x14ac:dyDescent="0.2">
      <c r="U28641" s="55"/>
      <c r="V28641" s="53"/>
      <c r="W28641" s="53"/>
      <c r="X28641" s="53"/>
      <c r="Y28641" s="55"/>
    </row>
    <row r="28642" spans="21:25" x14ac:dyDescent="0.2">
      <c r="U28642" s="55"/>
      <c r="V28642" s="53"/>
      <c r="W28642" s="53"/>
      <c r="X28642" s="53"/>
      <c r="Y28642" s="55"/>
    </row>
    <row r="28643" spans="21:25" x14ac:dyDescent="0.2">
      <c r="U28643" s="55"/>
      <c r="V28643" s="53"/>
      <c r="W28643" s="53"/>
      <c r="X28643" s="53"/>
      <c r="Y28643" s="55"/>
    </row>
    <row r="28644" spans="21:25" x14ac:dyDescent="0.2">
      <c r="U28644" s="55"/>
      <c r="V28644" s="53"/>
      <c r="W28644" s="53"/>
      <c r="X28644" s="53"/>
      <c r="Y28644" s="55"/>
    </row>
    <row r="28645" spans="21:25" x14ac:dyDescent="0.2">
      <c r="U28645" s="55"/>
      <c r="V28645" s="53"/>
      <c r="W28645" s="53"/>
      <c r="X28645" s="53"/>
      <c r="Y28645" s="55"/>
    </row>
    <row r="28646" spans="21:25" x14ac:dyDescent="0.2">
      <c r="U28646" s="55"/>
      <c r="V28646" s="53"/>
      <c r="W28646" s="53"/>
      <c r="X28646" s="53"/>
      <c r="Y28646" s="55"/>
    </row>
    <row r="28647" spans="21:25" x14ac:dyDescent="0.2">
      <c r="U28647" s="55"/>
      <c r="V28647" s="53"/>
      <c r="W28647" s="53"/>
      <c r="X28647" s="53"/>
      <c r="Y28647" s="55"/>
    </row>
    <row r="28648" spans="21:25" x14ac:dyDescent="0.2">
      <c r="U28648" s="55"/>
      <c r="V28648" s="53"/>
      <c r="W28648" s="53"/>
      <c r="X28648" s="53"/>
      <c r="Y28648" s="55"/>
    </row>
    <row r="28649" spans="21:25" x14ac:dyDescent="0.2">
      <c r="U28649" s="55"/>
      <c r="V28649" s="53"/>
      <c r="W28649" s="53"/>
      <c r="X28649" s="53"/>
      <c r="Y28649" s="55"/>
    </row>
    <row r="28650" spans="21:25" x14ac:dyDescent="0.2">
      <c r="U28650" s="55"/>
      <c r="V28650" s="53"/>
      <c r="W28650" s="53"/>
      <c r="X28650" s="53"/>
      <c r="Y28650" s="55"/>
    </row>
    <row r="28651" spans="21:25" x14ac:dyDescent="0.2">
      <c r="U28651" s="55"/>
      <c r="V28651" s="53"/>
      <c r="W28651" s="53"/>
      <c r="X28651" s="53"/>
      <c r="Y28651" s="55"/>
    </row>
    <row r="28652" spans="21:25" x14ac:dyDescent="0.2">
      <c r="U28652" s="55"/>
      <c r="V28652" s="53"/>
      <c r="W28652" s="53"/>
      <c r="X28652" s="53"/>
      <c r="Y28652" s="55"/>
    </row>
    <row r="28653" spans="21:25" x14ac:dyDescent="0.2">
      <c r="U28653" s="55"/>
      <c r="V28653" s="53"/>
      <c r="W28653" s="53"/>
      <c r="X28653" s="53"/>
      <c r="Y28653" s="55"/>
    </row>
    <row r="28654" spans="21:25" x14ac:dyDescent="0.2">
      <c r="U28654" s="55"/>
      <c r="V28654" s="53"/>
      <c r="W28654" s="53"/>
      <c r="X28654" s="53"/>
      <c r="Y28654" s="55"/>
    </row>
    <row r="28655" spans="21:25" x14ac:dyDescent="0.2">
      <c r="U28655" s="55"/>
      <c r="V28655" s="53"/>
      <c r="W28655" s="53"/>
      <c r="X28655" s="53"/>
      <c r="Y28655" s="55"/>
    </row>
    <row r="28656" spans="21:25" x14ac:dyDescent="0.2">
      <c r="U28656" s="55"/>
      <c r="V28656" s="53"/>
      <c r="W28656" s="53"/>
      <c r="X28656" s="53"/>
      <c r="Y28656" s="55"/>
    </row>
    <row r="28657" spans="21:25" x14ac:dyDescent="0.2">
      <c r="U28657" s="55"/>
      <c r="V28657" s="53"/>
      <c r="W28657" s="53"/>
      <c r="X28657" s="53"/>
      <c r="Y28657" s="55"/>
    </row>
    <row r="28658" spans="21:25" x14ac:dyDescent="0.2">
      <c r="U28658" s="55"/>
      <c r="V28658" s="53"/>
      <c r="W28658" s="53"/>
      <c r="X28658" s="53"/>
      <c r="Y28658" s="55"/>
    </row>
    <row r="28659" spans="21:25" x14ac:dyDescent="0.2">
      <c r="U28659" s="55"/>
      <c r="V28659" s="53"/>
      <c r="W28659" s="53"/>
      <c r="X28659" s="53"/>
      <c r="Y28659" s="55"/>
    </row>
    <row r="28660" spans="21:25" x14ac:dyDescent="0.2">
      <c r="U28660" s="55"/>
      <c r="V28660" s="53"/>
      <c r="W28660" s="53"/>
      <c r="X28660" s="53"/>
      <c r="Y28660" s="55"/>
    </row>
    <row r="28661" spans="21:25" x14ac:dyDescent="0.2">
      <c r="U28661" s="55"/>
      <c r="V28661" s="53"/>
      <c r="W28661" s="53"/>
      <c r="X28661" s="53"/>
      <c r="Y28661" s="55"/>
    </row>
    <row r="28662" spans="21:25" x14ac:dyDescent="0.2">
      <c r="U28662" s="55"/>
      <c r="V28662" s="53"/>
      <c r="W28662" s="53"/>
      <c r="X28662" s="53"/>
      <c r="Y28662" s="55"/>
    </row>
    <row r="28663" spans="21:25" x14ac:dyDescent="0.2">
      <c r="U28663" s="55"/>
      <c r="V28663" s="53"/>
      <c r="W28663" s="53"/>
      <c r="X28663" s="53"/>
      <c r="Y28663" s="55"/>
    </row>
    <row r="28664" spans="21:25" x14ac:dyDescent="0.2">
      <c r="U28664" s="55"/>
      <c r="V28664" s="53"/>
      <c r="W28664" s="53"/>
      <c r="X28664" s="53"/>
      <c r="Y28664" s="55"/>
    </row>
    <row r="28665" spans="21:25" x14ac:dyDescent="0.2">
      <c r="U28665" s="55"/>
      <c r="V28665" s="53"/>
      <c r="W28665" s="53"/>
      <c r="X28665" s="53"/>
      <c r="Y28665" s="55"/>
    </row>
    <row r="28666" spans="21:25" x14ac:dyDescent="0.2">
      <c r="U28666" s="55"/>
      <c r="V28666" s="53"/>
      <c r="W28666" s="53"/>
      <c r="X28666" s="53"/>
      <c r="Y28666" s="55"/>
    </row>
    <row r="28667" spans="21:25" x14ac:dyDescent="0.2">
      <c r="U28667" s="55"/>
      <c r="V28667" s="53"/>
      <c r="W28667" s="53"/>
      <c r="X28667" s="53"/>
      <c r="Y28667" s="55"/>
    </row>
    <row r="28668" spans="21:25" x14ac:dyDescent="0.2">
      <c r="U28668" s="55"/>
      <c r="V28668" s="53"/>
      <c r="W28668" s="53"/>
      <c r="X28668" s="53"/>
      <c r="Y28668" s="55"/>
    </row>
    <row r="28669" spans="21:25" x14ac:dyDescent="0.2">
      <c r="U28669" s="55"/>
      <c r="V28669" s="53"/>
      <c r="W28669" s="53"/>
      <c r="X28669" s="53"/>
      <c r="Y28669" s="55"/>
    </row>
    <row r="28670" spans="21:25" x14ac:dyDescent="0.2">
      <c r="U28670" s="55"/>
      <c r="V28670" s="53"/>
      <c r="W28670" s="53"/>
      <c r="X28670" s="53"/>
      <c r="Y28670" s="55"/>
    </row>
    <row r="28671" spans="21:25" x14ac:dyDescent="0.2">
      <c r="U28671" s="55"/>
      <c r="V28671" s="53"/>
      <c r="W28671" s="53"/>
      <c r="X28671" s="53"/>
      <c r="Y28671" s="55"/>
    </row>
    <row r="28672" spans="21:25" x14ac:dyDescent="0.2">
      <c r="U28672" s="55"/>
      <c r="V28672" s="53"/>
      <c r="W28672" s="53"/>
      <c r="X28672" s="53"/>
      <c r="Y28672" s="55"/>
    </row>
    <row r="28673" spans="21:25" x14ac:dyDescent="0.2">
      <c r="U28673" s="55"/>
      <c r="V28673" s="53"/>
      <c r="W28673" s="53"/>
      <c r="X28673" s="53"/>
      <c r="Y28673" s="55"/>
    </row>
    <row r="28674" spans="21:25" x14ac:dyDescent="0.2">
      <c r="U28674" s="55"/>
      <c r="V28674" s="53"/>
      <c r="W28674" s="53"/>
      <c r="X28674" s="53"/>
      <c r="Y28674" s="55"/>
    </row>
    <row r="28675" spans="21:25" x14ac:dyDescent="0.2">
      <c r="U28675" s="55"/>
      <c r="V28675" s="53"/>
      <c r="W28675" s="53"/>
      <c r="X28675" s="53"/>
      <c r="Y28675" s="55"/>
    </row>
    <row r="28676" spans="21:25" x14ac:dyDescent="0.2">
      <c r="U28676" s="55"/>
      <c r="V28676" s="53"/>
      <c r="W28676" s="53"/>
      <c r="X28676" s="53"/>
      <c r="Y28676" s="55"/>
    </row>
    <row r="28677" spans="21:25" x14ac:dyDescent="0.2">
      <c r="U28677" s="55"/>
      <c r="V28677" s="53"/>
      <c r="W28677" s="53"/>
      <c r="X28677" s="53"/>
      <c r="Y28677" s="55"/>
    </row>
    <row r="28678" spans="21:25" x14ac:dyDescent="0.2">
      <c r="U28678" s="55"/>
      <c r="V28678" s="53"/>
      <c r="W28678" s="53"/>
      <c r="X28678" s="53"/>
      <c r="Y28678" s="55"/>
    </row>
    <row r="28679" spans="21:25" x14ac:dyDescent="0.2">
      <c r="U28679" s="55"/>
      <c r="V28679" s="53"/>
      <c r="W28679" s="53"/>
      <c r="X28679" s="53"/>
      <c r="Y28679" s="55"/>
    </row>
    <row r="28680" spans="21:25" x14ac:dyDescent="0.2">
      <c r="U28680" s="55"/>
      <c r="V28680" s="53"/>
      <c r="W28680" s="53"/>
      <c r="X28680" s="53"/>
      <c r="Y28680" s="55"/>
    </row>
    <row r="28681" spans="21:25" x14ac:dyDescent="0.2">
      <c r="U28681" s="55"/>
      <c r="V28681" s="53"/>
      <c r="W28681" s="53"/>
      <c r="X28681" s="53"/>
      <c r="Y28681" s="55"/>
    </row>
    <row r="28682" spans="21:25" x14ac:dyDescent="0.2">
      <c r="U28682" s="55"/>
      <c r="V28682" s="53"/>
      <c r="W28682" s="53"/>
      <c r="X28682" s="53"/>
      <c r="Y28682" s="55"/>
    </row>
    <row r="28683" spans="21:25" x14ac:dyDescent="0.2">
      <c r="U28683" s="55"/>
      <c r="V28683" s="53"/>
      <c r="W28683" s="53"/>
      <c r="X28683" s="53"/>
      <c r="Y28683" s="55"/>
    </row>
    <row r="28684" spans="21:25" x14ac:dyDescent="0.2">
      <c r="U28684" s="55"/>
      <c r="V28684" s="53"/>
      <c r="W28684" s="53"/>
      <c r="X28684" s="53"/>
      <c r="Y28684" s="55"/>
    </row>
    <row r="28685" spans="21:25" x14ac:dyDescent="0.2">
      <c r="U28685" s="55"/>
      <c r="V28685" s="53"/>
      <c r="W28685" s="53"/>
      <c r="X28685" s="53"/>
      <c r="Y28685" s="55"/>
    </row>
    <row r="28686" spans="21:25" x14ac:dyDescent="0.2">
      <c r="U28686" s="55"/>
      <c r="V28686" s="53"/>
      <c r="W28686" s="53"/>
      <c r="X28686" s="53"/>
      <c r="Y28686" s="55"/>
    </row>
    <row r="28687" spans="21:25" x14ac:dyDescent="0.2">
      <c r="U28687" s="55"/>
      <c r="V28687" s="53"/>
      <c r="W28687" s="53"/>
      <c r="X28687" s="53"/>
      <c r="Y28687" s="55"/>
    </row>
    <row r="28688" spans="21:25" x14ac:dyDescent="0.2">
      <c r="U28688" s="55"/>
      <c r="V28688" s="53"/>
      <c r="W28688" s="53"/>
      <c r="X28688" s="53"/>
      <c r="Y28688" s="55"/>
    </row>
    <row r="28689" spans="21:25" x14ac:dyDescent="0.2">
      <c r="U28689" s="55"/>
      <c r="V28689" s="53"/>
      <c r="W28689" s="53"/>
      <c r="X28689" s="53"/>
      <c r="Y28689" s="55"/>
    </row>
    <row r="28690" spans="21:25" x14ac:dyDescent="0.2">
      <c r="U28690" s="55"/>
      <c r="V28690" s="53"/>
      <c r="W28690" s="53"/>
      <c r="X28690" s="53"/>
      <c r="Y28690" s="55"/>
    </row>
    <row r="28691" spans="21:25" x14ac:dyDescent="0.2">
      <c r="U28691" s="55"/>
      <c r="V28691" s="53"/>
      <c r="W28691" s="53"/>
      <c r="X28691" s="53"/>
      <c r="Y28691" s="55"/>
    </row>
    <row r="28692" spans="21:25" x14ac:dyDescent="0.2">
      <c r="U28692" s="55"/>
      <c r="V28692" s="53"/>
      <c r="W28692" s="53"/>
      <c r="X28692" s="53"/>
      <c r="Y28692" s="55"/>
    </row>
    <row r="28693" spans="21:25" x14ac:dyDescent="0.2">
      <c r="U28693" s="55"/>
      <c r="V28693" s="53"/>
      <c r="W28693" s="53"/>
      <c r="X28693" s="53"/>
      <c r="Y28693" s="55"/>
    </row>
    <row r="28694" spans="21:25" x14ac:dyDescent="0.2">
      <c r="U28694" s="55"/>
      <c r="V28694" s="53"/>
      <c r="W28694" s="53"/>
      <c r="X28694" s="53"/>
      <c r="Y28694" s="55"/>
    </row>
    <row r="28695" spans="21:25" x14ac:dyDescent="0.2">
      <c r="U28695" s="55"/>
      <c r="V28695" s="53"/>
      <c r="W28695" s="53"/>
      <c r="X28695" s="53"/>
      <c r="Y28695" s="55"/>
    </row>
    <row r="28696" spans="21:25" x14ac:dyDescent="0.2">
      <c r="U28696" s="55"/>
      <c r="V28696" s="53"/>
      <c r="W28696" s="53"/>
      <c r="X28696" s="53"/>
      <c r="Y28696" s="55"/>
    </row>
    <row r="28697" spans="21:25" x14ac:dyDescent="0.2">
      <c r="U28697" s="55"/>
      <c r="V28697" s="53"/>
      <c r="W28697" s="53"/>
      <c r="X28697" s="53"/>
      <c r="Y28697" s="55"/>
    </row>
    <row r="28698" spans="21:25" x14ac:dyDescent="0.2">
      <c r="U28698" s="55"/>
      <c r="V28698" s="53"/>
      <c r="W28698" s="53"/>
      <c r="X28698" s="53"/>
      <c r="Y28698" s="55"/>
    </row>
    <row r="28699" spans="21:25" x14ac:dyDescent="0.2">
      <c r="U28699" s="55"/>
      <c r="V28699" s="53"/>
      <c r="W28699" s="53"/>
      <c r="X28699" s="53"/>
      <c r="Y28699" s="55"/>
    </row>
    <row r="28700" spans="21:25" x14ac:dyDescent="0.2">
      <c r="U28700" s="55"/>
      <c r="V28700" s="53"/>
      <c r="W28700" s="53"/>
      <c r="X28700" s="53"/>
      <c r="Y28700" s="55"/>
    </row>
    <row r="28701" spans="21:25" x14ac:dyDescent="0.2">
      <c r="U28701" s="55"/>
      <c r="V28701" s="53"/>
      <c r="W28701" s="53"/>
      <c r="X28701" s="53"/>
      <c r="Y28701" s="55"/>
    </row>
    <row r="28702" spans="21:25" x14ac:dyDescent="0.2">
      <c r="U28702" s="55"/>
      <c r="V28702" s="53"/>
      <c r="W28702" s="53"/>
      <c r="X28702" s="53"/>
      <c r="Y28702" s="55"/>
    </row>
    <row r="28703" spans="21:25" x14ac:dyDescent="0.2">
      <c r="U28703" s="55"/>
      <c r="V28703" s="53"/>
      <c r="W28703" s="53"/>
      <c r="X28703" s="53"/>
      <c r="Y28703" s="55"/>
    </row>
    <row r="28704" spans="21:25" x14ac:dyDescent="0.2">
      <c r="U28704" s="55"/>
      <c r="V28704" s="53"/>
      <c r="W28704" s="53"/>
      <c r="X28704" s="53"/>
      <c r="Y28704" s="55"/>
    </row>
    <row r="28705" spans="21:25" x14ac:dyDescent="0.2">
      <c r="U28705" s="55"/>
      <c r="V28705" s="53"/>
      <c r="W28705" s="53"/>
      <c r="X28705" s="53"/>
      <c r="Y28705" s="55"/>
    </row>
    <row r="28706" spans="21:25" x14ac:dyDescent="0.2">
      <c r="U28706" s="55"/>
      <c r="V28706" s="53"/>
      <c r="W28706" s="53"/>
      <c r="X28706" s="53"/>
      <c r="Y28706" s="55"/>
    </row>
    <row r="28707" spans="21:25" x14ac:dyDescent="0.2">
      <c r="U28707" s="55"/>
      <c r="V28707" s="53"/>
      <c r="W28707" s="53"/>
      <c r="X28707" s="53"/>
      <c r="Y28707" s="55"/>
    </row>
    <row r="28708" spans="21:25" x14ac:dyDescent="0.2">
      <c r="U28708" s="55"/>
      <c r="V28708" s="53"/>
      <c r="W28708" s="53"/>
      <c r="X28708" s="53"/>
      <c r="Y28708" s="55"/>
    </row>
    <row r="28709" spans="21:25" x14ac:dyDescent="0.2">
      <c r="U28709" s="55"/>
      <c r="V28709" s="53"/>
      <c r="W28709" s="53"/>
      <c r="X28709" s="53"/>
      <c r="Y28709" s="55"/>
    </row>
    <row r="28710" spans="21:25" x14ac:dyDescent="0.2">
      <c r="U28710" s="55"/>
      <c r="V28710" s="53"/>
      <c r="W28710" s="53"/>
      <c r="X28710" s="53"/>
      <c r="Y28710" s="55"/>
    </row>
    <row r="28711" spans="21:25" x14ac:dyDescent="0.2">
      <c r="U28711" s="55"/>
      <c r="V28711" s="53"/>
      <c r="W28711" s="53"/>
      <c r="X28711" s="53"/>
      <c r="Y28711" s="55"/>
    </row>
    <row r="28712" spans="21:25" x14ac:dyDescent="0.2">
      <c r="U28712" s="55"/>
      <c r="V28712" s="53"/>
      <c r="W28712" s="53"/>
      <c r="X28712" s="53"/>
      <c r="Y28712" s="55"/>
    </row>
    <row r="28713" spans="21:25" x14ac:dyDescent="0.2">
      <c r="U28713" s="55"/>
      <c r="V28713" s="53"/>
      <c r="W28713" s="53"/>
      <c r="X28713" s="53"/>
      <c r="Y28713" s="55"/>
    </row>
    <row r="28714" spans="21:25" x14ac:dyDescent="0.2">
      <c r="U28714" s="55"/>
      <c r="V28714" s="53"/>
      <c r="W28714" s="53"/>
      <c r="X28714" s="53"/>
      <c r="Y28714" s="55"/>
    </row>
    <row r="28715" spans="21:25" x14ac:dyDescent="0.2">
      <c r="U28715" s="55"/>
      <c r="V28715" s="53"/>
      <c r="W28715" s="53"/>
      <c r="X28715" s="53"/>
      <c r="Y28715" s="55"/>
    </row>
    <row r="28716" spans="21:25" x14ac:dyDescent="0.2">
      <c r="U28716" s="55"/>
      <c r="V28716" s="53"/>
      <c r="W28716" s="53"/>
      <c r="X28716" s="53"/>
      <c r="Y28716" s="55"/>
    </row>
    <row r="28717" spans="21:25" x14ac:dyDescent="0.2">
      <c r="U28717" s="55"/>
      <c r="V28717" s="53"/>
      <c r="W28717" s="53"/>
      <c r="X28717" s="53"/>
      <c r="Y28717" s="55"/>
    </row>
    <row r="28718" spans="21:25" x14ac:dyDescent="0.2">
      <c r="U28718" s="55"/>
      <c r="V28718" s="53"/>
      <c r="W28718" s="53"/>
      <c r="X28718" s="53"/>
      <c r="Y28718" s="55"/>
    </row>
    <row r="28719" spans="21:25" x14ac:dyDescent="0.2">
      <c r="U28719" s="55"/>
      <c r="V28719" s="53"/>
      <c r="W28719" s="53"/>
      <c r="X28719" s="53"/>
      <c r="Y28719" s="55"/>
    </row>
    <row r="28720" spans="21:25" x14ac:dyDescent="0.2">
      <c r="U28720" s="55"/>
      <c r="V28720" s="53"/>
      <c r="W28720" s="53"/>
      <c r="X28720" s="53"/>
      <c r="Y28720" s="55"/>
    </row>
    <row r="28721" spans="21:25" x14ac:dyDescent="0.2">
      <c r="U28721" s="55"/>
      <c r="V28721" s="53"/>
      <c r="W28721" s="53"/>
      <c r="X28721" s="53"/>
      <c r="Y28721" s="55"/>
    </row>
    <row r="28722" spans="21:25" x14ac:dyDescent="0.2">
      <c r="U28722" s="55"/>
      <c r="V28722" s="53"/>
      <c r="W28722" s="53"/>
      <c r="X28722" s="53"/>
      <c r="Y28722" s="55"/>
    </row>
    <row r="28723" spans="21:25" x14ac:dyDescent="0.2">
      <c r="U28723" s="55"/>
      <c r="V28723" s="53"/>
      <c r="W28723" s="53"/>
      <c r="X28723" s="53"/>
      <c r="Y28723" s="55"/>
    </row>
    <row r="28724" spans="21:25" x14ac:dyDescent="0.2">
      <c r="U28724" s="55"/>
      <c r="V28724" s="53"/>
      <c r="W28724" s="53"/>
      <c r="X28724" s="53"/>
      <c r="Y28724" s="55"/>
    </row>
    <row r="28725" spans="21:25" x14ac:dyDescent="0.2">
      <c r="U28725" s="55"/>
      <c r="V28725" s="53"/>
      <c r="W28725" s="53"/>
      <c r="X28725" s="53"/>
      <c r="Y28725" s="55"/>
    </row>
    <row r="28726" spans="21:25" x14ac:dyDescent="0.2">
      <c r="U28726" s="55"/>
      <c r="V28726" s="53"/>
      <c r="W28726" s="53"/>
      <c r="X28726" s="53"/>
      <c r="Y28726" s="55"/>
    </row>
    <row r="28727" spans="21:25" x14ac:dyDescent="0.2">
      <c r="U28727" s="55"/>
      <c r="V28727" s="53"/>
      <c r="W28727" s="53"/>
      <c r="X28727" s="53"/>
      <c r="Y28727" s="55"/>
    </row>
    <row r="28728" spans="21:25" x14ac:dyDescent="0.2">
      <c r="U28728" s="55"/>
      <c r="V28728" s="53"/>
      <c r="W28728" s="53"/>
      <c r="X28728" s="53"/>
      <c r="Y28728" s="55"/>
    </row>
    <row r="28729" spans="21:25" x14ac:dyDescent="0.2">
      <c r="U28729" s="55"/>
      <c r="V28729" s="53"/>
      <c r="W28729" s="53"/>
      <c r="X28729" s="53"/>
      <c r="Y28729" s="55"/>
    </row>
    <row r="28730" spans="21:25" x14ac:dyDescent="0.2">
      <c r="U28730" s="55"/>
      <c r="V28730" s="53"/>
      <c r="W28730" s="53"/>
      <c r="X28730" s="53"/>
      <c r="Y28730" s="55"/>
    </row>
    <row r="28731" spans="21:25" x14ac:dyDescent="0.2">
      <c r="U28731" s="55"/>
      <c r="V28731" s="53"/>
      <c r="W28731" s="53"/>
      <c r="X28731" s="53"/>
      <c r="Y28731" s="55"/>
    </row>
    <row r="28732" spans="21:25" x14ac:dyDescent="0.2">
      <c r="U28732" s="55"/>
      <c r="V28732" s="53"/>
      <c r="W28732" s="53"/>
      <c r="X28732" s="53"/>
      <c r="Y28732" s="55"/>
    </row>
    <row r="28733" spans="21:25" x14ac:dyDescent="0.2">
      <c r="U28733" s="55"/>
      <c r="V28733" s="53"/>
      <c r="W28733" s="53"/>
      <c r="X28733" s="53"/>
      <c r="Y28733" s="55"/>
    </row>
    <row r="28734" spans="21:25" x14ac:dyDescent="0.2">
      <c r="U28734" s="55"/>
      <c r="V28734" s="53"/>
      <c r="W28734" s="53"/>
      <c r="X28734" s="53"/>
      <c r="Y28734" s="55"/>
    </row>
    <row r="28735" spans="21:25" x14ac:dyDescent="0.2">
      <c r="U28735" s="55"/>
      <c r="V28735" s="53"/>
      <c r="W28735" s="53"/>
      <c r="X28735" s="53"/>
      <c r="Y28735" s="55"/>
    </row>
    <row r="28736" spans="21:25" x14ac:dyDescent="0.2">
      <c r="U28736" s="55"/>
      <c r="V28736" s="53"/>
      <c r="W28736" s="53"/>
      <c r="X28736" s="53"/>
      <c r="Y28736" s="55"/>
    </row>
    <row r="28737" spans="21:25" x14ac:dyDescent="0.2">
      <c r="U28737" s="55"/>
      <c r="V28737" s="53"/>
      <c r="W28737" s="53"/>
      <c r="X28737" s="53"/>
      <c r="Y28737" s="55"/>
    </row>
    <row r="28738" spans="21:25" x14ac:dyDescent="0.2">
      <c r="U28738" s="55"/>
      <c r="V28738" s="53"/>
      <c r="W28738" s="53"/>
      <c r="X28738" s="53"/>
      <c r="Y28738" s="55"/>
    </row>
    <row r="28739" spans="21:25" x14ac:dyDescent="0.2">
      <c r="U28739" s="55"/>
      <c r="V28739" s="53"/>
      <c r="W28739" s="53"/>
      <c r="X28739" s="53"/>
      <c r="Y28739" s="55"/>
    </row>
    <row r="28740" spans="21:25" x14ac:dyDescent="0.2">
      <c r="U28740" s="55"/>
      <c r="V28740" s="53"/>
      <c r="W28740" s="53"/>
      <c r="X28740" s="53"/>
      <c r="Y28740" s="55"/>
    </row>
    <row r="28741" spans="21:25" x14ac:dyDescent="0.2">
      <c r="U28741" s="55"/>
      <c r="V28741" s="53"/>
      <c r="W28741" s="53"/>
      <c r="X28741" s="53"/>
      <c r="Y28741" s="55"/>
    </row>
    <row r="28742" spans="21:25" x14ac:dyDescent="0.2">
      <c r="U28742" s="55"/>
      <c r="V28742" s="53"/>
      <c r="W28742" s="53"/>
      <c r="X28742" s="53"/>
      <c r="Y28742" s="55"/>
    </row>
    <row r="28743" spans="21:25" x14ac:dyDescent="0.2">
      <c r="U28743" s="55"/>
      <c r="V28743" s="53"/>
      <c r="W28743" s="53"/>
      <c r="X28743" s="53"/>
      <c r="Y28743" s="55"/>
    </row>
    <row r="28744" spans="21:25" x14ac:dyDescent="0.2">
      <c r="U28744" s="55"/>
      <c r="V28744" s="53"/>
      <c r="W28744" s="53"/>
      <c r="X28744" s="53"/>
      <c r="Y28744" s="55"/>
    </row>
    <row r="28745" spans="21:25" x14ac:dyDescent="0.2">
      <c r="U28745" s="55"/>
      <c r="V28745" s="53"/>
      <c r="W28745" s="53"/>
      <c r="X28745" s="53"/>
      <c r="Y28745" s="55"/>
    </row>
    <row r="28746" spans="21:25" x14ac:dyDescent="0.2">
      <c r="U28746" s="55"/>
      <c r="V28746" s="53"/>
      <c r="W28746" s="53"/>
      <c r="X28746" s="53"/>
      <c r="Y28746" s="55"/>
    </row>
    <row r="28747" spans="21:25" x14ac:dyDescent="0.2">
      <c r="U28747" s="55"/>
      <c r="V28747" s="53"/>
      <c r="W28747" s="53"/>
      <c r="X28747" s="53"/>
      <c r="Y28747" s="55"/>
    </row>
    <row r="28748" spans="21:25" x14ac:dyDescent="0.2">
      <c r="U28748" s="55"/>
      <c r="V28748" s="53"/>
      <c r="W28748" s="53"/>
      <c r="X28748" s="53"/>
      <c r="Y28748" s="55"/>
    </row>
    <row r="28749" spans="21:25" x14ac:dyDescent="0.2">
      <c r="U28749" s="55"/>
      <c r="V28749" s="53"/>
      <c r="W28749" s="53"/>
      <c r="X28749" s="53"/>
      <c r="Y28749" s="55"/>
    </row>
    <row r="28750" spans="21:25" x14ac:dyDescent="0.2">
      <c r="U28750" s="55"/>
      <c r="V28750" s="53"/>
      <c r="W28750" s="53"/>
      <c r="X28750" s="53"/>
      <c r="Y28750" s="55"/>
    </row>
    <row r="28751" spans="21:25" x14ac:dyDescent="0.2">
      <c r="U28751" s="55"/>
      <c r="V28751" s="53"/>
      <c r="W28751" s="53"/>
      <c r="X28751" s="53"/>
      <c r="Y28751" s="55"/>
    </row>
    <row r="28752" spans="21:25" x14ac:dyDescent="0.2">
      <c r="U28752" s="55"/>
      <c r="V28752" s="53"/>
      <c r="W28752" s="53"/>
      <c r="X28752" s="53"/>
      <c r="Y28752" s="55"/>
    </row>
    <row r="28753" spans="21:25" x14ac:dyDescent="0.2">
      <c r="U28753" s="55"/>
      <c r="V28753" s="53"/>
      <c r="W28753" s="53"/>
      <c r="X28753" s="53"/>
      <c r="Y28753" s="55"/>
    </row>
    <row r="28754" spans="21:25" x14ac:dyDescent="0.2">
      <c r="U28754" s="55"/>
      <c r="V28754" s="53"/>
      <c r="W28754" s="53"/>
      <c r="X28754" s="53"/>
      <c r="Y28754" s="55"/>
    </row>
    <row r="28755" spans="21:25" x14ac:dyDescent="0.2">
      <c r="U28755" s="55"/>
      <c r="V28755" s="53"/>
      <c r="W28755" s="53"/>
      <c r="X28755" s="53"/>
      <c r="Y28755" s="55"/>
    </row>
    <row r="28756" spans="21:25" x14ac:dyDescent="0.2">
      <c r="U28756" s="55"/>
      <c r="V28756" s="53"/>
      <c r="W28756" s="53"/>
      <c r="X28756" s="53"/>
      <c r="Y28756" s="55"/>
    </row>
    <row r="28757" spans="21:25" x14ac:dyDescent="0.2">
      <c r="U28757" s="55"/>
      <c r="V28757" s="53"/>
      <c r="W28757" s="53"/>
      <c r="X28757" s="53"/>
      <c r="Y28757" s="55"/>
    </row>
    <row r="28758" spans="21:25" x14ac:dyDescent="0.2">
      <c r="U28758" s="55"/>
      <c r="V28758" s="53"/>
      <c r="W28758" s="53"/>
      <c r="X28758" s="53"/>
      <c r="Y28758" s="55"/>
    </row>
    <row r="28759" spans="21:25" x14ac:dyDescent="0.2">
      <c r="U28759" s="55"/>
      <c r="V28759" s="53"/>
      <c r="W28759" s="53"/>
      <c r="X28759" s="53"/>
      <c r="Y28759" s="55"/>
    </row>
    <row r="28760" spans="21:25" x14ac:dyDescent="0.2">
      <c r="U28760" s="55"/>
      <c r="V28760" s="53"/>
      <c r="W28760" s="53"/>
      <c r="X28760" s="53"/>
      <c r="Y28760" s="55"/>
    </row>
    <row r="28761" spans="21:25" x14ac:dyDescent="0.2">
      <c r="U28761" s="55"/>
      <c r="V28761" s="53"/>
      <c r="W28761" s="53"/>
      <c r="X28761" s="53"/>
      <c r="Y28761" s="55"/>
    </row>
    <row r="28762" spans="21:25" x14ac:dyDescent="0.2">
      <c r="U28762" s="55"/>
      <c r="V28762" s="53"/>
      <c r="W28762" s="53"/>
      <c r="X28762" s="53"/>
      <c r="Y28762" s="55"/>
    </row>
    <row r="28763" spans="21:25" x14ac:dyDescent="0.2">
      <c r="U28763" s="55"/>
      <c r="V28763" s="53"/>
      <c r="W28763" s="53"/>
      <c r="X28763" s="53"/>
      <c r="Y28763" s="55"/>
    </row>
    <row r="28764" spans="21:25" x14ac:dyDescent="0.2">
      <c r="U28764" s="55"/>
      <c r="V28764" s="53"/>
      <c r="W28764" s="53"/>
      <c r="X28764" s="53"/>
      <c r="Y28764" s="55"/>
    </row>
    <row r="28765" spans="21:25" x14ac:dyDescent="0.2">
      <c r="U28765" s="55"/>
      <c r="V28765" s="53"/>
      <c r="W28765" s="53"/>
      <c r="X28765" s="53"/>
      <c r="Y28765" s="55"/>
    </row>
    <row r="28766" spans="21:25" x14ac:dyDescent="0.2">
      <c r="U28766" s="55"/>
      <c r="V28766" s="53"/>
      <c r="W28766" s="53"/>
      <c r="X28766" s="53"/>
      <c r="Y28766" s="55"/>
    </row>
    <row r="28767" spans="21:25" x14ac:dyDescent="0.2">
      <c r="U28767" s="55"/>
      <c r="V28767" s="53"/>
      <c r="W28767" s="53"/>
      <c r="X28767" s="53"/>
      <c r="Y28767" s="55"/>
    </row>
    <row r="28768" spans="21:25" x14ac:dyDescent="0.2">
      <c r="U28768" s="55"/>
      <c r="V28768" s="53"/>
      <c r="W28768" s="53"/>
      <c r="X28768" s="53"/>
      <c r="Y28768" s="55"/>
    </row>
    <row r="28769" spans="21:25" x14ac:dyDescent="0.2">
      <c r="U28769" s="55"/>
      <c r="V28769" s="53"/>
      <c r="W28769" s="53"/>
      <c r="X28769" s="53"/>
      <c r="Y28769" s="55"/>
    </row>
    <row r="28770" spans="21:25" x14ac:dyDescent="0.2">
      <c r="U28770" s="55"/>
      <c r="V28770" s="53"/>
      <c r="W28770" s="53"/>
      <c r="X28770" s="53"/>
      <c r="Y28770" s="55"/>
    </row>
    <row r="28771" spans="21:25" x14ac:dyDescent="0.2">
      <c r="U28771" s="55"/>
      <c r="V28771" s="53"/>
      <c r="W28771" s="53"/>
      <c r="X28771" s="53"/>
      <c r="Y28771" s="55"/>
    </row>
    <row r="28772" spans="21:25" x14ac:dyDescent="0.2">
      <c r="U28772" s="55"/>
      <c r="V28772" s="53"/>
      <c r="W28772" s="53"/>
      <c r="X28772" s="53"/>
      <c r="Y28772" s="55"/>
    </row>
    <row r="28773" spans="21:25" x14ac:dyDescent="0.2">
      <c r="U28773" s="55"/>
      <c r="V28773" s="53"/>
      <c r="W28773" s="53"/>
      <c r="X28773" s="53"/>
      <c r="Y28773" s="55"/>
    </row>
    <row r="28774" spans="21:25" x14ac:dyDescent="0.2">
      <c r="U28774" s="55"/>
      <c r="V28774" s="53"/>
      <c r="W28774" s="53"/>
      <c r="X28774" s="53"/>
      <c r="Y28774" s="55"/>
    </row>
    <row r="28775" spans="21:25" x14ac:dyDescent="0.2">
      <c r="U28775" s="55"/>
      <c r="V28775" s="53"/>
      <c r="W28775" s="53"/>
      <c r="X28775" s="53"/>
      <c r="Y28775" s="55"/>
    </row>
    <row r="28776" spans="21:25" x14ac:dyDescent="0.2">
      <c r="U28776" s="55"/>
      <c r="V28776" s="53"/>
      <c r="W28776" s="53"/>
      <c r="X28776" s="53"/>
      <c r="Y28776" s="55"/>
    </row>
    <row r="28777" spans="21:25" x14ac:dyDescent="0.2">
      <c r="U28777" s="55"/>
      <c r="V28777" s="53"/>
      <c r="W28777" s="53"/>
      <c r="X28777" s="53"/>
      <c r="Y28777" s="55"/>
    </row>
    <row r="28778" spans="21:25" x14ac:dyDescent="0.2">
      <c r="U28778" s="55"/>
      <c r="V28778" s="53"/>
      <c r="W28778" s="53"/>
      <c r="X28778" s="53"/>
      <c r="Y28778" s="55"/>
    </row>
    <row r="28779" spans="21:25" x14ac:dyDescent="0.2">
      <c r="U28779" s="55"/>
      <c r="V28779" s="53"/>
      <c r="W28779" s="53"/>
      <c r="X28779" s="53"/>
      <c r="Y28779" s="55"/>
    </row>
    <row r="28780" spans="21:25" x14ac:dyDescent="0.2">
      <c r="U28780" s="55"/>
      <c r="V28780" s="53"/>
      <c r="W28780" s="53"/>
      <c r="X28780" s="53"/>
      <c r="Y28780" s="55"/>
    </row>
    <row r="28781" spans="21:25" x14ac:dyDescent="0.2">
      <c r="U28781" s="55"/>
      <c r="V28781" s="53"/>
      <c r="W28781" s="53"/>
      <c r="X28781" s="53"/>
      <c r="Y28781" s="55"/>
    </row>
    <row r="28782" spans="21:25" x14ac:dyDescent="0.2">
      <c r="U28782" s="55"/>
      <c r="V28782" s="53"/>
      <c r="W28782" s="53"/>
      <c r="X28782" s="53"/>
      <c r="Y28782" s="55"/>
    </row>
    <row r="28783" spans="21:25" x14ac:dyDescent="0.2">
      <c r="U28783" s="55"/>
      <c r="V28783" s="53"/>
      <c r="W28783" s="53"/>
      <c r="X28783" s="53"/>
      <c r="Y28783" s="55"/>
    </row>
    <row r="28784" spans="21:25" x14ac:dyDescent="0.2">
      <c r="U28784" s="55"/>
      <c r="V28784" s="53"/>
      <c r="W28784" s="53"/>
      <c r="X28784" s="53"/>
      <c r="Y28784" s="55"/>
    </row>
    <row r="28785" spans="21:25" x14ac:dyDescent="0.2">
      <c r="U28785" s="55"/>
      <c r="V28785" s="53"/>
      <c r="W28785" s="53"/>
      <c r="X28785" s="53"/>
      <c r="Y28785" s="55"/>
    </row>
    <row r="28786" spans="21:25" x14ac:dyDescent="0.2">
      <c r="U28786" s="55"/>
      <c r="V28786" s="53"/>
      <c r="W28786" s="53"/>
      <c r="X28786" s="53"/>
      <c r="Y28786" s="55"/>
    </row>
    <row r="28787" spans="21:25" x14ac:dyDescent="0.2">
      <c r="U28787" s="55"/>
      <c r="V28787" s="53"/>
      <c r="W28787" s="53"/>
      <c r="X28787" s="53"/>
      <c r="Y28787" s="55"/>
    </row>
    <row r="28788" spans="21:25" x14ac:dyDescent="0.2">
      <c r="U28788" s="55"/>
      <c r="V28788" s="53"/>
      <c r="W28788" s="53"/>
      <c r="X28788" s="53"/>
      <c r="Y28788" s="55"/>
    </row>
    <row r="28789" spans="21:25" x14ac:dyDescent="0.2">
      <c r="U28789" s="55"/>
      <c r="V28789" s="53"/>
      <c r="W28789" s="53"/>
      <c r="X28789" s="53"/>
      <c r="Y28789" s="55"/>
    </row>
    <row r="28790" spans="21:25" x14ac:dyDescent="0.2">
      <c r="U28790" s="55"/>
      <c r="V28790" s="53"/>
      <c r="W28790" s="53"/>
      <c r="X28790" s="53"/>
      <c r="Y28790" s="55"/>
    </row>
    <row r="28791" spans="21:25" x14ac:dyDescent="0.2">
      <c r="U28791" s="55"/>
      <c r="V28791" s="53"/>
      <c r="W28791" s="53"/>
      <c r="X28791" s="53"/>
      <c r="Y28791" s="55"/>
    </row>
    <row r="28792" spans="21:25" x14ac:dyDescent="0.2">
      <c r="U28792" s="55"/>
      <c r="V28792" s="53"/>
      <c r="W28792" s="53"/>
      <c r="X28792" s="53"/>
      <c r="Y28792" s="55"/>
    </row>
    <row r="28793" spans="21:25" x14ac:dyDescent="0.2">
      <c r="U28793" s="55"/>
      <c r="V28793" s="53"/>
      <c r="W28793" s="53"/>
      <c r="X28793" s="53"/>
      <c r="Y28793" s="55"/>
    </row>
    <row r="28794" spans="21:25" x14ac:dyDescent="0.2">
      <c r="U28794" s="55"/>
      <c r="V28794" s="53"/>
      <c r="W28794" s="53"/>
      <c r="X28794" s="53"/>
      <c r="Y28794" s="55"/>
    </row>
    <row r="28795" spans="21:25" x14ac:dyDescent="0.2">
      <c r="U28795" s="55"/>
      <c r="V28795" s="53"/>
      <c r="W28795" s="53"/>
      <c r="X28795" s="53"/>
      <c r="Y28795" s="55"/>
    </row>
    <row r="28796" spans="21:25" x14ac:dyDescent="0.2">
      <c r="U28796" s="55"/>
      <c r="V28796" s="53"/>
      <c r="W28796" s="53"/>
      <c r="X28796" s="53"/>
      <c r="Y28796" s="55"/>
    </row>
    <row r="28797" spans="21:25" x14ac:dyDescent="0.2">
      <c r="U28797" s="55"/>
      <c r="V28797" s="53"/>
      <c r="W28797" s="53"/>
      <c r="X28797" s="53"/>
      <c r="Y28797" s="55"/>
    </row>
    <row r="28798" spans="21:25" x14ac:dyDescent="0.2">
      <c r="U28798" s="55"/>
      <c r="V28798" s="53"/>
      <c r="W28798" s="53"/>
      <c r="X28798" s="53"/>
      <c r="Y28798" s="55"/>
    </row>
    <row r="28799" spans="21:25" x14ac:dyDescent="0.2">
      <c r="U28799" s="55"/>
      <c r="V28799" s="53"/>
      <c r="W28799" s="53"/>
      <c r="X28799" s="53"/>
      <c r="Y28799" s="55"/>
    </row>
    <row r="28800" spans="21:25" x14ac:dyDescent="0.2">
      <c r="U28800" s="55"/>
      <c r="V28800" s="53"/>
      <c r="W28800" s="53"/>
      <c r="X28800" s="53"/>
      <c r="Y28800" s="55"/>
    </row>
    <row r="28801" spans="21:25" x14ac:dyDescent="0.2">
      <c r="U28801" s="55"/>
      <c r="V28801" s="53"/>
      <c r="W28801" s="53"/>
      <c r="X28801" s="53"/>
      <c r="Y28801" s="55"/>
    </row>
    <row r="28802" spans="21:25" x14ac:dyDescent="0.2">
      <c r="U28802" s="55"/>
      <c r="V28802" s="53"/>
      <c r="W28802" s="53"/>
      <c r="X28802" s="53"/>
      <c r="Y28802" s="55"/>
    </row>
    <row r="28803" spans="21:25" x14ac:dyDescent="0.2">
      <c r="U28803" s="55"/>
      <c r="V28803" s="53"/>
      <c r="W28803" s="53"/>
      <c r="X28803" s="53"/>
      <c r="Y28803" s="55"/>
    </row>
    <row r="28804" spans="21:25" x14ac:dyDescent="0.2">
      <c r="U28804" s="55"/>
      <c r="V28804" s="53"/>
      <c r="W28804" s="53"/>
      <c r="X28804" s="53"/>
      <c r="Y28804" s="55"/>
    </row>
    <row r="28805" spans="21:25" x14ac:dyDescent="0.2">
      <c r="U28805" s="55"/>
      <c r="V28805" s="53"/>
      <c r="W28805" s="53"/>
      <c r="X28805" s="53"/>
      <c r="Y28805" s="55"/>
    </row>
    <row r="28806" spans="21:25" x14ac:dyDescent="0.2">
      <c r="U28806" s="55"/>
      <c r="V28806" s="53"/>
      <c r="W28806" s="53"/>
      <c r="X28806" s="53"/>
      <c r="Y28806" s="55"/>
    </row>
    <row r="28807" spans="21:25" x14ac:dyDescent="0.2">
      <c r="U28807" s="55"/>
      <c r="V28807" s="53"/>
      <c r="W28807" s="53"/>
      <c r="X28807" s="53"/>
      <c r="Y28807" s="55"/>
    </row>
    <row r="28808" spans="21:25" x14ac:dyDescent="0.2">
      <c r="U28808" s="55"/>
      <c r="V28808" s="53"/>
      <c r="W28808" s="53"/>
      <c r="X28808" s="53"/>
      <c r="Y28808" s="55"/>
    </row>
    <row r="28809" spans="21:25" x14ac:dyDescent="0.2">
      <c r="U28809" s="55"/>
      <c r="V28809" s="53"/>
      <c r="W28809" s="53"/>
      <c r="X28809" s="53"/>
      <c r="Y28809" s="55"/>
    </row>
    <row r="28810" spans="21:25" x14ac:dyDescent="0.2">
      <c r="U28810" s="55"/>
      <c r="V28810" s="53"/>
      <c r="W28810" s="53"/>
      <c r="X28810" s="53"/>
      <c r="Y28810" s="55"/>
    </row>
    <row r="28811" spans="21:25" x14ac:dyDescent="0.2">
      <c r="U28811" s="55"/>
      <c r="V28811" s="53"/>
      <c r="W28811" s="53"/>
      <c r="X28811" s="53"/>
      <c r="Y28811" s="55"/>
    </row>
    <row r="28812" spans="21:25" x14ac:dyDescent="0.2">
      <c r="U28812" s="55"/>
      <c r="V28812" s="53"/>
      <c r="W28812" s="53"/>
      <c r="X28812" s="53"/>
      <c r="Y28812" s="55"/>
    </row>
    <row r="28813" spans="21:25" x14ac:dyDescent="0.2">
      <c r="U28813" s="55"/>
      <c r="V28813" s="53"/>
      <c r="W28813" s="53"/>
      <c r="X28813" s="53"/>
      <c r="Y28813" s="55"/>
    </row>
    <row r="28814" spans="21:25" x14ac:dyDescent="0.2">
      <c r="U28814" s="55"/>
      <c r="V28814" s="53"/>
      <c r="W28814" s="53"/>
      <c r="X28814" s="53"/>
      <c r="Y28814" s="55"/>
    </row>
    <row r="28815" spans="21:25" x14ac:dyDescent="0.2">
      <c r="U28815" s="55"/>
      <c r="V28815" s="53"/>
      <c r="W28815" s="53"/>
      <c r="X28815" s="53"/>
      <c r="Y28815" s="55"/>
    </row>
    <row r="28816" spans="21:25" x14ac:dyDescent="0.2">
      <c r="U28816" s="55"/>
      <c r="V28816" s="53"/>
      <c r="W28816" s="53"/>
      <c r="X28816" s="53"/>
      <c r="Y28816" s="55"/>
    </row>
    <row r="28817" spans="21:25" x14ac:dyDescent="0.2">
      <c r="U28817" s="55"/>
      <c r="V28817" s="53"/>
      <c r="W28817" s="53"/>
      <c r="X28817" s="53"/>
      <c r="Y28817" s="55"/>
    </row>
    <row r="28818" spans="21:25" x14ac:dyDescent="0.2">
      <c r="U28818" s="55"/>
      <c r="V28818" s="53"/>
      <c r="W28818" s="53"/>
      <c r="X28818" s="53"/>
      <c r="Y28818" s="55"/>
    </row>
    <row r="28819" spans="21:25" x14ac:dyDescent="0.2">
      <c r="U28819" s="55"/>
      <c r="V28819" s="53"/>
      <c r="W28819" s="53"/>
      <c r="X28819" s="53"/>
      <c r="Y28819" s="55"/>
    </row>
    <row r="28820" spans="21:25" x14ac:dyDescent="0.2">
      <c r="U28820" s="55"/>
      <c r="V28820" s="53"/>
      <c r="W28820" s="53"/>
      <c r="X28820" s="53"/>
      <c r="Y28820" s="55"/>
    </row>
    <row r="28821" spans="21:25" x14ac:dyDescent="0.2">
      <c r="U28821" s="55"/>
      <c r="V28821" s="53"/>
      <c r="W28821" s="53"/>
      <c r="X28821" s="53"/>
      <c r="Y28821" s="55"/>
    </row>
    <row r="28822" spans="21:25" x14ac:dyDescent="0.2">
      <c r="U28822" s="55"/>
      <c r="V28822" s="53"/>
      <c r="W28822" s="53"/>
      <c r="X28822" s="53"/>
      <c r="Y28822" s="55"/>
    </row>
    <row r="28823" spans="21:25" x14ac:dyDescent="0.2">
      <c r="U28823" s="55"/>
      <c r="V28823" s="53"/>
      <c r="W28823" s="53"/>
      <c r="X28823" s="53"/>
      <c r="Y28823" s="55"/>
    </row>
    <row r="28824" spans="21:25" x14ac:dyDescent="0.2">
      <c r="U28824" s="55"/>
      <c r="V28824" s="53"/>
      <c r="W28824" s="53"/>
      <c r="X28824" s="53"/>
      <c r="Y28824" s="55"/>
    </row>
    <row r="28825" spans="21:25" x14ac:dyDescent="0.2">
      <c r="U28825" s="55"/>
      <c r="V28825" s="53"/>
      <c r="W28825" s="53"/>
      <c r="X28825" s="53"/>
      <c r="Y28825" s="55"/>
    </row>
    <row r="28826" spans="21:25" x14ac:dyDescent="0.2">
      <c r="U28826" s="55"/>
      <c r="V28826" s="53"/>
      <c r="W28826" s="53"/>
      <c r="X28826" s="53"/>
      <c r="Y28826" s="55"/>
    </row>
    <row r="28827" spans="21:25" x14ac:dyDescent="0.2">
      <c r="U28827" s="55"/>
      <c r="V28827" s="53"/>
      <c r="W28827" s="53"/>
      <c r="X28827" s="53"/>
      <c r="Y28827" s="55"/>
    </row>
    <row r="28828" spans="21:25" x14ac:dyDescent="0.2">
      <c r="U28828" s="55"/>
      <c r="V28828" s="53"/>
      <c r="W28828" s="53"/>
      <c r="X28828" s="53"/>
      <c r="Y28828" s="55"/>
    </row>
    <row r="28829" spans="21:25" x14ac:dyDescent="0.2">
      <c r="U28829" s="55"/>
      <c r="V28829" s="53"/>
      <c r="W28829" s="53"/>
      <c r="X28829" s="53"/>
      <c r="Y28829" s="55"/>
    </row>
    <row r="28830" spans="21:25" x14ac:dyDescent="0.2">
      <c r="U28830" s="55"/>
      <c r="V28830" s="53"/>
      <c r="W28830" s="53"/>
      <c r="X28830" s="53"/>
      <c r="Y28830" s="55"/>
    </row>
    <row r="28831" spans="21:25" x14ac:dyDescent="0.2">
      <c r="U28831" s="55"/>
      <c r="V28831" s="53"/>
      <c r="W28831" s="53"/>
      <c r="X28831" s="53"/>
      <c r="Y28831" s="55"/>
    </row>
    <row r="28832" spans="21:25" x14ac:dyDescent="0.2">
      <c r="U28832" s="55"/>
      <c r="V28832" s="53"/>
      <c r="W28832" s="53"/>
      <c r="X28832" s="53"/>
      <c r="Y28832" s="55"/>
    </row>
    <row r="28833" spans="21:25" x14ac:dyDescent="0.2">
      <c r="U28833" s="55"/>
      <c r="V28833" s="53"/>
      <c r="W28833" s="53"/>
      <c r="X28833" s="53"/>
      <c r="Y28833" s="55"/>
    </row>
    <row r="28834" spans="21:25" x14ac:dyDescent="0.2">
      <c r="U28834" s="55"/>
      <c r="V28834" s="53"/>
      <c r="W28834" s="53"/>
      <c r="X28834" s="53"/>
      <c r="Y28834" s="55"/>
    </row>
    <row r="28835" spans="21:25" x14ac:dyDescent="0.2">
      <c r="U28835" s="55"/>
      <c r="V28835" s="53"/>
      <c r="W28835" s="53"/>
      <c r="X28835" s="53"/>
      <c r="Y28835" s="55"/>
    </row>
    <row r="28836" spans="21:25" x14ac:dyDescent="0.2">
      <c r="U28836" s="55"/>
      <c r="V28836" s="53"/>
      <c r="W28836" s="53"/>
      <c r="X28836" s="53"/>
      <c r="Y28836" s="55"/>
    </row>
    <row r="28837" spans="21:25" x14ac:dyDescent="0.2">
      <c r="U28837" s="55"/>
      <c r="V28837" s="53"/>
      <c r="W28837" s="53"/>
      <c r="X28837" s="53"/>
      <c r="Y28837" s="55"/>
    </row>
    <row r="28838" spans="21:25" x14ac:dyDescent="0.2">
      <c r="U28838" s="55"/>
      <c r="V28838" s="53"/>
      <c r="W28838" s="53"/>
      <c r="X28838" s="53"/>
      <c r="Y28838" s="55"/>
    </row>
    <row r="28839" spans="21:25" x14ac:dyDescent="0.2">
      <c r="U28839" s="55"/>
      <c r="V28839" s="53"/>
      <c r="W28839" s="53"/>
      <c r="X28839" s="53"/>
      <c r="Y28839" s="55"/>
    </row>
    <row r="28840" spans="21:25" x14ac:dyDescent="0.2">
      <c r="U28840" s="55"/>
      <c r="V28840" s="53"/>
      <c r="W28840" s="53"/>
      <c r="X28840" s="53"/>
      <c r="Y28840" s="55"/>
    </row>
    <row r="28841" spans="21:25" x14ac:dyDescent="0.2">
      <c r="U28841" s="55"/>
      <c r="V28841" s="53"/>
      <c r="W28841" s="53"/>
      <c r="X28841" s="53"/>
      <c r="Y28841" s="55"/>
    </row>
    <row r="28842" spans="21:25" x14ac:dyDescent="0.2">
      <c r="U28842" s="55"/>
      <c r="V28842" s="53"/>
      <c r="W28842" s="53"/>
      <c r="X28842" s="53"/>
      <c r="Y28842" s="55"/>
    </row>
    <row r="28843" spans="21:25" x14ac:dyDescent="0.2">
      <c r="U28843" s="55"/>
      <c r="V28843" s="53"/>
      <c r="W28843" s="53"/>
      <c r="X28843" s="53"/>
      <c r="Y28843" s="55"/>
    </row>
    <row r="28844" spans="21:25" x14ac:dyDescent="0.2">
      <c r="U28844" s="55"/>
      <c r="V28844" s="53"/>
      <c r="W28844" s="53"/>
      <c r="X28844" s="53"/>
      <c r="Y28844" s="55"/>
    </row>
    <row r="28845" spans="21:25" x14ac:dyDescent="0.2">
      <c r="U28845" s="55"/>
      <c r="V28845" s="53"/>
      <c r="W28845" s="53"/>
      <c r="X28845" s="53"/>
      <c r="Y28845" s="55"/>
    </row>
    <row r="28846" spans="21:25" x14ac:dyDescent="0.2">
      <c r="U28846" s="55"/>
      <c r="V28846" s="53"/>
      <c r="W28846" s="53"/>
      <c r="X28846" s="53"/>
      <c r="Y28846" s="55"/>
    </row>
    <row r="28847" spans="21:25" x14ac:dyDescent="0.2">
      <c r="U28847" s="55"/>
      <c r="V28847" s="53"/>
      <c r="W28847" s="53"/>
      <c r="X28847" s="53"/>
      <c r="Y28847" s="55"/>
    </row>
    <row r="28848" spans="21:25" x14ac:dyDescent="0.2">
      <c r="U28848" s="55"/>
      <c r="V28848" s="53"/>
      <c r="W28848" s="53"/>
      <c r="X28848" s="53"/>
      <c r="Y28848" s="55"/>
    </row>
    <row r="28849" spans="21:25" x14ac:dyDescent="0.2">
      <c r="U28849" s="55"/>
      <c r="V28849" s="53"/>
      <c r="W28849" s="53"/>
      <c r="X28849" s="53"/>
      <c r="Y28849" s="55"/>
    </row>
    <row r="28850" spans="21:25" x14ac:dyDescent="0.2">
      <c r="U28850" s="55"/>
      <c r="V28850" s="53"/>
      <c r="W28850" s="53"/>
      <c r="X28850" s="53"/>
      <c r="Y28850" s="55"/>
    </row>
    <row r="28851" spans="21:25" x14ac:dyDescent="0.2">
      <c r="U28851" s="55"/>
      <c r="V28851" s="53"/>
      <c r="W28851" s="53"/>
      <c r="X28851" s="53"/>
      <c r="Y28851" s="55"/>
    </row>
    <row r="28852" spans="21:25" x14ac:dyDescent="0.2">
      <c r="U28852" s="55"/>
      <c r="V28852" s="53"/>
      <c r="W28852" s="53"/>
      <c r="X28852" s="53"/>
      <c r="Y28852" s="55"/>
    </row>
    <row r="28853" spans="21:25" x14ac:dyDescent="0.2">
      <c r="U28853" s="55"/>
      <c r="V28853" s="53"/>
      <c r="W28853" s="53"/>
      <c r="X28853" s="53"/>
      <c r="Y28853" s="55"/>
    </row>
    <row r="28854" spans="21:25" x14ac:dyDescent="0.2">
      <c r="U28854" s="55"/>
      <c r="V28854" s="53"/>
      <c r="W28854" s="53"/>
      <c r="X28854" s="53"/>
      <c r="Y28854" s="55"/>
    </row>
    <row r="28855" spans="21:25" x14ac:dyDescent="0.2">
      <c r="U28855" s="55"/>
      <c r="V28855" s="53"/>
      <c r="W28855" s="53"/>
      <c r="X28855" s="53"/>
      <c r="Y28855" s="55"/>
    </row>
    <row r="28856" spans="21:25" x14ac:dyDescent="0.2">
      <c r="U28856" s="55"/>
      <c r="V28856" s="53"/>
      <c r="W28856" s="53"/>
      <c r="X28856" s="53"/>
      <c r="Y28856" s="55"/>
    </row>
    <row r="28857" spans="21:25" x14ac:dyDescent="0.2">
      <c r="U28857" s="55"/>
      <c r="V28857" s="53"/>
      <c r="W28857" s="53"/>
      <c r="X28857" s="53"/>
      <c r="Y28857" s="55"/>
    </row>
    <row r="28858" spans="21:25" x14ac:dyDescent="0.2">
      <c r="U28858" s="55"/>
      <c r="V28858" s="53"/>
      <c r="W28858" s="53"/>
      <c r="X28858" s="53"/>
      <c r="Y28858" s="55"/>
    </row>
    <row r="28859" spans="21:25" x14ac:dyDescent="0.2">
      <c r="U28859" s="55"/>
      <c r="V28859" s="53"/>
      <c r="W28859" s="53"/>
      <c r="X28859" s="53"/>
      <c r="Y28859" s="55"/>
    </row>
    <row r="28860" spans="21:25" x14ac:dyDescent="0.2">
      <c r="U28860" s="55"/>
      <c r="V28860" s="53"/>
      <c r="W28860" s="53"/>
      <c r="X28860" s="53"/>
      <c r="Y28860" s="55"/>
    </row>
    <row r="28861" spans="21:25" x14ac:dyDescent="0.2">
      <c r="U28861" s="55"/>
      <c r="V28861" s="53"/>
      <c r="W28861" s="53"/>
      <c r="X28861" s="53"/>
      <c r="Y28861" s="55"/>
    </row>
    <row r="28862" spans="21:25" x14ac:dyDescent="0.2">
      <c r="U28862" s="55"/>
      <c r="V28862" s="53"/>
      <c r="W28862" s="53"/>
      <c r="X28862" s="53"/>
      <c r="Y28862" s="55"/>
    </row>
    <row r="28863" spans="21:25" x14ac:dyDescent="0.2">
      <c r="U28863" s="55"/>
      <c r="V28863" s="53"/>
      <c r="W28863" s="53"/>
      <c r="X28863" s="53"/>
      <c r="Y28863" s="55"/>
    </row>
    <row r="28864" spans="21:25" x14ac:dyDescent="0.2">
      <c r="U28864" s="55"/>
      <c r="V28864" s="53"/>
      <c r="W28864" s="53"/>
      <c r="X28864" s="53"/>
      <c r="Y28864" s="55"/>
    </row>
    <row r="28865" spans="21:25" x14ac:dyDescent="0.2">
      <c r="U28865" s="55"/>
      <c r="V28865" s="53"/>
      <c r="W28865" s="53"/>
      <c r="X28865" s="53"/>
      <c r="Y28865" s="55"/>
    </row>
    <row r="28866" spans="21:25" x14ac:dyDescent="0.2">
      <c r="U28866" s="55"/>
      <c r="V28866" s="53"/>
      <c r="W28866" s="53"/>
      <c r="X28866" s="53"/>
      <c r="Y28866" s="55"/>
    </row>
    <row r="28867" spans="21:25" x14ac:dyDescent="0.2">
      <c r="U28867" s="55"/>
      <c r="V28867" s="53"/>
      <c r="W28867" s="53"/>
      <c r="X28867" s="53"/>
      <c r="Y28867" s="55"/>
    </row>
    <row r="28868" spans="21:25" x14ac:dyDescent="0.2">
      <c r="U28868" s="55"/>
      <c r="V28868" s="53"/>
      <c r="W28868" s="53"/>
      <c r="X28868" s="53"/>
      <c r="Y28868" s="55"/>
    </row>
    <row r="28869" spans="21:25" x14ac:dyDescent="0.2">
      <c r="U28869" s="55"/>
      <c r="V28869" s="53"/>
      <c r="W28869" s="53"/>
      <c r="X28869" s="53"/>
      <c r="Y28869" s="55"/>
    </row>
    <row r="28870" spans="21:25" x14ac:dyDescent="0.2">
      <c r="U28870" s="55"/>
      <c r="V28870" s="53"/>
      <c r="W28870" s="53"/>
      <c r="X28870" s="53"/>
      <c r="Y28870" s="55"/>
    </row>
    <row r="28871" spans="21:25" x14ac:dyDescent="0.2">
      <c r="U28871" s="55"/>
      <c r="V28871" s="53"/>
      <c r="W28871" s="53"/>
      <c r="X28871" s="53"/>
      <c r="Y28871" s="55"/>
    </row>
    <row r="28872" spans="21:25" x14ac:dyDescent="0.2">
      <c r="U28872" s="55"/>
      <c r="V28872" s="53"/>
      <c r="W28872" s="53"/>
      <c r="X28872" s="53"/>
      <c r="Y28872" s="55"/>
    </row>
    <row r="28873" spans="21:25" x14ac:dyDescent="0.2">
      <c r="U28873" s="55"/>
      <c r="V28873" s="53"/>
      <c r="W28873" s="53"/>
      <c r="X28873" s="53"/>
      <c r="Y28873" s="55"/>
    </row>
    <row r="28874" spans="21:25" x14ac:dyDescent="0.2">
      <c r="U28874" s="55"/>
      <c r="V28874" s="53"/>
      <c r="W28874" s="53"/>
      <c r="X28874" s="53"/>
      <c r="Y28874" s="55"/>
    </row>
    <row r="28875" spans="21:25" x14ac:dyDescent="0.2">
      <c r="U28875" s="55"/>
      <c r="V28875" s="53"/>
      <c r="W28875" s="53"/>
      <c r="X28875" s="53"/>
      <c r="Y28875" s="55"/>
    </row>
    <row r="28876" spans="21:25" x14ac:dyDescent="0.2">
      <c r="U28876" s="55"/>
      <c r="V28876" s="53"/>
      <c r="W28876" s="53"/>
      <c r="X28876" s="53"/>
      <c r="Y28876" s="55"/>
    </row>
    <row r="28877" spans="21:25" x14ac:dyDescent="0.2">
      <c r="U28877" s="55"/>
      <c r="V28877" s="53"/>
      <c r="W28877" s="53"/>
      <c r="X28877" s="53"/>
      <c r="Y28877" s="55"/>
    </row>
    <row r="28878" spans="21:25" x14ac:dyDescent="0.2">
      <c r="U28878" s="55"/>
      <c r="V28878" s="53"/>
      <c r="W28878" s="53"/>
      <c r="X28878" s="53"/>
      <c r="Y28878" s="55"/>
    </row>
    <row r="28879" spans="21:25" x14ac:dyDescent="0.2">
      <c r="U28879" s="55"/>
      <c r="V28879" s="53"/>
      <c r="W28879" s="53"/>
      <c r="X28879" s="53"/>
      <c r="Y28879" s="55"/>
    </row>
    <row r="28880" spans="21:25" x14ac:dyDescent="0.2">
      <c r="U28880" s="55"/>
      <c r="V28880" s="53"/>
      <c r="W28880" s="53"/>
      <c r="X28880" s="53"/>
      <c r="Y28880" s="55"/>
    </row>
    <row r="28881" spans="21:25" x14ac:dyDescent="0.2">
      <c r="U28881" s="55"/>
      <c r="V28881" s="53"/>
      <c r="W28881" s="53"/>
      <c r="X28881" s="53"/>
      <c r="Y28881" s="55"/>
    </row>
    <row r="28882" spans="21:25" x14ac:dyDescent="0.2">
      <c r="U28882" s="55"/>
      <c r="V28882" s="53"/>
      <c r="W28882" s="53"/>
      <c r="X28882" s="53"/>
      <c r="Y28882" s="55"/>
    </row>
    <row r="28883" spans="21:25" x14ac:dyDescent="0.2">
      <c r="U28883" s="55"/>
      <c r="V28883" s="53"/>
      <c r="W28883" s="53"/>
      <c r="X28883" s="53"/>
      <c r="Y28883" s="55"/>
    </row>
    <row r="28884" spans="21:25" x14ac:dyDescent="0.2">
      <c r="U28884" s="55"/>
      <c r="V28884" s="53"/>
      <c r="W28884" s="53"/>
      <c r="X28884" s="53"/>
      <c r="Y28884" s="55"/>
    </row>
    <row r="28885" spans="21:25" x14ac:dyDescent="0.2">
      <c r="U28885" s="55"/>
      <c r="V28885" s="53"/>
      <c r="W28885" s="53"/>
      <c r="X28885" s="53"/>
      <c r="Y28885" s="55"/>
    </row>
    <row r="28886" spans="21:25" x14ac:dyDescent="0.2">
      <c r="U28886" s="55"/>
      <c r="V28886" s="53"/>
      <c r="W28886" s="53"/>
      <c r="X28886" s="53"/>
      <c r="Y28886" s="55"/>
    </row>
    <row r="28887" spans="21:25" x14ac:dyDescent="0.2">
      <c r="U28887" s="55"/>
      <c r="V28887" s="53"/>
      <c r="W28887" s="53"/>
      <c r="X28887" s="53"/>
      <c r="Y28887" s="55"/>
    </row>
    <row r="28888" spans="21:25" x14ac:dyDescent="0.2">
      <c r="U28888" s="55"/>
      <c r="V28888" s="53"/>
      <c r="W28888" s="53"/>
      <c r="X28888" s="53"/>
      <c r="Y28888" s="55"/>
    </row>
    <row r="28889" spans="21:25" x14ac:dyDescent="0.2">
      <c r="U28889" s="55"/>
      <c r="V28889" s="53"/>
      <c r="W28889" s="53"/>
      <c r="X28889" s="53"/>
      <c r="Y28889" s="55"/>
    </row>
    <row r="28890" spans="21:25" x14ac:dyDescent="0.2">
      <c r="U28890" s="55"/>
      <c r="V28890" s="53"/>
      <c r="W28890" s="53"/>
      <c r="X28890" s="53"/>
      <c r="Y28890" s="55"/>
    </row>
    <row r="28891" spans="21:25" x14ac:dyDescent="0.2">
      <c r="U28891" s="55"/>
      <c r="V28891" s="53"/>
      <c r="W28891" s="53"/>
      <c r="X28891" s="53"/>
      <c r="Y28891" s="55"/>
    </row>
    <row r="28892" spans="21:25" x14ac:dyDescent="0.2">
      <c r="U28892" s="55"/>
      <c r="V28892" s="53"/>
      <c r="W28892" s="53"/>
      <c r="X28892" s="53"/>
      <c r="Y28892" s="55"/>
    </row>
    <row r="28893" spans="21:25" x14ac:dyDescent="0.2">
      <c r="U28893" s="55"/>
      <c r="V28893" s="53"/>
      <c r="W28893" s="53"/>
      <c r="X28893" s="53"/>
      <c r="Y28893" s="55"/>
    </row>
    <row r="28894" spans="21:25" x14ac:dyDescent="0.2">
      <c r="U28894" s="55"/>
      <c r="V28894" s="53"/>
      <c r="W28894" s="53"/>
      <c r="X28894" s="53"/>
      <c r="Y28894" s="55"/>
    </row>
    <row r="28895" spans="21:25" x14ac:dyDescent="0.2">
      <c r="U28895" s="55"/>
      <c r="V28895" s="53"/>
      <c r="W28895" s="53"/>
      <c r="X28895" s="53"/>
      <c r="Y28895" s="55"/>
    </row>
    <row r="28896" spans="21:25" x14ac:dyDescent="0.2">
      <c r="U28896" s="55"/>
      <c r="V28896" s="53"/>
      <c r="W28896" s="53"/>
      <c r="X28896" s="53"/>
      <c r="Y28896" s="55"/>
    </row>
    <row r="28897" spans="21:25" x14ac:dyDescent="0.2">
      <c r="U28897" s="55"/>
      <c r="V28897" s="53"/>
      <c r="W28897" s="53"/>
      <c r="X28897" s="53"/>
      <c r="Y28897" s="55"/>
    </row>
    <row r="28898" spans="21:25" x14ac:dyDescent="0.2">
      <c r="U28898" s="55"/>
      <c r="V28898" s="53"/>
      <c r="W28898" s="53"/>
      <c r="X28898" s="53"/>
      <c r="Y28898" s="55"/>
    </row>
    <row r="28899" spans="21:25" x14ac:dyDescent="0.2">
      <c r="U28899" s="55"/>
      <c r="V28899" s="53"/>
      <c r="W28899" s="53"/>
      <c r="X28899" s="53"/>
      <c r="Y28899" s="55"/>
    </row>
    <row r="28900" spans="21:25" x14ac:dyDescent="0.2">
      <c r="U28900" s="55"/>
      <c r="V28900" s="53"/>
      <c r="W28900" s="53"/>
      <c r="X28900" s="53"/>
      <c r="Y28900" s="55"/>
    </row>
    <row r="28901" spans="21:25" x14ac:dyDescent="0.2">
      <c r="U28901" s="55"/>
      <c r="V28901" s="53"/>
      <c r="W28901" s="53"/>
      <c r="X28901" s="53"/>
      <c r="Y28901" s="55"/>
    </row>
    <row r="28902" spans="21:25" x14ac:dyDescent="0.2">
      <c r="U28902" s="55"/>
      <c r="V28902" s="53"/>
      <c r="W28902" s="53"/>
      <c r="X28902" s="53"/>
      <c r="Y28902" s="55"/>
    </row>
    <row r="28903" spans="21:25" x14ac:dyDescent="0.2">
      <c r="U28903" s="55"/>
      <c r="V28903" s="53"/>
      <c r="W28903" s="53"/>
      <c r="X28903" s="53"/>
      <c r="Y28903" s="55"/>
    </row>
    <row r="28904" spans="21:25" x14ac:dyDescent="0.2">
      <c r="U28904" s="55"/>
      <c r="V28904" s="53"/>
      <c r="W28904" s="53"/>
      <c r="X28904" s="53"/>
      <c r="Y28904" s="55"/>
    </row>
    <row r="28905" spans="21:25" x14ac:dyDescent="0.2">
      <c r="U28905" s="55"/>
      <c r="V28905" s="53"/>
      <c r="W28905" s="53"/>
      <c r="X28905" s="53"/>
      <c r="Y28905" s="55"/>
    </row>
    <row r="28906" spans="21:25" x14ac:dyDescent="0.2">
      <c r="U28906" s="55"/>
      <c r="V28906" s="53"/>
      <c r="W28906" s="53"/>
      <c r="X28906" s="53"/>
      <c r="Y28906" s="55"/>
    </row>
    <row r="28907" spans="21:25" x14ac:dyDescent="0.2">
      <c r="U28907" s="55"/>
      <c r="V28907" s="53"/>
      <c r="W28907" s="53"/>
      <c r="X28907" s="53"/>
      <c r="Y28907" s="55"/>
    </row>
    <row r="28908" spans="21:25" x14ac:dyDescent="0.2">
      <c r="U28908" s="55"/>
      <c r="V28908" s="53"/>
      <c r="W28908" s="53"/>
      <c r="X28908" s="53"/>
      <c r="Y28908" s="55"/>
    </row>
    <row r="28909" spans="21:25" x14ac:dyDescent="0.2">
      <c r="U28909" s="55"/>
      <c r="V28909" s="53"/>
      <c r="W28909" s="53"/>
      <c r="X28909" s="53"/>
      <c r="Y28909" s="55"/>
    </row>
    <row r="28910" spans="21:25" x14ac:dyDescent="0.2">
      <c r="U28910" s="55"/>
      <c r="V28910" s="53"/>
      <c r="W28910" s="53"/>
      <c r="X28910" s="53"/>
      <c r="Y28910" s="55"/>
    </row>
    <row r="28911" spans="21:25" x14ac:dyDescent="0.2">
      <c r="U28911" s="55"/>
      <c r="V28911" s="53"/>
      <c r="W28911" s="53"/>
      <c r="X28911" s="53"/>
      <c r="Y28911" s="55"/>
    </row>
    <row r="28912" spans="21:25" x14ac:dyDescent="0.2">
      <c r="U28912" s="55"/>
      <c r="V28912" s="53"/>
      <c r="W28912" s="53"/>
      <c r="X28912" s="53"/>
      <c r="Y28912" s="55"/>
    </row>
    <row r="28913" spans="21:25" x14ac:dyDescent="0.2">
      <c r="U28913" s="55"/>
      <c r="V28913" s="53"/>
      <c r="W28913" s="53"/>
      <c r="X28913" s="53"/>
      <c r="Y28913" s="55"/>
    </row>
    <row r="28914" spans="21:25" x14ac:dyDescent="0.2">
      <c r="U28914" s="55"/>
      <c r="V28914" s="53"/>
      <c r="W28914" s="53"/>
      <c r="X28914" s="53"/>
      <c r="Y28914" s="55"/>
    </row>
    <row r="28915" spans="21:25" x14ac:dyDescent="0.2">
      <c r="U28915" s="55"/>
      <c r="V28915" s="53"/>
      <c r="W28915" s="53"/>
      <c r="X28915" s="53"/>
      <c r="Y28915" s="55"/>
    </row>
    <row r="28916" spans="21:25" x14ac:dyDescent="0.2">
      <c r="U28916" s="55"/>
      <c r="V28916" s="53"/>
      <c r="W28916" s="53"/>
      <c r="X28916" s="53"/>
      <c r="Y28916" s="55"/>
    </row>
    <row r="28917" spans="21:25" x14ac:dyDescent="0.2">
      <c r="U28917" s="55"/>
      <c r="V28917" s="53"/>
      <c r="W28917" s="53"/>
      <c r="X28917" s="53"/>
      <c r="Y28917" s="55"/>
    </row>
    <row r="28918" spans="21:25" x14ac:dyDescent="0.2">
      <c r="U28918" s="55"/>
      <c r="V28918" s="53"/>
      <c r="W28918" s="53"/>
      <c r="X28918" s="53"/>
      <c r="Y28918" s="55"/>
    </row>
    <row r="28919" spans="21:25" x14ac:dyDescent="0.2">
      <c r="U28919" s="55"/>
      <c r="V28919" s="53"/>
      <c r="W28919" s="53"/>
      <c r="X28919" s="53"/>
      <c r="Y28919" s="55"/>
    </row>
    <row r="28920" spans="21:25" x14ac:dyDescent="0.2">
      <c r="U28920" s="55"/>
      <c r="V28920" s="53"/>
      <c r="W28920" s="53"/>
      <c r="X28920" s="53"/>
      <c r="Y28920" s="55"/>
    </row>
    <row r="28921" spans="21:25" x14ac:dyDescent="0.2">
      <c r="U28921" s="55"/>
      <c r="V28921" s="53"/>
      <c r="W28921" s="53"/>
      <c r="X28921" s="53"/>
      <c r="Y28921" s="55"/>
    </row>
    <row r="28922" spans="21:25" x14ac:dyDescent="0.2">
      <c r="U28922" s="55"/>
      <c r="V28922" s="53"/>
      <c r="W28922" s="53"/>
      <c r="X28922" s="53"/>
      <c r="Y28922" s="55"/>
    </row>
    <row r="28923" spans="21:25" x14ac:dyDescent="0.2">
      <c r="U28923" s="55"/>
      <c r="V28923" s="53"/>
      <c r="W28923" s="53"/>
      <c r="X28923" s="53"/>
      <c r="Y28923" s="55"/>
    </row>
    <row r="28924" spans="21:25" x14ac:dyDescent="0.2">
      <c r="U28924" s="55"/>
      <c r="V28924" s="53"/>
      <c r="W28924" s="53"/>
      <c r="X28924" s="53"/>
      <c r="Y28924" s="55"/>
    </row>
    <row r="28925" spans="21:25" x14ac:dyDescent="0.2">
      <c r="U28925" s="55"/>
      <c r="V28925" s="53"/>
      <c r="W28925" s="53"/>
      <c r="X28925" s="53"/>
      <c r="Y28925" s="55"/>
    </row>
    <row r="28926" spans="21:25" x14ac:dyDescent="0.2">
      <c r="U28926" s="55"/>
      <c r="V28926" s="53"/>
      <c r="W28926" s="53"/>
      <c r="X28926" s="53"/>
      <c r="Y28926" s="55"/>
    </row>
    <row r="28927" spans="21:25" x14ac:dyDescent="0.2">
      <c r="U28927" s="55"/>
      <c r="V28927" s="53"/>
      <c r="W28927" s="53"/>
      <c r="X28927" s="53"/>
      <c r="Y28927" s="55"/>
    </row>
    <row r="28928" spans="21:25" x14ac:dyDescent="0.2">
      <c r="U28928" s="55"/>
      <c r="V28928" s="53"/>
      <c r="W28928" s="53"/>
      <c r="X28928" s="53"/>
      <c r="Y28928" s="55"/>
    </row>
    <row r="28929" spans="21:25" x14ac:dyDescent="0.2">
      <c r="U28929" s="55"/>
      <c r="V28929" s="53"/>
      <c r="W28929" s="53"/>
      <c r="X28929" s="53"/>
      <c r="Y28929" s="55"/>
    </row>
    <row r="28930" spans="21:25" x14ac:dyDescent="0.2">
      <c r="U28930" s="55"/>
      <c r="V28930" s="53"/>
      <c r="W28930" s="53"/>
      <c r="X28930" s="53"/>
      <c r="Y28930" s="55"/>
    </row>
    <row r="28931" spans="21:25" x14ac:dyDescent="0.2">
      <c r="U28931" s="55"/>
      <c r="V28931" s="53"/>
      <c r="W28931" s="53"/>
      <c r="X28931" s="53"/>
      <c r="Y28931" s="55"/>
    </row>
    <row r="28932" spans="21:25" x14ac:dyDescent="0.2">
      <c r="U28932" s="55"/>
      <c r="V28932" s="53"/>
      <c r="W28932" s="53"/>
      <c r="X28932" s="53"/>
      <c r="Y28932" s="55"/>
    </row>
    <row r="28933" spans="21:25" x14ac:dyDescent="0.2">
      <c r="U28933" s="55"/>
      <c r="V28933" s="53"/>
      <c r="W28933" s="53"/>
      <c r="X28933" s="53"/>
      <c r="Y28933" s="55"/>
    </row>
    <row r="28934" spans="21:25" x14ac:dyDescent="0.2">
      <c r="U28934" s="55"/>
      <c r="V28934" s="53"/>
      <c r="W28934" s="53"/>
      <c r="X28934" s="53"/>
      <c r="Y28934" s="55"/>
    </row>
    <row r="28935" spans="21:25" x14ac:dyDescent="0.2">
      <c r="U28935" s="55"/>
      <c r="V28935" s="53"/>
      <c r="W28935" s="53"/>
      <c r="X28935" s="53"/>
      <c r="Y28935" s="55"/>
    </row>
    <row r="28936" spans="21:25" x14ac:dyDescent="0.2">
      <c r="U28936" s="55"/>
      <c r="V28936" s="53"/>
      <c r="W28936" s="53"/>
      <c r="X28936" s="53"/>
      <c r="Y28936" s="55"/>
    </row>
    <row r="28937" spans="21:25" x14ac:dyDescent="0.2">
      <c r="U28937" s="55"/>
      <c r="V28937" s="53"/>
      <c r="W28937" s="53"/>
      <c r="X28937" s="53"/>
      <c r="Y28937" s="55"/>
    </row>
    <row r="28938" spans="21:25" x14ac:dyDescent="0.2">
      <c r="U28938" s="55"/>
      <c r="V28938" s="53"/>
      <c r="W28938" s="53"/>
      <c r="X28938" s="53"/>
      <c r="Y28938" s="55"/>
    </row>
    <row r="28939" spans="21:25" x14ac:dyDescent="0.2">
      <c r="U28939" s="55"/>
      <c r="V28939" s="53"/>
      <c r="W28939" s="53"/>
      <c r="X28939" s="53"/>
      <c r="Y28939" s="55"/>
    </row>
    <row r="28940" spans="21:25" x14ac:dyDescent="0.2">
      <c r="U28940" s="55"/>
      <c r="V28940" s="53"/>
      <c r="W28940" s="53"/>
      <c r="X28940" s="53"/>
      <c r="Y28940" s="55"/>
    </row>
    <row r="28941" spans="21:25" x14ac:dyDescent="0.2">
      <c r="U28941" s="55"/>
      <c r="V28941" s="53"/>
      <c r="W28941" s="53"/>
      <c r="X28941" s="53"/>
      <c r="Y28941" s="55"/>
    </row>
    <row r="28942" spans="21:25" x14ac:dyDescent="0.2">
      <c r="U28942" s="55"/>
      <c r="V28942" s="53"/>
      <c r="W28942" s="53"/>
      <c r="X28942" s="53"/>
      <c r="Y28942" s="55"/>
    </row>
    <row r="28943" spans="21:25" x14ac:dyDescent="0.2">
      <c r="U28943" s="55"/>
      <c r="V28943" s="53"/>
      <c r="W28943" s="53"/>
      <c r="X28943" s="53"/>
      <c r="Y28943" s="55"/>
    </row>
    <row r="28944" spans="21:25" x14ac:dyDescent="0.2">
      <c r="U28944" s="55"/>
      <c r="V28944" s="53"/>
      <c r="W28944" s="53"/>
      <c r="X28944" s="53"/>
      <c r="Y28944" s="55"/>
    </row>
    <row r="28945" spans="21:25" x14ac:dyDescent="0.2">
      <c r="U28945" s="55"/>
      <c r="V28945" s="53"/>
      <c r="W28945" s="53"/>
      <c r="X28945" s="53"/>
      <c r="Y28945" s="55"/>
    </row>
    <row r="28946" spans="21:25" x14ac:dyDescent="0.2">
      <c r="U28946" s="55"/>
      <c r="V28946" s="53"/>
      <c r="W28946" s="53"/>
      <c r="X28946" s="53"/>
      <c r="Y28946" s="55"/>
    </row>
    <row r="28947" spans="21:25" x14ac:dyDescent="0.2">
      <c r="U28947" s="55"/>
      <c r="V28947" s="53"/>
      <c r="W28947" s="53"/>
      <c r="X28947" s="53"/>
      <c r="Y28947" s="55"/>
    </row>
    <row r="28948" spans="21:25" x14ac:dyDescent="0.2">
      <c r="U28948" s="55"/>
      <c r="V28948" s="53"/>
      <c r="W28948" s="53"/>
      <c r="X28948" s="53"/>
      <c r="Y28948" s="55"/>
    </row>
    <row r="28949" spans="21:25" x14ac:dyDescent="0.2">
      <c r="U28949" s="55"/>
      <c r="V28949" s="53"/>
      <c r="W28949" s="53"/>
      <c r="X28949" s="53"/>
      <c r="Y28949" s="55"/>
    </row>
    <row r="28950" spans="21:25" x14ac:dyDescent="0.2">
      <c r="U28950" s="55"/>
      <c r="V28950" s="53"/>
      <c r="W28950" s="53"/>
      <c r="X28950" s="53"/>
      <c r="Y28950" s="55"/>
    </row>
    <row r="28951" spans="21:25" x14ac:dyDescent="0.2">
      <c r="U28951" s="55"/>
      <c r="V28951" s="53"/>
      <c r="W28951" s="53"/>
      <c r="X28951" s="53"/>
      <c r="Y28951" s="55"/>
    </row>
    <row r="28952" spans="21:25" x14ac:dyDescent="0.2">
      <c r="U28952" s="55"/>
      <c r="V28952" s="53"/>
      <c r="W28952" s="53"/>
      <c r="X28952" s="53"/>
      <c r="Y28952" s="55"/>
    </row>
    <row r="28953" spans="21:25" x14ac:dyDescent="0.2">
      <c r="U28953" s="55"/>
      <c r="V28953" s="53"/>
      <c r="W28953" s="53"/>
      <c r="X28953" s="53"/>
      <c r="Y28953" s="55"/>
    </row>
    <row r="28954" spans="21:25" x14ac:dyDescent="0.2">
      <c r="U28954" s="55"/>
      <c r="V28954" s="53"/>
      <c r="W28954" s="53"/>
      <c r="X28954" s="53"/>
      <c r="Y28954" s="55"/>
    </row>
    <row r="28955" spans="21:25" x14ac:dyDescent="0.2">
      <c r="U28955" s="55"/>
      <c r="V28955" s="53"/>
      <c r="W28955" s="53"/>
      <c r="X28955" s="53"/>
      <c r="Y28955" s="55"/>
    </row>
    <row r="28956" spans="21:25" x14ac:dyDescent="0.2">
      <c r="U28956" s="55"/>
      <c r="V28956" s="53"/>
      <c r="W28956" s="53"/>
      <c r="X28956" s="53"/>
      <c r="Y28956" s="55"/>
    </row>
    <row r="28957" spans="21:25" x14ac:dyDescent="0.2">
      <c r="U28957" s="55"/>
      <c r="V28957" s="53"/>
      <c r="W28957" s="53"/>
      <c r="X28957" s="53"/>
      <c r="Y28957" s="55"/>
    </row>
    <row r="28958" spans="21:25" x14ac:dyDescent="0.2">
      <c r="U28958" s="55"/>
      <c r="V28958" s="53"/>
      <c r="W28958" s="53"/>
      <c r="X28958" s="53"/>
      <c r="Y28958" s="55"/>
    </row>
    <row r="28959" spans="21:25" x14ac:dyDescent="0.2">
      <c r="U28959" s="55"/>
      <c r="V28959" s="53"/>
      <c r="W28959" s="53"/>
      <c r="X28959" s="53"/>
      <c r="Y28959" s="55"/>
    </row>
    <row r="28960" spans="21:25" x14ac:dyDescent="0.2">
      <c r="U28960" s="55"/>
      <c r="V28960" s="53"/>
      <c r="W28960" s="53"/>
      <c r="X28960" s="53"/>
      <c r="Y28960" s="55"/>
    </row>
    <row r="28961" spans="21:25" x14ac:dyDescent="0.2">
      <c r="U28961" s="55"/>
      <c r="V28961" s="53"/>
      <c r="W28961" s="53"/>
      <c r="X28961" s="53"/>
      <c r="Y28961" s="55"/>
    </row>
    <row r="28962" spans="21:25" x14ac:dyDescent="0.2">
      <c r="U28962" s="55"/>
      <c r="V28962" s="53"/>
      <c r="W28962" s="53"/>
      <c r="X28962" s="53"/>
      <c r="Y28962" s="55"/>
    </row>
    <row r="28963" spans="21:25" x14ac:dyDescent="0.2">
      <c r="U28963" s="55"/>
      <c r="V28963" s="53"/>
      <c r="W28963" s="53"/>
      <c r="X28963" s="53"/>
      <c r="Y28963" s="55"/>
    </row>
    <row r="28964" spans="21:25" x14ac:dyDescent="0.2">
      <c r="U28964" s="55"/>
      <c r="V28964" s="53"/>
      <c r="W28964" s="53"/>
      <c r="X28964" s="53"/>
      <c r="Y28964" s="55"/>
    </row>
    <row r="28965" spans="21:25" x14ac:dyDescent="0.2">
      <c r="U28965" s="55"/>
      <c r="V28965" s="53"/>
      <c r="W28965" s="53"/>
      <c r="X28965" s="53"/>
      <c r="Y28965" s="55"/>
    </row>
    <row r="28966" spans="21:25" x14ac:dyDescent="0.2">
      <c r="U28966" s="55"/>
      <c r="V28966" s="53"/>
      <c r="W28966" s="53"/>
      <c r="X28966" s="53"/>
      <c r="Y28966" s="55"/>
    </row>
    <row r="28967" spans="21:25" x14ac:dyDescent="0.2">
      <c r="U28967" s="55"/>
      <c r="V28967" s="53"/>
      <c r="W28967" s="53"/>
      <c r="X28967" s="53"/>
      <c r="Y28967" s="55"/>
    </row>
    <row r="28968" spans="21:25" x14ac:dyDescent="0.2">
      <c r="U28968" s="55"/>
      <c r="V28968" s="53"/>
      <c r="W28968" s="53"/>
      <c r="X28968" s="53"/>
      <c r="Y28968" s="55"/>
    </row>
    <row r="28969" spans="21:25" x14ac:dyDescent="0.2">
      <c r="U28969" s="55"/>
      <c r="V28969" s="53"/>
      <c r="W28969" s="53"/>
      <c r="X28969" s="53"/>
      <c r="Y28969" s="55"/>
    </row>
    <row r="28970" spans="21:25" x14ac:dyDescent="0.2">
      <c r="U28970" s="55"/>
      <c r="V28970" s="53"/>
      <c r="W28970" s="53"/>
      <c r="X28970" s="53"/>
      <c r="Y28970" s="55"/>
    </row>
    <row r="28971" spans="21:25" x14ac:dyDescent="0.2">
      <c r="U28971" s="55"/>
      <c r="V28971" s="53"/>
      <c r="W28971" s="53"/>
      <c r="X28971" s="53"/>
      <c r="Y28971" s="55"/>
    </row>
    <row r="28972" spans="21:25" x14ac:dyDescent="0.2">
      <c r="U28972" s="55"/>
      <c r="V28972" s="53"/>
      <c r="W28972" s="53"/>
      <c r="X28972" s="53"/>
      <c r="Y28972" s="55"/>
    </row>
    <row r="28973" spans="21:25" x14ac:dyDescent="0.2">
      <c r="U28973" s="55"/>
      <c r="V28973" s="53"/>
      <c r="W28973" s="53"/>
      <c r="X28973" s="53"/>
      <c r="Y28973" s="55"/>
    </row>
    <row r="28974" spans="21:25" x14ac:dyDescent="0.2">
      <c r="U28974" s="55"/>
      <c r="V28974" s="53"/>
      <c r="W28974" s="53"/>
      <c r="X28974" s="53"/>
      <c r="Y28974" s="55"/>
    </row>
    <row r="28975" spans="21:25" x14ac:dyDescent="0.2">
      <c r="U28975" s="55"/>
      <c r="V28975" s="53"/>
      <c r="W28975" s="53"/>
      <c r="X28975" s="53"/>
      <c r="Y28975" s="55"/>
    </row>
    <row r="28976" spans="21:25" x14ac:dyDescent="0.2">
      <c r="U28976" s="55"/>
      <c r="V28976" s="53"/>
      <c r="W28976" s="53"/>
      <c r="X28976" s="53"/>
      <c r="Y28976" s="55"/>
    </row>
    <row r="28977" spans="21:25" x14ac:dyDescent="0.2">
      <c r="U28977" s="55"/>
      <c r="V28977" s="53"/>
      <c r="W28977" s="53"/>
      <c r="X28977" s="53"/>
      <c r="Y28977" s="55"/>
    </row>
    <row r="28978" spans="21:25" x14ac:dyDescent="0.2">
      <c r="U28978" s="55"/>
      <c r="V28978" s="53"/>
      <c r="W28978" s="53"/>
      <c r="X28978" s="53"/>
      <c r="Y28978" s="55"/>
    </row>
    <row r="28979" spans="21:25" x14ac:dyDescent="0.2">
      <c r="U28979" s="55"/>
      <c r="V28979" s="53"/>
      <c r="W28979" s="53"/>
      <c r="X28979" s="53"/>
      <c r="Y28979" s="55"/>
    </row>
    <row r="28980" spans="21:25" x14ac:dyDescent="0.2">
      <c r="U28980" s="55"/>
      <c r="V28980" s="53"/>
      <c r="W28980" s="53"/>
      <c r="X28980" s="53"/>
      <c r="Y28980" s="55"/>
    </row>
    <row r="28981" spans="21:25" x14ac:dyDescent="0.2">
      <c r="U28981" s="55"/>
      <c r="V28981" s="53"/>
      <c r="W28981" s="53"/>
      <c r="X28981" s="53"/>
      <c r="Y28981" s="55"/>
    </row>
    <row r="28982" spans="21:25" x14ac:dyDescent="0.2">
      <c r="U28982" s="55"/>
      <c r="V28982" s="53"/>
      <c r="W28982" s="53"/>
      <c r="X28982" s="53"/>
      <c r="Y28982" s="55"/>
    </row>
    <row r="28983" spans="21:25" x14ac:dyDescent="0.2">
      <c r="U28983" s="55"/>
      <c r="V28983" s="53"/>
      <c r="W28983" s="53"/>
      <c r="X28983" s="53"/>
      <c r="Y28983" s="55"/>
    </row>
    <row r="28984" spans="21:25" x14ac:dyDescent="0.2">
      <c r="U28984" s="55"/>
      <c r="V28984" s="53"/>
      <c r="W28984" s="53"/>
      <c r="X28984" s="53"/>
      <c r="Y28984" s="55"/>
    </row>
    <row r="28985" spans="21:25" x14ac:dyDescent="0.2">
      <c r="U28985" s="55"/>
      <c r="V28985" s="53"/>
      <c r="W28985" s="53"/>
      <c r="X28985" s="53"/>
      <c r="Y28985" s="55"/>
    </row>
    <row r="28986" spans="21:25" x14ac:dyDescent="0.2">
      <c r="U28986" s="55"/>
      <c r="V28986" s="53"/>
      <c r="W28986" s="53"/>
      <c r="X28986" s="53"/>
      <c r="Y28986" s="55"/>
    </row>
    <row r="28987" spans="21:25" x14ac:dyDescent="0.2">
      <c r="U28987" s="55"/>
      <c r="V28987" s="53"/>
      <c r="W28987" s="53"/>
      <c r="X28987" s="53"/>
      <c r="Y28987" s="55"/>
    </row>
    <row r="28988" spans="21:25" x14ac:dyDescent="0.2">
      <c r="U28988" s="55"/>
      <c r="V28988" s="53"/>
      <c r="W28988" s="53"/>
      <c r="X28988" s="53"/>
      <c r="Y28988" s="55"/>
    </row>
    <row r="28989" spans="21:25" x14ac:dyDescent="0.2">
      <c r="U28989" s="55"/>
      <c r="V28989" s="53"/>
      <c r="W28989" s="53"/>
      <c r="X28989" s="53"/>
      <c r="Y28989" s="55"/>
    </row>
    <row r="28990" spans="21:25" x14ac:dyDescent="0.2">
      <c r="U28990" s="55"/>
      <c r="V28990" s="53"/>
      <c r="W28990" s="53"/>
      <c r="X28990" s="53"/>
      <c r="Y28990" s="55"/>
    </row>
    <row r="28991" spans="21:25" x14ac:dyDescent="0.2">
      <c r="U28991" s="55"/>
      <c r="V28991" s="53"/>
      <c r="W28991" s="53"/>
      <c r="X28991" s="53"/>
      <c r="Y28991" s="55"/>
    </row>
    <row r="28992" spans="21:25" x14ac:dyDescent="0.2">
      <c r="U28992" s="55"/>
      <c r="V28992" s="53"/>
      <c r="W28992" s="53"/>
      <c r="X28992" s="53"/>
      <c r="Y28992" s="55"/>
    </row>
    <row r="28993" spans="21:25" x14ac:dyDescent="0.2">
      <c r="U28993" s="55"/>
      <c r="V28993" s="53"/>
      <c r="W28993" s="53"/>
      <c r="X28993" s="53"/>
      <c r="Y28993" s="55"/>
    </row>
    <row r="28994" spans="21:25" x14ac:dyDescent="0.2">
      <c r="U28994" s="55"/>
      <c r="V28994" s="53"/>
      <c r="W28994" s="53"/>
      <c r="X28994" s="53"/>
      <c r="Y28994" s="55"/>
    </row>
    <row r="28995" spans="21:25" x14ac:dyDescent="0.2">
      <c r="U28995" s="55"/>
      <c r="V28995" s="53"/>
      <c r="W28995" s="53"/>
      <c r="X28995" s="53"/>
      <c r="Y28995" s="55"/>
    </row>
    <row r="28996" spans="21:25" x14ac:dyDescent="0.2">
      <c r="U28996" s="55"/>
      <c r="V28996" s="53"/>
      <c r="W28996" s="53"/>
      <c r="X28996" s="53"/>
      <c r="Y28996" s="55"/>
    </row>
    <row r="28997" spans="21:25" x14ac:dyDescent="0.2">
      <c r="U28997" s="55"/>
      <c r="V28997" s="53"/>
      <c r="W28997" s="53"/>
      <c r="X28997" s="53"/>
      <c r="Y28997" s="55"/>
    </row>
    <row r="28998" spans="21:25" x14ac:dyDescent="0.2">
      <c r="U28998" s="55"/>
      <c r="V28998" s="53"/>
      <c r="W28998" s="53"/>
      <c r="X28998" s="53"/>
      <c r="Y28998" s="55"/>
    </row>
    <row r="28999" spans="21:25" x14ac:dyDescent="0.2">
      <c r="U28999" s="55"/>
      <c r="V28999" s="53"/>
      <c r="W28999" s="53"/>
      <c r="X28999" s="53"/>
      <c r="Y28999" s="55"/>
    </row>
    <row r="29000" spans="21:25" x14ac:dyDescent="0.2">
      <c r="U29000" s="55"/>
      <c r="V29000" s="53"/>
      <c r="W29000" s="53"/>
      <c r="X29000" s="53"/>
      <c r="Y29000" s="55"/>
    </row>
    <row r="29001" spans="21:25" x14ac:dyDescent="0.2">
      <c r="U29001" s="55"/>
      <c r="V29001" s="53"/>
      <c r="W29001" s="53"/>
      <c r="X29001" s="53"/>
      <c r="Y29001" s="55"/>
    </row>
    <row r="29002" spans="21:25" x14ac:dyDescent="0.2">
      <c r="U29002" s="55"/>
      <c r="V29002" s="53"/>
      <c r="W29002" s="53"/>
      <c r="X29002" s="53"/>
      <c r="Y29002" s="55"/>
    </row>
    <row r="29003" spans="21:25" x14ac:dyDescent="0.2">
      <c r="U29003" s="55"/>
      <c r="V29003" s="53"/>
      <c r="W29003" s="53"/>
      <c r="X29003" s="53"/>
      <c r="Y29003" s="55"/>
    </row>
    <row r="29004" spans="21:25" x14ac:dyDescent="0.2">
      <c r="U29004" s="55"/>
      <c r="V29004" s="53"/>
      <c r="W29004" s="53"/>
      <c r="X29004" s="53"/>
      <c r="Y29004" s="55"/>
    </row>
    <row r="29005" spans="21:25" x14ac:dyDescent="0.2">
      <c r="U29005" s="55"/>
      <c r="V29005" s="53"/>
      <c r="W29005" s="53"/>
      <c r="X29005" s="53"/>
      <c r="Y29005" s="55"/>
    </row>
    <row r="29006" spans="21:25" x14ac:dyDescent="0.2">
      <c r="U29006" s="55"/>
      <c r="V29006" s="53"/>
      <c r="W29006" s="53"/>
      <c r="X29006" s="53"/>
      <c r="Y29006" s="55"/>
    </row>
    <row r="29007" spans="21:25" x14ac:dyDescent="0.2">
      <c r="U29007" s="55"/>
      <c r="V29007" s="53"/>
      <c r="W29007" s="53"/>
      <c r="X29007" s="53"/>
      <c r="Y29007" s="55"/>
    </row>
    <row r="29008" spans="21:25" x14ac:dyDescent="0.2">
      <c r="U29008" s="55"/>
      <c r="V29008" s="53"/>
      <c r="W29008" s="53"/>
      <c r="X29008" s="53"/>
      <c r="Y29008" s="55"/>
    </row>
    <row r="29009" spans="21:25" x14ac:dyDescent="0.2">
      <c r="U29009" s="55"/>
      <c r="V29009" s="53"/>
      <c r="W29009" s="53"/>
      <c r="X29009" s="53"/>
      <c r="Y29009" s="55"/>
    </row>
    <row r="29010" spans="21:25" x14ac:dyDescent="0.2">
      <c r="U29010" s="55"/>
      <c r="V29010" s="53"/>
      <c r="W29010" s="53"/>
      <c r="X29010" s="53"/>
      <c r="Y29010" s="55"/>
    </row>
    <row r="29011" spans="21:25" x14ac:dyDescent="0.2">
      <c r="U29011" s="55"/>
      <c r="V29011" s="53"/>
      <c r="W29011" s="53"/>
      <c r="X29011" s="53"/>
      <c r="Y29011" s="55"/>
    </row>
    <row r="29012" spans="21:25" x14ac:dyDescent="0.2">
      <c r="U29012" s="55"/>
      <c r="V29012" s="53"/>
      <c r="W29012" s="53"/>
      <c r="X29012" s="53"/>
      <c r="Y29012" s="55"/>
    </row>
    <row r="29013" spans="21:25" x14ac:dyDescent="0.2">
      <c r="U29013" s="55"/>
      <c r="V29013" s="53"/>
      <c r="W29013" s="53"/>
      <c r="X29013" s="53"/>
      <c r="Y29013" s="55"/>
    </row>
    <row r="29014" spans="21:25" x14ac:dyDescent="0.2">
      <c r="U29014" s="55"/>
      <c r="V29014" s="53"/>
      <c r="W29014" s="53"/>
      <c r="X29014" s="53"/>
      <c r="Y29014" s="55"/>
    </row>
    <row r="29015" spans="21:25" x14ac:dyDescent="0.2">
      <c r="U29015" s="55"/>
      <c r="V29015" s="53"/>
      <c r="W29015" s="53"/>
      <c r="X29015" s="53"/>
      <c r="Y29015" s="55"/>
    </row>
    <row r="29016" spans="21:25" x14ac:dyDescent="0.2">
      <c r="U29016" s="55"/>
      <c r="V29016" s="53"/>
      <c r="W29016" s="53"/>
      <c r="X29016" s="53"/>
      <c r="Y29016" s="55"/>
    </row>
    <row r="29017" spans="21:25" x14ac:dyDescent="0.2">
      <c r="U29017" s="55"/>
      <c r="V29017" s="53"/>
      <c r="W29017" s="53"/>
      <c r="X29017" s="53"/>
      <c r="Y29017" s="55"/>
    </row>
    <row r="29018" spans="21:25" x14ac:dyDescent="0.2">
      <c r="U29018" s="55"/>
      <c r="V29018" s="53"/>
      <c r="W29018" s="53"/>
      <c r="X29018" s="53"/>
      <c r="Y29018" s="55"/>
    </row>
    <row r="29019" spans="21:25" x14ac:dyDescent="0.2">
      <c r="U29019" s="55"/>
      <c r="V29019" s="53"/>
      <c r="W29019" s="53"/>
      <c r="X29019" s="53"/>
      <c r="Y29019" s="55"/>
    </row>
    <row r="29020" spans="21:25" x14ac:dyDescent="0.2">
      <c r="U29020" s="55"/>
      <c r="V29020" s="53"/>
      <c r="W29020" s="53"/>
      <c r="X29020" s="53"/>
      <c r="Y29020" s="55"/>
    </row>
    <row r="29021" spans="21:25" x14ac:dyDescent="0.2">
      <c r="U29021" s="55"/>
      <c r="V29021" s="53"/>
      <c r="W29021" s="53"/>
      <c r="X29021" s="53"/>
      <c r="Y29021" s="55"/>
    </row>
    <row r="29022" spans="21:25" x14ac:dyDescent="0.2">
      <c r="U29022" s="55"/>
      <c r="V29022" s="53"/>
      <c r="W29022" s="53"/>
      <c r="X29022" s="53"/>
      <c r="Y29022" s="55"/>
    </row>
    <row r="29023" spans="21:25" x14ac:dyDescent="0.2">
      <c r="U29023" s="55"/>
      <c r="V29023" s="53"/>
      <c r="W29023" s="53"/>
      <c r="X29023" s="53"/>
      <c r="Y29023" s="55"/>
    </row>
    <row r="29024" spans="21:25" x14ac:dyDescent="0.2">
      <c r="U29024" s="55"/>
      <c r="V29024" s="53"/>
      <c r="W29024" s="53"/>
      <c r="X29024" s="53"/>
      <c r="Y29024" s="55"/>
    </row>
    <row r="29025" spans="21:25" x14ac:dyDescent="0.2">
      <c r="U29025" s="55"/>
      <c r="V29025" s="53"/>
      <c r="W29025" s="53"/>
      <c r="X29025" s="53"/>
      <c r="Y29025" s="55"/>
    </row>
    <row r="29026" spans="21:25" x14ac:dyDescent="0.2">
      <c r="U29026" s="55"/>
      <c r="V29026" s="53"/>
      <c r="W29026" s="53"/>
      <c r="X29026" s="53"/>
      <c r="Y29026" s="55"/>
    </row>
    <row r="29027" spans="21:25" x14ac:dyDescent="0.2">
      <c r="U29027" s="55"/>
      <c r="V29027" s="53"/>
      <c r="W29027" s="53"/>
      <c r="X29027" s="53"/>
      <c r="Y29027" s="55"/>
    </row>
    <row r="29028" spans="21:25" x14ac:dyDescent="0.2">
      <c r="U29028" s="55"/>
      <c r="V29028" s="53"/>
      <c r="W29028" s="53"/>
      <c r="X29028" s="53"/>
      <c r="Y29028" s="55"/>
    </row>
    <row r="29029" spans="21:25" x14ac:dyDescent="0.2">
      <c r="U29029" s="55"/>
      <c r="V29029" s="53"/>
      <c r="W29029" s="53"/>
      <c r="X29029" s="53"/>
      <c r="Y29029" s="55"/>
    </row>
    <row r="29030" spans="21:25" x14ac:dyDescent="0.2">
      <c r="U29030" s="55"/>
      <c r="V29030" s="53"/>
      <c r="W29030" s="53"/>
      <c r="X29030" s="53"/>
      <c r="Y29030" s="55"/>
    </row>
    <row r="29031" spans="21:25" x14ac:dyDescent="0.2">
      <c r="U29031" s="55"/>
      <c r="V29031" s="53"/>
      <c r="W29031" s="53"/>
      <c r="X29031" s="53"/>
      <c r="Y29031" s="55"/>
    </row>
    <row r="29032" spans="21:25" x14ac:dyDescent="0.2">
      <c r="U29032" s="55"/>
      <c r="V29032" s="53"/>
      <c r="W29032" s="53"/>
      <c r="X29032" s="53"/>
      <c r="Y29032" s="55"/>
    </row>
    <row r="29033" spans="21:25" x14ac:dyDescent="0.2">
      <c r="U29033" s="55"/>
      <c r="V29033" s="53"/>
      <c r="W29033" s="53"/>
      <c r="X29033" s="53"/>
      <c r="Y29033" s="55"/>
    </row>
    <row r="29034" spans="21:25" x14ac:dyDescent="0.2">
      <c r="U29034" s="55"/>
      <c r="V29034" s="53"/>
      <c r="W29034" s="53"/>
      <c r="X29034" s="53"/>
      <c r="Y29034" s="55"/>
    </row>
    <row r="29035" spans="21:25" x14ac:dyDescent="0.2">
      <c r="U29035" s="55"/>
      <c r="V29035" s="53"/>
      <c r="W29035" s="53"/>
      <c r="X29035" s="53"/>
      <c r="Y29035" s="55"/>
    </row>
    <row r="29036" spans="21:25" x14ac:dyDescent="0.2">
      <c r="U29036" s="55"/>
      <c r="V29036" s="53"/>
      <c r="W29036" s="53"/>
      <c r="X29036" s="53"/>
      <c r="Y29036" s="55"/>
    </row>
    <row r="29037" spans="21:25" x14ac:dyDescent="0.2">
      <c r="U29037" s="55"/>
      <c r="V29037" s="53"/>
      <c r="W29037" s="53"/>
      <c r="X29037" s="53"/>
      <c r="Y29037" s="55"/>
    </row>
    <row r="29038" spans="21:25" x14ac:dyDescent="0.2">
      <c r="U29038" s="55"/>
      <c r="V29038" s="53"/>
      <c r="W29038" s="53"/>
      <c r="X29038" s="53"/>
      <c r="Y29038" s="55"/>
    </row>
    <row r="29039" spans="21:25" x14ac:dyDescent="0.2">
      <c r="U29039" s="55"/>
      <c r="V29039" s="53"/>
      <c r="W29039" s="53"/>
      <c r="X29039" s="53"/>
      <c r="Y29039" s="55"/>
    </row>
    <row r="29040" spans="21:25" x14ac:dyDescent="0.2">
      <c r="U29040" s="55"/>
      <c r="V29040" s="53"/>
      <c r="W29040" s="53"/>
      <c r="X29040" s="53"/>
      <c r="Y29040" s="55"/>
    </row>
    <row r="29041" spans="21:25" x14ac:dyDescent="0.2">
      <c r="U29041" s="55"/>
      <c r="V29041" s="53"/>
      <c r="W29041" s="53"/>
      <c r="X29041" s="53"/>
      <c r="Y29041" s="55"/>
    </row>
    <row r="29042" spans="21:25" x14ac:dyDescent="0.2">
      <c r="U29042" s="55"/>
      <c r="V29042" s="53"/>
      <c r="W29042" s="53"/>
      <c r="X29042" s="53"/>
      <c r="Y29042" s="55"/>
    </row>
    <row r="29043" spans="21:25" x14ac:dyDescent="0.2">
      <c r="U29043" s="55"/>
      <c r="V29043" s="53"/>
      <c r="W29043" s="53"/>
      <c r="X29043" s="53"/>
      <c r="Y29043" s="55"/>
    </row>
    <row r="29044" spans="21:25" x14ac:dyDescent="0.2">
      <c r="U29044" s="55"/>
      <c r="V29044" s="53"/>
      <c r="W29044" s="53"/>
      <c r="X29044" s="53"/>
      <c r="Y29044" s="55"/>
    </row>
    <row r="29045" spans="21:25" x14ac:dyDescent="0.2">
      <c r="U29045" s="55"/>
      <c r="V29045" s="53"/>
      <c r="W29045" s="53"/>
      <c r="X29045" s="53"/>
      <c r="Y29045" s="55"/>
    </row>
    <row r="29046" spans="21:25" x14ac:dyDescent="0.2">
      <c r="U29046" s="55"/>
      <c r="V29046" s="53"/>
      <c r="W29046" s="53"/>
      <c r="X29046" s="53"/>
      <c r="Y29046" s="55"/>
    </row>
    <row r="29047" spans="21:25" x14ac:dyDescent="0.2">
      <c r="U29047" s="55"/>
      <c r="V29047" s="53"/>
      <c r="W29047" s="53"/>
      <c r="X29047" s="53"/>
      <c r="Y29047" s="55"/>
    </row>
    <row r="29048" spans="21:25" x14ac:dyDescent="0.2">
      <c r="U29048" s="55"/>
      <c r="V29048" s="53"/>
      <c r="W29048" s="53"/>
      <c r="X29048" s="53"/>
      <c r="Y29048" s="55"/>
    </row>
    <row r="29049" spans="21:25" x14ac:dyDescent="0.2">
      <c r="U29049" s="55"/>
      <c r="V29049" s="53"/>
      <c r="W29049" s="53"/>
      <c r="X29049" s="53"/>
      <c r="Y29049" s="55"/>
    </row>
    <row r="29050" spans="21:25" x14ac:dyDescent="0.2">
      <c r="U29050" s="55"/>
      <c r="V29050" s="53"/>
      <c r="W29050" s="53"/>
      <c r="X29050" s="53"/>
      <c r="Y29050" s="55"/>
    </row>
    <row r="29051" spans="21:25" x14ac:dyDescent="0.2">
      <c r="U29051" s="55"/>
      <c r="V29051" s="53"/>
      <c r="W29051" s="53"/>
      <c r="X29051" s="53"/>
      <c r="Y29051" s="55"/>
    </row>
    <row r="29052" spans="21:25" x14ac:dyDescent="0.2">
      <c r="U29052" s="55"/>
      <c r="V29052" s="53"/>
      <c r="W29052" s="53"/>
      <c r="X29052" s="53"/>
      <c r="Y29052" s="55"/>
    </row>
    <row r="29053" spans="21:25" x14ac:dyDescent="0.2">
      <c r="U29053" s="55"/>
      <c r="V29053" s="53"/>
      <c r="W29053" s="53"/>
      <c r="X29053" s="53"/>
      <c r="Y29053" s="55"/>
    </row>
    <row r="29054" spans="21:25" x14ac:dyDescent="0.2">
      <c r="U29054" s="55"/>
      <c r="V29054" s="53"/>
      <c r="W29054" s="53"/>
      <c r="X29054" s="53"/>
      <c r="Y29054" s="55"/>
    </row>
    <row r="29055" spans="21:25" x14ac:dyDescent="0.2">
      <c r="U29055" s="55"/>
      <c r="V29055" s="53"/>
      <c r="W29055" s="53"/>
      <c r="X29055" s="53"/>
      <c r="Y29055" s="55"/>
    </row>
    <row r="29056" spans="21:25" x14ac:dyDescent="0.2">
      <c r="U29056" s="55"/>
      <c r="V29056" s="53"/>
      <c r="W29056" s="53"/>
      <c r="X29056" s="53"/>
      <c r="Y29056" s="55"/>
    </row>
    <row r="29057" spans="21:25" x14ac:dyDescent="0.2">
      <c r="U29057" s="55"/>
      <c r="V29057" s="53"/>
      <c r="W29057" s="53"/>
      <c r="X29057" s="53"/>
      <c r="Y29057" s="55"/>
    </row>
    <row r="29058" spans="21:25" x14ac:dyDescent="0.2">
      <c r="U29058" s="55"/>
      <c r="V29058" s="53"/>
      <c r="W29058" s="53"/>
      <c r="X29058" s="53"/>
      <c r="Y29058" s="55"/>
    </row>
    <row r="29059" spans="21:25" x14ac:dyDescent="0.2">
      <c r="U29059" s="55"/>
      <c r="V29059" s="53"/>
      <c r="W29059" s="53"/>
      <c r="X29059" s="53"/>
      <c r="Y29059" s="55"/>
    </row>
    <row r="29060" spans="21:25" x14ac:dyDescent="0.2">
      <c r="U29060" s="55"/>
      <c r="V29060" s="53"/>
      <c r="W29060" s="53"/>
      <c r="X29060" s="53"/>
      <c r="Y29060" s="55"/>
    </row>
    <row r="29061" spans="21:25" x14ac:dyDescent="0.2">
      <c r="U29061" s="55"/>
      <c r="V29061" s="53"/>
      <c r="W29061" s="53"/>
      <c r="X29061" s="53"/>
      <c r="Y29061" s="55"/>
    </row>
    <row r="29062" spans="21:25" x14ac:dyDescent="0.2">
      <c r="U29062" s="55"/>
      <c r="V29062" s="53"/>
      <c r="W29062" s="53"/>
      <c r="X29062" s="53"/>
      <c r="Y29062" s="55"/>
    </row>
    <row r="29063" spans="21:25" x14ac:dyDescent="0.2">
      <c r="U29063" s="55"/>
      <c r="V29063" s="53"/>
      <c r="W29063" s="53"/>
      <c r="X29063" s="53"/>
      <c r="Y29063" s="55"/>
    </row>
    <row r="29064" spans="21:25" x14ac:dyDescent="0.2">
      <c r="U29064" s="55"/>
      <c r="V29064" s="53"/>
      <c r="W29064" s="53"/>
      <c r="X29064" s="53"/>
      <c r="Y29064" s="55"/>
    </row>
    <row r="29065" spans="21:25" x14ac:dyDescent="0.2">
      <c r="U29065" s="55"/>
      <c r="V29065" s="53"/>
      <c r="W29065" s="53"/>
      <c r="X29065" s="53"/>
      <c r="Y29065" s="55"/>
    </row>
    <row r="29066" spans="21:25" x14ac:dyDescent="0.2">
      <c r="U29066" s="55"/>
      <c r="V29066" s="53"/>
      <c r="W29066" s="53"/>
      <c r="X29066" s="53"/>
      <c r="Y29066" s="55"/>
    </row>
    <row r="29067" spans="21:25" x14ac:dyDescent="0.2">
      <c r="U29067" s="55"/>
      <c r="V29067" s="53"/>
      <c r="W29067" s="53"/>
      <c r="X29067" s="53"/>
      <c r="Y29067" s="55"/>
    </row>
    <row r="29068" spans="21:25" x14ac:dyDescent="0.2">
      <c r="U29068" s="55"/>
      <c r="V29068" s="53"/>
      <c r="W29068" s="53"/>
      <c r="X29068" s="53"/>
      <c r="Y29068" s="55"/>
    </row>
    <row r="29069" spans="21:25" x14ac:dyDescent="0.2">
      <c r="U29069" s="55"/>
      <c r="V29069" s="53"/>
      <c r="W29069" s="53"/>
      <c r="X29069" s="53"/>
      <c r="Y29069" s="55"/>
    </row>
    <row r="29070" spans="21:25" x14ac:dyDescent="0.2">
      <c r="U29070" s="55"/>
      <c r="V29070" s="53"/>
      <c r="W29070" s="53"/>
      <c r="X29070" s="53"/>
      <c r="Y29070" s="55"/>
    </row>
    <row r="29071" spans="21:25" x14ac:dyDescent="0.2">
      <c r="U29071" s="55"/>
      <c r="V29071" s="53"/>
      <c r="W29071" s="53"/>
      <c r="X29071" s="53"/>
      <c r="Y29071" s="55"/>
    </row>
    <row r="29072" spans="21:25" x14ac:dyDescent="0.2">
      <c r="U29072" s="55"/>
      <c r="V29072" s="53"/>
      <c r="W29072" s="53"/>
      <c r="X29072" s="53"/>
      <c r="Y29072" s="55"/>
    </row>
    <row r="29073" spans="21:25" x14ac:dyDescent="0.2">
      <c r="U29073" s="55"/>
      <c r="V29073" s="53"/>
      <c r="W29073" s="53"/>
      <c r="X29073" s="53"/>
      <c r="Y29073" s="55"/>
    </row>
    <row r="29074" spans="21:25" x14ac:dyDescent="0.2">
      <c r="U29074" s="55"/>
      <c r="V29074" s="53"/>
      <c r="W29074" s="53"/>
      <c r="X29074" s="53"/>
      <c r="Y29074" s="55"/>
    </row>
    <row r="29075" spans="21:25" x14ac:dyDescent="0.2">
      <c r="U29075" s="55"/>
      <c r="V29075" s="53"/>
      <c r="W29075" s="53"/>
      <c r="X29075" s="53"/>
      <c r="Y29075" s="55"/>
    </row>
    <row r="29076" spans="21:25" x14ac:dyDescent="0.2">
      <c r="U29076" s="55"/>
      <c r="V29076" s="53"/>
      <c r="W29076" s="53"/>
      <c r="X29076" s="53"/>
      <c r="Y29076" s="55"/>
    </row>
    <row r="29077" spans="21:25" x14ac:dyDescent="0.2">
      <c r="U29077" s="55"/>
      <c r="V29077" s="53"/>
      <c r="W29077" s="53"/>
      <c r="X29077" s="53"/>
      <c r="Y29077" s="55"/>
    </row>
    <row r="29078" spans="21:25" x14ac:dyDescent="0.2">
      <c r="U29078" s="55"/>
      <c r="V29078" s="53"/>
      <c r="W29078" s="53"/>
      <c r="X29078" s="53"/>
      <c r="Y29078" s="55"/>
    </row>
    <row r="29079" spans="21:25" x14ac:dyDescent="0.2">
      <c r="U29079" s="55"/>
      <c r="V29079" s="53"/>
      <c r="W29079" s="53"/>
      <c r="X29079" s="53"/>
      <c r="Y29079" s="55"/>
    </row>
    <row r="29080" spans="21:25" x14ac:dyDescent="0.2">
      <c r="U29080" s="55"/>
      <c r="V29080" s="53"/>
      <c r="W29080" s="53"/>
      <c r="X29080" s="53"/>
      <c r="Y29080" s="55"/>
    </row>
    <row r="29081" spans="21:25" x14ac:dyDescent="0.2">
      <c r="U29081" s="55"/>
      <c r="V29081" s="53"/>
      <c r="W29081" s="53"/>
      <c r="X29081" s="53"/>
      <c r="Y29081" s="55"/>
    </row>
    <row r="29082" spans="21:25" x14ac:dyDescent="0.2">
      <c r="U29082" s="55"/>
      <c r="V29082" s="53"/>
      <c r="W29082" s="53"/>
      <c r="X29082" s="53"/>
      <c r="Y29082" s="55"/>
    </row>
    <row r="29083" spans="21:25" x14ac:dyDescent="0.2">
      <c r="U29083" s="55"/>
      <c r="V29083" s="53"/>
      <c r="W29083" s="53"/>
      <c r="X29083" s="53"/>
      <c r="Y29083" s="55"/>
    </row>
    <row r="29084" spans="21:25" x14ac:dyDescent="0.2">
      <c r="U29084" s="55"/>
      <c r="V29084" s="53"/>
      <c r="W29084" s="53"/>
      <c r="X29084" s="53"/>
      <c r="Y29084" s="55"/>
    </row>
    <row r="29085" spans="21:25" x14ac:dyDescent="0.2">
      <c r="U29085" s="55"/>
      <c r="V29085" s="53"/>
      <c r="W29085" s="53"/>
      <c r="X29085" s="53"/>
      <c r="Y29085" s="55"/>
    </row>
    <row r="29086" spans="21:25" x14ac:dyDescent="0.2">
      <c r="U29086" s="55"/>
      <c r="V29086" s="53"/>
      <c r="W29086" s="53"/>
      <c r="X29086" s="53"/>
      <c r="Y29086" s="55"/>
    </row>
    <row r="29087" spans="21:25" x14ac:dyDescent="0.2">
      <c r="U29087" s="55"/>
      <c r="V29087" s="53"/>
      <c r="W29087" s="53"/>
      <c r="X29087" s="53"/>
      <c r="Y29087" s="55"/>
    </row>
    <row r="29088" spans="21:25" x14ac:dyDescent="0.2">
      <c r="U29088" s="55"/>
      <c r="V29088" s="53"/>
      <c r="W29088" s="53"/>
      <c r="X29088" s="53"/>
      <c r="Y29088" s="55"/>
    </row>
    <row r="29089" spans="21:25" x14ac:dyDescent="0.2">
      <c r="U29089" s="55"/>
      <c r="V29089" s="53"/>
      <c r="W29089" s="53"/>
      <c r="X29089" s="53"/>
      <c r="Y29089" s="55"/>
    </row>
    <row r="29090" spans="21:25" x14ac:dyDescent="0.2">
      <c r="U29090" s="55"/>
      <c r="V29090" s="53"/>
      <c r="W29090" s="53"/>
      <c r="X29090" s="53"/>
      <c r="Y29090" s="55"/>
    </row>
    <row r="29091" spans="21:25" x14ac:dyDescent="0.2">
      <c r="U29091" s="55"/>
      <c r="V29091" s="53"/>
      <c r="W29091" s="53"/>
      <c r="X29091" s="53"/>
      <c r="Y29091" s="55"/>
    </row>
    <row r="29092" spans="21:25" x14ac:dyDescent="0.2">
      <c r="U29092" s="55"/>
      <c r="V29092" s="53"/>
      <c r="W29092" s="53"/>
      <c r="X29092" s="53"/>
      <c r="Y29092" s="55"/>
    </row>
    <row r="29093" spans="21:25" x14ac:dyDescent="0.2">
      <c r="U29093" s="55"/>
      <c r="V29093" s="53"/>
      <c r="W29093" s="53"/>
      <c r="X29093" s="53"/>
      <c r="Y29093" s="55"/>
    </row>
    <row r="29094" spans="21:25" x14ac:dyDescent="0.2">
      <c r="U29094" s="55"/>
      <c r="V29094" s="53"/>
      <c r="W29094" s="53"/>
      <c r="X29094" s="53"/>
      <c r="Y29094" s="55"/>
    </row>
    <row r="29095" spans="21:25" x14ac:dyDescent="0.2">
      <c r="U29095" s="55"/>
      <c r="V29095" s="53"/>
      <c r="W29095" s="53"/>
      <c r="X29095" s="53"/>
      <c r="Y29095" s="55"/>
    </row>
    <row r="29096" spans="21:25" x14ac:dyDescent="0.2">
      <c r="U29096" s="55"/>
      <c r="V29096" s="53"/>
      <c r="W29096" s="53"/>
      <c r="X29096" s="53"/>
      <c r="Y29096" s="55"/>
    </row>
    <row r="29097" spans="21:25" x14ac:dyDescent="0.2">
      <c r="U29097" s="55"/>
      <c r="V29097" s="53"/>
      <c r="W29097" s="53"/>
      <c r="X29097" s="53"/>
      <c r="Y29097" s="55"/>
    </row>
    <row r="29098" spans="21:25" x14ac:dyDescent="0.2">
      <c r="U29098" s="55"/>
      <c r="V29098" s="53"/>
      <c r="W29098" s="53"/>
      <c r="X29098" s="53"/>
      <c r="Y29098" s="55"/>
    </row>
    <row r="29099" spans="21:25" x14ac:dyDescent="0.2">
      <c r="U29099" s="55"/>
      <c r="V29099" s="53"/>
      <c r="W29099" s="53"/>
      <c r="X29099" s="53"/>
      <c r="Y29099" s="55"/>
    </row>
    <row r="29100" spans="21:25" x14ac:dyDescent="0.2">
      <c r="U29100" s="55"/>
      <c r="V29100" s="53"/>
      <c r="W29100" s="53"/>
      <c r="X29100" s="53"/>
      <c r="Y29100" s="55"/>
    </row>
    <row r="29101" spans="21:25" x14ac:dyDescent="0.2">
      <c r="U29101" s="55"/>
      <c r="V29101" s="53"/>
      <c r="W29101" s="53"/>
      <c r="X29101" s="53"/>
      <c r="Y29101" s="55"/>
    </row>
    <row r="29102" spans="21:25" x14ac:dyDescent="0.2">
      <c r="U29102" s="55"/>
      <c r="V29102" s="53"/>
      <c r="W29102" s="53"/>
      <c r="X29102" s="53"/>
      <c r="Y29102" s="55"/>
    </row>
    <row r="29103" spans="21:25" x14ac:dyDescent="0.2">
      <c r="U29103" s="55"/>
      <c r="V29103" s="53"/>
      <c r="W29103" s="53"/>
      <c r="X29103" s="53"/>
      <c r="Y29103" s="55"/>
    </row>
    <row r="29104" spans="21:25" x14ac:dyDescent="0.2">
      <c r="U29104" s="55"/>
      <c r="V29104" s="53"/>
      <c r="W29104" s="53"/>
      <c r="X29104" s="53"/>
      <c r="Y29104" s="55"/>
    </row>
    <row r="29105" spans="21:25" x14ac:dyDescent="0.2">
      <c r="U29105" s="55"/>
      <c r="V29105" s="53"/>
      <c r="W29105" s="53"/>
      <c r="X29105" s="53"/>
      <c r="Y29105" s="55"/>
    </row>
    <row r="29106" spans="21:25" x14ac:dyDescent="0.2">
      <c r="U29106" s="55"/>
      <c r="V29106" s="53"/>
      <c r="W29106" s="53"/>
      <c r="X29106" s="53"/>
      <c r="Y29106" s="55"/>
    </row>
    <row r="29107" spans="21:25" x14ac:dyDescent="0.2">
      <c r="U29107" s="55"/>
      <c r="V29107" s="53"/>
      <c r="W29107" s="53"/>
      <c r="X29107" s="53"/>
      <c r="Y29107" s="55"/>
    </row>
    <row r="29108" spans="21:25" x14ac:dyDescent="0.2">
      <c r="U29108" s="55"/>
      <c r="V29108" s="53"/>
      <c r="W29108" s="53"/>
      <c r="X29108" s="53"/>
      <c r="Y29108" s="55"/>
    </row>
    <row r="29109" spans="21:25" x14ac:dyDescent="0.2">
      <c r="U29109" s="55"/>
      <c r="V29109" s="53"/>
      <c r="W29109" s="53"/>
      <c r="X29109" s="53"/>
      <c r="Y29109" s="55"/>
    </row>
    <row r="29110" spans="21:25" x14ac:dyDescent="0.2">
      <c r="U29110" s="55"/>
      <c r="V29110" s="53"/>
      <c r="W29110" s="53"/>
      <c r="X29110" s="53"/>
      <c r="Y29110" s="55"/>
    </row>
    <row r="29111" spans="21:25" x14ac:dyDescent="0.2">
      <c r="U29111" s="55"/>
      <c r="V29111" s="53"/>
      <c r="W29111" s="53"/>
      <c r="X29111" s="53"/>
      <c r="Y29111" s="55"/>
    </row>
    <row r="29112" spans="21:25" x14ac:dyDescent="0.2">
      <c r="U29112" s="55"/>
      <c r="V29112" s="53"/>
      <c r="W29112" s="53"/>
      <c r="X29112" s="53"/>
      <c r="Y29112" s="55"/>
    </row>
    <row r="29113" spans="21:25" x14ac:dyDescent="0.2">
      <c r="U29113" s="55"/>
      <c r="V29113" s="53"/>
      <c r="W29113" s="53"/>
      <c r="X29113" s="53"/>
      <c r="Y29113" s="55"/>
    </row>
    <row r="29114" spans="21:25" x14ac:dyDescent="0.2">
      <c r="U29114" s="55"/>
      <c r="V29114" s="53"/>
      <c r="W29114" s="53"/>
      <c r="X29114" s="53"/>
      <c r="Y29114" s="55"/>
    </row>
    <row r="29115" spans="21:25" x14ac:dyDescent="0.2">
      <c r="U29115" s="55"/>
      <c r="V29115" s="53"/>
      <c r="W29115" s="53"/>
      <c r="X29115" s="53"/>
      <c r="Y29115" s="55"/>
    </row>
    <row r="29116" spans="21:25" x14ac:dyDescent="0.2">
      <c r="U29116" s="55"/>
      <c r="V29116" s="53"/>
      <c r="W29116" s="53"/>
      <c r="X29116" s="53"/>
      <c r="Y29116" s="55"/>
    </row>
    <row r="29117" spans="21:25" x14ac:dyDescent="0.2">
      <c r="U29117" s="55"/>
      <c r="V29117" s="53"/>
      <c r="W29117" s="53"/>
      <c r="X29117" s="53"/>
      <c r="Y29117" s="55"/>
    </row>
    <row r="29118" spans="21:25" x14ac:dyDescent="0.2">
      <c r="U29118" s="55"/>
      <c r="V29118" s="53"/>
      <c r="W29118" s="53"/>
      <c r="X29118" s="53"/>
      <c r="Y29118" s="55"/>
    </row>
    <row r="29119" spans="21:25" x14ac:dyDescent="0.2">
      <c r="U29119" s="55"/>
      <c r="V29119" s="53"/>
      <c r="W29119" s="53"/>
      <c r="X29119" s="53"/>
      <c r="Y29119" s="55"/>
    </row>
    <row r="29120" spans="21:25" x14ac:dyDescent="0.2">
      <c r="U29120" s="55"/>
      <c r="V29120" s="53"/>
      <c r="W29120" s="53"/>
      <c r="X29120" s="53"/>
      <c r="Y29120" s="55"/>
    </row>
    <row r="29121" spans="21:25" x14ac:dyDescent="0.2">
      <c r="U29121" s="55"/>
      <c r="V29121" s="53"/>
      <c r="W29121" s="53"/>
      <c r="X29121" s="53"/>
      <c r="Y29121" s="55"/>
    </row>
    <row r="29122" spans="21:25" x14ac:dyDescent="0.2">
      <c r="U29122" s="55"/>
      <c r="V29122" s="53"/>
      <c r="W29122" s="53"/>
      <c r="X29122" s="53"/>
      <c r="Y29122" s="55"/>
    </row>
    <row r="29123" spans="21:25" x14ac:dyDescent="0.2">
      <c r="U29123" s="55"/>
      <c r="V29123" s="53"/>
      <c r="W29123" s="53"/>
      <c r="X29123" s="53"/>
      <c r="Y29123" s="55"/>
    </row>
    <row r="29124" spans="21:25" x14ac:dyDescent="0.2">
      <c r="U29124" s="55"/>
      <c r="V29124" s="53"/>
      <c r="W29124" s="53"/>
      <c r="X29124" s="53"/>
      <c r="Y29124" s="55"/>
    </row>
    <row r="29125" spans="21:25" x14ac:dyDescent="0.2">
      <c r="U29125" s="55"/>
      <c r="V29125" s="53"/>
      <c r="W29125" s="53"/>
      <c r="X29125" s="53"/>
      <c r="Y29125" s="55"/>
    </row>
    <row r="29126" spans="21:25" x14ac:dyDescent="0.2">
      <c r="U29126" s="55"/>
      <c r="V29126" s="53"/>
      <c r="W29126" s="53"/>
      <c r="X29126" s="53"/>
      <c r="Y29126" s="55"/>
    </row>
    <row r="29127" spans="21:25" x14ac:dyDescent="0.2">
      <c r="U29127" s="55"/>
      <c r="V29127" s="53"/>
      <c r="W29127" s="53"/>
      <c r="X29127" s="53"/>
      <c r="Y29127" s="55"/>
    </row>
    <row r="29128" spans="21:25" x14ac:dyDescent="0.2">
      <c r="U29128" s="55"/>
      <c r="V29128" s="53"/>
      <c r="W29128" s="53"/>
      <c r="X29128" s="53"/>
      <c r="Y29128" s="55"/>
    </row>
    <row r="29129" spans="21:25" x14ac:dyDescent="0.2">
      <c r="U29129" s="55"/>
      <c r="V29129" s="53"/>
      <c r="W29129" s="53"/>
      <c r="X29129" s="53"/>
      <c r="Y29129" s="55"/>
    </row>
    <row r="29130" spans="21:25" x14ac:dyDescent="0.2">
      <c r="U29130" s="55"/>
      <c r="V29130" s="53"/>
      <c r="W29130" s="53"/>
      <c r="X29130" s="53"/>
      <c r="Y29130" s="55"/>
    </row>
    <row r="29131" spans="21:25" x14ac:dyDescent="0.2">
      <c r="U29131" s="55"/>
      <c r="V29131" s="53"/>
      <c r="W29131" s="53"/>
      <c r="X29131" s="53"/>
      <c r="Y29131" s="55"/>
    </row>
    <row r="29132" spans="21:25" x14ac:dyDescent="0.2">
      <c r="U29132" s="55"/>
      <c r="V29132" s="53"/>
      <c r="W29132" s="53"/>
      <c r="X29132" s="53"/>
      <c r="Y29132" s="55"/>
    </row>
    <row r="29133" spans="21:25" x14ac:dyDescent="0.2">
      <c r="U29133" s="55"/>
      <c r="V29133" s="53"/>
      <c r="W29133" s="53"/>
      <c r="X29133" s="53"/>
      <c r="Y29133" s="55"/>
    </row>
    <row r="29134" spans="21:25" x14ac:dyDescent="0.2">
      <c r="U29134" s="55"/>
      <c r="V29134" s="53"/>
      <c r="W29134" s="53"/>
      <c r="X29134" s="53"/>
      <c r="Y29134" s="55"/>
    </row>
    <row r="29135" spans="21:25" x14ac:dyDescent="0.2">
      <c r="U29135" s="55"/>
      <c r="V29135" s="53"/>
      <c r="W29135" s="53"/>
      <c r="X29135" s="53"/>
      <c r="Y29135" s="55"/>
    </row>
    <row r="29136" spans="21:25" x14ac:dyDescent="0.2">
      <c r="U29136" s="55"/>
      <c r="V29136" s="53"/>
      <c r="W29136" s="53"/>
      <c r="X29136" s="53"/>
      <c r="Y29136" s="55"/>
    </row>
    <row r="29137" spans="21:25" x14ac:dyDescent="0.2">
      <c r="U29137" s="55"/>
      <c r="V29137" s="53"/>
      <c r="W29137" s="53"/>
      <c r="X29137" s="53"/>
      <c r="Y29137" s="55"/>
    </row>
    <row r="29138" spans="21:25" x14ac:dyDescent="0.2">
      <c r="U29138" s="55"/>
      <c r="V29138" s="53"/>
      <c r="W29138" s="53"/>
      <c r="X29138" s="53"/>
      <c r="Y29138" s="55"/>
    </row>
    <row r="29139" spans="21:25" x14ac:dyDescent="0.2">
      <c r="U29139" s="55"/>
      <c r="V29139" s="53"/>
      <c r="W29139" s="53"/>
      <c r="X29139" s="53"/>
      <c r="Y29139" s="55"/>
    </row>
    <row r="29140" spans="21:25" x14ac:dyDescent="0.2">
      <c r="U29140" s="55"/>
      <c r="V29140" s="53"/>
      <c r="W29140" s="53"/>
      <c r="X29140" s="53"/>
      <c r="Y29140" s="55"/>
    </row>
    <row r="29141" spans="21:25" x14ac:dyDescent="0.2">
      <c r="U29141" s="55"/>
      <c r="V29141" s="53"/>
      <c r="W29141" s="53"/>
      <c r="X29141" s="53"/>
      <c r="Y29141" s="55"/>
    </row>
    <row r="29142" spans="21:25" x14ac:dyDescent="0.2">
      <c r="U29142" s="55"/>
      <c r="V29142" s="53"/>
      <c r="W29142" s="53"/>
      <c r="X29142" s="53"/>
      <c r="Y29142" s="55"/>
    </row>
    <row r="29143" spans="21:25" x14ac:dyDescent="0.2">
      <c r="U29143" s="55"/>
      <c r="V29143" s="53"/>
      <c r="W29143" s="53"/>
      <c r="X29143" s="53"/>
      <c r="Y29143" s="55"/>
    </row>
    <row r="29144" spans="21:25" x14ac:dyDescent="0.2">
      <c r="U29144" s="55"/>
      <c r="V29144" s="53"/>
      <c r="W29144" s="53"/>
      <c r="X29144" s="53"/>
      <c r="Y29144" s="55"/>
    </row>
    <row r="29145" spans="21:25" x14ac:dyDescent="0.2">
      <c r="U29145" s="55"/>
      <c r="V29145" s="53"/>
      <c r="W29145" s="53"/>
      <c r="X29145" s="53"/>
      <c r="Y29145" s="55"/>
    </row>
    <row r="29146" spans="21:25" x14ac:dyDescent="0.2">
      <c r="U29146" s="55"/>
      <c r="V29146" s="53"/>
      <c r="W29146" s="53"/>
      <c r="X29146" s="53"/>
      <c r="Y29146" s="55"/>
    </row>
    <row r="29147" spans="21:25" x14ac:dyDescent="0.2">
      <c r="U29147" s="55"/>
      <c r="V29147" s="53"/>
      <c r="W29147" s="53"/>
      <c r="X29147" s="53"/>
      <c r="Y29147" s="55"/>
    </row>
    <row r="29148" spans="21:25" x14ac:dyDescent="0.2">
      <c r="U29148" s="55"/>
      <c r="V29148" s="53"/>
      <c r="W29148" s="53"/>
      <c r="X29148" s="53"/>
      <c r="Y29148" s="55"/>
    </row>
    <row r="29149" spans="21:25" x14ac:dyDescent="0.2">
      <c r="U29149" s="55"/>
      <c r="V29149" s="53"/>
      <c r="W29149" s="53"/>
      <c r="X29149" s="53"/>
      <c r="Y29149" s="55"/>
    </row>
    <row r="29150" spans="21:25" x14ac:dyDescent="0.2">
      <c r="U29150" s="55"/>
      <c r="V29150" s="53"/>
      <c r="W29150" s="53"/>
      <c r="X29150" s="53"/>
      <c r="Y29150" s="55"/>
    </row>
    <row r="29151" spans="21:25" x14ac:dyDescent="0.2">
      <c r="U29151" s="55"/>
      <c r="V29151" s="53"/>
      <c r="W29151" s="53"/>
      <c r="X29151" s="53"/>
      <c r="Y29151" s="55"/>
    </row>
    <row r="29152" spans="21:25" x14ac:dyDescent="0.2">
      <c r="U29152" s="55"/>
      <c r="V29152" s="53"/>
      <c r="W29152" s="53"/>
      <c r="X29152" s="53"/>
      <c r="Y29152" s="55"/>
    </row>
    <row r="29153" spans="21:25" x14ac:dyDescent="0.2">
      <c r="U29153" s="55"/>
      <c r="V29153" s="53"/>
      <c r="W29153" s="53"/>
      <c r="X29153" s="53"/>
      <c r="Y29153" s="55"/>
    </row>
    <row r="29154" spans="21:25" x14ac:dyDescent="0.2">
      <c r="U29154" s="55"/>
      <c r="V29154" s="53"/>
      <c r="W29154" s="53"/>
      <c r="X29154" s="53"/>
      <c r="Y29154" s="55"/>
    </row>
    <row r="29155" spans="21:25" x14ac:dyDescent="0.2">
      <c r="U29155" s="55"/>
      <c r="V29155" s="53"/>
      <c r="W29155" s="53"/>
      <c r="X29155" s="53"/>
      <c r="Y29155" s="55"/>
    </row>
    <row r="29156" spans="21:25" x14ac:dyDescent="0.2">
      <c r="U29156" s="55"/>
      <c r="V29156" s="53"/>
      <c r="W29156" s="53"/>
      <c r="X29156" s="53"/>
      <c r="Y29156" s="55"/>
    </row>
    <row r="29157" spans="21:25" x14ac:dyDescent="0.2">
      <c r="U29157" s="55"/>
      <c r="V29157" s="53"/>
      <c r="W29157" s="53"/>
      <c r="X29157" s="53"/>
      <c r="Y29157" s="55"/>
    </row>
    <row r="29158" spans="21:25" x14ac:dyDescent="0.2">
      <c r="U29158" s="55"/>
      <c r="V29158" s="53"/>
      <c r="W29158" s="53"/>
      <c r="X29158" s="53"/>
      <c r="Y29158" s="55"/>
    </row>
    <row r="29159" spans="21:25" x14ac:dyDescent="0.2">
      <c r="U29159" s="55"/>
      <c r="V29159" s="53"/>
      <c r="W29159" s="53"/>
      <c r="X29159" s="53"/>
      <c r="Y29159" s="55"/>
    </row>
    <row r="29160" spans="21:25" x14ac:dyDescent="0.2">
      <c r="U29160" s="55"/>
      <c r="V29160" s="53"/>
      <c r="W29160" s="53"/>
      <c r="X29160" s="53"/>
      <c r="Y29160" s="55"/>
    </row>
    <row r="29161" spans="21:25" x14ac:dyDescent="0.2">
      <c r="U29161" s="55"/>
      <c r="V29161" s="53"/>
      <c r="W29161" s="53"/>
      <c r="X29161" s="53"/>
      <c r="Y29161" s="55"/>
    </row>
    <row r="29162" spans="21:25" x14ac:dyDescent="0.2">
      <c r="U29162" s="55"/>
      <c r="V29162" s="53"/>
      <c r="W29162" s="53"/>
      <c r="X29162" s="53"/>
      <c r="Y29162" s="55"/>
    </row>
    <row r="29163" spans="21:25" x14ac:dyDescent="0.2">
      <c r="U29163" s="55"/>
      <c r="V29163" s="53"/>
      <c r="W29163" s="53"/>
      <c r="X29163" s="53"/>
      <c r="Y29163" s="55"/>
    </row>
    <row r="29164" spans="21:25" x14ac:dyDescent="0.2">
      <c r="U29164" s="55"/>
      <c r="V29164" s="53"/>
      <c r="W29164" s="53"/>
      <c r="X29164" s="53"/>
      <c r="Y29164" s="55"/>
    </row>
    <row r="29165" spans="21:25" x14ac:dyDescent="0.2">
      <c r="U29165" s="55"/>
      <c r="V29165" s="53"/>
      <c r="W29165" s="53"/>
      <c r="X29165" s="53"/>
      <c r="Y29165" s="55"/>
    </row>
    <row r="29166" spans="21:25" x14ac:dyDescent="0.2">
      <c r="U29166" s="55"/>
      <c r="V29166" s="53"/>
      <c r="W29166" s="53"/>
      <c r="X29166" s="53"/>
      <c r="Y29166" s="55"/>
    </row>
    <row r="29167" spans="21:25" x14ac:dyDescent="0.2">
      <c r="U29167" s="55"/>
      <c r="V29167" s="53"/>
      <c r="W29167" s="53"/>
      <c r="X29167" s="53"/>
      <c r="Y29167" s="55"/>
    </row>
    <row r="29168" spans="21:25" x14ac:dyDescent="0.2">
      <c r="U29168" s="55"/>
      <c r="V29168" s="53"/>
      <c r="W29168" s="53"/>
      <c r="X29168" s="53"/>
      <c r="Y29168" s="55"/>
    </row>
    <row r="29169" spans="21:25" x14ac:dyDescent="0.2">
      <c r="U29169" s="55"/>
      <c r="V29169" s="53"/>
      <c r="W29169" s="53"/>
      <c r="X29169" s="53"/>
      <c r="Y29169" s="55"/>
    </row>
    <row r="29170" spans="21:25" x14ac:dyDescent="0.2">
      <c r="U29170" s="55"/>
      <c r="V29170" s="53"/>
      <c r="W29170" s="53"/>
      <c r="X29170" s="53"/>
      <c r="Y29170" s="55"/>
    </row>
    <row r="29171" spans="21:25" x14ac:dyDescent="0.2">
      <c r="U29171" s="55"/>
      <c r="V29171" s="53"/>
      <c r="W29171" s="53"/>
      <c r="X29171" s="53"/>
      <c r="Y29171" s="55"/>
    </row>
    <row r="29172" spans="21:25" x14ac:dyDescent="0.2">
      <c r="U29172" s="55"/>
      <c r="V29172" s="53"/>
      <c r="W29172" s="53"/>
      <c r="X29172" s="53"/>
      <c r="Y29172" s="55"/>
    </row>
    <row r="29173" spans="21:25" x14ac:dyDescent="0.2">
      <c r="U29173" s="55"/>
      <c r="V29173" s="53"/>
      <c r="W29173" s="53"/>
      <c r="X29173" s="53"/>
      <c r="Y29173" s="55"/>
    </row>
    <row r="29174" spans="21:25" x14ac:dyDescent="0.2">
      <c r="U29174" s="55"/>
      <c r="V29174" s="53"/>
      <c r="W29174" s="53"/>
      <c r="X29174" s="53"/>
      <c r="Y29174" s="55"/>
    </row>
    <row r="29175" spans="21:25" x14ac:dyDescent="0.2">
      <c r="U29175" s="55"/>
      <c r="V29175" s="53"/>
      <c r="W29175" s="53"/>
      <c r="X29175" s="53"/>
      <c r="Y29175" s="55"/>
    </row>
    <row r="29176" spans="21:25" x14ac:dyDescent="0.2">
      <c r="U29176" s="55"/>
      <c r="V29176" s="53"/>
      <c r="W29176" s="53"/>
      <c r="X29176" s="53"/>
      <c r="Y29176" s="55"/>
    </row>
    <row r="29177" spans="21:25" x14ac:dyDescent="0.2">
      <c r="U29177" s="55"/>
      <c r="V29177" s="53"/>
      <c r="W29177" s="53"/>
      <c r="X29177" s="53"/>
      <c r="Y29177" s="55"/>
    </row>
    <row r="29178" spans="21:25" x14ac:dyDescent="0.2">
      <c r="U29178" s="55"/>
      <c r="V29178" s="53"/>
      <c r="W29178" s="53"/>
      <c r="X29178" s="53"/>
      <c r="Y29178" s="55"/>
    </row>
    <row r="29179" spans="21:25" x14ac:dyDescent="0.2">
      <c r="U29179" s="55"/>
      <c r="V29179" s="53"/>
      <c r="W29179" s="53"/>
      <c r="X29179" s="53"/>
      <c r="Y29179" s="55"/>
    </row>
    <row r="29180" spans="21:25" x14ac:dyDescent="0.2">
      <c r="U29180" s="55"/>
      <c r="V29180" s="53"/>
      <c r="W29180" s="53"/>
      <c r="X29180" s="53"/>
      <c r="Y29180" s="55"/>
    </row>
    <row r="29181" spans="21:25" x14ac:dyDescent="0.2">
      <c r="U29181" s="55"/>
      <c r="V29181" s="53"/>
      <c r="W29181" s="53"/>
      <c r="X29181" s="53"/>
      <c r="Y29181" s="55"/>
    </row>
    <row r="29182" spans="21:25" x14ac:dyDescent="0.2">
      <c r="U29182" s="55"/>
      <c r="V29182" s="53"/>
      <c r="W29182" s="53"/>
      <c r="X29182" s="53"/>
      <c r="Y29182" s="55"/>
    </row>
    <row r="29183" spans="21:25" x14ac:dyDescent="0.2">
      <c r="U29183" s="55"/>
      <c r="V29183" s="53"/>
      <c r="W29183" s="53"/>
      <c r="X29183" s="53"/>
      <c r="Y29183" s="55"/>
    </row>
    <row r="29184" spans="21:25" x14ac:dyDescent="0.2">
      <c r="U29184" s="55"/>
      <c r="V29184" s="53"/>
      <c r="W29184" s="53"/>
      <c r="X29184" s="53"/>
      <c r="Y29184" s="55"/>
    </row>
    <row r="29185" spans="21:25" x14ac:dyDescent="0.2">
      <c r="U29185" s="55"/>
      <c r="V29185" s="53"/>
      <c r="W29185" s="53"/>
      <c r="X29185" s="53"/>
      <c r="Y29185" s="55"/>
    </row>
    <row r="29186" spans="21:25" x14ac:dyDescent="0.2">
      <c r="U29186" s="55"/>
      <c r="V29186" s="53"/>
      <c r="W29186" s="53"/>
      <c r="X29186" s="53"/>
      <c r="Y29186" s="55"/>
    </row>
    <row r="29187" spans="21:25" x14ac:dyDescent="0.2">
      <c r="U29187" s="55"/>
      <c r="V29187" s="53"/>
      <c r="W29187" s="53"/>
      <c r="X29187" s="53"/>
      <c r="Y29187" s="55"/>
    </row>
    <row r="29188" spans="21:25" x14ac:dyDescent="0.2">
      <c r="U29188" s="55"/>
      <c r="V29188" s="53"/>
      <c r="W29188" s="53"/>
      <c r="X29188" s="53"/>
      <c r="Y29188" s="55"/>
    </row>
    <row r="29189" spans="21:25" x14ac:dyDescent="0.2">
      <c r="U29189" s="55"/>
      <c r="V29189" s="53"/>
      <c r="W29189" s="53"/>
      <c r="X29189" s="53"/>
      <c r="Y29189" s="55"/>
    </row>
    <row r="29190" spans="21:25" x14ac:dyDescent="0.2">
      <c r="U29190" s="55"/>
      <c r="V29190" s="53"/>
      <c r="W29190" s="53"/>
      <c r="X29190" s="53"/>
      <c r="Y29190" s="55"/>
    </row>
    <row r="29191" spans="21:25" x14ac:dyDescent="0.2">
      <c r="U29191" s="55"/>
      <c r="V29191" s="53"/>
      <c r="W29191" s="53"/>
      <c r="X29191" s="53"/>
      <c r="Y29191" s="55"/>
    </row>
    <row r="29192" spans="21:25" x14ac:dyDescent="0.2">
      <c r="U29192" s="55"/>
      <c r="V29192" s="53"/>
      <c r="W29192" s="53"/>
      <c r="X29192" s="53"/>
      <c r="Y29192" s="55"/>
    </row>
    <row r="29193" spans="21:25" x14ac:dyDescent="0.2">
      <c r="U29193" s="55"/>
      <c r="V29193" s="53"/>
      <c r="W29193" s="53"/>
      <c r="X29193" s="53"/>
      <c r="Y29193" s="55"/>
    </row>
    <row r="29194" spans="21:25" x14ac:dyDescent="0.2">
      <c r="U29194" s="55"/>
      <c r="V29194" s="53"/>
      <c r="W29194" s="53"/>
      <c r="X29194" s="53"/>
      <c r="Y29194" s="55"/>
    </row>
    <row r="29195" spans="21:25" x14ac:dyDescent="0.2">
      <c r="U29195" s="55"/>
      <c r="V29195" s="53"/>
      <c r="W29195" s="53"/>
      <c r="X29195" s="53"/>
      <c r="Y29195" s="55"/>
    </row>
    <row r="29196" spans="21:25" x14ac:dyDescent="0.2">
      <c r="U29196" s="55"/>
      <c r="V29196" s="53"/>
      <c r="W29196" s="53"/>
      <c r="X29196" s="53"/>
      <c r="Y29196" s="55"/>
    </row>
    <row r="29197" spans="21:25" x14ac:dyDescent="0.2">
      <c r="U29197" s="55"/>
      <c r="V29197" s="53"/>
      <c r="W29197" s="53"/>
      <c r="X29197" s="53"/>
      <c r="Y29197" s="55"/>
    </row>
    <row r="29198" spans="21:25" x14ac:dyDescent="0.2">
      <c r="U29198" s="55"/>
      <c r="V29198" s="53"/>
      <c r="W29198" s="53"/>
      <c r="X29198" s="53"/>
      <c r="Y29198" s="55"/>
    </row>
    <row r="29199" spans="21:25" x14ac:dyDescent="0.2">
      <c r="U29199" s="55"/>
      <c r="V29199" s="53"/>
      <c r="W29199" s="53"/>
      <c r="X29199" s="53"/>
      <c r="Y29199" s="55"/>
    </row>
    <row r="29200" spans="21:25" x14ac:dyDescent="0.2">
      <c r="U29200" s="55"/>
      <c r="V29200" s="53"/>
      <c r="W29200" s="53"/>
      <c r="X29200" s="53"/>
      <c r="Y29200" s="55"/>
    </row>
    <row r="29201" spans="21:25" x14ac:dyDescent="0.2">
      <c r="U29201" s="55"/>
      <c r="V29201" s="53"/>
      <c r="W29201" s="53"/>
      <c r="X29201" s="53"/>
      <c r="Y29201" s="55"/>
    </row>
    <row r="29202" spans="21:25" x14ac:dyDescent="0.2">
      <c r="U29202" s="55"/>
      <c r="V29202" s="53"/>
      <c r="W29202" s="53"/>
      <c r="X29202" s="53"/>
      <c r="Y29202" s="55"/>
    </row>
    <row r="29203" spans="21:25" x14ac:dyDescent="0.2">
      <c r="U29203" s="55"/>
      <c r="V29203" s="53"/>
      <c r="W29203" s="53"/>
      <c r="X29203" s="53"/>
      <c r="Y29203" s="55"/>
    </row>
    <row r="29204" spans="21:25" x14ac:dyDescent="0.2">
      <c r="U29204" s="55"/>
      <c r="V29204" s="53"/>
      <c r="W29204" s="53"/>
      <c r="X29204" s="53"/>
      <c r="Y29204" s="55"/>
    </row>
    <row r="29205" spans="21:25" x14ac:dyDescent="0.2">
      <c r="U29205" s="55"/>
      <c r="V29205" s="53"/>
      <c r="W29205" s="53"/>
      <c r="X29205" s="53"/>
      <c r="Y29205" s="55"/>
    </row>
    <row r="29206" spans="21:25" x14ac:dyDescent="0.2">
      <c r="U29206" s="55"/>
      <c r="V29206" s="53"/>
      <c r="W29206" s="53"/>
      <c r="X29206" s="53"/>
      <c r="Y29206" s="55"/>
    </row>
    <row r="29207" spans="21:25" x14ac:dyDescent="0.2">
      <c r="U29207" s="55"/>
      <c r="V29207" s="53"/>
      <c r="W29207" s="53"/>
      <c r="X29207" s="53"/>
      <c r="Y29207" s="55"/>
    </row>
    <row r="29208" spans="21:25" x14ac:dyDescent="0.2">
      <c r="U29208" s="55"/>
      <c r="V29208" s="53"/>
      <c r="W29208" s="53"/>
      <c r="X29208" s="53"/>
      <c r="Y29208" s="55"/>
    </row>
    <row r="29209" spans="21:25" x14ac:dyDescent="0.2">
      <c r="U29209" s="55"/>
      <c r="V29209" s="53"/>
      <c r="W29209" s="53"/>
      <c r="X29209" s="53"/>
      <c r="Y29209" s="55"/>
    </row>
    <row r="29210" spans="21:25" x14ac:dyDescent="0.2">
      <c r="U29210" s="55"/>
      <c r="V29210" s="53"/>
      <c r="W29210" s="53"/>
      <c r="X29210" s="53"/>
      <c r="Y29210" s="55"/>
    </row>
    <row r="29211" spans="21:25" x14ac:dyDescent="0.2">
      <c r="U29211" s="55"/>
      <c r="V29211" s="53"/>
      <c r="W29211" s="53"/>
      <c r="X29211" s="53"/>
      <c r="Y29211" s="55"/>
    </row>
    <row r="29212" spans="21:25" x14ac:dyDescent="0.2">
      <c r="U29212" s="55"/>
      <c r="V29212" s="53"/>
      <c r="W29212" s="53"/>
      <c r="X29212" s="53"/>
      <c r="Y29212" s="55"/>
    </row>
    <row r="29213" spans="21:25" x14ac:dyDescent="0.2">
      <c r="U29213" s="55"/>
      <c r="V29213" s="53"/>
      <c r="W29213" s="53"/>
      <c r="X29213" s="53"/>
      <c r="Y29213" s="55"/>
    </row>
    <row r="29214" spans="21:25" x14ac:dyDescent="0.2">
      <c r="U29214" s="55"/>
      <c r="V29214" s="53"/>
      <c r="W29214" s="53"/>
      <c r="X29214" s="53"/>
      <c r="Y29214" s="55"/>
    </row>
    <row r="29215" spans="21:25" x14ac:dyDescent="0.2">
      <c r="U29215" s="55"/>
      <c r="V29215" s="53"/>
      <c r="W29215" s="53"/>
      <c r="X29215" s="53"/>
      <c r="Y29215" s="55"/>
    </row>
    <row r="29216" spans="21:25" x14ac:dyDescent="0.2">
      <c r="U29216" s="55"/>
      <c r="V29216" s="53"/>
      <c r="W29216" s="53"/>
      <c r="X29216" s="53"/>
      <c r="Y29216" s="55"/>
    </row>
    <row r="29217" spans="21:25" x14ac:dyDescent="0.2">
      <c r="U29217" s="55"/>
      <c r="V29217" s="53"/>
      <c r="W29217" s="53"/>
      <c r="X29217" s="53"/>
      <c r="Y29217" s="55"/>
    </row>
    <row r="29218" spans="21:25" x14ac:dyDescent="0.2">
      <c r="U29218" s="55"/>
      <c r="V29218" s="53"/>
      <c r="W29218" s="53"/>
      <c r="X29218" s="53"/>
      <c r="Y29218" s="55"/>
    </row>
    <row r="29219" spans="21:25" x14ac:dyDescent="0.2">
      <c r="U29219" s="55"/>
      <c r="V29219" s="53"/>
      <c r="W29219" s="53"/>
      <c r="X29219" s="53"/>
      <c r="Y29219" s="55"/>
    </row>
    <row r="29220" spans="21:25" x14ac:dyDescent="0.2">
      <c r="U29220" s="55"/>
      <c r="V29220" s="53"/>
      <c r="W29220" s="53"/>
      <c r="X29220" s="53"/>
      <c r="Y29220" s="55"/>
    </row>
    <row r="29221" spans="21:25" x14ac:dyDescent="0.2">
      <c r="U29221" s="55"/>
      <c r="V29221" s="53"/>
      <c r="W29221" s="53"/>
      <c r="X29221" s="53"/>
      <c r="Y29221" s="55"/>
    </row>
    <row r="29222" spans="21:25" x14ac:dyDescent="0.2">
      <c r="U29222" s="55"/>
      <c r="V29222" s="53"/>
      <c r="W29222" s="53"/>
      <c r="X29222" s="53"/>
      <c r="Y29222" s="55"/>
    </row>
    <row r="29223" spans="21:25" x14ac:dyDescent="0.2">
      <c r="U29223" s="55"/>
      <c r="V29223" s="53"/>
      <c r="W29223" s="53"/>
      <c r="X29223" s="53"/>
      <c r="Y29223" s="55"/>
    </row>
    <row r="29224" spans="21:25" x14ac:dyDescent="0.2">
      <c r="U29224" s="55"/>
      <c r="V29224" s="53"/>
      <c r="W29224" s="53"/>
      <c r="X29224" s="53"/>
      <c r="Y29224" s="55"/>
    </row>
    <row r="29225" spans="21:25" x14ac:dyDescent="0.2">
      <c r="U29225" s="55"/>
      <c r="V29225" s="53"/>
      <c r="W29225" s="53"/>
      <c r="X29225" s="53"/>
      <c r="Y29225" s="55"/>
    </row>
    <row r="29226" spans="21:25" x14ac:dyDescent="0.2">
      <c r="U29226" s="55"/>
      <c r="V29226" s="53"/>
      <c r="W29226" s="53"/>
      <c r="X29226" s="53"/>
      <c r="Y29226" s="55"/>
    </row>
    <row r="29227" spans="21:25" x14ac:dyDescent="0.2">
      <c r="U29227" s="55"/>
      <c r="V29227" s="53"/>
      <c r="W29227" s="53"/>
      <c r="X29227" s="53"/>
      <c r="Y29227" s="55"/>
    </row>
    <row r="29228" spans="21:25" x14ac:dyDescent="0.2">
      <c r="U29228" s="55"/>
      <c r="V29228" s="53"/>
      <c r="W29228" s="53"/>
      <c r="X29228" s="53"/>
      <c r="Y29228" s="55"/>
    </row>
    <row r="29229" spans="21:25" x14ac:dyDescent="0.2">
      <c r="U29229" s="55"/>
      <c r="V29229" s="53"/>
      <c r="W29229" s="53"/>
      <c r="X29229" s="53"/>
      <c r="Y29229" s="55"/>
    </row>
    <row r="29230" spans="21:25" x14ac:dyDescent="0.2">
      <c r="U29230" s="55"/>
      <c r="V29230" s="53"/>
      <c r="W29230" s="53"/>
      <c r="X29230" s="53"/>
      <c r="Y29230" s="55"/>
    </row>
    <row r="29231" spans="21:25" x14ac:dyDescent="0.2">
      <c r="U29231" s="55"/>
      <c r="V29231" s="53"/>
      <c r="W29231" s="53"/>
      <c r="X29231" s="53"/>
      <c r="Y29231" s="55"/>
    </row>
    <row r="29232" spans="21:25" x14ac:dyDescent="0.2">
      <c r="U29232" s="55"/>
      <c r="V29232" s="53"/>
      <c r="W29232" s="53"/>
      <c r="X29232" s="53"/>
      <c r="Y29232" s="55"/>
    </row>
    <row r="29233" spans="21:25" x14ac:dyDescent="0.2">
      <c r="U29233" s="55"/>
      <c r="V29233" s="53"/>
      <c r="W29233" s="53"/>
      <c r="X29233" s="53"/>
      <c r="Y29233" s="55"/>
    </row>
    <row r="29234" spans="21:25" x14ac:dyDescent="0.2">
      <c r="U29234" s="55"/>
      <c r="V29234" s="53"/>
      <c r="W29234" s="53"/>
      <c r="X29234" s="53"/>
      <c r="Y29234" s="55"/>
    </row>
    <row r="29235" spans="21:25" x14ac:dyDescent="0.2">
      <c r="U29235" s="55"/>
      <c r="V29235" s="53"/>
      <c r="W29235" s="53"/>
      <c r="X29235" s="53"/>
      <c r="Y29235" s="55"/>
    </row>
    <row r="29236" spans="21:25" x14ac:dyDescent="0.2">
      <c r="U29236" s="55"/>
      <c r="V29236" s="53"/>
      <c r="W29236" s="53"/>
      <c r="X29236" s="53"/>
      <c r="Y29236" s="55"/>
    </row>
    <row r="29237" spans="21:25" x14ac:dyDescent="0.2">
      <c r="U29237" s="55"/>
      <c r="V29237" s="53"/>
      <c r="W29237" s="53"/>
      <c r="X29237" s="53"/>
      <c r="Y29237" s="55"/>
    </row>
    <row r="29238" spans="21:25" x14ac:dyDescent="0.2">
      <c r="U29238" s="55"/>
      <c r="V29238" s="53"/>
      <c r="W29238" s="53"/>
      <c r="X29238" s="53"/>
      <c r="Y29238" s="55"/>
    </row>
    <row r="29239" spans="21:25" x14ac:dyDescent="0.2">
      <c r="U29239" s="55"/>
      <c r="V29239" s="53"/>
      <c r="W29239" s="53"/>
      <c r="X29239" s="53"/>
      <c r="Y29239" s="55"/>
    </row>
    <row r="29240" spans="21:25" x14ac:dyDescent="0.2">
      <c r="U29240" s="55"/>
      <c r="V29240" s="53"/>
      <c r="W29240" s="53"/>
      <c r="X29240" s="53"/>
      <c r="Y29240" s="55"/>
    </row>
    <row r="29241" spans="21:25" x14ac:dyDescent="0.2">
      <c r="U29241" s="55"/>
      <c r="V29241" s="53"/>
      <c r="W29241" s="53"/>
      <c r="X29241" s="53"/>
      <c r="Y29241" s="55"/>
    </row>
    <row r="29242" spans="21:25" x14ac:dyDescent="0.2">
      <c r="U29242" s="55"/>
      <c r="V29242" s="53"/>
      <c r="W29242" s="53"/>
      <c r="X29242" s="53"/>
      <c r="Y29242" s="55"/>
    </row>
    <row r="29243" spans="21:25" x14ac:dyDescent="0.2">
      <c r="U29243" s="55"/>
      <c r="V29243" s="53"/>
      <c r="W29243" s="53"/>
      <c r="X29243" s="53"/>
      <c r="Y29243" s="55"/>
    </row>
    <row r="29244" spans="21:25" x14ac:dyDescent="0.2">
      <c r="U29244" s="55"/>
      <c r="V29244" s="53"/>
      <c r="W29244" s="53"/>
      <c r="X29244" s="53"/>
      <c r="Y29244" s="55"/>
    </row>
    <row r="29245" spans="21:25" x14ac:dyDescent="0.2">
      <c r="U29245" s="55"/>
      <c r="V29245" s="53"/>
      <c r="W29245" s="53"/>
      <c r="X29245" s="53"/>
      <c r="Y29245" s="55"/>
    </row>
    <row r="29246" spans="21:25" x14ac:dyDescent="0.2">
      <c r="U29246" s="55"/>
      <c r="V29246" s="53"/>
      <c r="W29246" s="53"/>
      <c r="X29246" s="53"/>
      <c r="Y29246" s="55"/>
    </row>
    <row r="29247" spans="21:25" x14ac:dyDescent="0.2">
      <c r="U29247" s="55"/>
      <c r="V29247" s="53"/>
      <c r="W29247" s="53"/>
      <c r="X29247" s="53"/>
      <c r="Y29247" s="55"/>
    </row>
    <row r="29248" spans="21:25" x14ac:dyDescent="0.2">
      <c r="U29248" s="55"/>
      <c r="V29248" s="53"/>
      <c r="W29248" s="53"/>
      <c r="X29248" s="53"/>
      <c r="Y29248" s="55"/>
    </row>
    <row r="29249" spans="21:25" x14ac:dyDescent="0.2">
      <c r="U29249" s="55"/>
      <c r="V29249" s="53"/>
      <c r="W29249" s="53"/>
      <c r="X29249" s="53"/>
      <c r="Y29249" s="55"/>
    </row>
    <row r="29250" spans="21:25" x14ac:dyDescent="0.2">
      <c r="U29250" s="55"/>
      <c r="V29250" s="53"/>
      <c r="W29250" s="53"/>
      <c r="X29250" s="53"/>
      <c r="Y29250" s="55"/>
    </row>
    <row r="29251" spans="21:25" x14ac:dyDescent="0.2">
      <c r="U29251" s="55"/>
      <c r="V29251" s="53"/>
      <c r="W29251" s="53"/>
      <c r="X29251" s="53"/>
      <c r="Y29251" s="55"/>
    </row>
    <row r="29252" spans="21:25" x14ac:dyDescent="0.2">
      <c r="U29252" s="55"/>
      <c r="V29252" s="53"/>
      <c r="W29252" s="53"/>
      <c r="X29252" s="53"/>
      <c r="Y29252" s="55"/>
    </row>
    <row r="29253" spans="21:25" x14ac:dyDescent="0.2">
      <c r="U29253" s="55"/>
      <c r="V29253" s="53"/>
      <c r="W29253" s="53"/>
      <c r="X29253" s="53"/>
      <c r="Y29253" s="55"/>
    </row>
    <row r="29254" spans="21:25" x14ac:dyDescent="0.2">
      <c r="U29254" s="55"/>
      <c r="V29254" s="53"/>
      <c r="W29254" s="53"/>
      <c r="X29254" s="53"/>
      <c r="Y29254" s="55"/>
    </row>
    <row r="29255" spans="21:25" x14ac:dyDescent="0.2">
      <c r="U29255" s="55"/>
      <c r="V29255" s="53"/>
      <c r="W29255" s="53"/>
      <c r="X29255" s="53"/>
      <c r="Y29255" s="55"/>
    </row>
    <row r="29256" spans="21:25" x14ac:dyDescent="0.2">
      <c r="U29256" s="55"/>
      <c r="V29256" s="53"/>
      <c r="W29256" s="53"/>
      <c r="X29256" s="53"/>
      <c r="Y29256" s="55"/>
    </row>
    <row r="29257" spans="21:25" x14ac:dyDescent="0.2">
      <c r="U29257" s="55"/>
      <c r="V29257" s="53"/>
      <c r="W29257" s="53"/>
      <c r="X29257" s="53"/>
      <c r="Y29257" s="55"/>
    </row>
    <row r="29258" spans="21:25" x14ac:dyDescent="0.2">
      <c r="U29258" s="55"/>
      <c r="V29258" s="53"/>
      <c r="W29258" s="53"/>
      <c r="X29258" s="53"/>
      <c r="Y29258" s="55"/>
    </row>
    <row r="29259" spans="21:25" x14ac:dyDescent="0.2">
      <c r="U29259" s="55"/>
      <c r="V29259" s="53"/>
      <c r="W29259" s="53"/>
      <c r="X29259" s="53"/>
      <c r="Y29259" s="55"/>
    </row>
    <row r="29260" spans="21:25" x14ac:dyDescent="0.2">
      <c r="U29260" s="55"/>
      <c r="V29260" s="53"/>
      <c r="W29260" s="53"/>
      <c r="X29260" s="53"/>
      <c r="Y29260" s="55"/>
    </row>
    <row r="29261" spans="21:25" x14ac:dyDescent="0.2">
      <c r="U29261" s="55"/>
      <c r="V29261" s="53"/>
      <c r="W29261" s="53"/>
      <c r="X29261" s="53"/>
      <c r="Y29261" s="55"/>
    </row>
    <row r="29262" spans="21:25" x14ac:dyDescent="0.2">
      <c r="U29262" s="55"/>
      <c r="V29262" s="53"/>
      <c r="W29262" s="53"/>
      <c r="X29262" s="53"/>
      <c r="Y29262" s="55"/>
    </row>
    <row r="29263" spans="21:25" x14ac:dyDescent="0.2">
      <c r="U29263" s="55"/>
      <c r="V29263" s="53"/>
      <c r="W29263" s="53"/>
      <c r="X29263" s="53"/>
      <c r="Y29263" s="55"/>
    </row>
    <row r="29264" spans="21:25" x14ac:dyDescent="0.2">
      <c r="U29264" s="55"/>
      <c r="V29264" s="53"/>
      <c r="W29264" s="53"/>
      <c r="X29264" s="53"/>
      <c r="Y29264" s="55"/>
    </row>
    <row r="29265" spans="21:25" x14ac:dyDescent="0.2">
      <c r="U29265" s="55"/>
      <c r="V29265" s="53"/>
      <c r="W29265" s="53"/>
      <c r="X29265" s="53"/>
      <c r="Y29265" s="55"/>
    </row>
    <row r="29266" spans="21:25" x14ac:dyDescent="0.2">
      <c r="U29266" s="55"/>
      <c r="V29266" s="53"/>
      <c r="W29266" s="53"/>
      <c r="X29266" s="53"/>
      <c r="Y29266" s="55"/>
    </row>
    <row r="29267" spans="21:25" x14ac:dyDescent="0.2">
      <c r="U29267" s="55"/>
      <c r="V29267" s="53"/>
      <c r="W29267" s="53"/>
      <c r="X29267" s="53"/>
      <c r="Y29267" s="55"/>
    </row>
    <row r="29268" spans="21:25" x14ac:dyDescent="0.2">
      <c r="U29268" s="55"/>
      <c r="V29268" s="53"/>
      <c r="W29268" s="53"/>
      <c r="X29268" s="53"/>
      <c r="Y29268" s="55"/>
    </row>
    <row r="29269" spans="21:25" x14ac:dyDescent="0.2">
      <c r="U29269" s="55"/>
      <c r="V29269" s="53"/>
      <c r="W29269" s="53"/>
      <c r="X29269" s="53"/>
      <c r="Y29269" s="55"/>
    </row>
    <row r="29270" spans="21:25" x14ac:dyDescent="0.2">
      <c r="U29270" s="55"/>
      <c r="V29270" s="53"/>
      <c r="W29270" s="53"/>
      <c r="X29270" s="53"/>
      <c r="Y29270" s="55"/>
    </row>
    <row r="29271" spans="21:25" x14ac:dyDescent="0.2">
      <c r="U29271" s="55"/>
      <c r="V29271" s="53"/>
      <c r="W29271" s="53"/>
      <c r="X29271" s="53"/>
      <c r="Y29271" s="55"/>
    </row>
    <row r="29272" spans="21:25" x14ac:dyDescent="0.2">
      <c r="U29272" s="55"/>
      <c r="V29272" s="53"/>
      <c r="W29272" s="53"/>
      <c r="X29272" s="53"/>
      <c r="Y29272" s="55"/>
    </row>
    <row r="29273" spans="21:25" x14ac:dyDescent="0.2">
      <c r="U29273" s="55"/>
      <c r="V29273" s="53"/>
      <c r="W29273" s="53"/>
      <c r="X29273" s="53"/>
      <c r="Y29273" s="55"/>
    </row>
    <row r="29274" spans="21:25" x14ac:dyDescent="0.2">
      <c r="U29274" s="55"/>
      <c r="V29274" s="53"/>
      <c r="W29274" s="53"/>
      <c r="X29274" s="53"/>
      <c r="Y29274" s="55"/>
    </row>
    <row r="29275" spans="21:25" x14ac:dyDescent="0.2">
      <c r="U29275" s="55"/>
      <c r="V29275" s="53"/>
      <c r="W29275" s="53"/>
      <c r="X29275" s="53"/>
      <c r="Y29275" s="55"/>
    </row>
    <row r="29276" spans="21:25" x14ac:dyDescent="0.2">
      <c r="U29276" s="55"/>
      <c r="V29276" s="53"/>
      <c r="W29276" s="53"/>
      <c r="X29276" s="53"/>
      <c r="Y29276" s="55"/>
    </row>
    <row r="29277" spans="21:25" x14ac:dyDescent="0.2">
      <c r="U29277" s="55"/>
      <c r="V29277" s="53"/>
      <c r="W29277" s="53"/>
      <c r="X29277" s="53"/>
      <c r="Y29277" s="55"/>
    </row>
    <row r="29278" spans="21:25" x14ac:dyDescent="0.2">
      <c r="U29278" s="55"/>
      <c r="V29278" s="53"/>
      <c r="W29278" s="53"/>
      <c r="X29278" s="53"/>
      <c r="Y29278" s="55"/>
    </row>
    <row r="29279" spans="21:25" x14ac:dyDescent="0.2">
      <c r="U29279" s="55"/>
      <c r="V29279" s="53"/>
      <c r="W29279" s="53"/>
      <c r="X29279" s="53"/>
      <c r="Y29279" s="55"/>
    </row>
    <row r="29280" spans="21:25" x14ac:dyDescent="0.2">
      <c r="U29280" s="55"/>
      <c r="V29280" s="53"/>
      <c r="W29280" s="53"/>
      <c r="X29280" s="53"/>
      <c r="Y29280" s="55"/>
    </row>
    <row r="29281" spans="21:25" x14ac:dyDescent="0.2">
      <c r="U29281" s="55"/>
      <c r="V29281" s="53"/>
      <c r="W29281" s="53"/>
      <c r="X29281" s="53"/>
      <c r="Y29281" s="55"/>
    </row>
    <row r="29282" spans="21:25" x14ac:dyDescent="0.2">
      <c r="U29282" s="55"/>
      <c r="V29282" s="53"/>
      <c r="W29282" s="53"/>
      <c r="X29282" s="53"/>
      <c r="Y29282" s="55"/>
    </row>
    <row r="29283" spans="21:25" x14ac:dyDescent="0.2">
      <c r="U29283" s="55"/>
      <c r="V29283" s="53"/>
      <c r="W29283" s="53"/>
      <c r="X29283" s="53"/>
      <c r="Y29283" s="55"/>
    </row>
    <row r="29284" spans="21:25" x14ac:dyDescent="0.2">
      <c r="U29284" s="55"/>
      <c r="V29284" s="53"/>
      <c r="W29284" s="53"/>
      <c r="X29284" s="53"/>
      <c r="Y29284" s="55"/>
    </row>
    <row r="29285" spans="21:25" x14ac:dyDescent="0.2">
      <c r="U29285" s="55"/>
      <c r="V29285" s="53"/>
      <c r="W29285" s="53"/>
      <c r="X29285" s="53"/>
      <c r="Y29285" s="55"/>
    </row>
    <row r="29286" spans="21:25" x14ac:dyDescent="0.2">
      <c r="U29286" s="55"/>
      <c r="V29286" s="53"/>
      <c r="W29286" s="53"/>
      <c r="X29286" s="53"/>
      <c r="Y29286" s="55"/>
    </row>
    <row r="29287" spans="21:25" x14ac:dyDescent="0.2">
      <c r="U29287" s="55"/>
      <c r="V29287" s="53"/>
      <c r="W29287" s="53"/>
      <c r="X29287" s="53"/>
      <c r="Y29287" s="55"/>
    </row>
    <row r="29288" spans="21:25" x14ac:dyDescent="0.2">
      <c r="U29288" s="55"/>
      <c r="V29288" s="53"/>
      <c r="W29288" s="53"/>
      <c r="X29288" s="53"/>
      <c r="Y29288" s="55"/>
    </row>
    <row r="29289" spans="21:25" x14ac:dyDescent="0.2">
      <c r="U29289" s="55"/>
      <c r="V29289" s="53"/>
      <c r="W29289" s="53"/>
      <c r="X29289" s="53"/>
      <c r="Y29289" s="55"/>
    </row>
    <row r="29290" spans="21:25" x14ac:dyDescent="0.2">
      <c r="U29290" s="55"/>
      <c r="V29290" s="53"/>
      <c r="W29290" s="53"/>
      <c r="X29290" s="53"/>
      <c r="Y29290" s="55"/>
    </row>
    <row r="29291" spans="21:25" x14ac:dyDescent="0.2">
      <c r="U29291" s="55"/>
      <c r="V29291" s="53"/>
      <c r="W29291" s="53"/>
      <c r="X29291" s="53"/>
      <c r="Y29291" s="55"/>
    </row>
    <row r="29292" spans="21:25" x14ac:dyDescent="0.2">
      <c r="U29292" s="55"/>
      <c r="V29292" s="53"/>
      <c r="W29292" s="53"/>
      <c r="X29292" s="53"/>
      <c r="Y29292" s="55"/>
    </row>
    <row r="29293" spans="21:25" x14ac:dyDescent="0.2">
      <c r="U29293" s="55"/>
      <c r="V29293" s="53"/>
      <c r="W29293" s="53"/>
      <c r="X29293" s="53"/>
      <c r="Y29293" s="55"/>
    </row>
    <row r="29294" spans="21:25" x14ac:dyDescent="0.2">
      <c r="U29294" s="55"/>
      <c r="V29294" s="53"/>
      <c r="W29294" s="53"/>
      <c r="X29294" s="53"/>
      <c r="Y29294" s="55"/>
    </row>
    <row r="29295" spans="21:25" x14ac:dyDescent="0.2">
      <c r="U29295" s="55"/>
      <c r="V29295" s="53"/>
      <c r="W29295" s="53"/>
      <c r="X29295" s="53"/>
      <c r="Y29295" s="55"/>
    </row>
    <row r="29296" spans="21:25" x14ac:dyDescent="0.2">
      <c r="U29296" s="55"/>
      <c r="V29296" s="53"/>
      <c r="W29296" s="53"/>
      <c r="X29296" s="53"/>
      <c r="Y29296" s="55"/>
    </row>
    <row r="29297" spans="21:25" x14ac:dyDescent="0.2">
      <c r="U29297" s="55"/>
      <c r="V29297" s="53"/>
      <c r="W29297" s="53"/>
      <c r="X29297" s="53"/>
      <c r="Y29297" s="55"/>
    </row>
    <row r="29298" spans="21:25" x14ac:dyDescent="0.2">
      <c r="U29298" s="55"/>
      <c r="V29298" s="53"/>
      <c r="W29298" s="53"/>
      <c r="X29298" s="53"/>
      <c r="Y29298" s="55"/>
    </row>
    <row r="29299" spans="21:25" x14ac:dyDescent="0.2">
      <c r="U29299" s="55"/>
      <c r="V29299" s="53"/>
      <c r="W29299" s="53"/>
      <c r="X29299" s="53"/>
      <c r="Y29299" s="55"/>
    </row>
    <row r="29300" spans="21:25" x14ac:dyDescent="0.2">
      <c r="U29300" s="55"/>
      <c r="V29300" s="53"/>
      <c r="W29300" s="53"/>
      <c r="X29300" s="53"/>
      <c r="Y29300" s="55"/>
    </row>
    <row r="29301" spans="21:25" x14ac:dyDescent="0.2">
      <c r="U29301" s="55"/>
      <c r="V29301" s="53"/>
      <c r="W29301" s="53"/>
      <c r="X29301" s="53"/>
      <c r="Y29301" s="55"/>
    </row>
    <row r="29302" spans="21:25" x14ac:dyDescent="0.2">
      <c r="U29302" s="55"/>
      <c r="V29302" s="53"/>
      <c r="W29302" s="53"/>
      <c r="X29302" s="53"/>
      <c r="Y29302" s="55"/>
    </row>
    <row r="29303" spans="21:25" x14ac:dyDescent="0.2">
      <c r="U29303" s="55"/>
      <c r="V29303" s="53"/>
      <c r="W29303" s="53"/>
      <c r="X29303" s="53"/>
      <c r="Y29303" s="55"/>
    </row>
    <row r="29304" spans="21:25" x14ac:dyDescent="0.2">
      <c r="U29304" s="55"/>
      <c r="V29304" s="53"/>
      <c r="W29304" s="53"/>
      <c r="X29304" s="53"/>
      <c r="Y29304" s="55"/>
    </row>
    <row r="29305" spans="21:25" x14ac:dyDescent="0.2">
      <c r="U29305" s="55"/>
      <c r="V29305" s="53"/>
      <c r="W29305" s="53"/>
      <c r="X29305" s="53"/>
      <c r="Y29305" s="55"/>
    </row>
    <row r="29306" spans="21:25" x14ac:dyDescent="0.2">
      <c r="U29306" s="55"/>
      <c r="V29306" s="53"/>
      <c r="W29306" s="53"/>
      <c r="X29306" s="53"/>
      <c r="Y29306" s="55"/>
    </row>
    <row r="29307" spans="21:25" x14ac:dyDescent="0.2">
      <c r="U29307" s="55"/>
      <c r="V29307" s="53"/>
      <c r="W29307" s="53"/>
      <c r="X29307" s="53"/>
      <c r="Y29307" s="55"/>
    </row>
    <row r="29308" spans="21:25" x14ac:dyDescent="0.2">
      <c r="U29308" s="55"/>
      <c r="V29308" s="53"/>
      <c r="W29308" s="53"/>
      <c r="X29308" s="53"/>
      <c r="Y29308" s="55"/>
    </row>
    <row r="29309" spans="21:25" x14ac:dyDescent="0.2">
      <c r="U29309" s="55"/>
      <c r="V29309" s="53"/>
      <c r="W29309" s="53"/>
      <c r="X29309" s="53"/>
      <c r="Y29309" s="55"/>
    </row>
    <row r="29310" spans="21:25" x14ac:dyDescent="0.2">
      <c r="U29310" s="55"/>
      <c r="V29310" s="53"/>
      <c r="W29310" s="53"/>
      <c r="X29310" s="53"/>
      <c r="Y29310" s="55"/>
    </row>
    <row r="29311" spans="21:25" x14ac:dyDescent="0.2">
      <c r="U29311" s="55"/>
      <c r="V29311" s="53"/>
      <c r="W29311" s="53"/>
      <c r="X29311" s="53"/>
      <c r="Y29311" s="55"/>
    </row>
    <row r="29312" spans="21:25" x14ac:dyDescent="0.2">
      <c r="U29312" s="55"/>
      <c r="V29312" s="53"/>
      <c r="W29312" s="53"/>
      <c r="X29312" s="53"/>
      <c r="Y29312" s="55"/>
    </row>
    <row r="29313" spans="21:25" x14ac:dyDescent="0.2">
      <c r="U29313" s="55"/>
      <c r="V29313" s="53"/>
      <c r="W29313" s="53"/>
      <c r="X29313" s="53"/>
      <c r="Y29313" s="55"/>
    </row>
    <row r="29314" spans="21:25" x14ac:dyDescent="0.2">
      <c r="U29314" s="55"/>
      <c r="V29314" s="53"/>
      <c r="W29314" s="53"/>
      <c r="X29314" s="53"/>
      <c r="Y29314" s="55"/>
    </row>
    <row r="29315" spans="21:25" x14ac:dyDescent="0.2">
      <c r="U29315" s="55"/>
      <c r="V29315" s="53"/>
      <c r="W29315" s="53"/>
      <c r="X29315" s="53"/>
      <c r="Y29315" s="55"/>
    </row>
    <row r="29316" spans="21:25" x14ac:dyDescent="0.2">
      <c r="U29316" s="55"/>
      <c r="V29316" s="53"/>
      <c r="W29316" s="53"/>
      <c r="X29316" s="53"/>
      <c r="Y29316" s="55"/>
    </row>
    <row r="29317" spans="21:25" x14ac:dyDescent="0.2">
      <c r="U29317" s="55"/>
      <c r="V29317" s="53"/>
      <c r="W29317" s="53"/>
      <c r="X29317" s="53"/>
      <c r="Y29317" s="55"/>
    </row>
    <row r="29318" spans="21:25" x14ac:dyDescent="0.2">
      <c r="U29318" s="55"/>
      <c r="V29318" s="53"/>
      <c r="W29318" s="53"/>
      <c r="X29318" s="53"/>
      <c r="Y29318" s="55"/>
    </row>
    <row r="29319" spans="21:25" x14ac:dyDescent="0.2">
      <c r="U29319" s="55"/>
      <c r="V29319" s="53"/>
      <c r="W29319" s="53"/>
      <c r="X29319" s="53"/>
      <c r="Y29319" s="55"/>
    </row>
    <row r="29320" spans="21:25" x14ac:dyDescent="0.2">
      <c r="U29320" s="55"/>
      <c r="V29320" s="53"/>
      <c r="W29320" s="53"/>
      <c r="X29320" s="53"/>
      <c r="Y29320" s="55"/>
    </row>
    <row r="29321" spans="21:25" x14ac:dyDescent="0.2">
      <c r="U29321" s="55"/>
      <c r="V29321" s="53"/>
      <c r="W29321" s="53"/>
      <c r="X29321" s="53"/>
      <c r="Y29321" s="55"/>
    </row>
    <row r="29322" spans="21:25" x14ac:dyDescent="0.2">
      <c r="U29322" s="55"/>
      <c r="V29322" s="53"/>
      <c r="W29322" s="53"/>
      <c r="X29322" s="53"/>
      <c r="Y29322" s="55"/>
    </row>
    <row r="29323" spans="21:25" x14ac:dyDescent="0.2">
      <c r="U29323" s="55"/>
      <c r="V29323" s="53"/>
      <c r="W29323" s="53"/>
      <c r="X29323" s="53"/>
      <c r="Y29323" s="55"/>
    </row>
    <row r="29324" spans="21:25" x14ac:dyDescent="0.2">
      <c r="U29324" s="55"/>
      <c r="V29324" s="53"/>
      <c r="W29324" s="53"/>
      <c r="X29324" s="53"/>
      <c r="Y29324" s="55"/>
    </row>
    <row r="29325" spans="21:25" x14ac:dyDescent="0.2">
      <c r="U29325" s="55"/>
      <c r="V29325" s="53"/>
      <c r="W29325" s="53"/>
      <c r="X29325" s="53"/>
      <c r="Y29325" s="55"/>
    </row>
    <row r="29326" spans="21:25" x14ac:dyDescent="0.2">
      <c r="U29326" s="55"/>
      <c r="V29326" s="53"/>
      <c r="W29326" s="53"/>
      <c r="X29326" s="53"/>
      <c r="Y29326" s="55"/>
    </row>
    <row r="29327" spans="21:25" x14ac:dyDescent="0.2">
      <c r="U29327" s="55"/>
      <c r="V29327" s="53"/>
      <c r="W29327" s="53"/>
      <c r="X29327" s="53"/>
      <c r="Y29327" s="55"/>
    </row>
    <row r="29328" spans="21:25" x14ac:dyDescent="0.2">
      <c r="U29328" s="55"/>
      <c r="V29328" s="53"/>
      <c r="W29328" s="53"/>
      <c r="X29328" s="53"/>
      <c r="Y29328" s="55"/>
    </row>
    <row r="29329" spans="21:25" x14ac:dyDescent="0.2">
      <c r="U29329" s="55"/>
      <c r="V29329" s="53"/>
      <c r="W29329" s="53"/>
      <c r="X29329" s="53"/>
      <c r="Y29329" s="55"/>
    </row>
    <row r="29330" spans="21:25" x14ac:dyDescent="0.2">
      <c r="U29330" s="55"/>
      <c r="V29330" s="53"/>
      <c r="W29330" s="53"/>
      <c r="X29330" s="53"/>
      <c r="Y29330" s="55"/>
    </row>
    <row r="29331" spans="21:25" x14ac:dyDescent="0.2">
      <c r="U29331" s="55"/>
      <c r="V29331" s="53"/>
      <c r="W29331" s="53"/>
      <c r="X29331" s="53"/>
      <c r="Y29331" s="55"/>
    </row>
    <row r="29332" spans="21:25" x14ac:dyDescent="0.2">
      <c r="U29332" s="55"/>
      <c r="V29332" s="53"/>
      <c r="W29332" s="53"/>
      <c r="X29332" s="53"/>
      <c r="Y29332" s="55"/>
    </row>
    <row r="29333" spans="21:25" x14ac:dyDescent="0.2">
      <c r="U29333" s="55"/>
      <c r="V29333" s="53"/>
      <c r="W29333" s="53"/>
      <c r="X29333" s="53"/>
      <c r="Y29333" s="55"/>
    </row>
    <row r="29334" spans="21:25" x14ac:dyDescent="0.2">
      <c r="U29334" s="55"/>
      <c r="V29334" s="53"/>
      <c r="W29334" s="53"/>
      <c r="X29334" s="53"/>
      <c r="Y29334" s="55"/>
    </row>
    <row r="29335" spans="21:25" x14ac:dyDescent="0.2">
      <c r="U29335" s="55"/>
      <c r="V29335" s="53"/>
      <c r="W29335" s="53"/>
      <c r="X29335" s="53"/>
      <c r="Y29335" s="55"/>
    </row>
    <row r="29336" spans="21:25" x14ac:dyDescent="0.2">
      <c r="U29336" s="55"/>
      <c r="V29336" s="53"/>
      <c r="W29336" s="53"/>
      <c r="X29336" s="53"/>
      <c r="Y29336" s="55"/>
    </row>
    <row r="29337" spans="21:25" x14ac:dyDescent="0.2">
      <c r="U29337" s="55"/>
      <c r="V29337" s="53"/>
      <c r="W29337" s="53"/>
      <c r="X29337" s="53"/>
      <c r="Y29337" s="55"/>
    </row>
    <row r="29338" spans="21:25" x14ac:dyDescent="0.2">
      <c r="U29338" s="55"/>
      <c r="V29338" s="53"/>
      <c r="W29338" s="53"/>
      <c r="X29338" s="53"/>
      <c r="Y29338" s="55"/>
    </row>
    <row r="29339" spans="21:25" x14ac:dyDescent="0.2">
      <c r="U29339" s="55"/>
      <c r="V29339" s="53"/>
      <c r="W29339" s="53"/>
      <c r="X29339" s="53"/>
      <c r="Y29339" s="55"/>
    </row>
    <row r="29340" spans="21:25" x14ac:dyDescent="0.2">
      <c r="U29340" s="55"/>
      <c r="V29340" s="53"/>
      <c r="W29340" s="53"/>
      <c r="X29340" s="53"/>
      <c r="Y29340" s="55"/>
    </row>
    <row r="29341" spans="21:25" x14ac:dyDescent="0.2">
      <c r="U29341" s="55"/>
      <c r="V29341" s="53"/>
      <c r="W29341" s="53"/>
      <c r="X29341" s="53"/>
      <c r="Y29341" s="55"/>
    </row>
    <row r="29342" spans="21:25" x14ac:dyDescent="0.2">
      <c r="U29342" s="55"/>
      <c r="V29342" s="53"/>
      <c r="W29342" s="53"/>
      <c r="X29342" s="53"/>
      <c r="Y29342" s="55"/>
    </row>
    <row r="29343" spans="21:25" x14ac:dyDescent="0.2">
      <c r="U29343" s="55"/>
      <c r="V29343" s="53"/>
      <c r="W29343" s="53"/>
      <c r="X29343" s="53"/>
      <c r="Y29343" s="55"/>
    </row>
    <row r="29344" spans="21:25" x14ac:dyDescent="0.2">
      <c r="U29344" s="55"/>
      <c r="V29344" s="53"/>
      <c r="W29344" s="53"/>
      <c r="X29344" s="53"/>
      <c r="Y29344" s="55"/>
    </row>
    <row r="29345" spans="21:25" x14ac:dyDescent="0.2">
      <c r="U29345" s="55"/>
      <c r="V29345" s="53"/>
      <c r="W29345" s="53"/>
      <c r="X29345" s="53"/>
      <c r="Y29345" s="55"/>
    </row>
    <row r="29346" spans="21:25" x14ac:dyDescent="0.2">
      <c r="U29346" s="55"/>
      <c r="V29346" s="53"/>
      <c r="W29346" s="53"/>
      <c r="X29346" s="53"/>
      <c r="Y29346" s="55"/>
    </row>
    <row r="29347" spans="21:25" x14ac:dyDescent="0.2">
      <c r="U29347" s="55"/>
      <c r="V29347" s="53"/>
      <c r="W29347" s="53"/>
      <c r="X29347" s="53"/>
      <c r="Y29347" s="55"/>
    </row>
    <row r="29348" spans="21:25" x14ac:dyDescent="0.2">
      <c r="U29348" s="55"/>
      <c r="V29348" s="53"/>
      <c r="W29348" s="53"/>
      <c r="X29348" s="53"/>
      <c r="Y29348" s="55"/>
    </row>
    <row r="29349" spans="21:25" x14ac:dyDescent="0.2">
      <c r="U29349" s="55"/>
      <c r="V29349" s="53"/>
      <c r="W29349" s="53"/>
      <c r="X29349" s="53"/>
      <c r="Y29349" s="55"/>
    </row>
    <row r="29350" spans="21:25" x14ac:dyDescent="0.2">
      <c r="U29350" s="55"/>
      <c r="V29350" s="53"/>
      <c r="W29350" s="53"/>
      <c r="X29350" s="53"/>
      <c r="Y29350" s="55"/>
    </row>
    <row r="29351" spans="21:25" x14ac:dyDescent="0.2">
      <c r="U29351" s="55"/>
      <c r="V29351" s="53"/>
      <c r="W29351" s="53"/>
      <c r="X29351" s="53"/>
      <c r="Y29351" s="55"/>
    </row>
    <row r="29352" spans="21:25" x14ac:dyDescent="0.2">
      <c r="U29352" s="55"/>
      <c r="V29352" s="53"/>
      <c r="W29352" s="53"/>
      <c r="X29352" s="53"/>
      <c r="Y29352" s="55"/>
    </row>
    <row r="29353" spans="21:25" x14ac:dyDescent="0.2">
      <c r="U29353" s="55"/>
      <c r="V29353" s="53"/>
      <c r="W29353" s="53"/>
      <c r="X29353" s="53"/>
      <c r="Y29353" s="55"/>
    </row>
    <row r="29354" spans="21:25" x14ac:dyDescent="0.2">
      <c r="U29354" s="55"/>
      <c r="V29354" s="53"/>
      <c r="W29354" s="53"/>
      <c r="X29354" s="53"/>
      <c r="Y29354" s="55"/>
    </row>
    <row r="29355" spans="21:25" x14ac:dyDescent="0.2">
      <c r="U29355" s="55"/>
      <c r="V29355" s="53"/>
      <c r="W29355" s="53"/>
      <c r="X29355" s="53"/>
      <c r="Y29355" s="55"/>
    </row>
    <row r="29356" spans="21:25" x14ac:dyDescent="0.2">
      <c r="U29356" s="55"/>
      <c r="V29356" s="53"/>
      <c r="W29356" s="53"/>
      <c r="X29356" s="53"/>
      <c r="Y29356" s="55"/>
    </row>
    <row r="29357" spans="21:25" x14ac:dyDescent="0.2">
      <c r="U29357" s="55"/>
      <c r="V29357" s="53"/>
      <c r="W29357" s="53"/>
      <c r="X29357" s="53"/>
      <c r="Y29357" s="55"/>
    </row>
    <row r="29358" spans="21:25" x14ac:dyDescent="0.2">
      <c r="U29358" s="55"/>
      <c r="V29358" s="53"/>
      <c r="W29358" s="53"/>
      <c r="X29358" s="53"/>
      <c r="Y29358" s="55"/>
    </row>
    <row r="29359" spans="21:25" x14ac:dyDescent="0.2">
      <c r="U29359" s="55"/>
      <c r="V29359" s="53"/>
      <c r="W29359" s="53"/>
      <c r="X29359" s="53"/>
      <c r="Y29359" s="55"/>
    </row>
    <row r="29360" spans="21:25" x14ac:dyDescent="0.2">
      <c r="U29360" s="55"/>
      <c r="V29360" s="53"/>
      <c r="W29360" s="53"/>
      <c r="X29360" s="53"/>
      <c r="Y29360" s="55"/>
    </row>
    <row r="29361" spans="21:25" x14ac:dyDescent="0.2">
      <c r="U29361" s="55"/>
      <c r="V29361" s="53"/>
      <c r="W29361" s="53"/>
      <c r="X29361" s="53"/>
      <c r="Y29361" s="55"/>
    </row>
    <row r="29362" spans="21:25" x14ac:dyDescent="0.2">
      <c r="U29362" s="55"/>
      <c r="V29362" s="53"/>
      <c r="W29362" s="53"/>
      <c r="X29362" s="53"/>
      <c r="Y29362" s="55"/>
    </row>
    <row r="29363" spans="21:25" x14ac:dyDescent="0.2">
      <c r="U29363" s="55"/>
      <c r="V29363" s="53"/>
      <c r="W29363" s="53"/>
      <c r="X29363" s="53"/>
      <c r="Y29363" s="55"/>
    </row>
    <row r="29364" spans="21:25" x14ac:dyDescent="0.2">
      <c r="U29364" s="55"/>
      <c r="V29364" s="53"/>
      <c r="W29364" s="53"/>
      <c r="X29364" s="53"/>
      <c r="Y29364" s="55"/>
    </row>
    <row r="29365" spans="21:25" x14ac:dyDescent="0.2">
      <c r="U29365" s="55"/>
      <c r="V29365" s="53"/>
      <c r="W29365" s="53"/>
      <c r="X29365" s="53"/>
      <c r="Y29365" s="55"/>
    </row>
    <row r="29366" spans="21:25" x14ac:dyDescent="0.2">
      <c r="U29366" s="55"/>
      <c r="V29366" s="53"/>
      <c r="W29366" s="53"/>
      <c r="X29366" s="53"/>
      <c r="Y29366" s="55"/>
    </row>
    <row r="29367" spans="21:25" x14ac:dyDescent="0.2">
      <c r="U29367" s="55"/>
      <c r="V29367" s="53"/>
      <c r="W29367" s="53"/>
      <c r="X29367" s="53"/>
      <c r="Y29367" s="55"/>
    </row>
    <row r="29368" spans="21:25" x14ac:dyDescent="0.2">
      <c r="U29368" s="55"/>
      <c r="V29368" s="53"/>
      <c r="W29368" s="53"/>
      <c r="X29368" s="53"/>
      <c r="Y29368" s="55"/>
    </row>
    <row r="29369" spans="21:25" x14ac:dyDescent="0.2">
      <c r="U29369" s="55"/>
      <c r="V29369" s="53"/>
      <c r="W29369" s="53"/>
      <c r="X29369" s="53"/>
      <c r="Y29369" s="55"/>
    </row>
    <row r="29370" spans="21:25" x14ac:dyDescent="0.2">
      <c r="U29370" s="55"/>
      <c r="V29370" s="53"/>
      <c r="W29370" s="53"/>
      <c r="X29370" s="53"/>
      <c r="Y29370" s="55"/>
    </row>
    <row r="29371" spans="21:25" x14ac:dyDescent="0.2">
      <c r="U29371" s="55"/>
      <c r="V29371" s="53"/>
      <c r="W29371" s="53"/>
      <c r="X29371" s="53"/>
      <c r="Y29371" s="55"/>
    </row>
    <row r="29372" spans="21:25" x14ac:dyDescent="0.2">
      <c r="U29372" s="55"/>
      <c r="V29372" s="53"/>
      <c r="W29372" s="53"/>
      <c r="X29372" s="53"/>
      <c r="Y29372" s="55"/>
    </row>
    <row r="29373" spans="21:25" x14ac:dyDescent="0.2">
      <c r="U29373" s="55"/>
      <c r="V29373" s="53"/>
      <c r="W29373" s="53"/>
      <c r="X29373" s="53"/>
      <c r="Y29373" s="55"/>
    </row>
    <row r="29374" spans="21:25" x14ac:dyDescent="0.2">
      <c r="U29374" s="55"/>
      <c r="V29374" s="53"/>
      <c r="W29374" s="53"/>
      <c r="X29374" s="53"/>
      <c r="Y29374" s="55"/>
    </row>
    <row r="29375" spans="21:25" x14ac:dyDescent="0.2">
      <c r="U29375" s="55"/>
      <c r="V29375" s="53"/>
      <c r="W29375" s="53"/>
      <c r="X29375" s="53"/>
      <c r="Y29375" s="55"/>
    </row>
    <row r="29376" spans="21:25" x14ac:dyDescent="0.2">
      <c r="U29376" s="55"/>
      <c r="V29376" s="53"/>
      <c r="W29376" s="53"/>
      <c r="X29376" s="53"/>
      <c r="Y29376" s="55"/>
    </row>
    <row r="29377" spans="21:25" x14ac:dyDescent="0.2">
      <c r="U29377" s="55"/>
      <c r="V29377" s="53"/>
      <c r="W29377" s="53"/>
      <c r="X29377" s="53"/>
      <c r="Y29377" s="55"/>
    </row>
    <row r="29378" spans="21:25" x14ac:dyDescent="0.2">
      <c r="U29378" s="55"/>
      <c r="V29378" s="53"/>
      <c r="W29378" s="53"/>
      <c r="X29378" s="53"/>
      <c r="Y29378" s="55"/>
    </row>
    <row r="29379" spans="21:25" x14ac:dyDescent="0.2">
      <c r="U29379" s="55"/>
      <c r="V29379" s="53"/>
      <c r="W29379" s="53"/>
      <c r="X29379" s="53"/>
      <c r="Y29379" s="55"/>
    </row>
    <row r="29380" spans="21:25" x14ac:dyDescent="0.2">
      <c r="U29380" s="55"/>
      <c r="V29380" s="53"/>
      <c r="W29380" s="53"/>
      <c r="X29380" s="53"/>
      <c r="Y29380" s="55"/>
    </row>
    <row r="29381" spans="21:25" x14ac:dyDescent="0.2">
      <c r="U29381" s="55"/>
      <c r="V29381" s="53"/>
      <c r="W29381" s="53"/>
      <c r="X29381" s="53"/>
      <c r="Y29381" s="55"/>
    </row>
    <row r="29382" spans="21:25" x14ac:dyDescent="0.2">
      <c r="U29382" s="55"/>
      <c r="V29382" s="53"/>
      <c r="W29382" s="53"/>
      <c r="X29382" s="53"/>
      <c r="Y29382" s="55"/>
    </row>
    <row r="29383" spans="21:25" x14ac:dyDescent="0.2">
      <c r="U29383" s="55"/>
      <c r="V29383" s="53"/>
      <c r="W29383" s="53"/>
      <c r="X29383" s="53"/>
      <c r="Y29383" s="55"/>
    </row>
    <row r="29384" spans="21:25" x14ac:dyDescent="0.2">
      <c r="U29384" s="55"/>
      <c r="V29384" s="53"/>
      <c r="W29384" s="53"/>
      <c r="X29384" s="53"/>
      <c r="Y29384" s="55"/>
    </row>
    <row r="29385" spans="21:25" x14ac:dyDescent="0.2">
      <c r="U29385" s="55"/>
      <c r="V29385" s="53"/>
      <c r="W29385" s="53"/>
      <c r="X29385" s="53"/>
      <c r="Y29385" s="55"/>
    </row>
    <row r="29386" spans="21:25" x14ac:dyDescent="0.2">
      <c r="U29386" s="55"/>
      <c r="V29386" s="53"/>
      <c r="W29386" s="53"/>
      <c r="X29386" s="53"/>
      <c r="Y29386" s="55"/>
    </row>
    <row r="29387" spans="21:25" x14ac:dyDescent="0.2">
      <c r="U29387" s="55"/>
      <c r="V29387" s="53"/>
      <c r="W29387" s="53"/>
      <c r="X29387" s="53"/>
      <c r="Y29387" s="55"/>
    </row>
    <row r="29388" spans="21:25" x14ac:dyDescent="0.2">
      <c r="U29388" s="55"/>
      <c r="V29388" s="53"/>
      <c r="W29388" s="53"/>
      <c r="X29388" s="53"/>
      <c r="Y29388" s="55"/>
    </row>
    <row r="29389" spans="21:25" x14ac:dyDescent="0.2">
      <c r="U29389" s="55"/>
      <c r="V29389" s="53"/>
      <c r="W29389" s="53"/>
      <c r="X29389" s="53"/>
      <c r="Y29389" s="55"/>
    </row>
    <row r="29390" spans="21:25" x14ac:dyDescent="0.2">
      <c r="U29390" s="55"/>
      <c r="V29390" s="53"/>
      <c r="W29390" s="53"/>
      <c r="X29390" s="53"/>
      <c r="Y29390" s="55"/>
    </row>
    <row r="29391" spans="21:25" x14ac:dyDescent="0.2">
      <c r="U29391" s="55"/>
      <c r="V29391" s="53"/>
      <c r="W29391" s="53"/>
      <c r="X29391" s="53"/>
      <c r="Y29391" s="55"/>
    </row>
    <row r="29392" spans="21:25" x14ac:dyDescent="0.2">
      <c r="U29392" s="55"/>
      <c r="V29392" s="53"/>
      <c r="W29392" s="53"/>
      <c r="X29392" s="53"/>
      <c r="Y29392" s="55"/>
    </row>
    <row r="29393" spans="21:25" x14ac:dyDescent="0.2">
      <c r="U29393" s="55"/>
      <c r="V29393" s="53"/>
      <c r="W29393" s="53"/>
      <c r="X29393" s="53"/>
      <c r="Y29393" s="55"/>
    </row>
    <row r="29394" spans="21:25" x14ac:dyDescent="0.2">
      <c r="U29394" s="55"/>
      <c r="V29394" s="53"/>
      <c r="W29394" s="53"/>
      <c r="X29394" s="53"/>
      <c r="Y29394" s="55"/>
    </row>
    <row r="29395" spans="21:25" x14ac:dyDescent="0.2">
      <c r="U29395" s="55"/>
      <c r="V29395" s="53"/>
      <c r="W29395" s="53"/>
      <c r="X29395" s="53"/>
      <c r="Y29395" s="55"/>
    </row>
    <row r="29396" spans="21:25" x14ac:dyDescent="0.2">
      <c r="U29396" s="55"/>
      <c r="V29396" s="53"/>
      <c r="W29396" s="53"/>
      <c r="X29396" s="53"/>
      <c r="Y29396" s="55"/>
    </row>
    <row r="29397" spans="21:25" x14ac:dyDescent="0.2">
      <c r="U29397" s="55"/>
      <c r="V29397" s="53"/>
      <c r="W29397" s="53"/>
      <c r="X29397" s="53"/>
      <c r="Y29397" s="55"/>
    </row>
    <row r="29398" spans="21:25" x14ac:dyDescent="0.2">
      <c r="U29398" s="55"/>
      <c r="V29398" s="53"/>
      <c r="W29398" s="53"/>
      <c r="X29398" s="53"/>
      <c r="Y29398" s="55"/>
    </row>
    <row r="29399" spans="21:25" x14ac:dyDescent="0.2">
      <c r="U29399" s="55"/>
      <c r="V29399" s="53"/>
      <c r="W29399" s="53"/>
      <c r="X29399" s="53"/>
      <c r="Y29399" s="55"/>
    </row>
    <row r="29400" spans="21:25" x14ac:dyDescent="0.2">
      <c r="U29400" s="55"/>
      <c r="V29400" s="53"/>
      <c r="W29400" s="53"/>
      <c r="X29400" s="53"/>
      <c r="Y29400" s="55"/>
    </row>
    <row r="29401" spans="21:25" x14ac:dyDescent="0.2">
      <c r="U29401" s="55"/>
      <c r="V29401" s="53"/>
      <c r="W29401" s="53"/>
      <c r="X29401" s="53"/>
      <c r="Y29401" s="55"/>
    </row>
    <row r="29402" spans="21:25" x14ac:dyDescent="0.2">
      <c r="U29402" s="55"/>
      <c r="V29402" s="53"/>
      <c r="W29402" s="53"/>
      <c r="X29402" s="53"/>
      <c r="Y29402" s="55"/>
    </row>
    <row r="29403" spans="21:25" x14ac:dyDescent="0.2">
      <c r="U29403" s="55"/>
      <c r="V29403" s="53"/>
      <c r="W29403" s="53"/>
      <c r="X29403" s="53"/>
      <c r="Y29403" s="55"/>
    </row>
    <row r="29404" spans="21:25" x14ac:dyDescent="0.2">
      <c r="U29404" s="55"/>
      <c r="V29404" s="53"/>
      <c r="W29404" s="53"/>
      <c r="X29404" s="53"/>
      <c r="Y29404" s="55"/>
    </row>
    <row r="29405" spans="21:25" x14ac:dyDescent="0.2">
      <c r="U29405" s="55"/>
      <c r="V29405" s="53"/>
      <c r="W29405" s="53"/>
      <c r="X29405" s="53"/>
      <c r="Y29405" s="55"/>
    </row>
    <row r="29406" spans="21:25" x14ac:dyDescent="0.2">
      <c r="U29406" s="55"/>
      <c r="V29406" s="53"/>
      <c r="W29406" s="53"/>
      <c r="X29406" s="53"/>
      <c r="Y29406" s="55"/>
    </row>
    <row r="29407" spans="21:25" x14ac:dyDescent="0.2">
      <c r="U29407" s="55"/>
      <c r="V29407" s="53"/>
      <c r="W29407" s="53"/>
      <c r="X29407" s="53"/>
      <c r="Y29407" s="55"/>
    </row>
    <row r="29408" spans="21:25" x14ac:dyDescent="0.2">
      <c r="U29408" s="55"/>
      <c r="V29408" s="53"/>
      <c r="W29408" s="53"/>
      <c r="X29408" s="53"/>
      <c r="Y29408" s="55"/>
    </row>
    <row r="29409" spans="21:25" x14ac:dyDescent="0.2">
      <c r="U29409" s="55"/>
      <c r="V29409" s="53"/>
      <c r="W29409" s="53"/>
      <c r="X29409" s="53"/>
      <c r="Y29409" s="55"/>
    </row>
    <row r="29410" spans="21:25" x14ac:dyDescent="0.2">
      <c r="U29410" s="55"/>
      <c r="V29410" s="53"/>
      <c r="W29410" s="53"/>
      <c r="X29410" s="53"/>
      <c r="Y29410" s="55"/>
    </row>
    <row r="29411" spans="21:25" x14ac:dyDescent="0.2">
      <c r="U29411" s="55"/>
      <c r="V29411" s="53"/>
      <c r="W29411" s="53"/>
      <c r="X29411" s="53"/>
      <c r="Y29411" s="55"/>
    </row>
    <row r="29412" spans="21:25" x14ac:dyDescent="0.2">
      <c r="U29412" s="55"/>
      <c r="V29412" s="53"/>
      <c r="W29412" s="53"/>
      <c r="X29412" s="53"/>
      <c r="Y29412" s="55"/>
    </row>
    <row r="29413" spans="21:25" x14ac:dyDescent="0.2">
      <c r="U29413" s="55"/>
      <c r="V29413" s="53"/>
      <c r="W29413" s="53"/>
      <c r="X29413" s="53"/>
      <c r="Y29413" s="55"/>
    </row>
    <row r="29414" spans="21:25" x14ac:dyDescent="0.2">
      <c r="U29414" s="55"/>
      <c r="V29414" s="53"/>
      <c r="W29414" s="53"/>
      <c r="X29414" s="53"/>
      <c r="Y29414" s="55"/>
    </row>
    <row r="29415" spans="21:25" x14ac:dyDescent="0.2">
      <c r="U29415" s="55"/>
      <c r="V29415" s="53"/>
      <c r="W29415" s="53"/>
      <c r="X29415" s="53"/>
      <c r="Y29415" s="55"/>
    </row>
    <row r="29416" spans="21:25" x14ac:dyDescent="0.2">
      <c r="U29416" s="55"/>
      <c r="V29416" s="53"/>
      <c r="W29416" s="53"/>
      <c r="X29416" s="53"/>
      <c r="Y29416" s="55"/>
    </row>
    <row r="29417" spans="21:25" x14ac:dyDescent="0.2">
      <c r="U29417" s="55"/>
      <c r="V29417" s="53"/>
      <c r="W29417" s="53"/>
      <c r="X29417" s="53"/>
      <c r="Y29417" s="55"/>
    </row>
    <row r="29418" spans="21:25" x14ac:dyDescent="0.2">
      <c r="U29418" s="55"/>
      <c r="V29418" s="53"/>
      <c r="W29418" s="53"/>
      <c r="X29418" s="53"/>
      <c r="Y29418" s="55"/>
    </row>
    <row r="29419" spans="21:25" x14ac:dyDescent="0.2">
      <c r="U29419" s="55"/>
      <c r="V29419" s="53"/>
      <c r="W29419" s="53"/>
      <c r="X29419" s="53"/>
      <c r="Y29419" s="55"/>
    </row>
    <row r="29420" spans="21:25" x14ac:dyDescent="0.2">
      <c r="U29420" s="55"/>
      <c r="V29420" s="53"/>
      <c r="W29420" s="53"/>
      <c r="X29420" s="53"/>
      <c r="Y29420" s="55"/>
    </row>
    <row r="29421" spans="21:25" x14ac:dyDescent="0.2">
      <c r="U29421" s="55"/>
      <c r="V29421" s="53"/>
      <c r="W29421" s="53"/>
      <c r="X29421" s="53"/>
      <c r="Y29421" s="55"/>
    </row>
    <row r="29422" spans="21:25" x14ac:dyDescent="0.2">
      <c r="U29422" s="55"/>
      <c r="V29422" s="53"/>
      <c r="W29422" s="53"/>
      <c r="X29422" s="53"/>
      <c r="Y29422" s="55"/>
    </row>
    <row r="29423" spans="21:25" x14ac:dyDescent="0.2">
      <c r="U29423" s="55"/>
      <c r="V29423" s="53"/>
      <c r="W29423" s="53"/>
      <c r="X29423" s="53"/>
      <c r="Y29423" s="55"/>
    </row>
    <row r="29424" spans="21:25" x14ac:dyDescent="0.2">
      <c r="U29424" s="55"/>
      <c r="V29424" s="53"/>
      <c r="W29424" s="53"/>
      <c r="X29424" s="53"/>
      <c r="Y29424" s="55"/>
    </row>
    <row r="29425" spans="21:25" x14ac:dyDescent="0.2">
      <c r="U29425" s="55"/>
      <c r="V29425" s="53"/>
      <c r="W29425" s="53"/>
      <c r="X29425" s="53"/>
      <c r="Y29425" s="55"/>
    </row>
    <row r="29426" spans="21:25" x14ac:dyDescent="0.2">
      <c r="U29426" s="55"/>
      <c r="V29426" s="53"/>
      <c r="W29426" s="53"/>
      <c r="X29426" s="53"/>
      <c r="Y29426" s="55"/>
    </row>
    <row r="29427" spans="21:25" x14ac:dyDescent="0.2">
      <c r="U29427" s="55"/>
      <c r="V29427" s="53"/>
      <c r="W29427" s="53"/>
      <c r="X29427" s="53"/>
      <c r="Y29427" s="55"/>
    </row>
    <row r="29428" spans="21:25" x14ac:dyDescent="0.2">
      <c r="U29428" s="55"/>
      <c r="V29428" s="53"/>
      <c r="W29428" s="53"/>
      <c r="X29428" s="53"/>
      <c r="Y29428" s="55"/>
    </row>
    <row r="29429" spans="21:25" x14ac:dyDescent="0.2">
      <c r="U29429" s="55"/>
      <c r="V29429" s="53"/>
      <c r="W29429" s="53"/>
      <c r="X29429" s="53"/>
      <c r="Y29429" s="55"/>
    </row>
    <row r="29430" spans="21:25" x14ac:dyDescent="0.2">
      <c r="U29430" s="55"/>
      <c r="V29430" s="53"/>
      <c r="W29430" s="53"/>
      <c r="X29430" s="53"/>
      <c r="Y29430" s="55"/>
    </row>
    <row r="29431" spans="21:25" x14ac:dyDescent="0.2">
      <c r="U29431" s="55"/>
      <c r="V29431" s="53"/>
      <c r="W29431" s="53"/>
      <c r="X29431" s="53"/>
      <c r="Y29431" s="55"/>
    </row>
    <row r="29432" spans="21:25" x14ac:dyDescent="0.2">
      <c r="U29432" s="55"/>
      <c r="V29432" s="53"/>
      <c r="W29432" s="53"/>
      <c r="X29432" s="53"/>
      <c r="Y29432" s="55"/>
    </row>
    <row r="29433" spans="21:25" x14ac:dyDescent="0.2">
      <c r="U29433" s="55"/>
      <c r="V29433" s="53"/>
      <c r="W29433" s="53"/>
      <c r="X29433" s="53"/>
      <c r="Y29433" s="55"/>
    </row>
    <row r="29434" spans="21:25" x14ac:dyDescent="0.2">
      <c r="U29434" s="55"/>
      <c r="V29434" s="53"/>
      <c r="W29434" s="53"/>
      <c r="X29434" s="53"/>
      <c r="Y29434" s="55"/>
    </row>
    <row r="29435" spans="21:25" x14ac:dyDescent="0.2">
      <c r="U29435" s="55"/>
      <c r="V29435" s="53"/>
      <c r="W29435" s="53"/>
      <c r="X29435" s="53"/>
      <c r="Y29435" s="55"/>
    </row>
    <row r="29436" spans="21:25" x14ac:dyDescent="0.2">
      <c r="U29436" s="55"/>
      <c r="V29436" s="53"/>
      <c r="W29436" s="53"/>
      <c r="X29436" s="53"/>
      <c r="Y29436" s="55"/>
    </row>
    <row r="29437" spans="21:25" x14ac:dyDescent="0.2">
      <c r="U29437" s="55"/>
      <c r="V29437" s="53"/>
      <c r="W29437" s="53"/>
      <c r="X29437" s="53"/>
      <c r="Y29437" s="55"/>
    </row>
    <row r="29438" spans="21:25" x14ac:dyDescent="0.2">
      <c r="U29438" s="55"/>
      <c r="V29438" s="53"/>
      <c r="W29438" s="53"/>
      <c r="X29438" s="53"/>
      <c r="Y29438" s="55"/>
    </row>
    <row r="29439" spans="21:25" x14ac:dyDescent="0.2">
      <c r="U29439" s="55"/>
      <c r="V29439" s="53"/>
      <c r="W29439" s="53"/>
      <c r="X29439" s="53"/>
      <c r="Y29439" s="55"/>
    </row>
    <row r="29440" spans="21:25" x14ac:dyDescent="0.2">
      <c r="U29440" s="55"/>
      <c r="V29440" s="53"/>
      <c r="W29440" s="53"/>
      <c r="X29440" s="53"/>
      <c r="Y29440" s="55"/>
    </row>
    <row r="29441" spans="21:25" x14ac:dyDescent="0.2">
      <c r="U29441" s="55"/>
      <c r="V29441" s="53"/>
      <c r="W29441" s="53"/>
      <c r="X29441" s="53"/>
      <c r="Y29441" s="55"/>
    </row>
    <row r="29442" spans="21:25" x14ac:dyDescent="0.2">
      <c r="U29442" s="55"/>
      <c r="V29442" s="53"/>
      <c r="W29442" s="53"/>
      <c r="X29442" s="53"/>
      <c r="Y29442" s="55"/>
    </row>
    <row r="29443" spans="21:25" x14ac:dyDescent="0.2">
      <c r="U29443" s="55"/>
      <c r="V29443" s="53"/>
      <c r="W29443" s="53"/>
      <c r="X29443" s="53"/>
      <c r="Y29443" s="55"/>
    </row>
    <row r="29444" spans="21:25" x14ac:dyDescent="0.2">
      <c r="U29444" s="55"/>
      <c r="V29444" s="53"/>
      <c r="W29444" s="53"/>
      <c r="X29444" s="53"/>
      <c r="Y29444" s="55"/>
    </row>
    <row r="29445" spans="21:25" x14ac:dyDescent="0.2">
      <c r="U29445" s="55"/>
      <c r="V29445" s="53"/>
      <c r="W29445" s="53"/>
      <c r="X29445" s="53"/>
      <c r="Y29445" s="55"/>
    </row>
    <row r="29446" spans="21:25" x14ac:dyDescent="0.2">
      <c r="U29446" s="55"/>
      <c r="V29446" s="53"/>
      <c r="W29446" s="53"/>
      <c r="X29446" s="53"/>
      <c r="Y29446" s="55"/>
    </row>
    <row r="29447" spans="21:25" x14ac:dyDescent="0.2">
      <c r="U29447" s="55"/>
      <c r="V29447" s="53"/>
      <c r="W29447" s="53"/>
      <c r="X29447" s="53"/>
      <c r="Y29447" s="55"/>
    </row>
    <row r="29448" spans="21:25" x14ac:dyDescent="0.2">
      <c r="U29448" s="55"/>
      <c r="V29448" s="53"/>
      <c r="W29448" s="53"/>
      <c r="X29448" s="53"/>
      <c r="Y29448" s="55"/>
    </row>
    <row r="29449" spans="21:25" x14ac:dyDescent="0.2">
      <c r="U29449" s="55"/>
      <c r="V29449" s="53"/>
      <c r="W29449" s="53"/>
      <c r="X29449" s="53"/>
      <c r="Y29449" s="55"/>
    </row>
    <row r="29450" spans="21:25" x14ac:dyDescent="0.2">
      <c r="U29450" s="55"/>
      <c r="V29450" s="53"/>
      <c r="W29450" s="53"/>
      <c r="X29450" s="53"/>
      <c r="Y29450" s="55"/>
    </row>
    <row r="29451" spans="21:25" x14ac:dyDescent="0.2">
      <c r="U29451" s="55"/>
      <c r="V29451" s="53"/>
      <c r="W29451" s="53"/>
      <c r="X29451" s="53"/>
      <c r="Y29451" s="55"/>
    </row>
    <row r="29452" spans="21:25" x14ac:dyDescent="0.2">
      <c r="U29452" s="55"/>
      <c r="V29452" s="53"/>
      <c r="W29452" s="53"/>
      <c r="X29452" s="53"/>
      <c r="Y29452" s="55"/>
    </row>
    <row r="29453" spans="21:25" x14ac:dyDescent="0.2">
      <c r="U29453" s="55"/>
      <c r="V29453" s="53"/>
      <c r="W29453" s="53"/>
      <c r="X29453" s="53"/>
      <c r="Y29453" s="55"/>
    </row>
    <row r="29454" spans="21:25" x14ac:dyDescent="0.2">
      <c r="U29454" s="55"/>
      <c r="V29454" s="53"/>
      <c r="W29454" s="53"/>
      <c r="X29454" s="53"/>
      <c r="Y29454" s="55"/>
    </row>
    <row r="29455" spans="21:25" x14ac:dyDescent="0.2">
      <c r="U29455" s="55"/>
      <c r="V29455" s="53"/>
      <c r="W29455" s="53"/>
      <c r="X29455" s="53"/>
      <c r="Y29455" s="55"/>
    </row>
    <row r="29456" spans="21:25" x14ac:dyDescent="0.2">
      <c r="U29456" s="55"/>
      <c r="V29456" s="53"/>
      <c r="W29456" s="53"/>
      <c r="X29456" s="53"/>
      <c r="Y29456" s="55"/>
    </row>
    <row r="29457" spans="21:25" x14ac:dyDescent="0.2">
      <c r="U29457" s="55"/>
      <c r="V29457" s="53"/>
      <c r="W29457" s="53"/>
      <c r="X29457" s="53"/>
      <c r="Y29457" s="55"/>
    </row>
    <row r="29458" spans="21:25" x14ac:dyDescent="0.2">
      <c r="U29458" s="55"/>
      <c r="V29458" s="53"/>
      <c r="W29458" s="53"/>
      <c r="X29458" s="53"/>
      <c r="Y29458" s="55"/>
    </row>
    <row r="29459" spans="21:25" x14ac:dyDescent="0.2">
      <c r="U29459" s="55"/>
      <c r="V29459" s="53"/>
      <c r="W29459" s="53"/>
      <c r="X29459" s="53"/>
      <c r="Y29459" s="55"/>
    </row>
    <row r="29460" spans="21:25" x14ac:dyDescent="0.2">
      <c r="U29460" s="55"/>
      <c r="V29460" s="53"/>
      <c r="W29460" s="53"/>
      <c r="X29460" s="53"/>
      <c r="Y29460" s="55"/>
    </row>
    <row r="29461" spans="21:25" x14ac:dyDescent="0.2">
      <c r="U29461" s="55"/>
      <c r="V29461" s="53"/>
      <c r="W29461" s="53"/>
      <c r="X29461" s="53"/>
      <c r="Y29461" s="55"/>
    </row>
    <row r="29462" spans="21:25" x14ac:dyDescent="0.2">
      <c r="U29462" s="55"/>
      <c r="V29462" s="53"/>
      <c r="W29462" s="53"/>
      <c r="X29462" s="53"/>
      <c r="Y29462" s="55"/>
    </row>
    <row r="29463" spans="21:25" x14ac:dyDescent="0.2">
      <c r="U29463" s="55"/>
      <c r="V29463" s="53"/>
      <c r="W29463" s="53"/>
      <c r="X29463" s="53"/>
      <c r="Y29463" s="55"/>
    </row>
    <row r="29464" spans="21:25" x14ac:dyDescent="0.2">
      <c r="U29464" s="55"/>
      <c r="V29464" s="53"/>
      <c r="W29464" s="53"/>
      <c r="X29464" s="53"/>
      <c r="Y29464" s="55"/>
    </row>
    <row r="29465" spans="21:25" x14ac:dyDescent="0.2">
      <c r="U29465" s="55"/>
      <c r="V29465" s="53"/>
      <c r="W29465" s="53"/>
      <c r="X29465" s="53"/>
      <c r="Y29465" s="55"/>
    </row>
    <row r="29466" spans="21:25" x14ac:dyDescent="0.2">
      <c r="U29466" s="55"/>
      <c r="V29466" s="53"/>
      <c r="W29466" s="53"/>
      <c r="X29466" s="53"/>
      <c r="Y29466" s="55"/>
    </row>
    <row r="29467" spans="21:25" x14ac:dyDescent="0.2">
      <c r="U29467" s="55"/>
      <c r="V29467" s="53"/>
      <c r="W29467" s="53"/>
      <c r="X29467" s="53"/>
      <c r="Y29467" s="55"/>
    </row>
    <row r="29468" spans="21:25" x14ac:dyDescent="0.2">
      <c r="U29468" s="55"/>
      <c r="V29468" s="53"/>
      <c r="W29468" s="53"/>
      <c r="X29468" s="53"/>
      <c r="Y29468" s="55"/>
    </row>
    <row r="29469" spans="21:25" x14ac:dyDescent="0.2">
      <c r="U29469" s="55"/>
      <c r="V29469" s="53"/>
      <c r="W29469" s="53"/>
      <c r="X29469" s="53"/>
      <c r="Y29469" s="55"/>
    </row>
    <row r="29470" spans="21:25" x14ac:dyDescent="0.2">
      <c r="U29470" s="55"/>
      <c r="V29470" s="53"/>
      <c r="W29470" s="53"/>
      <c r="X29470" s="53"/>
      <c r="Y29470" s="55"/>
    </row>
    <row r="29471" spans="21:25" x14ac:dyDescent="0.2">
      <c r="U29471" s="55"/>
      <c r="V29471" s="53"/>
      <c r="W29471" s="53"/>
      <c r="X29471" s="53"/>
      <c r="Y29471" s="55"/>
    </row>
    <row r="29472" spans="21:25" x14ac:dyDescent="0.2">
      <c r="U29472" s="55"/>
      <c r="V29472" s="53"/>
      <c r="W29472" s="53"/>
      <c r="X29472" s="53"/>
      <c r="Y29472" s="55"/>
    </row>
    <row r="29473" spans="21:25" x14ac:dyDescent="0.2">
      <c r="U29473" s="55"/>
      <c r="V29473" s="53"/>
      <c r="W29473" s="53"/>
      <c r="X29473" s="53"/>
      <c r="Y29473" s="55"/>
    </row>
    <row r="29474" spans="21:25" x14ac:dyDescent="0.2">
      <c r="U29474" s="55"/>
      <c r="V29474" s="53"/>
      <c r="W29474" s="53"/>
      <c r="X29474" s="53"/>
      <c r="Y29474" s="55"/>
    </row>
    <row r="29475" spans="21:25" x14ac:dyDescent="0.2">
      <c r="U29475" s="55"/>
      <c r="V29475" s="53"/>
      <c r="W29475" s="53"/>
      <c r="X29475" s="53"/>
      <c r="Y29475" s="55"/>
    </row>
    <row r="29476" spans="21:25" x14ac:dyDescent="0.2">
      <c r="U29476" s="55"/>
      <c r="V29476" s="53"/>
      <c r="W29476" s="53"/>
      <c r="X29476" s="53"/>
      <c r="Y29476" s="55"/>
    </row>
    <row r="29477" spans="21:25" x14ac:dyDescent="0.2">
      <c r="U29477" s="55"/>
      <c r="V29477" s="53"/>
      <c r="W29477" s="53"/>
      <c r="X29477" s="53"/>
      <c r="Y29477" s="55"/>
    </row>
    <row r="29478" spans="21:25" x14ac:dyDescent="0.2">
      <c r="U29478" s="55"/>
      <c r="V29478" s="53"/>
      <c r="W29478" s="53"/>
      <c r="X29478" s="53"/>
      <c r="Y29478" s="55"/>
    </row>
    <row r="29479" spans="21:25" x14ac:dyDescent="0.2">
      <c r="U29479" s="55"/>
      <c r="V29479" s="53"/>
      <c r="W29479" s="53"/>
      <c r="X29479" s="53"/>
      <c r="Y29479" s="55"/>
    </row>
    <row r="29480" spans="21:25" x14ac:dyDescent="0.2">
      <c r="U29480" s="55"/>
      <c r="V29480" s="53"/>
      <c r="W29480" s="53"/>
      <c r="X29480" s="53"/>
      <c r="Y29480" s="55"/>
    </row>
    <row r="29481" spans="21:25" x14ac:dyDescent="0.2">
      <c r="U29481" s="55"/>
      <c r="V29481" s="53"/>
      <c r="W29481" s="53"/>
      <c r="X29481" s="53"/>
      <c r="Y29481" s="55"/>
    </row>
    <row r="29482" spans="21:25" x14ac:dyDescent="0.2">
      <c r="U29482" s="55"/>
      <c r="V29482" s="53"/>
      <c r="W29482" s="53"/>
      <c r="X29482" s="53"/>
      <c r="Y29482" s="55"/>
    </row>
    <row r="29483" spans="21:25" x14ac:dyDescent="0.2">
      <c r="U29483" s="55"/>
      <c r="V29483" s="53"/>
      <c r="W29483" s="53"/>
      <c r="X29483" s="53"/>
      <c r="Y29483" s="55"/>
    </row>
    <row r="29484" spans="21:25" x14ac:dyDescent="0.2">
      <c r="U29484" s="55"/>
      <c r="V29484" s="53"/>
      <c r="W29484" s="53"/>
      <c r="X29484" s="53"/>
      <c r="Y29484" s="55"/>
    </row>
    <row r="29485" spans="21:25" x14ac:dyDescent="0.2">
      <c r="U29485" s="55"/>
      <c r="V29485" s="53"/>
      <c r="W29485" s="53"/>
      <c r="X29485" s="53"/>
      <c r="Y29485" s="55"/>
    </row>
    <row r="29486" spans="21:25" x14ac:dyDescent="0.2">
      <c r="U29486" s="55"/>
      <c r="V29486" s="53"/>
      <c r="W29486" s="53"/>
      <c r="X29486" s="53"/>
      <c r="Y29486" s="55"/>
    </row>
    <row r="29487" spans="21:25" x14ac:dyDescent="0.2">
      <c r="U29487" s="55"/>
      <c r="V29487" s="53"/>
      <c r="W29487" s="53"/>
      <c r="X29487" s="53"/>
      <c r="Y29487" s="55"/>
    </row>
    <row r="29488" spans="21:25" x14ac:dyDescent="0.2">
      <c r="U29488" s="55"/>
      <c r="V29488" s="53"/>
      <c r="W29488" s="53"/>
      <c r="X29488" s="53"/>
      <c r="Y29488" s="55"/>
    </row>
    <row r="29489" spans="21:25" x14ac:dyDescent="0.2">
      <c r="U29489" s="55"/>
      <c r="V29489" s="53"/>
      <c r="W29489" s="53"/>
      <c r="X29489" s="53"/>
      <c r="Y29489" s="55"/>
    </row>
    <row r="29490" spans="21:25" x14ac:dyDescent="0.2">
      <c r="U29490" s="55"/>
      <c r="V29490" s="53"/>
      <c r="W29490" s="53"/>
      <c r="X29490" s="53"/>
      <c r="Y29490" s="55"/>
    </row>
    <row r="29491" spans="21:25" x14ac:dyDescent="0.2">
      <c r="U29491" s="55"/>
      <c r="V29491" s="53"/>
      <c r="W29491" s="53"/>
      <c r="X29491" s="53"/>
      <c r="Y29491" s="55"/>
    </row>
    <row r="29492" spans="21:25" x14ac:dyDescent="0.2">
      <c r="U29492" s="55"/>
      <c r="V29492" s="53"/>
      <c r="W29492" s="53"/>
      <c r="X29492" s="53"/>
      <c r="Y29492" s="55"/>
    </row>
    <row r="29493" spans="21:25" x14ac:dyDescent="0.2">
      <c r="U29493" s="55"/>
      <c r="V29493" s="53"/>
      <c r="W29493" s="53"/>
      <c r="X29493" s="53"/>
      <c r="Y29493" s="55"/>
    </row>
    <row r="29494" spans="21:25" x14ac:dyDescent="0.2">
      <c r="U29494" s="55"/>
      <c r="V29494" s="53"/>
      <c r="W29494" s="53"/>
      <c r="X29494" s="53"/>
      <c r="Y29494" s="55"/>
    </row>
    <row r="29495" spans="21:25" x14ac:dyDescent="0.2">
      <c r="U29495" s="55"/>
      <c r="V29495" s="53"/>
      <c r="W29495" s="53"/>
      <c r="X29495" s="53"/>
      <c r="Y29495" s="55"/>
    </row>
    <row r="29496" spans="21:25" x14ac:dyDescent="0.2">
      <c r="U29496" s="55"/>
      <c r="V29496" s="53"/>
      <c r="W29496" s="53"/>
      <c r="X29496" s="53"/>
      <c r="Y29496" s="55"/>
    </row>
    <row r="29497" spans="21:25" x14ac:dyDescent="0.2">
      <c r="U29497" s="55"/>
      <c r="V29497" s="53"/>
      <c r="W29497" s="53"/>
      <c r="X29497" s="53"/>
      <c r="Y29497" s="55"/>
    </row>
    <row r="29498" spans="21:25" x14ac:dyDescent="0.2">
      <c r="U29498" s="55"/>
      <c r="V29498" s="53"/>
      <c r="W29498" s="53"/>
      <c r="X29498" s="53"/>
      <c r="Y29498" s="55"/>
    </row>
    <row r="29499" spans="21:25" x14ac:dyDescent="0.2">
      <c r="U29499" s="55"/>
      <c r="V29499" s="53"/>
      <c r="W29499" s="53"/>
      <c r="X29499" s="53"/>
      <c r="Y29499" s="55"/>
    </row>
    <row r="29500" spans="21:25" x14ac:dyDescent="0.2">
      <c r="U29500" s="55"/>
      <c r="V29500" s="53"/>
      <c r="W29500" s="53"/>
      <c r="X29500" s="53"/>
      <c r="Y29500" s="55"/>
    </row>
    <row r="29501" spans="21:25" x14ac:dyDescent="0.2">
      <c r="U29501" s="55"/>
      <c r="V29501" s="53"/>
      <c r="W29501" s="53"/>
      <c r="X29501" s="53"/>
      <c r="Y29501" s="55"/>
    </row>
    <row r="29502" spans="21:25" x14ac:dyDescent="0.2">
      <c r="U29502" s="55"/>
      <c r="V29502" s="53"/>
      <c r="W29502" s="53"/>
      <c r="X29502" s="53"/>
      <c r="Y29502" s="55"/>
    </row>
    <row r="29503" spans="21:25" x14ac:dyDescent="0.2">
      <c r="U29503" s="55"/>
      <c r="V29503" s="53"/>
      <c r="W29503" s="53"/>
      <c r="X29503" s="53"/>
      <c r="Y29503" s="55"/>
    </row>
    <row r="29504" spans="21:25" x14ac:dyDescent="0.2">
      <c r="U29504" s="55"/>
      <c r="V29504" s="53"/>
      <c r="W29504" s="53"/>
      <c r="X29504" s="53"/>
      <c r="Y29504" s="55"/>
    </row>
    <row r="29505" spans="21:25" x14ac:dyDescent="0.2">
      <c r="U29505" s="55"/>
      <c r="V29505" s="53"/>
      <c r="W29505" s="53"/>
      <c r="X29505" s="53"/>
      <c r="Y29505" s="55"/>
    </row>
    <row r="29506" spans="21:25" x14ac:dyDescent="0.2">
      <c r="U29506" s="55"/>
      <c r="V29506" s="53"/>
      <c r="W29506" s="53"/>
      <c r="X29506" s="53"/>
      <c r="Y29506" s="55"/>
    </row>
    <row r="29507" spans="21:25" x14ac:dyDescent="0.2">
      <c r="U29507" s="55"/>
      <c r="V29507" s="53"/>
      <c r="W29507" s="53"/>
      <c r="X29507" s="53"/>
      <c r="Y29507" s="55"/>
    </row>
    <row r="29508" spans="21:25" x14ac:dyDescent="0.2">
      <c r="U29508" s="55"/>
      <c r="V29508" s="53"/>
      <c r="W29508" s="53"/>
      <c r="X29508" s="53"/>
      <c r="Y29508" s="55"/>
    </row>
    <row r="29509" spans="21:25" x14ac:dyDescent="0.2">
      <c r="U29509" s="55"/>
      <c r="V29509" s="53"/>
      <c r="W29509" s="53"/>
      <c r="X29509" s="53"/>
      <c r="Y29509" s="55"/>
    </row>
    <row r="29510" spans="21:25" x14ac:dyDescent="0.2">
      <c r="U29510" s="55"/>
      <c r="V29510" s="53"/>
      <c r="W29510" s="53"/>
      <c r="X29510" s="53"/>
      <c r="Y29510" s="55"/>
    </row>
    <row r="29511" spans="21:25" x14ac:dyDescent="0.2">
      <c r="U29511" s="55"/>
      <c r="V29511" s="53"/>
      <c r="W29511" s="53"/>
      <c r="X29511" s="53"/>
      <c r="Y29511" s="55"/>
    </row>
    <row r="29512" spans="21:25" x14ac:dyDescent="0.2">
      <c r="U29512" s="55"/>
      <c r="V29512" s="53"/>
      <c r="W29512" s="53"/>
      <c r="X29512" s="53"/>
      <c r="Y29512" s="55"/>
    </row>
    <row r="29513" spans="21:25" x14ac:dyDescent="0.2">
      <c r="U29513" s="55"/>
      <c r="V29513" s="53"/>
      <c r="W29513" s="53"/>
      <c r="X29513" s="53"/>
      <c r="Y29513" s="55"/>
    </row>
    <row r="29514" spans="21:25" x14ac:dyDescent="0.2">
      <c r="U29514" s="55"/>
      <c r="V29514" s="53"/>
      <c r="W29514" s="53"/>
      <c r="X29514" s="53"/>
      <c r="Y29514" s="55"/>
    </row>
    <row r="29515" spans="21:25" x14ac:dyDescent="0.2">
      <c r="U29515" s="55"/>
      <c r="V29515" s="53"/>
      <c r="W29515" s="53"/>
      <c r="X29515" s="53"/>
      <c r="Y29515" s="55"/>
    </row>
    <row r="29516" spans="21:25" x14ac:dyDescent="0.2">
      <c r="U29516" s="55"/>
      <c r="V29516" s="53"/>
      <c r="W29516" s="53"/>
      <c r="X29516" s="53"/>
      <c r="Y29516" s="55"/>
    </row>
    <row r="29517" spans="21:25" x14ac:dyDescent="0.2">
      <c r="U29517" s="55"/>
      <c r="V29517" s="53"/>
      <c r="W29517" s="53"/>
      <c r="X29517" s="53"/>
      <c r="Y29517" s="55"/>
    </row>
    <row r="29518" spans="21:25" x14ac:dyDescent="0.2">
      <c r="U29518" s="55"/>
      <c r="V29518" s="53"/>
      <c r="W29518" s="53"/>
      <c r="X29518" s="53"/>
      <c r="Y29518" s="55"/>
    </row>
    <row r="29519" spans="21:25" x14ac:dyDescent="0.2">
      <c r="U29519" s="55"/>
      <c r="V29519" s="53"/>
      <c r="W29519" s="53"/>
      <c r="X29519" s="53"/>
      <c r="Y29519" s="55"/>
    </row>
    <row r="29520" spans="21:25" x14ac:dyDescent="0.2">
      <c r="U29520" s="55"/>
      <c r="V29520" s="53"/>
      <c r="W29520" s="53"/>
      <c r="X29520" s="53"/>
      <c r="Y29520" s="55"/>
    </row>
    <row r="29521" spans="21:25" x14ac:dyDescent="0.2">
      <c r="U29521" s="55"/>
      <c r="V29521" s="53"/>
      <c r="W29521" s="53"/>
      <c r="X29521" s="53"/>
      <c r="Y29521" s="55"/>
    </row>
    <row r="29522" spans="21:25" x14ac:dyDescent="0.2">
      <c r="U29522" s="55"/>
      <c r="V29522" s="53"/>
      <c r="W29522" s="53"/>
      <c r="X29522" s="53"/>
      <c r="Y29522" s="55"/>
    </row>
    <row r="29523" spans="21:25" x14ac:dyDescent="0.2">
      <c r="U29523" s="55"/>
      <c r="V29523" s="53"/>
      <c r="W29523" s="53"/>
      <c r="X29523" s="53"/>
      <c r="Y29523" s="55"/>
    </row>
    <row r="29524" spans="21:25" x14ac:dyDescent="0.2">
      <c r="U29524" s="55"/>
      <c r="V29524" s="53"/>
      <c r="W29524" s="53"/>
      <c r="X29524" s="53"/>
      <c r="Y29524" s="55"/>
    </row>
    <row r="29525" spans="21:25" x14ac:dyDescent="0.2">
      <c r="U29525" s="55"/>
      <c r="V29525" s="53"/>
      <c r="W29525" s="53"/>
      <c r="X29525" s="53"/>
      <c r="Y29525" s="55"/>
    </row>
    <row r="29526" spans="21:25" x14ac:dyDescent="0.2">
      <c r="U29526" s="55"/>
      <c r="V29526" s="53"/>
      <c r="W29526" s="53"/>
      <c r="X29526" s="53"/>
      <c r="Y29526" s="55"/>
    </row>
    <row r="29527" spans="21:25" x14ac:dyDescent="0.2">
      <c r="U29527" s="55"/>
      <c r="V29527" s="53"/>
      <c r="W29527" s="53"/>
      <c r="X29527" s="53"/>
      <c r="Y29527" s="55"/>
    </row>
    <row r="29528" spans="21:25" x14ac:dyDescent="0.2">
      <c r="U29528" s="55"/>
      <c r="V29528" s="53"/>
      <c r="W29528" s="53"/>
      <c r="X29528" s="53"/>
      <c r="Y29528" s="55"/>
    </row>
    <row r="29529" spans="21:25" x14ac:dyDescent="0.2">
      <c r="U29529" s="55"/>
      <c r="V29529" s="53"/>
      <c r="W29529" s="53"/>
      <c r="X29529" s="53"/>
      <c r="Y29529" s="55"/>
    </row>
    <row r="29530" spans="21:25" x14ac:dyDescent="0.2">
      <c r="U29530" s="55"/>
      <c r="V29530" s="53"/>
      <c r="W29530" s="53"/>
      <c r="X29530" s="53"/>
      <c r="Y29530" s="55"/>
    </row>
    <row r="29531" spans="21:25" x14ac:dyDescent="0.2">
      <c r="U29531" s="55"/>
      <c r="V29531" s="53"/>
      <c r="W29531" s="53"/>
      <c r="X29531" s="53"/>
      <c r="Y29531" s="55"/>
    </row>
    <row r="29532" spans="21:25" x14ac:dyDescent="0.2">
      <c r="U29532" s="55"/>
      <c r="V29532" s="53"/>
      <c r="W29532" s="53"/>
      <c r="X29532" s="53"/>
      <c r="Y29532" s="55"/>
    </row>
    <row r="29533" spans="21:25" x14ac:dyDescent="0.2">
      <c r="U29533" s="55"/>
      <c r="V29533" s="53"/>
      <c r="W29533" s="53"/>
      <c r="X29533" s="53"/>
      <c r="Y29533" s="55"/>
    </row>
    <row r="29534" spans="21:25" x14ac:dyDescent="0.2">
      <c r="U29534" s="55"/>
      <c r="V29534" s="53"/>
      <c r="W29534" s="53"/>
      <c r="X29534" s="53"/>
      <c r="Y29534" s="55"/>
    </row>
    <row r="29535" spans="21:25" x14ac:dyDescent="0.2">
      <c r="U29535" s="55"/>
      <c r="V29535" s="53"/>
      <c r="W29535" s="53"/>
      <c r="X29535" s="53"/>
      <c r="Y29535" s="55"/>
    </row>
    <row r="29536" spans="21:25" x14ac:dyDescent="0.2">
      <c r="U29536" s="55"/>
      <c r="V29536" s="53"/>
      <c r="W29536" s="53"/>
      <c r="X29536" s="53"/>
      <c r="Y29536" s="55"/>
    </row>
    <row r="29537" spans="21:25" x14ac:dyDescent="0.2">
      <c r="U29537" s="55"/>
      <c r="V29537" s="53"/>
      <c r="W29537" s="53"/>
      <c r="X29537" s="53"/>
      <c r="Y29537" s="55"/>
    </row>
    <row r="29538" spans="21:25" x14ac:dyDescent="0.2">
      <c r="U29538" s="55"/>
      <c r="V29538" s="53"/>
      <c r="W29538" s="53"/>
      <c r="X29538" s="53"/>
      <c r="Y29538" s="55"/>
    </row>
    <row r="29539" spans="21:25" x14ac:dyDescent="0.2">
      <c r="U29539" s="55"/>
      <c r="V29539" s="53"/>
      <c r="W29539" s="53"/>
      <c r="X29539" s="53"/>
      <c r="Y29539" s="55"/>
    </row>
    <row r="29540" spans="21:25" x14ac:dyDescent="0.2">
      <c r="U29540" s="55"/>
      <c r="V29540" s="53"/>
      <c r="W29540" s="53"/>
      <c r="X29540" s="53"/>
      <c r="Y29540" s="55"/>
    </row>
    <row r="29541" spans="21:25" x14ac:dyDescent="0.2">
      <c r="U29541" s="55"/>
      <c r="V29541" s="53"/>
      <c r="W29541" s="53"/>
      <c r="X29541" s="53"/>
      <c r="Y29541" s="55"/>
    </row>
    <row r="29542" spans="21:25" x14ac:dyDescent="0.2">
      <c r="U29542" s="55"/>
      <c r="V29542" s="53"/>
      <c r="W29542" s="53"/>
      <c r="X29542" s="53"/>
      <c r="Y29542" s="55"/>
    </row>
    <row r="29543" spans="21:25" x14ac:dyDescent="0.2">
      <c r="U29543" s="55"/>
      <c r="V29543" s="53"/>
      <c r="W29543" s="53"/>
      <c r="X29543" s="53"/>
      <c r="Y29543" s="55"/>
    </row>
    <row r="29544" spans="21:25" x14ac:dyDescent="0.2">
      <c r="U29544" s="55"/>
      <c r="V29544" s="53"/>
      <c r="W29544" s="53"/>
      <c r="X29544" s="53"/>
      <c r="Y29544" s="55"/>
    </row>
    <row r="29545" spans="21:25" x14ac:dyDescent="0.2">
      <c r="U29545" s="55"/>
      <c r="V29545" s="53"/>
      <c r="W29545" s="53"/>
      <c r="X29545" s="53"/>
      <c r="Y29545" s="55"/>
    </row>
    <row r="29546" spans="21:25" x14ac:dyDescent="0.2">
      <c r="U29546" s="55"/>
      <c r="V29546" s="53"/>
      <c r="W29546" s="53"/>
      <c r="X29546" s="53"/>
      <c r="Y29546" s="55"/>
    </row>
    <row r="29547" spans="21:25" x14ac:dyDescent="0.2">
      <c r="U29547" s="55"/>
      <c r="V29547" s="53"/>
      <c r="W29547" s="53"/>
      <c r="X29547" s="53"/>
      <c r="Y29547" s="55"/>
    </row>
    <row r="29548" spans="21:25" x14ac:dyDescent="0.2">
      <c r="U29548" s="55"/>
      <c r="V29548" s="53"/>
      <c r="W29548" s="53"/>
      <c r="X29548" s="53"/>
      <c r="Y29548" s="55"/>
    </row>
    <row r="29549" spans="21:25" x14ac:dyDescent="0.2">
      <c r="U29549" s="55"/>
      <c r="V29549" s="53"/>
      <c r="W29549" s="53"/>
      <c r="X29549" s="53"/>
      <c r="Y29549" s="55"/>
    </row>
    <row r="29550" spans="21:25" x14ac:dyDescent="0.2">
      <c r="U29550" s="55"/>
      <c r="V29550" s="53"/>
      <c r="W29550" s="53"/>
      <c r="X29550" s="53"/>
      <c r="Y29550" s="55"/>
    </row>
    <row r="29551" spans="21:25" x14ac:dyDescent="0.2">
      <c r="U29551" s="55"/>
      <c r="V29551" s="53"/>
      <c r="W29551" s="53"/>
      <c r="X29551" s="53"/>
      <c r="Y29551" s="55"/>
    </row>
    <row r="29552" spans="21:25" x14ac:dyDescent="0.2">
      <c r="U29552" s="55"/>
      <c r="V29552" s="53"/>
      <c r="W29552" s="53"/>
      <c r="X29552" s="53"/>
      <c r="Y29552" s="55"/>
    </row>
    <row r="29553" spans="21:25" x14ac:dyDescent="0.2">
      <c r="U29553" s="55"/>
      <c r="V29553" s="53"/>
      <c r="W29553" s="53"/>
      <c r="X29553" s="53"/>
      <c r="Y29553" s="55"/>
    </row>
    <row r="29554" spans="21:25" x14ac:dyDescent="0.2">
      <c r="U29554" s="55"/>
      <c r="V29554" s="53"/>
      <c r="W29554" s="53"/>
      <c r="X29554" s="53"/>
      <c r="Y29554" s="55"/>
    </row>
    <row r="29555" spans="21:25" x14ac:dyDescent="0.2">
      <c r="U29555" s="55"/>
      <c r="V29555" s="53"/>
      <c r="W29555" s="53"/>
      <c r="X29555" s="53"/>
      <c r="Y29555" s="55"/>
    </row>
    <row r="29556" spans="21:25" x14ac:dyDescent="0.2">
      <c r="U29556" s="55"/>
      <c r="V29556" s="53"/>
      <c r="W29556" s="53"/>
      <c r="X29556" s="53"/>
      <c r="Y29556" s="55"/>
    </row>
    <row r="29557" spans="21:25" x14ac:dyDescent="0.2">
      <c r="U29557" s="55"/>
      <c r="V29557" s="53"/>
      <c r="W29557" s="53"/>
      <c r="X29557" s="53"/>
      <c r="Y29557" s="55"/>
    </row>
    <row r="29558" spans="21:25" x14ac:dyDescent="0.2">
      <c r="U29558" s="55"/>
      <c r="V29558" s="53"/>
      <c r="W29558" s="53"/>
      <c r="X29558" s="53"/>
      <c r="Y29558" s="55"/>
    </row>
    <row r="29559" spans="21:25" x14ac:dyDescent="0.2">
      <c r="U29559" s="55"/>
      <c r="V29559" s="53"/>
      <c r="W29559" s="53"/>
      <c r="X29559" s="53"/>
      <c r="Y29559" s="55"/>
    </row>
    <row r="29560" spans="21:25" x14ac:dyDescent="0.2">
      <c r="U29560" s="55"/>
      <c r="V29560" s="53"/>
      <c r="W29560" s="53"/>
      <c r="X29560" s="53"/>
      <c r="Y29560" s="55"/>
    </row>
    <row r="29561" spans="21:25" x14ac:dyDescent="0.2">
      <c r="U29561" s="55"/>
      <c r="V29561" s="53"/>
      <c r="W29561" s="53"/>
      <c r="X29561" s="53"/>
      <c r="Y29561" s="55"/>
    </row>
    <row r="29562" spans="21:25" x14ac:dyDescent="0.2">
      <c r="U29562" s="55"/>
      <c r="V29562" s="53"/>
      <c r="W29562" s="53"/>
      <c r="X29562" s="53"/>
      <c r="Y29562" s="55"/>
    </row>
    <row r="29563" spans="21:25" x14ac:dyDescent="0.2">
      <c r="U29563" s="55"/>
      <c r="V29563" s="53"/>
      <c r="W29563" s="53"/>
      <c r="X29563" s="53"/>
      <c r="Y29563" s="55"/>
    </row>
    <row r="29564" spans="21:25" x14ac:dyDescent="0.2">
      <c r="U29564" s="55"/>
      <c r="V29564" s="53"/>
      <c r="W29564" s="53"/>
      <c r="X29564" s="53"/>
      <c r="Y29564" s="55"/>
    </row>
    <row r="29565" spans="21:25" x14ac:dyDescent="0.2">
      <c r="U29565" s="55"/>
      <c r="V29565" s="53"/>
      <c r="W29565" s="53"/>
      <c r="X29565" s="53"/>
      <c r="Y29565" s="55"/>
    </row>
    <row r="29566" spans="21:25" x14ac:dyDescent="0.2">
      <c r="U29566" s="55"/>
      <c r="V29566" s="53"/>
      <c r="W29566" s="53"/>
      <c r="X29566" s="53"/>
      <c r="Y29566" s="55"/>
    </row>
    <row r="29567" spans="21:25" x14ac:dyDescent="0.2">
      <c r="U29567" s="55"/>
      <c r="V29567" s="53"/>
      <c r="W29567" s="53"/>
      <c r="X29567" s="53"/>
      <c r="Y29567" s="55"/>
    </row>
    <row r="29568" spans="21:25" x14ac:dyDescent="0.2">
      <c r="U29568" s="55"/>
      <c r="V29568" s="53"/>
      <c r="W29568" s="53"/>
      <c r="X29568" s="53"/>
      <c r="Y29568" s="55"/>
    </row>
    <row r="29569" spans="21:25" x14ac:dyDescent="0.2">
      <c r="U29569" s="55"/>
      <c r="V29569" s="53"/>
      <c r="W29569" s="53"/>
      <c r="X29569" s="53"/>
      <c r="Y29569" s="55"/>
    </row>
    <row r="29570" spans="21:25" x14ac:dyDescent="0.2">
      <c r="U29570" s="55"/>
      <c r="V29570" s="53"/>
      <c r="W29570" s="53"/>
      <c r="X29570" s="53"/>
      <c r="Y29570" s="55"/>
    </row>
    <row r="29571" spans="21:25" x14ac:dyDescent="0.2">
      <c r="U29571" s="55"/>
      <c r="V29571" s="53"/>
      <c r="W29571" s="53"/>
      <c r="X29571" s="53"/>
      <c r="Y29571" s="55"/>
    </row>
    <row r="29572" spans="21:25" x14ac:dyDescent="0.2">
      <c r="U29572" s="55"/>
      <c r="V29572" s="53"/>
      <c r="W29572" s="53"/>
      <c r="X29572" s="53"/>
      <c r="Y29572" s="55"/>
    </row>
    <row r="29573" spans="21:25" x14ac:dyDescent="0.2">
      <c r="U29573" s="55"/>
      <c r="V29573" s="53"/>
      <c r="W29573" s="53"/>
      <c r="X29573" s="53"/>
      <c r="Y29573" s="55"/>
    </row>
    <row r="29574" spans="21:25" x14ac:dyDescent="0.2">
      <c r="U29574" s="55"/>
      <c r="V29574" s="53"/>
      <c r="W29574" s="53"/>
      <c r="X29574" s="53"/>
      <c r="Y29574" s="55"/>
    </row>
    <row r="29575" spans="21:25" x14ac:dyDescent="0.2">
      <c r="U29575" s="55"/>
      <c r="V29575" s="53"/>
      <c r="W29575" s="53"/>
      <c r="X29575" s="53"/>
      <c r="Y29575" s="55"/>
    </row>
    <row r="29576" spans="21:25" x14ac:dyDescent="0.2">
      <c r="U29576" s="55"/>
      <c r="V29576" s="53"/>
      <c r="W29576" s="53"/>
      <c r="X29576" s="53"/>
      <c r="Y29576" s="55"/>
    </row>
    <row r="29577" spans="21:25" x14ac:dyDescent="0.2">
      <c r="U29577" s="55"/>
      <c r="V29577" s="53"/>
      <c r="W29577" s="53"/>
      <c r="X29577" s="53"/>
      <c r="Y29577" s="55"/>
    </row>
    <row r="29578" spans="21:25" x14ac:dyDescent="0.2">
      <c r="U29578" s="55"/>
      <c r="V29578" s="53"/>
      <c r="W29578" s="53"/>
      <c r="X29578" s="53"/>
      <c r="Y29578" s="55"/>
    </row>
    <row r="29579" spans="21:25" x14ac:dyDescent="0.2">
      <c r="U29579" s="55"/>
      <c r="V29579" s="53"/>
      <c r="W29579" s="53"/>
      <c r="X29579" s="53"/>
      <c r="Y29579" s="55"/>
    </row>
    <row r="29580" spans="21:25" x14ac:dyDescent="0.2">
      <c r="U29580" s="55"/>
      <c r="V29580" s="53"/>
      <c r="W29580" s="53"/>
      <c r="X29580" s="53"/>
      <c r="Y29580" s="55"/>
    </row>
    <row r="29581" spans="21:25" x14ac:dyDescent="0.2">
      <c r="U29581" s="55"/>
      <c r="V29581" s="53"/>
      <c r="W29581" s="53"/>
      <c r="X29581" s="53"/>
      <c r="Y29581" s="55"/>
    </row>
    <row r="29582" spans="21:25" x14ac:dyDescent="0.2">
      <c r="U29582" s="55"/>
      <c r="V29582" s="53"/>
      <c r="W29582" s="53"/>
      <c r="X29582" s="53"/>
      <c r="Y29582" s="55"/>
    </row>
    <row r="29583" spans="21:25" x14ac:dyDescent="0.2">
      <c r="U29583" s="55"/>
      <c r="V29583" s="53"/>
      <c r="W29583" s="53"/>
      <c r="X29583" s="53"/>
      <c r="Y29583" s="55"/>
    </row>
    <row r="29584" spans="21:25" x14ac:dyDescent="0.2">
      <c r="U29584" s="55"/>
      <c r="V29584" s="53"/>
      <c r="W29584" s="53"/>
      <c r="X29584" s="53"/>
      <c r="Y29584" s="55"/>
    </row>
    <row r="29585" spans="21:25" x14ac:dyDescent="0.2">
      <c r="U29585" s="55"/>
      <c r="V29585" s="53"/>
      <c r="W29585" s="53"/>
      <c r="X29585" s="53"/>
      <c r="Y29585" s="55"/>
    </row>
    <row r="29586" spans="21:25" x14ac:dyDescent="0.2">
      <c r="U29586" s="55"/>
      <c r="V29586" s="53"/>
      <c r="W29586" s="53"/>
      <c r="X29586" s="53"/>
      <c r="Y29586" s="55"/>
    </row>
    <row r="29587" spans="21:25" x14ac:dyDescent="0.2">
      <c r="U29587" s="55"/>
      <c r="V29587" s="53"/>
      <c r="W29587" s="53"/>
      <c r="X29587" s="53"/>
      <c r="Y29587" s="55"/>
    </row>
    <row r="29588" spans="21:25" x14ac:dyDescent="0.2">
      <c r="U29588" s="55"/>
      <c r="V29588" s="53"/>
      <c r="W29588" s="53"/>
      <c r="X29588" s="53"/>
      <c r="Y29588" s="55"/>
    </row>
    <row r="29589" spans="21:25" x14ac:dyDescent="0.2">
      <c r="U29589" s="55"/>
      <c r="V29589" s="53"/>
      <c r="W29589" s="53"/>
      <c r="X29589" s="53"/>
      <c r="Y29589" s="55"/>
    </row>
    <row r="29590" spans="21:25" x14ac:dyDescent="0.2">
      <c r="U29590" s="55"/>
      <c r="V29590" s="53"/>
      <c r="W29590" s="53"/>
      <c r="X29590" s="53"/>
      <c r="Y29590" s="55"/>
    </row>
    <row r="29591" spans="21:25" x14ac:dyDescent="0.2">
      <c r="U29591" s="55"/>
      <c r="V29591" s="53"/>
      <c r="W29591" s="53"/>
      <c r="X29591" s="53"/>
      <c r="Y29591" s="55"/>
    </row>
    <row r="29592" spans="21:25" x14ac:dyDescent="0.2">
      <c r="U29592" s="55"/>
      <c r="V29592" s="53"/>
      <c r="W29592" s="53"/>
      <c r="X29592" s="53"/>
      <c r="Y29592" s="55"/>
    </row>
    <row r="29593" spans="21:25" x14ac:dyDescent="0.2">
      <c r="U29593" s="55"/>
      <c r="V29593" s="53"/>
      <c r="W29593" s="53"/>
      <c r="X29593" s="53"/>
      <c r="Y29593" s="55"/>
    </row>
    <row r="29594" spans="21:25" x14ac:dyDescent="0.2">
      <c r="U29594" s="55"/>
      <c r="V29594" s="53"/>
      <c r="W29594" s="53"/>
      <c r="X29594" s="53"/>
      <c r="Y29594" s="55"/>
    </row>
    <row r="29595" spans="21:25" x14ac:dyDescent="0.2">
      <c r="U29595" s="55"/>
      <c r="V29595" s="53"/>
      <c r="W29595" s="53"/>
      <c r="X29595" s="53"/>
      <c r="Y29595" s="55"/>
    </row>
    <row r="29596" spans="21:25" x14ac:dyDescent="0.2">
      <c r="U29596" s="55"/>
      <c r="V29596" s="53"/>
      <c r="W29596" s="53"/>
      <c r="X29596" s="53"/>
      <c r="Y29596" s="55"/>
    </row>
    <row r="29597" spans="21:25" x14ac:dyDescent="0.2">
      <c r="U29597" s="55"/>
      <c r="V29597" s="53"/>
      <c r="W29597" s="53"/>
      <c r="X29597" s="53"/>
      <c r="Y29597" s="55"/>
    </row>
    <row r="29598" spans="21:25" x14ac:dyDescent="0.2">
      <c r="U29598" s="55"/>
      <c r="V29598" s="53"/>
      <c r="W29598" s="53"/>
      <c r="X29598" s="53"/>
      <c r="Y29598" s="55"/>
    </row>
    <row r="29599" spans="21:25" x14ac:dyDescent="0.2">
      <c r="U29599" s="55"/>
      <c r="V29599" s="53"/>
      <c r="W29599" s="53"/>
      <c r="X29599" s="53"/>
      <c r="Y29599" s="55"/>
    </row>
    <row r="29600" spans="21:25" x14ac:dyDescent="0.2">
      <c r="U29600" s="55"/>
      <c r="V29600" s="53"/>
      <c r="W29600" s="53"/>
      <c r="X29600" s="53"/>
      <c r="Y29600" s="55"/>
    </row>
    <row r="29601" spans="21:25" x14ac:dyDescent="0.2">
      <c r="U29601" s="55"/>
      <c r="V29601" s="53"/>
      <c r="W29601" s="53"/>
      <c r="X29601" s="53"/>
      <c r="Y29601" s="55"/>
    </row>
    <row r="29602" spans="21:25" x14ac:dyDescent="0.2">
      <c r="U29602" s="55"/>
      <c r="V29602" s="53"/>
      <c r="W29602" s="53"/>
      <c r="X29602" s="53"/>
      <c r="Y29602" s="55"/>
    </row>
    <row r="29603" spans="21:25" x14ac:dyDescent="0.2">
      <c r="U29603" s="55"/>
      <c r="V29603" s="53"/>
      <c r="W29603" s="53"/>
      <c r="X29603" s="53"/>
      <c r="Y29603" s="55"/>
    </row>
    <row r="29604" spans="21:25" x14ac:dyDescent="0.2">
      <c r="U29604" s="55"/>
      <c r="V29604" s="53"/>
      <c r="W29604" s="53"/>
      <c r="X29604" s="53"/>
      <c r="Y29604" s="55"/>
    </row>
    <row r="29605" spans="21:25" x14ac:dyDescent="0.2">
      <c r="U29605" s="55"/>
      <c r="V29605" s="53"/>
      <c r="W29605" s="53"/>
      <c r="X29605" s="53"/>
      <c r="Y29605" s="55"/>
    </row>
    <row r="29606" spans="21:25" x14ac:dyDescent="0.2">
      <c r="U29606" s="55"/>
      <c r="V29606" s="53"/>
      <c r="W29606" s="53"/>
      <c r="X29606" s="53"/>
      <c r="Y29606" s="55"/>
    </row>
    <row r="29607" spans="21:25" x14ac:dyDescent="0.2">
      <c r="U29607" s="55"/>
      <c r="V29607" s="53"/>
      <c r="W29607" s="53"/>
      <c r="X29607" s="53"/>
      <c r="Y29607" s="55"/>
    </row>
    <row r="29608" spans="21:25" x14ac:dyDescent="0.2">
      <c r="U29608" s="55"/>
      <c r="V29608" s="53"/>
      <c r="W29608" s="53"/>
      <c r="X29608" s="53"/>
      <c r="Y29608" s="55"/>
    </row>
    <row r="29609" spans="21:25" x14ac:dyDescent="0.2">
      <c r="U29609" s="55"/>
      <c r="V29609" s="53"/>
      <c r="W29609" s="53"/>
      <c r="X29609" s="53"/>
      <c r="Y29609" s="55"/>
    </row>
    <row r="29610" spans="21:25" x14ac:dyDescent="0.2">
      <c r="U29610" s="55"/>
      <c r="V29610" s="53"/>
      <c r="W29610" s="53"/>
      <c r="X29610" s="53"/>
      <c r="Y29610" s="55"/>
    </row>
    <row r="29611" spans="21:25" x14ac:dyDescent="0.2">
      <c r="U29611" s="55"/>
      <c r="V29611" s="53"/>
      <c r="W29611" s="53"/>
      <c r="X29611" s="53"/>
      <c r="Y29611" s="55"/>
    </row>
    <row r="29612" spans="21:25" x14ac:dyDescent="0.2">
      <c r="U29612" s="55"/>
      <c r="V29612" s="53"/>
      <c r="W29612" s="53"/>
      <c r="X29612" s="53"/>
      <c r="Y29612" s="55"/>
    </row>
    <row r="29613" spans="21:25" x14ac:dyDescent="0.2">
      <c r="U29613" s="55"/>
      <c r="V29613" s="53"/>
      <c r="W29613" s="53"/>
      <c r="X29613" s="53"/>
      <c r="Y29613" s="55"/>
    </row>
    <row r="29614" spans="21:25" x14ac:dyDescent="0.2">
      <c r="U29614" s="55"/>
      <c r="V29614" s="53"/>
      <c r="W29614" s="53"/>
      <c r="X29614" s="53"/>
      <c r="Y29614" s="55"/>
    </row>
    <row r="29615" spans="21:25" x14ac:dyDescent="0.2">
      <c r="U29615" s="55"/>
      <c r="V29615" s="53"/>
      <c r="W29615" s="53"/>
      <c r="X29615" s="53"/>
      <c r="Y29615" s="55"/>
    </row>
    <row r="29616" spans="21:25" x14ac:dyDescent="0.2">
      <c r="U29616" s="55"/>
      <c r="V29616" s="53"/>
      <c r="W29616" s="53"/>
      <c r="X29616" s="53"/>
      <c r="Y29616" s="55"/>
    </row>
    <row r="29617" spans="21:25" x14ac:dyDescent="0.2">
      <c r="U29617" s="55"/>
      <c r="V29617" s="53"/>
      <c r="W29617" s="53"/>
      <c r="X29617" s="53"/>
      <c r="Y29617" s="55"/>
    </row>
    <row r="29618" spans="21:25" x14ac:dyDescent="0.2">
      <c r="U29618" s="55"/>
      <c r="V29618" s="53"/>
      <c r="W29618" s="53"/>
      <c r="X29618" s="53"/>
      <c r="Y29618" s="55"/>
    </row>
    <row r="29619" spans="21:25" x14ac:dyDescent="0.2">
      <c r="U29619" s="55"/>
      <c r="V29619" s="53"/>
      <c r="W29619" s="53"/>
      <c r="X29619" s="53"/>
      <c r="Y29619" s="55"/>
    </row>
    <row r="29620" spans="21:25" x14ac:dyDescent="0.2">
      <c r="U29620" s="55"/>
      <c r="V29620" s="53"/>
      <c r="W29620" s="53"/>
      <c r="X29620" s="53"/>
      <c r="Y29620" s="55"/>
    </row>
    <row r="29621" spans="21:25" x14ac:dyDescent="0.2">
      <c r="U29621" s="55"/>
      <c r="V29621" s="53"/>
      <c r="W29621" s="53"/>
      <c r="X29621" s="53"/>
      <c r="Y29621" s="55"/>
    </row>
    <row r="29622" spans="21:25" x14ac:dyDescent="0.2">
      <c r="U29622" s="55"/>
      <c r="V29622" s="53"/>
      <c r="W29622" s="53"/>
      <c r="X29622" s="53"/>
      <c r="Y29622" s="55"/>
    </row>
    <row r="29623" spans="21:25" x14ac:dyDescent="0.2">
      <c r="U29623" s="55"/>
      <c r="V29623" s="53"/>
      <c r="W29623" s="53"/>
      <c r="X29623" s="53"/>
      <c r="Y29623" s="55"/>
    </row>
    <row r="29624" spans="21:25" x14ac:dyDescent="0.2">
      <c r="U29624" s="55"/>
      <c r="V29624" s="53"/>
      <c r="W29624" s="53"/>
      <c r="X29624" s="53"/>
      <c r="Y29624" s="55"/>
    </row>
    <row r="29625" spans="21:25" x14ac:dyDescent="0.2">
      <c r="U29625" s="55"/>
      <c r="V29625" s="53"/>
      <c r="W29625" s="53"/>
      <c r="X29625" s="53"/>
      <c r="Y29625" s="55"/>
    </row>
    <row r="29626" spans="21:25" x14ac:dyDescent="0.2">
      <c r="U29626" s="55"/>
      <c r="V29626" s="53"/>
      <c r="W29626" s="53"/>
      <c r="X29626" s="53"/>
      <c r="Y29626" s="55"/>
    </row>
    <row r="29627" spans="21:25" x14ac:dyDescent="0.2">
      <c r="U29627" s="55"/>
      <c r="V29627" s="53"/>
      <c r="W29627" s="53"/>
      <c r="X29627" s="53"/>
      <c r="Y29627" s="55"/>
    </row>
    <row r="29628" spans="21:25" x14ac:dyDescent="0.2">
      <c r="U29628" s="55"/>
      <c r="V29628" s="53"/>
      <c r="W29628" s="53"/>
      <c r="X29628" s="53"/>
      <c r="Y29628" s="55"/>
    </row>
    <row r="29629" spans="21:25" x14ac:dyDescent="0.2">
      <c r="U29629" s="55"/>
      <c r="V29629" s="53"/>
      <c r="W29629" s="53"/>
      <c r="X29629" s="53"/>
      <c r="Y29629" s="55"/>
    </row>
    <row r="29630" spans="21:25" x14ac:dyDescent="0.2">
      <c r="U29630" s="55"/>
      <c r="V29630" s="53"/>
      <c r="W29630" s="53"/>
      <c r="X29630" s="53"/>
      <c r="Y29630" s="55"/>
    </row>
    <row r="29631" spans="21:25" x14ac:dyDescent="0.2">
      <c r="U29631" s="55"/>
      <c r="V29631" s="53"/>
      <c r="W29631" s="53"/>
      <c r="X29631" s="53"/>
      <c r="Y29631" s="55"/>
    </row>
    <row r="29632" spans="21:25" x14ac:dyDescent="0.2">
      <c r="U29632" s="55"/>
      <c r="V29632" s="53"/>
      <c r="W29632" s="53"/>
      <c r="X29632" s="53"/>
      <c r="Y29632" s="55"/>
    </row>
    <row r="29633" spans="21:25" x14ac:dyDescent="0.2">
      <c r="U29633" s="55"/>
      <c r="V29633" s="53"/>
      <c r="W29633" s="53"/>
      <c r="X29633" s="53"/>
      <c r="Y29633" s="55"/>
    </row>
    <row r="29634" spans="21:25" x14ac:dyDescent="0.2">
      <c r="U29634" s="55"/>
      <c r="V29634" s="53"/>
      <c r="W29634" s="53"/>
      <c r="X29634" s="53"/>
      <c r="Y29634" s="55"/>
    </row>
    <row r="29635" spans="21:25" x14ac:dyDescent="0.2">
      <c r="U29635" s="55"/>
      <c r="V29635" s="53"/>
      <c r="W29635" s="53"/>
      <c r="X29635" s="53"/>
      <c r="Y29635" s="55"/>
    </row>
    <row r="29636" spans="21:25" x14ac:dyDescent="0.2">
      <c r="U29636" s="55"/>
      <c r="V29636" s="53"/>
      <c r="W29636" s="53"/>
      <c r="X29636" s="53"/>
      <c r="Y29636" s="55"/>
    </row>
    <row r="29637" spans="21:25" x14ac:dyDescent="0.2">
      <c r="U29637" s="55"/>
      <c r="V29637" s="53"/>
      <c r="W29637" s="53"/>
      <c r="X29637" s="53"/>
      <c r="Y29637" s="55"/>
    </row>
    <row r="29638" spans="21:25" x14ac:dyDescent="0.2">
      <c r="U29638" s="55"/>
      <c r="V29638" s="53"/>
      <c r="W29638" s="53"/>
      <c r="X29638" s="53"/>
      <c r="Y29638" s="55"/>
    </row>
    <row r="29639" spans="21:25" x14ac:dyDescent="0.2">
      <c r="U29639" s="55"/>
      <c r="V29639" s="53"/>
      <c r="W29639" s="53"/>
      <c r="X29639" s="53"/>
      <c r="Y29639" s="55"/>
    </row>
    <row r="29640" spans="21:25" x14ac:dyDescent="0.2">
      <c r="U29640" s="55"/>
      <c r="V29640" s="53"/>
      <c r="W29640" s="53"/>
      <c r="X29640" s="53"/>
      <c r="Y29640" s="55"/>
    </row>
    <row r="29641" spans="21:25" x14ac:dyDescent="0.2">
      <c r="U29641" s="55"/>
      <c r="V29641" s="53"/>
      <c r="W29641" s="53"/>
      <c r="X29641" s="53"/>
      <c r="Y29641" s="55"/>
    </row>
    <row r="29642" spans="21:25" x14ac:dyDescent="0.2">
      <c r="U29642" s="55"/>
      <c r="V29642" s="53"/>
      <c r="W29642" s="53"/>
      <c r="X29642" s="53"/>
      <c r="Y29642" s="55"/>
    </row>
    <row r="29643" spans="21:25" x14ac:dyDescent="0.2">
      <c r="U29643" s="55"/>
      <c r="V29643" s="53"/>
      <c r="W29643" s="53"/>
      <c r="X29643" s="53"/>
      <c r="Y29643" s="55"/>
    </row>
    <row r="29644" spans="21:25" x14ac:dyDescent="0.2">
      <c r="U29644" s="55"/>
      <c r="V29644" s="53"/>
      <c r="W29644" s="53"/>
      <c r="X29644" s="53"/>
      <c r="Y29644" s="55"/>
    </row>
    <row r="29645" spans="21:25" x14ac:dyDescent="0.2">
      <c r="U29645" s="55"/>
      <c r="V29645" s="53"/>
      <c r="W29645" s="53"/>
      <c r="X29645" s="53"/>
      <c r="Y29645" s="55"/>
    </row>
    <row r="29646" spans="21:25" x14ac:dyDescent="0.2">
      <c r="U29646" s="55"/>
      <c r="V29646" s="53"/>
      <c r="W29646" s="53"/>
      <c r="X29646" s="53"/>
      <c r="Y29646" s="55"/>
    </row>
    <row r="29647" spans="21:25" x14ac:dyDescent="0.2">
      <c r="U29647" s="55"/>
      <c r="V29647" s="53"/>
      <c r="W29647" s="53"/>
      <c r="X29647" s="53"/>
      <c r="Y29647" s="55"/>
    </row>
    <row r="29648" spans="21:25" x14ac:dyDescent="0.2">
      <c r="U29648" s="55"/>
      <c r="V29648" s="53"/>
      <c r="W29648" s="53"/>
      <c r="X29648" s="53"/>
      <c r="Y29648" s="55"/>
    </row>
    <row r="29649" spans="21:25" x14ac:dyDescent="0.2">
      <c r="U29649" s="55"/>
      <c r="V29649" s="53"/>
      <c r="W29649" s="53"/>
      <c r="X29649" s="53"/>
      <c r="Y29649" s="55"/>
    </row>
    <row r="29650" spans="21:25" x14ac:dyDescent="0.2">
      <c r="U29650" s="55"/>
      <c r="V29650" s="53"/>
      <c r="W29650" s="53"/>
      <c r="X29650" s="53"/>
      <c r="Y29650" s="55"/>
    </row>
    <row r="29651" spans="21:25" x14ac:dyDescent="0.2">
      <c r="U29651" s="55"/>
      <c r="V29651" s="53"/>
      <c r="W29651" s="53"/>
      <c r="X29651" s="53"/>
      <c r="Y29651" s="55"/>
    </row>
    <row r="29652" spans="21:25" x14ac:dyDescent="0.2">
      <c r="U29652" s="55"/>
      <c r="V29652" s="53"/>
      <c r="W29652" s="53"/>
      <c r="X29652" s="53"/>
      <c r="Y29652" s="55"/>
    </row>
    <row r="29653" spans="21:25" x14ac:dyDescent="0.2">
      <c r="U29653" s="55"/>
      <c r="V29653" s="53"/>
      <c r="W29653" s="53"/>
      <c r="X29653" s="53"/>
      <c r="Y29653" s="55"/>
    </row>
    <row r="29654" spans="21:25" x14ac:dyDescent="0.2">
      <c r="U29654" s="55"/>
      <c r="V29654" s="53"/>
      <c r="W29654" s="53"/>
      <c r="X29654" s="53"/>
      <c r="Y29654" s="55"/>
    </row>
    <row r="29655" spans="21:25" x14ac:dyDescent="0.2">
      <c r="U29655" s="55"/>
      <c r="V29655" s="53"/>
      <c r="W29655" s="53"/>
      <c r="X29655" s="53"/>
      <c r="Y29655" s="55"/>
    </row>
    <row r="29656" spans="21:25" x14ac:dyDescent="0.2">
      <c r="U29656" s="55"/>
      <c r="V29656" s="53"/>
      <c r="W29656" s="53"/>
      <c r="X29656" s="53"/>
      <c r="Y29656" s="55"/>
    </row>
    <row r="29657" spans="21:25" x14ac:dyDescent="0.2">
      <c r="U29657" s="55"/>
      <c r="V29657" s="53"/>
      <c r="W29657" s="53"/>
      <c r="X29657" s="53"/>
      <c r="Y29657" s="55"/>
    </row>
    <row r="29658" spans="21:25" x14ac:dyDescent="0.2">
      <c r="U29658" s="55"/>
      <c r="V29658" s="53"/>
      <c r="W29658" s="53"/>
      <c r="X29658" s="53"/>
      <c r="Y29658" s="55"/>
    </row>
    <row r="29659" spans="21:25" x14ac:dyDescent="0.2">
      <c r="U29659" s="55"/>
      <c r="V29659" s="53"/>
      <c r="W29659" s="53"/>
      <c r="X29659" s="53"/>
      <c r="Y29659" s="55"/>
    </row>
    <row r="29660" spans="21:25" x14ac:dyDescent="0.2">
      <c r="U29660" s="55"/>
      <c r="V29660" s="53"/>
      <c r="W29660" s="53"/>
      <c r="X29660" s="53"/>
      <c r="Y29660" s="55"/>
    </row>
    <row r="29661" spans="21:25" x14ac:dyDescent="0.2">
      <c r="U29661" s="55"/>
      <c r="V29661" s="53"/>
      <c r="W29661" s="53"/>
      <c r="X29661" s="53"/>
      <c r="Y29661" s="55"/>
    </row>
    <row r="29662" spans="21:25" x14ac:dyDescent="0.2">
      <c r="U29662" s="55"/>
      <c r="V29662" s="53"/>
      <c r="W29662" s="53"/>
      <c r="X29662" s="53"/>
      <c r="Y29662" s="55"/>
    </row>
    <row r="29663" spans="21:25" x14ac:dyDescent="0.2">
      <c r="U29663" s="55"/>
      <c r="V29663" s="53"/>
      <c r="W29663" s="53"/>
      <c r="X29663" s="53"/>
      <c r="Y29663" s="55"/>
    </row>
    <row r="29664" spans="21:25" x14ac:dyDescent="0.2">
      <c r="U29664" s="55"/>
      <c r="V29664" s="53"/>
      <c r="W29664" s="53"/>
      <c r="X29664" s="53"/>
      <c r="Y29664" s="55"/>
    </row>
    <row r="29665" spans="21:25" x14ac:dyDescent="0.2">
      <c r="U29665" s="55"/>
      <c r="V29665" s="53"/>
      <c r="W29665" s="53"/>
      <c r="X29665" s="53"/>
      <c r="Y29665" s="55"/>
    </row>
    <row r="29666" spans="21:25" x14ac:dyDescent="0.2">
      <c r="U29666" s="55"/>
      <c r="V29666" s="53"/>
      <c r="W29666" s="53"/>
      <c r="X29666" s="53"/>
      <c r="Y29666" s="55"/>
    </row>
    <row r="29667" spans="21:25" x14ac:dyDescent="0.2">
      <c r="U29667" s="55"/>
      <c r="V29667" s="53"/>
      <c r="W29667" s="53"/>
      <c r="X29667" s="53"/>
      <c r="Y29667" s="55"/>
    </row>
    <row r="29668" spans="21:25" x14ac:dyDescent="0.2">
      <c r="U29668" s="55"/>
      <c r="V29668" s="53"/>
      <c r="W29668" s="53"/>
      <c r="X29668" s="53"/>
      <c r="Y29668" s="55"/>
    </row>
    <row r="29669" spans="21:25" x14ac:dyDescent="0.2">
      <c r="U29669" s="55"/>
      <c r="V29669" s="53"/>
      <c r="W29669" s="53"/>
      <c r="X29669" s="53"/>
      <c r="Y29669" s="55"/>
    </row>
    <row r="29670" spans="21:25" x14ac:dyDescent="0.2">
      <c r="U29670" s="55"/>
      <c r="V29670" s="53"/>
      <c r="W29670" s="53"/>
      <c r="X29670" s="53"/>
      <c r="Y29670" s="55"/>
    </row>
    <row r="29671" spans="21:25" x14ac:dyDescent="0.2">
      <c r="U29671" s="55"/>
      <c r="V29671" s="53"/>
      <c r="W29671" s="53"/>
      <c r="X29671" s="53"/>
      <c r="Y29671" s="55"/>
    </row>
    <row r="29672" spans="21:25" x14ac:dyDescent="0.2">
      <c r="U29672" s="55"/>
      <c r="V29672" s="53"/>
      <c r="W29672" s="53"/>
      <c r="X29672" s="53"/>
      <c r="Y29672" s="55"/>
    </row>
    <row r="29673" spans="21:25" x14ac:dyDescent="0.2">
      <c r="U29673" s="55"/>
      <c r="V29673" s="53"/>
      <c r="W29673" s="53"/>
      <c r="X29673" s="53"/>
      <c r="Y29673" s="55"/>
    </row>
    <row r="29674" spans="21:25" x14ac:dyDescent="0.2">
      <c r="U29674" s="55"/>
      <c r="V29674" s="53"/>
      <c r="W29674" s="53"/>
      <c r="X29674" s="53"/>
      <c r="Y29674" s="55"/>
    </row>
    <row r="29675" spans="21:25" x14ac:dyDescent="0.2">
      <c r="U29675" s="55"/>
      <c r="V29675" s="53"/>
      <c r="W29675" s="53"/>
      <c r="X29675" s="53"/>
      <c r="Y29675" s="55"/>
    </row>
    <row r="29676" spans="21:25" x14ac:dyDescent="0.2">
      <c r="U29676" s="55"/>
      <c r="V29676" s="53"/>
      <c r="W29676" s="53"/>
      <c r="X29676" s="53"/>
      <c r="Y29676" s="55"/>
    </row>
    <row r="29677" spans="21:25" x14ac:dyDescent="0.2">
      <c r="U29677" s="55"/>
      <c r="V29677" s="53"/>
      <c r="W29677" s="53"/>
      <c r="X29677" s="53"/>
      <c r="Y29677" s="55"/>
    </row>
    <row r="29678" spans="21:25" x14ac:dyDescent="0.2">
      <c r="U29678" s="55"/>
      <c r="V29678" s="53"/>
      <c r="W29678" s="53"/>
      <c r="X29678" s="53"/>
      <c r="Y29678" s="55"/>
    </row>
    <row r="29679" spans="21:25" x14ac:dyDescent="0.2">
      <c r="U29679" s="55"/>
      <c r="V29679" s="53"/>
      <c r="W29679" s="53"/>
      <c r="X29679" s="53"/>
      <c r="Y29679" s="55"/>
    </row>
    <row r="29680" spans="21:25" x14ac:dyDescent="0.2">
      <c r="U29680" s="55"/>
      <c r="V29680" s="53"/>
      <c r="W29680" s="53"/>
      <c r="X29680" s="53"/>
      <c r="Y29680" s="55"/>
    </row>
    <row r="29681" spans="21:25" x14ac:dyDescent="0.2">
      <c r="U29681" s="55"/>
      <c r="V29681" s="53"/>
      <c r="W29681" s="53"/>
      <c r="X29681" s="53"/>
      <c r="Y29681" s="55"/>
    </row>
    <row r="29682" spans="21:25" x14ac:dyDescent="0.2">
      <c r="U29682" s="55"/>
      <c r="V29682" s="53"/>
      <c r="W29682" s="53"/>
      <c r="X29682" s="53"/>
      <c r="Y29682" s="55"/>
    </row>
    <row r="29683" spans="21:25" x14ac:dyDescent="0.2">
      <c r="U29683" s="55"/>
      <c r="V29683" s="53"/>
      <c r="W29683" s="53"/>
      <c r="X29683" s="53"/>
      <c r="Y29683" s="55"/>
    </row>
    <row r="29684" spans="21:25" x14ac:dyDescent="0.2">
      <c r="U29684" s="55"/>
      <c r="V29684" s="53"/>
      <c r="W29684" s="53"/>
      <c r="X29684" s="53"/>
      <c r="Y29684" s="55"/>
    </row>
    <row r="29685" spans="21:25" x14ac:dyDescent="0.2">
      <c r="U29685" s="55"/>
      <c r="V29685" s="53"/>
      <c r="W29685" s="53"/>
      <c r="X29685" s="53"/>
      <c r="Y29685" s="55"/>
    </row>
    <row r="29686" spans="21:25" x14ac:dyDescent="0.2">
      <c r="U29686" s="55"/>
      <c r="V29686" s="53"/>
      <c r="W29686" s="53"/>
      <c r="X29686" s="53"/>
      <c r="Y29686" s="55"/>
    </row>
    <row r="29687" spans="21:25" x14ac:dyDescent="0.2">
      <c r="U29687" s="55"/>
      <c r="V29687" s="53"/>
      <c r="W29687" s="53"/>
      <c r="X29687" s="53"/>
      <c r="Y29687" s="55"/>
    </row>
    <row r="29688" spans="21:25" x14ac:dyDescent="0.2">
      <c r="U29688" s="55"/>
      <c r="V29688" s="53"/>
      <c r="W29688" s="53"/>
      <c r="X29688" s="53"/>
      <c r="Y29688" s="55"/>
    </row>
    <row r="29689" spans="21:25" x14ac:dyDescent="0.2">
      <c r="U29689" s="55"/>
      <c r="V29689" s="53"/>
      <c r="W29689" s="53"/>
      <c r="X29689" s="53"/>
      <c r="Y29689" s="55"/>
    </row>
    <row r="29690" spans="21:25" x14ac:dyDescent="0.2">
      <c r="U29690" s="55"/>
      <c r="V29690" s="53"/>
      <c r="W29690" s="53"/>
      <c r="X29690" s="53"/>
      <c r="Y29690" s="55"/>
    </row>
    <row r="29691" spans="21:25" x14ac:dyDescent="0.2">
      <c r="U29691" s="55"/>
      <c r="V29691" s="53"/>
      <c r="W29691" s="53"/>
      <c r="X29691" s="53"/>
      <c r="Y29691" s="55"/>
    </row>
    <row r="29692" spans="21:25" x14ac:dyDescent="0.2">
      <c r="U29692" s="55"/>
      <c r="V29692" s="53"/>
      <c r="W29692" s="53"/>
      <c r="X29692" s="53"/>
      <c r="Y29692" s="55"/>
    </row>
    <row r="29693" spans="21:25" x14ac:dyDescent="0.2">
      <c r="U29693" s="55"/>
      <c r="V29693" s="53"/>
      <c r="W29693" s="53"/>
      <c r="X29693" s="53"/>
      <c r="Y29693" s="55"/>
    </row>
    <row r="29694" spans="21:25" x14ac:dyDescent="0.2">
      <c r="U29694" s="55"/>
      <c r="V29694" s="53"/>
      <c r="W29694" s="53"/>
      <c r="X29694" s="53"/>
      <c r="Y29694" s="55"/>
    </row>
    <row r="29695" spans="21:25" x14ac:dyDescent="0.2">
      <c r="U29695" s="55"/>
      <c r="V29695" s="53"/>
      <c r="W29695" s="53"/>
      <c r="X29695" s="53"/>
      <c r="Y29695" s="55"/>
    </row>
    <row r="29696" spans="21:25" x14ac:dyDescent="0.2">
      <c r="U29696" s="55"/>
      <c r="V29696" s="53"/>
      <c r="W29696" s="53"/>
      <c r="X29696" s="53"/>
      <c r="Y29696" s="55"/>
    </row>
    <row r="29697" spans="21:25" x14ac:dyDescent="0.2">
      <c r="U29697" s="55"/>
      <c r="V29697" s="53"/>
      <c r="W29697" s="53"/>
      <c r="X29697" s="53"/>
      <c r="Y29697" s="55"/>
    </row>
    <row r="29698" spans="21:25" x14ac:dyDescent="0.2">
      <c r="U29698" s="55"/>
      <c r="V29698" s="53"/>
      <c r="W29698" s="53"/>
      <c r="X29698" s="53"/>
      <c r="Y29698" s="55"/>
    </row>
    <row r="29699" spans="21:25" x14ac:dyDescent="0.2">
      <c r="U29699" s="55"/>
      <c r="V29699" s="53"/>
      <c r="W29699" s="53"/>
      <c r="X29699" s="53"/>
      <c r="Y29699" s="55"/>
    </row>
    <row r="29700" spans="21:25" x14ac:dyDescent="0.2">
      <c r="U29700" s="55"/>
      <c r="V29700" s="53"/>
      <c r="W29700" s="53"/>
      <c r="X29700" s="53"/>
      <c r="Y29700" s="55"/>
    </row>
    <row r="29701" spans="21:25" x14ac:dyDescent="0.2">
      <c r="U29701" s="55"/>
      <c r="V29701" s="53"/>
      <c r="W29701" s="53"/>
      <c r="X29701" s="53"/>
      <c r="Y29701" s="55"/>
    </row>
    <row r="29702" spans="21:25" x14ac:dyDescent="0.2">
      <c r="U29702" s="55"/>
      <c r="V29702" s="53"/>
      <c r="W29702" s="53"/>
      <c r="X29702" s="53"/>
      <c r="Y29702" s="55"/>
    </row>
    <row r="29703" spans="21:25" x14ac:dyDescent="0.2">
      <c r="U29703" s="55"/>
      <c r="V29703" s="53"/>
      <c r="W29703" s="53"/>
      <c r="X29703" s="53"/>
      <c r="Y29703" s="55"/>
    </row>
    <row r="29704" spans="21:25" x14ac:dyDescent="0.2">
      <c r="U29704" s="55"/>
      <c r="V29704" s="53"/>
      <c r="W29704" s="53"/>
      <c r="X29704" s="53"/>
      <c r="Y29704" s="55"/>
    </row>
    <row r="29705" spans="21:25" x14ac:dyDescent="0.2">
      <c r="U29705" s="55"/>
      <c r="V29705" s="53"/>
      <c r="W29705" s="53"/>
      <c r="X29705" s="53"/>
      <c r="Y29705" s="55"/>
    </row>
    <row r="29706" spans="21:25" x14ac:dyDescent="0.2">
      <c r="U29706" s="55"/>
      <c r="V29706" s="53"/>
      <c r="W29706" s="53"/>
      <c r="X29706" s="53"/>
      <c r="Y29706" s="55"/>
    </row>
    <row r="29707" spans="21:25" x14ac:dyDescent="0.2">
      <c r="U29707" s="55"/>
      <c r="V29707" s="53"/>
      <c r="W29707" s="53"/>
      <c r="X29707" s="53"/>
      <c r="Y29707" s="55"/>
    </row>
    <row r="29708" spans="21:25" x14ac:dyDescent="0.2">
      <c r="U29708" s="55"/>
      <c r="V29708" s="53"/>
      <c r="W29708" s="53"/>
      <c r="X29708" s="53"/>
      <c r="Y29708" s="55"/>
    </row>
    <row r="29709" spans="21:25" x14ac:dyDescent="0.2">
      <c r="U29709" s="55"/>
      <c r="V29709" s="53"/>
      <c r="W29709" s="53"/>
      <c r="X29709" s="53"/>
      <c r="Y29709" s="55"/>
    </row>
    <row r="29710" spans="21:25" x14ac:dyDescent="0.2">
      <c r="U29710" s="55"/>
      <c r="V29710" s="53"/>
      <c r="W29710" s="53"/>
      <c r="X29710" s="53"/>
      <c r="Y29710" s="55"/>
    </row>
    <row r="29711" spans="21:25" x14ac:dyDescent="0.2">
      <c r="U29711" s="55"/>
      <c r="V29711" s="53"/>
      <c r="W29711" s="53"/>
      <c r="X29711" s="53"/>
      <c r="Y29711" s="55"/>
    </row>
    <row r="29712" spans="21:25" x14ac:dyDescent="0.2">
      <c r="U29712" s="55"/>
      <c r="V29712" s="53"/>
      <c r="W29712" s="53"/>
      <c r="X29712" s="53"/>
      <c r="Y29712" s="55"/>
    </row>
    <row r="29713" spans="21:25" x14ac:dyDescent="0.2">
      <c r="U29713" s="55"/>
      <c r="V29713" s="53"/>
      <c r="W29713" s="53"/>
      <c r="X29713" s="53"/>
      <c r="Y29713" s="55"/>
    </row>
    <row r="29714" spans="21:25" x14ac:dyDescent="0.2">
      <c r="U29714" s="55"/>
      <c r="V29714" s="53"/>
      <c r="W29714" s="53"/>
      <c r="X29714" s="53"/>
      <c r="Y29714" s="55"/>
    </row>
    <row r="29715" spans="21:25" x14ac:dyDescent="0.2">
      <c r="U29715" s="55"/>
      <c r="V29715" s="53"/>
      <c r="W29715" s="53"/>
      <c r="X29715" s="53"/>
      <c r="Y29715" s="55"/>
    </row>
    <row r="29716" spans="21:25" x14ac:dyDescent="0.2">
      <c r="U29716" s="55"/>
      <c r="V29716" s="53"/>
      <c r="W29716" s="53"/>
      <c r="X29716" s="53"/>
      <c r="Y29716" s="55"/>
    </row>
    <row r="29717" spans="21:25" x14ac:dyDescent="0.2">
      <c r="U29717" s="55"/>
      <c r="V29717" s="53"/>
      <c r="W29717" s="53"/>
      <c r="X29717" s="53"/>
      <c r="Y29717" s="55"/>
    </row>
    <row r="29718" spans="21:25" x14ac:dyDescent="0.2">
      <c r="U29718" s="55"/>
      <c r="V29718" s="53"/>
      <c r="W29718" s="53"/>
      <c r="X29718" s="53"/>
      <c r="Y29718" s="55"/>
    </row>
    <row r="29719" spans="21:25" x14ac:dyDescent="0.2">
      <c r="U29719" s="55"/>
      <c r="V29719" s="53"/>
      <c r="W29719" s="53"/>
      <c r="X29719" s="53"/>
      <c r="Y29719" s="55"/>
    </row>
    <row r="29720" spans="21:25" x14ac:dyDescent="0.2">
      <c r="U29720" s="55"/>
      <c r="V29720" s="53"/>
      <c r="W29720" s="53"/>
      <c r="X29720" s="53"/>
      <c r="Y29720" s="55"/>
    </row>
    <row r="29721" spans="21:25" x14ac:dyDescent="0.2">
      <c r="U29721" s="55"/>
      <c r="V29721" s="53"/>
      <c r="W29721" s="53"/>
      <c r="X29721" s="53"/>
      <c r="Y29721" s="55"/>
    </row>
    <row r="29722" spans="21:25" x14ac:dyDescent="0.2">
      <c r="U29722" s="55"/>
      <c r="V29722" s="53"/>
      <c r="W29722" s="53"/>
      <c r="X29722" s="53"/>
      <c r="Y29722" s="55"/>
    </row>
    <row r="29723" spans="21:25" x14ac:dyDescent="0.2">
      <c r="U29723" s="55"/>
      <c r="V29723" s="53"/>
      <c r="W29723" s="53"/>
      <c r="X29723" s="53"/>
      <c r="Y29723" s="55"/>
    </row>
    <row r="29724" spans="21:25" x14ac:dyDescent="0.2">
      <c r="U29724" s="55"/>
      <c r="V29724" s="53"/>
      <c r="W29724" s="53"/>
      <c r="X29724" s="53"/>
      <c r="Y29724" s="55"/>
    </row>
    <row r="29725" spans="21:25" x14ac:dyDescent="0.2">
      <c r="U29725" s="55"/>
      <c r="V29725" s="53"/>
      <c r="W29725" s="53"/>
      <c r="X29725" s="53"/>
      <c r="Y29725" s="55"/>
    </row>
    <row r="29726" spans="21:25" x14ac:dyDescent="0.2">
      <c r="U29726" s="55"/>
      <c r="V29726" s="53"/>
      <c r="W29726" s="53"/>
      <c r="X29726" s="53"/>
      <c r="Y29726" s="55"/>
    </row>
    <row r="29727" spans="21:25" x14ac:dyDescent="0.2">
      <c r="U29727" s="55"/>
      <c r="V29727" s="53"/>
      <c r="W29727" s="53"/>
      <c r="X29727" s="53"/>
      <c r="Y29727" s="55"/>
    </row>
    <row r="29728" spans="21:25" x14ac:dyDescent="0.2">
      <c r="U29728" s="55"/>
      <c r="V29728" s="53"/>
      <c r="W29728" s="53"/>
      <c r="X29728" s="53"/>
      <c r="Y29728" s="55"/>
    </row>
    <row r="29729" spans="21:25" x14ac:dyDescent="0.2">
      <c r="U29729" s="55"/>
      <c r="V29729" s="53"/>
      <c r="W29729" s="53"/>
      <c r="X29729" s="53"/>
      <c r="Y29729" s="55"/>
    </row>
    <row r="29730" spans="21:25" x14ac:dyDescent="0.2">
      <c r="U29730" s="55"/>
      <c r="V29730" s="53"/>
      <c r="W29730" s="53"/>
      <c r="X29730" s="53"/>
      <c r="Y29730" s="55"/>
    </row>
    <row r="29731" spans="21:25" x14ac:dyDescent="0.2">
      <c r="U29731" s="55"/>
      <c r="V29731" s="53"/>
      <c r="W29731" s="53"/>
      <c r="X29731" s="53"/>
      <c r="Y29731" s="55"/>
    </row>
    <row r="29732" spans="21:25" x14ac:dyDescent="0.2">
      <c r="U29732" s="55"/>
      <c r="V29732" s="53"/>
      <c r="W29732" s="53"/>
      <c r="X29732" s="53"/>
      <c r="Y29732" s="55"/>
    </row>
    <row r="29733" spans="21:25" x14ac:dyDescent="0.2">
      <c r="U29733" s="55"/>
      <c r="V29733" s="53"/>
      <c r="W29733" s="53"/>
      <c r="X29733" s="53"/>
      <c r="Y29733" s="55"/>
    </row>
    <row r="29734" spans="21:25" x14ac:dyDescent="0.2">
      <c r="U29734" s="55"/>
      <c r="V29734" s="53"/>
      <c r="W29734" s="53"/>
      <c r="X29734" s="53"/>
      <c r="Y29734" s="55"/>
    </row>
    <row r="29735" spans="21:25" x14ac:dyDescent="0.2">
      <c r="U29735" s="55"/>
      <c r="V29735" s="53"/>
      <c r="W29735" s="53"/>
      <c r="X29735" s="53"/>
      <c r="Y29735" s="55"/>
    </row>
    <row r="29736" spans="21:25" x14ac:dyDescent="0.2">
      <c r="U29736" s="55"/>
      <c r="V29736" s="53"/>
      <c r="W29736" s="53"/>
      <c r="X29736" s="53"/>
      <c r="Y29736" s="55"/>
    </row>
    <row r="29737" spans="21:25" x14ac:dyDescent="0.2">
      <c r="U29737" s="55"/>
      <c r="V29737" s="53"/>
      <c r="W29737" s="53"/>
      <c r="X29737" s="53"/>
      <c r="Y29737" s="55"/>
    </row>
    <row r="29738" spans="21:25" x14ac:dyDescent="0.2">
      <c r="U29738" s="55"/>
      <c r="V29738" s="53"/>
      <c r="W29738" s="53"/>
      <c r="X29738" s="53"/>
      <c r="Y29738" s="55"/>
    </row>
    <row r="29739" spans="21:25" x14ac:dyDescent="0.2">
      <c r="U29739" s="55"/>
      <c r="V29739" s="53"/>
      <c r="W29739" s="53"/>
      <c r="X29739" s="53"/>
      <c r="Y29739" s="55"/>
    </row>
    <row r="29740" spans="21:25" x14ac:dyDescent="0.2">
      <c r="U29740" s="55"/>
      <c r="V29740" s="53"/>
      <c r="W29740" s="53"/>
      <c r="X29740" s="53"/>
      <c r="Y29740" s="55"/>
    </row>
    <row r="29741" spans="21:25" x14ac:dyDescent="0.2">
      <c r="U29741" s="55"/>
      <c r="V29741" s="53"/>
      <c r="W29741" s="53"/>
      <c r="X29741" s="53"/>
      <c r="Y29741" s="55"/>
    </row>
    <row r="29742" spans="21:25" x14ac:dyDescent="0.2">
      <c r="U29742" s="55"/>
      <c r="V29742" s="53"/>
      <c r="W29742" s="53"/>
      <c r="X29742" s="53"/>
      <c r="Y29742" s="55"/>
    </row>
    <row r="29743" spans="21:25" x14ac:dyDescent="0.2">
      <c r="U29743" s="55"/>
      <c r="V29743" s="53"/>
      <c r="W29743" s="53"/>
      <c r="X29743" s="53"/>
      <c r="Y29743" s="55"/>
    </row>
    <row r="29744" spans="21:25" x14ac:dyDescent="0.2">
      <c r="U29744" s="55"/>
      <c r="V29744" s="53"/>
      <c r="W29744" s="53"/>
      <c r="X29744" s="53"/>
      <c r="Y29744" s="55"/>
    </row>
    <row r="29745" spans="21:25" x14ac:dyDescent="0.2">
      <c r="U29745" s="55"/>
      <c r="V29745" s="53"/>
      <c r="W29745" s="53"/>
      <c r="X29745" s="53"/>
      <c r="Y29745" s="55"/>
    </row>
    <row r="29746" spans="21:25" x14ac:dyDescent="0.2">
      <c r="U29746" s="55"/>
      <c r="V29746" s="53"/>
      <c r="W29746" s="53"/>
      <c r="X29746" s="53"/>
      <c r="Y29746" s="55"/>
    </row>
    <row r="29747" spans="21:25" x14ac:dyDescent="0.2">
      <c r="U29747" s="55"/>
      <c r="V29747" s="53"/>
      <c r="W29747" s="53"/>
      <c r="X29747" s="53"/>
      <c r="Y29747" s="55"/>
    </row>
    <row r="29748" spans="21:25" x14ac:dyDescent="0.2">
      <c r="U29748" s="55"/>
      <c r="V29748" s="53"/>
      <c r="W29748" s="53"/>
      <c r="X29748" s="53"/>
      <c r="Y29748" s="55"/>
    </row>
    <row r="29749" spans="21:25" x14ac:dyDescent="0.2">
      <c r="U29749" s="55"/>
      <c r="V29749" s="53"/>
      <c r="W29749" s="53"/>
      <c r="X29749" s="53"/>
      <c r="Y29749" s="55"/>
    </row>
    <row r="29750" spans="21:25" x14ac:dyDescent="0.2">
      <c r="U29750" s="55"/>
      <c r="V29750" s="53"/>
      <c r="W29750" s="53"/>
      <c r="X29750" s="53"/>
      <c r="Y29750" s="55"/>
    </row>
    <row r="29751" spans="21:25" x14ac:dyDescent="0.2">
      <c r="U29751" s="55"/>
      <c r="V29751" s="53"/>
      <c r="W29751" s="53"/>
      <c r="X29751" s="53"/>
      <c r="Y29751" s="55"/>
    </row>
    <row r="29752" spans="21:25" x14ac:dyDescent="0.2">
      <c r="U29752" s="55"/>
      <c r="V29752" s="53"/>
      <c r="W29752" s="53"/>
      <c r="X29752" s="53"/>
      <c r="Y29752" s="55"/>
    </row>
    <row r="29753" spans="21:25" x14ac:dyDescent="0.2">
      <c r="U29753" s="55"/>
      <c r="V29753" s="53"/>
      <c r="W29753" s="53"/>
      <c r="X29753" s="53"/>
      <c r="Y29753" s="55"/>
    </row>
    <row r="29754" spans="21:25" x14ac:dyDescent="0.2">
      <c r="U29754" s="55"/>
      <c r="V29754" s="53"/>
      <c r="W29754" s="53"/>
      <c r="X29754" s="53"/>
      <c r="Y29754" s="55"/>
    </row>
    <row r="29755" spans="21:25" x14ac:dyDescent="0.2">
      <c r="U29755" s="55"/>
      <c r="V29755" s="53"/>
      <c r="W29755" s="53"/>
      <c r="X29755" s="53"/>
      <c r="Y29755" s="55"/>
    </row>
    <row r="29756" spans="21:25" x14ac:dyDescent="0.2">
      <c r="U29756" s="55"/>
      <c r="V29756" s="53"/>
      <c r="W29756" s="53"/>
      <c r="X29756" s="53"/>
      <c r="Y29756" s="55"/>
    </row>
    <row r="29757" spans="21:25" x14ac:dyDescent="0.2">
      <c r="U29757" s="55"/>
      <c r="V29757" s="53"/>
      <c r="W29757" s="53"/>
      <c r="X29757" s="53"/>
      <c r="Y29757" s="55"/>
    </row>
    <row r="29758" spans="21:25" x14ac:dyDescent="0.2">
      <c r="U29758" s="55"/>
      <c r="V29758" s="53"/>
      <c r="W29758" s="53"/>
      <c r="X29758" s="53"/>
      <c r="Y29758" s="55"/>
    </row>
    <row r="29759" spans="21:25" x14ac:dyDescent="0.2">
      <c r="U29759" s="55"/>
      <c r="V29759" s="53"/>
      <c r="W29759" s="53"/>
      <c r="X29759" s="53"/>
      <c r="Y29759" s="55"/>
    </row>
    <row r="29760" spans="21:25" x14ac:dyDescent="0.2">
      <c r="U29760" s="55"/>
      <c r="V29760" s="53"/>
      <c r="W29760" s="53"/>
      <c r="X29760" s="53"/>
      <c r="Y29760" s="55"/>
    </row>
    <row r="29761" spans="21:25" x14ac:dyDescent="0.2">
      <c r="U29761" s="55"/>
      <c r="V29761" s="53"/>
      <c r="W29761" s="53"/>
      <c r="X29761" s="53"/>
      <c r="Y29761" s="55"/>
    </row>
    <row r="29762" spans="21:25" x14ac:dyDescent="0.2">
      <c r="U29762" s="55"/>
      <c r="V29762" s="53"/>
      <c r="W29762" s="53"/>
      <c r="X29762" s="53"/>
      <c r="Y29762" s="55"/>
    </row>
    <row r="29763" spans="21:25" x14ac:dyDescent="0.2">
      <c r="U29763" s="55"/>
      <c r="V29763" s="53"/>
      <c r="W29763" s="53"/>
      <c r="X29763" s="53"/>
      <c r="Y29763" s="55"/>
    </row>
    <row r="29764" spans="21:25" x14ac:dyDescent="0.2">
      <c r="U29764" s="55"/>
      <c r="V29764" s="53"/>
      <c r="W29764" s="53"/>
      <c r="X29764" s="53"/>
      <c r="Y29764" s="55"/>
    </row>
    <row r="29765" spans="21:25" x14ac:dyDescent="0.2">
      <c r="U29765" s="55"/>
      <c r="V29765" s="53"/>
      <c r="W29765" s="53"/>
      <c r="X29765" s="53"/>
      <c r="Y29765" s="55"/>
    </row>
    <row r="29766" spans="21:25" x14ac:dyDescent="0.2">
      <c r="U29766" s="55"/>
      <c r="V29766" s="53"/>
      <c r="W29766" s="53"/>
      <c r="X29766" s="53"/>
      <c r="Y29766" s="55"/>
    </row>
    <row r="29767" spans="21:25" x14ac:dyDescent="0.2">
      <c r="U29767" s="55"/>
      <c r="V29767" s="53"/>
      <c r="W29767" s="53"/>
      <c r="X29767" s="53"/>
      <c r="Y29767" s="55"/>
    </row>
    <row r="29768" spans="21:25" x14ac:dyDescent="0.2">
      <c r="U29768" s="55"/>
      <c r="V29768" s="53"/>
      <c r="W29768" s="53"/>
      <c r="X29768" s="53"/>
      <c r="Y29768" s="55"/>
    </row>
    <row r="29769" spans="21:25" x14ac:dyDescent="0.2">
      <c r="U29769" s="55"/>
      <c r="V29769" s="53"/>
      <c r="W29769" s="53"/>
      <c r="X29769" s="53"/>
      <c r="Y29769" s="55"/>
    </row>
    <row r="29770" spans="21:25" x14ac:dyDescent="0.2">
      <c r="U29770" s="55"/>
      <c r="V29770" s="53"/>
      <c r="W29770" s="53"/>
      <c r="X29770" s="53"/>
      <c r="Y29770" s="55"/>
    </row>
    <row r="29771" spans="21:25" x14ac:dyDescent="0.2">
      <c r="U29771" s="55"/>
      <c r="V29771" s="53"/>
      <c r="W29771" s="53"/>
      <c r="X29771" s="53"/>
      <c r="Y29771" s="55"/>
    </row>
    <row r="29772" spans="21:25" x14ac:dyDescent="0.2">
      <c r="U29772" s="55"/>
      <c r="V29772" s="53"/>
      <c r="W29772" s="53"/>
      <c r="X29772" s="53"/>
      <c r="Y29772" s="55"/>
    </row>
    <row r="29773" spans="21:25" x14ac:dyDescent="0.2">
      <c r="U29773" s="55"/>
      <c r="V29773" s="53"/>
      <c r="W29773" s="53"/>
      <c r="X29773" s="53"/>
      <c r="Y29773" s="55"/>
    </row>
    <row r="29774" spans="21:25" x14ac:dyDescent="0.2">
      <c r="U29774" s="55"/>
      <c r="V29774" s="53"/>
      <c r="W29774" s="53"/>
      <c r="X29774" s="53"/>
      <c r="Y29774" s="55"/>
    </row>
    <row r="29775" spans="21:25" x14ac:dyDescent="0.2">
      <c r="U29775" s="55"/>
      <c r="V29775" s="53"/>
      <c r="W29775" s="53"/>
      <c r="X29775" s="53"/>
      <c r="Y29775" s="55"/>
    </row>
    <row r="29776" spans="21:25" x14ac:dyDescent="0.2">
      <c r="U29776" s="55"/>
      <c r="V29776" s="53"/>
      <c r="W29776" s="53"/>
      <c r="X29776" s="53"/>
      <c r="Y29776" s="55"/>
    </row>
    <row r="29777" spans="21:25" x14ac:dyDescent="0.2">
      <c r="U29777" s="55"/>
      <c r="V29777" s="53"/>
      <c r="W29777" s="53"/>
      <c r="X29777" s="53"/>
      <c r="Y29777" s="55"/>
    </row>
    <row r="29778" spans="21:25" x14ac:dyDescent="0.2">
      <c r="U29778" s="55"/>
      <c r="V29778" s="53"/>
      <c r="W29778" s="53"/>
      <c r="X29778" s="53"/>
      <c r="Y29778" s="55"/>
    </row>
    <row r="29779" spans="21:25" x14ac:dyDescent="0.2">
      <c r="U29779" s="55"/>
      <c r="V29779" s="53"/>
      <c r="W29779" s="53"/>
      <c r="X29779" s="53"/>
      <c r="Y29779" s="55"/>
    </row>
    <row r="29780" spans="21:25" x14ac:dyDescent="0.2">
      <c r="U29780" s="55"/>
      <c r="V29780" s="53"/>
      <c r="W29780" s="53"/>
      <c r="X29780" s="53"/>
      <c r="Y29780" s="55"/>
    </row>
    <row r="29781" spans="21:25" x14ac:dyDescent="0.2">
      <c r="U29781" s="55"/>
      <c r="V29781" s="53"/>
      <c r="W29781" s="53"/>
      <c r="X29781" s="53"/>
      <c r="Y29781" s="55"/>
    </row>
    <row r="29782" spans="21:25" x14ac:dyDescent="0.2">
      <c r="U29782" s="55"/>
      <c r="V29782" s="53"/>
      <c r="W29782" s="53"/>
      <c r="X29782" s="53"/>
      <c r="Y29782" s="55"/>
    </row>
    <row r="29783" spans="21:25" x14ac:dyDescent="0.2">
      <c r="U29783" s="55"/>
      <c r="V29783" s="53"/>
      <c r="W29783" s="53"/>
      <c r="X29783" s="53"/>
      <c r="Y29783" s="55"/>
    </row>
    <row r="29784" spans="21:25" x14ac:dyDescent="0.2">
      <c r="U29784" s="55"/>
      <c r="V29784" s="53"/>
      <c r="W29784" s="53"/>
      <c r="X29784" s="53"/>
      <c r="Y29784" s="55"/>
    </row>
    <row r="29785" spans="21:25" x14ac:dyDescent="0.2">
      <c r="U29785" s="55"/>
      <c r="V29785" s="53"/>
      <c r="W29785" s="53"/>
      <c r="X29785" s="53"/>
      <c r="Y29785" s="55"/>
    </row>
    <row r="29786" spans="21:25" x14ac:dyDescent="0.2">
      <c r="U29786" s="55"/>
      <c r="V29786" s="53"/>
      <c r="W29786" s="53"/>
      <c r="X29786" s="53"/>
      <c r="Y29786" s="55"/>
    </row>
    <row r="29787" spans="21:25" x14ac:dyDescent="0.2">
      <c r="U29787" s="55"/>
      <c r="V29787" s="53"/>
      <c r="W29787" s="53"/>
      <c r="X29787" s="53"/>
      <c r="Y29787" s="55"/>
    </row>
    <row r="29788" spans="21:25" x14ac:dyDescent="0.2">
      <c r="U29788" s="55"/>
      <c r="V29788" s="53"/>
      <c r="W29788" s="53"/>
      <c r="X29788" s="53"/>
      <c r="Y29788" s="55"/>
    </row>
    <row r="29789" spans="21:25" x14ac:dyDescent="0.2">
      <c r="U29789" s="55"/>
      <c r="V29789" s="53"/>
      <c r="W29789" s="53"/>
      <c r="X29789" s="53"/>
      <c r="Y29789" s="55"/>
    </row>
    <row r="29790" spans="21:25" x14ac:dyDescent="0.2">
      <c r="U29790" s="55"/>
      <c r="V29790" s="53"/>
      <c r="W29790" s="53"/>
      <c r="X29790" s="53"/>
      <c r="Y29790" s="55"/>
    </row>
    <row r="29791" spans="21:25" x14ac:dyDescent="0.2">
      <c r="U29791" s="55"/>
      <c r="V29791" s="53"/>
      <c r="W29791" s="53"/>
      <c r="X29791" s="53"/>
      <c r="Y29791" s="55"/>
    </row>
    <row r="29792" spans="21:25" x14ac:dyDescent="0.2">
      <c r="U29792" s="55"/>
      <c r="V29792" s="53"/>
      <c r="W29792" s="53"/>
      <c r="X29792" s="53"/>
      <c r="Y29792" s="55"/>
    </row>
    <row r="29793" spans="21:25" x14ac:dyDescent="0.2">
      <c r="U29793" s="55"/>
      <c r="V29793" s="53"/>
      <c r="W29793" s="53"/>
      <c r="X29793" s="53"/>
      <c r="Y29793" s="55"/>
    </row>
    <row r="29794" spans="21:25" x14ac:dyDescent="0.2">
      <c r="U29794" s="55"/>
      <c r="V29794" s="53"/>
      <c r="W29794" s="53"/>
      <c r="X29794" s="53"/>
      <c r="Y29794" s="55"/>
    </row>
    <row r="29795" spans="21:25" x14ac:dyDescent="0.2">
      <c r="U29795" s="55"/>
      <c r="V29795" s="53"/>
      <c r="W29795" s="53"/>
      <c r="X29795" s="53"/>
      <c r="Y29795" s="55"/>
    </row>
    <row r="29796" spans="21:25" x14ac:dyDescent="0.2">
      <c r="U29796" s="55"/>
      <c r="V29796" s="53"/>
      <c r="W29796" s="53"/>
      <c r="X29796" s="53"/>
      <c r="Y29796" s="55"/>
    </row>
    <row r="29797" spans="21:25" x14ac:dyDescent="0.2">
      <c r="U29797" s="55"/>
      <c r="V29797" s="53"/>
      <c r="W29797" s="53"/>
      <c r="X29797" s="53"/>
      <c r="Y29797" s="55"/>
    </row>
    <row r="29798" spans="21:25" x14ac:dyDescent="0.2">
      <c r="U29798" s="55"/>
      <c r="V29798" s="53"/>
      <c r="W29798" s="53"/>
      <c r="X29798" s="53"/>
      <c r="Y29798" s="55"/>
    </row>
    <row r="29799" spans="21:25" x14ac:dyDescent="0.2">
      <c r="U29799" s="55"/>
      <c r="V29799" s="53"/>
      <c r="W29799" s="53"/>
      <c r="X29799" s="53"/>
      <c r="Y29799" s="55"/>
    </row>
    <row r="29800" spans="21:25" x14ac:dyDescent="0.2">
      <c r="U29800" s="55"/>
      <c r="V29800" s="53"/>
      <c r="W29800" s="53"/>
      <c r="X29800" s="53"/>
      <c r="Y29800" s="55"/>
    </row>
    <row r="29801" spans="21:25" x14ac:dyDescent="0.2">
      <c r="U29801" s="55"/>
      <c r="V29801" s="53"/>
      <c r="W29801" s="53"/>
      <c r="X29801" s="53"/>
      <c r="Y29801" s="55"/>
    </row>
    <row r="29802" spans="21:25" x14ac:dyDescent="0.2">
      <c r="U29802" s="55"/>
      <c r="V29802" s="53"/>
      <c r="W29802" s="53"/>
      <c r="X29802" s="53"/>
      <c r="Y29802" s="55"/>
    </row>
    <row r="29803" spans="21:25" x14ac:dyDescent="0.2">
      <c r="U29803" s="55"/>
      <c r="V29803" s="53"/>
      <c r="W29803" s="53"/>
      <c r="X29803" s="53"/>
      <c r="Y29803" s="55"/>
    </row>
    <row r="29804" spans="21:25" x14ac:dyDescent="0.2">
      <c r="U29804" s="55"/>
      <c r="V29804" s="53"/>
      <c r="W29804" s="53"/>
      <c r="X29804" s="53"/>
      <c r="Y29804" s="55"/>
    </row>
    <row r="29805" spans="21:25" x14ac:dyDescent="0.2">
      <c r="U29805" s="55"/>
      <c r="V29805" s="53"/>
      <c r="W29805" s="53"/>
      <c r="X29805" s="53"/>
      <c r="Y29805" s="55"/>
    </row>
    <row r="29806" spans="21:25" x14ac:dyDescent="0.2">
      <c r="U29806" s="55"/>
      <c r="V29806" s="53"/>
      <c r="W29806" s="53"/>
      <c r="X29806" s="53"/>
      <c r="Y29806" s="55"/>
    </row>
    <row r="29807" spans="21:25" x14ac:dyDescent="0.2">
      <c r="U29807" s="55"/>
      <c r="V29807" s="53"/>
      <c r="W29807" s="53"/>
      <c r="X29807" s="53"/>
      <c r="Y29807" s="55"/>
    </row>
    <row r="29808" spans="21:25" x14ac:dyDescent="0.2">
      <c r="U29808" s="55"/>
      <c r="V29808" s="53"/>
      <c r="W29808" s="53"/>
      <c r="X29808" s="53"/>
      <c r="Y29808" s="55"/>
    </row>
    <row r="29809" spans="21:25" x14ac:dyDescent="0.2">
      <c r="U29809" s="55"/>
      <c r="V29809" s="53"/>
      <c r="W29809" s="53"/>
      <c r="X29809" s="53"/>
      <c r="Y29809" s="55"/>
    </row>
    <row r="29810" spans="21:25" x14ac:dyDescent="0.2">
      <c r="U29810" s="55"/>
      <c r="V29810" s="53"/>
      <c r="W29810" s="53"/>
      <c r="X29810" s="53"/>
      <c r="Y29810" s="55"/>
    </row>
    <row r="29811" spans="21:25" x14ac:dyDescent="0.2">
      <c r="U29811" s="55"/>
      <c r="V29811" s="53"/>
      <c r="W29811" s="53"/>
      <c r="X29811" s="53"/>
      <c r="Y29811" s="55"/>
    </row>
    <row r="29812" spans="21:25" x14ac:dyDescent="0.2">
      <c r="U29812" s="55"/>
      <c r="V29812" s="53"/>
      <c r="W29812" s="53"/>
      <c r="X29812" s="53"/>
      <c r="Y29812" s="55"/>
    </row>
    <row r="29813" spans="21:25" x14ac:dyDescent="0.2">
      <c r="U29813" s="55"/>
      <c r="V29813" s="53"/>
      <c r="W29813" s="53"/>
      <c r="X29813" s="53"/>
      <c r="Y29813" s="55"/>
    </row>
    <row r="29814" spans="21:25" x14ac:dyDescent="0.2">
      <c r="U29814" s="55"/>
      <c r="V29814" s="53"/>
      <c r="W29814" s="53"/>
      <c r="X29814" s="53"/>
      <c r="Y29814" s="55"/>
    </row>
    <row r="29815" spans="21:25" x14ac:dyDescent="0.2">
      <c r="U29815" s="55"/>
      <c r="V29815" s="53"/>
      <c r="W29815" s="53"/>
      <c r="X29815" s="53"/>
      <c r="Y29815" s="55"/>
    </row>
    <row r="29816" spans="21:25" x14ac:dyDescent="0.2">
      <c r="U29816" s="55"/>
      <c r="V29816" s="53"/>
      <c r="W29816" s="53"/>
      <c r="X29816" s="53"/>
      <c r="Y29816" s="55"/>
    </row>
    <row r="29817" spans="21:25" x14ac:dyDescent="0.2">
      <c r="U29817" s="55"/>
      <c r="V29817" s="53"/>
      <c r="W29817" s="53"/>
      <c r="X29817" s="53"/>
      <c r="Y29817" s="55"/>
    </row>
    <row r="29818" spans="21:25" x14ac:dyDescent="0.2">
      <c r="U29818" s="55"/>
      <c r="V29818" s="53"/>
      <c r="W29818" s="53"/>
      <c r="X29818" s="53"/>
      <c r="Y29818" s="55"/>
    </row>
    <row r="29819" spans="21:25" x14ac:dyDescent="0.2">
      <c r="U29819" s="55"/>
      <c r="V29819" s="53"/>
      <c r="W29819" s="53"/>
      <c r="X29819" s="53"/>
      <c r="Y29819" s="55"/>
    </row>
    <row r="29820" spans="21:25" x14ac:dyDescent="0.2">
      <c r="U29820" s="55"/>
      <c r="V29820" s="53"/>
      <c r="W29820" s="53"/>
      <c r="X29820" s="53"/>
      <c r="Y29820" s="55"/>
    </row>
    <row r="29821" spans="21:25" x14ac:dyDescent="0.2">
      <c r="U29821" s="55"/>
      <c r="V29821" s="53"/>
      <c r="W29821" s="53"/>
      <c r="X29821" s="53"/>
      <c r="Y29821" s="55"/>
    </row>
    <row r="29822" spans="21:25" x14ac:dyDescent="0.2">
      <c r="U29822" s="55"/>
      <c r="V29822" s="53"/>
      <c r="W29822" s="53"/>
      <c r="X29822" s="53"/>
      <c r="Y29822" s="55"/>
    </row>
    <row r="29823" spans="21:25" x14ac:dyDescent="0.2">
      <c r="U29823" s="55"/>
      <c r="V29823" s="53"/>
      <c r="W29823" s="53"/>
      <c r="X29823" s="53"/>
      <c r="Y29823" s="55"/>
    </row>
    <row r="29824" spans="21:25" x14ac:dyDescent="0.2">
      <c r="U29824" s="55"/>
      <c r="V29824" s="53"/>
      <c r="W29824" s="53"/>
      <c r="X29824" s="53"/>
      <c r="Y29824" s="55"/>
    </row>
    <row r="29825" spans="21:25" x14ac:dyDescent="0.2">
      <c r="U29825" s="55"/>
      <c r="V29825" s="53"/>
      <c r="W29825" s="53"/>
      <c r="X29825" s="53"/>
      <c r="Y29825" s="55"/>
    </row>
    <row r="29826" spans="21:25" x14ac:dyDescent="0.2">
      <c r="U29826" s="55"/>
      <c r="V29826" s="53"/>
      <c r="W29826" s="53"/>
      <c r="X29826" s="53"/>
      <c r="Y29826" s="55"/>
    </row>
    <row r="29827" spans="21:25" x14ac:dyDescent="0.2">
      <c r="U29827" s="55"/>
      <c r="V29827" s="53"/>
      <c r="W29827" s="53"/>
      <c r="X29827" s="53"/>
      <c r="Y29827" s="55"/>
    </row>
    <row r="29828" spans="21:25" x14ac:dyDescent="0.2">
      <c r="U29828" s="55"/>
      <c r="V29828" s="53"/>
      <c r="W29828" s="53"/>
      <c r="X29828" s="53"/>
      <c r="Y29828" s="55"/>
    </row>
    <row r="29829" spans="21:25" x14ac:dyDescent="0.2">
      <c r="U29829" s="55"/>
      <c r="V29829" s="53"/>
      <c r="W29829" s="53"/>
      <c r="X29829" s="53"/>
      <c r="Y29829" s="55"/>
    </row>
    <row r="29830" spans="21:25" x14ac:dyDescent="0.2">
      <c r="U29830" s="55"/>
      <c r="V29830" s="53"/>
      <c r="W29830" s="53"/>
      <c r="X29830" s="53"/>
      <c r="Y29830" s="55"/>
    </row>
    <row r="29831" spans="21:25" x14ac:dyDescent="0.2">
      <c r="U29831" s="55"/>
      <c r="V29831" s="53"/>
      <c r="W29831" s="53"/>
      <c r="X29831" s="53"/>
      <c r="Y29831" s="55"/>
    </row>
    <row r="29832" spans="21:25" x14ac:dyDescent="0.2">
      <c r="U29832" s="55"/>
      <c r="V29832" s="53"/>
      <c r="W29832" s="53"/>
      <c r="X29832" s="53"/>
      <c r="Y29832" s="55"/>
    </row>
    <row r="29833" spans="21:25" x14ac:dyDescent="0.2">
      <c r="U29833" s="55"/>
      <c r="V29833" s="53"/>
      <c r="W29833" s="53"/>
      <c r="X29833" s="53"/>
      <c r="Y29833" s="55"/>
    </row>
    <row r="29834" spans="21:25" x14ac:dyDescent="0.2">
      <c r="U29834" s="55"/>
      <c r="V29834" s="53"/>
      <c r="W29834" s="53"/>
      <c r="X29834" s="53"/>
      <c r="Y29834" s="55"/>
    </row>
    <row r="29835" spans="21:25" x14ac:dyDescent="0.2">
      <c r="U29835" s="55"/>
      <c r="V29835" s="53"/>
      <c r="W29835" s="53"/>
      <c r="X29835" s="53"/>
      <c r="Y29835" s="55"/>
    </row>
    <row r="29836" spans="21:25" x14ac:dyDescent="0.2">
      <c r="U29836" s="55"/>
      <c r="V29836" s="53"/>
      <c r="W29836" s="53"/>
      <c r="X29836" s="53"/>
      <c r="Y29836" s="55"/>
    </row>
    <row r="29837" spans="21:25" x14ac:dyDescent="0.2">
      <c r="U29837" s="55"/>
      <c r="V29837" s="53"/>
      <c r="W29837" s="53"/>
      <c r="X29837" s="53"/>
      <c r="Y29837" s="55"/>
    </row>
    <row r="29838" spans="21:25" x14ac:dyDescent="0.2">
      <c r="U29838" s="55"/>
      <c r="V29838" s="53"/>
      <c r="W29838" s="53"/>
      <c r="X29838" s="53"/>
      <c r="Y29838" s="55"/>
    </row>
    <row r="29839" spans="21:25" x14ac:dyDescent="0.2">
      <c r="U29839" s="55"/>
      <c r="V29839" s="53"/>
      <c r="W29839" s="53"/>
      <c r="X29839" s="53"/>
      <c r="Y29839" s="55"/>
    </row>
    <row r="29840" spans="21:25" x14ac:dyDescent="0.2">
      <c r="U29840" s="55"/>
      <c r="V29840" s="53"/>
      <c r="W29840" s="53"/>
      <c r="X29840" s="53"/>
      <c r="Y29840" s="55"/>
    </row>
    <row r="29841" spans="21:25" x14ac:dyDescent="0.2">
      <c r="U29841" s="55"/>
      <c r="V29841" s="53"/>
      <c r="W29841" s="53"/>
      <c r="X29841" s="53"/>
      <c r="Y29841" s="55"/>
    </row>
    <row r="29842" spans="21:25" x14ac:dyDescent="0.2">
      <c r="U29842" s="55"/>
      <c r="V29842" s="53"/>
      <c r="W29842" s="53"/>
      <c r="X29842" s="53"/>
      <c r="Y29842" s="55"/>
    </row>
    <row r="29843" spans="21:25" x14ac:dyDescent="0.2">
      <c r="U29843" s="55"/>
      <c r="V29843" s="53"/>
      <c r="W29843" s="53"/>
      <c r="X29843" s="53"/>
      <c r="Y29843" s="55"/>
    </row>
    <row r="29844" spans="21:25" x14ac:dyDescent="0.2">
      <c r="U29844" s="55"/>
      <c r="V29844" s="53"/>
      <c r="W29844" s="53"/>
      <c r="X29844" s="53"/>
      <c r="Y29844" s="55"/>
    </row>
    <row r="29845" spans="21:25" x14ac:dyDescent="0.2">
      <c r="U29845" s="55"/>
      <c r="V29845" s="53"/>
      <c r="W29845" s="53"/>
      <c r="X29845" s="53"/>
      <c r="Y29845" s="55"/>
    </row>
    <row r="29846" spans="21:25" x14ac:dyDescent="0.2">
      <c r="U29846" s="55"/>
      <c r="V29846" s="53"/>
      <c r="W29846" s="53"/>
      <c r="X29846" s="53"/>
      <c r="Y29846" s="55"/>
    </row>
    <row r="29847" spans="21:25" x14ac:dyDescent="0.2">
      <c r="U29847" s="55"/>
      <c r="V29847" s="53"/>
      <c r="W29847" s="53"/>
      <c r="X29847" s="53"/>
      <c r="Y29847" s="55"/>
    </row>
    <row r="29848" spans="21:25" x14ac:dyDescent="0.2">
      <c r="U29848" s="55"/>
      <c r="V29848" s="53"/>
      <c r="W29848" s="53"/>
      <c r="X29848" s="53"/>
      <c r="Y29848" s="55"/>
    </row>
    <row r="29849" spans="21:25" x14ac:dyDescent="0.2">
      <c r="U29849" s="55"/>
      <c r="V29849" s="53"/>
      <c r="W29849" s="53"/>
      <c r="X29849" s="53"/>
      <c r="Y29849" s="55"/>
    </row>
    <row r="29850" spans="21:25" x14ac:dyDescent="0.2">
      <c r="U29850" s="55"/>
      <c r="V29850" s="53"/>
      <c r="W29850" s="53"/>
      <c r="X29850" s="53"/>
      <c r="Y29850" s="55"/>
    </row>
    <row r="29851" spans="21:25" x14ac:dyDescent="0.2">
      <c r="U29851" s="55"/>
      <c r="V29851" s="53"/>
      <c r="W29851" s="53"/>
      <c r="X29851" s="53"/>
      <c r="Y29851" s="55"/>
    </row>
    <row r="29852" spans="21:25" x14ac:dyDescent="0.2">
      <c r="U29852" s="55"/>
      <c r="V29852" s="53"/>
      <c r="W29852" s="53"/>
      <c r="X29852" s="53"/>
      <c r="Y29852" s="55"/>
    </row>
    <row r="29853" spans="21:25" x14ac:dyDescent="0.2">
      <c r="U29853" s="55"/>
      <c r="V29853" s="53"/>
      <c r="W29853" s="53"/>
      <c r="X29853" s="53"/>
      <c r="Y29853" s="55"/>
    </row>
    <row r="29854" spans="21:25" x14ac:dyDescent="0.2">
      <c r="U29854" s="55"/>
      <c r="V29854" s="53"/>
      <c r="W29854" s="53"/>
      <c r="X29854" s="53"/>
      <c r="Y29854" s="55"/>
    </row>
    <row r="29855" spans="21:25" x14ac:dyDescent="0.2">
      <c r="U29855" s="55"/>
      <c r="V29855" s="53"/>
      <c r="W29855" s="53"/>
      <c r="X29855" s="53"/>
      <c r="Y29855" s="55"/>
    </row>
    <row r="29856" spans="21:25" x14ac:dyDescent="0.2">
      <c r="U29856" s="55"/>
      <c r="V29856" s="53"/>
      <c r="W29856" s="53"/>
      <c r="X29856" s="53"/>
      <c r="Y29856" s="55"/>
    </row>
    <row r="29857" spans="21:25" x14ac:dyDescent="0.2">
      <c r="U29857" s="55"/>
      <c r="V29857" s="53"/>
      <c r="W29857" s="53"/>
      <c r="X29857" s="53"/>
      <c r="Y29857" s="55"/>
    </row>
    <row r="29858" spans="21:25" x14ac:dyDescent="0.2">
      <c r="U29858" s="55"/>
      <c r="V29858" s="53"/>
      <c r="W29858" s="53"/>
      <c r="X29858" s="53"/>
      <c r="Y29858" s="55"/>
    </row>
    <row r="29859" spans="21:25" x14ac:dyDescent="0.2">
      <c r="U29859" s="55"/>
      <c r="V29859" s="53"/>
      <c r="W29859" s="53"/>
      <c r="X29859" s="53"/>
      <c r="Y29859" s="55"/>
    </row>
    <row r="29860" spans="21:25" x14ac:dyDescent="0.2">
      <c r="U29860" s="55"/>
      <c r="V29860" s="53"/>
      <c r="W29860" s="53"/>
      <c r="X29860" s="53"/>
      <c r="Y29860" s="55"/>
    </row>
    <row r="29861" spans="21:25" x14ac:dyDescent="0.2">
      <c r="U29861" s="55"/>
      <c r="V29861" s="53"/>
      <c r="W29861" s="53"/>
      <c r="X29861" s="53"/>
      <c r="Y29861" s="55"/>
    </row>
    <row r="29862" spans="21:25" x14ac:dyDescent="0.2">
      <c r="U29862" s="55"/>
      <c r="V29862" s="53"/>
      <c r="W29862" s="53"/>
      <c r="X29862" s="53"/>
      <c r="Y29862" s="55"/>
    </row>
    <row r="29863" spans="21:25" x14ac:dyDescent="0.2">
      <c r="U29863" s="55"/>
      <c r="V29863" s="53"/>
      <c r="W29863" s="53"/>
      <c r="X29863" s="53"/>
      <c r="Y29863" s="55"/>
    </row>
    <row r="29864" spans="21:25" x14ac:dyDescent="0.2">
      <c r="U29864" s="55"/>
      <c r="V29864" s="53"/>
      <c r="W29864" s="53"/>
      <c r="X29864" s="53"/>
      <c r="Y29864" s="55"/>
    </row>
    <row r="29865" spans="21:25" x14ac:dyDescent="0.2">
      <c r="U29865" s="55"/>
      <c r="V29865" s="53"/>
      <c r="W29865" s="53"/>
      <c r="X29865" s="53"/>
      <c r="Y29865" s="55"/>
    </row>
    <row r="29866" spans="21:25" x14ac:dyDescent="0.2">
      <c r="U29866" s="55"/>
      <c r="V29866" s="53"/>
      <c r="W29866" s="53"/>
      <c r="X29866" s="53"/>
      <c r="Y29866" s="55"/>
    </row>
    <row r="29867" spans="21:25" x14ac:dyDescent="0.2">
      <c r="U29867" s="55"/>
      <c r="V29867" s="53"/>
      <c r="W29867" s="53"/>
      <c r="X29867" s="53"/>
      <c r="Y29867" s="55"/>
    </row>
    <row r="29868" spans="21:25" x14ac:dyDescent="0.2">
      <c r="U29868" s="55"/>
      <c r="V29868" s="53"/>
      <c r="W29868" s="53"/>
      <c r="X29868" s="53"/>
      <c r="Y29868" s="55"/>
    </row>
    <row r="29869" spans="21:25" x14ac:dyDescent="0.2">
      <c r="U29869" s="55"/>
      <c r="V29869" s="53"/>
      <c r="W29869" s="53"/>
      <c r="X29869" s="53"/>
      <c r="Y29869" s="55"/>
    </row>
    <row r="29870" spans="21:25" x14ac:dyDescent="0.2">
      <c r="U29870" s="55"/>
      <c r="V29870" s="53"/>
      <c r="W29870" s="53"/>
      <c r="X29870" s="53"/>
      <c r="Y29870" s="55"/>
    </row>
    <row r="29871" spans="21:25" x14ac:dyDescent="0.2">
      <c r="U29871" s="55"/>
      <c r="V29871" s="53"/>
      <c r="W29871" s="53"/>
      <c r="X29871" s="53"/>
      <c r="Y29871" s="55"/>
    </row>
    <row r="29872" spans="21:25" x14ac:dyDescent="0.2">
      <c r="U29872" s="55"/>
      <c r="V29872" s="53"/>
      <c r="W29872" s="53"/>
      <c r="X29872" s="53"/>
      <c r="Y29872" s="55"/>
    </row>
    <row r="29873" spans="21:25" x14ac:dyDescent="0.2">
      <c r="U29873" s="55"/>
      <c r="V29873" s="53"/>
      <c r="W29873" s="53"/>
      <c r="X29873" s="53"/>
      <c r="Y29873" s="55"/>
    </row>
    <row r="29874" spans="21:25" x14ac:dyDescent="0.2">
      <c r="U29874" s="55"/>
      <c r="V29874" s="53"/>
      <c r="W29874" s="53"/>
      <c r="X29874" s="53"/>
      <c r="Y29874" s="55"/>
    </row>
    <row r="29875" spans="21:25" x14ac:dyDescent="0.2">
      <c r="U29875" s="55"/>
      <c r="V29875" s="53"/>
      <c r="W29875" s="53"/>
      <c r="X29875" s="53"/>
      <c r="Y29875" s="55"/>
    </row>
    <row r="29876" spans="21:25" x14ac:dyDescent="0.2">
      <c r="U29876" s="55"/>
      <c r="V29876" s="53"/>
      <c r="W29876" s="53"/>
      <c r="X29876" s="53"/>
      <c r="Y29876" s="55"/>
    </row>
    <row r="29877" spans="21:25" x14ac:dyDescent="0.2">
      <c r="U29877" s="55"/>
      <c r="V29877" s="53"/>
      <c r="W29877" s="53"/>
      <c r="X29877" s="53"/>
      <c r="Y29877" s="55"/>
    </row>
    <row r="29878" spans="21:25" x14ac:dyDescent="0.2">
      <c r="U29878" s="55"/>
      <c r="V29878" s="53"/>
      <c r="W29878" s="53"/>
      <c r="X29878" s="53"/>
      <c r="Y29878" s="55"/>
    </row>
    <row r="29879" spans="21:25" x14ac:dyDescent="0.2">
      <c r="U29879" s="55"/>
      <c r="V29879" s="53"/>
      <c r="W29879" s="53"/>
      <c r="X29879" s="53"/>
      <c r="Y29879" s="55"/>
    </row>
    <row r="29880" spans="21:25" x14ac:dyDescent="0.2">
      <c r="U29880" s="55"/>
      <c r="V29880" s="53"/>
      <c r="W29880" s="53"/>
      <c r="X29880" s="53"/>
      <c r="Y29880" s="55"/>
    </row>
    <row r="29881" spans="21:25" x14ac:dyDescent="0.2">
      <c r="U29881" s="55"/>
      <c r="V29881" s="53"/>
      <c r="W29881" s="53"/>
      <c r="X29881" s="53"/>
      <c r="Y29881" s="55"/>
    </row>
    <row r="29882" spans="21:25" x14ac:dyDescent="0.2">
      <c r="U29882" s="55"/>
      <c r="V29882" s="53"/>
      <c r="W29882" s="53"/>
      <c r="X29882" s="53"/>
      <c r="Y29882" s="55"/>
    </row>
    <row r="29883" spans="21:25" x14ac:dyDescent="0.2">
      <c r="U29883" s="55"/>
      <c r="V29883" s="53"/>
      <c r="W29883" s="53"/>
      <c r="X29883" s="53"/>
      <c r="Y29883" s="55"/>
    </row>
    <row r="29884" spans="21:25" x14ac:dyDescent="0.2">
      <c r="U29884" s="55"/>
      <c r="V29884" s="53"/>
      <c r="W29884" s="53"/>
      <c r="X29884" s="53"/>
      <c r="Y29884" s="55"/>
    </row>
    <row r="29885" spans="21:25" x14ac:dyDescent="0.2">
      <c r="U29885" s="55"/>
      <c r="V29885" s="53"/>
      <c r="W29885" s="53"/>
      <c r="X29885" s="53"/>
      <c r="Y29885" s="55"/>
    </row>
    <row r="29886" spans="21:25" x14ac:dyDescent="0.2">
      <c r="U29886" s="55"/>
      <c r="V29886" s="53"/>
      <c r="W29886" s="53"/>
      <c r="X29886" s="53"/>
      <c r="Y29886" s="55"/>
    </row>
    <row r="29887" spans="21:25" x14ac:dyDescent="0.2">
      <c r="U29887" s="55"/>
      <c r="V29887" s="53"/>
      <c r="W29887" s="53"/>
      <c r="X29887" s="53"/>
      <c r="Y29887" s="55"/>
    </row>
    <row r="29888" spans="21:25" x14ac:dyDescent="0.2">
      <c r="U29888" s="55"/>
      <c r="V29888" s="53"/>
      <c r="W29888" s="53"/>
      <c r="X29888" s="53"/>
      <c r="Y29888" s="55"/>
    </row>
    <row r="29889" spans="21:25" x14ac:dyDescent="0.2">
      <c r="U29889" s="55"/>
      <c r="V29889" s="53"/>
      <c r="W29889" s="53"/>
      <c r="X29889" s="53"/>
      <c r="Y29889" s="55"/>
    </row>
    <row r="29890" spans="21:25" x14ac:dyDescent="0.2">
      <c r="U29890" s="55"/>
      <c r="V29890" s="53"/>
      <c r="W29890" s="53"/>
      <c r="X29890" s="53"/>
      <c r="Y29890" s="55"/>
    </row>
    <row r="29891" spans="21:25" x14ac:dyDescent="0.2">
      <c r="U29891" s="55"/>
      <c r="V29891" s="53"/>
      <c r="W29891" s="53"/>
      <c r="X29891" s="53"/>
      <c r="Y29891" s="55"/>
    </row>
    <row r="29892" spans="21:25" x14ac:dyDescent="0.2">
      <c r="U29892" s="55"/>
      <c r="V29892" s="53"/>
      <c r="W29892" s="53"/>
      <c r="X29892" s="53"/>
      <c r="Y29892" s="55"/>
    </row>
    <row r="29893" spans="21:25" x14ac:dyDescent="0.2">
      <c r="U29893" s="55"/>
      <c r="V29893" s="53"/>
      <c r="W29893" s="53"/>
      <c r="X29893" s="53"/>
      <c r="Y29893" s="55"/>
    </row>
    <row r="29894" spans="21:25" x14ac:dyDescent="0.2">
      <c r="U29894" s="55"/>
      <c r="V29894" s="53"/>
      <c r="W29894" s="53"/>
      <c r="X29894" s="53"/>
      <c r="Y29894" s="55"/>
    </row>
    <row r="29895" spans="21:25" x14ac:dyDescent="0.2">
      <c r="U29895" s="55"/>
      <c r="V29895" s="53"/>
      <c r="W29895" s="53"/>
      <c r="X29895" s="53"/>
      <c r="Y29895" s="55"/>
    </row>
    <row r="29896" spans="21:25" x14ac:dyDescent="0.2">
      <c r="U29896" s="55"/>
      <c r="V29896" s="53"/>
      <c r="W29896" s="53"/>
      <c r="X29896" s="53"/>
      <c r="Y29896" s="55"/>
    </row>
    <row r="29897" spans="21:25" x14ac:dyDescent="0.2">
      <c r="U29897" s="55"/>
      <c r="V29897" s="53"/>
      <c r="W29897" s="53"/>
      <c r="X29897" s="53"/>
      <c r="Y29897" s="55"/>
    </row>
    <row r="29898" spans="21:25" x14ac:dyDescent="0.2">
      <c r="U29898" s="55"/>
      <c r="V29898" s="53"/>
      <c r="W29898" s="53"/>
      <c r="X29898" s="53"/>
      <c r="Y29898" s="55"/>
    </row>
    <row r="29899" spans="21:25" x14ac:dyDescent="0.2">
      <c r="U29899" s="55"/>
      <c r="V29899" s="53"/>
      <c r="W29899" s="53"/>
      <c r="X29899" s="53"/>
      <c r="Y29899" s="55"/>
    </row>
    <row r="29900" spans="21:25" x14ac:dyDescent="0.2">
      <c r="U29900" s="55"/>
      <c r="V29900" s="53"/>
      <c r="W29900" s="53"/>
      <c r="X29900" s="53"/>
      <c r="Y29900" s="55"/>
    </row>
    <row r="29901" spans="21:25" x14ac:dyDescent="0.2">
      <c r="U29901" s="55"/>
      <c r="V29901" s="53"/>
      <c r="W29901" s="53"/>
      <c r="X29901" s="53"/>
      <c r="Y29901" s="55"/>
    </row>
    <row r="29902" spans="21:25" x14ac:dyDescent="0.2">
      <c r="U29902" s="55"/>
      <c r="V29902" s="53"/>
      <c r="W29902" s="53"/>
      <c r="X29902" s="53"/>
      <c r="Y29902" s="55"/>
    </row>
    <row r="29903" spans="21:25" x14ac:dyDescent="0.2">
      <c r="U29903" s="55"/>
      <c r="V29903" s="53"/>
      <c r="W29903" s="53"/>
      <c r="X29903" s="53"/>
      <c r="Y29903" s="55"/>
    </row>
    <row r="29904" spans="21:25" x14ac:dyDescent="0.2">
      <c r="U29904" s="55"/>
      <c r="V29904" s="53"/>
      <c r="W29904" s="53"/>
      <c r="X29904" s="53"/>
      <c r="Y29904" s="55"/>
    </row>
    <row r="29905" spans="21:25" x14ac:dyDescent="0.2">
      <c r="U29905" s="55"/>
      <c r="V29905" s="53"/>
      <c r="W29905" s="53"/>
      <c r="X29905" s="53"/>
      <c r="Y29905" s="55"/>
    </row>
    <row r="29906" spans="21:25" x14ac:dyDescent="0.2">
      <c r="U29906" s="55"/>
      <c r="V29906" s="53"/>
      <c r="W29906" s="53"/>
      <c r="X29906" s="53"/>
      <c r="Y29906" s="55"/>
    </row>
    <row r="29907" spans="21:25" x14ac:dyDescent="0.2">
      <c r="U29907" s="55"/>
      <c r="V29907" s="53"/>
      <c r="W29907" s="53"/>
      <c r="X29907" s="53"/>
      <c r="Y29907" s="55"/>
    </row>
    <row r="29908" spans="21:25" x14ac:dyDescent="0.2">
      <c r="U29908" s="55"/>
      <c r="V29908" s="53"/>
      <c r="W29908" s="53"/>
      <c r="X29908" s="53"/>
      <c r="Y29908" s="55"/>
    </row>
    <row r="29909" spans="21:25" x14ac:dyDescent="0.2">
      <c r="U29909" s="55"/>
      <c r="V29909" s="53"/>
      <c r="W29909" s="53"/>
      <c r="X29909" s="53"/>
      <c r="Y29909" s="55"/>
    </row>
    <row r="29910" spans="21:25" x14ac:dyDescent="0.2">
      <c r="U29910" s="55"/>
      <c r="V29910" s="53"/>
      <c r="W29910" s="53"/>
      <c r="X29910" s="53"/>
      <c r="Y29910" s="55"/>
    </row>
    <row r="29911" spans="21:25" x14ac:dyDescent="0.2">
      <c r="U29911" s="55"/>
      <c r="V29911" s="53"/>
      <c r="W29911" s="53"/>
      <c r="X29911" s="53"/>
      <c r="Y29911" s="55"/>
    </row>
    <row r="29912" spans="21:25" x14ac:dyDescent="0.2">
      <c r="U29912" s="55"/>
      <c r="V29912" s="53"/>
      <c r="W29912" s="53"/>
      <c r="X29912" s="53"/>
      <c r="Y29912" s="55"/>
    </row>
    <row r="29913" spans="21:25" x14ac:dyDescent="0.2">
      <c r="U29913" s="55"/>
      <c r="V29913" s="53"/>
      <c r="W29913" s="53"/>
      <c r="X29913" s="53"/>
      <c r="Y29913" s="55"/>
    </row>
    <row r="29914" spans="21:25" x14ac:dyDescent="0.2">
      <c r="U29914" s="55"/>
      <c r="V29914" s="53"/>
      <c r="W29914" s="53"/>
      <c r="X29914" s="53"/>
      <c r="Y29914" s="55"/>
    </row>
    <row r="29915" spans="21:25" x14ac:dyDescent="0.2">
      <c r="U29915" s="55"/>
      <c r="V29915" s="53"/>
      <c r="W29915" s="53"/>
      <c r="X29915" s="53"/>
      <c r="Y29915" s="55"/>
    </row>
    <row r="29916" spans="21:25" x14ac:dyDescent="0.2">
      <c r="U29916" s="55"/>
      <c r="V29916" s="53"/>
      <c r="W29916" s="53"/>
      <c r="X29916" s="53"/>
      <c r="Y29916" s="55"/>
    </row>
    <row r="29917" spans="21:25" x14ac:dyDescent="0.2">
      <c r="U29917" s="55"/>
      <c r="V29917" s="53"/>
      <c r="W29917" s="53"/>
      <c r="X29917" s="53"/>
      <c r="Y29917" s="55"/>
    </row>
    <row r="29918" spans="21:25" x14ac:dyDescent="0.2">
      <c r="U29918" s="55"/>
      <c r="V29918" s="53"/>
      <c r="W29918" s="53"/>
      <c r="X29918" s="53"/>
      <c r="Y29918" s="55"/>
    </row>
    <row r="29919" spans="21:25" x14ac:dyDescent="0.2">
      <c r="U29919" s="55"/>
      <c r="V29919" s="53"/>
      <c r="W29919" s="53"/>
      <c r="X29919" s="53"/>
      <c r="Y29919" s="55"/>
    </row>
    <row r="29920" spans="21:25" x14ac:dyDescent="0.2">
      <c r="U29920" s="55"/>
      <c r="V29920" s="53"/>
      <c r="W29920" s="53"/>
      <c r="X29920" s="53"/>
      <c r="Y29920" s="55"/>
    </row>
    <row r="29921" spans="21:25" x14ac:dyDescent="0.2">
      <c r="U29921" s="55"/>
      <c r="V29921" s="53"/>
      <c r="W29921" s="53"/>
      <c r="X29921" s="53"/>
      <c r="Y29921" s="55"/>
    </row>
    <row r="29922" spans="21:25" x14ac:dyDescent="0.2">
      <c r="U29922" s="55"/>
      <c r="V29922" s="53"/>
      <c r="W29922" s="53"/>
      <c r="X29922" s="53"/>
      <c r="Y29922" s="55"/>
    </row>
    <row r="29923" spans="21:25" x14ac:dyDescent="0.2">
      <c r="U29923" s="55"/>
      <c r="V29923" s="53"/>
      <c r="W29923" s="53"/>
      <c r="X29923" s="53"/>
      <c r="Y29923" s="55"/>
    </row>
    <row r="29924" spans="21:25" x14ac:dyDescent="0.2">
      <c r="U29924" s="55"/>
      <c r="V29924" s="53"/>
      <c r="W29924" s="53"/>
      <c r="X29924" s="53"/>
      <c r="Y29924" s="55"/>
    </row>
    <row r="29925" spans="21:25" x14ac:dyDescent="0.2">
      <c r="U29925" s="55"/>
      <c r="V29925" s="53"/>
      <c r="W29925" s="53"/>
      <c r="X29925" s="53"/>
      <c r="Y29925" s="55"/>
    </row>
    <row r="29926" spans="21:25" x14ac:dyDescent="0.2">
      <c r="U29926" s="55"/>
      <c r="V29926" s="53"/>
      <c r="W29926" s="53"/>
      <c r="X29926" s="53"/>
      <c r="Y29926" s="55"/>
    </row>
    <row r="29927" spans="21:25" x14ac:dyDescent="0.2">
      <c r="U29927" s="55"/>
      <c r="V29927" s="53"/>
      <c r="W29927" s="53"/>
      <c r="X29927" s="53"/>
      <c r="Y29927" s="55"/>
    </row>
    <row r="29928" spans="21:25" x14ac:dyDescent="0.2">
      <c r="U29928" s="55"/>
      <c r="V29928" s="53"/>
      <c r="W29928" s="53"/>
      <c r="X29928" s="53"/>
      <c r="Y29928" s="55"/>
    </row>
    <row r="29929" spans="21:25" x14ac:dyDescent="0.2">
      <c r="U29929" s="55"/>
      <c r="V29929" s="53"/>
      <c r="W29929" s="53"/>
      <c r="X29929" s="53"/>
      <c r="Y29929" s="55"/>
    </row>
    <row r="29930" spans="21:25" x14ac:dyDescent="0.2">
      <c r="U29930" s="55"/>
      <c r="V29930" s="53"/>
      <c r="W29930" s="53"/>
      <c r="X29930" s="53"/>
      <c r="Y29930" s="55"/>
    </row>
    <row r="29931" spans="21:25" x14ac:dyDescent="0.2">
      <c r="U29931" s="55"/>
      <c r="V29931" s="53"/>
      <c r="W29931" s="53"/>
      <c r="X29931" s="53"/>
      <c r="Y29931" s="55"/>
    </row>
    <row r="29932" spans="21:25" x14ac:dyDescent="0.2">
      <c r="U29932" s="55"/>
      <c r="V29932" s="53"/>
      <c r="W29932" s="53"/>
      <c r="X29932" s="53"/>
      <c r="Y29932" s="55"/>
    </row>
    <row r="29933" spans="21:25" x14ac:dyDescent="0.2">
      <c r="U29933" s="55"/>
      <c r="V29933" s="53"/>
      <c r="W29933" s="53"/>
      <c r="X29933" s="53"/>
      <c r="Y29933" s="55"/>
    </row>
    <row r="29934" spans="21:25" x14ac:dyDescent="0.2">
      <c r="U29934" s="55"/>
      <c r="V29934" s="53"/>
      <c r="W29934" s="53"/>
      <c r="X29934" s="53"/>
      <c r="Y29934" s="55"/>
    </row>
    <row r="29935" spans="21:25" x14ac:dyDescent="0.2">
      <c r="U29935" s="55"/>
      <c r="V29935" s="53"/>
      <c r="W29935" s="53"/>
      <c r="X29935" s="53"/>
      <c r="Y29935" s="55"/>
    </row>
    <row r="29936" spans="21:25" x14ac:dyDescent="0.2">
      <c r="U29936" s="55"/>
      <c r="V29936" s="53"/>
      <c r="W29936" s="53"/>
      <c r="X29936" s="53"/>
      <c r="Y29936" s="55"/>
    </row>
    <row r="29937" spans="21:25" x14ac:dyDescent="0.2">
      <c r="U29937" s="55"/>
      <c r="V29937" s="53"/>
      <c r="W29937" s="53"/>
      <c r="X29937" s="53"/>
      <c r="Y29937" s="55"/>
    </row>
    <row r="29938" spans="21:25" x14ac:dyDescent="0.2">
      <c r="U29938" s="55"/>
      <c r="V29938" s="53"/>
      <c r="W29938" s="53"/>
      <c r="X29938" s="53"/>
      <c r="Y29938" s="55"/>
    </row>
    <row r="29939" spans="21:25" x14ac:dyDescent="0.2">
      <c r="U29939" s="55"/>
      <c r="V29939" s="53"/>
      <c r="W29939" s="53"/>
      <c r="X29939" s="53"/>
      <c r="Y29939" s="55"/>
    </row>
    <row r="29940" spans="21:25" x14ac:dyDescent="0.2">
      <c r="U29940" s="55"/>
      <c r="V29940" s="53"/>
      <c r="W29940" s="53"/>
      <c r="X29940" s="53"/>
      <c r="Y29940" s="55"/>
    </row>
    <row r="29941" spans="21:25" x14ac:dyDescent="0.2">
      <c r="U29941" s="55"/>
      <c r="V29941" s="53"/>
      <c r="W29941" s="53"/>
      <c r="X29941" s="53"/>
      <c r="Y29941" s="55"/>
    </row>
    <row r="29942" spans="21:25" x14ac:dyDescent="0.2">
      <c r="U29942" s="55"/>
      <c r="V29942" s="53"/>
      <c r="W29942" s="53"/>
      <c r="X29942" s="53"/>
      <c r="Y29942" s="55"/>
    </row>
    <row r="29943" spans="21:25" x14ac:dyDescent="0.2">
      <c r="U29943" s="55"/>
      <c r="V29943" s="53"/>
      <c r="W29943" s="53"/>
      <c r="X29943" s="53"/>
      <c r="Y29943" s="55"/>
    </row>
    <row r="29944" spans="21:25" x14ac:dyDescent="0.2">
      <c r="U29944" s="55"/>
      <c r="V29944" s="53"/>
      <c r="W29944" s="53"/>
      <c r="X29944" s="53"/>
      <c r="Y29944" s="55"/>
    </row>
    <row r="29945" spans="21:25" x14ac:dyDescent="0.2">
      <c r="U29945" s="55"/>
      <c r="V29945" s="53"/>
      <c r="W29945" s="53"/>
      <c r="X29945" s="53"/>
      <c r="Y29945" s="55"/>
    </row>
    <row r="29946" spans="21:25" x14ac:dyDescent="0.2">
      <c r="U29946" s="55"/>
      <c r="V29946" s="53"/>
      <c r="W29946" s="53"/>
      <c r="X29946" s="53"/>
      <c r="Y29946" s="55"/>
    </row>
    <row r="29947" spans="21:25" x14ac:dyDescent="0.2">
      <c r="U29947" s="55"/>
      <c r="V29947" s="53"/>
      <c r="W29947" s="53"/>
      <c r="X29947" s="53"/>
      <c r="Y29947" s="55"/>
    </row>
    <row r="29948" spans="21:25" x14ac:dyDescent="0.2">
      <c r="U29948" s="55"/>
      <c r="V29948" s="53"/>
      <c r="W29948" s="53"/>
      <c r="X29948" s="53"/>
      <c r="Y29948" s="55"/>
    </row>
    <row r="29949" spans="21:25" x14ac:dyDescent="0.2">
      <c r="U29949" s="55"/>
      <c r="V29949" s="53"/>
      <c r="W29949" s="53"/>
      <c r="X29949" s="53"/>
      <c r="Y29949" s="55"/>
    </row>
    <row r="29950" spans="21:25" x14ac:dyDescent="0.2">
      <c r="U29950" s="55"/>
      <c r="V29950" s="53"/>
      <c r="W29950" s="53"/>
      <c r="X29950" s="53"/>
      <c r="Y29950" s="55"/>
    </row>
    <row r="29951" spans="21:25" x14ac:dyDescent="0.2">
      <c r="U29951" s="55"/>
      <c r="V29951" s="53"/>
      <c r="W29951" s="53"/>
      <c r="X29951" s="53"/>
      <c r="Y29951" s="55"/>
    </row>
    <row r="29952" spans="21:25" x14ac:dyDescent="0.2">
      <c r="U29952" s="55"/>
      <c r="V29952" s="53"/>
      <c r="W29952" s="53"/>
      <c r="X29952" s="53"/>
      <c r="Y29952" s="55"/>
    </row>
    <row r="29953" spans="21:25" x14ac:dyDescent="0.2">
      <c r="U29953" s="55"/>
      <c r="V29953" s="53"/>
      <c r="W29953" s="53"/>
      <c r="X29953" s="53"/>
      <c r="Y29953" s="55"/>
    </row>
    <row r="29954" spans="21:25" x14ac:dyDescent="0.2">
      <c r="U29954" s="55"/>
      <c r="V29954" s="53"/>
      <c r="W29954" s="53"/>
      <c r="X29954" s="53"/>
      <c r="Y29954" s="55"/>
    </row>
    <row r="29955" spans="21:25" x14ac:dyDescent="0.2">
      <c r="U29955" s="55"/>
      <c r="V29955" s="53"/>
      <c r="W29955" s="53"/>
      <c r="X29955" s="53"/>
      <c r="Y29955" s="55"/>
    </row>
    <row r="29956" spans="21:25" x14ac:dyDescent="0.2">
      <c r="U29956" s="55"/>
      <c r="V29956" s="53"/>
      <c r="W29956" s="53"/>
      <c r="X29956" s="53"/>
      <c r="Y29956" s="55"/>
    </row>
    <row r="29957" spans="21:25" x14ac:dyDescent="0.2">
      <c r="U29957" s="55"/>
      <c r="V29957" s="53"/>
      <c r="W29957" s="53"/>
      <c r="X29957" s="53"/>
      <c r="Y29957" s="55"/>
    </row>
    <row r="29958" spans="21:25" x14ac:dyDescent="0.2">
      <c r="U29958" s="55"/>
      <c r="V29958" s="53"/>
      <c r="W29958" s="53"/>
      <c r="X29958" s="53"/>
      <c r="Y29958" s="55"/>
    </row>
    <row r="29959" spans="21:25" x14ac:dyDescent="0.2">
      <c r="U29959" s="55"/>
      <c r="V29959" s="53"/>
      <c r="W29959" s="53"/>
      <c r="X29959" s="53"/>
      <c r="Y29959" s="55"/>
    </row>
    <row r="29960" spans="21:25" x14ac:dyDescent="0.2">
      <c r="U29960" s="55"/>
      <c r="V29960" s="53"/>
      <c r="W29960" s="53"/>
      <c r="X29960" s="53"/>
      <c r="Y29960" s="55"/>
    </row>
    <row r="29961" spans="21:25" x14ac:dyDescent="0.2">
      <c r="U29961" s="55"/>
      <c r="V29961" s="53"/>
      <c r="W29961" s="53"/>
      <c r="X29961" s="53"/>
      <c r="Y29961" s="55"/>
    </row>
    <row r="29962" spans="21:25" x14ac:dyDescent="0.2">
      <c r="U29962" s="55"/>
      <c r="V29962" s="53"/>
      <c r="W29962" s="53"/>
      <c r="X29962" s="53"/>
      <c r="Y29962" s="55"/>
    </row>
    <row r="29963" spans="21:25" x14ac:dyDescent="0.2">
      <c r="U29963" s="55"/>
      <c r="V29963" s="53"/>
      <c r="W29963" s="53"/>
      <c r="X29963" s="53"/>
      <c r="Y29963" s="55"/>
    </row>
    <row r="29964" spans="21:25" x14ac:dyDescent="0.2">
      <c r="U29964" s="55"/>
      <c r="V29964" s="53"/>
      <c r="W29964" s="53"/>
      <c r="X29964" s="53"/>
      <c r="Y29964" s="55"/>
    </row>
    <row r="29965" spans="21:25" x14ac:dyDescent="0.2">
      <c r="U29965" s="55"/>
      <c r="V29965" s="53"/>
      <c r="W29965" s="53"/>
      <c r="X29965" s="53"/>
      <c r="Y29965" s="55"/>
    </row>
    <row r="29966" spans="21:25" x14ac:dyDescent="0.2">
      <c r="U29966" s="55"/>
      <c r="V29966" s="53"/>
      <c r="W29966" s="53"/>
      <c r="X29966" s="53"/>
      <c r="Y29966" s="55"/>
    </row>
    <row r="29967" spans="21:25" x14ac:dyDescent="0.2">
      <c r="U29967" s="55"/>
      <c r="V29967" s="53"/>
      <c r="W29967" s="53"/>
      <c r="X29967" s="53"/>
      <c r="Y29967" s="55"/>
    </row>
    <row r="29968" spans="21:25" x14ac:dyDescent="0.2">
      <c r="U29968" s="55"/>
      <c r="V29968" s="53"/>
      <c r="W29968" s="53"/>
      <c r="X29968" s="53"/>
      <c r="Y29968" s="55"/>
    </row>
    <row r="29969" spans="21:25" x14ac:dyDescent="0.2">
      <c r="U29969" s="55"/>
      <c r="V29969" s="53"/>
      <c r="W29969" s="53"/>
      <c r="X29969" s="53"/>
      <c r="Y29969" s="55"/>
    </row>
    <row r="29970" spans="21:25" x14ac:dyDescent="0.2">
      <c r="U29970" s="55"/>
      <c r="V29970" s="53"/>
      <c r="W29970" s="53"/>
      <c r="X29970" s="53"/>
      <c r="Y29970" s="55"/>
    </row>
    <row r="29971" spans="21:25" x14ac:dyDescent="0.2">
      <c r="U29971" s="55"/>
      <c r="V29971" s="53"/>
      <c r="W29971" s="53"/>
      <c r="X29971" s="53"/>
      <c r="Y29971" s="55"/>
    </row>
    <row r="29972" spans="21:25" x14ac:dyDescent="0.2">
      <c r="U29972" s="55"/>
      <c r="V29972" s="53"/>
      <c r="W29972" s="53"/>
      <c r="X29972" s="53"/>
      <c r="Y29972" s="55"/>
    </row>
    <row r="29973" spans="21:25" x14ac:dyDescent="0.2">
      <c r="U29973" s="55"/>
      <c r="V29973" s="53"/>
      <c r="W29973" s="53"/>
      <c r="X29973" s="53"/>
      <c r="Y29973" s="55"/>
    </row>
    <row r="29974" spans="21:25" x14ac:dyDescent="0.2">
      <c r="U29974" s="55"/>
      <c r="V29974" s="53"/>
      <c r="W29974" s="53"/>
      <c r="X29974" s="53"/>
      <c r="Y29974" s="55"/>
    </row>
    <row r="29975" spans="21:25" x14ac:dyDescent="0.2">
      <c r="U29975" s="55"/>
      <c r="V29975" s="53"/>
      <c r="W29975" s="53"/>
      <c r="X29975" s="53"/>
      <c r="Y29975" s="55"/>
    </row>
    <row r="29976" spans="21:25" x14ac:dyDescent="0.2">
      <c r="U29976" s="55"/>
      <c r="V29976" s="53"/>
      <c r="W29976" s="53"/>
      <c r="X29976" s="53"/>
      <c r="Y29976" s="55"/>
    </row>
    <row r="29977" spans="21:25" x14ac:dyDescent="0.2">
      <c r="U29977" s="55"/>
      <c r="V29977" s="53"/>
      <c r="W29977" s="53"/>
      <c r="X29977" s="53"/>
      <c r="Y29977" s="55"/>
    </row>
    <row r="29978" spans="21:25" x14ac:dyDescent="0.2">
      <c r="U29978" s="55"/>
      <c r="V29978" s="53"/>
      <c r="W29978" s="53"/>
      <c r="X29978" s="53"/>
      <c r="Y29978" s="55"/>
    </row>
    <row r="29979" spans="21:25" x14ac:dyDescent="0.2">
      <c r="U29979" s="55"/>
      <c r="V29979" s="53"/>
      <c r="W29979" s="53"/>
      <c r="X29979" s="53"/>
      <c r="Y29979" s="55"/>
    </row>
    <row r="29980" spans="21:25" x14ac:dyDescent="0.2">
      <c r="U29980" s="55"/>
      <c r="V29980" s="53"/>
      <c r="W29980" s="53"/>
      <c r="X29980" s="53"/>
      <c r="Y29980" s="55"/>
    </row>
    <row r="29981" spans="21:25" x14ac:dyDescent="0.2">
      <c r="U29981" s="55"/>
      <c r="V29981" s="53"/>
      <c r="W29981" s="53"/>
      <c r="X29981" s="53"/>
      <c r="Y29981" s="55"/>
    </row>
    <row r="29982" spans="21:25" x14ac:dyDescent="0.2">
      <c r="U29982" s="55"/>
      <c r="V29982" s="53"/>
      <c r="W29982" s="53"/>
      <c r="X29982" s="53"/>
      <c r="Y29982" s="55"/>
    </row>
    <row r="29983" spans="21:25" x14ac:dyDescent="0.2">
      <c r="U29983" s="55"/>
      <c r="V29983" s="53"/>
      <c r="W29983" s="53"/>
      <c r="X29983" s="53"/>
      <c r="Y29983" s="55"/>
    </row>
    <row r="29984" spans="21:25" x14ac:dyDescent="0.2">
      <c r="U29984" s="55"/>
      <c r="V29984" s="53"/>
      <c r="W29984" s="53"/>
      <c r="X29984" s="53"/>
      <c r="Y29984" s="55"/>
    </row>
    <row r="29985" spans="21:25" x14ac:dyDescent="0.2">
      <c r="U29985" s="55"/>
      <c r="V29985" s="53"/>
      <c r="W29985" s="53"/>
      <c r="X29985" s="53"/>
      <c r="Y29985" s="55"/>
    </row>
    <row r="29986" spans="21:25" x14ac:dyDescent="0.2">
      <c r="U29986" s="55"/>
      <c r="V29986" s="53"/>
      <c r="W29986" s="53"/>
      <c r="X29986" s="53"/>
      <c r="Y29986" s="55"/>
    </row>
    <row r="29987" spans="21:25" x14ac:dyDescent="0.2">
      <c r="U29987" s="55"/>
      <c r="V29987" s="53"/>
      <c r="W29987" s="53"/>
      <c r="X29987" s="53"/>
      <c r="Y29987" s="55"/>
    </row>
    <row r="29988" spans="21:25" x14ac:dyDescent="0.2">
      <c r="U29988" s="55"/>
      <c r="V29988" s="53"/>
      <c r="W29988" s="53"/>
      <c r="X29988" s="53"/>
      <c r="Y29988" s="55"/>
    </row>
    <row r="29989" spans="21:25" x14ac:dyDescent="0.2">
      <c r="U29989" s="55"/>
      <c r="V29989" s="53"/>
      <c r="W29989" s="53"/>
      <c r="X29989" s="53"/>
      <c r="Y29989" s="55"/>
    </row>
    <row r="29990" spans="21:25" x14ac:dyDescent="0.2">
      <c r="U29990" s="55"/>
      <c r="V29990" s="53"/>
      <c r="W29990" s="53"/>
      <c r="X29990" s="53"/>
      <c r="Y29990" s="55"/>
    </row>
    <row r="29991" spans="21:25" x14ac:dyDescent="0.2">
      <c r="U29991" s="55"/>
      <c r="V29991" s="53"/>
      <c r="W29991" s="53"/>
      <c r="X29991" s="53"/>
      <c r="Y29991" s="55"/>
    </row>
    <row r="29992" spans="21:25" x14ac:dyDescent="0.2">
      <c r="U29992" s="55"/>
      <c r="V29992" s="53"/>
      <c r="W29992" s="53"/>
      <c r="X29992" s="53"/>
      <c r="Y29992" s="55"/>
    </row>
    <row r="29993" spans="21:25" x14ac:dyDescent="0.2">
      <c r="U29993" s="55"/>
      <c r="V29993" s="53"/>
      <c r="W29993" s="53"/>
      <c r="X29993" s="53"/>
      <c r="Y29993" s="55"/>
    </row>
    <row r="29994" spans="21:25" x14ac:dyDescent="0.2">
      <c r="U29994" s="55"/>
      <c r="V29994" s="53"/>
      <c r="W29994" s="53"/>
      <c r="X29994" s="53"/>
      <c r="Y29994" s="55"/>
    </row>
    <row r="29995" spans="21:25" x14ac:dyDescent="0.2">
      <c r="U29995" s="55"/>
      <c r="V29995" s="53"/>
      <c r="W29995" s="53"/>
      <c r="X29995" s="53"/>
      <c r="Y29995" s="55"/>
    </row>
    <row r="29996" spans="21:25" x14ac:dyDescent="0.2">
      <c r="U29996" s="55"/>
      <c r="V29996" s="53"/>
      <c r="W29996" s="53"/>
      <c r="X29996" s="53"/>
      <c r="Y29996" s="55"/>
    </row>
    <row r="29997" spans="21:25" x14ac:dyDescent="0.2">
      <c r="U29997" s="55"/>
      <c r="V29997" s="53"/>
      <c r="W29997" s="53"/>
      <c r="X29997" s="53"/>
      <c r="Y29997" s="55"/>
    </row>
    <row r="29998" spans="21:25" x14ac:dyDescent="0.2">
      <c r="U29998" s="55"/>
      <c r="V29998" s="53"/>
      <c r="W29998" s="53"/>
      <c r="X29998" s="53"/>
      <c r="Y29998" s="55"/>
    </row>
    <row r="29999" spans="21:25" x14ac:dyDescent="0.2">
      <c r="U29999" s="55"/>
      <c r="V29999" s="53"/>
      <c r="W29999" s="53"/>
      <c r="X29999" s="53"/>
      <c r="Y29999" s="55"/>
    </row>
    <row r="30000" spans="21:25" x14ac:dyDescent="0.2">
      <c r="U30000" s="55"/>
      <c r="V30000" s="53"/>
      <c r="W30000" s="53"/>
      <c r="X30000" s="53"/>
      <c r="Y30000" s="55"/>
    </row>
    <row r="30001" spans="21:25" x14ac:dyDescent="0.2">
      <c r="U30001" s="55"/>
      <c r="V30001" s="53"/>
      <c r="W30001" s="53"/>
      <c r="X30001" s="53"/>
      <c r="Y30001" s="55"/>
    </row>
    <row r="30002" spans="21:25" x14ac:dyDescent="0.2">
      <c r="U30002" s="55"/>
      <c r="V30002" s="53"/>
      <c r="W30002" s="53"/>
      <c r="X30002" s="53"/>
      <c r="Y30002" s="55"/>
    </row>
    <row r="30003" spans="21:25" x14ac:dyDescent="0.2">
      <c r="U30003" s="55"/>
      <c r="V30003" s="53"/>
      <c r="W30003" s="53"/>
      <c r="X30003" s="53"/>
      <c r="Y30003" s="55"/>
    </row>
    <row r="30004" spans="21:25" x14ac:dyDescent="0.2">
      <c r="U30004" s="55"/>
      <c r="V30004" s="53"/>
      <c r="W30004" s="53"/>
      <c r="X30004" s="53"/>
      <c r="Y30004" s="55"/>
    </row>
    <row r="30005" spans="21:25" x14ac:dyDescent="0.2">
      <c r="U30005" s="55"/>
      <c r="V30005" s="53"/>
      <c r="W30005" s="53"/>
      <c r="X30005" s="53"/>
      <c r="Y30005" s="55"/>
    </row>
    <row r="30006" spans="21:25" x14ac:dyDescent="0.2">
      <c r="U30006" s="55"/>
      <c r="V30006" s="53"/>
      <c r="W30006" s="53"/>
      <c r="X30006" s="53"/>
      <c r="Y30006" s="55"/>
    </row>
    <row r="30007" spans="21:25" x14ac:dyDescent="0.2">
      <c r="U30007" s="55"/>
      <c r="V30007" s="53"/>
      <c r="W30007" s="53"/>
      <c r="X30007" s="53"/>
      <c r="Y30007" s="55"/>
    </row>
    <row r="30008" spans="21:25" x14ac:dyDescent="0.2">
      <c r="U30008" s="55"/>
      <c r="V30008" s="53"/>
      <c r="W30008" s="53"/>
      <c r="X30008" s="53"/>
      <c r="Y30008" s="55"/>
    </row>
    <row r="30009" spans="21:25" x14ac:dyDescent="0.2">
      <c r="U30009" s="55"/>
      <c r="V30009" s="53"/>
      <c r="W30009" s="53"/>
      <c r="X30009" s="53"/>
      <c r="Y30009" s="55"/>
    </row>
    <row r="30010" spans="21:25" x14ac:dyDescent="0.2">
      <c r="U30010" s="55"/>
      <c r="V30010" s="53"/>
      <c r="W30010" s="53"/>
      <c r="X30010" s="53"/>
      <c r="Y30010" s="55"/>
    </row>
    <row r="30011" spans="21:25" x14ac:dyDescent="0.2">
      <c r="U30011" s="55"/>
      <c r="V30011" s="53"/>
      <c r="W30011" s="53"/>
      <c r="X30011" s="53"/>
      <c r="Y30011" s="55"/>
    </row>
    <row r="30012" spans="21:25" x14ac:dyDescent="0.2">
      <c r="U30012" s="55"/>
      <c r="V30012" s="53"/>
      <c r="W30012" s="53"/>
      <c r="X30012" s="53"/>
      <c r="Y30012" s="55"/>
    </row>
    <row r="30013" spans="21:25" x14ac:dyDescent="0.2">
      <c r="U30013" s="55"/>
      <c r="V30013" s="53"/>
      <c r="W30013" s="53"/>
      <c r="X30013" s="53"/>
      <c r="Y30013" s="55"/>
    </row>
    <row r="30014" spans="21:25" x14ac:dyDescent="0.2">
      <c r="U30014" s="55"/>
      <c r="V30014" s="53"/>
      <c r="W30014" s="53"/>
      <c r="X30014" s="53"/>
      <c r="Y30014" s="55"/>
    </row>
    <row r="30015" spans="21:25" x14ac:dyDescent="0.2">
      <c r="U30015" s="55"/>
      <c r="V30015" s="53"/>
      <c r="W30015" s="53"/>
      <c r="X30015" s="53"/>
      <c r="Y30015" s="55"/>
    </row>
    <row r="30016" spans="21:25" x14ac:dyDescent="0.2">
      <c r="U30016" s="55"/>
      <c r="V30016" s="53"/>
      <c r="W30016" s="53"/>
      <c r="X30016" s="53"/>
      <c r="Y30016" s="55"/>
    </row>
    <row r="30017" spans="21:25" x14ac:dyDescent="0.2">
      <c r="U30017" s="55"/>
      <c r="V30017" s="53"/>
      <c r="W30017" s="53"/>
      <c r="X30017" s="53"/>
      <c r="Y30017" s="55"/>
    </row>
    <row r="30018" spans="21:25" x14ac:dyDescent="0.2">
      <c r="U30018" s="55"/>
      <c r="V30018" s="53"/>
      <c r="W30018" s="53"/>
      <c r="X30018" s="53"/>
      <c r="Y30018" s="55"/>
    </row>
    <row r="30019" spans="21:25" x14ac:dyDescent="0.2">
      <c r="U30019" s="55"/>
      <c r="V30019" s="53"/>
      <c r="W30019" s="53"/>
      <c r="X30019" s="53"/>
      <c r="Y30019" s="55"/>
    </row>
    <row r="30020" spans="21:25" x14ac:dyDescent="0.2">
      <c r="U30020" s="55"/>
      <c r="V30020" s="53"/>
      <c r="W30020" s="53"/>
      <c r="X30020" s="53"/>
      <c r="Y30020" s="55"/>
    </row>
    <row r="30021" spans="21:25" x14ac:dyDescent="0.2">
      <c r="U30021" s="55"/>
      <c r="V30021" s="53"/>
      <c r="W30021" s="53"/>
      <c r="X30021" s="53"/>
      <c r="Y30021" s="55"/>
    </row>
    <row r="30022" spans="21:25" x14ac:dyDescent="0.2">
      <c r="U30022" s="55"/>
      <c r="V30022" s="53"/>
      <c r="W30022" s="53"/>
      <c r="X30022" s="53"/>
      <c r="Y30022" s="55"/>
    </row>
    <row r="30023" spans="21:25" x14ac:dyDescent="0.2">
      <c r="U30023" s="55"/>
      <c r="V30023" s="53"/>
      <c r="W30023" s="53"/>
      <c r="X30023" s="53"/>
      <c r="Y30023" s="55"/>
    </row>
    <row r="30024" spans="21:25" x14ac:dyDescent="0.2">
      <c r="U30024" s="55"/>
      <c r="V30024" s="53"/>
      <c r="W30024" s="53"/>
      <c r="X30024" s="53"/>
      <c r="Y30024" s="55"/>
    </row>
    <row r="30025" spans="21:25" x14ac:dyDescent="0.2">
      <c r="U30025" s="55"/>
      <c r="V30025" s="53"/>
      <c r="W30025" s="53"/>
      <c r="X30025" s="53"/>
      <c r="Y30025" s="55"/>
    </row>
    <row r="30026" spans="21:25" x14ac:dyDescent="0.2">
      <c r="U30026" s="55"/>
      <c r="V30026" s="53"/>
      <c r="W30026" s="53"/>
      <c r="X30026" s="53"/>
      <c r="Y30026" s="55"/>
    </row>
    <row r="30027" spans="21:25" x14ac:dyDescent="0.2">
      <c r="U30027" s="55"/>
      <c r="V30027" s="53"/>
      <c r="W30027" s="53"/>
      <c r="X30027" s="53"/>
      <c r="Y30027" s="55"/>
    </row>
    <row r="30028" spans="21:25" x14ac:dyDescent="0.2">
      <c r="U30028" s="55"/>
      <c r="V30028" s="53"/>
      <c r="W30028" s="53"/>
      <c r="X30028" s="53"/>
      <c r="Y30028" s="55"/>
    </row>
    <row r="30029" spans="21:25" x14ac:dyDescent="0.2">
      <c r="U30029" s="55"/>
      <c r="V30029" s="53"/>
      <c r="W30029" s="53"/>
      <c r="X30029" s="53"/>
      <c r="Y30029" s="55"/>
    </row>
    <row r="30030" spans="21:25" x14ac:dyDescent="0.2">
      <c r="U30030" s="55"/>
      <c r="V30030" s="53"/>
      <c r="W30030" s="53"/>
      <c r="X30030" s="53"/>
      <c r="Y30030" s="55"/>
    </row>
    <row r="30031" spans="21:25" x14ac:dyDescent="0.2">
      <c r="U30031" s="55"/>
      <c r="V30031" s="53"/>
      <c r="W30031" s="53"/>
      <c r="X30031" s="53"/>
      <c r="Y30031" s="55"/>
    </row>
    <row r="30032" spans="21:25" x14ac:dyDescent="0.2">
      <c r="U30032" s="55"/>
      <c r="V30032" s="53"/>
      <c r="W30032" s="53"/>
      <c r="X30032" s="53"/>
      <c r="Y30032" s="55"/>
    </row>
    <row r="30033" spans="21:25" x14ac:dyDescent="0.2">
      <c r="U30033" s="55"/>
      <c r="V30033" s="53"/>
      <c r="W30033" s="53"/>
      <c r="X30033" s="53"/>
      <c r="Y30033" s="55"/>
    </row>
    <row r="30034" spans="21:25" x14ac:dyDescent="0.2">
      <c r="U30034" s="55"/>
      <c r="V30034" s="53"/>
      <c r="W30034" s="53"/>
      <c r="X30034" s="53"/>
      <c r="Y30034" s="55"/>
    </row>
    <row r="30035" spans="21:25" x14ac:dyDescent="0.2">
      <c r="U30035" s="55"/>
      <c r="V30035" s="53"/>
      <c r="W30035" s="53"/>
      <c r="X30035" s="53"/>
      <c r="Y30035" s="55"/>
    </row>
    <row r="30036" spans="21:25" x14ac:dyDescent="0.2">
      <c r="U30036" s="55"/>
      <c r="V30036" s="53"/>
      <c r="W30036" s="53"/>
      <c r="X30036" s="53"/>
      <c r="Y30036" s="55"/>
    </row>
    <row r="30037" spans="21:25" x14ac:dyDescent="0.2">
      <c r="U30037" s="55"/>
      <c r="V30037" s="53"/>
      <c r="W30037" s="53"/>
      <c r="X30037" s="53"/>
      <c r="Y30037" s="55"/>
    </row>
    <row r="30038" spans="21:25" x14ac:dyDescent="0.2">
      <c r="U30038" s="55"/>
      <c r="V30038" s="53"/>
      <c r="W30038" s="53"/>
      <c r="X30038" s="53"/>
      <c r="Y30038" s="55"/>
    </row>
    <row r="30039" spans="21:25" x14ac:dyDescent="0.2">
      <c r="U30039" s="55"/>
      <c r="V30039" s="53"/>
      <c r="W30039" s="53"/>
      <c r="X30039" s="53"/>
      <c r="Y30039" s="55"/>
    </row>
    <row r="30040" spans="21:25" x14ac:dyDescent="0.2">
      <c r="U30040" s="55"/>
      <c r="V30040" s="53"/>
      <c r="W30040" s="53"/>
      <c r="X30040" s="53"/>
      <c r="Y30040" s="55"/>
    </row>
    <row r="30041" spans="21:25" x14ac:dyDescent="0.2">
      <c r="U30041" s="55"/>
      <c r="V30041" s="53"/>
      <c r="W30041" s="53"/>
      <c r="X30041" s="53"/>
      <c r="Y30041" s="55"/>
    </row>
    <row r="30042" spans="21:25" x14ac:dyDescent="0.2">
      <c r="U30042" s="55"/>
      <c r="V30042" s="53"/>
      <c r="W30042" s="53"/>
      <c r="X30042" s="53"/>
      <c r="Y30042" s="55"/>
    </row>
    <row r="30043" spans="21:25" x14ac:dyDescent="0.2">
      <c r="U30043" s="55"/>
      <c r="V30043" s="53"/>
      <c r="W30043" s="53"/>
      <c r="X30043" s="53"/>
      <c r="Y30043" s="55"/>
    </row>
    <row r="30044" spans="21:25" x14ac:dyDescent="0.2">
      <c r="U30044" s="55"/>
      <c r="V30044" s="53"/>
      <c r="W30044" s="53"/>
      <c r="X30044" s="53"/>
      <c r="Y30044" s="55"/>
    </row>
    <row r="30045" spans="21:25" x14ac:dyDescent="0.2">
      <c r="U30045" s="55"/>
      <c r="V30045" s="53"/>
      <c r="W30045" s="53"/>
      <c r="X30045" s="53"/>
      <c r="Y30045" s="55"/>
    </row>
    <row r="30046" spans="21:25" x14ac:dyDescent="0.2">
      <c r="U30046" s="55"/>
      <c r="V30046" s="53"/>
      <c r="W30046" s="53"/>
      <c r="X30046" s="53"/>
      <c r="Y30046" s="55"/>
    </row>
    <row r="30047" spans="21:25" x14ac:dyDescent="0.2">
      <c r="U30047" s="55"/>
      <c r="V30047" s="53"/>
      <c r="W30047" s="53"/>
      <c r="X30047" s="53"/>
      <c r="Y30047" s="55"/>
    </row>
    <row r="30048" spans="21:25" x14ac:dyDescent="0.2">
      <c r="U30048" s="55"/>
      <c r="V30048" s="53"/>
      <c r="W30048" s="53"/>
      <c r="X30048" s="53"/>
      <c r="Y30048" s="55"/>
    </row>
    <row r="30049" spans="21:25" x14ac:dyDescent="0.2">
      <c r="U30049" s="55"/>
      <c r="V30049" s="53"/>
      <c r="W30049" s="53"/>
      <c r="X30049" s="53"/>
      <c r="Y30049" s="55"/>
    </row>
    <row r="30050" spans="21:25" x14ac:dyDescent="0.2">
      <c r="U30050" s="55"/>
      <c r="V30050" s="53"/>
      <c r="W30050" s="53"/>
      <c r="X30050" s="53"/>
      <c r="Y30050" s="55"/>
    </row>
    <row r="30051" spans="21:25" x14ac:dyDescent="0.2">
      <c r="U30051" s="55"/>
      <c r="V30051" s="53"/>
      <c r="W30051" s="53"/>
      <c r="X30051" s="53"/>
      <c r="Y30051" s="55"/>
    </row>
    <row r="30052" spans="21:25" x14ac:dyDescent="0.2">
      <c r="U30052" s="55"/>
      <c r="V30052" s="53"/>
      <c r="W30052" s="53"/>
      <c r="X30052" s="53"/>
      <c r="Y30052" s="55"/>
    </row>
    <row r="30053" spans="21:25" x14ac:dyDescent="0.2">
      <c r="U30053" s="55"/>
      <c r="V30053" s="53"/>
      <c r="W30053" s="53"/>
      <c r="X30053" s="53"/>
      <c r="Y30053" s="55"/>
    </row>
    <row r="30054" spans="21:25" x14ac:dyDescent="0.2">
      <c r="U30054" s="55"/>
      <c r="V30054" s="53"/>
      <c r="W30054" s="53"/>
      <c r="X30054" s="53"/>
      <c r="Y30054" s="55"/>
    </row>
    <row r="30055" spans="21:25" x14ac:dyDescent="0.2">
      <c r="U30055" s="55"/>
      <c r="V30055" s="53"/>
      <c r="W30055" s="53"/>
      <c r="X30055" s="53"/>
      <c r="Y30055" s="55"/>
    </row>
    <row r="30056" spans="21:25" x14ac:dyDescent="0.2">
      <c r="U30056" s="55"/>
      <c r="V30056" s="53"/>
      <c r="W30056" s="53"/>
      <c r="X30056" s="53"/>
      <c r="Y30056" s="55"/>
    </row>
    <row r="30057" spans="21:25" x14ac:dyDescent="0.2">
      <c r="U30057" s="55"/>
      <c r="V30057" s="53"/>
      <c r="W30057" s="53"/>
      <c r="X30057" s="53"/>
      <c r="Y30057" s="55"/>
    </row>
    <row r="30058" spans="21:25" x14ac:dyDescent="0.2">
      <c r="U30058" s="55"/>
      <c r="V30058" s="53"/>
      <c r="W30058" s="53"/>
      <c r="X30058" s="53"/>
      <c r="Y30058" s="55"/>
    </row>
    <row r="30059" spans="21:25" x14ac:dyDescent="0.2">
      <c r="U30059" s="55"/>
      <c r="V30059" s="53"/>
      <c r="W30059" s="53"/>
      <c r="X30059" s="53"/>
      <c r="Y30059" s="55"/>
    </row>
    <row r="30060" spans="21:25" x14ac:dyDescent="0.2">
      <c r="U30060" s="55"/>
      <c r="V30060" s="53"/>
      <c r="W30060" s="53"/>
      <c r="X30060" s="53"/>
      <c r="Y30060" s="55"/>
    </row>
    <row r="30061" spans="21:25" x14ac:dyDescent="0.2">
      <c r="U30061" s="55"/>
      <c r="V30061" s="53"/>
      <c r="W30061" s="53"/>
      <c r="X30061" s="53"/>
      <c r="Y30061" s="55"/>
    </row>
    <row r="30062" spans="21:25" x14ac:dyDescent="0.2">
      <c r="U30062" s="55"/>
      <c r="V30062" s="53"/>
      <c r="W30062" s="53"/>
      <c r="X30062" s="53"/>
      <c r="Y30062" s="55"/>
    </row>
    <row r="30063" spans="21:25" x14ac:dyDescent="0.2">
      <c r="U30063" s="55"/>
      <c r="V30063" s="53"/>
      <c r="W30063" s="53"/>
      <c r="X30063" s="53"/>
      <c r="Y30063" s="55"/>
    </row>
    <row r="30064" spans="21:25" x14ac:dyDescent="0.2">
      <c r="U30064" s="55"/>
      <c r="V30064" s="53"/>
      <c r="W30064" s="53"/>
      <c r="X30064" s="53"/>
      <c r="Y30064" s="55"/>
    </row>
    <row r="30065" spans="21:25" x14ac:dyDescent="0.2">
      <c r="U30065" s="55"/>
      <c r="V30065" s="53"/>
      <c r="W30065" s="53"/>
      <c r="X30065" s="53"/>
      <c r="Y30065" s="55"/>
    </row>
    <row r="30066" spans="21:25" x14ac:dyDescent="0.2">
      <c r="U30066" s="55"/>
      <c r="V30066" s="53"/>
      <c r="W30066" s="53"/>
      <c r="X30066" s="53"/>
      <c r="Y30066" s="55"/>
    </row>
    <row r="30067" spans="21:25" x14ac:dyDescent="0.2">
      <c r="U30067" s="55"/>
      <c r="V30067" s="53"/>
      <c r="W30067" s="53"/>
      <c r="X30067" s="53"/>
      <c r="Y30067" s="55"/>
    </row>
    <row r="30068" spans="21:25" x14ac:dyDescent="0.2">
      <c r="U30068" s="55"/>
      <c r="V30068" s="53"/>
      <c r="W30068" s="53"/>
      <c r="X30068" s="53"/>
      <c r="Y30068" s="55"/>
    </row>
    <row r="30069" spans="21:25" x14ac:dyDescent="0.2">
      <c r="U30069" s="55"/>
      <c r="V30069" s="53"/>
      <c r="W30069" s="53"/>
      <c r="X30069" s="53"/>
      <c r="Y30069" s="55"/>
    </row>
    <row r="30070" spans="21:25" x14ac:dyDescent="0.2">
      <c r="U30070" s="55"/>
      <c r="V30070" s="53"/>
      <c r="W30070" s="53"/>
      <c r="X30070" s="53"/>
      <c r="Y30070" s="55"/>
    </row>
    <row r="30071" spans="21:25" x14ac:dyDescent="0.2">
      <c r="U30071" s="55"/>
      <c r="V30071" s="53"/>
      <c r="W30071" s="53"/>
      <c r="X30071" s="53"/>
      <c r="Y30071" s="55"/>
    </row>
    <row r="30072" spans="21:25" x14ac:dyDescent="0.2">
      <c r="U30072" s="55"/>
      <c r="V30072" s="53"/>
      <c r="W30072" s="53"/>
      <c r="X30072" s="53"/>
      <c r="Y30072" s="55"/>
    </row>
    <row r="30073" spans="21:25" x14ac:dyDescent="0.2">
      <c r="U30073" s="55"/>
      <c r="V30073" s="53"/>
      <c r="W30073" s="53"/>
      <c r="X30073" s="53"/>
      <c r="Y30073" s="55"/>
    </row>
    <row r="30074" spans="21:25" x14ac:dyDescent="0.2">
      <c r="U30074" s="55"/>
      <c r="V30074" s="53"/>
      <c r="W30074" s="53"/>
      <c r="X30074" s="53"/>
      <c r="Y30074" s="55"/>
    </row>
    <row r="30075" spans="21:25" x14ac:dyDescent="0.2">
      <c r="U30075" s="55"/>
      <c r="V30075" s="53"/>
      <c r="W30075" s="53"/>
      <c r="X30075" s="53"/>
      <c r="Y30075" s="55"/>
    </row>
    <row r="30076" spans="21:25" x14ac:dyDescent="0.2">
      <c r="U30076" s="55"/>
      <c r="V30076" s="53"/>
      <c r="W30076" s="53"/>
      <c r="X30076" s="53"/>
      <c r="Y30076" s="55"/>
    </row>
    <row r="30077" spans="21:25" x14ac:dyDescent="0.2">
      <c r="U30077" s="55"/>
      <c r="V30077" s="53"/>
      <c r="W30077" s="53"/>
      <c r="X30077" s="53"/>
      <c r="Y30077" s="55"/>
    </row>
    <row r="30078" spans="21:25" x14ac:dyDescent="0.2">
      <c r="U30078" s="55"/>
      <c r="V30078" s="53"/>
      <c r="W30078" s="53"/>
      <c r="X30078" s="53"/>
      <c r="Y30078" s="55"/>
    </row>
    <row r="30079" spans="21:25" x14ac:dyDescent="0.2">
      <c r="U30079" s="55"/>
      <c r="V30079" s="53"/>
      <c r="W30079" s="53"/>
      <c r="X30079" s="53"/>
      <c r="Y30079" s="55"/>
    </row>
    <row r="30080" spans="21:25" x14ac:dyDescent="0.2">
      <c r="U30080" s="55"/>
      <c r="V30080" s="53"/>
      <c r="W30080" s="53"/>
      <c r="X30080" s="53"/>
      <c r="Y30080" s="55"/>
    </row>
    <row r="30081" spans="21:25" x14ac:dyDescent="0.2">
      <c r="U30081" s="55"/>
      <c r="V30081" s="53"/>
      <c r="W30081" s="53"/>
      <c r="X30081" s="53"/>
      <c r="Y30081" s="55"/>
    </row>
    <row r="30082" spans="21:25" x14ac:dyDescent="0.2">
      <c r="U30082" s="55"/>
      <c r="V30082" s="53"/>
      <c r="W30082" s="53"/>
      <c r="X30082" s="53"/>
      <c r="Y30082" s="55"/>
    </row>
    <row r="30083" spans="21:25" x14ac:dyDescent="0.2">
      <c r="U30083" s="55"/>
      <c r="V30083" s="53"/>
      <c r="W30083" s="53"/>
      <c r="X30083" s="53"/>
      <c r="Y30083" s="55"/>
    </row>
    <row r="30084" spans="21:25" x14ac:dyDescent="0.2">
      <c r="U30084" s="55"/>
      <c r="V30084" s="53"/>
      <c r="W30084" s="53"/>
      <c r="X30084" s="53"/>
      <c r="Y30084" s="55"/>
    </row>
    <row r="30085" spans="21:25" x14ac:dyDescent="0.2">
      <c r="U30085" s="55"/>
      <c r="V30085" s="53"/>
      <c r="W30085" s="53"/>
      <c r="X30085" s="53"/>
      <c r="Y30085" s="55"/>
    </row>
    <row r="30086" spans="21:25" x14ac:dyDescent="0.2">
      <c r="U30086" s="55"/>
      <c r="V30086" s="53"/>
      <c r="W30086" s="53"/>
      <c r="X30086" s="53"/>
      <c r="Y30086" s="55"/>
    </row>
    <row r="30087" spans="21:25" x14ac:dyDescent="0.2">
      <c r="U30087" s="55"/>
      <c r="V30087" s="53"/>
      <c r="W30087" s="53"/>
      <c r="X30087" s="53"/>
      <c r="Y30087" s="55"/>
    </row>
    <row r="30088" spans="21:25" x14ac:dyDescent="0.2">
      <c r="U30088" s="55"/>
      <c r="V30088" s="53"/>
      <c r="W30088" s="53"/>
      <c r="X30088" s="53"/>
      <c r="Y30088" s="55"/>
    </row>
    <row r="30089" spans="21:25" x14ac:dyDescent="0.2">
      <c r="U30089" s="55"/>
      <c r="V30089" s="53"/>
      <c r="W30089" s="53"/>
      <c r="X30089" s="53"/>
      <c r="Y30089" s="55"/>
    </row>
    <row r="30090" spans="21:25" x14ac:dyDescent="0.2">
      <c r="U30090" s="55"/>
      <c r="V30090" s="53"/>
      <c r="W30090" s="53"/>
      <c r="X30090" s="53"/>
      <c r="Y30090" s="55"/>
    </row>
    <row r="30091" spans="21:25" x14ac:dyDescent="0.2">
      <c r="U30091" s="55"/>
      <c r="V30091" s="53"/>
      <c r="W30091" s="53"/>
      <c r="X30091" s="53"/>
      <c r="Y30091" s="55"/>
    </row>
    <row r="30092" spans="21:25" x14ac:dyDescent="0.2">
      <c r="U30092" s="55"/>
      <c r="V30092" s="53"/>
      <c r="W30092" s="53"/>
      <c r="X30092" s="53"/>
      <c r="Y30092" s="55"/>
    </row>
    <row r="30093" spans="21:25" x14ac:dyDescent="0.2">
      <c r="U30093" s="55"/>
      <c r="V30093" s="53"/>
      <c r="W30093" s="53"/>
      <c r="X30093" s="53"/>
      <c r="Y30093" s="55"/>
    </row>
    <row r="30094" spans="21:25" x14ac:dyDescent="0.2">
      <c r="U30094" s="55"/>
      <c r="V30094" s="53"/>
      <c r="W30094" s="53"/>
      <c r="X30094" s="53"/>
      <c r="Y30094" s="55"/>
    </row>
    <row r="30095" spans="21:25" x14ac:dyDescent="0.2">
      <c r="U30095" s="55"/>
      <c r="V30095" s="53"/>
      <c r="W30095" s="53"/>
      <c r="X30095" s="53"/>
      <c r="Y30095" s="55"/>
    </row>
    <row r="30096" spans="21:25" x14ac:dyDescent="0.2">
      <c r="U30096" s="55"/>
      <c r="V30096" s="53"/>
      <c r="W30096" s="53"/>
      <c r="X30096" s="53"/>
      <c r="Y30096" s="55"/>
    </row>
    <row r="30097" spans="21:25" x14ac:dyDescent="0.2">
      <c r="U30097" s="55"/>
      <c r="V30097" s="53"/>
      <c r="W30097" s="53"/>
      <c r="X30097" s="53"/>
      <c r="Y30097" s="55"/>
    </row>
    <row r="30098" spans="21:25" x14ac:dyDescent="0.2">
      <c r="U30098" s="55"/>
      <c r="V30098" s="53"/>
      <c r="W30098" s="53"/>
      <c r="X30098" s="53"/>
      <c r="Y30098" s="55"/>
    </row>
    <row r="30099" spans="21:25" x14ac:dyDescent="0.2">
      <c r="U30099" s="55"/>
      <c r="V30099" s="53"/>
      <c r="W30099" s="53"/>
      <c r="X30099" s="53"/>
      <c r="Y30099" s="55"/>
    </row>
    <row r="30100" spans="21:25" x14ac:dyDescent="0.2">
      <c r="U30100" s="55"/>
      <c r="V30100" s="53"/>
      <c r="W30100" s="53"/>
      <c r="X30100" s="53"/>
      <c r="Y30100" s="55"/>
    </row>
    <row r="30101" spans="21:25" x14ac:dyDescent="0.2">
      <c r="U30101" s="55"/>
      <c r="V30101" s="53"/>
      <c r="W30101" s="53"/>
      <c r="X30101" s="53"/>
      <c r="Y30101" s="55"/>
    </row>
    <row r="30102" spans="21:25" x14ac:dyDescent="0.2">
      <c r="U30102" s="55"/>
      <c r="V30102" s="53"/>
      <c r="W30102" s="53"/>
      <c r="X30102" s="53"/>
      <c r="Y30102" s="55"/>
    </row>
    <row r="30103" spans="21:25" x14ac:dyDescent="0.2">
      <c r="U30103" s="55"/>
      <c r="V30103" s="53"/>
      <c r="W30103" s="53"/>
      <c r="X30103" s="53"/>
      <c r="Y30103" s="55"/>
    </row>
    <row r="30104" spans="21:25" x14ac:dyDescent="0.2">
      <c r="U30104" s="55"/>
      <c r="V30104" s="53"/>
      <c r="W30104" s="53"/>
      <c r="X30104" s="53"/>
      <c r="Y30104" s="55"/>
    </row>
    <row r="30105" spans="21:25" x14ac:dyDescent="0.2">
      <c r="U30105" s="55"/>
      <c r="V30105" s="53"/>
      <c r="W30105" s="53"/>
      <c r="X30105" s="53"/>
      <c r="Y30105" s="55"/>
    </row>
    <row r="30106" spans="21:25" x14ac:dyDescent="0.2">
      <c r="U30106" s="55"/>
      <c r="V30106" s="53"/>
      <c r="W30106" s="53"/>
      <c r="X30106" s="53"/>
      <c r="Y30106" s="55"/>
    </row>
    <row r="30107" spans="21:25" x14ac:dyDescent="0.2">
      <c r="U30107" s="55"/>
      <c r="V30107" s="53"/>
      <c r="W30107" s="53"/>
      <c r="X30107" s="53"/>
      <c r="Y30107" s="55"/>
    </row>
    <row r="30108" spans="21:25" x14ac:dyDescent="0.2">
      <c r="U30108" s="55"/>
      <c r="V30108" s="53"/>
      <c r="W30108" s="53"/>
      <c r="X30108" s="53"/>
      <c r="Y30108" s="55"/>
    </row>
    <row r="30109" spans="21:25" x14ac:dyDescent="0.2">
      <c r="U30109" s="55"/>
      <c r="V30109" s="53"/>
      <c r="W30109" s="53"/>
      <c r="X30109" s="53"/>
      <c r="Y30109" s="55"/>
    </row>
    <row r="30110" spans="21:25" x14ac:dyDescent="0.2">
      <c r="U30110" s="55"/>
      <c r="V30110" s="53"/>
      <c r="W30110" s="53"/>
      <c r="X30110" s="53"/>
      <c r="Y30110" s="55"/>
    </row>
    <row r="30111" spans="21:25" x14ac:dyDescent="0.2">
      <c r="U30111" s="55"/>
      <c r="V30111" s="53"/>
      <c r="W30111" s="53"/>
      <c r="X30111" s="53"/>
      <c r="Y30111" s="55"/>
    </row>
    <row r="30112" spans="21:25" x14ac:dyDescent="0.2">
      <c r="U30112" s="55"/>
      <c r="V30112" s="53"/>
      <c r="W30112" s="53"/>
      <c r="X30112" s="53"/>
      <c r="Y30112" s="55"/>
    </row>
    <row r="30113" spans="21:25" x14ac:dyDescent="0.2">
      <c r="U30113" s="55"/>
      <c r="V30113" s="53"/>
      <c r="W30113" s="53"/>
      <c r="X30113" s="53"/>
      <c r="Y30113" s="55"/>
    </row>
    <row r="30114" spans="21:25" x14ac:dyDescent="0.2">
      <c r="U30114" s="55"/>
      <c r="V30114" s="53"/>
      <c r="W30114" s="53"/>
      <c r="X30114" s="53"/>
      <c r="Y30114" s="55"/>
    </row>
    <row r="30115" spans="21:25" x14ac:dyDescent="0.2">
      <c r="U30115" s="55"/>
      <c r="V30115" s="53"/>
      <c r="W30115" s="53"/>
      <c r="X30115" s="53"/>
      <c r="Y30115" s="55"/>
    </row>
    <row r="30116" spans="21:25" x14ac:dyDescent="0.2">
      <c r="U30116" s="55"/>
      <c r="V30116" s="53"/>
      <c r="W30116" s="53"/>
      <c r="X30116" s="53"/>
      <c r="Y30116" s="55"/>
    </row>
    <row r="30117" spans="21:25" x14ac:dyDescent="0.2">
      <c r="U30117" s="55"/>
      <c r="V30117" s="53"/>
      <c r="W30117" s="53"/>
      <c r="X30117" s="53"/>
      <c r="Y30117" s="55"/>
    </row>
    <row r="30118" spans="21:25" x14ac:dyDescent="0.2">
      <c r="U30118" s="55"/>
      <c r="V30118" s="53"/>
      <c r="W30118" s="53"/>
      <c r="X30118" s="53"/>
      <c r="Y30118" s="55"/>
    </row>
    <row r="30119" spans="21:25" x14ac:dyDescent="0.2">
      <c r="U30119" s="55"/>
      <c r="V30119" s="53"/>
      <c r="W30119" s="53"/>
      <c r="X30119" s="53"/>
      <c r="Y30119" s="55"/>
    </row>
    <row r="30120" spans="21:25" x14ac:dyDescent="0.2">
      <c r="U30120" s="55"/>
      <c r="V30120" s="53"/>
      <c r="W30120" s="53"/>
      <c r="X30120" s="53"/>
      <c r="Y30120" s="55"/>
    </row>
    <row r="30121" spans="21:25" x14ac:dyDescent="0.2">
      <c r="U30121" s="55"/>
      <c r="V30121" s="53"/>
      <c r="W30121" s="53"/>
      <c r="X30121" s="53"/>
      <c r="Y30121" s="55"/>
    </row>
    <row r="30122" spans="21:25" x14ac:dyDescent="0.2">
      <c r="U30122" s="55"/>
      <c r="V30122" s="53"/>
      <c r="W30122" s="53"/>
      <c r="X30122" s="53"/>
      <c r="Y30122" s="55"/>
    </row>
    <row r="30123" spans="21:25" x14ac:dyDescent="0.2">
      <c r="U30123" s="55"/>
      <c r="V30123" s="53"/>
      <c r="W30123" s="53"/>
      <c r="X30123" s="53"/>
      <c r="Y30123" s="55"/>
    </row>
    <row r="30124" spans="21:25" x14ac:dyDescent="0.2">
      <c r="U30124" s="55"/>
      <c r="V30124" s="53"/>
      <c r="W30124" s="53"/>
      <c r="X30124" s="53"/>
      <c r="Y30124" s="55"/>
    </row>
    <row r="30125" spans="21:25" x14ac:dyDescent="0.2">
      <c r="U30125" s="55"/>
      <c r="V30125" s="53"/>
      <c r="W30125" s="53"/>
      <c r="X30125" s="53"/>
      <c r="Y30125" s="55"/>
    </row>
    <row r="30126" spans="21:25" x14ac:dyDescent="0.2">
      <c r="U30126" s="55"/>
      <c r="V30126" s="53"/>
      <c r="W30126" s="53"/>
      <c r="X30126" s="53"/>
      <c r="Y30126" s="55"/>
    </row>
    <row r="30127" spans="21:25" x14ac:dyDescent="0.2">
      <c r="U30127" s="55"/>
      <c r="V30127" s="53"/>
      <c r="W30127" s="53"/>
      <c r="X30127" s="53"/>
      <c r="Y30127" s="55"/>
    </row>
    <row r="30128" spans="21:25" x14ac:dyDescent="0.2">
      <c r="U30128" s="55"/>
      <c r="V30128" s="53"/>
      <c r="W30128" s="53"/>
      <c r="X30128" s="53"/>
      <c r="Y30128" s="55"/>
    </row>
    <row r="30129" spans="21:25" x14ac:dyDescent="0.2">
      <c r="U30129" s="55"/>
      <c r="V30129" s="53"/>
      <c r="W30129" s="53"/>
      <c r="X30129" s="53"/>
      <c r="Y30129" s="55"/>
    </row>
    <row r="30130" spans="21:25" x14ac:dyDescent="0.2">
      <c r="U30130" s="55"/>
      <c r="V30130" s="53"/>
      <c r="W30130" s="53"/>
      <c r="X30130" s="53"/>
      <c r="Y30130" s="55"/>
    </row>
    <row r="30131" spans="21:25" x14ac:dyDescent="0.2">
      <c r="U30131" s="55"/>
      <c r="V30131" s="53"/>
      <c r="W30131" s="53"/>
      <c r="X30131" s="53"/>
      <c r="Y30131" s="55"/>
    </row>
    <row r="30132" spans="21:25" x14ac:dyDescent="0.2">
      <c r="U30132" s="55"/>
      <c r="V30132" s="53"/>
      <c r="W30132" s="53"/>
      <c r="X30132" s="53"/>
      <c r="Y30132" s="55"/>
    </row>
    <row r="30133" spans="21:25" x14ac:dyDescent="0.2">
      <c r="U30133" s="55"/>
      <c r="V30133" s="53"/>
      <c r="W30133" s="53"/>
      <c r="X30133" s="53"/>
      <c r="Y30133" s="55"/>
    </row>
    <row r="30134" spans="21:25" x14ac:dyDescent="0.2">
      <c r="U30134" s="55"/>
      <c r="V30134" s="53"/>
      <c r="W30134" s="53"/>
      <c r="X30134" s="53"/>
      <c r="Y30134" s="55"/>
    </row>
    <row r="30135" spans="21:25" x14ac:dyDescent="0.2">
      <c r="U30135" s="55"/>
      <c r="V30135" s="53"/>
      <c r="W30135" s="53"/>
      <c r="X30135" s="53"/>
      <c r="Y30135" s="55"/>
    </row>
    <row r="30136" spans="21:25" x14ac:dyDescent="0.2">
      <c r="U30136" s="55"/>
      <c r="V30136" s="53"/>
      <c r="W30136" s="53"/>
      <c r="X30136" s="53"/>
      <c r="Y30136" s="55"/>
    </row>
    <row r="30137" spans="21:25" x14ac:dyDescent="0.2">
      <c r="U30137" s="55"/>
      <c r="V30137" s="53"/>
      <c r="W30137" s="53"/>
      <c r="X30137" s="53"/>
      <c r="Y30137" s="55"/>
    </row>
    <row r="30138" spans="21:25" x14ac:dyDescent="0.2">
      <c r="U30138" s="55"/>
      <c r="V30138" s="53"/>
      <c r="W30138" s="53"/>
      <c r="X30138" s="53"/>
      <c r="Y30138" s="55"/>
    </row>
    <row r="30139" spans="21:25" x14ac:dyDescent="0.2">
      <c r="U30139" s="55"/>
      <c r="V30139" s="53"/>
      <c r="W30139" s="53"/>
      <c r="X30139" s="53"/>
      <c r="Y30139" s="55"/>
    </row>
    <row r="30140" spans="21:25" x14ac:dyDescent="0.2">
      <c r="U30140" s="55"/>
      <c r="V30140" s="53"/>
      <c r="W30140" s="53"/>
      <c r="X30140" s="53"/>
      <c r="Y30140" s="55"/>
    </row>
    <row r="30141" spans="21:25" x14ac:dyDescent="0.2">
      <c r="U30141" s="55"/>
      <c r="V30141" s="53"/>
      <c r="W30141" s="53"/>
      <c r="X30141" s="53"/>
      <c r="Y30141" s="55"/>
    </row>
    <row r="30142" spans="21:25" x14ac:dyDescent="0.2">
      <c r="U30142" s="55"/>
      <c r="V30142" s="53"/>
      <c r="W30142" s="53"/>
      <c r="X30142" s="53"/>
      <c r="Y30142" s="55"/>
    </row>
    <row r="30143" spans="21:25" x14ac:dyDescent="0.2">
      <c r="U30143" s="55"/>
      <c r="V30143" s="53"/>
      <c r="W30143" s="53"/>
      <c r="X30143" s="53"/>
      <c r="Y30143" s="55"/>
    </row>
    <row r="30144" spans="21:25" x14ac:dyDescent="0.2">
      <c r="U30144" s="55"/>
      <c r="V30144" s="53"/>
      <c r="W30144" s="53"/>
      <c r="X30144" s="53"/>
      <c r="Y30144" s="55"/>
    </row>
    <row r="30145" spans="21:25" x14ac:dyDescent="0.2">
      <c r="U30145" s="55"/>
      <c r="V30145" s="53"/>
      <c r="W30145" s="53"/>
      <c r="X30145" s="53"/>
      <c r="Y30145" s="55"/>
    </row>
    <row r="30146" spans="21:25" x14ac:dyDescent="0.2">
      <c r="U30146" s="55"/>
      <c r="V30146" s="53"/>
      <c r="W30146" s="53"/>
      <c r="X30146" s="53"/>
      <c r="Y30146" s="55"/>
    </row>
    <row r="30147" spans="21:25" x14ac:dyDescent="0.2">
      <c r="U30147" s="55"/>
      <c r="V30147" s="53"/>
      <c r="W30147" s="53"/>
      <c r="X30147" s="53"/>
      <c r="Y30147" s="55"/>
    </row>
    <row r="30148" spans="21:25" x14ac:dyDescent="0.2">
      <c r="U30148" s="55"/>
      <c r="V30148" s="53"/>
      <c r="W30148" s="53"/>
      <c r="X30148" s="53"/>
      <c r="Y30148" s="55"/>
    </row>
    <row r="30149" spans="21:25" x14ac:dyDescent="0.2">
      <c r="U30149" s="55"/>
      <c r="V30149" s="53"/>
      <c r="W30149" s="53"/>
      <c r="X30149" s="53"/>
      <c r="Y30149" s="55"/>
    </row>
    <row r="30150" spans="21:25" x14ac:dyDescent="0.2">
      <c r="U30150" s="55"/>
      <c r="V30150" s="53"/>
      <c r="W30150" s="53"/>
      <c r="X30150" s="53"/>
      <c r="Y30150" s="55"/>
    </row>
    <row r="30151" spans="21:25" x14ac:dyDescent="0.2">
      <c r="U30151" s="55"/>
      <c r="V30151" s="53"/>
      <c r="W30151" s="53"/>
      <c r="X30151" s="53"/>
      <c r="Y30151" s="55"/>
    </row>
    <row r="30152" spans="21:25" x14ac:dyDescent="0.2">
      <c r="U30152" s="55"/>
      <c r="V30152" s="53"/>
      <c r="W30152" s="53"/>
      <c r="X30152" s="53"/>
      <c r="Y30152" s="55"/>
    </row>
    <row r="30153" spans="21:25" x14ac:dyDescent="0.2">
      <c r="U30153" s="55"/>
      <c r="V30153" s="53"/>
      <c r="W30153" s="53"/>
      <c r="X30153" s="53"/>
      <c r="Y30153" s="55"/>
    </row>
    <row r="30154" spans="21:25" x14ac:dyDescent="0.2">
      <c r="U30154" s="55"/>
      <c r="V30154" s="53"/>
      <c r="W30154" s="53"/>
      <c r="X30154" s="53"/>
      <c r="Y30154" s="55"/>
    </row>
    <row r="30155" spans="21:25" x14ac:dyDescent="0.2">
      <c r="U30155" s="55"/>
      <c r="V30155" s="53"/>
      <c r="W30155" s="53"/>
      <c r="X30155" s="53"/>
      <c r="Y30155" s="55"/>
    </row>
    <row r="30156" spans="21:25" x14ac:dyDescent="0.2">
      <c r="U30156" s="55"/>
      <c r="V30156" s="53"/>
      <c r="W30156" s="53"/>
      <c r="X30156" s="53"/>
      <c r="Y30156" s="55"/>
    </row>
    <row r="30157" spans="21:25" x14ac:dyDescent="0.2">
      <c r="U30157" s="55"/>
      <c r="V30157" s="53"/>
      <c r="W30157" s="53"/>
      <c r="X30157" s="53"/>
      <c r="Y30157" s="55"/>
    </row>
    <row r="30158" spans="21:25" x14ac:dyDescent="0.2">
      <c r="U30158" s="55"/>
      <c r="V30158" s="53"/>
      <c r="W30158" s="53"/>
      <c r="X30158" s="53"/>
      <c r="Y30158" s="55"/>
    </row>
    <row r="30159" spans="21:25" x14ac:dyDescent="0.2">
      <c r="U30159" s="55"/>
      <c r="V30159" s="53"/>
      <c r="W30159" s="53"/>
      <c r="X30159" s="53"/>
      <c r="Y30159" s="55"/>
    </row>
    <row r="30160" spans="21:25" x14ac:dyDescent="0.2">
      <c r="U30160" s="55"/>
      <c r="V30160" s="53"/>
      <c r="W30160" s="53"/>
      <c r="X30160" s="53"/>
      <c r="Y30160" s="55"/>
    </row>
    <row r="30161" spans="21:25" x14ac:dyDescent="0.2">
      <c r="U30161" s="55"/>
      <c r="V30161" s="53"/>
      <c r="W30161" s="53"/>
      <c r="X30161" s="53"/>
      <c r="Y30161" s="55"/>
    </row>
    <row r="30162" spans="21:25" x14ac:dyDescent="0.2">
      <c r="U30162" s="55"/>
      <c r="V30162" s="53"/>
      <c r="W30162" s="53"/>
      <c r="X30162" s="53"/>
      <c r="Y30162" s="55"/>
    </row>
    <row r="30163" spans="21:25" x14ac:dyDescent="0.2">
      <c r="U30163" s="55"/>
      <c r="V30163" s="53"/>
      <c r="W30163" s="53"/>
      <c r="X30163" s="53"/>
      <c r="Y30163" s="55"/>
    </row>
    <row r="30164" spans="21:25" x14ac:dyDescent="0.2">
      <c r="U30164" s="55"/>
      <c r="V30164" s="53"/>
      <c r="W30164" s="53"/>
      <c r="X30164" s="53"/>
      <c r="Y30164" s="55"/>
    </row>
    <row r="30165" spans="21:25" x14ac:dyDescent="0.2">
      <c r="U30165" s="55"/>
      <c r="V30165" s="53"/>
      <c r="W30165" s="53"/>
      <c r="X30165" s="53"/>
      <c r="Y30165" s="55"/>
    </row>
    <row r="30166" spans="21:25" x14ac:dyDescent="0.2">
      <c r="U30166" s="55"/>
      <c r="V30166" s="53"/>
      <c r="W30166" s="53"/>
      <c r="X30166" s="53"/>
      <c r="Y30166" s="55"/>
    </row>
    <row r="30167" spans="21:25" x14ac:dyDescent="0.2">
      <c r="U30167" s="55"/>
      <c r="V30167" s="53"/>
      <c r="W30167" s="53"/>
      <c r="X30167" s="53"/>
      <c r="Y30167" s="55"/>
    </row>
    <row r="30168" spans="21:25" x14ac:dyDescent="0.2">
      <c r="U30168" s="55"/>
      <c r="V30168" s="53"/>
      <c r="W30168" s="53"/>
      <c r="X30168" s="53"/>
      <c r="Y30168" s="55"/>
    </row>
    <row r="30169" spans="21:25" x14ac:dyDescent="0.2">
      <c r="U30169" s="55"/>
      <c r="V30169" s="53"/>
      <c r="W30169" s="53"/>
      <c r="X30169" s="53"/>
      <c r="Y30169" s="55"/>
    </row>
    <row r="30170" spans="21:25" x14ac:dyDescent="0.2">
      <c r="U30170" s="55"/>
      <c r="V30170" s="53"/>
      <c r="W30170" s="53"/>
      <c r="X30170" s="53"/>
      <c r="Y30170" s="55"/>
    </row>
    <row r="30171" spans="21:25" x14ac:dyDescent="0.2">
      <c r="U30171" s="55"/>
      <c r="V30171" s="53"/>
      <c r="W30171" s="53"/>
      <c r="X30171" s="53"/>
      <c r="Y30171" s="55"/>
    </row>
    <row r="30172" spans="21:25" x14ac:dyDescent="0.2">
      <c r="U30172" s="55"/>
      <c r="V30172" s="53"/>
      <c r="W30172" s="53"/>
      <c r="X30172" s="53"/>
      <c r="Y30172" s="55"/>
    </row>
    <row r="30173" spans="21:25" x14ac:dyDescent="0.2">
      <c r="U30173" s="55"/>
      <c r="V30173" s="53"/>
      <c r="W30173" s="53"/>
      <c r="X30173" s="53"/>
      <c r="Y30173" s="55"/>
    </row>
    <row r="30174" spans="21:25" x14ac:dyDescent="0.2">
      <c r="U30174" s="55"/>
      <c r="V30174" s="53"/>
      <c r="W30174" s="53"/>
      <c r="X30174" s="53"/>
      <c r="Y30174" s="55"/>
    </row>
    <row r="30175" spans="21:25" x14ac:dyDescent="0.2">
      <c r="U30175" s="55"/>
      <c r="V30175" s="53"/>
      <c r="W30175" s="53"/>
      <c r="X30175" s="53"/>
      <c r="Y30175" s="55"/>
    </row>
    <row r="30176" spans="21:25" x14ac:dyDescent="0.2">
      <c r="U30176" s="55"/>
      <c r="V30176" s="53"/>
      <c r="W30176" s="53"/>
      <c r="X30176" s="53"/>
      <c r="Y30176" s="55"/>
    </row>
    <row r="30177" spans="21:25" x14ac:dyDescent="0.2">
      <c r="U30177" s="55"/>
      <c r="V30177" s="53"/>
      <c r="W30177" s="53"/>
      <c r="X30177" s="53"/>
      <c r="Y30177" s="55"/>
    </row>
    <row r="30178" spans="21:25" x14ac:dyDescent="0.2">
      <c r="U30178" s="55"/>
      <c r="V30178" s="53"/>
      <c r="W30178" s="53"/>
      <c r="X30178" s="53"/>
      <c r="Y30178" s="55"/>
    </row>
    <row r="30179" spans="21:25" x14ac:dyDescent="0.2">
      <c r="U30179" s="55"/>
      <c r="V30179" s="53"/>
      <c r="W30179" s="53"/>
      <c r="X30179" s="53"/>
      <c r="Y30179" s="55"/>
    </row>
    <row r="30180" spans="21:25" x14ac:dyDescent="0.2">
      <c r="U30180" s="55"/>
      <c r="V30180" s="53"/>
      <c r="W30180" s="53"/>
      <c r="X30180" s="53"/>
      <c r="Y30180" s="55"/>
    </row>
    <row r="30181" spans="21:25" x14ac:dyDescent="0.2">
      <c r="U30181" s="55"/>
      <c r="V30181" s="53"/>
      <c r="W30181" s="53"/>
      <c r="X30181" s="53"/>
      <c r="Y30181" s="55"/>
    </row>
    <row r="30182" spans="21:25" x14ac:dyDescent="0.2">
      <c r="U30182" s="55"/>
      <c r="V30182" s="53"/>
      <c r="W30182" s="53"/>
      <c r="X30182" s="53"/>
      <c r="Y30182" s="55"/>
    </row>
    <row r="30183" spans="21:25" x14ac:dyDescent="0.2">
      <c r="U30183" s="55"/>
      <c r="V30183" s="53"/>
      <c r="W30183" s="53"/>
      <c r="X30183" s="53"/>
      <c r="Y30183" s="55"/>
    </row>
    <row r="30184" spans="21:25" x14ac:dyDescent="0.2">
      <c r="U30184" s="55"/>
      <c r="V30184" s="53"/>
      <c r="W30184" s="53"/>
      <c r="X30184" s="53"/>
      <c r="Y30184" s="55"/>
    </row>
    <row r="30185" spans="21:25" x14ac:dyDescent="0.2">
      <c r="U30185" s="55"/>
      <c r="V30185" s="53"/>
      <c r="W30185" s="53"/>
      <c r="X30185" s="53"/>
      <c r="Y30185" s="55"/>
    </row>
    <row r="30186" spans="21:25" x14ac:dyDescent="0.2">
      <c r="U30186" s="55"/>
      <c r="V30186" s="53"/>
      <c r="W30186" s="53"/>
      <c r="X30186" s="53"/>
      <c r="Y30186" s="55"/>
    </row>
    <row r="30187" spans="21:25" x14ac:dyDescent="0.2">
      <c r="U30187" s="55"/>
      <c r="V30187" s="53"/>
      <c r="W30187" s="53"/>
      <c r="X30187" s="53"/>
      <c r="Y30187" s="55"/>
    </row>
    <row r="30188" spans="21:25" x14ac:dyDescent="0.2">
      <c r="U30188" s="55"/>
      <c r="V30188" s="53"/>
      <c r="W30188" s="53"/>
      <c r="X30188" s="53"/>
      <c r="Y30188" s="55"/>
    </row>
    <row r="30189" spans="21:25" x14ac:dyDescent="0.2">
      <c r="U30189" s="55"/>
      <c r="V30189" s="53"/>
      <c r="W30189" s="53"/>
      <c r="X30189" s="53"/>
      <c r="Y30189" s="55"/>
    </row>
    <row r="30190" spans="21:25" x14ac:dyDescent="0.2">
      <c r="U30190" s="55"/>
      <c r="V30190" s="53"/>
      <c r="W30190" s="53"/>
      <c r="X30190" s="53"/>
      <c r="Y30190" s="55"/>
    </row>
    <row r="30191" spans="21:25" x14ac:dyDescent="0.2">
      <c r="U30191" s="55"/>
      <c r="V30191" s="53"/>
      <c r="W30191" s="53"/>
      <c r="X30191" s="53"/>
      <c r="Y30191" s="55"/>
    </row>
    <row r="30192" spans="21:25" x14ac:dyDescent="0.2">
      <c r="U30192" s="55"/>
      <c r="V30192" s="53"/>
      <c r="W30192" s="53"/>
      <c r="X30192" s="53"/>
      <c r="Y30192" s="55"/>
    </row>
    <row r="30193" spans="21:25" x14ac:dyDescent="0.2">
      <c r="U30193" s="55"/>
      <c r="V30193" s="53"/>
      <c r="W30193" s="53"/>
      <c r="X30193" s="53"/>
      <c r="Y30193" s="55"/>
    </row>
    <row r="30194" spans="21:25" x14ac:dyDescent="0.2">
      <c r="U30194" s="55"/>
      <c r="V30194" s="53"/>
      <c r="W30194" s="53"/>
      <c r="X30194" s="53"/>
      <c r="Y30194" s="55"/>
    </row>
    <row r="30195" spans="21:25" x14ac:dyDescent="0.2">
      <c r="U30195" s="55"/>
      <c r="V30195" s="53"/>
      <c r="W30195" s="53"/>
      <c r="X30195" s="53"/>
      <c r="Y30195" s="55"/>
    </row>
    <row r="30196" spans="21:25" x14ac:dyDescent="0.2">
      <c r="U30196" s="55"/>
      <c r="V30196" s="53"/>
      <c r="W30196" s="53"/>
      <c r="X30196" s="53"/>
      <c r="Y30196" s="55"/>
    </row>
    <row r="30197" spans="21:25" x14ac:dyDescent="0.2">
      <c r="U30197" s="55"/>
      <c r="V30197" s="53"/>
      <c r="W30197" s="53"/>
      <c r="X30197" s="53"/>
      <c r="Y30197" s="55"/>
    </row>
    <row r="30198" spans="21:25" x14ac:dyDescent="0.2">
      <c r="U30198" s="55"/>
      <c r="V30198" s="53"/>
      <c r="W30198" s="53"/>
      <c r="X30198" s="53"/>
      <c r="Y30198" s="55"/>
    </row>
    <row r="30199" spans="21:25" x14ac:dyDescent="0.2">
      <c r="U30199" s="55"/>
      <c r="V30199" s="53"/>
      <c r="W30199" s="53"/>
      <c r="X30199" s="53"/>
      <c r="Y30199" s="55"/>
    </row>
    <row r="30200" spans="21:25" x14ac:dyDescent="0.2">
      <c r="U30200" s="55"/>
      <c r="V30200" s="53"/>
      <c r="W30200" s="53"/>
      <c r="X30200" s="53"/>
      <c r="Y30200" s="55"/>
    </row>
    <row r="30201" spans="21:25" x14ac:dyDescent="0.2">
      <c r="U30201" s="55"/>
      <c r="V30201" s="53"/>
      <c r="W30201" s="53"/>
      <c r="X30201" s="53"/>
      <c r="Y30201" s="55"/>
    </row>
    <row r="30202" spans="21:25" x14ac:dyDescent="0.2">
      <c r="U30202" s="55"/>
      <c r="V30202" s="53"/>
      <c r="W30202" s="53"/>
      <c r="X30202" s="53"/>
      <c r="Y30202" s="55"/>
    </row>
    <row r="30203" spans="21:25" x14ac:dyDescent="0.2">
      <c r="U30203" s="55"/>
      <c r="V30203" s="53"/>
      <c r="W30203" s="53"/>
      <c r="X30203" s="53"/>
      <c r="Y30203" s="55"/>
    </row>
    <row r="30204" spans="21:25" x14ac:dyDescent="0.2">
      <c r="U30204" s="55"/>
      <c r="V30204" s="53"/>
      <c r="W30204" s="53"/>
      <c r="X30204" s="53"/>
      <c r="Y30204" s="55"/>
    </row>
    <row r="30205" spans="21:25" x14ac:dyDescent="0.2">
      <c r="U30205" s="55"/>
      <c r="V30205" s="53"/>
      <c r="W30205" s="53"/>
      <c r="X30205" s="53"/>
      <c r="Y30205" s="55"/>
    </row>
    <row r="30206" spans="21:25" x14ac:dyDescent="0.2">
      <c r="U30206" s="55"/>
      <c r="V30206" s="53"/>
      <c r="W30206" s="53"/>
      <c r="X30206" s="53"/>
      <c r="Y30206" s="55"/>
    </row>
    <row r="30207" spans="21:25" x14ac:dyDescent="0.2">
      <c r="U30207" s="55"/>
      <c r="V30207" s="53"/>
      <c r="W30207" s="53"/>
      <c r="X30207" s="53"/>
      <c r="Y30207" s="55"/>
    </row>
    <row r="30208" spans="21:25" x14ac:dyDescent="0.2">
      <c r="U30208" s="55"/>
      <c r="V30208" s="53"/>
      <c r="W30208" s="53"/>
      <c r="X30208" s="53"/>
      <c r="Y30208" s="55"/>
    </row>
    <row r="30209" spans="21:25" x14ac:dyDescent="0.2">
      <c r="U30209" s="55"/>
      <c r="V30209" s="53"/>
      <c r="W30209" s="53"/>
      <c r="X30209" s="53"/>
      <c r="Y30209" s="55"/>
    </row>
    <row r="30210" spans="21:25" x14ac:dyDescent="0.2">
      <c r="U30210" s="55"/>
      <c r="V30210" s="53"/>
      <c r="W30210" s="53"/>
      <c r="X30210" s="53"/>
      <c r="Y30210" s="55"/>
    </row>
    <row r="30211" spans="21:25" x14ac:dyDescent="0.2">
      <c r="U30211" s="55"/>
      <c r="V30211" s="53"/>
      <c r="W30211" s="53"/>
      <c r="X30211" s="53"/>
      <c r="Y30211" s="55"/>
    </row>
    <row r="30212" spans="21:25" x14ac:dyDescent="0.2">
      <c r="U30212" s="55"/>
      <c r="V30212" s="53"/>
      <c r="W30212" s="53"/>
      <c r="X30212" s="53"/>
      <c r="Y30212" s="55"/>
    </row>
    <row r="30213" spans="21:25" x14ac:dyDescent="0.2">
      <c r="U30213" s="55"/>
      <c r="V30213" s="53"/>
      <c r="W30213" s="53"/>
      <c r="X30213" s="53"/>
      <c r="Y30213" s="55"/>
    </row>
    <row r="30214" spans="21:25" x14ac:dyDescent="0.2">
      <c r="U30214" s="55"/>
      <c r="V30214" s="53"/>
      <c r="W30214" s="53"/>
      <c r="X30214" s="53"/>
      <c r="Y30214" s="55"/>
    </row>
    <row r="30215" spans="21:25" x14ac:dyDescent="0.2">
      <c r="U30215" s="55"/>
      <c r="V30215" s="53"/>
      <c r="W30215" s="53"/>
      <c r="X30215" s="53"/>
      <c r="Y30215" s="55"/>
    </row>
    <row r="30216" spans="21:25" x14ac:dyDescent="0.2">
      <c r="U30216" s="55"/>
      <c r="V30216" s="53"/>
      <c r="W30216" s="53"/>
      <c r="X30216" s="53"/>
      <c r="Y30216" s="55"/>
    </row>
    <row r="30217" spans="21:25" x14ac:dyDescent="0.2">
      <c r="U30217" s="55"/>
      <c r="V30217" s="53"/>
      <c r="W30217" s="53"/>
      <c r="X30217" s="53"/>
      <c r="Y30217" s="55"/>
    </row>
    <row r="30218" spans="21:25" x14ac:dyDescent="0.2">
      <c r="U30218" s="55"/>
      <c r="V30218" s="53"/>
      <c r="W30218" s="53"/>
      <c r="X30218" s="53"/>
      <c r="Y30218" s="55"/>
    </row>
    <row r="30219" spans="21:25" x14ac:dyDescent="0.2">
      <c r="U30219" s="55"/>
      <c r="V30219" s="53"/>
      <c r="W30219" s="53"/>
      <c r="X30219" s="53"/>
      <c r="Y30219" s="55"/>
    </row>
    <row r="30220" spans="21:25" x14ac:dyDescent="0.2">
      <c r="U30220" s="55"/>
      <c r="V30220" s="53"/>
      <c r="W30220" s="53"/>
      <c r="X30220" s="53"/>
      <c r="Y30220" s="55"/>
    </row>
    <row r="30221" spans="21:25" x14ac:dyDescent="0.2">
      <c r="U30221" s="55"/>
      <c r="V30221" s="53"/>
      <c r="W30221" s="53"/>
      <c r="X30221" s="53"/>
      <c r="Y30221" s="55"/>
    </row>
    <row r="30222" spans="21:25" x14ac:dyDescent="0.2">
      <c r="U30222" s="55"/>
      <c r="V30222" s="53"/>
      <c r="W30222" s="53"/>
      <c r="X30222" s="53"/>
      <c r="Y30222" s="55"/>
    </row>
    <row r="30223" spans="21:25" x14ac:dyDescent="0.2">
      <c r="U30223" s="55"/>
      <c r="V30223" s="53"/>
      <c r="W30223" s="53"/>
      <c r="X30223" s="53"/>
      <c r="Y30223" s="55"/>
    </row>
    <row r="30224" spans="21:25" x14ac:dyDescent="0.2">
      <c r="U30224" s="55"/>
      <c r="V30224" s="53"/>
      <c r="W30224" s="53"/>
      <c r="X30224" s="53"/>
      <c r="Y30224" s="55"/>
    </row>
    <row r="30225" spans="21:25" x14ac:dyDescent="0.2">
      <c r="U30225" s="55"/>
      <c r="V30225" s="53"/>
      <c r="W30225" s="53"/>
      <c r="X30225" s="53"/>
      <c r="Y30225" s="55"/>
    </row>
    <row r="30226" spans="21:25" x14ac:dyDescent="0.2">
      <c r="U30226" s="55"/>
      <c r="V30226" s="53"/>
      <c r="W30226" s="53"/>
      <c r="X30226" s="53"/>
      <c r="Y30226" s="55"/>
    </row>
    <row r="30227" spans="21:25" x14ac:dyDescent="0.2">
      <c r="U30227" s="55"/>
      <c r="V30227" s="53"/>
      <c r="W30227" s="53"/>
      <c r="X30227" s="53"/>
      <c r="Y30227" s="55"/>
    </row>
    <row r="30228" spans="21:25" x14ac:dyDescent="0.2">
      <c r="U30228" s="55"/>
      <c r="V30228" s="53"/>
      <c r="W30228" s="53"/>
      <c r="X30228" s="53"/>
      <c r="Y30228" s="55"/>
    </row>
    <row r="30229" spans="21:25" x14ac:dyDescent="0.2">
      <c r="U30229" s="55"/>
      <c r="V30229" s="53"/>
      <c r="W30229" s="53"/>
      <c r="X30229" s="53"/>
      <c r="Y30229" s="55"/>
    </row>
    <row r="30230" spans="21:25" x14ac:dyDescent="0.2">
      <c r="U30230" s="55"/>
      <c r="V30230" s="53"/>
      <c r="W30230" s="53"/>
      <c r="X30230" s="53"/>
      <c r="Y30230" s="55"/>
    </row>
    <row r="30231" spans="21:25" x14ac:dyDescent="0.2">
      <c r="U30231" s="55"/>
      <c r="V30231" s="53"/>
      <c r="W30231" s="53"/>
      <c r="X30231" s="53"/>
      <c r="Y30231" s="55"/>
    </row>
    <row r="30232" spans="21:25" x14ac:dyDescent="0.2">
      <c r="U30232" s="55"/>
      <c r="V30232" s="53"/>
      <c r="W30232" s="53"/>
      <c r="X30232" s="53"/>
      <c r="Y30232" s="55"/>
    </row>
    <row r="30233" spans="21:25" x14ac:dyDescent="0.2">
      <c r="U30233" s="55"/>
      <c r="V30233" s="53"/>
      <c r="W30233" s="53"/>
      <c r="X30233" s="53"/>
      <c r="Y30233" s="55"/>
    </row>
    <row r="30234" spans="21:25" x14ac:dyDescent="0.2">
      <c r="U30234" s="55"/>
      <c r="V30234" s="53"/>
      <c r="W30234" s="53"/>
      <c r="X30234" s="53"/>
      <c r="Y30234" s="55"/>
    </row>
    <row r="30235" spans="21:25" x14ac:dyDescent="0.2">
      <c r="U30235" s="55"/>
      <c r="V30235" s="53"/>
      <c r="W30235" s="53"/>
      <c r="X30235" s="53"/>
      <c r="Y30235" s="55"/>
    </row>
    <row r="30236" spans="21:25" x14ac:dyDescent="0.2">
      <c r="U30236" s="55"/>
      <c r="V30236" s="53"/>
      <c r="W30236" s="53"/>
      <c r="X30236" s="53"/>
      <c r="Y30236" s="55"/>
    </row>
    <row r="30237" spans="21:25" x14ac:dyDescent="0.2">
      <c r="U30237" s="55"/>
      <c r="V30237" s="53"/>
      <c r="W30237" s="53"/>
      <c r="X30237" s="53"/>
      <c r="Y30237" s="55"/>
    </row>
    <row r="30238" spans="21:25" x14ac:dyDescent="0.2">
      <c r="U30238" s="55"/>
      <c r="V30238" s="53"/>
      <c r="W30238" s="53"/>
      <c r="X30238" s="53"/>
      <c r="Y30238" s="55"/>
    </row>
    <row r="30239" spans="21:25" x14ac:dyDescent="0.2">
      <c r="U30239" s="55"/>
      <c r="V30239" s="53"/>
      <c r="W30239" s="53"/>
      <c r="X30239" s="53"/>
      <c r="Y30239" s="55"/>
    </row>
    <row r="30240" spans="21:25" x14ac:dyDescent="0.2">
      <c r="U30240" s="55"/>
      <c r="V30240" s="53"/>
      <c r="W30240" s="53"/>
      <c r="X30240" s="53"/>
      <c r="Y30240" s="55"/>
    </row>
    <row r="30241" spans="21:25" x14ac:dyDescent="0.2">
      <c r="U30241" s="55"/>
      <c r="V30241" s="53"/>
      <c r="W30241" s="53"/>
      <c r="X30241" s="53"/>
      <c r="Y30241" s="55"/>
    </row>
    <row r="30242" spans="21:25" x14ac:dyDescent="0.2">
      <c r="U30242" s="55"/>
      <c r="V30242" s="53"/>
      <c r="W30242" s="53"/>
      <c r="X30242" s="53"/>
      <c r="Y30242" s="55"/>
    </row>
    <row r="30243" spans="21:25" x14ac:dyDescent="0.2">
      <c r="U30243" s="55"/>
      <c r="V30243" s="53"/>
      <c r="W30243" s="53"/>
      <c r="X30243" s="53"/>
      <c r="Y30243" s="55"/>
    </row>
    <row r="30244" spans="21:25" x14ac:dyDescent="0.2">
      <c r="U30244" s="55"/>
      <c r="V30244" s="53"/>
      <c r="W30244" s="53"/>
      <c r="X30244" s="53"/>
      <c r="Y30244" s="55"/>
    </row>
    <row r="30245" spans="21:25" x14ac:dyDescent="0.2">
      <c r="U30245" s="55"/>
      <c r="V30245" s="53"/>
      <c r="W30245" s="53"/>
      <c r="X30245" s="53"/>
      <c r="Y30245" s="55"/>
    </row>
    <row r="30246" spans="21:25" x14ac:dyDescent="0.2">
      <c r="U30246" s="55"/>
      <c r="V30246" s="53"/>
      <c r="W30246" s="53"/>
      <c r="X30246" s="53"/>
      <c r="Y30246" s="55"/>
    </row>
    <row r="30247" spans="21:25" x14ac:dyDescent="0.2">
      <c r="U30247" s="55"/>
      <c r="V30247" s="53"/>
      <c r="W30247" s="53"/>
      <c r="X30247" s="53"/>
      <c r="Y30247" s="55"/>
    </row>
    <row r="30248" spans="21:25" x14ac:dyDescent="0.2">
      <c r="U30248" s="55"/>
      <c r="V30248" s="53"/>
      <c r="W30248" s="53"/>
      <c r="X30248" s="53"/>
      <c r="Y30248" s="55"/>
    </row>
    <row r="30249" spans="21:25" x14ac:dyDescent="0.2">
      <c r="U30249" s="55"/>
      <c r="V30249" s="53"/>
      <c r="W30249" s="53"/>
      <c r="X30249" s="53"/>
      <c r="Y30249" s="55"/>
    </row>
    <row r="30250" spans="21:25" x14ac:dyDescent="0.2">
      <c r="U30250" s="55"/>
      <c r="V30250" s="53"/>
      <c r="W30250" s="53"/>
      <c r="X30250" s="53"/>
      <c r="Y30250" s="55"/>
    </row>
    <row r="30251" spans="21:25" x14ac:dyDescent="0.2">
      <c r="U30251" s="55"/>
      <c r="V30251" s="53"/>
      <c r="W30251" s="53"/>
      <c r="X30251" s="53"/>
      <c r="Y30251" s="55"/>
    </row>
    <row r="30252" spans="21:25" x14ac:dyDescent="0.2">
      <c r="U30252" s="55"/>
      <c r="V30252" s="53"/>
      <c r="W30252" s="53"/>
      <c r="X30252" s="53"/>
      <c r="Y30252" s="55"/>
    </row>
    <row r="30253" spans="21:25" x14ac:dyDescent="0.2">
      <c r="U30253" s="55"/>
      <c r="V30253" s="53"/>
      <c r="W30253" s="53"/>
      <c r="X30253" s="53"/>
      <c r="Y30253" s="55"/>
    </row>
    <row r="30254" spans="21:25" x14ac:dyDescent="0.2">
      <c r="U30254" s="55"/>
      <c r="V30254" s="53"/>
      <c r="W30254" s="53"/>
      <c r="X30254" s="53"/>
      <c r="Y30254" s="55"/>
    </row>
    <row r="30255" spans="21:25" x14ac:dyDescent="0.2">
      <c r="U30255" s="55"/>
      <c r="V30255" s="53"/>
      <c r="W30255" s="53"/>
      <c r="X30255" s="53"/>
      <c r="Y30255" s="55"/>
    </row>
    <row r="30256" spans="21:25" x14ac:dyDescent="0.2">
      <c r="U30256" s="55"/>
      <c r="V30256" s="53"/>
      <c r="W30256" s="53"/>
      <c r="X30256" s="53"/>
      <c r="Y30256" s="55"/>
    </row>
    <row r="30257" spans="21:25" x14ac:dyDescent="0.2">
      <c r="U30257" s="55"/>
      <c r="V30257" s="53"/>
      <c r="W30257" s="53"/>
      <c r="X30257" s="53"/>
      <c r="Y30257" s="55"/>
    </row>
    <row r="30258" spans="21:25" x14ac:dyDescent="0.2">
      <c r="U30258" s="55"/>
      <c r="V30258" s="53"/>
      <c r="W30258" s="53"/>
      <c r="X30258" s="53"/>
      <c r="Y30258" s="55"/>
    </row>
    <row r="30259" spans="21:25" x14ac:dyDescent="0.2">
      <c r="U30259" s="55"/>
      <c r="V30259" s="53"/>
      <c r="W30259" s="53"/>
      <c r="X30259" s="53"/>
      <c r="Y30259" s="55"/>
    </row>
    <row r="30260" spans="21:25" x14ac:dyDescent="0.2">
      <c r="U30260" s="55"/>
      <c r="V30260" s="53"/>
      <c r="W30260" s="53"/>
      <c r="X30260" s="53"/>
      <c r="Y30260" s="55"/>
    </row>
    <row r="30261" spans="21:25" x14ac:dyDescent="0.2">
      <c r="U30261" s="55"/>
      <c r="V30261" s="53"/>
      <c r="W30261" s="53"/>
      <c r="X30261" s="53"/>
      <c r="Y30261" s="55"/>
    </row>
    <row r="30262" spans="21:25" x14ac:dyDescent="0.2">
      <c r="U30262" s="55"/>
      <c r="V30262" s="53"/>
      <c r="W30262" s="53"/>
      <c r="X30262" s="53"/>
      <c r="Y30262" s="55"/>
    </row>
    <row r="30263" spans="21:25" x14ac:dyDescent="0.2">
      <c r="U30263" s="55"/>
      <c r="V30263" s="53"/>
      <c r="W30263" s="53"/>
      <c r="X30263" s="53"/>
      <c r="Y30263" s="55"/>
    </row>
    <row r="30264" spans="21:25" x14ac:dyDescent="0.2">
      <c r="U30264" s="55"/>
      <c r="V30264" s="53"/>
      <c r="W30264" s="53"/>
      <c r="X30264" s="53"/>
      <c r="Y30264" s="55"/>
    </row>
    <row r="30265" spans="21:25" x14ac:dyDescent="0.2">
      <c r="U30265" s="55"/>
      <c r="V30265" s="53"/>
      <c r="W30265" s="53"/>
      <c r="X30265" s="53"/>
      <c r="Y30265" s="55"/>
    </row>
    <row r="30266" spans="21:25" x14ac:dyDescent="0.2">
      <c r="U30266" s="55"/>
      <c r="V30266" s="53"/>
      <c r="W30266" s="53"/>
      <c r="X30266" s="53"/>
      <c r="Y30266" s="55"/>
    </row>
    <row r="30267" spans="21:25" x14ac:dyDescent="0.2">
      <c r="U30267" s="55"/>
      <c r="V30267" s="53"/>
      <c r="W30267" s="53"/>
      <c r="X30267" s="53"/>
      <c r="Y30267" s="55"/>
    </row>
    <row r="30268" spans="21:25" x14ac:dyDescent="0.2">
      <c r="U30268" s="55"/>
      <c r="V30268" s="53"/>
      <c r="W30268" s="53"/>
      <c r="X30268" s="53"/>
      <c r="Y30268" s="55"/>
    </row>
    <row r="30269" spans="21:25" x14ac:dyDescent="0.2">
      <c r="U30269" s="55"/>
      <c r="V30269" s="53"/>
      <c r="W30269" s="53"/>
      <c r="X30269" s="53"/>
      <c r="Y30269" s="55"/>
    </row>
    <row r="30270" spans="21:25" x14ac:dyDescent="0.2">
      <c r="U30270" s="55"/>
      <c r="V30270" s="53"/>
      <c r="W30270" s="53"/>
      <c r="X30270" s="53"/>
      <c r="Y30270" s="55"/>
    </row>
    <row r="30271" spans="21:25" x14ac:dyDescent="0.2">
      <c r="U30271" s="55"/>
      <c r="V30271" s="53"/>
      <c r="W30271" s="53"/>
      <c r="X30271" s="53"/>
      <c r="Y30271" s="55"/>
    </row>
    <row r="30272" spans="21:25" x14ac:dyDescent="0.2">
      <c r="U30272" s="55"/>
      <c r="V30272" s="53"/>
      <c r="W30272" s="53"/>
      <c r="X30272" s="53"/>
      <c r="Y30272" s="55"/>
    </row>
    <row r="30273" spans="21:25" x14ac:dyDescent="0.2">
      <c r="U30273" s="55"/>
      <c r="V30273" s="53"/>
      <c r="W30273" s="53"/>
      <c r="X30273" s="53"/>
      <c r="Y30273" s="55"/>
    </row>
    <row r="30274" spans="21:25" x14ac:dyDescent="0.2">
      <c r="U30274" s="55"/>
      <c r="V30274" s="53"/>
      <c r="W30274" s="53"/>
      <c r="X30274" s="53"/>
      <c r="Y30274" s="55"/>
    </row>
    <row r="30275" spans="21:25" x14ac:dyDescent="0.2">
      <c r="U30275" s="55"/>
      <c r="V30275" s="53"/>
      <c r="W30275" s="53"/>
      <c r="X30275" s="53"/>
      <c r="Y30275" s="55"/>
    </row>
    <row r="30276" spans="21:25" x14ac:dyDescent="0.2">
      <c r="U30276" s="55"/>
      <c r="V30276" s="53"/>
      <c r="W30276" s="53"/>
      <c r="X30276" s="53"/>
      <c r="Y30276" s="55"/>
    </row>
    <row r="30277" spans="21:25" x14ac:dyDescent="0.2">
      <c r="U30277" s="55"/>
      <c r="V30277" s="53"/>
      <c r="W30277" s="53"/>
      <c r="X30277" s="53"/>
      <c r="Y30277" s="55"/>
    </row>
    <row r="30278" spans="21:25" x14ac:dyDescent="0.2">
      <c r="U30278" s="55"/>
      <c r="V30278" s="53"/>
      <c r="W30278" s="53"/>
      <c r="X30278" s="53"/>
      <c r="Y30278" s="55"/>
    </row>
    <row r="30279" spans="21:25" x14ac:dyDescent="0.2">
      <c r="U30279" s="55"/>
      <c r="V30279" s="53"/>
      <c r="W30279" s="53"/>
      <c r="X30279" s="53"/>
      <c r="Y30279" s="55"/>
    </row>
    <row r="30280" spans="21:25" x14ac:dyDescent="0.2">
      <c r="U30280" s="55"/>
      <c r="V30280" s="53"/>
      <c r="W30280" s="53"/>
      <c r="X30280" s="53"/>
      <c r="Y30280" s="55"/>
    </row>
    <row r="30281" spans="21:25" x14ac:dyDescent="0.2">
      <c r="U30281" s="55"/>
      <c r="V30281" s="53"/>
      <c r="W30281" s="53"/>
      <c r="X30281" s="53"/>
      <c r="Y30281" s="55"/>
    </row>
    <row r="30282" spans="21:25" x14ac:dyDescent="0.2">
      <c r="U30282" s="55"/>
      <c r="V30282" s="53"/>
      <c r="W30282" s="53"/>
      <c r="X30282" s="53"/>
      <c r="Y30282" s="55"/>
    </row>
    <row r="30283" spans="21:25" x14ac:dyDescent="0.2">
      <c r="U30283" s="55"/>
      <c r="V30283" s="53"/>
      <c r="W30283" s="53"/>
      <c r="X30283" s="53"/>
      <c r="Y30283" s="55"/>
    </row>
    <row r="30284" spans="21:25" x14ac:dyDescent="0.2">
      <c r="U30284" s="55"/>
      <c r="V30284" s="53"/>
      <c r="W30284" s="53"/>
      <c r="X30284" s="53"/>
      <c r="Y30284" s="55"/>
    </row>
    <row r="30285" spans="21:25" x14ac:dyDescent="0.2">
      <c r="U30285" s="55"/>
      <c r="V30285" s="53"/>
      <c r="W30285" s="53"/>
      <c r="X30285" s="53"/>
      <c r="Y30285" s="55"/>
    </row>
    <row r="30286" spans="21:25" x14ac:dyDescent="0.2">
      <c r="U30286" s="55"/>
      <c r="V30286" s="53"/>
      <c r="W30286" s="53"/>
      <c r="X30286" s="53"/>
      <c r="Y30286" s="55"/>
    </row>
    <row r="30287" spans="21:25" x14ac:dyDescent="0.2">
      <c r="U30287" s="55"/>
      <c r="V30287" s="53"/>
      <c r="W30287" s="53"/>
      <c r="X30287" s="53"/>
      <c r="Y30287" s="55"/>
    </row>
    <row r="30288" spans="21:25" x14ac:dyDescent="0.2">
      <c r="U30288" s="55"/>
      <c r="V30288" s="53"/>
      <c r="W30288" s="53"/>
      <c r="X30288" s="53"/>
      <c r="Y30288" s="55"/>
    </row>
    <row r="30289" spans="21:25" x14ac:dyDescent="0.2">
      <c r="U30289" s="55"/>
      <c r="V30289" s="53"/>
      <c r="W30289" s="53"/>
      <c r="X30289" s="53"/>
      <c r="Y30289" s="55"/>
    </row>
    <row r="30290" spans="21:25" x14ac:dyDescent="0.2">
      <c r="U30290" s="55"/>
      <c r="V30290" s="53"/>
      <c r="W30290" s="53"/>
      <c r="X30290" s="53"/>
      <c r="Y30290" s="55"/>
    </row>
    <row r="30291" spans="21:25" x14ac:dyDescent="0.2">
      <c r="U30291" s="55"/>
      <c r="V30291" s="53"/>
      <c r="W30291" s="53"/>
      <c r="X30291" s="53"/>
      <c r="Y30291" s="55"/>
    </row>
    <row r="30292" spans="21:25" x14ac:dyDescent="0.2">
      <c r="U30292" s="55"/>
      <c r="V30292" s="53"/>
      <c r="W30292" s="53"/>
      <c r="X30292" s="53"/>
      <c r="Y30292" s="55"/>
    </row>
    <row r="30293" spans="21:25" x14ac:dyDescent="0.2">
      <c r="U30293" s="55"/>
      <c r="V30293" s="53"/>
      <c r="W30293" s="53"/>
      <c r="X30293" s="53"/>
      <c r="Y30293" s="55"/>
    </row>
    <row r="30294" spans="21:25" x14ac:dyDescent="0.2">
      <c r="U30294" s="55"/>
      <c r="V30294" s="53"/>
      <c r="W30294" s="53"/>
      <c r="X30294" s="53"/>
      <c r="Y30294" s="55"/>
    </row>
    <row r="30295" spans="21:25" x14ac:dyDescent="0.2">
      <c r="U30295" s="55"/>
      <c r="V30295" s="53"/>
      <c r="W30295" s="53"/>
      <c r="X30295" s="53"/>
      <c r="Y30295" s="55"/>
    </row>
    <row r="30296" spans="21:25" x14ac:dyDescent="0.2">
      <c r="U30296" s="55"/>
      <c r="V30296" s="53"/>
      <c r="W30296" s="53"/>
      <c r="X30296" s="53"/>
      <c r="Y30296" s="55"/>
    </row>
    <row r="30297" spans="21:25" x14ac:dyDescent="0.2">
      <c r="U30297" s="55"/>
      <c r="V30297" s="53"/>
      <c r="W30297" s="53"/>
      <c r="X30297" s="53"/>
      <c r="Y30297" s="55"/>
    </row>
    <row r="30298" spans="21:25" x14ac:dyDescent="0.2">
      <c r="U30298" s="55"/>
      <c r="V30298" s="53"/>
      <c r="W30298" s="53"/>
      <c r="X30298" s="53"/>
      <c r="Y30298" s="55"/>
    </row>
    <row r="30299" spans="21:25" x14ac:dyDescent="0.2">
      <c r="U30299" s="55"/>
      <c r="V30299" s="53"/>
      <c r="W30299" s="53"/>
      <c r="X30299" s="53"/>
      <c r="Y30299" s="55"/>
    </row>
    <row r="30300" spans="21:25" x14ac:dyDescent="0.2">
      <c r="U30300" s="55"/>
      <c r="V30300" s="53"/>
      <c r="W30300" s="53"/>
      <c r="X30300" s="53"/>
      <c r="Y30300" s="55"/>
    </row>
    <row r="30301" spans="21:25" x14ac:dyDescent="0.2">
      <c r="U30301" s="55"/>
      <c r="V30301" s="53"/>
      <c r="W30301" s="53"/>
      <c r="X30301" s="53"/>
      <c r="Y30301" s="55"/>
    </row>
    <row r="30302" spans="21:25" x14ac:dyDescent="0.2">
      <c r="U30302" s="55"/>
      <c r="V30302" s="53"/>
      <c r="W30302" s="53"/>
      <c r="X30302" s="53"/>
      <c r="Y30302" s="55"/>
    </row>
    <row r="30303" spans="21:25" x14ac:dyDescent="0.2">
      <c r="U30303" s="55"/>
      <c r="V30303" s="53"/>
      <c r="W30303" s="53"/>
      <c r="X30303" s="53"/>
      <c r="Y30303" s="55"/>
    </row>
    <row r="30304" spans="21:25" x14ac:dyDescent="0.2">
      <c r="U30304" s="55"/>
      <c r="V30304" s="53"/>
      <c r="W30304" s="53"/>
      <c r="X30304" s="53"/>
      <c r="Y30304" s="55"/>
    </row>
    <row r="30305" spans="21:25" x14ac:dyDescent="0.2">
      <c r="U30305" s="55"/>
      <c r="V30305" s="53"/>
      <c r="W30305" s="53"/>
      <c r="X30305" s="53"/>
      <c r="Y30305" s="55"/>
    </row>
    <row r="30306" spans="21:25" x14ac:dyDescent="0.2">
      <c r="U30306" s="55"/>
      <c r="V30306" s="53"/>
      <c r="W30306" s="53"/>
      <c r="X30306" s="53"/>
      <c r="Y30306" s="55"/>
    </row>
    <row r="30307" spans="21:25" x14ac:dyDescent="0.2">
      <c r="U30307" s="55"/>
      <c r="V30307" s="53"/>
      <c r="W30307" s="53"/>
      <c r="X30307" s="53"/>
      <c r="Y30307" s="55"/>
    </row>
    <row r="30308" spans="21:25" x14ac:dyDescent="0.2">
      <c r="U30308" s="55"/>
      <c r="V30308" s="53"/>
      <c r="W30308" s="53"/>
      <c r="X30308" s="53"/>
      <c r="Y30308" s="55"/>
    </row>
    <row r="30309" spans="21:25" x14ac:dyDescent="0.2">
      <c r="U30309" s="55"/>
      <c r="V30309" s="53"/>
      <c r="W30309" s="53"/>
      <c r="X30309" s="53"/>
      <c r="Y30309" s="55"/>
    </row>
    <row r="30310" spans="21:25" x14ac:dyDescent="0.2">
      <c r="U30310" s="55"/>
      <c r="V30310" s="53"/>
      <c r="W30310" s="53"/>
      <c r="X30310" s="53"/>
      <c r="Y30310" s="55"/>
    </row>
    <row r="30311" spans="21:25" x14ac:dyDescent="0.2">
      <c r="U30311" s="55"/>
      <c r="V30311" s="53"/>
      <c r="W30311" s="53"/>
      <c r="X30311" s="53"/>
      <c r="Y30311" s="55"/>
    </row>
    <row r="30312" spans="21:25" x14ac:dyDescent="0.2">
      <c r="U30312" s="55"/>
      <c r="V30312" s="53"/>
      <c r="W30312" s="53"/>
      <c r="X30312" s="53"/>
      <c r="Y30312" s="55"/>
    </row>
    <row r="30313" spans="21:25" x14ac:dyDescent="0.2">
      <c r="U30313" s="55"/>
      <c r="V30313" s="53"/>
      <c r="W30313" s="53"/>
      <c r="X30313" s="53"/>
      <c r="Y30313" s="55"/>
    </row>
    <row r="30314" spans="21:25" x14ac:dyDescent="0.2">
      <c r="U30314" s="55"/>
      <c r="V30314" s="53"/>
      <c r="W30314" s="53"/>
      <c r="X30314" s="53"/>
      <c r="Y30314" s="55"/>
    </row>
    <row r="30315" spans="21:25" x14ac:dyDescent="0.2">
      <c r="U30315" s="55"/>
      <c r="V30315" s="53"/>
      <c r="W30315" s="53"/>
      <c r="X30315" s="53"/>
      <c r="Y30315" s="55"/>
    </row>
    <row r="30316" spans="21:25" x14ac:dyDescent="0.2">
      <c r="U30316" s="55"/>
      <c r="V30316" s="53"/>
      <c r="W30316" s="53"/>
      <c r="X30316" s="53"/>
      <c r="Y30316" s="55"/>
    </row>
    <row r="30317" spans="21:25" x14ac:dyDescent="0.2">
      <c r="U30317" s="55"/>
      <c r="V30317" s="53"/>
      <c r="W30317" s="53"/>
      <c r="X30317" s="53"/>
      <c r="Y30317" s="55"/>
    </row>
    <row r="30318" spans="21:25" x14ac:dyDescent="0.2">
      <c r="U30318" s="55"/>
      <c r="V30318" s="53"/>
      <c r="W30318" s="53"/>
      <c r="X30318" s="53"/>
      <c r="Y30318" s="55"/>
    </row>
    <row r="30319" spans="21:25" x14ac:dyDescent="0.2">
      <c r="U30319" s="55"/>
      <c r="V30319" s="53"/>
      <c r="W30319" s="53"/>
      <c r="X30319" s="53"/>
      <c r="Y30319" s="55"/>
    </row>
    <row r="30320" spans="21:25" x14ac:dyDescent="0.2">
      <c r="U30320" s="55"/>
      <c r="V30320" s="53"/>
      <c r="W30320" s="53"/>
      <c r="X30320" s="53"/>
      <c r="Y30320" s="55"/>
    </row>
    <row r="30321" spans="21:25" x14ac:dyDescent="0.2">
      <c r="U30321" s="55"/>
      <c r="V30321" s="53"/>
      <c r="W30321" s="53"/>
      <c r="X30321" s="53"/>
      <c r="Y30321" s="55"/>
    </row>
    <row r="30322" spans="21:25" x14ac:dyDescent="0.2">
      <c r="U30322" s="55"/>
      <c r="V30322" s="53"/>
      <c r="W30322" s="53"/>
      <c r="X30322" s="53"/>
      <c r="Y30322" s="55"/>
    </row>
    <row r="30323" spans="21:25" x14ac:dyDescent="0.2">
      <c r="U30323" s="55"/>
      <c r="V30323" s="53"/>
      <c r="W30323" s="53"/>
      <c r="X30323" s="53"/>
      <c r="Y30323" s="55"/>
    </row>
    <row r="30324" spans="21:25" x14ac:dyDescent="0.2">
      <c r="U30324" s="55"/>
      <c r="V30324" s="53"/>
      <c r="W30324" s="53"/>
      <c r="X30324" s="53"/>
      <c r="Y30324" s="55"/>
    </row>
    <row r="30325" spans="21:25" x14ac:dyDescent="0.2">
      <c r="U30325" s="55"/>
      <c r="V30325" s="53"/>
      <c r="W30325" s="53"/>
      <c r="X30325" s="53"/>
      <c r="Y30325" s="55"/>
    </row>
    <row r="30326" spans="21:25" x14ac:dyDescent="0.2">
      <c r="U30326" s="55"/>
      <c r="V30326" s="53"/>
      <c r="W30326" s="53"/>
      <c r="X30326" s="53"/>
      <c r="Y30326" s="55"/>
    </row>
    <row r="30327" spans="21:25" x14ac:dyDescent="0.2">
      <c r="U30327" s="55"/>
      <c r="V30327" s="53"/>
      <c r="W30327" s="53"/>
      <c r="X30327" s="53"/>
      <c r="Y30327" s="55"/>
    </row>
    <row r="30328" spans="21:25" x14ac:dyDescent="0.2">
      <c r="U30328" s="55"/>
      <c r="V30328" s="53"/>
      <c r="W30328" s="53"/>
      <c r="X30328" s="53"/>
      <c r="Y30328" s="55"/>
    </row>
    <row r="30329" spans="21:25" x14ac:dyDescent="0.2">
      <c r="U30329" s="55"/>
      <c r="V30329" s="53"/>
      <c r="W30329" s="53"/>
      <c r="X30329" s="53"/>
      <c r="Y30329" s="55"/>
    </row>
    <row r="30330" spans="21:25" x14ac:dyDescent="0.2">
      <c r="U30330" s="55"/>
      <c r="V30330" s="53"/>
      <c r="W30330" s="53"/>
      <c r="X30330" s="53"/>
      <c r="Y30330" s="55"/>
    </row>
    <row r="30331" spans="21:25" x14ac:dyDescent="0.2">
      <c r="U30331" s="55"/>
      <c r="V30331" s="53"/>
      <c r="W30331" s="53"/>
      <c r="X30331" s="53"/>
      <c r="Y30331" s="55"/>
    </row>
    <row r="30332" spans="21:25" x14ac:dyDescent="0.2">
      <c r="U30332" s="55"/>
      <c r="V30332" s="53"/>
      <c r="W30332" s="53"/>
      <c r="X30332" s="53"/>
      <c r="Y30332" s="55"/>
    </row>
    <row r="30333" spans="21:25" x14ac:dyDescent="0.2">
      <c r="U30333" s="55"/>
      <c r="V30333" s="53"/>
      <c r="W30333" s="53"/>
      <c r="X30333" s="53"/>
      <c r="Y30333" s="55"/>
    </row>
    <row r="30334" spans="21:25" x14ac:dyDescent="0.2">
      <c r="U30334" s="55"/>
      <c r="V30334" s="53"/>
      <c r="W30334" s="53"/>
      <c r="X30334" s="53"/>
      <c r="Y30334" s="55"/>
    </row>
    <row r="30335" spans="21:25" x14ac:dyDescent="0.2">
      <c r="U30335" s="55"/>
      <c r="V30335" s="53"/>
      <c r="W30335" s="53"/>
      <c r="X30335" s="53"/>
      <c r="Y30335" s="55"/>
    </row>
    <row r="30336" spans="21:25" x14ac:dyDescent="0.2">
      <c r="U30336" s="55"/>
      <c r="V30336" s="53"/>
      <c r="W30336" s="53"/>
      <c r="X30336" s="53"/>
      <c r="Y30336" s="55"/>
    </row>
    <row r="30337" spans="21:25" x14ac:dyDescent="0.2">
      <c r="U30337" s="55"/>
      <c r="V30337" s="53"/>
      <c r="W30337" s="53"/>
      <c r="X30337" s="53"/>
      <c r="Y30337" s="55"/>
    </row>
    <row r="30338" spans="21:25" x14ac:dyDescent="0.2">
      <c r="U30338" s="55"/>
      <c r="V30338" s="53"/>
      <c r="W30338" s="53"/>
      <c r="X30338" s="53"/>
      <c r="Y30338" s="55"/>
    </row>
    <row r="30339" spans="21:25" x14ac:dyDescent="0.2">
      <c r="U30339" s="55"/>
      <c r="V30339" s="53"/>
      <c r="W30339" s="53"/>
      <c r="X30339" s="53"/>
      <c r="Y30339" s="55"/>
    </row>
    <row r="30340" spans="21:25" x14ac:dyDescent="0.2">
      <c r="U30340" s="55"/>
      <c r="V30340" s="53"/>
      <c r="W30340" s="53"/>
      <c r="X30340" s="53"/>
      <c r="Y30340" s="55"/>
    </row>
    <row r="30341" spans="21:25" x14ac:dyDescent="0.2">
      <c r="U30341" s="55"/>
      <c r="V30341" s="53"/>
      <c r="W30341" s="53"/>
      <c r="X30341" s="53"/>
      <c r="Y30341" s="55"/>
    </row>
    <row r="30342" spans="21:25" x14ac:dyDescent="0.2">
      <c r="U30342" s="55"/>
      <c r="V30342" s="53"/>
      <c r="W30342" s="53"/>
      <c r="X30342" s="53"/>
      <c r="Y30342" s="55"/>
    </row>
    <row r="30343" spans="21:25" x14ac:dyDescent="0.2">
      <c r="U30343" s="55"/>
      <c r="V30343" s="53"/>
      <c r="W30343" s="53"/>
      <c r="X30343" s="53"/>
      <c r="Y30343" s="55"/>
    </row>
    <row r="30344" spans="21:25" x14ac:dyDescent="0.2">
      <c r="U30344" s="55"/>
      <c r="V30344" s="53"/>
      <c r="W30344" s="53"/>
      <c r="X30344" s="53"/>
      <c r="Y30344" s="55"/>
    </row>
    <row r="30345" spans="21:25" x14ac:dyDescent="0.2">
      <c r="U30345" s="55"/>
      <c r="V30345" s="53"/>
      <c r="W30345" s="53"/>
      <c r="X30345" s="53"/>
      <c r="Y30345" s="55"/>
    </row>
    <row r="30346" spans="21:25" x14ac:dyDescent="0.2">
      <c r="U30346" s="55"/>
      <c r="V30346" s="53"/>
      <c r="W30346" s="53"/>
      <c r="X30346" s="53"/>
      <c r="Y30346" s="55"/>
    </row>
    <row r="30347" spans="21:25" x14ac:dyDescent="0.2">
      <c r="U30347" s="55"/>
      <c r="V30347" s="53"/>
      <c r="W30347" s="53"/>
      <c r="X30347" s="53"/>
      <c r="Y30347" s="55"/>
    </row>
    <row r="30348" spans="21:25" x14ac:dyDescent="0.2">
      <c r="U30348" s="55"/>
      <c r="V30348" s="53"/>
      <c r="W30348" s="53"/>
      <c r="X30348" s="53"/>
      <c r="Y30348" s="55"/>
    </row>
    <row r="30349" spans="21:25" x14ac:dyDescent="0.2">
      <c r="U30349" s="55"/>
      <c r="V30349" s="53"/>
      <c r="W30349" s="53"/>
      <c r="X30349" s="53"/>
      <c r="Y30349" s="55"/>
    </row>
    <row r="30350" spans="21:25" x14ac:dyDescent="0.2">
      <c r="U30350" s="55"/>
      <c r="V30350" s="53"/>
      <c r="W30350" s="53"/>
      <c r="X30350" s="53"/>
      <c r="Y30350" s="55"/>
    </row>
    <row r="30351" spans="21:25" x14ac:dyDescent="0.2">
      <c r="U30351" s="55"/>
      <c r="V30351" s="53"/>
      <c r="W30351" s="53"/>
      <c r="X30351" s="53"/>
      <c r="Y30351" s="55"/>
    </row>
    <row r="30352" spans="21:25" x14ac:dyDescent="0.2">
      <c r="U30352" s="55"/>
      <c r="V30352" s="53"/>
      <c r="W30352" s="53"/>
      <c r="X30352" s="53"/>
      <c r="Y30352" s="55"/>
    </row>
    <row r="30353" spans="21:25" x14ac:dyDescent="0.2">
      <c r="U30353" s="55"/>
      <c r="V30353" s="53"/>
      <c r="W30353" s="53"/>
      <c r="X30353" s="53"/>
      <c r="Y30353" s="55"/>
    </row>
    <row r="30354" spans="21:25" x14ac:dyDescent="0.2">
      <c r="U30354" s="55"/>
      <c r="V30354" s="53"/>
      <c r="W30354" s="53"/>
      <c r="X30354" s="53"/>
      <c r="Y30354" s="55"/>
    </row>
    <row r="30355" spans="21:25" x14ac:dyDescent="0.2">
      <c r="U30355" s="55"/>
      <c r="V30355" s="53"/>
      <c r="W30355" s="53"/>
      <c r="X30355" s="53"/>
      <c r="Y30355" s="55"/>
    </row>
    <row r="30356" spans="21:25" x14ac:dyDescent="0.2">
      <c r="U30356" s="55"/>
      <c r="V30356" s="53"/>
      <c r="W30356" s="53"/>
      <c r="X30356" s="53"/>
      <c r="Y30356" s="55"/>
    </row>
    <row r="30357" spans="21:25" x14ac:dyDescent="0.2">
      <c r="U30357" s="55"/>
      <c r="V30357" s="53"/>
      <c r="W30357" s="53"/>
      <c r="X30357" s="53"/>
      <c r="Y30357" s="55"/>
    </row>
    <row r="30358" spans="21:25" x14ac:dyDescent="0.2">
      <c r="U30358" s="55"/>
      <c r="V30358" s="53"/>
      <c r="W30358" s="53"/>
      <c r="X30358" s="53"/>
      <c r="Y30358" s="55"/>
    </row>
    <row r="30359" spans="21:25" x14ac:dyDescent="0.2">
      <c r="U30359" s="55"/>
      <c r="V30359" s="53"/>
      <c r="W30359" s="53"/>
      <c r="X30359" s="53"/>
      <c r="Y30359" s="55"/>
    </row>
    <row r="30360" spans="21:25" x14ac:dyDescent="0.2">
      <c r="U30360" s="55"/>
      <c r="V30360" s="53"/>
      <c r="W30360" s="53"/>
      <c r="X30360" s="53"/>
      <c r="Y30360" s="55"/>
    </row>
    <row r="30361" spans="21:25" x14ac:dyDescent="0.2">
      <c r="U30361" s="55"/>
      <c r="V30361" s="53"/>
      <c r="W30361" s="53"/>
      <c r="X30361" s="53"/>
      <c r="Y30361" s="55"/>
    </row>
    <row r="30362" spans="21:25" x14ac:dyDescent="0.2">
      <c r="U30362" s="55"/>
      <c r="V30362" s="53"/>
      <c r="W30362" s="53"/>
      <c r="X30362" s="53"/>
      <c r="Y30362" s="55"/>
    </row>
    <row r="30363" spans="21:25" x14ac:dyDescent="0.2">
      <c r="U30363" s="55"/>
      <c r="V30363" s="53"/>
      <c r="W30363" s="53"/>
      <c r="X30363" s="53"/>
      <c r="Y30363" s="55"/>
    </row>
    <row r="30364" spans="21:25" x14ac:dyDescent="0.2">
      <c r="U30364" s="55"/>
      <c r="V30364" s="53"/>
      <c r="W30364" s="53"/>
      <c r="X30364" s="53"/>
      <c r="Y30364" s="55"/>
    </row>
    <row r="30365" spans="21:25" x14ac:dyDescent="0.2">
      <c r="U30365" s="55"/>
      <c r="V30365" s="53"/>
      <c r="W30365" s="53"/>
      <c r="X30365" s="53"/>
      <c r="Y30365" s="55"/>
    </row>
    <row r="30366" spans="21:25" x14ac:dyDescent="0.2">
      <c r="U30366" s="55"/>
      <c r="V30366" s="53"/>
      <c r="W30366" s="53"/>
      <c r="X30366" s="53"/>
      <c r="Y30366" s="55"/>
    </row>
    <row r="30367" spans="21:25" x14ac:dyDescent="0.2">
      <c r="U30367" s="55"/>
      <c r="V30367" s="53"/>
      <c r="W30367" s="53"/>
      <c r="X30367" s="53"/>
      <c r="Y30367" s="55"/>
    </row>
    <row r="30368" spans="21:25" x14ac:dyDescent="0.2">
      <c r="U30368" s="55"/>
      <c r="V30368" s="53"/>
      <c r="W30368" s="53"/>
      <c r="X30368" s="53"/>
      <c r="Y30368" s="55"/>
    </row>
    <row r="30369" spans="21:25" x14ac:dyDescent="0.2">
      <c r="U30369" s="55"/>
      <c r="V30369" s="53"/>
      <c r="W30369" s="53"/>
      <c r="X30369" s="53"/>
      <c r="Y30369" s="55"/>
    </row>
    <row r="30370" spans="21:25" x14ac:dyDescent="0.2">
      <c r="U30370" s="55"/>
      <c r="V30370" s="53"/>
      <c r="W30370" s="53"/>
      <c r="X30370" s="53"/>
      <c r="Y30370" s="55"/>
    </row>
    <row r="30371" spans="21:25" x14ac:dyDescent="0.2">
      <c r="U30371" s="55"/>
      <c r="V30371" s="53"/>
      <c r="W30371" s="53"/>
      <c r="X30371" s="53"/>
      <c r="Y30371" s="55"/>
    </row>
    <row r="30372" spans="21:25" x14ac:dyDescent="0.2">
      <c r="U30372" s="55"/>
      <c r="V30372" s="53"/>
      <c r="W30372" s="53"/>
      <c r="X30372" s="53"/>
      <c r="Y30372" s="55"/>
    </row>
    <row r="30373" spans="21:25" x14ac:dyDescent="0.2">
      <c r="U30373" s="55"/>
      <c r="V30373" s="53"/>
      <c r="W30373" s="53"/>
      <c r="X30373" s="53"/>
      <c r="Y30373" s="55"/>
    </row>
    <row r="30374" spans="21:25" x14ac:dyDescent="0.2">
      <c r="U30374" s="55"/>
      <c r="V30374" s="53"/>
      <c r="W30374" s="53"/>
      <c r="X30374" s="53"/>
      <c r="Y30374" s="55"/>
    </row>
    <row r="30375" spans="21:25" x14ac:dyDescent="0.2">
      <c r="U30375" s="55"/>
      <c r="V30375" s="53"/>
      <c r="W30375" s="53"/>
      <c r="X30375" s="53"/>
      <c r="Y30375" s="55"/>
    </row>
    <row r="30376" spans="21:25" x14ac:dyDescent="0.2">
      <c r="U30376" s="55"/>
      <c r="V30376" s="53"/>
      <c r="W30376" s="53"/>
      <c r="X30376" s="53"/>
      <c r="Y30376" s="55"/>
    </row>
    <row r="30377" spans="21:25" x14ac:dyDescent="0.2">
      <c r="U30377" s="55"/>
      <c r="V30377" s="53"/>
      <c r="W30377" s="53"/>
      <c r="X30377" s="53"/>
      <c r="Y30377" s="55"/>
    </row>
    <row r="30378" spans="21:25" x14ac:dyDescent="0.2">
      <c r="U30378" s="55"/>
      <c r="V30378" s="53"/>
      <c r="W30378" s="53"/>
      <c r="X30378" s="53"/>
      <c r="Y30378" s="55"/>
    </row>
    <row r="30379" spans="21:25" x14ac:dyDescent="0.2">
      <c r="U30379" s="55"/>
      <c r="V30379" s="53"/>
      <c r="W30379" s="53"/>
      <c r="X30379" s="53"/>
      <c r="Y30379" s="55"/>
    </row>
    <row r="30380" spans="21:25" x14ac:dyDescent="0.2">
      <c r="U30380" s="55"/>
      <c r="V30380" s="53"/>
      <c r="W30380" s="53"/>
      <c r="X30380" s="53"/>
      <c r="Y30380" s="55"/>
    </row>
    <row r="30381" spans="21:25" x14ac:dyDescent="0.2">
      <c r="U30381" s="55"/>
      <c r="V30381" s="53"/>
      <c r="W30381" s="53"/>
      <c r="X30381" s="53"/>
      <c r="Y30381" s="55"/>
    </row>
    <row r="30382" spans="21:25" x14ac:dyDescent="0.2">
      <c r="U30382" s="55"/>
      <c r="V30382" s="53"/>
      <c r="W30382" s="53"/>
      <c r="X30382" s="53"/>
      <c r="Y30382" s="55"/>
    </row>
    <row r="30383" spans="21:25" x14ac:dyDescent="0.2">
      <c r="U30383" s="55"/>
      <c r="V30383" s="53"/>
      <c r="W30383" s="53"/>
      <c r="X30383" s="53"/>
      <c r="Y30383" s="55"/>
    </row>
    <row r="30384" spans="21:25" x14ac:dyDescent="0.2">
      <c r="U30384" s="55"/>
      <c r="V30384" s="53"/>
      <c r="W30384" s="53"/>
      <c r="X30384" s="53"/>
      <c r="Y30384" s="55"/>
    </row>
    <row r="30385" spans="21:25" x14ac:dyDescent="0.2">
      <c r="U30385" s="55"/>
      <c r="V30385" s="53"/>
      <c r="W30385" s="53"/>
      <c r="X30385" s="53"/>
      <c r="Y30385" s="55"/>
    </row>
    <row r="30386" spans="21:25" x14ac:dyDescent="0.2">
      <c r="U30386" s="55"/>
      <c r="V30386" s="53"/>
      <c r="W30386" s="53"/>
      <c r="X30386" s="53"/>
      <c r="Y30386" s="55"/>
    </row>
    <row r="30387" spans="21:25" x14ac:dyDescent="0.2">
      <c r="U30387" s="55"/>
      <c r="V30387" s="53"/>
      <c r="W30387" s="53"/>
      <c r="X30387" s="53"/>
      <c r="Y30387" s="55"/>
    </row>
    <row r="30388" spans="21:25" x14ac:dyDescent="0.2">
      <c r="U30388" s="55"/>
      <c r="V30388" s="53"/>
      <c r="W30388" s="53"/>
      <c r="X30388" s="53"/>
      <c r="Y30388" s="55"/>
    </row>
    <row r="30389" spans="21:25" x14ac:dyDescent="0.2">
      <c r="U30389" s="55"/>
      <c r="V30389" s="53"/>
      <c r="W30389" s="53"/>
      <c r="X30389" s="53"/>
      <c r="Y30389" s="55"/>
    </row>
    <row r="30390" spans="21:25" x14ac:dyDescent="0.2">
      <c r="U30390" s="55"/>
      <c r="V30390" s="53"/>
      <c r="W30390" s="53"/>
      <c r="X30390" s="53"/>
      <c r="Y30390" s="55"/>
    </row>
    <row r="30391" spans="21:25" x14ac:dyDescent="0.2">
      <c r="U30391" s="55"/>
      <c r="V30391" s="53"/>
      <c r="W30391" s="53"/>
      <c r="X30391" s="53"/>
      <c r="Y30391" s="55"/>
    </row>
    <row r="30392" spans="21:25" x14ac:dyDescent="0.2">
      <c r="U30392" s="55"/>
      <c r="V30392" s="53"/>
      <c r="W30392" s="53"/>
      <c r="X30392" s="53"/>
      <c r="Y30392" s="55"/>
    </row>
    <row r="30393" spans="21:25" x14ac:dyDescent="0.2">
      <c r="U30393" s="55"/>
      <c r="V30393" s="53"/>
      <c r="W30393" s="53"/>
      <c r="X30393" s="53"/>
      <c r="Y30393" s="55"/>
    </row>
    <row r="30394" spans="21:25" x14ac:dyDescent="0.2">
      <c r="U30394" s="55"/>
      <c r="V30394" s="53"/>
      <c r="W30394" s="53"/>
      <c r="X30394" s="53"/>
      <c r="Y30394" s="55"/>
    </row>
    <row r="30395" spans="21:25" x14ac:dyDescent="0.2">
      <c r="U30395" s="55"/>
      <c r="V30395" s="53"/>
      <c r="W30395" s="53"/>
      <c r="X30395" s="53"/>
      <c r="Y30395" s="55"/>
    </row>
    <row r="30396" spans="21:25" x14ac:dyDescent="0.2">
      <c r="U30396" s="55"/>
      <c r="V30396" s="53"/>
      <c r="W30396" s="53"/>
      <c r="X30396" s="53"/>
      <c r="Y30396" s="55"/>
    </row>
    <row r="30397" spans="21:25" x14ac:dyDescent="0.2">
      <c r="U30397" s="55"/>
      <c r="V30397" s="53"/>
      <c r="W30397" s="53"/>
      <c r="X30397" s="53"/>
      <c r="Y30397" s="55"/>
    </row>
    <row r="30398" spans="21:25" x14ac:dyDescent="0.2">
      <c r="U30398" s="55"/>
      <c r="V30398" s="53"/>
      <c r="W30398" s="53"/>
      <c r="X30398" s="53"/>
      <c r="Y30398" s="55"/>
    </row>
    <row r="30399" spans="21:25" x14ac:dyDescent="0.2">
      <c r="U30399" s="55"/>
      <c r="V30399" s="53"/>
      <c r="W30399" s="53"/>
      <c r="X30399" s="53"/>
      <c r="Y30399" s="55"/>
    </row>
    <row r="30400" spans="21:25" x14ac:dyDescent="0.2">
      <c r="U30400" s="55"/>
      <c r="V30400" s="53"/>
      <c r="W30400" s="53"/>
      <c r="X30400" s="53"/>
      <c r="Y30400" s="55"/>
    </row>
    <row r="30401" spans="21:25" x14ac:dyDescent="0.2">
      <c r="U30401" s="55"/>
      <c r="V30401" s="53"/>
      <c r="W30401" s="53"/>
      <c r="X30401" s="53"/>
      <c r="Y30401" s="55"/>
    </row>
    <row r="30402" spans="21:25" x14ac:dyDescent="0.2">
      <c r="U30402" s="55"/>
      <c r="V30402" s="53"/>
      <c r="W30402" s="53"/>
      <c r="X30402" s="53"/>
      <c r="Y30402" s="55"/>
    </row>
    <row r="30403" spans="21:25" x14ac:dyDescent="0.2">
      <c r="U30403" s="55"/>
      <c r="V30403" s="53"/>
      <c r="W30403" s="53"/>
      <c r="X30403" s="53"/>
      <c r="Y30403" s="55"/>
    </row>
    <row r="30404" spans="21:25" x14ac:dyDescent="0.2">
      <c r="U30404" s="55"/>
      <c r="V30404" s="53"/>
      <c r="W30404" s="53"/>
      <c r="X30404" s="53"/>
      <c r="Y30404" s="55"/>
    </row>
    <row r="30405" spans="21:25" x14ac:dyDescent="0.2">
      <c r="U30405" s="55"/>
      <c r="V30405" s="53"/>
      <c r="W30405" s="53"/>
      <c r="X30405" s="53"/>
      <c r="Y30405" s="55"/>
    </row>
    <row r="30406" spans="21:25" x14ac:dyDescent="0.2">
      <c r="U30406" s="55"/>
      <c r="V30406" s="53"/>
      <c r="W30406" s="53"/>
      <c r="X30406" s="53"/>
      <c r="Y30406" s="55"/>
    </row>
    <row r="30407" spans="21:25" x14ac:dyDescent="0.2">
      <c r="U30407" s="55"/>
      <c r="V30407" s="53"/>
      <c r="W30407" s="53"/>
      <c r="X30407" s="53"/>
      <c r="Y30407" s="55"/>
    </row>
    <row r="30408" spans="21:25" x14ac:dyDescent="0.2">
      <c r="U30408" s="55"/>
      <c r="V30408" s="53"/>
      <c r="W30408" s="53"/>
      <c r="X30408" s="53"/>
      <c r="Y30408" s="55"/>
    </row>
    <row r="30409" spans="21:25" x14ac:dyDescent="0.2">
      <c r="U30409" s="55"/>
      <c r="V30409" s="53"/>
      <c r="W30409" s="53"/>
      <c r="X30409" s="53"/>
      <c r="Y30409" s="55"/>
    </row>
    <row r="30410" spans="21:25" x14ac:dyDescent="0.2">
      <c r="U30410" s="55"/>
      <c r="V30410" s="53"/>
      <c r="W30410" s="53"/>
      <c r="X30410" s="53"/>
      <c r="Y30410" s="55"/>
    </row>
    <row r="30411" spans="21:25" x14ac:dyDescent="0.2">
      <c r="U30411" s="55"/>
      <c r="V30411" s="53"/>
      <c r="W30411" s="53"/>
      <c r="X30411" s="53"/>
      <c r="Y30411" s="55"/>
    </row>
    <row r="30412" spans="21:25" x14ac:dyDescent="0.2">
      <c r="U30412" s="55"/>
      <c r="V30412" s="53"/>
      <c r="W30412" s="53"/>
      <c r="X30412" s="53"/>
      <c r="Y30412" s="55"/>
    </row>
    <row r="30413" spans="21:25" x14ac:dyDescent="0.2">
      <c r="U30413" s="55"/>
      <c r="V30413" s="53"/>
      <c r="W30413" s="53"/>
      <c r="X30413" s="53"/>
      <c r="Y30413" s="55"/>
    </row>
    <row r="30414" spans="21:25" x14ac:dyDescent="0.2">
      <c r="U30414" s="55"/>
      <c r="V30414" s="53"/>
      <c r="W30414" s="53"/>
      <c r="X30414" s="53"/>
      <c r="Y30414" s="55"/>
    </row>
    <row r="30415" spans="21:25" x14ac:dyDescent="0.2">
      <c r="U30415" s="55"/>
      <c r="V30415" s="53"/>
      <c r="W30415" s="53"/>
      <c r="X30415" s="53"/>
      <c r="Y30415" s="55"/>
    </row>
    <row r="30416" spans="21:25" x14ac:dyDescent="0.2">
      <c r="U30416" s="55"/>
      <c r="V30416" s="53"/>
      <c r="W30416" s="53"/>
      <c r="X30416" s="53"/>
      <c r="Y30416" s="55"/>
    </row>
    <row r="30417" spans="21:25" x14ac:dyDescent="0.2">
      <c r="U30417" s="55"/>
      <c r="V30417" s="53"/>
      <c r="W30417" s="53"/>
      <c r="X30417" s="53"/>
      <c r="Y30417" s="55"/>
    </row>
    <row r="30418" spans="21:25" x14ac:dyDescent="0.2">
      <c r="U30418" s="55"/>
      <c r="V30418" s="53"/>
      <c r="W30418" s="53"/>
      <c r="X30418" s="53"/>
      <c r="Y30418" s="55"/>
    </row>
    <row r="30419" spans="21:25" x14ac:dyDescent="0.2">
      <c r="U30419" s="55"/>
      <c r="V30419" s="53"/>
      <c r="W30419" s="53"/>
      <c r="X30419" s="53"/>
      <c r="Y30419" s="55"/>
    </row>
    <row r="30420" spans="21:25" x14ac:dyDescent="0.2">
      <c r="U30420" s="55"/>
      <c r="V30420" s="53"/>
      <c r="W30420" s="53"/>
      <c r="X30420" s="53"/>
      <c r="Y30420" s="55"/>
    </row>
    <row r="30421" spans="21:25" x14ac:dyDescent="0.2">
      <c r="U30421" s="55"/>
      <c r="V30421" s="53"/>
      <c r="W30421" s="53"/>
      <c r="X30421" s="53"/>
      <c r="Y30421" s="55"/>
    </row>
    <row r="30422" spans="21:25" x14ac:dyDescent="0.2">
      <c r="U30422" s="55"/>
      <c r="V30422" s="53"/>
      <c r="W30422" s="53"/>
      <c r="X30422" s="53"/>
      <c r="Y30422" s="55"/>
    </row>
    <row r="30423" spans="21:25" x14ac:dyDescent="0.2">
      <c r="U30423" s="55"/>
      <c r="V30423" s="53"/>
      <c r="W30423" s="53"/>
      <c r="X30423" s="53"/>
      <c r="Y30423" s="55"/>
    </row>
    <row r="30424" spans="21:25" x14ac:dyDescent="0.2">
      <c r="U30424" s="55"/>
      <c r="V30424" s="53"/>
      <c r="W30424" s="53"/>
      <c r="X30424" s="53"/>
      <c r="Y30424" s="55"/>
    </row>
    <row r="30425" spans="21:25" x14ac:dyDescent="0.2">
      <c r="U30425" s="55"/>
      <c r="V30425" s="53"/>
      <c r="W30425" s="53"/>
      <c r="X30425" s="53"/>
      <c r="Y30425" s="55"/>
    </row>
    <row r="30426" spans="21:25" x14ac:dyDescent="0.2">
      <c r="U30426" s="55"/>
      <c r="V30426" s="53"/>
      <c r="W30426" s="53"/>
      <c r="X30426" s="53"/>
      <c r="Y30426" s="55"/>
    </row>
    <row r="30427" spans="21:25" x14ac:dyDescent="0.2">
      <c r="U30427" s="55"/>
      <c r="V30427" s="53"/>
      <c r="W30427" s="53"/>
      <c r="X30427" s="53"/>
      <c r="Y30427" s="55"/>
    </row>
    <row r="30428" spans="21:25" x14ac:dyDescent="0.2">
      <c r="U30428" s="55"/>
      <c r="V30428" s="53"/>
      <c r="W30428" s="53"/>
      <c r="X30428" s="53"/>
      <c r="Y30428" s="55"/>
    </row>
    <row r="30429" spans="21:25" x14ac:dyDescent="0.2">
      <c r="U30429" s="55"/>
      <c r="V30429" s="53"/>
      <c r="W30429" s="53"/>
      <c r="X30429" s="53"/>
      <c r="Y30429" s="55"/>
    </row>
    <row r="30430" spans="21:25" x14ac:dyDescent="0.2">
      <c r="U30430" s="55"/>
      <c r="V30430" s="53"/>
      <c r="W30430" s="53"/>
      <c r="X30430" s="53"/>
      <c r="Y30430" s="55"/>
    </row>
    <row r="30431" spans="21:25" x14ac:dyDescent="0.2">
      <c r="U30431" s="55"/>
      <c r="V30431" s="53"/>
      <c r="W30431" s="53"/>
      <c r="X30431" s="53"/>
      <c r="Y30431" s="55"/>
    </row>
    <row r="30432" spans="21:25" x14ac:dyDescent="0.2">
      <c r="U30432" s="55"/>
      <c r="V30432" s="53"/>
      <c r="W30432" s="53"/>
      <c r="X30432" s="53"/>
      <c r="Y30432" s="55"/>
    </row>
    <row r="30433" spans="21:25" x14ac:dyDescent="0.2">
      <c r="U30433" s="55"/>
      <c r="V30433" s="53"/>
      <c r="W30433" s="53"/>
      <c r="X30433" s="53"/>
      <c r="Y30433" s="55"/>
    </row>
    <row r="30434" spans="21:25" x14ac:dyDescent="0.2">
      <c r="U30434" s="55"/>
      <c r="V30434" s="53"/>
      <c r="W30434" s="53"/>
      <c r="X30434" s="53"/>
      <c r="Y30434" s="55"/>
    </row>
    <row r="30435" spans="21:25" x14ac:dyDescent="0.2">
      <c r="U30435" s="55"/>
      <c r="V30435" s="53"/>
      <c r="W30435" s="53"/>
      <c r="X30435" s="53"/>
      <c r="Y30435" s="55"/>
    </row>
    <row r="30436" spans="21:25" x14ac:dyDescent="0.2">
      <c r="U30436" s="55"/>
      <c r="V30436" s="53"/>
      <c r="W30436" s="53"/>
      <c r="X30436" s="53"/>
      <c r="Y30436" s="55"/>
    </row>
    <row r="30437" spans="21:25" x14ac:dyDescent="0.2">
      <c r="U30437" s="55"/>
      <c r="V30437" s="53"/>
      <c r="W30437" s="53"/>
      <c r="X30437" s="53"/>
      <c r="Y30437" s="55"/>
    </row>
    <row r="30438" spans="21:25" x14ac:dyDescent="0.2">
      <c r="U30438" s="55"/>
      <c r="V30438" s="53"/>
      <c r="W30438" s="53"/>
      <c r="X30438" s="53"/>
      <c r="Y30438" s="55"/>
    </row>
    <row r="30439" spans="21:25" x14ac:dyDescent="0.2">
      <c r="U30439" s="55"/>
      <c r="V30439" s="53"/>
      <c r="W30439" s="53"/>
      <c r="X30439" s="53"/>
      <c r="Y30439" s="55"/>
    </row>
    <row r="30440" spans="21:25" x14ac:dyDescent="0.2">
      <c r="U30440" s="55"/>
      <c r="V30440" s="53"/>
      <c r="W30440" s="53"/>
      <c r="X30440" s="53"/>
      <c r="Y30440" s="55"/>
    </row>
    <row r="30441" spans="21:25" x14ac:dyDescent="0.2">
      <c r="U30441" s="55"/>
      <c r="V30441" s="53"/>
      <c r="W30441" s="53"/>
      <c r="X30441" s="53"/>
      <c r="Y30441" s="55"/>
    </row>
    <row r="30442" spans="21:25" x14ac:dyDescent="0.2">
      <c r="U30442" s="55"/>
      <c r="V30442" s="53"/>
      <c r="W30442" s="53"/>
      <c r="X30442" s="53"/>
      <c r="Y30442" s="55"/>
    </row>
    <row r="30443" spans="21:25" x14ac:dyDescent="0.2">
      <c r="U30443" s="55"/>
      <c r="V30443" s="53"/>
      <c r="W30443" s="53"/>
      <c r="X30443" s="53"/>
      <c r="Y30443" s="55"/>
    </row>
    <row r="30444" spans="21:25" x14ac:dyDescent="0.2">
      <c r="U30444" s="55"/>
      <c r="V30444" s="53"/>
      <c r="W30444" s="53"/>
      <c r="X30444" s="53"/>
      <c r="Y30444" s="55"/>
    </row>
    <row r="30445" spans="21:25" x14ac:dyDescent="0.2">
      <c r="U30445" s="55"/>
      <c r="V30445" s="53"/>
      <c r="W30445" s="53"/>
      <c r="X30445" s="53"/>
      <c r="Y30445" s="55"/>
    </row>
    <row r="30446" spans="21:25" x14ac:dyDescent="0.2">
      <c r="U30446" s="55"/>
      <c r="V30446" s="53"/>
      <c r="W30446" s="53"/>
      <c r="X30446" s="53"/>
      <c r="Y30446" s="55"/>
    </row>
    <row r="30447" spans="21:25" x14ac:dyDescent="0.2">
      <c r="U30447" s="55"/>
      <c r="V30447" s="53"/>
      <c r="W30447" s="53"/>
      <c r="X30447" s="53"/>
      <c r="Y30447" s="55"/>
    </row>
    <row r="30448" spans="21:25" x14ac:dyDescent="0.2">
      <c r="U30448" s="55"/>
      <c r="V30448" s="53"/>
      <c r="W30448" s="53"/>
      <c r="X30448" s="53"/>
      <c r="Y30448" s="55"/>
    </row>
    <row r="30449" spans="21:25" x14ac:dyDescent="0.2">
      <c r="U30449" s="55"/>
      <c r="V30449" s="53"/>
      <c r="W30449" s="53"/>
      <c r="X30449" s="53"/>
      <c r="Y30449" s="55"/>
    </row>
    <row r="30450" spans="21:25" x14ac:dyDescent="0.2">
      <c r="U30450" s="55"/>
      <c r="V30450" s="53"/>
      <c r="W30450" s="53"/>
      <c r="X30450" s="53"/>
      <c r="Y30450" s="55"/>
    </row>
    <row r="30451" spans="21:25" x14ac:dyDescent="0.2">
      <c r="U30451" s="55"/>
      <c r="V30451" s="53"/>
      <c r="W30451" s="53"/>
      <c r="X30451" s="53"/>
      <c r="Y30451" s="55"/>
    </row>
    <row r="30452" spans="21:25" x14ac:dyDescent="0.2">
      <c r="U30452" s="55"/>
      <c r="V30452" s="53"/>
      <c r="W30452" s="53"/>
      <c r="X30452" s="53"/>
      <c r="Y30452" s="55"/>
    </row>
    <row r="30453" spans="21:25" x14ac:dyDescent="0.2">
      <c r="U30453" s="55"/>
      <c r="V30453" s="53"/>
      <c r="W30453" s="53"/>
      <c r="X30453" s="53"/>
      <c r="Y30453" s="55"/>
    </row>
    <row r="30454" spans="21:25" x14ac:dyDescent="0.2">
      <c r="U30454" s="55"/>
      <c r="V30454" s="53"/>
      <c r="W30454" s="53"/>
      <c r="X30454" s="53"/>
      <c r="Y30454" s="55"/>
    </row>
    <row r="30455" spans="21:25" x14ac:dyDescent="0.2">
      <c r="U30455" s="55"/>
      <c r="V30455" s="53"/>
      <c r="W30455" s="53"/>
      <c r="X30455" s="53"/>
      <c r="Y30455" s="55"/>
    </row>
    <row r="30456" spans="21:25" x14ac:dyDescent="0.2">
      <c r="U30456" s="55"/>
      <c r="V30456" s="53"/>
      <c r="W30456" s="53"/>
      <c r="X30456" s="53"/>
      <c r="Y30456" s="55"/>
    </row>
    <row r="30457" spans="21:25" x14ac:dyDescent="0.2">
      <c r="U30457" s="55"/>
      <c r="V30457" s="53"/>
      <c r="W30457" s="53"/>
      <c r="X30457" s="53"/>
      <c r="Y30457" s="55"/>
    </row>
    <row r="30458" spans="21:25" x14ac:dyDescent="0.2">
      <c r="U30458" s="55"/>
      <c r="V30458" s="53"/>
      <c r="W30458" s="53"/>
      <c r="X30458" s="53"/>
      <c r="Y30458" s="55"/>
    </row>
    <row r="30459" spans="21:25" x14ac:dyDescent="0.2">
      <c r="U30459" s="55"/>
      <c r="V30459" s="53"/>
      <c r="W30459" s="53"/>
      <c r="X30459" s="53"/>
      <c r="Y30459" s="55"/>
    </row>
    <row r="30460" spans="21:25" x14ac:dyDescent="0.2">
      <c r="U30460" s="55"/>
      <c r="V30460" s="53"/>
      <c r="W30460" s="53"/>
      <c r="X30460" s="53"/>
      <c r="Y30460" s="55"/>
    </row>
    <row r="30461" spans="21:25" x14ac:dyDescent="0.2">
      <c r="U30461" s="55"/>
      <c r="V30461" s="53"/>
      <c r="W30461" s="53"/>
      <c r="X30461" s="53"/>
      <c r="Y30461" s="55"/>
    </row>
    <row r="30462" spans="21:25" x14ac:dyDescent="0.2">
      <c r="U30462" s="55"/>
      <c r="V30462" s="53"/>
      <c r="W30462" s="53"/>
      <c r="X30462" s="53"/>
      <c r="Y30462" s="55"/>
    </row>
    <row r="30463" spans="21:25" x14ac:dyDescent="0.2">
      <c r="U30463" s="55"/>
      <c r="V30463" s="53"/>
      <c r="W30463" s="53"/>
      <c r="X30463" s="53"/>
      <c r="Y30463" s="55"/>
    </row>
    <row r="30464" spans="21:25" x14ac:dyDescent="0.2">
      <c r="U30464" s="55"/>
      <c r="V30464" s="53"/>
      <c r="W30464" s="53"/>
      <c r="X30464" s="53"/>
      <c r="Y30464" s="55"/>
    </row>
    <row r="30465" spans="21:25" x14ac:dyDescent="0.2">
      <c r="U30465" s="55"/>
      <c r="V30465" s="53"/>
      <c r="W30465" s="53"/>
      <c r="X30465" s="53"/>
      <c r="Y30465" s="55"/>
    </row>
    <row r="30466" spans="21:25" x14ac:dyDescent="0.2">
      <c r="U30466" s="55"/>
      <c r="V30466" s="53"/>
      <c r="W30466" s="53"/>
      <c r="X30466" s="53"/>
      <c r="Y30466" s="55"/>
    </row>
    <row r="30467" spans="21:25" x14ac:dyDescent="0.2">
      <c r="U30467" s="55"/>
      <c r="V30467" s="53"/>
      <c r="W30467" s="53"/>
      <c r="X30467" s="53"/>
      <c r="Y30467" s="55"/>
    </row>
    <row r="30468" spans="21:25" x14ac:dyDescent="0.2">
      <c r="U30468" s="55"/>
      <c r="V30468" s="53"/>
      <c r="W30468" s="53"/>
      <c r="X30468" s="53"/>
      <c r="Y30468" s="55"/>
    </row>
    <row r="30469" spans="21:25" x14ac:dyDescent="0.2">
      <c r="U30469" s="55"/>
      <c r="V30469" s="53"/>
      <c r="W30469" s="53"/>
      <c r="X30469" s="53"/>
      <c r="Y30469" s="55"/>
    </row>
    <row r="30470" spans="21:25" x14ac:dyDescent="0.2">
      <c r="U30470" s="55"/>
      <c r="V30470" s="53"/>
      <c r="W30470" s="53"/>
      <c r="X30470" s="53"/>
      <c r="Y30470" s="55"/>
    </row>
    <row r="30471" spans="21:25" x14ac:dyDescent="0.2">
      <c r="U30471" s="55"/>
      <c r="V30471" s="53"/>
      <c r="W30471" s="53"/>
      <c r="X30471" s="53"/>
      <c r="Y30471" s="55"/>
    </row>
    <row r="30472" spans="21:25" x14ac:dyDescent="0.2">
      <c r="U30472" s="55"/>
      <c r="V30472" s="53"/>
      <c r="W30472" s="53"/>
      <c r="X30472" s="53"/>
      <c r="Y30472" s="55"/>
    </row>
    <row r="30473" spans="21:25" x14ac:dyDescent="0.2">
      <c r="U30473" s="55"/>
      <c r="V30473" s="53"/>
      <c r="W30473" s="53"/>
      <c r="X30473" s="53"/>
      <c r="Y30473" s="55"/>
    </row>
    <row r="30474" spans="21:25" x14ac:dyDescent="0.2">
      <c r="U30474" s="55"/>
      <c r="V30474" s="53"/>
      <c r="W30474" s="53"/>
      <c r="X30474" s="53"/>
      <c r="Y30474" s="55"/>
    </row>
    <row r="30475" spans="21:25" x14ac:dyDescent="0.2">
      <c r="U30475" s="55"/>
      <c r="V30475" s="53"/>
      <c r="W30475" s="53"/>
      <c r="X30475" s="53"/>
      <c r="Y30475" s="55"/>
    </row>
    <row r="30476" spans="21:25" x14ac:dyDescent="0.2">
      <c r="U30476" s="55"/>
      <c r="V30476" s="53"/>
      <c r="W30476" s="53"/>
      <c r="X30476" s="53"/>
      <c r="Y30476" s="55"/>
    </row>
    <row r="30477" spans="21:25" x14ac:dyDescent="0.2">
      <c r="U30477" s="55"/>
      <c r="V30477" s="53"/>
      <c r="W30477" s="53"/>
      <c r="X30477" s="53"/>
      <c r="Y30477" s="55"/>
    </row>
    <row r="30478" spans="21:25" x14ac:dyDescent="0.2">
      <c r="U30478" s="55"/>
      <c r="V30478" s="53"/>
      <c r="W30478" s="53"/>
      <c r="X30478" s="53"/>
      <c r="Y30478" s="55"/>
    </row>
    <row r="30479" spans="21:25" x14ac:dyDescent="0.2">
      <c r="U30479" s="55"/>
      <c r="V30479" s="53"/>
      <c r="W30479" s="53"/>
      <c r="X30479" s="53"/>
      <c r="Y30479" s="55"/>
    </row>
    <row r="30480" spans="21:25" x14ac:dyDescent="0.2">
      <c r="U30480" s="55"/>
      <c r="V30480" s="53"/>
      <c r="W30480" s="53"/>
      <c r="X30480" s="53"/>
      <c r="Y30480" s="55"/>
    </row>
    <row r="30481" spans="21:25" x14ac:dyDescent="0.2">
      <c r="U30481" s="55"/>
      <c r="V30481" s="53"/>
      <c r="W30481" s="53"/>
      <c r="X30481" s="53"/>
      <c r="Y30481" s="55"/>
    </row>
    <row r="30482" spans="21:25" x14ac:dyDescent="0.2">
      <c r="U30482" s="55"/>
      <c r="V30482" s="53"/>
      <c r="W30482" s="53"/>
      <c r="X30482" s="53"/>
      <c r="Y30482" s="55"/>
    </row>
    <row r="30483" spans="21:25" x14ac:dyDescent="0.2">
      <c r="U30483" s="55"/>
      <c r="V30483" s="53"/>
      <c r="W30483" s="53"/>
      <c r="X30483" s="53"/>
      <c r="Y30483" s="55"/>
    </row>
    <row r="30484" spans="21:25" x14ac:dyDescent="0.2">
      <c r="U30484" s="55"/>
      <c r="V30484" s="53"/>
      <c r="W30484" s="53"/>
      <c r="X30484" s="53"/>
      <c r="Y30484" s="55"/>
    </row>
    <row r="30485" spans="21:25" x14ac:dyDescent="0.2">
      <c r="U30485" s="55"/>
      <c r="V30485" s="53"/>
      <c r="W30485" s="53"/>
      <c r="X30485" s="53"/>
      <c r="Y30485" s="55"/>
    </row>
    <row r="30486" spans="21:25" x14ac:dyDescent="0.2">
      <c r="U30486" s="55"/>
      <c r="V30486" s="53"/>
      <c r="W30486" s="53"/>
      <c r="X30486" s="53"/>
      <c r="Y30486" s="55"/>
    </row>
    <row r="30487" spans="21:25" x14ac:dyDescent="0.2">
      <c r="U30487" s="55"/>
      <c r="V30487" s="53"/>
      <c r="W30487" s="53"/>
      <c r="X30487" s="53"/>
      <c r="Y30487" s="55"/>
    </row>
    <row r="30488" spans="21:25" x14ac:dyDescent="0.2">
      <c r="U30488" s="55"/>
      <c r="V30488" s="53"/>
      <c r="W30488" s="53"/>
      <c r="X30488" s="53"/>
      <c r="Y30488" s="55"/>
    </row>
    <row r="30489" spans="21:25" x14ac:dyDescent="0.2">
      <c r="U30489" s="55"/>
      <c r="V30489" s="53"/>
      <c r="W30489" s="53"/>
      <c r="X30489" s="53"/>
      <c r="Y30489" s="55"/>
    </row>
    <row r="30490" spans="21:25" x14ac:dyDescent="0.2">
      <c r="U30490" s="55"/>
      <c r="V30490" s="53"/>
      <c r="W30490" s="53"/>
      <c r="X30490" s="53"/>
      <c r="Y30490" s="55"/>
    </row>
    <row r="30491" spans="21:25" x14ac:dyDescent="0.2">
      <c r="U30491" s="55"/>
      <c r="V30491" s="53"/>
      <c r="W30491" s="53"/>
      <c r="X30491" s="53"/>
      <c r="Y30491" s="55"/>
    </row>
    <row r="30492" spans="21:25" x14ac:dyDescent="0.2">
      <c r="U30492" s="55"/>
      <c r="V30492" s="53"/>
      <c r="W30492" s="53"/>
      <c r="X30492" s="53"/>
      <c r="Y30492" s="55"/>
    </row>
    <row r="30493" spans="21:25" x14ac:dyDescent="0.2">
      <c r="U30493" s="55"/>
      <c r="V30493" s="53"/>
      <c r="W30493" s="53"/>
      <c r="X30493" s="53"/>
      <c r="Y30493" s="55"/>
    </row>
    <row r="30494" spans="21:25" x14ac:dyDescent="0.2">
      <c r="U30494" s="55"/>
      <c r="V30494" s="53"/>
      <c r="W30494" s="53"/>
      <c r="X30494" s="53"/>
      <c r="Y30494" s="55"/>
    </row>
    <row r="30495" spans="21:25" x14ac:dyDescent="0.2">
      <c r="U30495" s="55"/>
      <c r="V30495" s="53"/>
      <c r="W30495" s="53"/>
      <c r="X30495" s="53"/>
      <c r="Y30495" s="55"/>
    </row>
    <row r="30496" spans="21:25" x14ac:dyDescent="0.2">
      <c r="U30496" s="55"/>
      <c r="V30496" s="53"/>
      <c r="W30496" s="53"/>
      <c r="X30496" s="53"/>
      <c r="Y30496" s="55"/>
    </row>
    <row r="30497" spans="21:25" x14ac:dyDescent="0.2">
      <c r="U30497" s="55"/>
      <c r="V30497" s="53"/>
      <c r="W30497" s="53"/>
      <c r="X30497" s="53"/>
      <c r="Y30497" s="55"/>
    </row>
    <row r="30498" spans="21:25" x14ac:dyDescent="0.2">
      <c r="U30498" s="55"/>
      <c r="V30498" s="53"/>
      <c r="W30498" s="53"/>
      <c r="X30498" s="53"/>
      <c r="Y30498" s="55"/>
    </row>
    <row r="30499" spans="21:25" x14ac:dyDescent="0.2">
      <c r="U30499" s="55"/>
      <c r="V30499" s="53"/>
      <c r="W30499" s="53"/>
      <c r="X30499" s="53"/>
      <c r="Y30499" s="55"/>
    </row>
    <row r="30500" spans="21:25" x14ac:dyDescent="0.2">
      <c r="U30500" s="55"/>
      <c r="V30500" s="53"/>
      <c r="W30500" s="53"/>
      <c r="X30500" s="53"/>
      <c r="Y30500" s="55"/>
    </row>
    <row r="30501" spans="21:25" x14ac:dyDescent="0.2">
      <c r="U30501" s="55"/>
      <c r="V30501" s="53"/>
      <c r="W30501" s="53"/>
      <c r="X30501" s="53"/>
      <c r="Y30501" s="55"/>
    </row>
    <row r="30502" spans="21:25" x14ac:dyDescent="0.2">
      <c r="U30502" s="55"/>
      <c r="V30502" s="53"/>
      <c r="W30502" s="53"/>
      <c r="X30502" s="53"/>
      <c r="Y30502" s="55"/>
    </row>
    <row r="30503" spans="21:25" x14ac:dyDescent="0.2">
      <c r="U30503" s="55"/>
      <c r="V30503" s="53"/>
      <c r="W30503" s="53"/>
      <c r="X30503" s="53"/>
      <c r="Y30503" s="55"/>
    </row>
    <row r="30504" spans="21:25" x14ac:dyDescent="0.2">
      <c r="U30504" s="55"/>
      <c r="V30504" s="53"/>
      <c r="W30504" s="53"/>
      <c r="X30504" s="53"/>
      <c r="Y30504" s="55"/>
    </row>
    <row r="30505" spans="21:25" x14ac:dyDescent="0.2">
      <c r="U30505" s="55"/>
      <c r="V30505" s="53"/>
      <c r="W30505" s="53"/>
      <c r="X30505" s="53"/>
      <c r="Y30505" s="55"/>
    </row>
    <row r="30506" spans="21:25" x14ac:dyDescent="0.2">
      <c r="U30506" s="55"/>
      <c r="V30506" s="53"/>
      <c r="W30506" s="53"/>
      <c r="X30506" s="53"/>
      <c r="Y30506" s="55"/>
    </row>
    <row r="30507" spans="21:25" x14ac:dyDescent="0.2">
      <c r="U30507" s="55"/>
      <c r="V30507" s="53"/>
      <c r="W30507" s="53"/>
      <c r="X30507" s="53"/>
      <c r="Y30507" s="55"/>
    </row>
    <row r="30508" spans="21:25" x14ac:dyDescent="0.2">
      <c r="U30508" s="55"/>
      <c r="V30508" s="53"/>
      <c r="W30508" s="53"/>
      <c r="X30508" s="53"/>
      <c r="Y30508" s="55"/>
    </row>
    <row r="30509" spans="21:25" x14ac:dyDescent="0.2">
      <c r="U30509" s="55"/>
      <c r="V30509" s="53"/>
      <c r="W30509" s="53"/>
      <c r="X30509" s="53"/>
      <c r="Y30509" s="55"/>
    </row>
    <row r="30510" spans="21:25" x14ac:dyDescent="0.2">
      <c r="U30510" s="55"/>
      <c r="V30510" s="53"/>
      <c r="W30510" s="53"/>
      <c r="X30510" s="53"/>
      <c r="Y30510" s="55"/>
    </row>
    <row r="30511" spans="21:25" x14ac:dyDescent="0.2">
      <c r="U30511" s="55"/>
      <c r="V30511" s="53"/>
      <c r="W30511" s="53"/>
      <c r="X30511" s="53"/>
      <c r="Y30511" s="55"/>
    </row>
    <row r="30512" spans="21:25" x14ac:dyDescent="0.2">
      <c r="U30512" s="55"/>
      <c r="V30512" s="53"/>
      <c r="W30512" s="53"/>
      <c r="X30512" s="53"/>
      <c r="Y30512" s="55"/>
    </row>
    <row r="30513" spans="21:25" x14ac:dyDescent="0.2">
      <c r="U30513" s="55"/>
      <c r="V30513" s="53"/>
      <c r="W30513" s="53"/>
      <c r="X30513" s="53"/>
      <c r="Y30513" s="55"/>
    </row>
    <row r="30514" spans="21:25" x14ac:dyDescent="0.2">
      <c r="U30514" s="55"/>
      <c r="V30514" s="53"/>
      <c r="W30514" s="53"/>
      <c r="X30514" s="53"/>
      <c r="Y30514" s="55"/>
    </row>
    <row r="30515" spans="21:25" x14ac:dyDescent="0.2">
      <c r="U30515" s="55"/>
      <c r="V30515" s="53"/>
      <c r="W30515" s="53"/>
      <c r="X30515" s="53"/>
      <c r="Y30515" s="55"/>
    </row>
    <row r="30516" spans="21:25" x14ac:dyDescent="0.2">
      <c r="U30516" s="55"/>
      <c r="V30516" s="53"/>
      <c r="W30516" s="53"/>
      <c r="X30516" s="53"/>
      <c r="Y30516" s="55"/>
    </row>
    <row r="30517" spans="21:25" x14ac:dyDescent="0.2">
      <c r="U30517" s="55"/>
      <c r="V30517" s="53"/>
      <c r="W30517" s="53"/>
      <c r="X30517" s="53"/>
      <c r="Y30517" s="55"/>
    </row>
    <row r="30518" spans="21:25" x14ac:dyDescent="0.2">
      <c r="U30518" s="55"/>
      <c r="V30518" s="53"/>
      <c r="W30518" s="53"/>
      <c r="X30518" s="53"/>
      <c r="Y30518" s="55"/>
    </row>
    <row r="30519" spans="21:25" x14ac:dyDescent="0.2">
      <c r="U30519" s="55"/>
      <c r="V30519" s="53"/>
      <c r="W30519" s="53"/>
      <c r="X30519" s="53"/>
      <c r="Y30519" s="55"/>
    </row>
    <row r="30520" spans="21:25" x14ac:dyDescent="0.2">
      <c r="U30520" s="55"/>
      <c r="V30520" s="53"/>
      <c r="W30520" s="53"/>
      <c r="X30520" s="53"/>
      <c r="Y30520" s="55"/>
    </row>
    <row r="30521" spans="21:25" x14ac:dyDescent="0.2">
      <c r="U30521" s="55"/>
      <c r="V30521" s="53"/>
      <c r="W30521" s="53"/>
      <c r="X30521" s="53"/>
      <c r="Y30521" s="55"/>
    </row>
    <row r="30522" spans="21:25" x14ac:dyDescent="0.2">
      <c r="U30522" s="55"/>
      <c r="V30522" s="53"/>
      <c r="W30522" s="53"/>
      <c r="X30522" s="53"/>
      <c r="Y30522" s="55"/>
    </row>
    <row r="30523" spans="21:25" x14ac:dyDescent="0.2">
      <c r="U30523" s="55"/>
      <c r="V30523" s="53"/>
      <c r="W30523" s="53"/>
      <c r="X30523" s="53"/>
      <c r="Y30523" s="55"/>
    </row>
    <row r="30524" spans="21:25" x14ac:dyDescent="0.2">
      <c r="U30524" s="55"/>
      <c r="V30524" s="53"/>
      <c r="W30524" s="53"/>
      <c r="X30524" s="53"/>
      <c r="Y30524" s="55"/>
    </row>
    <row r="30525" spans="21:25" x14ac:dyDescent="0.2">
      <c r="U30525" s="55"/>
      <c r="V30525" s="53"/>
      <c r="W30525" s="53"/>
      <c r="X30525" s="53"/>
      <c r="Y30525" s="55"/>
    </row>
    <row r="30526" spans="21:25" x14ac:dyDescent="0.2">
      <c r="U30526" s="55"/>
      <c r="V30526" s="53"/>
      <c r="W30526" s="53"/>
      <c r="X30526" s="53"/>
      <c r="Y30526" s="55"/>
    </row>
    <row r="30527" spans="21:25" x14ac:dyDescent="0.2">
      <c r="U30527" s="55"/>
      <c r="V30527" s="53"/>
      <c r="W30527" s="53"/>
      <c r="X30527" s="53"/>
      <c r="Y30527" s="55"/>
    </row>
    <row r="30528" spans="21:25" x14ac:dyDescent="0.2">
      <c r="U30528" s="55"/>
      <c r="V30528" s="53"/>
      <c r="W30528" s="53"/>
      <c r="X30528" s="53"/>
      <c r="Y30528" s="55"/>
    </row>
    <row r="30529" spans="21:25" x14ac:dyDescent="0.2">
      <c r="U30529" s="55"/>
      <c r="V30529" s="53"/>
      <c r="W30529" s="53"/>
      <c r="X30529" s="53"/>
      <c r="Y30529" s="55"/>
    </row>
    <row r="30530" spans="21:25" x14ac:dyDescent="0.2">
      <c r="U30530" s="55"/>
      <c r="V30530" s="53"/>
      <c r="W30530" s="53"/>
      <c r="X30530" s="53"/>
      <c r="Y30530" s="55"/>
    </row>
    <row r="30531" spans="21:25" x14ac:dyDescent="0.2">
      <c r="U30531" s="55"/>
      <c r="V30531" s="53"/>
      <c r="W30531" s="53"/>
      <c r="X30531" s="53"/>
      <c r="Y30531" s="55"/>
    </row>
    <row r="30532" spans="21:25" x14ac:dyDescent="0.2">
      <c r="U30532" s="55"/>
      <c r="V30532" s="53"/>
      <c r="W30532" s="53"/>
      <c r="X30532" s="53"/>
      <c r="Y30532" s="55"/>
    </row>
    <row r="30533" spans="21:25" x14ac:dyDescent="0.2">
      <c r="U30533" s="55"/>
      <c r="V30533" s="53"/>
      <c r="W30533" s="53"/>
      <c r="X30533" s="53"/>
      <c r="Y30533" s="55"/>
    </row>
    <row r="30534" spans="21:25" x14ac:dyDescent="0.2">
      <c r="U30534" s="55"/>
      <c r="V30534" s="53"/>
      <c r="W30534" s="53"/>
      <c r="X30534" s="53"/>
      <c r="Y30534" s="55"/>
    </row>
    <row r="30535" spans="21:25" x14ac:dyDescent="0.2">
      <c r="U30535" s="55"/>
      <c r="V30535" s="53"/>
      <c r="W30535" s="53"/>
      <c r="X30535" s="53"/>
      <c r="Y30535" s="55"/>
    </row>
    <row r="30536" spans="21:25" x14ac:dyDescent="0.2">
      <c r="U30536" s="55"/>
      <c r="V30536" s="53"/>
      <c r="W30536" s="53"/>
      <c r="X30536" s="53"/>
      <c r="Y30536" s="55"/>
    </row>
    <row r="30537" spans="21:25" x14ac:dyDescent="0.2">
      <c r="U30537" s="55"/>
      <c r="V30537" s="53"/>
      <c r="W30537" s="53"/>
      <c r="X30537" s="53"/>
      <c r="Y30537" s="55"/>
    </row>
    <row r="30538" spans="21:25" x14ac:dyDescent="0.2">
      <c r="U30538" s="55"/>
      <c r="V30538" s="53"/>
      <c r="W30538" s="53"/>
      <c r="X30538" s="53"/>
      <c r="Y30538" s="55"/>
    </row>
    <row r="30539" spans="21:25" x14ac:dyDescent="0.2">
      <c r="U30539" s="55"/>
      <c r="V30539" s="53"/>
      <c r="W30539" s="53"/>
      <c r="X30539" s="53"/>
      <c r="Y30539" s="55"/>
    </row>
    <row r="30540" spans="21:25" x14ac:dyDescent="0.2">
      <c r="U30540" s="55"/>
      <c r="V30540" s="53"/>
      <c r="W30540" s="53"/>
      <c r="X30540" s="53"/>
      <c r="Y30540" s="55"/>
    </row>
    <row r="30541" spans="21:25" x14ac:dyDescent="0.2">
      <c r="U30541" s="55"/>
      <c r="V30541" s="53"/>
      <c r="W30541" s="53"/>
      <c r="X30541" s="53"/>
      <c r="Y30541" s="55"/>
    </row>
    <row r="30542" spans="21:25" x14ac:dyDescent="0.2">
      <c r="U30542" s="55"/>
      <c r="V30542" s="53"/>
      <c r="W30542" s="53"/>
      <c r="X30542" s="53"/>
      <c r="Y30542" s="55"/>
    </row>
    <row r="30543" spans="21:25" x14ac:dyDescent="0.2">
      <c r="U30543" s="55"/>
      <c r="V30543" s="53"/>
      <c r="W30543" s="53"/>
      <c r="X30543" s="53"/>
      <c r="Y30543" s="55"/>
    </row>
    <row r="30544" spans="21:25" x14ac:dyDescent="0.2">
      <c r="U30544" s="55"/>
      <c r="V30544" s="53"/>
      <c r="W30544" s="53"/>
      <c r="X30544" s="53"/>
      <c r="Y30544" s="55"/>
    </row>
    <row r="30545" spans="21:25" x14ac:dyDescent="0.2">
      <c r="U30545" s="55"/>
      <c r="V30545" s="53"/>
      <c r="W30545" s="53"/>
      <c r="X30545" s="53"/>
      <c r="Y30545" s="55"/>
    </row>
    <row r="30546" spans="21:25" x14ac:dyDescent="0.2">
      <c r="U30546" s="55"/>
      <c r="V30546" s="53"/>
      <c r="W30546" s="53"/>
      <c r="X30546" s="53"/>
      <c r="Y30546" s="55"/>
    </row>
    <row r="30547" spans="21:25" x14ac:dyDescent="0.2">
      <c r="U30547" s="55"/>
      <c r="V30547" s="53"/>
      <c r="W30547" s="53"/>
      <c r="X30547" s="53"/>
      <c r="Y30547" s="55"/>
    </row>
    <row r="30548" spans="21:25" x14ac:dyDescent="0.2">
      <c r="U30548" s="55"/>
      <c r="V30548" s="53"/>
      <c r="W30548" s="53"/>
      <c r="X30548" s="53"/>
      <c r="Y30548" s="55"/>
    </row>
    <row r="30549" spans="21:25" x14ac:dyDescent="0.2">
      <c r="U30549" s="55"/>
      <c r="V30549" s="53"/>
      <c r="W30549" s="53"/>
      <c r="X30549" s="53"/>
      <c r="Y30549" s="55"/>
    </row>
    <row r="30550" spans="21:25" x14ac:dyDescent="0.2">
      <c r="U30550" s="55"/>
      <c r="V30550" s="53"/>
      <c r="W30550" s="53"/>
      <c r="X30550" s="53"/>
      <c r="Y30550" s="55"/>
    </row>
    <row r="30551" spans="21:25" x14ac:dyDescent="0.2">
      <c r="U30551" s="55"/>
      <c r="V30551" s="53"/>
      <c r="W30551" s="53"/>
      <c r="X30551" s="53"/>
      <c r="Y30551" s="55"/>
    </row>
    <row r="30552" spans="21:25" x14ac:dyDescent="0.2">
      <c r="U30552" s="55"/>
      <c r="V30552" s="53"/>
      <c r="W30552" s="53"/>
      <c r="X30552" s="53"/>
      <c r="Y30552" s="55"/>
    </row>
    <row r="30553" spans="21:25" x14ac:dyDescent="0.2">
      <c r="U30553" s="55"/>
      <c r="V30553" s="53"/>
      <c r="W30553" s="53"/>
      <c r="X30553" s="53"/>
      <c r="Y30553" s="55"/>
    </row>
    <row r="30554" spans="21:25" x14ac:dyDescent="0.2">
      <c r="U30554" s="55"/>
      <c r="V30554" s="53"/>
      <c r="W30554" s="53"/>
      <c r="X30554" s="53"/>
      <c r="Y30554" s="55"/>
    </row>
    <row r="30555" spans="21:25" x14ac:dyDescent="0.2">
      <c r="U30555" s="55"/>
      <c r="V30555" s="53"/>
      <c r="W30555" s="53"/>
      <c r="X30555" s="53"/>
      <c r="Y30555" s="55"/>
    </row>
    <row r="30556" spans="21:25" x14ac:dyDescent="0.2">
      <c r="U30556" s="55"/>
      <c r="V30556" s="53"/>
      <c r="W30556" s="53"/>
      <c r="X30556" s="53"/>
      <c r="Y30556" s="55"/>
    </row>
    <row r="30557" spans="21:25" x14ac:dyDescent="0.2">
      <c r="U30557" s="55"/>
      <c r="V30557" s="53"/>
      <c r="W30557" s="53"/>
      <c r="X30557" s="53"/>
      <c r="Y30557" s="55"/>
    </row>
    <row r="30558" spans="21:25" x14ac:dyDescent="0.2">
      <c r="U30558" s="55"/>
      <c r="V30558" s="53"/>
      <c r="W30558" s="53"/>
      <c r="X30558" s="53"/>
      <c r="Y30558" s="55"/>
    </row>
    <row r="30559" spans="21:25" x14ac:dyDescent="0.2">
      <c r="U30559" s="55"/>
      <c r="V30559" s="53"/>
      <c r="W30559" s="53"/>
      <c r="X30559" s="53"/>
      <c r="Y30559" s="55"/>
    </row>
    <row r="30560" spans="21:25" x14ac:dyDescent="0.2">
      <c r="U30560" s="55"/>
      <c r="V30560" s="53"/>
      <c r="W30560" s="53"/>
      <c r="X30560" s="53"/>
      <c r="Y30560" s="55"/>
    </row>
    <row r="30561" spans="21:25" x14ac:dyDescent="0.2">
      <c r="U30561" s="55"/>
      <c r="V30561" s="53"/>
      <c r="W30561" s="53"/>
      <c r="X30561" s="53"/>
      <c r="Y30561" s="55"/>
    </row>
    <row r="30562" spans="21:25" x14ac:dyDescent="0.2">
      <c r="U30562" s="55"/>
      <c r="V30562" s="53"/>
      <c r="W30562" s="53"/>
      <c r="X30562" s="53"/>
      <c r="Y30562" s="55"/>
    </row>
    <row r="30563" spans="21:25" x14ac:dyDescent="0.2">
      <c r="U30563" s="55"/>
      <c r="V30563" s="53"/>
      <c r="W30563" s="53"/>
      <c r="X30563" s="53"/>
      <c r="Y30563" s="55"/>
    </row>
    <row r="30564" spans="21:25" x14ac:dyDescent="0.2">
      <c r="U30564" s="55"/>
      <c r="V30564" s="53"/>
      <c r="W30564" s="53"/>
      <c r="X30564" s="53"/>
      <c r="Y30564" s="55"/>
    </row>
    <row r="30565" spans="21:25" x14ac:dyDescent="0.2">
      <c r="U30565" s="55"/>
      <c r="V30565" s="53"/>
      <c r="W30565" s="53"/>
      <c r="X30565" s="53"/>
      <c r="Y30565" s="55"/>
    </row>
    <row r="30566" spans="21:25" x14ac:dyDescent="0.2">
      <c r="U30566" s="55"/>
      <c r="V30566" s="53"/>
      <c r="W30566" s="53"/>
      <c r="X30566" s="53"/>
      <c r="Y30566" s="55"/>
    </row>
    <row r="30567" spans="21:25" x14ac:dyDescent="0.2">
      <c r="U30567" s="55"/>
      <c r="V30567" s="53"/>
      <c r="W30567" s="53"/>
      <c r="X30567" s="53"/>
      <c r="Y30567" s="55"/>
    </row>
    <row r="30568" spans="21:25" x14ac:dyDescent="0.2">
      <c r="U30568" s="55"/>
      <c r="V30568" s="53"/>
      <c r="W30568" s="53"/>
      <c r="X30568" s="53"/>
      <c r="Y30568" s="55"/>
    </row>
    <row r="30569" spans="21:25" x14ac:dyDescent="0.2">
      <c r="U30569" s="55"/>
      <c r="V30569" s="53"/>
      <c r="W30569" s="53"/>
      <c r="X30569" s="53"/>
      <c r="Y30569" s="55"/>
    </row>
    <row r="30570" spans="21:25" x14ac:dyDescent="0.2">
      <c r="U30570" s="55"/>
      <c r="V30570" s="53"/>
      <c r="W30570" s="53"/>
      <c r="X30570" s="53"/>
      <c r="Y30570" s="55"/>
    </row>
    <row r="30571" spans="21:25" x14ac:dyDescent="0.2">
      <c r="U30571" s="55"/>
      <c r="V30571" s="53"/>
      <c r="W30571" s="53"/>
      <c r="X30571" s="53"/>
      <c r="Y30571" s="55"/>
    </row>
    <row r="30572" spans="21:25" x14ac:dyDescent="0.2">
      <c r="U30572" s="55"/>
      <c r="V30572" s="53"/>
      <c r="W30572" s="53"/>
      <c r="X30572" s="53"/>
      <c r="Y30572" s="55"/>
    </row>
    <row r="30573" spans="21:25" x14ac:dyDescent="0.2">
      <c r="U30573" s="55"/>
      <c r="V30573" s="53"/>
      <c r="W30573" s="53"/>
      <c r="X30573" s="53"/>
      <c r="Y30573" s="55"/>
    </row>
    <row r="30574" spans="21:25" x14ac:dyDescent="0.2">
      <c r="U30574" s="55"/>
      <c r="V30574" s="53"/>
      <c r="W30574" s="53"/>
      <c r="X30574" s="53"/>
      <c r="Y30574" s="55"/>
    </row>
    <row r="30575" spans="21:25" x14ac:dyDescent="0.2">
      <c r="U30575" s="55"/>
      <c r="V30575" s="53"/>
      <c r="W30575" s="53"/>
      <c r="X30575" s="53"/>
      <c r="Y30575" s="55"/>
    </row>
    <row r="30576" spans="21:25" x14ac:dyDescent="0.2">
      <c r="U30576" s="55"/>
      <c r="V30576" s="53"/>
      <c r="W30576" s="53"/>
      <c r="X30576" s="53"/>
      <c r="Y30576" s="55"/>
    </row>
    <row r="30577" spans="21:25" x14ac:dyDescent="0.2">
      <c r="U30577" s="55"/>
      <c r="V30577" s="53"/>
      <c r="W30577" s="53"/>
      <c r="X30577" s="53"/>
      <c r="Y30577" s="55"/>
    </row>
    <row r="30578" spans="21:25" x14ac:dyDescent="0.2">
      <c r="U30578" s="55"/>
      <c r="V30578" s="53"/>
      <c r="W30578" s="53"/>
      <c r="X30578" s="53"/>
      <c r="Y30578" s="55"/>
    </row>
    <row r="30579" spans="21:25" x14ac:dyDescent="0.2">
      <c r="U30579" s="55"/>
      <c r="V30579" s="53"/>
      <c r="W30579" s="53"/>
      <c r="X30579" s="53"/>
      <c r="Y30579" s="55"/>
    </row>
    <row r="30580" spans="21:25" x14ac:dyDescent="0.2">
      <c r="U30580" s="55"/>
      <c r="V30580" s="53"/>
      <c r="W30580" s="53"/>
      <c r="X30580" s="53"/>
      <c r="Y30580" s="55"/>
    </row>
    <row r="30581" spans="21:25" x14ac:dyDescent="0.2">
      <c r="U30581" s="55"/>
      <c r="V30581" s="53"/>
      <c r="W30581" s="53"/>
      <c r="X30581" s="53"/>
      <c r="Y30581" s="55"/>
    </row>
    <row r="30582" spans="21:25" x14ac:dyDescent="0.2">
      <c r="U30582" s="55"/>
      <c r="V30582" s="53"/>
      <c r="W30582" s="53"/>
      <c r="X30582" s="53"/>
      <c r="Y30582" s="55"/>
    </row>
    <row r="30583" spans="21:25" x14ac:dyDescent="0.2">
      <c r="U30583" s="55"/>
      <c r="V30583" s="53"/>
      <c r="W30583" s="53"/>
      <c r="X30583" s="53"/>
      <c r="Y30583" s="55"/>
    </row>
    <row r="30584" spans="21:25" x14ac:dyDescent="0.2">
      <c r="U30584" s="55"/>
      <c r="V30584" s="53"/>
      <c r="W30584" s="53"/>
      <c r="X30584" s="53"/>
      <c r="Y30584" s="55"/>
    </row>
    <row r="30585" spans="21:25" x14ac:dyDescent="0.2">
      <c r="U30585" s="55"/>
      <c r="V30585" s="53"/>
      <c r="W30585" s="53"/>
      <c r="X30585" s="53"/>
      <c r="Y30585" s="55"/>
    </row>
    <row r="30586" spans="21:25" x14ac:dyDescent="0.2">
      <c r="U30586" s="55"/>
      <c r="V30586" s="53"/>
      <c r="W30586" s="53"/>
      <c r="X30586" s="53"/>
      <c r="Y30586" s="55"/>
    </row>
    <row r="30587" spans="21:25" x14ac:dyDescent="0.2">
      <c r="U30587" s="55"/>
      <c r="V30587" s="53"/>
      <c r="W30587" s="53"/>
      <c r="X30587" s="53"/>
      <c r="Y30587" s="55"/>
    </row>
    <row r="30588" spans="21:25" x14ac:dyDescent="0.2">
      <c r="U30588" s="55"/>
      <c r="V30588" s="53"/>
      <c r="W30588" s="53"/>
      <c r="X30588" s="53"/>
      <c r="Y30588" s="55"/>
    </row>
    <row r="30589" spans="21:25" x14ac:dyDescent="0.2">
      <c r="U30589" s="55"/>
      <c r="V30589" s="53"/>
      <c r="W30589" s="53"/>
      <c r="X30589" s="53"/>
      <c r="Y30589" s="55"/>
    </row>
    <row r="30590" spans="21:25" x14ac:dyDescent="0.2">
      <c r="U30590" s="55"/>
      <c r="V30590" s="53"/>
      <c r="W30590" s="53"/>
      <c r="X30590" s="53"/>
      <c r="Y30590" s="55"/>
    </row>
    <row r="30591" spans="21:25" x14ac:dyDescent="0.2">
      <c r="U30591" s="55"/>
      <c r="V30591" s="53"/>
      <c r="W30591" s="53"/>
      <c r="X30591" s="53"/>
      <c r="Y30591" s="55"/>
    </row>
    <row r="30592" spans="21:25" x14ac:dyDescent="0.2">
      <c r="U30592" s="55"/>
      <c r="V30592" s="53"/>
      <c r="W30592" s="53"/>
      <c r="X30592" s="53"/>
      <c r="Y30592" s="55"/>
    </row>
    <row r="30593" spans="21:25" x14ac:dyDescent="0.2">
      <c r="U30593" s="55"/>
      <c r="V30593" s="53"/>
      <c r="W30593" s="53"/>
      <c r="X30593" s="53"/>
      <c r="Y30593" s="55"/>
    </row>
    <row r="30594" spans="21:25" x14ac:dyDescent="0.2">
      <c r="U30594" s="55"/>
      <c r="V30594" s="53"/>
      <c r="W30594" s="53"/>
      <c r="X30594" s="53"/>
      <c r="Y30594" s="55"/>
    </row>
    <row r="30595" spans="21:25" x14ac:dyDescent="0.2">
      <c r="U30595" s="55"/>
      <c r="V30595" s="53"/>
      <c r="W30595" s="53"/>
      <c r="X30595" s="53"/>
      <c r="Y30595" s="55"/>
    </row>
    <row r="30596" spans="21:25" x14ac:dyDescent="0.2">
      <c r="U30596" s="55"/>
      <c r="V30596" s="53"/>
      <c r="W30596" s="53"/>
      <c r="X30596" s="53"/>
      <c r="Y30596" s="55"/>
    </row>
    <row r="30597" spans="21:25" x14ac:dyDescent="0.2">
      <c r="U30597" s="55"/>
      <c r="V30597" s="53"/>
      <c r="W30597" s="53"/>
      <c r="X30597" s="53"/>
      <c r="Y30597" s="55"/>
    </row>
    <row r="30598" spans="21:25" x14ac:dyDescent="0.2">
      <c r="U30598" s="55"/>
      <c r="V30598" s="53"/>
      <c r="W30598" s="53"/>
      <c r="X30598" s="53"/>
      <c r="Y30598" s="55"/>
    </row>
    <row r="30599" spans="21:25" x14ac:dyDescent="0.2">
      <c r="U30599" s="55"/>
      <c r="V30599" s="53"/>
      <c r="W30599" s="53"/>
      <c r="X30599" s="53"/>
      <c r="Y30599" s="55"/>
    </row>
    <row r="30600" spans="21:25" x14ac:dyDescent="0.2">
      <c r="U30600" s="55"/>
      <c r="V30600" s="53"/>
      <c r="W30600" s="53"/>
      <c r="X30600" s="53"/>
      <c r="Y30600" s="55"/>
    </row>
    <row r="30601" spans="21:25" x14ac:dyDescent="0.2">
      <c r="U30601" s="55"/>
      <c r="V30601" s="53"/>
      <c r="W30601" s="53"/>
      <c r="X30601" s="53"/>
      <c r="Y30601" s="55"/>
    </row>
    <row r="30602" spans="21:25" x14ac:dyDescent="0.2">
      <c r="U30602" s="55"/>
      <c r="V30602" s="53"/>
      <c r="W30602" s="53"/>
      <c r="X30602" s="53"/>
      <c r="Y30602" s="55"/>
    </row>
    <row r="30603" spans="21:25" x14ac:dyDescent="0.2">
      <c r="U30603" s="55"/>
      <c r="V30603" s="53"/>
      <c r="W30603" s="53"/>
      <c r="X30603" s="53"/>
      <c r="Y30603" s="55"/>
    </row>
    <row r="30604" spans="21:25" x14ac:dyDescent="0.2">
      <c r="U30604" s="55"/>
      <c r="V30604" s="53"/>
      <c r="W30604" s="53"/>
      <c r="X30604" s="53"/>
      <c r="Y30604" s="55"/>
    </row>
    <row r="30605" spans="21:25" x14ac:dyDescent="0.2">
      <c r="U30605" s="55"/>
      <c r="V30605" s="53"/>
      <c r="W30605" s="53"/>
      <c r="X30605" s="53"/>
      <c r="Y30605" s="55"/>
    </row>
    <row r="30606" spans="21:25" x14ac:dyDescent="0.2">
      <c r="U30606" s="55"/>
      <c r="V30606" s="53"/>
      <c r="W30606" s="53"/>
      <c r="X30606" s="53"/>
      <c r="Y30606" s="55"/>
    </row>
    <row r="30607" spans="21:25" x14ac:dyDescent="0.2">
      <c r="U30607" s="55"/>
      <c r="V30607" s="53"/>
      <c r="W30607" s="53"/>
      <c r="X30607" s="53"/>
      <c r="Y30607" s="55"/>
    </row>
    <row r="30608" spans="21:25" x14ac:dyDescent="0.2">
      <c r="U30608" s="55"/>
      <c r="V30608" s="53"/>
      <c r="W30608" s="53"/>
      <c r="X30608" s="53"/>
      <c r="Y30608" s="55"/>
    </row>
    <row r="30609" spans="21:25" x14ac:dyDescent="0.2">
      <c r="U30609" s="55"/>
      <c r="V30609" s="53"/>
      <c r="W30609" s="53"/>
      <c r="X30609" s="53"/>
      <c r="Y30609" s="55"/>
    </row>
    <row r="30610" spans="21:25" x14ac:dyDescent="0.2">
      <c r="U30610" s="55"/>
      <c r="V30610" s="53"/>
      <c r="W30610" s="53"/>
      <c r="X30610" s="53"/>
      <c r="Y30610" s="55"/>
    </row>
    <row r="30611" spans="21:25" x14ac:dyDescent="0.2">
      <c r="U30611" s="55"/>
      <c r="V30611" s="53"/>
      <c r="W30611" s="53"/>
      <c r="X30611" s="53"/>
      <c r="Y30611" s="55"/>
    </row>
    <row r="30612" spans="21:25" x14ac:dyDescent="0.2">
      <c r="U30612" s="55"/>
      <c r="V30612" s="53"/>
      <c r="W30612" s="53"/>
      <c r="X30612" s="53"/>
      <c r="Y30612" s="55"/>
    </row>
    <row r="30613" spans="21:25" x14ac:dyDescent="0.2">
      <c r="U30613" s="55"/>
      <c r="V30613" s="53"/>
      <c r="W30613" s="53"/>
      <c r="X30613" s="53"/>
      <c r="Y30613" s="55"/>
    </row>
    <row r="30614" spans="21:25" x14ac:dyDescent="0.2">
      <c r="U30614" s="55"/>
      <c r="V30614" s="53"/>
      <c r="W30614" s="53"/>
      <c r="X30614" s="53"/>
      <c r="Y30614" s="55"/>
    </row>
    <row r="30615" spans="21:25" x14ac:dyDescent="0.2">
      <c r="U30615" s="55"/>
      <c r="V30615" s="53"/>
      <c r="W30615" s="53"/>
      <c r="X30615" s="53"/>
      <c r="Y30615" s="55"/>
    </row>
    <row r="30616" spans="21:25" x14ac:dyDescent="0.2">
      <c r="U30616" s="55"/>
      <c r="V30616" s="53"/>
      <c r="W30616" s="53"/>
      <c r="X30616" s="53"/>
      <c r="Y30616" s="55"/>
    </row>
    <row r="30617" spans="21:25" x14ac:dyDescent="0.2">
      <c r="U30617" s="55"/>
      <c r="V30617" s="53"/>
      <c r="W30617" s="53"/>
      <c r="X30617" s="53"/>
      <c r="Y30617" s="55"/>
    </row>
    <row r="30618" spans="21:25" x14ac:dyDescent="0.2">
      <c r="U30618" s="55"/>
      <c r="V30618" s="53"/>
      <c r="W30618" s="53"/>
      <c r="X30618" s="53"/>
      <c r="Y30618" s="55"/>
    </row>
    <row r="30619" spans="21:25" x14ac:dyDescent="0.2">
      <c r="U30619" s="55"/>
      <c r="V30619" s="53"/>
      <c r="W30619" s="53"/>
      <c r="X30619" s="53"/>
      <c r="Y30619" s="55"/>
    </row>
    <row r="30620" spans="21:25" x14ac:dyDescent="0.2">
      <c r="U30620" s="55"/>
      <c r="V30620" s="53"/>
      <c r="W30620" s="53"/>
      <c r="X30620" s="53"/>
      <c r="Y30620" s="55"/>
    </row>
    <row r="30621" spans="21:25" x14ac:dyDescent="0.2">
      <c r="U30621" s="55"/>
      <c r="V30621" s="53"/>
      <c r="W30621" s="53"/>
      <c r="X30621" s="53"/>
      <c r="Y30621" s="55"/>
    </row>
    <row r="30622" spans="21:25" x14ac:dyDescent="0.2">
      <c r="U30622" s="55"/>
      <c r="V30622" s="53"/>
      <c r="W30622" s="53"/>
      <c r="X30622" s="53"/>
      <c r="Y30622" s="55"/>
    </row>
    <row r="30623" spans="21:25" x14ac:dyDescent="0.2">
      <c r="U30623" s="55"/>
      <c r="V30623" s="53"/>
      <c r="W30623" s="53"/>
      <c r="X30623" s="53"/>
      <c r="Y30623" s="55"/>
    </row>
    <row r="30624" spans="21:25" x14ac:dyDescent="0.2">
      <c r="U30624" s="55"/>
      <c r="V30624" s="53"/>
      <c r="W30624" s="53"/>
      <c r="X30624" s="53"/>
      <c r="Y30624" s="55"/>
    </row>
    <row r="30625" spans="21:25" x14ac:dyDescent="0.2">
      <c r="U30625" s="55"/>
      <c r="V30625" s="53"/>
      <c r="W30625" s="53"/>
      <c r="X30625" s="53"/>
      <c r="Y30625" s="55"/>
    </row>
    <row r="30626" spans="21:25" x14ac:dyDescent="0.2">
      <c r="U30626" s="55"/>
      <c r="V30626" s="53"/>
      <c r="W30626" s="53"/>
      <c r="X30626" s="53"/>
      <c r="Y30626" s="55"/>
    </row>
    <row r="30627" spans="21:25" x14ac:dyDescent="0.2">
      <c r="U30627" s="55"/>
      <c r="V30627" s="53"/>
      <c r="W30627" s="53"/>
      <c r="X30627" s="53"/>
      <c r="Y30627" s="55"/>
    </row>
    <row r="30628" spans="21:25" x14ac:dyDescent="0.2">
      <c r="U30628" s="55"/>
      <c r="V30628" s="53"/>
      <c r="W30628" s="53"/>
      <c r="X30628" s="53"/>
      <c r="Y30628" s="55"/>
    </row>
    <row r="30629" spans="21:25" x14ac:dyDescent="0.2">
      <c r="U30629" s="55"/>
      <c r="V30629" s="53"/>
      <c r="W30629" s="53"/>
      <c r="X30629" s="53"/>
      <c r="Y30629" s="55"/>
    </row>
    <row r="30630" spans="21:25" x14ac:dyDescent="0.2">
      <c r="U30630" s="55"/>
      <c r="V30630" s="53"/>
      <c r="W30630" s="53"/>
      <c r="X30630" s="53"/>
      <c r="Y30630" s="55"/>
    </row>
    <row r="30631" spans="21:25" x14ac:dyDescent="0.2">
      <c r="U30631" s="55"/>
      <c r="V30631" s="53"/>
      <c r="W30631" s="53"/>
      <c r="X30631" s="53"/>
      <c r="Y30631" s="55"/>
    </row>
    <row r="30632" spans="21:25" x14ac:dyDescent="0.2">
      <c r="U30632" s="55"/>
      <c r="V30632" s="53"/>
      <c r="W30632" s="53"/>
      <c r="X30632" s="53"/>
      <c r="Y30632" s="55"/>
    </row>
    <row r="30633" spans="21:25" x14ac:dyDescent="0.2">
      <c r="U30633" s="55"/>
      <c r="V30633" s="53"/>
      <c r="W30633" s="53"/>
      <c r="X30633" s="53"/>
      <c r="Y30633" s="55"/>
    </row>
    <row r="30634" spans="21:25" x14ac:dyDescent="0.2">
      <c r="U30634" s="55"/>
      <c r="V30634" s="53"/>
      <c r="W30634" s="53"/>
      <c r="X30634" s="53"/>
      <c r="Y30634" s="55"/>
    </row>
    <row r="30635" spans="21:25" x14ac:dyDescent="0.2">
      <c r="U30635" s="55"/>
      <c r="V30635" s="53"/>
      <c r="W30635" s="53"/>
      <c r="X30635" s="53"/>
      <c r="Y30635" s="55"/>
    </row>
    <row r="30636" spans="21:25" x14ac:dyDescent="0.2">
      <c r="U30636" s="55"/>
      <c r="V30636" s="53"/>
      <c r="W30636" s="53"/>
      <c r="X30636" s="53"/>
      <c r="Y30636" s="55"/>
    </row>
    <row r="30637" spans="21:25" x14ac:dyDescent="0.2">
      <c r="U30637" s="55"/>
      <c r="V30637" s="53"/>
      <c r="W30637" s="53"/>
      <c r="X30637" s="53"/>
      <c r="Y30637" s="55"/>
    </row>
    <row r="30638" spans="21:25" x14ac:dyDescent="0.2">
      <c r="U30638" s="55"/>
      <c r="V30638" s="53"/>
      <c r="W30638" s="53"/>
      <c r="X30638" s="53"/>
      <c r="Y30638" s="55"/>
    </row>
    <row r="30639" spans="21:25" x14ac:dyDescent="0.2">
      <c r="U30639" s="55"/>
      <c r="V30639" s="53"/>
      <c r="W30639" s="53"/>
      <c r="X30639" s="53"/>
      <c r="Y30639" s="55"/>
    </row>
    <row r="30640" spans="21:25" x14ac:dyDescent="0.2">
      <c r="U30640" s="55"/>
      <c r="V30640" s="53"/>
      <c r="W30640" s="53"/>
      <c r="X30640" s="53"/>
      <c r="Y30640" s="55"/>
    </row>
    <row r="30641" spans="21:25" x14ac:dyDescent="0.2">
      <c r="U30641" s="55"/>
      <c r="V30641" s="53"/>
      <c r="W30641" s="53"/>
      <c r="X30641" s="53"/>
      <c r="Y30641" s="55"/>
    </row>
    <row r="30642" spans="21:25" x14ac:dyDescent="0.2">
      <c r="U30642" s="55"/>
      <c r="V30642" s="53"/>
      <c r="W30642" s="53"/>
      <c r="X30642" s="53"/>
      <c r="Y30642" s="55"/>
    </row>
    <row r="30643" spans="21:25" x14ac:dyDescent="0.2">
      <c r="U30643" s="55"/>
      <c r="V30643" s="53"/>
      <c r="W30643" s="53"/>
      <c r="X30643" s="53"/>
      <c r="Y30643" s="55"/>
    </row>
    <row r="30644" spans="21:25" x14ac:dyDescent="0.2">
      <c r="U30644" s="55"/>
      <c r="V30644" s="53"/>
      <c r="W30644" s="53"/>
      <c r="X30644" s="53"/>
      <c r="Y30644" s="55"/>
    </row>
    <row r="30645" spans="21:25" x14ac:dyDescent="0.2">
      <c r="U30645" s="55"/>
      <c r="V30645" s="53"/>
      <c r="W30645" s="53"/>
      <c r="X30645" s="53"/>
      <c r="Y30645" s="55"/>
    </row>
    <row r="30646" spans="21:25" x14ac:dyDescent="0.2">
      <c r="U30646" s="55"/>
      <c r="V30646" s="53"/>
      <c r="W30646" s="53"/>
      <c r="X30646" s="53"/>
      <c r="Y30646" s="55"/>
    </row>
    <row r="30647" spans="21:25" x14ac:dyDescent="0.2">
      <c r="U30647" s="55"/>
      <c r="V30647" s="53"/>
      <c r="W30647" s="53"/>
      <c r="X30647" s="53"/>
      <c r="Y30647" s="55"/>
    </row>
    <row r="30648" spans="21:25" x14ac:dyDescent="0.2">
      <c r="U30648" s="55"/>
      <c r="V30648" s="53"/>
      <c r="W30648" s="53"/>
      <c r="X30648" s="53"/>
      <c r="Y30648" s="55"/>
    </row>
    <row r="30649" spans="21:25" x14ac:dyDescent="0.2">
      <c r="U30649" s="55"/>
      <c r="V30649" s="53"/>
      <c r="W30649" s="53"/>
      <c r="X30649" s="53"/>
      <c r="Y30649" s="55"/>
    </row>
    <row r="30650" spans="21:25" x14ac:dyDescent="0.2">
      <c r="U30650" s="55"/>
      <c r="V30650" s="53"/>
      <c r="W30650" s="53"/>
      <c r="X30650" s="53"/>
      <c r="Y30650" s="55"/>
    </row>
    <row r="30651" spans="21:25" x14ac:dyDescent="0.2">
      <c r="U30651" s="55"/>
      <c r="V30651" s="53"/>
      <c r="W30651" s="53"/>
      <c r="X30651" s="53"/>
      <c r="Y30651" s="55"/>
    </row>
    <row r="30652" spans="21:25" x14ac:dyDescent="0.2">
      <c r="U30652" s="55"/>
      <c r="V30652" s="53"/>
      <c r="W30652" s="53"/>
      <c r="X30652" s="53"/>
      <c r="Y30652" s="55"/>
    </row>
    <row r="30653" spans="21:25" x14ac:dyDescent="0.2">
      <c r="U30653" s="55"/>
      <c r="V30653" s="53"/>
      <c r="W30653" s="53"/>
      <c r="X30653" s="53"/>
      <c r="Y30653" s="55"/>
    </row>
    <row r="30654" spans="21:25" x14ac:dyDescent="0.2">
      <c r="U30654" s="55"/>
      <c r="V30654" s="53"/>
      <c r="W30654" s="53"/>
      <c r="X30654" s="53"/>
      <c r="Y30654" s="55"/>
    </row>
    <row r="30655" spans="21:25" x14ac:dyDescent="0.2">
      <c r="U30655" s="55"/>
      <c r="V30655" s="53"/>
      <c r="W30655" s="53"/>
      <c r="X30655" s="53"/>
      <c r="Y30655" s="55"/>
    </row>
    <row r="30656" spans="21:25" x14ac:dyDescent="0.2">
      <c r="U30656" s="55"/>
      <c r="V30656" s="53"/>
      <c r="W30656" s="53"/>
      <c r="X30656" s="53"/>
      <c r="Y30656" s="55"/>
    </row>
    <row r="30657" spans="21:25" x14ac:dyDescent="0.2">
      <c r="U30657" s="55"/>
      <c r="V30657" s="53"/>
      <c r="W30657" s="53"/>
      <c r="X30657" s="53"/>
      <c r="Y30657" s="55"/>
    </row>
    <row r="30658" spans="21:25" x14ac:dyDescent="0.2">
      <c r="U30658" s="55"/>
      <c r="V30658" s="53"/>
      <c r="W30658" s="53"/>
      <c r="X30658" s="53"/>
      <c r="Y30658" s="55"/>
    </row>
    <row r="30659" spans="21:25" x14ac:dyDescent="0.2">
      <c r="U30659" s="55"/>
      <c r="V30659" s="53"/>
      <c r="W30659" s="53"/>
      <c r="X30659" s="53"/>
      <c r="Y30659" s="55"/>
    </row>
    <row r="30660" spans="21:25" x14ac:dyDescent="0.2">
      <c r="U30660" s="55"/>
      <c r="V30660" s="53"/>
      <c r="W30660" s="53"/>
      <c r="X30660" s="53"/>
      <c r="Y30660" s="55"/>
    </row>
    <row r="30661" spans="21:25" x14ac:dyDescent="0.2">
      <c r="U30661" s="55"/>
      <c r="V30661" s="53"/>
      <c r="W30661" s="53"/>
      <c r="X30661" s="53"/>
      <c r="Y30661" s="55"/>
    </row>
    <row r="30662" spans="21:25" x14ac:dyDescent="0.2">
      <c r="U30662" s="55"/>
      <c r="V30662" s="53"/>
      <c r="W30662" s="53"/>
      <c r="X30662" s="53"/>
      <c r="Y30662" s="55"/>
    </row>
    <row r="30663" spans="21:25" x14ac:dyDescent="0.2">
      <c r="U30663" s="55"/>
      <c r="V30663" s="53"/>
      <c r="W30663" s="53"/>
      <c r="X30663" s="53"/>
      <c r="Y30663" s="55"/>
    </row>
    <row r="30664" spans="21:25" x14ac:dyDescent="0.2">
      <c r="U30664" s="55"/>
      <c r="V30664" s="53"/>
      <c r="W30664" s="53"/>
      <c r="X30664" s="53"/>
      <c r="Y30664" s="55"/>
    </row>
    <row r="30665" spans="21:25" x14ac:dyDescent="0.2">
      <c r="U30665" s="55"/>
      <c r="V30665" s="53"/>
      <c r="W30665" s="53"/>
      <c r="X30665" s="53"/>
      <c r="Y30665" s="55"/>
    </row>
    <row r="30666" spans="21:25" x14ac:dyDescent="0.2">
      <c r="U30666" s="55"/>
      <c r="V30666" s="53"/>
      <c r="W30666" s="53"/>
      <c r="X30666" s="53"/>
      <c r="Y30666" s="55"/>
    </row>
    <row r="30667" spans="21:25" x14ac:dyDescent="0.2">
      <c r="U30667" s="55"/>
      <c r="V30667" s="53"/>
      <c r="W30667" s="53"/>
      <c r="X30667" s="53"/>
      <c r="Y30667" s="55"/>
    </row>
    <row r="30668" spans="21:25" x14ac:dyDescent="0.2">
      <c r="U30668" s="55"/>
      <c r="V30668" s="53"/>
      <c r="W30668" s="53"/>
      <c r="X30668" s="53"/>
      <c r="Y30668" s="55"/>
    </row>
    <row r="30669" spans="21:25" x14ac:dyDescent="0.2">
      <c r="U30669" s="55"/>
      <c r="V30669" s="53"/>
      <c r="W30669" s="53"/>
      <c r="X30669" s="53"/>
      <c r="Y30669" s="55"/>
    </row>
    <row r="30670" spans="21:25" x14ac:dyDescent="0.2">
      <c r="U30670" s="55"/>
      <c r="V30670" s="53"/>
      <c r="W30670" s="53"/>
      <c r="X30670" s="53"/>
      <c r="Y30670" s="55"/>
    </row>
    <row r="30671" spans="21:25" x14ac:dyDescent="0.2">
      <c r="U30671" s="55"/>
      <c r="V30671" s="53"/>
      <c r="W30671" s="53"/>
      <c r="X30671" s="53"/>
      <c r="Y30671" s="55"/>
    </row>
    <row r="30672" spans="21:25" x14ac:dyDescent="0.2">
      <c r="U30672" s="55"/>
      <c r="V30672" s="53"/>
      <c r="W30672" s="53"/>
      <c r="X30672" s="53"/>
      <c r="Y30672" s="55"/>
    </row>
    <row r="30673" spans="21:25" x14ac:dyDescent="0.2">
      <c r="U30673" s="55"/>
      <c r="V30673" s="53"/>
      <c r="W30673" s="53"/>
      <c r="X30673" s="53"/>
      <c r="Y30673" s="55"/>
    </row>
    <row r="30674" spans="21:25" x14ac:dyDescent="0.2">
      <c r="U30674" s="55"/>
      <c r="V30674" s="53"/>
      <c r="W30674" s="53"/>
      <c r="X30674" s="53"/>
      <c r="Y30674" s="55"/>
    </row>
    <row r="30675" spans="21:25" x14ac:dyDescent="0.2">
      <c r="U30675" s="55"/>
      <c r="V30675" s="53"/>
      <c r="W30675" s="53"/>
      <c r="X30675" s="53"/>
      <c r="Y30675" s="55"/>
    </row>
    <row r="30676" spans="21:25" x14ac:dyDescent="0.2">
      <c r="U30676" s="55"/>
      <c r="V30676" s="53"/>
      <c r="W30676" s="53"/>
      <c r="X30676" s="53"/>
      <c r="Y30676" s="55"/>
    </row>
    <row r="30677" spans="21:25" x14ac:dyDescent="0.2">
      <c r="U30677" s="55"/>
      <c r="V30677" s="53"/>
      <c r="W30677" s="53"/>
      <c r="X30677" s="53"/>
      <c r="Y30677" s="55"/>
    </row>
    <row r="30678" spans="21:25" x14ac:dyDescent="0.2">
      <c r="U30678" s="55"/>
      <c r="V30678" s="53"/>
      <c r="W30678" s="53"/>
      <c r="X30678" s="53"/>
      <c r="Y30678" s="55"/>
    </row>
    <row r="30679" spans="21:25" x14ac:dyDescent="0.2">
      <c r="U30679" s="55"/>
      <c r="V30679" s="53"/>
      <c r="W30679" s="53"/>
      <c r="X30679" s="53"/>
      <c r="Y30679" s="55"/>
    </row>
    <row r="30680" spans="21:25" x14ac:dyDescent="0.2">
      <c r="U30680" s="55"/>
      <c r="V30680" s="53"/>
      <c r="W30680" s="53"/>
      <c r="X30680" s="53"/>
      <c r="Y30680" s="55"/>
    </row>
    <row r="30681" spans="21:25" x14ac:dyDescent="0.2">
      <c r="U30681" s="55"/>
      <c r="V30681" s="53"/>
      <c r="W30681" s="53"/>
      <c r="X30681" s="53"/>
      <c r="Y30681" s="55"/>
    </row>
    <row r="30682" spans="21:25" x14ac:dyDescent="0.2">
      <c r="U30682" s="55"/>
      <c r="V30682" s="53"/>
      <c r="W30682" s="53"/>
      <c r="X30682" s="53"/>
      <c r="Y30682" s="55"/>
    </row>
    <row r="30683" spans="21:25" x14ac:dyDescent="0.2">
      <c r="U30683" s="55"/>
      <c r="V30683" s="53"/>
      <c r="W30683" s="53"/>
      <c r="X30683" s="53"/>
      <c r="Y30683" s="55"/>
    </row>
    <row r="30684" spans="21:25" x14ac:dyDescent="0.2">
      <c r="U30684" s="55"/>
      <c r="V30684" s="53"/>
      <c r="W30684" s="53"/>
      <c r="X30684" s="53"/>
      <c r="Y30684" s="55"/>
    </row>
    <row r="30685" spans="21:25" x14ac:dyDescent="0.2">
      <c r="U30685" s="55"/>
      <c r="V30685" s="53"/>
      <c r="W30685" s="53"/>
      <c r="X30685" s="53"/>
      <c r="Y30685" s="55"/>
    </row>
    <row r="30686" spans="21:25" x14ac:dyDescent="0.2">
      <c r="U30686" s="55"/>
      <c r="V30686" s="53"/>
      <c r="W30686" s="53"/>
      <c r="X30686" s="53"/>
      <c r="Y30686" s="55"/>
    </row>
    <row r="30687" spans="21:25" x14ac:dyDescent="0.2">
      <c r="U30687" s="55"/>
      <c r="V30687" s="53"/>
      <c r="W30687" s="53"/>
      <c r="X30687" s="53"/>
      <c r="Y30687" s="55"/>
    </row>
    <row r="30688" spans="21:25" x14ac:dyDescent="0.2">
      <c r="U30688" s="55"/>
      <c r="V30688" s="53"/>
      <c r="W30688" s="53"/>
      <c r="X30688" s="53"/>
      <c r="Y30688" s="55"/>
    </row>
    <row r="30689" spans="21:25" x14ac:dyDescent="0.2">
      <c r="U30689" s="55"/>
      <c r="V30689" s="53"/>
      <c r="W30689" s="53"/>
      <c r="X30689" s="53"/>
      <c r="Y30689" s="55"/>
    </row>
    <row r="30690" spans="21:25" x14ac:dyDescent="0.2">
      <c r="U30690" s="55"/>
      <c r="V30690" s="53"/>
      <c r="W30690" s="53"/>
      <c r="X30690" s="53"/>
      <c r="Y30690" s="55"/>
    </row>
    <row r="30691" spans="21:25" x14ac:dyDescent="0.2">
      <c r="U30691" s="55"/>
      <c r="V30691" s="53"/>
      <c r="W30691" s="53"/>
      <c r="X30691" s="53"/>
      <c r="Y30691" s="55"/>
    </row>
    <row r="30692" spans="21:25" x14ac:dyDescent="0.2">
      <c r="U30692" s="55"/>
      <c r="V30692" s="53"/>
      <c r="W30692" s="53"/>
      <c r="X30692" s="53"/>
      <c r="Y30692" s="55"/>
    </row>
    <row r="30693" spans="21:25" x14ac:dyDescent="0.2">
      <c r="U30693" s="55"/>
      <c r="V30693" s="53"/>
      <c r="W30693" s="53"/>
      <c r="X30693" s="53"/>
      <c r="Y30693" s="55"/>
    </row>
    <row r="30694" spans="21:25" x14ac:dyDescent="0.2">
      <c r="U30694" s="55"/>
      <c r="V30694" s="53"/>
      <c r="W30694" s="53"/>
      <c r="X30694" s="53"/>
      <c r="Y30694" s="55"/>
    </row>
    <row r="30695" spans="21:25" x14ac:dyDescent="0.2">
      <c r="U30695" s="55"/>
      <c r="V30695" s="53"/>
      <c r="W30695" s="53"/>
      <c r="X30695" s="53"/>
      <c r="Y30695" s="55"/>
    </row>
    <row r="30696" spans="21:25" x14ac:dyDescent="0.2">
      <c r="U30696" s="55"/>
      <c r="V30696" s="53"/>
      <c r="W30696" s="53"/>
      <c r="X30696" s="53"/>
      <c r="Y30696" s="55"/>
    </row>
    <row r="30697" spans="21:25" x14ac:dyDescent="0.2">
      <c r="U30697" s="55"/>
      <c r="V30697" s="53"/>
      <c r="W30697" s="53"/>
      <c r="X30697" s="53"/>
      <c r="Y30697" s="55"/>
    </row>
    <row r="30698" spans="21:25" x14ac:dyDescent="0.2">
      <c r="U30698" s="55"/>
      <c r="V30698" s="53"/>
      <c r="W30698" s="53"/>
      <c r="X30698" s="53"/>
      <c r="Y30698" s="55"/>
    </row>
    <row r="30699" spans="21:25" x14ac:dyDescent="0.2">
      <c r="U30699" s="55"/>
      <c r="V30699" s="53"/>
      <c r="W30699" s="53"/>
      <c r="X30699" s="53"/>
      <c r="Y30699" s="55"/>
    </row>
    <row r="30700" spans="21:25" x14ac:dyDescent="0.2">
      <c r="U30700" s="55"/>
      <c r="V30700" s="53"/>
      <c r="W30700" s="53"/>
      <c r="X30700" s="53"/>
      <c r="Y30700" s="55"/>
    </row>
    <row r="30701" spans="21:25" x14ac:dyDescent="0.2">
      <c r="U30701" s="55"/>
      <c r="V30701" s="53"/>
      <c r="W30701" s="53"/>
      <c r="X30701" s="53"/>
      <c r="Y30701" s="55"/>
    </row>
    <row r="30702" spans="21:25" x14ac:dyDescent="0.2">
      <c r="U30702" s="55"/>
      <c r="V30702" s="53"/>
      <c r="W30702" s="53"/>
      <c r="X30702" s="53"/>
      <c r="Y30702" s="55"/>
    </row>
    <row r="30703" spans="21:25" x14ac:dyDescent="0.2">
      <c r="U30703" s="55"/>
      <c r="V30703" s="53"/>
      <c r="W30703" s="53"/>
      <c r="X30703" s="53"/>
      <c r="Y30703" s="55"/>
    </row>
    <row r="30704" spans="21:25" x14ac:dyDescent="0.2">
      <c r="U30704" s="55"/>
      <c r="V30704" s="53"/>
      <c r="W30704" s="53"/>
      <c r="X30704" s="53"/>
      <c r="Y30704" s="55"/>
    </row>
    <row r="30705" spans="21:25" x14ac:dyDescent="0.2">
      <c r="U30705" s="55"/>
      <c r="V30705" s="53"/>
      <c r="W30705" s="53"/>
      <c r="X30705" s="53"/>
      <c r="Y30705" s="55"/>
    </row>
    <row r="30706" spans="21:25" x14ac:dyDescent="0.2">
      <c r="U30706" s="55"/>
      <c r="V30706" s="53"/>
      <c r="W30706" s="53"/>
      <c r="X30706" s="53"/>
      <c r="Y30706" s="55"/>
    </row>
    <row r="30707" spans="21:25" x14ac:dyDescent="0.2">
      <c r="U30707" s="55"/>
      <c r="V30707" s="53"/>
      <c r="W30707" s="53"/>
      <c r="X30707" s="53"/>
      <c r="Y30707" s="55"/>
    </row>
    <row r="30708" spans="21:25" x14ac:dyDescent="0.2">
      <c r="U30708" s="55"/>
      <c r="V30708" s="53"/>
      <c r="W30708" s="53"/>
      <c r="X30708" s="53"/>
      <c r="Y30708" s="55"/>
    </row>
    <row r="30709" spans="21:25" x14ac:dyDescent="0.2">
      <c r="U30709" s="55"/>
      <c r="V30709" s="53"/>
      <c r="W30709" s="53"/>
      <c r="X30709" s="53"/>
      <c r="Y30709" s="55"/>
    </row>
    <row r="30710" spans="21:25" x14ac:dyDescent="0.2">
      <c r="U30710" s="55"/>
      <c r="V30710" s="53"/>
      <c r="W30710" s="53"/>
      <c r="X30710" s="53"/>
      <c r="Y30710" s="55"/>
    </row>
    <row r="30711" spans="21:25" x14ac:dyDescent="0.2">
      <c r="U30711" s="55"/>
      <c r="V30711" s="53"/>
      <c r="W30711" s="53"/>
      <c r="X30711" s="53"/>
      <c r="Y30711" s="55"/>
    </row>
    <row r="30712" spans="21:25" x14ac:dyDescent="0.2">
      <c r="U30712" s="55"/>
      <c r="V30712" s="53"/>
      <c r="W30712" s="53"/>
      <c r="X30712" s="53"/>
      <c r="Y30712" s="55"/>
    </row>
    <row r="30713" spans="21:25" x14ac:dyDescent="0.2">
      <c r="U30713" s="55"/>
      <c r="V30713" s="53"/>
      <c r="W30713" s="53"/>
      <c r="X30713" s="53"/>
      <c r="Y30713" s="55"/>
    </row>
    <row r="30714" spans="21:25" x14ac:dyDescent="0.2">
      <c r="U30714" s="55"/>
      <c r="V30714" s="53"/>
      <c r="W30714" s="53"/>
      <c r="X30714" s="53"/>
      <c r="Y30714" s="55"/>
    </row>
    <row r="30715" spans="21:25" x14ac:dyDescent="0.2">
      <c r="U30715" s="55"/>
      <c r="V30715" s="53"/>
      <c r="W30715" s="53"/>
      <c r="X30715" s="53"/>
      <c r="Y30715" s="55"/>
    </row>
    <row r="30716" spans="21:25" x14ac:dyDescent="0.2">
      <c r="U30716" s="55"/>
      <c r="V30716" s="53"/>
      <c r="W30716" s="53"/>
      <c r="X30716" s="53"/>
      <c r="Y30716" s="55"/>
    </row>
    <row r="30717" spans="21:25" x14ac:dyDescent="0.2">
      <c r="U30717" s="55"/>
      <c r="V30717" s="53"/>
      <c r="W30717" s="53"/>
      <c r="X30717" s="53"/>
      <c r="Y30717" s="55"/>
    </row>
    <row r="30718" spans="21:25" x14ac:dyDescent="0.2">
      <c r="U30718" s="55"/>
      <c r="V30718" s="53"/>
      <c r="W30718" s="53"/>
      <c r="X30718" s="53"/>
      <c r="Y30718" s="55"/>
    </row>
    <row r="30719" spans="21:25" x14ac:dyDescent="0.2">
      <c r="U30719" s="55"/>
      <c r="V30719" s="53"/>
      <c r="W30719" s="53"/>
      <c r="X30719" s="53"/>
      <c r="Y30719" s="55"/>
    </row>
    <row r="30720" spans="21:25" x14ac:dyDescent="0.2">
      <c r="U30720" s="55"/>
      <c r="V30720" s="53"/>
      <c r="W30720" s="53"/>
      <c r="X30720" s="53"/>
      <c r="Y30720" s="55"/>
    </row>
    <row r="30721" spans="21:25" x14ac:dyDescent="0.2">
      <c r="U30721" s="55"/>
      <c r="V30721" s="53"/>
      <c r="W30721" s="53"/>
      <c r="X30721" s="53"/>
      <c r="Y30721" s="55"/>
    </row>
    <row r="30722" spans="21:25" x14ac:dyDescent="0.2">
      <c r="U30722" s="55"/>
      <c r="V30722" s="53"/>
      <c r="W30722" s="53"/>
      <c r="X30722" s="53"/>
      <c r="Y30722" s="55"/>
    </row>
    <row r="30723" spans="21:25" x14ac:dyDescent="0.2">
      <c r="U30723" s="55"/>
      <c r="V30723" s="53"/>
      <c r="W30723" s="53"/>
      <c r="X30723" s="53"/>
      <c r="Y30723" s="55"/>
    </row>
    <row r="30724" spans="21:25" x14ac:dyDescent="0.2">
      <c r="U30724" s="55"/>
      <c r="V30724" s="53"/>
      <c r="W30724" s="53"/>
      <c r="X30724" s="53"/>
      <c r="Y30724" s="55"/>
    </row>
    <row r="30725" spans="21:25" x14ac:dyDescent="0.2">
      <c r="U30725" s="55"/>
      <c r="V30725" s="53"/>
      <c r="W30725" s="53"/>
      <c r="X30725" s="53"/>
      <c r="Y30725" s="55"/>
    </row>
    <row r="30726" spans="21:25" x14ac:dyDescent="0.2">
      <c r="U30726" s="55"/>
      <c r="V30726" s="53"/>
      <c r="W30726" s="53"/>
      <c r="X30726" s="53"/>
      <c r="Y30726" s="55"/>
    </row>
    <row r="30727" spans="21:25" x14ac:dyDescent="0.2">
      <c r="U30727" s="55"/>
      <c r="V30727" s="53"/>
      <c r="W30727" s="53"/>
      <c r="X30727" s="53"/>
      <c r="Y30727" s="55"/>
    </row>
    <row r="30728" spans="21:25" x14ac:dyDescent="0.2">
      <c r="U30728" s="55"/>
      <c r="V30728" s="53"/>
      <c r="W30728" s="53"/>
      <c r="X30728" s="53"/>
      <c r="Y30728" s="55"/>
    </row>
    <row r="30729" spans="21:25" x14ac:dyDescent="0.2">
      <c r="U30729" s="55"/>
      <c r="V30729" s="53"/>
      <c r="W30729" s="53"/>
      <c r="X30729" s="53"/>
      <c r="Y30729" s="55"/>
    </row>
    <row r="30730" spans="21:25" x14ac:dyDescent="0.2">
      <c r="U30730" s="55"/>
      <c r="V30730" s="53"/>
      <c r="W30730" s="53"/>
      <c r="X30730" s="53"/>
      <c r="Y30730" s="55"/>
    </row>
    <row r="30731" spans="21:25" x14ac:dyDescent="0.2">
      <c r="U30731" s="55"/>
      <c r="V30731" s="53"/>
      <c r="W30731" s="53"/>
      <c r="X30731" s="53"/>
      <c r="Y30731" s="55"/>
    </row>
    <row r="30732" spans="21:25" x14ac:dyDescent="0.2">
      <c r="U30732" s="55"/>
      <c r="V30732" s="53"/>
      <c r="W30732" s="53"/>
      <c r="X30732" s="53"/>
      <c r="Y30732" s="55"/>
    </row>
    <row r="30733" spans="21:25" x14ac:dyDescent="0.2">
      <c r="U30733" s="55"/>
      <c r="V30733" s="53"/>
      <c r="W30733" s="53"/>
      <c r="X30733" s="53"/>
      <c r="Y30733" s="55"/>
    </row>
    <row r="30734" spans="21:25" x14ac:dyDescent="0.2">
      <c r="U30734" s="55"/>
      <c r="V30734" s="53"/>
      <c r="W30734" s="53"/>
      <c r="X30734" s="53"/>
      <c r="Y30734" s="55"/>
    </row>
    <row r="30735" spans="21:25" x14ac:dyDescent="0.2">
      <c r="U30735" s="55"/>
      <c r="V30735" s="53"/>
      <c r="W30735" s="53"/>
      <c r="X30735" s="53"/>
      <c r="Y30735" s="55"/>
    </row>
    <row r="30736" spans="21:25" x14ac:dyDescent="0.2">
      <c r="U30736" s="55"/>
      <c r="V30736" s="53"/>
      <c r="W30736" s="53"/>
      <c r="X30736" s="53"/>
      <c r="Y30736" s="55"/>
    </row>
    <row r="30737" spans="21:25" x14ac:dyDescent="0.2">
      <c r="U30737" s="55"/>
      <c r="V30737" s="53"/>
      <c r="W30737" s="53"/>
      <c r="X30737" s="53"/>
      <c r="Y30737" s="55"/>
    </row>
    <row r="30738" spans="21:25" x14ac:dyDescent="0.2">
      <c r="U30738" s="55"/>
      <c r="V30738" s="53"/>
      <c r="W30738" s="53"/>
      <c r="X30738" s="53"/>
      <c r="Y30738" s="55"/>
    </row>
    <row r="30739" spans="21:25" x14ac:dyDescent="0.2">
      <c r="U30739" s="55"/>
      <c r="V30739" s="53"/>
      <c r="W30739" s="53"/>
      <c r="X30739" s="53"/>
      <c r="Y30739" s="55"/>
    </row>
    <row r="30740" spans="21:25" x14ac:dyDescent="0.2">
      <c r="U30740" s="55"/>
      <c r="V30740" s="53"/>
      <c r="W30740" s="53"/>
      <c r="X30740" s="53"/>
      <c r="Y30740" s="55"/>
    </row>
    <row r="30741" spans="21:25" x14ac:dyDescent="0.2">
      <c r="U30741" s="55"/>
      <c r="V30741" s="53"/>
      <c r="W30741" s="53"/>
      <c r="X30741" s="53"/>
      <c r="Y30741" s="55"/>
    </row>
    <row r="30742" spans="21:25" x14ac:dyDescent="0.2">
      <c r="U30742" s="55"/>
      <c r="V30742" s="53"/>
      <c r="W30742" s="53"/>
      <c r="X30742" s="53"/>
      <c r="Y30742" s="55"/>
    </row>
    <row r="30743" spans="21:25" x14ac:dyDescent="0.2">
      <c r="U30743" s="55"/>
      <c r="V30743" s="53"/>
      <c r="W30743" s="53"/>
      <c r="X30743" s="53"/>
      <c r="Y30743" s="55"/>
    </row>
    <row r="30744" spans="21:25" x14ac:dyDescent="0.2">
      <c r="U30744" s="55"/>
      <c r="V30744" s="53"/>
      <c r="W30744" s="53"/>
      <c r="X30744" s="53"/>
      <c r="Y30744" s="55"/>
    </row>
    <row r="30745" spans="21:25" x14ac:dyDescent="0.2">
      <c r="U30745" s="55"/>
      <c r="V30745" s="53"/>
      <c r="W30745" s="53"/>
      <c r="X30745" s="53"/>
      <c r="Y30745" s="55"/>
    </row>
    <row r="30746" spans="21:25" x14ac:dyDescent="0.2">
      <c r="U30746" s="55"/>
      <c r="V30746" s="53"/>
      <c r="W30746" s="53"/>
      <c r="X30746" s="53"/>
      <c r="Y30746" s="55"/>
    </row>
    <row r="30747" spans="21:25" x14ac:dyDescent="0.2">
      <c r="U30747" s="55"/>
      <c r="V30747" s="53"/>
      <c r="W30747" s="53"/>
      <c r="X30747" s="53"/>
      <c r="Y30747" s="55"/>
    </row>
    <row r="30748" spans="21:25" x14ac:dyDescent="0.2">
      <c r="U30748" s="55"/>
      <c r="V30748" s="53"/>
      <c r="W30748" s="53"/>
      <c r="X30748" s="53"/>
      <c r="Y30748" s="55"/>
    </row>
    <row r="30749" spans="21:25" x14ac:dyDescent="0.2">
      <c r="U30749" s="55"/>
      <c r="V30749" s="53"/>
      <c r="W30749" s="53"/>
      <c r="X30749" s="53"/>
      <c r="Y30749" s="55"/>
    </row>
    <row r="30750" spans="21:25" x14ac:dyDescent="0.2">
      <c r="U30750" s="55"/>
      <c r="V30750" s="53"/>
      <c r="W30750" s="53"/>
      <c r="X30750" s="53"/>
      <c r="Y30750" s="55"/>
    </row>
    <row r="30751" spans="21:25" x14ac:dyDescent="0.2">
      <c r="U30751" s="55"/>
      <c r="V30751" s="53"/>
      <c r="W30751" s="53"/>
      <c r="X30751" s="53"/>
      <c r="Y30751" s="55"/>
    </row>
    <row r="30752" spans="21:25" x14ac:dyDescent="0.2">
      <c r="U30752" s="55"/>
      <c r="V30752" s="53"/>
      <c r="W30752" s="53"/>
      <c r="X30752" s="53"/>
      <c r="Y30752" s="55"/>
    </row>
    <row r="30753" spans="21:25" x14ac:dyDescent="0.2">
      <c r="U30753" s="55"/>
      <c r="V30753" s="53"/>
      <c r="W30753" s="53"/>
      <c r="X30753" s="53"/>
      <c r="Y30753" s="55"/>
    </row>
    <row r="30754" spans="21:25" x14ac:dyDescent="0.2">
      <c r="U30754" s="55"/>
      <c r="V30754" s="53"/>
      <c r="W30754" s="53"/>
      <c r="X30754" s="53"/>
      <c r="Y30754" s="55"/>
    </row>
    <row r="30755" spans="21:25" x14ac:dyDescent="0.2">
      <c r="U30755" s="55"/>
      <c r="V30755" s="53"/>
      <c r="W30755" s="53"/>
      <c r="X30755" s="53"/>
      <c r="Y30755" s="55"/>
    </row>
    <row r="30756" spans="21:25" x14ac:dyDescent="0.2">
      <c r="U30756" s="55"/>
      <c r="V30756" s="53"/>
      <c r="W30756" s="53"/>
      <c r="X30756" s="53"/>
      <c r="Y30756" s="55"/>
    </row>
    <row r="30757" spans="21:25" x14ac:dyDescent="0.2">
      <c r="U30757" s="55"/>
      <c r="V30757" s="53"/>
      <c r="W30757" s="53"/>
      <c r="X30757" s="53"/>
      <c r="Y30757" s="55"/>
    </row>
    <row r="30758" spans="21:25" x14ac:dyDescent="0.2">
      <c r="U30758" s="55"/>
      <c r="V30758" s="53"/>
      <c r="W30758" s="53"/>
      <c r="X30758" s="53"/>
      <c r="Y30758" s="55"/>
    </row>
    <row r="30759" spans="21:25" x14ac:dyDescent="0.2">
      <c r="U30759" s="55"/>
      <c r="V30759" s="53"/>
      <c r="W30759" s="53"/>
      <c r="X30759" s="53"/>
      <c r="Y30759" s="55"/>
    </row>
    <row r="30760" spans="21:25" x14ac:dyDescent="0.2">
      <c r="U30760" s="55"/>
      <c r="V30760" s="53"/>
      <c r="W30760" s="53"/>
      <c r="X30760" s="53"/>
      <c r="Y30760" s="55"/>
    </row>
    <row r="30761" spans="21:25" x14ac:dyDescent="0.2">
      <c r="U30761" s="55"/>
      <c r="V30761" s="53"/>
      <c r="W30761" s="53"/>
      <c r="X30761" s="53"/>
      <c r="Y30761" s="55"/>
    </row>
    <row r="30762" spans="21:25" x14ac:dyDescent="0.2">
      <c r="U30762" s="55"/>
      <c r="V30762" s="53"/>
      <c r="W30762" s="53"/>
      <c r="X30762" s="53"/>
      <c r="Y30762" s="55"/>
    </row>
    <row r="30763" spans="21:25" x14ac:dyDescent="0.2">
      <c r="U30763" s="55"/>
      <c r="V30763" s="53"/>
      <c r="W30763" s="53"/>
      <c r="X30763" s="53"/>
      <c r="Y30763" s="55"/>
    </row>
    <row r="30764" spans="21:25" x14ac:dyDescent="0.2">
      <c r="U30764" s="55"/>
      <c r="V30764" s="53"/>
      <c r="W30764" s="53"/>
      <c r="X30764" s="53"/>
      <c r="Y30764" s="55"/>
    </row>
    <row r="30765" spans="21:25" x14ac:dyDescent="0.2">
      <c r="U30765" s="55"/>
      <c r="V30765" s="53"/>
      <c r="W30765" s="53"/>
      <c r="X30765" s="53"/>
      <c r="Y30765" s="55"/>
    </row>
    <row r="30766" spans="21:25" x14ac:dyDescent="0.2">
      <c r="U30766" s="55"/>
      <c r="V30766" s="53"/>
      <c r="W30766" s="53"/>
      <c r="X30766" s="53"/>
      <c r="Y30766" s="55"/>
    </row>
    <row r="30767" spans="21:25" x14ac:dyDescent="0.2">
      <c r="U30767" s="55"/>
      <c r="V30767" s="53"/>
      <c r="W30767" s="53"/>
      <c r="X30767" s="53"/>
      <c r="Y30767" s="55"/>
    </row>
    <row r="30768" spans="21:25" x14ac:dyDescent="0.2">
      <c r="U30768" s="55"/>
      <c r="V30768" s="53"/>
      <c r="W30768" s="53"/>
      <c r="X30768" s="53"/>
      <c r="Y30768" s="55"/>
    </row>
    <row r="30769" spans="21:25" x14ac:dyDescent="0.2">
      <c r="U30769" s="55"/>
      <c r="V30769" s="53"/>
      <c r="W30769" s="53"/>
      <c r="X30769" s="53"/>
      <c r="Y30769" s="55"/>
    </row>
    <row r="30770" spans="21:25" x14ac:dyDescent="0.2">
      <c r="U30770" s="55"/>
      <c r="V30770" s="53"/>
      <c r="W30770" s="53"/>
      <c r="X30770" s="53"/>
      <c r="Y30770" s="55"/>
    </row>
    <row r="30771" spans="21:25" x14ac:dyDescent="0.2">
      <c r="U30771" s="55"/>
      <c r="V30771" s="53"/>
      <c r="W30771" s="53"/>
      <c r="X30771" s="53"/>
      <c r="Y30771" s="55"/>
    </row>
    <row r="30772" spans="21:25" x14ac:dyDescent="0.2">
      <c r="U30772" s="55"/>
      <c r="V30772" s="53"/>
      <c r="W30772" s="53"/>
      <c r="X30772" s="53"/>
      <c r="Y30772" s="55"/>
    </row>
    <row r="30773" spans="21:25" x14ac:dyDescent="0.2">
      <c r="U30773" s="55"/>
      <c r="V30773" s="53"/>
      <c r="W30773" s="53"/>
      <c r="X30773" s="53"/>
      <c r="Y30773" s="55"/>
    </row>
    <row r="30774" spans="21:25" x14ac:dyDescent="0.2">
      <c r="U30774" s="55"/>
      <c r="V30774" s="53"/>
      <c r="W30774" s="53"/>
      <c r="X30774" s="53"/>
      <c r="Y30774" s="55"/>
    </row>
    <row r="30775" spans="21:25" x14ac:dyDescent="0.2">
      <c r="U30775" s="55"/>
      <c r="V30775" s="53"/>
      <c r="W30775" s="53"/>
      <c r="X30775" s="53"/>
      <c r="Y30775" s="55"/>
    </row>
    <row r="30776" spans="21:25" x14ac:dyDescent="0.2">
      <c r="U30776" s="55"/>
      <c r="V30776" s="53"/>
      <c r="W30776" s="53"/>
      <c r="X30776" s="53"/>
      <c r="Y30776" s="55"/>
    </row>
    <row r="30777" spans="21:25" x14ac:dyDescent="0.2">
      <c r="U30777" s="55"/>
      <c r="V30777" s="53"/>
      <c r="W30777" s="53"/>
      <c r="X30777" s="53"/>
      <c r="Y30777" s="55"/>
    </row>
    <row r="30778" spans="21:25" x14ac:dyDescent="0.2">
      <c r="U30778" s="55"/>
      <c r="V30778" s="53"/>
      <c r="W30778" s="53"/>
      <c r="X30778" s="53"/>
      <c r="Y30778" s="55"/>
    </row>
    <row r="30779" spans="21:25" x14ac:dyDescent="0.2">
      <c r="U30779" s="55"/>
      <c r="V30779" s="53"/>
      <c r="W30779" s="53"/>
      <c r="X30779" s="53"/>
      <c r="Y30779" s="55"/>
    </row>
    <row r="30780" spans="21:25" x14ac:dyDescent="0.2">
      <c r="U30780" s="55"/>
      <c r="V30780" s="53"/>
      <c r="W30780" s="53"/>
      <c r="X30780" s="53"/>
      <c r="Y30780" s="55"/>
    </row>
    <row r="30781" spans="21:25" x14ac:dyDescent="0.2">
      <c r="U30781" s="55"/>
      <c r="V30781" s="53"/>
      <c r="W30781" s="53"/>
      <c r="X30781" s="53"/>
      <c r="Y30781" s="55"/>
    </row>
    <row r="30782" spans="21:25" x14ac:dyDescent="0.2">
      <c r="U30782" s="55"/>
      <c r="V30782" s="53"/>
      <c r="W30782" s="53"/>
      <c r="X30782" s="53"/>
      <c r="Y30782" s="55"/>
    </row>
    <row r="30783" spans="21:25" x14ac:dyDescent="0.2">
      <c r="U30783" s="55"/>
      <c r="V30783" s="53"/>
      <c r="W30783" s="53"/>
      <c r="X30783" s="53"/>
      <c r="Y30783" s="55"/>
    </row>
    <row r="30784" spans="21:25" x14ac:dyDescent="0.2">
      <c r="U30784" s="55"/>
      <c r="V30784" s="53"/>
      <c r="W30784" s="53"/>
      <c r="X30784" s="53"/>
      <c r="Y30784" s="55"/>
    </row>
    <row r="30785" spans="21:25" x14ac:dyDescent="0.2">
      <c r="U30785" s="55"/>
      <c r="V30785" s="53"/>
      <c r="W30785" s="53"/>
      <c r="X30785" s="53"/>
      <c r="Y30785" s="55"/>
    </row>
    <row r="30786" spans="21:25" x14ac:dyDescent="0.2">
      <c r="U30786" s="55"/>
      <c r="V30786" s="53"/>
      <c r="W30786" s="53"/>
      <c r="X30786" s="53"/>
      <c r="Y30786" s="55"/>
    </row>
    <row r="30787" spans="21:25" x14ac:dyDescent="0.2">
      <c r="U30787" s="55"/>
      <c r="V30787" s="53"/>
      <c r="W30787" s="53"/>
      <c r="X30787" s="53"/>
      <c r="Y30787" s="55"/>
    </row>
    <row r="30788" spans="21:25" x14ac:dyDescent="0.2">
      <c r="U30788" s="55"/>
      <c r="V30788" s="53"/>
      <c r="W30788" s="53"/>
      <c r="X30788" s="53"/>
      <c r="Y30788" s="55"/>
    </row>
    <row r="30789" spans="21:25" x14ac:dyDescent="0.2">
      <c r="U30789" s="55"/>
      <c r="V30789" s="53"/>
      <c r="W30789" s="53"/>
      <c r="X30789" s="53"/>
      <c r="Y30789" s="55"/>
    </row>
    <row r="30790" spans="21:25" x14ac:dyDescent="0.2">
      <c r="U30790" s="55"/>
      <c r="V30790" s="53"/>
      <c r="W30790" s="53"/>
      <c r="X30790" s="53"/>
      <c r="Y30790" s="55"/>
    </row>
    <row r="30791" spans="21:25" x14ac:dyDescent="0.2">
      <c r="U30791" s="55"/>
      <c r="V30791" s="53"/>
      <c r="W30791" s="53"/>
      <c r="X30791" s="53"/>
      <c r="Y30791" s="55"/>
    </row>
    <row r="30792" spans="21:25" x14ac:dyDescent="0.2">
      <c r="U30792" s="55"/>
      <c r="V30792" s="53"/>
      <c r="W30792" s="53"/>
      <c r="X30792" s="53"/>
      <c r="Y30792" s="55"/>
    </row>
    <row r="30793" spans="21:25" x14ac:dyDescent="0.2">
      <c r="U30793" s="55"/>
      <c r="V30793" s="53"/>
      <c r="W30793" s="53"/>
      <c r="X30793" s="53"/>
      <c r="Y30793" s="55"/>
    </row>
    <row r="30794" spans="21:25" x14ac:dyDescent="0.2">
      <c r="U30794" s="55"/>
      <c r="V30794" s="53"/>
      <c r="W30794" s="53"/>
      <c r="X30794" s="53"/>
      <c r="Y30794" s="55"/>
    </row>
    <row r="30795" spans="21:25" x14ac:dyDescent="0.2">
      <c r="U30795" s="55"/>
      <c r="V30795" s="53"/>
      <c r="W30795" s="53"/>
      <c r="X30795" s="53"/>
      <c r="Y30795" s="55"/>
    </row>
    <row r="30796" spans="21:25" x14ac:dyDescent="0.2">
      <c r="U30796" s="55"/>
      <c r="V30796" s="53"/>
      <c r="W30796" s="53"/>
      <c r="X30796" s="53"/>
      <c r="Y30796" s="55"/>
    </row>
    <row r="30797" spans="21:25" x14ac:dyDescent="0.2">
      <c r="U30797" s="55"/>
      <c r="V30797" s="53"/>
      <c r="W30797" s="53"/>
      <c r="X30797" s="53"/>
      <c r="Y30797" s="55"/>
    </row>
    <row r="30798" spans="21:25" x14ac:dyDescent="0.2">
      <c r="U30798" s="55"/>
      <c r="V30798" s="53"/>
      <c r="W30798" s="53"/>
      <c r="X30798" s="53"/>
      <c r="Y30798" s="55"/>
    </row>
    <row r="30799" spans="21:25" x14ac:dyDescent="0.2">
      <c r="U30799" s="55"/>
      <c r="V30799" s="53"/>
      <c r="W30799" s="53"/>
      <c r="X30799" s="53"/>
      <c r="Y30799" s="55"/>
    </row>
    <row r="30800" spans="21:25" x14ac:dyDescent="0.2">
      <c r="U30800" s="55"/>
      <c r="V30800" s="53"/>
      <c r="W30800" s="53"/>
      <c r="X30800" s="53"/>
      <c r="Y30800" s="55"/>
    </row>
    <row r="30801" spans="21:25" x14ac:dyDescent="0.2">
      <c r="U30801" s="55"/>
      <c r="V30801" s="53"/>
      <c r="W30801" s="53"/>
      <c r="X30801" s="53"/>
      <c r="Y30801" s="55"/>
    </row>
    <row r="30802" spans="21:25" x14ac:dyDescent="0.2">
      <c r="U30802" s="55"/>
      <c r="V30802" s="53"/>
      <c r="W30802" s="53"/>
      <c r="X30802" s="53"/>
      <c r="Y30802" s="55"/>
    </row>
    <row r="30803" spans="21:25" x14ac:dyDescent="0.2">
      <c r="U30803" s="55"/>
      <c r="V30803" s="53"/>
      <c r="W30803" s="53"/>
      <c r="X30803" s="53"/>
      <c r="Y30803" s="55"/>
    </row>
    <row r="30804" spans="21:25" x14ac:dyDescent="0.2">
      <c r="U30804" s="55"/>
      <c r="V30804" s="53"/>
      <c r="W30804" s="53"/>
      <c r="X30804" s="53"/>
      <c r="Y30804" s="55"/>
    </row>
    <row r="30805" spans="21:25" x14ac:dyDescent="0.2">
      <c r="U30805" s="55"/>
      <c r="V30805" s="53"/>
      <c r="W30805" s="53"/>
      <c r="X30805" s="53"/>
      <c r="Y30805" s="55"/>
    </row>
    <row r="30806" spans="21:25" x14ac:dyDescent="0.2">
      <c r="U30806" s="55"/>
      <c r="V30806" s="53"/>
      <c r="W30806" s="53"/>
      <c r="X30806" s="53"/>
      <c r="Y30806" s="55"/>
    </row>
    <row r="30807" spans="21:25" x14ac:dyDescent="0.2">
      <c r="U30807" s="55"/>
      <c r="V30807" s="53"/>
      <c r="W30807" s="53"/>
      <c r="X30807" s="53"/>
      <c r="Y30807" s="55"/>
    </row>
    <row r="30808" spans="21:25" x14ac:dyDescent="0.2">
      <c r="U30808" s="55"/>
      <c r="V30808" s="53"/>
      <c r="W30808" s="53"/>
      <c r="X30808" s="53"/>
      <c r="Y30808" s="55"/>
    </row>
    <row r="30809" spans="21:25" x14ac:dyDescent="0.2">
      <c r="U30809" s="55"/>
      <c r="V30809" s="53"/>
      <c r="W30809" s="53"/>
      <c r="X30809" s="53"/>
      <c r="Y30809" s="55"/>
    </row>
    <row r="30810" spans="21:25" x14ac:dyDescent="0.2">
      <c r="U30810" s="55"/>
      <c r="V30810" s="53"/>
      <c r="W30810" s="53"/>
      <c r="X30810" s="53"/>
      <c r="Y30810" s="55"/>
    </row>
    <row r="30811" spans="21:25" x14ac:dyDescent="0.2">
      <c r="U30811" s="55"/>
      <c r="V30811" s="53"/>
      <c r="W30811" s="53"/>
      <c r="X30811" s="53"/>
      <c r="Y30811" s="55"/>
    </row>
    <row r="30812" spans="21:25" x14ac:dyDescent="0.2">
      <c r="U30812" s="55"/>
      <c r="V30812" s="53"/>
      <c r="W30812" s="53"/>
      <c r="X30812" s="53"/>
      <c r="Y30812" s="55"/>
    </row>
    <row r="30813" spans="21:25" x14ac:dyDescent="0.2">
      <c r="U30813" s="55"/>
      <c r="V30813" s="53"/>
      <c r="W30813" s="53"/>
      <c r="X30813" s="53"/>
      <c r="Y30813" s="55"/>
    </row>
    <row r="30814" spans="21:25" x14ac:dyDescent="0.2">
      <c r="U30814" s="55"/>
      <c r="V30814" s="53"/>
      <c r="W30814" s="53"/>
      <c r="X30814" s="53"/>
      <c r="Y30814" s="55"/>
    </row>
    <row r="30815" spans="21:25" x14ac:dyDescent="0.2">
      <c r="U30815" s="55"/>
      <c r="V30815" s="53"/>
      <c r="W30815" s="53"/>
      <c r="X30815" s="53"/>
      <c r="Y30815" s="55"/>
    </row>
    <row r="30816" spans="21:25" x14ac:dyDescent="0.2">
      <c r="U30816" s="55"/>
      <c r="V30816" s="53"/>
      <c r="W30816" s="53"/>
      <c r="X30816" s="53"/>
      <c r="Y30816" s="55"/>
    </row>
    <row r="30817" spans="21:25" x14ac:dyDescent="0.2">
      <c r="U30817" s="55"/>
      <c r="V30817" s="53"/>
      <c r="W30817" s="53"/>
      <c r="X30817" s="53"/>
      <c r="Y30817" s="55"/>
    </row>
    <row r="30818" spans="21:25" x14ac:dyDescent="0.2">
      <c r="U30818" s="55"/>
      <c r="V30818" s="53"/>
      <c r="W30818" s="53"/>
      <c r="X30818" s="53"/>
      <c r="Y30818" s="55"/>
    </row>
    <row r="30819" spans="21:25" x14ac:dyDescent="0.2">
      <c r="U30819" s="55"/>
      <c r="V30819" s="53"/>
      <c r="W30819" s="53"/>
      <c r="X30819" s="53"/>
      <c r="Y30819" s="55"/>
    </row>
    <row r="30820" spans="21:25" x14ac:dyDescent="0.2">
      <c r="U30820" s="55"/>
      <c r="V30820" s="53"/>
      <c r="W30820" s="53"/>
      <c r="X30820" s="53"/>
      <c r="Y30820" s="55"/>
    </row>
    <row r="30821" spans="21:25" x14ac:dyDescent="0.2">
      <c r="U30821" s="55"/>
      <c r="V30821" s="53"/>
      <c r="W30821" s="53"/>
      <c r="X30821" s="53"/>
      <c r="Y30821" s="55"/>
    </row>
    <row r="30822" spans="21:25" x14ac:dyDescent="0.2">
      <c r="U30822" s="55"/>
      <c r="V30822" s="53"/>
      <c r="W30822" s="53"/>
      <c r="X30822" s="53"/>
      <c r="Y30822" s="55"/>
    </row>
    <row r="30823" spans="21:25" x14ac:dyDescent="0.2">
      <c r="U30823" s="55"/>
      <c r="V30823" s="53"/>
      <c r="W30823" s="53"/>
      <c r="X30823" s="53"/>
      <c r="Y30823" s="55"/>
    </row>
    <row r="30824" spans="21:25" x14ac:dyDescent="0.2">
      <c r="U30824" s="55"/>
      <c r="V30824" s="53"/>
      <c r="W30824" s="53"/>
      <c r="X30824" s="53"/>
      <c r="Y30824" s="55"/>
    </row>
    <row r="30825" spans="21:25" x14ac:dyDescent="0.2">
      <c r="U30825" s="55"/>
      <c r="V30825" s="53"/>
      <c r="W30825" s="53"/>
      <c r="X30825" s="53"/>
      <c r="Y30825" s="55"/>
    </row>
    <row r="30826" spans="21:25" x14ac:dyDescent="0.2">
      <c r="U30826" s="55"/>
      <c r="V30826" s="53"/>
      <c r="W30826" s="53"/>
      <c r="X30826" s="53"/>
      <c r="Y30826" s="55"/>
    </row>
    <row r="30827" spans="21:25" x14ac:dyDescent="0.2">
      <c r="U30827" s="55"/>
      <c r="V30827" s="53"/>
      <c r="W30827" s="53"/>
      <c r="X30827" s="53"/>
      <c r="Y30827" s="55"/>
    </row>
    <row r="30828" spans="21:25" x14ac:dyDescent="0.2">
      <c r="U30828" s="55"/>
      <c r="V30828" s="53"/>
      <c r="W30828" s="53"/>
      <c r="X30828" s="53"/>
      <c r="Y30828" s="55"/>
    </row>
    <row r="30829" spans="21:25" x14ac:dyDescent="0.2">
      <c r="U30829" s="55"/>
      <c r="V30829" s="53"/>
      <c r="W30829" s="53"/>
      <c r="X30829" s="53"/>
      <c r="Y30829" s="55"/>
    </row>
    <row r="30830" spans="21:25" x14ac:dyDescent="0.2">
      <c r="U30830" s="55"/>
      <c r="V30830" s="53"/>
      <c r="W30830" s="53"/>
      <c r="X30830" s="53"/>
      <c r="Y30830" s="55"/>
    </row>
    <row r="30831" spans="21:25" x14ac:dyDescent="0.2">
      <c r="U30831" s="55"/>
      <c r="V30831" s="53"/>
      <c r="W30831" s="53"/>
      <c r="X30831" s="53"/>
      <c r="Y30831" s="55"/>
    </row>
    <row r="30832" spans="21:25" x14ac:dyDescent="0.2">
      <c r="U30832" s="55"/>
      <c r="V30832" s="53"/>
      <c r="W30832" s="53"/>
      <c r="X30832" s="53"/>
      <c r="Y30832" s="55"/>
    </row>
    <row r="30833" spans="21:25" x14ac:dyDescent="0.2">
      <c r="U30833" s="55"/>
      <c r="V30833" s="53"/>
      <c r="W30833" s="53"/>
      <c r="X30833" s="53"/>
      <c r="Y30833" s="55"/>
    </row>
    <row r="30834" spans="21:25" x14ac:dyDescent="0.2">
      <c r="U30834" s="55"/>
      <c r="V30834" s="53"/>
      <c r="W30834" s="53"/>
      <c r="X30834" s="53"/>
      <c r="Y30834" s="55"/>
    </row>
    <row r="30835" spans="21:25" x14ac:dyDescent="0.2">
      <c r="U30835" s="55"/>
      <c r="V30835" s="53"/>
      <c r="W30835" s="53"/>
      <c r="X30835" s="53"/>
      <c r="Y30835" s="55"/>
    </row>
    <row r="30836" spans="21:25" x14ac:dyDescent="0.2">
      <c r="U30836" s="55"/>
      <c r="V30836" s="53"/>
      <c r="W30836" s="53"/>
      <c r="X30836" s="53"/>
      <c r="Y30836" s="55"/>
    </row>
    <row r="30837" spans="21:25" x14ac:dyDescent="0.2">
      <c r="U30837" s="55"/>
      <c r="V30837" s="53"/>
      <c r="W30837" s="53"/>
      <c r="X30837" s="53"/>
      <c r="Y30837" s="55"/>
    </row>
    <row r="30838" spans="21:25" x14ac:dyDescent="0.2">
      <c r="U30838" s="55"/>
      <c r="V30838" s="53"/>
      <c r="W30838" s="53"/>
      <c r="X30838" s="53"/>
      <c r="Y30838" s="55"/>
    </row>
    <row r="30839" spans="21:25" x14ac:dyDescent="0.2">
      <c r="U30839" s="55"/>
      <c r="V30839" s="53"/>
      <c r="W30839" s="53"/>
      <c r="X30839" s="53"/>
      <c r="Y30839" s="55"/>
    </row>
    <row r="30840" spans="21:25" x14ac:dyDescent="0.2">
      <c r="U30840" s="55"/>
      <c r="V30840" s="53"/>
      <c r="W30840" s="53"/>
      <c r="X30840" s="53"/>
      <c r="Y30840" s="55"/>
    </row>
    <row r="30841" spans="21:25" x14ac:dyDescent="0.2">
      <c r="U30841" s="55"/>
      <c r="V30841" s="53"/>
      <c r="W30841" s="53"/>
      <c r="X30841" s="53"/>
      <c r="Y30841" s="55"/>
    </row>
    <row r="30842" spans="21:25" x14ac:dyDescent="0.2">
      <c r="U30842" s="55"/>
      <c r="V30842" s="53"/>
      <c r="W30842" s="53"/>
      <c r="X30842" s="53"/>
      <c r="Y30842" s="55"/>
    </row>
    <row r="30843" spans="21:25" x14ac:dyDescent="0.2">
      <c r="U30843" s="55"/>
      <c r="V30843" s="53"/>
      <c r="W30843" s="53"/>
      <c r="X30843" s="53"/>
      <c r="Y30843" s="55"/>
    </row>
    <row r="30844" spans="21:25" x14ac:dyDescent="0.2">
      <c r="U30844" s="55"/>
      <c r="V30844" s="53"/>
      <c r="W30844" s="53"/>
      <c r="X30844" s="53"/>
      <c r="Y30844" s="55"/>
    </row>
    <row r="30845" spans="21:25" x14ac:dyDescent="0.2">
      <c r="U30845" s="55"/>
      <c r="V30845" s="53"/>
      <c r="W30845" s="53"/>
      <c r="X30845" s="53"/>
      <c r="Y30845" s="55"/>
    </row>
    <row r="30846" spans="21:25" x14ac:dyDescent="0.2">
      <c r="U30846" s="55"/>
      <c r="V30846" s="53"/>
      <c r="W30846" s="53"/>
      <c r="X30846" s="53"/>
      <c r="Y30846" s="55"/>
    </row>
    <row r="30847" spans="21:25" x14ac:dyDescent="0.2">
      <c r="U30847" s="55"/>
      <c r="V30847" s="53"/>
      <c r="W30847" s="53"/>
      <c r="X30847" s="53"/>
      <c r="Y30847" s="55"/>
    </row>
    <row r="30848" spans="21:25" x14ac:dyDescent="0.2">
      <c r="U30848" s="55"/>
      <c r="V30848" s="53"/>
      <c r="W30848" s="53"/>
      <c r="X30848" s="53"/>
      <c r="Y30848" s="55"/>
    </row>
    <row r="30849" spans="21:25" x14ac:dyDescent="0.2">
      <c r="U30849" s="55"/>
      <c r="V30849" s="53"/>
      <c r="W30849" s="53"/>
      <c r="X30849" s="53"/>
      <c r="Y30849" s="55"/>
    </row>
    <row r="30850" spans="21:25" x14ac:dyDescent="0.2">
      <c r="U30850" s="55"/>
      <c r="V30850" s="53"/>
      <c r="W30850" s="53"/>
      <c r="X30850" s="53"/>
      <c r="Y30850" s="55"/>
    </row>
    <row r="30851" spans="21:25" x14ac:dyDescent="0.2">
      <c r="U30851" s="55"/>
      <c r="V30851" s="53"/>
      <c r="W30851" s="53"/>
      <c r="X30851" s="53"/>
      <c r="Y30851" s="55"/>
    </row>
    <row r="30852" spans="21:25" x14ac:dyDescent="0.2">
      <c r="U30852" s="55"/>
      <c r="V30852" s="53"/>
      <c r="W30852" s="53"/>
      <c r="X30852" s="53"/>
      <c r="Y30852" s="55"/>
    </row>
    <row r="30853" spans="21:25" x14ac:dyDescent="0.2">
      <c r="U30853" s="55"/>
      <c r="V30853" s="53"/>
      <c r="W30853" s="53"/>
      <c r="X30853" s="53"/>
      <c r="Y30853" s="55"/>
    </row>
    <row r="30854" spans="21:25" x14ac:dyDescent="0.2">
      <c r="U30854" s="55"/>
      <c r="V30854" s="53"/>
      <c r="W30854" s="53"/>
      <c r="X30854" s="53"/>
      <c r="Y30854" s="55"/>
    </row>
    <row r="30855" spans="21:25" x14ac:dyDescent="0.2">
      <c r="U30855" s="55"/>
      <c r="V30855" s="53"/>
      <c r="W30855" s="53"/>
      <c r="X30855" s="53"/>
      <c r="Y30855" s="55"/>
    </row>
    <row r="30856" spans="21:25" x14ac:dyDescent="0.2">
      <c r="U30856" s="55"/>
      <c r="V30856" s="53"/>
      <c r="W30856" s="53"/>
      <c r="X30856" s="53"/>
      <c r="Y30856" s="55"/>
    </row>
    <row r="30857" spans="21:25" x14ac:dyDescent="0.2">
      <c r="U30857" s="55"/>
      <c r="V30857" s="53"/>
      <c r="W30857" s="53"/>
      <c r="X30857" s="53"/>
      <c r="Y30857" s="55"/>
    </row>
    <row r="30858" spans="21:25" x14ac:dyDescent="0.2">
      <c r="U30858" s="55"/>
      <c r="V30858" s="53"/>
      <c r="W30858" s="53"/>
      <c r="X30858" s="53"/>
      <c r="Y30858" s="55"/>
    </row>
    <row r="30859" spans="21:25" x14ac:dyDescent="0.2">
      <c r="U30859" s="55"/>
      <c r="V30859" s="53"/>
      <c r="W30859" s="53"/>
      <c r="X30859" s="53"/>
      <c r="Y30859" s="55"/>
    </row>
    <row r="30860" spans="21:25" x14ac:dyDescent="0.2">
      <c r="U30860" s="55"/>
      <c r="V30860" s="53"/>
      <c r="W30860" s="53"/>
      <c r="X30860" s="53"/>
      <c r="Y30860" s="55"/>
    </row>
    <row r="30861" spans="21:25" x14ac:dyDescent="0.2">
      <c r="U30861" s="55"/>
      <c r="V30861" s="53"/>
      <c r="W30861" s="53"/>
      <c r="X30861" s="53"/>
      <c r="Y30861" s="55"/>
    </row>
    <row r="30862" spans="21:25" x14ac:dyDescent="0.2">
      <c r="U30862" s="55"/>
      <c r="V30862" s="53"/>
      <c r="W30862" s="53"/>
      <c r="X30862" s="53"/>
      <c r="Y30862" s="55"/>
    </row>
    <row r="30863" spans="21:25" x14ac:dyDescent="0.2">
      <c r="U30863" s="55"/>
      <c r="V30863" s="53"/>
      <c r="W30863" s="53"/>
      <c r="X30863" s="53"/>
      <c r="Y30863" s="55"/>
    </row>
    <row r="30864" spans="21:25" x14ac:dyDescent="0.2">
      <c r="U30864" s="55"/>
      <c r="V30864" s="53"/>
      <c r="W30864" s="53"/>
      <c r="X30864" s="53"/>
      <c r="Y30864" s="55"/>
    </row>
    <row r="30865" spans="21:25" x14ac:dyDescent="0.2">
      <c r="U30865" s="55"/>
      <c r="V30865" s="53"/>
      <c r="W30865" s="53"/>
      <c r="X30865" s="53"/>
      <c r="Y30865" s="55"/>
    </row>
    <row r="30866" spans="21:25" x14ac:dyDescent="0.2">
      <c r="U30866" s="55"/>
      <c r="V30866" s="53"/>
      <c r="W30866" s="53"/>
      <c r="X30866" s="53"/>
      <c r="Y30866" s="55"/>
    </row>
    <row r="30867" spans="21:25" x14ac:dyDescent="0.2">
      <c r="U30867" s="55"/>
      <c r="V30867" s="53"/>
      <c r="W30867" s="53"/>
      <c r="X30867" s="53"/>
      <c r="Y30867" s="55"/>
    </row>
    <row r="30868" spans="21:25" x14ac:dyDescent="0.2">
      <c r="U30868" s="55"/>
      <c r="V30868" s="53"/>
      <c r="W30868" s="53"/>
      <c r="X30868" s="53"/>
      <c r="Y30868" s="55"/>
    </row>
    <row r="30869" spans="21:25" x14ac:dyDescent="0.2">
      <c r="U30869" s="55"/>
      <c r="V30869" s="53"/>
      <c r="W30869" s="53"/>
      <c r="X30869" s="53"/>
      <c r="Y30869" s="55"/>
    </row>
    <row r="30870" spans="21:25" x14ac:dyDescent="0.2">
      <c r="U30870" s="55"/>
      <c r="V30870" s="53"/>
      <c r="W30870" s="53"/>
      <c r="X30870" s="53"/>
      <c r="Y30870" s="55"/>
    </row>
    <row r="30871" spans="21:25" x14ac:dyDescent="0.2">
      <c r="U30871" s="55"/>
      <c r="V30871" s="53"/>
      <c r="W30871" s="53"/>
      <c r="X30871" s="53"/>
      <c r="Y30871" s="55"/>
    </row>
    <row r="30872" spans="21:25" x14ac:dyDescent="0.2">
      <c r="U30872" s="55"/>
      <c r="V30872" s="53"/>
      <c r="W30872" s="53"/>
      <c r="X30872" s="53"/>
      <c r="Y30872" s="55"/>
    </row>
    <row r="30873" spans="21:25" x14ac:dyDescent="0.2">
      <c r="U30873" s="55"/>
      <c r="V30873" s="53"/>
      <c r="W30873" s="53"/>
      <c r="X30873" s="53"/>
      <c r="Y30873" s="55"/>
    </row>
    <row r="30874" spans="21:25" x14ac:dyDescent="0.2">
      <c r="U30874" s="55"/>
      <c r="V30874" s="53"/>
      <c r="W30874" s="53"/>
      <c r="X30874" s="53"/>
      <c r="Y30874" s="55"/>
    </row>
    <row r="30875" spans="21:25" x14ac:dyDescent="0.2">
      <c r="U30875" s="55"/>
      <c r="V30875" s="53"/>
      <c r="W30875" s="53"/>
      <c r="X30875" s="53"/>
      <c r="Y30875" s="55"/>
    </row>
    <row r="30876" spans="21:25" x14ac:dyDescent="0.2">
      <c r="U30876" s="55"/>
      <c r="V30876" s="53"/>
      <c r="W30876" s="53"/>
      <c r="X30876" s="53"/>
      <c r="Y30876" s="55"/>
    </row>
    <row r="30877" spans="21:25" x14ac:dyDescent="0.2">
      <c r="U30877" s="55"/>
      <c r="V30877" s="53"/>
      <c r="W30877" s="53"/>
      <c r="X30877" s="53"/>
      <c r="Y30877" s="55"/>
    </row>
    <row r="30878" spans="21:25" x14ac:dyDescent="0.2">
      <c r="U30878" s="55"/>
      <c r="V30878" s="53"/>
      <c r="W30878" s="53"/>
      <c r="X30878" s="53"/>
      <c r="Y30878" s="55"/>
    </row>
    <row r="30879" spans="21:25" x14ac:dyDescent="0.2">
      <c r="U30879" s="55"/>
      <c r="V30879" s="53"/>
      <c r="W30879" s="53"/>
      <c r="X30879" s="53"/>
      <c r="Y30879" s="55"/>
    </row>
    <row r="30880" spans="21:25" x14ac:dyDescent="0.2">
      <c r="U30880" s="55"/>
      <c r="V30880" s="53"/>
      <c r="W30880" s="53"/>
      <c r="X30880" s="53"/>
      <c r="Y30880" s="55"/>
    </row>
    <row r="30881" spans="21:25" x14ac:dyDescent="0.2">
      <c r="U30881" s="55"/>
      <c r="V30881" s="53"/>
      <c r="W30881" s="53"/>
      <c r="X30881" s="53"/>
      <c r="Y30881" s="55"/>
    </row>
    <row r="30882" spans="21:25" x14ac:dyDescent="0.2">
      <c r="U30882" s="55"/>
      <c r="V30882" s="53"/>
      <c r="W30882" s="53"/>
      <c r="X30882" s="53"/>
      <c r="Y30882" s="55"/>
    </row>
    <row r="30883" spans="21:25" x14ac:dyDescent="0.2">
      <c r="U30883" s="55"/>
      <c r="V30883" s="53"/>
      <c r="W30883" s="53"/>
      <c r="X30883" s="53"/>
      <c r="Y30883" s="55"/>
    </row>
    <row r="30884" spans="21:25" x14ac:dyDescent="0.2">
      <c r="U30884" s="55"/>
      <c r="V30884" s="53"/>
      <c r="W30884" s="53"/>
      <c r="X30884" s="53"/>
      <c r="Y30884" s="55"/>
    </row>
    <row r="30885" spans="21:25" x14ac:dyDescent="0.2">
      <c r="U30885" s="55"/>
      <c r="V30885" s="53"/>
      <c r="W30885" s="53"/>
      <c r="X30885" s="53"/>
      <c r="Y30885" s="55"/>
    </row>
    <row r="30886" spans="21:25" x14ac:dyDescent="0.2">
      <c r="U30886" s="55"/>
      <c r="V30886" s="53"/>
      <c r="W30886" s="53"/>
      <c r="X30886" s="53"/>
      <c r="Y30886" s="55"/>
    </row>
    <row r="30887" spans="21:25" x14ac:dyDescent="0.2">
      <c r="U30887" s="55"/>
      <c r="V30887" s="53"/>
      <c r="W30887" s="53"/>
      <c r="X30887" s="53"/>
      <c r="Y30887" s="55"/>
    </row>
    <row r="30888" spans="21:25" x14ac:dyDescent="0.2">
      <c r="U30888" s="55"/>
      <c r="V30888" s="53"/>
      <c r="W30888" s="53"/>
      <c r="X30888" s="53"/>
      <c r="Y30888" s="55"/>
    </row>
    <row r="30889" spans="21:25" x14ac:dyDescent="0.2">
      <c r="U30889" s="55"/>
      <c r="V30889" s="53"/>
      <c r="W30889" s="53"/>
      <c r="X30889" s="53"/>
      <c r="Y30889" s="55"/>
    </row>
    <row r="30890" spans="21:25" x14ac:dyDescent="0.2">
      <c r="U30890" s="55"/>
      <c r="V30890" s="53"/>
      <c r="W30890" s="53"/>
      <c r="X30890" s="53"/>
      <c r="Y30890" s="55"/>
    </row>
    <row r="30891" spans="21:25" x14ac:dyDescent="0.2">
      <c r="U30891" s="55"/>
      <c r="V30891" s="53"/>
      <c r="W30891" s="53"/>
      <c r="X30891" s="53"/>
      <c r="Y30891" s="55"/>
    </row>
    <row r="30892" spans="21:25" x14ac:dyDescent="0.2">
      <c r="U30892" s="55"/>
      <c r="V30892" s="53"/>
      <c r="W30892" s="53"/>
      <c r="X30892" s="53"/>
      <c r="Y30892" s="55"/>
    </row>
    <row r="30893" spans="21:25" x14ac:dyDescent="0.2">
      <c r="U30893" s="55"/>
      <c r="V30893" s="53"/>
      <c r="W30893" s="53"/>
      <c r="X30893" s="53"/>
      <c r="Y30893" s="55"/>
    </row>
    <row r="30894" spans="21:25" x14ac:dyDescent="0.2">
      <c r="U30894" s="55"/>
      <c r="V30894" s="53"/>
      <c r="W30894" s="53"/>
      <c r="X30894" s="53"/>
      <c r="Y30894" s="55"/>
    </row>
    <row r="30895" spans="21:25" x14ac:dyDescent="0.2">
      <c r="U30895" s="55"/>
      <c r="V30895" s="53"/>
      <c r="W30895" s="53"/>
      <c r="X30895" s="53"/>
      <c r="Y30895" s="55"/>
    </row>
    <row r="30896" spans="21:25" x14ac:dyDescent="0.2">
      <c r="U30896" s="55"/>
      <c r="V30896" s="53"/>
      <c r="W30896" s="53"/>
      <c r="X30896" s="53"/>
      <c r="Y30896" s="55"/>
    </row>
    <row r="30897" spans="21:25" x14ac:dyDescent="0.2">
      <c r="U30897" s="55"/>
      <c r="V30897" s="53"/>
      <c r="W30897" s="53"/>
      <c r="X30897" s="53"/>
      <c r="Y30897" s="55"/>
    </row>
    <row r="30898" spans="21:25" x14ac:dyDescent="0.2">
      <c r="U30898" s="55"/>
      <c r="V30898" s="53"/>
      <c r="W30898" s="53"/>
      <c r="X30898" s="53"/>
      <c r="Y30898" s="55"/>
    </row>
    <row r="30899" spans="21:25" x14ac:dyDescent="0.2">
      <c r="U30899" s="55"/>
      <c r="V30899" s="53"/>
      <c r="W30899" s="53"/>
      <c r="X30899" s="53"/>
      <c r="Y30899" s="55"/>
    </row>
    <row r="30900" spans="21:25" x14ac:dyDescent="0.2">
      <c r="U30900" s="55"/>
      <c r="V30900" s="53"/>
      <c r="W30900" s="53"/>
      <c r="X30900" s="53"/>
      <c r="Y30900" s="55"/>
    </row>
    <row r="30901" spans="21:25" x14ac:dyDescent="0.2">
      <c r="U30901" s="55"/>
      <c r="V30901" s="53"/>
      <c r="W30901" s="53"/>
      <c r="X30901" s="53"/>
      <c r="Y30901" s="55"/>
    </row>
    <row r="30902" spans="21:25" x14ac:dyDescent="0.2">
      <c r="U30902" s="55"/>
      <c r="V30902" s="53"/>
      <c r="W30902" s="53"/>
      <c r="X30902" s="53"/>
      <c r="Y30902" s="55"/>
    </row>
    <row r="30903" spans="21:25" x14ac:dyDescent="0.2">
      <c r="U30903" s="55"/>
      <c r="V30903" s="53"/>
      <c r="W30903" s="53"/>
      <c r="X30903" s="53"/>
      <c r="Y30903" s="55"/>
    </row>
    <row r="30904" spans="21:25" x14ac:dyDescent="0.2">
      <c r="U30904" s="55"/>
      <c r="V30904" s="53"/>
      <c r="W30904" s="53"/>
      <c r="X30904" s="53"/>
      <c r="Y30904" s="55"/>
    </row>
    <row r="30905" spans="21:25" x14ac:dyDescent="0.2">
      <c r="U30905" s="55"/>
      <c r="V30905" s="53"/>
      <c r="W30905" s="53"/>
      <c r="X30905" s="53"/>
      <c r="Y30905" s="55"/>
    </row>
    <row r="30906" spans="21:25" x14ac:dyDescent="0.2">
      <c r="U30906" s="55"/>
      <c r="V30906" s="53"/>
      <c r="W30906" s="53"/>
      <c r="X30906" s="53"/>
      <c r="Y30906" s="55"/>
    </row>
    <row r="30907" spans="21:25" x14ac:dyDescent="0.2">
      <c r="U30907" s="55"/>
      <c r="V30907" s="53"/>
      <c r="W30907" s="53"/>
      <c r="X30907" s="53"/>
      <c r="Y30907" s="55"/>
    </row>
    <row r="30908" spans="21:25" x14ac:dyDescent="0.2">
      <c r="U30908" s="55"/>
      <c r="V30908" s="53"/>
      <c r="W30908" s="53"/>
      <c r="X30908" s="53"/>
      <c r="Y30908" s="55"/>
    </row>
    <row r="30909" spans="21:25" x14ac:dyDescent="0.2">
      <c r="U30909" s="55"/>
      <c r="V30909" s="53"/>
      <c r="W30909" s="53"/>
      <c r="X30909" s="53"/>
      <c r="Y30909" s="55"/>
    </row>
    <row r="30910" spans="21:25" x14ac:dyDescent="0.2">
      <c r="U30910" s="55"/>
      <c r="V30910" s="53"/>
      <c r="W30910" s="53"/>
      <c r="X30910" s="53"/>
      <c r="Y30910" s="55"/>
    </row>
    <row r="30911" spans="21:25" x14ac:dyDescent="0.2">
      <c r="U30911" s="55"/>
      <c r="V30911" s="53"/>
      <c r="W30911" s="53"/>
      <c r="X30911" s="53"/>
      <c r="Y30911" s="55"/>
    </row>
    <row r="30912" spans="21:25" x14ac:dyDescent="0.2">
      <c r="U30912" s="55"/>
      <c r="V30912" s="53"/>
      <c r="W30912" s="53"/>
      <c r="X30912" s="53"/>
      <c r="Y30912" s="55"/>
    </row>
    <row r="30913" spans="21:25" x14ac:dyDescent="0.2">
      <c r="U30913" s="55"/>
      <c r="V30913" s="53"/>
      <c r="W30913" s="53"/>
      <c r="X30913" s="53"/>
      <c r="Y30913" s="55"/>
    </row>
    <row r="30914" spans="21:25" x14ac:dyDescent="0.2">
      <c r="U30914" s="55"/>
      <c r="V30914" s="53"/>
      <c r="W30914" s="53"/>
      <c r="X30914" s="53"/>
      <c r="Y30914" s="55"/>
    </row>
    <row r="30915" spans="21:25" x14ac:dyDescent="0.2">
      <c r="U30915" s="55"/>
      <c r="V30915" s="53"/>
      <c r="W30915" s="53"/>
      <c r="X30915" s="53"/>
      <c r="Y30915" s="55"/>
    </row>
    <row r="30916" spans="21:25" x14ac:dyDescent="0.2">
      <c r="U30916" s="55"/>
      <c r="V30916" s="53"/>
      <c r="W30916" s="53"/>
      <c r="X30916" s="53"/>
      <c r="Y30916" s="55"/>
    </row>
    <row r="30917" spans="21:25" x14ac:dyDescent="0.2">
      <c r="U30917" s="55"/>
      <c r="V30917" s="53"/>
      <c r="W30917" s="53"/>
      <c r="X30917" s="53"/>
      <c r="Y30917" s="55"/>
    </row>
    <row r="30918" spans="21:25" x14ac:dyDescent="0.2">
      <c r="U30918" s="55"/>
      <c r="V30918" s="53"/>
      <c r="W30918" s="53"/>
      <c r="X30918" s="53"/>
      <c r="Y30918" s="55"/>
    </row>
    <row r="30919" spans="21:25" x14ac:dyDescent="0.2">
      <c r="U30919" s="55"/>
      <c r="V30919" s="53"/>
      <c r="W30919" s="53"/>
      <c r="X30919" s="53"/>
      <c r="Y30919" s="55"/>
    </row>
    <row r="30920" spans="21:25" x14ac:dyDescent="0.2">
      <c r="U30920" s="55"/>
      <c r="V30920" s="53"/>
      <c r="W30920" s="53"/>
      <c r="X30920" s="53"/>
      <c r="Y30920" s="55"/>
    </row>
    <row r="30921" spans="21:25" x14ac:dyDescent="0.2">
      <c r="U30921" s="55"/>
      <c r="V30921" s="53"/>
      <c r="W30921" s="53"/>
      <c r="X30921" s="53"/>
      <c r="Y30921" s="55"/>
    </row>
    <row r="30922" spans="21:25" x14ac:dyDescent="0.2">
      <c r="U30922" s="55"/>
      <c r="V30922" s="53"/>
      <c r="W30922" s="53"/>
      <c r="X30922" s="53"/>
      <c r="Y30922" s="55"/>
    </row>
    <row r="30923" spans="21:25" x14ac:dyDescent="0.2">
      <c r="U30923" s="55"/>
      <c r="V30923" s="53"/>
      <c r="W30923" s="53"/>
      <c r="X30923" s="53"/>
      <c r="Y30923" s="55"/>
    </row>
    <row r="30924" spans="21:25" x14ac:dyDescent="0.2">
      <c r="U30924" s="55"/>
      <c r="V30924" s="53"/>
      <c r="W30924" s="53"/>
      <c r="X30924" s="53"/>
      <c r="Y30924" s="55"/>
    </row>
    <row r="30925" spans="21:25" x14ac:dyDescent="0.2">
      <c r="U30925" s="55"/>
      <c r="V30925" s="53"/>
      <c r="W30925" s="53"/>
      <c r="X30925" s="53"/>
      <c r="Y30925" s="55"/>
    </row>
    <row r="30926" spans="21:25" x14ac:dyDescent="0.2">
      <c r="U30926" s="55"/>
      <c r="V30926" s="53"/>
      <c r="W30926" s="53"/>
      <c r="X30926" s="53"/>
      <c r="Y30926" s="55"/>
    </row>
    <row r="30927" spans="21:25" x14ac:dyDescent="0.2">
      <c r="U30927" s="55"/>
      <c r="V30927" s="53"/>
      <c r="W30927" s="53"/>
      <c r="X30927" s="53"/>
      <c r="Y30927" s="55"/>
    </row>
    <row r="30928" spans="21:25" x14ac:dyDescent="0.2">
      <c r="U30928" s="55"/>
      <c r="V30928" s="53"/>
      <c r="W30928" s="53"/>
      <c r="X30928" s="53"/>
      <c r="Y30928" s="55"/>
    </row>
    <row r="30929" spans="21:25" x14ac:dyDescent="0.2">
      <c r="U30929" s="55"/>
      <c r="V30929" s="53"/>
      <c r="W30929" s="53"/>
      <c r="X30929" s="53"/>
      <c r="Y30929" s="55"/>
    </row>
    <row r="30930" spans="21:25" x14ac:dyDescent="0.2">
      <c r="U30930" s="55"/>
      <c r="V30930" s="53"/>
      <c r="W30930" s="53"/>
      <c r="X30930" s="53"/>
      <c r="Y30930" s="55"/>
    </row>
    <row r="30931" spans="21:25" x14ac:dyDescent="0.2">
      <c r="U30931" s="55"/>
      <c r="V30931" s="53"/>
      <c r="W30931" s="53"/>
      <c r="X30931" s="53"/>
      <c r="Y30931" s="55"/>
    </row>
    <row r="30932" spans="21:25" x14ac:dyDescent="0.2">
      <c r="U30932" s="55"/>
      <c r="V30932" s="53"/>
      <c r="W30932" s="53"/>
      <c r="X30932" s="53"/>
      <c r="Y30932" s="55"/>
    </row>
    <row r="30933" spans="21:25" x14ac:dyDescent="0.2">
      <c r="U30933" s="55"/>
      <c r="V30933" s="53"/>
      <c r="W30933" s="53"/>
      <c r="X30933" s="53"/>
      <c r="Y30933" s="55"/>
    </row>
    <row r="30934" spans="21:25" x14ac:dyDescent="0.2">
      <c r="U30934" s="55"/>
      <c r="V30934" s="53"/>
      <c r="W30934" s="53"/>
      <c r="X30934" s="53"/>
      <c r="Y30934" s="55"/>
    </row>
    <row r="30935" spans="21:25" x14ac:dyDescent="0.2">
      <c r="U30935" s="55"/>
      <c r="V30935" s="53"/>
      <c r="W30935" s="53"/>
      <c r="X30935" s="53"/>
      <c r="Y30935" s="55"/>
    </row>
    <row r="30936" spans="21:25" x14ac:dyDescent="0.2">
      <c r="U30936" s="55"/>
      <c r="V30936" s="53"/>
      <c r="W30936" s="53"/>
      <c r="X30936" s="53"/>
      <c r="Y30936" s="55"/>
    </row>
    <row r="30937" spans="21:25" x14ac:dyDescent="0.2">
      <c r="U30937" s="55"/>
      <c r="V30937" s="53"/>
      <c r="W30937" s="53"/>
      <c r="X30937" s="53"/>
      <c r="Y30937" s="55"/>
    </row>
    <row r="30938" spans="21:25" x14ac:dyDescent="0.2">
      <c r="U30938" s="55"/>
      <c r="V30938" s="53"/>
      <c r="W30938" s="53"/>
      <c r="X30938" s="53"/>
      <c r="Y30938" s="55"/>
    </row>
    <row r="30939" spans="21:25" x14ac:dyDescent="0.2">
      <c r="U30939" s="55"/>
      <c r="V30939" s="53"/>
      <c r="W30939" s="53"/>
      <c r="X30939" s="53"/>
      <c r="Y30939" s="55"/>
    </row>
    <row r="30940" spans="21:25" x14ac:dyDescent="0.2">
      <c r="U30940" s="55"/>
      <c r="V30940" s="53"/>
      <c r="W30940" s="53"/>
      <c r="X30940" s="53"/>
      <c r="Y30940" s="55"/>
    </row>
    <row r="30941" spans="21:25" x14ac:dyDescent="0.2">
      <c r="U30941" s="55"/>
      <c r="V30941" s="53"/>
      <c r="W30941" s="53"/>
      <c r="X30941" s="53"/>
      <c r="Y30941" s="55"/>
    </row>
    <row r="30942" spans="21:25" x14ac:dyDescent="0.2">
      <c r="U30942" s="55"/>
      <c r="V30942" s="53"/>
      <c r="W30942" s="53"/>
      <c r="X30942" s="53"/>
      <c r="Y30942" s="55"/>
    </row>
    <row r="30943" spans="21:25" x14ac:dyDescent="0.2">
      <c r="U30943" s="55"/>
      <c r="V30943" s="53"/>
      <c r="W30943" s="53"/>
      <c r="X30943" s="53"/>
      <c r="Y30943" s="55"/>
    </row>
    <row r="30944" spans="21:25" x14ac:dyDescent="0.2">
      <c r="U30944" s="55"/>
      <c r="V30944" s="53"/>
      <c r="W30944" s="53"/>
      <c r="X30944" s="53"/>
      <c r="Y30944" s="55"/>
    </row>
    <row r="30945" spans="21:25" x14ac:dyDescent="0.2">
      <c r="U30945" s="55"/>
      <c r="V30945" s="53"/>
      <c r="W30945" s="53"/>
      <c r="X30945" s="53"/>
      <c r="Y30945" s="55"/>
    </row>
    <row r="30946" spans="21:25" x14ac:dyDescent="0.2">
      <c r="U30946" s="55"/>
      <c r="V30946" s="53"/>
      <c r="W30946" s="53"/>
      <c r="X30946" s="53"/>
      <c r="Y30946" s="55"/>
    </row>
    <row r="30947" spans="21:25" x14ac:dyDescent="0.2">
      <c r="U30947" s="55"/>
      <c r="V30947" s="53"/>
      <c r="W30947" s="53"/>
      <c r="X30947" s="53"/>
      <c r="Y30947" s="55"/>
    </row>
    <row r="30948" spans="21:25" x14ac:dyDescent="0.2">
      <c r="U30948" s="55"/>
      <c r="V30948" s="53"/>
      <c r="W30948" s="53"/>
      <c r="X30948" s="53"/>
      <c r="Y30948" s="55"/>
    </row>
    <row r="30949" spans="21:25" x14ac:dyDescent="0.2">
      <c r="U30949" s="55"/>
      <c r="V30949" s="53"/>
      <c r="W30949" s="53"/>
      <c r="X30949" s="53"/>
      <c r="Y30949" s="55"/>
    </row>
    <row r="30950" spans="21:25" x14ac:dyDescent="0.2">
      <c r="U30950" s="55"/>
      <c r="V30950" s="53"/>
      <c r="W30950" s="53"/>
      <c r="X30950" s="53"/>
      <c r="Y30950" s="55"/>
    </row>
    <row r="30951" spans="21:25" x14ac:dyDescent="0.2">
      <c r="U30951" s="55"/>
      <c r="V30951" s="53"/>
      <c r="W30951" s="53"/>
      <c r="X30951" s="53"/>
      <c r="Y30951" s="55"/>
    </row>
    <row r="30952" spans="21:25" x14ac:dyDescent="0.2">
      <c r="U30952" s="55"/>
      <c r="V30952" s="53"/>
      <c r="W30952" s="53"/>
      <c r="X30952" s="53"/>
      <c r="Y30952" s="55"/>
    </row>
    <row r="30953" spans="21:25" x14ac:dyDescent="0.2">
      <c r="U30953" s="55"/>
      <c r="V30953" s="53"/>
      <c r="W30953" s="53"/>
      <c r="X30953" s="53"/>
      <c r="Y30953" s="55"/>
    </row>
    <row r="30954" spans="21:25" x14ac:dyDescent="0.2">
      <c r="U30954" s="55"/>
      <c r="V30954" s="53"/>
      <c r="W30954" s="53"/>
      <c r="X30954" s="53"/>
      <c r="Y30954" s="55"/>
    </row>
    <row r="30955" spans="21:25" x14ac:dyDescent="0.2">
      <c r="U30955" s="55"/>
      <c r="V30955" s="53"/>
      <c r="W30955" s="53"/>
      <c r="X30955" s="53"/>
      <c r="Y30955" s="55"/>
    </row>
    <row r="30956" spans="21:25" x14ac:dyDescent="0.2">
      <c r="U30956" s="55"/>
      <c r="V30956" s="53"/>
      <c r="W30956" s="53"/>
      <c r="X30956" s="53"/>
      <c r="Y30956" s="55"/>
    </row>
    <row r="30957" spans="21:25" x14ac:dyDescent="0.2">
      <c r="U30957" s="55"/>
      <c r="V30957" s="53"/>
      <c r="W30957" s="53"/>
      <c r="X30957" s="53"/>
      <c r="Y30957" s="55"/>
    </row>
    <row r="30958" spans="21:25" x14ac:dyDescent="0.2">
      <c r="U30958" s="55"/>
      <c r="V30958" s="53"/>
      <c r="W30958" s="53"/>
      <c r="X30958" s="53"/>
      <c r="Y30958" s="55"/>
    </row>
    <row r="30959" spans="21:25" x14ac:dyDescent="0.2">
      <c r="U30959" s="55"/>
      <c r="V30959" s="53"/>
      <c r="W30959" s="53"/>
      <c r="X30959" s="53"/>
      <c r="Y30959" s="55"/>
    </row>
    <row r="30960" spans="21:25" x14ac:dyDescent="0.2">
      <c r="U30960" s="55"/>
      <c r="V30960" s="53"/>
      <c r="W30960" s="53"/>
      <c r="X30960" s="53"/>
      <c r="Y30960" s="55"/>
    </row>
    <row r="30961" spans="21:25" x14ac:dyDescent="0.2">
      <c r="U30961" s="55"/>
      <c r="V30961" s="53"/>
      <c r="W30961" s="53"/>
      <c r="X30961" s="53"/>
      <c r="Y30961" s="55"/>
    </row>
    <row r="30962" spans="21:25" x14ac:dyDescent="0.2">
      <c r="U30962" s="55"/>
      <c r="V30962" s="53"/>
      <c r="W30962" s="53"/>
      <c r="X30962" s="53"/>
      <c r="Y30962" s="55"/>
    </row>
    <row r="30963" spans="21:25" x14ac:dyDescent="0.2">
      <c r="U30963" s="55"/>
      <c r="V30963" s="53"/>
      <c r="W30963" s="53"/>
      <c r="X30963" s="53"/>
      <c r="Y30963" s="55"/>
    </row>
    <row r="30964" spans="21:25" x14ac:dyDescent="0.2">
      <c r="U30964" s="55"/>
      <c r="V30964" s="53"/>
      <c r="W30964" s="53"/>
      <c r="X30964" s="53"/>
      <c r="Y30964" s="55"/>
    </row>
    <row r="30965" spans="21:25" x14ac:dyDescent="0.2">
      <c r="U30965" s="55"/>
      <c r="V30965" s="53"/>
      <c r="W30965" s="53"/>
      <c r="X30965" s="53"/>
      <c r="Y30965" s="55"/>
    </row>
    <row r="30966" spans="21:25" x14ac:dyDescent="0.2">
      <c r="U30966" s="55"/>
      <c r="V30966" s="53"/>
      <c r="W30966" s="53"/>
      <c r="X30966" s="53"/>
      <c r="Y30966" s="55"/>
    </row>
    <row r="30967" spans="21:25" x14ac:dyDescent="0.2">
      <c r="U30967" s="55"/>
      <c r="V30967" s="53"/>
      <c r="W30967" s="53"/>
      <c r="X30967" s="53"/>
      <c r="Y30967" s="55"/>
    </row>
    <row r="30968" spans="21:25" x14ac:dyDescent="0.2">
      <c r="U30968" s="55"/>
      <c r="V30968" s="53"/>
      <c r="W30968" s="53"/>
      <c r="X30968" s="53"/>
      <c r="Y30968" s="55"/>
    </row>
    <row r="30969" spans="21:25" x14ac:dyDescent="0.2">
      <c r="U30969" s="55"/>
      <c r="V30969" s="53"/>
      <c r="W30969" s="53"/>
      <c r="X30969" s="53"/>
      <c r="Y30969" s="55"/>
    </row>
    <row r="30970" spans="21:25" x14ac:dyDescent="0.2">
      <c r="U30970" s="55"/>
      <c r="V30970" s="53"/>
      <c r="W30970" s="53"/>
      <c r="X30970" s="53"/>
      <c r="Y30970" s="55"/>
    </row>
    <row r="30971" spans="21:25" x14ac:dyDescent="0.2">
      <c r="U30971" s="55"/>
      <c r="V30971" s="53"/>
      <c r="W30971" s="53"/>
      <c r="X30971" s="53"/>
      <c r="Y30971" s="55"/>
    </row>
    <row r="30972" spans="21:25" x14ac:dyDescent="0.2">
      <c r="U30972" s="55"/>
      <c r="V30972" s="53"/>
      <c r="W30972" s="53"/>
      <c r="X30972" s="53"/>
      <c r="Y30972" s="55"/>
    </row>
    <row r="30973" spans="21:25" x14ac:dyDescent="0.2">
      <c r="U30973" s="55"/>
      <c r="V30973" s="53"/>
      <c r="W30973" s="53"/>
      <c r="X30973" s="53"/>
      <c r="Y30973" s="55"/>
    </row>
    <row r="30974" spans="21:25" x14ac:dyDescent="0.2">
      <c r="U30974" s="55"/>
      <c r="V30974" s="53"/>
      <c r="W30974" s="53"/>
      <c r="X30974" s="53"/>
      <c r="Y30974" s="55"/>
    </row>
    <row r="30975" spans="21:25" x14ac:dyDescent="0.2">
      <c r="U30975" s="55"/>
      <c r="V30975" s="53"/>
      <c r="W30975" s="53"/>
      <c r="X30975" s="53"/>
      <c r="Y30975" s="55"/>
    </row>
    <row r="30976" spans="21:25" x14ac:dyDescent="0.2">
      <c r="U30976" s="55"/>
      <c r="V30976" s="53"/>
      <c r="W30976" s="53"/>
      <c r="X30976" s="53"/>
      <c r="Y30976" s="55"/>
    </row>
    <row r="30977" spans="21:25" x14ac:dyDescent="0.2">
      <c r="U30977" s="55"/>
      <c r="V30977" s="53"/>
      <c r="W30977" s="53"/>
      <c r="X30977" s="53"/>
      <c r="Y30977" s="55"/>
    </row>
    <row r="30978" spans="21:25" x14ac:dyDescent="0.2">
      <c r="U30978" s="55"/>
      <c r="V30978" s="53"/>
      <c r="W30978" s="53"/>
      <c r="X30978" s="53"/>
      <c r="Y30978" s="55"/>
    </row>
    <row r="30979" spans="21:25" x14ac:dyDescent="0.2">
      <c r="U30979" s="55"/>
      <c r="V30979" s="53"/>
      <c r="W30979" s="53"/>
      <c r="X30979" s="53"/>
      <c r="Y30979" s="55"/>
    </row>
    <row r="30980" spans="21:25" x14ac:dyDescent="0.2">
      <c r="U30980" s="55"/>
      <c r="V30980" s="53"/>
      <c r="W30980" s="53"/>
      <c r="X30980" s="53"/>
      <c r="Y30980" s="55"/>
    </row>
    <row r="30981" spans="21:25" x14ac:dyDescent="0.2">
      <c r="U30981" s="55"/>
      <c r="V30981" s="53"/>
      <c r="W30981" s="53"/>
      <c r="X30981" s="53"/>
      <c r="Y30981" s="55"/>
    </row>
    <row r="30982" spans="21:25" x14ac:dyDescent="0.2">
      <c r="U30982" s="55"/>
      <c r="V30982" s="53"/>
      <c r="W30982" s="53"/>
      <c r="X30982" s="53"/>
      <c r="Y30982" s="55"/>
    </row>
    <row r="30983" spans="21:25" x14ac:dyDescent="0.2">
      <c r="U30983" s="55"/>
      <c r="V30983" s="53"/>
      <c r="W30983" s="53"/>
      <c r="X30983" s="53"/>
      <c r="Y30983" s="55"/>
    </row>
    <row r="30984" spans="21:25" x14ac:dyDescent="0.2">
      <c r="U30984" s="55"/>
      <c r="V30984" s="53"/>
      <c r="W30984" s="53"/>
      <c r="X30984" s="53"/>
      <c r="Y30984" s="55"/>
    </row>
    <row r="30985" spans="21:25" x14ac:dyDescent="0.2">
      <c r="U30985" s="55"/>
      <c r="V30985" s="53"/>
      <c r="W30985" s="53"/>
      <c r="X30985" s="53"/>
      <c r="Y30985" s="55"/>
    </row>
    <row r="30986" spans="21:25" x14ac:dyDescent="0.2">
      <c r="U30986" s="55"/>
      <c r="V30986" s="53"/>
      <c r="W30986" s="53"/>
      <c r="X30986" s="53"/>
      <c r="Y30986" s="55"/>
    </row>
    <row r="30987" spans="21:25" x14ac:dyDescent="0.2">
      <c r="U30987" s="55"/>
      <c r="V30987" s="53"/>
      <c r="W30987" s="53"/>
      <c r="X30987" s="53"/>
      <c r="Y30987" s="55"/>
    </row>
    <row r="30988" spans="21:25" x14ac:dyDescent="0.2">
      <c r="U30988" s="55"/>
      <c r="V30988" s="53"/>
      <c r="W30988" s="53"/>
      <c r="X30988" s="53"/>
      <c r="Y30988" s="55"/>
    </row>
    <row r="30989" spans="21:25" x14ac:dyDescent="0.2">
      <c r="U30989" s="55"/>
      <c r="V30989" s="53"/>
      <c r="W30989" s="53"/>
      <c r="X30989" s="53"/>
      <c r="Y30989" s="55"/>
    </row>
    <row r="30990" spans="21:25" x14ac:dyDescent="0.2">
      <c r="U30990" s="55"/>
      <c r="V30990" s="53"/>
      <c r="W30990" s="53"/>
      <c r="X30990" s="53"/>
      <c r="Y30990" s="55"/>
    </row>
    <row r="30991" spans="21:25" x14ac:dyDescent="0.2">
      <c r="U30991" s="55"/>
      <c r="V30991" s="53"/>
      <c r="W30991" s="53"/>
      <c r="X30991" s="53"/>
      <c r="Y30991" s="55"/>
    </row>
    <row r="30992" spans="21:25" x14ac:dyDescent="0.2">
      <c r="U30992" s="55"/>
      <c r="V30992" s="53"/>
      <c r="W30992" s="53"/>
      <c r="X30992" s="53"/>
      <c r="Y30992" s="55"/>
    </row>
    <row r="30993" spans="21:25" x14ac:dyDescent="0.2">
      <c r="U30993" s="55"/>
      <c r="V30993" s="53"/>
      <c r="W30993" s="53"/>
      <c r="X30993" s="53"/>
      <c r="Y30993" s="55"/>
    </row>
    <row r="30994" spans="21:25" x14ac:dyDescent="0.2">
      <c r="U30994" s="55"/>
      <c r="V30994" s="53"/>
      <c r="W30994" s="53"/>
      <c r="X30994" s="53"/>
      <c r="Y30994" s="55"/>
    </row>
    <row r="30995" spans="21:25" x14ac:dyDescent="0.2">
      <c r="U30995" s="55"/>
      <c r="V30995" s="53"/>
      <c r="W30995" s="53"/>
      <c r="X30995" s="53"/>
      <c r="Y30995" s="55"/>
    </row>
    <row r="30996" spans="21:25" x14ac:dyDescent="0.2">
      <c r="U30996" s="55"/>
      <c r="V30996" s="53"/>
      <c r="W30996" s="53"/>
      <c r="X30996" s="53"/>
      <c r="Y30996" s="55"/>
    </row>
    <row r="30997" spans="21:25" x14ac:dyDescent="0.2">
      <c r="U30997" s="55"/>
      <c r="V30997" s="53"/>
      <c r="W30997" s="53"/>
      <c r="X30997" s="53"/>
      <c r="Y30997" s="55"/>
    </row>
    <row r="30998" spans="21:25" x14ac:dyDescent="0.2">
      <c r="U30998" s="55"/>
      <c r="V30998" s="53"/>
      <c r="W30998" s="53"/>
      <c r="X30998" s="53"/>
      <c r="Y30998" s="55"/>
    </row>
    <row r="30999" spans="21:25" x14ac:dyDescent="0.2">
      <c r="U30999" s="55"/>
      <c r="V30999" s="53"/>
      <c r="W30999" s="53"/>
      <c r="X30999" s="53"/>
      <c r="Y30999" s="55"/>
    </row>
    <row r="31000" spans="21:25" x14ac:dyDescent="0.2">
      <c r="U31000" s="55"/>
      <c r="V31000" s="53"/>
      <c r="W31000" s="53"/>
      <c r="X31000" s="53"/>
      <c r="Y31000" s="55"/>
    </row>
    <row r="31001" spans="21:25" x14ac:dyDescent="0.2">
      <c r="U31001" s="55"/>
      <c r="V31001" s="53"/>
      <c r="W31001" s="53"/>
      <c r="X31001" s="53"/>
      <c r="Y31001" s="55"/>
    </row>
    <row r="31002" spans="21:25" x14ac:dyDescent="0.2">
      <c r="U31002" s="55"/>
      <c r="V31002" s="53"/>
      <c r="W31002" s="53"/>
      <c r="X31002" s="53"/>
      <c r="Y31002" s="55"/>
    </row>
    <row r="31003" spans="21:25" x14ac:dyDescent="0.2">
      <c r="U31003" s="55"/>
      <c r="V31003" s="53"/>
      <c r="W31003" s="53"/>
      <c r="X31003" s="53"/>
      <c r="Y31003" s="55"/>
    </row>
    <row r="31004" spans="21:25" x14ac:dyDescent="0.2">
      <c r="U31004" s="55"/>
      <c r="V31004" s="53"/>
      <c r="W31004" s="53"/>
      <c r="X31004" s="53"/>
      <c r="Y31004" s="55"/>
    </row>
    <row r="31005" spans="21:25" x14ac:dyDescent="0.2">
      <c r="U31005" s="55"/>
      <c r="V31005" s="53"/>
      <c r="W31005" s="53"/>
      <c r="X31005" s="53"/>
      <c r="Y31005" s="55"/>
    </row>
    <row r="31006" spans="21:25" x14ac:dyDescent="0.2">
      <c r="U31006" s="55"/>
      <c r="V31006" s="53"/>
      <c r="W31006" s="53"/>
      <c r="X31006" s="53"/>
      <c r="Y31006" s="55"/>
    </row>
    <row r="31007" spans="21:25" x14ac:dyDescent="0.2">
      <c r="U31007" s="55"/>
      <c r="V31007" s="53"/>
      <c r="W31007" s="53"/>
      <c r="X31007" s="53"/>
      <c r="Y31007" s="55"/>
    </row>
    <row r="31008" spans="21:25" x14ac:dyDescent="0.2">
      <c r="U31008" s="55"/>
      <c r="V31008" s="53"/>
      <c r="W31008" s="53"/>
      <c r="X31008" s="53"/>
      <c r="Y31008" s="55"/>
    </row>
    <row r="31009" spans="21:25" x14ac:dyDescent="0.2">
      <c r="U31009" s="55"/>
      <c r="V31009" s="53"/>
      <c r="W31009" s="53"/>
      <c r="X31009" s="53"/>
      <c r="Y31009" s="55"/>
    </row>
    <row r="31010" spans="21:25" x14ac:dyDescent="0.2">
      <c r="U31010" s="55"/>
      <c r="V31010" s="53"/>
      <c r="W31010" s="53"/>
      <c r="X31010" s="53"/>
      <c r="Y31010" s="55"/>
    </row>
    <row r="31011" spans="21:25" x14ac:dyDescent="0.2">
      <c r="U31011" s="55"/>
      <c r="V31011" s="53"/>
      <c r="W31011" s="53"/>
      <c r="X31011" s="53"/>
      <c r="Y31011" s="55"/>
    </row>
    <row r="31012" spans="21:25" x14ac:dyDescent="0.2">
      <c r="U31012" s="55"/>
      <c r="V31012" s="53"/>
      <c r="W31012" s="53"/>
      <c r="X31012" s="53"/>
      <c r="Y31012" s="55"/>
    </row>
    <row r="31013" spans="21:25" x14ac:dyDescent="0.2">
      <c r="U31013" s="55"/>
      <c r="V31013" s="53"/>
      <c r="W31013" s="53"/>
      <c r="X31013" s="53"/>
      <c r="Y31013" s="55"/>
    </row>
    <row r="31014" spans="21:25" x14ac:dyDescent="0.2">
      <c r="U31014" s="55"/>
      <c r="V31014" s="53"/>
      <c r="W31014" s="53"/>
      <c r="X31014" s="53"/>
      <c r="Y31014" s="55"/>
    </row>
    <row r="31015" spans="21:25" x14ac:dyDescent="0.2">
      <c r="U31015" s="55"/>
      <c r="V31015" s="53"/>
      <c r="W31015" s="53"/>
      <c r="X31015" s="53"/>
      <c r="Y31015" s="55"/>
    </row>
    <row r="31016" spans="21:25" x14ac:dyDescent="0.2">
      <c r="U31016" s="55"/>
      <c r="V31016" s="53"/>
      <c r="W31016" s="53"/>
      <c r="X31016" s="53"/>
      <c r="Y31016" s="55"/>
    </row>
    <row r="31017" spans="21:25" x14ac:dyDescent="0.2">
      <c r="U31017" s="55"/>
      <c r="V31017" s="53"/>
      <c r="W31017" s="53"/>
      <c r="X31017" s="53"/>
      <c r="Y31017" s="55"/>
    </row>
    <row r="31018" spans="21:25" x14ac:dyDescent="0.2">
      <c r="U31018" s="55"/>
      <c r="V31018" s="53"/>
      <c r="W31018" s="53"/>
      <c r="X31018" s="53"/>
      <c r="Y31018" s="55"/>
    </row>
    <row r="31019" spans="21:25" x14ac:dyDescent="0.2">
      <c r="U31019" s="55"/>
      <c r="V31019" s="53"/>
      <c r="W31019" s="53"/>
      <c r="X31019" s="53"/>
      <c r="Y31019" s="55"/>
    </row>
    <row r="31020" spans="21:25" x14ac:dyDescent="0.2">
      <c r="U31020" s="55"/>
      <c r="V31020" s="53"/>
      <c r="W31020" s="53"/>
      <c r="X31020" s="53"/>
      <c r="Y31020" s="55"/>
    </row>
    <row r="31021" spans="21:25" x14ac:dyDescent="0.2">
      <c r="U31021" s="55"/>
      <c r="V31021" s="53"/>
      <c r="W31021" s="53"/>
      <c r="X31021" s="53"/>
      <c r="Y31021" s="55"/>
    </row>
    <row r="31022" spans="21:25" x14ac:dyDescent="0.2">
      <c r="U31022" s="55"/>
      <c r="V31022" s="53"/>
      <c r="W31022" s="53"/>
      <c r="X31022" s="53"/>
      <c r="Y31022" s="55"/>
    </row>
    <row r="31023" spans="21:25" x14ac:dyDescent="0.2">
      <c r="U31023" s="55"/>
      <c r="V31023" s="53"/>
      <c r="W31023" s="53"/>
      <c r="X31023" s="53"/>
      <c r="Y31023" s="55"/>
    </row>
    <row r="31024" spans="21:25" x14ac:dyDescent="0.2">
      <c r="U31024" s="55"/>
      <c r="V31024" s="53"/>
      <c r="W31024" s="53"/>
      <c r="X31024" s="53"/>
      <c r="Y31024" s="55"/>
    </row>
    <row r="31025" spans="21:25" x14ac:dyDescent="0.2">
      <c r="U31025" s="55"/>
      <c r="V31025" s="53"/>
      <c r="W31025" s="53"/>
      <c r="X31025" s="53"/>
      <c r="Y31025" s="55"/>
    </row>
    <row r="31026" spans="21:25" x14ac:dyDescent="0.2">
      <c r="U31026" s="55"/>
      <c r="V31026" s="53"/>
      <c r="W31026" s="53"/>
      <c r="X31026" s="53"/>
      <c r="Y31026" s="55"/>
    </row>
    <row r="31027" spans="21:25" x14ac:dyDescent="0.2">
      <c r="U31027" s="55"/>
      <c r="V31027" s="53"/>
      <c r="W31027" s="53"/>
      <c r="X31027" s="53"/>
      <c r="Y31027" s="55"/>
    </row>
    <row r="31028" spans="21:25" x14ac:dyDescent="0.2">
      <c r="U31028" s="55"/>
      <c r="V31028" s="53"/>
      <c r="W31028" s="53"/>
      <c r="X31028" s="53"/>
      <c r="Y31028" s="55"/>
    </row>
    <row r="31029" spans="21:25" x14ac:dyDescent="0.2">
      <c r="U31029" s="55"/>
      <c r="V31029" s="53"/>
      <c r="W31029" s="53"/>
      <c r="X31029" s="53"/>
      <c r="Y31029" s="55"/>
    </row>
    <row r="31030" spans="21:25" x14ac:dyDescent="0.2">
      <c r="U31030" s="55"/>
      <c r="V31030" s="53"/>
      <c r="W31030" s="53"/>
      <c r="X31030" s="53"/>
      <c r="Y31030" s="55"/>
    </row>
    <row r="31031" spans="21:25" x14ac:dyDescent="0.2">
      <c r="U31031" s="55"/>
      <c r="V31031" s="53"/>
      <c r="W31031" s="53"/>
      <c r="X31031" s="53"/>
      <c r="Y31031" s="55"/>
    </row>
    <row r="31032" spans="21:25" x14ac:dyDescent="0.2">
      <c r="U31032" s="55"/>
      <c r="V31032" s="53"/>
      <c r="W31032" s="53"/>
      <c r="X31032" s="53"/>
      <c r="Y31032" s="55"/>
    </row>
    <row r="31033" spans="21:25" x14ac:dyDescent="0.2">
      <c r="U31033" s="55"/>
      <c r="V31033" s="53"/>
      <c r="W31033" s="53"/>
      <c r="X31033" s="53"/>
      <c r="Y31033" s="55"/>
    </row>
    <row r="31034" spans="21:25" x14ac:dyDescent="0.2">
      <c r="U31034" s="55"/>
      <c r="V31034" s="53"/>
      <c r="W31034" s="53"/>
      <c r="X31034" s="53"/>
      <c r="Y31034" s="55"/>
    </row>
    <row r="31035" spans="21:25" x14ac:dyDescent="0.2">
      <c r="U31035" s="55"/>
      <c r="V31035" s="53"/>
      <c r="W31035" s="53"/>
      <c r="X31035" s="53"/>
      <c r="Y31035" s="55"/>
    </row>
    <row r="31036" spans="21:25" x14ac:dyDescent="0.2">
      <c r="U31036" s="55"/>
      <c r="V31036" s="53"/>
      <c r="W31036" s="53"/>
      <c r="X31036" s="53"/>
      <c r="Y31036" s="55"/>
    </row>
    <row r="31037" spans="21:25" x14ac:dyDescent="0.2">
      <c r="U31037" s="55"/>
      <c r="V31037" s="53"/>
      <c r="W31037" s="53"/>
      <c r="X31037" s="53"/>
      <c r="Y31037" s="55"/>
    </row>
    <row r="31038" spans="21:25" x14ac:dyDescent="0.2">
      <c r="U31038" s="55"/>
      <c r="V31038" s="53"/>
      <c r="W31038" s="53"/>
      <c r="X31038" s="53"/>
      <c r="Y31038" s="55"/>
    </row>
    <row r="31039" spans="21:25" x14ac:dyDescent="0.2">
      <c r="U31039" s="55"/>
      <c r="V31039" s="53"/>
      <c r="W31039" s="53"/>
      <c r="X31039" s="53"/>
      <c r="Y31039" s="55"/>
    </row>
    <row r="31040" spans="21:25" x14ac:dyDescent="0.2">
      <c r="U31040" s="55"/>
      <c r="V31040" s="53"/>
      <c r="W31040" s="53"/>
      <c r="X31040" s="53"/>
      <c r="Y31040" s="55"/>
    </row>
    <row r="31041" spans="21:25" x14ac:dyDescent="0.2">
      <c r="U31041" s="55"/>
      <c r="V31041" s="53"/>
      <c r="W31041" s="53"/>
      <c r="X31041" s="53"/>
      <c r="Y31041" s="55"/>
    </row>
    <row r="31042" spans="21:25" x14ac:dyDescent="0.2">
      <c r="U31042" s="55"/>
      <c r="V31042" s="53"/>
      <c r="W31042" s="53"/>
      <c r="X31042" s="53"/>
      <c r="Y31042" s="55"/>
    </row>
    <row r="31043" spans="21:25" x14ac:dyDescent="0.2">
      <c r="U31043" s="55"/>
      <c r="V31043" s="53"/>
      <c r="W31043" s="53"/>
      <c r="X31043" s="53"/>
      <c r="Y31043" s="55"/>
    </row>
    <row r="31044" spans="21:25" x14ac:dyDescent="0.2">
      <c r="U31044" s="55"/>
      <c r="V31044" s="53"/>
      <c r="W31044" s="53"/>
      <c r="X31044" s="53"/>
      <c r="Y31044" s="55"/>
    </row>
    <row r="31045" spans="21:25" x14ac:dyDescent="0.2">
      <c r="U31045" s="55"/>
      <c r="V31045" s="53"/>
      <c r="W31045" s="53"/>
      <c r="X31045" s="53"/>
      <c r="Y31045" s="55"/>
    </row>
    <row r="31046" spans="21:25" x14ac:dyDescent="0.2">
      <c r="U31046" s="55"/>
      <c r="V31046" s="53"/>
      <c r="W31046" s="53"/>
      <c r="X31046" s="53"/>
      <c r="Y31046" s="55"/>
    </row>
    <row r="31047" spans="21:25" x14ac:dyDescent="0.2">
      <c r="U31047" s="55"/>
      <c r="V31047" s="53"/>
      <c r="W31047" s="53"/>
      <c r="X31047" s="53"/>
      <c r="Y31047" s="55"/>
    </row>
    <row r="31048" spans="21:25" x14ac:dyDescent="0.2">
      <c r="U31048" s="55"/>
      <c r="V31048" s="53"/>
      <c r="W31048" s="53"/>
      <c r="X31048" s="53"/>
      <c r="Y31048" s="55"/>
    </row>
    <row r="31049" spans="21:25" x14ac:dyDescent="0.2">
      <c r="U31049" s="55"/>
      <c r="V31049" s="53"/>
      <c r="W31049" s="53"/>
      <c r="X31049" s="53"/>
      <c r="Y31049" s="55"/>
    </row>
    <row r="31050" spans="21:25" x14ac:dyDescent="0.2">
      <c r="U31050" s="55"/>
      <c r="V31050" s="53"/>
      <c r="W31050" s="53"/>
      <c r="X31050" s="53"/>
      <c r="Y31050" s="55"/>
    </row>
    <row r="31051" spans="21:25" x14ac:dyDescent="0.2">
      <c r="U31051" s="55"/>
      <c r="V31051" s="53"/>
      <c r="W31051" s="53"/>
      <c r="X31051" s="53"/>
      <c r="Y31051" s="55"/>
    </row>
    <row r="31052" spans="21:25" x14ac:dyDescent="0.2">
      <c r="U31052" s="55"/>
      <c r="V31052" s="53"/>
      <c r="W31052" s="53"/>
      <c r="X31052" s="53"/>
      <c r="Y31052" s="55"/>
    </row>
    <row r="31053" spans="21:25" x14ac:dyDescent="0.2">
      <c r="U31053" s="55"/>
      <c r="V31053" s="53"/>
      <c r="W31053" s="53"/>
      <c r="X31053" s="53"/>
      <c r="Y31053" s="55"/>
    </row>
    <row r="31054" spans="21:25" x14ac:dyDescent="0.2">
      <c r="U31054" s="55"/>
      <c r="V31054" s="53"/>
      <c r="W31054" s="53"/>
      <c r="X31054" s="53"/>
      <c r="Y31054" s="55"/>
    </row>
    <row r="31055" spans="21:25" x14ac:dyDescent="0.2">
      <c r="U31055" s="55"/>
      <c r="V31055" s="53"/>
      <c r="W31055" s="53"/>
      <c r="X31055" s="53"/>
      <c r="Y31055" s="55"/>
    </row>
    <row r="31056" spans="21:25" x14ac:dyDescent="0.2">
      <c r="U31056" s="55"/>
      <c r="V31056" s="53"/>
      <c r="W31056" s="53"/>
      <c r="X31056" s="53"/>
      <c r="Y31056" s="55"/>
    </row>
    <row r="31057" spans="21:25" x14ac:dyDescent="0.2">
      <c r="U31057" s="55"/>
      <c r="V31057" s="53"/>
      <c r="W31057" s="53"/>
      <c r="X31057" s="53"/>
      <c r="Y31057" s="55"/>
    </row>
    <row r="31058" spans="21:25" x14ac:dyDescent="0.2">
      <c r="U31058" s="55"/>
      <c r="V31058" s="53"/>
      <c r="W31058" s="53"/>
      <c r="X31058" s="53"/>
      <c r="Y31058" s="55"/>
    </row>
    <row r="31059" spans="21:25" x14ac:dyDescent="0.2">
      <c r="U31059" s="55"/>
      <c r="V31059" s="53"/>
      <c r="W31059" s="53"/>
      <c r="X31059" s="53"/>
      <c r="Y31059" s="55"/>
    </row>
    <row r="31060" spans="21:25" x14ac:dyDescent="0.2">
      <c r="U31060" s="55"/>
      <c r="V31060" s="53"/>
      <c r="W31060" s="53"/>
      <c r="X31060" s="53"/>
      <c r="Y31060" s="55"/>
    </row>
    <row r="31061" spans="21:25" x14ac:dyDescent="0.2">
      <c r="U31061" s="55"/>
      <c r="V31061" s="53"/>
      <c r="W31061" s="53"/>
      <c r="X31061" s="53"/>
      <c r="Y31061" s="55"/>
    </row>
    <row r="31062" spans="21:25" x14ac:dyDescent="0.2">
      <c r="U31062" s="55"/>
      <c r="V31062" s="53"/>
      <c r="W31062" s="53"/>
      <c r="X31062" s="53"/>
      <c r="Y31062" s="55"/>
    </row>
    <row r="31063" spans="21:25" x14ac:dyDescent="0.2">
      <c r="U31063" s="55"/>
      <c r="V31063" s="53"/>
      <c r="W31063" s="53"/>
      <c r="X31063" s="53"/>
      <c r="Y31063" s="55"/>
    </row>
    <row r="31064" spans="21:25" x14ac:dyDescent="0.2">
      <c r="U31064" s="55"/>
      <c r="V31064" s="53"/>
      <c r="W31064" s="53"/>
      <c r="X31064" s="53"/>
      <c r="Y31064" s="55"/>
    </row>
    <row r="31065" spans="21:25" x14ac:dyDescent="0.2">
      <c r="U31065" s="55"/>
      <c r="V31065" s="53"/>
      <c r="W31065" s="53"/>
      <c r="X31065" s="53"/>
      <c r="Y31065" s="55"/>
    </row>
    <row r="31066" spans="21:25" x14ac:dyDescent="0.2">
      <c r="U31066" s="55"/>
      <c r="V31066" s="53"/>
      <c r="W31066" s="53"/>
      <c r="X31066" s="53"/>
      <c r="Y31066" s="55"/>
    </row>
    <row r="31067" spans="21:25" x14ac:dyDescent="0.2">
      <c r="U31067" s="55"/>
      <c r="V31067" s="53"/>
      <c r="W31067" s="53"/>
      <c r="X31067" s="53"/>
      <c r="Y31067" s="55"/>
    </row>
    <row r="31068" spans="21:25" x14ac:dyDescent="0.2">
      <c r="U31068" s="55"/>
      <c r="V31068" s="53"/>
      <c r="W31068" s="53"/>
      <c r="X31068" s="53"/>
      <c r="Y31068" s="55"/>
    </row>
    <row r="31069" spans="21:25" x14ac:dyDescent="0.2">
      <c r="U31069" s="55"/>
      <c r="V31069" s="53"/>
      <c r="W31069" s="53"/>
      <c r="X31069" s="53"/>
      <c r="Y31069" s="55"/>
    </row>
    <row r="31070" spans="21:25" x14ac:dyDescent="0.2">
      <c r="U31070" s="55"/>
      <c r="V31070" s="53"/>
      <c r="W31070" s="53"/>
      <c r="X31070" s="53"/>
      <c r="Y31070" s="55"/>
    </row>
    <row r="31071" spans="21:25" x14ac:dyDescent="0.2">
      <c r="U31071" s="55"/>
      <c r="V31071" s="53"/>
      <c r="W31071" s="53"/>
      <c r="X31071" s="53"/>
      <c r="Y31071" s="55"/>
    </row>
    <row r="31072" spans="21:25" x14ac:dyDescent="0.2">
      <c r="U31072" s="55"/>
      <c r="V31072" s="53"/>
      <c r="W31072" s="53"/>
      <c r="X31072" s="53"/>
      <c r="Y31072" s="55"/>
    </row>
    <row r="31073" spans="21:25" x14ac:dyDescent="0.2">
      <c r="U31073" s="55"/>
      <c r="V31073" s="53"/>
      <c r="W31073" s="53"/>
      <c r="X31073" s="53"/>
      <c r="Y31073" s="55"/>
    </row>
    <row r="31074" spans="21:25" x14ac:dyDescent="0.2">
      <c r="U31074" s="55"/>
      <c r="V31074" s="53"/>
      <c r="W31074" s="53"/>
      <c r="X31074" s="53"/>
      <c r="Y31074" s="55"/>
    </row>
    <row r="31075" spans="21:25" x14ac:dyDescent="0.2">
      <c r="U31075" s="55"/>
      <c r="V31075" s="53"/>
      <c r="W31075" s="53"/>
      <c r="X31075" s="53"/>
      <c r="Y31075" s="55"/>
    </row>
    <row r="31076" spans="21:25" x14ac:dyDescent="0.2">
      <c r="U31076" s="55"/>
      <c r="V31076" s="53"/>
      <c r="W31076" s="53"/>
      <c r="X31076" s="53"/>
      <c r="Y31076" s="55"/>
    </row>
    <row r="31077" spans="21:25" x14ac:dyDescent="0.2">
      <c r="U31077" s="55"/>
      <c r="V31077" s="53"/>
      <c r="W31077" s="53"/>
      <c r="X31077" s="53"/>
      <c r="Y31077" s="55"/>
    </row>
    <row r="31078" spans="21:25" x14ac:dyDescent="0.2">
      <c r="U31078" s="55"/>
      <c r="V31078" s="53"/>
      <c r="W31078" s="53"/>
      <c r="X31078" s="53"/>
      <c r="Y31078" s="55"/>
    </row>
    <row r="31079" spans="21:25" x14ac:dyDescent="0.2">
      <c r="U31079" s="55"/>
      <c r="V31079" s="53"/>
      <c r="W31079" s="53"/>
      <c r="X31079" s="53"/>
      <c r="Y31079" s="55"/>
    </row>
    <row r="31080" spans="21:25" x14ac:dyDescent="0.2">
      <c r="U31080" s="55"/>
      <c r="V31080" s="53"/>
      <c r="W31080" s="53"/>
      <c r="X31080" s="53"/>
      <c r="Y31080" s="55"/>
    </row>
    <row r="31081" spans="21:25" x14ac:dyDescent="0.2">
      <c r="U31081" s="55"/>
      <c r="V31081" s="53"/>
      <c r="W31081" s="53"/>
      <c r="X31081" s="53"/>
      <c r="Y31081" s="55"/>
    </row>
    <row r="31082" spans="21:25" x14ac:dyDescent="0.2">
      <c r="U31082" s="55"/>
      <c r="V31082" s="53"/>
      <c r="W31082" s="53"/>
      <c r="X31082" s="53"/>
      <c r="Y31082" s="55"/>
    </row>
    <row r="31083" spans="21:25" x14ac:dyDescent="0.2">
      <c r="U31083" s="55"/>
      <c r="V31083" s="53"/>
      <c r="W31083" s="53"/>
      <c r="X31083" s="53"/>
      <c r="Y31083" s="55"/>
    </row>
    <row r="31084" spans="21:25" x14ac:dyDescent="0.2">
      <c r="U31084" s="55"/>
      <c r="V31084" s="53"/>
      <c r="W31084" s="53"/>
      <c r="X31084" s="53"/>
      <c r="Y31084" s="55"/>
    </row>
    <row r="31085" spans="21:25" x14ac:dyDescent="0.2">
      <c r="U31085" s="55"/>
      <c r="V31085" s="53"/>
      <c r="W31085" s="53"/>
      <c r="X31085" s="53"/>
      <c r="Y31085" s="55"/>
    </row>
    <row r="31086" spans="21:25" x14ac:dyDescent="0.2">
      <c r="U31086" s="55"/>
      <c r="V31086" s="53"/>
      <c r="W31086" s="53"/>
      <c r="X31086" s="53"/>
      <c r="Y31086" s="55"/>
    </row>
    <row r="31087" spans="21:25" x14ac:dyDescent="0.2">
      <c r="U31087" s="55"/>
      <c r="V31087" s="53"/>
      <c r="W31087" s="53"/>
      <c r="X31087" s="53"/>
      <c r="Y31087" s="55"/>
    </row>
    <row r="31088" spans="21:25" x14ac:dyDescent="0.2">
      <c r="U31088" s="55"/>
      <c r="V31088" s="53"/>
      <c r="W31088" s="53"/>
      <c r="X31088" s="53"/>
      <c r="Y31088" s="55"/>
    </row>
    <row r="31089" spans="21:25" x14ac:dyDescent="0.2">
      <c r="U31089" s="55"/>
      <c r="V31089" s="53"/>
      <c r="W31089" s="53"/>
      <c r="X31089" s="53"/>
      <c r="Y31089" s="55"/>
    </row>
    <row r="31090" spans="21:25" x14ac:dyDescent="0.2">
      <c r="U31090" s="55"/>
      <c r="V31090" s="53"/>
      <c r="W31090" s="53"/>
      <c r="X31090" s="53"/>
      <c r="Y31090" s="55"/>
    </row>
    <row r="31091" spans="21:25" x14ac:dyDescent="0.2">
      <c r="U31091" s="55"/>
      <c r="V31091" s="53"/>
      <c r="W31091" s="53"/>
      <c r="X31091" s="53"/>
      <c r="Y31091" s="55"/>
    </row>
    <row r="31092" spans="21:25" x14ac:dyDescent="0.2">
      <c r="U31092" s="55"/>
      <c r="V31092" s="53"/>
      <c r="W31092" s="53"/>
      <c r="X31092" s="53"/>
      <c r="Y31092" s="55"/>
    </row>
    <row r="31093" spans="21:25" x14ac:dyDescent="0.2">
      <c r="U31093" s="55"/>
      <c r="V31093" s="53"/>
      <c r="W31093" s="53"/>
      <c r="X31093" s="53"/>
      <c r="Y31093" s="55"/>
    </row>
    <row r="31094" spans="21:25" x14ac:dyDescent="0.2">
      <c r="U31094" s="55"/>
      <c r="V31094" s="53"/>
      <c r="W31094" s="53"/>
      <c r="X31094" s="53"/>
      <c r="Y31094" s="55"/>
    </row>
    <row r="31095" spans="21:25" x14ac:dyDescent="0.2">
      <c r="U31095" s="55"/>
      <c r="V31095" s="53"/>
      <c r="W31095" s="53"/>
      <c r="X31095" s="53"/>
      <c r="Y31095" s="55"/>
    </row>
    <row r="31096" spans="21:25" x14ac:dyDescent="0.2">
      <c r="U31096" s="55"/>
      <c r="V31096" s="53"/>
      <c r="W31096" s="53"/>
      <c r="X31096" s="53"/>
      <c r="Y31096" s="55"/>
    </row>
    <row r="31097" spans="21:25" x14ac:dyDescent="0.2">
      <c r="U31097" s="55"/>
      <c r="V31097" s="53"/>
      <c r="W31097" s="53"/>
      <c r="X31097" s="53"/>
      <c r="Y31097" s="55"/>
    </row>
    <row r="31098" spans="21:25" x14ac:dyDescent="0.2">
      <c r="U31098" s="55"/>
      <c r="V31098" s="53"/>
      <c r="W31098" s="53"/>
      <c r="X31098" s="53"/>
      <c r="Y31098" s="55"/>
    </row>
    <row r="31099" spans="21:25" x14ac:dyDescent="0.2">
      <c r="U31099" s="55"/>
      <c r="V31099" s="53"/>
      <c r="W31099" s="53"/>
      <c r="X31099" s="53"/>
      <c r="Y31099" s="55"/>
    </row>
    <row r="31100" spans="21:25" x14ac:dyDescent="0.2">
      <c r="U31100" s="55"/>
      <c r="V31100" s="53"/>
      <c r="W31100" s="53"/>
      <c r="X31100" s="53"/>
      <c r="Y31100" s="55"/>
    </row>
    <row r="31101" spans="21:25" x14ac:dyDescent="0.2">
      <c r="U31101" s="55"/>
      <c r="V31101" s="53"/>
      <c r="W31101" s="53"/>
      <c r="X31101" s="53"/>
      <c r="Y31101" s="55"/>
    </row>
    <row r="31102" spans="21:25" x14ac:dyDescent="0.2">
      <c r="U31102" s="55"/>
      <c r="V31102" s="53"/>
      <c r="W31102" s="53"/>
      <c r="X31102" s="53"/>
      <c r="Y31102" s="55"/>
    </row>
    <row r="31103" spans="21:25" x14ac:dyDescent="0.2">
      <c r="U31103" s="55"/>
      <c r="V31103" s="53"/>
      <c r="W31103" s="53"/>
      <c r="X31103" s="53"/>
      <c r="Y31103" s="55"/>
    </row>
    <row r="31104" spans="21:25" x14ac:dyDescent="0.2">
      <c r="U31104" s="55"/>
      <c r="V31104" s="53"/>
      <c r="W31104" s="53"/>
      <c r="X31104" s="53"/>
      <c r="Y31104" s="55"/>
    </row>
    <row r="31105" spans="21:25" x14ac:dyDescent="0.2">
      <c r="U31105" s="55"/>
      <c r="V31105" s="53"/>
      <c r="W31105" s="53"/>
      <c r="X31105" s="53"/>
      <c r="Y31105" s="55"/>
    </row>
    <row r="31106" spans="21:25" x14ac:dyDescent="0.2">
      <c r="U31106" s="55"/>
      <c r="V31106" s="53"/>
      <c r="W31106" s="53"/>
      <c r="X31106" s="53"/>
      <c r="Y31106" s="55"/>
    </row>
    <row r="31107" spans="21:25" x14ac:dyDescent="0.2">
      <c r="U31107" s="55"/>
      <c r="V31107" s="53"/>
      <c r="W31107" s="53"/>
      <c r="X31107" s="53"/>
      <c r="Y31107" s="55"/>
    </row>
    <row r="31108" spans="21:25" x14ac:dyDescent="0.2">
      <c r="U31108" s="55"/>
      <c r="V31108" s="53"/>
      <c r="W31108" s="53"/>
      <c r="X31108" s="53"/>
      <c r="Y31108" s="55"/>
    </row>
    <row r="31109" spans="21:25" x14ac:dyDescent="0.2">
      <c r="U31109" s="55"/>
      <c r="V31109" s="53"/>
      <c r="W31109" s="53"/>
      <c r="X31109" s="53"/>
      <c r="Y31109" s="55"/>
    </row>
    <row r="31110" spans="21:25" x14ac:dyDescent="0.2">
      <c r="U31110" s="55"/>
      <c r="V31110" s="53"/>
      <c r="W31110" s="53"/>
      <c r="X31110" s="53"/>
      <c r="Y31110" s="55"/>
    </row>
    <row r="31111" spans="21:25" x14ac:dyDescent="0.2">
      <c r="U31111" s="55"/>
      <c r="V31111" s="53"/>
      <c r="W31111" s="53"/>
      <c r="X31111" s="53"/>
      <c r="Y31111" s="55"/>
    </row>
    <row r="31112" spans="21:25" x14ac:dyDescent="0.2">
      <c r="U31112" s="55"/>
      <c r="V31112" s="53"/>
      <c r="W31112" s="53"/>
      <c r="X31112" s="53"/>
      <c r="Y31112" s="55"/>
    </row>
    <row r="31113" spans="21:25" x14ac:dyDescent="0.2">
      <c r="U31113" s="55"/>
      <c r="V31113" s="53"/>
      <c r="W31113" s="53"/>
      <c r="X31113" s="53"/>
      <c r="Y31113" s="55"/>
    </row>
    <row r="31114" spans="21:25" x14ac:dyDescent="0.2">
      <c r="U31114" s="55"/>
      <c r="V31114" s="53"/>
      <c r="W31114" s="53"/>
      <c r="X31114" s="53"/>
      <c r="Y31114" s="55"/>
    </row>
    <row r="31115" spans="21:25" x14ac:dyDescent="0.2">
      <c r="U31115" s="55"/>
      <c r="V31115" s="53"/>
      <c r="W31115" s="53"/>
      <c r="X31115" s="53"/>
      <c r="Y31115" s="55"/>
    </row>
    <row r="31116" spans="21:25" x14ac:dyDescent="0.2">
      <c r="U31116" s="55"/>
      <c r="V31116" s="53"/>
      <c r="W31116" s="53"/>
      <c r="X31116" s="53"/>
      <c r="Y31116" s="55"/>
    </row>
    <row r="31117" spans="21:25" x14ac:dyDescent="0.2">
      <c r="U31117" s="55"/>
      <c r="V31117" s="53"/>
      <c r="W31117" s="53"/>
      <c r="X31117" s="53"/>
      <c r="Y31117" s="55"/>
    </row>
    <row r="31118" spans="21:25" x14ac:dyDescent="0.2">
      <c r="U31118" s="55"/>
      <c r="V31118" s="53"/>
      <c r="W31118" s="53"/>
      <c r="X31118" s="53"/>
      <c r="Y31118" s="55"/>
    </row>
    <row r="31119" spans="21:25" x14ac:dyDescent="0.2">
      <c r="U31119" s="55"/>
      <c r="V31119" s="53"/>
      <c r="W31119" s="53"/>
      <c r="X31119" s="53"/>
      <c r="Y31119" s="55"/>
    </row>
    <row r="31120" spans="21:25" x14ac:dyDescent="0.2">
      <c r="U31120" s="55"/>
      <c r="V31120" s="53"/>
      <c r="W31120" s="53"/>
      <c r="X31120" s="53"/>
      <c r="Y31120" s="55"/>
    </row>
    <row r="31121" spans="21:25" x14ac:dyDescent="0.2">
      <c r="U31121" s="55"/>
      <c r="V31121" s="53"/>
      <c r="W31121" s="53"/>
      <c r="X31121" s="53"/>
      <c r="Y31121" s="55"/>
    </row>
    <row r="31122" spans="21:25" x14ac:dyDescent="0.2">
      <c r="U31122" s="55"/>
      <c r="V31122" s="53"/>
      <c r="W31122" s="53"/>
      <c r="X31122" s="53"/>
      <c r="Y31122" s="55"/>
    </row>
    <row r="31123" spans="21:25" x14ac:dyDescent="0.2">
      <c r="U31123" s="55"/>
      <c r="V31123" s="53"/>
      <c r="W31123" s="53"/>
      <c r="X31123" s="53"/>
      <c r="Y31123" s="55"/>
    </row>
    <row r="31124" spans="21:25" x14ac:dyDescent="0.2">
      <c r="U31124" s="55"/>
      <c r="V31124" s="53"/>
      <c r="W31124" s="53"/>
      <c r="X31124" s="53"/>
      <c r="Y31124" s="55"/>
    </row>
    <row r="31125" spans="21:25" x14ac:dyDescent="0.2">
      <c r="U31125" s="55"/>
      <c r="V31125" s="53"/>
      <c r="W31125" s="53"/>
      <c r="X31125" s="53"/>
      <c r="Y31125" s="55"/>
    </row>
    <row r="31126" spans="21:25" x14ac:dyDescent="0.2">
      <c r="U31126" s="55"/>
      <c r="V31126" s="53"/>
      <c r="W31126" s="53"/>
      <c r="X31126" s="53"/>
      <c r="Y31126" s="55"/>
    </row>
    <row r="31127" spans="21:25" x14ac:dyDescent="0.2">
      <c r="U31127" s="55"/>
      <c r="V31127" s="53"/>
      <c r="W31127" s="53"/>
      <c r="X31127" s="53"/>
      <c r="Y31127" s="55"/>
    </row>
    <row r="31128" spans="21:25" x14ac:dyDescent="0.2">
      <c r="U31128" s="55"/>
      <c r="V31128" s="53"/>
      <c r="W31128" s="53"/>
      <c r="X31128" s="53"/>
      <c r="Y31128" s="55"/>
    </row>
    <row r="31129" spans="21:25" x14ac:dyDescent="0.2">
      <c r="U31129" s="55"/>
      <c r="V31129" s="53"/>
      <c r="W31129" s="53"/>
      <c r="X31129" s="53"/>
      <c r="Y31129" s="55"/>
    </row>
    <row r="31130" spans="21:25" x14ac:dyDescent="0.2">
      <c r="U31130" s="55"/>
      <c r="V31130" s="53"/>
      <c r="W31130" s="53"/>
      <c r="X31130" s="53"/>
      <c r="Y31130" s="55"/>
    </row>
    <row r="31131" spans="21:25" x14ac:dyDescent="0.2">
      <c r="U31131" s="55"/>
      <c r="V31131" s="53"/>
      <c r="W31131" s="53"/>
      <c r="X31131" s="53"/>
      <c r="Y31131" s="55"/>
    </row>
    <row r="31132" spans="21:25" x14ac:dyDescent="0.2">
      <c r="U31132" s="55"/>
      <c r="V31132" s="53"/>
      <c r="W31132" s="53"/>
      <c r="X31132" s="53"/>
      <c r="Y31132" s="55"/>
    </row>
    <row r="31133" spans="21:25" x14ac:dyDescent="0.2">
      <c r="U31133" s="55"/>
      <c r="V31133" s="53"/>
      <c r="W31133" s="53"/>
      <c r="X31133" s="53"/>
      <c r="Y31133" s="55"/>
    </row>
    <row r="31134" spans="21:25" x14ac:dyDescent="0.2">
      <c r="U31134" s="55"/>
      <c r="V31134" s="53"/>
      <c r="W31134" s="53"/>
      <c r="X31134" s="53"/>
      <c r="Y31134" s="55"/>
    </row>
    <row r="31135" spans="21:25" x14ac:dyDescent="0.2">
      <c r="U31135" s="55"/>
      <c r="V31135" s="53"/>
      <c r="W31135" s="53"/>
      <c r="X31135" s="53"/>
      <c r="Y31135" s="55"/>
    </row>
    <row r="31136" spans="21:25" x14ac:dyDescent="0.2">
      <c r="U31136" s="55"/>
      <c r="V31136" s="53"/>
      <c r="W31136" s="53"/>
      <c r="X31136" s="53"/>
      <c r="Y31136" s="55"/>
    </row>
    <row r="31137" spans="21:25" x14ac:dyDescent="0.2">
      <c r="U31137" s="55"/>
      <c r="V31137" s="53"/>
      <c r="W31137" s="53"/>
      <c r="X31137" s="53"/>
      <c r="Y31137" s="55"/>
    </row>
    <row r="31138" spans="21:25" x14ac:dyDescent="0.2">
      <c r="U31138" s="55"/>
      <c r="V31138" s="53"/>
      <c r="W31138" s="53"/>
      <c r="X31138" s="53"/>
      <c r="Y31138" s="55"/>
    </row>
    <row r="31139" spans="21:25" x14ac:dyDescent="0.2">
      <c r="U31139" s="55"/>
      <c r="V31139" s="53"/>
      <c r="W31139" s="53"/>
      <c r="X31139" s="53"/>
      <c r="Y31139" s="55"/>
    </row>
    <row r="31140" spans="21:25" x14ac:dyDescent="0.2">
      <c r="U31140" s="55"/>
      <c r="V31140" s="53"/>
      <c r="W31140" s="53"/>
      <c r="X31140" s="53"/>
      <c r="Y31140" s="55"/>
    </row>
    <row r="31141" spans="21:25" x14ac:dyDescent="0.2">
      <c r="U31141" s="55"/>
      <c r="V31141" s="53"/>
      <c r="W31141" s="53"/>
      <c r="X31141" s="53"/>
      <c r="Y31141" s="55"/>
    </row>
    <row r="31142" spans="21:25" x14ac:dyDescent="0.2">
      <c r="U31142" s="55"/>
      <c r="V31142" s="53"/>
      <c r="W31142" s="53"/>
      <c r="X31142" s="53"/>
      <c r="Y31142" s="55"/>
    </row>
    <row r="31143" spans="21:25" x14ac:dyDescent="0.2">
      <c r="U31143" s="55"/>
      <c r="V31143" s="53"/>
      <c r="W31143" s="53"/>
      <c r="X31143" s="53"/>
      <c r="Y31143" s="55"/>
    </row>
    <row r="31144" spans="21:25" x14ac:dyDescent="0.2">
      <c r="U31144" s="55"/>
      <c r="V31144" s="53"/>
      <c r="W31144" s="53"/>
      <c r="X31144" s="53"/>
      <c r="Y31144" s="55"/>
    </row>
    <row r="31145" spans="21:25" x14ac:dyDescent="0.2">
      <c r="U31145" s="55"/>
      <c r="V31145" s="53"/>
      <c r="W31145" s="53"/>
      <c r="X31145" s="53"/>
      <c r="Y31145" s="55"/>
    </row>
    <row r="31146" spans="21:25" x14ac:dyDescent="0.2">
      <c r="U31146" s="55"/>
      <c r="V31146" s="53"/>
      <c r="W31146" s="53"/>
      <c r="X31146" s="53"/>
      <c r="Y31146" s="55"/>
    </row>
    <row r="31147" spans="21:25" x14ac:dyDescent="0.2">
      <c r="U31147" s="55"/>
      <c r="V31147" s="53"/>
      <c r="W31147" s="53"/>
      <c r="X31147" s="53"/>
      <c r="Y31147" s="55"/>
    </row>
    <row r="31148" spans="21:25" x14ac:dyDescent="0.2">
      <c r="U31148" s="55"/>
      <c r="V31148" s="53"/>
      <c r="W31148" s="53"/>
      <c r="X31148" s="53"/>
      <c r="Y31148" s="55"/>
    </row>
    <row r="31149" spans="21:25" x14ac:dyDescent="0.2">
      <c r="U31149" s="55"/>
      <c r="V31149" s="53"/>
      <c r="W31149" s="53"/>
      <c r="X31149" s="53"/>
      <c r="Y31149" s="55"/>
    </row>
    <row r="31150" spans="21:25" x14ac:dyDescent="0.2">
      <c r="U31150" s="55"/>
      <c r="V31150" s="53"/>
      <c r="W31150" s="53"/>
      <c r="X31150" s="53"/>
      <c r="Y31150" s="55"/>
    </row>
    <row r="31151" spans="21:25" x14ac:dyDescent="0.2">
      <c r="U31151" s="55"/>
      <c r="V31151" s="53"/>
      <c r="W31151" s="53"/>
      <c r="X31151" s="53"/>
      <c r="Y31151" s="55"/>
    </row>
    <row r="31152" spans="21:25" x14ac:dyDescent="0.2">
      <c r="U31152" s="55"/>
      <c r="V31152" s="53"/>
      <c r="W31152" s="53"/>
      <c r="X31152" s="53"/>
      <c r="Y31152" s="55"/>
    </row>
    <row r="31153" spans="21:25" x14ac:dyDescent="0.2">
      <c r="U31153" s="55"/>
      <c r="V31153" s="53"/>
      <c r="W31153" s="53"/>
      <c r="X31153" s="53"/>
      <c r="Y31153" s="55"/>
    </row>
    <row r="31154" spans="21:25" x14ac:dyDescent="0.2">
      <c r="U31154" s="55"/>
      <c r="V31154" s="53"/>
      <c r="W31154" s="53"/>
      <c r="X31154" s="53"/>
      <c r="Y31154" s="55"/>
    </row>
    <row r="31155" spans="21:25" x14ac:dyDescent="0.2">
      <c r="U31155" s="55"/>
      <c r="V31155" s="53"/>
      <c r="W31155" s="53"/>
      <c r="X31155" s="53"/>
      <c r="Y31155" s="55"/>
    </row>
    <row r="31156" spans="21:25" x14ac:dyDescent="0.2">
      <c r="U31156" s="55"/>
      <c r="V31156" s="53"/>
      <c r="W31156" s="53"/>
      <c r="X31156" s="53"/>
      <c r="Y31156" s="55"/>
    </row>
    <row r="31157" spans="21:25" x14ac:dyDescent="0.2">
      <c r="U31157" s="55"/>
      <c r="V31157" s="53"/>
      <c r="W31157" s="53"/>
      <c r="X31157" s="53"/>
      <c r="Y31157" s="55"/>
    </row>
    <row r="31158" spans="21:25" x14ac:dyDescent="0.2">
      <c r="U31158" s="55"/>
      <c r="V31158" s="53"/>
      <c r="W31158" s="53"/>
      <c r="X31158" s="53"/>
      <c r="Y31158" s="55"/>
    </row>
    <row r="31159" spans="21:25" x14ac:dyDescent="0.2">
      <c r="U31159" s="55"/>
      <c r="V31159" s="53"/>
      <c r="W31159" s="53"/>
      <c r="X31159" s="53"/>
      <c r="Y31159" s="55"/>
    </row>
    <row r="31160" spans="21:25" x14ac:dyDescent="0.2">
      <c r="U31160" s="55"/>
      <c r="V31160" s="53"/>
      <c r="W31160" s="53"/>
      <c r="X31160" s="53"/>
      <c r="Y31160" s="55"/>
    </row>
    <row r="31161" spans="21:25" x14ac:dyDescent="0.2">
      <c r="U31161" s="55"/>
      <c r="V31161" s="53"/>
      <c r="W31161" s="53"/>
      <c r="X31161" s="53"/>
      <c r="Y31161" s="55"/>
    </row>
    <row r="31162" spans="21:25" x14ac:dyDescent="0.2">
      <c r="U31162" s="55"/>
      <c r="V31162" s="53"/>
      <c r="W31162" s="53"/>
      <c r="X31162" s="53"/>
      <c r="Y31162" s="55"/>
    </row>
    <row r="31163" spans="21:25" x14ac:dyDescent="0.2">
      <c r="U31163" s="55"/>
      <c r="V31163" s="53"/>
      <c r="W31163" s="53"/>
      <c r="X31163" s="53"/>
      <c r="Y31163" s="55"/>
    </row>
    <row r="31164" spans="21:25" x14ac:dyDescent="0.2">
      <c r="U31164" s="55"/>
      <c r="V31164" s="53"/>
      <c r="W31164" s="53"/>
      <c r="X31164" s="53"/>
      <c r="Y31164" s="55"/>
    </row>
    <row r="31165" spans="21:25" x14ac:dyDescent="0.2">
      <c r="U31165" s="55"/>
      <c r="V31165" s="53"/>
      <c r="W31165" s="53"/>
      <c r="X31165" s="53"/>
      <c r="Y31165" s="55"/>
    </row>
    <row r="31166" spans="21:25" x14ac:dyDescent="0.2">
      <c r="U31166" s="55"/>
      <c r="V31166" s="53"/>
      <c r="W31166" s="53"/>
      <c r="X31166" s="53"/>
      <c r="Y31166" s="55"/>
    </row>
    <row r="31167" spans="21:25" x14ac:dyDescent="0.2">
      <c r="U31167" s="55"/>
      <c r="V31167" s="53"/>
      <c r="W31167" s="53"/>
      <c r="X31167" s="53"/>
      <c r="Y31167" s="55"/>
    </row>
    <row r="31168" spans="21:25" x14ac:dyDescent="0.2">
      <c r="U31168" s="55"/>
      <c r="V31168" s="53"/>
      <c r="W31168" s="53"/>
      <c r="X31168" s="53"/>
      <c r="Y31168" s="55"/>
    </row>
    <row r="31169" spans="21:25" x14ac:dyDescent="0.2">
      <c r="U31169" s="55"/>
      <c r="V31169" s="53"/>
      <c r="W31169" s="53"/>
      <c r="X31169" s="53"/>
      <c r="Y31169" s="55"/>
    </row>
    <row r="31170" spans="21:25" x14ac:dyDescent="0.2">
      <c r="U31170" s="55"/>
      <c r="V31170" s="53"/>
      <c r="W31170" s="53"/>
      <c r="X31170" s="53"/>
      <c r="Y31170" s="55"/>
    </row>
    <row r="31171" spans="21:25" x14ac:dyDescent="0.2">
      <c r="U31171" s="55"/>
      <c r="V31171" s="53"/>
      <c r="W31171" s="53"/>
      <c r="X31171" s="53"/>
      <c r="Y31171" s="55"/>
    </row>
    <row r="31172" spans="21:25" x14ac:dyDescent="0.2">
      <c r="U31172" s="55"/>
      <c r="V31172" s="53"/>
      <c r="W31172" s="53"/>
      <c r="X31172" s="53"/>
      <c r="Y31172" s="55"/>
    </row>
    <row r="31173" spans="21:25" x14ac:dyDescent="0.2">
      <c r="U31173" s="55"/>
      <c r="V31173" s="53"/>
      <c r="W31173" s="53"/>
      <c r="X31173" s="53"/>
      <c r="Y31173" s="55"/>
    </row>
    <row r="31174" spans="21:25" x14ac:dyDescent="0.2">
      <c r="U31174" s="55"/>
      <c r="V31174" s="53"/>
      <c r="W31174" s="53"/>
      <c r="X31174" s="53"/>
      <c r="Y31174" s="55"/>
    </row>
    <row r="31175" spans="21:25" x14ac:dyDescent="0.2">
      <c r="U31175" s="55"/>
      <c r="V31175" s="53"/>
      <c r="W31175" s="53"/>
      <c r="X31175" s="53"/>
      <c r="Y31175" s="55"/>
    </row>
    <row r="31176" spans="21:25" x14ac:dyDescent="0.2">
      <c r="U31176" s="55"/>
      <c r="V31176" s="53"/>
      <c r="W31176" s="53"/>
      <c r="X31176" s="53"/>
      <c r="Y31176" s="55"/>
    </row>
    <row r="31177" spans="21:25" x14ac:dyDescent="0.2">
      <c r="U31177" s="55"/>
      <c r="V31177" s="53"/>
      <c r="W31177" s="53"/>
      <c r="X31177" s="53"/>
      <c r="Y31177" s="55"/>
    </row>
    <row r="31178" spans="21:25" x14ac:dyDescent="0.2">
      <c r="U31178" s="55"/>
      <c r="V31178" s="53"/>
      <c r="W31178" s="53"/>
      <c r="X31178" s="53"/>
      <c r="Y31178" s="55"/>
    </row>
    <row r="31179" spans="21:25" x14ac:dyDescent="0.2">
      <c r="U31179" s="55"/>
      <c r="V31179" s="53"/>
      <c r="W31179" s="53"/>
      <c r="X31179" s="53"/>
      <c r="Y31179" s="55"/>
    </row>
    <row r="31180" spans="21:25" x14ac:dyDescent="0.2">
      <c r="U31180" s="55"/>
      <c r="V31180" s="53"/>
      <c r="W31180" s="53"/>
      <c r="X31180" s="53"/>
      <c r="Y31180" s="55"/>
    </row>
    <row r="31181" spans="21:25" x14ac:dyDescent="0.2">
      <c r="U31181" s="55"/>
      <c r="V31181" s="53"/>
      <c r="W31181" s="53"/>
      <c r="X31181" s="53"/>
      <c r="Y31181" s="55"/>
    </row>
    <row r="31182" spans="21:25" x14ac:dyDescent="0.2">
      <c r="U31182" s="55"/>
      <c r="V31182" s="53"/>
      <c r="W31182" s="53"/>
      <c r="X31182" s="53"/>
      <c r="Y31182" s="55"/>
    </row>
    <row r="31183" spans="21:25" x14ac:dyDescent="0.2">
      <c r="U31183" s="55"/>
      <c r="V31183" s="53"/>
      <c r="W31183" s="53"/>
      <c r="X31183" s="53"/>
      <c r="Y31183" s="55"/>
    </row>
    <row r="31184" spans="21:25" x14ac:dyDescent="0.2">
      <c r="U31184" s="55"/>
      <c r="V31184" s="53"/>
      <c r="W31184" s="53"/>
      <c r="X31184" s="53"/>
      <c r="Y31184" s="55"/>
    </row>
    <row r="31185" spans="21:25" x14ac:dyDescent="0.2">
      <c r="U31185" s="55"/>
      <c r="V31185" s="53"/>
      <c r="W31185" s="53"/>
      <c r="X31185" s="53"/>
      <c r="Y31185" s="55"/>
    </row>
    <row r="31186" spans="21:25" x14ac:dyDescent="0.2">
      <c r="U31186" s="55"/>
      <c r="V31186" s="53"/>
      <c r="W31186" s="53"/>
      <c r="X31186" s="53"/>
      <c r="Y31186" s="55"/>
    </row>
    <row r="31187" spans="21:25" x14ac:dyDescent="0.2">
      <c r="U31187" s="55"/>
      <c r="V31187" s="53"/>
      <c r="W31187" s="53"/>
      <c r="X31187" s="53"/>
      <c r="Y31187" s="55"/>
    </row>
    <row r="31188" spans="21:25" x14ac:dyDescent="0.2">
      <c r="U31188" s="55"/>
      <c r="V31188" s="53"/>
      <c r="W31188" s="53"/>
      <c r="X31188" s="53"/>
      <c r="Y31188" s="55"/>
    </row>
    <row r="31189" spans="21:25" x14ac:dyDescent="0.2">
      <c r="U31189" s="55"/>
      <c r="V31189" s="53"/>
      <c r="W31189" s="53"/>
      <c r="X31189" s="53"/>
      <c r="Y31189" s="55"/>
    </row>
    <row r="31190" spans="21:25" x14ac:dyDescent="0.2">
      <c r="U31190" s="55"/>
      <c r="V31190" s="53"/>
      <c r="W31190" s="53"/>
      <c r="X31190" s="53"/>
      <c r="Y31190" s="55"/>
    </row>
    <row r="31191" spans="21:25" x14ac:dyDescent="0.2">
      <c r="U31191" s="55"/>
      <c r="V31191" s="53"/>
      <c r="W31191" s="53"/>
      <c r="X31191" s="53"/>
      <c r="Y31191" s="55"/>
    </row>
    <row r="31192" spans="21:25" x14ac:dyDescent="0.2">
      <c r="U31192" s="55"/>
      <c r="V31192" s="53"/>
      <c r="W31192" s="53"/>
      <c r="X31192" s="53"/>
      <c r="Y31192" s="55"/>
    </row>
    <row r="31193" spans="21:25" x14ac:dyDescent="0.2">
      <c r="U31193" s="55"/>
      <c r="V31193" s="53"/>
      <c r="W31193" s="53"/>
      <c r="X31193" s="53"/>
      <c r="Y31193" s="55"/>
    </row>
    <row r="31194" spans="21:25" x14ac:dyDescent="0.2">
      <c r="U31194" s="55"/>
      <c r="V31194" s="53"/>
      <c r="W31194" s="53"/>
      <c r="X31194" s="53"/>
      <c r="Y31194" s="55"/>
    </row>
    <row r="31195" spans="21:25" x14ac:dyDescent="0.2">
      <c r="U31195" s="55"/>
      <c r="V31195" s="53"/>
      <c r="W31195" s="53"/>
      <c r="X31195" s="53"/>
      <c r="Y31195" s="55"/>
    </row>
    <row r="31196" spans="21:25" x14ac:dyDescent="0.2">
      <c r="U31196" s="55"/>
      <c r="V31196" s="53"/>
      <c r="W31196" s="53"/>
      <c r="X31196" s="53"/>
      <c r="Y31196" s="55"/>
    </row>
    <row r="31197" spans="21:25" x14ac:dyDescent="0.2">
      <c r="U31197" s="55"/>
      <c r="V31197" s="53"/>
      <c r="W31197" s="53"/>
      <c r="X31197" s="53"/>
      <c r="Y31197" s="55"/>
    </row>
    <row r="31198" spans="21:25" x14ac:dyDescent="0.2">
      <c r="U31198" s="55"/>
      <c r="V31198" s="53"/>
      <c r="W31198" s="53"/>
      <c r="X31198" s="53"/>
      <c r="Y31198" s="55"/>
    </row>
    <row r="31199" spans="21:25" x14ac:dyDescent="0.2">
      <c r="U31199" s="55"/>
      <c r="V31199" s="53"/>
      <c r="W31199" s="53"/>
      <c r="X31199" s="53"/>
      <c r="Y31199" s="55"/>
    </row>
    <row r="31200" spans="21:25" x14ac:dyDescent="0.2">
      <c r="U31200" s="55"/>
      <c r="V31200" s="53"/>
      <c r="W31200" s="53"/>
      <c r="X31200" s="53"/>
      <c r="Y31200" s="55"/>
    </row>
    <row r="31201" spans="21:25" x14ac:dyDescent="0.2">
      <c r="U31201" s="55"/>
      <c r="V31201" s="53"/>
      <c r="W31201" s="53"/>
      <c r="X31201" s="53"/>
      <c r="Y31201" s="55"/>
    </row>
    <row r="31202" spans="21:25" x14ac:dyDescent="0.2">
      <c r="U31202" s="55"/>
      <c r="V31202" s="53"/>
      <c r="W31202" s="53"/>
      <c r="X31202" s="53"/>
      <c r="Y31202" s="55"/>
    </row>
    <row r="31203" spans="21:25" x14ac:dyDescent="0.2">
      <c r="U31203" s="55"/>
      <c r="V31203" s="53"/>
      <c r="W31203" s="53"/>
      <c r="X31203" s="53"/>
      <c r="Y31203" s="55"/>
    </row>
    <row r="31204" spans="21:25" x14ac:dyDescent="0.2">
      <c r="U31204" s="55"/>
      <c r="V31204" s="53"/>
      <c r="W31204" s="53"/>
      <c r="X31204" s="53"/>
      <c r="Y31204" s="55"/>
    </row>
    <row r="31205" spans="21:25" x14ac:dyDescent="0.2">
      <c r="U31205" s="55"/>
      <c r="V31205" s="53"/>
      <c r="W31205" s="53"/>
      <c r="X31205" s="53"/>
      <c r="Y31205" s="55"/>
    </row>
    <row r="31206" spans="21:25" x14ac:dyDescent="0.2">
      <c r="U31206" s="55"/>
      <c r="V31206" s="53"/>
      <c r="W31206" s="53"/>
      <c r="X31206" s="53"/>
      <c r="Y31206" s="55"/>
    </row>
    <row r="31207" spans="21:25" x14ac:dyDescent="0.2">
      <c r="U31207" s="55"/>
      <c r="V31207" s="53"/>
      <c r="W31207" s="53"/>
      <c r="X31207" s="53"/>
      <c r="Y31207" s="55"/>
    </row>
    <row r="31208" spans="21:25" x14ac:dyDescent="0.2">
      <c r="U31208" s="55"/>
      <c r="V31208" s="53"/>
      <c r="W31208" s="53"/>
      <c r="X31208" s="53"/>
      <c r="Y31208" s="55"/>
    </row>
    <row r="31209" spans="21:25" x14ac:dyDescent="0.2">
      <c r="U31209" s="55"/>
      <c r="V31209" s="53"/>
      <c r="W31209" s="53"/>
      <c r="X31209" s="53"/>
      <c r="Y31209" s="55"/>
    </row>
    <row r="31210" spans="21:25" x14ac:dyDescent="0.2">
      <c r="U31210" s="55"/>
      <c r="V31210" s="53"/>
      <c r="W31210" s="53"/>
      <c r="X31210" s="53"/>
      <c r="Y31210" s="55"/>
    </row>
    <row r="31211" spans="21:25" x14ac:dyDescent="0.2">
      <c r="U31211" s="55"/>
      <c r="V31211" s="53"/>
      <c r="W31211" s="53"/>
      <c r="X31211" s="53"/>
      <c r="Y31211" s="55"/>
    </row>
    <row r="31212" spans="21:25" x14ac:dyDescent="0.2">
      <c r="U31212" s="55"/>
      <c r="V31212" s="53"/>
      <c r="W31212" s="53"/>
      <c r="X31212" s="53"/>
      <c r="Y31212" s="55"/>
    </row>
    <row r="31213" spans="21:25" x14ac:dyDescent="0.2">
      <c r="U31213" s="55"/>
      <c r="V31213" s="53"/>
      <c r="W31213" s="53"/>
      <c r="X31213" s="53"/>
      <c r="Y31213" s="55"/>
    </row>
    <row r="31214" spans="21:25" x14ac:dyDescent="0.2">
      <c r="U31214" s="55"/>
      <c r="V31214" s="53"/>
      <c r="W31214" s="53"/>
      <c r="X31214" s="53"/>
      <c r="Y31214" s="55"/>
    </row>
    <row r="31215" spans="21:25" x14ac:dyDescent="0.2">
      <c r="U31215" s="55"/>
      <c r="V31215" s="53"/>
      <c r="W31215" s="53"/>
      <c r="X31215" s="53"/>
      <c r="Y31215" s="55"/>
    </row>
    <row r="31216" spans="21:25" x14ac:dyDescent="0.2">
      <c r="U31216" s="55"/>
      <c r="V31216" s="53"/>
      <c r="W31216" s="53"/>
      <c r="X31216" s="53"/>
      <c r="Y31216" s="55"/>
    </row>
    <row r="31217" spans="21:25" x14ac:dyDescent="0.2">
      <c r="U31217" s="55"/>
      <c r="V31217" s="53"/>
      <c r="W31217" s="53"/>
      <c r="X31217" s="53"/>
      <c r="Y31217" s="55"/>
    </row>
    <row r="31218" spans="21:25" x14ac:dyDescent="0.2">
      <c r="U31218" s="55"/>
      <c r="V31218" s="53"/>
      <c r="W31218" s="53"/>
      <c r="X31218" s="53"/>
      <c r="Y31218" s="55"/>
    </row>
    <row r="31219" spans="21:25" x14ac:dyDescent="0.2">
      <c r="U31219" s="55"/>
      <c r="V31219" s="53"/>
      <c r="W31219" s="53"/>
      <c r="X31219" s="53"/>
      <c r="Y31219" s="55"/>
    </row>
    <row r="31220" spans="21:25" x14ac:dyDescent="0.2">
      <c r="U31220" s="55"/>
      <c r="V31220" s="53"/>
      <c r="W31220" s="53"/>
      <c r="X31220" s="53"/>
      <c r="Y31220" s="55"/>
    </row>
    <row r="31221" spans="21:25" x14ac:dyDescent="0.2">
      <c r="U31221" s="55"/>
      <c r="V31221" s="53"/>
      <c r="W31221" s="53"/>
      <c r="X31221" s="53"/>
      <c r="Y31221" s="55"/>
    </row>
    <row r="31222" spans="21:25" x14ac:dyDescent="0.2">
      <c r="U31222" s="55"/>
      <c r="V31222" s="53"/>
      <c r="W31222" s="53"/>
      <c r="X31222" s="53"/>
      <c r="Y31222" s="55"/>
    </row>
    <row r="31223" spans="21:25" x14ac:dyDescent="0.2">
      <c r="U31223" s="55"/>
      <c r="V31223" s="53"/>
      <c r="W31223" s="53"/>
      <c r="X31223" s="53"/>
      <c r="Y31223" s="55"/>
    </row>
    <row r="31224" spans="21:25" x14ac:dyDescent="0.2">
      <c r="U31224" s="55"/>
      <c r="V31224" s="53"/>
      <c r="W31224" s="53"/>
      <c r="X31224" s="53"/>
      <c r="Y31224" s="55"/>
    </row>
    <row r="31225" spans="21:25" x14ac:dyDescent="0.2">
      <c r="U31225" s="55"/>
      <c r="V31225" s="53"/>
      <c r="W31225" s="53"/>
      <c r="X31225" s="53"/>
      <c r="Y31225" s="55"/>
    </row>
    <row r="31226" spans="21:25" x14ac:dyDescent="0.2">
      <c r="U31226" s="55"/>
      <c r="V31226" s="53"/>
      <c r="W31226" s="53"/>
      <c r="X31226" s="53"/>
      <c r="Y31226" s="55"/>
    </row>
    <row r="31227" spans="21:25" x14ac:dyDescent="0.2">
      <c r="U31227" s="55"/>
      <c r="V31227" s="53"/>
      <c r="W31227" s="53"/>
      <c r="X31227" s="53"/>
      <c r="Y31227" s="55"/>
    </row>
    <row r="31228" spans="21:25" x14ac:dyDescent="0.2">
      <c r="U31228" s="55"/>
      <c r="V31228" s="53"/>
      <c r="W31228" s="53"/>
      <c r="X31228" s="53"/>
      <c r="Y31228" s="55"/>
    </row>
    <row r="31229" spans="21:25" x14ac:dyDescent="0.2">
      <c r="U31229" s="55"/>
      <c r="V31229" s="53"/>
      <c r="W31229" s="53"/>
      <c r="X31229" s="53"/>
      <c r="Y31229" s="55"/>
    </row>
    <row r="31230" spans="21:25" x14ac:dyDescent="0.2">
      <c r="U31230" s="55"/>
      <c r="V31230" s="53"/>
      <c r="W31230" s="53"/>
      <c r="X31230" s="53"/>
      <c r="Y31230" s="55"/>
    </row>
    <row r="31231" spans="21:25" x14ac:dyDescent="0.2">
      <c r="U31231" s="55"/>
      <c r="V31231" s="53"/>
      <c r="W31231" s="53"/>
      <c r="X31231" s="53"/>
      <c r="Y31231" s="55"/>
    </row>
    <row r="31232" spans="21:25" x14ac:dyDescent="0.2">
      <c r="U31232" s="55"/>
      <c r="V31232" s="53"/>
      <c r="W31232" s="53"/>
      <c r="X31232" s="53"/>
      <c r="Y31232" s="55"/>
    </row>
    <row r="31233" spans="21:25" x14ac:dyDescent="0.2">
      <c r="U31233" s="55"/>
      <c r="V31233" s="53"/>
      <c r="W31233" s="53"/>
      <c r="X31233" s="53"/>
      <c r="Y31233" s="55"/>
    </row>
    <row r="31234" spans="21:25" x14ac:dyDescent="0.2">
      <c r="U31234" s="55"/>
      <c r="V31234" s="53"/>
      <c r="W31234" s="53"/>
      <c r="X31234" s="53"/>
      <c r="Y31234" s="55"/>
    </row>
    <row r="31235" spans="21:25" x14ac:dyDescent="0.2">
      <c r="U31235" s="55"/>
      <c r="V31235" s="53"/>
      <c r="W31235" s="53"/>
      <c r="X31235" s="53"/>
      <c r="Y31235" s="55"/>
    </row>
    <row r="31236" spans="21:25" x14ac:dyDescent="0.2">
      <c r="U31236" s="55"/>
      <c r="V31236" s="53"/>
      <c r="W31236" s="53"/>
      <c r="X31236" s="53"/>
      <c r="Y31236" s="55"/>
    </row>
    <row r="31237" spans="21:25" x14ac:dyDescent="0.2">
      <c r="U31237" s="55"/>
      <c r="V31237" s="53"/>
      <c r="W31237" s="53"/>
      <c r="X31237" s="53"/>
      <c r="Y31237" s="55"/>
    </row>
    <row r="31238" spans="21:25" x14ac:dyDescent="0.2">
      <c r="U31238" s="55"/>
      <c r="V31238" s="53"/>
      <c r="W31238" s="53"/>
      <c r="X31238" s="53"/>
      <c r="Y31238" s="55"/>
    </row>
    <row r="31239" spans="21:25" x14ac:dyDescent="0.2">
      <c r="U31239" s="55"/>
      <c r="V31239" s="53"/>
      <c r="W31239" s="53"/>
      <c r="X31239" s="53"/>
      <c r="Y31239" s="55"/>
    </row>
    <row r="31240" spans="21:25" x14ac:dyDescent="0.2">
      <c r="U31240" s="55"/>
      <c r="V31240" s="53"/>
      <c r="W31240" s="53"/>
      <c r="X31240" s="53"/>
      <c r="Y31240" s="55"/>
    </row>
    <row r="31241" spans="21:25" x14ac:dyDescent="0.2">
      <c r="U31241" s="55"/>
      <c r="V31241" s="53"/>
      <c r="W31241" s="53"/>
      <c r="X31241" s="53"/>
      <c r="Y31241" s="55"/>
    </row>
    <row r="31242" spans="21:25" x14ac:dyDescent="0.2">
      <c r="U31242" s="55"/>
      <c r="V31242" s="53"/>
      <c r="W31242" s="53"/>
      <c r="X31242" s="53"/>
      <c r="Y31242" s="55"/>
    </row>
    <row r="31243" spans="21:25" x14ac:dyDescent="0.2">
      <c r="U31243" s="55"/>
      <c r="V31243" s="53"/>
      <c r="W31243" s="53"/>
      <c r="X31243" s="53"/>
      <c r="Y31243" s="55"/>
    </row>
    <row r="31244" spans="21:25" x14ac:dyDescent="0.2">
      <c r="U31244" s="55"/>
      <c r="V31244" s="53"/>
      <c r="W31244" s="53"/>
      <c r="X31244" s="53"/>
      <c r="Y31244" s="55"/>
    </row>
    <row r="31245" spans="21:25" x14ac:dyDescent="0.2">
      <c r="U31245" s="55"/>
      <c r="V31245" s="53"/>
      <c r="W31245" s="53"/>
      <c r="X31245" s="53"/>
      <c r="Y31245" s="55"/>
    </row>
    <row r="31246" spans="21:25" x14ac:dyDescent="0.2">
      <c r="U31246" s="55"/>
      <c r="V31246" s="53"/>
      <c r="W31246" s="53"/>
      <c r="X31246" s="53"/>
      <c r="Y31246" s="55"/>
    </row>
    <row r="31247" spans="21:25" x14ac:dyDescent="0.2">
      <c r="U31247" s="55"/>
      <c r="V31247" s="53"/>
      <c r="W31247" s="53"/>
      <c r="X31247" s="53"/>
      <c r="Y31247" s="55"/>
    </row>
    <row r="31248" spans="21:25" x14ac:dyDescent="0.2">
      <c r="U31248" s="55"/>
      <c r="V31248" s="53"/>
      <c r="W31248" s="53"/>
      <c r="X31248" s="53"/>
      <c r="Y31248" s="55"/>
    </row>
    <row r="31249" spans="21:25" x14ac:dyDescent="0.2">
      <c r="U31249" s="55"/>
      <c r="V31249" s="53"/>
      <c r="W31249" s="53"/>
      <c r="X31249" s="53"/>
      <c r="Y31249" s="55"/>
    </row>
    <row r="31250" spans="21:25" x14ac:dyDescent="0.2">
      <c r="U31250" s="55"/>
      <c r="V31250" s="53"/>
      <c r="W31250" s="53"/>
      <c r="X31250" s="53"/>
      <c r="Y31250" s="55"/>
    </row>
    <row r="31251" spans="21:25" x14ac:dyDescent="0.2">
      <c r="U31251" s="55"/>
      <c r="V31251" s="53"/>
      <c r="W31251" s="53"/>
      <c r="X31251" s="53"/>
      <c r="Y31251" s="55"/>
    </row>
    <row r="31252" spans="21:25" x14ac:dyDescent="0.2">
      <c r="U31252" s="55"/>
      <c r="V31252" s="53"/>
      <c r="W31252" s="53"/>
      <c r="X31252" s="53"/>
      <c r="Y31252" s="55"/>
    </row>
    <row r="31253" spans="21:25" x14ac:dyDescent="0.2">
      <c r="U31253" s="55"/>
      <c r="V31253" s="53"/>
      <c r="W31253" s="53"/>
      <c r="X31253" s="53"/>
      <c r="Y31253" s="55"/>
    </row>
    <row r="31254" spans="21:25" x14ac:dyDescent="0.2">
      <c r="U31254" s="55"/>
      <c r="V31254" s="53"/>
      <c r="W31254" s="53"/>
      <c r="X31254" s="53"/>
      <c r="Y31254" s="55"/>
    </row>
    <row r="31255" spans="21:25" x14ac:dyDescent="0.2">
      <c r="U31255" s="55"/>
      <c r="V31255" s="53"/>
      <c r="W31255" s="53"/>
      <c r="X31255" s="53"/>
      <c r="Y31255" s="55"/>
    </row>
    <row r="31256" spans="21:25" x14ac:dyDescent="0.2">
      <c r="U31256" s="55"/>
      <c r="V31256" s="53"/>
      <c r="W31256" s="53"/>
      <c r="X31256" s="53"/>
      <c r="Y31256" s="55"/>
    </row>
    <row r="31257" spans="21:25" x14ac:dyDescent="0.2">
      <c r="U31257" s="55"/>
      <c r="V31257" s="53"/>
      <c r="W31257" s="53"/>
      <c r="X31257" s="53"/>
      <c r="Y31257" s="55"/>
    </row>
    <row r="31258" spans="21:25" x14ac:dyDescent="0.2">
      <c r="U31258" s="55"/>
      <c r="V31258" s="53"/>
      <c r="W31258" s="53"/>
      <c r="X31258" s="53"/>
      <c r="Y31258" s="55"/>
    </row>
    <row r="31259" spans="21:25" x14ac:dyDescent="0.2">
      <c r="U31259" s="55"/>
      <c r="V31259" s="53"/>
      <c r="W31259" s="53"/>
      <c r="X31259" s="53"/>
      <c r="Y31259" s="55"/>
    </row>
    <row r="31260" spans="21:25" x14ac:dyDescent="0.2">
      <c r="U31260" s="55"/>
      <c r="V31260" s="53"/>
      <c r="W31260" s="53"/>
      <c r="X31260" s="53"/>
      <c r="Y31260" s="55"/>
    </row>
    <row r="31261" spans="21:25" x14ac:dyDescent="0.2">
      <c r="U31261" s="55"/>
      <c r="V31261" s="53"/>
      <c r="W31261" s="53"/>
      <c r="X31261" s="53"/>
      <c r="Y31261" s="55"/>
    </row>
    <row r="31262" spans="21:25" x14ac:dyDescent="0.2">
      <c r="U31262" s="55"/>
      <c r="V31262" s="53"/>
      <c r="W31262" s="53"/>
      <c r="X31262" s="53"/>
      <c r="Y31262" s="55"/>
    </row>
    <row r="31263" spans="21:25" x14ac:dyDescent="0.2">
      <c r="U31263" s="55"/>
      <c r="V31263" s="53"/>
      <c r="W31263" s="53"/>
      <c r="X31263" s="53"/>
      <c r="Y31263" s="55"/>
    </row>
    <row r="31264" spans="21:25" x14ac:dyDescent="0.2">
      <c r="U31264" s="55"/>
      <c r="V31264" s="53"/>
      <c r="W31264" s="53"/>
      <c r="X31264" s="53"/>
      <c r="Y31264" s="55"/>
    </row>
    <row r="31265" spans="21:25" x14ac:dyDescent="0.2">
      <c r="U31265" s="55"/>
      <c r="V31265" s="53"/>
      <c r="W31265" s="53"/>
      <c r="X31265" s="53"/>
      <c r="Y31265" s="55"/>
    </row>
    <row r="31266" spans="21:25" x14ac:dyDescent="0.2">
      <c r="U31266" s="55"/>
      <c r="V31266" s="53"/>
      <c r="W31266" s="53"/>
      <c r="X31266" s="53"/>
      <c r="Y31266" s="55"/>
    </row>
    <row r="31267" spans="21:25" x14ac:dyDescent="0.2">
      <c r="U31267" s="55"/>
      <c r="V31267" s="53"/>
      <c r="W31267" s="53"/>
      <c r="X31267" s="53"/>
      <c r="Y31267" s="55"/>
    </row>
    <row r="31268" spans="21:25" x14ac:dyDescent="0.2">
      <c r="U31268" s="55"/>
      <c r="V31268" s="53"/>
      <c r="W31268" s="53"/>
      <c r="X31268" s="53"/>
      <c r="Y31268" s="55"/>
    </row>
    <row r="31269" spans="21:25" x14ac:dyDescent="0.2">
      <c r="U31269" s="55"/>
      <c r="V31269" s="53"/>
      <c r="W31269" s="53"/>
      <c r="X31269" s="53"/>
      <c r="Y31269" s="55"/>
    </row>
    <row r="31270" spans="21:25" x14ac:dyDescent="0.2">
      <c r="U31270" s="55"/>
      <c r="V31270" s="53"/>
      <c r="W31270" s="53"/>
      <c r="X31270" s="53"/>
      <c r="Y31270" s="55"/>
    </row>
    <row r="31271" spans="21:25" x14ac:dyDescent="0.2">
      <c r="U31271" s="55"/>
      <c r="V31271" s="53"/>
      <c r="W31271" s="53"/>
      <c r="X31271" s="53"/>
      <c r="Y31271" s="55"/>
    </row>
    <row r="31272" spans="21:25" x14ac:dyDescent="0.2">
      <c r="U31272" s="55"/>
      <c r="V31272" s="53"/>
      <c r="W31272" s="53"/>
      <c r="X31272" s="53"/>
      <c r="Y31272" s="55"/>
    </row>
    <row r="31273" spans="21:25" x14ac:dyDescent="0.2">
      <c r="U31273" s="55"/>
      <c r="V31273" s="53"/>
      <c r="W31273" s="53"/>
      <c r="X31273" s="53"/>
      <c r="Y31273" s="55"/>
    </row>
    <row r="31274" spans="21:25" x14ac:dyDescent="0.2">
      <c r="U31274" s="55"/>
      <c r="V31274" s="53"/>
      <c r="W31274" s="53"/>
      <c r="X31274" s="53"/>
      <c r="Y31274" s="55"/>
    </row>
    <row r="31275" spans="21:25" x14ac:dyDescent="0.2">
      <c r="U31275" s="55"/>
      <c r="V31275" s="53"/>
      <c r="W31275" s="53"/>
      <c r="X31275" s="53"/>
      <c r="Y31275" s="55"/>
    </row>
    <row r="31276" spans="21:25" x14ac:dyDescent="0.2">
      <c r="U31276" s="55"/>
      <c r="V31276" s="53"/>
      <c r="W31276" s="53"/>
      <c r="X31276" s="53"/>
      <c r="Y31276" s="55"/>
    </row>
    <row r="31277" spans="21:25" x14ac:dyDescent="0.2">
      <c r="U31277" s="55"/>
      <c r="V31277" s="53"/>
      <c r="W31277" s="53"/>
      <c r="X31277" s="53"/>
      <c r="Y31277" s="55"/>
    </row>
    <row r="31278" spans="21:25" x14ac:dyDescent="0.2">
      <c r="U31278" s="55"/>
      <c r="V31278" s="53"/>
      <c r="W31278" s="53"/>
      <c r="X31278" s="53"/>
      <c r="Y31278" s="55"/>
    </row>
    <row r="31279" spans="21:25" x14ac:dyDescent="0.2">
      <c r="U31279" s="55"/>
      <c r="V31279" s="53"/>
      <c r="W31279" s="53"/>
      <c r="X31279" s="53"/>
      <c r="Y31279" s="55"/>
    </row>
    <row r="31280" spans="21:25" x14ac:dyDescent="0.2">
      <c r="U31280" s="55"/>
      <c r="V31280" s="53"/>
      <c r="W31280" s="53"/>
      <c r="X31280" s="53"/>
      <c r="Y31280" s="55"/>
    </row>
    <row r="31281" spans="21:25" x14ac:dyDescent="0.2">
      <c r="U31281" s="55"/>
      <c r="V31281" s="53"/>
      <c r="W31281" s="53"/>
      <c r="X31281" s="53"/>
      <c r="Y31281" s="55"/>
    </row>
    <row r="31282" spans="21:25" x14ac:dyDescent="0.2">
      <c r="U31282" s="55"/>
      <c r="V31282" s="53"/>
      <c r="W31282" s="53"/>
      <c r="X31282" s="53"/>
      <c r="Y31282" s="55"/>
    </row>
    <row r="31283" spans="21:25" x14ac:dyDescent="0.2">
      <c r="U31283" s="55"/>
      <c r="V31283" s="53"/>
      <c r="W31283" s="53"/>
      <c r="X31283" s="53"/>
      <c r="Y31283" s="55"/>
    </row>
    <row r="31284" spans="21:25" x14ac:dyDescent="0.2">
      <c r="U31284" s="55"/>
      <c r="V31284" s="53"/>
      <c r="W31284" s="53"/>
      <c r="X31284" s="53"/>
      <c r="Y31284" s="55"/>
    </row>
    <row r="31285" spans="21:25" x14ac:dyDescent="0.2">
      <c r="U31285" s="55"/>
      <c r="V31285" s="53"/>
      <c r="W31285" s="53"/>
      <c r="X31285" s="53"/>
      <c r="Y31285" s="55"/>
    </row>
    <row r="31286" spans="21:25" x14ac:dyDescent="0.2">
      <c r="U31286" s="55"/>
      <c r="V31286" s="53"/>
      <c r="W31286" s="53"/>
      <c r="X31286" s="53"/>
      <c r="Y31286" s="55"/>
    </row>
    <row r="31287" spans="21:25" x14ac:dyDescent="0.2">
      <c r="U31287" s="55"/>
      <c r="V31287" s="53"/>
      <c r="W31287" s="53"/>
      <c r="X31287" s="53"/>
      <c r="Y31287" s="55"/>
    </row>
    <row r="31288" spans="21:25" x14ac:dyDescent="0.2">
      <c r="U31288" s="55"/>
      <c r="V31288" s="53"/>
      <c r="W31288" s="53"/>
      <c r="X31288" s="53"/>
      <c r="Y31288" s="55"/>
    </row>
    <row r="31289" spans="21:25" x14ac:dyDescent="0.2">
      <c r="U31289" s="55"/>
      <c r="V31289" s="53"/>
      <c r="W31289" s="53"/>
      <c r="X31289" s="53"/>
      <c r="Y31289" s="55"/>
    </row>
    <row r="31290" spans="21:25" x14ac:dyDescent="0.2">
      <c r="U31290" s="55"/>
      <c r="V31290" s="53"/>
      <c r="W31290" s="53"/>
      <c r="X31290" s="53"/>
      <c r="Y31290" s="55"/>
    </row>
    <row r="31291" spans="21:25" x14ac:dyDescent="0.2">
      <c r="U31291" s="55"/>
      <c r="V31291" s="53"/>
      <c r="W31291" s="53"/>
      <c r="X31291" s="53"/>
      <c r="Y31291" s="55"/>
    </row>
    <row r="31292" spans="21:25" x14ac:dyDescent="0.2">
      <c r="U31292" s="55"/>
      <c r="V31292" s="53"/>
      <c r="W31292" s="53"/>
      <c r="X31292" s="53"/>
      <c r="Y31292" s="55"/>
    </row>
    <row r="31293" spans="21:25" x14ac:dyDescent="0.2">
      <c r="U31293" s="55"/>
      <c r="V31293" s="53"/>
      <c r="W31293" s="53"/>
      <c r="X31293" s="53"/>
      <c r="Y31293" s="55"/>
    </row>
    <row r="31294" spans="21:25" x14ac:dyDescent="0.2">
      <c r="U31294" s="55"/>
      <c r="V31294" s="53"/>
      <c r="W31294" s="53"/>
      <c r="X31294" s="53"/>
      <c r="Y31294" s="55"/>
    </row>
    <row r="31295" spans="21:25" x14ac:dyDescent="0.2">
      <c r="U31295" s="55"/>
      <c r="V31295" s="53"/>
      <c r="W31295" s="53"/>
      <c r="X31295" s="53"/>
      <c r="Y31295" s="55"/>
    </row>
    <row r="31296" spans="21:25" x14ac:dyDescent="0.2">
      <c r="U31296" s="55"/>
      <c r="V31296" s="53"/>
      <c r="W31296" s="53"/>
      <c r="X31296" s="53"/>
      <c r="Y31296" s="55"/>
    </row>
    <row r="31297" spans="21:25" x14ac:dyDescent="0.2">
      <c r="U31297" s="55"/>
      <c r="V31297" s="53"/>
      <c r="W31297" s="53"/>
      <c r="X31297" s="53"/>
      <c r="Y31297" s="55"/>
    </row>
    <row r="31298" spans="21:25" x14ac:dyDescent="0.2">
      <c r="U31298" s="55"/>
      <c r="V31298" s="53"/>
      <c r="W31298" s="53"/>
      <c r="X31298" s="53"/>
      <c r="Y31298" s="55"/>
    </row>
    <row r="31299" spans="21:25" x14ac:dyDescent="0.2">
      <c r="U31299" s="55"/>
      <c r="V31299" s="53"/>
      <c r="W31299" s="53"/>
      <c r="X31299" s="53"/>
      <c r="Y31299" s="55"/>
    </row>
    <row r="31300" spans="21:25" x14ac:dyDescent="0.2">
      <c r="U31300" s="55"/>
      <c r="V31300" s="53"/>
      <c r="W31300" s="53"/>
      <c r="X31300" s="53"/>
      <c r="Y31300" s="55"/>
    </row>
    <row r="31301" spans="21:25" x14ac:dyDescent="0.2">
      <c r="U31301" s="55"/>
      <c r="V31301" s="53"/>
      <c r="W31301" s="53"/>
      <c r="X31301" s="53"/>
      <c r="Y31301" s="55"/>
    </row>
    <row r="31302" spans="21:25" x14ac:dyDescent="0.2">
      <c r="U31302" s="55"/>
      <c r="V31302" s="53"/>
      <c r="W31302" s="53"/>
      <c r="X31302" s="53"/>
      <c r="Y31302" s="55"/>
    </row>
    <row r="31303" spans="21:25" x14ac:dyDescent="0.2">
      <c r="U31303" s="55"/>
      <c r="V31303" s="53"/>
      <c r="W31303" s="53"/>
      <c r="X31303" s="53"/>
      <c r="Y31303" s="55"/>
    </row>
    <row r="31304" spans="21:25" x14ac:dyDescent="0.2">
      <c r="U31304" s="55"/>
      <c r="V31304" s="53"/>
      <c r="W31304" s="53"/>
      <c r="X31304" s="53"/>
      <c r="Y31304" s="55"/>
    </row>
    <row r="31305" spans="21:25" x14ac:dyDescent="0.2">
      <c r="U31305" s="55"/>
      <c r="V31305" s="53"/>
      <c r="W31305" s="53"/>
      <c r="X31305" s="53"/>
      <c r="Y31305" s="55"/>
    </row>
    <row r="31306" spans="21:25" x14ac:dyDescent="0.2">
      <c r="U31306" s="55"/>
      <c r="V31306" s="53"/>
      <c r="W31306" s="53"/>
      <c r="X31306" s="53"/>
      <c r="Y31306" s="55"/>
    </row>
    <row r="31307" spans="21:25" x14ac:dyDescent="0.2">
      <c r="U31307" s="55"/>
      <c r="V31307" s="53"/>
      <c r="W31307" s="53"/>
      <c r="X31307" s="53"/>
      <c r="Y31307" s="55"/>
    </row>
    <row r="31308" spans="21:25" x14ac:dyDescent="0.2">
      <c r="U31308" s="55"/>
      <c r="V31308" s="53"/>
      <c r="W31308" s="53"/>
      <c r="X31308" s="53"/>
      <c r="Y31308" s="55"/>
    </row>
    <row r="31309" spans="21:25" x14ac:dyDescent="0.2">
      <c r="U31309" s="55"/>
      <c r="V31309" s="53"/>
      <c r="W31309" s="53"/>
      <c r="X31309" s="53"/>
      <c r="Y31309" s="55"/>
    </row>
    <row r="31310" spans="21:25" x14ac:dyDescent="0.2">
      <c r="U31310" s="55"/>
      <c r="V31310" s="53"/>
      <c r="W31310" s="53"/>
      <c r="X31310" s="53"/>
      <c r="Y31310" s="55"/>
    </row>
    <row r="31311" spans="21:25" x14ac:dyDescent="0.2">
      <c r="U31311" s="55"/>
      <c r="V31311" s="53"/>
      <c r="W31311" s="53"/>
      <c r="X31311" s="53"/>
      <c r="Y31311" s="55"/>
    </row>
    <row r="31312" spans="21:25" x14ac:dyDescent="0.2">
      <c r="U31312" s="55"/>
      <c r="V31312" s="53"/>
      <c r="W31312" s="53"/>
      <c r="X31312" s="53"/>
      <c r="Y31312" s="55"/>
    </row>
    <row r="31313" spans="21:25" x14ac:dyDescent="0.2">
      <c r="U31313" s="55"/>
      <c r="V31313" s="53"/>
      <c r="W31313" s="53"/>
      <c r="X31313" s="53"/>
      <c r="Y31313" s="55"/>
    </row>
    <row r="31314" spans="21:25" x14ac:dyDescent="0.2">
      <c r="U31314" s="55"/>
      <c r="V31314" s="53"/>
      <c r="W31314" s="53"/>
      <c r="X31314" s="53"/>
      <c r="Y31314" s="55"/>
    </row>
    <row r="31315" spans="21:25" x14ac:dyDescent="0.2">
      <c r="U31315" s="55"/>
      <c r="V31315" s="53"/>
      <c r="W31315" s="53"/>
      <c r="X31315" s="53"/>
      <c r="Y31315" s="55"/>
    </row>
    <row r="31316" spans="21:25" x14ac:dyDescent="0.2">
      <c r="U31316" s="55"/>
      <c r="V31316" s="53"/>
      <c r="W31316" s="53"/>
      <c r="X31316" s="53"/>
      <c r="Y31316" s="55"/>
    </row>
    <row r="31317" spans="21:25" x14ac:dyDescent="0.2">
      <c r="U31317" s="55"/>
      <c r="V31317" s="53"/>
      <c r="W31317" s="53"/>
      <c r="X31317" s="53"/>
      <c r="Y31317" s="55"/>
    </row>
    <row r="31318" spans="21:25" x14ac:dyDescent="0.2">
      <c r="U31318" s="55"/>
      <c r="V31318" s="53"/>
      <c r="W31318" s="53"/>
      <c r="X31318" s="53"/>
      <c r="Y31318" s="55"/>
    </row>
    <row r="31319" spans="21:25" x14ac:dyDescent="0.2">
      <c r="U31319" s="55"/>
      <c r="V31319" s="53"/>
      <c r="W31319" s="53"/>
      <c r="X31319" s="53"/>
      <c r="Y31319" s="55"/>
    </row>
    <row r="31320" spans="21:25" x14ac:dyDescent="0.2">
      <c r="U31320" s="55"/>
      <c r="V31320" s="53"/>
      <c r="W31320" s="53"/>
      <c r="X31320" s="53"/>
      <c r="Y31320" s="55"/>
    </row>
    <row r="31321" spans="21:25" x14ac:dyDescent="0.2">
      <c r="U31321" s="55"/>
      <c r="V31321" s="53"/>
      <c r="W31321" s="53"/>
      <c r="X31321" s="53"/>
      <c r="Y31321" s="55"/>
    </row>
    <row r="31322" spans="21:25" x14ac:dyDescent="0.2">
      <c r="U31322" s="55"/>
      <c r="V31322" s="53"/>
      <c r="W31322" s="53"/>
      <c r="X31322" s="53"/>
      <c r="Y31322" s="55"/>
    </row>
    <row r="31323" spans="21:25" x14ac:dyDescent="0.2">
      <c r="U31323" s="55"/>
      <c r="V31323" s="53"/>
      <c r="W31323" s="53"/>
      <c r="X31323" s="53"/>
      <c r="Y31323" s="55"/>
    </row>
    <row r="31324" spans="21:25" x14ac:dyDescent="0.2">
      <c r="U31324" s="55"/>
      <c r="V31324" s="53"/>
      <c r="W31324" s="53"/>
      <c r="X31324" s="53"/>
      <c r="Y31324" s="55"/>
    </row>
    <row r="31325" spans="21:25" x14ac:dyDescent="0.2">
      <c r="U31325" s="55"/>
      <c r="V31325" s="53"/>
      <c r="W31325" s="53"/>
      <c r="X31325" s="53"/>
      <c r="Y31325" s="55"/>
    </row>
    <row r="31326" spans="21:25" x14ac:dyDescent="0.2">
      <c r="U31326" s="55"/>
      <c r="V31326" s="53"/>
      <c r="W31326" s="53"/>
      <c r="X31326" s="53"/>
      <c r="Y31326" s="55"/>
    </row>
    <row r="31327" spans="21:25" x14ac:dyDescent="0.2">
      <c r="U31327" s="55"/>
      <c r="V31327" s="53"/>
      <c r="W31327" s="53"/>
      <c r="X31327" s="53"/>
      <c r="Y31327" s="55"/>
    </row>
    <row r="31328" spans="21:25" x14ac:dyDescent="0.2">
      <c r="U31328" s="55"/>
      <c r="V31328" s="53"/>
      <c r="W31328" s="53"/>
      <c r="X31328" s="53"/>
      <c r="Y31328" s="55"/>
    </row>
    <row r="31329" spans="21:25" x14ac:dyDescent="0.2">
      <c r="U31329" s="55"/>
      <c r="V31329" s="53"/>
      <c r="W31329" s="53"/>
      <c r="X31329" s="53"/>
      <c r="Y31329" s="55"/>
    </row>
    <row r="31330" spans="21:25" x14ac:dyDescent="0.2">
      <c r="U31330" s="55"/>
      <c r="V31330" s="53"/>
      <c r="W31330" s="53"/>
      <c r="X31330" s="53"/>
      <c r="Y31330" s="55"/>
    </row>
    <row r="31331" spans="21:25" x14ac:dyDescent="0.2">
      <c r="U31331" s="55"/>
      <c r="V31331" s="53"/>
      <c r="W31331" s="53"/>
      <c r="X31331" s="53"/>
      <c r="Y31331" s="55"/>
    </row>
    <row r="31332" spans="21:25" x14ac:dyDescent="0.2">
      <c r="U31332" s="55"/>
      <c r="V31332" s="53"/>
      <c r="W31332" s="53"/>
      <c r="X31332" s="53"/>
      <c r="Y31332" s="55"/>
    </row>
    <row r="31333" spans="21:25" x14ac:dyDescent="0.2">
      <c r="U31333" s="55"/>
      <c r="V31333" s="53"/>
      <c r="W31333" s="53"/>
      <c r="X31333" s="53"/>
      <c r="Y31333" s="55"/>
    </row>
    <row r="31334" spans="21:25" x14ac:dyDescent="0.2">
      <c r="U31334" s="55"/>
      <c r="V31334" s="53"/>
      <c r="W31334" s="53"/>
      <c r="X31334" s="53"/>
      <c r="Y31334" s="55"/>
    </row>
    <row r="31335" spans="21:25" x14ac:dyDescent="0.2">
      <c r="U31335" s="55"/>
      <c r="V31335" s="53"/>
      <c r="W31335" s="53"/>
      <c r="X31335" s="53"/>
      <c r="Y31335" s="55"/>
    </row>
    <row r="31336" spans="21:25" x14ac:dyDescent="0.2">
      <c r="U31336" s="55"/>
      <c r="V31336" s="53"/>
      <c r="W31336" s="53"/>
      <c r="X31336" s="53"/>
      <c r="Y31336" s="55"/>
    </row>
    <row r="31337" spans="21:25" x14ac:dyDescent="0.2">
      <c r="U31337" s="55"/>
      <c r="V31337" s="53"/>
      <c r="W31337" s="53"/>
      <c r="X31337" s="53"/>
      <c r="Y31337" s="55"/>
    </row>
    <row r="31338" spans="21:25" x14ac:dyDescent="0.2">
      <c r="U31338" s="55"/>
      <c r="V31338" s="53"/>
      <c r="W31338" s="53"/>
      <c r="X31338" s="53"/>
      <c r="Y31338" s="55"/>
    </row>
    <row r="31339" spans="21:25" x14ac:dyDescent="0.2">
      <c r="U31339" s="55"/>
      <c r="V31339" s="53"/>
      <c r="W31339" s="53"/>
      <c r="X31339" s="53"/>
      <c r="Y31339" s="55"/>
    </row>
    <row r="31340" spans="21:25" x14ac:dyDescent="0.2">
      <c r="U31340" s="55"/>
      <c r="V31340" s="53"/>
      <c r="W31340" s="53"/>
      <c r="X31340" s="53"/>
      <c r="Y31340" s="55"/>
    </row>
    <row r="31341" spans="21:25" x14ac:dyDescent="0.2">
      <c r="U31341" s="55"/>
      <c r="V31341" s="53"/>
      <c r="W31341" s="53"/>
      <c r="X31341" s="53"/>
      <c r="Y31341" s="55"/>
    </row>
    <row r="31342" spans="21:25" x14ac:dyDescent="0.2">
      <c r="U31342" s="55"/>
      <c r="V31342" s="53"/>
      <c r="W31342" s="53"/>
      <c r="X31342" s="53"/>
      <c r="Y31342" s="55"/>
    </row>
    <row r="31343" spans="21:25" x14ac:dyDescent="0.2">
      <c r="U31343" s="55"/>
      <c r="V31343" s="53"/>
      <c r="W31343" s="53"/>
      <c r="X31343" s="53"/>
      <c r="Y31343" s="55"/>
    </row>
    <row r="31344" spans="21:25" x14ac:dyDescent="0.2">
      <c r="U31344" s="55"/>
      <c r="V31344" s="53"/>
      <c r="W31344" s="53"/>
      <c r="X31344" s="53"/>
      <c r="Y31344" s="55"/>
    </row>
    <row r="31345" spans="21:25" x14ac:dyDescent="0.2">
      <c r="U31345" s="55"/>
      <c r="V31345" s="53"/>
      <c r="W31345" s="53"/>
      <c r="X31345" s="53"/>
      <c r="Y31345" s="55"/>
    </row>
    <row r="31346" spans="21:25" x14ac:dyDescent="0.2">
      <c r="U31346" s="55"/>
      <c r="V31346" s="53"/>
      <c r="W31346" s="53"/>
      <c r="X31346" s="53"/>
      <c r="Y31346" s="55"/>
    </row>
    <row r="31347" spans="21:25" x14ac:dyDescent="0.2">
      <c r="U31347" s="55"/>
      <c r="V31347" s="53"/>
      <c r="W31347" s="53"/>
      <c r="X31347" s="53"/>
      <c r="Y31347" s="55"/>
    </row>
    <row r="31348" spans="21:25" x14ac:dyDescent="0.2">
      <c r="U31348" s="55"/>
      <c r="V31348" s="53"/>
      <c r="W31348" s="53"/>
      <c r="X31348" s="53"/>
      <c r="Y31348" s="55"/>
    </row>
    <row r="31349" spans="21:25" x14ac:dyDescent="0.2">
      <c r="U31349" s="55"/>
      <c r="V31349" s="53"/>
      <c r="W31349" s="53"/>
      <c r="X31349" s="53"/>
      <c r="Y31349" s="55"/>
    </row>
    <row r="31350" spans="21:25" x14ac:dyDescent="0.2">
      <c r="U31350" s="55"/>
      <c r="V31350" s="53"/>
      <c r="W31350" s="53"/>
      <c r="X31350" s="53"/>
      <c r="Y31350" s="55"/>
    </row>
    <row r="31351" spans="21:25" x14ac:dyDescent="0.2">
      <c r="U31351" s="55"/>
      <c r="V31351" s="53"/>
      <c r="W31351" s="53"/>
      <c r="X31351" s="53"/>
      <c r="Y31351" s="55"/>
    </row>
    <row r="31352" spans="21:25" x14ac:dyDescent="0.2">
      <c r="U31352" s="55"/>
      <c r="V31352" s="53"/>
      <c r="W31352" s="53"/>
      <c r="X31352" s="53"/>
      <c r="Y31352" s="55"/>
    </row>
    <row r="31353" spans="21:25" x14ac:dyDescent="0.2">
      <c r="U31353" s="55"/>
      <c r="V31353" s="53"/>
      <c r="W31353" s="53"/>
      <c r="X31353" s="53"/>
      <c r="Y31353" s="55"/>
    </row>
    <row r="31354" spans="21:25" x14ac:dyDescent="0.2">
      <c r="U31354" s="55"/>
      <c r="V31354" s="53"/>
      <c r="W31354" s="53"/>
      <c r="X31354" s="53"/>
      <c r="Y31354" s="55"/>
    </row>
    <row r="31355" spans="21:25" x14ac:dyDescent="0.2">
      <c r="U31355" s="55"/>
      <c r="V31355" s="53"/>
      <c r="W31355" s="53"/>
      <c r="X31355" s="53"/>
      <c r="Y31355" s="55"/>
    </row>
    <row r="31356" spans="21:25" x14ac:dyDescent="0.2">
      <c r="U31356" s="55"/>
      <c r="V31356" s="53"/>
      <c r="W31356" s="53"/>
      <c r="X31356" s="53"/>
      <c r="Y31356" s="55"/>
    </row>
    <row r="31357" spans="21:25" x14ac:dyDescent="0.2">
      <c r="U31357" s="55"/>
      <c r="V31357" s="53"/>
      <c r="W31357" s="53"/>
      <c r="X31357" s="53"/>
      <c r="Y31357" s="55"/>
    </row>
    <row r="31358" spans="21:25" x14ac:dyDescent="0.2">
      <c r="U31358" s="55"/>
      <c r="V31358" s="53"/>
      <c r="W31358" s="53"/>
      <c r="X31358" s="53"/>
      <c r="Y31358" s="55"/>
    </row>
    <row r="31359" spans="21:25" x14ac:dyDescent="0.2">
      <c r="U31359" s="55"/>
      <c r="V31359" s="53"/>
      <c r="W31359" s="53"/>
      <c r="X31359" s="53"/>
      <c r="Y31359" s="55"/>
    </row>
    <row r="31360" spans="21:25" x14ac:dyDescent="0.2">
      <c r="U31360" s="55"/>
      <c r="V31360" s="53"/>
      <c r="W31360" s="53"/>
      <c r="X31360" s="53"/>
      <c r="Y31360" s="55"/>
    </row>
    <row r="31361" spans="21:25" x14ac:dyDescent="0.2">
      <c r="U31361" s="55"/>
      <c r="V31361" s="53"/>
      <c r="W31361" s="53"/>
      <c r="X31361" s="53"/>
      <c r="Y31361" s="55"/>
    </row>
    <row r="31362" spans="21:25" x14ac:dyDescent="0.2">
      <c r="U31362" s="55"/>
      <c r="V31362" s="53"/>
      <c r="W31362" s="53"/>
      <c r="X31362" s="53"/>
      <c r="Y31362" s="55"/>
    </row>
    <row r="31363" spans="21:25" x14ac:dyDescent="0.2">
      <c r="U31363" s="55"/>
      <c r="V31363" s="53"/>
      <c r="W31363" s="53"/>
      <c r="X31363" s="53"/>
      <c r="Y31363" s="55"/>
    </row>
    <row r="31364" spans="21:25" x14ac:dyDescent="0.2">
      <c r="U31364" s="55"/>
      <c r="V31364" s="53"/>
      <c r="W31364" s="53"/>
      <c r="X31364" s="53"/>
      <c r="Y31364" s="55"/>
    </row>
    <row r="31365" spans="21:25" x14ac:dyDescent="0.2">
      <c r="U31365" s="55"/>
      <c r="V31365" s="53"/>
      <c r="W31365" s="53"/>
      <c r="X31365" s="53"/>
      <c r="Y31365" s="55"/>
    </row>
    <row r="31366" spans="21:25" x14ac:dyDescent="0.2">
      <c r="U31366" s="55"/>
      <c r="V31366" s="53"/>
      <c r="W31366" s="53"/>
      <c r="X31366" s="53"/>
      <c r="Y31366" s="55"/>
    </row>
    <row r="31367" spans="21:25" x14ac:dyDescent="0.2">
      <c r="U31367" s="55"/>
      <c r="V31367" s="53"/>
      <c r="W31367" s="53"/>
      <c r="X31367" s="53"/>
      <c r="Y31367" s="55"/>
    </row>
    <row r="31368" spans="21:25" x14ac:dyDescent="0.2">
      <c r="U31368" s="55"/>
      <c r="V31368" s="53"/>
      <c r="W31368" s="53"/>
      <c r="X31368" s="53"/>
      <c r="Y31368" s="55"/>
    </row>
    <row r="31369" spans="21:25" x14ac:dyDescent="0.2">
      <c r="U31369" s="55"/>
      <c r="V31369" s="53"/>
      <c r="W31369" s="53"/>
      <c r="X31369" s="53"/>
      <c r="Y31369" s="55"/>
    </row>
    <row r="31370" spans="21:25" x14ac:dyDescent="0.2">
      <c r="U31370" s="55"/>
      <c r="V31370" s="53"/>
      <c r="W31370" s="53"/>
      <c r="X31370" s="53"/>
      <c r="Y31370" s="55"/>
    </row>
    <row r="31371" spans="21:25" x14ac:dyDescent="0.2">
      <c r="U31371" s="55"/>
      <c r="V31371" s="53"/>
      <c r="W31371" s="53"/>
      <c r="X31371" s="53"/>
      <c r="Y31371" s="55"/>
    </row>
    <row r="31372" spans="21:25" x14ac:dyDescent="0.2">
      <c r="U31372" s="55"/>
      <c r="V31372" s="53"/>
      <c r="W31372" s="53"/>
      <c r="X31372" s="53"/>
      <c r="Y31372" s="55"/>
    </row>
    <row r="31373" spans="21:25" x14ac:dyDescent="0.2">
      <c r="U31373" s="55"/>
      <c r="V31373" s="53"/>
      <c r="W31373" s="53"/>
      <c r="X31373" s="53"/>
      <c r="Y31373" s="55"/>
    </row>
    <row r="31374" spans="21:25" x14ac:dyDescent="0.2">
      <c r="U31374" s="55"/>
      <c r="V31374" s="53"/>
      <c r="W31374" s="53"/>
      <c r="X31374" s="53"/>
      <c r="Y31374" s="55"/>
    </row>
    <row r="31375" spans="21:25" x14ac:dyDescent="0.2">
      <c r="U31375" s="55"/>
      <c r="V31375" s="53"/>
      <c r="W31375" s="53"/>
      <c r="X31375" s="53"/>
      <c r="Y31375" s="55"/>
    </row>
    <row r="31376" spans="21:25" x14ac:dyDescent="0.2">
      <c r="U31376" s="55"/>
      <c r="V31376" s="53"/>
      <c r="W31376" s="53"/>
      <c r="X31376" s="53"/>
      <c r="Y31376" s="55"/>
    </row>
    <row r="31377" spans="21:25" x14ac:dyDescent="0.2">
      <c r="U31377" s="55"/>
      <c r="V31377" s="53"/>
      <c r="W31377" s="53"/>
      <c r="X31377" s="53"/>
      <c r="Y31377" s="55"/>
    </row>
    <row r="31378" spans="21:25" x14ac:dyDescent="0.2">
      <c r="U31378" s="55"/>
      <c r="V31378" s="53"/>
      <c r="W31378" s="53"/>
      <c r="X31378" s="53"/>
      <c r="Y31378" s="55"/>
    </row>
    <row r="31379" spans="21:25" x14ac:dyDescent="0.2">
      <c r="U31379" s="55"/>
      <c r="V31379" s="53"/>
      <c r="W31379" s="53"/>
      <c r="X31379" s="53"/>
      <c r="Y31379" s="55"/>
    </row>
    <row r="31380" spans="21:25" x14ac:dyDescent="0.2">
      <c r="U31380" s="55"/>
      <c r="V31380" s="53"/>
      <c r="W31380" s="53"/>
      <c r="X31380" s="53"/>
      <c r="Y31380" s="55"/>
    </row>
    <row r="31381" spans="21:25" x14ac:dyDescent="0.2">
      <c r="U31381" s="55"/>
      <c r="V31381" s="53"/>
      <c r="W31381" s="53"/>
      <c r="X31381" s="53"/>
      <c r="Y31381" s="55"/>
    </row>
    <row r="31382" spans="21:25" x14ac:dyDescent="0.2">
      <c r="U31382" s="55"/>
      <c r="V31382" s="53"/>
      <c r="W31382" s="53"/>
      <c r="X31382" s="53"/>
      <c r="Y31382" s="55"/>
    </row>
    <row r="31383" spans="21:25" x14ac:dyDescent="0.2">
      <c r="U31383" s="55"/>
      <c r="V31383" s="53"/>
      <c r="W31383" s="53"/>
      <c r="X31383" s="53"/>
      <c r="Y31383" s="55"/>
    </row>
    <row r="31384" spans="21:25" x14ac:dyDescent="0.2">
      <c r="U31384" s="55"/>
      <c r="V31384" s="53"/>
      <c r="W31384" s="53"/>
      <c r="X31384" s="53"/>
      <c r="Y31384" s="55"/>
    </row>
    <row r="31385" spans="21:25" x14ac:dyDescent="0.2">
      <c r="U31385" s="55"/>
      <c r="V31385" s="53"/>
      <c r="W31385" s="53"/>
      <c r="X31385" s="53"/>
      <c r="Y31385" s="55"/>
    </row>
    <row r="31386" spans="21:25" x14ac:dyDescent="0.2">
      <c r="U31386" s="55"/>
      <c r="V31386" s="53"/>
      <c r="W31386" s="53"/>
      <c r="X31386" s="53"/>
      <c r="Y31386" s="55"/>
    </row>
    <row r="31387" spans="21:25" x14ac:dyDescent="0.2">
      <c r="U31387" s="55"/>
      <c r="V31387" s="53"/>
      <c r="W31387" s="53"/>
      <c r="X31387" s="53"/>
      <c r="Y31387" s="55"/>
    </row>
    <row r="31388" spans="21:25" x14ac:dyDescent="0.2">
      <c r="U31388" s="55"/>
      <c r="V31388" s="53"/>
      <c r="W31388" s="53"/>
      <c r="X31388" s="53"/>
      <c r="Y31388" s="55"/>
    </row>
    <row r="31389" spans="21:25" x14ac:dyDescent="0.2">
      <c r="U31389" s="55"/>
      <c r="V31389" s="53"/>
      <c r="W31389" s="53"/>
      <c r="X31389" s="53"/>
      <c r="Y31389" s="55"/>
    </row>
    <row r="31390" spans="21:25" x14ac:dyDescent="0.2">
      <c r="U31390" s="55"/>
      <c r="V31390" s="53"/>
      <c r="W31390" s="53"/>
      <c r="X31390" s="53"/>
      <c r="Y31390" s="55"/>
    </row>
    <row r="31391" spans="21:25" x14ac:dyDescent="0.2">
      <c r="U31391" s="55"/>
      <c r="V31391" s="53"/>
      <c r="W31391" s="53"/>
      <c r="X31391" s="53"/>
      <c r="Y31391" s="55"/>
    </row>
    <row r="31392" spans="21:25" x14ac:dyDescent="0.2">
      <c r="U31392" s="55"/>
      <c r="V31392" s="53"/>
      <c r="W31392" s="53"/>
      <c r="X31392" s="53"/>
      <c r="Y31392" s="55"/>
    </row>
    <row r="31393" spans="21:25" x14ac:dyDescent="0.2">
      <c r="U31393" s="55"/>
      <c r="V31393" s="53"/>
      <c r="W31393" s="53"/>
      <c r="X31393" s="53"/>
      <c r="Y31393" s="55"/>
    </row>
    <row r="31394" spans="21:25" x14ac:dyDescent="0.2">
      <c r="U31394" s="55"/>
      <c r="V31394" s="53"/>
      <c r="W31394" s="53"/>
      <c r="X31394" s="53"/>
      <c r="Y31394" s="55"/>
    </row>
    <row r="31395" spans="21:25" x14ac:dyDescent="0.2">
      <c r="U31395" s="55"/>
      <c r="V31395" s="53"/>
      <c r="W31395" s="53"/>
      <c r="X31395" s="53"/>
      <c r="Y31395" s="55"/>
    </row>
    <row r="31396" spans="21:25" x14ac:dyDescent="0.2">
      <c r="U31396" s="55"/>
      <c r="V31396" s="53"/>
      <c r="W31396" s="53"/>
      <c r="X31396" s="53"/>
      <c r="Y31396" s="55"/>
    </row>
    <row r="31397" spans="21:25" x14ac:dyDescent="0.2">
      <c r="U31397" s="55"/>
      <c r="V31397" s="53"/>
      <c r="W31397" s="53"/>
      <c r="X31397" s="53"/>
      <c r="Y31397" s="55"/>
    </row>
    <row r="31398" spans="21:25" x14ac:dyDescent="0.2">
      <c r="U31398" s="55"/>
      <c r="V31398" s="53"/>
      <c r="W31398" s="53"/>
      <c r="X31398" s="53"/>
      <c r="Y31398" s="55"/>
    </row>
    <row r="31399" spans="21:25" x14ac:dyDescent="0.2">
      <c r="U31399" s="55"/>
      <c r="V31399" s="53"/>
      <c r="W31399" s="53"/>
      <c r="X31399" s="53"/>
      <c r="Y31399" s="55"/>
    </row>
    <row r="31400" spans="21:25" x14ac:dyDescent="0.2">
      <c r="U31400" s="55"/>
      <c r="V31400" s="53"/>
      <c r="W31400" s="53"/>
      <c r="X31400" s="53"/>
      <c r="Y31400" s="55"/>
    </row>
    <row r="31401" spans="21:25" x14ac:dyDescent="0.2">
      <c r="U31401" s="55"/>
      <c r="V31401" s="53"/>
      <c r="W31401" s="53"/>
      <c r="X31401" s="53"/>
      <c r="Y31401" s="55"/>
    </row>
    <row r="31402" spans="21:25" x14ac:dyDescent="0.2">
      <c r="U31402" s="55"/>
      <c r="V31402" s="53"/>
      <c r="W31402" s="53"/>
      <c r="X31402" s="53"/>
      <c r="Y31402" s="55"/>
    </row>
    <row r="31403" spans="21:25" x14ac:dyDescent="0.2">
      <c r="U31403" s="55"/>
      <c r="V31403" s="53"/>
      <c r="W31403" s="53"/>
      <c r="X31403" s="53"/>
      <c r="Y31403" s="55"/>
    </row>
    <row r="31404" spans="21:25" x14ac:dyDescent="0.2">
      <c r="U31404" s="55"/>
      <c r="V31404" s="53"/>
      <c r="W31404" s="53"/>
      <c r="X31404" s="53"/>
      <c r="Y31404" s="55"/>
    </row>
    <row r="31405" spans="21:25" x14ac:dyDescent="0.2">
      <c r="U31405" s="55"/>
      <c r="V31405" s="53"/>
      <c r="W31405" s="53"/>
      <c r="X31405" s="53"/>
      <c r="Y31405" s="55"/>
    </row>
    <row r="31406" spans="21:25" x14ac:dyDescent="0.2">
      <c r="U31406" s="55"/>
      <c r="V31406" s="53"/>
      <c r="W31406" s="53"/>
      <c r="X31406" s="53"/>
      <c r="Y31406" s="55"/>
    </row>
    <row r="31407" spans="21:25" x14ac:dyDescent="0.2">
      <c r="U31407" s="55"/>
      <c r="V31407" s="53"/>
      <c r="W31407" s="53"/>
      <c r="X31407" s="53"/>
      <c r="Y31407" s="55"/>
    </row>
    <row r="31408" spans="21:25" x14ac:dyDescent="0.2">
      <c r="U31408" s="55"/>
      <c r="V31408" s="53"/>
      <c r="W31408" s="53"/>
      <c r="X31408" s="53"/>
      <c r="Y31408" s="55"/>
    </row>
    <row r="31409" spans="21:25" x14ac:dyDescent="0.2">
      <c r="U31409" s="55"/>
      <c r="V31409" s="53"/>
      <c r="W31409" s="53"/>
      <c r="X31409" s="53"/>
      <c r="Y31409" s="55"/>
    </row>
    <row r="31410" spans="21:25" x14ac:dyDescent="0.2">
      <c r="U31410" s="55"/>
      <c r="V31410" s="53"/>
      <c r="W31410" s="53"/>
      <c r="X31410" s="53"/>
      <c r="Y31410" s="55"/>
    </row>
    <row r="31411" spans="21:25" x14ac:dyDescent="0.2">
      <c r="U31411" s="55"/>
      <c r="V31411" s="53"/>
      <c r="W31411" s="53"/>
      <c r="X31411" s="53"/>
      <c r="Y31411" s="55"/>
    </row>
    <row r="31412" spans="21:25" x14ac:dyDescent="0.2">
      <c r="U31412" s="55"/>
      <c r="V31412" s="53"/>
      <c r="W31412" s="53"/>
      <c r="X31412" s="53"/>
      <c r="Y31412" s="55"/>
    </row>
    <row r="31413" spans="21:25" x14ac:dyDescent="0.2">
      <c r="U31413" s="55"/>
      <c r="V31413" s="53"/>
      <c r="W31413" s="53"/>
      <c r="X31413" s="53"/>
      <c r="Y31413" s="55"/>
    </row>
    <row r="31414" spans="21:25" x14ac:dyDescent="0.2">
      <c r="U31414" s="55"/>
      <c r="V31414" s="53"/>
      <c r="W31414" s="53"/>
      <c r="X31414" s="53"/>
      <c r="Y31414" s="55"/>
    </row>
    <row r="31415" spans="21:25" x14ac:dyDescent="0.2">
      <c r="U31415" s="55"/>
      <c r="V31415" s="53"/>
      <c r="W31415" s="53"/>
      <c r="X31415" s="53"/>
      <c r="Y31415" s="55"/>
    </row>
    <row r="31416" spans="21:25" x14ac:dyDescent="0.2">
      <c r="U31416" s="55"/>
      <c r="V31416" s="53"/>
      <c r="W31416" s="53"/>
      <c r="X31416" s="53"/>
      <c r="Y31416" s="55"/>
    </row>
    <row r="31417" spans="21:25" x14ac:dyDescent="0.2">
      <c r="U31417" s="55"/>
      <c r="V31417" s="53"/>
      <c r="W31417" s="53"/>
      <c r="X31417" s="53"/>
      <c r="Y31417" s="55"/>
    </row>
    <row r="31418" spans="21:25" x14ac:dyDescent="0.2">
      <c r="U31418" s="55"/>
      <c r="V31418" s="53"/>
      <c r="W31418" s="53"/>
      <c r="X31418" s="53"/>
      <c r="Y31418" s="55"/>
    </row>
    <row r="31419" spans="21:25" x14ac:dyDescent="0.2">
      <c r="U31419" s="55"/>
      <c r="V31419" s="53"/>
      <c r="W31419" s="53"/>
      <c r="X31419" s="53"/>
      <c r="Y31419" s="55"/>
    </row>
    <row r="31420" spans="21:25" x14ac:dyDescent="0.2">
      <c r="U31420" s="55"/>
      <c r="V31420" s="53"/>
      <c r="W31420" s="53"/>
      <c r="X31420" s="53"/>
      <c r="Y31420" s="55"/>
    </row>
    <row r="31421" spans="21:25" x14ac:dyDescent="0.2">
      <c r="U31421" s="55"/>
      <c r="V31421" s="53"/>
      <c r="W31421" s="53"/>
      <c r="X31421" s="53"/>
      <c r="Y31421" s="55"/>
    </row>
    <row r="31422" spans="21:25" x14ac:dyDescent="0.2">
      <c r="U31422" s="55"/>
      <c r="V31422" s="53"/>
      <c r="W31422" s="53"/>
      <c r="X31422" s="53"/>
      <c r="Y31422" s="55"/>
    </row>
    <row r="31423" spans="21:25" x14ac:dyDescent="0.2">
      <c r="U31423" s="55"/>
      <c r="V31423" s="53"/>
      <c r="W31423" s="53"/>
      <c r="X31423" s="53"/>
      <c r="Y31423" s="55"/>
    </row>
    <row r="31424" spans="21:25" x14ac:dyDescent="0.2">
      <c r="U31424" s="55"/>
      <c r="V31424" s="53"/>
      <c r="W31424" s="53"/>
      <c r="X31424" s="53"/>
      <c r="Y31424" s="55"/>
    </row>
    <row r="31425" spans="21:25" x14ac:dyDescent="0.2">
      <c r="U31425" s="55"/>
      <c r="V31425" s="53"/>
      <c r="W31425" s="53"/>
      <c r="X31425" s="53"/>
      <c r="Y31425" s="55"/>
    </row>
    <row r="31426" spans="21:25" x14ac:dyDescent="0.2">
      <c r="U31426" s="55"/>
      <c r="V31426" s="53"/>
      <c r="W31426" s="53"/>
      <c r="X31426" s="53"/>
      <c r="Y31426" s="55"/>
    </row>
    <row r="31427" spans="21:25" x14ac:dyDescent="0.2">
      <c r="U31427" s="55"/>
      <c r="V31427" s="53"/>
      <c r="W31427" s="53"/>
      <c r="X31427" s="53"/>
      <c r="Y31427" s="55"/>
    </row>
    <row r="31428" spans="21:25" x14ac:dyDescent="0.2">
      <c r="U31428" s="55"/>
      <c r="V31428" s="53"/>
      <c r="W31428" s="53"/>
      <c r="X31428" s="53"/>
      <c r="Y31428" s="55"/>
    </row>
    <row r="31429" spans="21:25" x14ac:dyDescent="0.2">
      <c r="U31429" s="55"/>
      <c r="V31429" s="53"/>
      <c r="W31429" s="53"/>
      <c r="X31429" s="53"/>
      <c r="Y31429" s="55"/>
    </row>
    <row r="31430" spans="21:25" x14ac:dyDescent="0.2">
      <c r="U31430" s="55"/>
      <c r="V31430" s="53"/>
      <c r="W31430" s="53"/>
      <c r="X31430" s="53"/>
      <c r="Y31430" s="55"/>
    </row>
    <row r="31431" spans="21:25" x14ac:dyDescent="0.2">
      <c r="U31431" s="55"/>
      <c r="V31431" s="53"/>
      <c r="W31431" s="53"/>
      <c r="X31431" s="53"/>
      <c r="Y31431" s="55"/>
    </row>
    <row r="31432" spans="21:25" x14ac:dyDescent="0.2">
      <c r="U31432" s="55"/>
      <c r="V31432" s="53"/>
      <c r="W31432" s="53"/>
      <c r="X31432" s="53"/>
      <c r="Y31432" s="55"/>
    </row>
    <row r="31433" spans="21:25" x14ac:dyDescent="0.2">
      <c r="U31433" s="55"/>
      <c r="V31433" s="53"/>
      <c r="W31433" s="53"/>
      <c r="X31433" s="53"/>
      <c r="Y31433" s="55"/>
    </row>
    <row r="31434" spans="21:25" x14ac:dyDescent="0.2">
      <c r="U31434" s="55"/>
      <c r="V31434" s="53"/>
      <c r="W31434" s="53"/>
      <c r="X31434" s="53"/>
      <c r="Y31434" s="55"/>
    </row>
    <row r="31435" spans="21:25" x14ac:dyDescent="0.2">
      <c r="U31435" s="55"/>
      <c r="V31435" s="53"/>
      <c r="W31435" s="53"/>
      <c r="X31435" s="53"/>
      <c r="Y31435" s="55"/>
    </row>
    <row r="31436" spans="21:25" x14ac:dyDescent="0.2">
      <c r="U31436" s="55"/>
      <c r="V31436" s="53"/>
      <c r="W31436" s="53"/>
      <c r="X31436" s="53"/>
      <c r="Y31436" s="55"/>
    </row>
    <row r="31437" spans="21:25" x14ac:dyDescent="0.2">
      <c r="U31437" s="55"/>
      <c r="V31437" s="53"/>
      <c r="W31437" s="53"/>
      <c r="X31437" s="53"/>
      <c r="Y31437" s="55"/>
    </row>
    <row r="31438" spans="21:25" x14ac:dyDescent="0.2">
      <c r="U31438" s="55"/>
      <c r="V31438" s="53"/>
      <c r="W31438" s="53"/>
      <c r="X31438" s="53"/>
      <c r="Y31438" s="55"/>
    </row>
    <row r="31439" spans="21:25" x14ac:dyDescent="0.2">
      <c r="U31439" s="55"/>
      <c r="V31439" s="53"/>
      <c r="W31439" s="53"/>
      <c r="X31439" s="53"/>
      <c r="Y31439" s="55"/>
    </row>
    <row r="31440" spans="21:25" x14ac:dyDescent="0.2">
      <c r="U31440" s="55"/>
      <c r="V31440" s="53"/>
      <c r="W31440" s="53"/>
      <c r="X31440" s="53"/>
      <c r="Y31440" s="55"/>
    </row>
    <row r="31441" spans="21:25" x14ac:dyDescent="0.2">
      <c r="U31441" s="55"/>
      <c r="V31441" s="53"/>
      <c r="W31441" s="53"/>
      <c r="X31441" s="53"/>
      <c r="Y31441" s="55"/>
    </row>
    <row r="31442" spans="21:25" x14ac:dyDescent="0.2">
      <c r="U31442" s="55"/>
      <c r="V31442" s="53"/>
      <c r="W31442" s="53"/>
      <c r="X31442" s="53"/>
      <c r="Y31442" s="55"/>
    </row>
    <row r="31443" spans="21:25" x14ac:dyDescent="0.2">
      <c r="U31443" s="55"/>
      <c r="V31443" s="53"/>
      <c r="W31443" s="53"/>
      <c r="X31443" s="53"/>
      <c r="Y31443" s="55"/>
    </row>
    <row r="31444" spans="21:25" x14ac:dyDescent="0.2">
      <c r="U31444" s="55"/>
      <c r="V31444" s="53"/>
      <c r="W31444" s="53"/>
      <c r="X31444" s="53"/>
      <c r="Y31444" s="55"/>
    </row>
    <row r="31445" spans="21:25" x14ac:dyDescent="0.2">
      <c r="U31445" s="55"/>
      <c r="V31445" s="53"/>
      <c r="W31445" s="53"/>
      <c r="X31445" s="53"/>
      <c r="Y31445" s="55"/>
    </row>
    <row r="31446" spans="21:25" x14ac:dyDescent="0.2">
      <c r="U31446" s="55"/>
      <c r="V31446" s="53"/>
      <c r="W31446" s="53"/>
      <c r="X31446" s="53"/>
      <c r="Y31446" s="55"/>
    </row>
    <row r="31447" spans="21:25" x14ac:dyDescent="0.2">
      <c r="U31447" s="55"/>
      <c r="V31447" s="53"/>
      <c r="W31447" s="53"/>
      <c r="X31447" s="53"/>
      <c r="Y31447" s="55"/>
    </row>
    <row r="31448" spans="21:25" x14ac:dyDescent="0.2">
      <c r="U31448" s="55"/>
      <c r="V31448" s="53"/>
      <c r="W31448" s="53"/>
      <c r="X31448" s="53"/>
      <c r="Y31448" s="55"/>
    </row>
    <row r="31449" spans="21:25" x14ac:dyDescent="0.2">
      <c r="U31449" s="55"/>
      <c r="V31449" s="53"/>
      <c r="W31449" s="53"/>
      <c r="X31449" s="53"/>
      <c r="Y31449" s="55"/>
    </row>
    <row r="31450" spans="21:25" x14ac:dyDescent="0.2">
      <c r="U31450" s="55"/>
      <c r="V31450" s="53"/>
      <c r="W31450" s="53"/>
      <c r="X31450" s="53"/>
      <c r="Y31450" s="55"/>
    </row>
    <row r="31451" spans="21:25" x14ac:dyDescent="0.2">
      <c r="U31451" s="55"/>
      <c r="V31451" s="53"/>
      <c r="W31451" s="53"/>
      <c r="X31451" s="53"/>
      <c r="Y31451" s="55"/>
    </row>
    <row r="31452" spans="21:25" x14ac:dyDescent="0.2">
      <c r="U31452" s="55"/>
      <c r="V31452" s="53"/>
      <c r="W31452" s="53"/>
      <c r="X31452" s="53"/>
      <c r="Y31452" s="55"/>
    </row>
    <row r="31453" spans="21:25" x14ac:dyDescent="0.2">
      <c r="U31453" s="55"/>
      <c r="V31453" s="53"/>
      <c r="W31453" s="53"/>
      <c r="X31453" s="53"/>
      <c r="Y31453" s="55"/>
    </row>
    <row r="31454" spans="21:25" x14ac:dyDescent="0.2">
      <c r="U31454" s="55"/>
      <c r="V31454" s="53"/>
      <c r="W31454" s="53"/>
      <c r="X31454" s="53"/>
      <c r="Y31454" s="55"/>
    </row>
    <row r="31455" spans="21:25" x14ac:dyDescent="0.2">
      <c r="U31455" s="55"/>
      <c r="V31455" s="53"/>
      <c r="W31455" s="53"/>
      <c r="X31455" s="53"/>
      <c r="Y31455" s="55"/>
    </row>
    <row r="31456" spans="21:25" x14ac:dyDescent="0.2">
      <c r="U31456" s="55"/>
      <c r="V31456" s="53"/>
      <c r="W31456" s="53"/>
      <c r="X31456" s="53"/>
      <c r="Y31456" s="55"/>
    </row>
    <row r="31457" spans="21:25" x14ac:dyDescent="0.2">
      <c r="U31457" s="55"/>
      <c r="V31457" s="53"/>
      <c r="W31457" s="53"/>
      <c r="X31457" s="53"/>
      <c r="Y31457" s="55"/>
    </row>
    <row r="31458" spans="21:25" x14ac:dyDescent="0.2">
      <c r="U31458" s="55"/>
      <c r="V31458" s="53"/>
      <c r="W31458" s="53"/>
      <c r="X31458" s="53"/>
      <c r="Y31458" s="55"/>
    </row>
    <row r="31459" spans="21:25" x14ac:dyDescent="0.2">
      <c r="U31459" s="55"/>
      <c r="V31459" s="53"/>
      <c r="W31459" s="53"/>
      <c r="X31459" s="53"/>
      <c r="Y31459" s="55"/>
    </row>
    <row r="31460" spans="21:25" x14ac:dyDescent="0.2">
      <c r="U31460" s="55"/>
      <c r="V31460" s="53"/>
      <c r="W31460" s="53"/>
      <c r="X31460" s="53"/>
      <c r="Y31460" s="55"/>
    </row>
    <row r="31461" spans="21:25" x14ac:dyDescent="0.2">
      <c r="U31461" s="55"/>
      <c r="V31461" s="53"/>
      <c r="W31461" s="53"/>
      <c r="X31461" s="53"/>
      <c r="Y31461" s="55"/>
    </row>
    <row r="31462" spans="21:25" x14ac:dyDescent="0.2">
      <c r="U31462" s="55"/>
      <c r="V31462" s="53"/>
      <c r="W31462" s="53"/>
      <c r="X31462" s="53"/>
      <c r="Y31462" s="55"/>
    </row>
    <row r="31463" spans="21:25" x14ac:dyDescent="0.2">
      <c r="U31463" s="55"/>
      <c r="V31463" s="53"/>
      <c r="W31463" s="53"/>
      <c r="X31463" s="53"/>
      <c r="Y31463" s="55"/>
    </row>
    <row r="31464" spans="21:25" x14ac:dyDescent="0.2">
      <c r="U31464" s="55"/>
      <c r="V31464" s="53"/>
      <c r="W31464" s="53"/>
      <c r="X31464" s="53"/>
      <c r="Y31464" s="55"/>
    </row>
    <row r="31465" spans="21:25" x14ac:dyDescent="0.2">
      <c r="U31465" s="55"/>
      <c r="V31465" s="53"/>
      <c r="W31465" s="53"/>
      <c r="X31465" s="53"/>
      <c r="Y31465" s="55"/>
    </row>
    <row r="31466" spans="21:25" x14ac:dyDescent="0.2">
      <c r="U31466" s="55"/>
      <c r="V31466" s="53"/>
      <c r="W31466" s="53"/>
      <c r="X31466" s="53"/>
      <c r="Y31466" s="55"/>
    </row>
    <row r="31467" spans="21:25" x14ac:dyDescent="0.2">
      <c r="U31467" s="55"/>
      <c r="V31467" s="53"/>
      <c r="W31467" s="53"/>
      <c r="X31467" s="53"/>
      <c r="Y31467" s="55"/>
    </row>
    <row r="31468" spans="21:25" x14ac:dyDescent="0.2">
      <c r="U31468" s="55"/>
      <c r="V31468" s="53"/>
      <c r="W31468" s="53"/>
      <c r="X31468" s="53"/>
      <c r="Y31468" s="55"/>
    </row>
    <row r="31469" spans="21:25" x14ac:dyDescent="0.2">
      <c r="U31469" s="55"/>
      <c r="V31469" s="53"/>
      <c r="W31469" s="53"/>
      <c r="X31469" s="53"/>
      <c r="Y31469" s="55"/>
    </row>
    <row r="31470" spans="21:25" x14ac:dyDescent="0.2">
      <c r="U31470" s="55"/>
      <c r="V31470" s="53"/>
      <c r="W31470" s="53"/>
      <c r="X31470" s="53"/>
      <c r="Y31470" s="55"/>
    </row>
    <row r="31471" spans="21:25" x14ac:dyDescent="0.2">
      <c r="U31471" s="55"/>
      <c r="V31471" s="53"/>
      <c r="W31471" s="53"/>
      <c r="X31471" s="53"/>
      <c r="Y31471" s="55"/>
    </row>
    <row r="31472" spans="21:25" x14ac:dyDescent="0.2">
      <c r="U31472" s="55"/>
      <c r="V31472" s="53"/>
      <c r="W31472" s="53"/>
      <c r="X31472" s="53"/>
      <c r="Y31472" s="55"/>
    </row>
    <row r="31473" spans="21:25" x14ac:dyDescent="0.2">
      <c r="U31473" s="55"/>
      <c r="V31473" s="53"/>
      <c r="W31473" s="53"/>
      <c r="X31473" s="53"/>
      <c r="Y31473" s="55"/>
    </row>
    <row r="31474" spans="21:25" x14ac:dyDescent="0.2">
      <c r="U31474" s="55"/>
      <c r="V31474" s="53"/>
      <c r="W31474" s="53"/>
      <c r="X31474" s="53"/>
      <c r="Y31474" s="55"/>
    </row>
    <row r="31475" spans="21:25" x14ac:dyDescent="0.2">
      <c r="U31475" s="55"/>
      <c r="V31475" s="53"/>
      <c r="W31475" s="53"/>
      <c r="X31475" s="53"/>
      <c r="Y31475" s="55"/>
    </row>
    <row r="31476" spans="21:25" x14ac:dyDescent="0.2">
      <c r="U31476" s="55"/>
      <c r="V31476" s="53"/>
      <c r="W31476" s="53"/>
      <c r="X31476" s="53"/>
      <c r="Y31476" s="55"/>
    </row>
    <row r="31477" spans="21:25" x14ac:dyDescent="0.2">
      <c r="U31477" s="55"/>
      <c r="V31477" s="53"/>
      <c r="W31477" s="53"/>
      <c r="X31477" s="53"/>
      <c r="Y31477" s="55"/>
    </row>
    <row r="31478" spans="21:25" x14ac:dyDescent="0.2">
      <c r="U31478" s="55"/>
      <c r="V31478" s="53"/>
      <c r="W31478" s="53"/>
      <c r="X31478" s="53"/>
      <c r="Y31478" s="55"/>
    </row>
    <row r="31479" spans="21:25" x14ac:dyDescent="0.2">
      <c r="U31479" s="55"/>
      <c r="V31479" s="53"/>
      <c r="W31479" s="53"/>
      <c r="X31479" s="53"/>
      <c r="Y31479" s="55"/>
    </row>
    <row r="31480" spans="21:25" x14ac:dyDescent="0.2">
      <c r="U31480" s="55"/>
      <c r="V31480" s="53"/>
      <c r="W31480" s="53"/>
      <c r="X31480" s="53"/>
      <c r="Y31480" s="55"/>
    </row>
    <row r="31481" spans="21:25" x14ac:dyDescent="0.2">
      <c r="U31481" s="55"/>
      <c r="V31481" s="53"/>
      <c r="W31481" s="53"/>
      <c r="X31481" s="53"/>
      <c r="Y31481" s="55"/>
    </row>
    <row r="31482" spans="21:25" x14ac:dyDescent="0.2">
      <c r="U31482" s="55"/>
      <c r="V31482" s="53"/>
      <c r="W31482" s="53"/>
      <c r="X31482" s="53"/>
      <c r="Y31482" s="55"/>
    </row>
    <row r="31483" spans="21:25" x14ac:dyDescent="0.2">
      <c r="U31483" s="55"/>
      <c r="V31483" s="53"/>
      <c r="W31483" s="53"/>
      <c r="X31483" s="53"/>
      <c r="Y31483" s="55"/>
    </row>
    <row r="31484" spans="21:25" x14ac:dyDescent="0.2">
      <c r="U31484" s="55"/>
      <c r="V31484" s="53"/>
      <c r="W31484" s="53"/>
      <c r="X31484" s="53"/>
      <c r="Y31484" s="55"/>
    </row>
    <row r="31485" spans="21:25" x14ac:dyDescent="0.2">
      <c r="U31485" s="55"/>
      <c r="V31485" s="53"/>
      <c r="W31485" s="53"/>
      <c r="X31485" s="53"/>
      <c r="Y31485" s="55"/>
    </row>
    <row r="31486" spans="21:25" x14ac:dyDescent="0.2">
      <c r="U31486" s="55"/>
      <c r="V31486" s="53"/>
      <c r="W31486" s="53"/>
      <c r="X31486" s="53"/>
      <c r="Y31486" s="55"/>
    </row>
    <row r="31487" spans="21:25" x14ac:dyDescent="0.2">
      <c r="U31487" s="55"/>
      <c r="V31487" s="53"/>
      <c r="W31487" s="53"/>
      <c r="X31487" s="53"/>
      <c r="Y31487" s="55"/>
    </row>
    <row r="31488" spans="21:25" x14ac:dyDescent="0.2">
      <c r="U31488" s="55"/>
      <c r="V31488" s="53"/>
      <c r="W31488" s="53"/>
      <c r="X31488" s="53"/>
      <c r="Y31488" s="55"/>
    </row>
    <row r="31489" spans="21:25" x14ac:dyDescent="0.2">
      <c r="U31489" s="55"/>
      <c r="V31489" s="53"/>
      <c r="W31489" s="53"/>
      <c r="X31489" s="53"/>
      <c r="Y31489" s="55"/>
    </row>
    <row r="31490" spans="21:25" x14ac:dyDescent="0.2">
      <c r="U31490" s="55"/>
      <c r="V31490" s="53"/>
      <c r="W31490" s="53"/>
      <c r="X31490" s="53"/>
      <c r="Y31490" s="55"/>
    </row>
    <row r="31491" spans="21:25" x14ac:dyDescent="0.2">
      <c r="U31491" s="55"/>
      <c r="V31491" s="53"/>
      <c r="W31491" s="53"/>
      <c r="X31491" s="53"/>
      <c r="Y31491" s="55"/>
    </row>
    <row r="31492" spans="21:25" x14ac:dyDescent="0.2">
      <c r="U31492" s="55"/>
      <c r="V31492" s="53"/>
      <c r="W31492" s="53"/>
      <c r="X31492" s="53"/>
      <c r="Y31492" s="55"/>
    </row>
    <row r="31493" spans="21:25" x14ac:dyDescent="0.2">
      <c r="U31493" s="55"/>
      <c r="V31493" s="53"/>
      <c r="W31493" s="53"/>
      <c r="X31493" s="53"/>
      <c r="Y31493" s="55"/>
    </row>
    <row r="31494" spans="21:25" x14ac:dyDescent="0.2">
      <c r="U31494" s="55"/>
      <c r="V31494" s="53"/>
      <c r="W31494" s="53"/>
      <c r="X31494" s="53"/>
      <c r="Y31494" s="55"/>
    </row>
    <row r="31495" spans="21:25" x14ac:dyDescent="0.2">
      <c r="U31495" s="55"/>
      <c r="V31495" s="53"/>
      <c r="W31495" s="53"/>
      <c r="X31495" s="53"/>
      <c r="Y31495" s="55"/>
    </row>
    <row r="31496" spans="21:25" x14ac:dyDescent="0.2">
      <c r="U31496" s="55"/>
      <c r="V31496" s="53"/>
      <c r="W31496" s="53"/>
      <c r="X31496" s="53"/>
      <c r="Y31496" s="55"/>
    </row>
    <row r="31497" spans="21:25" x14ac:dyDescent="0.2">
      <c r="U31497" s="55"/>
      <c r="V31497" s="53"/>
      <c r="W31497" s="53"/>
      <c r="X31497" s="53"/>
      <c r="Y31497" s="55"/>
    </row>
    <row r="31498" spans="21:25" x14ac:dyDescent="0.2">
      <c r="U31498" s="55"/>
      <c r="V31498" s="53"/>
      <c r="W31498" s="53"/>
      <c r="X31498" s="53"/>
      <c r="Y31498" s="55"/>
    </row>
    <row r="31499" spans="21:25" x14ac:dyDescent="0.2">
      <c r="U31499" s="55"/>
      <c r="V31499" s="53"/>
      <c r="W31499" s="53"/>
      <c r="X31499" s="53"/>
      <c r="Y31499" s="55"/>
    </row>
    <row r="31500" spans="21:25" x14ac:dyDescent="0.2">
      <c r="U31500" s="55"/>
      <c r="V31500" s="53"/>
      <c r="W31500" s="53"/>
      <c r="X31500" s="53"/>
      <c r="Y31500" s="55"/>
    </row>
    <row r="31501" spans="21:25" x14ac:dyDescent="0.2">
      <c r="U31501" s="55"/>
      <c r="V31501" s="53"/>
      <c r="W31501" s="53"/>
      <c r="X31501" s="53"/>
      <c r="Y31501" s="55"/>
    </row>
    <row r="31502" spans="21:25" x14ac:dyDescent="0.2">
      <c r="U31502" s="55"/>
      <c r="V31502" s="53"/>
      <c r="W31502" s="53"/>
      <c r="X31502" s="53"/>
      <c r="Y31502" s="55"/>
    </row>
    <row r="31503" spans="21:25" x14ac:dyDescent="0.2">
      <c r="U31503" s="55"/>
      <c r="V31503" s="53"/>
      <c r="W31503" s="53"/>
      <c r="X31503" s="53"/>
      <c r="Y31503" s="55"/>
    </row>
    <row r="31504" spans="21:25" x14ac:dyDescent="0.2">
      <c r="U31504" s="55"/>
      <c r="V31504" s="53"/>
      <c r="W31504" s="53"/>
      <c r="X31504" s="53"/>
      <c r="Y31504" s="55"/>
    </row>
    <row r="31505" spans="21:25" x14ac:dyDescent="0.2">
      <c r="U31505" s="55"/>
      <c r="V31505" s="53"/>
      <c r="W31505" s="53"/>
      <c r="X31505" s="53"/>
      <c r="Y31505" s="55"/>
    </row>
    <row r="31506" spans="21:25" x14ac:dyDescent="0.2">
      <c r="U31506" s="55"/>
      <c r="V31506" s="53"/>
      <c r="W31506" s="53"/>
      <c r="X31506" s="53"/>
      <c r="Y31506" s="55"/>
    </row>
    <row r="31507" spans="21:25" x14ac:dyDescent="0.2">
      <c r="U31507" s="55"/>
      <c r="V31507" s="53"/>
      <c r="W31507" s="53"/>
      <c r="X31507" s="53"/>
      <c r="Y31507" s="55"/>
    </row>
    <row r="31508" spans="21:25" x14ac:dyDescent="0.2">
      <c r="U31508" s="55"/>
      <c r="V31508" s="53"/>
      <c r="W31508" s="53"/>
      <c r="X31508" s="53"/>
      <c r="Y31508" s="55"/>
    </row>
    <row r="31509" spans="21:25" x14ac:dyDescent="0.2">
      <c r="U31509" s="55"/>
      <c r="V31509" s="53"/>
      <c r="W31509" s="53"/>
      <c r="X31509" s="53"/>
      <c r="Y31509" s="55"/>
    </row>
    <row r="31510" spans="21:25" x14ac:dyDescent="0.2">
      <c r="U31510" s="55"/>
      <c r="V31510" s="53"/>
      <c r="W31510" s="53"/>
      <c r="X31510" s="53"/>
      <c r="Y31510" s="55"/>
    </row>
    <row r="31511" spans="21:25" x14ac:dyDescent="0.2">
      <c r="U31511" s="55"/>
      <c r="V31511" s="53"/>
      <c r="W31511" s="53"/>
      <c r="X31511" s="53"/>
      <c r="Y31511" s="55"/>
    </row>
    <row r="31512" spans="21:25" x14ac:dyDescent="0.2">
      <c r="U31512" s="55"/>
      <c r="V31512" s="53"/>
      <c r="W31512" s="53"/>
      <c r="X31512" s="53"/>
      <c r="Y31512" s="55"/>
    </row>
    <row r="31513" spans="21:25" x14ac:dyDescent="0.2">
      <c r="U31513" s="55"/>
      <c r="V31513" s="53"/>
      <c r="W31513" s="53"/>
      <c r="X31513" s="53"/>
      <c r="Y31513" s="55"/>
    </row>
    <row r="31514" spans="21:25" x14ac:dyDescent="0.2">
      <c r="U31514" s="55"/>
      <c r="V31514" s="53"/>
      <c r="W31514" s="53"/>
      <c r="X31514" s="53"/>
      <c r="Y31514" s="55"/>
    </row>
    <row r="31515" spans="21:25" x14ac:dyDescent="0.2">
      <c r="U31515" s="55"/>
      <c r="V31515" s="53"/>
      <c r="W31515" s="53"/>
      <c r="X31515" s="53"/>
      <c r="Y31515" s="55"/>
    </row>
    <row r="31516" spans="21:25" x14ac:dyDescent="0.2">
      <c r="U31516" s="55"/>
      <c r="V31516" s="53"/>
      <c r="W31516" s="53"/>
      <c r="X31516" s="53"/>
      <c r="Y31516" s="55"/>
    </row>
    <row r="31517" spans="21:25" x14ac:dyDescent="0.2">
      <c r="U31517" s="55"/>
      <c r="V31517" s="53"/>
      <c r="W31517" s="53"/>
      <c r="X31517" s="53"/>
      <c r="Y31517" s="55"/>
    </row>
    <row r="31518" spans="21:25" x14ac:dyDescent="0.2">
      <c r="U31518" s="55"/>
      <c r="V31518" s="53"/>
      <c r="W31518" s="53"/>
      <c r="X31518" s="53"/>
      <c r="Y31518" s="55"/>
    </row>
    <row r="31519" spans="21:25" x14ac:dyDescent="0.2">
      <c r="U31519" s="55"/>
      <c r="V31519" s="53"/>
      <c r="W31519" s="53"/>
      <c r="X31519" s="53"/>
      <c r="Y31519" s="55"/>
    </row>
    <row r="31520" spans="21:25" x14ac:dyDescent="0.2">
      <c r="U31520" s="55"/>
      <c r="V31520" s="53"/>
      <c r="W31520" s="53"/>
      <c r="X31520" s="53"/>
      <c r="Y31520" s="55"/>
    </row>
    <row r="31521" spans="21:25" x14ac:dyDescent="0.2">
      <c r="U31521" s="55"/>
      <c r="V31521" s="53"/>
      <c r="W31521" s="53"/>
      <c r="X31521" s="53"/>
      <c r="Y31521" s="55"/>
    </row>
    <row r="31522" spans="21:25" x14ac:dyDescent="0.2">
      <c r="U31522" s="55"/>
      <c r="V31522" s="53"/>
      <c r="W31522" s="53"/>
      <c r="X31522" s="53"/>
      <c r="Y31522" s="55"/>
    </row>
    <row r="31523" spans="21:25" x14ac:dyDescent="0.2">
      <c r="U31523" s="55"/>
      <c r="V31523" s="53"/>
      <c r="W31523" s="53"/>
      <c r="X31523" s="53"/>
      <c r="Y31523" s="55"/>
    </row>
    <row r="31524" spans="21:25" x14ac:dyDescent="0.2">
      <c r="U31524" s="55"/>
      <c r="V31524" s="53"/>
      <c r="W31524" s="53"/>
      <c r="X31524" s="53"/>
      <c r="Y31524" s="55"/>
    </row>
    <row r="31525" spans="21:25" x14ac:dyDescent="0.2">
      <c r="U31525" s="55"/>
      <c r="V31525" s="53"/>
      <c r="W31525" s="53"/>
      <c r="X31525" s="53"/>
      <c r="Y31525" s="55"/>
    </row>
    <row r="31526" spans="21:25" x14ac:dyDescent="0.2">
      <c r="U31526" s="55"/>
      <c r="V31526" s="53"/>
      <c r="W31526" s="53"/>
      <c r="X31526" s="53"/>
      <c r="Y31526" s="55"/>
    </row>
    <row r="31527" spans="21:25" x14ac:dyDescent="0.2">
      <c r="U31527" s="55"/>
      <c r="V31527" s="53"/>
      <c r="W31527" s="53"/>
      <c r="X31527" s="53"/>
      <c r="Y31527" s="55"/>
    </row>
    <row r="31528" spans="21:25" x14ac:dyDescent="0.2">
      <c r="U31528" s="55"/>
      <c r="V31528" s="53"/>
      <c r="W31528" s="53"/>
      <c r="X31528" s="53"/>
      <c r="Y31528" s="55"/>
    </row>
    <row r="31529" spans="21:25" x14ac:dyDescent="0.2">
      <c r="U31529" s="55"/>
      <c r="V31529" s="53"/>
      <c r="W31529" s="53"/>
      <c r="X31529" s="53"/>
      <c r="Y31529" s="55"/>
    </row>
    <row r="31530" spans="21:25" x14ac:dyDescent="0.2">
      <c r="U31530" s="55"/>
      <c r="V31530" s="53"/>
      <c r="W31530" s="53"/>
      <c r="X31530" s="53"/>
      <c r="Y31530" s="55"/>
    </row>
    <row r="31531" spans="21:25" x14ac:dyDescent="0.2">
      <c r="U31531" s="55"/>
      <c r="V31531" s="53"/>
      <c r="W31531" s="53"/>
      <c r="X31531" s="53"/>
      <c r="Y31531" s="55"/>
    </row>
    <row r="31532" spans="21:25" x14ac:dyDescent="0.2">
      <c r="U31532" s="55"/>
      <c r="V31532" s="53"/>
      <c r="W31532" s="53"/>
      <c r="X31532" s="53"/>
      <c r="Y31532" s="55"/>
    </row>
    <row r="31533" spans="21:25" x14ac:dyDescent="0.2">
      <c r="U31533" s="55"/>
      <c r="V31533" s="53"/>
      <c r="W31533" s="53"/>
      <c r="X31533" s="53"/>
      <c r="Y31533" s="55"/>
    </row>
    <row r="31534" spans="21:25" x14ac:dyDescent="0.2">
      <c r="U31534" s="55"/>
      <c r="V31534" s="53"/>
      <c r="W31534" s="53"/>
      <c r="X31534" s="53"/>
      <c r="Y31534" s="55"/>
    </row>
    <row r="31535" spans="21:25" x14ac:dyDescent="0.2">
      <c r="U31535" s="55"/>
      <c r="V31535" s="53"/>
      <c r="W31535" s="53"/>
      <c r="X31535" s="53"/>
      <c r="Y31535" s="55"/>
    </row>
    <row r="31536" spans="21:25" x14ac:dyDescent="0.2">
      <c r="U31536" s="55"/>
      <c r="V31536" s="53"/>
      <c r="W31536" s="53"/>
      <c r="X31536" s="53"/>
      <c r="Y31536" s="55"/>
    </row>
    <row r="31537" spans="21:25" x14ac:dyDescent="0.2">
      <c r="U31537" s="55"/>
      <c r="V31537" s="53"/>
      <c r="W31537" s="53"/>
      <c r="X31537" s="53"/>
      <c r="Y31537" s="55"/>
    </row>
    <row r="31538" spans="21:25" x14ac:dyDescent="0.2">
      <c r="U31538" s="55"/>
      <c r="V31538" s="53"/>
      <c r="W31538" s="53"/>
      <c r="X31538" s="53"/>
      <c r="Y31538" s="55"/>
    </row>
    <row r="31539" spans="21:25" x14ac:dyDescent="0.2">
      <c r="U31539" s="55"/>
      <c r="V31539" s="53"/>
      <c r="W31539" s="53"/>
      <c r="X31539" s="53"/>
      <c r="Y31539" s="55"/>
    </row>
    <row r="31540" spans="21:25" x14ac:dyDescent="0.2">
      <c r="U31540" s="55"/>
      <c r="V31540" s="53"/>
      <c r="W31540" s="53"/>
      <c r="X31540" s="53"/>
      <c r="Y31540" s="55"/>
    </row>
    <row r="31541" spans="21:25" x14ac:dyDescent="0.2">
      <c r="U31541" s="55"/>
      <c r="V31541" s="53"/>
      <c r="W31541" s="53"/>
      <c r="X31541" s="53"/>
      <c r="Y31541" s="55"/>
    </row>
    <row r="31542" spans="21:25" x14ac:dyDescent="0.2">
      <c r="U31542" s="55"/>
      <c r="V31542" s="53"/>
      <c r="W31542" s="53"/>
      <c r="X31542" s="53"/>
      <c r="Y31542" s="55"/>
    </row>
    <row r="31543" spans="21:25" x14ac:dyDescent="0.2">
      <c r="U31543" s="55"/>
      <c r="V31543" s="53"/>
      <c r="W31543" s="53"/>
      <c r="X31543" s="53"/>
      <c r="Y31543" s="55"/>
    </row>
    <row r="31544" spans="21:25" x14ac:dyDescent="0.2">
      <c r="U31544" s="55"/>
      <c r="V31544" s="53"/>
      <c r="W31544" s="53"/>
      <c r="X31544" s="53"/>
      <c r="Y31544" s="55"/>
    </row>
    <row r="31545" spans="21:25" x14ac:dyDescent="0.2">
      <c r="U31545" s="55"/>
      <c r="V31545" s="53"/>
      <c r="W31545" s="53"/>
      <c r="X31545" s="53"/>
      <c r="Y31545" s="55"/>
    </row>
    <row r="31546" spans="21:25" x14ac:dyDescent="0.2">
      <c r="U31546" s="55"/>
      <c r="V31546" s="53"/>
      <c r="W31546" s="53"/>
      <c r="X31546" s="53"/>
      <c r="Y31546" s="55"/>
    </row>
    <row r="31547" spans="21:25" x14ac:dyDescent="0.2">
      <c r="U31547" s="55"/>
      <c r="V31547" s="53"/>
      <c r="W31547" s="53"/>
      <c r="X31547" s="53"/>
      <c r="Y31547" s="55"/>
    </row>
    <row r="31548" spans="21:25" x14ac:dyDescent="0.2">
      <c r="U31548" s="55"/>
      <c r="V31548" s="53"/>
      <c r="W31548" s="53"/>
      <c r="X31548" s="53"/>
      <c r="Y31548" s="55"/>
    </row>
    <row r="31549" spans="21:25" x14ac:dyDescent="0.2">
      <c r="U31549" s="55"/>
      <c r="V31549" s="53"/>
      <c r="W31549" s="53"/>
      <c r="X31549" s="53"/>
      <c r="Y31549" s="55"/>
    </row>
    <row r="31550" spans="21:25" x14ac:dyDescent="0.2">
      <c r="U31550" s="55"/>
      <c r="V31550" s="53"/>
      <c r="W31550" s="53"/>
      <c r="X31550" s="53"/>
      <c r="Y31550" s="55"/>
    </row>
    <row r="31551" spans="21:25" x14ac:dyDescent="0.2">
      <c r="U31551" s="55"/>
      <c r="V31551" s="53"/>
      <c r="W31551" s="53"/>
      <c r="X31551" s="53"/>
      <c r="Y31551" s="55"/>
    </row>
    <row r="31552" spans="21:25" x14ac:dyDescent="0.2">
      <c r="U31552" s="55"/>
      <c r="V31552" s="53"/>
      <c r="W31552" s="53"/>
      <c r="X31552" s="53"/>
      <c r="Y31552" s="55"/>
    </row>
    <row r="31553" spans="21:25" x14ac:dyDescent="0.2">
      <c r="U31553" s="55"/>
      <c r="V31553" s="53"/>
      <c r="W31553" s="53"/>
      <c r="X31553" s="53"/>
      <c r="Y31553" s="55"/>
    </row>
    <row r="31554" spans="21:25" x14ac:dyDescent="0.2">
      <c r="U31554" s="55"/>
      <c r="V31554" s="53"/>
      <c r="W31554" s="53"/>
      <c r="X31554" s="53"/>
      <c r="Y31554" s="55"/>
    </row>
    <row r="31555" spans="21:25" x14ac:dyDescent="0.2">
      <c r="U31555" s="55"/>
      <c r="V31555" s="53"/>
      <c r="W31555" s="53"/>
      <c r="X31555" s="53"/>
      <c r="Y31555" s="55"/>
    </row>
    <row r="31556" spans="21:25" x14ac:dyDescent="0.2">
      <c r="U31556" s="55"/>
      <c r="V31556" s="53"/>
      <c r="W31556" s="53"/>
      <c r="X31556" s="53"/>
      <c r="Y31556" s="55"/>
    </row>
    <row r="31557" spans="21:25" x14ac:dyDescent="0.2">
      <c r="U31557" s="55"/>
      <c r="V31557" s="53"/>
      <c r="W31557" s="53"/>
      <c r="X31557" s="53"/>
      <c r="Y31557" s="55"/>
    </row>
    <row r="31558" spans="21:25" x14ac:dyDescent="0.2">
      <c r="U31558" s="55"/>
      <c r="V31558" s="53"/>
      <c r="W31558" s="53"/>
      <c r="X31558" s="53"/>
      <c r="Y31558" s="55"/>
    </row>
    <row r="31559" spans="21:25" x14ac:dyDescent="0.2">
      <c r="U31559" s="55"/>
      <c r="V31559" s="53"/>
      <c r="W31559" s="53"/>
      <c r="X31559" s="53"/>
      <c r="Y31559" s="55"/>
    </row>
    <row r="31560" spans="21:25" x14ac:dyDescent="0.2">
      <c r="U31560" s="55"/>
      <c r="V31560" s="53"/>
      <c r="W31560" s="53"/>
      <c r="X31560" s="53"/>
      <c r="Y31560" s="55"/>
    </row>
    <row r="31561" spans="21:25" x14ac:dyDescent="0.2">
      <c r="U31561" s="55"/>
      <c r="V31561" s="53"/>
      <c r="W31561" s="53"/>
      <c r="X31561" s="53"/>
      <c r="Y31561" s="55"/>
    </row>
    <row r="31562" spans="21:25" x14ac:dyDescent="0.2">
      <c r="U31562" s="55"/>
      <c r="V31562" s="53"/>
      <c r="W31562" s="53"/>
      <c r="X31562" s="53"/>
      <c r="Y31562" s="55"/>
    </row>
    <row r="31563" spans="21:25" x14ac:dyDescent="0.2">
      <c r="U31563" s="55"/>
      <c r="V31563" s="53"/>
      <c r="W31563" s="53"/>
      <c r="X31563" s="53"/>
      <c r="Y31563" s="55"/>
    </row>
    <row r="31564" spans="21:25" x14ac:dyDescent="0.2">
      <c r="U31564" s="55"/>
      <c r="V31564" s="53"/>
      <c r="W31564" s="53"/>
      <c r="X31564" s="53"/>
      <c r="Y31564" s="55"/>
    </row>
    <row r="31565" spans="21:25" x14ac:dyDescent="0.2">
      <c r="U31565" s="55"/>
      <c r="V31565" s="53"/>
      <c r="W31565" s="53"/>
      <c r="X31565" s="53"/>
      <c r="Y31565" s="55"/>
    </row>
    <row r="31566" spans="21:25" x14ac:dyDescent="0.2">
      <c r="U31566" s="55"/>
      <c r="V31566" s="53"/>
      <c r="W31566" s="53"/>
      <c r="X31566" s="53"/>
      <c r="Y31566" s="55"/>
    </row>
    <row r="31567" spans="21:25" x14ac:dyDescent="0.2">
      <c r="U31567" s="55"/>
      <c r="V31567" s="53"/>
      <c r="W31567" s="53"/>
      <c r="X31567" s="53"/>
      <c r="Y31567" s="55"/>
    </row>
    <row r="31568" spans="21:25" x14ac:dyDescent="0.2">
      <c r="U31568" s="55"/>
      <c r="V31568" s="53"/>
      <c r="W31568" s="53"/>
      <c r="X31568" s="53"/>
      <c r="Y31568" s="55"/>
    </row>
    <row r="31569" spans="21:25" x14ac:dyDescent="0.2">
      <c r="U31569" s="55"/>
      <c r="V31569" s="53"/>
      <c r="W31569" s="53"/>
      <c r="X31569" s="53"/>
      <c r="Y31569" s="55"/>
    </row>
    <row r="31570" spans="21:25" x14ac:dyDescent="0.2">
      <c r="U31570" s="55"/>
      <c r="V31570" s="53"/>
      <c r="W31570" s="53"/>
      <c r="X31570" s="53"/>
      <c r="Y31570" s="55"/>
    </row>
    <row r="31571" spans="21:25" x14ac:dyDescent="0.2">
      <c r="U31571" s="55"/>
      <c r="V31571" s="53"/>
      <c r="W31571" s="53"/>
      <c r="X31571" s="53"/>
      <c r="Y31571" s="55"/>
    </row>
    <row r="31572" spans="21:25" x14ac:dyDescent="0.2">
      <c r="U31572" s="55"/>
      <c r="V31572" s="53"/>
      <c r="W31572" s="53"/>
      <c r="X31572" s="53"/>
      <c r="Y31572" s="55"/>
    </row>
    <row r="31573" spans="21:25" x14ac:dyDescent="0.2">
      <c r="U31573" s="55"/>
      <c r="V31573" s="53"/>
      <c r="W31573" s="53"/>
      <c r="X31573" s="53"/>
      <c r="Y31573" s="55"/>
    </row>
    <row r="31574" spans="21:25" x14ac:dyDescent="0.2">
      <c r="U31574" s="55"/>
      <c r="V31574" s="53"/>
      <c r="W31574" s="53"/>
      <c r="X31574" s="53"/>
      <c r="Y31574" s="55"/>
    </row>
    <row r="31575" spans="21:25" x14ac:dyDescent="0.2">
      <c r="U31575" s="55"/>
      <c r="V31575" s="53"/>
      <c r="W31575" s="53"/>
      <c r="X31575" s="53"/>
      <c r="Y31575" s="55"/>
    </row>
    <row r="31576" spans="21:25" x14ac:dyDescent="0.2">
      <c r="U31576" s="55"/>
      <c r="V31576" s="53"/>
      <c r="W31576" s="53"/>
      <c r="X31576" s="53"/>
      <c r="Y31576" s="55"/>
    </row>
    <row r="31577" spans="21:25" x14ac:dyDescent="0.2">
      <c r="U31577" s="55"/>
      <c r="V31577" s="53"/>
      <c r="W31577" s="53"/>
      <c r="X31577" s="53"/>
      <c r="Y31577" s="55"/>
    </row>
    <row r="31578" spans="21:25" x14ac:dyDescent="0.2">
      <c r="U31578" s="55"/>
      <c r="V31578" s="53"/>
      <c r="W31578" s="53"/>
      <c r="X31578" s="53"/>
      <c r="Y31578" s="55"/>
    </row>
    <row r="31579" spans="21:25" x14ac:dyDescent="0.2">
      <c r="U31579" s="55"/>
      <c r="V31579" s="53"/>
      <c r="W31579" s="53"/>
      <c r="X31579" s="53"/>
      <c r="Y31579" s="55"/>
    </row>
    <row r="31580" spans="21:25" x14ac:dyDescent="0.2">
      <c r="U31580" s="55"/>
      <c r="V31580" s="53"/>
      <c r="W31580" s="53"/>
      <c r="X31580" s="53"/>
      <c r="Y31580" s="55"/>
    </row>
    <row r="31581" spans="21:25" x14ac:dyDescent="0.2">
      <c r="U31581" s="55"/>
      <c r="V31581" s="53"/>
      <c r="W31581" s="53"/>
      <c r="X31581" s="53"/>
      <c r="Y31581" s="55"/>
    </row>
    <row r="31582" spans="21:25" x14ac:dyDescent="0.2">
      <c r="U31582" s="55"/>
      <c r="V31582" s="53"/>
      <c r="W31582" s="53"/>
      <c r="X31582" s="53"/>
      <c r="Y31582" s="55"/>
    </row>
    <row r="31583" spans="21:25" x14ac:dyDescent="0.2">
      <c r="U31583" s="55"/>
      <c r="V31583" s="53"/>
      <c r="W31583" s="53"/>
      <c r="X31583" s="53"/>
      <c r="Y31583" s="55"/>
    </row>
    <row r="31584" spans="21:25" x14ac:dyDescent="0.2">
      <c r="U31584" s="55"/>
      <c r="V31584" s="53"/>
      <c r="W31584" s="53"/>
      <c r="X31584" s="53"/>
      <c r="Y31584" s="55"/>
    </row>
    <row r="31585" spans="21:25" x14ac:dyDescent="0.2">
      <c r="U31585" s="55"/>
      <c r="V31585" s="53"/>
      <c r="W31585" s="53"/>
      <c r="X31585" s="53"/>
      <c r="Y31585" s="55"/>
    </row>
    <row r="31586" spans="21:25" x14ac:dyDescent="0.2">
      <c r="U31586" s="55"/>
      <c r="V31586" s="53"/>
      <c r="W31586" s="53"/>
      <c r="X31586" s="53"/>
      <c r="Y31586" s="55"/>
    </row>
    <row r="31587" spans="21:25" x14ac:dyDescent="0.2">
      <c r="U31587" s="55"/>
      <c r="V31587" s="53"/>
      <c r="W31587" s="53"/>
      <c r="X31587" s="53"/>
      <c r="Y31587" s="55"/>
    </row>
    <row r="31588" spans="21:25" x14ac:dyDescent="0.2">
      <c r="U31588" s="55"/>
      <c r="V31588" s="53"/>
      <c r="W31588" s="53"/>
      <c r="X31588" s="53"/>
      <c r="Y31588" s="55"/>
    </row>
    <row r="31589" spans="21:25" x14ac:dyDescent="0.2">
      <c r="U31589" s="55"/>
      <c r="V31589" s="53"/>
      <c r="W31589" s="53"/>
      <c r="X31589" s="53"/>
      <c r="Y31589" s="55"/>
    </row>
    <row r="31590" spans="21:25" x14ac:dyDescent="0.2">
      <c r="U31590" s="55"/>
      <c r="V31590" s="53"/>
      <c r="W31590" s="53"/>
      <c r="X31590" s="53"/>
      <c r="Y31590" s="55"/>
    </row>
    <row r="31591" spans="21:25" x14ac:dyDescent="0.2">
      <c r="U31591" s="55"/>
      <c r="V31591" s="53"/>
      <c r="W31591" s="53"/>
      <c r="X31591" s="53"/>
      <c r="Y31591" s="55"/>
    </row>
    <row r="31592" spans="21:25" x14ac:dyDescent="0.2">
      <c r="U31592" s="55"/>
      <c r="V31592" s="53"/>
      <c r="W31592" s="53"/>
      <c r="X31592" s="53"/>
      <c r="Y31592" s="55"/>
    </row>
    <row r="31593" spans="21:25" x14ac:dyDescent="0.2">
      <c r="U31593" s="55"/>
      <c r="V31593" s="53"/>
      <c r="W31593" s="53"/>
      <c r="X31593" s="53"/>
      <c r="Y31593" s="55"/>
    </row>
    <row r="31594" spans="21:25" x14ac:dyDescent="0.2">
      <c r="U31594" s="55"/>
      <c r="V31594" s="53"/>
      <c r="W31594" s="53"/>
      <c r="X31594" s="53"/>
      <c r="Y31594" s="55"/>
    </row>
    <row r="31595" spans="21:25" x14ac:dyDescent="0.2">
      <c r="U31595" s="55"/>
      <c r="V31595" s="53"/>
      <c r="W31595" s="53"/>
      <c r="X31595" s="53"/>
      <c r="Y31595" s="55"/>
    </row>
    <row r="31596" spans="21:25" x14ac:dyDescent="0.2">
      <c r="U31596" s="55"/>
      <c r="V31596" s="53"/>
      <c r="W31596" s="53"/>
      <c r="X31596" s="53"/>
      <c r="Y31596" s="55"/>
    </row>
    <row r="31597" spans="21:25" x14ac:dyDescent="0.2">
      <c r="U31597" s="55"/>
      <c r="V31597" s="53"/>
      <c r="W31597" s="53"/>
      <c r="X31597" s="53"/>
      <c r="Y31597" s="55"/>
    </row>
    <row r="31598" spans="21:25" x14ac:dyDescent="0.2">
      <c r="U31598" s="55"/>
      <c r="V31598" s="53"/>
      <c r="W31598" s="53"/>
      <c r="X31598" s="53"/>
      <c r="Y31598" s="55"/>
    </row>
    <row r="31599" spans="21:25" x14ac:dyDescent="0.2">
      <c r="U31599" s="55"/>
      <c r="V31599" s="53"/>
      <c r="W31599" s="53"/>
      <c r="X31599" s="53"/>
      <c r="Y31599" s="55"/>
    </row>
    <row r="31600" spans="21:25" x14ac:dyDescent="0.2">
      <c r="U31600" s="55"/>
      <c r="V31600" s="53"/>
      <c r="W31600" s="53"/>
      <c r="X31600" s="53"/>
      <c r="Y31600" s="55"/>
    </row>
    <row r="31601" spans="21:25" x14ac:dyDescent="0.2">
      <c r="U31601" s="55"/>
      <c r="V31601" s="53"/>
      <c r="W31601" s="53"/>
      <c r="X31601" s="53"/>
      <c r="Y31601" s="55"/>
    </row>
    <row r="31602" spans="21:25" x14ac:dyDescent="0.2">
      <c r="U31602" s="55"/>
      <c r="V31602" s="53"/>
      <c r="W31602" s="53"/>
      <c r="X31602" s="53"/>
      <c r="Y31602" s="55"/>
    </row>
    <row r="31603" spans="21:25" x14ac:dyDescent="0.2">
      <c r="U31603" s="55"/>
      <c r="V31603" s="53"/>
      <c r="W31603" s="53"/>
      <c r="X31603" s="53"/>
      <c r="Y31603" s="55"/>
    </row>
    <row r="31604" spans="21:25" x14ac:dyDescent="0.2">
      <c r="U31604" s="55"/>
      <c r="V31604" s="53"/>
      <c r="W31604" s="53"/>
      <c r="X31604" s="53"/>
      <c r="Y31604" s="55"/>
    </row>
    <row r="31605" spans="21:25" x14ac:dyDescent="0.2">
      <c r="U31605" s="55"/>
      <c r="V31605" s="53"/>
      <c r="W31605" s="53"/>
      <c r="X31605" s="53"/>
      <c r="Y31605" s="55"/>
    </row>
    <row r="31606" spans="21:25" x14ac:dyDescent="0.2">
      <c r="U31606" s="55"/>
      <c r="V31606" s="53"/>
      <c r="W31606" s="53"/>
      <c r="X31606" s="53"/>
      <c r="Y31606" s="55"/>
    </row>
    <row r="31607" spans="21:25" x14ac:dyDescent="0.2">
      <c r="U31607" s="55"/>
      <c r="V31607" s="53"/>
      <c r="W31607" s="53"/>
      <c r="X31607" s="53"/>
      <c r="Y31607" s="55"/>
    </row>
    <row r="31608" spans="21:25" x14ac:dyDescent="0.2">
      <c r="U31608" s="55"/>
      <c r="V31608" s="53"/>
      <c r="W31608" s="53"/>
      <c r="X31608" s="53"/>
      <c r="Y31608" s="55"/>
    </row>
    <row r="31609" spans="21:25" x14ac:dyDescent="0.2">
      <c r="U31609" s="55"/>
      <c r="V31609" s="53"/>
      <c r="W31609" s="53"/>
      <c r="X31609" s="53"/>
      <c r="Y31609" s="55"/>
    </row>
    <row r="31610" spans="21:25" x14ac:dyDescent="0.2">
      <c r="U31610" s="55"/>
      <c r="V31610" s="53"/>
      <c r="W31610" s="53"/>
      <c r="X31610" s="53"/>
      <c r="Y31610" s="55"/>
    </row>
    <row r="31611" spans="21:25" x14ac:dyDescent="0.2">
      <c r="U31611" s="55"/>
      <c r="V31611" s="53"/>
      <c r="W31611" s="53"/>
      <c r="X31611" s="53"/>
      <c r="Y31611" s="55"/>
    </row>
    <row r="31612" spans="21:25" x14ac:dyDescent="0.2">
      <c r="U31612" s="55"/>
      <c r="V31612" s="53"/>
      <c r="W31612" s="53"/>
      <c r="X31612" s="53"/>
      <c r="Y31612" s="55"/>
    </row>
    <row r="31613" spans="21:25" x14ac:dyDescent="0.2">
      <c r="U31613" s="55"/>
      <c r="V31613" s="53"/>
      <c r="W31613" s="53"/>
      <c r="X31613" s="53"/>
      <c r="Y31613" s="55"/>
    </row>
    <row r="31614" spans="21:25" x14ac:dyDescent="0.2">
      <c r="U31614" s="55"/>
      <c r="V31614" s="53"/>
      <c r="W31614" s="53"/>
      <c r="X31614" s="53"/>
      <c r="Y31614" s="55"/>
    </row>
    <row r="31615" spans="21:25" x14ac:dyDescent="0.2">
      <c r="U31615" s="55"/>
      <c r="V31615" s="53"/>
      <c r="W31615" s="53"/>
      <c r="X31615" s="53"/>
      <c r="Y31615" s="55"/>
    </row>
    <row r="31616" spans="21:25" x14ac:dyDescent="0.2">
      <c r="U31616" s="55"/>
      <c r="V31616" s="53"/>
      <c r="W31616" s="53"/>
      <c r="X31616" s="53"/>
      <c r="Y31616" s="55"/>
    </row>
    <row r="31617" spans="21:25" x14ac:dyDescent="0.2">
      <c r="U31617" s="55"/>
      <c r="V31617" s="53"/>
      <c r="W31617" s="53"/>
      <c r="X31617" s="53"/>
      <c r="Y31617" s="55"/>
    </row>
    <row r="31618" spans="21:25" x14ac:dyDescent="0.2">
      <c r="U31618" s="55"/>
      <c r="V31618" s="53"/>
      <c r="W31618" s="53"/>
      <c r="X31618" s="53"/>
      <c r="Y31618" s="55"/>
    </row>
    <row r="31619" spans="21:25" x14ac:dyDescent="0.2">
      <c r="U31619" s="55"/>
      <c r="V31619" s="53"/>
      <c r="W31619" s="53"/>
      <c r="X31619" s="53"/>
      <c r="Y31619" s="55"/>
    </row>
    <row r="31620" spans="21:25" x14ac:dyDescent="0.2">
      <c r="U31620" s="55"/>
      <c r="V31620" s="53"/>
      <c r="W31620" s="53"/>
      <c r="X31620" s="53"/>
      <c r="Y31620" s="55"/>
    </row>
    <row r="31621" spans="21:25" x14ac:dyDescent="0.2">
      <c r="U31621" s="55"/>
      <c r="V31621" s="53"/>
      <c r="W31621" s="53"/>
      <c r="X31621" s="53"/>
      <c r="Y31621" s="55"/>
    </row>
    <row r="31622" spans="21:25" x14ac:dyDescent="0.2">
      <c r="U31622" s="55"/>
      <c r="V31622" s="53"/>
      <c r="W31622" s="53"/>
      <c r="X31622" s="53"/>
      <c r="Y31622" s="55"/>
    </row>
    <row r="31623" spans="21:25" x14ac:dyDescent="0.2">
      <c r="U31623" s="55"/>
      <c r="V31623" s="53"/>
      <c r="W31623" s="53"/>
      <c r="X31623" s="53"/>
      <c r="Y31623" s="55"/>
    </row>
    <row r="31624" spans="21:25" x14ac:dyDescent="0.2">
      <c r="U31624" s="55"/>
      <c r="V31624" s="53"/>
      <c r="W31624" s="53"/>
      <c r="X31624" s="53"/>
      <c r="Y31624" s="55"/>
    </row>
    <row r="31625" spans="21:25" x14ac:dyDescent="0.2">
      <c r="U31625" s="55"/>
      <c r="V31625" s="53"/>
      <c r="W31625" s="53"/>
      <c r="X31625" s="53"/>
      <c r="Y31625" s="55"/>
    </row>
    <row r="31626" spans="21:25" x14ac:dyDescent="0.2">
      <c r="U31626" s="55"/>
      <c r="V31626" s="53"/>
      <c r="W31626" s="53"/>
      <c r="X31626" s="53"/>
      <c r="Y31626" s="55"/>
    </row>
    <row r="31627" spans="21:25" x14ac:dyDescent="0.2">
      <c r="U31627" s="55"/>
      <c r="V31627" s="53"/>
      <c r="W31627" s="53"/>
      <c r="X31627" s="53"/>
      <c r="Y31627" s="55"/>
    </row>
    <row r="31628" spans="21:25" x14ac:dyDescent="0.2">
      <c r="U31628" s="55"/>
      <c r="V31628" s="53"/>
      <c r="W31628" s="53"/>
      <c r="X31628" s="53"/>
      <c r="Y31628" s="55"/>
    </row>
    <row r="31629" spans="21:25" x14ac:dyDescent="0.2">
      <c r="U31629" s="55"/>
      <c r="V31629" s="53"/>
      <c r="W31629" s="53"/>
      <c r="X31629" s="53"/>
      <c r="Y31629" s="55"/>
    </row>
    <row r="31630" spans="21:25" x14ac:dyDescent="0.2">
      <c r="U31630" s="55"/>
      <c r="V31630" s="53"/>
      <c r="W31630" s="53"/>
      <c r="X31630" s="53"/>
      <c r="Y31630" s="55"/>
    </row>
    <row r="31631" spans="21:25" x14ac:dyDescent="0.2">
      <c r="U31631" s="55"/>
      <c r="V31631" s="53"/>
      <c r="W31631" s="53"/>
      <c r="X31631" s="53"/>
      <c r="Y31631" s="55"/>
    </row>
    <row r="31632" spans="21:25" x14ac:dyDescent="0.2">
      <c r="U31632" s="55"/>
      <c r="V31632" s="53"/>
      <c r="W31632" s="53"/>
      <c r="X31632" s="53"/>
      <c r="Y31632" s="55"/>
    </row>
    <row r="31633" spans="21:25" x14ac:dyDescent="0.2">
      <c r="U31633" s="55"/>
      <c r="V31633" s="53"/>
      <c r="W31633" s="53"/>
      <c r="X31633" s="53"/>
      <c r="Y31633" s="55"/>
    </row>
    <row r="31634" spans="21:25" x14ac:dyDescent="0.2">
      <c r="U31634" s="55"/>
      <c r="V31634" s="53"/>
      <c r="W31634" s="53"/>
      <c r="X31634" s="53"/>
      <c r="Y31634" s="55"/>
    </row>
    <row r="31635" spans="21:25" x14ac:dyDescent="0.2">
      <c r="U31635" s="55"/>
      <c r="V31635" s="53"/>
      <c r="W31635" s="53"/>
      <c r="X31635" s="53"/>
      <c r="Y31635" s="55"/>
    </row>
    <row r="31636" spans="21:25" x14ac:dyDescent="0.2">
      <c r="U31636" s="55"/>
      <c r="V31636" s="53"/>
      <c r="W31636" s="53"/>
      <c r="X31636" s="53"/>
      <c r="Y31636" s="55"/>
    </row>
    <row r="31637" spans="21:25" x14ac:dyDescent="0.2">
      <c r="U31637" s="55"/>
      <c r="V31637" s="53"/>
      <c r="W31637" s="53"/>
      <c r="X31637" s="53"/>
      <c r="Y31637" s="55"/>
    </row>
    <row r="31638" spans="21:25" x14ac:dyDescent="0.2">
      <c r="U31638" s="55"/>
      <c r="V31638" s="53"/>
      <c r="W31638" s="53"/>
      <c r="X31638" s="53"/>
      <c r="Y31638" s="55"/>
    </row>
    <row r="31639" spans="21:25" x14ac:dyDescent="0.2">
      <c r="U31639" s="55"/>
      <c r="V31639" s="53"/>
      <c r="W31639" s="53"/>
      <c r="X31639" s="53"/>
      <c r="Y31639" s="55"/>
    </row>
    <row r="31640" spans="21:25" x14ac:dyDescent="0.2">
      <c r="U31640" s="55"/>
      <c r="V31640" s="53"/>
      <c r="W31640" s="53"/>
      <c r="X31640" s="53"/>
      <c r="Y31640" s="55"/>
    </row>
    <row r="31641" spans="21:25" x14ac:dyDescent="0.2">
      <c r="U31641" s="55"/>
      <c r="V31641" s="53"/>
      <c r="W31641" s="53"/>
      <c r="X31641" s="53"/>
      <c r="Y31641" s="55"/>
    </row>
    <row r="31642" spans="21:25" x14ac:dyDescent="0.2">
      <c r="U31642" s="55"/>
      <c r="V31642" s="53"/>
      <c r="W31642" s="53"/>
      <c r="X31642" s="53"/>
      <c r="Y31642" s="55"/>
    </row>
    <row r="31643" spans="21:25" x14ac:dyDescent="0.2">
      <c r="U31643" s="55"/>
      <c r="V31643" s="53"/>
      <c r="W31643" s="53"/>
      <c r="X31643" s="53"/>
      <c r="Y31643" s="55"/>
    </row>
    <row r="31644" spans="21:25" x14ac:dyDescent="0.2">
      <c r="U31644" s="55"/>
      <c r="V31644" s="53"/>
      <c r="W31644" s="53"/>
      <c r="X31644" s="53"/>
      <c r="Y31644" s="55"/>
    </row>
    <row r="31645" spans="21:25" x14ac:dyDescent="0.2">
      <c r="U31645" s="55"/>
      <c r="V31645" s="53"/>
      <c r="W31645" s="53"/>
      <c r="X31645" s="53"/>
      <c r="Y31645" s="55"/>
    </row>
    <row r="31646" spans="21:25" x14ac:dyDescent="0.2">
      <c r="U31646" s="55"/>
      <c r="V31646" s="53"/>
      <c r="W31646" s="53"/>
      <c r="X31646" s="53"/>
      <c r="Y31646" s="55"/>
    </row>
    <row r="31647" spans="21:25" x14ac:dyDescent="0.2">
      <c r="U31647" s="55"/>
      <c r="V31647" s="53"/>
      <c r="W31647" s="53"/>
      <c r="X31647" s="53"/>
      <c r="Y31647" s="55"/>
    </row>
    <row r="31648" spans="21:25" x14ac:dyDescent="0.2">
      <c r="U31648" s="55"/>
      <c r="V31648" s="53"/>
      <c r="W31648" s="53"/>
      <c r="X31648" s="53"/>
      <c r="Y31648" s="55"/>
    </row>
    <row r="31649" spans="21:25" x14ac:dyDescent="0.2">
      <c r="U31649" s="55"/>
      <c r="V31649" s="53"/>
      <c r="W31649" s="53"/>
      <c r="X31649" s="53"/>
      <c r="Y31649" s="55"/>
    </row>
    <row r="31650" spans="21:25" x14ac:dyDescent="0.2">
      <c r="U31650" s="55"/>
      <c r="V31650" s="53"/>
      <c r="W31650" s="53"/>
      <c r="X31650" s="53"/>
      <c r="Y31650" s="55"/>
    </row>
    <row r="31651" spans="21:25" x14ac:dyDescent="0.2">
      <c r="U31651" s="55"/>
      <c r="V31651" s="53"/>
      <c r="W31651" s="53"/>
      <c r="X31651" s="53"/>
      <c r="Y31651" s="55"/>
    </row>
    <row r="31652" spans="21:25" x14ac:dyDescent="0.2">
      <c r="U31652" s="55"/>
      <c r="V31652" s="53"/>
      <c r="W31652" s="53"/>
      <c r="X31652" s="53"/>
      <c r="Y31652" s="55"/>
    </row>
    <row r="31653" spans="21:25" x14ac:dyDescent="0.2">
      <c r="U31653" s="55"/>
      <c r="V31653" s="53"/>
      <c r="W31653" s="53"/>
      <c r="X31653" s="53"/>
      <c r="Y31653" s="55"/>
    </row>
    <row r="31654" spans="21:25" x14ac:dyDescent="0.2">
      <c r="U31654" s="55"/>
      <c r="V31654" s="53"/>
      <c r="W31654" s="53"/>
      <c r="X31654" s="53"/>
      <c r="Y31654" s="55"/>
    </row>
    <row r="31655" spans="21:25" x14ac:dyDescent="0.2">
      <c r="U31655" s="55"/>
      <c r="V31655" s="53"/>
      <c r="W31655" s="53"/>
      <c r="X31655" s="53"/>
      <c r="Y31655" s="55"/>
    </row>
    <row r="31656" spans="21:25" x14ac:dyDescent="0.2">
      <c r="U31656" s="55"/>
      <c r="V31656" s="53"/>
      <c r="W31656" s="53"/>
      <c r="X31656" s="53"/>
      <c r="Y31656" s="55"/>
    </row>
    <row r="31657" spans="21:25" x14ac:dyDescent="0.2">
      <c r="U31657" s="55"/>
      <c r="V31657" s="53"/>
      <c r="W31657" s="53"/>
      <c r="X31657" s="53"/>
      <c r="Y31657" s="55"/>
    </row>
    <row r="31658" spans="21:25" x14ac:dyDescent="0.2">
      <c r="U31658" s="55"/>
      <c r="V31658" s="53"/>
      <c r="W31658" s="53"/>
      <c r="X31658" s="53"/>
      <c r="Y31658" s="55"/>
    </row>
    <row r="31659" spans="21:25" x14ac:dyDescent="0.2">
      <c r="U31659" s="55"/>
      <c r="V31659" s="53"/>
      <c r="W31659" s="53"/>
      <c r="X31659" s="53"/>
      <c r="Y31659" s="55"/>
    </row>
    <row r="31660" spans="21:25" x14ac:dyDescent="0.2">
      <c r="U31660" s="55"/>
      <c r="V31660" s="53"/>
      <c r="W31660" s="53"/>
      <c r="X31660" s="53"/>
      <c r="Y31660" s="55"/>
    </row>
    <row r="31661" spans="21:25" x14ac:dyDescent="0.2">
      <c r="U31661" s="55"/>
      <c r="V31661" s="53"/>
      <c r="W31661" s="53"/>
      <c r="X31661" s="53"/>
      <c r="Y31661" s="55"/>
    </row>
    <row r="31662" spans="21:25" x14ac:dyDescent="0.2">
      <c r="U31662" s="55"/>
      <c r="V31662" s="53"/>
      <c r="W31662" s="53"/>
      <c r="X31662" s="53"/>
      <c r="Y31662" s="55"/>
    </row>
    <row r="31663" spans="21:25" x14ac:dyDescent="0.2">
      <c r="U31663" s="55"/>
      <c r="V31663" s="53"/>
      <c r="W31663" s="53"/>
      <c r="X31663" s="53"/>
      <c r="Y31663" s="55"/>
    </row>
    <row r="31664" spans="21:25" x14ac:dyDescent="0.2">
      <c r="U31664" s="55"/>
      <c r="V31664" s="53"/>
      <c r="W31664" s="53"/>
      <c r="X31664" s="53"/>
      <c r="Y31664" s="55"/>
    </row>
    <row r="31665" spans="21:25" x14ac:dyDescent="0.2">
      <c r="U31665" s="55"/>
      <c r="V31665" s="53"/>
      <c r="W31665" s="53"/>
      <c r="X31665" s="53"/>
      <c r="Y31665" s="55"/>
    </row>
    <row r="31666" spans="21:25" x14ac:dyDescent="0.2">
      <c r="U31666" s="55"/>
      <c r="V31666" s="53"/>
      <c r="W31666" s="53"/>
      <c r="X31666" s="53"/>
      <c r="Y31666" s="55"/>
    </row>
    <row r="31667" spans="21:25" x14ac:dyDescent="0.2">
      <c r="U31667" s="55"/>
      <c r="V31667" s="53"/>
      <c r="W31667" s="53"/>
      <c r="X31667" s="53"/>
      <c r="Y31667" s="55"/>
    </row>
    <row r="31668" spans="21:25" x14ac:dyDescent="0.2">
      <c r="U31668" s="55"/>
      <c r="V31668" s="53"/>
      <c r="W31668" s="53"/>
      <c r="X31668" s="53"/>
      <c r="Y31668" s="55"/>
    </row>
    <row r="31669" spans="21:25" x14ac:dyDescent="0.2">
      <c r="U31669" s="55"/>
      <c r="V31669" s="53"/>
      <c r="W31669" s="53"/>
      <c r="X31669" s="53"/>
      <c r="Y31669" s="55"/>
    </row>
    <row r="31670" spans="21:25" x14ac:dyDescent="0.2">
      <c r="U31670" s="55"/>
      <c r="V31670" s="53"/>
      <c r="W31670" s="53"/>
      <c r="X31670" s="53"/>
      <c r="Y31670" s="55"/>
    </row>
    <row r="31671" spans="21:25" x14ac:dyDescent="0.2">
      <c r="U31671" s="55"/>
      <c r="V31671" s="53"/>
      <c r="W31671" s="53"/>
      <c r="X31671" s="53"/>
      <c r="Y31671" s="55"/>
    </row>
    <row r="31672" spans="21:25" x14ac:dyDescent="0.2">
      <c r="U31672" s="55"/>
      <c r="V31672" s="53"/>
      <c r="W31672" s="53"/>
      <c r="X31672" s="53"/>
      <c r="Y31672" s="55"/>
    </row>
    <row r="31673" spans="21:25" x14ac:dyDescent="0.2">
      <c r="U31673" s="55"/>
      <c r="V31673" s="53"/>
      <c r="W31673" s="53"/>
      <c r="X31673" s="53"/>
      <c r="Y31673" s="55"/>
    </row>
    <row r="31674" spans="21:25" x14ac:dyDescent="0.2">
      <c r="U31674" s="55"/>
      <c r="V31674" s="53"/>
      <c r="W31674" s="53"/>
      <c r="X31674" s="53"/>
      <c r="Y31674" s="55"/>
    </row>
    <row r="31675" spans="21:25" x14ac:dyDescent="0.2">
      <c r="U31675" s="55"/>
      <c r="V31675" s="53"/>
      <c r="W31675" s="53"/>
      <c r="X31675" s="53"/>
      <c r="Y31675" s="55"/>
    </row>
    <row r="31676" spans="21:25" x14ac:dyDescent="0.2">
      <c r="U31676" s="55"/>
      <c r="V31676" s="53"/>
      <c r="W31676" s="53"/>
      <c r="X31676" s="53"/>
      <c r="Y31676" s="55"/>
    </row>
    <row r="31677" spans="21:25" x14ac:dyDescent="0.2">
      <c r="U31677" s="55"/>
      <c r="V31677" s="53"/>
      <c r="W31677" s="53"/>
      <c r="X31677" s="53"/>
      <c r="Y31677" s="55"/>
    </row>
    <row r="31678" spans="21:25" x14ac:dyDescent="0.2">
      <c r="U31678" s="55"/>
      <c r="V31678" s="53"/>
      <c r="W31678" s="53"/>
      <c r="X31678" s="53"/>
      <c r="Y31678" s="55"/>
    </row>
    <row r="31679" spans="21:25" x14ac:dyDescent="0.2">
      <c r="U31679" s="55"/>
      <c r="V31679" s="53"/>
      <c r="W31679" s="53"/>
      <c r="X31679" s="53"/>
      <c r="Y31679" s="55"/>
    </row>
    <row r="31680" spans="21:25" x14ac:dyDescent="0.2">
      <c r="U31680" s="55"/>
      <c r="V31680" s="53"/>
      <c r="W31680" s="53"/>
      <c r="X31680" s="53"/>
      <c r="Y31680" s="55"/>
    </row>
    <row r="31681" spans="21:25" x14ac:dyDescent="0.2">
      <c r="U31681" s="55"/>
      <c r="V31681" s="53"/>
      <c r="W31681" s="53"/>
      <c r="X31681" s="53"/>
      <c r="Y31681" s="55"/>
    </row>
    <row r="31682" spans="21:25" x14ac:dyDescent="0.2">
      <c r="U31682" s="55"/>
      <c r="V31682" s="53"/>
      <c r="W31682" s="53"/>
      <c r="X31682" s="53"/>
      <c r="Y31682" s="55"/>
    </row>
    <row r="31683" spans="21:25" x14ac:dyDescent="0.2">
      <c r="U31683" s="55"/>
      <c r="V31683" s="53"/>
      <c r="W31683" s="53"/>
      <c r="X31683" s="53"/>
      <c r="Y31683" s="55"/>
    </row>
    <row r="31684" spans="21:25" x14ac:dyDescent="0.2">
      <c r="U31684" s="55"/>
      <c r="V31684" s="53"/>
      <c r="W31684" s="53"/>
      <c r="X31684" s="53"/>
      <c r="Y31684" s="55"/>
    </row>
    <row r="31685" spans="21:25" x14ac:dyDescent="0.2">
      <c r="U31685" s="55"/>
      <c r="V31685" s="53"/>
      <c r="W31685" s="53"/>
      <c r="X31685" s="53"/>
      <c r="Y31685" s="55"/>
    </row>
    <row r="31686" spans="21:25" x14ac:dyDescent="0.2">
      <c r="U31686" s="55"/>
      <c r="V31686" s="53"/>
      <c r="W31686" s="53"/>
      <c r="X31686" s="53"/>
      <c r="Y31686" s="55"/>
    </row>
    <row r="31687" spans="21:25" x14ac:dyDescent="0.2">
      <c r="U31687" s="55"/>
      <c r="V31687" s="53"/>
      <c r="W31687" s="53"/>
      <c r="X31687" s="53"/>
      <c r="Y31687" s="55"/>
    </row>
    <row r="31688" spans="21:25" x14ac:dyDescent="0.2">
      <c r="U31688" s="55"/>
      <c r="V31688" s="53"/>
      <c r="W31688" s="53"/>
      <c r="X31688" s="53"/>
      <c r="Y31688" s="55"/>
    </row>
    <row r="31689" spans="21:25" x14ac:dyDescent="0.2">
      <c r="U31689" s="55"/>
      <c r="V31689" s="53"/>
      <c r="W31689" s="53"/>
      <c r="X31689" s="53"/>
      <c r="Y31689" s="55"/>
    </row>
    <row r="31690" spans="21:25" x14ac:dyDescent="0.2">
      <c r="U31690" s="55"/>
      <c r="V31690" s="53"/>
      <c r="W31690" s="53"/>
      <c r="X31690" s="53"/>
      <c r="Y31690" s="55"/>
    </row>
    <row r="31691" spans="21:25" x14ac:dyDescent="0.2">
      <c r="U31691" s="55"/>
      <c r="V31691" s="53"/>
      <c r="W31691" s="53"/>
      <c r="X31691" s="53"/>
      <c r="Y31691" s="55"/>
    </row>
    <row r="31692" spans="21:25" x14ac:dyDescent="0.2">
      <c r="U31692" s="55"/>
      <c r="V31692" s="53"/>
      <c r="W31692" s="53"/>
      <c r="X31692" s="53"/>
      <c r="Y31692" s="55"/>
    </row>
    <row r="31693" spans="21:25" x14ac:dyDescent="0.2">
      <c r="U31693" s="55"/>
      <c r="V31693" s="53"/>
      <c r="W31693" s="53"/>
      <c r="X31693" s="53"/>
      <c r="Y31693" s="55"/>
    </row>
    <row r="31694" spans="21:25" x14ac:dyDescent="0.2">
      <c r="U31694" s="55"/>
      <c r="V31694" s="53"/>
      <c r="W31694" s="53"/>
      <c r="X31694" s="53"/>
      <c r="Y31694" s="55"/>
    </row>
    <row r="31695" spans="21:25" x14ac:dyDescent="0.2">
      <c r="U31695" s="55"/>
      <c r="V31695" s="53"/>
      <c r="W31695" s="53"/>
      <c r="X31695" s="53"/>
      <c r="Y31695" s="55"/>
    </row>
    <row r="31696" spans="21:25" x14ac:dyDescent="0.2">
      <c r="U31696" s="55"/>
      <c r="V31696" s="53"/>
      <c r="W31696" s="53"/>
      <c r="X31696" s="53"/>
      <c r="Y31696" s="55"/>
    </row>
    <row r="31697" spans="21:25" x14ac:dyDescent="0.2">
      <c r="U31697" s="55"/>
      <c r="V31697" s="53"/>
      <c r="W31697" s="53"/>
      <c r="X31697" s="53"/>
      <c r="Y31697" s="55"/>
    </row>
    <row r="31698" spans="21:25" x14ac:dyDescent="0.2">
      <c r="U31698" s="55"/>
      <c r="V31698" s="53"/>
      <c r="W31698" s="53"/>
      <c r="X31698" s="53"/>
      <c r="Y31698" s="55"/>
    </row>
    <row r="31699" spans="21:25" x14ac:dyDescent="0.2">
      <c r="U31699" s="55"/>
      <c r="V31699" s="53"/>
      <c r="W31699" s="53"/>
      <c r="X31699" s="53"/>
      <c r="Y31699" s="55"/>
    </row>
    <row r="31700" spans="21:25" x14ac:dyDescent="0.2">
      <c r="U31700" s="55"/>
      <c r="V31700" s="53"/>
      <c r="W31700" s="53"/>
      <c r="X31700" s="53"/>
      <c r="Y31700" s="55"/>
    </row>
    <row r="31701" spans="21:25" x14ac:dyDescent="0.2">
      <c r="U31701" s="55"/>
      <c r="V31701" s="53"/>
      <c r="W31701" s="53"/>
      <c r="X31701" s="53"/>
      <c r="Y31701" s="55"/>
    </row>
    <row r="31702" spans="21:25" x14ac:dyDescent="0.2">
      <c r="U31702" s="55"/>
      <c r="V31702" s="53"/>
      <c r="W31702" s="53"/>
      <c r="X31702" s="53"/>
      <c r="Y31702" s="55"/>
    </row>
    <row r="31703" spans="21:25" x14ac:dyDescent="0.2">
      <c r="U31703" s="55"/>
      <c r="V31703" s="53"/>
      <c r="W31703" s="53"/>
      <c r="X31703" s="53"/>
      <c r="Y31703" s="55"/>
    </row>
    <row r="31704" spans="21:25" x14ac:dyDescent="0.2">
      <c r="U31704" s="55"/>
      <c r="V31704" s="53"/>
      <c r="W31704" s="53"/>
      <c r="X31704" s="53"/>
      <c r="Y31704" s="55"/>
    </row>
    <row r="31705" spans="21:25" x14ac:dyDescent="0.2">
      <c r="U31705" s="55"/>
      <c r="V31705" s="53"/>
      <c r="W31705" s="53"/>
      <c r="X31705" s="53"/>
      <c r="Y31705" s="55"/>
    </row>
    <row r="31706" spans="21:25" x14ac:dyDescent="0.2">
      <c r="U31706" s="55"/>
      <c r="V31706" s="53"/>
      <c r="W31706" s="53"/>
      <c r="X31706" s="53"/>
      <c r="Y31706" s="55"/>
    </row>
    <row r="31707" spans="21:25" x14ac:dyDescent="0.2">
      <c r="U31707" s="55"/>
      <c r="V31707" s="53"/>
      <c r="W31707" s="53"/>
      <c r="X31707" s="53"/>
      <c r="Y31707" s="55"/>
    </row>
    <row r="31708" spans="21:25" x14ac:dyDescent="0.2">
      <c r="U31708" s="55"/>
      <c r="V31708" s="53"/>
      <c r="W31708" s="53"/>
      <c r="X31708" s="53"/>
      <c r="Y31708" s="55"/>
    </row>
    <row r="31709" spans="21:25" x14ac:dyDescent="0.2">
      <c r="U31709" s="55"/>
      <c r="V31709" s="53"/>
      <c r="W31709" s="53"/>
      <c r="X31709" s="53"/>
      <c r="Y31709" s="55"/>
    </row>
    <row r="31710" spans="21:25" x14ac:dyDescent="0.2">
      <c r="U31710" s="55"/>
      <c r="V31710" s="53"/>
      <c r="W31710" s="53"/>
      <c r="X31710" s="53"/>
      <c r="Y31710" s="55"/>
    </row>
    <row r="31711" spans="21:25" x14ac:dyDescent="0.2">
      <c r="U31711" s="55"/>
      <c r="V31711" s="53"/>
      <c r="W31711" s="53"/>
      <c r="X31711" s="53"/>
      <c r="Y31711" s="55"/>
    </row>
    <row r="31712" spans="21:25" x14ac:dyDescent="0.2">
      <c r="U31712" s="55"/>
      <c r="V31712" s="53"/>
      <c r="W31712" s="53"/>
      <c r="X31712" s="53"/>
      <c r="Y31712" s="55"/>
    </row>
    <row r="31713" spans="21:25" x14ac:dyDescent="0.2">
      <c r="U31713" s="55"/>
      <c r="V31713" s="53"/>
      <c r="W31713" s="53"/>
      <c r="X31713" s="53"/>
      <c r="Y31713" s="55"/>
    </row>
    <row r="31714" spans="21:25" x14ac:dyDescent="0.2">
      <c r="U31714" s="55"/>
      <c r="V31714" s="53"/>
      <c r="W31714" s="53"/>
      <c r="X31714" s="53"/>
      <c r="Y31714" s="55"/>
    </row>
    <row r="31715" spans="21:25" x14ac:dyDescent="0.2">
      <c r="U31715" s="55"/>
      <c r="V31715" s="53"/>
      <c r="W31715" s="53"/>
      <c r="X31715" s="53"/>
      <c r="Y31715" s="55"/>
    </row>
    <row r="31716" spans="21:25" x14ac:dyDescent="0.2">
      <c r="U31716" s="55"/>
      <c r="V31716" s="53"/>
      <c r="W31716" s="53"/>
      <c r="X31716" s="53"/>
      <c r="Y31716" s="55"/>
    </row>
    <row r="31717" spans="21:25" x14ac:dyDescent="0.2">
      <c r="U31717" s="55"/>
      <c r="V31717" s="53"/>
      <c r="W31717" s="53"/>
      <c r="X31717" s="53"/>
      <c r="Y31717" s="55"/>
    </row>
    <row r="31718" spans="21:25" x14ac:dyDescent="0.2">
      <c r="U31718" s="55"/>
      <c r="V31718" s="53"/>
      <c r="W31718" s="53"/>
      <c r="X31718" s="53"/>
      <c r="Y31718" s="55"/>
    </row>
    <row r="31719" spans="21:25" x14ac:dyDescent="0.2">
      <c r="U31719" s="55"/>
      <c r="V31719" s="53"/>
      <c r="W31719" s="53"/>
      <c r="X31719" s="53"/>
      <c r="Y31719" s="55"/>
    </row>
    <row r="31720" spans="21:25" x14ac:dyDescent="0.2">
      <c r="U31720" s="55"/>
      <c r="V31720" s="53"/>
      <c r="W31720" s="53"/>
      <c r="X31720" s="53"/>
      <c r="Y31720" s="55"/>
    </row>
    <row r="31721" spans="21:25" x14ac:dyDescent="0.2">
      <c r="U31721" s="55"/>
      <c r="V31721" s="53"/>
      <c r="W31721" s="53"/>
      <c r="X31721" s="53"/>
      <c r="Y31721" s="55"/>
    </row>
    <row r="31722" spans="21:25" x14ac:dyDescent="0.2">
      <c r="U31722" s="55"/>
      <c r="V31722" s="53"/>
      <c r="W31722" s="53"/>
      <c r="X31722" s="53"/>
      <c r="Y31722" s="55"/>
    </row>
    <row r="31723" spans="21:25" x14ac:dyDescent="0.2">
      <c r="U31723" s="55"/>
      <c r="V31723" s="53"/>
      <c r="W31723" s="53"/>
      <c r="X31723" s="53"/>
      <c r="Y31723" s="55"/>
    </row>
    <row r="31724" spans="21:25" x14ac:dyDescent="0.2">
      <c r="U31724" s="55"/>
      <c r="V31724" s="53"/>
      <c r="W31724" s="53"/>
      <c r="X31724" s="53"/>
      <c r="Y31724" s="55"/>
    </row>
    <row r="31725" spans="21:25" x14ac:dyDescent="0.2">
      <c r="U31725" s="55"/>
      <c r="V31725" s="53"/>
      <c r="W31725" s="53"/>
      <c r="X31725" s="53"/>
      <c r="Y31725" s="55"/>
    </row>
    <row r="31726" spans="21:25" x14ac:dyDescent="0.2">
      <c r="U31726" s="55"/>
      <c r="V31726" s="53"/>
      <c r="W31726" s="53"/>
      <c r="X31726" s="53"/>
      <c r="Y31726" s="55"/>
    </row>
    <row r="31727" spans="21:25" x14ac:dyDescent="0.2">
      <c r="U31727" s="55"/>
      <c r="V31727" s="53"/>
      <c r="W31727" s="53"/>
      <c r="X31727" s="53"/>
      <c r="Y31727" s="55"/>
    </row>
    <row r="31728" spans="21:25" x14ac:dyDescent="0.2">
      <c r="U31728" s="55"/>
      <c r="V31728" s="53"/>
      <c r="W31728" s="53"/>
      <c r="X31728" s="53"/>
      <c r="Y31728" s="55"/>
    </row>
    <row r="31729" spans="21:25" x14ac:dyDescent="0.2">
      <c r="U31729" s="55"/>
      <c r="V31729" s="53"/>
      <c r="W31729" s="53"/>
      <c r="X31729" s="53"/>
      <c r="Y31729" s="55"/>
    </row>
    <row r="31730" spans="21:25" x14ac:dyDescent="0.2">
      <c r="U31730" s="55"/>
      <c r="V31730" s="53"/>
      <c r="W31730" s="53"/>
      <c r="X31730" s="53"/>
      <c r="Y31730" s="55"/>
    </row>
    <row r="31731" spans="21:25" x14ac:dyDescent="0.2">
      <c r="U31731" s="55"/>
      <c r="V31731" s="53"/>
      <c r="W31731" s="53"/>
      <c r="X31731" s="53"/>
      <c r="Y31731" s="55"/>
    </row>
    <row r="31732" spans="21:25" x14ac:dyDescent="0.2">
      <c r="U31732" s="55"/>
      <c r="V31732" s="53"/>
      <c r="W31732" s="53"/>
      <c r="X31732" s="53"/>
      <c r="Y31732" s="55"/>
    </row>
    <row r="31733" spans="21:25" x14ac:dyDescent="0.2">
      <c r="U31733" s="55"/>
      <c r="V31733" s="53"/>
      <c r="W31733" s="53"/>
      <c r="X31733" s="53"/>
      <c r="Y31733" s="55"/>
    </row>
    <row r="31734" spans="21:25" x14ac:dyDescent="0.2">
      <c r="U31734" s="55"/>
      <c r="V31734" s="53"/>
      <c r="W31734" s="53"/>
      <c r="X31734" s="53"/>
      <c r="Y31734" s="55"/>
    </row>
    <row r="31735" spans="21:25" x14ac:dyDescent="0.2">
      <c r="U31735" s="55"/>
      <c r="V31735" s="53"/>
      <c r="W31735" s="53"/>
      <c r="X31735" s="53"/>
      <c r="Y31735" s="55"/>
    </row>
    <row r="31736" spans="21:25" x14ac:dyDescent="0.2">
      <c r="U31736" s="55"/>
      <c r="V31736" s="53"/>
      <c r="W31736" s="53"/>
      <c r="X31736" s="53"/>
      <c r="Y31736" s="55"/>
    </row>
    <row r="31737" spans="21:25" x14ac:dyDescent="0.2">
      <c r="U31737" s="55"/>
      <c r="V31737" s="53"/>
      <c r="W31737" s="53"/>
      <c r="X31737" s="53"/>
      <c r="Y31737" s="55"/>
    </row>
    <row r="31738" spans="21:25" x14ac:dyDescent="0.2">
      <c r="U31738" s="55"/>
      <c r="V31738" s="53"/>
      <c r="W31738" s="53"/>
      <c r="X31738" s="53"/>
      <c r="Y31738" s="55"/>
    </row>
    <row r="31739" spans="21:25" x14ac:dyDescent="0.2">
      <c r="U31739" s="55"/>
      <c r="V31739" s="53"/>
      <c r="W31739" s="53"/>
      <c r="X31739" s="53"/>
      <c r="Y31739" s="55"/>
    </row>
    <row r="31740" spans="21:25" x14ac:dyDescent="0.2">
      <c r="U31740" s="55"/>
      <c r="V31740" s="53"/>
      <c r="W31740" s="53"/>
      <c r="X31740" s="53"/>
      <c r="Y31740" s="55"/>
    </row>
    <row r="31741" spans="21:25" x14ac:dyDescent="0.2">
      <c r="U31741" s="55"/>
      <c r="V31741" s="53"/>
      <c r="W31741" s="53"/>
      <c r="X31741" s="53"/>
      <c r="Y31741" s="55"/>
    </row>
    <row r="31742" spans="21:25" x14ac:dyDescent="0.2">
      <c r="U31742" s="55"/>
      <c r="V31742" s="53"/>
      <c r="W31742" s="53"/>
      <c r="X31742" s="53"/>
      <c r="Y31742" s="55"/>
    </row>
    <row r="31743" spans="21:25" x14ac:dyDescent="0.2">
      <c r="U31743" s="55"/>
      <c r="V31743" s="53"/>
      <c r="W31743" s="53"/>
      <c r="X31743" s="53"/>
      <c r="Y31743" s="55"/>
    </row>
    <row r="31744" spans="21:25" x14ac:dyDescent="0.2">
      <c r="U31744" s="55"/>
      <c r="V31744" s="53"/>
      <c r="W31744" s="53"/>
      <c r="X31744" s="53"/>
      <c r="Y31744" s="55"/>
    </row>
    <row r="31745" spans="21:25" x14ac:dyDescent="0.2">
      <c r="U31745" s="55"/>
      <c r="V31745" s="53"/>
      <c r="W31745" s="53"/>
      <c r="X31745" s="53"/>
      <c r="Y31745" s="55"/>
    </row>
    <row r="31746" spans="21:25" x14ac:dyDescent="0.2">
      <c r="U31746" s="55"/>
      <c r="V31746" s="53"/>
      <c r="W31746" s="53"/>
      <c r="X31746" s="53"/>
      <c r="Y31746" s="55"/>
    </row>
    <row r="31747" spans="21:25" x14ac:dyDescent="0.2">
      <c r="U31747" s="55"/>
      <c r="V31747" s="53"/>
      <c r="W31747" s="53"/>
      <c r="X31747" s="53"/>
      <c r="Y31747" s="55"/>
    </row>
    <row r="31748" spans="21:25" x14ac:dyDescent="0.2">
      <c r="U31748" s="55"/>
      <c r="V31748" s="53"/>
      <c r="W31748" s="53"/>
      <c r="X31748" s="53"/>
      <c r="Y31748" s="55"/>
    </row>
    <row r="31749" spans="21:25" x14ac:dyDescent="0.2">
      <c r="U31749" s="55"/>
      <c r="V31749" s="53"/>
      <c r="W31749" s="53"/>
      <c r="X31749" s="53"/>
      <c r="Y31749" s="55"/>
    </row>
    <row r="31750" spans="21:25" x14ac:dyDescent="0.2">
      <c r="U31750" s="55"/>
      <c r="V31750" s="53"/>
      <c r="W31750" s="53"/>
      <c r="X31750" s="53"/>
      <c r="Y31750" s="55"/>
    </row>
    <row r="31751" spans="21:25" x14ac:dyDescent="0.2">
      <c r="U31751" s="55"/>
      <c r="V31751" s="53"/>
      <c r="W31751" s="53"/>
      <c r="X31751" s="53"/>
      <c r="Y31751" s="55"/>
    </row>
    <row r="31752" spans="21:25" x14ac:dyDescent="0.2">
      <c r="U31752" s="55"/>
      <c r="V31752" s="53"/>
      <c r="W31752" s="53"/>
      <c r="X31752" s="53"/>
      <c r="Y31752" s="55"/>
    </row>
    <row r="31753" spans="21:25" x14ac:dyDescent="0.2">
      <c r="U31753" s="55"/>
      <c r="V31753" s="53"/>
      <c r="W31753" s="53"/>
      <c r="X31753" s="53"/>
      <c r="Y31753" s="55"/>
    </row>
    <row r="31754" spans="21:25" x14ac:dyDescent="0.2">
      <c r="U31754" s="55"/>
      <c r="V31754" s="53"/>
      <c r="W31754" s="53"/>
      <c r="X31754" s="53"/>
      <c r="Y31754" s="55"/>
    </row>
    <row r="31755" spans="21:25" x14ac:dyDescent="0.2">
      <c r="U31755" s="55"/>
      <c r="V31755" s="53"/>
      <c r="W31755" s="53"/>
      <c r="X31755" s="53"/>
      <c r="Y31755" s="55"/>
    </row>
    <row r="31756" spans="21:25" x14ac:dyDescent="0.2">
      <c r="U31756" s="55"/>
      <c r="V31756" s="53"/>
      <c r="W31756" s="53"/>
      <c r="X31756" s="53"/>
      <c r="Y31756" s="55"/>
    </row>
    <row r="31757" spans="21:25" x14ac:dyDescent="0.2">
      <c r="U31757" s="55"/>
      <c r="V31757" s="53"/>
      <c r="W31757" s="53"/>
      <c r="X31757" s="53"/>
      <c r="Y31757" s="55"/>
    </row>
    <row r="31758" spans="21:25" x14ac:dyDescent="0.2">
      <c r="U31758" s="55"/>
      <c r="V31758" s="53"/>
      <c r="W31758" s="53"/>
      <c r="X31758" s="53"/>
      <c r="Y31758" s="55"/>
    </row>
    <row r="31759" spans="21:25" x14ac:dyDescent="0.2">
      <c r="U31759" s="55"/>
      <c r="V31759" s="53"/>
      <c r="W31759" s="53"/>
      <c r="X31759" s="53"/>
      <c r="Y31759" s="55"/>
    </row>
    <row r="31760" spans="21:25" x14ac:dyDescent="0.2">
      <c r="U31760" s="55"/>
      <c r="V31760" s="53"/>
      <c r="W31760" s="53"/>
      <c r="X31760" s="53"/>
      <c r="Y31760" s="55"/>
    </row>
    <row r="31761" spans="21:25" x14ac:dyDescent="0.2">
      <c r="U31761" s="55"/>
      <c r="V31761" s="53"/>
      <c r="W31761" s="53"/>
      <c r="X31761" s="53"/>
      <c r="Y31761" s="55"/>
    </row>
    <row r="31762" spans="21:25" x14ac:dyDescent="0.2">
      <c r="U31762" s="55"/>
      <c r="V31762" s="53"/>
      <c r="W31762" s="53"/>
      <c r="X31762" s="53"/>
      <c r="Y31762" s="55"/>
    </row>
    <row r="31763" spans="21:25" x14ac:dyDescent="0.2">
      <c r="U31763" s="55"/>
      <c r="V31763" s="53"/>
      <c r="W31763" s="53"/>
      <c r="X31763" s="53"/>
      <c r="Y31763" s="55"/>
    </row>
    <row r="31764" spans="21:25" x14ac:dyDescent="0.2">
      <c r="U31764" s="55"/>
      <c r="V31764" s="53"/>
      <c r="W31764" s="53"/>
      <c r="X31764" s="53"/>
      <c r="Y31764" s="55"/>
    </row>
    <row r="31765" spans="21:25" x14ac:dyDescent="0.2">
      <c r="U31765" s="55"/>
      <c r="V31765" s="53"/>
      <c r="W31765" s="53"/>
      <c r="X31765" s="53"/>
      <c r="Y31765" s="55"/>
    </row>
    <row r="31766" spans="21:25" x14ac:dyDescent="0.2">
      <c r="U31766" s="55"/>
      <c r="V31766" s="53"/>
      <c r="W31766" s="53"/>
      <c r="X31766" s="53"/>
      <c r="Y31766" s="55"/>
    </row>
    <row r="31767" spans="21:25" x14ac:dyDescent="0.2">
      <c r="U31767" s="55"/>
      <c r="V31767" s="53"/>
      <c r="W31767" s="53"/>
      <c r="X31767" s="53"/>
      <c r="Y31767" s="55"/>
    </row>
    <row r="31768" spans="21:25" x14ac:dyDescent="0.2">
      <c r="U31768" s="55"/>
      <c r="V31768" s="53"/>
      <c r="W31768" s="53"/>
      <c r="X31768" s="53"/>
      <c r="Y31768" s="55"/>
    </row>
    <row r="31769" spans="21:25" x14ac:dyDescent="0.2">
      <c r="U31769" s="55"/>
      <c r="V31769" s="53"/>
      <c r="W31769" s="53"/>
      <c r="X31769" s="53"/>
      <c r="Y31769" s="55"/>
    </row>
    <row r="31770" spans="21:25" x14ac:dyDescent="0.2">
      <c r="U31770" s="55"/>
      <c r="V31770" s="53"/>
      <c r="W31770" s="53"/>
      <c r="X31770" s="53"/>
      <c r="Y31770" s="55"/>
    </row>
    <row r="31771" spans="21:25" x14ac:dyDescent="0.2">
      <c r="U31771" s="55"/>
      <c r="V31771" s="53"/>
      <c r="W31771" s="53"/>
      <c r="X31771" s="53"/>
      <c r="Y31771" s="55"/>
    </row>
    <row r="31772" spans="21:25" x14ac:dyDescent="0.2">
      <c r="U31772" s="55"/>
      <c r="V31772" s="53"/>
      <c r="W31772" s="53"/>
      <c r="X31772" s="53"/>
      <c r="Y31772" s="55"/>
    </row>
    <row r="31773" spans="21:25" x14ac:dyDescent="0.2">
      <c r="U31773" s="55"/>
      <c r="V31773" s="53"/>
      <c r="W31773" s="53"/>
      <c r="X31773" s="53"/>
      <c r="Y31773" s="55"/>
    </row>
    <row r="31774" spans="21:25" x14ac:dyDescent="0.2">
      <c r="U31774" s="55"/>
      <c r="V31774" s="53"/>
      <c r="W31774" s="53"/>
      <c r="X31774" s="53"/>
      <c r="Y31774" s="55"/>
    </row>
    <row r="31775" spans="21:25" x14ac:dyDescent="0.2">
      <c r="U31775" s="55"/>
      <c r="V31775" s="53"/>
      <c r="W31775" s="53"/>
      <c r="X31775" s="53"/>
      <c r="Y31775" s="55"/>
    </row>
    <row r="31776" spans="21:25" x14ac:dyDescent="0.2">
      <c r="U31776" s="55"/>
      <c r="V31776" s="53"/>
      <c r="W31776" s="53"/>
      <c r="X31776" s="53"/>
      <c r="Y31776" s="55"/>
    </row>
    <row r="31777" spans="21:25" x14ac:dyDescent="0.2">
      <c r="U31777" s="55"/>
      <c r="V31777" s="53"/>
      <c r="W31777" s="53"/>
      <c r="X31777" s="53"/>
      <c r="Y31777" s="55"/>
    </row>
    <row r="31778" spans="21:25" x14ac:dyDescent="0.2">
      <c r="U31778" s="55"/>
      <c r="V31778" s="53"/>
      <c r="W31778" s="53"/>
      <c r="X31778" s="53"/>
      <c r="Y31778" s="55"/>
    </row>
    <row r="31779" spans="21:25" x14ac:dyDescent="0.2">
      <c r="U31779" s="55"/>
      <c r="V31779" s="53"/>
      <c r="W31779" s="53"/>
      <c r="X31779" s="53"/>
      <c r="Y31779" s="55"/>
    </row>
    <row r="31780" spans="21:25" x14ac:dyDescent="0.2">
      <c r="U31780" s="55"/>
      <c r="V31780" s="53"/>
      <c r="W31780" s="53"/>
      <c r="X31780" s="53"/>
      <c r="Y31780" s="55"/>
    </row>
    <row r="31781" spans="21:25" x14ac:dyDescent="0.2">
      <c r="U31781" s="55"/>
      <c r="V31781" s="53"/>
      <c r="W31781" s="53"/>
      <c r="X31781" s="53"/>
      <c r="Y31781" s="55"/>
    </row>
    <row r="31782" spans="21:25" x14ac:dyDescent="0.2">
      <c r="U31782" s="55"/>
      <c r="V31782" s="53"/>
      <c r="W31782" s="53"/>
      <c r="X31782" s="53"/>
      <c r="Y31782" s="55"/>
    </row>
    <row r="31783" spans="21:25" x14ac:dyDescent="0.2">
      <c r="U31783" s="55"/>
      <c r="V31783" s="53"/>
      <c r="W31783" s="53"/>
      <c r="X31783" s="53"/>
      <c r="Y31783" s="55"/>
    </row>
    <row r="31784" spans="21:25" x14ac:dyDescent="0.2">
      <c r="U31784" s="55"/>
      <c r="V31784" s="53"/>
      <c r="W31784" s="53"/>
      <c r="X31784" s="53"/>
      <c r="Y31784" s="55"/>
    </row>
    <row r="31785" spans="21:25" x14ac:dyDescent="0.2">
      <c r="U31785" s="55"/>
      <c r="V31785" s="53"/>
      <c r="W31785" s="53"/>
      <c r="X31785" s="53"/>
      <c r="Y31785" s="55"/>
    </row>
    <row r="31786" spans="21:25" x14ac:dyDescent="0.2">
      <c r="U31786" s="55"/>
      <c r="V31786" s="53"/>
      <c r="W31786" s="53"/>
      <c r="X31786" s="53"/>
      <c r="Y31786" s="55"/>
    </row>
    <row r="31787" spans="21:25" x14ac:dyDescent="0.2">
      <c r="U31787" s="55"/>
      <c r="V31787" s="53"/>
      <c r="W31787" s="53"/>
      <c r="X31787" s="53"/>
      <c r="Y31787" s="55"/>
    </row>
    <row r="31788" spans="21:25" x14ac:dyDescent="0.2">
      <c r="U31788" s="55"/>
      <c r="V31788" s="53"/>
      <c r="W31788" s="53"/>
      <c r="X31788" s="53"/>
      <c r="Y31788" s="55"/>
    </row>
    <row r="31789" spans="21:25" x14ac:dyDescent="0.2">
      <c r="U31789" s="55"/>
      <c r="V31789" s="53"/>
      <c r="W31789" s="53"/>
      <c r="X31789" s="53"/>
      <c r="Y31789" s="55"/>
    </row>
    <row r="31790" spans="21:25" x14ac:dyDescent="0.2">
      <c r="U31790" s="55"/>
      <c r="V31790" s="53"/>
      <c r="W31790" s="53"/>
      <c r="X31790" s="53"/>
      <c r="Y31790" s="55"/>
    </row>
    <row r="31791" spans="21:25" x14ac:dyDescent="0.2">
      <c r="U31791" s="55"/>
      <c r="V31791" s="53"/>
      <c r="W31791" s="53"/>
      <c r="X31791" s="53"/>
      <c r="Y31791" s="55"/>
    </row>
    <row r="31792" spans="21:25" x14ac:dyDescent="0.2">
      <c r="U31792" s="55"/>
      <c r="V31792" s="53"/>
      <c r="W31792" s="53"/>
      <c r="X31792" s="53"/>
      <c r="Y31792" s="55"/>
    </row>
    <row r="31793" spans="21:25" x14ac:dyDescent="0.2">
      <c r="U31793" s="55"/>
      <c r="V31793" s="53"/>
      <c r="W31793" s="53"/>
      <c r="X31793" s="53"/>
      <c r="Y31793" s="55"/>
    </row>
    <row r="31794" spans="21:25" x14ac:dyDescent="0.2">
      <c r="U31794" s="55"/>
      <c r="V31794" s="53"/>
      <c r="W31794" s="53"/>
      <c r="X31794" s="53"/>
      <c r="Y31794" s="55"/>
    </row>
    <row r="31795" spans="21:25" x14ac:dyDescent="0.2">
      <c r="U31795" s="55"/>
      <c r="V31795" s="53"/>
      <c r="W31795" s="53"/>
      <c r="X31795" s="53"/>
      <c r="Y31795" s="55"/>
    </row>
    <row r="31796" spans="21:25" x14ac:dyDescent="0.2">
      <c r="U31796" s="55"/>
      <c r="V31796" s="53"/>
      <c r="W31796" s="53"/>
      <c r="X31796" s="53"/>
      <c r="Y31796" s="55"/>
    </row>
    <row r="31797" spans="21:25" x14ac:dyDescent="0.2">
      <c r="U31797" s="55"/>
      <c r="V31797" s="53"/>
      <c r="W31797" s="53"/>
      <c r="X31797" s="53"/>
      <c r="Y31797" s="55"/>
    </row>
    <row r="31798" spans="21:25" x14ac:dyDescent="0.2">
      <c r="U31798" s="55"/>
      <c r="V31798" s="53"/>
      <c r="W31798" s="53"/>
      <c r="X31798" s="53"/>
      <c r="Y31798" s="55"/>
    </row>
    <row r="31799" spans="21:25" x14ac:dyDescent="0.2">
      <c r="U31799" s="55"/>
      <c r="V31799" s="53"/>
      <c r="W31799" s="53"/>
      <c r="X31799" s="53"/>
      <c r="Y31799" s="55"/>
    </row>
    <row r="31800" spans="21:25" x14ac:dyDescent="0.2">
      <c r="U31800" s="55"/>
      <c r="V31800" s="53"/>
      <c r="W31800" s="53"/>
      <c r="X31800" s="53"/>
      <c r="Y31800" s="55"/>
    </row>
    <row r="31801" spans="21:25" x14ac:dyDescent="0.2">
      <c r="U31801" s="55"/>
      <c r="V31801" s="53"/>
      <c r="W31801" s="53"/>
      <c r="X31801" s="53"/>
      <c r="Y31801" s="55"/>
    </row>
    <row r="31802" spans="21:25" x14ac:dyDescent="0.2">
      <c r="U31802" s="55"/>
      <c r="V31802" s="53"/>
      <c r="W31802" s="53"/>
      <c r="X31802" s="53"/>
      <c r="Y31802" s="55"/>
    </row>
    <row r="31803" spans="21:25" x14ac:dyDescent="0.2">
      <c r="U31803" s="55"/>
      <c r="V31803" s="53"/>
      <c r="W31803" s="53"/>
      <c r="X31803" s="53"/>
      <c r="Y31803" s="55"/>
    </row>
    <row r="31804" spans="21:25" x14ac:dyDescent="0.2">
      <c r="U31804" s="55"/>
      <c r="V31804" s="53"/>
      <c r="W31804" s="53"/>
      <c r="X31804" s="53"/>
      <c r="Y31804" s="55"/>
    </row>
    <row r="31805" spans="21:25" x14ac:dyDescent="0.2">
      <c r="U31805" s="55"/>
      <c r="V31805" s="53"/>
      <c r="W31805" s="53"/>
      <c r="X31805" s="53"/>
      <c r="Y31805" s="55"/>
    </row>
    <row r="31806" spans="21:25" x14ac:dyDescent="0.2">
      <c r="U31806" s="55"/>
      <c r="V31806" s="53"/>
      <c r="W31806" s="53"/>
      <c r="X31806" s="53"/>
      <c r="Y31806" s="55"/>
    </row>
    <row r="31807" spans="21:25" x14ac:dyDescent="0.2">
      <c r="U31807" s="55"/>
      <c r="V31807" s="53"/>
      <c r="W31807" s="53"/>
      <c r="X31807" s="53"/>
      <c r="Y31807" s="55"/>
    </row>
    <row r="31808" spans="21:25" x14ac:dyDescent="0.2">
      <c r="U31808" s="55"/>
      <c r="V31808" s="53"/>
      <c r="W31808" s="53"/>
      <c r="X31808" s="53"/>
      <c r="Y31808" s="55"/>
    </row>
    <row r="31809" spans="21:25" x14ac:dyDescent="0.2">
      <c r="U31809" s="55"/>
      <c r="V31809" s="53"/>
      <c r="W31809" s="53"/>
      <c r="X31809" s="53"/>
      <c r="Y31809" s="55"/>
    </row>
    <row r="31810" spans="21:25" x14ac:dyDescent="0.2">
      <c r="U31810" s="55"/>
      <c r="V31810" s="53"/>
      <c r="W31810" s="53"/>
      <c r="X31810" s="53"/>
      <c r="Y31810" s="55"/>
    </row>
    <row r="31811" spans="21:25" x14ac:dyDescent="0.2">
      <c r="U31811" s="55"/>
      <c r="V31811" s="53"/>
      <c r="W31811" s="53"/>
      <c r="X31811" s="53"/>
      <c r="Y31811" s="55"/>
    </row>
    <row r="31812" spans="21:25" x14ac:dyDescent="0.2">
      <c r="U31812" s="55"/>
      <c r="V31812" s="53"/>
      <c r="W31812" s="53"/>
      <c r="X31812" s="53"/>
      <c r="Y31812" s="55"/>
    </row>
    <row r="31813" spans="21:25" x14ac:dyDescent="0.2">
      <c r="U31813" s="55"/>
      <c r="V31813" s="53"/>
      <c r="W31813" s="53"/>
      <c r="X31813" s="53"/>
      <c r="Y31813" s="55"/>
    </row>
    <row r="31814" spans="21:25" x14ac:dyDescent="0.2">
      <c r="U31814" s="55"/>
      <c r="V31814" s="53"/>
      <c r="W31814" s="53"/>
      <c r="X31814" s="53"/>
      <c r="Y31814" s="55"/>
    </row>
    <row r="31815" spans="21:25" x14ac:dyDescent="0.2">
      <c r="U31815" s="55"/>
      <c r="V31815" s="53"/>
      <c r="W31815" s="53"/>
      <c r="X31815" s="53"/>
      <c r="Y31815" s="55"/>
    </row>
    <row r="31816" spans="21:25" x14ac:dyDescent="0.2">
      <c r="U31816" s="55"/>
      <c r="V31816" s="53"/>
      <c r="W31816" s="53"/>
      <c r="X31816" s="53"/>
      <c r="Y31816" s="55"/>
    </row>
    <row r="31817" spans="21:25" x14ac:dyDescent="0.2">
      <c r="U31817" s="55"/>
      <c r="V31817" s="53"/>
      <c r="W31817" s="53"/>
      <c r="X31817" s="53"/>
      <c r="Y31817" s="55"/>
    </row>
    <row r="31818" spans="21:25" x14ac:dyDescent="0.2">
      <c r="U31818" s="55"/>
      <c r="V31818" s="53"/>
      <c r="W31818" s="53"/>
      <c r="X31818" s="53"/>
      <c r="Y31818" s="55"/>
    </row>
    <row r="31819" spans="21:25" x14ac:dyDescent="0.2">
      <c r="U31819" s="55"/>
      <c r="V31819" s="53"/>
      <c r="W31819" s="53"/>
      <c r="X31819" s="53"/>
      <c r="Y31819" s="55"/>
    </row>
    <row r="31820" spans="21:25" x14ac:dyDescent="0.2">
      <c r="U31820" s="55"/>
      <c r="V31820" s="53"/>
      <c r="W31820" s="53"/>
      <c r="X31820" s="53"/>
      <c r="Y31820" s="55"/>
    </row>
    <row r="31821" spans="21:25" x14ac:dyDescent="0.2">
      <c r="U31821" s="55"/>
      <c r="V31821" s="53"/>
      <c r="W31821" s="53"/>
      <c r="X31821" s="53"/>
      <c r="Y31821" s="55"/>
    </row>
    <row r="31822" spans="21:25" x14ac:dyDescent="0.2">
      <c r="U31822" s="55"/>
      <c r="V31822" s="53"/>
      <c r="W31822" s="53"/>
      <c r="X31822" s="53"/>
      <c r="Y31822" s="55"/>
    </row>
    <row r="31823" spans="21:25" x14ac:dyDescent="0.2">
      <c r="U31823" s="55"/>
      <c r="V31823" s="53"/>
      <c r="W31823" s="53"/>
      <c r="X31823" s="53"/>
      <c r="Y31823" s="55"/>
    </row>
    <row r="31824" spans="21:25" x14ac:dyDescent="0.2">
      <c r="U31824" s="55"/>
      <c r="V31824" s="53"/>
      <c r="W31824" s="53"/>
      <c r="X31824" s="53"/>
      <c r="Y31824" s="55"/>
    </row>
    <row r="31825" spans="21:25" x14ac:dyDescent="0.2">
      <c r="U31825" s="55"/>
      <c r="V31825" s="53"/>
      <c r="W31825" s="53"/>
      <c r="X31825" s="53"/>
      <c r="Y31825" s="55"/>
    </row>
    <row r="31826" spans="21:25" x14ac:dyDescent="0.2">
      <c r="U31826" s="55"/>
      <c r="V31826" s="53"/>
      <c r="W31826" s="53"/>
      <c r="X31826" s="53"/>
      <c r="Y31826" s="55"/>
    </row>
    <row r="31827" spans="21:25" x14ac:dyDescent="0.2">
      <c r="U31827" s="55"/>
      <c r="V31827" s="53"/>
      <c r="W31827" s="53"/>
      <c r="X31827" s="53"/>
      <c r="Y31827" s="55"/>
    </row>
    <row r="31828" spans="21:25" x14ac:dyDescent="0.2">
      <c r="U31828" s="55"/>
      <c r="V31828" s="53"/>
      <c r="W31828" s="53"/>
      <c r="X31828" s="53"/>
      <c r="Y31828" s="55"/>
    </row>
    <row r="31829" spans="21:25" x14ac:dyDescent="0.2">
      <c r="U31829" s="55"/>
      <c r="V31829" s="53"/>
      <c r="W31829" s="53"/>
      <c r="X31829" s="53"/>
      <c r="Y31829" s="55"/>
    </row>
    <row r="31830" spans="21:25" x14ac:dyDescent="0.2">
      <c r="U31830" s="55"/>
      <c r="V31830" s="53"/>
      <c r="W31830" s="53"/>
      <c r="X31830" s="53"/>
      <c r="Y31830" s="55"/>
    </row>
    <row r="31831" spans="21:25" x14ac:dyDescent="0.2">
      <c r="U31831" s="55"/>
      <c r="V31831" s="53"/>
      <c r="W31831" s="53"/>
      <c r="X31831" s="53"/>
      <c r="Y31831" s="55"/>
    </row>
    <row r="31832" spans="21:25" x14ac:dyDescent="0.2">
      <c r="U31832" s="55"/>
      <c r="V31832" s="53"/>
      <c r="W31832" s="53"/>
      <c r="X31832" s="53"/>
      <c r="Y31832" s="55"/>
    </row>
    <row r="31833" spans="21:25" x14ac:dyDescent="0.2">
      <c r="U31833" s="55"/>
      <c r="V31833" s="53"/>
      <c r="W31833" s="53"/>
      <c r="X31833" s="53"/>
      <c r="Y31833" s="55"/>
    </row>
    <row r="31834" spans="21:25" x14ac:dyDescent="0.2">
      <c r="U31834" s="55"/>
      <c r="V31834" s="53"/>
      <c r="W31834" s="53"/>
      <c r="X31834" s="53"/>
      <c r="Y31834" s="55"/>
    </row>
    <row r="31835" spans="21:25" x14ac:dyDescent="0.2">
      <c r="U31835" s="55"/>
      <c r="V31835" s="53"/>
      <c r="W31835" s="53"/>
      <c r="X31835" s="53"/>
      <c r="Y31835" s="55"/>
    </row>
    <row r="31836" spans="21:25" x14ac:dyDescent="0.2">
      <c r="U31836" s="55"/>
      <c r="V31836" s="53"/>
      <c r="W31836" s="53"/>
      <c r="X31836" s="53"/>
      <c r="Y31836" s="55"/>
    </row>
    <row r="31837" spans="21:25" x14ac:dyDescent="0.2">
      <c r="U31837" s="55"/>
      <c r="V31837" s="53"/>
      <c r="W31837" s="53"/>
      <c r="X31837" s="53"/>
      <c r="Y31837" s="55"/>
    </row>
    <row r="31838" spans="21:25" x14ac:dyDescent="0.2">
      <c r="U31838" s="55"/>
      <c r="V31838" s="53"/>
      <c r="W31838" s="53"/>
      <c r="X31838" s="53"/>
      <c r="Y31838" s="55"/>
    </row>
    <row r="31839" spans="21:25" x14ac:dyDescent="0.2">
      <c r="U31839" s="55"/>
      <c r="V31839" s="53"/>
      <c r="W31839" s="53"/>
      <c r="X31839" s="53"/>
      <c r="Y31839" s="55"/>
    </row>
    <row r="31840" spans="21:25" x14ac:dyDescent="0.2">
      <c r="U31840" s="55"/>
      <c r="V31840" s="53"/>
      <c r="W31840" s="53"/>
      <c r="X31840" s="53"/>
      <c r="Y31840" s="55"/>
    </row>
    <row r="31841" spans="21:25" x14ac:dyDescent="0.2">
      <c r="U31841" s="55"/>
      <c r="V31841" s="53"/>
      <c r="W31841" s="53"/>
      <c r="X31841" s="53"/>
      <c r="Y31841" s="55"/>
    </row>
    <row r="31842" spans="21:25" x14ac:dyDescent="0.2">
      <c r="U31842" s="55"/>
      <c r="V31842" s="53"/>
      <c r="W31842" s="53"/>
      <c r="X31842" s="53"/>
      <c r="Y31842" s="55"/>
    </row>
    <row r="31843" spans="21:25" x14ac:dyDescent="0.2">
      <c r="U31843" s="55"/>
      <c r="V31843" s="53"/>
      <c r="W31843" s="53"/>
      <c r="X31843" s="53"/>
      <c r="Y31843" s="55"/>
    </row>
    <row r="31844" spans="21:25" x14ac:dyDescent="0.2">
      <c r="U31844" s="55"/>
      <c r="V31844" s="53"/>
      <c r="W31844" s="53"/>
      <c r="X31844" s="53"/>
      <c r="Y31844" s="55"/>
    </row>
    <row r="31845" spans="21:25" x14ac:dyDescent="0.2">
      <c r="U31845" s="55"/>
      <c r="V31845" s="53"/>
      <c r="W31845" s="53"/>
      <c r="X31845" s="53"/>
      <c r="Y31845" s="55"/>
    </row>
    <row r="31846" spans="21:25" x14ac:dyDescent="0.2">
      <c r="U31846" s="55"/>
      <c r="V31846" s="53"/>
      <c r="W31846" s="53"/>
      <c r="X31846" s="53"/>
      <c r="Y31846" s="55"/>
    </row>
    <row r="31847" spans="21:25" x14ac:dyDescent="0.2">
      <c r="U31847" s="55"/>
      <c r="V31847" s="53"/>
      <c r="W31847" s="53"/>
      <c r="X31847" s="53"/>
      <c r="Y31847" s="55"/>
    </row>
    <row r="31848" spans="21:25" x14ac:dyDescent="0.2">
      <c r="U31848" s="55"/>
      <c r="V31848" s="53"/>
      <c r="W31848" s="53"/>
      <c r="X31848" s="53"/>
      <c r="Y31848" s="55"/>
    </row>
    <row r="31849" spans="21:25" x14ac:dyDescent="0.2">
      <c r="U31849" s="55"/>
      <c r="V31849" s="53"/>
      <c r="W31849" s="53"/>
      <c r="X31849" s="53"/>
      <c r="Y31849" s="55"/>
    </row>
    <row r="31850" spans="21:25" x14ac:dyDescent="0.2">
      <c r="U31850" s="55"/>
      <c r="V31850" s="53"/>
      <c r="W31850" s="53"/>
      <c r="X31850" s="53"/>
      <c r="Y31850" s="55"/>
    </row>
    <row r="31851" spans="21:25" x14ac:dyDescent="0.2">
      <c r="U31851" s="55"/>
      <c r="V31851" s="53"/>
      <c r="W31851" s="53"/>
      <c r="X31851" s="53"/>
      <c r="Y31851" s="55"/>
    </row>
    <row r="31852" spans="21:25" x14ac:dyDescent="0.2">
      <c r="U31852" s="55"/>
      <c r="V31852" s="53"/>
      <c r="W31852" s="53"/>
      <c r="X31852" s="53"/>
      <c r="Y31852" s="55"/>
    </row>
    <row r="31853" spans="21:25" x14ac:dyDescent="0.2">
      <c r="U31853" s="55"/>
      <c r="V31853" s="53"/>
      <c r="W31853" s="53"/>
      <c r="X31853" s="53"/>
      <c r="Y31853" s="55"/>
    </row>
    <row r="31854" spans="21:25" x14ac:dyDescent="0.2">
      <c r="U31854" s="55"/>
      <c r="V31854" s="53"/>
      <c r="W31854" s="53"/>
      <c r="X31854" s="53"/>
      <c r="Y31854" s="55"/>
    </row>
    <row r="31855" spans="21:25" x14ac:dyDescent="0.2">
      <c r="U31855" s="55"/>
      <c r="V31855" s="53"/>
      <c r="W31855" s="53"/>
      <c r="X31855" s="53"/>
      <c r="Y31855" s="55"/>
    </row>
    <row r="31856" spans="21:25" x14ac:dyDescent="0.2">
      <c r="U31856" s="55"/>
      <c r="V31856" s="53"/>
      <c r="W31856" s="53"/>
      <c r="X31856" s="53"/>
      <c r="Y31856" s="55"/>
    </row>
    <row r="31857" spans="21:25" x14ac:dyDescent="0.2">
      <c r="U31857" s="55"/>
      <c r="V31857" s="53"/>
      <c r="W31857" s="53"/>
      <c r="X31857" s="53"/>
      <c r="Y31857" s="55"/>
    </row>
    <row r="31858" spans="21:25" x14ac:dyDescent="0.2">
      <c r="U31858" s="55"/>
      <c r="V31858" s="53"/>
      <c r="W31858" s="53"/>
      <c r="X31858" s="53"/>
      <c r="Y31858" s="55"/>
    </row>
    <row r="31859" spans="21:25" x14ac:dyDescent="0.2">
      <c r="U31859" s="55"/>
      <c r="V31859" s="53"/>
      <c r="W31859" s="53"/>
      <c r="X31859" s="53"/>
      <c r="Y31859" s="55"/>
    </row>
    <row r="31860" spans="21:25" x14ac:dyDescent="0.2">
      <c r="U31860" s="55"/>
      <c r="V31860" s="53"/>
      <c r="W31860" s="53"/>
      <c r="X31860" s="53"/>
      <c r="Y31860" s="55"/>
    </row>
    <row r="31861" spans="21:25" x14ac:dyDescent="0.2">
      <c r="U31861" s="55"/>
      <c r="V31861" s="53"/>
      <c r="W31861" s="53"/>
      <c r="X31861" s="53"/>
      <c r="Y31861" s="55"/>
    </row>
    <row r="31862" spans="21:25" x14ac:dyDescent="0.2">
      <c r="U31862" s="55"/>
      <c r="V31862" s="53"/>
      <c r="W31862" s="53"/>
      <c r="X31862" s="53"/>
      <c r="Y31862" s="55"/>
    </row>
    <row r="31863" spans="21:25" x14ac:dyDescent="0.2">
      <c r="U31863" s="55"/>
      <c r="V31863" s="53"/>
      <c r="W31863" s="53"/>
      <c r="X31863" s="53"/>
      <c r="Y31863" s="55"/>
    </row>
    <row r="31864" spans="21:25" x14ac:dyDescent="0.2">
      <c r="U31864" s="55"/>
      <c r="V31864" s="53"/>
      <c r="W31864" s="53"/>
      <c r="X31864" s="53"/>
      <c r="Y31864" s="55"/>
    </row>
    <row r="31865" spans="21:25" x14ac:dyDescent="0.2">
      <c r="U31865" s="55"/>
      <c r="V31865" s="53"/>
      <c r="W31865" s="53"/>
      <c r="X31865" s="53"/>
      <c r="Y31865" s="55"/>
    </row>
    <row r="31866" spans="21:25" x14ac:dyDescent="0.2">
      <c r="U31866" s="55"/>
      <c r="V31866" s="53"/>
      <c r="W31866" s="53"/>
      <c r="X31866" s="53"/>
      <c r="Y31866" s="55"/>
    </row>
    <row r="31867" spans="21:25" x14ac:dyDescent="0.2">
      <c r="U31867" s="55"/>
      <c r="V31867" s="53"/>
      <c r="W31867" s="53"/>
      <c r="X31867" s="53"/>
      <c r="Y31867" s="55"/>
    </row>
    <row r="31868" spans="21:25" x14ac:dyDescent="0.2">
      <c r="U31868" s="55"/>
      <c r="V31868" s="53"/>
      <c r="W31868" s="53"/>
      <c r="X31868" s="53"/>
      <c r="Y31868" s="55"/>
    </row>
    <row r="31869" spans="21:25" x14ac:dyDescent="0.2">
      <c r="U31869" s="55"/>
      <c r="V31869" s="53"/>
      <c r="W31869" s="53"/>
      <c r="X31869" s="53"/>
      <c r="Y31869" s="55"/>
    </row>
    <row r="31870" spans="21:25" x14ac:dyDescent="0.2">
      <c r="U31870" s="55"/>
      <c r="V31870" s="53"/>
      <c r="W31870" s="53"/>
      <c r="X31870" s="53"/>
      <c r="Y31870" s="55"/>
    </row>
    <row r="31871" spans="21:25" x14ac:dyDescent="0.2">
      <c r="U31871" s="55"/>
      <c r="V31871" s="53"/>
      <c r="W31871" s="53"/>
      <c r="X31871" s="53"/>
      <c r="Y31871" s="55"/>
    </row>
    <row r="31872" spans="21:25" x14ac:dyDescent="0.2">
      <c r="U31872" s="55"/>
      <c r="V31872" s="53"/>
      <c r="W31872" s="53"/>
      <c r="X31872" s="53"/>
      <c r="Y31872" s="55"/>
    </row>
    <row r="31873" spans="21:25" x14ac:dyDescent="0.2">
      <c r="U31873" s="55"/>
      <c r="V31873" s="53"/>
      <c r="W31873" s="53"/>
      <c r="X31873" s="53"/>
      <c r="Y31873" s="55"/>
    </row>
    <row r="31874" spans="21:25" x14ac:dyDescent="0.2">
      <c r="U31874" s="55"/>
      <c r="V31874" s="53"/>
      <c r="W31874" s="53"/>
      <c r="X31874" s="53"/>
      <c r="Y31874" s="55"/>
    </row>
    <row r="31875" spans="21:25" x14ac:dyDescent="0.2">
      <c r="U31875" s="55"/>
      <c r="V31875" s="53"/>
      <c r="W31875" s="53"/>
      <c r="X31875" s="53"/>
      <c r="Y31875" s="55"/>
    </row>
    <row r="31876" spans="21:25" x14ac:dyDescent="0.2">
      <c r="U31876" s="55"/>
      <c r="V31876" s="53"/>
      <c r="W31876" s="53"/>
      <c r="X31876" s="53"/>
      <c r="Y31876" s="55"/>
    </row>
    <row r="31877" spans="21:25" x14ac:dyDescent="0.2">
      <c r="U31877" s="55"/>
      <c r="V31877" s="53"/>
      <c r="W31877" s="53"/>
      <c r="X31877" s="53"/>
      <c r="Y31877" s="55"/>
    </row>
    <row r="31878" spans="21:25" x14ac:dyDescent="0.2">
      <c r="U31878" s="55"/>
      <c r="V31878" s="53"/>
      <c r="W31878" s="53"/>
      <c r="X31878" s="53"/>
      <c r="Y31878" s="55"/>
    </row>
    <row r="31879" spans="21:25" x14ac:dyDescent="0.2">
      <c r="U31879" s="55"/>
      <c r="V31879" s="53"/>
      <c r="W31879" s="53"/>
      <c r="X31879" s="53"/>
      <c r="Y31879" s="55"/>
    </row>
    <row r="31880" spans="21:25" x14ac:dyDescent="0.2">
      <c r="U31880" s="55"/>
      <c r="V31880" s="53"/>
      <c r="W31880" s="53"/>
      <c r="X31880" s="53"/>
      <c r="Y31880" s="55"/>
    </row>
    <row r="31881" spans="21:25" x14ac:dyDescent="0.2">
      <c r="U31881" s="55"/>
      <c r="V31881" s="53"/>
      <c r="W31881" s="53"/>
      <c r="X31881" s="53"/>
      <c r="Y31881" s="55"/>
    </row>
    <row r="31882" spans="21:25" x14ac:dyDescent="0.2">
      <c r="U31882" s="55"/>
      <c r="V31882" s="53"/>
      <c r="W31882" s="53"/>
      <c r="X31882" s="53"/>
      <c r="Y31882" s="55"/>
    </row>
    <row r="31883" spans="21:25" x14ac:dyDescent="0.2">
      <c r="U31883" s="55"/>
      <c r="V31883" s="53"/>
      <c r="W31883" s="53"/>
      <c r="X31883" s="53"/>
      <c r="Y31883" s="55"/>
    </row>
    <row r="31884" spans="21:25" x14ac:dyDescent="0.2">
      <c r="U31884" s="55"/>
      <c r="V31884" s="53"/>
      <c r="W31884" s="53"/>
      <c r="X31884" s="53"/>
      <c r="Y31884" s="55"/>
    </row>
    <row r="31885" spans="21:25" x14ac:dyDescent="0.2">
      <c r="U31885" s="55"/>
      <c r="V31885" s="53"/>
      <c r="W31885" s="53"/>
      <c r="X31885" s="53"/>
      <c r="Y31885" s="55"/>
    </row>
    <row r="31886" spans="21:25" x14ac:dyDescent="0.2">
      <c r="U31886" s="55"/>
      <c r="V31886" s="53"/>
      <c r="W31886" s="53"/>
      <c r="X31886" s="53"/>
      <c r="Y31886" s="55"/>
    </row>
    <row r="31887" spans="21:25" x14ac:dyDescent="0.2">
      <c r="U31887" s="55"/>
      <c r="V31887" s="53"/>
      <c r="W31887" s="53"/>
      <c r="X31887" s="53"/>
      <c r="Y31887" s="55"/>
    </row>
    <row r="31888" spans="21:25" x14ac:dyDescent="0.2">
      <c r="U31888" s="55"/>
      <c r="V31888" s="53"/>
      <c r="W31888" s="53"/>
      <c r="X31888" s="53"/>
      <c r="Y31888" s="55"/>
    </row>
    <row r="31889" spans="21:25" x14ac:dyDescent="0.2">
      <c r="U31889" s="55"/>
      <c r="V31889" s="53"/>
      <c r="W31889" s="53"/>
      <c r="X31889" s="53"/>
      <c r="Y31889" s="55"/>
    </row>
    <row r="31890" spans="21:25" x14ac:dyDescent="0.2">
      <c r="U31890" s="55"/>
      <c r="V31890" s="53"/>
      <c r="W31890" s="53"/>
      <c r="X31890" s="53"/>
      <c r="Y31890" s="55"/>
    </row>
    <row r="31891" spans="21:25" x14ac:dyDescent="0.2">
      <c r="U31891" s="55"/>
      <c r="V31891" s="53"/>
      <c r="W31891" s="53"/>
      <c r="X31891" s="53"/>
      <c r="Y31891" s="55"/>
    </row>
    <row r="31892" spans="21:25" x14ac:dyDescent="0.2">
      <c r="U31892" s="55"/>
      <c r="V31892" s="53"/>
      <c r="W31892" s="53"/>
      <c r="X31892" s="53"/>
      <c r="Y31892" s="55"/>
    </row>
    <row r="31893" spans="21:25" x14ac:dyDescent="0.2">
      <c r="U31893" s="55"/>
      <c r="V31893" s="53"/>
      <c r="W31893" s="53"/>
      <c r="X31893" s="53"/>
      <c r="Y31893" s="55"/>
    </row>
    <row r="31894" spans="21:25" x14ac:dyDescent="0.2">
      <c r="U31894" s="55"/>
      <c r="V31894" s="53"/>
      <c r="W31894" s="53"/>
      <c r="X31894" s="53"/>
      <c r="Y31894" s="55"/>
    </row>
    <row r="31895" spans="21:25" x14ac:dyDescent="0.2">
      <c r="U31895" s="55"/>
      <c r="V31895" s="53"/>
      <c r="W31895" s="53"/>
      <c r="X31895" s="53"/>
      <c r="Y31895" s="55"/>
    </row>
    <row r="31896" spans="21:25" x14ac:dyDescent="0.2">
      <c r="U31896" s="55"/>
      <c r="V31896" s="53"/>
      <c r="W31896" s="53"/>
      <c r="X31896" s="53"/>
      <c r="Y31896" s="55"/>
    </row>
    <row r="31897" spans="21:25" x14ac:dyDescent="0.2">
      <c r="U31897" s="55"/>
      <c r="V31897" s="53"/>
      <c r="W31897" s="53"/>
      <c r="X31897" s="53"/>
      <c r="Y31897" s="55"/>
    </row>
    <row r="31898" spans="21:25" x14ac:dyDescent="0.2">
      <c r="U31898" s="55"/>
      <c r="V31898" s="53"/>
      <c r="W31898" s="53"/>
      <c r="X31898" s="53"/>
      <c r="Y31898" s="55"/>
    </row>
    <row r="31899" spans="21:25" x14ac:dyDescent="0.2">
      <c r="U31899" s="55"/>
      <c r="V31899" s="53"/>
      <c r="W31899" s="53"/>
      <c r="X31899" s="53"/>
      <c r="Y31899" s="55"/>
    </row>
    <row r="31900" spans="21:25" x14ac:dyDescent="0.2">
      <c r="U31900" s="55"/>
      <c r="V31900" s="53"/>
      <c r="W31900" s="53"/>
      <c r="X31900" s="53"/>
      <c r="Y31900" s="55"/>
    </row>
    <row r="31901" spans="21:25" x14ac:dyDescent="0.2">
      <c r="U31901" s="55"/>
      <c r="V31901" s="53"/>
      <c r="W31901" s="53"/>
      <c r="X31901" s="53"/>
      <c r="Y31901" s="55"/>
    </row>
    <row r="31902" spans="21:25" x14ac:dyDescent="0.2">
      <c r="U31902" s="55"/>
      <c r="V31902" s="53"/>
      <c r="W31902" s="53"/>
      <c r="X31902" s="53"/>
      <c r="Y31902" s="55"/>
    </row>
    <row r="31903" spans="21:25" x14ac:dyDescent="0.2">
      <c r="U31903" s="55"/>
      <c r="V31903" s="53"/>
      <c r="W31903" s="53"/>
      <c r="X31903" s="53"/>
      <c r="Y31903" s="55"/>
    </row>
    <row r="31904" spans="21:25" x14ac:dyDescent="0.2">
      <c r="U31904" s="55"/>
      <c r="V31904" s="53"/>
      <c r="W31904" s="53"/>
      <c r="X31904" s="53"/>
      <c r="Y31904" s="55"/>
    </row>
    <row r="31905" spans="21:25" x14ac:dyDescent="0.2">
      <c r="U31905" s="55"/>
      <c r="V31905" s="53"/>
      <c r="W31905" s="53"/>
      <c r="X31905" s="53"/>
      <c r="Y31905" s="55"/>
    </row>
    <row r="31906" spans="21:25" x14ac:dyDescent="0.2">
      <c r="U31906" s="55"/>
      <c r="V31906" s="53"/>
      <c r="W31906" s="53"/>
      <c r="X31906" s="53"/>
      <c r="Y31906" s="55"/>
    </row>
    <row r="31907" spans="21:25" x14ac:dyDescent="0.2">
      <c r="U31907" s="55"/>
      <c r="V31907" s="53"/>
      <c r="W31907" s="53"/>
      <c r="X31907" s="53"/>
      <c r="Y31907" s="55"/>
    </row>
    <row r="31908" spans="21:25" x14ac:dyDescent="0.2">
      <c r="U31908" s="55"/>
      <c r="V31908" s="53"/>
      <c r="W31908" s="53"/>
      <c r="X31908" s="53"/>
      <c r="Y31908" s="55"/>
    </row>
    <row r="31909" spans="21:25" x14ac:dyDescent="0.2">
      <c r="U31909" s="55"/>
      <c r="V31909" s="53"/>
      <c r="W31909" s="53"/>
      <c r="X31909" s="53"/>
      <c r="Y31909" s="55"/>
    </row>
    <row r="31910" spans="21:25" x14ac:dyDescent="0.2">
      <c r="U31910" s="55"/>
      <c r="V31910" s="53"/>
      <c r="W31910" s="53"/>
      <c r="X31910" s="53"/>
      <c r="Y31910" s="55"/>
    </row>
    <row r="31911" spans="21:25" x14ac:dyDescent="0.2">
      <c r="U31911" s="55"/>
      <c r="V31911" s="53"/>
      <c r="W31911" s="53"/>
      <c r="X31911" s="53"/>
      <c r="Y31911" s="55"/>
    </row>
    <row r="31912" spans="21:25" x14ac:dyDescent="0.2">
      <c r="U31912" s="55"/>
      <c r="V31912" s="53"/>
      <c r="W31912" s="53"/>
      <c r="X31912" s="53"/>
      <c r="Y31912" s="55"/>
    </row>
    <row r="31913" spans="21:25" x14ac:dyDescent="0.2">
      <c r="U31913" s="55"/>
      <c r="V31913" s="53"/>
      <c r="W31913" s="53"/>
      <c r="X31913" s="53"/>
      <c r="Y31913" s="55"/>
    </row>
    <row r="31914" spans="21:25" x14ac:dyDescent="0.2">
      <c r="U31914" s="55"/>
      <c r="V31914" s="53"/>
      <c r="W31914" s="53"/>
      <c r="X31914" s="53"/>
      <c r="Y31914" s="55"/>
    </row>
    <row r="31915" spans="21:25" x14ac:dyDescent="0.2">
      <c r="U31915" s="55"/>
      <c r="V31915" s="53"/>
      <c r="W31915" s="53"/>
      <c r="X31915" s="53"/>
      <c r="Y31915" s="55"/>
    </row>
    <row r="31916" spans="21:25" x14ac:dyDescent="0.2">
      <c r="U31916" s="55"/>
      <c r="V31916" s="53"/>
      <c r="W31916" s="53"/>
      <c r="X31916" s="53"/>
      <c r="Y31916" s="55"/>
    </row>
    <row r="31917" spans="21:25" x14ac:dyDescent="0.2">
      <c r="U31917" s="55"/>
      <c r="V31917" s="53"/>
      <c r="W31917" s="53"/>
      <c r="X31917" s="53"/>
      <c r="Y31917" s="55"/>
    </row>
    <row r="31918" spans="21:25" x14ac:dyDescent="0.2">
      <c r="U31918" s="55"/>
      <c r="V31918" s="53"/>
      <c r="W31918" s="53"/>
      <c r="X31918" s="53"/>
      <c r="Y31918" s="55"/>
    </row>
    <row r="31919" spans="21:25" x14ac:dyDescent="0.2">
      <c r="U31919" s="55"/>
      <c r="V31919" s="53"/>
      <c r="W31919" s="53"/>
      <c r="X31919" s="53"/>
      <c r="Y31919" s="55"/>
    </row>
    <row r="31920" spans="21:25" x14ac:dyDescent="0.2">
      <c r="U31920" s="55"/>
      <c r="V31920" s="53"/>
      <c r="W31920" s="53"/>
      <c r="X31920" s="53"/>
      <c r="Y31920" s="55"/>
    </row>
    <row r="31921" spans="21:25" x14ac:dyDescent="0.2">
      <c r="U31921" s="55"/>
      <c r="V31921" s="53"/>
      <c r="W31921" s="53"/>
      <c r="X31921" s="53"/>
      <c r="Y31921" s="55"/>
    </row>
    <row r="31922" spans="21:25" x14ac:dyDescent="0.2">
      <c r="U31922" s="55"/>
      <c r="V31922" s="53"/>
      <c r="W31922" s="53"/>
      <c r="X31922" s="53"/>
      <c r="Y31922" s="55"/>
    </row>
    <row r="31923" spans="21:25" x14ac:dyDescent="0.2">
      <c r="U31923" s="55"/>
      <c r="V31923" s="53"/>
      <c r="W31923" s="53"/>
      <c r="X31923" s="53"/>
      <c r="Y31923" s="55"/>
    </row>
    <row r="31924" spans="21:25" x14ac:dyDescent="0.2">
      <c r="U31924" s="55"/>
      <c r="V31924" s="53"/>
      <c r="W31924" s="53"/>
      <c r="X31924" s="53"/>
      <c r="Y31924" s="55"/>
    </row>
    <row r="31925" spans="21:25" x14ac:dyDescent="0.2">
      <c r="U31925" s="55"/>
      <c r="V31925" s="53"/>
      <c r="W31925" s="53"/>
      <c r="X31925" s="53"/>
      <c r="Y31925" s="55"/>
    </row>
    <row r="31926" spans="21:25" x14ac:dyDescent="0.2">
      <c r="U31926" s="55"/>
      <c r="V31926" s="53"/>
      <c r="W31926" s="53"/>
      <c r="X31926" s="53"/>
      <c r="Y31926" s="55"/>
    </row>
    <row r="31927" spans="21:25" x14ac:dyDescent="0.2">
      <c r="U31927" s="55"/>
      <c r="V31927" s="53"/>
      <c r="W31927" s="53"/>
      <c r="X31927" s="53"/>
      <c r="Y31927" s="55"/>
    </row>
    <row r="31928" spans="21:25" x14ac:dyDescent="0.2">
      <c r="U31928" s="55"/>
      <c r="V31928" s="53"/>
      <c r="W31928" s="53"/>
      <c r="X31928" s="53"/>
      <c r="Y31928" s="55"/>
    </row>
    <row r="31929" spans="21:25" x14ac:dyDescent="0.2">
      <c r="U31929" s="55"/>
      <c r="V31929" s="53"/>
      <c r="W31929" s="53"/>
      <c r="X31929" s="53"/>
      <c r="Y31929" s="55"/>
    </row>
    <row r="31930" spans="21:25" x14ac:dyDescent="0.2">
      <c r="U31930" s="55"/>
      <c r="V31930" s="53"/>
      <c r="W31930" s="53"/>
      <c r="X31930" s="53"/>
      <c r="Y31930" s="55"/>
    </row>
    <row r="31931" spans="21:25" x14ac:dyDescent="0.2">
      <c r="U31931" s="55"/>
      <c r="V31931" s="53"/>
      <c r="W31931" s="53"/>
      <c r="X31931" s="53"/>
      <c r="Y31931" s="55"/>
    </row>
    <row r="31932" spans="21:25" x14ac:dyDescent="0.2">
      <c r="U31932" s="55"/>
      <c r="V31932" s="53"/>
      <c r="W31932" s="53"/>
      <c r="X31932" s="53"/>
      <c r="Y31932" s="55"/>
    </row>
    <row r="31933" spans="21:25" x14ac:dyDescent="0.2">
      <c r="U31933" s="55"/>
      <c r="V31933" s="53"/>
      <c r="W31933" s="53"/>
      <c r="X31933" s="53"/>
      <c r="Y31933" s="55"/>
    </row>
    <row r="31934" spans="21:25" x14ac:dyDescent="0.2">
      <c r="U31934" s="55"/>
      <c r="V31934" s="53"/>
      <c r="W31934" s="53"/>
      <c r="X31934" s="53"/>
      <c r="Y31934" s="55"/>
    </row>
    <row r="31935" spans="21:25" x14ac:dyDescent="0.2">
      <c r="U31935" s="55"/>
      <c r="V31935" s="53"/>
      <c r="W31935" s="53"/>
      <c r="X31935" s="53"/>
      <c r="Y31935" s="55"/>
    </row>
    <row r="31936" spans="21:25" x14ac:dyDescent="0.2">
      <c r="U31936" s="55"/>
      <c r="V31936" s="53"/>
      <c r="W31936" s="53"/>
      <c r="X31936" s="53"/>
      <c r="Y31936" s="55"/>
    </row>
    <row r="31937" spans="21:25" x14ac:dyDescent="0.2">
      <c r="U31937" s="55"/>
      <c r="V31937" s="53"/>
      <c r="W31937" s="53"/>
      <c r="X31937" s="53"/>
      <c r="Y31937" s="55"/>
    </row>
    <row r="31938" spans="21:25" x14ac:dyDescent="0.2">
      <c r="U31938" s="55"/>
      <c r="V31938" s="53"/>
      <c r="W31938" s="53"/>
      <c r="X31938" s="53"/>
      <c r="Y31938" s="55"/>
    </row>
    <row r="31939" spans="21:25" x14ac:dyDescent="0.2">
      <c r="U31939" s="55"/>
      <c r="V31939" s="53"/>
      <c r="W31939" s="53"/>
      <c r="X31939" s="53"/>
      <c r="Y31939" s="55"/>
    </row>
    <row r="31940" spans="21:25" x14ac:dyDescent="0.2">
      <c r="U31940" s="55"/>
      <c r="V31940" s="53"/>
      <c r="W31940" s="53"/>
      <c r="X31940" s="53"/>
      <c r="Y31940" s="55"/>
    </row>
    <row r="31941" spans="21:25" x14ac:dyDescent="0.2">
      <c r="U31941" s="55"/>
      <c r="V31941" s="53"/>
      <c r="W31941" s="53"/>
      <c r="X31941" s="53"/>
      <c r="Y31941" s="55"/>
    </row>
    <row r="31942" spans="21:25" x14ac:dyDescent="0.2">
      <c r="U31942" s="55"/>
      <c r="V31942" s="53"/>
      <c r="W31942" s="53"/>
      <c r="X31942" s="53"/>
      <c r="Y31942" s="55"/>
    </row>
    <row r="31943" spans="21:25" x14ac:dyDescent="0.2">
      <c r="U31943" s="55"/>
      <c r="V31943" s="53"/>
      <c r="W31943" s="53"/>
      <c r="X31943" s="53"/>
      <c r="Y31943" s="55"/>
    </row>
    <row r="31944" spans="21:25" x14ac:dyDescent="0.2">
      <c r="U31944" s="55"/>
      <c r="V31944" s="53"/>
      <c r="W31944" s="53"/>
      <c r="X31944" s="53"/>
      <c r="Y31944" s="55"/>
    </row>
    <row r="31945" spans="21:25" x14ac:dyDescent="0.2">
      <c r="U31945" s="55"/>
      <c r="V31945" s="53"/>
      <c r="W31945" s="53"/>
      <c r="X31945" s="53"/>
      <c r="Y31945" s="55"/>
    </row>
    <row r="31946" spans="21:25" x14ac:dyDescent="0.2">
      <c r="U31946" s="55"/>
      <c r="V31946" s="53"/>
      <c r="W31946" s="53"/>
      <c r="X31946" s="53"/>
      <c r="Y31946" s="55"/>
    </row>
    <row r="31947" spans="21:25" x14ac:dyDescent="0.2">
      <c r="U31947" s="55"/>
      <c r="V31947" s="53"/>
      <c r="W31947" s="53"/>
      <c r="X31947" s="53"/>
      <c r="Y31947" s="55"/>
    </row>
    <row r="31948" spans="21:25" x14ac:dyDescent="0.2">
      <c r="U31948" s="55"/>
      <c r="V31948" s="53"/>
      <c r="W31948" s="53"/>
      <c r="X31948" s="53"/>
      <c r="Y31948" s="55"/>
    </row>
    <row r="31949" spans="21:25" x14ac:dyDescent="0.2">
      <c r="U31949" s="55"/>
      <c r="V31949" s="53"/>
      <c r="W31949" s="53"/>
      <c r="X31949" s="53"/>
      <c r="Y31949" s="55"/>
    </row>
    <row r="31950" spans="21:25" x14ac:dyDescent="0.2">
      <c r="U31950" s="55"/>
      <c r="V31950" s="53"/>
      <c r="W31950" s="53"/>
      <c r="X31950" s="53"/>
      <c r="Y31950" s="55"/>
    </row>
    <row r="31951" spans="21:25" x14ac:dyDescent="0.2">
      <c r="U31951" s="55"/>
      <c r="V31951" s="53"/>
      <c r="W31951" s="53"/>
      <c r="X31951" s="53"/>
      <c r="Y31951" s="55"/>
    </row>
    <row r="31952" spans="21:25" x14ac:dyDescent="0.2">
      <c r="U31952" s="55"/>
      <c r="V31952" s="53"/>
      <c r="W31952" s="53"/>
      <c r="X31952" s="53"/>
      <c r="Y31952" s="55"/>
    </row>
    <row r="31953" spans="21:25" x14ac:dyDescent="0.2">
      <c r="U31953" s="55"/>
      <c r="V31953" s="53"/>
      <c r="W31953" s="53"/>
      <c r="X31953" s="53"/>
      <c r="Y31953" s="55"/>
    </row>
    <row r="31954" spans="21:25" x14ac:dyDescent="0.2">
      <c r="U31954" s="55"/>
      <c r="V31954" s="53"/>
      <c r="W31954" s="53"/>
      <c r="X31954" s="53"/>
      <c r="Y31954" s="55"/>
    </row>
    <row r="31955" spans="21:25" x14ac:dyDescent="0.2">
      <c r="U31955" s="55"/>
      <c r="V31955" s="53"/>
      <c r="W31955" s="53"/>
      <c r="X31955" s="53"/>
      <c r="Y31955" s="55"/>
    </row>
    <row r="31956" spans="21:25" x14ac:dyDescent="0.2">
      <c r="U31956" s="55"/>
      <c r="V31956" s="53"/>
      <c r="W31956" s="53"/>
      <c r="X31956" s="53"/>
      <c r="Y31956" s="55"/>
    </row>
    <row r="31957" spans="21:25" x14ac:dyDescent="0.2">
      <c r="U31957" s="55"/>
      <c r="V31957" s="53"/>
      <c r="W31957" s="53"/>
      <c r="X31957" s="53"/>
      <c r="Y31957" s="55"/>
    </row>
    <row r="31958" spans="21:25" x14ac:dyDescent="0.2">
      <c r="U31958" s="55"/>
      <c r="V31958" s="53"/>
      <c r="W31958" s="53"/>
      <c r="X31958" s="53"/>
      <c r="Y31958" s="55"/>
    </row>
    <row r="31959" spans="21:25" x14ac:dyDescent="0.2">
      <c r="U31959" s="55"/>
      <c r="V31959" s="53"/>
      <c r="W31959" s="53"/>
      <c r="X31959" s="53"/>
      <c r="Y31959" s="55"/>
    </row>
    <row r="31960" spans="21:25" x14ac:dyDescent="0.2">
      <c r="U31960" s="55"/>
      <c r="V31960" s="53"/>
      <c r="W31960" s="53"/>
      <c r="X31960" s="53"/>
      <c r="Y31960" s="55"/>
    </row>
    <row r="31961" spans="21:25" x14ac:dyDescent="0.2">
      <c r="U31961" s="55"/>
      <c r="V31961" s="53"/>
      <c r="W31961" s="53"/>
      <c r="X31961" s="53"/>
      <c r="Y31961" s="55"/>
    </row>
    <row r="31962" spans="21:25" x14ac:dyDescent="0.2">
      <c r="U31962" s="55"/>
      <c r="V31962" s="53"/>
      <c r="W31962" s="53"/>
      <c r="X31962" s="53"/>
      <c r="Y31962" s="55"/>
    </row>
    <row r="31963" spans="21:25" x14ac:dyDescent="0.2">
      <c r="U31963" s="55"/>
      <c r="V31963" s="53"/>
      <c r="W31963" s="53"/>
      <c r="X31963" s="53"/>
      <c r="Y31963" s="55"/>
    </row>
    <row r="31964" spans="21:25" x14ac:dyDescent="0.2">
      <c r="U31964" s="55"/>
      <c r="V31964" s="53"/>
      <c r="W31964" s="53"/>
      <c r="X31964" s="53"/>
      <c r="Y31964" s="55"/>
    </row>
    <row r="31965" spans="21:25" x14ac:dyDescent="0.2">
      <c r="U31965" s="55"/>
      <c r="V31965" s="53"/>
      <c r="W31965" s="53"/>
      <c r="X31965" s="53"/>
      <c r="Y31965" s="55"/>
    </row>
    <row r="31966" spans="21:25" x14ac:dyDescent="0.2">
      <c r="U31966" s="55"/>
      <c r="V31966" s="53"/>
      <c r="W31966" s="53"/>
      <c r="X31966" s="53"/>
      <c r="Y31966" s="55"/>
    </row>
    <row r="31967" spans="21:25" x14ac:dyDescent="0.2">
      <c r="U31967" s="55"/>
      <c r="V31967" s="53"/>
      <c r="W31967" s="53"/>
      <c r="X31967" s="53"/>
      <c r="Y31967" s="55"/>
    </row>
    <row r="31968" spans="21:25" x14ac:dyDescent="0.2">
      <c r="U31968" s="55"/>
      <c r="V31968" s="53"/>
      <c r="W31968" s="53"/>
      <c r="X31968" s="53"/>
      <c r="Y31968" s="55"/>
    </row>
    <row r="31969" spans="21:25" x14ac:dyDescent="0.2">
      <c r="U31969" s="55"/>
      <c r="V31969" s="53"/>
      <c r="W31969" s="53"/>
      <c r="X31969" s="53"/>
      <c r="Y31969" s="55"/>
    </row>
    <row r="31970" spans="21:25" x14ac:dyDescent="0.2">
      <c r="U31970" s="55"/>
      <c r="V31970" s="53"/>
      <c r="W31970" s="53"/>
      <c r="X31970" s="53"/>
      <c r="Y31970" s="55"/>
    </row>
    <row r="31971" spans="21:25" x14ac:dyDescent="0.2">
      <c r="U31971" s="55"/>
      <c r="V31971" s="53"/>
      <c r="W31971" s="53"/>
      <c r="X31971" s="53"/>
      <c r="Y31971" s="55"/>
    </row>
    <row r="31972" spans="21:25" x14ac:dyDescent="0.2">
      <c r="U31972" s="55"/>
      <c r="V31972" s="53"/>
      <c r="W31972" s="53"/>
      <c r="X31972" s="53"/>
      <c r="Y31972" s="55"/>
    </row>
    <row r="31973" spans="21:25" x14ac:dyDescent="0.2">
      <c r="U31973" s="55"/>
      <c r="V31973" s="53"/>
      <c r="W31973" s="53"/>
      <c r="X31973" s="53"/>
      <c r="Y31973" s="55"/>
    </row>
    <row r="31974" spans="21:25" x14ac:dyDescent="0.2">
      <c r="U31974" s="55"/>
      <c r="V31974" s="53"/>
      <c r="W31974" s="53"/>
      <c r="X31974" s="53"/>
      <c r="Y31974" s="55"/>
    </row>
    <row r="31975" spans="21:25" x14ac:dyDescent="0.2">
      <c r="U31975" s="55"/>
      <c r="V31975" s="53"/>
      <c r="W31975" s="53"/>
      <c r="X31975" s="53"/>
      <c r="Y31975" s="55"/>
    </row>
    <row r="31976" spans="21:25" x14ac:dyDescent="0.2">
      <c r="U31976" s="55"/>
      <c r="V31976" s="53"/>
      <c r="W31976" s="53"/>
      <c r="X31976" s="53"/>
      <c r="Y31976" s="55"/>
    </row>
    <row r="31977" spans="21:25" x14ac:dyDescent="0.2">
      <c r="U31977" s="55"/>
      <c r="V31977" s="53"/>
      <c r="W31977" s="53"/>
      <c r="X31977" s="53"/>
      <c r="Y31977" s="55"/>
    </row>
    <row r="31978" spans="21:25" x14ac:dyDescent="0.2">
      <c r="U31978" s="55"/>
      <c r="V31978" s="53"/>
      <c r="W31978" s="53"/>
      <c r="X31978" s="53"/>
      <c r="Y31978" s="55"/>
    </row>
    <row r="31979" spans="21:25" x14ac:dyDescent="0.2">
      <c r="U31979" s="55"/>
      <c r="V31979" s="53"/>
      <c r="W31979" s="53"/>
      <c r="X31979" s="53"/>
      <c r="Y31979" s="55"/>
    </row>
    <row r="31980" spans="21:25" x14ac:dyDescent="0.2">
      <c r="U31980" s="55"/>
      <c r="V31980" s="53"/>
      <c r="W31980" s="53"/>
      <c r="X31980" s="53"/>
      <c r="Y31980" s="55"/>
    </row>
    <row r="31981" spans="21:25" x14ac:dyDescent="0.2">
      <c r="U31981" s="55"/>
      <c r="V31981" s="53"/>
      <c r="W31981" s="53"/>
      <c r="X31981" s="53"/>
      <c r="Y31981" s="55"/>
    </row>
    <row r="31982" spans="21:25" x14ac:dyDescent="0.2">
      <c r="U31982" s="55"/>
      <c r="V31982" s="53"/>
      <c r="W31982" s="53"/>
      <c r="X31982" s="53"/>
      <c r="Y31982" s="55"/>
    </row>
    <row r="31983" spans="21:25" x14ac:dyDescent="0.2">
      <c r="U31983" s="55"/>
      <c r="V31983" s="53"/>
      <c r="W31983" s="53"/>
      <c r="X31983" s="53"/>
      <c r="Y31983" s="55"/>
    </row>
    <row r="31984" spans="21:25" x14ac:dyDescent="0.2">
      <c r="U31984" s="55"/>
      <c r="V31984" s="53"/>
      <c r="W31984" s="53"/>
      <c r="X31984" s="53"/>
      <c r="Y31984" s="55"/>
    </row>
    <row r="31985" spans="21:25" x14ac:dyDescent="0.2">
      <c r="U31985" s="55"/>
      <c r="V31985" s="53"/>
      <c r="W31985" s="53"/>
      <c r="X31985" s="53"/>
      <c r="Y31985" s="55"/>
    </row>
    <row r="31986" spans="21:25" x14ac:dyDescent="0.2">
      <c r="U31986" s="55"/>
      <c r="V31986" s="53"/>
      <c r="W31986" s="53"/>
      <c r="X31986" s="53"/>
      <c r="Y31986" s="55"/>
    </row>
    <row r="31987" spans="21:25" x14ac:dyDescent="0.2">
      <c r="U31987" s="55"/>
      <c r="V31987" s="53"/>
      <c r="W31987" s="53"/>
      <c r="X31987" s="53"/>
      <c r="Y31987" s="55"/>
    </row>
    <row r="31988" spans="21:25" x14ac:dyDescent="0.2">
      <c r="U31988" s="55"/>
      <c r="V31988" s="53"/>
      <c r="W31988" s="53"/>
      <c r="X31988" s="53"/>
      <c r="Y31988" s="55"/>
    </row>
    <row r="31989" spans="21:25" x14ac:dyDescent="0.2">
      <c r="U31989" s="55"/>
      <c r="V31989" s="53"/>
      <c r="W31989" s="53"/>
      <c r="X31989" s="53"/>
      <c r="Y31989" s="55"/>
    </row>
    <row r="31990" spans="21:25" x14ac:dyDescent="0.2">
      <c r="U31990" s="55"/>
      <c r="V31990" s="53"/>
      <c r="W31990" s="53"/>
      <c r="X31990" s="53"/>
      <c r="Y31990" s="55"/>
    </row>
    <row r="31991" spans="21:25" x14ac:dyDescent="0.2">
      <c r="U31991" s="55"/>
      <c r="V31991" s="53"/>
      <c r="W31991" s="53"/>
      <c r="X31991" s="53"/>
      <c r="Y31991" s="55"/>
    </row>
    <row r="31992" spans="21:25" x14ac:dyDescent="0.2">
      <c r="U31992" s="55"/>
      <c r="V31992" s="53"/>
      <c r="W31992" s="53"/>
      <c r="X31992" s="53"/>
      <c r="Y31992" s="55"/>
    </row>
    <row r="31993" spans="21:25" x14ac:dyDescent="0.2">
      <c r="U31993" s="55"/>
      <c r="V31993" s="53"/>
      <c r="W31993" s="53"/>
      <c r="X31993" s="53"/>
      <c r="Y31993" s="55"/>
    </row>
    <row r="31994" spans="21:25" x14ac:dyDescent="0.2">
      <c r="U31994" s="55"/>
      <c r="V31994" s="53"/>
      <c r="W31994" s="53"/>
      <c r="X31994" s="53"/>
      <c r="Y31994" s="55"/>
    </row>
    <row r="31995" spans="21:25" x14ac:dyDescent="0.2">
      <c r="U31995" s="55"/>
      <c r="V31995" s="53"/>
      <c r="W31995" s="53"/>
      <c r="X31995" s="53"/>
      <c r="Y31995" s="55"/>
    </row>
    <row r="31996" spans="21:25" x14ac:dyDescent="0.2">
      <c r="U31996" s="55"/>
      <c r="V31996" s="53"/>
      <c r="W31996" s="53"/>
      <c r="X31996" s="53"/>
      <c r="Y31996" s="55"/>
    </row>
    <row r="31997" spans="21:25" x14ac:dyDescent="0.2">
      <c r="U31997" s="55"/>
      <c r="V31997" s="53"/>
      <c r="W31997" s="53"/>
      <c r="X31997" s="53"/>
      <c r="Y31997" s="55"/>
    </row>
    <row r="31998" spans="21:25" x14ac:dyDescent="0.2">
      <c r="U31998" s="55"/>
      <c r="V31998" s="53"/>
      <c r="W31998" s="53"/>
      <c r="X31998" s="53"/>
      <c r="Y31998" s="55"/>
    </row>
    <row r="31999" spans="21:25" x14ac:dyDescent="0.2">
      <c r="U31999" s="55"/>
      <c r="V31999" s="53"/>
      <c r="W31999" s="53"/>
      <c r="X31999" s="53"/>
      <c r="Y31999" s="55"/>
    </row>
    <row r="32000" spans="21:25" x14ac:dyDescent="0.2">
      <c r="U32000" s="55"/>
      <c r="V32000" s="53"/>
      <c r="W32000" s="53"/>
      <c r="X32000" s="53"/>
      <c r="Y32000" s="55"/>
    </row>
    <row r="32001" spans="21:25" x14ac:dyDescent="0.2">
      <c r="U32001" s="55"/>
      <c r="V32001" s="53"/>
      <c r="W32001" s="53"/>
      <c r="X32001" s="53"/>
      <c r="Y32001" s="55"/>
    </row>
    <row r="32002" spans="21:25" x14ac:dyDescent="0.2">
      <c r="U32002" s="55"/>
      <c r="V32002" s="53"/>
      <c r="W32002" s="53"/>
      <c r="X32002" s="53"/>
      <c r="Y32002" s="55"/>
    </row>
    <row r="32003" spans="21:25" x14ac:dyDescent="0.2">
      <c r="U32003" s="55"/>
      <c r="V32003" s="53"/>
      <c r="W32003" s="53"/>
      <c r="X32003" s="53"/>
      <c r="Y32003" s="55"/>
    </row>
    <row r="32004" spans="21:25" x14ac:dyDescent="0.2">
      <c r="U32004" s="55"/>
      <c r="V32004" s="53"/>
      <c r="W32004" s="53"/>
      <c r="X32004" s="53"/>
      <c r="Y32004" s="55"/>
    </row>
    <row r="32005" spans="21:25" x14ac:dyDescent="0.2">
      <c r="U32005" s="55"/>
      <c r="V32005" s="53"/>
      <c r="W32005" s="53"/>
      <c r="X32005" s="53"/>
      <c r="Y32005" s="55"/>
    </row>
    <row r="32006" spans="21:25" x14ac:dyDescent="0.2">
      <c r="U32006" s="55"/>
      <c r="V32006" s="53"/>
      <c r="W32006" s="53"/>
      <c r="X32006" s="53"/>
      <c r="Y32006" s="55"/>
    </row>
    <row r="32007" spans="21:25" x14ac:dyDescent="0.2">
      <c r="U32007" s="55"/>
      <c r="V32007" s="53"/>
      <c r="W32007" s="53"/>
      <c r="X32007" s="53"/>
      <c r="Y32007" s="55"/>
    </row>
    <row r="32008" spans="21:25" x14ac:dyDescent="0.2">
      <c r="U32008" s="55"/>
      <c r="V32008" s="53"/>
      <c r="W32008" s="53"/>
      <c r="X32008" s="53"/>
      <c r="Y32008" s="55"/>
    </row>
    <row r="32009" spans="21:25" x14ac:dyDescent="0.2">
      <c r="U32009" s="55"/>
      <c r="V32009" s="53"/>
      <c r="W32009" s="53"/>
      <c r="X32009" s="53"/>
      <c r="Y32009" s="55"/>
    </row>
    <row r="32010" spans="21:25" x14ac:dyDescent="0.2">
      <c r="U32010" s="55"/>
      <c r="V32010" s="53"/>
      <c r="W32010" s="53"/>
      <c r="X32010" s="53"/>
      <c r="Y32010" s="55"/>
    </row>
    <row r="32011" spans="21:25" x14ac:dyDescent="0.2">
      <c r="U32011" s="55"/>
      <c r="V32011" s="53"/>
      <c r="W32011" s="53"/>
      <c r="X32011" s="53"/>
      <c r="Y32011" s="55"/>
    </row>
    <row r="32012" spans="21:25" x14ac:dyDescent="0.2">
      <c r="U32012" s="55"/>
      <c r="V32012" s="53"/>
      <c r="W32012" s="53"/>
      <c r="X32012" s="53"/>
      <c r="Y32012" s="55"/>
    </row>
    <row r="32013" spans="21:25" x14ac:dyDescent="0.2">
      <c r="U32013" s="55"/>
      <c r="V32013" s="53"/>
      <c r="W32013" s="53"/>
      <c r="X32013" s="53"/>
      <c r="Y32013" s="55"/>
    </row>
    <row r="32014" spans="21:25" x14ac:dyDescent="0.2">
      <c r="U32014" s="55"/>
      <c r="V32014" s="53"/>
      <c r="W32014" s="53"/>
      <c r="X32014" s="53"/>
      <c r="Y32014" s="55"/>
    </row>
    <row r="32015" spans="21:25" x14ac:dyDescent="0.2">
      <c r="U32015" s="55"/>
      <c r="V32015" s="53"/>
      <c r="W32015" s="53"/>
      <c r="X32015" s="53"/>
      <c r="Y32015" s="55"/>
    </row>
    <row r="32016" spans="21:25" x14ac:dyDescent="0.2">
      <c r="U32016" s="55"/>
      <c r="V32016" s="53"/>
      <c r="W32016" s="53"/>
      <c r="X32016" s="53"/>
      <c r="Y32016" s="55"/>
    </row>
    <row r="32017" spans="21:25" x14ac:dyDescent="0.2">
      <c r="U32017" s="55"/>
      <c r="V32017" s="53"/>
      <c r="W32017" s="53"/>
      <c r="X32017" s="53"/>
      <c r="Y32017" s="55"/>
    </row>
    <row r="32018" spans="21:25" x14ac:dyDescent="0.2">
      <c r="U32018" s="55"/>
      <c r="V32018" s="53"/>
      <c r="W32018" s="53"/>
      <c r="X32018" s="53"/>
      <c r="Y32018" s="55"/>
    </row>
    <row r="32019" spans="21:25" x14ac:dyDescent="0.2">
      <c r="U32019" s="55"/>
      <c r="V32019" s="53"/>
      <c r="W32019" s="53"/>
      <c r="X32019" s="53"/>
      <c r="Y32019" s="55"/>
    </row>
    <row r="32020" spans="21:25" x14ac:dyDescent="0.2">
      <c r="U32020" s="55"/>
      <c r="V32020" s="53"/>
      <c r="W32020" s="53"/>
      <c r="X32020" s="53"/>
      <c r="Y32020" s="55"/>
    </row>
    <row r="32021" spans="21:25" x14ac:dyDescent="0.2">
      <c r="U32021" s="55"/>
      <c r="V32021" s="53"/>
      <c r="W32021" s="53"/>
      <c r="X32021" s="53"/>
      <c r="Y32021" s="55"/>
    </row>
    <row r="32022" spans="21:25" x14ac:dyDescent="0.2">
      <c r="U32022" s="55"/>
      <c r="V32022" s="53"/>
      <c r="W32022" s="53"/>
      <c r="X32022" s="53"/>
      <c r="Y32022" s="55"/>
    </row>
    <row r="32023" spans="21:25" x14ac:dyDescent="0.2">
      <c r="U32023" s="55"/>
      <c r="V32023" s="53"/>
      <c r="W32023" s="53"/>
      <c r="X32023" s="53"/>
      <c r="Y32023" s="55"/>
    </row>
    <row r="32024" spans="21:25" x14ac:dyDescent="0.2">
      <c r="U32024" s="55"/>
      <c r="V32024" s="53"/>
      <c r="W32024" s="53"/>
      <c r="X32024" s="53"/>
      <c r="Y32024" s="55"/>
    </row>
    <row r="32025" spans="21:25" x14ac:dyDescent="0.2">
      <c r="U32025" s="55"/>
      <c r="V32025" s="53"/>
      <c r="W32025" s="53"/>
      <c r="X32025" s="53"/>
      <c r="Y32025" s="55"/>
    </row>
    <row r="32026" spans="21:25" x14ac:dyDescent="0.2">
      <c r="U32026" s="55"/>
      <c r="V32026" s="53"/>
      <c r="W32026" s="53"/>
      <c r="X32026" s="53"/>
      <c r="Y32026" s="55"/>
    </row>
    <row r="32027" spans="21:25" x14ac:dyDescent="0.2">
      <c r="U32027" s="55"/>
      <c r="V32027" s="53"/>
      <c r="W32027" s="53"/>
      <c r="X32027" s="53"/>
      <c r="Y32027" s="55"/>
    </row>
    <row r="32028" spans="21:25" x14ac:dyDescent="0.2">
      <c r="U32028" s="55"/>
      <c r="V32028" s="53"/>
      <c r="W32028" s="53"/>
      <c r="X32028" s="53"/>
      <c r="Y32028" s="55"/>
    </row>
    <row r="32029" spans="21:25" x14ac:dyDescent="0.2">
      <c r="U32029" s="55"/>
      <c r="V32029" s="53"/>
      <c r="W32029" s="53"/>
      <c r="X32029" s="53"/>
      <c r="Y32029" s="55"/>
    </row>
    <row r="32030" spans="21:25" x14ac:dyDescent="0.2">
      <c r="U32030" s="55"/>
      <c r="V32030" s="53"/>
      <c r="W32030" s="53"/>
      <c r="X32030" s="53"/>
      <c r="Y32030" s="55"/>
    </row>
    <row r="32031" spans="21:25" x14ac:dyDescent="0.2">
      <c r="U32031" s="55"/>
      <c r="V32031" s="53"/>
      <c r="W32031" s="53"/>
      <c r="X32031" s="53"/>
      <c r="Y32031" s="55"/>
    </row>
    <row r="32032" spans="21:25" x14ac:dyDescent="0.2">
      <c r="U32032" s="55"/>
      <c r="V32032" s="53"/>
      <c r="W32032" s="53"/>
      <c r="X32032" s="53"/>
      <c r="Y32032" s="55"/>
    </row>
    <row r="32033" spans="21:25" x14ac:dyDescent="0.2">
      <c r="U32033" s="55"/>
      <c r="V32033" s="53"/>
      <c r="W32033" s="53"/>
      <c r="X32033" s="53"/>
      <c r="Y32033" s="55"/>
    </row>
    <row r="32034" spans="21:25" x14ac:dyDescent="0.2">
      <c r="U32034" s="55"/>
      <c r="V32034" s="53"/>
      <c r="W32034" s="53"/>
      <c r="X32034" s="53"/>
      <c r="Y32034" s="55"/>
    </row>
    <row r="32035" spans="21:25" x14ac:dyDescent="0.2">
      <c r="U32035" s="55"/>
      <c r="V32035" s="53"/>
      <c r="W32035" s="53"/>
      <c r="X32035" s="53"/>
      <c r="Y32035" s="55"/>
    </row>
    <row r="32036" spans="21:25" x14ac:dyDescent="0.2">
      <c r="U32036" s="55"/>
      <c r="V32036" s="53"/>
      <c r="W32036" s="53"/>
      <c r="X32036" s="53"/>
      <c r="Y32036" s="55"/>
    </row>
    <row r="32037" spans="21:25" x14ac:dyDescent="0.2">
      <c r="U32037" s="55"/>
      <c r="V32037" s="53"/>
      <c r="W32037" s="53"/>
      <c r="X32037" s="53"/>
      <c r="Y32037" s="55"/>
    </row>
    <row r="32038" spans="21:25" x14ac:dyDescent="0.2">
      <c r="U32038" s="55"/>
      <c r="V32038" s="53"/>
      <c r="W32038" s="53"/>
      <c r="X32038" s="53"/>
      <c r="Y32038" s="55"/>
    </row>
    <row r="32039" spans="21:25" x14ac:dyDescent="0.2">
      <c r="U32039" s="55"/>
      <c r="V32039" s="53"/>
      <c r="W32039" s="53"/>
      <c r="X32039" s="53"/>
      <c r="Y32039" s="55"/>
    </row>
    <row r="32040" spans="21:25" x14ac:dyDescent="0.2">
      <c r="U32040" s="55"/>
      <c r="V32040" s="53"/>
      <c r="W32040" s="53"/>
      <c r="X32040" s="53"/>
      <c r="Y32040" s="55"/>
    </row>
    <row r="32041" spans="21:25" x14ac:dyDescent="0.2">
      <c r="U32041" s="55"/>
      <c r="V32041" s="53"/>
      <c r="W32041" s="53"/>
      <c r="X32041" s="53"/>
      <c r="Y32041" s="55"/>
    </row>
    <row r="32042" spans="21:25" x14ac:dyDescent="0.2">
      <c r="U32042" s="55"/>
      <c r="V32042" s="53"/>
      <c r="W32042" s="53"/>
      <c r="X32042" s="53"/>
      <c r="Y32042" s="55"/>
    </row>
    <row r="32043" spans="21:25" x14ac:dyDescent="0.2">
      <c r="U32043" s="55"/>
      <c r="V32043" s="53"/>
      <c r="W32043" s="53"/>
      <c r="X32043" s="53"/>
      <c r="Y32043" s="55"/>
    </row>
    <row r="32044" spans="21:25" x14ac:dyDescent="0.2">
      <c r="U32044" s="55"/>
      <c r="V32044" s="53"/>
      <c r="W32044" s="53"/>
      <c r="X32044" s="53"/>
      <c r="Y32044" s="55"/>
    </row>
    <row r="32045" spans="21:25" x14ac:dyDescent="0.2">
      <c r="U32045" s="55"/>
      <c r="V32045" s="53"/>
      <c r="W32045" s="53"/>
      <c r="X32045" s="53"/>
      <c r="Y32045" s="55"/>
    </row>
    <row r="32046" spans="21:25" x14ac:dyDescent="0.2">
      <c r="U32046" s="55"/>
      <c r="V32046" s="53"/>
      <c r="W32046" s="53"/>
      <c r="X32046" s="53"/>
      <c r="Y32046" s="55"/>
    </row>
    <row r="32047" spans="21:25" x14ac:dyDescent="0.2">
      <c r="U32047" s="55"/>
      <c r="V32047" s="53"/>
      <c r="W32047" s="53"/>
      <c r="X32047" s="53"/>
      <c r="Y32047" s="55"/>
    </row>
    <row r="32048" spans="21:25" x14ac:dyDescent="0.2">
      <c r="U32048" s="55"/>
      <c r="V32048" s="53"/>
      <c r="W32048" s="53"/>
      <c r="X32048" s="53"/>
      <c r="Y32048" s="55"/>
    </row>
    <row r="32049" spans="21:25" x14ac:dyDescent="0.2">
      <c r="U32049" s="55"/>
      <c r="V32049" s="53"/>
      <c r="W32049" s="53"/>
      <c r="X32049" s="53"/>
      <c r="Y32049" s="55"/>
    </row>
    <row r="32050" spans="21:25" x14ac:dyDescent="0.2">
      <c r="U32050" s="55"/>
      <c r="V32050" s="53"/>
      <c r="W32050" s="53"/>
      <c r="X32050" s="53"/>
      <c r="Y32050" s="55"/>
    </row>
    <row r="32051" spans="21:25" x14ac:dyDescent="0.2">
      <c r="U32051" s="55"/>
      <c r="V32051" s="53"/>
      <c r="W32051" s="53"/>
      <c r="X32051" s="53"/>
      <c r="Y32051" s="55"/>
    </row>
    <row r="32052" spans="21:25" x14ac:dyDescent="0.2">
      <c r="U32052" s="55"/>
      <c r="V32052" s="53"/>
      <c r="W32052" s="53"/>
      <c r="X32052" s="53"/>
      <c r="Y32052" s="55"/>
    </row>
    <row r="32053" spans="21:25" x14ac:dyDescent="0.2">
      <c r="U32053" s="55"/>
      <c r="V32053" s="53"/>
      <c r="W32053" s="53"/>
      <c r="X32053" s="53"/>
      <c r="Y32053" s="55"/>
    </row>
    <row r="32054" spans="21:25" x14ac:dyDescent="0.2">
      <c r="U32054" s="55"/>
      <c r="V32054" s="53"/>
      <c r="W32054" s="53"/>
      <c r="X32054" s="53"/>
      <c r="Y32054" s="55"/>
    </row>
    <row r="32055" spans="21:25" x14ac:dyDescent="0.2">
      <c r="U32055" s="55"/>
      <c r="V32055" s="53"/>
      <c r="W32055" s="53"/>
      <c r="X32055" s="53"/>
      <c r="Y32055" s="55"/>
    </row>
    <row r="32056" spans="21:25" x14ac:dyDescent="0.2">
      <c r="U32056" s="55"/>
      <c r="V32056" s="53"/>
      <c r="W32056" s="53"/>
      <c r="X32056" s="53"/>
      <c r="Y32056" s="55"/>
    </row>
    <row r="32057" spans="21:25" x14ac:dyDescent="0.2">
      <c r="U32057" s="55"/>
      <c r="V32057" s="53"/>
      <c r="W32057" s="53"/>
      <c r="X32057" s="53"/>
      <c r="Y32057" s="55"/>
    </row>
    <row r="32058" spans="21:25" x14ac:dyDescent="0.2">
      <c r="U32058" s="55"/>
      <c r="V32058" s="53"/>
      <c r="W32058" s="53"/>
      <c r="X32058" s="53"/>
      <c r="Y32058" s="55"/>
    </row>
    <row r="32059" spans="21:25" x14ac:dyDescent="0.2">
      <c r="U32059" s="55"/>
      <c r="V32059" s="53"/>
      <c r="W32059" s="53"/>
      <c r="X32059" s="53"/>
      <c r="Y32059" s="55"/>
    </row>
    <row r="32060" spans="21:25" x14ac:dyDescent="0.2">
      <c r="U32060" s="55"/>
      <c r="V32060" s="53"/>
      <c r="W32060" s="53"/>
      <c r="X32060" s="53"/>
      <c r="Y32060" s="55"/>
    </row>
    <row r="32061" spans="21:25" x14ac:dyDescent="0.2">
      <c r="U32061" s="55"/>
      <c r="V32061" s="53"/>
      <c r="W32061" s="53"/>
      <c r="X32061" s="53"/>
      <c r="Y32061" s="55"/>
    </row>
    <row r="32062" spans="21:25" x14ac:dyDescent="0.2">
      <c r="U32062" s="55"/>
      <c r="V32062" s="53"/>
      <c r="W32062" s="53"/>
      <c r="X32062" s="53"/>
      <c r="Y32062" s="55"/>
    </row>
    <row r="32063" spans="21:25" x14ac:dyDescent="0.2">
      <c r="U32063" s="55"/>
      <c r="V32063" s="53"/>
      <c r="W32063" s="53"/>
      <c r="X32063" s="53"/>
      <c r="Y32063" s="55"/>
    </row>
    <row r="32064" spans="21:25" x14ac:dyDescent="0.2">
      <c r="U32064" s="55"/>
      <c r="V32064" s="53"/>
      <c r="W32064" s="53"/>
      <c r="X32064" s="53"/>
      <c r="Y32064" s="55"/>
    </row>
    <row r="32065" spans="21:25" x14ac:dyDescent="0.2">
      <c r="U32065" s="55"/>
      <c r="V32065" s="53"/>
      <c r="W32065" s="53"/>
      <c r="X32065" s="53"/>
      <c r="Y32065" s="55"/>
    </row>
    <row r="32066" spans="21:25" x14ac:dyDescent="0.2">
      <c r="U32066" s="55"/>
      <c r="V32066" s="53"/>
      <c r="W32066" s="53"/>
      <c r="X32066" s="53"/>
      <c r="Y32066" s="55"/>
    </row>
    <row r="32067" spans="21:25" x14ac:dyDescent="0.2">
      <c r="U32067" s="55"/>
      <c r="V32067" s="53"/>
      <c r="W32067" s="53"/>
      <c r="X32067" s="53"/>
      <c r="Y32067" s="55"/>
    </row>
    <row r="32068" spans="21:25" x14ac:dyDescent="0.2">
      <c r="U32068" s="55"/>
      <c r="V32068" s="53"/>
      <c r="W32068" s="53"/>
      <c r="X32068" s="53"/>
      <c r="Y32068" s="55"/>
    </row>
    <row r="32069" spans="21:25" x14ac:dyDescent="0.2">
      <c r="U32069" s="55"/>
      <c r="V32069" s="53"/>
      <c r="W32069" s="53"/>
      <c r="X32069" s="53"/>
      <c r="Y32069" s="55"/>
    </row>
    <row r="32070" spans="21:25" x14ac:dyDescent="0.2">
      <c r="U32070" s="55"/>
      <c r="V32070" s="53"/>
      <c r="W32070" s="53"/>
      <c r="X32070" s="53"/>
      <c r="Y32070" s="55"/>
    </row>
    <row r="32071" spans="21:25" x14ac:dyDescent="0.2">
      <c r="U32071" s="55"/>
      <c r="V32071" s="53"/>
      <c r="W32071" s="53"/>
      <c r="X32071" s="53"/>
      <c r="Y32071" s="55"/>
    </row>
    <row r="32072" spans="21:25" x14ac:dyDescent="0.2">
      <c r="U32072" s="55"/>
      <c r="V32072" s="53"/>
      <c r="W32072" s="53"/>
      <c r="X32072" s="53"/>
      <c r="Y32072" s="55"/>
    </row>
    <row r="32073" spans="21:25" x14ac:dyDescent="0.2">
      <c r="U32073" s="55"/>
      <c r="V32073" s="53"/>
      <c r="W32073" s="53"/>
      <c r="X32073" s="53"/>
      <c r="Y32073" s="55"/>
    </row>
    <row r="32074" spans="21:25" x14ac:dyDescent="0.2">
      <c r="U32074" s="55"/>
      <c r="V32074" s="53"/>
      <c r="W32074" s="53"/>
      <c r="X32074" s="53"/>
      <c r="Y32074" s="55"/>
    </row>
    <row r="32075" spans="21:25" x14ac:dyDescent="0.2">
      <c r="U32075" s="55"/>
      <c r="V32075" s="53"/>
      <c r="W32075" s="53"/>
      <c r="X32075" s="53"/>
      <c r="Y32075" s="55"/>
    </row>
    <row r="32076" spans="21:25" x14ac:dyDescent="0.2">
      <c r="U32076" s="55"/>
      <c r="V32076" s="53"/>
      <c r="W32076" s="53"/>
      <c r="X32076" s="53"/>
      <c r="Y32076" s="55"/>
    </row>
    <row r="32077" spans="21:25" x14ac:dyDescent="0.2">
      <c r="U32077" s="55"/>
      <c r="V32077" s="53"/>
      <c r="W32077" s="53"/>
      <c r="X32077" s="53"/>
      <c r="Y32077" s="55"/>
    </row>
    <row r="32078" spans="21:25" x14ac:dyDescent="0.2">
      <c r="U32078" s="55"/>
      <c r="V32078" s="53"/>
      <c r="W32078" s="53"/>
      <c r="X32078" s="53"/>
      <c r="Y32078" s="55"/>
    </row>
    <row r="32079" spans="21:25" x14ac:dyDescent="0.2">
      <c r="U32079" s="55"/>
      <c r="V32079" s="53"/>
      <c r="W32079" s="53"/>
      <c r="X32079" s="53"/>
      <c r="Y32079" s="55"/>
    </row>
    <row r="32080" spans="21:25" x14ac:dyDescent="0.2">
      <c r="U32080" s="55"/>
      <c r="V32080" s="53"/>
      <c r="W32080" s="53"/>
      <c r="X32080" s="53"/>
      <c r="Y32080" s="55"/>
    </row>
    <row r="32081" spans="21:25" x14ac:dyDescent="0.2">
      <c r="U32081" s="55"/>
      <c r="V32081" s="53"/>
      <c r="W32081" s="53"/>
      <c r="X32081" s="53"/>
      <c r="Y32081" s="55"/>
    </row>
    <row r="32082" spans="21:25" x14ac:dyDescent="0.2">
      <c r="U32082" s="55"/>
      <c r="V32082" s="53"/>
      <c r="W32082" s="53"/>
      <c r="X32082" s="53"/>
      <c r="Y32082" s="55"/>
    </row>
    <row r="32083" spans="21:25" x14ac:dyDescent="0.2">
      <c r="U32083" s="55"/>
      <c r="V32083" s="53"/>
      <c r="W32083" s="53"/>
      <c r="X32083" s="53"/>
      <c r="Y32083" s="55"/>
    </row>
    <row r="32084" spans="21:25" x14ac:dyDescent="0.2">
      <c r="U32084" s="55"/>
      <c r="V32084" s="53"/>
      <c r="W32084" s="53"/>
      <c r="X32084" s="53"/>
      <c r="Y32084" s="55"/>
    </row>
    <row r="32085" spans="21:25" x14ac:dyDescent="0.2">
      <c r="U32085" s="55"/>
      <c r="V32085" s="53"/>
      <c r="W32085" s="53"/>
      <c r="X32085" s="53"/>
      <c r="Y32085" s="55"/>
    </row>
    <row r="32086" spans="21:25" x14ac:dyDescent="0.2">
      <c r="U32086" s="55"/>
      <c r="V32086" s="53"/>
      <c r="W32086" s="53"/>
      <c r="X32086" s="53"/>
      <c r="Y32086" s="55"/>
    </row>
    <row r="32087" spans="21:25" x14ac:dyDescent="0.2">
      <c r="U32087" s="55"/>
      <c r="V32087" s="53"/>
      <c r="W32087" s="53"/>
      <c r="X32087" s="53"/>
      <c r="Y32087" s="55"/>
    </row>
    <row r="32088" spans="21:25" x14ac:dyDescent="0.2">
      <c r="U32088" s="55"/>
      <c r="V32088" s="53"/>
      <c r="W32088" s="53"/>
      <c r="X32088" s="53"/>
      <c r="Y32088" s="55"/>
    </row>
    <row r="32089" spans="21:25" x14ac:dyDescent="0.2">
      <c r="U32089" s="55"/>
      <c r="V32089" s="53"/>
      <c r="W32089" s="53"/>
      <c r="X32089" s="53"/>
      <c r="Y32089" s="55"/>
    </row>
    <row r="32090" spans="21:25" x14ac:dyDescent="0.2">
      <c r="U32090" s="55"/>
      <c r="V32090" s="53"/>
      <c r="W32090" s="53"/>
      <c r="X32090" s="53"/>
      <c r="Y32090" s="55"/>
    </row>
    <row r="32091" spans="21:25" x14ac:dyDescent="0.2">
      <c r="U32091" s="55"/>
      <c r="V32091" s="53"/>
      <c r="W32091" s="53"/>
      <c r="X32091" s="53"/>
      <c r="Y32091" s="55"/>
    </row>
    <row r="32092" spans="21:25" x14ac:dyDescent="0.2">
      <c r="U32092" s="55"/>
      <c r="V32092" s="53"/>
      <c r="W32092" s="53"/>
      <c r="X32092" s="53"/>
      <c r="Y32092" s="55"/>
    </row>
    <row r="32093" spans="21:25" x14ac:dyDescent="0.2">
      <c r="U32093" s="55"/>
      <c r="V32093" s="53"/>
      <c r="W32093" s="53"/>
      <c r="X32093" s="53"/>
      <c r="Y32093" s="55"/>
    </row>
    <row r="32094" spans="21:25" x14ac:dyDescent="0.2">
      <c r="U32094" s="55"/>
      <c r="V32094" s="53"/>
      <c r="W32094" s="53"/>
      <c r="X32094" s="53"/>
      <c r="Y32094" s="55"/>
    </row>
    <row r="32095" spans="21:25" x14ac:dyDescent="0.2">
      <c r="U32095" s="55"/>
      <c r="V32095" s="53"/>
      <c r="W32095" s="53"/>
      <c r="X32095" s="53"/>
      <c r="Y32095" s="55"/>
    </row>
    <row r="32096" spans="21:25" x14ac:dyDescent="0.2">
      <c r="U32096" s="55"/>
      <c r="V32096" s="53"/>
      <c r="W32096" s="53"/>
      <c r="X32096" s="53"/>
      <c r="Y32096" s="55"/>
    </row>
    <row r="32097" spans="21:25" x14ac:dyDescent="0.2">
      <c r="U32097" s="55"/>
      <c r="V32097" s="53"/>
      <c r="W32097" s="53"/>
      <c r="X32097" s="53"/>
      <c r="Y32097" s="55"/>
    </row>
    <row r="32098" spans="21:25" x14ac:dyDescent="0.2">
      <c r="U32098" s="55"/>
      <c r="V32098" s="53"/>
      <c r="W32098" s="53"/>
      <c r="X32098" s="53"/>
      <c r="Y32098" s="55"/>
    </row>
    <row r="32099" spans="21:25" x14ac:dyDescent="0.2">
      <c r="U32099" s="55"/>
      <c r="V32099" s="53"/>
      <c r="W32099" s="53"/>
      <c r="X32099" s="53"/>
      <c r="Y32099" s="55"/>
    </row>
    <row r="32100" spans="21:25" x14ac:dyDescent="0.2">
      <c r="U32100" s="55"/>
      <c r="V32100" s="53"/>
      <c r="W32100" s="53"/>
      <c r="X32100" s="53"/>
      <c r="Y32100" s="55"/>
    </row>
    <row r="32101" spans="21:25" x14ac:dyDescent="0.2">
      <c r="U32101" s="55"/>
      <c r="V32101" s="53"/>
      <c r="W32101" s="53"/>
      <c r="X32101" s="53"/>
      <c r="Y32101" s="55"/>
    </row>
    <row r="32102" spans="21:25" x14ac:dyDescent="0.2">
      <c r="U32102" s="55"/>
      <c r="V32102" s="53"/>
      <c r="W32102" s="53"/>
      <c r="X32102" s="53"/>
      <c r="Y32102" s="55"/>
    </row>
    <row r="32103" spans="21:25" x14ac:dyDescent="0.2">
      <c r="U32103" s="55"/>
      <c r="V32103" s="53"/>
      <c r="W32103" s="53"/>
      <c r="X32103" s="53"/>
      <c r="Y32103" s="55"/>
    </row>
    <row r="32104" spans="21:25" x14ac:dyDescent="0.2">
      <c r="U32104" s="55"/>
      <c r="V32104" s="53"/>
      <c r="W32104" s="53"/>
      <c r="X32104" s="53"/>
      <c r="Y32104" s="55"/>
    </row>
    <row r="32105" spans="21:25" x14ac:dyDescent="0.2">
      <c r="U32105" s="55"/>
      <c r="V32105" s="53"/>
      <c r="W32105" s="53"/>
      <c r="X32105" s="53"/>
      <c r="Y32105" s="55"/>
    </row>
    <row r="32106" spans="21:25" x14ac:dyDescent="0.2">
      <c r="U32106" s="55"/>
      <c r="V32106" s="53"/>
      <c r="W32106" s="53"/>
      <c r="X32106" s="53"/>
      <c r="Y32106" s="55"/>
    </row>
    <row r="32107" spans="21:25" x14ac:dyDescent="0.2">
      <c r="U32107" s="55"/>
      <c r="V32107" s="53"/>
      <c r="W32107" s="53"/>
      <c r="X32107" s="53"/>
      <c r="Y32107" s="55"/>
    </row>
    <row r="32108" spans="21:25" x14ac:dyDescent="0.2">
      <c r="U32108" s="55"/>
      <c r="V32108" s="53"/>
      <c r="W32108" s="53"/>
      <c r="X32108" s="53"/>
      <c r="Y32108" s="55"/>
    </row>
    <row r="32109" spans="21:25" x14ac:dyDescent="0.2">
      <c r="U32109" s="55"/>
      <c r="V32109" s="53"/>
      <c r="W32109" s="53"/>
      <c r="X32109" s="53"/>
      <c r="Y32109" s="55"/>
    </row>
    <row r="32110" spans="21:25" x14ac:dyDescent="0.2">
      <c r="U32110" s="55"/>
      <c r="V32110" s="53"/>
      <c r="W32110" s="53"/>
      <c r="X32110" s="53"/>
      <c r="Y32110" s="55"/>
    </row>
    <row r="32111" spans="21:25" x14ac:dyDescent="0.2">
      <c r="U32111" s="55"/>
      <c r="V32111" s="53"/>
      <c r="W32111" s="53"/>
      <c r="X32111" s="53"/>
      <c r="Y32111" s="55"/>
    </row>
    <row r="32112" spans="21:25" x14ac:dyDescent="0.2">
      <c r="U32112" s="55"/>
      <c r="V32112" s="53"/>
      <c r="W32112" s="53"/>
      <c r="X32112" s="53"/>
      <c r="Y32112" s="55"/>
    </row>
    <row r="32113" spans="21:25" x14ac:dyDescent="0.2">
      <c r="U32113" s="55"/>
      <c r="V32113" s="53"/>
      <c r="W32113" s="53"/>
      <c r="X32113" s="53"/>
      <c r="Y32113" s="55"/>
    </row>
    <row r="32114" spans="21:25" x14ac:dyDescent="0.2">
      <c r="U32114" s="55"/>
      <c r="V32114" s="53"/>
      <c r="W32114" s="53"/>
      <c r="X32114" s="53"/>
      <c r="Y32114" s="55"/>
    </row>
    <row r="32115" spans="21:25" x14ac:dyDescent="0.2">
      <c r="U32115" s="55"/>
      <c r="V32115" s="53"/>
      <c r="W32115" s="53"/>
      <c r="X32115" s="53"/>
      <c r="Y32115" s="55"/>
    </row>
    <row r="32116" spans="21:25" x14ac:dyDescent="0.2">
      <c r="U32116" s="55"/>
      <c r="V32116" s="53"/>
      <c r="W32116" s="53"/>
      <c r="X32116" s="53"/>
      <c r="Y32116" s="55"/>
    </row>
    <row r="32117" spans="21:25" x14ac:dyDescent="0.2">
      <c r="U32117" s="55"/>
      <c r="V32117" s="53"/>
      <c r="W32117" s="53"/>
      <c r="X32117" s="53"/>
      <c r="Y32117" s="55"/>
    </row>
    <row r="32118" spans="21:25" x14ac:dyDescent="0.2">
      <c r="U32118" s="55"/>
      <c r="V32118" s="53"/>
      <c r="W32118" s="53"/>
      <c r="X32118" s="53"/>
      <c r="Y32118" s="55"/>
    </row>
    <row r="32119" spans="21:25" x14ac:dyDescent="0.2">
      <c r="U32119" s="55"/>
      <c r="V32119" s="53"/>
      <c r="W32119" s="53"/>
      <c r="X32119" s="53"/>
      <c r="Y32119" s="55"/>
    </row>
    <row r="32120" spans="21:25" x14ac:dyDescent="0.2">
      <c r="U32120" s="55"/>
      <c r="V32120" s="53"/>
      <c r="W32120" s="53"/>
      <c r="X32120" s="53"/>
      <c r="Y32120" s="55"/>
    </row>
    <row r="32121" spans="21:25" x14ac:dyDescent="0.2">
      <c r="U32121" s="55"/>
      <c r="V32121" s="53"/>
      <c r="W32121" s="53"/>
      <c r="X32121" s="53"/>
      <c r="Y32121" s="55"/>
    </row>
    <row r="32122" spans="21:25" x14ac:dyDescent="0.2">
      <c r="U32122" s="55"/>
      <c r="V32122" s="53"/>
      <c r="W32122" s="53"/>
      <c r="X32122" s="53"/>
      <c r="Y32122" s="55"/>
    </row>
    <row r="32123" spans="21:25" x14ac:dyDescent="0.2">
      <c r="U32123" s="55"/>
      <c r="V32123" s="53"/>
      <c r="W32123" s="53"/>
      <c r="X32123" s="53"/>
      <c r="Y32123" s="55"/>
    </row>
    <row r="32124" spans="21:25" x14ac:dyDescent="0.2">
      <c r="U32124" s="55"/>
      <c r="V32124" s="53"/>
      <c r="W32124" s="53"/>
      <c r="X32124" s="53"/>
      <c r="Y32124" s="55"/>
    </row>
    <row r="32125" spans="21:25" x14ac:dyDescent="0.2">
      <c r="U32125" s="55"/>
      <c r="V32125" s="53"/>
      <c r="W32125" s="53"/>
      <c r="X32125" s="53"/>
      <c r="Y32125" s="55"/>
    </row>
    <row r="32126" spans="21:25" x14ac:dyDescent="0.2">
      <c r="U32126" s="55"/>
      <c r="V32126" s="53"/>
      <c r="W32126" s="53"/>
      <c r="X32126" s="53"/>
      <c r="Y32126" s="55"/>
    </row>
    <row r="32127" spans="21:25" x14ac:dyDescent="0.2">
      <c r="U32127" s="55"/>
      <c r="V32127" s="53"/>
      <c r="W32127" s="53"/>
      <c r="X32127" s="53"/>
      <c r="Y32127" s="55"/>
    </row>
    <row r="32128" spans="21:25" x14ac:dyDescent="0.2">
      <c r="U32128" s="55"/>
      <c r="V32128" s="53"/>
      <c r="W32128" s="53"/>
      <c r="X32128" s="53"/>
      <c r="Y32128" s="55"/>
    </row>
    <row r="32129" spans="21:25" x14ac:dyDescent="0.2">
      <c r="U32129" s="55"/>
      <c r="V32129" s="53"/>
      <c r="W32129" s="53"/>
      <c r="X32129" s="53"/>
      <c r="Y32129" s="55"/>
    </row>
    <row r="32130" spans="21:25" x14ac:dyDescent="0.2">
      <c r="U32130" s="55"/>
      <c r="V32130" s="53"/>
      <c r="W32130" s="53"/>
      <c r="X32130" s="53"/>
      <c r="Y32130" s="55"/>
    </row>
    <row r="32131" spans="21:25" x14ac:dyDescent="0.2">
      <c r="U32131" s="55"/>
      <c r="V32131" s="53"/>
      <c r="W32131" s="53"/>
      <c r="X32131" s="53"/>
      <c r="Y32131" s="55"/>
    </row>
    <row r="32132" spans="21:25" x14ac:dyDescent="0.2">
      <c r="U32132" s="55"/>
      <c r="V32132" s="53"/>
      <c r="W32132" s="53"/>
      <c r="X32132" s="53"/>
      <c r="Y32132" s="55"/>
    </row>
    <row r="32133" spans="21:25" x14ac:dyDescent="0.2">
      <c r="U32133" s="55"/>
      <c r="V32133" s="53"/>
      <c r="W32133" s="53"/>
      <c r="X32133" s="53"/>
      <c r="Y32133" s="55"/>
    </row>
    <row r="32134" spans="21:25" x14ac:dyDescent="0.2">
      <c r="U32134" s="55"/>
      <c r="V32134" s="53"/>
      <c r="W32134" s="53"/>
      <c r="X32134" s="53"/>
      <c r="Y32134" s="55"/>
    </row>
    <row r="32135" spans="21:25" x14ac:dyDescent="0.2">
      <c r="U32135" s="55"/>
      <c r="V32135" s="53"/>
      <c r="W32135" s="53"/>
      <c r="X32135" s="53"/>
      <c r="Y32135" s="55"/>
    </row>
    <row r="32136" spans="21:25" x14ac:dyDescent="0.2">
      <c r="U32136" s="55"/>
      <c r="V32136" s="53"/>
      <c r="W32136" s="53"/>
      <c r="X32136" s="53"/>
      <c r="Y32136" s="55"/>
    </row>
    <row r="32137" spans="21:25" x14ac:dyDescent="0.2">
      <c r="U32137" s="55"/>
      <c r="V32137" s="53"/>
      <c r="W32137" s="53"/>
      <c r="X32137" s="53"/>
      <c r="Y32137" s="55"/>
    </row>
    <row r="32138" spans="21:25" x14ac:dyDescent="0.2">
      <c r="U32138" s="55"/>
      <c r="V32138" s="53"/>
      <c r="W32138" s="53"/>
      <c r="X32138" s="53"/>
      <c r="Y32138" s="55"/>
    </row>
    <row r="32139" spans="21:25" x14ac:dyDescent="0.2">
      <c r="U32139" s="55"/>
      <c r="V32139" s="53"/>
      <c r="W32139" s="53"/>
      <c r="X32139" s="53"/>
      <c r="Y32139" s="55"/>
    </row>
    <row r="32140" spans="21:25" x14ac:dyDescent="0.2">
      <c r="U32140" s="55"/>
      <c r="V32140" s="53"/>
      <c r="W32140" s="53"/>
      <c r="X32140" s="53"/>
      <c r="Y32140" s="55"/>
    </row>
    <row r="32141" spans="21:25" x14ac:dyDescent="0.2">
      <c r="U32141" s="55"/>
      <c r="V32141" s="53"/>
      <c r="W32141" s="53"/>
      <c r="X32141" s="53"/>
      <c r="Y32141" s="55"/>
    </row>
    <row r="32142" spans="21:25" x14ac:dyDescent="0.2">
      <c r="U32142" s="55"/>
      <c r="V32142" s="53"/>
      <c r="W32142" s="53"/>
      <c r="X32142" s="53"/>
      <c r="Y32142" s="55"/>
    </row>
    <row r="32143" spans="21:25" x14ac:dyDescent="0.2">
      <c r="U32143" s="55"/>
      <c r="V32143" s="53"/>
      <c r="W32143" s="53"/>
      <c r="X32143" s="53"/>
      <c r="Y32143" s="55"/>
    </row>
    <row r="32144" spans="21:25" x14ac:dyDescent="0.2">
      <c r="U32144" s="55"/>
      <c r="V32144" s="53"/>
      <c r="W32144" s="53"/>
      <c r="X32144" s="53"/>
      <c r="Y32144" s="55"/>
    </row>
    <row r="32145" spans="21:25" x14ac:dyDescent="0.2">
      <c r="U32145" s="55"/>
      <c r="V32145" s="53"/>
      <c r="W32145" s="53"/>
      <c r="X32145" s="53"/>
      <c r="Y32145" s="55"/>
    </row>
    <row r="32146" spans="21:25" x14ac:dyDescent="0.2">
      <c r="U32146" s="55"/>
      <c r="V32146" s="53"/>
      <c r="W32146" s="53"/>
      <c r="X32146" s="53"/>
      <c r="Y32146" s="55"/>
    </row>
    <row r="32147" spans="21:25" x14ac:dyDescent="0.2">
      <c r="U32147" s="55"/>
      <c r="V32147" s="53"/>
      <c r="W32147" s="53"/>
      <c r="X32147" s="53"/>
      <c r="Y32147" s="55"/>
    </row>
    <row r="32148" spans="21:25" x14ac:dyDescent="0.2">
      <c r="U32148" s="55"/>
      <c r="V32148" s="53"/>
      <c r="W32148" s="53"/>
      <c r="X32148" s="53"/>
      <c r="Y32148" s="55"/>
    </row>
    <row r="32149" spans="21:25" x14ac:dyDescent="0.2">
      <c r="U32149" s="55"/>
      <c r="V32149" s="53"/>
      <c r="W32149" s="53"/>
      <c r="X32149" s="53"/>
      <c r="Y32149" s="55"/>
    </row>
    <row r="32150" spans="21:25" x14ac:dyDescent="0.2">
      <c r="U32150" s="55"/>
      <c r="V32150" s="53"/>
      <c r="W32150" s="53"/>
      <c r="X32150" s="53"/>
      <c r="Y32150" s="55"/>
    </row>
    <row r="32151" spans="21:25" x14ac:dyDescent="0.2">
      <c r="U32151" s="55"/>
      <c r="V32151" s="53"/>
      <c r="W32151" s="53"/>
      <c r="X32151" s="53"/>
      <c r="Y32151" s="55"/>
    </row>
    <row r="32152" spans="21:25" x14ac:dyDescent="0.2">
      <c r="U32152" s="55"/>
      <c r="V32152" s="53"/>
      <c r="W32152" s="53"/>
      <c r="X32152" s="53"/>
      <c r="Y32152" s="55"/>
    </row>
    <row r="32153" spans="21:25" x14ac:dyDescent="0.2">
      <c r="U32153" s="55"/>
      <c r="V32153" s="53"/>
      <c r="W32153" s="53"/>
      <c r="X32153" s="53"/>
      <c r="Y32153" s="55"/>
    </row>
    <row r="32154" spans="21:25" x14ac:dyDescent="0.2">
      <c r="U32154" s="55"/>
      <c r="V32154" s="53"/>
      <c r="W32154" s="53"/>
      <c r="X32154" s="53"/>
      <c r="Y32154" s="55"/>
    </row>
    <row r="32155" spans="21:25" x14ac:dyDescent="0.2">
      <c r="U32155" s="55"/>
      <c r="V32155" s="53"/>
      <c r="W32155" s="53"/>
      <c r="X32155" s="53"/>
      <c r="Y32155" s="55"/>
    </row>
    <row r="32156" spans="21:25" x14ac:dyDescent="0.2">
      <c r="U32156" s="55"/>
      <c r="V32156" s="53"/>
      <c r="W32156" s="53"/>
      <c r="X32156" s="53"/>
      <c r="Y32156" s="55"/>
    </row>
    <row r="32157" spans="21:25" x14ac:dyDescent="0.2">
      <c r="U32157" s="55"/>
      <c r="V32157" s="53"/>
      <c r="W32157" s="53"/>
      <c r="X32157" s="53"/>
      <c r="Y32157" s="55"/>
    </row>
    <row r="32158" spans="21:25" x14ac:dyDescent="0.2">
      <c r="U32158" s="55"/>
      <c r="V32158" s="53"/>
      <c r="W32158" s="53"/>
      <c r="X32158" s="53"/>
      <c r="Y32158" s="55"/>
    </row>
    <row r="32159" spans="21:25" x14ac:dyDescent="0.2">
      <c r="U32159" s="55"/>
      <c r="V32159" s="53"/>
      <c r="W32159" s="53"/>
      <c r="X32159" s="53"/>
      <c r="Y32159" s="55"/>
    </row>
    <row r="32160" spans="21:25" x14ac:dyDescent="0.2">
      <c r="U32160" s="55"/>
      <c r="V32160" s="53"/>
      <c r="W32160" s="53"/>
      <c r="X32160" s="53"/>
      <c r="Y32160" s="55"/>
    </row>
    <row r="32161" spans="21:25" x14ac:dyDescent="0.2">
      <c r="U32161" s="55"/>
      <c r="V32161" s="53"/>
      <c r="W32161" s="53"/>
      <c r="X32161" s="53"/>
      <c r="Y32161" s="55"/>
    </row>
    <row r="32162" spans="21:25" x14ac:dyDescent="0.2">
      <c r="U32162" s="55"/>
      <c r="V32162" s="53"/>
      <c r="W32162" s="53"/>
      <c r="X32162" s="53"/>
      <c r="Y32162" s="55"/>
    </row>
    <row r="32163" spans="21:25" x14ac:dyDescent="0.2">
      <c r="U32163" s="55"/>
      <c r="V32163" s="53"/>
      <c r="W32163" s="53"/>
      <c r="X32163" s="53"/>
      <c r="Y32163" s="55"/>
    </row>
    <row r="32164" spans="21:25" x14ac:dyDescent="0.2">
      <c r="U32164" s="55"/>
      <c r="V32164" s="53"/>
      <c r="W32164" s="53"/>
      <c r="X32164" s="53"/>
      <c r="Y32164" s="55"/>
    </row>
    <row r="32165" spans="21:25" x14ac:dyDescent="0.2">
      <c r="U32165" s="55"/>
      <c r="V32165" s="53"/>
      <c r="W32165" s="53"/>
      <c r="X32165" s="53"/>
      <c r="Y32165" s="55"/>
    </row>
    <row r="32166" spans="21:25" x14ac:dyDescent="0.2">
      <c r="U32166" s="55"/>
      <c r="V32166" s="53"/>
      <c r="W32166" s="53"/>
      <c r="X32166" s="53"/>
      <c r="Y32166" s="55"/>
    </row>
    <row r="32167" spans="21:25" x14ac:dyDescent="0.2">
      <c r="U32167" s="55"/>
      <c r="V32167" s="53"/>
      <c r="W32167" s="53"/>
      <c r="X32167" s="53"/>
      <c r="Y32167" s="55"/>
    </row>
    <row r="32168" spans="21:25" x14ac:dyDescent="0.2">
      <c r="U32168" s="55"/>
      <c r="V32168" s="53"/>
      <c r="W32168" s="53"/>
      <c r="X32168" s="53"/>
      <c r="Y32168" s="55"/>
    </row>
    <row r="32169" spans="21:25" x14ac:dyDescent="0.2">
      <c r="U32169" s="55"/>
      <c r="V32169" s="53"/>
      <c r="W32169" s="53"/>
      <c r="X32169" s="53"/>
      <c r="Y32169" s="55"/>
    </row>
    <row r="32170" spans="21:25" x14ac:dyDescent="0.2">
      <c r="U32170" s="55"/>
      <c r="V32170" s="53"/>
      <c r="W32170" s="53"/>
      <c r="X32170" s="53"/>
      <c r="Y32170" s="55"/>
    </row>
    <row r="32171" spans="21:25" x14ac:dyDescent="0.2">
      <c r="U32171" s="55"/>
      <c r="V32171" s="53"/>
      <c r="W32171" s="53"/>
      <c r="X32171" s="53"/>
      <c r="Y32171" s="55"/>
    </row>
    <row r="32172" spans="21:25" x14ac:dyDescent="0.2">
      <c r="U32172" s="55"/>
      <c r="V32172" s="53"/>
      <c r="W32172" s="53"/>
      <c r="X32172" s="53"/>
      <c r="Y32172" s="55"/>
    </row>
    <row r="32173" spans="21:25" x14ac:dyDescent="0.2">
      <c r="U32173" s="55"/>
      <c r="V32173" s="53"/>
      <c r="W32173" s="53"/>
      <c r="X32173" s="53"/>
      <c r="Y32173" s="55"/>
    </row>
    <row r="32174" spans="21:25" x14ac:dyDescent="0.2">
      <c r="U32174" s="55"/>
      <c r="V32174" s="53"/>
      <c r="W32174" s="53"/>
      <c r="X32174" s="53"/>
      <c r="Y32174" s="55"/>
    </row>
    <row r="32175" spans="21:25" x14ac:dyDescent="0.2">
      <c r="U32175" s="55"/>
      <c r="V32175" s="53"/>
      <c r="W32175" s="53"/>
      <c r="X32175" s="53"/>
      <c r="Y32175" s="55"/>
    </row>
    <row r="32176" spans="21:25" x14ac:dyDescent="0.2">
      <c r="U32176" s="55"/>
      <c r="V32176" s="53"/>
      <c r="W32176" s="53"/>
      <c r="X32176" s="53"/>
      <c r="Y32176" s="55"/>
    </row>
    <row r="32177" spans="21:25" x14ac:dyDescent="0.2">
      <c r="U32177" s="55"/>
      <c r="V32177" s="53"/>
      <c r="W32177" s="53"/>
      <c r="X32177" s="53"/>
      <c r="Y32177" s="55"/>
    </row>
    <row r="32178" spans="21:25" x14ac:dyDescent="0.2">
      <c r="U32178" s="55"/>
      <c r="V32178" s="53"/>
      <c r="W32178" s="53"/>
      <c r="X32178" s="53"/>
      <c r="Y32178" s="55"/>
    </row>
    <row r="32179" spans="21:25" x14ac:dyDescent="0.2">
      <c r="U32179" s="55"/>
      <c r="V32179" s="53"/>
      <c r="W32179" s="53"/>
      <c r="X32179" s="53"/>
      <c r="Y32179" s="55"/>
    </row>
    <row r="32180" spans="21:25" x14ac:dyDescent="0.2">
      <c r="U32180" s="55"/>
      <c r="V32180" s="53"/>
      <c r="W32180" s="53"/>
      <c r="X32180" s="53"/>
      <c r="Y32180" s="55"/>
    </row>
    <row r="32181" spans="21:25" x14ac:dyDescent="0.2">
      <c r="U32181" s="55"/>
      <c r="V32181" s="53"/>
      <c r="W32181" s="53"/>
      <c r="X32181" s="53"/>
      <c r="Y32181" s="55"/>
    </row>
    <row r="32182" spans="21:25" x14ac:dyDescent="0.2">
      <c r="U32182" s="55"/>
      <c r="V32182" s="53"/>
      <c r="W32182" s="53"/>
      <c r="X32182" s="53"/>
      <c r="Y32182" s="55"/>
    </row>
    <row r="32183" spans="21:25" x14ac:dyDescent="0.2">
      <c r="U32183" s="55"/>
      <c r="V32183" s="53"/>
      <c r="W32183" s="53"/>
      <c r="X32183" s="53"/>
      <c r="Y32183" s="55"/>
    </row>
    <row r="32184" spans="21:25" x14ac:dyDescent="0.2">
      <c r="U32184" s="55"/>
      <c r="V32184" s="53"/>
      <c r="W32184" s="53"/>
      <c r="X32184" s="53"/>
      <c r="Y32184" s="55"/>
    </row>
    <row r="32185" spans="21:25" x14ac:dyDescent="0.2">
      <c r="U32185" s="55"/>
      <c r="V32185" s="53"/>
      <c r="W32185" s="53"/>
      <c r="X32185" s="53"/>
      <c r="Y32185" s="55"/>
    </row>
    <row r="32186" spans="21:25" x14ac:dyDescent="0.2">
      <c r="U32186" s="55"/>
      <c r="V32186" s="53"/>
      <c r="W32186" s="53"/>
      <c r="X32186" s="53"/>
      <c r="Y32186" s="55"/>
    </row>
    <row r="32187" spans="21:25" x14ac:dyDescent="0.2">
      <c r="U32187" s="55"/>
      <c r="V32187" s="53"/>
      <c r="W32187" s="53"/>
      <c r="X32187" s="53"/>
      <c r="Y32187" s="55"/>
    </row>
    <row r="32188" spans="21:25" x14ac:dyDescent="0.2">
      <c r="U32188" s="55"/>
      <c r="V32188" s="53"/>
      <c r="W32188" s="53"/>
      <c r="X32188" s="53"/>
      <c r="Y32188" s="55"/>
    </row>
    <row r="32189" spans="21:25" x14ac:dyDescent="0.2">
      <c r="U32189" s="55"/>
      <c r="V32189" s="53"/>
      <c r="W32189" s="53"/>
      <c r="X32189" s="53"/>
      <c r="Y32189" s="55"/>
    </row>
    <row r="32190" spans="21:25" x14ac:dyDescent="0.2">
      <c r="U32190" s="55"/>
      <c r="V32190" s="53"/>
      <c r="W32190" s="53"/>
      <c r="X32190" s="53"/>
      <c r="Y32190" s="55"/>
    </row>
    <row r="32191" spans="21:25" x14ac:dyDescent="0.2">
      <c r="U32191" s="55"/>
      <c r="V32191" s="53"/>
      <c r="W32191" s="53"/>
      <c r="X32191" s="53"/>
      <c r="Y32191" s="55"/>
    </row>
    <row r="32192" spans="21:25" x14ac:dyDescent="0.2">
      <c r="U32192" s="55"/>
      <c r="V32192" s="53"/>
      <c r="W32192" s="53"/>
      <c r="X32192" s="53"/>
      <c r="Y32192" s="55"/>
    </row>
    <row r="32193" spans="21:25" x14ac:dyDescent="0.2">
      <c r="U32193" s="55"/>
      <c r="V32193" s="53"/>
      <c r="W32193" s="53"/>
      <c r="X32193" s="53"/>
      <c r="Y32193" s="55"/>
    </row>
    <row r="32194" spans="21:25" x14ac:dyDescent="0.2">
      <c r="U32194" s="55"/>
      <c r="V32194" s="53"/>
      <c r="W32194" s="53"/>
      <c r="X32194" s="53"/>
      <c r="Y32194" s="55"/>
    </row>
    <row r="32195" spans="21:25" x14ac:dyDescent="0.2">
      <c r="U32195" s="55"/>
      <c r="V32195" s="53"/>
      <c r="W32195" s="53"/>
      <c r="X32195" s="53"/>
      <c r="Y32195" s="55"/>
    </row>
    <row r="32196" spans="21:25" x14ac:dyDescent="0.2">
      <c r="U32196" s="55"/>
      <c r="V32196" s="53"/>
      <c r="W32196" s="53"/>
      <c r="X32196" s="53"/>
      <c r="Y32196" s="55"/>
    </row>
    <row r="32197" spans="21:25" x14ac:dyDescent="0.2">
      <c r="U32197" s="55"/>
      <c r="V32197" s="53"/>
      <c r="W32197" s="53"/>
      <c r="X32197" s="53"/>
      <c r="Y32197" s="55"/>
    </row>
    <row r="32198" spans="21:25" x14ac:dyDescent="0.2">
      <c r="U32198" s="55"/>
      <c r="V32198" s="53"/>
      <c r="W32198" s="53"/>
      <c r="X32198" s="53"/>
      <c r="Y32198" s="55"/>
    </row>
    <row r="32199" spans="21:25" x14ac:dyDescent="0.2">
      <c r="U32199" s="55"/>
      <c r="V32199" s="53"/>
      <c r="W32199" s="53"/>
      <c r="X32199" s="53"/>
      <c r="Y32199" s="55"/>
    </row>
    <row r="32200" spans="21:25" x14ac:dyDescent="0.2">
      <c r="U32200" s="55"/>
      <c r="V32200" s="53"/>
      <c r="W32200" s="53"/>
      <c r="X32200" s="53"/>
      <c r="Y32200" s="55"/>
    </row>
    <row r="32201" spans="21:25" x14ac:dyDescent="0.2">
      <c r="U32201" s="55"/>
      <c r="V32201" s="53"/>
      <c r="W32201" s="53"/>
      <c r="X32201" s="53"/>
      <c r="Y32201" s="55"/>
    </row>
    <row r="32202" spans="21:25" x14ac:dyDescent="0.2">
      <c r="U32202" s="55"/>
      <c r="V32202" s="53"/>
      <c r="W32202" s="53"/>
      <c r="X32202" s="53"/>
      <c r="Y32202" s="55"/>
    </row>
    <row r="32203" spans="21:25" x14ac:dyDescent="0.2">
      <c r="U32203" s="55"/>
      <c r="V32203" s="53"/>
      <c r="W32203" s="53"/>
      <c r="X32203" s="53"/>
      <c r="Y32203" s="55"/>
    </row>
    <row r="32204" spans="21:25" x14ac:dyDescent="0.2">
      <c r="U32204" s="55"/>
      <c r="V32204" s="53"/>
      <c r="W32204" s="53"/>
      <c r="X32204" s="53"/>
      <c r="Y32204" s="55"/>
    </row>
    <row r="32205" spans="21:25" x14ac:dyDescent="0.2">
      <c r="U32205" s="55"/>
      <c r="V32205" s="53"/>
      <c r="W32205" s="53"/>
      <c r="X32205" s="53"/>
      <c r="Y32205" s="55"/>
    </row>
    <row r="32206" spans="21:25" x14ac:dyDescent="0.2">
      <c r="U32206" s="55"/>
      <c r="V32206" s="53"/>
      <c r="W32206" s="53"/>
      <c r="X32206" s="53"/>
      <c r="Y32206" s="55"/>
    </row>
    <row r="32207" spans="21:25" x14ac:dyDescent="0.2">
      <c r="U32207" s="55"/>
      <c r="V32207" s="53"/>
      <c r="W32207" s="53"/>
      <c r="X32207" s="53"/>
      <c r="Y32207" s="55"/>
    </row>
    <row r="32208" spans="21:25" x14ac:dyDescent="0.2">
      <c r="U32208" s="55"/>
      <c r="V32208" s="53"/>
      <c r="W32208" s="53"/>
      <c r="X32208" s="53"/>
      <c r="Y32208" s="55"/>
    </row>
    <row r="32209" spans="21:25" x14ac:dyDescent="0.2">
      <c r="U32209" s="55"/>
      <c r="V32209" s="53"/>
      <c r="W32209" s="53"/>
      <c r="X32209" s="53"/>
      <c r="Y32209" s="55"/>
    </row>
    <row r="32210" spans="21:25" x14ac:dyDescent="0.2">
      <c r="U32210" s="55"/>
      <c r="V32210" s="53"/>
      <c r="W32210" s="53"/>
      <c r="X32210" s="53"/>
      <c r="Y32210" s="55"/>
    </row>
    <row r="32211" spans="21:25" x14ac:dyDescent="0.2">
      <c r="U32211" s="55"/>
      <c r="V32211" s="53"/>
      <c r="W32211" s="53"/>
      <c r="X32211" s="53"/>
      <c r="Y32211" s="55"/>
    </row>
    <row r="32212" spans="21:25" x14ac:dyDescent="0.2">
      <c r="U32212" s="55"/>
      <c r="V32212" s="53"/>
      <c r="W32212" s="53"/>
      <c r="X32212" s="53"/>
      <c r="Y32212" s="55"/>
    </row>
    <row r="32213" spans="21:25" x14ac:dyDescent="0.2">
      <c r="U32213" s="55"/>
      <c r="V32213" s="53"/>
      <c r="W32213" s="53"/>
      <c r="X32213" s="53"/>
      <c r="Y32213" s="55"/>
    </row>
    <row r="32214" spans="21:25" x14ac:dyDescent="0.2">
      <c r="U32214" s="55"/>
      <c r="V32214" s="53"/>
      <c r="W32214" s="53"/>
      <c r="X32214" s="53"/>
      <c r="Y32214" s="55"/>
    </row>
    <row r="32215" spans="21:25" x14ac:dyDescent="0.2">
      <c r="U32215" s="55"/>
      <c r="V32215" s="53"/>
      <c r="W32215" s="53"/>
      <c r="X32215" s="53"/>
      <c r="Y32215" s="55"/>
    </row>
    <row r="32216" spans="21:25" x14ac:dyDescent="0.2">
      <c r="U32216" s="55"/>
      <c r="V32216" s="53"/>
      <c r="W32216" s="53"/>
      <c r="X32216" s="53"/>
      <c r="Y32216" s="55"/>
    </row>
    <row r="32217" spans="21:25" x14ac:dyDescent="0.2">
      <c r="U32217" s="55"/>
      <c r="V32217" s="53"/>
      <c r="W32217" s="53"/>
      <c r="X32217" s="53"/>
      <c r="Y32217" s="55"/>
    </row>
    <row r="32218" spans="21:25" x14ac:dyDescent="0.2">
      <c r="U32218" s="55"/>
      <c r="V32218" s="53"/>
      <c r="W32218" s="53"/>
      <c r="X32218" s="53"/>
      <c r="Y32218" s="55"/>
    </row>
    <row r="32219" spans="21:25" x14ac:dyDescent="0.2">
      <c r="U32219" s="55"/>
      <c r="V32219" s="53"/>
      <c r="W32219" s="53"/>
      <c r="X32219" s="53"/>
      <c r="Y32219" s="55"/>
    </row>
    <row r="32220" spans="21:25" x14ac:dyDescent="0.2">
      <c r="U32220" s="55"/>
      <c r="V32220" s="53"/>
      <c r="W32220" s="53"/>
      <c r="X32220" s="53"/>
      <c r="Y32220" s="55"/>
    </row>
    <row r="32221" spans="21:25" x14ac:dyDescent="0.2">
      <c r="U32221" s="55"/>
      <c r="V32221" s="53"/>
      <c r="W32221" s="53"/>
      <c r="X32221" s="53"/>
      <c r="Y32221" s="55"/>
    </row>
    <row r="32222" spans="21:25" x14ac:dyDescent="0.2">
      <c r="U32222" s="55"/>
      <c r="V32222" s="53"/>
      <c r="W32222" s="53"/>
      <c r="X32222" s="53"/>
      <c r="Y32222" s="55"/>
    </row>
    <row r="32223" spans="21:25" x14ac:dyDescent="0.2">
      <c r="U32223" s="55"/>
      <c r="V32223" s="53"/>
      <c r="W32223" s="53"/>
      <c r="X32223" s="53"/>
      <c r="Y32223" s="55"/>
    </row>
    <row r="32224" spans="21:25" x14ac:dyDescent="0.2">
      <c r="U32224" s="55"/>
      <c r="V32224" s="53"/>
      <c r="W32224" s="53"/>
      <c r="X32224" s="53"/>
      <c r="Y32224" s="55"/>
    </row>
    <row r="32225" spans="21:25" x14ac:dyDescent="0.2">
      <c r="U32225" s="55"/>
      <c r="V32225" s="53"/>
      <c r="W32225" s="53"/>
      <c r="X32225" s="53"/>
      <c r="Y32225" s="55"/>
    </row>
    <row r="32226" spans="21:25" x14ac:dyDescent="0.2">
      <c r="U32226" s="55"/>
      <c r="V32226" s="53"/>
      <c r="W32226" s="53"/>
      <c r="X32226" s="53"/>
      <c r="Y32226" s="55"/>
    </row>
    <row r="32227" spans="21:25" x14ac:dyDescent="0.2">
      <c r="U32227" s="55"/>
      <c r="V32227" s="53"/>
      <c r="W32227" s="53"/>
      <c r="X32227" s="53"/>
      <c r="Y32227" s="55"/>
    </row>
    <row r="32228" spans="21:25" x14ac:dyDescent="0.2">
      <c r="U32228" s="55"/>
      <c r="V32228" s="53"/>
      <c r="W32228" s="53"/>
      <c r="X32228" s="53"/>
      <c r="Y32228" s="55"/>
    </row>
    <row r="32229" spans="21:25" x14ac:dyDescent="0.2">
      <c r="U32229" s="55"/>
      <c r="V32229" s="53"/>
      <c r="W32229" s="53"/>
      <c r="X32229" s="53"/>
      <c r="Y32229" s="55"/>
    </row>
    <row r="32230" spans="21:25" x14ac:dyDescent="0.2">
      <c r="U32230" s="55"/>
      <c r="V32230" s="53"/>
      <c r="W32230" s="53"/>
      <c r="X32230" s="53"/>
      <c r="Y32230" s="55"/>
    </row>
    <row r="32231" spans="21:25" x14ac:dyDescent="0.2">
      <c r="U32231" s="55"/>
      <c r="V32231" s="53"/>
      <c r="W32231" s="53"/>
      <c r="X32231" s="53"/>
      <c r="Y32231" s="55"/>
    </row>
    <row r="32232" spans="21:25" x14ac:dyDescent="0.2">
      <c r="U32232" s="55"/>
      <c r="V32232" s="53"/>
      <c r="W32232" s="53"/>
      <c r="X32232" s="53"/>
      <c r="Y32232" s="55"/>
    </row>
    <row r="32233" spans="21:25" x14ac:dyDescent="0.2">
      <c r="U32233" s="55"/>
      <c r="V32233" s="53"/>
      <c r="W32233" s="53"/>
      <c r="X32233" s="53"/>
      <c r="Y32233" s="55"/>
    </row>
    <row r="32234" spans="21:25" x14ac:dyDescent="0.2">
      <c r="U32234" s="55"/>
      <c r="V32234" s="53"/>
      <c r="W32234" s="53"/>
      <c r="X32234" s="53"/>
      <c r="Y32234" s="55"/>
    </row>
    <row r="32235" spans="21:25" x14ac:dyDescent="0.2">
      <c r="U32235" s="55"/>
      <c r="V32235" s="53"/>
      <c r="W32235" s="53"/>
      <c r="X32235" s="53"/>
      <c r="Y32235" s="55"/>
    </row>
    <row r="32236" spans="21:25" x14ac:dyDescent="0.2">
      <c r="U32236" s="55"/>
      <c r="V32236" s="53"/>
      <c r="W32236" s="53"/>
      <c r="X32236" s="53"/>
      <c r="Y32236" s="55"/>
    </row>
    <row r="32237" spans="21:25" x14ac:dyDescent="0.2">
      <c r="U32237" s="55"/>
      <c r="V32237" s="53"/>
      <c r="W32237" s="53"/>
      <c r="X32237" s="53"/>
      <c r="Y32237" s="55"/>
    </row>
    <row r="32238" spans="21:25" x14ac:dyDescent="0.2">
      <c r="U32238" s="55"/>
      <c r="V32238" s="53"/>
      <c r="W32238" s="53"/>
      <c r="X32238" s="53"/>
      <c r="Y32238" s="55"/>
    </row>
    <row r="32239" spans="21:25" x14ac:dyDescent="0.2">
      <c r="U32239" s="55"/>
      <c r="V32239" s="53"/>
      <c r="W32239" s="53"/>
      <c r="X32239" s="53"/>
      <c r="Y32239" s="55"/>
    </row>
    <row r="32240" spans="21:25" x14ac:dyDescent="0.2">
      <c r="U32240" s="55"/>
      <c r="V32240" s="53"/>
      <c r="W32240" s="53"/>
      <c r="X32240" s="53"/>
      <c r="Y32240" s="55"/>
    </row>
    <row r="32241" spans="21:25" x14ac:dyDescent="0.2">
      <c r="U32241" s="55"/>
      <c r="V32241" s="53"/>
      <c r="W32241" s="53"/>
      <c r="X32241" s="53"/>
      <c r="Y32241" s="55"/>
    </row>
    <row r="32242" spans="21:25" x14ac:dyDescent="0.2">
      <c r="U32242" s="55"/>
      <c r="V32242" s="53"/>
      <c r="W32242" s="53"/>
      <c r="X32242" s="53"/>
      <c r="Y32242" s="55"/>
    </row>
    <row r="32243" spans="21:25" x14ac:dyDescent="0.2">
      <c r="U32243" s="55"/>
      <c r="V32243" s="53"/>
      <c r="W32243" s="53"/>
      <c r="X32243" s="53"/>
      <c r="Y32243" s="55"/>
    </row>
    <row r="32244" spans="21:25" x14ac:dyDescent="0.2">
      <c r="U32244" s="55"/>
      <c r="V32244" s="53"/>
      <c r="W32244" s="53"/>
      <c r="X32244" s="53"/>
      <c r="Y32244" s="55"/>
    </row>
    <row r="32245" spans="21:25" x14ac:dyDescent="0.2">
      <c r="U32245" s="55"/>
      <c r="V32245" s="53"/>
      <c r="W32245" s="53"/>
      <c r="X32245" s="53"/>
      <c r="Y32245" s="55"/>
    </row>
    <row r="32246" spans="21:25" x14ac:dyDescent="0.2">
      <c r="U32246" s="55"/>
      <c r="V32246" s="53"/>
      <c r="W32246" s="53"/>
      <c r="X32246" s="53"/>
      <c r="Y32246" s="55"/>
    </row>
    <row r="32247" spans="21:25" x14ac:dyDescent="0.2">
      <c r="U32247" s="55"/>
      <c r="V32247" s="53"/>
      <c r="W32247" s="53"/>
      <c r="X32247" s="53"/>
      <c r="Y32247" s="55"/>
    </row>
    <row r="32248" spans="21:25" x14ac:dyDescent="0.2">
      <c r="U32248" s="55"/>
      <c r="V32248" s="53"/>
      <c r="W32248" s="53"/>
      <c r="X32248" s="53"/>
      <c r="Y32248" s="55"/>
    </row>
    <row r="32249" spans="21:25" x14ac:dyDescent="0.2">
      <c r="U32249" s="55"/>
      <c r="V32249" s="53"/>
      <c r="W32249" s="53"/>
      <c r="X32249" s="53"/>
      <c r="Y32249" s="55"/>
    </row>
    <row r="32250" spans="21:25" x14ac:dyDescent="0.2">
      <c r="U32250" s="55"/>
      <c r="V32250" s="53"/>
      <c r="W32250" s="53"/>
      <c r="X32250" s="53"/>
      <c r="Y32250" s="55"/>
    </row>
    <row r="32251" spans="21:25" x14ac:dyDescent="0.2">
      <c r="U32251" s="55"/>
      <c r="V32251" s="53"/>
      <c r="W32251" s="53"/>
      <c r="X32251" s="53"/>
      <c r="Y32251" s="55"/>
    </row>
    <row r="32252" spans="21:25" x14ac:dyDescent="0.2">
      <c r="U32252" s="55"/>
      <c r="V32252" s="53"/>
      <c r="W32252" s="53"/>
      <c r="X32252" s="53"/>
      <c r="Y32252" s="55"/>
    </row>
    <row r="32253" spans="21:25" x14ac:dyDescent="0.2">
      <c r="U32253" s="55"/>
      <c r="V32253" s="53"/>
      <c r="W32253" s="53"/>
      <c r="X32253" s="53"/>
      <c r="Y32253" s="55"/>
    </row>
    <row r="32254" spans="21:25" x14ac:dyDescent="0.2">
      <c r="U32254" s="55"/>
      <c r="V32254" s="53"/>
      <c r="W32254" s="53"/>
      <c r="X32254" s="53"/>
      <c r="Y32254" s="55"/>
    </row>
    <row r="32255" spans="21:25" x14ac:dyDescent="0.2">
      <c r="U32255" s="55"/>
      <c r="V32255" s="53"/>
      <c r="W32255" s="53"/>
      <c r="X32255" s="53"/>
      <c r="Y32255" s="55"/>
    </row>
    <row r="32256" spans="21:25" x14ac:dyDescent="0.2">
      <c r="U32256" s="55"/>
      <c r="V32256" s="53"/>
      <c r="W32256" s="53"/>
      <c r="X32256" s="53"/>
      <c r="Y32256" s="55"/>
    </row>
    <row r="32257" spans="21:25" x14ac:dyDescent="0.2">
      <c r="U32257" s="55"/>
      <c r="V32257" s="53"/>
      <c r="W32257" s="53"/>
      <c r="X32257" s="53"/>
      <c r="Y32257" s="55"/>
    </row>
    <row r="32258" spans="21:25" x14ac:dyDescent="0.2">
      <c r="U32258" s="55"/>
      <c r="V32258" s="53"/>
      <c r="W32258" s="53"/>
      <c r="X32258" s="53"/>
      <c r="Y32258" s="55"/>
    </row>
    <row r="32259" spans="21:25" x14ac:dyDescent="0.2">
      <c r="U32259" s="55"/>
      <c r="V32259" s="53"/>
      <c r="W32259" s="53"/>
      <c r="X32259" s="53"/>
      <c r="Y32259" s="55"/>
    </row>
    <row r="32260" spans="21:25" x14ac:dyDescent="0.2">
      <c r="U32260" s="55"/>
      <c r="V32260" s="53"/>
      <c r="W32260" s="53"/>
      <c r="X32260" s="53"/>
      <c r="Y32260" s="55"/>
    </row>
    <row r="32261" spans="21:25" x14ac:dyDescent="0.2">
      <c r="U32261" s="55"/>
      <c r="V32261" s="53"/>
      <c r="W32261" s="53"/>
      <c r="X32261" s="53"/>
      <c r="Y32261" s="55"/>
    </row>
    <row r="32262" spans="21:25" x14ac:dyDescent="0.2">
      <c r="U32262" s="55"/>
      <c r="V32262" s="53"/>
      <c r="W32262" s="53"/>
      <c r="X32262" s="53"/>
      <c r="Y32262" s="55"/>
    </row>
    <row r="32263" spans="21:25" x14ac:dyDescent="0.2">
      <c r="U32263" s="55"/>
      <c r="V32263" s="53"/>
      <c r="W32263" s="53"/>
      <c r="X32263" s="53"/>
      <c r="Y32263" s="55"/>
    </row>
    <row r="32264" spans="21:25" x14ac:dyDescent="0.2">
      <c r="U32264" s="55"/>
      <c r="V32264" s="53"/>
      <c r="W32264" s="53"/>
      <c r="X32264" s="53"/>
      <c r="Y32264" s="55"/>
    </row>
    <row r="32265" spans="21:25" x14ac:dyDescent="0.2">
      <c r="U32265" s="55"/>
      <c r="V32265" s="53"/>
      <c r="W32265" s="53"/>
      <c r="X32265" s="53"/>
      <c r="Y32265" s="55"/>
    </row>
    <row r="32266" spans="21:25" x14ac:dyDescent="0.2">
      <c r="U32266" s="55"/>
      <c r="V32266" s="53"/>
      <c r="W32266" s="53"/>
      <c r="X32266" s="53"/>
      <c r="Y32266" s="55"/>
    </row>
    <row r="32267" spans="21:25" x14ac:dyDescent="0.2">
      <c r="U32267" s="55"/>
      <c r="V32267" s="53"/>
      <c r="W32267" s="53"/>
      <c r="X32267" s="53"/>
      <c r="Y32267" s="55"/>
    </row>
    <row r="32268" spans="21:25" x14ac:dyDescent="0.2">
      <c r="U32268" s="55"/>
      <c r="V32268" s="53"/>
      <c r="W32268" s="53"/>
      <c r="X32268" s="53"/>
      <c r="Y32268" s="55"/>
    </row>
    <row r="32269" spans="21:25" x14ac:dyDescent="0.2">
      <c r="U32269" s="55"/>
      <c r="V32269" s="53"/>
      <c r="W32269" s="53"/>
      <c r="X32269" s="53"/>
      <c r="Y32269" s="55"/>
    </row>
    <row r="32270" spans="21:25" x14ac:dyDescent="0.2">
      <c r="U32270" s="55"/>
      <c r="V32270" s="53"/>
      <c r="W32270" s="53"/>
      <c r="X32270" s="53"/>
      <c r="Y32270" s="55"/>
    </row>
    <row r="32271" spans="21:25" x14ac:dyDescent="0.2">
      <c r="U32271" s="55"/>
      <c r="V32271" s="53"/>
      <c r="W32271" s="53"/>
      <c r="X32271" s="53"/>
      <c r="Y32271" s="55"/>
    </row>
    <row r="32272" spans="21:25" x14ac:dyDescent="0.2">
      <c r="U32272" s="55"/>
      <c r="V32272" s="53"/>
      <c r="W32272" s="53"/>
      <c r="X32272" s="53"/>
      <c r="Y32272" s="55"/>
    </row>
    <row r="32273" spans="21:25" x14ac:dyDescent="0.2">
      <c r="U32273" s="55"/>
      <c r="V32273" s="53"/>
      <c r="W32273" s="53"/>
      <c r="X32273" s="53"/>
      <c r="Y32273" s="55"/>
    </row>
    <row r="32274" spans="21:25" x14ac:dyDescent="0.2">
      <c r="U32274" s="55"/>
      <c r="V32274" s="53"/>
      <c r="W32274" s="53"/>
      <c r="X32274" s="53"/>
      <c r="Y32274" s="55"/>
    </row>
    <row r="32275" spans="21:25" x14ac:dyDescent="0.2">
      <c r="U32275" s="55"/>
      <c r="V32275" s="53"/>
      <c r="W32275" s="53"/>
      <c r="X32275" s="53"/>
      <c r="Y32275" s="55"/>
    </row>
    <row r="32276" spans="21:25" x14ac:dyDescent="0.2">
      <c r="U32276" s="55"/>
      <c r="V32276" s="53"/>
      <c r="W32276" s="53"/>
      <c r="X32276" s="53"/>
      <c r="Y32276" s="55"/>
    </row>
    <row r="32277" spans="21:25" x14ac:dyDescent="0.2">
      <c r="U32277" s="55"/>
      <c r="V32277" s="53"/>
      <c r="W32277" s="53"/>
      <c r="X32277" s="53"/>
      <c r="Y32277" s="55"/>
    </row>
    <row r="32278" spans="21:25" x14ac:dyDescent="0.2">
      <c r="U32278" s="55"/>
      <c r="V32278" s="53"/>
      <c r="W32278" s="53"/>
      <c r="X32278" s="53"/>
      <c r="Y32278" s="55"/>
    </row>
    <row r="32279" spans="21:25" x14ac:dyDescent="0.2">
      <c r="U32279" s="55"/>
      <c r="V32279" s="53"/>
      <c r="W32279" s="53"/>
      <c r="X32279" s="53"/>
      <c r="Y32279" s="55"/>
    </row>
    <row r="32280" spans="21:25" x14ac:dyDescent="0.2">
      <c r="U32280" s="55"/>
      <c r="V32280" s="53"/>
      <c r="W32280" s="53"/>
      <c r="X32280" s="53"/>
      <c r="Y32280" s="55"/>
    </row>
    <row r="32281" spans="21:25" x14ac:dyDescent="0.2">
      <c r="U32281" s="55"/>
      <c r="V32281" s="53"/>
      <c r="W32281" s="53"/>
      <c r="X32281" s="53"/>
      <c r="Y32281" s="55"/>
    </row>
    <row r="32282" spans="21:25" x14ac:dyDescent="0.2">
      <c r="U32282" s="55"/>
      <c r="V32282" s="53"/>
      <c r="W32282" s="53"/>
      <c r="X32282" s="53"/>
      <c r="Y32282" s="55"/>
    </row>
    <row r="32283" spans="21:25" x14ac:dyDescent="0.2">
      <c r="U32283" s="55"/>
      <c r="V32283" s="53"/>
      <c r="W32283" s="53"/>
      <c r="X32283" s="53"/>
      <c r="Y32283" s="55"/>
    </row>
    <row r="32284" spans="21:25" x14ac:dyDescent="0.2">
      <c r="U32284" s="55"/>
      <c r="V32284" s="53"/>
      <c r="W32284" s="53"/>
      <c r="X32284" s="53"/>
      <c r="Y32284" s="55"/>
    </row>
    <row r="32285" spans="21:25" x14ac:dyDescent="0.2">
      <c r="U32285" s="55"/>
      <c r="V32285" s="53"/>
      <c r="W32285" s="53"/>
      <c r="X32285" s="53"/>
      <c r="Y32285" s="55"/>
    </row>
    <row r="32286" spans="21:25" x14ac:dyDescent="0.2">
      <c r="U32286" s="55"/>
      <c r="V32286" s="53"/>
      <c r="W32286" s="53"/>
      <c r="X32286" s="53"/>
      <c r="Y32286" s="55"/>
    </row>
    <row r="32287" spans="21:25" x14ac:dyDescent="0.2">
      <c r="U32287" s="55"/>
      <c r="V32287" s="53"/>
      <c r="W32287" s="53"/>
      <c r="X32287" s="53"/>
      <c r="Y32287" s="55"/>
    </row>
    <row r="32288" spans="21:25" x14ac:dyDescent="0.2">
      <c r="U32288" s="55"/>
      <c r="V32288" s="53"/>
      <c r="W32288" s="53"/>
      <c r="X32288" s="53"/>
      <c r="Y32288" s="55"/>
    </row>
    <row r="32289" spans="21:25" x14ac:dyDescent="0.2">
      <c r="U32289" s="55"/>
      <c r="V32289" s="53"/>
      <c r="W32289" s="53"/>
      <c r="X32289" s="53"/>
      <c r="Y32289" s="55"/>
    </row>
    <row r="32290" spans="21:25" x14ac:dyDescent="0.2">
      <c r="U32290" s="55"/>
      <c r="V32290" s="53"/>
      <c r="W32290" s="53"/>
      <c r="X32290" s="53"/>
      <c r="Y32290" s="55"/>
    </row>
    <row r="32291" spans="21:25" x14ac:dyDescent="0.2">
      <c r="U32291" s="55"/>
      <c r="V32291" s="53"/>
      <c r="W32291" s="53"/>
      <c r="X32291" s="53"/>
      <c r="Y32291" s="55"/>
    </row>
    <row r="32292" spans="21:25" x14ac:dyDescent="0.2">
      <c r="U32292" s="55"/>
      <c r="V32292" s="53"/>
      <c r="W32292" s="53"/>
      <c r="X32292" s="53"/>
      <c r="Y32292" s="55"/>
    </row>
    <row r="32293" spans="21:25" x14ac:dyDescent="0.2">
      <c r="U32293" s="55"/>
      <c r="V32293" s="53"/>
      <c r="W32293" s="53"/>
      <c r="X32293" s="53"/>
      <c r="Y32293" s="55"/>
    </row>
    <row r="32294" spans="21:25" x14ac:dyDescent="0.2">
      <c r="U32294" s="55"/>
      <c r="V32294" s="53"/>
      <c r="W32294" s="53"/>
      <c r="X32294" s="53"/>
      <c r="Y32294" s="55"/>
    </row>
    <row r="32295" spans="21:25" x14ac:dyDescent="0.2">
      <c r="U32295" s="55"/>
      <c r="V32295" s="53"/>
      <c r="W32295" s="53"/>
      <c r="X32295" s="53"/>
      <c r="Y32295" s="55"/>
    </row>
    <row r="32296" spans="21:25" x14ac:dyDescent="0.2">
      <c r="U32296" s="55"/>
      <c r="V32296" s="53"/>
      <c r="W32296" s="53"/>
      <c r="X32296" s="53"/>
      <c r="Y32296" s="55"/>
    </row>
    <row r="32297" spans="21:25" x14ac:dyDescent="0.2">
      <c r="U32297" s="55"/>
      <c r="V32297" s="53"/>
      <c r="W32297" s="53"/>
      <c r="X32297" s="53"/>
      <c r="Y32297" s="55"/>
    </row>
    <row r="32298" spans="21:25" x14ac:dyDescent="0.2">
      <c r="U32298" s="55"/>
      <c r="V32298" s="53"/>
      <c r="W32298" s="53"/>
      <c r="X32298" s="53"/>
      <c r="Y32298" s="55"/>
    </row>
    <row r="32299" spans="21:25" x14ac:dyDescent="0.2">
      <c r="U32299" s="55"/>
      <c r="V32299" s="53"/>
      <c r="W32299" s="53"/>
      <c r="X32299" s="53"/>
      <c r="Y32299" s="55"/>
    </row>
    <row r="32300" spans="21:25" x14ac:dyDescent="0.2">
      <c r="U32300" s="55"/>
      <c r="V32300" s="53"/>
      <c r="W32300" s="53"/>
      <c r="X32300" s="53"/>
      <c r="Y32300" s="55"/>
    </row>
    <row r="32301" spans="21:25" x14ac:dyDescent="0.2">
      <c r="U32301" s="55"/>
      <c r="V32301" s="53"/>
      <c r="W32301" s="53"/>
      <c r="X32301" s="53"/>
      <c r="Y32301" s="55"/>
    </row>
    <row r="32302" spans="21:25" x14ac:dyDescent="0.2">
      <c r="U32302" s="55"/>
      <c r="V32302" s="53"/>
      <c r="W32302" s="53"/>
      <c r="X32302" s="53"/>
      <c r="Y32302" s="55"/>
    </row>
    <row r="32303" spans="21:25" x14ac:dyDescent="0.2">
      <c r="U32303" s="55"/>
      <c r="V32303" s="53"/>
      <c r="W32303" s="53"/>
      <c r="X32303" s="53"/>
      <c r="Y32303" s="55"/>
    </row>
    <row r="32304" spans="21:25" x14ac:dyDescent="0.2">
      <c r="U32304" s="55"/>
      <c r="V32304" s="53"/>
      <c r="W32304" s="53"/>
      <c r="X32304" s="53"/>
      <c r="Y32304" s="55"/>
    </row>
    <row r="32305" spans="21:25" x14ac:dyDescent="0.2">
      <c r="U32305" s="55"/>
      <c r="V32305" s="53"/>
      <c r="W32305" s="53"/>
      <c r="X32305" s="53"/>
      <c r="Y32305" s="55"/>
    </row>
    <row r="32306" spans="21:25" x14ac:dyDescent="0.2">
      <c r="U32306" s="55"/>
      <c r="V32306" s="53"/>
      <c r="W32306" s="53"/>
      <c r="X32306" s="53"/>
      <c r="Y32306" s="55"/>
    </row>
    <row r="32307" spans="21:25" x14ac:dyDescent="0.2">
      <c r="U32307" s="55"/>
      <c r="V32307" s="53"/>
      <c r="W32307" s="53"/>
      <c r="X32307" s="53"/>
      <c r="Y32307" s="55"/>
    </row>
    <row r="32308" spans="21:25" x14ac:dyDescent="0.2">
      <c r="U32308" s="55"/>
      <c r="V32308" s="53"/>
      <c r="W32308" s="53"/>
      <c r="X32308" s="53"/>
      <c r="Y32308" s="55"/>
    </row>
    <row r="32309" spans="21:25" x14ac:dyDescent="0.2">
      <c r="U32309" s="55"/>
      <c r="V32309" s="53"/>
      <c r="W32309" s="53"/>
      <c r="X32309" s="53"/>
      <c r="Y32309" s="55"/>
    </row>
    <row r="32310" spans="21:25" x14ac:dyDescent="0.2">
      <c r="U32310" s="55"/>
      <c r="V32310" s="53"/>
      <c r="W32310" s="53"/>
      <c r="X32310" s="53"/>
      <c r="Y32310" s="55"/>
    </row>
    <row r="32311" spans="21:25" x14ac:dyDescent="0.2">
      <c r="U32311" s="55"/>
      <c r="V32311" s="53"/>
      <c r="W32311" s="53"/>
      <c r="X32311" s="53"/>
      <c r="Y32311" s="55"/>
    </row>
    <row r="32312" spans="21:25" x14ac:dyDescent="0.2">
      <c r="U32312" s="55"/>
      <c r="V32312" s="53"/>
      <c r="W32312" s="53"/>
      <c r="X32312" s="53"/>
      <c r="Y32312" s="55"/>
    </row>
    <row r="32313" spans="21:25" x14ac:dyDescent="0.2">
      <c r="U32313" s="55"/>
      <c r="V32313" s="53"/>
      <c r="W32313" s="53"/>
      <c r="X32313" s="53"/>
      <c r="Y32313" s="55"/>
    </row>
    <row r="32314" spans="21:25" x14ac:dyDescent="0.2">
      <c r="U32314" s="55"/>
      <c r="V32314" s="53"/>
      <c r="W32314" s="53"/>
      <c r="X32314" s="53"/>
      <c r="Y32314" s="55"/>
    </row>
    <row r="32315" spans="21:25" x14ac:dyDescent="0.2">
      <c r="U32315" s="55"/>
      <c r="V32315" s="53"/>
      <c r="W32315" s="53"/>
      <c r="X32315" s="53"/>
      <c r="Y32315" s="55"/>
    </row>
    <row r="32316" spans="21:25" x14ac:dyDescent="0.2">
      <c r="U32316" s="55"/>
      <c r="V32316" s="53"/>
      <c r="W32316" s="53"/>
      <c r="X32316" s="53"/>
      <c r="Y32316" s="55"/>
    </row>
    <row r="32317" spans="21:25" x14ac:dyDescent="0.2">
      <c r="U32317" s="55"/>
      <c r="V32317" s="53"/>
      <c r="W32317" s="53"/>
      <c r="X32317" s="53"/>
      <c r="Y32317" s="55"/>
    </row>
    <row r="32318" spans="21:25" x14ac:dyDescent="0.2">
      <c r="U32318" s="55"/>
      <c r="V32318" s="53"/>
      <c r="W32318" s="53"/>
      <c r="X32318" s="53"/>
      <c r="Y32318" s="55"/>
    </row>
    <row r="32319" spans="21:25" x14ac:dyDescent="0.2">
      <c r="U32319" s="55"/>
      <c r="V32319" s="53"/>
      <c r="W32319" s="53"/>
      <c r="X32319" s="53"/>
      <c r="Y32319" s="55"/>
    </row>
    <row r="32320" spans="21:25" x14ac:dyDescent="0.2">
      <c r="U32320" s="55"/>
      <c r="V32320" s="53"/>
      <c r="W32320" s="53"/>
      <c r="X32320" s="53"/>
      <c r="Y32320" s="55"/>
    </row>
    <row r="32321" spans="21:25" x14ac:dyDescent="0.2">
      <c r="U32321" s="55"/>
      <c r="V32321" s="53"/>
      <c r="W32321" s="53"/>
      <c r="X32321" s="53"/>
      <c r="Y32321" s="55"/>
    </row>
    <row r="32322" spans="21:25" x14ac:dyDescent="0.2">
      <c r="U32322" s="55"/>
      <c r="V32322" s="53"/>
      <c r="W32322" s="53"/>
      <c r="X32322" s="53"/>
      <c r="Y32322" s="55"/>
    </row>
    <row r="32323" spans="21:25" x14ac:dyDescent="0.2">
      <c r="U32323" s="55"/>
      <c r="V32323" s="53"/>
      <c r="W32323" s="53"/>
      <c r="X32323" s="53"/>
      <c r="Y32323" s="55"/>
    </row>
    <row r="32324" spans="21:25" x14ac:dyDescent="0.2">
      <c r="U32324" s="55"/>
      <c r="V32324" s="53"/>
      <c r="W32324" s="53"/>
      <c r="X32324" s="53"/>
      <c r="Y32324" s="55"/>
    </row>
    <row r="32325" spans="21:25" x14ac:dyDescent="0.2">
      <c r="U32325" s="55"/>
      <c r="V32325" s="53"/>
      <c r="W32325" s="53"/>
      <c r="X32325" s="53"/>
      <c r="Y32325" s="55"/>
    </row>
    <row r="32326" spans="21:25" x14ac:dyDescent="0.2">
      <c r="U32326" s="55"/>
      <c r="V32326" s="53"/>
      <c r="W32326" s="53"/>
      <c r="X32326" s="53"/>
      <c r="Y32326" s="55"/>
    </row>
    <row r="32327" spans="21:25" x14ac:dyDescent="0.2">
      <c r="U32327" s="55"/>
      <c r="V32327" s="53"/>
      <c r="W32327" s="53"/>
      <c r="X32327" s="53"/>
      <c r="Y32327" s="55"/>
    </row>
    <row r="32328" spans="21:25" x14ac:dyDescent="0.2">
      <c r="U32328" s="55"/>
      <c r="V32328" s="53"/>
      <c r="W32328" s="53"/>
      <c r="X32328" s="53"/>
      <c r="Y32328" s="55"/>
    </row>
    <row r="32329" spans="21:25" x14ac:dyDescent="0.2">
      <c r="U32329" s="55"/>
      <c r="V32329" s="53"/>
      <c r="W32329" s="53"/>
      <c r="X32329" s="53"/>
      <c r="Y32329" s="55"/>
    </row>
    <row r="32330" spans="21:25" x14ac:dyDescent="0.2">
      <c r="U32330" s="55"/>
      <c r="V32330" s="53"/>
      <c r="W32330" s="53"/>
      <c r="X32330" s="53"/>
      <c r="Y32330" s="55"/>
    </row>
    <row r="32331" spans="21:25" x14ac:dyDescent="0.2">
      <c r="U32331" s="55"/>
      <c r="V32331" s="53"/>
      <c r="W32331" s="53"/>
      <c r="X32331" s="53"/>
      <c r="Y32331" s="55"/>
    </row>
    <row r="32332" spans="21:25" x14ac:dyDescent="0.2">
      <c r="U32332" s="55"/>
      <c r="V32332" s="53"/>
      <c r="W32332" s="53"/>
      <c r="X32332" s="53"/>
      <c r="Y32332" s="55"/>
    </row>
    <row r="32333" spans="21:25" x14ac:dyDescent="0.2">
      <c r="U32333" s="55"/>
      <c r="V32333" s="53"/>
      <c r="W32333" s="53"/>
      <c r="X32333" s="53"/>
      <c r="Y32333" s="55"/>
    </row>
    <row r="32334" spans="21:25" x14ac:dyDescent="0.2">
      <c r="U32334" s="55"/>
      <c r="V32334" s="53"/>
      <c r="W32334" s="53"/>
      <c r="X32334" s="53"/>
      <c r="Y32334" s="55"/>
    </row>
    <row r="32335" spans="21:25" x14ac:dyDescent="0.2">
      <c r="U32335" s="55"/>
      <c r="V32335" s="53"/>
      <c r="W32335" s="53"/>
      <c r="X32335" s="53"/>
      <c r="Y32335" s="55"/>
    </row>
    <row r="32336" spans="21:25" x14ac:dyDescent="0.2">
      <c r="U32336" s="55"/>
      <c r="V32336" s="53"/>
      <c r="W32336" s="53"/>
      <c r="X32336" s="53"/>
      <c r="Y32336" s="55"/>
    </row>
    <row r="32337" spans="21:25" x14ac:dyDescent="0.2">
      <c r="U32337" s="55"/>
      <c r="V32337" s="53"/>
      <c r="W32337" s="53"/>
      <c r="X32337" s="53"/>
      <c r="Y32337" s="55"/>
    </row>
    <row r="32338" spans="21:25" x14ac:dyDescent="0.2">
      <c r="U32338" s="55"/>
      <c r="V32338" s="53"/>
      <c r="W32338" s="53"/>
      <c r="X32338" s="53"/>
      <c r="Y32338" s="55"/>
    </row>
    <row r="32339" spans="21:25" x14ac:dyDescent="0.2">
      <c r="U32339" s="55"/>
      <c r="V32339" s="53"/>
      <c r="W32339" s="53"/>
      <c r="X32339" s="53"/>
      <c r="Y32339" s="55"/>
    </row>
    <row r="32340" spans="21:25" x14ac:dyDescent="0.2">
      <c r="U32340" s="55"/>
      <c r="V32340" s="53"/>
      <c r="W32340" s="53"/>
      <c r="X32340" s="53"/>
      <c r="Y32340" s="55"/>
    </row>
    <row r="32341" spans="21:25" x14ac:dyDescent="0.2">
      <c r="U32341" s="55"/>
      <c r="V32341" s="53"/>
      <c r="W32341" s="53"/>
      <c r="X32341" s="53"/>
      <c r="Y32341" s="55"/>
    </row>
    <row r="32342" spans="21:25" x14ac:dyDescent="0.2">
      <c r="U32342" s="55"/>
      <c r="V32342" s="53"/>
      <c r="W32342" s="53"/>
      <c r="X32342" s="53"/>
      <c r="Y32342" s="55"/>
    </row>
    <row r="32343" spans="21:25" x14ac:dyDescent="0.2">
      <c r="U32343" s="55"/>
      <c r="V32343" s="53"/>
      <c r="W32343" s="53"/>
      <c r="X32343" s="53"/>
      <c r="Y32343" s="55"/>
    </row>
    <row r="32344" spans="21:25" x14ac:dyDescent="0.2">
      <c r="U32344" s="55"/>
      <c r="V32344" s="53"/>
      <c r="W32344" s="53"/>
      <c r="X32344" s="53"/>
      <c r="Y32344" s="55"/>
    </row>
    <row r="32345" spans="21:25" x14ac:dyDescent="0.2">
      <c r="U32345" s="55"/>
      <c r="V32345" s="53"/>
      <c r="W32345" s="53"/>
      <c r="X32345" s="53"/>
      <c r="Y32345" s="55"/>
    </row>
    <row r="32346" spans="21:25" x14ac:dyDescent="0.2">
      <c r="U32346" s="55"/>
      <c r="V32346" s="53"/>
      <c r="W32346" s="53"/>
      <c r="X32346" s="53"/>
      <c r="Y32346" s="55"/>
    </row>
    <row r="32347" spans="21:25" x14ac:dyDescent="0.2">
      <c r="U32347" s="55"/>
      <c r="V32347" s="53"/>
      <c r="W32347" s="53"/>
      <c r="X32347" s="53"/>
      <c r="Y32347" s="55"/>
    </row>
    <row r="32348" spans="21:25" x14ac:dyDescent="0.2">
      <c r="U32348" s="55"/>
      <c r="V32348" s="53"/>
      <c r="W32348" s="53"/>
      <c r="X32348" s="53"/>
      <c r="Y32348" s="55"/>
    </row>
    <row r="32349" spans="21:25" x14ac:dyDescent="0.2">
      <c r="U32349" s="55"/>
      <c r="V32349" s="53"/>
      <c r="W32349" s="53"/>
      <c r="X32349" s="53"/>
      <c r="Y32349" s="55"/>
    </row>
    <row r="32350" spans="21:25" x14ac:dyDescent="0.2">
      <c r="U32350" s="55"/>
      <c r="V32350" s="53"/>
      <c r="W32350" s="53"/>
      <c r="X32350" s="53"/>
      <c r="Y32350" s="55"/>
    </row>
    <row r="32351" spans="21:25" x14ac:dyDescent="0.2">
      <c r="U32351" s="55"/>
      <c r="V32351" s="53"/>
      <c r="W32351" s="53"/>
      <c r="X32351" s="53"/>
      <c r="Y32351" s="55"/>
    </row>
    <row r="32352" spans="21:25" x14ac:dyDescent="0.2">
      <c r="U32352" s="55"/>
      <c r="V32352" s="53"/>
      <c r="W32352" s="53"/>
      <c r="X32352" s="53"/>
      <c r="Y32352" s="55"/>
    </row>
    <row r="32353" spans="21:25" x14ac:dyDescent="0.2">
      <c r="U32353" s="55"/>
      <c r="V32353" s="53"/>
      <c r="W32353" s="53"/>
      <c r="X32353" s="53"/>
      <c r="Y32353" s="55"/>
    </row>
    <row r="32354" spans="21:25" x14ac:dyDescent="0.2">
      <c r="U32354" s="55"/>
      <c r="V32354" s="53"/>
      <c r="W32354" s="53"/>
      <c r="X32354" s="53"/>
      <c r="Y32354" s="55"/>
    </row>
    <row r="32355" spans="21:25" x14ac:dyDescent="0.2">
      <c r="U32355" s="55"/>
      <c r="V32355" s="53"/>
      <c r="W32355" s="53"/>
      <c r="X32355" s="53"/>
      <c r="Y32355" s="55"/>
    </row>
    <row r="32356" spans="21:25" x14ac:dyDescent="0.2">
      <c r="U32356" s="55"/>
      <c r="V32356" s="53"/>
      <c r="W32356" s="53"/>
      <c r="X32356" s="53"/>
      <c r="Y32356" s="55"/>
    </row>
    <row r="32357" spans="21:25" x14ac:dyDescent="0.2">
      <c r="U32357" s="55"/>
      <c r="V32357" s="53"/>
      <c r="W32357" s="53"/>
      <c r="X32357" s="53"/>
      <c r="Y32357" s="55"/>
    </row>
    <row r="32358" spans="21:25" x14ac:dyDescent="0.2">
      <c r="U32358" s="55"/>
      <c r="V32358" s="53"/>
      <c r="W32358" s="53"/>
      <c r="X32358" s="53"/>
      <c r="Y32358" s="55"/>
    </row>
    <row r="32359" spans="21:25" x14ac:dyDescent="0.2">
      <c r="U32359" s="55"/>
      <c r="V32359" s="53"/>
      <c r="W32359" s="53"/>
      <c r="X32359" s="53"/>
      <c r="Y32359" s="55"/>
    </row>
    <row r="32360" spans="21:25" x14ac:dyDescent="0.2">
      <c r="U32360" s="55"/>
      <c r="V32360" s="53"/>
      <c r="W32360" s="53"/>
      <c r="X32360" s="53"/>
      <c r="Y32360" s="55"/>
    </row>
    <row r="32361" spans="21:25" x14ac:dyDescent="0.2">
      <c r="U32361" s="55"/>
      <c r="V32361" s="53"/>
      <c r="W32361" s="53"/>
      <c r="X32361" s="53"/>
      <c r="Y32361" s="55"/>
    </row>
    <row r="32362" spans="21:25" x14ac:dyDescent="0.2">
      <c r="U32362" s="55"/>
      <c r="V32362" s="53"/>
      <c r="W32362" s="53"/>
      <c r="X32362" s="53"/>
      <c r="Y32362" s="55"/>
    </row>
    <row r="32363" spans="21:25" x14ac:dyDescent="0.2">
      <c r="U32363" s="55"/>
      <c r="V32363" s="53"/>
      <c r="W32363" s="53"/>
      <c r="X32363" s="53"/>
      <c r="Y32363" s="55"/>
    </row>
    <row r="32364" spans="21:25" x14ac:dyDescent="0.2">
      <c r="U32364" s="55"/>
      <c r="V32364" s="53"/>
      <c r="W32364" s="53"/>
      <c r="X32364" s="53"/>
      <c r="Y32364" s="55"/>
    </row>
    <row r="32365" spans="21:25" x14ac:dyDescent="0.2">
      <c r="U32365" s="55"/>
      <c r="V32365" s="53"/>
      <c r="W32365" s="53"/>
      <c r="X32365" s="53"/>
      <c r="Y32365" s="55"/>
    </row>
    <row r="32366" spans="21:25" x14ac:dyDescent="0.2">
      <c r="U32366" s="55"/>
      <c r="V32366" s="53"/>
      <c r="W32366" s="53"/>
      <c r="X32366" s="53"/>
      <c r="Y32366" s="55"/>
    </row>
    <row r="32367" spans="21:25" x14ac:dyDescent="0.2">
      <c r="U32367" s="55"/>
      <c r="V32367" s="53"/>
      <c r="W32367" s="53"/>
      <c r="X32367" s="53"/>
      <c r="Y32367" s="55"/>
    </row>
    <row r="32368" spans="21:25" x14ac:dyDescent="0.2">
      <c r="U32368" s="55"/>
      <c r="V32368" s="53"/>
      <c r="W32368" s="53"/>
      <c r="X32368" s="53"/>
      <c r="Y32368" s="55"/>
    </row>
    <row r="32369" spans="21:25" x14ac:dyDescent="0.2">
      <c r="U32369" s="55"/>
      <c r="V32369" s="53"/>
      <c r="W32369" s="53"/>
      <c r="X32369" s="53"/>
      <c r="Y32369" s="55"/>
    </row>
    <row r="32370" spans="21:25" x14ac:dyDescent="0.2">
      <c r="U32370" s="55"/>
      <c r="V32370" s="53"/>
      <c r="W32370" s="53"/>
      <c r="X32370" s="53"/>
      <c r="Y32370" s="55"/>
    </row>
    <row r="32371" spans="21:25" x14ac:dyDescent="0.2">
      <c r="U32371" s="55"/>
      <c r="V32371" s="53"/>
      <c r="W32371" s="53"/>
      <c r="X32371" s="53"/>
      <c r="Y32371" s="55"/>
    </row>
    <row r="32372" spans="21:25" x14ac:dyDescent="0.2">
      <c r="U32372" s="55"/>
      <c r="V32372" s="53"/>
      <c r="W32372" s="53"/>
      <c r="X32372" s="53"/>
      <c r="Y32372" s="55"/>
    </row>
    <row r="32373" spans="21:25" x14ac:dyDescent="0.2">
      <c r="U32373" s="55"/>
      <c r="V32373" s="53"/>
      <c r="W32373" s="53"/>
      <c r="X32373" s="53"/>
      <c r="Y32373" s="55"/>
    </row>
    <row r="32374" spans="21:25" x14ac:dyDescent="0.2">
      <c r="U32374" s="55"/>
      <c r="V32374" s="53"/>
      <c r="W32374" s="53"/>
      <c r="X32374" s="53"/>
      <c r="Y32374" s="55"/>
    </row>
    <row r="32375" spans="21:25" x14ac:dyDescent="0.2">
      <c r="U32375" s="55"/>
      <c r="V32375" s="53"/>
      <c r="W32375" s="53"/>
      <c r="X32375" s="53"/>
      <c r="Y32375" s="55"/>
    </row>
    <row r="32376" spans="21:25" x14ac:dyDescent="0.2">
      <c r="U32376" s="55"/>
      <c r="V32376" s="53"/>
      <c r="W32376" s="53"/>
      <c r="X32376" s="53"/>
      <c r="Y32376" s="55"/>
    </row>
    <row r="32377" spans="21:25" x14ac:dyDescent="0.2">
      <c r="U32377" s="55"/>
      <c r="V32377" s="53"/>
      <c r="W32377" s="53"/>
      <c r="X32377" s="53"/>
      <c r="Y32377" s="55"/>
    </row>
    <row r="32378" spans="21:25" x14ac:dyDescent="0.2">
      <c r="U32378" s="55"/>
      <c r="V32378" s="53"/>
      <c r="W32378" s="53"/>
      <c r="X32378" s="53"/>
      <c r="Y32378" s="55"/>
    </row>
    <row r="32379" spans="21:25" x14ac:dyDescent="0.2">
      <c r="U32379" s="55"/>
      <c r="V32379" s="53"/>
      <c r="W32379" s="53"/>
      <c r="X32379" s="53"/>
      <c r="Y32379" s="55"/>
    </row>
    <row r="32380" spans="21:25" x14ac:dyDescent="0.2">
      <c r="U32380" s="55"/>
      <c r="V32380" s="53"/>
      <c r="W32380" s="53"/>
      <c r="X32380" s="53"/>
      <c r="Y32380" s="55"/>
    </row>
    <row r="32381" spans="21:25" x14ac:dyDescent="0.2">
      <c r="U32381" s="55"/>
      <c r="V32381" s="53"/>
      <c r="W32381" s="53"/>
      <c r="X32381" s="53"/>
      <c r="Y32381" s="55"/>
    </row>
    <row r="32382" spans="21:25" x14ac:dyDescent="0.2">
      <c r="U32382" s="55"/>
      <c r="V32382" s="53"/>
      <c r="W32382" s="53"/>
      <c r="X32382" s="53"/>
      <c r="Y32382" s="55"/>
    </row>
    <row r="32383" spans="21:25" x14ac:dyDescent="0.2">
      <c r="U32383" s="55"/>
      <c r="V32383" s="53"/>
      <c r="W32383" s="53"/>
      <c r="X32383" s="53"/>
      <c r="Y32383" s="55"/>
    </row>
    <row r="32384" spans="21:25" x14ac:dyDescent="0.2">
      <c r="U32384" s="55"/>
      <c r="V32384" s="53"/>
      <c r="W32384" s="53"/>
      <c r="X32384" s="53"/>
      <c r="Y32384" s="55"/>
    </row>
    <row r="32385" spans="21:25" x14ac:dyDescent="0.2">
      <c r="U32385" s="55"/>
      <c r="V32385" s="53"/>
      <c r="W32385" s="53"/>
      <c r="X32385" s="53"/>
      <c r="Y32385" s="55"/>
    </row>
    <row r="32386" spans="21:25" x14ac:dyDescent="0.2">
      <c r="U32386" s="55"/>
      <c r="V32386" s="53"/>
      <c r="W32386" s="53"/>
      <c r="X32386" s="53"/>
      <c r="Y32386" s="55"/>
    </row>
    <row r="32387" spans="21:25" x14ac:dyDescent="0.2">
      <c r="U32387" s="55"/>
      <c r="V32387" s="53"/>
      <c r="W32387" s="53"/>
      <c r="X32387" s="53"/>
      <c r="Y32387" s="55"/>
    </row>
    <row r="32388" spans="21:25" x14ac:dyDescent="0.2">
      <c r="U32388" s="55"/>
      <c r="V32388" s="53"/>
      <c r="W32388" s="53"/>
      <c r="X32388" s="53"/>
      <c r="Y32388" s="55"/>
    </row>
    <row r="32389" spans="21:25" x14ac:dyDescent="0.2">
      <c r="U32389" s="55"/>
      <c r="V32389" s="53"/>
      <c r="W32389" s="53"/>
      <c r="X32389" s="53"/>
      <c r="Y32389" s="55"/>
    </row>
    <row r="32390" spans="21:25" x14ac:dyDescent="0.2">
      <c r="U32390" s="55"/>
      <c r="V32390" s="53"/>
      <c r="W32390" s="53"/>
      <c r="X32390" s="53"/>
      <c r="Y32390" s="55"/>
    </row>
    <row r="32391" spans="21:25" x14ac:dyDescent="0.2">
      <c r="U32391" s="55"/>
      <c r="V32391" s="53"/>
      <c r="W32391" s="53"/>
      <c r="X32391" s="53"/>
      <c r="Y32391" s="55"/>
    </row>
    <row r="32392" spans="21:25" x14ac:dyDescent="0.2">
      <c r="U32392" s="55"/>
      <c r="V32392" s="53"/>
      <c r="W32392" s="53"/>
      <c r="X32392" s="53"/>
      <c r="Y32392" s="55"/>
    </row>
    <row r="32393" spans="21:25" x14ac:dyDescent="0.2">
      <c r="U32393" s="55"/>
      <c r="V32393" s="53"/>
      <c r="W32393" s="53"/>
      <c r="X32393" s="53"/>
      <c r="Y32393" s="55"/>
    </row>
    <row r="32394" spans="21:25" x14ac:dyDescent="0.2">
      <c r="U32394" s="55"/>
      <c r="V32394" s="53"/>
      <c r="W32394" s="53"/>
      <c r="X32394" s="53"/>
      <c r="Y32394" s="55"/>
    </row>
    <row r="32395" spans="21:25" x14ac:dyDescent="0.2">
      <c r="U32395" s="55"/>
      <c r="V32395" s="53"/>
      <c r="W32395" s="53"/>
      <c r="X32395" s="53"/>
      <c r="Y32395" s="55"/>
    </row>
    <row r="32396" spans="21:25" x14ac:dyDescent="0.2">
      <c r="U32396" s="55"/>
      <c r="V32396" s="53"/>
      <c r="W32396" s="53"/>
      <c r="X32396" s="53"/>
      <c r="Y32396" s="55"/>
    </row>
    <row r="32397" spans="21:25" x14ac:dyDescent="0.2">
      <c r="U32397" s="55"/>
      <c r="V32397" s="53"/>
      <c r="W32397" s="53"/>
      <c r="X32397" s="53"/>
      <c r="Y32397" s="55"/>
    </row>
    <row r="32398" spans="21:25" x14ac:dyDescent="0.2">
      <c r="U32398" s="55"/>
      <c r="V32398" s="53"/>
      <c r="W32398" s="53"/>
      <c r="X32398" s="53"/>
      <c r="Y32398" s="55"/>
    </row>
    <row r="32399" spans="21:25" x14ac:dyDescent="0.2">
      <c r="U32399" s="55"/>
      <c r="V32399" s="53"/>
      <c r="W32399" s="53"/>
      <c r="X32399" s="53"/>
      <c r="Y32399" s="55"/>
    </row>
    <row r="32400" spans="21:25" x14ac:dyDescent="0.2">
      <c r="U32400" s="55"/>
      <c r="V32400" s="53"/>
      <c r="W32400" s="53"/>
      <c r="X32400" s="53"/>
      <c r="Y32400" s="55"/>
    </row>
    <row r="32401" spans="21:25" x14ac:dyDescent="0.2">
      <c r="U32401" s="55"/>
      <c r="V32401" s="53"/>
      <c r="W32401" s="53"/>
      <c r="X32401" s="53"/>
      <c r="Y32401" s="55"/>
    </row>
    <row r="32402" spans="21:25" x14ac:dyDescent="0.2">
      <c r="U32402" s="55"/>
      <c r="V32402" s="53"/>
      <c r="W32402" s="53"/>
      <c r="X32402" s="53"/>
      <c r="Y32402" s="55"/>
    </row>
    <row r="32403" spans="21:25" x14ac:dyDescent="0.2">
      <c r="U32403" s="55"/>
      <c r="V32403" s="53"/>
      <c r="W32403" s="53"/>
      <c r="X32403" s="53"/>
      <c r="Y32403" s="55"/>
    </row>
    <row r="32404" spans="21:25" x14ac:dyDescent="0.2">
      <c r="U32404" s="55"/>
      <c r="V32404" s="53"/>
      <c r="W32404" s="53"/>
      <c r="X32404" s="53"/>
      <c r="Y32404" s="55"/>
    </row>
    <row r="32405" spans="21:25" x14ac:dyDescent="0.2">
      <c r="U32405" s="55"/>
      <c r="V32405" s="53"/>
      <c r="W32405" s="53"/>
      <c r="X32405" s="53"/>
      <c r="Y32405" s="55"/>
    </row>
    <row r="32406" spans="21:25" x14ac:dyDescent="0.2">
      <c r="U32406" s="55"/>
      <c r="V32406" s="53"/>
      <c r="W32406" s="53"/>
      <c r="X32406" s="53"/>
      <c r="Y32406" s="55"/>
    </row>
    <row r="32407" spans="21:25" x14ac:dyDescent="0.2">
      <c r="U32407" s="55"/>
      <c r="V32407" s="53"/>
      <c r="W32407" s="53"/>
      <c r="X32407" s="53"/>
      <c r="Y32407" s="55"/>
    </row>
    <row r="32408" spans="21:25" x14ac:dyDescent="0.2">
      <c r="U32408" s="55"/>
      <c r="V32408" s="53"/>
      <c r="W32408" s="53"/>
      <c r="X32408" s="53"/>
      <c r="Y32408" s="55"/>
    </row>
    <row r="32409" spans="21:25" x14ac:dyDescent="0.2">
      <c r="U32409" s="55"/>
      <c r="V32409" s="53"/>
      <c r="W32409" s="53"/>
      <c r="X32409" s="53"/>
      <c r="Y32409" s="55"/>
    </row>
    <row r="32410" spans="21:25" x14ac:dyDescent="0.2">
      <c r="U32410" s="55"/>
      <c r="V32410" s="53"/>
      <c r="W32410" s="53"/>
      <c r="X32410" s="53"/>
      <c r="Y32410" s="55"/>
    </row>
    <row r="32411" spans="21:25" x14ac:dyDescent="0.2">
      <c r="U32411" s="55"/>
      <c r="V32411" s="53"/>
      <c r="W32411" s="53"/>
      <c r="X32411" s="53"/>
      <c r="Y32411" s="55"/>
    </row>
    <row r="32412" spans="21:25" x14ac:dyDescent="0.2">
      <c r="U32412" s="55"/>
      <c r="V32412" s="53"/>
      <c r="W32412" s="53"/>
      <c r="X32412" s="53"/>
      <c r="Y32412" s="55"/>
    </row>
    <row r="32413" spans="21:25" x14ac:dyDescent="0.2">
      <c r="U32413" s="55"/>
      <c r="V32413" s="53"/>
      <c r="W32413" s="53"/>
      <c r="X32413" s="53"/>
      <c r="Y32413" s="55"/>
    </row>
    <row r="32414" spans="21:25" x14ac:dyDescent="0.2">
      <c r="U32414" s="55"/>
      <c r="V32414" s="53"/>
      <c r="W32414" s="53"/>
      <c r="X32414" s="53"/>
      <c r="Y32414" s="55"/>
    </row>
    <row r="32415" spans="21:25" x14ac:dyDescent="0.2">
      <c r="U32415" s="55"/>
      <c r="V32415" s="53"/>
      <c r="W32415" s="53"/>
      <c r="X32415" s="53"/>
      <c r="Y32415" s="55"/>
    </row>
    <row r="32416" spans="21:25" x14ac:dyDescent="0.2">
      <c r="U32416" s="55"/>
      <c r="V32416" s="53"/>
      <c r="W32416" s="53"/>
      <c r="X32416" s="53"/>
      <c r="Y32416" s="55"/>
    </row>
    <row r="32417" spans="21:25" x14ac:dyDescent="0.2">
      <c r="U32417" s="55"/>
      <c r="V32417" s="53"/>
      <c r="W32417" s="53"/>
      <c r="X32417" s="53"/>
      <c r="Y32417" s="55"/>
    </row>
    <row r="32418" spans="21:25" x14ac:dyDescent="0.2">
      <c r="U32418" s="55"/>
      <c r="V32418" s="53"/>
      <c r="W32418" s="53"/>
      <c r="X32418" s="53"/>
      <c r="Y32418" s="55"/>
    </row>
    <row r="32419" spans="21:25" x14ac:dyDescent="0.2">
      <c r="U32419" s="55"/>
      <c r="V32419" s="53"/>
      <c r="W32419" s="53"/>
      <c r="X32419" s="53"/>
      <c r="Y32419" s="55"/>
    </row>
    <row r="32420" spans="21:25" x14ac:dyDescent="0.2">
      <c r="U32420" s="55"/>
      <c r="V32420" s="53"/>
      <c r="W32420" s="53"/>
      <c r="X32420" s="53"/>
      <c r="Y32420" s="55"/>
    </row>
    <row r="32421" spans="21:25" x14ac:dyDescent="0.2">
      <c r="U32421" s="55"/>
      <c r="V32421" s="53"/>
      <c r="W32421" s="53"/>
      <c r="X32421" s="53"/>
      <c r="Y32421" s="55"/>
    </row>
    <row r="32422" spans="21:25" x14ac:dyDescent="0.2">
      <c r="U32422" s="55"/>
      <c r="V32422" s="53"/>
      <c r="W32422" s="53"/>
      <c r="X32422" s="53"/>
      <c r="Y32422" s="55"/>
    </row>
    <row r="32423" spans="21:25" x14ac:dyDescent="0.2">
      <c r="U32423" s="55"/>
      <c r="V32423" s="53"/>
      <c r="W32423" s="53"/>
      <c r="X32423" s="53"/>
      <c r="Y32423" s="55"/>
    </row>
    <row r="32424" spans="21:25" x14ac:dyDescent="0.2">
      <c r="U32424" s="55"/>
      <c r="V32424" s="53"/>
      <c r="W32424" s="53"/>
      <c r="X32424" s="53"/>
      <c r="Y32424" s="55"/>
    </row>
    <row r="32425" spans="21:25" x14ac:dyDescent="0.2">
      <c r="U32425" s="55"/>
      <c r="V32425" s="53"/>
      <c r="W32425" s="53"/>
      <c r="X32425" s="53"/>
      <c r="Y32425" s="55"/>
    </row>
    <row r="32426" spans="21:25" x14ac:dyDescent="0.2">
      <c r="U32426" s="55"/>
      <c r="V32426" s="53"/>
      <c r="W32426" s="53"/>
      <c r="X32426" s="53"/>
      <c r="Y32426" s="55"/>
    </row>
    <row r="32427" spans="21:25" x14ac:dyDescent="0.2">
      <c r="U32427" s="55"/>
      <c r="V32427" s="53"/>
      <c r="W32427" s="53"/>
      <c r="X32427" s="53"/>
      <c r="Y32427" s="55"/>
    </row>
    <row r="32428" spans="21:25" x14ac:dyDescent="0.2">
      <c r="U32428" s="55"/>
      <c r="V32428" s="53"/>
      <c r="W32428" s="53"/>
      <c r="X32428" s="53"/>
      <c r="Y32428" s="55"/>
    </row>
    <row r="32429" spans="21:25" x14ac:dyDescent="0.2">
      <c r="U32429" s="55"/>
      <c r="V32429" s="53"/>
      <c r="W32429" s="53"/>
      <c r="X32429" s="53"/>
      <c r="Y32429" s="55"/>
    </row>
    <row r="32430" spans="21:25" x14ac:dyDescent="0.2">
      <c r="U32430" s="55"/>
      <c r="V32430" s="53"/>
      <c r="W32430" s="53"/>
      <c r="X32430" s="53"/>
      <c r="Y32430" s="55"/>
    </row>
    <row r="32431" spans="21:25" x14ac:dyDescent="0.2">
      <c r="U32431" s="55"/>
      <c r="V32431" s="53"/>
      <c r="W32431" s="53"/>
      <c r="X32431" s="53"/>
      <c r="Y32431" s="55"/>
    </row>
    <row r="32432" spans="21:25" x14ac:dyDescent="0.2">
      <c r="U32432" s="55"/>
      <c r="V32432" s="53"/>
      <c r="W32432" s="53"/>
      <c r="X32432" s="53"/>
      <c r="Y32432" s="55"/>
    </row>
    <row r="32433" spans="21:25" x14ac:dyDescent="0.2">
      <c r="U32433" s="55"/>
      <c r="V32433" s="53"/>
      <c r="W32433" s="53"/>
      <c r="X32433" s="53"/>
      <c r="Y32433" s="55"/>
    </row>
    <row r="32434" spans="21:25" x14ac:dyDescent="0.2">
      <c r="U32434" s="55"/>
      <c r="V32434" s="53"/>
      <c r="W32434" s="53"/>
      <c r="X32434" s="53"/>
      <c r="Y32434" s="55"/>
    </row>
    <row r="32435" spans="21:25" x14ac:dyDescent="0.2">
      <c r="U32435" s="55"/>
      <c r="V32435" s="53"/>
      <c r="W32435" s="53"/>
      <c r="X32435" s="53"/>
      <c r="Y32435" s="55"/>
    </row>
    <row r="32436" spans="21:25" x14ac:dyDescent="0.2">
      <c r="U32436" s="55"/>
      <c r="V32436" s="53"/>
      <c r="W32436" s="53"/>
      <c r="X32436" s="53"/>
      <c r="Y32436" s="55"/>
    </row>
    <row r="32437" spans="21:25" x14ac:dyDescent="0.2">
      <c r="U32437" s="55"/>
      <c r="V32437" s="53"/>
      <c r="W32437" s="53"/>
      <c r="X32437" s="53"/>
      <c r="Y32437" s="55"/>
    </row>
    <row r="32438" spans="21:25" x14ac:dyDescent="0.2">
      <c r="U32438" s="55"/>
      <c r="V32438" s="53"/>
      <c r="W32438" s="53"/>
      <c r="X32438" s="53"/>
      <c r="Y32438" s="55"/>
    </row>
    <row r="32439" spans="21:25" x14ac:dyDescent="0.2">
      <c r="U32439" s="55"/>
      <c r="V32439" s="53"/>
      <c r="W32439" s="53"/>
      <c r="X32439" s="53"/>
      <c r="Y32439" s="55"/>
    </row>
    <row r="32440" spans="21:25" x14ac:dyDescent="0.2">
      <c r="U32440" s="55"/>
      <c r="V32440" s="53"/>
      <c r="W32440" s="53"/>
      <c r="X32440" s="53"/>
      <c r="Y32440" s="55"/>
    </row>
    <row r="32441" spans="21:25" x14ac:dyDescent="0.2">
      <c r="U32441" s="55"/>
      <c r="V32441" s="53"/>
      <c r="W32441" s="53"/>
      <c r="X32441" s="53"/>
      <c r="Y32441" s="55"/>
    </row>
    <row r="32442" spans="21:25" x14ac:dyDescent="0.2">
      <c r="U32442" s="55"/>
      <c r="V32442" s="53"/>
      <c r="W32442" s="53"/>
      <c r="X32442" s="53"/>
      <c r="Y32442" s="55"/>
    </row>
    <row r="32443" spans="21:25" x14ac:dyDescent="0.2">
      <c r="U32443" s="55"/>
      <c r="V32443" s="53"/>
      <c r="W32443" s="53"/>
      <c r="X32443" s="53"/>
      <c r="Y32443" s="55"/>
    </row>
    <row r="32444" spans="21:25" x14ac:dyDescent="0.2">
      <c r="U32444" s="55"/>
      <c r="V32444" s="53"/>
      <c r="W32444" s="53"/>
      <c r="X32444" s="53"/>
      <c r="Y32444" s="55"/>
    </row>
    <row r="32445" spans="21:25" x14ac:dyDescent="0.2">
      <c r="U32445" s="55"/>
      <c r="V32445" s="53"/>
      <c r="W32445" s="53"/>
      <c r="X32445" s="53"/>
      <c r="Y32445" s="55"/>
    </row>
    <row r="32446" spans="21:25" x14ac:dyDescent="0.2">
      <c r="U32446" s="55"/>
      <c r="V32446" s="53"/>
      <c r="W32446" s="53"/>
      <c r="X32446" s="53"/>
      <c r="Y32446" s="55"/>
    </row>
    <row r="32447" spans="21:25" x14ac:dyDescent="0.2">
      <c r="U32447" s="55"/>
      <c r="V32447" s="53"/>
      <c r="W32447" s="53"/>
      <c r="X32447" s="53"/>
      <c r="Y32447" s="55"/>
    </row>
    <row r="32448" spans="21:25" x14ac:dyDescent="0.2">
      <c r="U32448" s="55"/>
      <c r="V32448" s="53"/>
      <c r="W32448" s="53"/>
      <c r="X32448" s="53"/>
      <c r="Y32448" s="55"/>
    </row>
    <row r="32449" spans="21:25" x14ac:dyDescent="0.2">
      <c r="U32449" s="55"/>
      <c r="V32449" s="53"/>
      <c r="W32449" s="53"/>
      <c r="X32449" s="53"/>
      <c r="Y32449" s="55"/>
    </row>
    <row r="32450" spans="21:25" x14ac:dyDescent="0.2">
      <c r="U32450" s="55"/>
      <c r="V32450" s="53"/>
      <c r="W32450" s="53"/>
      <c r="X32450" s="53"/>
      <c r="Y32450" s="55"/>
    </row>
    <row r="32451" spans="21:25" x14ac:dyDescent="0.2">
      <c r="U32451" s="55"/>
      <c r="V32451" s="53"/>
      <c r="W32451" s="53"/>
      <c r="X32451" s="53"/>
      <c r="Y32451" s="55"/>
    </row>
    <row r="32452" spans="21:25" x14ac:dyDescent="0.2">
      <c r="U32452" s="55"/>
      <c r="V32452" s="53"/>
      <c r="W32452" s="53"/>
      <c r="X32452" s="53"/>
      <c r="Y32452" s="55"/>
    </row>
    <row r="32453" spans="21:25" x14ac:dyDescent="0.2">
      <c r="U32453" s="55"/>
      <c r="V32453" s="53"/>
      <c r="W32453" s="53"/>
      <c r="X32453" s="53"/>
      <c r="Y32453" s="55"/>
    </row>
    <row r="32454" spans="21:25" x14ac:dyDescent="0.2">
      <c r="U32454" s="55"/>
      <c r="V32454" s="53"/>
      <c r="W32454" s="53"/>
      <c r="X32454" s="53"/>
      <c r="Y32454" s="55"/>
    </row>
    <row r="32455" spans="21:25" x14ac:dyDescent="0.2">
      <c r="U32455" s="55"/>
      <c r="V32455" s="53"/>
      <c r="W32455" s="53"/>
      <c r="X32455" s="53"/>
      <c r="Y32455" s="55"/>
    </row>
    <row r="32456" spans="21:25" x14ac:dyDescent="0.2">
      <c r="U32456" s="55"/>
      <c r="V32456" s="53"/>
      <c r="W32456" s="53"/>
      <c r="X32456" s="53"/>
      <c r="Y32456" s="55"/>
    </row>
    <row r="32457" spans="21:25" x14ac:dyDescent="0.2">
      <c r="U32457" s="55"/>
      <c r="V32457" s="53"/>
      <c r="W32457" s="53"/>
      <c r="X32457" s="53"/>
      <c r="Y32457" s="55"/>
    </row>
    <row r="32458" spans="21:25" x14ac:dyDescent="0.2">
      <c r="U32458" s="55"/>
      <c r="V32458" s="53"/>
      <c r="W32458" s="53"/>
      <c r="X32458" s="53"/>
      <c r="Y32458" s="55"/>
    </row>
    <row r="32459" spans="21:25" x14ac:dyDescent="0.2">
      <c r="U32459" s="55"/>
      <c r="V32459" s="53"/>
      <c r="W32459" s="53"/>
      <c r="X32459" s="53"/>
      <c r="Y32459" s="55"/>
    </row>
    <row r="32460" spans="21:25" x14ac:dyDescent="0.2">
      <c r="U32460" s="55"/>
      <c r="V32460" s="53"/>
      <c r="W32460" s="53"/>
      <c r="X32460" s="53"/>
      <c r="Y32460" s="55"/>
    </row>
    <row r="32461" spans="21:25" x14ac:dyDescent="0.2">
      <c r="U32461" s="55"/>
      <c r="V32461" s="53"/>
      <c r="W32461" s="53"/>
      <c r="X32461" s="53"/>
      <c r="Y32461" s="55"/>
    </row>
    <row r="32462" spans="21:25" x14ac:dyDescent="0.2">
      <c r="U32462" s="55"/>
      <c r="V32462" s="53"/>
      <c r="W32462" s="53"/>
      <c r="X32462" s="53"/>
      <c r="Y32462" s="55"/>
    </row>
    <row r="32463" spans="21:25" x14ac:dyDescent="0.2">
      <c r="U32463" s="55"/>
      <c r="V32463" s="53"/>
      <c r="W32463" s="53"/>
      <c r="X32463" s="53"/>
      <c r="Y32463" s="55"/>
    </row>
    <row r="32464" spans="21:25" x14ac:dyDescent="0.2">
      <c r="U32464" s="55"/>
      <c r="V32464" s="53"/>
      <c r="W32464" s="53"/>
      <c r="X32464" s="53"/>
      <c r="Y32464" s="55"/>
    </row>
    <row r="32465" spans="21:25" x14ac:dyDescent="0.2">
      <c r="U32465" s="55"/>
      <c r="V32465" s="53"/>
      <c r="W32465" s="53"/>
      <c r="X32465" s="53"/>
      <c r="Y32465" s="55"/>
    </row>
    <row r="32466" spans="21:25" x14ac:dyDescent="0.2">
      <c r="U32466" s="55"/>
      <c r="V32466" s="53"/>
      <c r="W32466" s="53"/>
      <c r="X32466" s="53"/>
      <c r="Y32466" s="55"/>
    </row>
    <row r="32467" spans="21:25" x14ac:dyDescent="0.2">
      <c r="U32467" s="55"/>
      <c r="V32467" s="53"/>
      <c r="W32467" s="53"/>
      <c r="X32467" s="53"/>
      <c r="Y32467" s="55"/>
    </row>
    <row r="32468" spans="21:25" x14ac:dyDescent="0.2">
      <c r="U32468" s="55"/>
      <c r="V32468" s="53"/>
      <c r="W32468" s="53"/>
      <c r="X32468" s="53"/>
      <c r="Y32468" s="55"/>
    </row>
    <row r="32469" spans="21:25" x14ac:dyDescent="0.2">
      <c r="U32469" s="55"/>
      <c r="V32469" s="53"/>
      <c r="W32469" s="53"/>
      <c r="X32469" s="53"/>
      <c r="Y32469" s="55"/>
    </row>
    <row r="32470" spans="21:25" x14ac:dyDescent="0.2">
      <c r="U32470" s="55"/>
      <c r="V32470" s="53"/>
      <c r="W32470" s="53"/>
      <c r="X32470" s="53"/>
      <c r="Y32470" s="55"/>
    </row>
    <row r="32471" spans="21:25" x14ac:dyDescent="0.2">
      <c r="U32471" s="55"/>
      <c r="V32471" s="53"/>
      <c r="W32471" s="53"/>
      <c r="X32471" s="53"/>
      <c r="Y32471" s="55"/>
    </row>
    <row r="32472" spans="21:25" x14ac:dyDescent="0.2">
      <c r="U32472" s="55"/>
      <c r="V32472" s="53"/>
      <c r="W32472" s="53"/>
      <c r="X32472" s="53"/>
      <c r="Y32472" s="55"/>
    </row>
    <row r="32473" spans="21:25" x14ac:dyDescent="0.2">
      <c r="U32473" s="55"/>
      <c r="V32473" s="53"/>
      <c r="W32473" s="53"/>
      <c r="X32473" s="53"/>
      <c r="Y32473" s="55"/>
    </row>
    <row r="32474" spans="21:25" x14ac:dyDescent="0.2">
      <c r="U32474" s="55"/>
      <c r="V32474" s="53"/>
      <c r="W32474" s="53"/>
      <c r="X32474" s="53"/>
      <c r="Y32474" s="55"/>
    </row>
    <row r="32475" spans="21:25" x14ac:dyDescent="0.2">
      <c r="U32475" s="55"/>
      <c r="V32475" s="53"/>
      <c r="W32475" s="53"/>
      <c r="X32475" s="53"/>
      <c r="Y32475" s="55"/>
    </row>
    <row r="32476" spans="21:25" x14ac:dyDescent="0.2">
      <c r="U32476" s="55"/>
      <c r="V32476" s="53"/>
      <c r="W32476" s="53"/>
      <c r="X32476" s="53"/>
      <c r="Y32476" s="55"/>
    </row>
    <row r="32477" spans="21:25" x14ac:dyDescent="0.2">
      <c r="U32477" s="55"/>
      <c r="V32477" s="53"/>
      <c r="W32477" s="53"/>
      <c r="X32477" s="53"/>
      <c r="Y32477" s="55"/>
    </row>
    <row r="32478" spans="21:25" x14ac:dyDescent="0.2">
      <c r="U32478" s="55"/>
      <c r="V32478" s="53"/>
      <c r="W32478" s="53"/>
      <c r="X32478" s="53"/>
      <c r="Y32478" s="55"/>
    </row>
    <row r="32479" spans="21:25" x14ac:dyDescent="0.2">
      <c r="U32479" s="55"/>
      <c r="V32479" s="53"/>
      <c r="W32479" s="53"/>
      <c r="X32479" s="53"/>
      <c r="Y32479" s="55"/>
    </row>
    <row r="32480" spans="21:25" x14ac:dyDescent="0.2">
      <c r="U32480" s="55"/>
      <c r="V32480" s="53"/>
      <c r="W32480" s="53"/>
      <c r="X32480" s="53"/>
      <c r="Y32480" s="55"/>
    </row>
    <row r="32481" spans="21:25" x14ac:dyDescent="0.2">
      <c r="U32481" s="55"/>
      <c r="V32481" s="53"/>
      <c r="W32481" s="53"/>
      <c r="X32481" s="53"/>
      <c r="Y32481" s="55"/>
    </row>
    <row r="32482" spans="21:25" x14ac:dyDescent="0.2">
      <c r="U32482" s="55"/>
      <c r="V32482" s="53"/>
      <c r="W32482" s="53"/>
      <c r="X32482" s="53"/>
      <c r="Y32482" s="55"/>
    </row>
    <row r="32483" spans="21:25" x14ac:dyDescent="0.2">
      <c r="U32483" s="55"/>
      <c r="V32483" s="53"/>
      <c r="W32483" s="53"/>
      <c r="X32483" s="53"/>
      <c r="Y32483" s="55"/>
    </row>
    <row r="32484" spans="21:25" x14ac:dyDescent="0.2">
      <c r="U32484" s="55"/>
      <c r="V32484" s="53"/>
      <c r="W32484" s="53"/>
      <c r="X32484" s="53"/>
      <c r="Y32484" s="55"/>
    </row>
    <row r="32485" spans="21:25" x14ac:dyDescent="0.2">
      <c r="U32485" s="55"/>
      <c r="V32485" s="53"/>
      <c r="W32485" s="53"/>
      <c r="X32485" s="53"/>
      <c r="Y32485" s="55"/>
    </row>
    <row r="32486" spans="21:25" x14ac:dyDescent="0.2">
      <c r="U32486" s="55"/>
      <c r="V32486" s="53"/>
      <c r="W32486" s="53"/>
      <c r="X32486" s="53"/>
      <c r="Y32486" s="55"/>
    </row>
    <row r="32487" spans="21:25" x14ac:dyDescent="0.2">
      <c r="U32487" s="55"/>
      <c r="V32487" s="53"/>
      <c r="W32487" s="53"/>
      <c r="X32487" s="53"/>
      <c r="Y32487" s="55"/>
    </row>
    <row r="32488" spans="21:25" x14ac:dyDescent="0.2">
      <c r="U32488" s="55"/>
      <c r="V32488" s="53"/>
      <c r="W32488" s="53"/>
      <c r="X32488" s="53"/>
      <c r="Y32488" s="55"/>
    </row>
    <row r="32489" spans="21:25" x14ac:dyDescent="0.2">
      <c r="U32489" s="55"/>
      <c r="V32489" s="53"/>
      <c r="W32489" s="53"/>
      <c r="X32489" s="53"/>
      <c r="Y32489" s="55"/>
    </row>
    <row r="32490" spans="21:25" x14ac:dyDescent="0.2">
      <c r="U32490" s="55"/>
      <c r="V32490" s="53"/>
      <c r="W32490" s="53"/>
      <c r="X32490" s="53"/>
      <c r="Y32490" s="55"/>
    </row>
    <row r="32491" spans="21:25" x14ac:dyDescent="0.2">
      <c r="U32491" s="55"/>
      <c r="V32491" s="53"/>
      <c r="W32491" s="53"/>
      <c r="X32491" s="53"/>
      <c r="Y32491" s="55"/>
    </row>
    <row r="32492" spans="21:25" x14ac:dyDescent="0.2">
      <c r="U32492" s="55"/>
      <c r="V32492" s="53"/>
      <c r="W32492" s="53"/>
      <c r="X32492" s="53"/>
      <c r="Y32492" s="55"/>
    </row>
    <row r="32493" spans="21:25" x14ac:dyDescent="0.2">
      <c r="U32493" s="55"/>
      <c r="V32493" s="53"/>
      <c r="W32493" s="53"/>
      <c r="X32493" s="53"/>
      <c r="Y32493" s="55"/>
    </row>
    <row r="32494" spans="21:25" x14ac:dyDescent="0.2">
      <c r="U32494" s="55"/>
      <c r="V32494" s="53"/>
      <c r="W32494" s="53"/>
      <c r="X32494" s="53"/>
      <c r="Y32494" s="55"/>
    </row>
    <row r="32495" spans="21:25" x14ac:dyDescent="0.2">
      <c r="U32495" s="55"/>
      <c r="V32495" s="53"/>
      <c r="W32495" s="53"/>
      <c r="X32495" s="53"/>
      <c r="Y32495" s="55"/>
    </row>
    <row r="32496" spans="21:25" x14ac:dyDescent="0.2">
      <c r="U32496" s="55"/>
      <c r="V32496" s="53"/>
      <c r="W32496" s="53"/>
      <c r="X32496" s="53"/>
      <c r="Y32496" s="55"/>
    </row>
    <row r="32497" spans="21:25" x14ac:dyDescent="0.2">
      <c r="U32497" s="55"/>
      <c r="V32497" s="53"/>
      <c r="W32497" s="53"/>
      <c r="X32497" s="53"/>
      <c r="Y32497" s="55"/>
    </row>
    <row r="32498" spans="21:25" x14ac:dyDescent="0.2">
      <c r="U32498" s="55"/>
      <c r="V32498" s="53"/>
      <c r="W32498" s="53"/>
      <c r="X32498" s="53"/>
      <c r="Y32498" s="55"/>
    </row>
    <row r="32499" spans="21:25" x14ac:dyDescent="0.2">
      <c r="U32499" s="55"/>
      <c r="V32499" s="53"/>
      <c r="W32499" s="53"/>
      <c r="X32499" s="53"/>
      <c r="Y32499" s="55"/>
    </row>
    <row r="32500" spans="21:25" x14ac:dyDescent="0.2">
      <c r="U32500" s="55"/>
      <c r="V32500" s="53"/>
      <c r="W32500" s="53"/>
      <c r="X32500" s="53"/>
      <c r="Y32500" s="55"/>
    </row>
    <row r="32501" spans="21:25" x14ac:dyDescent="0.2">
      <c r="U32501" s="55"/>
      <c r="V32501" s="53"/>
      <c r="W32501" s="53"/>
      <c r="X32501" s="53"/>
      <c r="Y32501" s="55"/>
    </row>
    <row r="32502" spans="21:25" x14ac:dyDescent="0.2">
      <c r="U32502" s="55"/>
      <c r="V32502" s="53"/>
      <c r="W32502" s="53"/>
      <c r="X32502" s="53"/>
      <c r="Y32502" s="55"/>
    </row>
    <row r="32503" spans="21:25" x14ac:dyDescent="0.2">
      <c r="U32503" s="55"/>
      <c r="V32503" s="53"/>
      <c r="W32503" s="53"/>
      <c r="X32503" s="53"/>
      <c r="Y32503" s="55"/>
    </row>
    <row r="32504" spans="21:25" x14ac:dyDescent="0.2">
      <c r="U32504" s="55"/>
      <c r="V32504" s="53"/>
      <c r="W32504" s="53"/>
      <c r="X32504" s="53"/>
      <c r="Y32504" s="55"/>
    </row>
    <row r="32505" spans="21:25" x14ac:dyDescent="0.2">
      <c r="U32505" s="55"/>
      <c r="V32505" s="53"/>
      <c r="W32505" s="53"/>
      <c r="X32505" s="53"/>
      <c r="Y32505" s="55"/>
    </row>
    <row r="32506" spans="21:25" x14ac:dyDescent="0.2">
      <c r="U32506" s="55"/>
      <c r="V32506" s="53"/>
      <c r="W32506" s="53"/>
      <c r="X32506" s="53"/>
      <c r="Y32506" s="55"/>
    </row>
    <row r="32507" spans="21:25" x14ac:dyDescent="0.2">
      <c r="U32507" s="55"/>
      <c r="V32507" s="53"/>
      <c r="W32507" s="53"/>
      <c r="X32507" s="53"/>
      <c r="Y32507" s="55"/>
    </row>
    <row r="32508" spans="21:25" x14ac:dyDescent="0.2">
      <c r="U32508" s="55"/>
      <c r="V32508" s="53"/>
      <c r="W32508" s="53"/>
      <c r="X32508" s="53"/>
      <c r="Y32508" s="55"/>
    </row>
    <row r="32509" spans="21:25" x14ac:dyDescent="0.2">
      <c r="U32509" s="55"/>
      <c r="V32509" s="53"/>
      <c r="W32509" s="53"/>
      <c r="X32509" s="53"/>
      <c r="Y32509" s="55"/>
    </row>
    <row r="32510" spans="21:25" x14ac:dyDescent="0.2">
      <c r="U32510" s="55"/>
      <c r="V32510" s="53"/>
      <c r="W32510" s="53"/>
      <c r="X32510" s="53"/>
      <c r="Y32510" s="55"/>
    </row>
    <row r="32511" spans="21:25" x14ac:dyDescent="0.2">
      <c r="U32511" s="55"/>
      <c r="V32511" s="53"/>
      <c r="W32511" s="53"/>
      <c r="X32511" s="53"/>
      <c r="Y32511" s="55"/>
    </row>
    <row r="32512" spans="21:25" x14ac:dyDescent="0.2">
      <c r="U32512" s="55"/>
      <c r="V32512" s="53"/>
      <c r="W32512" s="53"/>
      <c r="X32512" s="53"/>
      <c r="Y32512" s="55"/>
    </row>
    <row r="32513" spans="21:25" x14ac:dyDescent="0.2">
      <c r="U32513" s="55"/>
      <c r="V32513" s="53"/>
      <c r="W32513" s="53"/>
      <c r="X32513" s="53"/>
      <c r="Y32513" s="55"/>
    </row>
    <row r="32514" spans="21:25" x14ac:dyDescent="0.2">
      <c r="U32514" s="55"/>
      <c r="V32514" s="53"/>
      <c r="W32514" s="53"/>
      <c r="X32514" s="53"/>
      <c r="Y32514" s="55"/>
    </row>
    <row r="32515" spans="21:25" x14ac:dyDescent="0.2">
      <c r="U32515" s="55"/>
      <c r="V32515" s="53"/>
      <c r="W32515" s="53"/>
      <c r="X32515" s="53"/>
      <c r="Y32515" s="55"/>
    </row>
    <row r="32516" spans="21:25" x14ac:dyDescent="0.2">
      <c r="U32516" s="55"/>
      <c r="V32516" s="53"/>
      <c r="W32516" s="53"/>
      <c r="X32516" s="53"/>
      <c r="Y32516" s="55"/>
    </row>
    <row r="32517" spans="21:25" x14ac:dyDescent="0.2">
      <c r="U32517" s="55"/>
      <c r="V32517" s="53"/>
      <c r="W32517" s="53"/>
      <c r="X32517" s="53"/>
      <c r="Y32517" s="55"/>
    </row>
    <row r="32518" spans="21:25" x14ac:dyDescent="0.2">
      <c r="U32518" s="55"/>
      <c r="V32518" s="53"/>
      <c r="W32518" s="53"/>
      <c r="X32518" s="53"/>
      <c r="Y32518" s="55"/>
    </row>
    <row r="32519" spans="21:25" x14ac:dyDescent="0.2">
      <c r="U32519" s="55"/>
      <c r="V32519" s="53"/>
      <c r="W32519" s="53"/>
      <c r="X32519" s="53"/>
      <c r="Y32519" s="55"/>
    </row>
    <row r="32520" spans="21:25" x14ac:dyDescent="0.2">
      <c r="U32520" s="55"/>
      <c r="V32520" s="53"/>
      <c r="W32520" s="53"/>
      <c r="X32520" s="53"/>
      <c r="Y32520" s="55"/>
    </row>
    <row r="32521" spans="21:25" x14ac:dyDescent="0.2">
      <c r="U32521" s="55"/>
      <c r="V32521" s="53"/>
      <c r="W32521" s="53"/>
      <c r="X32521" s="53"/>
      <c r="Y32521" s="55"/>
    </row>
    <row r="32522" spans="21:25" x14ac:dyDescent="0.2">
      <c r="U32522" s="55"/>
      <c r="V32522" s="53"/>
      <c r="W32522" s="53"/>
      <c r="X32522" s="53"/>
      <c r="Y32522" s="55"/>
    </row>
    <row r="32523" spans="21:25" x14ac:dyDescent="0.2">
      <c r="U32523" s="55"/>
      <c r="V32523" s="53"/>
      <c r="W32523" s="53"/>
      <c r="X32523" s="53"/>
      <c r="Y32523" s="55"/>
    </row>
    <row r="32524" spans="21:25" x14ac:dyDescent="0.2">
      <c r="U32524" s="55"/>
      <c r="V32524" s="53"/>
      <c r="W32524" s="53"/>
      <c r="X32524" s="53"/>
      <c r="Y32524" s="55"/>
    </row>
    <row r="32525" spans="21:25" x14ac:dyDescent="0.2">
      <c r="U32525" s="55"/>
      <c r="V32525" s="53"/>
      <c r="W32525" s="53"/>
      <c r="X32525" s="53"/>
      <c r="Y32525" s="55"/>
    </row>
    <row r="32526" spans="21:25" x14ac:dyDescent="0.2">
      <c r="U32526" s="55"/>
      <c r="V32526" s="53"/>
      <c r="W32526" s="53"/>
      <c r="X32526" s="53"/>
      <c r="Y32526" s="55"/>
    </row>
    <row r="32527" spans="21:25" x14ac:dyDescent="0.2">
      <c r="U32527" s="55"/>
      <c r="V32527" s="53"/>
      <c r="W32527" s="53"/>
      <c r="X32527" s="53"/>
      <c r="Y32527" s="55"/>
    </row>
    <row r="32528" spans="21:25" x14ac:dyDescent="0.2">
      <c r="U32528" s="55"/>
      <c r="V32528" s="53"/>
      <c r="W32528" s="53"/>
      <c r="X32528" s="53"/>
      <c r="Y32528" s="55"/>
    </row>
    <row r="32529" spans="21:25" x14ac:dyDescent="0.2">
      <c r="U32529" s="55"/>
      <c r="V32529" s="53"/>
      <c r="W32529" s="53"/>
      <c r="X32529" s="53"/>
      <c r="Y32529" s="55"/>
    </row>
    <row r="32530" spans="21:25" x14ac:dyDescent="0.2">
      <c r="U32530" s="55"/>
      <c r="V32530" s="53"/>
      <c r="W32530" s="53"/>
      <c r="X32530" s="53"/>
      <c r="Y32530" s="55"/>
    </row>
    <row r="32531" spans="21:25" x14ac:dyDescent="0.2">
      <c r="U32531" s="55"/>
      <c r="V32531" s="53"/>
      <c r="W32531" s="53"/>
      <c r="X32531" s="53"/>
      <c r="Y32531" s="55"/>
    </row>
    <row r="32532" spans="21:25" x14ac:dyDescent="0.2">
      <c r="U32532" s="55"/>
      <c r="V32532" s="53"/>
      <c r="W32532" s="53"/>
      <c r="X32532" s="53"/>
      <c r="Y32532" s="55"/>
    </row>
    <row r="32533" spans="21:25" x14ac:dyDescent="0.2">
      <c r="U32533" s="55"/>
      <c r="V32533" s="53"/>
      <c r="W32533" s="53"/>
      <c r="X32533" s="53"/>
      <c r="Y32533" s="55"/>
    </row>
    <row r="32534" spans="21:25" x14ac:dyDescent="0.2">
      <c r="U32534" s="55"/>
      <c r="V32534" s="53"/>
      <c r="W32534" s="53"/>
      <c r="X32534" s="53"/>
      <c r="Y32534" s="55"/>
    </row>
    <row r="32535" spans="21:25" x14ac:dyDescent="0.2">
      <c r="U32535" s="55"/>
      <c r="V32535" s="53"/>
      <c r="W32535" s="53"/>
      <c r="X32535" s="53"/>
      <c r="Y32535" s="55"/>
    </row>
    <row r="32536" spans="21:25" x14ac:dyDescent="0.2">
      <c r="U32536" s="55"/>
      <c r="V32536" s="53"/>
      <c r="W32536" s="53"/>
      <c r="X32536" s="53"/>
      <c r="Y32536" s="55"/>
    </row>
    <row r="32537" spans="21:25" x14ac:dyDescent="0.2">
      <c r="U32537" s="55"/>
      <c r="V32537" s="53"/>
      <c r="W32537" s="53"/>
      <c r="X32537" s="53"/>
      <c r="Y32537" s="55"/>
    </row>
    <row r="32538" spans="21:25" x14ac:dyDescent="0.2">
      <c r="U32538" s="55"/>
      <c r="V32538" s="53"/>
      <c r="W32538" s="53"/>
      <c r="X32538" s="53"/>
      <c r="Y32538" s="55"/>
    </row>
    <row r="32539" spans="21:25" x14ac:dyDescent="0.2">
      <c r="U32539" s="55"/>
      <c r="V32539" s="53"/>
      <c r="W32539" s="53"/>
      <c r="X32539" s="53"/>
      <c r="Y32539" s="55"/>
    </row>
    <row r="32540" spans="21:25" x14ac:dyDescent="0.2">
      <c r="U32540" s="55"/>
      <c r="V32540" s="53"/>
      <c r="W32540" s="53"/>
      <c r="X32540" s="53"/>
      <c r="Y32540" s="55"/>
    </row>
    <row r="32541" spans="21:25" x14ac:dyDescent="0.2">
      <c r="U32541" s="55"/>
      <c r="V32541" s="53"/>
      <c r="W32541" s="53"/>
      <c r="X32541" s="53"/>
      <c r="Y32541" s="55"/>
    </row>
    <row r="32542" spans="21:25" x14ac:dyDescent="0.2">
      <c r="U32542" s="55"/>
      <c r="V32542" s="53"/>
      <c r="W32542" s="53"/>
      <c r="X32542" s="53"/>
      <c r="Y32542" s="55"/>
    </row>
    <row r="32543" spans="21:25" x14ac:dyDescent="0.2">
      <c r="U32543" s="55"/>
      <c r="V32543" s="53"/>
      <c r="W32543" s="53"/>
      <c r="X32543" s="53"/>
      <c r="Y32543" s="55"/>
    </row>
    <row r="32544" spans="21:25" x14ac:dyDescent="0.2">
      <c r="U32544" s="55"/>
      <c r="V32544" s="53"/>
      <c r="W32544" s="53"/>
      <c r="X32544" s="53"/>
      <c r="Y32544" s="55"/>
    </row>
    <row r="32545" spans="21:25" x14ac:dyDescent="0.2">
      <c r="U32545" s="55"/>
      <c r="V32545" s="53"/>
      <c r="W32545" s="53"/>
      <c r="X32545" s="53"/>
      <c r="Y32545" s="55"/>
    </row>
    <row r="32546" spans="21:25" x14ac:dyDescent="0.2">
      <c r="U32546" s="55"/>
      <c r="V32546" s="53"/>
      <c r="W32546" s="53"/>
      <c r="X32546" s="53"/>
      <c r="Y32546" s="55"/>
    </row>
    <row r="32547" spans="21:25" x14ac:dyDescent="0.2">
      <c r="U32547" s="55"/>
      <c r="V32547" s="53"/>
      <c r="W32547" s="53"/>
      <c r="X32547" s="53"/>
      <c r="Y32547" s="55"/>
    </row>
    <row r="32548" spans="21:25" x14ac:dyDescent="0.2">
      <c r="U32548" s="55"/>
      <c r="V32548" s="53"/>
      <c r="W32548" s="53"/>
      <c r="X32548" s="53"/>
      <c r="Y32548" s="55"/>
    </row>
    <row r="32549" spans="21:25" x14ac:dyDescent="0.2">
      <c r="U32549" s="55"/>
      <c r="V32549" s="53"/>
      <c r="W32549" s="53"/>
      <c r="X32549" s="53"/>
      <c r="Y32549" s="55"/>
    </row>
    <row r="32550" spans="21:25" x14ac:dyDescent="0.2">
      <c r="U32550" s="55"/>
      <c r="V32550" s="53"/>
      <c r="W32550" s="53"/>
      <c r="X32550" s="53"/>
      <c r="Y32550" s="55"/>
    </row>
    <row r="32551" spans="21:25" x14ac:dyDescent="0.2">
      <c r="U32551" s="55"/>
      <c r="V32551" s="53"/>
      <c r="W32551" s="53"/>
      <c r="X32551" s="53"/>
      <c r="Y32551" s="55"/>
    </row>
    <row r="32552" spans="21:25" x14ac:dyDescent="0.2">
      <c r="U32552" s="55"/>
      <c r="V32552" s="53"/>
      <c r="W32552" s="53"/>
      <c r="X32552" s="53"/>
      <c r="Y32552" s="55"/>
    </row>
    <row r="32553" spans="21:25" x14ac:dyDescent="0.2">
      <c r="U32553" s="55"/>
      <c r="V32553" s="53"/>
      <c r="W32553" s="53"/>
      <c r="X32553" s="53"/>
      <c r="Y32553" s="55"/>
    </row>
    <row r="32554" spans="21:25" x14ac:dyDescent="0.2">
      <c r="U32554" s="55"/>
      <c r="V32554" s="53"/>
      <c r="W32554" s="53"/>
      <c r="X32554" s="53"/>
      <c r="Y32554" s="55"/>
    </row>
    <row r="32555" spans="21:25" x14ac:dyDescent="0.2">
      <c r="U32555" s="55"/>
      <c r="V32555" s="53"/>
      <c r="W32555" s="53"/>
      <c r="X32555" s="53"/>
      <c r="Y32555" s="55"/>
    </row>
    <row r="32556" spans="21:25" x14ac:dyDescent="0.2">
      <c r="U32556" s="55"/>
      <c r="V32556" s="53"/>
      <c r="W32556" s="53"/>
      <c r="X32556" s="53"/>
      <c r="Y32556" s="55"/>
    </row>
    <row r="32557" spans="21:25" x14ac:dyDescent="0.2">
      <c r="U32557" s="55"/>
      <c r="V32557" s="53"/>
      <c r="W32557" s="53"/>
      <c r="X32557" s="53"/>
      <c r="Y32557" s="55"/>
    </row>
    <row r="32558" spans="21:25" x14ac:dyDescent="0.2">
      <c r="U32558" s="55"/>
      <c r="V32558" s="53"/>
      <c r="W32558" s="53"/>
      <c r="X32558" s="53"/>
      <c r="Y32558" s="55"/>
    </row>
    <row r="32559" spans="21:25" x14ac:dyDescent="0.2">
      <c r="U32559" s="55"/>
      <c r="V32559" s="53"/>
      <c r="W32559" s="53"/>
      <c r="X32559" s="53"/>
      <c r="Y32559" s="55"/>
    </row>
    <row r="32560" spans="21:25" x14ac:dyDescent="0.2">
      <c r="U32560" s="55"/>
      <c r="V32560" s="53"/>
      <c r="W32560" s="53"/>
      <c r="X32560" s="53"/>
      <c r="Y32560" s="55"/>
    </row>
    <row r="32561" spans="21:25" x14ac:dyDescent="0.2">
      <c r="U32561" s="55"/>
      <c r="V32561" s="53"/>
      <c r="W32561" s="53"/>
      <c r="X32561" s="53"/>
      <c r="Y32561" s="55"/>
    </row>
    <row r="32562" spans="21:25" x14ac:dyDescent="0.2">
      <c r="U32562" s="55"/>
      <c r="V32562" s="53"/>
      <c r="W32562" s="53"/>
      <c r="X32562" s="53"/>
      <c r="Y32562" s="55"/>
    </row>
    <row r="32563" spans="21:25" x14ac:dyDescent="0.2">
      <c r="U32563" s="55"/>
      <c r="V32563" s="53"/>
      <c r="W32563" s="53"/>
      <c r="X32563" s="53"/>
      <c r="Y32563" s="55"/>
    </row>
    <row r="32564" spans="21:25" x14ac:dyDescent="0.2">
      <c r="U32564" s="55"/>
      <c r="V32564" s="53"/>
      <c r="W32564" s="53"/>
      <c r="X32564" s="53"/>
      <c r="Y32564" s="55"/>
    </row>
    <row r="32565" spans="21:25" x14ac:dyDescent="0.2">
      <c r="U32565" s="55"/>
      <c r="V32565" s="53"/>
      <c r="W32565" s="53"/>
      <c r="X32565" s="53"/>
      <c r="Y32565" s="55"/>
    </row>
    <row r="32566" spans="21:25" x14ac:dyDescent="0.2">
      <c r="U32566" s="55"/>
      <c r="V32566" s="53"/>
      <c r="W32566" s="53"/>
      <c r="X32566" s="53"/>
      <c r="Y32566" s="55"/>
    </row>
    <row r="32567" spans="21:25" x14ac:dyDescent="0.2">
      <c r="U32567" s="55"/>
      <c r="V32567" s="53"/>
      <c r="W32567" s="53"/>
      <c r="X32567" s="53"/>
      <c r="Y32567" s="55"/>
    </row>
    <row r="32568" spans="21:25" x14ac:dyDescent="0.2">
      <c r="U32568" s="55"/>
      <c r="V32568" s="53"/>
      <c r="W32568" s="53"/>
      <c r="X32568" s="53"/>
      <c r="Y32568" s="55"/>
    </row>
    <row r="32569" spans="21:25" x14ac:dyDescent="0.2">
      <c r="U32569" s="55"/>
      <c r="V32569" s="53"/>
      <c r="W32569" s="53"/>
      <c r="X32569" s="53"/>
      <c r="Y32569" s="55"/>
    </row>
    <row r="32570" spans="21:25" x14ac:dyDescent="0.2">
      <c r="U32570" s="55"/>
      <c r="V32570" s="53"/>
      <c r="W32570" s="53"/>
      <c r="X32570" s="53"/>
      <c r="Y32570" s="55"/>
    </row>
    <row r="32571" spans="21:25" x14ac:dyDescent="0.2">
      <c r="U32571" s="55"/>
      <c r="V32571" s="53"/>
      <c r="W32571" s="53"/>
      <c r="X32571" s="53"/>
      <c r="Y32571" s="55"/>
    </row>
    <row r="32572" spans="21:25" x14ac:dyDescent="0.2">
      <c r="U32572" s="55"/>
      <c r="V32572" s="53"/>
      <c r="W32572" s="53"/>
      <c r="X32572" s="53"/>
      <c r="Y32572" s="55"/>
    </row>
    <row r="32573" spans="21:25" x14ac:dyDescent="0.2">
      <c r="U32573" s="55"/>
      <c r="V32573" s="53"/>
      <c r="W32573" s="53"/>
      <c r="X32573" s="53"/>
      <c r="Y32573" s="55"/>
    </row>
    <row r="32574" spans="21:25" x14ac:dyDescent="0.2">
      <c r="U32574" s="55"/>
      <c r="V32574" s="53"/>
      <c r="W32574" s="53"/>
      <c r="X32574" s="53"/>
      <c r="Y32574" s="55"/>
    </row>
    <row r="32575" spans="21:25" x14ac:dyDescent="0.2">
      <c r="U32575" s="55"/>
      <c r="V32575" s="53"/>
      <c r="W32575" s="53"/>
      <c r="X32575" s="53"/>
      <c r="Y32575" s="55"/>
    </row>
    <row r="32576" spans="21:25" x14ac:dyDescent="0.2">
      <c r="U32576" s="55"/>
      <c r="V32576" s="53"/>
      <c r="W32576" s="53"/>
      <c r="X32576" s="53"/>
      <c r="Y32576" s="55"/>
    </row>
    <row r="32577" spans="21:25" x14ac:dyDescent="0.2">
      <c r="U32577" s="55"/>
      <c r="V32577" s="53"/>
      <c r="W32577" s="53"/>
      <c r="X32577" s="53"/>
      <c r="Y32577" s="55"/>
    </row>
    <row r="32578" spans="21:25" x14ac:dyDescent="0.2">
      <c r="U32578" s="55"/>
      <c r="V32578" s="53"/>
      <c r="W32578" s="53"/>
      <c r="X32578" s="53"/>
      <c r="Y32578" s="55"/>
    </row>
    <row r="32579" spans="21:25" x14ac:dyDescent="0.2">
      <c r="U32579" s="55"/>
      <c r="V32579" s="53"/>
      <c r="W32579" s="53"/>
      <c r="X32579" s="53"/>
      <c r="Y32579" s="55"/>
    </row>
    <row r="32580" spans="21:25" x14ac:dyDescent="0.2">
      <c r="U32580" s="55"/>
      <c r="V32580" s="53"/>
      <c r="W32580" s="53"/>
      <c r="X32580" s="53"/>
      <c r="Y32580" s="55"/>
    </row>
    <row r="32581" spans="21:25" x14ac:dyDescent="0.2">
      <c r="U32581" s="55"/>
      <c r="V32581" s="53"/>
      <c r="W32581" s="53"/>
      <c r="X32581" s="53"/>
      <c r="Y32581" s="55"/>
    </row>
    <row r="32582" spans="21:25" x14ac:dyDescent="0.2">
      <c r="U32582" s="55"/>
      <c r="V32582" s="53"/>
      <c r="W32582" s="53"/>
      <c r="X32582" s="53"/>
      <c r="Y32582" s="55"/>
    </row>
    <row r="32583" spans="21:25" x14ac:dyDescent="0.2">
      <c r="U32583" s="55"/>
      <c r="V32583" s="53"/>
      <c r="W32583" s="53"/>
      <c r="X32583" s="53"/>
      <c r="Y32583" s="55"/>
    </row>
    <row r="32584" spans="21:25" x14ac:dyDescent="0.2">
      <c r="U32584" s="55"/>
      <c r="V32584" s="53"/>
      <c r="W32584" s="53"/>
      <c r="X32584" s="53"/>
      <c r="Y32584" s="55"/>
    </row>
    <row r="32585" spans="21:25" x14ac:dyDescent="0.2">
      <c r="U32585" s="55"/>
      <c r="V32585" s="53"/>
      <c r="W32585" s="53"/>
      <c r="X32585" s="53"/>
      <c r="Y32585" s="55"/>
    </row>
    <row r="32586" spans="21:25" x14ac:dyDescent="0.2">
      <c r="U32586" s="55"/>
      <c r="V32586" s="53"/>
      <c r="W32586" s="53"/>
      <c r="X32586" s="53"/>
      <c r="Y32586" s="55"/>
    </row>
    <row r="32587" spans="21:25" x14ac:dyDescent="0.2">
      <c r="U32587" s="55"/>
      <c r="V32587" s="53"/>
      <c r="W32587" s="53"/>
      <c r="X32587" s="53"/>
      <c r="Y32587" s="55"/>
    </row>
    <row r="32588" spans="21:25" x14ac:dyDescent="0.2">
      <c r="U32588" s="55"/>
      <c r="V32588" s="53"/>
      <c r="W32588" s="53"/>
      <c r="X32588" s="53"/>
      <c r="Y32588" s="55"/>
    </row>
    <row r="32589" spans="21:25" x14ac:dyDescent="0.2">
      <c r="U32589" s="55"/>
      <c r="V32589" s="53"/>
      <c r="W32589" s="53"/>
      <c r="X32589" s="53"/>
      <c r="Y32589" s="55"/>
    </row>
    <row r="32590" spans="21:25" x14ac:dyDescent="0.2">
      <c r="U32590" s="55"/>
      <c r="V32590" s="53"/>
      <c r="W32590" s="53"/>
      <c r="X32590" s="53"/>
      <c r="Y32590" s="55"/>
    </row>
    <row r="32591" spans="21:25" x14ac:dyDescent="0.2">
      <c r="U32591" s="55"/>
      <c r="V32591" s="53"/>
      <c r="W32591" s="53"/>
      <c r="X32591" s="53"/>
      <c r="Y32591" s="55"/>
    </row>
    <row r="32592" spans="21:25" x14ac:dyDescent="0.2">
      <c r="U32592" s="55"/>
      <c r="V32592" s="53"/>
      <c r="W32592" s="53"/>
      <c r="X32592" s="53"/>
      <c r="Y32592" s="55"/>
    </row>
    <row r="32593" spans="21:25" x14ac:dyDescent="0.2">
      <c r="U32593" s="55"/>
      <c r="V32593" s="53"/>
      <c r="W32593" s="53"/>
      <c r="X32593" s="53"/>
      <c r="Y32593" s="55"/>
    </row>
    <row r="32594" spans="21:25" x14ac:dyDescent="0.2">
      <c r="U32594" s="55"/>
      <c r="V32594" s="53"/>
      <c r="W32594" s="53"/>
      <c r="X32594" s="53"/>
      <c r="Y32594" s="55"/>
    </row>
    <row r="32595" spans="21:25" x14ac:dyDescent="0.2">
      <c r="U32595" s="55"/>
      <c r="V32595" s="53"/>
      <c r="W32595" s="53"/>
      <c r="X32595" s="53"/>
      <c r="Y32595" s="55"/>
    </row>
    <row r="32596" spans="21:25" x14ac:dyDescent="0.2">
      <c r="U32596" s="55"/>
      <c r="V32596" s="53"/>
      <c r="W32596" s="53"/>
      <c r="X32596" s="53"/>
      <c r="Y32596" s="55"/>
    </row>
    <row r="32597" spans="21:25" x14ac:dyDescent="0.2">
      <c r="U32597" s="55"/>
      <c r="V32597" s="53"/>
      <c r="W32597" s="53"/>
      <c r="X32597" s="53"/>
      <c r="Y32597" s="55"/>
    </row>
    <row r="32598" spans="21:25" x14ac:dyDescent="0.2">
      <c r="U32598" s="55"/>
      <c r="V32598" s="53"/>
      <c r="W32598" s="53"/>
      <c r="X32598" s="53"/>
      <c r="Y32598" s="55"/>
    </row>
    <row r="32599" spans="21:25" x14ac:dyDescent="0.2">
      <c r="U32599" s="55"/>
      <c r="V32599" s="53"/>
      <c r="W32599" s="53"/>
      <c r="X32599" s="53"/>
      <c r="Y32599" s="55"/>
    </row>
    <row r="32600" spans="21:25" x14ac:dyDescent="0.2">
      <c r="U32600" s="55"/>
      <c r="V32600" s="53"/>
      <c r="W32600" s="53"/>
      <c r="X32600" s="53"/>
      <c r="Y32600" s="55"/>
    </row>
    <row r="32601" spans="21:25" x14ac:dyDescent="0.2">
      <c r="U32601" s="55"/>
      <c r="V32601" s="53"/>
      <c r="W32601" s="53"/>
      <c r="X32601" s="53"/>
      <c r="Y32601" s="55"/>
    </row>
    <row r="32602" spans="21:25" x14ac:dyDescent="0.2">
      <c r="U32602" s="55"/>
      <c r="V32602" s="53"/>
      <c r="W32602" s="53"/>
      <c r="X32602" s="53"/>
      <c r="Y32602" s="55"/>
    </row>
    <row r="32603" spans="21:25" x14ac:dyDescent="0.2">
      <c r="U32603" s="55"/>
      <c r="V32603" s="53"/>
      <c r="W32603" s="53"/>
      <c r="X32603" s="53"/>
      <c r="Y32603" s="55"/>
    </row>
    <row r="32604" spans="21:25" x14ac:dyDescent="0.2">
      <c r="U32604" s="55"/>
      <c r="V32604" s="53"/>
      <c r="W32604" s="53"/>
      <c r="X32604" s="53"/>
      <c r="Y32604" s="55"/>
    </row>
    <row r="32605" spans="21:25" x14ac:dyDescent="0.2">
      <c r="U32605" s="55"/>
      <c r="V32605" s="53"/>
      <c r="W32605" s="53"/>
      <c r="X32605" s="53"/>
      <c r="Y32605" s="55"/>
    </row>
    <row r="32606" spans="21:25" x14ac:dyDescent="0.2">
      <c r="U32606" s="55"/>
      <c r="V32606" s="53"/>
      <c r="W32606" s="53"/>
      <c r="X32606" s="53"/>
      <c r="Y32606" s="55"/>
    </row>
    <row r="32607" spans="21:25" x14ac:dyDescent="0.2">
      <c r="U32607" s="55"/>
      <c r="V32607" s="53"/>
      <c r="W32607" s="53"/>
      <c r="X32607" s="53"/>
      <c r="Y32607" s="55"/>
    </row>
    <row r="32608" spans="21:25" x14ac:dyDescent="0.2">
      <c r="U32608" s="55"/>
      <c r="V32608" s="53"/>
      <c r="W32608" s="53"/>
      <c r="X32608" s="53"/>
      <c r="Y32608" s="55"/>
    </row>
    <row r="32609" spans="21:25" x14ac:dyDescent="0.2">
      <c r="U32609" s="55"/>
      <c r="V32609" s="53"/>
      <c r="W32609" s="53"/>
      <c r="X32609" s="53"/>
      <c r="Y32609" s="55"/>
    </row>
    <row r="32610" spans="21:25" x14ac:dyDescent="0.2">
      <c r="U32610" s="55"/>
      <c r="V32610" s="53"/>
      <c r="W32610" s="53"/>
      <c r="X32610" s="53"/>
      <c r="Y32610" s="55"/>
    </row>
    <row r="32611" spans="21:25" x14ac:dyDescent="0.2">
      <c r="U32611" s="55"/>
      <c r="V32611" s="53"/>
      <c r="W32611" s="53"/>
      <c r="X32611" s="53"/>
      <c r="Y32611" s="55"/>
    </row>
    <row r="32612" spans="21:25" x14ac:dyDescent="0.2">
      <c r="U32612" s="55"/>
      <c r="V32612" s="53"/>
      <c r="W32612" s="53"/>
      <c r="X32612" s="53"/>
      <c r="Y32612" s="55"/>
    </row>
    <row r="32613" spans="21:25" x14ac:dyDescent="0.2">
      <c r="U32613" s="55"/>
      <c r="V32613" s="53"/>
      <c r="W32613" s="53"/>
      <c r="X32613" s="53"/>
      <c r="Y32613" s="55"/>
    </row>
    <row r="32614" spans="21:25" x14ac:dyDescent="0.2">
      <c r="U32614" s="55"/>
      <c r="V32614" s="53"/>
      <c r="W32614" s="53"/>
      <c r="X32614" s="53"/>
      <c r="Y32614" s="55"/>
    </row>
    <row r="32615" spans="21:25" x14ac:dyDescent="0.2">
      <c r="U32615" s="55"/>
      <c r="V32615" s="53"/>
      <c r="W32615" s="53"/>
      <c r="X32615" s="53"/>
      <c r="Y32615" s="55"/>
    </row>
    <row r="32616" spans="21:25" x14ac:dyDescent="0.2">
      <c r="U32616" s="55"/>
      <c r="V32616" s="53"/>
      <c r="W32616" s="53"/>
      <c r="X32616" s="53"/>
      <c r="Y32616" s="55"/>
    </row>
    <row r="32617" spans="21:25" x14ac:dyDescent="0.2">
      <c r="U32617" s="55"/>
      <c r="V32617" s="53"/>
      <c r="W32617" s="53"/>
      <c r="X32617" s="53"/>
      <c r="Y32617" s="55"/>
    </row>
    <row r="32618" spans="21:25" x14ac:dyDescent="0.2">
      <c r="U32618" s="55"/>
      <c r="V32618" s="53"/>
      <c r="W32618" s="53"/>
      <c r="X32618" s="53"/>
      <c r="Y32618" s="55"/>
    </row>
    <row r="32619" spans="21:25" x14ac:dyDescent="0.2">
      <c r="U32619" s="55"/>
      <c r="V32619" s="53"/>
      <c r="W32619" s="53"/>
      <c r="X32619" s="53"/>
      <c r="Y32619" s="55"/>
    </row>
    <row r="32620" spans="21:25" x14ac:dyDescent="0.2">
      <c r="U32620" s="55"/>
      <c r="V32620" s="53"/>
      <c r="W32620" s="53"/>
      <c r="X32620" s="53"/>
      <c r="Y32620" s="55"/>
    </row>
    <row r="32621" spans="21:25" x14ac:dyDescent="0.2">
      <c r="U32621" s="55"/>
      <c r="V32621" s="53"/>
      <c r="W32621" s="53"/>
      <c r="X32621" s="53"/>
      <c r="Y32621" s="55"/>
    </row>
    <row r="32622" spans="21:25" x14ac:dyDescent="0.2">
      <c r="U32622" s="55"/>
      <c r="V32622" s="53"/>
      <c r="W32622" s="53"/>
      <c r="X32622" s="53"/>
      <c r="Y32622" s="55"/>
    </row>
    <row r="32623" spans="21:25" x14ac:dyDescent="0.2">
      <c r="U32623" s="55"/>
      <c r="V32623" s="53"/>
      <c r="W32623" s="53"/>
      <c r="X32623" s="53"/>
      <c r="Y32623" s="55"/>
    </row>
    <row r="32624" spans="21:25" x14ac:dyDescent="0.2">
      <c r="U32624" s="55"/>
      <c r="V32624" s="53"/>
      <c r="W32624" s="53"/>
      <c r="X32624" s="53"/>
      <c r="Y32624" s="55"/>
    </row>
    <row r="32625" spans="21:25" x14ac:dyDescent="0.2">
      <c r="U32625" s="55"/>
      <c r="V32625" s="53"/>
      <c r="W32625" s="53"/>
      <c r="X32625" s="53"/>
      <c r="Y32625" s="55"/>
    </row>
    <row r="32626" spans="21:25" x14ac:dyDescent="0.2">
      <c r="U32626" s="55"/>
      <c r="V32626" s="53"/>
      <c r="W32626" s="53"/>
      <c r="X32626" s="53"/>
      <c r="Y32626" s="55"/>
    </row>
    <row r="32627" spans="21:25" x14ac:dyDescent="0.2">
      <c r="U32627" s="55"/>
      <c r="V32627" s="53"/>
      <c r="W32627" s="53"/>
      <c r="X32627" s="53"/>
      <c r="Y32627" s="55"/>
    </row>
    <row r="32628" spans="21:25" x14ac:dyDescent="0.2">
      <c r="U32628" s="55"/>
      <c r="V32628" s="53"/>
      <c r="W32628" s="53"/>
      <c r="X32628" s="53"/>
      <c r="Y32628" s="55"/>
    </row>
    <row r="32629" spans="21:25" x14ac:dyDescent="0.2">
      <c r="U32629" s="55"/>
      <c r="V32629" s="53"/>
      <c r="W32629" s="53"/>
      <c r="X32629" s="53"/>
      <c r="Y32629" s="55"/>
    </row>
    <row r="32630" spans="21:25" x14ac:dyDescent="0.2">
      <c r="U32630" s="55"/>
      <c r="V32630" s="53"/>
      <c r="W32630" s="53"/>
      <c r="X32630" s="53"/>
      <c r="Y32630" s="55"/>
    </row>
    <row r="32631" spans="21:25" x14ac:dyDescent="0.2">
      <c r="U32631" s="55"/>
      <c r="V32631" s="53"/>
      <c r="W32631" s="53"/>
      <c r="X32631" s="53"/>
      <c r="Y32631" s="55"/>
    </row>
    <row r="32632" spans="21:25" x14ac:dyDescent="0.2">
      <c r="U32632" s="55"/>
      <c r="V32632" s="53"/>
      <c r="W32632" s="53"/>
      <c r="X32632" s="53"/>
      <c r="Y32632" s="55"/>
    </row>
    <row r="32633" spans="21:25" x14ac:dyDescent="0.2">
      <c r="U32633" s="55"/>
      <c r="V32633" s="53"/>
      <c r="W32633" s="53"/>
      <c r="X32633" s="53"/>
      <c r="Y32633" s="55"/>
    </row>
    <row r="32634" spans="21:25" x14ac:dyDescent="0.2">
      <c r="U32634" s="55"/>
      <c r="V32634" s="53"/>
      <c r="W32634" s="53"/>
      <c r="X32634" s="53"/>
      <c r="Y32634" s="55"/>
    </row>
    <row r="32635" spans="21:25" x14ac:dyDescent="0.2">
      <c r="U32635" s="55"/>
      <c r="V32635" s="53"/>
      <c r="W32635" s="53"/>
      <c r="X32635" s="53"/>
      <c r="Y32635" s="55"/>
    </row>
    <row r="32636" spans="21:25" x14ac:dyDescent="0.2">
      <c r="U32636" s="55"/>
      <c r="V32636" s="53"/>
      <c r="W32636" s="53"/>
      <c r="X32636" s="53"/>
      <c r="Y32636" s="55"/>
    </row>
    <row r="32637" spans="21:25" x14ac:dyDescent="0.2">
      <c r="U32637" s="55"/>
      <c r="V32637" s="53"/>
      <c r="W32637" s="53"/>
      <c r="X32637" s="53"/>
      <c r="Y32637" s="55"/>
    </row>
    <row r="32638" spans="21:25" x14ac:dyDescent="0.2">
      <c r="U32638" s="55"/>
      <c r="V32638" s="53"/>
      <c r="W32638" s="53"/>
      <c r="X32638" s="53"/>
      <c r="Y32638" s="55"/>
    </row>
    <row r="32639" spans="21:25" x14ac:dyDescent="0.2">
      <c r="U32639" s="55"/>
      <c r="V32639" s="53"/>
      <c r="W32639" s="53"/>
      <c r="X32639" s="53"/>
      <c r="Y32639" s="55"/>
    </row>
    <row r="32640" spans="21:25" x14ac:dyDescent="0.2">
      <c r="U32640" s="55"/>
      <c r="V32640" s="53"/>
      <c r="W32640" s="53"/>
      <c r="X32640" s="53"/>
      <c r="Y32640" s="55"/>
    </row>
    <row r="32641" spans="21:25" x14ac:dyDescent="0.2">
      <c r="U32641" s="55"/>
      <c r="V32641" s="53"/>
      <c r="W32641" s="53"/>
      <c r="X32641" s="53"/>
      <c r="Y32641" s="55"/>
    </row>
    <row r="32642" spans="21:25" x14ac:dyDescent="0.2">
      <c r="U32642" s="55"/>
      <c r="V32642" s="53"/>
      <c r="W32642" s="53"/>
      <c r="X32642" s="53"/>
      <c r="Y32642" s="55"/>
    </row>
    <row r="32643" spans="21:25" x14ac:dyDescent="0.2">
      <c r="U32643" s="55"/>
      <c r="V32643" s="53"/>
      <c r="W32643" s="53"/>
      <c r="X32643" s="53"/>
      <c r="Y32643" s="55"/>
    </row>
    <row r="32644" spans="21:25" x14ac:dyDescent="0.2">
      <c r="U32644" s="55"/>
      <c r="V32644" s="53"/>
      <c r="W32644" s="53"/>
      <c r="X32644" s="53"/>
      <c r="Y32644" s="55"/>
    </row>
    <row r="32645" spans="21:25" x14ac:dyDescent="0.2">
      <c r="U32645" s="55"/>
      <c r="V32645" s="53"/>
      <c r="W32645" s="53"/>
      <c r="X32645" s="53"/>
      <c r="Y32645" s="55"/>
    </row>
    <row r="32646" spans="21:25" x14ac:dyDescent="0.2">
      <c r="U32646" s="55"/>
      <c r="V32646" s="53"/>
      <c r="W32646" s="53"/>
      <c r="X32646" s="53"/>
      <c r="Y32646" s="55"/>
    </row>
    <row r="32647" spans="21:25" x14ac:dyDescent="0.2">
      <c r="U32647" s="55"/>
      <c r="V32647" s="53"/>
      <c r="W32647" s="53"/>
      <c r="X32647" s="53"/>
      <c r="Y32647" s="55"/>
    </row>
    <row r="32648" spans="21:25" x14ac:dyDescent="0.2">
      <c r="U32648" s="55"/>
      <c r="V32648" s="53"/>
      <c r="W32648" s="53"/>
      <c r="X32648" s="53"/>
      <c r="Y32648" s="55"/>
    </row>
    <row r="32649" spans="21:25" x14ac:dyDescent="0.2">
      <c r="U32649" s="55"/>
      <c r="V32649" s="53"/>
      <c r="W32649" s="53"/>
      <c r="X32649" s="53"/>
      <c r="Y32649" s="55"/>
    </row>
    <row r="32650" spans="21:25" x14ac:dyDescent="0.2">
      <c r="U32650" s="55"/>
      <c r="V32650" s="53"/>
      <c r="W32650" s="53"/>
      <c r="X32650" s="53"/>
      <c r="Y32650" s="55"/>
    </row>
    <row r="32651" spans="21:25" x14ac:dyDescent="0.2">
      <c r="U32651" s="55"/>
      <c r="V32651" s="53"/>
      <c r="W32651" s="53"/>
      <c r="X32651" s="53"/>
      <c r="Y32651" s="55"/>
    </row>
    <row r="32652" spans="21:25" x14ac:dyDescent="0.2">
      <c r="U32652" s="55"/>
      <c r="V32652" s="53"/>
      <c r="W32652" s="53"/>
      <c r="X32652" s="53"/>
      <c r="Y32652" s="55"/>
    </row>
    <row r="32653" spans="21:25" x14ac:dyDescent="0.2">
      <c r="U32653" s="55"/>
      <c r="V32653" s="53"/>
      <c r="W32653" s="53"/>
      <c r="X32653" s="53"/>
      <c r="Y32653" s="55"/>
    </row>
    <row r="32654" spans="21:25" x14ac:dyDescent="0.2">
      <c r="U32654" s="55"/>
      <c r="V32654" s="53"/>
      <c r="W32654" s="53"/>
      <c r="X32654" s="53"/>
      <c r="Y32654" s="55"/>
    </row>
    <row r="32655" spans="21:25" x14ac:dyDescent="0.2">
      <c r="U32655" s="55"/>
      <c r="V32655" s="53"/>
      <c r="W32655" s="53"/>
      <c r="X32655" s="53"/>
      <c r="Y32655" s="55"/>
    </row>
    <row r="32656" spans="21:25" x14ac:dyDescent="0.2">
      <c r="U32656" s="55"/>
      <c r="V32656" s="53"/>
      <c r="W32656" s="53"/>
      <c r="X32656" s="53"/>
      <c r="Y32656" s="55"/>
    </row>
    <row r="32657" spans="21:25" x14ac:dyDescent="0.2">
      <c r="U32657" s="55"/>
      <c r="V32657" s="53"/>
      <c r="W32657" s="53"/>
      <c r="X32657" s="53"/>
      <c r="Y32657" s="55"/>
    </row>
    <row r="32658" spans="21:25" x14ac:dyDescent="0.2">
      <c r="U32658" s="55"/>
      <c r="V32658" s="53"/>
      <c r="W32658" s="53"/>
      <c r="X32658" s="53"/>
      <c r="Y32658" s="55"/>
    </row>
    <row r="32659" spans="21:25" x14ac:dyDescent="0.2">
      <c r="U32659" s="55"/>
      <c r="V32659" s="53"/>
      <c r="W32659" s="53"/>
      <c r="X32659" s="53"/>
      <c r="Y32659" s="55"/>
    </row>
    <row r="32660" spans="21:25" x14ac:dyDescent="0.2">
      <c r="U32660" s="55"/>
      <c r="V32660" s="53"/>
      <c r="W32660" s="53"/>
      <c r="X32660" s="53"/>
      <c r="Y32660" s="55"/>
    </row>
    <row r="32661" spans="21:25" x14ac:dyDescent="0.2">
      <c r="U32661" s="55"/>
      <c r="V32661" s="53"/>
      <c r="W32661" s="53"/>
      <c r="X32661" s="53"/>
      <c r="Y32661" s="55"/>
    </row>
    <row r="32662" spans="21:25" x14ac:dyDescent="0.2">
      <c r="U32662" s="55"/>
      <c r="V32662" s="53"/>
      <c r="W32662" s="53"/>
      <c r="X32662" s="53"/>
      <c r="Y32662" s="55"/>
    </row>
    <row r="32663" spans="21:25" x14ac:dyDescent="0.2">
      <c r="U32663" s="55"/>
      <c r="V32663" s="53"/>
      <c r="W32663" s="53"/>
      <c r="X32663" s="53"/>
      <c r="Y32663" s="55"/>
    </row>
    <row r="32664" spans="21:25" x14ac:dyDescent="0.2">
      <c r="U32664" s="55"/>
      <c r="V32664" s="53"/>
      <c r="W32664" s="53"/>
      <c r="X32664" s="53"/>
      <c r="Y32664" s="55"/>
    </row>
    <row r="32665" spans="21:25" x14ac:dyDescent="0.2">
      <c r="U32665" s="55"/>
      <c r="V32665" s="53"/>
      <c r="W32665" s="53"/>
      <c r="X32665" s="53"/>
      <c r="Y32665" s="55"/>
    </row>
    <row r="32666" spans="21:25" x14ac:dyDescent="0.2">
      <c r="U32666" s="55"/>
      <c r="V32666" s="53"/>
      <c r="W32666" s="53"/>
      <c r="X32666" s="53"/>
      <c r="Y32666" s="55"/>
    </row>
    <row r="32667" spans="21:25" x14ac:dyDescent="0.2">
      <c r="U32667" s="55"/>
      <c r="V32667" s="53"/>
      <c r="W32667" s="53"/>
      <c r="X32667" s="53"/>
      <c r="Y32667" s="55"/>
    </row>
    <row r="32668" spans="21:25" x14ac:dyDescent="0.2">
      <c r="U32668" s="55"/>
      <c r="V32668" s="53"/>
      <c r="W32668" s="53"/>
      <c r="X32668" s="53"/>
      <c r="Y32668" s="55"/>
    </row>
    <row r="32669" spans="21:25" x14ac:dyDescent="0.2">
      <c r="U32669" s="55"/>
      <c r="V32669" s="53"/>
      <c r="W32669" s="53"/>
      <c r="X32669" s="53"/>
      <c r="Y32669" s="55"/>
    </row>
    <row r="32670" spans="21:25" x14ac:dyDescent="0.2">
      <c r="U32670" s="55"/>
      <c r="V32670" s="53"/>
      <c r="W32670" s="53"/>
      <c r="X32670" s="53"/>
      <c r="Y32670" s="55"/>
    </row>
    <row r="32671" spans="21:25" x14ac:dyDescent="0.2">
      <c r="U32671" s="55"/>
      <c r="V32671" s="53"/>
      <c r="W32671" s="53"/>
      <c r="X32671" s="53"/>
      <c r="Y32671" s="55"/>
    </row>
    <row r="32672" spans="21:25" x14ac:dyDescent="0.2">
      <c r="U32672" s="55"/>
      <c r="V32672" s="53"/>
      <c r="W32672" s="53"/>
      <c r="X32672" s="53"/>
      <c r="Y32672" s="55"/>
    </row>
    <row r="32673" spans="21:25" x14ac:dyDescent="0.2">
      <c r="U32673" s="55"/>
      <c r="V32673" s="53"/>
      <c r="W32673" s="53"/>
      <c r="X32673" s="53"/>
      <c r="Y32673" s="55"/>
    </row>
    <row r="32674" spans="21:25" x14ac:dyDescent="0.2">
      <c r="U32674" s="55"/>
      <c r="V32674" s="53"/>
      <c r="W32674" s="53"/>
      <c r="X32674" s="53"/>
      <c r="Y32674" s="55"/>
    </row>
    <row r="32675" spans="21:25" x14ac:dyDescent="0.2">
      <c r="U32675" s="55"/>
      <c r="V32675" s="53"/>
      <c r="W32675" s="53"/>
      <c r="X32675" s="53"/>
      <c r="Y32675" s="55"/>
    </row>
    <row r="32676" spans="21:25" x14ac:dyDescent="0.2">
      <c r="U32676" s="55"/>
      <c r="V32676" s="53"/>
      <c r="W32676" s="53"/>
      <c r="X32676" s="53"/>
      <c r="Y32676" s="55"/>
    </row>
    <row r="32677" spans="21:25" x14ac:dyDescent="0.2">
      <c r="U32677" s="55"/>
      <c r="V32677" s="53"/>
      <c r="W32677" s="53"/>
      <c r="X32677" s="53"/>
      <c r="Y32677" s="55"/>
    </row>
    <row r="32678" spans="21:25" x14ac:dyDescent="0.2">
      <c r="U32678" s="55"/>
      <c r="V32678" s="53"/>
      <c r="W32678" s="53"/>
      <c r="X32678" s="53"/>
      <c r="Y32678" s="55"/>
    </row>
    <row r="32679" spans="21:25" x14ac:dyDescent="0.2">
      <c r="U32679" s="55"/>
      <c r="V32679" s="53"/>
      <c r="W32679" s="53"/>
      <c r="X32679" s="53"/>
      <c r="Y32679" s="55"/>
    </row>
    <row r="32680" spans="21:25" x14ac:dyDescent="0.2">
      <c r="U32680" s="55"/>
      <c r="V32680" s="53"/>
      <c r="W32680" s="53"/>
      <c r="X32680" s="53"/>
      <c r="Y32680" s="55"/>
    </row>
    <row r="32681" spans="21:25" x14ac:dyDescent="0.2">
      <c r="U32681" s="55"/>
      <c r="V32681" s="53"/>
      <c r="W32681" s="53"/>
      <c r="X32681" s="53"/>
      <c r="Y32681" s="55"/>
    </row>
    <row r="32682" spans="21:25" x14ac:dyDescent="0.2">
      <c r="U32682" s="55"/>
      <c r="V32682" s="53"/>
      <c r="W32682" s="53"/>
      <c r="X32682" s="53"/>
      <c r="Y32682" s="55"/>
    </row>
    <row r="32683" spans="21:25" x14ac:dyDescent="0.2">
      <c r="U32683" s="55"/>
      <c r="V32683" s="53"/>
      <c r="W32683" s="53"/>
      <c r="X32683" s="53"/>
      <c r="Y32683" s="55"/>
    </row>
    <row r="32684" spans="21:25" x14ac:dyDescent="0.2">
      <c r="U32684" s="55"/>
      <c r="V32684" s="53"/>
      <c r="W32684" s="53"/>
      <c r="X32684" s="53"/>
      <c r="Y32684" s="55"/>
    </row>
    <row r="32685" spans="21:25" x14ac:dyDescent="0.2">
      <c r="U32685" s="55"/>
      <c r="V32685" s="53"/>
      <c r="W32685" s="53"/>
      <c r="X32685" s="53"/>
      <c r="Y32685" s="55"/>
    </row>
    <row r="32686" spans="21:25" x14ac:dyDescent="0.2">
      <c r="U32686" s="55"/>
      <c r="V32686" s="53"/>
      <c r="W32686" s="53"/>
      <c r="X32686" s="53"/>
      <c r="Y32686" s="55"/>
    </row>
    <row r="32687" spans="21:25" x14ac:dyDescent="0.2">
      <c r="U32687" s="55"/>
      <c r="V32687" s="53"/>
      <c r="W32687" s="53"/>
      <c r="X32687" s="53"/>
      <c r="Y32687" s="55"/>
    </row>
    <row r="32688" spans="21:25" x14ac:dyDescent="0.2">
      <c r="U32688" s="55"/>
      <c r="V32688" s="53"/>
      <c r="W32688" s="53"/>
      <c r="X32688" s="53"/>
      <c r="Y32688" s="55"/>
    </row>
    <row r="32689" spans="21:25" x14ac:dyDescent="0.2">
      <c r="U32689" s="55"/>
      <c r="V32689" s="53"/>
      <c r="W32689" s="53"/>
      <c r="X32689" s="53"/>
      <c r="Y32689" s="55"/>
    </row>
    <row r="32690" spans="21:25" x14ac:dyDescent="0.2">
      <c r="U32690" s="55"/>
      <c r="V32690" s="53"/>
      <c r="W32690" s="53"/>
      <c r="X32690" s="53"/>
      <c r="Y32690" s="55"/>
    </row>
    <row r="32691" spans="21:25" x14ac:dyDescent="0.2">
      <c r="U32691" s="55"/>
      <c r="V32691" s="53"/>
      <c r="W32691" s="53"/>
      <c r="X32691" s="53"/>
      <c r="Y32691" s="55"/>
    </row>
    <row r="32692" spans="21:25" x14ac:dyDescent="0.2">
      <c r="U32692" s="55"/>
      <c r="V32692" s="53"/>
      <c r="W32692" s="53"/>
      <c r="X32692" s="53"/>
      <c r="Y32692" s="55"/>
    </row>
    <row r="32693" spans="21:25" x14ac:dyDescent="0.2">
      <c r="U32693" s="55"/>
      <c r="V32693" s="53"/>
      <c r="W32693" s="53"/>
      <c r="X32693" s="53"/>
      <c r="Y32693" s="55"/>
    </row>
    <row r="32694" spans="21:25" x14ac:dyDescent="0.2">
      <c r="U32694" s="55"/>
      <c r="V32694" s="53"/>
      <c r="W32694" s="53"/>
      <c r="X32694" s="53"/>
      <c r="Y32694" s="55"/>
    </row>
    <row r="32695" spans="21:25" x14ac:dyDescent="0.2">
      <c r="U32695" s="55"/>
      <c r="V32695" s="53"/>
      <c r="W32695" s="53"/>
      <c r="X32695" s="53"/>
      <c r="Y32695" s="55"/>
    </row>
    <row r="32696" spans="21:25" x14ac:dyDescent="0.2">
      <c r="U32696" s="55"/>
      <c r="V32696" s="53"/>
      <c r="W32696" s="53"/>
      <c r="X32696" s="53"/>
      <c r="Y32696" s="55"/>
    </row>
    <row r="32697" spans="21:25" x14ac:dyDescent="0.2">
      <c r="U32697" s="55"/>
      <c r="V32697" s="53"/>
      <c r="W32697" s="53"/>
      <c r="X32697" s="53"/>
      <c r="Y32697" s="55"/>
    </row>
    <row r="32698" spans="21:25" x14ac:dyDescent="0.2">
      <c r="U32698" s="55"/>
      <c r="V32698" s="53"/>
      <c r="W32698" s="53"/>
      <c r="X32698" s="53"/>
      <c r="Y32698" s="55"/>
    </row>
    <row r="32699" spans="21:25" x14ac:dyDescent="0.2">
      <c r="U32699" s="55"/>
      <c r="V32699" s="53"/>
      <c r="W32699" s="53"/>
      <c r="X32699" s="53"/>
      <c r="Y32699" s="55"/>
    </row>
    <row r="32700" spans="21:25" x14ac:dyDescent="0.2">
      <c r="U32700" s="55"/>
      <c r="V32700" s="53"/>
      <c r="W32700" s="53"/>
      <c r="X32700" s="53"/>
      <c r="Y32700" s="55"/>
    </row>
    <row r="32701" spans="21:25" x14ac:dyDescent="0.2">
      <c r="U32701" s="55"/>
      <c r="V32701" s="53"/>
      <c r="W32701" s="53"/>
      <c r="X32701" s="53"/>
      <c r="Y32701" s="55"/>
    </row>
    <row r="32702" spans="21:25" x14ac:dyDescent="0.2">
      <c r="U32702" s="55"/>
      <c r="V32702" s="53"/>
      <c r="W32702" s="53"/>
      <c r="X32702" s="53"/>
      <c r="Y32702" s="55"/>
    </row>
    <row r="32703" spans="21:25" x14ac:dyDescent="0.2">
      <c r="U32703" s="55"/>
      <c r="V32703" s="53"/>
      <c r="W32703" s="53"/>
      <c r="X32703" s="53"/>
      <c r="Y32703" s="55"/>
    </row>
    <row r="32704" spans="21:25" x14ac:dyDescent="0.2">
      <c r="U32704" s="55"/>
      <c r="V32704" s="53"/>
      <c r="W32704" s="53"/>
      <c r="X32704" s="53"/>
      <c r="Y32704" s="55"/>
    </row>
    <row r="32705" spans="21:25" x14ac:dyDescent="0.2">
      <c r="U32705" s="55"/>
      <c r="V32705" s="53"/>
      <c r="W32705" s="53"/>
      <c r="X32705" s="53"/>
      <c r="Y32705" s="55"/>
    </row>
    <row r="32706" spans="21:25" x14ac:dyDescent="0.2">
      <c r="U32706" s="55"/>
      <c r="V32706" s="53"/>
      <c r="W32706" s="53"/>
      <c r="X32706" s="53"/>
      <c r="Y32706" s="55"/>
    </row>
    <row r="32707" spans="21:25" x14ac:dyDescent="0.2">
      <c r="U32707" s="55"/>
      <c r="V32707" s="53"/>
      <c r="W32707" s="53"/>
      <c r="X32707" s="53"/>
      <c r="Y32707" s="55"/>
    </row>
    <row r="32708" spans="21:25" x14ac:dyDescent="0.2">
      <c r="U32708" s="55"/>
      <c r="V32708" s="53"/>
      <c r="W32708" s="53"/>
      <c r="X32708" s="53"/>
      <c r="Y32708" s="55"/>
    </row>
    <row r="32709" spans="21:25" x14ac:dyDescent="0.2">
      <c r="U32709" s="55"/>
      <c r="V32709" s="53"/>
      <c r="W32709" s="53"/>
      <c r="X32709" s="53"/>
      <c r="Y32709" s="55"/>
    </row>
    <row r="32710" spans="21:25" x14ac:dyDescent="0.2">
      <c r="U32710" s="55"/>
      <c r="V32710" s="53"/>
      <c r="W32710" s="53"/>
      <c r="X32710" s="53"/>
      <c r="Y32710" s="55"/>
    </row>
    <row r="32711" spans="21:25" x14ac:dyDescent="0.2">
      <c r="U32711" s="55"/>
      <c r="V32711" s="53"/>
      <c r="W32711" s="53"/>
      <c r="X32711" s="53"/>
      <c r="Y32711" s="55"/>
    </row>
    <row r="32712" spans="21:25" x14ac:dyDescent="0.2">
      <c r="U32712" s="55"/>
      <c r="V32712" s="53"/>
      <c r="W32712" s="53"/>
      <c r="X32712" s="53"/>
      <c r="Y32712" s="55"/>
    </row>
    <row r="32713" spans="21:25" x14ac:dyDescent="0.2">
      <c r="U32713" s="55"/>
      <c r="V32713" s="53"/>
      <c r="W32713" s="53"/>
      <c r="X32713" s="53"/>
      <c r="Y32713" s="55"/>
    </row>
    <row r="32714" spans="21:25" x14ac:dyDescent="0.2">
      <c r="U32714" s="55"/>
      <c r="V32714" s="53"/>
      <c r="W32714" s="53"/>
      <c r="X32714" s="53"/>
      <c r="Y32714" s="55"/>
    </row>
    <row r="32715" spans="21:25" x14ac:dyDescent="0.2">
      <c r="U32715" s="55"/>
      <c r="V32715" s="53"/>
      <c r="W32715" s="53"/>
      <c r="X32715" s="53"/>
      <c r="Y32715" s="55"/>
    </row>
    <row r="32716" spans="21:25" x14ac:dyDescent="0.2">
      <c r="U32716" s="55"/>
      <c r="V32716" s="53"/>
      <c r="W32716" s="53"/>
      <c r="X32716" s="53"/>
      <c r="Y32716" s="55"/>
    </row>
    <row r="32717" spans="21:25" x14ac:dyDescent="0.2">
      <c r="U32717" s="55"/>
      <c r="V32717" s="53"/>
      <c r="W32717" s="53"/>
      <c r="X32717" s="53"/>
      <c r="Y32717" s="55"/>
    </row>
    <row r="32718" spans="21:25" x14ac:dyDescent="0.2">
      <c r="U32718" s="55"/>
      <c r="V32718" s="53"/>
      <c r="W32718" s="53"/>
      <c r="X32718" s="53"/>
      <c r="Y32718" s="55"/>
    </row>
    <row r="32719" spans="21:25" x14ac:dyDescent="0.2">
      <c r="U32719" s="55"/>
      <c r="V32719" s="53"/>
      <c r="W32719" s="53"/>
      <c r="X32719" s="53"/>
      <c r="Y32719" s="55"/>
    </row>
    <row r="32720" spans="21:25" x14ac:dyDescent="0.2">
      <c r="U32720" s="55"/>
      <c r="V32720" s="53"/>
      <c r="W32720" s="53"/>
      <c r="X32720" s="53"/>
      <c r="Y32720" s="55"/>
    </row>
    <row r="32721" spans="21:25" x14ac:dyDescent="0.2">
      <c r="U32721" s="55"/>
      <c r="V32721" s="53"/>
      <c r="W32721" s="53"/>
      <c r="X32721" s="53"/>
      <c r="Y32721" s="55"/>
    </row>
    <row r="32722" spans="21:25" x14ac:dyDescent="0.2">
      <c r="U32722" s="55"/>
      <c r="V32722" s="53"/>
      <c r="W32722" s="53"/>
      <c r="X32722" s="53"/>
      <c r="Y32722" s="55"/>
    </row>
    <row r="32723" spans="21:25" x14ac:dyDescent="0.2">
      <c r="U32723" s="55"/>
      <c r="V32723" s="53"/>
      <c r="W32723" s="53"/>
      <c r="X32723" s="53"/>
      <c r="Y32723" s="55"/>
    </row>
    <row r="32724" spans="21:25" x14ac:dyDescent="0.2">
      <c r="U32724" s="55"/>
      <c r="V32724" s="53"/>
      <c r="W32724" s="53"/>
      <c r="X32724" s="53"/>
      <c r="Y32724" s="55"/>
    </row>
    <row r="32725" spans="21:25" x14ac:dyDescent="0.2">
      <c r="U32725" s="55"/>
      <c r="V32725" s="53"/>
      <c r="W32725" s="53"/>
      <c r="X32725" s="53"/>
      <c r="Y32725" s="55"/>
    </row>
    <row r="32726" spans="21:25" x14ac:dyDescent="0.2">
      <c r="U32726" s="55"/>
      <c r="V32726" s="53"/>
      <c r="W32726" s="53"/>
      <c r="X32726" s="53"/>
      <c r="Y32726" s="55"/>
    </row>
    <row r="32727" spans="21:25" x14ac:dyDescent="0.2">
      <c r="U32727" s="55"/>
      <c r="V32727" s="53"/>
      <c r="W32727" s="53"/>
      <c r="X32727" s="53"/>
      <c r="Y32727" s="55"/>
    </row>
    <row r="32728" spans="21:25" x14ac:dyDescent="0.2">
      <c r="U32728" s="55"/>
      <c r="V32728" s="53"/>
      <c r="W32728" s="53"/>
      <c r="X32728" s="53"/>
      <c r="Y32728" s="55"/>
    </row>
    <row r="32729" spans="21:25" x14ac:dyDescent="0.2">
      <c r="U32729" s="55"/>
      <c r="V32729" s="53"/>
      <c r="W32729" s="53"/>
      <c r="X32729" s="53"/>
      <c r="Y32729" s="55"/>
    </row>
    <row r="32730" spans="21:25" x14ac:dyDescent="0.2">
      <c r="U32730" s="55"/>
      <c r="V32730" s="53"/>
      <c r="W32730" s="53"/>
      <c r="X32730" s="53"/>
      <c r="Y32730" s="55"/>
    </row>
    <row r="32731" spans="21:25" x14ac:dyDescent="0.2">
      <c r="U32731" s="55"/>
      <c r="V32731" s="53"/>
      <c r="W32731" s="53"/>
      <c r="X32731" s="53"/>
      <c r="Y32731" s="55"/>
    </row>
    <row r="32732" spans="21:25" x14ac:dyDescent="0.2">
      <c r="U32732" s="55"/>
      <c r="V32732" s="53"/>
      <c r="W32732" s="53"/>
      <c r="X32732" s="53"/>
      <c r="Y32732" s="55"/>
    </row>
    <row r="32733" spans="21:25" x14ac:dyDescent="0.2">
      <c r="U32733" s="55"/>
      <c r="V32733" s="53"/>
      <c r="W32733" s="53"/>
      <c r="X32733" s="53"/>
      <c r="Y32733" s="55"/>
    </row>
    <row r="32734" spans="21:25" x14ac:dyDescent="0.2">
      <c r="U32734" s="55"/>
      <c r="V32734" s="53"/>
      <c r="W32734" s="53"/>
      <c r="X32734" s="53"/>
      <c r="Y32734" s="55"/>
    </row>
    <row r="32735" spans="21:25" x14ac:dyDescent="0.2">
      <c r="U32735" s="55"/>
      <c r="V32735" s="53"/>
      <c r="W32735" s="53"/>
      <c r="X32735" s="53"/>
      <c r="Y32735" s="55"/>
    </row>
    <row r="32736" spans="21:25" x14ac:dyDescent="0.2">
      <c r="U32736" s="55"/>
      <c r="V32736" s="53"/>
      <c r="W32736" s="53"/>
      <c r="X32736" s="53"/>
      <c r="Y32736" s="55"/>
    </row>
    <row r="32737" spans="21:25" x14ac:dyDescent="0.2">
      <c r="U32737" s="55"/>
      <c r="V32737" s="53"/>
      <c r="W32737" s="53"/>
      <c r="X32737" s="53"/>
      <c r="Y32737" s="55"/>
    </row>
    <row r="32738" spans="21:25" x14ac:dyDescent="0.2">
      <c r="U32738" s="55"/>
      <c r="V32738" s="53"/>
      <c r="W32738" s="53"/>
      <c r="X32738" s="53"/>
      <c r="Y32738" s="55"/>
    </row>
    <row r="32739" spans="21:25" x14ac:dyDescent="0.2">
      <c r="U32739" s="55"/>
      <c r="V32739" s="53"/>
      <c r="W32739" s="53"/>
      <c r="X32739" s="53"/>
      <c r="Y32739" s="55"/>
    </row>
    <row r="32740" spans="21:25" x14ac:dyDescent="0.2">
      <c r="U32740" s="55"/>
      <c r="V32740" s="53"/>
      <c r="W32740" s="53"/>
      <c r="X32740" s="53"/>
      <c r="Y32740" s="55"/>
    </row>
    <row r="32741" spans="21:25" x14ac:dyDescent="0.2">
      <c r="U32741" s="55"/>
      <c r="V32741" s="53"/>
      <c r="W32741" s="53"/>
      <c r="X32741" s="53"/>
      <c r="Y32741" s="55"/>
    </row>
    <row r="32742" spans="21:25" x14ac:dyDescent="0.2">
      <c r="U32742" s="55"/>
      <c r="V32742" s="53"/>
      <c r="W32742" s="53"/>
      <c r="X32742" s="53"/>
      <c r="Y32742" s="55"/>
    </row>
    <row r="32743" spans="21:25" x14ac:dyDescent="0.2">
      <c r="U32743" s="55"/>
      <c r="V32743" s="53"/>
      <c r="W32743" s="53"/>
      <c r="X32743" s="53"/>
      <c r="Y32743" s="55"/>
    </row>
    <row r="32744" spans="21:25" x14ac:dyDescent="0.2">
      <c r="U32744" s="55"/>
      <c r="V32744" s="53"/>
      <c r="W32744" s="53"/>
      <c r="X32744" s="53"/>
      <c r="Y32744" s="55"/>
    </row>
    <row r="32745" spans="21:25" x14ac:dyDescent="0.2">
      <c r="U32745" s="55"/>
      <c r="V32745" s="53"/>
      <c r="W32745" s="53"/>
      <c r="X32745" s="53"/>
      <c r="Y32745" s="55"/>
    </row>
    <row r="32746" spans="21:25" x14ac:dyDescent="0.2">
      <c r="U32746" s="55"/>
      <c r="V32746" s="53"/>
      <c r="W32746" s="53"/>
      <c r="X32746" s="53"/>
      <c r="Y32746" s="55"/>
    </row>
    <row r="32747" spans="21:25" x14ac:dyDescent="0.2">
      <c r="U32747" s="55"/>
      <c r="V32747" s="53"/>
      <c r="W32747" s="53"/>
      <c r="X32747" s="53"/>
      <c r="Y32747" s="55"/>
    </row>
    <row r="32748" spans="21:25" x14ac:dyDescent="0.2">
      <c r="U32748" s="55"/>
      <c r="V32748" s="53"/>
      <c r="W32748" s="53"/>
      <c r="X32748" s="53"/>
      <c r="Y32748" s="55"/>
    </row>
    <row r="32749" spans="21:25" x14ac:dyDescent="0.2">
      <c r="U32749" s="55"/>
      <c r="V32749" s="53"/>
      <c r="W32749" s="53"/>
      <c r="X32749" s="53"/>
      <c r="Y32749" s="55"/>
    </row>
    <row r="32750" spans="21:25" x14ac:dyDescent="0.2">
      <c r="U32750" s="55"/>
      <c r="V32750" s="53"/>
      <c r="W32750" s="53"/>
      <c r="X32750" s="53"/>
      <c r="Y32750" s="55"/>
    </row>
    <row r="32751" spans="21:25" x14ac:dyDescent="0.2">
      <c r="U32751" s="55"/>
      <c r="V32751" s="53"/>
      <c r="W32751" s="53"/>
      <c r="X32751" s="53"/>
      <c r="Y32751" s="55"/>
    </row>
    <row r="32752" spans="21:25" x14ac:dyDescent="0.2">
      <c r="U32752" s="55"/>
      <c r="V32752" s="53"/>
      <c r="W32752" s="53"/>
      <c r="X32752" s="53"/>
      <c r="Y32752" s="55"/>
    </row>
    <row r="32753" spans="21:25" x14ac:dyDescent="0.2">
      <c r="U32753" s="55"/>
      <c r="V32753" s="53"/>
      <c r="W32753" s="53"/>
      <c r="X32753" s="53"/>
      <c r="Y32753" s="55"/>
    </row>
    <row r="32754" spans="21:25" x14ac:dyDescent="0.2">
      <c r="U32754" s="55"/>
      <c r="V32754" s="53"/>
      <c r="W32754" s="53"/>
      <c r="X32754" s="53"/>
      <c r="Y32754" s="55"/>
    </row>
    <row r="32755" spans="21:25" x14ac:dyDescent="0.2">
      <c r="U32755" s="55"/>
      <c r="V32755" s="53"/>
      <c r="W32755" s="53"/>
      <c r="X32755" s="53"/>
      <c r="Y32755" s="55"/>
    </row>
    <row r="32756" spans="21:25" x14ac:dyDescent="0.2">
      <c r="U32756" s="55"/>
      <c r="V32756" s="53"/>
      <c r="W32756" s="53"/>
      <c r="X32756" s="53"/>
      <c r="Y32756" s="55"/>
    </row>
    <row r="32757" spans="21:25" x14ac:dyDescent="0.2">
      <c r="U32757" s="55"/>
      <c r="V32757" s="53"/>
      <c r="W32757" s="53"/>
      <c r="X32757" s="53"/>
      <c r="Y32757" s="55"/>
    </row>
    <row r="32758" spans="21:25" x14ac:dyDescent="0.2">
      <c r="U32758" s="55"/>
      <c r="V32758" s="53"/>
      <c r="W32758" s="53"/>
      <c r="X32758" s="53"/>
      <c r="Y32758" s="55"/>
    </row>
    <row r="32759" spans="21:25" x14ac:dyDescent="0.2">
      <c r="U32759" s="55"/>
      <c r="V32759" s="53"/>
      <c r="W32759" s="53"/>
      <c r="X32759" s="53"/>
      <c r="Y32759" s="55"/>
    </row>
    <row r="32760" spans="21:25" x14ac:dyDescent="0.2">
      <c r="U32760" s="55"/>
      <c r="V32760" s="53"/>
      <c r="W32760" s="53"/>
      <c r="X32760" s="53"/>
      <c r="Y32760" s="55"/>
    </row>
    <row r="32761" spans="21:25" x14ac:dyDescent="0.2">
      <c r="U32761" s="55"/>
      <c r="V32761" s="53"/>
      <c r="W32761" s="53"/>
      <c r="X32761" s="53"/>
      <c r="Y32761" s="55"/>
    </row>
    <row r="32762" spans="21:25" x14ac:dyDescent="0.2">
      <c r="U32762" s="55"/>
      <c r="V32762" s="53"/>
      <c r="W32762" s="53"/>
      <c r="X32762" s="53"/>
      <c r="Y32762" s="55"/>
    </row>
    <row r="32763" spans="21:25" x14ac:dyDescent="0.2">
      <c r="U32763" s="55"/>
      <c r="V32763" s="53"/>
      <c r="W32763" s="53"/>
      <c r="X32763" s="53"/>
      <c r="Y32763" s="55"/>
    </row>
    <row r="32764" spans="21:25" x14ac:dyDescent="0.2">
      <c r="U32764" s="55"/>
      <c r="V32764" s="53"/>
      <c r="W32764" s="53"/>
      <c r="X32764" s="53"/>
      <c r="Y32764" s="55"/>
    </row>
    <row r="32765" spans="21:25" x14ac:dyDescent="0.2">
      <c r="U32765" s="55"/>
      <c r="V32765" s="53"/>
      <c r="W32765" s="53"/>
      <c r="X32765" s="53"/>
      <c r="Y32765" s="55"/>
    </row>
    <row r="32766" spans="21:25" x14ac:dyDescent="0.2">
      <c r="U32766" s="55"/>
      <c r="V32766" s="53"/>
      <c r="W32766" s="53"/>
      <c r="X32766" s="53"/>
      <c r="Y32766" s="55"/>
    </row>
    <row r="32767" spans="21:25" x14ac:dyDescent="0.2">
      <c r="U32767" s="55"/>
      <c r="V32767" s="53"/>
      <c r="W32767" s="53"/>
      <c r="X32767" s="53"/>
      <c r="Y32767" s="55"/>
    </row>
    <row r="32768" spans="21:25" x14ac:dyDescent="0.2">
      <c r="U32768" s="55"/>
      <c r="V32768" s="53"/>
      <c r="W32768" s="53"/>
      <c r="X32768" s="53"/>
      <c r="Y32768" s="55"/>
    </row>
    <row r="32769" spans="21:25" x14ac:dyDescent="0.2">
      <c r="U32769" s="55"/>
      <c r="V32769" s="53"/>
      <c r="W32769" s="53"/>
      <c r="X32769" s="53"/>
      <c r="Y32769" s="55"/>
    </row>
    <row r="32770" spans="21:25" x14ac:dyDescent="0.2">
      <c r="U32770" s="55"/>
      <c r="V32770" s="53"/>
      <c r="W32770" s="53"/>
      <c r="X32770" s="53"/>
      <c r="Y32770" s="55"/>
    </row>
    <row r="32771" spans="21:25" x14ac:dyDescent="0.2">
      <c r="U32771" s="55"/>
      <c r="V32771" s="53"/>
      <c r="W32771" s="53"/>
      <c r="X32771" s="53"/>
      <c r="Y32771" s="55"/>
    </row>
    <row r="32772" spans="21:25" x14ac:dyDescent="0.2">
      <c r="U32772" s="55"/>
      <c r="V32772" s="53"/>
      <c r="W32772" s="53"/>
      <c r="X32772" s="53"/>
      <c r="Y32772" s="55"/>
    </row>
    <row r="32773" spans="21:25" x14ac:dyDescent="0.2">
      <c r="U32773" s="55"/>
      <c r="V32773" s="53"/>
      <c r="W32773" s="53"/>
      <c r="X32773" s="53"/>
      <c r="Y32773" s="55"/>
    </row>
    <row r="32774" spans="21:25" x14ac:dyDescent="0.2">
      <c r="U32774" s="55"/>
      <c r="V32774" s="53"/>
      <c r="W32774" s="53"/>
      <c r="X32774" s="53"/>
      <c r="Y32774" s="55"/>
    </row>
    <row r="32775" spans="21:25" x14ac:dyDescent="0.2">
      <c r="U32775" s="55"/>
      <c r="V32775" s="53"/>
      <c r="W32775" s="53"/>
      <c r="X32775" s="53"/>
      <c r="Y32775" s="55"/>
    </row>
    <row r="32776" spans="21:25" x14ac:dyDescent="0.2">
      <c r="U32776" s="55"/>
      <c r="V32776" s="53"/>
      <c r="W32776" s="53"/>
      <c r="X32776" s="53"/>
      <c r="Y32776" s="55"/>
    </row>
    <row r="32777" spans="21:25" x14ac:dyDescent="0.2">
      <c r="U32777" s="55"/>
      <c r="V32777" s="53"/>
      <c r="W32777" s="53"/>
      <c r="X32777" s="53"/>
      <c r="Y32777" s="55"/>
    </row>
    <row r="32778" spans="21:25" x14ac:dyDescent="0.2">
      <c r="U32778" s="55"/>
      <c r="V32778" s="53"/>
      <c r="W32778" s="53"/>
      <c r="X32778" s="53"/>
      <c r="Y32778" s="55"/>
    </row>
    <row r="32779" spans="21:25" x14ac:dyDescent="0.2">
      <c r="U32779" s="55"/>
      <c r="V32779" s="53"/>
      <c r="W32779" s="53"/>
      <c r="X32779" s="53"/>
      <c r="Y32779" s="55"/>
    </row>
    <row r="32780" spans="21:25" x14ac:dyDescent="0.2">
      <c r="U32780" s="55"/>
      <c r="V32780" s="53"/>
      <c r="W32780" s="53"/>
      <c r="X32780" s="53"/>
      <c r="Y32780" s="55"/>
    </row>
    <row r="32781" spans="21:25" x14ac:dyDescent="0.2">
      <c r="U32781" s="55"/>
      <c r="V32781" s="53"/>
      <c r="W32781" s="53"/>
      <c r="X32781" s="53"/>
      <c r="Y32781" s="55"/>
    </row>
    <row r="32782" spans="21:25" x14ac:dyDescent="0.2">
      <c r="U32782" s="55"/>
      <c r="V32782" s="53"/>
      <c r="W32782" s="53"/>
      <c r="X32782" s="53"/>
      <c r="Y32782" s="55"/>
    </row>
    <row r="32783" spans="21:25" x14ac:dyDescent="0.2">
      <c r="U32783" s="55"/>
      <c r="V32783" s="53"/>
      <c r="W32783" s="53"/>
      <c r="X32783" s="53"/>
      <c r="Y32783" s="55"/>
    </row>
    <row r="32784" spans="21:25" x14ac:dyDescent="0.2">
      <c r="U32784" s="55"/>
      <c r="V32784" s="53"/>
      <c r="W32784" s="53"/>
      <c r="X32784" s="53"/>
      <c r="Y32784" s="55"/>
    </row>
    <row r="32785" spans="21:25" x14ac:dyDescent="0.2">
      <c r="U32785" s="55"/>
      <c r="V32785" s="53"/>
      <c r="W32785" s="53"/>
      <c r="X32785" s="53"/>
      <c r="Y32785" s="55"/>
    </row>
    <row r="32786" spans="21:25" x14ac:dyDescent="0.2">
      <c r="U32786" s="55"/>
      <c r="V32786" s="53"/>
      <c r="W32786" s="53"/>
      <c r="X32786" s="53"/>
      <c r="Y32786" s="55"/>
    </row>
    <row r="32787" spans="21:25" x14ac:dyDescent="0.2">
      <c r="U32787" s="55"/>
      <c r="V32787" s="53"/>
      <c r="W32787" s="53"/>
      <c r="X32787" s="53"/>
      <c r="Y32787" s="55"/>
    </row>
    <row r="32788" spans="21:25" x14ac:dyDescent="0.2">
      <c r="U32788" s="55"/>
      <c r="V32788" s="53"/>
      <c r="W32788" s="53"/>
      <c r="X32788" s="53"/>
      <c r="Y32788" s="55"/>
    </row>
    <row r="32789" spans="21:25" x14ac:dyDescent="0.2">
      <c r="U32789" s="55"/>
      <c r="V32789" s="53"/>
      <c r="W32789" s="53"/>
      <c r="X32789" s="53"/>
      <c r="Y32789" s="55"/>
    </row>
    <row r="32790" spans="21:25" x14ac:dyDescent="0.2">
      <c r="U32790" s="55"/>
      <c r="V32790" s="53"/>
      <c r="W32790" s="53"/>
      <c r="X32790" s="53"/>
      <c r="Y32790" s="55"/>
    </row>
    <row r="32791" spans="21:25" x14ac:dyDescent="0.2">
      <c r="U32791" s="55"/>
      <c r="V32791" s="53"/>
      <c r="W32791" s="53"/>
      <c r="X32791" s="53"/>
      <c r="Y32791" s="55"/>
    </row>
    <row r="32792" spans="21:25" x14ac:dyDescent="0.2">
      <c r="U32792" s="55"/>
      <c r="V32792" s="53"/>
      <c r="W32792" s="53"/>
      <c r="X32792" s="53"/>
      <c r="Y32792" s="55"/>
    </row>
    <row r="32793" spans="21:25" x14ac:dyDescent="0.2">
      <c r="U32793" s="55"/>
      <c r="V32793" s="53"/>
      <c r="W32793" s="53"/>
      <c r="X32793" s="53"/>
      <c r="Y32793" s="55"/>
    </row>
    <row r="32794" spans="21:25" x14ac:dyDescent="0.2">
      <c r="U32794" s="55"/>
      <c r="V32794" s="53"/>
      <c r="W32794" s="53"/>
      <c r="X32794" s="53"/>
      <c r="Y32794" s="55"/>
    </row>
    <row r="32795" spans="21:25" x14ac:dyDescent="0.2">
      <c r="U32795" s="55"/>
      <c r="V32795" s="53"/>
      <c r="W32795" s="53"/>
      <c r="X32795" s="53"/>
      <c r="Y32795" s="55"/>
    </row>
    <row r="32796" spans="21:25" x14ac:dyDescent="0.2">
      <c r="U32796" s="55"/>
      <c r="V32796" s="53"/>
      <c r="W32796" s="53"/>
      <c r="X32796" s="53"/>
      <c r="Y32796" s="55"/>
    </row>
    <row r="32797" spans="21:25" x14ac:dyDescent="0.2">
      <c r="U32797" s="55"/>
      <c r="V32797" s="53"/>
      <c r="W32797" s="53"/>
      <c r="X32797" s="53"/>
      <c r="Y32797" s="55"/>
    </row>
    <row r="32798" spans="21:25" x14ac:dyDescent="0.2">
      <c r="U32798" s="55"/>
      <c r="V32798" s="53"/>
      <c r="W32798" s="53"/>
      <c r="X32798" s="53"/>
      <c r="Y32798" s="55"/>
    </row>
    <row r="32799" spans="21:25" x14ac:dyDescent="0.2">
      <c r="U32799" s="55"/>
      <c r="V32799" s="53"/>
      <c r="W32799" s="53"/>
      <c r="X32799" s="53"/>
      <c r="Y32799" s="55"/>
    </row>
    <row r="32800" spans="21:25" x14ac:dyDescent="0.2">
      <c r="U32800" s="55"/>
      <c r="V32800" s="53"/>
      <c r="W32800" s="53"/>
      <c r="X32800" s="53"/>
      <c r="Y32800" s="55"/>
    </row>
    <row r="32801" spans="21:25" x14ac:dyDescent="0.2">
      <c r="U32801" s="55"/>
      <c r="V32801" s="53"/>
      <c r="W32801" s="53"/>
      <c r="X32801" s="53"/>
      <c r="Y32801" s="55"/>
    </row>
    <row r="32802" spans="21:25" x14ac:dyDescent="0.2">
      <c r="U32802" s="55"/>
      <c r="V32802" s="53"/>
      <c r="W32802" s="53"/>
      <c r="X32802" s="53"/>
      <c r="Y32802" s="55"/>
    </row>
    <row r="32803" spans="21:25" x14ac:dyDescent="0.2">
      <c r="U32803" s="55"/>
      <c r="V32803" s="53"/>
      <c r="W32803" s="53"/>
      <c r="X32803" s="53"/>
      <c r="Y32803" s="55"/>
    </row>
    <row r="32804" spans="21:25" x14ac:dyDescent="0.2">
      <c r="U32804" s="55"/>
      <c r="V32804" s="53"/>
      <c r="W32804" s="53"/>
      <c r="X32804" s="53"/>
      <c r="Y32804" s="55"/>
    </row>
    <row r="32805" spans="21:25" x14ac:dyDescent="0.2">
      <c r="U32805" s="55"/>
      <c r="V32805" s="53"/>
      <c r="W32805" s="53"/>
      <c r="X32805" s="53"/>
      <c r="Y32805" s="55"/>
    </row>
    <row r="32806" spans="21:25" x14ac:dyDescent="0.2">
      <c r="U32806" s="55"/>
      <c r="V32806" s="53"/>
      <c r="W32806" s="53"/>
      <c r="X32806" s="53"/>
      <c r="Y32806" s="55"/>
    </row>
    <row r="32807" spans="21:25" x14ac:dyDescent="0.2">
      <c r="U32807" s="55"/>
      <c r="V32807" s="53"/>
      <c r="W32807" s="53"/>
      <c r="X32807" s="53"/>
      <c r="Y32807" s="55"/>
    </row>
    <row r="32808" spans="21:25" x14ac:dyDescent="0.2">
      <c r="U32808" s="55"/>
      <c r="V32808" s="53"/>
      <c r="W32808" s="53"/>
      <c r="X32808" s="53"/>
      <c r="Y32808" s="55"/>
    </row>
    <row r="32809" spans="21:25" x14ac:dyDescent="0.2">
      <c r="U32809" s="55"/>
      <c r="V32809" s="53"/>
      <c r="W32809" s="53"/>
      <c r="X32809" s="53"/>
      <c r="Y32809" s="55"/>
    </row>
    <row r="32810" spans="21:25" x14ac:dyDescent="0.2">
      <c r="U32810" s="55"/>
      <c r="V32810" s="53"/>
      <c r="W32810" s="53"/>
      <c r="X32810" s="53"/>
      <c r="Y32810" s="55"/>
    </row>
    <row r="32811" spans="21:25" x14ac:dyDescent="0.2">
      <c r="U32811" s="55"/>
      <c r="V32811" s="53"/>
      <c r="W32811" s="53"/>
      <c r="X32811" s="53"/>
      <c r="Y32811" s="55"/>
    </row>
    <row r="32812" spans="21:25" x14ac:dyDescent="0.2">
      <c r="U32812" s="55"/>
      <c r="V32812" s="53"/>
      <c r="W32812" s="53"/>
      <c r="X32812" s="53"/>
      <c r="Y32812" s="55"/>
    </row>
    <row r="32813" spans="21:25" x14ac:dyDescent="0.2">
      <c r="U32813" s="55"/>
      <c r="V32813" s="53"/>
      <c r="W32813" s="53"/>
      <c r="X32813" s="53"/>
      <c r="Y32813" s="55"/>
    </row>
    <row r="32814" spans="21:25" x14ac:dyDescent="0.2">
      <c r="U32814" s="55"/>
      <c r="V32814" s="53"/>
      <c r="W32814" s="53"/>
      <c r="X32814" s="53"/>
      <c r="Y32814" s="55"/>
    </row>
    <row r="32815" spans="21:25" x14ac:dyDescent="0.2">
      <c r="U32815" s="55"/>
      <c r="V32815" s="53"/>
      <c r="W32815" s="53"/>
      <c r="X32815" s="53"/>
      <c r="Y32815" s="55"/>
    </row>
    <row r="32816" spans="21:25" x14ac:dyDescent="0.2">
      <c r="U32816" s="55"/>
      <c r="V32816" s="53"/>
      <c r="W32816" s="53"/>
      <c r="X32816" s="53"/>
      <c r="Y32816" s="55"/>
    </row>
    <row r="32817" spans="21:25" x14ac:dyDescent="0.2">
      <c r="U32817" s="55"/>
      <c r="V32817" s="53"/>
      <c r="W32817" s="53"/>
      <c r="X32817" s="53"/>
      <c r="Y32817" s="55"/>
    </row>
    <row r="32818" spans="21:25" x14ac:dyDescent="0.2">
      <c r="U32818" s="55"/>
      <c r="V32818" s="53"/>
      <c r="W32818" s="53"/>
      <c r="X32818" s="53"/>
      <c r="Y32818" s="55"/>
    </row>
    <row r="32819" spans="21:25" x14ac:dyDescent="0.2">
      <c r="U32819" s="55"/>
      <c r="V32819" s="53"/>
      <c r="W32819" s="53"/>
      <c r="X32819" s="53"/>
      <c r="Y32819" s="55"/>
    </row>
    <row r="32820" spans="21:25" x14ac:dyDescent="0.2">
      <c r="U32820" s="55"/>
      <c r="V32820" s="53"/>
      <c r="W32820" s="53"/>
      <c r="X32820" s="53"/>
      <c r="Y32820" s="55"/>
    </row>
    <row r="32821" spans="21:25" x14ac:dyDescent="0.2">
      <c r="U32821" s="55"/>
      <c r="V32821" s="53"/>
      <c r="W32821" s="53"/>
      <c r="X32821" s="53"/>
      <c r="Y32821" s="55"/>
    </row>
    <row r="32822" spans="21:25" x14ac:dyDescent="0.2">
      <c r="U32822" s="55"/>
      <c r="V32822" s="53"/>
      <c r="W32822" s="53"/>
      <c r="X32822" s="53"/>
      <c r="Y32822" s="55"/>
    </row>
    <row r="32823" spans="21:25" x14ac:dyDescent="0.2">
      <c r="U32823" s="55"/>
      <c r="V32823" s="53"/>
      <c r="W32823" s="53"/>
      <c r="X32823" s="53"/>
      <c r="Y32823" s="55"/>
    </row>
    <row r="32824" spans="21:25" x14ac:dyDescent="0.2">
      <c r="U32824" s="55"/>
      <c r="V32824" s="53"/>
      <c r="W32824" s="53"/>
      <c r="X32824" s="53"/>
      <c r="Y32824" s="55"/>
    </row>
    <row r="32825" spans="21:25" x14ac:dyDescent="0.2">
      <c r="U32825" s="55"/>
      <c r="V32825" s="53"/>
      <c r="W32825" s="53"/>
      <c r="X32825" s="53"/>
      <c r="Y32825" s="55"/>
    </row>
    <row r="32826" spans="21:25" x14ac:dyDescent="0.2">
      <c r="U32826" s="55"/>
      <c r="V32826" s="53"/>
      <c r="W32826" s="53"/>
      <c r="X32826" s="53"/>
      <c r="Y32826" s="55"/>
    </row>
    <row r="32827" spans="21:25" x14ac:dyDescent="0.2">
      <c r="U32827" s="55"/>
      <c r="V32827" s="53"/>
      <c r="W32827" s="53"/>
      <c r="X32827" s="53"/>
      <c r="Y32827" s="55"/>
    </row>
    <row r="32828" spans="21:25" x14ac:dyDescent="0.2">
      <c r="U32828" s="55"/>
      <c r="V32828" s="53"/>
      <c r="W32828" s="53"/>
      <c r="X32828" s="53"/>
      <c r="Y32828" s="55"/>
    </row>
    <row r="32829" spans="21:25" x14ac:dyDescent="0.2">
      <c r="U32829" s="55"/>
      <c r="V32829" s="53"/>
      <c r="W32829" s="53"/>
      <c r="X32829" s="53"/>
      <c r="Y32829" s="55"/>
    </row>
    <row r="32830" spans="21:25" x14ac:dyDescent="0.2">
      <c r="U32830" s="55"/>
      <c r="V32830" s="53"/>
      <c r="W32830" s="53"/>
      <c r="X32830" s="53"/>
      <c r="Y32830" s="55"/>
    </row>
    <row r="32831" spans="21:25" x14ac:dyDescent="0.2">
      <c r="U32831" s="55"/>
      <c r="V32831" s="53"/>
      <c r="W32831" s="53"/>
      <c r="X32831" s="53"/>
      <c r="Y32831" s="55"/>
    </row>
    <row r="32832" spans="21:25" x14ac:dyDescent="0.2">
      <c r="U32832" s="55"/>
      <c r="V32832" s="53"/>
      <c r="W32832" s="53"/>
      <c r="X32832" s="53"/>
      <c r="Y32832" s="55"/>
    </row>
    <row r="32833" spans="21:25" x14ac:dyDescent="0.2">
      <c r="U32833" s="55"/>
      <c r="V32833" s="53"/>
      <c r="W32833" s="53"/>
      <c r="X32833" s="53"/>
      <c r="Y32833" s="55"/>
    </row>
    <row r="32834" spans="21:25" x14ac:dyDescent="0.2">
      <c r="U32834" s="55"/>
      <c r="V32834" s="53"/>
      <c r="W32834" s="53"/>
      <c r="X32834" s="53"/>
      <c r="Y32834" s="55"/>
    </row>
    <row r="32835" spans="21:25" x14ac:dyDescent="0.2">
      <c r="U32835" s="55"/>
      <c r="V32835" s="53"/>
      <c r="W32835" s="53"/>
      <c r="X32835" s="53"/>
      <c r="Y32835" s="55"/>
    </row>
    <row r="32836" spans="21:25" x14ac:dyDescent="0.2">
      <c r="U32836" s="55"/>
      <c r="V32836" s="53"/>
      <c r="W32836" s="53"/>
      <c r="X32836" s="53"/>
      <c r="Y32836" s="55"/>
    </row>
    <row r="32837" spans="21:25" x14ac:dyDescent="0.2">
      <c r="U32837" s="55"/>
      <c r="V32837" s="53"/>
      <c r="W32837" s="53"/>
      <c r="X32837" s="53"/>
      <c r="Y32837" s="55"/>
    </row>
    <row r="32838" spans="21:25" x14ac:dyDescent="0.2">
      <c r="U32838" s="55"/>
      <c r="V32838" s="53"/>
      <c r="W32838" s="53"/>
      <c r="X32838" s="53"/>
      <c r="Y32838" s="55"/>
    </row>
    <row r="32839" spans="21:25" x14ac:dyDescent="0.2">
      <c r="U32839" s="55"/>
      <c r="V32839" s="53"/>
      <c r="W32839" s="53"/>
      <c r="X32839" s="53"/>
      <c r="Y32839" s="55"/>
    </row>
    <row r="32840" spans="21:25" x14ac:dyDescent="0.2">
      <c r="U32840" s="55"/>
      <c r="V32840" s="53"/>
      <c r="W32840" s="53"/>
      <c r="X32840" s="53"/>
      <c r="Y32840" s="55"/>
    </row>
    <row r="32841" spans="21:25" x14ac:dyDescent="0.2">
      <c r="U32841" s="55"/>
      <c r="V32841" s="53"/>
      <c r="W32841" s="53"/>
      <c r="X32841" s="53"/>
      <c r="Y32841" s="55"/>
    </row>
    <row r="32842" spans="21:25" x14ac:dyDescent="0.2">
      <c r="U32842" s="55"/>
      <c r="V32842" s="53"/>
      <c r="W32842" s="53"/>
      <c r="X32842" s="53"/>
      <c r="Y32842" s="55"/>
    </row>
    <row r="32843" spans="21:25" x14ac:dyDescent="0.2">
      <c r="U32843" s="55"/>
      <c r="V32843" s="53"/>
      <c r="W32843" s="53"/>
      <c r="X32843" s="53"/>
      <c r="Y32843" s="55"/>
    </row>
    <row r="32844" spans="21:25" x14ac:dyDescent="0.2">
      <c r="U32844" s="55"/>
      <c r="V32844" s="53"/>
      <c r="W32844" s="53"/>
      <c r="X32844" s="53"/>
      <c r="Y32844" s="55"/>
    </row>
    <row r="32845" spans="21:25" x14ac:dyDescent="0.2">
      <c r="U32845" s="55"/>
      <c r="V32845" s="53"/>
      <c r="W32845" s="53"/>
      <c r="X32845" s="53"/>
      <c r="Y32845" s="55"/>
    </row>
    <row r="32846" spans="21:25" x14ac:dyDescent="0.2">
      <c r="U32846" s="55"/>
      <c r="V32846" s="53"/>
      <c r="W32846" s="53"/>
      <c r="X32846" s="53"/>
      <c r="Y32846" s="55"/>
    </row>
    <row r="32847" spans="21:25" x14ac:dyDescent="0.2">
      <c r="U32847" s="55"/>
      <c r="V32847" s="53"/>
      <c r="W32847" s="53"/>
      <c r="X32847" s="53"/>
      <c r="Y32847" s="55"/>
    </row>
    <row r="32848" spans="21:25" x14ac:dyDescent="0.2">
      <c r="U32848" s="55"/>
      <c r="V32848" s="53"/>
      <c r="W32848" s="53"/>
      <c r="X32848" s="53"/>
      <c r="Y32848" s="55"/>
    </row>
    <row r="32849" spans="21:25" x14ac:dyDescent="0.2">
      <c r="U32849" s="55"/>
      <c r="V32849" s="53"/>
      <c r="W32849" s="53"/>
      <c r="X32849" s="53"/>
      <c r="Y32849" s="55"/>
    </row>
    <row r="32850" spans="21:25" x14ac:dyDescent="0.2">
      <c r="U32850" s="55"/>
      <c r="V32850" s="53"/>
      <c r="W32850" s="53"/>
      <c r="X32850" s="53"/>
      <c r="Y32850" s="55"/>
    </row>
    <row r="32851" spans="21:25" x14ac:dyDescent="0.2">
      <c r="U32851" s="55"/>
      <c r="V32851" s="53"/>
      <c r="W32851" s="53"/>
      <c r="X32851" s="53"/>
      <c r="Y32851" s="55"/>
    </row>
    <row r="32852" spans="21:25" x14ac:dyDescent="0.2">
      <c r="U32852" s="55"/>
      <c r="V32852" s="53"/>
      <c r="W32852" s="53"/>
      <c r="X32852" s="53"/>
      <c r="Y32852" s="55"/>
    </row>
    <row r="32853" spans="21:25" x14ac:dyDescent="0.2">
      <c r="U32853" s="55"/>
      <c r="V32853" s="53"/>
      <c r="W32853" s="53"/>
      <c r="X32853" s="53"/>
      <c r="Y32853" s="55"/>
    </row>
    <row r="32854" spans="21:25" x14ac:dyDescent="0.2">
      <c r="U32854" s="55"/>
      <c r="V32854" s="53"/>
      <c r="W32854" s="53"/>
      <c r="X32854" s="53"/>
      <c r="Y32854" s="55"/>
    </row>
    <row r="32855" spans="21:25" x14ac:dyDescent="0.2">
      <c r="U32855" s="55"/>
      <c r="V32855" s="53"/>
      <c r="W32855" s="53"/>
      <c r="X32855" s="53"/>
      <c r="Y32855" s="55"/>
    </row>
    <row r="32856" spans="21:25" x14ac:dyDescent="0.2">
      <c r="U32856" s="55"/>
      <c r="V32856" s="53"/>
      <c r="W32856" s="53"/>
      <c r="X32856" s="53"/>
      <c r="Y32856" s="55"/>
    </row>
    <row r="32857" spans="21:25" x14ac:dyDescent="0.2">
      <c r="U32857" s="55"/>
      <c r="V32857" s="53"/>
      <c r="W32857" s="53"/>
      <c r="X32857" s="53"/>
      <c r="Y32857" s="55"/>
    </row>
    <row r="32858" spans="21:25" x14ac:dyDescent="0.2">
      <c r="U32858" s="55"/>
      <c r="V32858" s="53"/>
      <c r="W32858" s="53"/>
      <c r="X32858" s="53"/>
      <c r="Y32858" s="55"/>
    </row>
    <row r="32859" spans="21:25" x14ac:dyDescent="0.2">
      <c r="U32859" s="55"/>
      <c r="V32859" s="53"/>
      <c r="W32859" s="53"/>
      <c r="X32859" s="53"/>
      <c r="Y32859" s="55"/>
    </row>
    <row r="32860" spans="21:25" x14ac:dyDescent="0.2">
      <c r="U32860" s="55"/>
      <c r="V32860" s="53"/>
      <c r="W32860" s="53"/>
      <c r="X32860" s="53"/>
      <c r="Y32860" s="55"/>
    </row>
    <row r="32861" spans="21:25" x14ac:dyDescent="0.2">
      <c r="U32861" s="55"/>
      <c r="V32861" s="53"/>
      <c r="W32861" s="53"/>
      <c r="X32861" s="53"/>
      <c r="Y32861" s="55"/>
    </row>
    <row r="32862" spans="21:25" x14ac:dyDescent="0.2">
      <c r="U32862" s="55"/>
      <c r="V32862" s="53"/>
      <c r="W32862" s="53"/>
      <c r="X32862" s="53"/>
      <c r="Y32862" s="55"/>
    </row>
    <row r="32863" spans="21:25" x14ac:dyDescent="0.2">
      <c r="U32863" s="55"/>
      <c r="V32863" s="53"/>
      <c r="W32863" s="53"/>
      <c r="X32863" s="53"/>
      <c r="Y32863" s="55"/>
    </row>
    <row r="32864" spans="21:25" x14ac:dyDescent="0.2">
      <c r="U32864" s="55"/>
      <c r="V32864" s="53"/>
      <c r="W32864" s="53"/>
      <c r="X32864" s="53"/>
      <c r="Y32864" s="55"/>
    </row>
    <row r="32865" spans="21:25" x14ac:dyDescent="0.2">
      <c r="U32865" s="55"/>
      <c r="V32865" s="53"/>
      <c r="W32865" s="53"/>
      <c r="X32865" s="53"/>
      <c r="Y32865" s="55"/>
    </row>
    <row r="32866" spans="21:25" x14ac:dyDescent="0.2">
      <c r="U32866" s="55"/>
      <c r="V32866" s="53"/>
      <c r="W32866" s="53"/>
      <c r="X32866" s="53"/>
      <c r="Y32866" s="55"/>
    </row>
    <row r="32867" spans="21:25" x14ac:dyDescent="0.2">
      <c r="U32867" s="55"/>
      <c r="V32867" s="53"/>
      <c r="W32867" s="53"/>
      <c r="X32867" s="53"/>
      <c r="Y32867" s="55"/>
    </row>
    <row r="32868" spans="21:25" x14ac:dyDescent="0.2">
      <c r="U32868" s="55"/>
      <c r="V32868" s="53"/>
      <c r="W32868" s="53"/>
      <c r="X32868" s="53"/>
      <c r="Y32868" s="55"/>
    </row>
    <row r="32869" spans="21:25" x14ac:dyDescent="0.2">
      <c r="U32869" s="55"/>
      <c r="V32869" s="53"/>
      <c r="W32869" s="53"/>
      <c r="X32869" s="53"/>
      <c r="Y32869" s="55"/>
    </row>
    <row r="32870" spans="21:25" x14ac:dyDescent="0.2">
      <c r="U32870" s="55"/>
      <c r="V32870" s="53"/>
      <c r="W32870" s="53"/>
      <c r="X32870" s="53"/>
      <c r="Y32870" s="55"/>
    </row>
    <row r="32871" spans="21:25" x14ac:dyDescent="0.2">
      <c r="U32871" s="55"/>
      <c r="V32871" s="53"/>
      <c r="W32871" s="53"/>
      <c r="X32871" s="53"/>
      <c r="Y32871" s="55"/>
    </row>
    <row r="32872" spans="21:25" x14ac:dyDescent="0.2">
      <c r="U32872" s="55"/>
      <c r="V32872" s="53"/>
      <c r="W32872" s="53"/>
      <c r="X32872" s="53"/>
      <c r="Y32872" s="55"/>
    </row>
    <row r="32873" spans="21:25" x14ac:dyDescent="0.2">
      <c r="U32873" s="55"/>
      <c r="V32873" s="53"/>
      <c r="W32873" s="53"/>
      <c r="X32873" s="53"/>
      <c r="Y32873" s="55"/>
    </row>
    <row r="32874" spans="21:25" x14ac:dyDescent="0.2">
      <c r="U32874" s="55"/>
      <c r="V32874" s="53"/>
      <c r="W32874" s="53"/>
      <c r="X32874" s="53"/>
      <c r="Y32874" s="55"/>
    </row>
    <row r="32875" spans="21:25" x14ac:dyDescent="0.2">
      <c r="U32875" s="55"/>
      <c r="V32875" s="53"/>
      <c r="W32875" s="53"/>
      <c r="X32875" s="53"/>
      <c r="Y32875" s="55"/>
    </row>
    <row r="32876" spans="21:25" x14ac:dyDescent="0.2">
      <c r="U32876" s="55"/>
      <c r="V32876" s="53"/>
      <c r="W32876" s="53"/>
      <c r="X32876" s="53"/>
      <c r="Y32876" s="55"/>
    </row>
    <row r="32877" spans="21:25" x14ac:dyDescent="0.2">
      <c r="U32877" s="55"/>
      <c r="V32877" s="53"/>
      <c r="W32877" s="53"/>
      <c r="X32877" s="53"/>
      <c r="Y32877" s="55"/>
    </row>
    <row r="32878" spans="21:25" x14ac:dyDescent="0.2">
      <c r="U32878" s="55"/>
      <c r="V32878" s="53"/>
      <c r="W32878" s="53"/>
      <c r="X32878" s="53"/>
      <c r="Y32878" s="55"/>
    </row>
    <row r="32879" spans="21:25" x14ac:dyDescent="0.2">
      <c r="U32879" s="55"/>
      <c r="V32879" s="53"/>
      <c r="W32879" s="53"/>
      <c r="X32879" s="53"/>
      <c r="Y32879" s="55"/>
    </row>
    <row r="32880" spans="21:25" x14ac:dyDescent="0.2">
      <c r="U32880" s="55"/>
      <c r="V32880" s="53"/>
      <c r="W32880" s="53"/>
      <c r="X32880" s="53"/>
      <c r="Y32880" s="55"/>
    </row>
    <row r="32881" spans="21:25" x14ac:dyDescent="0.2">
      <c r="U32881" s="55"/>
      <c r="V32881" s="53"/>
      <c r="W32881" s="53"/>
      <c r="X32881" s="53"/>
      <c r="Y32881" s="55"/>
    </row>
    <row r="32882" spans="21:25" x14ac:dyDescent="0.2">
      <c r="U32882" s="55"/>
      <c r="V32882" s="53"/>
      <c r="W32882" s="53"/>
      <c r="X32882" s="53"/>
      <c r="Y32882" s="55"/>
    </row>
    <row r="32883" spans="21:25" x14ac:dyDescent="0.2">
      <c r="U32883" s="55"/>
      <c r="V32883" s="53"/>
      <c r="W32883" s="53"/>
      <c r="X32883" s="53"/>
      <c r="Y32883" s="55"/>
    </row>
    <row r="32884" spans="21:25" x14ac:dyDescent="0.2">
      <c r="U32884" s="55"/>
      <c r="V32884" s="53"/>
      <c r="W32884" s="53"/>
      <c r="X32884" s="53"/>
      <c r="Y32884" s="55"/>
    </row>
    <row r="32885" spans="21:25" x14ac:dyDescent="0.2">
      <c r="U32885" s="55"/>
      <c r="V32885" s="53"/>
      <c r="W32885" s="53"/>
      <c r="X32885" s="53"/>
      <c r="Y32885" s="55"/>
    </row>
    <row r="32886" spans="21:25" x14ac:dyDescent="0.2">
      <c r="U32886" s="55"/>
      <c r="V32886" s="53"/>
      <c r="W32886" s="53"/>
      <c r="X32886" s="53"/>
      <c r="Y32886" s="55"/>
    </row>
    <row r="32887" spans="21:25" x14ac:dyDescent="0.2">
      <c r="U32887" s="55"/>
      <c r="V32887" s="53"/>
      <c r="W32887" s="53"/>
      <c r="X32887" s="53"/>
      <c r="Y32887" s="55"/>
    </row>
    <row r="32888" spans="21:25" x14ac:dyDescent="0.2">
      <c r="U32888" s="55"/>
      <c r="V32888" s="53"/>
      <c r="W32888" s="53"/>
      <c r="X32888" s="53"/>
      <c r="Y32888" s="55"/>
    </row>
    <row r="32889" spans="21:25" x14ac:dyDescent="0.2">
      <c r="U32889" s="55"/>
      <c r="V32889" s="53"/>
      <c r="W32889" s="53"/>
      <c r="X32889" s="53"/>
      <c r="Y32889" s="55"/>
    </row>
    <row r="32890" spans="21:25" x14ac:dyDescent="0.2">
      <c r="U32890" s="55"/>
      <c r="V32890" s="53"/>
      <c r="W32890" s="53"/>
      <c r="X32890" s="53"/>
      <c r="Y32890" s="55"/>
    </row>
    <row r="32891" spans="21:25" x14ac:dyDescent="0.2">
      <c r="U32891" s="55"/>
      <c r="V32891" s="53"/>
      <c r="W32891" s="53"/>
      <c r="X32891" s="53"/>
      <c r="Y32891" s="55"/>
    </row>
    <row r="32892" spans="21:25" x14ac:dyDescent="0.2">
      <c r="U32892" s="55"/>
      <c r="V32892" s="53"/>
      <c r="W32892" s="53"/>
      <c r="X32892" s="53"/>
      <c r="Y32892" s="55"/>
    </row>
    <row r="32893" spans="21:25" x14ac:dyDescent="0.2">
      <c r="U32893" s="55"/>
      <c r="V32893" s="53"/>
      <c r="W32893" s="53"/>
      <c r="X32893" s="53"/>
      <c r="Y32893" s="55"/>
    </row>
    <row r="32894" spans="21:25" x14ac:dyDescent="0.2">
      <c r="U32894" s="55"/>
      <c r="V32894" s="53"/>
      <c r="W32894" s="53"/>
      <c r="X32894" s="53"/>
      <c r="Y32894" s="55"/>
    </row>
    <row r="32895" spans="21:25" x14ac:dyDescent="0.2">
      <c r="U32895" s="55"/>
      <c r="V32895" s="53"/>
      <c r="W32895" s="53"/>
      <c r="X32895" s="53"/>
      <c r="Y32895" s="55"/>
    </row>
    <row r="32896" spans="21:25" x14ac:dyDescent="0.2">
      <c r="U32896" s="55"/>
      <c r="V32896" s="53"/>
      <c r="W32896" s="53"/>
      <c r="X32896" s="53"/>
      <c r="Y32896" s="55"/>
    </row>
    <row r="32897" spans="21:25" x14ac:dyDescent="0.2">
      <c r="U32897" s="55"/>
      <c r="V32897" s="53"/>
      <c r="W32897" s="53"/>
      <c r="X32897" s="53"/>
      <c r="Y32897" s="55"/>
    </row>
    <row r="32898" spans="21:25" x14ac:dyDescent="0.2">
      <c r="U32898" s="55"/>
      <c r="V32898" s="53"/>
      <c r="W32898" s="53"/>
      <c r="X32898" s="53"/>
      <c r="Y32898" s="55"/>
    </row>
    <row r="32899" spans="21:25" x14ac:dyDescent="0.2">
      <c r="U32899" s="55"/>
      <c r="V32899" s="53"/>
      <c r="W32899" s="53"/>
      <c r="X32899" s="53"/>
      <c r="Y32899" s="55"/>
    </row>
    <row r="32900" spans="21:25" x14ac:dyDescent="0.2">
      <c r="U32900" s="55"/>
      <c r="V32900" s="53"/>
      <c r="W32900" s="53"/>
      <c r="X32900" s="53"/>
      <c r="Y32900" s="55"/>
    </row>
    <row r="32901" spans="21:25" x14ac:dyDescent="0.2">
      <c r="U32901" s="55"/>
      <c r="V32901" s="53"/>
      <c r="W32901" s="53"/>
      <c r="X32901" s="53"/>
      <c r="Y32901" s="55"/>
    </row>
    <row r="32902" spans="21:25" x14ac:dyDescent="0.2">
      <c r="U32902" s="55"/>
      <c r="V32902" s="53"/>
      <c r="W32902" s="53"/>
      <c r="X32902" s="53"/>
      <c r="Y32902" s="55"/>
    </row>
    <row r="32903" spans="21:25" x14ac:dyDescent="0.2">
      <c r="U32903" s="55"/>
      <c r="V32903" s="53"/>
      <c r="W32903" s="53"/>
      <c r="X32903" s="53"/>
      <c r="Y32903" s="55"/>
    </row>
    <row r="32904" spans="21:25" x14ac:dyDescent="0.2">
      <c r="U32904" s="55"/>
      <c r="V32904" s="53"/>
      <c r="W32904" s="53"/>
      <c r="X32904" s="53"/>
      <c r="Y32904" s="55"/>
    </row>
    <row r="32905" spans="21:25" x14ac:dyDescent="0.2">
      <c r="U32905" s="55"/>
      <c r="V32905" s="53"/>
      <c r="W32905" s="53"/>
      <c r="X32905" s="53"/>
      <c r="Y32905" s="55"/>
    </row>
    <row r="32906" spans="21:25" x14ac:dyDescent="0.2">
      <c r="U32906" s="55"/>
      <c r="V32906" s="53"/>
      <c r="W32906" s="53"/>
      <c r="X32906" s="53"/>
      <c r="Y32906" s="55"/>
    </row>
    <row r="32907" spans="21:25" x14ac:dyDescent="0.2">
      <c r="U32907" s="55"/>
      <c r="V32907" s="53"/>
      <c r="W32907" s="53"/>
      <c r="X32907" s="53"/>
      <c r="Y32907" s="55"/>
    </row>
    <row r="32908" spans="21:25" x14ac:dyDescent="0.2">
      <c r="U32908" s="55"/>
      <c r="V32908" s="53"/>
      <c r="W32908" s="53"/>
      <c r="X32908" s="53"/>
      <c r="Y32908" s="55"/>
    </row>
    <row r="32909" spans="21:25" x14ac:dyDescent="0.2">
      <c r="U32909" s="55"/>
      <c r="V32909" s="53"/>
      <c r="W32909" s="53"/>
      <c r="X32909" s="53"/>
      <c r="Y32909" s="55"/>
    </row>
    <row r="32910" spans="21:25" x14ac:dyDescent="0.2">
      <c r="U32910" s="55"/>
      <c r="V32910" s="53"/>
      <c r="W32910" s="53"/>
      <c r="X32910" s="53"/>
      <c r="Y32910" s="55"/>
    </row>
    <row r="32911" spans="21:25" x14ac:dyDescent="0.2">
      <c r="U32911" s="55"/>
      <c r="V32911" s="53"/>
      <c r="W32911" s="53"/>
      <c r="X32911" s="53"/>
      <c r="Y32911" s="55"/>
    </row>
    <row r="32912" spans="21:25" x14ac:dyDescent="0.2">
      <c r="U32912" s="55"/>
      <c r="V32912" s="53"/>
      <c r="W32912" s="53"/>
      <c r="X32912" s="53"/>
      <c r="Y32912" s="55"/>
    </row>
    <row r="32913" spans="21:25" x14ac:dyDescent="0.2">
      <c r="U32913" s="55"/>
      <c r="V32913" s="53"/>
      <c r="W32913" s="53"/>
      <c r="X32913" s="53"/>
      <c r="Y32913" s="55"/>
    </row>
    <row r="32914" spans="21:25" x14ac:dyDescent="0.2">
      <c r="U32914" s="55"/>
      <c r="V32914" s="53"/>
      <c r="W32914" s="53"/>
      <c r="X32914" s="53"/>
      <c r="Y32914" s="55"/>
    </row>
    <row r="32915" spans="21:25" x14ac:dyDescent="0.2">
      <c r="U32915" s="55"/>
      <c r="V32915" s="53"/>
      <c r="W32915" s="53"/>
      <c r="X32915" s="53"/>
      <c r="Y32915" s="55"/>
    </row>
    <row r="32916" spans="21:25" x14ac:dyDescent="0.2">
      <c r="U32916" s="55"/>
      <c r="V32916" s="53"/>
      <c r="W32916" s="53"/>
      <c r="X32916" s="53"/>
      <c r="Y32916" s="55"/>
    </row>
    <row r="32917" spans="21:25" x14ac:dyDescent="0.2">
      <c r="U32917" s="55"/>
      <c r="V32917" s="53"/>
      <c r="W32917" s="53"/>
      <c r="X32917" s="53"/>
      <c r="Y32917" s="55"/>
    </row>
    <row r="32918" spans="21:25" x14ac:dyDescent="0.2">
      <c r="U32918" s="55"/>
      <c r="V32918" s="53"/>
      <c r="W32918" s="53"/>
      <c r="X32918" s="53"/>
      <c r="Y32918" s="55"/>
    </row>
    <row r="32919" spans="21:25" x14ac:dyDescent="0.2">
      <c r="U32919" s="55"/>
      <c r="V32919" s="53"/>
      <c r="W32919" s="53"/>
      <c r="X32919" s="53"/>
      <c r="Y32919" s="55"/>
    </row>
    <row r="32920" spans="21:25" x14ac:dyDescent="0.2">
      <c r="U32920" s="55"/>
      <c r="V32920" s="53"/>
      <c r="W32920" s="53"/>
      <c r="X32920" s="53"/>
      <c r="Y32920" s="55"/>
    </row>
    <row r="32921" spans="21:25" x14ac:dyDescent="0.2">
      <c r="U32921" s="55"/>
      <c r="V32921" s="53"/>
      <c r="W32921" s="53"/>
      <c r="X32921" s="53"/>
      <c r="Y32921" s="55"/>
    </row>
    <row r="32922" spans="21:25" x14ac:dyDescent="0.2">
      <c r="U32922" s="55"/>
      <c r="V32922" s="53"/>
      <c r="W32922" s="53"/>
      <c r="X32922" s="53"/>
      <c r="Y32922" s="55"/>
    </row>
    <row r="32923" spans="21:25" x14ac:dyDescent="0.2">
      <c r="U32923" s="55"/>
      <c r="V32923" s="53"/>
      <c r="W32923" s="53"/>
      <c r="X32923" s="53"/>
      <c r="Y32923" s="55"/>
    </row>
    <row r="32924" spans="21:25" x14ac:dyDescent="0.2">
      <c r="U32924" s="55"/>
      <c r="V32924" s="53"/>
      <c r="W32924" s="53"/>
      <c r="X32924" s="53"/>
      <c r="Y32924" s="55"/>
    </row>
    <row r="32925" spans="21:25" x14ac:dyDescent="0.2">
      <c r="U32925" s="55"/>
      <c r="V32925" s="53"/>
      <c r="W32925" s="53"/>
      <c r="X32925" s="53"/>
      <c r="Y32925" s="55"/>
    </row>
    <row r="32926" spans="21:25" x14ac:dyDescent="0.2">
      <c r="U32926" s="55"/>
      <c r="V32926" s="53"/>
      <c r="W32926" s="53"/>
      <c r="X32926" s="53"/>
      <c r="Y32926" s="55"/>
    </row>
    <row r="32927" spans="21:25" x14ac:dyDescent="0.2">
      <c r="U32927" s="55"/>
      <c r="V32927" s="53"/>
      <c r="W32927" s="53"/>
      <c r="X32927" s="53"/>
      <c r="Y32927" s="55"/>
    </row>
    <row r="32928" spans="21:25" x14ac:dyDescent="0.2">
      <c r="U32928" s="55"/>
      <c r="V32928" s="53"/>
      <c r="W32928" s="53"/>
      <c r="X32928" s="53"/>
      <c r="Y32928" s="55"/>
    </row>
    <row r="32929" spans="21:25" x14ac:dyDescent="0.2">
      <c r="U32929" s="55"/>
      <c r="V32929" s="53"/>
      <c r="W32929" s="53"/>
      <c r="X32929" s="53"/>
      <c r="Y32929" s="55"/>
    </row>
    <row r="32930" spans="21:25" x14ac:dyDescent="0.2">
      <c r="U32930" s="55"/>
      <c r="V32930" s="53"/>
      <c r="W32930" s="53"/>
      <c r="X32930" s="53"/>
      <c r="Y32930" s="55"/>
    </row>
    <row r="32931" spans="21:25" x14ac:dyDescent="0.2">
      <c r="U32931" s="55"/>
      <c r="V32931" s="53"/>
      <c r="W32931" s="53"/>
      <c r="X32931" s="53"/>
      <c r="Y32931" s="55"/>
    </row>
    <row r="32932" spans="21:25" x14ac:dyDescent="0.2">
      <c r="U32932" s="55"/>
      <c r="V32932" s="53"/>
      <c r="W32932" s="53"/>
      <c r="X32932" s="53"/>
      <c r="Y32932" s="55"/>
    </row>
    <row r="32933" spans="21:25" x14ac:dyDescent="0.2">
      <c r="U32933" s="55"/>
      <c r="V32933" s="53"/>
      <c r="W32933" s="53"/>
      <c r="X32933" s="53"/>
      <c r="Y32933" s="55"/>
    </row>
    <row r="32934" spans="21:25" x14ac:dyDescent="0.2">
      <c r="U32934" s="55"/>
      <c r="V32934" s="53"/>
      <c r="W32934" s="53"/>
      <c r="X32934" s="53"/>
      <c r="Y32934" s="55"/>
    </row>
    <row r="32935" spans="21:25" x14ac:dyDescent="0.2">
      <c r="U32935" s="55"/>
      <c r="V32935" s="53"/>
      <c r="W32935" s="53"/>
      <c r="X32935" s="53"/>
      <c r="Y32935" s="55"/>
    </row>
    <row r="32936" spans="21:25" x14ac:dyDescent="0.2">
      <c r="U32936" s="55"/>
      <c r="V32936" s="53"/>
      <c r="W32936" s="53"/>
      <c r="X32936" s="53"/>
      <c r="Y32936" s="55"/>
    </row>
    <row r="32937" spans="21:25" x14ac:dyDescent="0.2">
      <c r="U32937" s="55"/>
      <c r="V32937" s="53"/>
      <c r="W32937" s="53"/>
      <c r="X32937" s="53"/>
      <c r="Y32937" s="55"/>
    </row>
    <row r="32938" spans="21:25" x14ac:dyDescent="0.2">
      <c r="U32938" s="55"/>
      <c r="V32938" s="53"/>
      <c r="W32938" s="53"/>
      <c r="X32938" s="53"/>
      <c r="Y32938" s="55"/>
    </row>
    <row r="32939" spans="21:25" x14ac:dyDescent="0.2">
      <c r="U32939" s="55"/>
      <c r="V32939" s="53"/>
      <c r="W32939" s="53"/>
      <c r="X32939" s="53"/>
      <c r="Y32939" s="55"/>
    </row>
    <row r="32940" spans="21:25" x14ac:dyDescent="0.2">
      <c r="U32940" s="55"/>
      <c r="V32940" s="53"/>
      <c r="W32940" s="53"/>
      <c r="X32940" s="53"/>
      <c r="Y32940" s="55"/>
    </row>
    <row r="32941" spans="21:25" x14ac:dyDescent="0.2">
      <c r="U32941" s="55"/>
      <c r="V32941" s="53"/>
      <c r="W32941" s="53"/>
      <c r="X32941" s="53"/>
      <c r="Y32941" s="55"/>
    </row>
    <row r="32942" spans="21:25" x14ac:dyDescent="0.2">
      <c r="U32942" s="55"/>
      <c r="V32942" s="53"/>
      <c r="W32942" s="53"/>
      <c r="X32942" s="53"/>
      <c r="Y32942" s="55"/>
    </row>
    <row r="32943" spans="21:25" x14ac:dyDescent="0.2">
      <c r="U32943" s="55"/>
      <c r="V32943" s="53"/>
      <c r="W32943" s="53"/>
      <c r="X32943" s="53"/>
      <c r="Y32943" s="55"/>
    </row>
    <row r="32944" spans="21:25" x14ac:dyDescent="0.2">
      <c r="U32944" s="55"/>
      <c r="V32944" s="53"/>
      <c r="W32944" s="53"/>
      <c r="X32944" s="53"/>
      <c r="Y32944" s="55"/>
    </row>
    <row r="32945" spans="21:25" x14ac:dyDescent="0.2">
      <c r="U32945" s="55"/>
      <c r="V32945" s="53"/>
      <c r="W32945" s="53"/>
      <c r="X32945" s="53"/>
      <c r="Y32945" s="55"/>
    </row>
    <row r="32946" spans="21:25" x14ac:dyDescent="0.2">
      <c r="U32946" s="55"/>
      <c r="V32946" s="53"/>
      <c r="W32946" s="53"/>
      <c r="X32946" s="53"/>
      <c r="Y32946" s="55"/>
    </row>
    <row r="32947" spans="21:25" x14ac:dyDescent="0.2">
      <c r="U32947" s="55"/>
      <c r="V32947" s="53"/>
      <c r="W32947" s="53"/>
      <c r="X32947" s="53"/>
      <c r="Y32947" s="55"/>
    </row>
    <row r="32948" spans="21:25" x14ac:dyDescent="0.2">
      <c r="U32948" s="55"/>
      <c r="V32948" s="53"/>
      <c r="W32948" s="53"/>
      <c r="X32948" s="53"/>
      <c r="Y32948" s="55"/>
    </row>
    <row r="32949" spans="21:25" x14ac:dyDescent="0.2">
      <c r="U32949" s="55"/>
      <c r="V32949" s="53"/>
      <c r="W32949" s="53"/>
      <c r="X32949" s="53"/>
      <c r="Y32949" s="55"/>
    </row>
    <row r="32950" spans="21:25" x14ac:dyDescent="0.2">
      <c r="U32950" s="55"/>
      <c r="V32950" s="53"/>
      <c r="W32950" s="53"/>
      <c r="X32950" s="53"/>
      <c r="Y32950" s="55"/>
    </row>
    <row r="32951" spans="21:25" x14ac:dyDescent="0.2">
      <c r="U32951" s="55"/>
      <c r="V32951" s="53"/>
      <c r="W32951" s="53"/>
      <c r="X32951" s="53"/>
      <c r="Y32951" s="55"/>
    </row>
    <row r="32952" spans="21:25" x14ac:dyDescent="0.2">
      <c r="U32952" s="55"/>
      <c r="V32952" s="53"/>
      <c r="W32952" s="53"/>
      <c r="X32952" s="53"/>
      <c r="Y32952" s="55"/>
    </row>
    <row r="32953" spans="21:25" x14ac:dyDescent="0.2">
      <c r="U32953" s="55"/>
      <c r="V32953" s="53"/>
      <c r="W32953" s="53"/>
      <c r="X32953" s="53"/>
      <c r="Y32953" s="55"/>
    </row>
    <row r="32954" spans="21:25" x14ac:dyDescent="0.2">
      <c r="U32954" s="55"/>
      <c r="V32954" s="53"/>
      <c r="W32954" s="53"/>
      <c r="X32954" s="53"/>
      <c r="Y32954" s="55"/>
    </row>
    <row r="32955" spans="21:25" x14ac:dyDescent="0.2">
      <c r="U32955" s="55"/>
      <c r="V32955" s="53"/>
      <c r="W32955" s="53"/>
      <c r="X32955" s="53"/>
      <c r="Y32955" s="55"/>
    </row>
    <row r="32956" spans="21:25" x14ac:dyDescent="0.2">
      <c r="U32956" s="55"/>
      <c r="V32956" s="53"/>
      <c r="W32956" s="53"/>
      <c r="X32956" s="53"/>
      <c r="Y32956" s="55"/>
    </row>
    <row r="32957" spans="21:25" x14ac:dyDescent="0.2">
      <c r="U32957" s="55"/>
      <c r="V32957" s="53"/>
      <c r="W32957" s="53"/>
      <c r="X32957" s="53"/>
      <c r="Y32957" s="55"/>
    </row>
    <row r="32958" spans="21:25" x14ac:dyDescent="0.2">
      <c r="U32958" s="55"/>
      <c r="V32958" s="53"/>
      <c r="W32958" s="53"/>
      <c r="X32958" s="53"/>
      <c r="Y32958" s="55"/>
    </row>
    <row r="32959" spans="21:25" x14ac:dyDescent="0.2">
      <c r="U32959" s="55"/>
      <c r="V32959" s="53"/>
      <c r="W32959" s="53"/>
      <c r="X32959" s="53"/>
      <c r="Y32959" s="55"/>
    </row>
    <row r="32960" spans="21:25" x14ac:dyDescent="0.2">
      <c r="U32960" s="55"/>
      <c r="V32960" s="53"/>
      <c r="W32960" s="53"/>
      <c r="X32960" s="53"/>
      <c r="Y32960" s="55"/>
    </row>
    <row r="32961" spans="21:25" x14ac:dyDescent="0.2">
      <c r="U32961" s="55"/>
      <c r="V32961" s="53"/>
      <c r="W32961" s="53"/>
      <c r="X32961" s="53"/>
      <c r="Y32961" s="55"/>
    </row>
    <row r="32962" spans="21:25" x14ac:dyDescent="0.2">
      <c r="U32962" s="55"/>
      <c r="V32962" s="53"/>
      <c r="W32962" s="53"/>
      <c r="X32962" s="53"/>
      <c r="Y32962" s="55"/>
    </row>
    <row r="32963" spans="21:25" x14ac:dyDescent="0.2">
      <c r="U32963" s="55"/>
      <c r="V32963" s="53"/>
      <c r="W32963" s="53"/>
      <c r="X32963" s="53"/>
      <c r="Y32963" s="55"/>
    </row>
    <row r="32964" spans="21:25" x14ac:dyDescent="0.2">
      <c r="U32964" s="55"/>
      <c r="V32964" s="53"/>
      <c r="W32964" s="53"/>
      <c r="X32964" s="53"/>
      <c r="Y32964" s="55"/>
    </row>
    <row r="32965" spans="21:25" x14ac:dyDescent="0.2">
      <c r="U32965" s="55"/>
      <c r="V32965" s="53"/>
      <c r="W32965" s="53"/>
      <c r="X32965" s="53"/>
      <c r="Y32965" s="55"/>
    </row>
    <row r="32966" spans="21:25" x14ac:dyDescent="0.2">
      <c r="U32966" s="55"/>
      <c r="V32966" s="53"/>
      <c r="W32966" s="53"/>
      <c r="X32966" s="53"/>
      <c r="Y32966" s="55"/>
    </row>
    <row r="32967" spans="21:25" x14ac:dyDescent="0.2">
      <c r="U32967" s="55"/>
      <c r="V32967" s="53"/>
      <c r="W32967" s="53"/>
      <c r="X32967" s="53"/>
      <c r="Y32967" s="55"/>
    </row>
    <row r="32968" spans="21:25" x14ac:dyDescent="0.2">
      <c r="U32968" s="55"/>
      <c r="V32968" s="53"/>
      <c r="W32968" s="53"/>
      <c r="X32968" s="53"/>
      <c r="Y32968" s="55"/>
    </row>
    <row r="32969" spans="21:25" x14ac:dyDescent="0.2">
      <c r="U32969" s="55"/>
      <c r="V32969" s="53"/>
      <c r="W32969" s="53"/>
      <c r="X32969" s="53"/>
      <c r="Y32969" s="55"/>
    </row>
    <row r="32970" spans="21:25" x14ac:dyDescent="0.2">
      <c r="U32970" s="55"/>
      <c r="V32970" s="53"/>
      <c r="W32970" s="53"/>
      <c r="X32970" s="53"/>
      <c r="Y32970" s="55"/>
    </row>
    <row r="32971" spans="21:25" x14ac:dyDescent="0.2">
      <c r="U32971" s="55"/>
      <c r="V32971" s="53"/>
      <c r="W32971" s="53"/>
      <c r="X32971" s="53"/>
      <c r="Y32971" s="55"/>
    </row>
    <row r="32972" spans="21:25" x14ac:dyDescent="0.2">
      <c r="U32972" s="55"/>
      <c r="V32972" s="53"/>
      <c r="W32972" s="53"/>
      <c r="X32972" s="53"/>
      <c r="Y32972" s="55"/>
    </row>
    <row r="32973" spans="21:25" x14ac:dyDescent="0.2">
      <c r="U32973" s="55"/>
      <c r="V32973" s="53"/>
      <c r="W32973" s="53"/>
      <c r="X32973" s="53"/>
      <c r="Y32973" s="55"/>
    </row>
    <row r="32974" spans="21:25" x14ac:dyDescent="0.2">
      <c r="U32974" s="55"/>
      <c r="V32974" s="53"/>
      <c r="W32974" s="53"/>
      <c r="X32974" s="53"/>
      <c r="Y32974" s="55"/>
    </row>
    <row r="32975" spans="21:25" x14ac:dyDescent="0.2">
      <c r="U32975" s="55"/>
      <c r="V32975" s="53"/>
      <c r="W32975" s="53"/>
      <c r="X32975" s="53"/>
      <c r="Y32975" s="55"/>
    </row>
    <row r="32976" spans="21:25" x14ac:dyDescent="0.2">
      <c r="U32976" s="55"/>
      <c r="V32976" s="53"/>
      <c r="W32976" s="53"/>
      <c r="X32976" s="53"/>
      <c r="Y32976" s="55"/>
    </row>
    <row r="32977" spans="21:25" x14ac:dyDescent="0.2">
      <c r="U32977" s="55"/>
      <c r="V32977" s="53"/>
      <c r="W32977" s="53"/>
      <c r="X32977" s="53"/>
      <c r="Y32977" s="55"/>
    </row>
    <row r="32978" spans="21:25" x14ac:dyDescent="0.2">
      <c r="U32978" s="55"/>
      <c r="V32978" s="53"/>
      <c r="W32978" s="53"/>
      <c r="X32978" s="53"/>
      <c r="Y32978" s="55"/>
    </row>
    <row r="32979" spans="21:25" x14ac:dyDescent="0.2">
      <c r="U32979" s="55"/>
      <c r="V32979" s="53"/>
      <c r="W32979" s="53"/>
      <c r="X32979" s="53"/>
      <c r="Y32979" s="55"/>
    </row>
    <row r="32980" spans="21:25" x14ac:dyDescent="0.2">
      <c r="U32980" s="55"/>
      <c r="V32980" s="53"/>
      <c r="W32980" s="53"/>
      <c r="X32980" s="53"/>
      <c r="Y32980" s="55"/>
    </row>
    <row r="32981" spans="21:25" x14ac:dyDescent="0.2">
      <c r="U32981" s="55"/>
      <c r="V32981" s="53"/>
      <c r="W32981" s="53"/>
      <c r="X32981" s="53"/>
      <c r="Y32981" s="55"/>
    </row>
    <row r="32982" spans="21:25" x14ac:dyDescent="0.2">
      <c r="U32982" s="55"/>
      <c r="V32982" s="53"/>
      <c r="W32982" s="53"/>
      <c r="X32982" s="53"/>
      <c r="Y32982" s="55"/>
    </row>
    <row r="32983" spans="21:25" x14ac:dyDescent="0.2">
      <c r="U32983" s="55"/>
      <c r="V32983" s="53"/>
      <c r="W32983" s="53"/>
      <c r="X32983" s="53"/>
      <c r="Y32983" s="55"/>
    </row>
    <row r="32984" spans="21:25" x14ac:dyDescent="0.2">
      <c r="U32984" s="55"/>
      <c r="V32984" s="53"/>
      <c r="W32984" s="53"/>
      <c r="X32984" s="53"/>
      <c r="Y32984" s="55"/>
    </row>
    <row r="32985" spans="21:25" x14ac:dyDescent="0.2">
      <c r="U32985" s="55"/>
      <c r="V32985" s="53"/>
      <c r="W32985" s="53"/>
      <c r="X32985" s="53"/>
      <c r="Y32985" s="55"/>
    </row>
    <row r="32986" spans="21:25" x14ac:dyDescent="0.2">
      <c r="U32986" s="55"/>
      <c r="V32986" s="53"/>
      <c r="W32986" s="53"/>
      <c r="X32986" s="53"/>
      <c r="Y32986" s="55"/>
    </row>
    <row r="32987" spans="21:25" x14ac:dyDescent="0.2">
      <c r="U32987" s="55"/>
      <c r="V32987" s="53"/>
      <c r="W32987" s="53"/>
      <c r="X32987" s="53"/>
      <c r="Y32987" s="55"/>
    </row>
    <row r="32988" spans="21:25" x14ac:dyDescent="0.2">
      <c r="U32988" s="55"/>
      <c r="V32988" s="53"/>
      <c r="W32988" s="53"/>
      <c r="X32988" s="53"/>
      <c r="Y32988" s="55"/>
    </row>
    <row r="32989" spans="21:25" x14ac:dyDescent="0.2">
      <c r="U32989" s="55"/>
      <c r="V32989" s="53"/>
      <c r="W32989" s="53"/>
      <c r="X32989" s="53"/>
      <c r="Y32989" s="55"/>
    </row>
    <row r="32990" spans="21:25" x14ac:dyDescent="0.2">
      <c r="U32990" s="55"/>
      <c r="V32990" s="53"/>
      <c r="W32990" s="53"/>
      <c r="X32990" s="53"/>
      <c r="Y32990" s="55"/>
    </row>
    <row r="32991" spans="21:25" x14ac:dyDescent="0.2">
      <c r="U32991" s="55"/>
      <c r="V32991" s="53"/>
      <c r="W32991" s="53"/>
      <c r="X32991" s="53"/>
      <c r="Y32991" s="55"/>
    </row>
    <row r="32992" spans="21:25" x14ac:dyDescent="0.2">
      <c r="U32992" s="55"/>
      <c r="V32992" s="53"/>
      <c r="W32992" s="53"/>
      <c r="X32992" s="53"/>
      <c r="Y32992" s="55"/>
    </row>
    <row r="32993" spans="21:25" x14ac:dyDescent="0.2">
      <c r="U32993" s="55"/>
      <c r="V32993" s="53"/>
      <c r="W32993" s="53"/>
      <c r="X32993" s="53"/>
      <c r="Y32993" s="55"/>
    </row>
    <row r="32994" spans="21:25" x14ac:dyDescent="0.2">
      <c r="U32994" s="55"/>
      <c r="V32994" s="53"/>
      <c r="W32994" s="53"/>
      <c r="X32994" s="53"/>
      <c r="Y32994" s="55"/>
    </row>
    <row r="32995" spans="21:25" x14ac:dyDescent="0.2">
      <c r="U32995" s="55"/>
      <c r="V32995" s="53"/>
      <c r="W32995" s="53"/>
      <c r="X32995" s="53"/>
      <c r="Y32995" s="55"/>
    </row>
    <row r="32996" spans="21:25" x14ac:dyDescent="0.2">
      <c r="U32996" s="55"/>
      <c r="V32996" s="53"/>
      <c r="W32996" s="53"/>
      <c r="X32996" s="53"/>
      <c r="Y32996" s="55"/>
    </row>
    <row r="32997" spans="21:25" x14ac:dyDescent="0.2">
      <c r="U32997" s="55"/>
      <c r="V32997" s="53"/>
      <c r="W32997" s="53"/>
      <c r="X32997" s="53"/>
      <c r="Y32997" s="55"/>
    </row>
    <row r="32998" spans="21:25" x14ac:dyDescent="0.2">
      <c r="U32998" s="55"/>
      <c r="V32998" s="53"/>
      <c r="W32998" s="53"/>
      <c r="X32998" s="53"/>
      <c r="Y32998" s="55"/>
    </row>
    <row r="32999" spans="21:25" x14ac:dyDescent="0.2">
      <c r="U32999" s="55"/>
      <c r="V32999" s="53"/>
      <c r="W32999" s="53"/>
      <c r="X32999" s="53"/>
      <c r="Y32999" s="55"/>
    </row>
    <row r="33000" spans="21:25" x14ac:dyDescent="0.2">
      <c r="U33000" s="55"/>
      <c r="V33000" s="53"/>
      <c r="W33000" s="53"/>
      <c r="X33000" s="53"/>
      <c r="Y33000" s="55"/>
    </row>
    <row r="33001" spans="21:25" x14ac:dyDescent="0.2">
      <c r="U33001" s="55"/>
      <c r="V33001" s="53"/>
      <c r="W33001" s="53"/>
      <c r="X33001" s="53"/>
      <c r="Y33001" s="55"/>
    </row>
    <row r="33002" spans="21:25" x14ac:dyDescent="0.2">
      <c r="U33002" s="55"/>
      <c r="V33002" s="53"/>
      <c r="W33002" s="53"/>
      <c r="X33002" s="53"/>
      <c r="Y33002" s="55"/>
    </row>
    <row r="33003" spans="21:25" x14ac:dyDescent="0.2">
      <c r="U33003" s="55"/>
      <c r="V33003" s="53"/>
      <c r="W33003" s="53"/>
      <c r="X33003" s="53"/>
      <c r="Y33003" s="55"/>
    </row>
    <row r="33004" spans="21:25" x14ac:dyDescent="0.2">
      <c r="U33004" s="55"/>
      <c r="V33004" s="53"/>
      <c r="W33004" s="53"/>
      <c r="X33004" s="53"/>
      <c r="Y33004" s="55"/>
    </row>
    <row r="33005" spans="21:25" x14ac:dyDescent="0.2">
      <c r="U33005" s="55"/>
      <c r="V33005" s="53"/>
      <c r="W33005" s="53"/>
      <c r="X33005" s="53"/>
      <c r="Y33005" s="55"/>
    </row>
    <row r="33006" spans="21:25" x14ac:dyDescent="0.2">
      <c r="U33006" s="55"/>
      <c r="V33006" s="53"/>
      <c r="W33006" s="53"/>
      <c r="X33006" s="53"/>
      <c r="Y33006" s="55"/>
    </row>
    <row r="33007" spans="21:25" x14ac:dyDescent="0.2">
      <c r="U33007" s="55"/>
      <c r="V33007" s="53"/>
      <c r="W33007" s="53"/>
      <c r="X33007" s="53"/>
      <c r="Y33007" s="55"/>
    </row>
    <row r="33008" spans="21:25" x14ac:dyDescent="0.2">
      <c r="U33008" s="55"/>
      <c r="V33008" s="53"/>
      <c r="W33008" s="53"/>
      <c r="X33008" s="53"/>
      <c r="Y33008" s="55"/>
    </row>
    <row r="33009" spans="21:25" x14ac:dyDescent="0.2">
      <c r="U33009" s="55"/>
      <c r="V33009" s="53"/>
      <c r="W33009" s="53"/>
      <c r="X33009" s="53"/>
      <c r="Y33009" s="55"/>
    </row>
    <row r="33010" spans="21:25" x14ac:dyDescent="0.2">
      <c r="U33010" s="55"/>
      <c r="V33010" s="53"/>
      <c r="W33010" s="53"/>
      <c r="X33010" s="53"/>
      <c r="Y33010" s="55"/>
    </row>
    <row r="33011" spans="21:25" x14ac:dyDescent="0.2">
      <c r="U33011" s="55"/>
      <c r="V33011" s="53"/>
      <c r="W33011" s="53"/>
      <c r="X33011" s="53"/>
      <c r="Y33011" s="55"/>
    </row>
    <row r="33012" spans="21:25" x14ac:dyDescent="0.2">
      <c r="U33012" s="55"/>
      <c r="V33012" s="53"/>
      <c r="W33012" s="53"/>
      <c r="X33012" s="53"/>
      <c r="Y33012" s="55"/>
    </row>
    <row r="33013" spans="21:25" x14ac:dyDescent="0.2">
      <c r="U33013" s="55"/>
      <c r="V33013" s="53"/>
      <c r="W33013" s="53"/>
      <c r="X33013" s="53"/>
      <c r="Y33013" s="55"/>
    </row>
    <row r="33014" spans="21:25" x14ac:dyDescent="0.2">
      <c r="U33014" s="55"/>
      <c r="V33014" s="53"/>
      <c r="W33014" s="53"/>
      <c r="X33014" s="53"/>
      <c r="Y33014" s="55"/>
    </row>
    <row r="33015" spans="21:25" x14ac:dyDescent="0.2">
      <c r="U33015" s="55"/>
      <c r="V33015" s="53"/>
      <c r="W33015" s="53"/>
      <c r="X33015" s="53"/>
      <c r="Y33015" s="55"/>
    </row>
    <row r="33016" spans="21:25" x14ac:dyDescent="0.2">
      <c r="U33016" s="55"/>
      <c r="V33016" s="53"/>
      <c r="W33016" s="53"/>
      <c r="X33016" s="53"/>
      <c r="Y33016" s="55"/>
    </row>
    <row r="33017" spans="21:25" x14ac:dyDescent="0.2">
      <c r="U33017" s="55"/>
      <c r="V33017" s="53"/>
      <c r="W33017" s="53"/>
      <c r="X33017" s="53"/>
      <c r="Y33017" s="55"/>
    </row>
    <row r="33018" spans="21:25" x14ac:dyDescent="0.2">
      <c r="U33018" s="55"/>
      <c r="V33018" s="53"/>
      <c r="W33018" s="53"/>
      <c r="X33018" s="53"/>
      <c r="Y33018" s="55"/>
    </row>
    <row r="33019" spans="21:25" x14ac:dyDescent="0.2">
      <c r="U33019" s="55"/>
      <c r="V33019" s="53"/>
      <c r="W33019" s="53"/>
      <c r="X33019" s="53"/>
      <c r="Y33019" s="55"/>
    </row>
    <row r="33020" spans="21:25" x14ac:dyDescent="0.2">
      <c r="U33020" s="55"/>
      <c r="V33020" s="53"/>
      <c r="W33020" s="53"/>
      <c r="X33020" s="53"/>
      <c r="Y33020" s="55"/>
    </row>
    <row r="33021" spans="21:25" x14ac:dyDescent="0.2">
      <c r="U33021" s="55"/>
      <c r="V33021" s="53"/>
      <c r="W33021" s="53"/>
      <c r="X33021" s="53"/>
      <c r="Y33021" s="55"/>
    </row>
    <row r="33022" spans="21:25" x14ac:dyDescent="0.2">
      <c r="U33022" s="55"/>
      <c r="V33022" s="53"/>
      <c r="W33022" s="53"/>
      <c r="X33022" s="53"/>
      <c r="Y33022" s="55"/>
    </row>
    <row r="33023" spans="21:25" x14ac:dyDescent="0.2">
      <c r="U33023" s="55"/>
      <c r="V33023" s="53"/>
      <c r="W33023" s="53"/>
      <c r="X33023" s="53"/>
      <c r="Y33023" s="55"/>
    </row>
    <row r="33024" spans="21:25" x14ac:dyDescent="0.2">
      <c r="U33024" s="55"/>
      <c r="V33024" s="53"/>
      <c r="W33024" s="53"/>
      <c r="X33024" s="53"/>
      <c r="Y33024" s="55"/>
    </row>
    <row r="33025" spans="21:25" x14ac:dyDescent="0.2">
      <c r="U33025" s="55"/>
      <c r="V33025" s="53"/>
      <c r="W33025" s="53"/>
      <c r="X33025" s="53"/>
      <c r="Y33025" s="55"/>
    </row>
    <row r="33026" spans="21:25" x14ac:dyDescent="0.2">
      <c r="U33026" s="55"/>
      <c r="V33026" s="53"/>
      <c r="W33026" s="53"/>
      <c r="X33026" s="53"/>
      <c r="Y33026" s="55"/>
    </row>
    <row r="33027" spans="21:25" x14ac:dyDescent="0.2">
      <c r="U33027" s="55"/>
      <c r="V33027" s="53"/>
      <c r="W33027" s="53"/>
      <c r="X33027" s="53"/>
      <c r="Y33027" s="55"/>
    </row>
    <row r="33028" spans="21:25" x14ac:dyDescent="0.2">
      <c r="U33028" s="55"/>
      <c r="V33028" s="53"/>
      <c r="W33028" s="53"/>
      <c r="X33028" s="53"/>
      <c r="Y33028" s="55"/>
    </row>
    <row r="33029" spans="21:25" x14ac:dyDescent="0.2">
      <c r="U33029" s="55"/>
      <c r="V33029" s="53"/>
      <c r="W33029" s="53"/>
      <c r="X33029" s="53"/>
      <c r="Y33029" s="55"/>
    </row>
    <row r="33030" spans="21:25" x14ac:dyDescent="0.2">
      <c r="U33030" s="55"/>
      <c r="V33030" s="53"/>
      <c r="W33030" s="53"/>
      <c r="X33030" s="53"/>
      <c r="Y33030" s="55"/>
    </row>
    <row r="33031" spans="21:25" x14ac:dyDescent="0.2">
      <c r="U33031" s="55"/>
      <c r="V33031" s="53"/>
      <c r="W33031" s="53"/>
      <c r="X33031" s="53"/>
      <c r="Y33031" s="55"/>
    </row>
    <row r="33032" spans="21:25" x14ac:dyDescent="0.2">
      <c r="U33032" s="55"/>
      <c r="V33032" s="53"/>
      <c r="W33032" s="53"/>
      <c r="X33032" s="53"/>
      <c r="Y33032" s="55"/>
    </row>
    <row r="33033" spans="21:25" x14ac:dyDescent="0.2">
      <c r="U33033" s="55"/>
      <c r="V33033" s="53"/>
      <c r="W33033" s="53"/>
      <c r="X33033" s="53"/>
      <c r="Y33033" s="55"/>
    </row>
    <row r="33034" spans="21:25" x14ac:dyDescent="0.2">
      <c r="U33034" s="55"/>
      <c r="V33034" s="53"/>
      <c r="W33034" s="53"/>
      <c r="X33034" s="53"/>
      <c r="Y33034" s="55"/>
    </row>
    <row r="33035" spans="21:25" x14ac:dyDescent="0.2">
      <c r="U33035" s="55"/>
      <c r="V33035" s="53"/>
      <c r="W33035" s="53"/>
      <c r="X33035" s="53"/>
      <c r="Y33035" s="55"/>
    </row>
    <row r="33036" spans="21:25" x14ac:dyDescent="0.2">
      <c r="U33036" s="55"/>
      <c r="V33036" s="53"/>
      <c r="W33036" s="53"/>
      <c r="X33036" s="53"/>
      <c r="Y33036" s="55"/>
    </row>
    <row r="33037" spans="21:25" x14ac:dyDescent="0.2">
      <c r="U33037" s="55"/>
      <c r="V33037" s="53"/>
      <c r="W33037" s="53"/>
      <c r="X33037" s="53"/>
      <c r="Y33037" s="55"/>
    </row>
    <row r="33038" spans="21:25" x14ac:dyDescent="0.2">
      <c r="U33038" s="55"/>
      <c r="V33038" s="53"/>
      <c r="W33038" s="53"/>
      <c r="X33038" s="53"/>
      <c r="Y33038" s="55"/>
    </row>
    <row r="33039" spans="21:25" x14ac:dyDescent="0.2">
      <c r="U33039" s="55"/>
      <c r="V33039" s="53"/>
      <c r="W33039" s="53"/>
      <c r="X33039" s="53"/>
      <c r="Y33039" s="55"/>
    </row>
    <row r="33040" spans="21:25" x14ac:dyDescent="0.2">
      <c r="U33040" s="55"/>
      <c r="V33040" s="53"/>
      <c r="W33040" s="53"/>
      <c r="X33040" s="53"/>
      <c r="Y33040" s="55"/>
    </row>
    <row r="33041" spans="21:25" x14ac:dyDescent="0.2">
      <c r="U33041" s="55"/>
      <c r="V33041" s="53"/>
      <c r="W33041" s="53"/>
      <c r="X33041" s="53"/>
      <c r="Y33041" s="55"/>
    </row>
    <row r="33042" spans="21:25" x14ac:dyDescent="0.2">
      <c r="U33042" s="55"/>
      <c r="V33042" s="53"/>
      <c r="W33042" s="53"/>
      <c r="X33042" s="53"/>
      <c r="Y33042" s="55"/>
    </row>
    <row r="33043" spans="21:25" x14ac:dyDescent="0.2">
      <c r="U33043" s="55"/>
      <c r="V33043" s="53"/>
      <c r="W33043" s="53"/>
      <c r="X33043" s="53"/>
      <c r="Y33043" s="55"/>
    </row>
    <row r="33044" spans="21:25" x14ac:dyDescent="0.2">
      <c r="U33044" s="55"/>
      <c r="V33044" s="53"/>
      <c r="W33044" s="53"/>
      <c r="X33044" s="53"/>
      <c r="Y33044" s="55"/>
    </row>
    <row r="33045" spans="21:25" x14ac:dyDescent="0.2">
      <c r="U33045" s="55"/>
      <c r="V33045" s="53"/>
      <c r="W33045" s="53"/>
      <c r="X33045" s="53"/>
      <c r="Y33045" s="55"/>
    </row>
    <row r="33046" spans="21:25" x14ac:dyDescent="0.2">
      <c r="U33046" s="55"/>
      <c r="V33046" s="53"/>
      <c r="W33046" s="53"/>
      <c r="X33046" s="53"/>
      <c r="Y33046" s="55"/>
    </row>
    <row r="33047" spans="21:25" x14ac:dyDescent="0.2">
      <c r="U33047" s="55"/>
      <c r="V33047" s="53"/>
      <c r="W33047" s="53"/>
      <c r="X33047" s="53"/>
      <c r="Y33047" s="55"/>
    </row>
    <row r="33048" spans="21:25" x14ac:dyDescent="0.2">
      <c r="U33048" s="55"/>
      <c r="V33048" s="53"/>
      <c r="W33048" s="53"/>
      <c r="X33048" s="53"/>
      <c r="Y33048" s="55"/>
    </row>
    <row r="33049" spans="21:25" x14ac:dyDescent="0.2">
      <c r="U33049" s="55"/>
      <c r="V33049" s="53"/>
      <c r="W33049" s="53"/>
      <c r="X33049" s="53"/>
      <c r="Y33049" s="55"/>
    </row>
    <row r="33050" spans="21:25" x14ac:dyDescent="0.2">
      <c r="U33050" s="55"/>
      <c r="V33050" s="53"/>
      <c r="W33050" s="53"/>
      <c r="X33050" s="53"/>
      <c r="Y33050" s="55"/>
    </row>
    <row r="33051" spans="21:25" x14ac:dyDescent="0.2">
      <c r="U33051" s="55"/>
      <c r="V33051" s="53"/>
      <c r="W33051" s="53"/>
      <c r="X33051" s="53"/>
      <c r="Y33051" s="55"/>
    </row>
    <row r="33052" spans="21:25" x14ac:dyDescent="0.2">
      <c r="U33052" s="55"/>
      <c r="V33052" s="53"/>
      <c r="W33052" s="53"/>
      <c r="X33052" s="53"/>
      <c r="Y33052" s="55"/>
    </row>
    <row r="33053" spans="21:25" x14ac:dyDescent="0.2">
      <c r="U33053" s="55"/>
      <c r="V33053" s="53"/>
      <c r="W33053" s="53"/>
      <c r="X33053" s="53"/>
      <c r="Y33053" s="55"/>
    </row>
    <row r="33054" spans="21:25" x14ac:dyDescent="0.2">
      <c r="U33054" s="55"/>
      <c r="V33054" s="53"/>
      <c r="W33054" s="53"/>
      <c r="X33054" s="53"/>
      <c r="Y33054" s="55"/>
    </row>
    <row r="33055" spans="21:25" x14ac:dyDescent="0.2">
      <c r="U33055" s="55"/>
      <c r="V33055" s="53"/>
      <c r="W33055" s="53"/>
      <c r="X33055" s="53"/>
      <c r="Y33055" s="55"/>
    </row>
    <row r="33056" spans="21:25" x14ac:dyDescent="0.2">
      <c r="U33056" s="55"/>
      <c r="V33056" s="53"/>
      <c r="W33056" s="53"/>
      <c r="X33056" s="53"/>
      <c r="Y33056" s="55"/>
    </row>
    <row r="33057" spans="21:25" x14ac:dyDescent="0.2">
      <c r="U33057" s="55"/>
      <c r="V33057" s="53"/>
      <c r="W33057" s="53"/>
      <c r="X33057" s="53"/>
      <c r="Y33057" s="55"/>
    </row>
    <row r="33058" spans="21:25" x14ac:dyDescent="0.2">
      <c r="U33058" s="55"/>
      <c r="V33058" s="53"/>
      <c r="W33058" s="53"/>
      <c r="X33058" s="53"/>
      <c r="Y33058" s="55"/>
    </row>
    <row r="33059" spans="21:25" x14ac:dyDescent="0.2">
      <c r="U33059" s="55"/>
      <c r="V33059" s="53"/>
      <c r="W33059" s="53"/>
      <c r="X33059" s="53"/>
      <c r="Y33059" s="55"/>
    </row>
    <row r="33060" spans="21:25" x14ac:dyDescent="0.2">
      <c r="U33060" s="55"/>
      <c r="V33060" s="53"/>
      <c r="W33060" s="53"/>
      <c r="X33060" s="53"/>
      <c r="Y33060" s="55"/>
    </row>
    <row r="33061" spans="21:25" x14ac:dyDescent="0.2">
      <c r="U33061" s="55"/>
      <c r="V33061" s="53"/>
      <c r="W33061" s="53"/>
      <c r="X33061" s="53"/>
      <c r="Y33061" s="55"/>
    </row>
    <row r="33062" spans="21:25" x14ac:dyDescent="0.2">
      <c r="U33062" s="55"/>
      <c r="V33062" s="53"/>
      <c r="W33062" s="53"/>
      <c r="X33062" s="53"/>
      <c r="Y33062" s="55"/>
    </row>
    <row r="33063" spans="21:25" x14ac:dyDescent="0.2">
      <c r="U33063" s="55"/>
      <c r="V33063" s="53"/>
      <c r="W33063" s="53"/>
      <c r="X33063" s="53"/>
      <c r="Y33063" s="55"/>
    </row>
    <row r="33064" spans="21:25" x14ac:dyDescent="0.2">
      <c r="U33064" s="55"/>
      <c r="V33064" s="53"/>
      <c r="W33064" s="53"/>
      <c r="X33064" s="53"/>
      <c r="Y33064" s="55"/>
    </row>
    <row r="33065" spans="21:25" x14ac:dyDescent="0.2">
      <c r="U33065" s="55"/>
      <c r="V33065" s="53"/>
      <c r="W33065" s="53"/>
      <c r="X33065" s="53"/>
      <c r="Y33065" s="55"/>
    </row>
    <row r="33066" spans="21:25" x14ac:dyDescent="0.2">
      <c r="U33066" s="55"/>
      <c r="V33066" s="53"/>
      <c r="W33066" s="53"/>
      <c r="X33066" s="53"/>
      <c r="Y33066" s="55"/>
    </row>
    <row r="33067" spans="21:25" x14ac:dyDescent="0.2">
      <c r="U33067" s="55"/>
      <c r="V33067" s="53"/>
      <c r="W33067" s="53"/>
      <c r="X33067" s="53"/>
      <c r="Y33067" s="55"/>
    </row>
    <row r="33068" spans="21:25" x14ac:dyDescent="0.2">
      <c r="U33068" s="55"/>
      <c r="V33068" s="53"/>
      <c r="W33068" s="53"/>
      <c r="X33068" s="53"/>
      <c r="Y33068" s="55"/>
    </row>
    <row r="33069" spans="21:25" x14ac:dyDescent="0.2">
      <c r="U33069" s="55"/>
      <c r="V33069" s="53"/>
      <c r="W33069" s="53"/>
      <c r="X33069" s="53"/>
      <c r="Y33069" s="55"/>
    </row>
    <row r="33070" spans="21:25" x14ac:dyDescent="0.2">
      <c r="U33070" s="55"/>
      <c r="V33070" s="53"/>
      <c r="W33070" s="53"/>
      <c r="X33070" s="53"/>
      <c r="Y33070" s="55"/>
    </row>
    <row r="33071" spans="21:25" x14ac:dyDescent="0.2">
      <c r="U33071" s="55"/>
      <c r="V33071" s="53"/>
      <c r="W33071" s="53"/>
      <c r="X33071" s="53"/>
      <c r="Y33071" s="55"/>
    </row>
    <row r="33072" spans="21:25" x14ac:dyDescent="0.2">
      <c r="U33072" s="55"/>
      <c r="V33072" s="53"/>
      <c r="W33072" s="53"/>
      <c r="X33072" s="53"/>
      <c r="Y33072" s="55"/>
    </row>
    <row r="33073" spans="21:25" x14ac:dyDescent="0.2">
      <c r="U33073" s="55"/>
      <c r="V33073" s="53"/>
      <c r="W33073" s="53"/>
      <c r="X33073" s="53"/>
      <c r="Y33073" s="55"/>
    </row>
    <row r="33074" spans="21:25" x14ac:dyDescent="0.2">
      <c r="U33074" s="55"/>
      <c r="V33074" s="53"/>
      <c r="W33074" s="53"/>
      <c r="X33074" s="53"/>
      <c r="Y33074" s="55"/>
    </row>
    <row r="33075" spans="21:25" x14ac:dyDescent="0.2">
      <c r="U33075" s="55"/>
      <c r="V33075" s="53"/>
      <c r="W33075" s="53"/>
      <c r="X33075" s="53"/>
      <c r="Y33075" s="55"/>
    </row>
    <row r="33076" spans="21:25" x14ac:dyDescent="0.2">
      <c r="U33076" s="55"/>
      <c r="V33076" s="53"/>
      <c r="W33076" s="53"/>
      <c r="X33076" s="53"/>
      <c r="Y33076" s="55"/>
    </row>
    <row r="33077" spans="21:25" x14ac:dyDescent="0.2">
      <c r="U33077" s="55"/>
      <c r="V33077" s="53"/>
      <c r="W33077" s="53"/>
      <c r="X33077" s="53"/>
      <c r="Y33077" s="55"/>
    </row>
    <row r="33078" spans="21:25" x14ac:dyDescent="0.2">
      <c r="U33078" s="55"/>
      <c r="V33078" s="53"/>
      <c r="W33078" s="53"/>
      <c r="X33078" s="53"/>
      <c r="Y33078" s="55"/>
    </row>
    <row r="33079" spans="21:25" x14ac:dyDescent="0.2">
      <c r="U33079" s="55"/>
      <c r="V33079" s="53"/>
      <c r="W33079" s="53"/>
      <c r="X33079" s="53"/>
      <c r="Y33079" s="55"/>
    </row>
    <row r="33080" spans="21:25" x14ac:dyDescent="0.2">
      <c r="U33080" s="55"/>
      <c r="V33080" s="53"/>
      <c r="W33080" s="53"/>
      <c r="X33080" s="53"/>
      <c r="Y33080" s="55"/>
    </row>
    <row r="33081" spans="21:25" x14ac:dyDescent="0.2">
      <c r="U33081" s="55"/>
      <c r="V33081" s="53"/>
      <c r="W33081" s="53"/>
      <c r="X33081" s="53"/>
      <c r="Y33081" s="55"/>
    </row>
    <row r="33082" spans="21:25" x14ac:dyDescent="0.2">
      <c r="U33082" s="55"/>
      <c r="V33082" s="53"/>
      <c r="W33082" s="53"/>
      <c r="X33082" s="53"/>
      <c r="Y33082" s="55"/>
    </row>
    <row r="33083" spans="21:25" x14ac:dyDescent="0.2">
      <c r="U33083" s="55"/>
      <c r="V33083" s="53"/>
      <c r="W33083" s="53"/>
      <c r="X33083" s="53"/>
      <c r="Y33083" s="55"/>
    </row>
    <row r="33084" spans="21:25" x14ac:dyDescent="0.2">
      <c r="U33084" s="55"/>
      <c r="V33084" s="53"/>
      <c r="W33084" s="53"/>
      <c r="X33084" s="53"/>
      <c r="Y33084" s="55"/>
    </row>
    <row r="33085" spans="21:25" x14ac:dyDescent="0.2">
      <c r="U33085" s="55"/>
      <c r="V33085" s="53"/>
      <c r="W33085" s="53"/>
      <c r="X33085" s="53"/>
      <c r="Y33085" s="55"/>
    </row>
    <row r="33086" spans="21:25" x14ac:dyDescent="0.2">
      <c r="U33086" s="55"/>
      <c r="V33086" s="53"/>
      <c r="W33086" s="53"/>
      <c r="X33086" s="53"/>
      <c r="Y33086" s="55"/>
    </row>
    <row r="33087" spans="21:25" x14ac:dyDescent="0.2">
      <c r="U33087" s="55"/>
      <c r="V33087" s="53"/>
      <c r="W33087" s="53"/>
      <c r="X33087" s="53"/>
      <c r="Y33087" s="55"/>
    </row>
    <row r="33088" spans="21:25" x14ac:dyDescent="0.2">
      <c r="U33088" s="55"/>
      <c r="V33088" s="53"/>
      <c r="W33088" s="53"/>
      <c r="X33088" s="53"/>
      <c r="Y33088" s="55"/>
    </row>
    <row r="33089" spans="21:25" x14ac:dyDescent="0.2">
      <c r="U33089" s="55"/>
      <c r="V33089" s="53"/>
      <c r="W33089" s="53"/>
      <c r="X33089" s="53"/>
      <c r="Y33089" s="55"/>
    </row>
    <row r="33090" spans="21:25" x14ac:dyDescent="0.2">
      <c r="U33090" s="55"/>
      <c r="V33090" s="53"/>
      <c r="W33090" s="53"/>
      <c r="X33090" s="53"/>
      <c r="Y33090" s="55"/>
    </row>
    <row r="33091" spans="21:25" x14ac:dyDescent="0.2">
      <c r="U33091" s="55"/>
      <c r="V33091" s="53"/>
      <c r="W33091" s="53"/>
      <c r="X33091" s="53"/>
      <c r="Y33091" s="55"/>
    </row>
    <row r="33092" spans="21:25" x14ac:dyDescent="0.2">
      <c r="U33092" s="55"/>
      <c r="V33092" s="53"/>
      <c r="W33092" s="53"/>
      <c r="X33092" s="53"/>
      <c r="Y33092" s="55"/>
    </row>
    <row r="33093" spans="21:25" x14ac:dyDescent="0.2">
      <c r="U33093" s="55"/>
      <c r="V33093" s="53"/>
      <c r="W33093" s="53"/>
      <c r="X33093" s="53"/>
      <c r="Y33093" s="55"/>
    </row>
    <row r="33094" spans="21:25" x14ac:dyDescent="0.2">
      <c r="U33094" s="55"/>
      <c r="V33094" s="53"/>
      <c r="W33094" s="53"/>
      <c r="X33094" s="53"/>
      <c r="Y33094" s="55"/>
    </row>
    <row r="33095" spans="21:25" x14ac:dyDescent="0.2">
      <c r="U33095" s="55"/>
      <c r="V33095" s="53"/>
      <c r="W33095" s="53"/>
      <c r="X33095" s="53"/>
      <c r="Y33095" s="55"/>
    </row>
    <row r="33096" spans="21:25" x14ac:dyDescent="0.2">
      <c r="U33096" s="55"/>
      <c r="V33096" s="53"/>
      <c r="W33096" s="53"/>
      <c r="X33096" s="53"/>
      <c r="Y33096" s="55"/>
    </row>
    <row r="33097" spans="21:25" x14ac:dyDescent="0.2">
      <c r="U33097" s="55"/>
      <c r="V33097" s="53"/>
      <c r="W33097" s="53"/>
      <c r="X33097" s="53"/>
      <c r="Y33097" s="55"/>
    </row>
    <row r="33098" spans="21:25" x14ac:dyDescent="0.2">
      <c r="U33098" s="55"/>
      <c r="V33098" s="53"/>
      <c r="W33098" s="53"/>
      <c r="X33098" s="53"/>
      <c r="Y33098" s="55"/>
    </row>
    <row r="33099" spans="21:25" x14ac:dyDescent="0.2">
      <c r="U33099" s="55"/>
      <c r="V33099" s="53"/>
      <c r="W33099" s="53"/>
      <c r="X33099" s="53"/>
      <c r="Y33099" s="55"/>
    </row>
    <row r="33100" spans="21:25" x14ac:dyDescent="0.2">
      <c r="U33100" s="55"/>
      <c r="V33100" s="53"/>
      <c r="W33100" s="53"/>
      <c r="X33100" s="53"/>
      <c r="Y33100" s="55"/>
    </row>
    <row r="33101" spans="21:25" x14ac:dyDescent="0.2">
      <c r="U33101" s="55"/>
      <c r="V33101" s="53"/>
      <c r="W33101" s="53"/>
      <c r="X33101" s="53"/>
      <c r="Y33101" s="55"/>
    </row>
    <row r="33102" spans="21:25" x14ac:dyDescent="0.2">
      <c r="U33102" s="55"/>
      <c r="V33102" s="53"/>
      <c r="W33102" s="53"/>
      <c r="X33102" s="53"/>
      <c r="Y33102" s="55"/>
    </row>
    <row r="33103" spans="21:25" x14ac:dyDescent="0.2">
      <c r="U33103" s="55"/>
      <c r="V33103" s="53"/>
      <c r="W33103" s="53"/>
      <c r="X33103" s="53"/>
      <c r="Y33103" s="55"/>
    </row>
    <row r="33104" spans="21:25" x14ac:dyDescent="0.2">
      <c r="U33104" s="55"/>
      <c r="V33104" s="53"/>
      <c r="W33104" s="53"/>
      <c r="X33104" s="53"/>
      <c r="Y33104" s="55"/>
    </row>
    <row r="33105" spans="21:25" x14ac:dyDescent="0.2">
      <c r="U33105" s="55"/>
      <c r="V33105" s="53"/>
      <c r="W33105" s="53"/>
      <c r="X33105" s="53"/>
      <c r="Y33105" s="55"/>
    </row>
    <row r="33106" spans="21:25" x14ac:dyDescent="0.2">
      <c r="U33106" s="55"/>
      <c r="V33106" s="53"/>
      <c r="W33106" s="53"/>
      <c r="X33106" s="53"/>
      <c r="Y33106" s="55"/>
    </row>
    <row r="33107" spans="21:25" x14ac:dyDescent="0.2">
      <c r="U33107" s="55"/>
      <c r="V33107" s="53"/>
      <c r="W33107" s="53"/>
      <c r="X33107" s="53"/>
      <c r="Y33107" s="55"/>
    </row>
    <row r="33108" spans="21:25" x14ac:dyDescent="0.2">
      <c r="U33108" s="55"/>
      <c r="V33108" s="53"/>
      <c r="W33108" s="53"/>
      <c r="X33108" s="53"/>
      <c r="Y33108" s="55"/>
    </row>
    <row r="33109" spans="21:25" x14ac:dyDescent="0.2">
      <c r="U33109" s="55"/>
      <c r="V33109" s="53"/>
      <c r="W33109" s="53"/>
      <c r="X33109" s="53"/>
      <c r="Y33109" s="55"/>
    </row>
    <row r="33110" spans="21:25" x14ac:dyDescent="0.2">
      <c r="U33110" s="55"/>
      <c r="V33110" s="53"/>
      <c r="W33110" s="53"/>
      <c r="X33110" s="53"/>
      <c r="Y33110" s="55"/>
    </row>
    <row r="33111" spans="21:25" x14ac:dyDescent="0.2">
      <c r="U33111" s="55"/>
      <c r="V33111" s="53"/>
      <c r="W33111" s="53"/>
      <c r="X33111" s="53"/>
      <c r="Y33111" s="55"/>
    </row>
    <row r="33112" spans="21:25" x14ac:dyDescent="0.2">
      <c r="U33112" s="55"/>
      <c r="V33112" s="53"/>
      <c r="W33112" s="53"/>
      <c r="X33112" s="53"/>
      <c r="Y33112" s="55"/>
    </row>
    <row r="33113" spans="21:25" x14ac:dyDescent="0.2">
      <c r="U33113" s="55"/>
      <c r="V33113" s="53"/>
      <c r="W33113" s="53"/>
      <c r="X33113" s="53"/>
      <c r="Y33113" s="55"/>
    </row>
    <row r="33114" spans="21:25" x14ac:dyDescent="0.2">
      <c r="U33114" s="55"/>
      <c r="V33114" s="53"/>
      <c r="W33114" s="53"/>
      <c r="X33114" s="53"/>
      <c r="Y33114" s="55"/>
    </row>
    <row r="33115" spans="21:25" x14ac:dyDescent="0.2">
      <c r="U33115" s="55"/>
      <c r="V33115" s="53"/>
      <c r="W33115" s="53"/>
      <c r="X33115" s="53"/>
      <c r="Y33115" s="55"/>
    </row>
    <row r="33116" spans="21:25" x14ac:dyDescent="0.2">
      <c r="U33116" s="55"/>
      <c r="V33116" s="53"/>
      <c r="W33116" s="53"/>
      <c r="X33116" s="53"/>
      <c r="Y33116" s="55"/>
    </row>
    <row r="33117" spans="21:25" x14ac:dyDescent="0.2">
      <c r="U33117" s="55"/>
      <c r="V33117" s="53"/>
      <c r="W33117" s="53"/>
      <c r="X33117" s="53"/>
      <c r="Y33117" s="55"/>
    </row>
    <row r="33118" spans="21:25" x14ac:dyDescent="0.2">
      <c r="U33118" s="55"/>
      <c r="V33118" s="53"/>
      <c r="W33118" s="53"/>
      <c r="X33118" s="53"/>
      <c r="Y33118" s="55"/>
    </row>
    <row r="33119" spans="21:25" x14ac:dyDescent="0.2">
      <c r="U33119" s="55"/>
      <c r="V33119" s="53"/>
      <c r="W33119" s="53"/>
      <c r="X33119" s="53"/>
      <c r="Y33119" s="55"/>
    </row>
    <row r="33120" spans="21:25" x14ac:dyDescent="0.2">
      <c r="U33120" s="55"/>
      <c r="V33120" s="53"/>
      <c r="W33120" s="53"/>
      <c r="X33120" s="53"/>
      <c r="Y33120" s="55"/>
    </row>
    <row r="33121" spans="21:25" x14ac:dyDescent="0.2">
      <c r="U33121" s="55"/>
      <c r="V33121" s="53"/>
      <c r="W33121" s="53"/>
      <c r="X33121" s="53"/>
      <c r="Y33121" s="55"/>
    </row>
    <row r="33122" spans="21:25" x14ac:dyDescent="0.2">
      <c r="U33122" s="55"/>
      <c r="V33122" s="53"/>
      <c r="W33122" s="53"/>
      <c r="X33122" s="53"/>
      <c r="Y33122" s="55"/>
    </row>
    <row r="33123" spans="21:25" x14ac:dyDescent="0.2">
      <c r="U33123" s="55"/>
      <c r="V33123" s="53"/>
      <c r="W33123" s="53"/>
      <c r="X33123" s="53"/>
      <c r="Y33123" s="55"/>
    </row>
    <row r="33124" spans="21:25" x14ac:dyDescent="0.2">
      <c r="U33124" s="55"/>
      <c r="V33124" s="53"/>
      <c r="W33124" s="53"/>
      <c r="X33124" s="53"/>
      <c r="Y33124" s="55"/>
    </row>
    <row r="33125" spans="21:25" x14ac:dyDescent="0.2">
      <c r="U33125" s="55"/>
      <c r="V33125" s="53"/>
      <c r="W33125" s="53"/>
      <c r="X33125" s="53"/>
      <c r="Y33125" s="55"/>
    </row>
    <row r="33126" spans="21:25" x14ac:dyDescent="0.2">
      <c r="U33126" s="55"/>
      <c r="V33126" s="53"/>
      <c r="W33126" s="53"/>
      <c r="X33126" s="53"/>
      <c r="Y33126" s="55"/>
    </row>
    <row r="33127" spans="21:25" x14ac:dyDescent="0.2">
      <c r="U33127" s="55"/>
      <c r="V33127" s="53"/>
      <c r="W33127" s="53"/>
      <c r="X33127" s="53"/>
      <c r="Y33127" s="55"/>
    </row>
    <row r="33128" spans="21:25" x14ac:dyDescent="0.2">
      <c r="U33128" s="55"/>
      <c r="V33128" s="53"/>
      <c r="W33128" s="53"/>
      <c r="X33128" s="53"/>
      <c r="Y33128" s="55"/>
    </row>
    <row r="33129" spans="21:25" x14ac:dyDescent="0.2">
      <c r="U33129" s="55"/>
      <c r="V33129" s="53"/>
      <c r="W33129" s="53"/>
      <c r="X33129" s="53"/>
      <c r="Y33129" s="55"/>
    </row>
    <row r="33130" spans="21:25" x14ac:dyDescent="0.2">
      <c r="U33130" s="55"/>
      <c r="V33130" s="53"/>
      <c r="W33130" s="53"/>
      <c r="X33130" s="53"/>
      <c r="Y33130" s="55"/>
    </row>
    <row r="33131" spans="21:25" x14ac:dyDescent="0.2">
      <c r="U33131" s="55"/>
      <c r="V33131" s="53"/>
      <c r="W33131" s="53"/>
      <c r="X33131" s="53"/>
      <c r="Y33131" s="55"/>
    </row>
    <row r="33132" spans="21:25" x14ac:dyDescent="0.2">
      <c r="U33132" s="55"/>
      <c r="V33132" s="53"/>
      <c r="W33132" s="53"/>
      <c r="X33132" s="53"/>
      <c r="Y33132" s="55"/>
    </row>
    <row r="33133" spans="21:25" x14ac:dyDescent="0.2">
      <c r="U33133" s="55"/>
      <c r="V33133" s="53"/>
      <c r="W33133" s="53"/>
      <c r="X33133" s="53"/>
      <c r="Y33133" s="55"/>
    </row>
    <row r="33134" spans="21:25" x14ac:dyDescent="0.2">
      <c r="U33134" s="55"/>
      <c r="V33134" s="53"/>
      <c r="W33134" s="53"/>
      <c r="X33134" s="53"/>
      <c r="Y33134" s="55"/>
    </row>
    <row r="33135" spans="21:25" x14ac:dyDescent="0.2">
      <c r="U33135" s="55"/>
      <c r="V33135" s="53"/>
      <c r="W33135" s="53"/>
      <c r="X33135" s="53"/>
      <c r="Y33135" s="55"/>
    </row>
    <row r="33136" spans="21:25" x14ac:dyDescent="0.2">
      <c r="U33136" s="55"/>
      <c r="V33136" s="53"/>
      <c r="W33136" s="53"/>
      <c r="X33136" s="53"/>
      <c r="Y33136" s="55"/>
    </row>
    <row r="33137" spans="21:25" x14ac:dyDescent="0.2">
      <c r="U33137" s="55"/>
      <c r="V33137" s="53"/>
      <c r="W33137" s="53"/>
      <c r="X33137" s="53"/>
      <c r="Y33137" s="55"/>
    </row>
    <row r="33138" spans="21:25" x14ac:dyDescent="0.2">
      <c r="U33138" s="55"/>
      <c r="V33138" s="53"/>
      <c r="W33138" s="53"/>
      <c r="X33138" s="53"/>
      <c r="Y33138" s="55"/>
    </row>
    <row r="33139" spans="21:25" x14ac:dyDescent="0.2">
      <c r="U33139" s="55"/>
      <c r="V33139" s="53"/>
      <c r="W33139" s="53"/>
      <c r="X33139" s="53"/>
      <c r="Y33139" s="55"/>
    </row>
    <row r="33140" spans="21:25" x14ac:dyDescent="0.2">
      <c r="U33140" s="55"/>
      <c r="V33140" s="53"/>
      <c r="W33140" s="53"/>
      <c r="X33140" s="53"/>
      <c r="Y33140" s="55"/>
    </row>
    <row r="33141" spans="21:25" x14ac:dyDescent="0.2">
      <c r="U33141" s="55"/>
      <c r="V33141" s="53"/>
      <c r="W33141" s="53"/>
      <c r="X33141" s="53"/>
      <c r="Y33141" s="55"/>
    </row>
    <row r="33142" spans="21:25" x14ac:dyDescent="0.2">
      <c r="U33142" s="55"/>
      <c r="V33142" s="53"/>
      <c r="W33142" s="53"/>
      <c r="X33142" s="53"/>
      <c r="Y33142" s="55"/>
    </row>
    <row r="33143" spans="21:25" x14ac:dyDescent="0.2">
      <c r="U33143" s="55"/>
      <c r="V33143" s="53"/>
      <c r="W33143" s="53"/>
      <c r="X33143" s="53"/>
      <c r="Y33143" s="55"/>
    </row>
    <row r="33144" spans="21:25" x14ac:dyDescent="0.2">
      <c r="U33144" s="55"/>
      <c r="V33144" s="53"/>
      <c r="W33144" s="53"/>
      <c r="X33144" s="53"/>
      <c r="Y33144" s="55"/>
    </row>
    <row r="33145" spans="21:25" x14ac:dyDescent="0.2">
      <c r="U33145" s="55"/>
      <c r="V33145" s="53"/>
      <c r="W33145" s="53"/>
      <c r="X33145" s="53"/>
      <c r="Y33145" s="55"/>
    </row>
    <row r="33146" spans="21:25" x14ac:dyDescent="0.2">
      <c r="U33146" s="55"/>
      <c r="V33146" s="53"/>
      <c r="W33146" s="53"/>
      <c r="X33146" s="53"/>
      <c r="Y33146" s="55"/>
    </row>
    <row r="33147" spans="21:25" x14ac:dyDescent="0.2">
      <c r="U33147" s="55"/>
      <c r="V33147" s="53"/>
      <c r="W33147" s="53"/>
      <c r="X33147" s="53"/>
      <c r="Y33147" s="55"/>
    </row>
    <row r="33148" spans="21:25" x14ac:dyDescent="0.2">
      <c r="U33148" s="55"/>
      <c r="V33148" s="53"/>
      <c r="W33148" s="53"/>
      <c r="X33148" s="53"/>
      <c r="Y33148" s="55"/>
    </row>
    <row r="33149" spans="21:25" x14ac:dyDescent="0.2">
      <c r="U33149" s="55"/>
      <c r="V33149" s="53"/>
      <c r="W33149" s="53"/>
      <c r="X33149" s="53"/>
      <c r="Y33149" s="55"/>
    </row>
    <row r="33150" spans="21:25" x14ac:dyDescent="0.2">
      <c r="U33150" s="55"/>
      <c r="V33150" s="53"/>
      <c r="W33150" s="53"/>
      <c r="X33150" s="53"/>
      <c r="Y33150" s="55"/>
    </row>
    <row r="33151" spans="21:25" x14ac:dyDescent="0.2">
      <c r="U33151" s="55"/>
      <c r="V33151" s="53"/>
      <c r="W33151" s="53"/>
      <c r="X33151" s="53"/>
      <c r="Y33151" s="55"/>
    </row>
    <row r="33152" spans="21:25" x14ac:dyDescent="0.2">
      <c r="U33152" s="55"/>
      <c r="V33152" s="53"/>
      <c r="W33152" s="53"/>
      <c r="X33152" s="53"/>
      <c r="Y33152" s="55"/>
    </row>
    <row r="33153" spans="21:25" x14ac:dyDescent="0.2">
      <c r="U33153" s="55"/>
      <c r="V33153" s="53"/>
      <c r="W33153" s="53"/>
      <c r="X33153" s="53"/>
      <c r="Y33153" s="55"/>
    </row>
    <row r="33154" spans="21:25" x14ac:dyDescent="0.2">
      <c r="U33154" s="55"/>
      <c r="V33154" s="53"/>
      <c r="W33154" s="53"/>
      <c r="X33154" s="53"/>
      <c r="Y33154" s="55"/>
    </row>
    <row r="33155" spans="21:25" x14ac:dyDescent="0.2">
      <c r="U33155" s="55"/>
      <c r="V33155" s="53"/>
      <c r="W33155" s="53"/>
      <c r="X33155" s="53"/>
      <c r="Y33155" s="55"/>
    </row>
    <row r="33156" spans="21:25" x14ac:dyDescent="0.2">
      <c r="U33156" s="55"/>
      <c r="V33156" s="53"/>
      <c r="W33156" s="53"/>
      <c r="X33156" s="53"/>
      <c r="Y33156" s="55"/>
    </row>
    <row r="33157" spans="21:25" x14ac:dyDescent="0.2">
      <c r="U33157" s="55"/>
      <c r="V33157" s="53"/>
      <c r="W33157" s="53"/>
      <c r="X33157" s="53"/>
      <c r="Y33157" s="55"/>
    </row>
    <row r="33158" spans="21:25" x14ac:dyDescent="0.2">
      <c r="U33158" s="55"/>
      <c r="V33158" s="53"/>
      <c r="W33158" s="53"/>
      <c r="X33158" s="53"/>
      <c r="Y33158" s="55"/>
    </row>
    <row r="33159" spans="21:25" x14ac:dyDescent="0.2">
      <c r="U33159" s="55"/>
      <c r="V33159" s="53"/>
      <c r="W33159" s="53"/>
      <c r="X33159" s="53"/>
      <c r="Y33159" s="55"/>
    </row>
    <row r="33160" spans="21:25" x14ac:dyDescent="0.2">
      <c r="U33160" s="55"/>
      <c r="V33160" s="53"/>
      <c r="W33160" s="53"/>
      <c r="X33160" s="53"/>
      <c r="Y33160" s="55"/>
    </row>
    <row r="33161" spans="21:25" x14ac:dyDescent="0.2">
      <c r="U33161" s="55"/>
      <c r="V33161" s="53"/>
      <c r="W33161" s="53"/>
      <c r="X33161" s="53"/>
      <c r="Y33161" s="55"/>
    </row>
    <row r="33162" spans="21:25" x14ac:dyDescent="0.2">
      <c r="U33162" s="55"/>
      <c r="V33162" s="53"/>
      <c r="W33162" s="53"/>
      <c r="X33162" s="53"/>
      <c r="Y33162" s="55"/>
    </row>
    <row r="33163" spans="21:25" x14ac:dyDescent="0.2">
      <c r="U33163" s="55"/>
      <c r="V33163" s="53"/>
      <c r="W33163" s="53"/>
      <c r="X33163" s="53"/>
      <c r="Y33163" s="55"/>
    </row>
    <row r="33164" spans="21:25" x14ac:dyDescent="0.2">
      <c r="U33164" s="55"/>
      <c r="V33164" s="53"/>
      <c r="W33164" s="53"/>
      <c r="X33164" s="53"/>
      <c r="Y33164" s="55"/>
    </row>
    <row r="33165" spans="21:25" x14ac:dyDescent="0.2">
      <c r="U33165" s="55"/>
      <c r="V33165" s="53"/>
      <c r="W33165" s="53"/>
      <c r="X33165" s="53"/>
      <c r="Y33165" s="55"/>
    </row>
    <row r="33166" spans="21:25" x14ac:dyDescent="0.2">
      <c r="U33166" s="55"/>
      <c r="V33166" s="53"/>
      <c r="W33166" s="53"/>
      <c r="X33166" s="53"/>
      <c r="Y33166" s="55"/>
    </row>
    <row r="33167" spans="21:25" x14ac:dyDescent="0.2">
      <c r="U33167" s="55"/>
      <c r="V33167" s="53"/>
      <c r="W33167" s="53"/>
      <c r="X33167" s="53"/>
      <c r="Y33167" s="55"/>
    </row>
    <row r="33168" spans="21:25" x14ac:dyDescent="0.2">
      <c r="U33168" s="55"/>
      <c r="V33168" s="53"/>
      <c r="W33168" s="53"/>
      <c r="X33168" s="53"/>
      <c r="Y33168" s="55"/>
    </row>
    <row r="33169" spans="21:25" x14ac:dyDescent="0.2">
      <c r="U33169" s="55"/>
      <c r="V33169" s="53"/>
      <c r="W33169" s="53"/>
      <c r="X33169" s="53"/>
      <c r="Y33169" s="55"/>
    </row>
    <row r="33170" spans="21:25" x14ac:dyDescent="0.2">
      <c r="U33170" s="55"/>
      <c r="V33170" s="53"/>
      <c r="W33170" s="53"/>
      <c r="X33170" s="53"/>
      <c r="Y33170" s="55"/>
    </row>
    <row r="33171" spans="21:25" x14ac:dyDescent="0.2">
      <c r="U33171" s="55"/>
      <c r="V33171" s="53"/>
      <c r="W33171" s="53"/>
      <c r="X33171" s="53"/>
      <c r="Y33171" s="55"/>
    </row>
    <row r="33172" spans="21:25" x14ac:dyDescent="0.2">
      <c r="U33172" s="55"/>
      <c r="V33172" s="53"/>
      <c r="W33172" s="53"/>
      <c r="X33172" s="53"/>
      <c r="Y33172" s="55"/>
    </row>
    <row r="33173" spans="21:25" x14ac:dyDescent="0.2">
      <c r="U33173" s="55"/>
      <c r="V33173" s="53"/>
      <c r="W33173" s="53"/>
      <c r="X33173" s="53"/>
      <c r="Y33173" s="55"/>
    </row>
    <row r="33174" spans="21:25" x14ac:dyDescent="0.2">
      <c r="U33174" s="55"/>
      <c r="V33174" s="53"/>
      <c r="W33174" s="53"/>
      <c r="X33174" s="53"/>
      <c r="Y33174" s="55"/>
    </row>
    <row r="33175" spans="21:25" x14ac:dyDescent="0.2">
      <c r="U33175" s="55"/>
      <c r="V33175" s="53"/>
      <c r="W33175" s="53"/>
      <c r="X33175" s="53"/>
      <c r="Y33175" s="55"/>
    </row>
    <row r="33176" spans="21:25" x14ac:dyDescent="0.2">
      <c r="U33176" s="55"/>
      <c r="V33176" s="53"/>
      <c r="W33176" s="53"/>
      <c r="X33176" s="53"/>
      <c r="Y33176" s="55"/>
    </row>
    <row r="33177" spans="21:25" x14ac:dyDescent="0.2">
      <c r="U33177" s="55"/>
      <c r="V33177" s="53"/>
      <c r="W33177" s="53"/>
      <c r="X33177" s="53"/>
      <c r="Y33177" s="55"/>
    </row>
    <row r="33178" spans="21:25" x14ac:dyDescent="0.2">
      <c r="U33178" s="55"/>
      <c r="V33178" s="53"/>
      <c r="W33178" s="53"/>
      <c r="X33178" s="53"/>
      <c r="Y33178" s="55"/>
    </row>
    <row r="33179" spans="21:25" x14ac:dyDescent="0.2">
      <c r="U33179" s="55"/>
      <c r="V33179" s="53"/>
      <c r="W33179" s="53"/>
      <c r="X33179" s="53"/>
      <c r="Y33179" s="55"/>
    </row>
    <row r="33180" spans="21:25" x14ac:dyDescent="0.2">
      <c r="U33180" s="55"/>
      <c r="V33180" s="53"/>
      <c r="W33180" s="53"/>
      <c r="X33180" s="53"/>
      <c r="Y33180" s="55"/>
    </row>
    <row r="33181" spans="21:25" x14ac:dyDescent="0.2">
      <c r="U33181" s="55"/>
      <c r="V33181" s="53"/>
      <c r="W33181" s="53"/>
      <c r="X33181" s="53"/>
      <c r="Y33181" s="55"/>
    </row>
    <row r="33182" spans="21:25" x14ac:dyDescent="0.2">
      <c r="U33182" s="55"/>
      <c r="V33182" s="53"/>
      <c r="W33182" s="53"/>
      <c r="X33182" s="53"/>
      <c r="Y33182" s="55"/>
    </row>
    <row r="33183" spans="21:25" x14ac:dyDescent="0.2">
      <c r="U33183" s="55"/>
      <c r="V33183" s="53"/>
      <c r="W33183" s="53"/>
      <c r="X33183" s="53"/>
      <c r="Y33183" s="55"/>
    </row>
    <row r="33184" spans="21:25" x14ac:dyDescent="0.2">
      <c r="U33184" s="55"/>
      <c r="V33184" s="53"/>
      <c r="W33184" s="53"/>
      <c r="X33184" s="53"/>
      <c r="Y33184" s="55"/>
    </row>
    <row r="33185" spans="21:25" x14ac:dyDescent="0.2">
      <c r="U33185" s="55"/>
      <c r="V33185" s="53"/>
      <c r="W33185" s="53"/>
      <c r="X33185" s="53"/>
      <c r="Y33185" s="55"/>
    </row>
    <row r="33186" spans="21:25" x14ac:dyDescent="0.2">
      <c r="U33186" s="55"/>
      <c r="V33186" s="53"/>
      <c r="W33186" s="53"/>
      <c r="X33186" s="53"/>
      <c r="Y33186" s="55"/>
    </row>
    <row r="33187" spans="21:25" x14ac:dyDescent="0.2">
      <c r="U33187" s="55"/>
      <c r="V33187" s="53"/>
      <c r="W33187" s="53"/>
      <c r="X33187" s="53"/>
      <c r="Y33187" s="55"/>
    </row>
    <row r="33188" spans="21:25" x14ac:dyDescent="0.2">
      <c r="U33188" s="55"/>
      <c r="V33188" s="53"/>
      <c r="W33188" s="53"/>
      <c r="X33188" s="53"/>
      <c r="Y33188" s="55"/>
    </row>
    <row r="33189" spans="21:25" x14ac:dyDescent="0.2">
      <c r="U33189" s="55"/>
      <c r="V33189" s="53"/>
      <c r="W33189" s="53"/>
      <c r="X33189" s="53"/>
      <c r="Y33189" s="55"/>
    </row>
    <row r="33190" spans="21:25" x14ac:dyDescent="0.2">
      <c r="U33190" s="55"/>
      <c r="V33190" s="53"/>
      <c r="W33190" s="53"/>
      <c r="X33190" s="53"/>
      <c r="Y33190" s="55"/>
    </row>
    <row r="33191" spans="21:25" x14ac:dyDescent="0.2">
      <c r="U33191" s="55"/>
      <c r="V33191" s="53"/>
      <c r="W33191" s="53"/>
      <c r="X33191" s="53"/>
      <c r="Y33191" s="55"/>
    </row>
    <row r="33192" spans="21:25" x14ac:dyDescent="0.2">
      <c r="U33192" s="55"/>
      <c r="V33192" s="53"/>
      <c r="W33192" s="53"/>
      <c r="X33192" s="53"/>
      <c r="Y33192" s="55"/>
    </row>
    <row r="33193" spans="21:25" x14ac:dyDescent="0.2">
      <c r="U33193" s="55"/>
      <c r="V33193" s="53"/>
      <c r="W33193" s="53"/>
      <c r="X33193" s="53"/>
      <c r="Y33193" s="55"/>
    </row>
    <row r="33194" spans="21:25" x14ac:dyDescent="0.2">
      <c r="U33194" s="55"/>
      <c r="V33194" s="53"/>
      <c r="W33194" s="53"/>
      <c r="X33194" s="53"/>
      <c r="Y33194" s="55"/>
    </row>
    <row r="33195" spans="21:25" x14ac:dyDescent="0.2">
      <c r="U33195" s="55"/>
      <c r="V33195" s="53"/>
      <c r="W33195" s="53"/>
      <c r="X33195" s="53"/>
      <c r="Y33195" s="55"/>
    </row>
    <row r="33196" spans="21:25" x14ac:dyDescent="0.2">
      <c r="U33196" s="55"/>
      <c r="V33196" s="53"/>
      <c r="W33196" s="53"/>
      <c r="X33196" s="53"/>
      <c r="Y33196" s="55"/>
    </row>
    <row r="33197" spans="21:25" x14ac:dyDescent="0.2">
      <c r="U33197" s="55"/>
      <c r="V33197" s="53"/>
      <c r="W33197" s="53"/>
      <c r="X33197" s="53"/>
      <c r="Y33197" s="55"/>
    </row>
    <row r="33198" spans="21:25" x14ac:dyDescent="0.2">
      <c r="U33198" s="55"/>
      <c r="V33198" s="53"/>
      <c r="W33198" s="53"/>
      <c r="X33198" s="53"/>
      <c r="Y33198" s="55"/>
    </row>
    <row r="33199" spans="21:25" x14ac:dyDescent="0.2">
      <c r="U33199" s="55"/>
      <c r="V33199" s="53"/>
      <c r="W33199" s="53"/>
      <c r="X33199" s="53"/>
      <c r="Y33199" s="55"/>
    </row>
    <row r="33200" spans="21:25" x14ac:dyDescent="0.2">
      <c r="U33200" s="55"/>
      <c r="V33200" s="53"/>
      <c r="W33200" s="53"/>
      <c r="X33200" s="53"/>
      <c r="Y33200" s="55"/>
    </row>
    <row r="33201" spans="21:25" x14ac:dyDescent="0.2">
      <c r="U33201" s="55"/>
      <c r="V33201" s="53"/>
      <c r="W33201" s="53"/>
      <c r="X33201" s="53"/>
      <c r="Y33201" s="55"/>
    </row>
    <row r="33202" spans="21:25" x14ac:dyDescent="0.2">
      <c r="U33202" s="55"/>
      <c r="V33202" s="53"/>
      <c r="W33202" s="53"/>
      <c r="X33202" s="53"/>
      <c r="Y33202" s="55"/>
    </row>
    <row r="33203" spans="21:25" x14ac:dyDescent="0.2">
      <c r="U33203" s="55"/>
      <c r="V33203" s="53"/>
      <c r="W33203" s="53"/>
      <c r="X33203" s="53"/>
      <c r="Y33203" s="55"/>
    </row>
    <row r="33204" spans="21:25" x14ac:dyDescent="0.2">
      <c r="U33204" s="55"/>
      <c r="V33204" s="53"/>
      <c r="W33204" s="53"/>
      <c r="X33204" s="53"/>
      <c r="Y33204" s="55"/>
    </row>
    <row r="33205" spans="21:25" x14ac:dyDescent="0.2">
      <c r="U33205" s="55"/>
      <c r="V33205" s="53"/>
      <c r="W33205" s="53"/>
      <c r="X33205" s="53"/>
      <c r="Y33205" s="55"/>
    </row>
    <row r="33206" spans="21:25" x14ac:dyDescent="0.2">
      <c r="U33206" s="55"/>
      <c r="V33206" s="53"/>
      <c r="W33206" s="53"/>
      <c r="X33206" s="53"/>
      <c r="Y33206" s="55"/>
    </row>
    <row r="33207" spans="21:25" x14ac:dyDescent="0.2">
      <c r="U33207" s="55"/>
      <c r="V33207" s="53"/>
      <c r="W33207" s="53"/>
      <c r="X33207" s="53"/>
      <c r="Y33207" s="55"/>
    </row>
    <row r="33208" spans="21:25" x14ac:dyDescent="0.2">
      <c r="U33208" s="55"/>
      <c r="V33208" s="53"/>
      <c r="W33208" s="53"/>
      <c r="X33208" s="53"/>
      <c r="Y33208" s="55"/>
    </row>
    <row r="33209" spans="21:25" x14ac:dyDescent="0.2">
      <c r="U33209" s="55"/>
      <c r="V33209" s="53"/>
      <c r="W33209" s="53"/>
      <c r="X33209" s="53"/>
      <c r="Y33209" s="55"/>
    </row>
    <row r="33210" spans="21:25" x14ac:dyDescent="0.2">
      <c r="U33210" s="55"/>
      <c r="V33210" s="53"/>
      <c r="W33210" s="53"/>
      <c r="X33210" s="53"/>
      <c r="Y33210" s="55"/>
    </row>
    <row r="33211" spans="21:25" x14ac:dyDescent="0.2">
      <c r="U33211" s="55"/>
      <c r="V33211" s="53"/>
      <c r="W33211" s="53"/>
      <c r="X33211" s="53"/>
      <c r="Y33211" s="55"/>
    </row>
    <row r="33212" spans="21:25" x14ac:dyDescent="0.2">
      <c r="U33212" s="55"/>
      <c r="V33212" s="53"/>
      <c r="W33212" s="53"/>
      <c r="X33212" s="53"/>
      <c r="Y33212" s="55"/>
    </row>
    <row r="33213" spans="21:25" x14ac:dyDescent="0.2">
      <c r="U33213" s="55"/>
      <c r="V33213" s="53"/>
      <c r="W33213" s="53"/>
      <c r="X33213" s="53"/>
      <c r="Y33213" s="55"/>
    </row>
    <row r="33214" spans="21:25" x14ac:dyDescent="0.2">
      <c r="U33214" s="55"/>
      <c r="V33214" s="53"/>
      <c r="W33214" s="53"/>
      <c r="X33214" s="53"/>
      <c r="Y33214" s="55"/>
    </row>
    <row r="33215" spans="21:25" x14ac:dyDescent="0.2">
      <c r="U33215" s="55"/>
      <c r="V33215" s="53"/>
      <c r="W33215" s="53"/>
      <c r="X33215" s="53"/>
      <c r="Y33215" s="55"/>
    </row>
    <row r="33216" spans="21:25" x14ac:dyDescent="0.2">
      <c r="U33216" s="55"/>
      <c r="V33216" s="53"/>
      <c r="W33216" s="53"/>
      <c r="X33216" s="53"/>
      <c r="Y33216" s="55"/>
    </row>
    <row r="33217" spans="21:25" x14ac:dyDescent="0.2">
      <c r="U33217" s="55"/>
      <c r="V33217" s="53"/>
      <c r="W33217" s="53"/>
      <c r="X33217" s="53"/>
      <c r="Y33217" s="55"/>
    </row>
    <row r="33218" spans="21:25" x14ac:dyDescent="0.2">
      <c r="U33218" s="55"/>
      <c r="V33218" s="53"/>
      <c r="W33218" s="53"/>
      <c r="X33218" s="53"/>
      <c r="Y33218" s="55"/>
    </row>
    <row r="33219" spans="21:25" x14ac:dyDescent="0.2">
      <c r="U33219" s="55"/>
      <c r="V33219" s="53"/>
      <c r="W33219" s="53"/>
      <c r="X33219" s="53"/>
      <c r="Y33219" s="55"/>
    </row>
    <row r="33220" spans="21:25" x14ac:dyDescent="0.2">
      <c r="U33220" s="55"/>
      <c r="V33220" s="53"/>
      <c r="W33220" s="53"/>
      <c r="X33220" s="53"/>
      <c r="Y33220" s="55"/>
    </row>
    <row r="33221" spans="21:25" x14ac:dyDescent="0.2">
      <c r="U33221" s="55"/>
      <c r="V33221" s="53"/>
      <c r="W33221" s="53"/>
      <c r="X33221" s="53"/>
      <c r="Y33221" s="55"/>
    </row>
    <row r="33222" spans="21:25" x14ac:dyDescent="0.2">
      <c r="U33222" s="55"/>
      <c r="V33222" s="53"/>
      <c r="W33222" s="53"/>
      <c r="X33222" s="53"/>
      <c r="Y33222" s="55"/>
    </row>
    <row r="33223" spans="21:25" x14ac:dyDescent="0.2">
      <c r="U33223" s="55"/>
      <c r="V33223" s="53"/>
      <c r="W33223" s="53"/>
      <c r="X33223" s="53"/>
      <c r="Y33223" s="55"/>
    </row>
    <row r="33224" spans="21:25" x14ac:dyDescent="0.2">
      <c r="U33224" s="55"/>
      <c r="V33224" s="53"/>
      <c r="W33224" s="53"/>
      <c r="X33224" s="53"/>
      <c r="Y33224" s="55"/>
    </row>
    <row r="33225" spans="21:25" x14ac:dyDescent="0.2">
      <c r="U33225" s="55"/>
      <c r="V33225" s="53"/>
      <c r="W33225" s="53"/>
      <c r="X33225" s="53"/>
      <c r="Y33225" s="55"/>
    </row>
    <row r="33226" spans="21:25" x14ac:dyDescent="0.2">
      <c r="U33226" s="55"/>
      <c r="V33226" s="53"/>
      <c r="W33226" s="53"/>
      <c r="X33226" s="53"/>
      <c r="Y33226" s="55"/>
    </row>
    <row r="33227" spans="21:25" x14ac:dyDescent="0.2">
      <c r="U33227" s="55"/>
      <c r="V33227" s="53"/>
      <c r="W33227" s="53"/>
      <c r="X33227" s="53"/>
      <c r="Y33227" s="55"/>
    </row>
    <row r="33228" spans="21:25" x14ac:dyDescent="0.2">
      <c r="U33228" s="55"/>
      <c r="V33228" s="53"/>
      <c r="W33228" s="53"/>
      <c r="X33228" s="53"/>
      <c r="Y33228" s="55"/>
    </row>
    <row r="33229" spans="21:25" x14ac:dyDescent="0.2">
      <c r="U33229" s="55"/>
      <c r="V33229" s="53"/>
      <c r="W33229" s="53"/>
      <c r="X33229" s="53"/>
      <c r="Y33229" s="55"/>
    </row>
    <row r="33230" spans="21:25" x14ac:dyDescent="0.2">
      <c r="U33230" s="55"/>
      <c r="V33230" s="53"/>
      <c r="W33230" s="53"/>
      <c r="X33230" s="53"/>
      <c r="Y33230" s="55"/>
    </row>
    <row r="33231" spans="21:25" x14ac:dyDescent="0.2">
      <c r="U33231" s="55"/>
      <c r="V33231" s="53"/>
      <c r="W33231" s="53"/>
      <c r="X33231" s="53"/>
      <c r="Y33231" s="55"/>
    </row>
    <row r="33232" spans="21:25" x14ac:dyDescent="0.2">
      <c r="U33232" s="55"/>
      <c r="V33232" s="53"/>
      <c r="W33232" s="53"/>
      <c r="X33232" s="53"/>
      <c r="Y33232" s="55"/>
    </row>
    <row r="33233" spans="21:25" x14ac:dyDescent="0.2">
      <c r="U33233" s="55"/>
      <c r="V33233" s="53"/>
      <c r="W33233" s="53"/>
      <c r="X33233" s="53"/>
      <c r="Y33233" s="55"/>
    </row>
    <row r="33234" spans="21:25" x14ac:dyDescent="0.2">
      <c r="U33234" s="55"/>
      <c r="V33234" s="53"/>
      <c r="W33234" s="53"/>
      <c r="X33234" s="53"/>
      <c r="Y33234" s="55"/>
    </row>
    <row r="33235" spans="21:25" x14ac:dyDescent="0.2">
      <c r="U33235" s="55"/>
      <c r="V33235" s="53"/>
      <c r="W33235" s="53"/>
      <c r="X33235" s="53"/>
      <c r="Y33235" s="55"/>
    </row>
    <row r="33236" spans="21:25" x14ac:dyDescent="0.2">
      <c r="U33236" s="55"/>
      <c r="V33236" s="53"/>
      <c r="W33236" s="53"/>
      <c r="X33236" s="53"/>
      <c r="Y33236" s="55"/>
    </row>
    <row r="33237" spans="21:25" x14ac:dyDescent="0.2">
      <c r="U33237" s="55"/>
      <c r="V33237" s="53"/>
      <c r="W33237" s="53"/>
      <c r="X33237" s="53"/>
      <c r="Y33237" s="55"/>
    </row>
    <row r="33238" spans="21:25" x14ac:dyDescent="0.2">
      <c r="U33238" s="55"/>
      <c r="V33238" s="53"/>
      <c r="W33238" s="53"/>
      <c r="X33238" s="53"/>
      <c r="Y33238" s="55"/>
    </row>
    <row r="33239" spans="21:25" x14ac:dyDescent="0.2">
      <c r="U33239" s="55"/>
      <c r="V33239" s="53"/>
      <c r="W33239" s="53"/>
      <c r="X33239" s="53"/>
      <c r="Y33239" s="55"/>
    </row>
    <row r="33240" spans="21:25" x14ac:dyDescent="0.2">
      <c r="U33240" s="55"/>
      <c r="V33240" s="53"/>
      <c r="W33240" s="53"/>
      <c r="X33240" s="53"/>
      <c r="Y33240" s="55"/>
    </row>
    <row r="33241" spans="21:25" x14ac:dyDescent="0.2">
      <c r="U33241" s="55"/>
      <c r="V33241" s="53"/>
      <c r="W33241" s="53"/>
      <c r="X33241" s="53"/>
      <c r="Y33241" s="55"/>
    </row>
    <row r="33242" spans="21:25" x14ac:dyDescent="0.2">
      <c r="U33242" s="55"/>
      <c r="V33242" s="53"/>
      <c r="W33242" s="53"/>
      <c r="X33242" s="53"/>
      <c r="Y33242" s="55"/>
    </row>
    <row r="33243" spans="21:25" x14ac:dyDescent="0.2">
      <c r="U33243" s="55"/>
      <c r="V33243" s="53"/>
      <c r="W33243" s="53"/>
      <c r="X33243" s="53"/>
      <c r="Y33243" s="55"/>
    </row>
    <row r="33244" spans="21:25" x14ac:dyDescent="0.2">
      <c r="U33244" s="55"/>
      <c r="V33244" s="53"/>
      <c r="W33244" s="53"/>
      <c r="X33244" s="53"/>
      <c r="Y33244" s="55"/>
    </row>
    <row r="33245" spans="21:25" x14ac:dyDescent="0.2">
      <c r="U33245" s="55"/>
      <c r="V33245" s="53"/>
      <c r="W33245" s="53"/>
      <c r="X33245" s="53"/>
      <c r="Y33245" s="55"/>
    </row>
    <row r="33246" spans="21:25" x14ac:dyDescent="0.2">
      <c r="U33246" s="55"/>
      <c r="V33246" s="53"/>
      <c r="W33246" s="53"/>
      <c r="X33246" s="53"/>
      <c r="Y33246" s="55"/>
    </row>
    <row r="33247" spans="21:25" x14ac:dyDescent="0.2">
      <c r="U33247" s="55"/>
      <c r="V33247" s="53"/>
      <c r="W33247" s="53"/>
      <c r="X33247" s="53"/>
      <c r="Y33247" s="55"/>
    </row>
    <row r="33248" spans="21:25" x14ac:dyDescent="0.2">
      <c r="U33248" s="55"/>
      <c r="V33248" s="53"/>
      <c r="W33248" s="53"/>
      <c r="X33248" s="53"/>
      <c r="Y33248" s="55"/>
    </row>
    <row r="33249" spans="21:25" x14ac:dyDescent="0.2">
      <c r="U33249" s="55"/>
      <c r="V33249" s="53"/>
      <c r="W33249" s="53"/>
      <c r="X33249" s="53"/>
      <c r="Y33249" s="55"/>
    </row>
    <row r="33250" spans="21:25" x14ac:dyDescent="0.2">
      <c r="U33250" s="55"/>
      <c r="V33250" s="53"/>
      <c r="W33250" s="53"/>
      <c r="X33250" s="53"/>
      <c r="Y33250" s="55"/>
    </row>
    <row r="33251" spans="21:25" x14ac:dyDescent="0.2">
      <c r="U33251" s="55"/>
      <c r="V33251" s="53"/>
      <c r="W33251" s="53"/>
      <c r="X33251" s="53"/>
      <c r="Y33251" s="55"/>
    </row>
    <row r="33252" spans="21:25" x14ac:dyDescent="0.2">
      <c r="U33252" s="55"/>
      <c r="V33252" s="53"/>
      <c r="W33252" s="53"/>
      <c r="X33252" s="53"/>
      <c r="Y33252" s="55"/>
    </row>
    <row r="33253" spans="21:25" x14ac:dyDescent="0.2">
      <c r="U33253" s="55"/>
      <c r="V33253" s="53"/>
      <c r="W33253" s="53"/>
      <c r="X33253" s="53"/>
      <c r="Y33253" s="55"/>
    </row>
    <row r="33254" spans="21:25" x14ac:dyDescent="0.2">
      <c r="U33254" s="55"/>
      <c r="V33254" s="53"/>
      <c r="W33254" s="53"/>
      <c r="X33254" s="53"/>
      <c r="Y33254" s="55"/>
    </row>
    <row r="33255" spans="21:25" x14ac:dyDescent="0.2">
      <c r="U33255" s="55"/>
      <c r="V33255" s="53"/>
      <c r="W33255" s="53"/>
      <c r="X33255" s="53"/>
      <c r="Y33255" s="55"/>
    </row>
    <row r="33256" spans="21:25" x14ac:dyDescent="0.2">
      <c r="U33256" s="55"/>
      <c r="V33256" s="53"/>
      <c r="W33256" s="53"/>
      <c r="X33256" s="53"/>
      <c r="Y33256" s="55"/>
    </row>
    <row r="33257" spans="21:25" x14ac:dyDescent="0.2">
      <c r="U33257" s="55"/>
      <c r="V33257" s="53"/>
      <c r="W33257" s="53"/>
      <c r="X33257" s="53"/>
      <c r="Y33257" s="55"/>
    </row>
    <row r="33258" spans="21:25" x14ac:dyDescent="0.2">
      <c r="U33258" s="55"/>
      <c r="V33258" s="53"/>
      <c r="W33258" s="53"/>
      <c r="X33258" s="53"/>
      <c r="Y33258" s="55"/>
    </row>
    <row r="33259" spans="21:25" x14ac:dyDescent="0.2">
      <c r="U33259" s="55"/>
      <c r="V33259" s="53"/>
      <c r="W33259" s="53"/>
      <c r="X33259" s="53"/>
      <c r="Y33259" s="55"/>
    </row>
    <row r="33260" spans="21:25" x14ac:dyDescent="0.2">
      <c r="U33260" s="55"/>
      <c r="V33260" s="53"/>
      <c r="W33260" s="53"/>
      <c r="X33260" s="53"/>
      <c r="Y33260" s="55"/>
    </row>
    <row r="33261" spans="21:25" x14ac:dyDescent="0.2">
      <c r="U33261" s="55"/>
      <c r="V33261" s="53"/>
      <c r="W33261" s="53"/>
      <c r="X33261" s="53"/>
      <c r="Y33261" s="55"/>
    </row>
    <row r="33262" spans="21:25" x14ac:dyDescent="0.2">
      <c r="U33262" s="55"/>
      <c r="V33262" s="53"/>
      <c r="W33262" s="53"/>
      <c r="X33262" s="53"/>
      <c r="Y33262" s="55"/>
    </row>
    <row r="33263" spans="21:25" x14ac:dyDescent="0.2">
      <c r="U33263" s="55"/>
      <c r="V33263" s="53"/>
      <c r="W33263" s="53"/>
      <c r="X33263" s="53"/>
      <c r="Y33263" s="55"/>
    </row>
    <row r="33264" spans="21:25" x14ac:dyDescent="0.2">
      <c r="U33264" s="55"/>
      <c r="V33264" s="53"/>
      <c r="W33264" s="53"/>
      <c r="X33264" s="53"/>
      <c r="Y33264" s="55"/>
    </row>
    <row r="33265" spans="21:25" x14ac:dyDescent="0.2">
      <c r="U33265" s="55"/>
      <c r="V33265" s="53"/>
      <c r="W33265" s="53"/>
      <c r="X33265" s="53"/>
      <c r="Y33265" s="55"/>
    </row>
    <row r="33266" spans="21:25" x14ac:dyDescent="0.2">
      <c r="U33266" s="55"/>
      <c r="V33266" s="53"/>
      <c r="W33266" s="53"/>
      <c r="X33266" s="53"/>
      <c r="Y33266" s="55"/>
    </row>
    <row r="33267" spans="21:25" x14ac:dyDescent="0.2">
      <c r="U33267" s="55"/>
      <c r="V33267" s="53"/>
      <c r="W33267" s="53"/>
      <c r="X33267" s="53"/>
      <c r="Y33267" s="55"/>
    </row>
    <row r="33268" spans="21:25" x14ac:dyDescent="0.2">
      <c r="U33268" s="55"/>
      <c r="V33268" s="53"/>
      <c r="W33268" s="53"/>
      <c r="X33268" s="53"/>
      <c r="Y33268" s="55"/>
    </row>
    <row r="33269" spans="21:25" x14ac:dyDescent="0.2">
      <c r="U33269" s="55"/>
      <c r="V33269" s="53"/>
      <c r="W33269" s="53"/>
      <c r="X33269" s="53"/>
      <c r="Y33269" s="55"/>
    </row>
    <row r="33270" spans="21:25" x14ac:dyDescent="0.2">
      <c r="U33270" s="55"/>
      <c r="V33270" s="53"/>
      <c r="W33270" s="53"/>
      <c r="X33270" s="53"/>
      <c r="Y33270" s="55"/>
    </row>
    <row r="33271" spans="21:25" x14ac:dyDescent="0.2">
      <c r="U33271" s="55"/>
      <c r="V33271" s="53"/>
      <c r="W33271" s="53"/>
      <c r="X33271" s="53"/>
      <c r="Y33271" s="55"/>
    </row>
    <row r="33272" spans="21:25" x14ac:dyDescent="0.2">
      <c r="U33272" s="55"/>
      <c r="V33272" s="53"/>
      <c r="W33272" s="53"/>
      <c r="X33272" s="53"/>
      <c r="Y33272" s="55"/>
    </row>
    <row r="33273" spans="21:25" x14ac:dyDescent="0.2">
      <c r="U33273" s="55"/>
      <c r="V33273" s="53"/>
      <c r="W33273" s="53"/>
      <c r="X33273" s="53"/>
      <c r="Y33273" s="55"/>
    </row>
    <row r="33274" spans="21:25" x14ac:dyDescent="0.2">
      <c r="U33274" s="55"/>
      <c r="V33274" s="53"/>
      <c r="W33274" s="53"/>
      <c r="X33274" s="53"/>
      <c r="Y33274" s="55"/>
    </row>
    <row r="33275" spans="21:25" x14ac:dyDescent="0.2">
      <c r="U33275" s="55"/>
      <c r="V33275" s="53"/>
      <c r="W33275" s="53"/>
      <c r="X33275" s="53"/>
      <c r="Y33275" s="55"/>
    </row>
    <row r="33276" spans="21:25" x14ac:dyDescent="0.2">
      <c r="U33276" s="55"/>
      <c r="V33276" s="53"/>
      <c r="W33276" s="53"/>
      <c r="X33276" s="53"/>
      <c r="Y33276" s="55"/>
    </row>
    <row r="33277" spans="21:25" x14ac:dyDescent="0.2">
      <c r="U33277" s="55"/>
      <c r="V33277" s="53"/>
      <c r="W33277" s="53"/>
      <c r="X33277" s="53"/>
      <c r="Y33277" s="55"/>
    </row>
    <row r="33278" spans="21:25" x14ac:dyDescent="0.2">
      <c r="U33278" s="55"/>
      <c r="V33278" s="53"/>
      <c r="W33278" s="53"/>
      <c r="X33278" s="53"/>
      <c r="Y33278" s="55"/>
    </row>
    <row r="33279" spans="21:25" x14ac:dyDescent="0.2">
      <c r="U33279" s="55"/>
      <c r="V33279" s="53"/>
      <c r="W33279" s="53"/>
      <c r="X33279" s="53"/>
      <c r="Y33279" s="55"/>
    </row>
    <row r="33280" spans="21:25" x14ac:dyDescent="0.2">
      <c r="U33280" s="55"/>
      <c r="V33280" s="53"/>
      <c r="W33280" s="53"/>
      <c r="X33280" s="53"/>
      <c r="Y33280" s="55"/>
    </row>
    <row r="33281" spans="21:25" x14ac:dyDescent="0.2">
      <c r="U33281" s="55"/>
      <c r="V33281" s="53"/>
      <c r="W33281" s="53"/>
      <c r="X33281" s="53"/>
      <c r="Y33281" s="55"/>
    </row>
    <row r="33282" spans="21:25" x14ac:dyDescent="0.2">
      <c r="U33282" s="55"/>
      <c r="V33282" s="53"/>
      <c r="W33282" s="53"/>
      <c r="X33282" s="53"/>
      <c r="Y33282" s="55"/>
    </row>
    <row r="33283" spans="21:25" x14ac:dyDescent="0.2">
      <c r="U33283" s="55"/>
      <c r="V33283" s="53"/>
      <c r="W33283" s="53"/>
      <c r="X33283" s="53"/>
      <c r="Y33283" s="55"/>
    </row>
    <row r="33284" spans="21:25" x14ac:dyDescent="0.2">
      <c r="U33284" s="55"/>
      <c r="V33284" s="53"/>
      <c r="W33284" s="53"/>
      <c r="X33284" s="53"/>
      <c r="Y33284" s="55"/>
    </row>
    <row r="33285" spans="21:25" x14ac:dyDescent="0.2">
      <c r="U33285" s="55"/>
      <c r="V33285" s="53"/>
      <c r="W33285" s="53"/>
      <c r="X33285" s="53"/>
      <c r="Y33285" s="55"/>
    </row>
    <row r="33286" spans="21:25" x14ac:dyDescent="0.2">
      <c r="U33286" s="55"/>
      <c r="V33286" s="53"/>
      <c r="W33286" s="53"/>
      <c r="X33286" s="53"/>
      <c r="Y33286" s="55"/>
    </row>
    <row r="33287" spans="21:25" x14ac:dyDescent="0.2">
      <c r="U33287" s="55"/>
      <c r="V33287" s="53"/>
      <c r="W33287" s="53"/>
      <c r="X33287" s="53"/>
      <c r="Y33287" s="55"/>
    </row>
    <row r="33288" spans="21:25" x14ac:dyDescent="0.2">
      <c r="U33288" s="55"/>
      <c r="V33288" s="53"/>
      <c r="W33288" s="53"/>
      <c r="X33288" s="53"/>
      <c r="Y33288" s="55"/>
    </row>
    <row r="33289" spans="21:25" x14ac:dyDescent="0.2">
      <c r="U33289" s="55"/>
      <c r="V33289" s="53"/>
      <c r="W33289" s="53"/>
      <c r="X33289" s="53"/>
      <c r="Y33289" s="55"/>
    </row>
    <row r="33290" spans="21:25" x14ac:dyDescent="0.2">
      <c r="U33290" s="55"/>
      <c r="V33290" s="53"/>
      <c r="W33290" s="53"/>
      <c r="X33290" s="53"/>
      <c r="Y33290" s="55"/>
    </row>
    <row r="33291" spans="21:25" x14ac:dyDescent="0.2">
      <c r="U33291" s="55"/>
      <c r="V33291" s="53"/>
      <c r="W33291" s="53"/>
      <c r="X33291" s="53"/>
      <c r="Y33291" s="55"/>
    </row>
    <row r="33292" spans="21:25" x14ac:dyDescent="0.2">
      <c r="U33292" s="55"/>
      <c r="V33292" s="53"/>
      <c r="W33292" s="53"/>
      <c r="X33292" s="53"/>
      <c r="Y33292" s="55"/>
    </row>
    <row r="33293" spans="21:25" x14ac:dyDescent="0.2">
      <c r="U33293" s="55"/>
      <c r="V33293" s="53"/>
      <c r="W33293" s="53"/>
      <c r="X33293" s="53"/>
      <c r="Y33293" s="55"/>
    </row>
    <row r="33294" spans="21:25" x14ac:dyDescent="0.2">
      <c r="U33294" s="55"/>
      <c r="V33294" s="53"/>
      <c r="W33294" s="53"/>
      <c r="X33294" s="53"/>
      <c r="Y33294" s="55"/>
    </row>
    <row r="33295" spans="21:25" x14ac:dyDescent="0.2">
      <c r="U33295" s="55"/>
      <c r="V33295" s="53"/>
      <c r="W33295" s="53"/>
      <c r="X33295" s="53"/>
      <c r="Y33295" s="55"/>
    </row>
    <row r="33296" spans="21:25" x14ac:dyDescent="0.2">
      <c r="U33296" s="55"/>
      <c r="V33296" s="53"/>
      <c r="W33296" s="53"/>
      <c r="X33296" s="53"/>
      <c r="Y33296" s="55"/>
    </row>
    <row r="33297" spans="21:25" x14ac:dyDescent="0.2">
      <c r="U33297" s="55"/>
      <c r="V33297" s="53"/>
      <c r="W33297" s="53"/>
      <c r="X33297" s="53"/>
      <c r="Y33297" s="55"/>
    </row>
    <row r="33298" spans="21:25" x14ac:dyDescent="0.2">
      <c r="U33298" s="55"/>
      <c r="V33298" s="53"/>
      <c r="W33298" s="53"/>
      <c r="X33298" s="53"/>
      <c r="Y33298" s="55"/>
    </row>
    <row r="33299" spans="21:25" x14ac:dyDescent="0.2">
      <c r="U33299" s="55"/>
      <c r="V33299" s="53"/>
      <c r="W33299" s="53"/>
      <c r="X33299" s="53"/>
      <c r="Y33299" s="55"/>
    </row>
    <row r="33300" spans="21:25" x14ac:dyDescent="0.2">
      <c r="U33300" s="55"/>
      <c r="V33300" s="53"/>
      <c r="W33300" s="53"/>
      <c r="X33300" s="53"/>
      <c r="Y33300" s="55"/>
    </row>
    <row r="33301" spans="21:25" x14ac:dyDescent="0.2">
      <c r="U33301" s="55"/>
      <c r="V33301" s="53"/>
      <c r="W33301" s="53"/>
      <c r="X33301" s="53"/>
      <c r="Y33301" s="55"/>
    </row>
    <row r="33302" spans="21:25" x14ac:dyDescent="0.2">
      <c r="U33302" s="55"/>
      <c r="V33302" s="53"/>
      <c r="W33302" s="53"/>
      <c r="X33302" s="53"/>
      <c r="Y33302" s="55"/>
    </row>
    <row r="33303" spans="21:25" x14ac:dyDescent="0.2">
      <c r="U33303" s="55"/>
      <c r="V33303" s="53"/>
      <c r="W33303" s="53"/>
      <c r="X33303" s="53"/>
      <c r="Y33303" s="55"/>
    </row>
    <row r="33304" spans="21:25" x14ac:dyDescent="0.2">
      <c r="U33304" s="55"/>
      <c r="V33304" s="53"/>
      <c r="W33304" s="53"/>
      <c r="X33304" s="53"/>
      <c r="Y33304" s="55"/>
    </row>
    <row r="33305" spans="21:25" x14ac:dyDescent="0.2">
      <c r="U33305" s="55"/>
      <c r="V33305" s="53"/>
      <c r="W33305" s="53"/>
      <c r="X33305" s="53"/>
      <c r="Y33305" s="55"/>
    </row>
    <row r="33306" spans="21:25" x14ac:dyDescent="0.2">
      <c r="U33306" s="55"/>
      <c r="V33306" s="53"/>
      <c r="W33306" s="53"/>
      <c r="X33306" s="53"/>
      <c r="Y33306" s="55"/>
    </row>
    <row r="33307" spans="21:25" x14ac:dyDescent="0.2">
      <c r="U33307" s="55"/>
      <c r="V33307" s="53"/>
      <c r="W33307" s="53"/>
      <c r="X33307" s="53"/>
      <c r="Y33307" s="55"/>
    </row>
    <row r="33308" spans="21:25" x14ac:dyDescent="0.2">
      <c r="U33308" s="55"/>
      <c r="V33308" s="53"/>
      <c r="W33308" s="53"/>
      <c r="X33308" s="53"/>
      <c r="Y33308" s="55"/>
    </row>
    <row r="33309" spans="21:25" x14ac:dyDescent="0.2">
      <c r="U33309" s="55"/>
      <c r="V33309" s="53"/>
      <c r="W33309" s="53"/>
      <c r="X33309" s="53"/>
      <c r="Y33309" s="55"/>
    </row>
    <row r="33310" spans="21:25" x14ac:dyDescent="0.2">
      <c r="U33310" s="55"/>
      <c r="V33310" s="53"/>
      <c r="W33310" s="53"/>
      <c r="X33310" s="53"/>
      <c r="Y33310" s="55"/>
    </row>
    <row r="33311" spans="21:25" x14ac:dyDescent="0.2">
      <c r="U33311" s="55"/>
      <c r="V33311" s="53"/>
      <c r="W33311" s="53"/>
      <c r="X33311" s="53"/>
      <c r="Y33311" s="55"/>
    </row>
    <row r="33312" spans="21:25" x14ac:dyDescent="0.2">
      <c r="U33312" s="55"/>
      <c r="V33312" s="53"/>
      <c r="W33312" s="53"/>
      <c r="X33312" s="53"/>
      <c r="Y33312" s="55"/>
    </row>
    <row r="33313" spans="21:25" x14ac:dyDescent="0.2">
      <c r="U33313" s="55"/>
      <c r="V33313" s="53"/>
      <c r="W33313" s="53"/>
      <c r="X33313" s="53"/>
      <c r="Y33313" s="55"/>
    </row>
    <row r="33314" spans="21:25" x14ac:dyDescent="0.2">
      <c r="U33314" s="55"/>
      <c r="V33314" s="53"/>
      <c r="W33314" s="53"/>
      <c r="X33314" s="53"/>
      <c r="Y33314" s="55"/>
    </row>
    <row r="33315" spans="21:25" x14ac:dyDescent="0.2">
      <c r="U33315" s="55"/>
      <c r="V33315" s="53"/>
      <c r="W33315" s="53"/>
      <c r="X33315" s="53"/>
      <c r="Y33315" s="55"/>
    </row>
    <row r="33316" spans="21:25" x14ac:dyDescent="0.2">
      <c r="U33316" s="55"/>
      <c r="V33316" s="53"/>
      <c r="W33316" s="53"/>
      <c r="X33316" s="53"/>
      <c r="Y33316" s="55"/>
    </row>
    <row r="33317" spans="21:25" x14ac:dyDescent="0.2">
      <c r="U33317" s="55"/>
      <c r="V33317" s="53"/>
      <c r="W33317" s="53"/>
      <c r="X33317" s="53"/>
      <c r="Y33317" s="55"/>
    </row>
    <row r="33318" spans="21:25" x14ac:dyDescent="0.2">
      <c r="U33318" s="55"/>
      <c r="V33318" s="53"/>
      <c r="W33318" s="53"/>
      <c r="X33318" s="53"/>
      <c r="Y33318" s="55"/>
    </row>
    <row r="33319" spans="21:25" x14ac:dyDescent="0.2">
      <c r="U33319" s="55"/>
      <c r="V33319" s="53"/>
      <c r="W33319" s="53"/>
      <c r="X33319" s="53"/>
      <c r="Y33319" s="55"/>
    </row>
    <row r="33320" spans="21:25" x14ac:dyDescent="0.2">
      <c r="U33320" s="55"/>
      <c r="V33320" s="53"/>
      <c r="W33320" s="53"/>
      <c r="X33320" s="53"/>
      <c r="Y33320" s="55"/>
    </row>
    <row r="33321" spans="21:25" x14ac:dyDescent="0.2">
      <c r="U33321" s="55"/>
      <c r="V33321" s="53"/>
      <c r="W33321" s="53"/>
      <c r="X33321" s="53"/>
      <c r="Y33321" s="55"/>
    </row>
    <row r="33322" spans="21:25" x14ac:dyDescent="0.2">
      <c r="U33322" s="55"/>
      <c r="V33322" s="53"/>
      <c r="W33322" s="53"/>
      <c r="X33322" s="53"/>
      <c r="Y33322" s="55"/>
    </row>
    <row r="33323" spans="21:25" x14ac:dyDescent="0.2">
      <c r="U33323" s="55"/>
      <c r="V33323" s="53"/>
      <c r="W33323" s="53"/>
      <c r="X33323" s="53"/>
      <c r="Y33323" s="55"/>
    </row>
    <row r="33324" spans="21:25" x14ac:dyDescent="0.2">
      <c r="U33324" s="55"/>
      <c r="V33324" s="53"/>
      <c r="W33324" s="53"/>
      <c r="X33324" s="53"/>
      <c r="Y33324" s="55"/>
    </row>
    <row r="33325" spans="21:25" x14ac:dyDescent="0.2">
      <c r="U33325" s="55"/>
      <c r="V33325" s="53"/>
      <c r="W33325" s="53"/>
      <c r="X33325" s="53"/>
      <c r="Y33325" s="55"/>
    </row>
    <row r="33326" spans="21:25" x14ac:dyDescent="0.2">
      <c r="U33326" s="55"/>
      <c r="V33326" s="53"/>
      <c r="W33326" s="53"/>
      <c r="X33326" s="53"/>
      <c r="Y33326" s="55"/>
    </row>
    <row r="33327" spans="21:25" x14ac:dyDescent="0.2">
      <c r="U33327" s="55"/>
      <c r="V33327" s="53"/>
      <c r="W33327" s="53"/>
      <c r="X33327" s="53"/>
      <c r="Y33327" s="55"/>
    </row>
    <row r="33328" spans="21:25" x14ac:dyDescent="0.2">
      <c r="U33328" s="55"/>
      <c r="V33328" s="53"/>
      <c r="W33328" s="53"/>
      <c r="X33328" s="53"/>
      <c r="Y33328" s="55"/>
    </row>
    <row r="33329" spans="21:25" x14ac:dyDescent="0.2">
      <c r="U33329" s="55"/>
      <c r="V33329" s="53"/>
      <c r="W33329" s="53"/>
      <c r="X33329" s="53"/>
      <c r="Y33329" s="55"/>
    </row>
    <row r="33330" spans="21:25" x14ac:dyDescent="0.2">
      <c r="U33330" s="55"/>
      <c r="V33330" s="53"/>
      <c r="W33330" s="53"/>
      <c r="X33330" s="53"/>
      <c r="Y33330" s="55"/>
    </row>
    <row r="33331" spans="21:25" x14ac:dyDescent="0.2">
      <c r="U33331" s="55"/>
      <c r="V33331" s="53"/>
      <c r="W33331" s="53"/>
      <c r="X33331" s="53"/>
      <c r="Y33331" s="55"/>
    </row>
    <row r="33332" spans="21:25" x14ac:dyDescent="0.2">
      <c r="U33332" s="55"/>
      <c r="V33332" s="53"/>
      <c r="W33332" s="53"/>
      <c r="X33332" s="53"/>
      <c r="Y33332" s="55"/>
    </row>
    <row r="33333" spans="21:25" x14ac:dyDescent="0.2">
      <c r="U33333" s="55"/>
      <c r="V33333" s="53"/>
      <c r="W33333" s="53"/>
      <c r="X33333" s="53"/>
      <c r="Y33333" s="55"/>
    </row>
    <row r="33334" spans="21:25" x14ac:dyDescent="0.2">
      <c r="U33334" s="55"/>
      <c r="V33334" s="53"/>
      <c r="W33334" s="53"/>
      <c r="X33334" s="53"/>
      <c r="Y33334" s="55"/>
    </row>
    <row r="33335" spans="21:25" x14ac:dyDescent="0.2">
      <c r="U33335" s="55"/>
      <c r="V33335" s="53"/>
      <c r="W33335" s="53"/>
      <c r="X33335" s="53"/>
      <c r="Y33335" s="55"/>
    </row>
    <row r="33336" spans="21:25" x14ac:dyDescent="0.2">
      <c r="U33336" s="55"/>
      <c r="V33336" s="53"/>
      <c r="W33336" s="53"/>
      <c r="X33336" s="53"/>
      <c r="Y33336" s="55"/>
    </row>
    <row r="33337" spans="21:25" x14ac:dyDescent="0.2">
      <c r="U33337" s="55"/>
      <c r="V33337" s="53"/>
      <c r="W33337" s="53"/>
      <c r="X33337" s="53"/>
      <c r="Y33337" s="55"/>
    </row>
    <row r="33338" spans="21:25" x14ac:dyDescent="0.2">
      <c r="U33338" s="55"/>
      <c r="V33338" s="53"/>
      <c r="W33338" s="53"/>
      <c r="X33338" s="53"/>
      <c r="Y33338" s="55"/>
    </row>
    <row r="33339" spans="21:25" x14ac:dyDescent="0.2">
      <c r="U33339" s="55"/>
      <c r="V33339" s="53"/>
      <c r="W33339" s="53"/>
      <c r="X33339" s="53"/>
      <c r="Y33339" s="55"/>
    </row>
    <row r="33340" spans="21:25" x14ac:dyDescent="0.2">
      <c r="U33340" s="55"/>
      <c r="V33340" s="53"/>
      <c r="W33340" s="53"/>
      <c r="X33340" s="53"/>
      <c r="Y33340" s="55"/>
    </row>
    <row r="33341" spans="21:25" x14ac:dyDescent="0.2">
      <c r="U33341" s="55"/>
      <c r="V33341" s="53"/>
      <c r="W33341" s="53"/>
      <c r="X33341" s="53"/>
      <c r="Y33341" s="55"/>
    </row>
    <row r="33342" spans="21:25" x14ac:dyDescent="0.2">
      <c r="U33342" s="55"/>
      <c r="V33342" s="53"/>
      <c r="W33342" s="53"/>
      <c r="X33342" s="53"/>
      <c r="Y33342" s="55"/>
    </row>
    <row r="33343" spans="21:25" x14ac:dyDescent="0.2">
      <c r="U33343" s="55"/>
      <c r="V33343" s="53"/>
      <c r="W33343" s="53"/>
      <c r="X33343" s="53"/>
      <c r="Y33343" s="55"/>
    </row>
    <row r="33344" spans="21:25" x14ac:dyDescent="0.2">
      <c r="U33344" s="55"/>
      <c r="V33344" s="53"/>
      <c r="W33344" s="53"/>
      <c r="X33344" s="53"/>
      <c r="Y33344" s="55"/>
    </row>
    <row r="33345" spans="21:25" x14ac:dyDescent="0.2">
      <c r="U33345" s="55"/>
      <c r="V33345" s="53"/>
      <c r="W33345" s="53"/>
      <c r="X33345" s="53"/>
      <c r="Y33345" s="55"/>
    </row>
    <row r="33346" spans="21:25" x14ac:dyDescent="0.2">
      <c r="U33346" s="55"/>
      <c r="V33346" s="53"/>
      <c r="W33346" s="53"/>
      <c r="X33346" s="53"/>
      <c r="Y33346" s="55"/>
    </row>
    <row r="33347" spans="21:25" x14ac:dyDescent="0.2">
      <c r="U33347" s="55"/>
      <c r="V33347" s="53"/>
      <c r="W33347" s="53"/>
      <c r="X33347" s="53"/>
      <c r="Y33347" s="55"/>
    </row>
    <row r="33348" spans="21:25" x14ac:dyDescent="0.2">
      <c r="U33348" s="55"/>
      <c r="V33348" s="53"/>
      <c r="W33348" s="53"/>
      <c r="X33348" s="53"/>
      <c r="Y33348" s="55"/>
    </row>
    <row r="33349" spans="21:25" x14ac:dyDescent="0.2">
      <c r="U33349" s="55"/>
      <c r="V33349" s="53"/>
      <c r="W33349" s="53"/>
      <c r="X33349" s="53"/>
      <c r="Y33349" s="55"/>
    </row>
    <row r="33350" spans="21:25" x14ac:dyDescent="0.2">
      <c r="U33350" s="55"/>
      <c r="V33350" s="53"/>
      <c r="W33350" s="53"/>
      <c r="X33350" s="53"/>
      <c r="Y33350" s="55"/>
    </row>
    <row r="33351" spans="21:25" x14ac:dyDescent="0.2">
      <c r="U33351" s="55"/>
      <c r="V33351" s="53"/>
      <c r="W33351" s="53"/>
      <c r="X33351" s="53"/>
      <c r="Y33351" s="55"/>
    </row>
    <row r="33352" spans="21:25" x14ac:dyDescent="0.2">
      <c r="U33352" s="55"/>
      <c r="V33352" s="53"/>
      <c r="W33352" s="53"/>
      <c r="X33352" s="53"/>
      <c r="Y33352" s="55"/>
    </row>
    <row r="33353" spans="21:25" x14ac:dyDescent="0.2">
      <c r="U33353" s="55"/>
      <c r="V33353" s="53"/>
      <c r="W33353" s="53"/>
      <c r="X33353" s="53"/>
      <c r="Y33353" s="55"/>
    </row>
    <row r="33354" spans="21:25" x14ac:dyDescent="0.2">
      <c r="U33354" s="55"/>
      <c r="V33354" s="53"/>
      <c r="W33354" s="53"/>
      <c r="X33354" s="53"/>
      <c r="Y33354" s="55"/>
    </row>
    <row r="33355" spans="21:25" x14ac:dyDescent="0.2">
      <c r="U33355" s="55"/>
      <c r="V33355" s="53"/>
      <c r="W33355" s="53"/>
      <c r="X33355" s="53"/>
      <c r="Y33355" s="55"/>
    </row>
    <row r="33356" spans="21:25" x14ac:dyDescent="0.2">
      <c r="U33356" s="55"/>
      <c r="V33356" s="53"/>
      <c r="W33356" s="53"/>
      <c r="X33356" s="53"/>
      <c r="Y33356" s="55"/>
    </row>
    <row r="33357" spans="21:25" x14ac:dyDescent="0.2">
      <c r="U33357" s="55"/>
      <c r="V33357" s="53"/>
      <c r="W33357" s="53"/>
      <c r="X33357" s="53"/>
      <c r="Y33357" s="55"/>
    </row>
    <row r="33358" spans="21:25" x14ac:dyDescent="0.2">
      <c r="U33358" s="55"/>
      <c r="V33358" s="53"/>
      <c r="W33358" s="53"/>
      <c r="X33358" s="53"/>
      <c r="Y33358" s="55"/>
    </row>
    <row r="33359" spans="21:25" x14ac:dyDescent="0.2">
      <c r="U33359" s="55"/>
      <c r="V33359" s="53"/>
      <c r="W33359" s="53"/>
      <c r="X33359" s="53"/>
      <c r="Y33359" s="55"/>
    </row>
    <row r="33360" spans="21:25" x14ac:dyDescent="0.2">
      <c r="U33360" s="55"/>
      <c r="V33360" s="53"/>
      <c r="W33360" s="53"/>
      <c r="X33360" s="53"/>
      <c r="Y33360" s="55"/>
    </row>
    <row r="33361" spans="21:25" x14ac:dyDescent="0.2">
      <c r="U33361" s="55"/>
      <c r="V33361" s="53"/>
      <c r="W33361" s="53"/>
      <c r="X33361" s="53"/>
      <c r="Y33361" s="55"/>
    </row>
    <row r="33362" spans="21:25" x14ac:dyDescent="0.2">
      <c r="U33362" s="55"/>
      <c r="V33362" s="53"/>
      <c r="W33362" s="53"/>
      <c r="X33362" s="53"/>
      <c r="Y33362" s="55"/>
    </row>
    <row r="33363" spans="21:25" x14ac:dyDescent="0.2">
      <c r="U33363" s="55"/>
      <c r="V33363" s="53"/>
      <c r="W33363" s="53"/>
      <c r="X33363" s="53"/>
      <c r="Y33363" s="55"/>
    </row>
    <row r="33364" spans="21:25" x14ac:dyDescent="0.2">
      <c r="U33364" s="55"/>
      <c r="V33364" s="53"/>
      <c r="W33364" s="53"/>
      <c r="X33364" s="53"/>
      <c r="Y33364" s="55"/>
    </row>
    <row r="33365" spans="21:25" x14ac:dyDescent="0.2">
      <c r="U33365" s="55"/>
      <c r="V33365" s="53"/>
      <c r="W33365" s="53"/>
      <c r="X33365" s="53"/>
      <c r="Y33365" s="55"/>
    </row>
    <row r="33366" spans="21:25" x14ac:dyDescent="0.2">
      <c r="U33366" s="55"/>
      <c r="V33366" s="53"/>
      <c r="W33366" s="53"/>
      <c r="X33366" s="53"/>
      <c r="Y33366" s="55"/>
    </row>
    <row r="33367" spans="21:25" x14ac:dyDescent="0.2">
      <c r="U33367" s="55"/>
      <c r="V33367" s="53"/>
      <c r="W33367" s="53"/>
      <c r="X33367" s="53"/>
      <c r="Y33367" s="55"/>
    </row>
    <row r="33368" spans="21:25" x14ac:dyDescent="0.2">
      <c r="U33368" s="55"/>
      <c r="V33368" s="53"/>
      <c r="W33368" s="53"/>
      <c r="X33368" s="53"/>
      <c r="Y33368" s="55"/>
    </row>
    <row r="33369" spans="21:25" x14ac:dyDescent="0.2">
      <c r="U33369" s="55"/>
      <c r="V33369" s="53"/>
      <c r="W33369" s="53"/>
      <c r="X33369" s="53"/>
      <c r="Y33369" s="55"/>
    </row>
    <row r="33370" spans="21:25" x14ac:dyDescent="0.2">
      <c r="U33370" s="55"/>
      <c r="V33370" s="53"/>
      <c r="W33370" s="53"/>
      <c r="X33370" s="53"/>
      <c r="Y33370" s="55"/>
    </row>
    <row r="33371" spans="21:25" x14ac:dyDescent="0.2">
      <c r="U33371" s="55"/>
      <c r="V33371" s="53"/>
      <c r="W33371" s="53"/>
      <c r="X33371" s="53"/>
      <c r="Y33371" s="55"/>
    </row>
    <row r="33372" spans="21:25" x14ac:dyDescent="0.2">
      <c r="U33372" s="55"/>
      <c r="V33372" s="53"/>
      <c r="W33372" s="53"/>
      <c r="X33372" s="53"/>
      <c r="Y33372" s="55"/>
    </row>
    <row r="33373" spans="21:25" x14ac:dyDescent="0.2">
      <c r="U33373" s="55"/>
      <c r="V33373" s="53"/>
      <c r="W33373" s="53"/>
      <c r="X33373" s="53"/>
      <c r="Y33373" s="55"/>
    </row>
    <row r="33374" spans="21:25" x14ac:dyDescent="0.2">
      <c r="U33374" s="55"/>
      <c r="V33374" s="53"/>
      <c r="W33374" s="53"/>
      <c r="X33374" s="53"/>
      <c r="Y33374" s="55"/>
    </row>
    <row r="33375" spans="21:25" x14ac:dyDescent="0.2">
      <c r="U33375" s="55"/>
      <c r="V33375" s="53"/>
      <c r="W33375" s="53"/>
      <c r="X33375" s="53"/>
      <c r="Y33375" s="55"/>
    </row>
    <row r="33376" spans="21:25" x14ac:dyDescent="0.2">
      <c r="U33376" s="55"/>
      <c r="V33376" s="53"/>
      <c r="W33376" s="53"/>
      <c r="X33376" s="53"/>
      <c r="Y33376" s="55"/>
    </row>
    <row r="33377" spans="21:25" x14ac:dyDescent="0.2">
      <c r="U33377" s="55"/>
      <c r="V33377" s="53"/>
      <c r="W33377" s="53"/>
      <c r="X33377" s="53"/>
      <c r="Y33377" s="55"/>
    </row>
    <row r="33378" spans="21:25" x14ac:dyDescent="0.2">
      <c r="U33378" s="55"/>
      <c r="V33378" s="53"/>
      <c r="W33378" s="53"/>
      <c r="X33378" s="53"/>
      <c r="Y33378" s="55"/>
    </row>
    <row r="33379" spans="21:25" x14ac:dyDescent="0.2">
      <c r="U33379" s="55"/>
      <c r="V33379" s="53"/>
      <c r="W33379" s="53"/>
      <c r="X33379" s="53"/>
      <c r="Y33379" s="55"/>
    </row>
    <row r="33380" spans="21:25" x14ac:dyDescent="0.2">
      <c r="U33380" s="55"/>
      <c r="V33380" s="53"/>
      <c r="W33380" s="53"/>
      <c r="X33380" s="53"/>
      <c r="Y33380" s="55"/>
    </row>
    <row r="33381" spans="21:25" x14ac:dyDescent="0.2">
      <c r="U33381" s="55"/>
      <c r="V33381" s="53"/>
      <c r="W33381" s="53"/>
      <c r="X33381" s="53"/>
      <c r="Y33381" s="55"/>
    </row>
    <row r="33382" spans="21:25" x14ac:dyDescent="0.2">
      <c r="U33382" s="55"/>
      <c r="V33382" s="53"/>
      <c r="W33382" s="53"/>
      <c r="X33382" s="53"/>
      <c r="Y33382" s="55"/>
    </row>
    <row r="33383" spans="21:25" x14ac:dyDescent="0.2">
      <c r="U33383" s="55"/>
      <c r="V33383" s="53"/>
      <c r="W33383" s="53"/>
      <c r="X33383" s="53"/>
      <c r="Y33383" s="55"/>
    </row>
    <row r="33384" spans="21:25" x14ac:dyDescent="0.2">
      <c r="U33384" s="55"/>
      <c r="V33384" s="53"/>
      <c r="W33384" s="53"/>
      <c r="X33384" s="53"/>
      <c r="Y33384" s="55"/>
    </row>
    <row r="33385" spans="21:25" x14ac:dyDescent="0.2">
      <c r="U33385" s="55"/>
      <c r="V33385" s="53"/>
      <c r="W33385" s="53"/>
      <c r="X33385" s="53"/>
      <c r="Y33385" s="55"/>
    </row>
    <row r="33386" spans="21:25" x14ac:dyDescent="0.2">
      <c r="U33386" s="55"/>
      <c r="V33386" s="53"/>
      <c r="W33386" s="53"/>
      <c r="X33386" s="53"/>
      <c r="Y33386" s="55"/>
    </row>
    <row r="33387" spans="21:25" x14ac:dyDescent="0.2">
      <c r="U33387" s="55"/>
      <c r="V33387" s="53"/>
      <c r="W33387" s="53"/>
      <c r="X33387" s="53"/>
      <c r="Y33387" s="55"/>
    </row>
    <row r="33388" spans="21:25" x14ac:dyDescent="0.2">
      <c r="U33388" s="55"/>
      <c r="V33388" s="53"/>
      <c r="W33388" s="53"/>
      <c r="X33388" s="53"/>
      <c r="Y33388" s="55"/>
    </row>
    <row r="33389" spans="21:25" x14ac:dyDescent="0.2">
      <c r="U33389" s="55"/>
      <c r="V33389" s="53"/>
      <c r="W33389" s="53"/>
      <c r="X33389" s="53"/>
      <c r="Y33389" s="55"/>
    </row>
    <row r="33390" spans="21:25" x14ac:dyDescent="0.2">
      <c r="U33390" s="55"/>
      <c r="V33390" s="53"/>
      <c r="W33390" s="53"/>
      <c r="X33390" s="53"/>
      <c r="Y33390" s="55"/>
    </row>
    <row r="33391" spans="21:25" x14ac:dyDescent="0.2">
      <c r="U33391" s="55"/>
      <c r="V33391" s="53"/>
      <c r="W33391" s="53"/>
      <c r="X33391" s="53"/>
      <c r="Y33391" s="55"/>
    </row>
    <row r="33392" spans="21:25" x14ac:dyDescent="0.2">
      <c r="U33392" s="55"/>
      <c r="V33392" s="53"/>
      <c r="W33392" s="53"/>
      <c r="X33392" s="53"/>
      <c r="Y33392" s="55"/>
    </row>
    <row r="33393" spans="21:25" x14ac:dyDescent="0.2">
      <c r="U33393" s="55"/>
      <c r="V33393" s="53"/>
      <c r="W33393" s="53"/>
      <c r="X33393" s="53"/>
      <c r="Y33393" s="55"/>
    </row>
    <row r="33394" spans="21:25" x14ac:dyDescent="0.2">
      <c r="U33394" s="55"/>
      <c r="V33394" s="53"/>
      <c r="W33394" s="53"/>
      <c r="X33394" s="53"/>
      <c r="Y33394" s="55"/>
    </row>
    <row r="33395" spans="21:25" x14ac:dyDescent="0.2">
      <c r="U33395" s="55"/>
      <c r="V33395" s="53"/>
      <c r="W33395" s="53"/>
      <c r="X33395" s="53"/>
      <c r="Y33395" s="55"/>
    </row>
    <row r="33396" spans="21:25" x14ac:dyDescent="0.2">
      <c r="U33396" s="55"/>
      <c r="V33396" s="53"/>
      <c r="W33396" s="53"/>
      <c r="X33396" s="53"/>
      <c r="Y33396" s="55"/>
    </row>
    <row r="33397" spans="21:25" x14ac:dyDescent="0.2">
      <c r="U33397" s="55"/>
      <c r="V33397" s="53"/>
      <c r="W33397" s="53"/>
      <c r="X33397" s="53"/>
      <c r="Y33397" s="55"/>
    </row>
    <row r="33398" spans="21:25" x14ac:dyDescent="0.2">
      <c r="U33398" s="55"/>
      <c r="V33398" s="53"/>
      <c r="W33398" s="53"/>
      <c r="X33398" s="53"/>
      <c r="Y33398" s="55"/>
    </row>
    <row r="33399" spans="21:25" x14ac:dyDescent="0.2">
      <c r="U33399" s="55"/>
      <c r="V33399" s="53"/>
      <c r="W33399" s="53"/>
      <c r="X33399" s="53"/>
      <c r="Y33399" s="55"/>
    </row>
    <row r="33400" spans="21:25" x14ac:dyDescent="0.2">
      <c r="U33400" s="55"/>
      <c r="V33400" s="53"/>
      <c r="W33400" s="53"/>
      <c r="X33400" s="53"/>
      <c r="Y33400" s="55"/>
    </row>
    <row r="33401" spans="21:25" x14ac:dyDescent="0.2">
      <c r="U33401" s="55"/>
      <c r="V33401" s="53"/>
      <c r="W33401" s="53"/>
      <c r="X33401" s="53"/>
      <c r="Y33401" s="55"/>
    </row>
    <row r="33402" spans="21:25" x14ac:dyDescent="0.2">
      <c r="U33402" s="55"/>
      <c r="V33402" s="53"/>
      <c r="W33402" s="53"/>
      <c r="X33402" s="53"/>
      <c r="Y33402" s="55"/>
    </row>
    <row r="33403" spans="21:25" x14ac:dyDescent="0.2">
      <c r="U33403" s="55"/>
      <c r="V33403" s="53"/>
      <c r="W33403" s="53"/>
      <c r="X33403" s="53"/>
      <c r="Y33403" s="55"/>
    </row>
    <row r="33404" spans="21:25" x14ac:dyDescent="0.2">
      <c r="U33404" s="55"/>
      <c r="V33404" s="53"/>
      <c r="W33404" s="53"/>
      <c r="X33404" s="53"/>
      <c r="Y33404" s="55"/>
    </row>
    <row r="33405" spans="21:25" x14ac:dyDescent="0.2">
      <c r="U33405" s="55"/>
      <c r="V33405" s="53"/>
      <c r="W33405" s="53"/>
      <c r="X33405" s="53"/>
      <c r="Y33405" s="55"/>
    </row>
    <row r="33406" spans="21:25" x14ac:dyDescent="0.2">
      <c r="U33406" s="55"/>
      <c r="V33406" s="53"/>
      <c r="W33406" s="53"/>
      <c r="X33406" s="53"/>
      <c r="Y33406" s="55"/>
    </row>
    <row r="33407" spans="21:25" x14ac:dyDescent="0.2">
      <c r="U33407" s="55"/>
      <c r="V33407" s="53"/>
      <c r="W33407" s="53"/>
      <c r="X33407" s="53"/>
      <c r="Y33407" s="55"/>
    </row>
    <row r="33408" spans="21:25" x14ac:dyDescent="0.2">
      <c r="U33408" s="55"/>
      <c r="V33408" s="53"/>
      <c r="W33408" s="53"/>
      <c r="X33408" s="53"/>
      <c r="Y33408" s="55"/>
    </row>
    <row r="33409" spans="21:25" x14ac:dyDescent="0.2">
      <c r="U33409" s="55"/>
      <c r="V33409" s="53"/>
      <c r="W33409" s="53"/>
      <c r="X33409" s="53"/>
      <c r="Y33409" s="55"/>
    </row>
    <row r="33410" spans="21:25" x14ac:dyDescent="0.2">
      <c r="U33410" s="55"/>
      <c r="V33410" s="53"/>
      <c r="W33410" s="53"/>
      <c r="X33410" s="53"/>
      <c r="Y33410" s="55"/>
    </row>
    <row r="33411" spans="21:25" x14ac:dyDescent="0.2">
      <c r="U33411" s="55"/>
      <c r="V33411" s="53"/>
      <c r="W33411" s="53"/>
      <c r="X33411" s="53"/>
      <c r="Y33411" s="55"/>
    </row>
    <row r="33412" spans="21:25" x14ac:dyDescent="0.2">
      <c r="U33412" s="55"/>
      <c r="V33412" s="53"/>
      <c r="W33412" s="53"/>
      <c r="X33412" s="53"/>
      <c r="Y33412" s="55"/>
    </row>
    <row r="33413" spans="21:25" x14ac:dyDescent="0.2">
      <c r="U33413" s="55"/>
      <c r="V33413" s="53"/>
      <c r="W33413" s="53"/>
      <c r="X33413" s="53"/>
      <c r="Y33413" s="55"/>
    </row>
    <row r="33414" spans="21:25" x14ac:dyDescent="0.2">
      <c r="U33414" s="55"/>
      <c r="V33414" s="53"/>
      <c r="W33414" s="53"/>
      <c r="X33414" s="53"/>
      <c r="Y33414" s="55"/>
    </row>
    <row r="33415" spans="21:25" x14ac:dyDescent="0.2">
      <c r="U33415" s="55"/>
      <c r="V33415" s="53"/>
      <c r="W33415" s="53"/>
      <c r="X33415" s="53"/>
      <c r="Y33415" s="55"/>
    </row>
    <row r="33416" spans="21:25" x14ac:dyDescent="0.2">
      <c r="U33416" s="55"/>
      <c r="V33416" s="53"/>
      <c r="W33416" s="53"/>
      <c r="X33416" s="53"/>
      <c r="Y33416" s="55"/>
    </row>
    <row r="33417" spans="21:25" x14ac:dyDescent="0.2">
      <c r="U33417" s="55"/>
      <c r="V33417" s="53"/>
      <c r="W33417" s="53"/>
      <c r="X33417" s="53"/>
      <c r="Y33417" s="55"/>
    </row>
    <row r="33418" spans="21:25" x14ac:dyDescent="0.2">
      <c r="U33418" s="55"/>
      <c r="V33418" s="53"/>
      <c r="W33418" s="53"/>
      <c r="X33418" s="53"/>
      <c r="Y33418" s="55"/>
    </row>
    <row r="33419" spans="21:25" x14ac:dyDescent="0.2">
      <c r="U33419" s="55"/>
      <c r="V33419" s="53"/>
      <c r="W33419" s="53"/>
      <c r="X33419" s="53"/>
      <c r="Y33419" s="55"/>
    </row>
    <row r="33420" spans="21:25" x14ac:dyDescent="0.2">
      <c r="U33420" s="55"/>
      <c r="V33420" s="53"/>
      <c r="W33420" s="53"/>
      <c r="X33420" s="53"/>
      <c r="Y33420" s="55"/>
    </row>
    <row r="33421" spans="21:25" x14ac:dyDescent="0.2">
      <c r="U33421" s="55"/>
      <c r="V33421" s="53"/>
      <c r="W33421" s="53"/>
      <c r="X33421" s="53"/>
      <c r="Y33421" s="55"/>
    </row>
    <row r="33422" spans="21:25" x14ac:dyDescent="0.2">
      <c r="U33422" s="55"/>
      <c r="V33422" s="53"/>
      <c r="W33422" s="53"/>
      <c r="X33422" s="53"/>
      <c r="Y33422" s="55"/>
    </row>
    <row r="33423" spans="21:25" x14ac:dyDescent="0.2">
      <c r="U33423" s="55"/>
      <c r="V33423" s="53"/>
      <c r="W33423" s="53"/>
      <c r="X33423" s="53"/>
      <c r="Y33423" s="55"/>
    </row>
    <row r="33424" spans="21:25" x14ac:dyDescent="0.2">
      <c r="U33424" s="55"/>
      <c r="V33424" s="53"/>
      <c r="W33424" s="53"/>
      <c r="X33424" s="53"/>
      <c r="Y33424" s="55"/>
    </row>
    <row r="33425" spans="21:25" x14ac:dyDescent="0.2">
      <c r="U33425" s="55"/>
      <c r="V33425" s="53"/>
      <c r="W33425" s="53"/>
      <c r="X33425" s="53"/>
      <c r="Y33425" s="55"/>
    </row>
    <row r="33426" spans="21:25" x14ac:dyDescent="0.2">
      <c r="U33426" s="55"/>
      <c r="V33426" s="53"/>
      <c r="W33426" s="53"/>
      <c r="X33426" s="53"/>
      <c r="Y33426" s="55"/>
    </row>
    <row r="33427" spans="21:25" x14ac:dyDescent="0.2">
      <c r="U33427" s="55"/>
      <c r="V33427" s="53"/>
      <c r="W33427" s="53"/>
      <c r="X33427" s="53"/>
      <c r="Y33427" s="55"/>
    </row>
    <row r="33428" spans="21:25" x14ac:dyDescent="0.2">
      <c r="U33428" s="55"/>
      <c r="V33428" s="53"/>
      <c r="W33428" s="53"/>
      <c r="X33428" s="53"/>
      <c r="Y33428" s="55"/>
    </row>
    <row r="33429" spans="21:25" x14ac:dyDescent="0.2">
      <c r="U33429" s="55"/>
      <c r="V33429" s="53"/>
      <c r="W33429" s="53"/>
      <c r="X33429" s="53"/>
      <c r="Y33429" s="55"/>
    </row>
    <row r="33430" spans="21:25" x14ac:dyDescent="0.2">
      <c r="U33430" s="55"/>
      <c r="V33430" s="53"/>
      <c r="W33430" s="53"/>
      <c r="X33430" s="53"/>
      <c r="Y33430" s="55"/>
    </row>
    <row r="33431" spans="21:25" x14ac:dyDescent="0.2">
      <c r="U33431" s="55"/>
      <c r="V33431" s="53"/>
      <c r="W33431" s="53"/>
      <c r="X33431" s="53"/>
      <c r="Y33431" s="55"/>
    </row>
    <row r="33432" spans="21:25" x14ac:dyDescent="0.2">
      <c r="U33432" s="55"/>
      <c r="V33432" s="53"/>
      <c r="W33432" s="53"/>
      <c r="X33432" s="53"/>
      <c r="Y33432" s="55"/>
    </row>
    <row r="33433" spans="21:25" x14ac:dyDescent="0.2">
      <c r="U33433" s="55"/>
      <c r="V33433" s="53"/>
      <c r="W33433" s="53"/>
      <c r="X33433" s="53"/>
      <c r="Y33433" s="55"/>
    </row>
    <row r="33434" spans="21:25" x14ac:dyDescent="0.2">
      <c r="U33434" s="55"/>
      <c r="V33434" s="53"/>
      <c r="W33434" s="53"/>
      <c r="X33434" s="53"/>
      <c r="Y33434" s="55"/>
    </row>
    <row r="33435" spans="21:25" x14ac:dyDescent="0.2">
      <c r="U33435" s="55"/>
      <c r="V33435" s="53"/>
      <c r="W33435" s="53"/>
      <c r="X33435" s="53"/>
      <c r="Y33435" s="55"/>
    </row>
    <row r="33436" spans="21:25" x14ac:dyDescent="0.2">
      <c r="U33436" s="55"/>
      <c r="V33436" s="53"/>
      <c r="W33436" s="53"/>
      <c r="X33436" s="53"/>
      <c r="Y33436" s="55"/>
    </row>
    <row r="33437" spans="21:25" x14ac:dyDescent="0.2">
      <c r="U33437" s="55"/>
      <c r="V33437" s="53"/>
      <c r="W33437" s="53"/>
      <c r="X33437" s="53"/>
      <c r="Y33437" s="55"/>
    </row>
    <row r="33438" spans="21:25" x14ac:dyDescent="0.2">
      <c r="U33438" s="55"/>
      <c r="V33438" s="53"/>
      <c r="W33438" s="53"/>
      <c r="X33438" s="53"/>
      <c r="Y33438" s="55"/>
    </row>
    <row r="33439" spans="21:25" x14ac:dyDescent="0.2">
      <c r="U33439" s="55"/>
      <c r="V33439" s="53"/>
      <c r="W33439" s="53"/>
      <c r="X33439" s="53"/>
      <c r="Y33439" s="55"/>
    </row>
    <row r="33440" spans="21:25" x14ac:dyDescent="0.2">
      <c r="U33440" s="55"/>
      <c r="V33440" s="53"/>
      <c r="W33440" s="53"/>
      <c r="X33440" s="53"/>
      <c r="Y33440" s="55"/>
    </row>
    <row r="33441" spans="21:25" x14ac:dyDescent="0.2">
      <c r="U33441" s="55"/>
      <c r="V33441" s="53"/>
      <c r="W33441" s="53"/>
      <c r="X33441" s="53"/>
      <c r="Y33441" s="55"/>
    </row>
    <row r="33442" spans="21:25" x14ac:dyDescent="0.2">
      <c r="U33442" s="55"/>
      <c r="V33442" s="53"/>
      <c r="W33442" s="53"/>
      <c r="X33442" s="53"/>
      <c r="Y33442" s="55"/>
    </row>
    <row r="33443" spans="21:25" x14ac:dyDescent="0.2">
      <c r="U33443" s="55"/>
      <c r="V33443" s="53"/>
      <c r="W33443" s="53"/>
      <c r="X33443" s="53"/>
      <c r="Y33443" s="55"/>
    </row>
    <row r="33444" spans="21:25" x14ac:dyDescent="0.2">
      <c r="U33444" s="55"/>
      <c r="V33444" s="53"/>
      <c r="W33444" s="53"/>
      <c r="X33444" s="53"/>
      <c r="Y33444" s="55"/>
    </row>
    <row r="33445" spans="21:25" x14ac:dyDescent="0.2">
      <c r="U33445" s="55"/>
      <c r="V33445" s="53"/>
      <c r="W33445" s="53"/>
      <c r="X33445" s="53"/>
      <c r="Y33445" s="55"/>
    </row>
    <row r="33446" spans="21:25" x14ac:dyDescent="0.2">
      <c r="U33446" s="55"/>
      <c r="V33446" s="53"/>
      <c r="W33446" s="53"/>
      <c r="X33446" s="53"/>
      <c r="Y33446" s="55"/>
    </row>
    <row r="33447" spans="21:25" x14ac:dyDescent="0.2">
      <c r="U33447" s="55"/>
      <c r="V33447" s="53"/>
      <c r="W33447" s="53"/>
      <c r="X33447" s="53"/>
      <c r="Y33447" s="55"/>
    </row>
    <row r="33448" spans="21:25" x14ac:dyDescent="0.2">
      <c r="U33448" s="55"/>
      <c r="V33448" s="53"/>
      <c r="W33448" s="53"/>
      <c r="X33448" s="53"/>
      <c r="Y33448" s="55"/>
    </row>
    <row r="33449" spans="21:25" x14ac:dyDescent="0.2">
      <c r="U33449" s="55"/>
      <c r="V33449" s="53"/>
      <c r="W33449" s="53"/>
      <c r="X33449" s="53"/>
      <c r="Y33449" s="55"/>
    </row>
    <row r="33450" spans="21:25" x14ac:dyDescent="0.2">
      <c r="U33450" s="55"/>
      <c r="V33450" s="53"/>
      <c r="W33450" s="53"/>
      <c r="X33450" s="53"/>
      <c r="Y33450" s="55"/>
    </row>
    <row r="33451" spans="21:25" x14ac:dyDescent="0.2">
      <c r="U33451" s="55"/>
      <c r="V33451" s="53"/>
      <c r="W33451" s="53"/>
      <c r="X33451" s="53"/>
      <c r="Y33451" s="55"/>
    </row>
    <row r="33452" spans="21:25" x14ac:dyDescent="0.2">
      <c r="U33452" s="55"/>
      <c r="V33452" s="53"/>
      <c r="W33452" s="53"/>
      <c r="X33452" s="53"/>
      <c r="Y33452" s="55"/>
    </row>
    <row r="33453" spans="21:25" x14ac:dyDescent="0.2">
      <c r="U33453" s="55"/>
      <c r="V33453" s="53"/>
      <c r="W33453" s="53"/>
      <c r="X33453" s="53"/>
      <c r="Y33453" s="55"/>
    </row>
    <row r="33454" spans="21:25" x14ac:dyDescent="0.2">
      <c r="U33454" s="55"/>
      <c r="V33454" s="53"/>
      <c r="W33454" s="53"/>
      <c r="X33454" s="53"/>
      <c r="Y33454" s="55"/>
    </row>
    <row r="33455" spans="21:25" x14ac:dyDescent="0.2">
      <c r="U33455" s="55"/>
      <c r="V33455" s="53"/>
      <c r="W33455" s="53"/>
      <c r="X33455" s="53"/>
      <c r="Y33455" s="55"/>
    </row>
    <row r="33456" spans="21:25" x14ac:dyDescent="0.2">
      <c r="U33456" s="55"/>
      <c r="V33456" s="53"/>
      <c r="W33456" s="53"/>
      <c r="X33456" s="53"/>
      <c r="Y33456" s="55"/>
    </row>
    <row r="33457" spans="21:25" x14ac:dyDescent="0.2">
      <c r="U33457" s="55"/>
      <c r="V33457" s="53"/>
      <c r="W33457" s="53"/>
      <c r="X33457" s="53"/>
      <c r="Y33457" s="55"/>
    </row>
    <row r="33458" spans="21:25" x14ac:dyDescent="0.2">
      <c r="U33458" s="55"/>
      <c r="V33458" s="53"/>
      <c r="W33458" s="53"/>
      <c r="X33458" s="53"/>
      <c r="Y33458" s="55"/>
    </row>
    <row r="33459" spans="21:25" x14ac:dyDescent="0.2">
      <c r="U33459" s="55"/>
      <c r="V33459" s="53"/>
      <c r="W33459" s="53"/>
      <c r="X33459" s="53"/>
      <c r="Y33459" s="55"/>
    </row>
    <row r="33460" spans="21:25" x14ac:dyDescent="0.2">
      <c r="U33460" s="55"/>
      <c r="V33460" s="53"/>
      <c r="W33460" s="53"/>
      <c r="X33460" s="53"/>
      <c r="Y33460" s="55"/>
    </row>
    <row r="33461" spans="21:25" x14ac:dyDescent="0.2">
      <c r="U33461" s="55"/>
      <c r="V33461" s="53"/>
      <c r="W33461" s="53"/>
      <c r="X33461" s="53"/>
      <c r="Y33461" s="55"/>
    </row>
    <row r="33462" spans="21:25" x14ac:dyDescent="0.2">
      <c r="U33462" s="55"/>
      <c r="V33462" s="53"/>
      <c r="W33462" s="53"/>
      <c r="X33462" s="53"/>
      <c r="Y33462" s="55"/>
    </row>
    <row r="33463" spans="21:25" x14ac:dyDescent="0.2">
      <c r="U33463" s="55"/>
      <c r="V33463" s="53"/>
      <c r="W33463" s="53"/>
      <c r="X33463" s="53"/>
      <c r="Y33463" s="55"/>
    </row>
    <row r="33464" spans="21:25" x14ac:dyDescent="0.2">
      <c r="U33464" s="55"/>
      <c r="V33464" s="53"/>
      <c r="W33464" s="53"/>
      <c r="X33464" s="53"/>
      <c r="Y33464" s="55"/>
    </row>
    <row r="33465" spans="21:25" x14ac:dyDescent="0.2">
      <c r="U33465" s="55"/>
      <c r="V33465" s="53"/>
      <c r="W33465" s="53"/>
      <c r="X33465" s="53"/>
      <c r="Y33465" s="55"/>
    </row>
    <row r="33466" spans="21:25" x14ac:dyDescent="0.2">
      <c r="U33466" s="55"/>
      <c r="V33466" s="53"/>
      <c r="W33466" s="53"/>
      <c r="X33466" s="53"/>
      <c r="Y33466" s="55"/>
    </row>
    <row r="33467" spans="21:25" x14ac:dyDescent="0.2">
      <c r="U33467" s="55"/>
      <c r="V33467" s="53"/>
      <c r="W33467" s="53"/>
      <c r="X33467" s="53"/>
      <c r="Y33467" s="55"/>
    </row>
    <row r="33468" spans="21:25" x14ac:dyDescent="0.2">
      <c r="U33468" s="55"/>
      <c r="V33468" s="53"/>
      <c r="W33468" s="53"/>
      <c r="X33468" s="53"/>
      <c r="Y33468" s="55"/>
    </row>
    <row r="33469" spans="21:25" x14ac:dyDescent="0.2">
      <c r="U33469" s="55"/>
      <c r="V33469" s="53"/>
      <c r="W33469" s="53"/>
      <c r="X33469" s="53"/>
      <c r="Y33469" s="55"/>
    </row>
    <row r="33470" spans="21:25" x14ac:dyDescent="0.2">
      <c r="U33470" s="55"/>
      <c r="V33470" s="53"/>
      <c r="W33470" s="53"/>
      <c r="X33470" s="53"/>
      <c r="Y33470" s="55"/>
    </row>
    <row r="33471" spans="21:25" x14ac:dyDescent="0.2">
      <c r="U33471" s="55"/>
      <c r="V33471" s="53"/>
      <c r="W33471" s="53"/>
      <c r="X33471" s="53"/>
      <c r="Y33471" s="55"/>
    </row>
    <row r="33472" spans="21:25" x14ac:dyDescent="0.2">
      <c r="U33472" s="55"/>
      <c r="V33472" s="53"/>
      <c r="W33472" s="53"/>
      <c r="X33472" s="53"/>
      <c r="Y33472" s="55"/>
    </row>
    <row r="33473" spans="21:25" x14ac:dyDescent="0.2">
      <c r="U33473" s="55"/>
      <c r="V33473" s="53"/>
      <c r="W33473" s="53"/>
      <c r="X33473" s="53"/>
      <c r="Y33473" s="55"/>
    </row>
    <row r="33474" spans="21:25" x14ac:dyDescent="0.2">
      <c r="U33474" s="55"/>
      <c r="V33474" s="53"/>
      <c r="W33474" s="53"/>
      <c r="X33474" s="53"/>
      <c r="Y33474" s="55"/>
    </row>
    <row r="33475" spans="21:25" x14ac:dyDescent="0.2">
      <c r="U33475" s="55"/>
      <c r="V33475" s="53"/>
      <c r="W33475" s="53"/>
      <c r="X33475" s="53"/>
      <c r="Y33475" s="55"/>
    </row>
    <row r="33476" spans="21:25" x14ac:dyDescent="0.2">
      <c r="U33476" s="55"/>
      <c r="V33476" s="53"/>
      <c r="W33476" s="53"/>
      <c r="X33476" s="53"/>
      <c r="Y33476" s="55"/>
    </row>
    <row r="33477" spans="21:25" x14ac:dyDescent="0.2">
      <c r="U33477" s="55"/>
      <c r="V33477" s="53"/>
      <c r="W33477" s="53"/>
      <c r="X33477" s="53"/>
      <c r="Y33477" s="55"/>
    </row>
    <row r="33478" spans="21:25" x14ac:dyDescent="0.2">
      <c r="U33478" s="55"/>
      <c r="V33478" s="53"/>
      <c r="W33478" s="53"/>
      <c r="X33478" s="53"/>
      <c r="Y33478" s="55"/>
    </row>
    <row r="33479" spans="21:25" x14ac:dyDescent="0.2">
      <c r="U33479" s="55"/>
      <c r="V33479" s="53"/>
      <c r="W33479" s="53"/>
      <c r="X33479" s="53"/>
      <c r="Y33479" s="55"/>
    </row>
    <row r="33480" spans="21:25" x14ac:dyDescent="0.2">
      <c r="U33480" s="55"/>
      <c r="V33480" s="53"/>
      <c r="W33480" s="53"/>
      <c r="X33480" s="53"/>
      <c r="Y33480" s="55"/>
    </row>
    <row r="33481" spans="21:25" x14ac:dyDescent="0.2">
      <c r="U33481" s="55"/>
      <c r="V33481" s="53"/>
      <c r="W33481" s="53"/>
      <c r="X33481" s="53"/>
      <c r="Y33481" s="55"/>
    </row>
    <row r="33482" spans="21:25" x14ac:dyDescent="0.2">
      <c r="U33482" s="55"/>
      <c r="V33482" s="53"/>
      <c r="W33482" s="53"/>
      <c r="X33482" s="53"/>
      <c r="Y33482" s="55"/>
    </row>
    <row r="33483" spans="21:25" x14ac:dyDescent="0.2">
      <c r="U33483" s="55"/>
      <c r="V33483" s="53"/>
      <c r="W33483" s="53"/>
      <c r="X33483" s="53"/>
      <c r="Y33483" s="55"/>
    </row>
    <row r="33484" spans="21:25" x14ac:dyDescent="0.2">
      <c r="U33484" s="55"/>
      <c r="V33484" s="53"/>
      <c r="W33484" s="53"/>
      <c r="X33484" s="53"/>
      <c r="Y33484" s="55"/>
    </row>
    <row r="33485" spans="21:25" x14ac:dyDescent="0.2">
      <c r="U33485" s="55"/>
      <c r="V33485" s="53"/>
      <c r="W33485" s="53"/>
      <c r="X33485" s="53"/>
      <c r="Y33485" s="55"/>
    </row>
    <row r="33486" spans="21:25" x14ac:dyDescent="0.2">
      <c r="U33486" s="55"/>
      <c r="V33486" s="53"/>
      <c r="W33486" s="53"/>
      <c r="X33486" s="53"/>
      <c r="Y33486" s="55"/>
    </row>
    <row r="33487" spans="21:25" x14ac:dyDescent="0.2">
      <c r="U33487" s="55"/>
      <c r="V33487" s="53"/>
      <c r="W33487" s="53"/>
      <c r="X33487" s="53"/>
      <c r="Y33487" s="55"/>
    </row>
    <row r="33488" spans="21:25" x14ac:dyDescent="0.2">
      <c r="U33488" s="55"/>
      <c r="V33488" s="53"/>
      <c r="W33488" s="53"/>
      <c r="X33488" s="53"/>
      <c r="Y33488" s="55"/>
    </row>
    <row r="33489" spans="21:25" x14ac:dyDescent="0.2">
      <c r="U33489" s="55"/>
      <c r="V33489" s="53"/>
      <c r="W33489" s="53"/>
      <c r="X33489" s="53"/>
      <c r="Y33489" s="55"/>
    </row>
    <row r="33490" spans="21:25" x14ac:dyDescent="0.2">
      <c r="U33490" s="55"/>
      <c r="V33490" s="53"/>
      <c r="W33490" s="53"/>
      <c r="X33490" s="53"/>
      <c r="Y33490" s="55"/>
    </row>
    <row r="33491" spans="21:25" x14ac:dyDescent="0.2">
      <c r="U33491" s="55"/>
      <c r="V33491" s="53"/>
      <c r="W33491" s="53"/>
      <c r="X33491" s="53"/>
      <c r="Y33491" s="55"/>
    </row>
    <row r="33492" spans="21:25" x14ac:dyDescent="0.2">
      <c r="U33492" s="55"/>
      <c r="V33492" s="53"/>
      <c r="W33492" s="53"/>
      <c r="X33492" s="53"/>
      <c r="Y33492" s="55"/>
    </row>
    <row r="33493" spans="21:25" x14ac:dyDescent="0.2">
      <c r="U33493" s="55"/>
      <c r="V33493" s="53"/>
      <c r="W33493" s="53"/>
      <c r="X33493" s="53"/>
      <c r="Y33493" s="55"/>
    </row>
    <row r="33494" spans="21:25" x14ac:dyDescent="0.2">
      <c r="U33494" s="55"/>
      <c r="V33494" s="53"/>
      <c r="W33494" s="53"/>
      <c r="X33494" s="53"/>
      <c r="Y33494" s="55"/>
    </row>
    <row r="33495" spans="21:25" x14ac:dyDescent="0.2">
      <c r="U33495" s="55"/>
      <c r="V33495" s="53"/>
      <c r="W33495" s="53"/>
      <c r="X33495" s="53"/>
      <c r="Y33495" s="55"/>
    </row>
    <row r="33496" spans="21:25" x14ac:dyDescent="0.2">
      <c r="U33496" s="55"/>
      <c r="V33496" s="53"/>
      <c r="W33496" s="53"/>
      <c r="X33496" s="53"/>
      <c r="Y33496" s="55"/>
    </row>
    <row r="33497" spans="21:25" x14ac:dyDescent="0.2">
      <c r="U33497" s="55"/>
      <c r="V33497" s="53"/>
      <c r="W33497" s="53"/>
      <c r="X33497" s="53"/>
      <c r="Y33497" s="55"/>
    </row>
    <row r="33498" spans="21:25" x14ac:dyDescent="0.2">
      <c r="U33498" s="55"/>
      <c r="V33498" s="53"/>
      <c r="W33498" s="53"/>
      <c r="X33498" s="53"/>
      <c r="Y33498" s="55"/>
    </row>
    <row r="33499" spans="21:25" x14ac:dyDescent="0.2">
      <c r="U33499" s="55"/>
      <c r="V33499" s="53"/>
      <c r="W33499" s="53"/>
      <c r="X33499" s="53"/>
      <c r="Y33499" s="55"/>
    </row>
    <row r="33500" spans="21:25" x14ac:dyDescent="0.2">
      <c r="U33500" s="55"/>
      <c r="V33500" s="53"/>
      <c r="W33500" s="53"/>
      <c r="X33500" s="53"/>
      <c r="Y33500" s="55"/>
    </row>
    <row r="33501" spans="21:25" x14ac:dyDescent="0.2">
      <c r="U33501" s="55"/>
      <c r="V33501" s="53"/>
      <c r="W33501" s="53"/>
      <c r="X33501" s="53"/>
      <c r="Y33501" s="55"/>
    </row>
    <row r="33502" spans="21:25" x14ac:dyDescent="0.2">
      <c r="U33502" s="55"/>
      <c r="V33502" s="53"/>
      <c r="W33502" s="53"/>
      <c r="X33502" s="53"/>
      <c r="Y33502" s="55"/>
    </row>
    <row r="33503" spans="21:25" x14ac:dyDescent="0.2">
      <c r="U33503" s="55"/>
      <c r="V33503" s="53"/>
      <c r="W33503" s="53"/>
      <c r="X33503" s="53"/>
      <c r="Y33503" s="55"/>
    </row>
    <row r="33504" spans="21:25" x14ac:dyDescent="0.2">
      <c r="U33504" s="55"/>
      <c r="V33504" s="53"/>
      <c r="W33504" s="53"/>
      <c r="X33504" s="53"/>
      <c r="Y33504" s="55"/>
    </row>
    <row r="33505" spans="21:25" x14ac:dyDescent="0.2">
      <c r="U33505" s="55"/>
      <c r="V33505" s="53"/>
      <c r="W33505" s="53"/>
      <c r="X33505" s="53"/>
      <c r="Y33505" s="55"/>
    </row>
    <row r="33506" spans="21:25" x14ac:dyDescent="0.2">
      <c r="U33506" s="55"/>
      <c r="V33506" s="53"/>
      <c r="W33506" s="53"/>
      <c r="X33506" s="53"/>
      <c r="Y33506" s="55"/>
    </row>
    <row r="33507" spans="21:25" x14ac:dyDescent="0.2">
      <c r="U33507" s="55"/>
      <c r="V33507" s="53"/>
      <c r="W33507" s="53"/>
      <c r="X33507" s="53"/>
      <c r="Y33507" s="55"/>
    </row>
    <row r="33508" spans="21:25" x14ac:dyDescent="0.2">
      <c r="U33508" s="55"/>
      <c r="V33508" s="53"/>
      <c r="W33508" s="53"/>
      <c r="X33508" s="53"/>
      <c r="Y33508" s="55"/>
    </row>
    <row r="33509" spans="21:25" x14ac:dyDescent="0.2">
      <c r="U33509" s="55"/>
      <c r="V33509" s="53"/>
      <c r="W33509" s="53"/>
      <c r="X33509" s="53"/>
      <c r="Y33509" s="55"/>
    </row>
    <row r="33510" spans="21:25" x14ac:dyDescent="0.2">
      <c r="U33510" s="55"/>
      <c r="V33510" s="53"/>
      <c r="W33510" s="53"/>
      <c r="X33510" s="53"/>
      <c r="Y33510" s="55"/>
    </row>
    <row r="33511" spans="21:25" x14ac:dyDescent="0.2">
      <c r="U33511" s="55"/>
      <c r="V33511" s="53"/>
      <c r="W33511" s="53"/>
      <c r="X33511" s="53"/>
      <c r="Y33511" s="55"/>
    </row>
    <row r="33512" spans="21:25" x14ac:dyDescent="0.2">
      <c r="U33512" s="55"/>
      <c r="V33512" s="53"/>
      <c r="W33512" s="53"/>
      <c r="X33512" s="53"/>
      <c r="Y33512" s="55"/>
    </row>
    <row r="33513" spans="21:25" x14ac:dyDescent="0.2">
      <c r="U33513" s="55"/>
      <c r="V33513" s="53"/>
      <c r="W33513" s="53"/>
      <c r="X33513" s="53"/>
      <c r="Y33513" s="55"/>
    </row>
    <row r="33514" spans="21:25" x14ac:dyDescent="0.2">
      <c r="U33514" s="55"/>
      <c r="V33514" s="53"/>
      <c r="W33514" s="53"/>
      <c r="X33514" s="53"/>
      <c r="Y33514" s="55"/>
    </row>
    <row r="33515" spans="21:25" x14ac:dyDescent="0.2">
      <c r="U33515" s="55"/>
      <c r="V33515" s="53"/>
      <c r="W33515" s="53"/>
      <c r="X33515" s="53"/>
      <c r="Y33515" s="55"/>
    </row>
    <row r="33516" spans="21:25" x14ac:dyDescent="0.2">
      <c r="U33516" s="55"/>
      <c r="V33516" s="53"/>
      <c r="W33516" s="53"/>
      <c r="X33516" s="53"/>
      <c r="Y33516" s="55"/>
    </row>
    <row r="33517" spans="21:25" x14ac:dyDescent="0.2">
      <c r="U33517" s="55"/>
      <c r="V33517" s="53"/>
      <c r="W33517" s="53"/>
      <c r="X33517" s="53"/>
      <c r="Y33517" s="55"/>
    </row>
    <row r="33518" spans="21:25" x14ac:dyDescent="0.2">
      <c r="U33518" s="55"/>
      <c r="V33518" s="53"/>
      <c r="W33518" s="53"/>
      <c r="X33518" s="53"/>
      <c r="Y33518" s="55"/>
    </row>
    <row r="33519" spans="21:25" x14ac:dyDescent="0.2">
      <c r="U33519" s="55"/>
      <c r="V33519" s="53"/>
      <c r="W33519" s="53"/>
      <c r="X33519" s="53"/>
      <c r="Y33519" s="55"/>
    </row>
    <row r="33520" spans="21:25" x14ac:dyDescent="0.2">
      <c r="U33520" s="55"/>
      <c r="V33520" s="53"/>
      <c r="W33520" s="53"/>
      <c r="X33520" s="53"/>
      <c r="Y33520" s="55"/>
    </row>
    <row r="33521" spans="21:25" x14ac:dyDescent="0.2">
      <c r="U33521" s="55"/>
      <c r="V33521" s="53"/>
      <c r="W33521" s="53"/>
      <c r="X33521" s="53"/>
      <c r="Y33521" s="55"/>
    </row>
    <row r="33522" spans="21:25" x14ac:dyDescent="0.2">
      <c r="U33522" s="55"/>
      <c r="V33522" s="53"/>
      <c r="W33522" s="53"/>
      <c r="X33522" s="53"/>
      <c r="Y33522" s="55"/>
    </row>
    <row r="33523" spans="21:25" x14ac:dyDescent="0.2">
      <c r="U33523" s="55"/>
      <c r="V33523" s="53"/>
      <c r="W33523" s="53"/>
      <c r="X33523" s="53"/>
      <c r="Y33523" s="55"/>
    </row>
    <row r="33524" spans="21:25" x14ac:dyDescent="0.2">
      <c r="U33524" s="55"/>
      <c r="V33524" s="53"/>
      <c r="W33524" s="53"/>
      <c r="X33524" s="53"/>
      <c r="Y33524" s="55"/>
    </row>
    <row r="33525" spans="21:25" x14ac:dyDescent="0.2">
      <c r="U33525" s="55"/>
      <c r="V33525" s="53"/>
      <c r="W33525" s="53"/>
      <c r="X33525" s="53"/>
      <c r="Y33525" s="55"/>
    </row>
    <row r="33526" spans="21:25" x14ac:dyDescent="0.2">
      <c r="U33526" s="55"/>
      <c r="V33526" s="53"/>
      <c r="W33526" s="53"/>
      <c r="X33526" s="53"/>
      <c r="Y33526" s="55"/>
    </row>
    <row r="33527" spans="21:25" x14ac:dyDescent="0.2">
      <c r="U33527" s="55"/>
      <c r="V33527" s="53"/>
      <c r="W33527" s="53"/>
      <c r="X33527" s="53"/>
      <c r="Y33527" s="55"/>
    </row>
    <row r="33528" spans="21:25" x14ac:dyDescent="0.2">
      <c r="U33528" s="55"/>
      <c r="V33528" s="53"/>
      <c r="W33528" s="53"/>
      <c r="X33528" s="53"/>
      <c r="Y33528" s="55"/>
    </row>
    <row r="33529" spans="21:25" x14ac:dyDescent="0.2">
      <c r="U33529" s="55"/>
      <c r="V33529" s="53"/>
      <c r="W33529" s="53"/>
      <c r="X33529" s="53"/>
      <c r="Y33529" s="55"/>
    </row>
    <row r="33530" spans="21:25" x14ac:dyDescent="0.2">
      <c r="U33530" s="55"/>
      <c r="V33530" s="53"/>
      <c r="W33530" s="53"/>
      <c r="X33530" s="53"/>
      <c r="Y33530" s="55"/>
    </row>
    <row r="33531" spans="21:25" x14ac:dyDescent="0.2">
      <c r="U33531" s="55"/>
      <c r="V33531" s="53"/>
      <c r="W33531" s="53"/>
      <c r="X33531" s="53"/>
      <c r="Y33531" s="55"/>
    </row>
    <row r="33532" spans="21:25" x14ac:dyDescent="0.2">
      <c r="U33532" s="55"/>
      <c r="V33532" s="53"/>
      <c r="W33532" s="53"/>
      <c r="X33532" s="53"/>
      <c r="Y33532" s="55"/>
    </row>
    <row r="33533" spans="21:25" x14ac:dyDescent="0.2">
      <c r="U33533" s="55"/>
      <c r="V33533" s="53"/>
      <c r="W33533" s="53"/>
      <c r="X33533" s="53"/>
      <c r="Y33533" s="55"/>
    </row>
    <row r="33534" spans="21:25" x14ac:dyDescent="0.2">
      <c r="U33534" s="55"/>
      <c r="V33534" s="53"/>
      <c r="W33534" s="53"/>
      <c r="X33534" s="53"/>
      <c r="Y33534" s="55"/>
    </row>
    <row r="33535" spans="21:25" x14ac:dyDescent="0.2">
      <c r="U33535" s="55"/>
      <c r="V33535" s="53"/>
      <c r="W33535" s="53"/>
      <c r="X33535" s="53"/>
      <c r="Y33535" s="55"/>
    </row>
    <row r="33536" spans="21:25" x14ac:dyDescent="0.2">
      <c r="U33536" s="55"/>
      <c r="V33536" s="53"/>
      <c r="W33536" s="53"/>
      <c r="X33536" s="53"/>
      <c r="Y33536" s="55"/>
    </row>
    <row r="33537" spans="21:25" x14ac:dyDescent="0.2">
      <c r="U33537" s="55"/>
      <c r="V33537" s="53"/>
      <c r="W33537" s="53"/>
      <c r="X33537" s="53"/>
      <c r="Y33537" s="55"/>
    </row>
    <row r="33538" spans="21:25" x14ac:dyDescent="0.2">
      <c r="U33538" s="55"/>
      <c r="V33538" s="53"/>
      <c r="W33538" s="53"/>
      <c r="X33538" s="53"/>
      <c r="Y33538" s="55"/>
    </row>
    <row r="33539" spans="21:25" x14ac:dyDescent="0.2">
      <c r="U33539" s="55"/>
      <c r="V33539" s="53"/>
      <c r="W33539" s="53"/>
      <c r="X33539" s="53"/>
      <c r="Y33539" s="55"/>
    </row>
    <row r="33540" spans="21:25" x14ac:dyDescent="0.2">
      <c r="U33540" s="55"/>
      <c r="V33540" s="53"/>
      <c r="W33540" s="53"/>
      <c r="X33540" s="53"/>
      <c r="Y33540" s="55"/>
    </row>
    <row r="33541" spans="21:25" x14ac:dyDescent="0.2">
      <c r="U33541" s="55"/>
      <c r="V33541" s="53"/>
      <c r="W33541" s="53"/>
      <c r="X33541" s="53"/>
      <c r="Y33541" s="55"/>
    </row>
    <row r="33542" spans="21:25" x14ac:dyDescent="0.2">
      <c r="U33542" s="55"/>
      <c r="V33542" s="53"/>
      <c r="W33542" s="53"/>
      <c r="X33542" s="53"/>
      <c r="Y33542" s="55"/>
    </row>
    <row r="33543" spans="21:25" x14ac:dyDescent="0.2">
      <c r="U33543" s="55"/>
      <c r="V33543" s="53"/>
      <c r="W33543" s="53"/>
      <c r="X33543" s="53"/>
      <c r="Y33543" s="55"/>
    </row>
    <row r="33544" spans="21:25" x14ac:dyDescent="0.2">
      <c r="U33544" s="55"/>
      <c r="V33544" s="53"/>
      <c r="W33544" s="53"/>
      <c r="X33544" s="53"/>
      <c r="Y33544" s="55"/>
    </row>
    <row r="33545" spans="21:25" x14ac:dyDescent="0.2">
      <c r="U33545" s="55"/>
      <c r="V33545" s="53"/>
      <c r="W33545" s="53"/>
      <c r="X33545" s="53"/>
      <c r="Y33545" s="55"/>
    </row>
    <row r="33546" spans="21:25" x14ac:dyDescent="0.2">
      <c r="U33546" s="55"/>
      <c r="V33546" s="53"/>
      <c r="W33546" s="53"/>
      <c r="X33546" s="53"/>
      <c r="Y33546" s="55"/>
    </row>
    <row r="33547" spans="21:25" x14ac:dyDescent="0.2">
      <c r="U33547" s="55"/>
      <c r="V33547" s="53"/>
      <c r="W33547" s="53"/>
      <c r="X33547" s="53"/>
      <c r="Y33547" s="55"/>
    </row>
    <row r="33548" spans="21:25" x14ac:dyDescent="0.2">
      <c r="U33548" s="55"/>
      <c r="V33548" s="53"/>
      <c r="W33548" s="53"/>
      <c r="X33548" s="53"/>
      <c r="Y33548" s="55"/>
    </row>
    <row r="33549" spans="21:25" x14ac:dyDescent="0.2">
      <c r="U33549" s="55"/>
      <c r="V33549" s="53"/>
      <c r="W33549" s="53"/>
      <c r="X33549" s="53"/>
      <c r="Y33549" s="55"/>
    </row>
    <row r="33550" spans="21:25" x14ac:dyDescent="0.2">
      <c r="U33550" s="55"/>
      <c r="V33550" s="53"/>
      <c r="W33550" s="53"/>
      <c r="X33550" s="53"/>
      <c r="Y33550" s="55"/>
    </row>
    <row r="33551" spans="21:25" x14ac:dyDescent="0.2">
      <c r="U33551" s="55"/>
      <c r="V33551" s="53"/>
      <c r="W33551" s="53"/>
      <c r="X33551" s="53"/>
      <c r="Y33551" s="55"/>
    </row>
    <row r="33552" spans="21:25" x14ac:dyDescent="0.2">
      <c r="U33552" s="55"/>
      <c r="V33552" s="53"/>
      <c r="W33552" s="53"/>
      <c r="X33552" s="53"/>
      <c r="Y33552" s="55"/>
    </row>
    <row r="33553" spans="21:25" x14ac:dyDescent="0.2">
      <c r="U33553" s="55"/>
      <c r="V33553" s="53"/>
      <c r="W33553" s="53"/>
      <c r="X33553" s="53"/>
      <c r="Y33553" s="55"/>
    </row>
    <row r="33554" spans="21:25" x14ac:dyDescent="0.2">
      <c r="U33554" s="55"/>
      <c r="V33554" s="53"/>
      <c r="W33554" s="53"/>
      <c r="X33554" s="53"/>
      <c r="Y33554" s="55"/>
    </row>
    <row r="33555" spans="21:25" x14ac:dyDescent="0.2">
      <c r="U33555" s="55"/>
      <c r="V33555" s="53"/>
      <c r="W33555" s="53"/>
      <c r="X33555" s="53"/>
      <c r="Y33555" s="55"/>
    </row>
    <row r="33556" spans="21:25" x14ac:dyDescent="0.2">
      <c r="U33556" s="55"/>
      <c r="V33556" s="53"/>
      <c r="W33556" s="53"/>
      <c r="X33556" s="53"/>
      <c r="Y33556" s="55"/>
    </row>
    <row r="33557" spans="21:25" x14ac:dyDescent="0.2">
      <c r="U33557" s="55"/>
      <c r="V33557" s="53"/>
      <c r="W33557" s="53"/>
      <c r="X33557" s="53"/>
      <c r="Y33557" s="55"/>
    </row>
    <row r="33558" spans="21:25" x14ac:dyDescent="0.2">
      <c r="U33558" s="55"/>
      <c r="V33558" s="53"/>
      <c r="W33558" s="53"/>
      <c r="X33558" s="53"/>
      <c r="Y33558" s="55"/>
    </row>
    <row r="33559" spans="21:25" x14ac:dyDescent="0.2">
      <c r="U33559" s="55"/>
      <c r="V33559" s="53"/>
      <c r="W33559" s="53"/>
      <c r="X33559" s="53"/>
      <c r="Y33559" s="55"/>
    </row>
    <row r="33560" spans="21:25" x14ac:dyDescent="0.2">
      <c r="U33560" s="55"/>
      <c r="V33560" s="53"/>
      <c r="W33560" s="53"/>
      <c r="X33560" s="53"/>
      <c r="Y33560" s="55"/>
    </row>
    <row r="33561" spans="21:25" x14ac:dyDescent="0.2">
      <c r="U33561" s="55"/>
      <c r="V33561" s="53"/>
      <c r="W33561" s="53"/>
      <c r="X33561" s="53"/>
      <c r="Y33561" s="55"/>
    </row>
    <row r="33562" spans="21:25" x14ac:dyDescent="0.2">
      <c r="U33562" s="55"/>
      <c r="V33562" s="53"/>
      <c r="W33562" s="53"/>
      <c r="X33562" s="53"/>
      <c r="Y33562" s="55"/>
    </row>
    <row r="33563" spans="21:25" x14ac:dyDescent="0.2">
      <c r="U33563" s="55"/>
      <c r="V33563" s="53"/>
      <c r="W33563" s="53"/>
      <c r="X33563" s="53"/>
      <c r="Y33563" s="55"/>
    </row>
    <row r="33564" spans="21:25" x14ac:dyDescent="0.2">
      <c r="U33564" s="55"/>
      <c r="V33564" s="53"/>
      <c r="W33564" s="53"/>
      <c r="X33564" s="53"/>
      <c r="Y33564" s="55"/>
    </row>
    <row r="33565" spans="21:25" x14ac:dyDescent="0.2">
      <c r="U33565" s="55"/>
      <c r="V33565" s="53"/>
      <c r="W33565" s="53"/>
      <c r="X33565" s="53"/>
      <c r="Y33565" s="55"/>
    </row>
    <row r="33566" spans="21:25" x14ac:dyDescent="0.2">
      <c r="U33566" s="55"/>
      <c r="V33566" s="53"/>
      <c r="W33566" s="53"/>
      <c r="X33566" s="53"/>
      <c r="Y33566" s="55"/>
    </row>
    <row r="33567" spans="21:25" x14ac:dyDescent="0.2">
      <c r="U33567" s="55"/>
      <c r="V33567" s="53"/>
      <c r="W33567" s="53"/>
      <c r="X33567" s="53"/>
      <c r="Y33567" s="55"/>
    </row>
    <row r="33568" spans="21:25" x14ac:dyDescent="0.2">
      <c r="U33568" s="55"/>
      <c r="V33568" s="53"/>
      <c r="W33568" s="53"/>
      <c r="X33568" s="53"/>
      <c r="Y33568" s="55"/>
    </row>
    <row r="33569" spans="21:25" x14ac:dyDescent="0.2">
      <c r="U33569" s="55"/>
      <c r="V33569" s="53"/>
      <c r="W33569" s="53"/>
      <c r="X33569" s="53"/>
      <c r="Y33569" s="55"/>
    </row>
    <row r="33570" spans="21:25" x14ac:dyDescent="0.2">
      <c r="U33570" s="55"/>
      <c r="V33570" s="53"/>
      <c r="W33570" s="53"/>
      <c r="X33570" s="53"/>
      <c r="Y33570" s="55"/>
    </row>
    <row r="33571" spans="21:25" x14ac:dyDescent="0.2">
      <c r="U33571" s="55"/>
      <c r="V33571" s="53"/>
      <c r="W33571" s="53"/>
      <c r="X33571" s="53"/>
      <c r="Y33571" s="55"/>
    </row>
    <row r="33572" spans="21:25" x14ac:dyDescent="0.2">
      <c r="U33572" s="55"/>
      <c r="V33572" s="53"/>
      <c r="W33572" s="53"/>
      <c r="X33572" s="53"/>
      <c r="Y33572" s="55"/>
    </row>
    <row r="33573" spans="21:25" x14ac:dyDescent="0.2">
      <c r="U33573" s="55"/>
      <c r="V33573" s="53"/>
      <c r="W33573" s="53"/>
      <c r="X33573" s="53"/>
      <c r="Y33573" s="55"/>
    </row>
    <row r="33574" spans="21:25" x14ac:dyDescent="0.2">
      <c r="U33574" s="55"/>
      <c r="V33574" s="53"/>
      <c r="W33574" s="53"/>
      <c r="X33574" s="53"/>
      <c r="Y33574" s="55"/>
    </row>
    <row r="33575" spans="21:25" x14ac:dyDescent="0.2">
      <c r="U33575" s="55"/>
      <c r="V33575" s="53"/>
      <c r="W33575" s="53"/>
      <c r="X33575" s="53"/>
      <c r="Y33575" s="55"/>
    </row>
    <row r="33576" spans="21:25" x14ac:dyDescent="0.2">
      <c r="U33576" s="55"/>
      <c r="V33576" s="53"/>
      <c r="W33576" s="53"/>
      <c r="X33576" s="53"/>
      <c r="Y33576" s="55"/>
    </row>
    <row r="33577" spans="21:25" x14ac:dyDescent="0.2">
      <c r="U33577" s="55"/>
      <c r="V33577" s="53"/>
      <c r="W33577" s="53"/>
      <c r="X33577" s="53"/>
      <c r="Y33577" s="55"/>
    </row>
    <row r="33578" spans="21:25" x14ac:dyDescent="0.2">
      <c r="U33578" s="55"/>
      <c r="V33578" s="53"/>
      <c r="W33578" s="53"/>
      <c r="X33578" s="53"/>
      <c r="Y33578" s="55"/>
    </row>
    <row r="33579" spans="21:25" x14ac:dyDescent="0.2">
      <c r="U33579" s="55"/>
      <c r="V33579" s="53"/>
      <c r="W33579" s="53"/>
      <c r="X33579" s="53"/>
      <c r="Y33579" s="55"/>
    </row>
    <row r="33580" spans="21:25" x14ac:dyDescent="0.2">
      <c r="U33580" s="55"/>
      <c r="V33580" s="53"/>
      <c r="W33580" s="53"/>
      <c r="X33580" s="53"/>
      <c r="Y33580" s="55"/>
    </row>
    <row r="33581" spans="21:25" x14ac:dyDescent="0.2">
      <c r="U33581" s="55"/>
      <c r="V33581" s="53"/>
      <c r="W33581" s="53"/>
      <c r="X33581" s="53"/>
      <c r="Y33581" s="55"/>
    </row>
    <row r="33582" spans="21:25" x14ac:dyDescent="0.2">
      <c r="U33582" s="55"/>
      <c r="V33582" s="53"/>
      <c r="W33582" s="53"/>
      <c r="X33582" s="53"/>
      <c r="Y33582" s="55"/>
    </row>
    <row r="33583" spans="21:25" x14ac:dyDescent="0.2">
      <c r="U33583" s="55"/>
      <c r="V33583" s="53"/>
      <c r="W33583" s="53"/>
      <c r="X33583" s="53"/>
      <c r="Y33583" s="55"/>
    </row>
    <row r="33584" spans="21:25" x14ac:dyDescent="0.2">
      <c r="U33584" s="55"/>
      <c r="V33584" s="53"/>
      <c r="W33584" s="53"/>
      <c r="X33584" s="53"/>
      <c r="Y33584" s="55"/>
    </row>
    <row r="33585" spans="21:25" x14ac:dyDescent="0.2">
      <c r="U33585" s="55"/>
      <c r="V33585" s="53"/>
      <c r="W33585" s="53"/>
      <c r="X33585" s="53"/>
      <c r="Y33585" s="55"/>
    </row>
    <row r="33586" spans="21:25" x14ac:dyDescent="0.2">
      <c r="U33586" s="55"/>
      <c r="V33586" s="53"/>
      <c r="W33586" s="53"/>
      <c r="X33586" s="53"/>
      <c r="Y33586" s="55"/>
    </row>
    <row r="33587" spans="21:25" x14ac:dyDescent="0.2">
      <c r="U33587" s="55"/>
      <c r="V33587" s="53"/>
      <c r="W33587" s="53"/>
      <c r="X33587" s="53"/>
      <c r="Y33587" s="55"/>
    </row>
    <row r="33588" spans="21:25" x14ac:dyDescent="0.2">
      <c r="U33588" s="55"/>
      <c r="V33588" s="53"/>
      <c r="W33588" s="53"/>
      <c r="X33588" s="53"/>
      <c r="Y33588" s="55"/>
    </row>
    <row r="33589" spans="21:25" x14ac:dyDescent="0.2">
      <c r="U33589" s="55"/>
      <c r="V33589" s="53"/>
      <c r="W33589" s="53"/>
      <c r="X33589" s="53"/>
      <c r="Y33589" s="55"/>
    </row>
    <row r="33590" spans="21:25" x14ac:dyDescent="0.2">
      <c r="U33590" s="55"/>
      <c r="V33590" s="53"/>
      <c r="W33590" s="53"/>
      <c r="X33590" s="53"/>
      <c r="Y33590" s="55"/>
    </row>
    <row r="33591" spans="21:25" x14ac:dyDescent="0.2">
      <c r="U33591" s="55"/>
      <c r="V33591" s="53"/>
      <c r="W33591" s="53"/>
      <c r="X33591" s="53"/>
      <c r="Y33591" s="55"/>
    </row>
    <row r="33592" spans="21:25" x14ac:dyDescent="0.2">
      <c r="U33592" s="55"/>
      <c r="V33592" s="53"/>
      <c r="W33592" s="53"/>
      <c r="X33592" s="53"/>
      <c r="Y33592" s="55"/>
    </row>
    <row r="33593" spans="21:25" x14ac:dyDescent="0.2">
      <c r="U33593" s="55"/>
      <c r="V33593" s="53"/>
      <c r="W33593" s="53"/>
      <c r="X33593" s="53"/>
      <c r="Y33593" s="55"/>
    </row>
    <row r="33594" spans="21:25" x14ac:dyDescent="0.2">
      <c r="U33594" s="55"/>
      <c r="V33594" s="53"/>
      <c r="W33594" s="53"/>
      <c r="X33594" s="53"/>
      <c r="Y33594" s="55"/>
    </row>
    <row r="33595" spans="21:25" x14ac:dyDescent="0.2">
      <c r="U33595" s="55"/>
      <c r="V33595" s="53"/>
      <c r="W33595" s="53"/>
      <c r="X33595" s="53"/>
      <c r="Y33595" s="55"/>
    </row>
    <row r="33596" spans="21:25" x14ac:dyDescent="0.2">
      <c r="U33596" s="55"/>
      <c r="V33596" s="53"/>
      <c r="W33596" s="53"/>
      <c r="X33596" s="53"/>
      <c r="Y33596" s="55"/>
    </row>
    <row r="33597" spans="21:25" x14ac:dyDescent="0.2">
      <c r="U33597" s="55"/>
      <c r="V33597" s="53"/>
      <c r="W33597" s="53"/>
      <c r="X33597" s="53"/>
      <c r="Y33597" s="55"/>
    </row>
    <row r="33598" spans="21:25" x14ac:dyDescent="0.2">
      <c r="U33598" s="55"/>
      <c r="V33598" s="53"/>
      <c r="W33598" s="53"/>
      <c r="X33598" s="53"/>
      <c r="Y33598" s="55"/>
    </row>
    <row r="33599" spans="21:25" x14ac:dyDescent="0.2">
      <c r="U33599" s="55"/>
      <c r="V33599" s="53"/>
      <c r="W33599" s="53"/>
      <c r="X33599" s="53"/>
      <c r="Y33599" s="55"/>
    </row>
    <row r="33600" spans="21:25" x14ac:dyDescent="0.2">
      <c r="U33600" s="55"/>
      <c r="V33600" s="53"/>
      <c r="W33600" s="53"/>
      <c r="X33600" s="53"/>
      <c r="Y33600" s="55"/>
    </row>
    <row r="33601" spans="21:25" x14ac:dyDescent="0.2">
      <c r="U33601" s="55"/>
      <c r="V33601" s="53"/>
      <c r="W33601" s="53"/>
      <c r="X33601" s="53"/>
      <c r="Y33601" s="55"/>
    </row>
    <row r="33602" spans="21:25" x14ac:dyDescent="0.2">
      <c r="U33602" s="55"/>
      <c r="V33602" s="53"/>
      <c r="W33602" s="53"/>
      <c r="X33602" s="53"/>
      <c r="Y33602" s="55"/>
    </row>
    <row r="33603" spans="21:25" x14ac:dyDescent="0.2">
      <c r="U33603" s="55"/>
      <c r="V33603" s="53"/>
      <c r="W33603" s="53"/>
      <c r="X33603" s="53"/>
      <c r="Y33603" s="55"/>
    </row>
    <row r="33604" spans="21:25" x14ac:dyDescent="0.2">
      <c r="U33604" s="55"/>
      <c r="V33604" s="53"/>
      <c r="W33604" s="53"/>
      <c r="X33604" s="53"/>
      <c r="Y33604" s="55"/>
    </row>
    <row r="33605" spans="21:25" x14ac:dyDescent="0.2">
      <c r="U33605" s="55"/>
      <c r="V33605" s="53"/>
      <c r="W33605" s="53"/>
      <c r="X33605" s="53"/>
      <c r="Y33605" s="55"/>
    </row>
    <row r="33606" spans="21:25" x14ac:dyDescent="0.2">
      <c r="U33606" s="55"/>
      <c r="V33606" s="53"/>
      <c r="W33606" s="53"/>
      <c r="X33606" s="53"/>
      <c r="Y33606" s="55"/>
    </row>
    <row r="33607" spans="21:25" x14ac:dyDescent="0.2">
      <c r="U33607" s="55"/>
      <c r="V33607" s="53"/>
      <c r="W33607" s="53"/>
      <c r="X33607" s="53"/>
      <c r="Y33607" s="55"/>
    </row>
    <row r="33608" spans="21:25" x14ac:dyDescent="0.2">
      <c r="U33608" s="55"/>
      <c r="V33608" s="53"/>
      <c r="W33608" s="53"/>
      <c r="X33608" s="53"/>
      <c r="Y33608" s="55"/>
    </row>
    <row r="33609" spans="21:25" x14ac:dyDescent="0.2">
      <c r="U33609" s="55"/>
      <c r="V33609" s="53"/>
      <c r="W33609" s="53"/>
      <c r="X33609" s="53"/>
      <c r="Y33609" s="55"/>
    </row>
    <row r="33610" spans="21:25" x14ac:dyDescent="0.2">
      <c r="U33610" s="55"/>
      <c r="V33610" s="53"/>
      <c r="W33610" s="53"/>
      <c r="X33610" s="53"/>
      <c r="Y33610" s="55"/>
    </row>
    <row r="33611" spans="21:25" x14ac:dyDescent="0.2">
      <c r="U33611" s="55"/>
      <c r="V33611" s="53"/>
      <c r="W33611" s="53"/>
      <c r="X33611" s="53"/>
      <c r="Y33611" s="55"/>
    </row>
    <row r="33612" spans="21:25" x14ac:dyDescent="0.2">
      <c r="U33612" s="55"/>
      <c r="V33612" s="53"/>
      <c r="W33612" s="53"/>
      <c r="X33612" s="53"/>
      <c r="Y33612" s="55"/>
    </row>
    <row r="33613" spans="21:25" x14ac:dyDescent="0.2">
      <c r="U33613" s="55"/>
      <c r="V33613" s="53"/>
      <c r="W33613" s="53"/>
      <c r="X33613" s="53"/>
      <c r="Y33613" s="55"/>
    </row>
    <row r="33614" spans="21:25" x14ac:dyDescent="0.2">
      <c r="U33614" s="55"/>
      <c r="V33614" s="53"/>
      <c r="W33614" s="53"/>
      <c r="X33614" s="53"/>
      <c r="Y33614" s="55"/>
    </row>
    <row r="33615" spans="21:25" x14ac:dyDescent="0.2">
      <c r="U33615" s="55"/>
      <c r="V33615" s="53"/>
      <c r="W33615" s="53"/>
      <c r="X33615" s="53"/>
      <c r="Y33615" s="55"/>
    </row>
    <row r="33616" spans="21:25" x14ac:dyDescent="0.2">
      <c r="U33616" s="55"/>
      <c r="V33616" s="53"/>
      <c r="W33616" s="53"/>
      <c r="X33616" s="53"/>
      <c r="Y33616" s="55"/>
    </row>
    <row r="33617" spans="21:25" x14ac:dyDescent="0.2">
      <c r="U33617" s="55"/>
      <c r="V33617" s="53"/>
      <c r="W33617" s="53"/>
      <c r="X33617" s="53"/>
      <c r="Y33617" s="55"/>
    </row>
    <row r="33618" spans="21:25" x14ac:dyDescent="0.2">
      <c r="U33618" s="55"/>
      <c r="V33618" s="53"/>
      <c r="W33618" s="53"/>
      <c r="X33618" s="53"/>
      <c r="Y33618" s="55"/>
    </row>
    <row r="33619" spans="21:25" x14ac:dyDescent="0.2">
      <c r="U33619" s="55"/>
      <c r="V33619" s="53"/>
      <c r="W33619" s="53"/>
      <c r="X33619" s="53"/>
      <c r="Y33619" s="55"/>
    </row>
    <row r="33620" spans="21:25" x14ac:dyDescent="0.2">
      <c r="U33620" s="55"/>
      <c r="V33620" s="53"/>
      <c r="W33620" s="53"/>
      <c r="X33620" s="53"/>
      <c r="Y33620" s="55"/>
    </row>
    <row r="33621" spans="21:25" x14ac:dyDescent="0.2">
      <c r="U33621" s="55"/>
      <c r="V33621" s="53"/>
      <c r="W33621" s="53"/>
      <c r="X33621" s="53"/>
      <c r="Y33621" s="55"/>
    </row>
    <row r="33622" spans="21:25" x14ac:dyDescent="0.2">
      <c r="U33622" s="55"/>
      <c r="V33622" s="53"/>
      <c r="W33622" s="53"/>
      <c r="X33622" s="53"/>
      <c r="Y33622" s="55"/>
    </row>
    <row r="33623" spans="21:25" x14ac:dyDescent="0.2">
      <c r="U33623" s="55"/>
      <c r="V33623" s="53"/>
      <c r="W33623" s="53"/>
      <c r="X33623" s="53"/>
      <c r="Y33623" s="55"/>
    </row>
    <row r="33624" spans="21:25" x14ac:dyDescent="0.2">
      <c r="U33624" s="55"/>
      <c r="V33624" s="53"/>
      <c r="W33624" s="53"/>
      <c r="X33624" s="53"/>
      <c r="Y33624" s="55"/>
    </row>
    <row r="33625" spans="21:25" x14ac:dyDescent="0.2">
      <c r="U33625" s="55"/>
      <c r="V33625" s="53"/>
      <c r="W33625" s="53"/>
      <c r="X33625" s="53"/>
      <c r="Y33625" s="55"/>
    </row>
    <row r="33626" spans="21:25" x14ac:dyDescent="0.2">
      <c r="U33626" s="55"/>
      <c r="V33626" s="53"/>
      <c r="W33626" s="53"/>
      <c r="X33626" s="53"/>
      <c r="Y33626" s="55"/>
    </row>
    <row r="33627" spans="21:25" x14ac:dyDescent="0.2">
      <c r="U33627" s="55"/>
      <c r="V33627" s="53"/>
      <c r="W33627" s="53"/>
      <c r="X33627" s="53"/>
      <c r="Y33627" s="55"/>
    </row>
    <row r="33628" spans="21:25" x14ac:dyDescent="0.2">
      <c r="U33628" s="55"/>
      <c r="V33628" s="53"/>
      <c r="W33628" s="53"/>
      <c r="X33628" s="53"/>
      <c r="Y33628" s="55"/>
    </row>
    <row r="33629" spans="21:25" x14ac:dyDescent="0.2">
      <c r="U33629" s="55"/>
      <c r="V33629" s="53"/>
      <c r="W33629" s="53"/>
      <c r="X33629" s="53"/>
      <c r="Y33629" s="55"/>
    </row>
    <row r="33630" spans="21:25" x14ac:dyDescent="0.2">
      <c r="U33630" s="55"/>
      <c r="V33630" s="53"/>
      <c r="W33630" s="53"/>
      <c r="X33630" s="53"/>
      <c r="Y33630" s="55"/>
    </row>
    <row r="33631" spans="21:25" x14ac:dyDescent="0.2">
      <c r="U33631" s="55"/>
      <c r="V33631" s="53"/>
      <c r="W33631" s="53"/>
      <c r="X33631" s="53"/>
      <c r="Y33631" s="55"/>
    </row>
    <row r="33632" spans="21:25" x14ac:dyDescent="0.2">
      <c r="U33632" s="55"/>
      <c r="V33632" s="53"/>
      <c r="W33632" s="53"/>
      <c r="X33632" s="53"/>
      <c r="Y33632" s="55"/>
    </row>
    <row r="33633" spans="21:25" x14ac:dyDescent="0.2">
      <c r="U33633" s="55"/>
      <c r="V33633" s="53"/>
      <c r="W33633" s="53"/>
      <c r="X33633" s="53"/>
      <c r="Y33633" s="55"/>
    </row>
    <row r="33634" spans="21:25" x14ac:dyDescent="0.2">
      <c r="U33634" s="55"/>
      <c r="V33634" s="53"/>
      <c r="W33634" s="53"/>
      <c r="X33634" s="53"/>
      <c r="Y33634" s="55"/>
    </row>
    <row r="33635" spans="21:25" x14ac:dyDescent="0.2">
      <c r="U33635" s="55"/>
      <c r="V33635" s="53"/>
      <c r="W33635" s="53"/>
      <c r="X33635" s="53"/>
      <c r="Y33635" s="55"/>
    </row>
    <row r="33636" spans="21:25" x14ac:dyDescent="0.2">
      <c r="U33636" s="55"/>
      <c r="V33636" s="53"/>
      <c r="W33636" s="53"/>
      <c r="X33636" s="53"/>
      <c r="Y33636" s="55"/>
    </row>
    <row r="33637" spans="21:25" x14ac:dyDescent="0.2">
      <c r="U33637" s="55"/>
      <c r="V33637" s="53"/>
      <c r="W33637" s="53"/>
      <c r="X33637" s="53"/>
      <c r="Y33637" s="55"/>
    </row>
    <row r="33638" spans="21:25" x14ac:dyDescent="0.2">
      <c r="U33638" s="55"/>
      <c r="V33638" s="53"/>
      <c r="W33638" s="53"/>
      <c r="X33638" s="53"/>
      <c r="Y33638" s="55"/>
    </row>
    <row r="33639" spans="21:25" x14ac:dyDescent="0.2">
      <c r="U33639" s="55"/>
      <c r="V33639" s="53"/>
      <c r="W33639" s="53"/>
      <c r="X33639" s="53"/>
      <c r="Y33639" s="55"/>
    </row>
    <row r="33640" spans="21:25" x14ac:dyDescent="0.2">
      <c r="U33640" s="55"/>
      <c r="V33640" s="53"/>
      <c r="W33640" s="53"/>
      <c r="X33640" s="53"/>
      <c r="Y33640" s="55"/>
    </row>
    <row r="33641" spans="21:25" x14ac:dyDescent="0.2">
      <c r="U33641" s="55"/>
      <c r="V33641" s="53"/>
      <c r="W33641" s="53"/>
      <c r="X33641" s="53"/>
      <c r="Y33641" s="55"/>
    </row>
    <row r="33642" spans="21:25" x14ac:dyDescent="0.2">
      <c r="U33642" s="55"/>
      <c r="V33642" s="53"/>
      <c r="W33642" s="53"/>
      <c r="X33642" s="53"/>
      <c r="Y33642" s="55"/>
    </row>
    <row r="33643" spans="21:25" x14ac:dyDescent="0.2">
      <c r="U33643" s="55"/>
      <c r="V33643" s="53"/>
      <c r="W33643" s="53"/>
      <c r="X33643" s="53"/>
      <c r="Y33643" s="55"/>
    </row>
    <row r="33644" spans="21:25" x14ac:dyDescent="0.2">
      <c r="U33644" s="55"/>
      <c r="V33644" s="53"/>
      <c r="W33644" s="53"/>
      <c r="X33644" s="53"/>
      <c r="Y33644" s="55"/>
    </row>
    <row r="33645" spans="21:25" x14ac:dyDescent="0.2">
      <c r="U33645" s="55"/>
      <c r="V33645" s="53"/>
      <c r="W33645" s="53"/>
      <c r="X33645" s="53"/>
      <c r="Y33645" s="55"/>
    </row>
    <row r="33646" spans="21:25" x14ac:dyDescent="0.2">
      <c r="U33646" s="55"/>
      <c r="V33646" s="53"/>
      <c r="W33646" s="53"/>
      <c r="X33646" s="53"/>
      <c r="Y33646" s="55"/>
    </row>
    <row r="33647" spans="21:25" x14ac:dyDescent="0.2">
      <c r="U33647" s="55"/>
      <c r="V33647" s="53"/>
      <c r="W33647" s="53"/>
      <c r="X33647" s="53"/>
      <c r="Y33647" s="55"/>
    </row>
    <row r="33648" spans="21:25" x14ac:dyDescent="0.2">
      <c r="U33648" s="55"/>
      <c r="V33648" s="53"/>
      <c r="W33648" s="53"/>
      <c r="X33648" s="53"/>
      <c r="Y33648" s="55"/>
    </row>
    <row r="33649" spans="21:25" x14ac:dyDescent="0.2">
      <c r="U33649" s="55"/>
      <c r="V33649" s="53"/>
      <c r="W33649" s="53"/>
      <c r="X33649" s="53"/>
      <c r="Y33649" s="55"/>
    </row>
    <row r="33650" spans="21:25" x14ac:dyDescent="0.2">
      <c r="U33650" s="55"/>
      <c r="V33650" s="53"/>
      <c r="W33650" s="53"/>
      <c r="X33650" s="53"/>
      <c r="Y33650" s="55"/>
    </row>
    <row r="33651" spans="21:25" x14ac:dyDescent="0.2">
      <c r="U33651" s="55"/>
      <c r="V33651" s="53"/>
      <c r="W33651" s="53"/>
      <c r="X33651" s="53"/>
      <c r="Y33651" s="55"/>
    </row>
    <row r="33652" spans="21:25" x14ac:dyDescent="0.2">
      <c r="U33652" s="55"/>
      <c r="V33652" s="53"/>
      <c r="W33652" s="53"/>
      <c r="X33652" s="53"/>
      <c r="Y33652" s="55"/>
    </row>
    <row r="33653" spans="21:25" x14ac:dyDescent="0.2">
      <c r="U33653" s="55"/>
      <c r="V33653" s="53"/>
      <c r="W33653" s="53"/>
      <c r="X33653" s="53"/>
      <c r="Y33653" s="55"/>
    </row>
    <row r="33654" spans="21:25" x14ac:dyDescent="0.2">
      <c r="U33654" s="55"/>
      <c r="V33654" s="53"/>
      <c r="W33654" s="53"/>
      <c r="X33654" s="53"/>
      <c r="Y33654" s="55"/>
    </row>
    <row r="33655" spans="21:25" x14ac:dyDescent="0.2">
      <c r="U33655" s="55"/>
      <c r="V33655" s="53"/>
      <c r="W33655" s="53"/>
      <c r="X33655" s="53"/>
      <c r="Y33655" s="55"/>
    </row>
    <row r="33656" spans="21:25" x14ac:dyDescent="0.2">
      <c r="U33656" s="55"/>
      <c r="V33656" s="53"/>
      <c r="W33656" s="53"/>
      <c r="X33656" s="53"/>
      <c r="Y33656" s="55"/>
    </row>
    <row r="33657" spans="21:25" x14ac:dyDescent="0.2">
      <c r="U33657" s="55"/>
      <c r="V33657" s="53"/>
      <c r="W33657" s="53"/>
      <c r="X33657" s="53"/>
      <c r="Y33657" s="55"/>
    </row>
    <row r="33658" spans="21:25" x14ac:dyDescent="0.2">
      <c r="U33658" s="55"/>
      <c r="V33658" s="53"/>
      <c r="W33658" s="53"/>
      <c r="X33658" s="53"/>
      <c r="Y33658" s="55"/>
    </row>
    <row r="33659" spans="21:25" x14ac:dyDescent="0.2">
      <c r="U33659" s="55"/>
      <c r="V33659" s="53"/>
      <c r="W33659" s="53"/>
      <c r="X33659" s="53"/>
      <c r="Y33659" s="55"/>
    </row>
    <row r="33660" spans="21:25" x14ac:dyDescent="0.2">
      <c r="U33660" s="55"/>
      <c r="V33660" s="53"/>
      <c r="W33660" s="53"/>
      <c r="X33660" s="53"/>
      <c r="Y33660" s="55"/>
    </row>
    <row r="33661" spans="21:25" x14ac:dyDescent="0.2">
      <c r="U33661" s="55"/>
      <c r="V33661" s="53"/>
      <c r="W33661" s="53"/>
      <c r="X33661" s="53"/>
      <c r="Y33661" s="55"/>
    </row>
    <row r="33662" spans="21:25" x14ac:dyDescent="0.2">
      <c r="U33662" s="55"/>
      <c r="V33662" s="53"/>
      <c r="W33662" s="53"/>
      <c r="X33662" s="53"/>
      <c r="Y33662" s="55"/>
    </row>
    <row r="33663" spans="21:25" x14ac:dyDescent="0.2">
      <c r="U33663" s="55"/>
      <c r="V33663" s="53"/>
      <c r="W33663" s="53"/>
      <c r="X33663" s="53"/>
      <c r="Y33663" s="55"/>
    </row>
    <row r="33664" spans="21:25" x14ac:dyDescent="0.2">
      <c r="U33664" s="55"/>
      <c r="V33664" s="53"/>
      <c r="W33664" s="53"/>
      <c r="X33664" s="53"/>
      <c r="Y33664" s="55"/>
    </row>
    <row r="33665" spans="21:25" x14ac:dyDescent="0.2">
      <c r="U33665" s="55"/>
      <c r="V33665" s="53"/>
      <c r="W33665" s="53"/>
      <c r="X33665" s="53"/>
      <c r="Y33665" s="55"/>
    </row>
    <row r="33666" spans="21:25" x14ac:dyDescent="0.2">
      <c r="U33666" s="55"/>
      <c r="V33666" s="53"/>
      <c r="W33666" s="53"/>
      <c r="X33666" s="53"/>
      <c r="Y33666" s="55"/>
    </row>
    <row r="33667" spans="21:25" x14ac:dyDescent="0.2">
      <c r="U33667" s="55"/>
      <c r="V33667" s="53"/>
      <c r="W33667" s="53"/>
      <c r="X33667" s="53"/>
      <c r="Y33667" s="55"/>
    </row>
    <row r="33668" spans="21:25" x14ac:dyDescent="0.2">
      <c r="U33668" s="55"/>
      <c r="V33668" s="53"/>
      <c r="W33668" s="53"/>
      <c r="X33668" s="53"/>
      <c r="Y33668" s="55"/>
    </row>
    <row r="33669" spans="21:25" x14ac:dyDescent="0.2">
      <c r="U33669" s="55"/>
      <c r="V33669" s="53"/>
      <c r="W33669" s="53"/>
      <c r="X33669" s="53"/>
      <c r="Y33669" s="55"/>
    </row>
    <row r="33670" spans="21:25" x14ac:dyDescent="0.2">
      <c r="U33670" s="55"/>
      <c r="V33670" s="53"/>
      <c r="W33670" s="53"/>
      <c r="X33670" s="53"/>
      <c r="Y33670" s="55"/>
    </row>
    <row r="33671" spans="21:25" x14ac:dyDescent="0.2">
      <c r="U33671" s="55"/>
      <c r="V33671" s="53"/>
      <c r="W33671" s="53"/>
      <c r="X33671" s="53"/>
      <c r="Y33671" s="55"/>
    </row>
    <row r="33672" spans="21:25" x14ac:dyDescent="0.2">
      <c r="U33672" s="55"/>
      <c r="V33672" s="53"/>
      <c r="W33672" s="53"/>
      <c r="X33672" s="53"/>
      <c r="Y33672" s="55"/>
    </row>
    <row r="33673" spans="21:25" x14ac:dyDescent="0.2">
      <c r="U33673" s="55"/>
      <c r="V33673" s="53"/>
      <c r="W33673" s="53"/>
      <c r="X33673" s="53"/>
      <c r="Y33673" s="55"/>
    </row>
    <row r="33674" spans="21:25" x14ac:dyDescent="0.2">
      <c r="U33674" s="55"/>
      <c r="V33674" s="53"/>
      <c r="W33674" s="53"/>
      <c r="X33674" s="53"/>
      <c r="Y33674" s="55"/>
    </row>
    <row r="33675" spans="21:25" x14ac:dyDescent="0.2">
      <c r="U33675" s="55"/>
      <c r="V33675" s="53"/>
      <c r="W33675" s="53"/>
      <c r="X33675" s="53"/>
      <c r="Y33675" s="55"/>
    </row>
    <row r="33676" spans="21:25" x14ac:dyDescent="0.2">
      <c r="U33676" s="55"/>
      <c r="V33676" s="53"/>
      <c r="W33676" s="53"/>
      <c r="X33676" s="53"/>
      <c r="Y33676" s="55"/>
    </row>
    <row r="33677" spans="21:25" x14ac:dyDescent="0.2">
      <c r="U33677" s="55"/>
      <c r="V33677" s="53"/>
      <c r="W33677" s="53"/>
      <c r="X33677" s="53"/>
      <c r="Y33677" s="55"/>
    </row>
    <row r="33678" spans="21:25" x14ac:dyDescent="0.2">
      <c r="U33678" s="55"/>
      <c r="V33678" s="53"/>
      <c r="W33678" s="53"/>
      <c r="X33678" s="53"/>
      <c r="Y33678" s="55"/>
    </row>
    <row r="33679" spans="21:25" x14ac:dyDescent="0.2">
      <c r="U33679" s="55"/>
      <c r="V33679" s="53"/>
      <c r="W33679" s="53"/>
      <c r="X33679" s="53"/>
      <c r="Y33679" s="55"/>
    </row>
    <row r="33680" spans="21:25" x14ac:dyDescent="0.2">
      <c r="U33680" s="55"/>
      <c r="V33680" s="53"/>
      <c r="W33680" s="53"/>
      <c r="X33680" s="53"/>
      <c r="Y33680" s="55"/>
    </row>
    <row r="33681" spans="21:25" x14ac:dyDescent="0.2">
      <c r="U33681" s="55"/>
      <c r="V33681" s="53"/>
      <c r="W33681" s="53"/>
      <c r="X33681" s="53"/>
      <c r="Y33681" s="55"/>
    </row>
    <row r="33682" spans="21:25" x14ac:dyDescent="0.2">
      <c r="U33682" s="55"/>
      <c r="V33682" s="53"/>
      <c r="W33682" s="53"/>
      <c r="X33682" s="53"/>
      <c r="Y33682" s="55"/>
    </row>
    <row r="33683" spans="21:25" x14ac:dyDescent="0.2">
      <c r="U33683" s="55"/>
      <c r="V33683" s="53"/>
      <c r="W33683" s="53"/>
      <c r="X33683" s="53"/>
      <c r="Y33683" s="55"/>
    </row>
    <row r="33684" spans="21:25" x14ac:dyDescent="0.2">
      <c r="U33684" s="55"/>
      <c r="V33684" s="53"/>
      <c r="W33684" s="53"/>
      <c r="X33684" s="53"/>
      <c r="Y33684" s="55"/>
    </row>
    <row r="33685" spans="21:25" x14ac:dyDescent="0.2">
      <c r="U33685" s="55"/>
      <c r="V33685" s="53"/>
      <c r="W33685" s="53"/>
      <c r="X33685" s="53"/>
      <c r="Y33685" s="55"/>
    </row>
    <row r="33686" spans="21:25" x14ac:dyDescent="0.2">
      <c r="U33686" s="55"/>
      <c r="V33686" s="53"/>
      <c r="W33686" s="53"/>
      <c r="X33686" s="53"/>
      <c r="Y33686" s="55"/>
    </row>
    <row r="33687" spans="21:25" x14ac:dyDescent="0.2">
      <c r="U33687" s="55"/>
      <c r="V33687" s="53"/>
      <c r="W33687" s="53"/>
      <c r="X33687" s="53"/>
      <c r="Y33687" s="55"/>
    </row>
    <row r="33688" spans="21:25" x14ac:dyDescent="0.2">
      <c r="U33688" s="55"/>
      <c r="V33688" s="53"/>
      <c r="W33688" s="53"/>
      <c r="X33688" s="53"/>
      <c r="Y33688" s="55"/>
    </row>
    <row r="33689" spans="21:25" x14ac:dyDescent="0.2">
      <c r="U33689" s="55"/>
      <c r="V33689" s="53"/>
      <c r="W33689" s="53"/>
      <c r="X33689" s="53"/>
      <c r="Y33689" s="55"/>
    </row>
    <row r="33690" spans="21:25" x14ac:dyDescent="0.2">
      <c r="U33690" s="55"/>
      <c r="V33690" s="53"/>
      <c r="W33690" s="53"/>
      <c r="X33690" s="53"/>
      <c r="Y33690" s="55"/>
    </row>
    <row r="33691" spans="21:25" x14ac:dyDescent="0.2">
      <c r="U33691" s="55"/>
      <c r="V33691" s="53"/>
      <c r="W33691" s="53"/>
      <c r="X33691" s="53"/>
      <c r="Y33691" s="55"/>
    </row>
    <row r="33692" spans="21:25" x14ac:dyDescent="0.2">
      <c r="U33692" s="55"/>
      <c r="V33692" s="53"/>
      <c r="W33692" s="53"/>
      <c r="X33692" s="53"/>
      <c r="Y33692" s="55"/>
    </row>
    <row r="33693" spans="21:25" x14ac:dyDescent="0.2">
      <c r="U33693" s="55"/>
      <c r="V33693" s="53"/>
      <c r="W33693" s="53"/>
      <c r="X33693" s="53"/>
      <c r="Y33693" s="55"/>
    </row>
    <row r="33694" spans="21:25" x14ac:dyDescent="0.2">
      <c r="U33694" s="55"/>
      <c r="V33694" s="53"/>
      <c r="W33694" s="53"/>
      <c r="X33694" s="53"/>
      <c r="Y33694" s="55"/>
    </row>
    <row r="33695" spans="21:25" x14ac:dyDescent="0.2">
      <c r="U33695" s="55"/>
      <c r="V33695" s="53"/>
      <c r="W33695" s="53"/>
      <c r="X33695" s="53"/>
      <c r="Y33695" s="55"/>
    </row>
    <row r="33696" spans="21:25" x14ac:dyDescent="0.2">
      <c r="U33696" s="55"/>
      <c r="V33696" s="53"/>
      <c r="W33696" s="53"/>
      <c r="X33696" s="53"/>
      <c r="Y33696" s="55"/>
    </row>
    <row r="33697" spans="21:25" x14ac:dyDescent="0.2">
      <c r="U33697" s="55"/>
      <c r="V33697" s="53"/>
      <c r="W33697" s="53"/>
      <c r="X33697" s="53"/>
      <c r="Y33697" s="55"/>
    </row>
    <row r="33698" spans="21:25" x14ac:dyDescent="0.2">
      <c r="U33698" s="55"/>
      <c r="V33698" s="53"/>
      <c r="W33698" s="53"/>
      <c r="X33698" s="53"/>
      <c r="Y33698" s="55"/>
    </row>
    <row r="33699" spans="21:25" x14ac:dyDescent="0.2">
      <c r="U33699" s="55"/>
      <c r="V33699" s="53"/>
      <c r="W33699" s="53"/>
      <c r="X33699" s="53"/>
      <c r="Y33699" s="55"/>
    </row>
    <row r="33700" spans="21:25" x14ac:dyDescent="0.2">
      <c r="U33700" s="55"/>
      <c r="V33700" s="53"/>
      <c r="W33700" s="53"/>
      <c r="X33700" s="53"/>
      <c r="Y33700" s="55"/>
    </row>
    <row r="33701" spans="21:25" x14ac:dyDescent="0.2">
      <c r="U33701" s="55"/>
      <c r="V33701" s="53"/>
      <c r="W33701" s="53"/>
      <c r="X33701" s="53"/>
      <c r="Y33701" s="55"/>
    </row>
    <row r="33702" spans="21:25" x14ac:dyDescent="0.2">
      <c r="U33702" s="55"/>
      <c r="V33702" s="53"/>
      <c r="W33702" s="53"/>
      <c r="X33702" s="53"/>
      <c r="Y33702" s="55"/>
    </row>
    <row r="33703" spans="21:25" x14ac:dyDescent="0.2">
      <c r="U33703" s="55"/>
      <c r="V33703" s="53"/>
      <c r="W33703" s="53"/>
      <c r="X33703" s="53"/>
      <c r="Y33703" s="55"/>
    </row>
    <row r="33704" spans="21:25" x14ac:dyDescent="0.2">
      <c r="U33704" s="55"/>
      <c r="V33704" s="53"/>
      <c r="W33704" s="53"/>
      <c r="X33704" s="53"/>
      <c r="Y33704" s="55"/>
    </row>
    <row r="33705" spans="21:25" x14ac:dyDescent="0.2">
      <c r="U33705" s="55"/>
      <c r="V33705" s="53"/>
      <c r="W33705" s="53"/>
      <c r="X33705" s="53"/>
      <c r="Y33705" s="55"/>
    </row>
    <row r="33706" spans="21:25" x14ac:dyDescent="0.2">
      <c r="U33706" s="55"/>
      <c r="V33706" s="53"/>
      <c r="W33706" s="53"/>
      <c r="X33706" s="53"/>
      <c r="Y33706" s="55"/>
    </row>
    <row r="33707" spans="21:25" x14ac:dyDescent="0.2">
      <c r="U33707" s="55"/>
      <c r="V33707" s="53"/>
      <c r="W33707" s="53"/>
      <c r="X33707" s="53"/>
      <c r="Y33707" s="55"/>
    </row>
    <row r="33708" spans="21:25" x14ac:dyDescent="0.2">
      <c r="U33708" s="55"/>
      <c r="V33708" s="53"/>
      <c r="W33708" s="53"/>
      <c r="X33708" s="53"/>
      <c r="Y33708" s="55"/>
    </row>
    <row r="33709" spans="21:25" x14ac:dyDescent="0.2">
      <c r="U33709" s="55"/>
      <c r="V33709" s="53"/>
      <c r="W33709" s="53"/>
      <c r="X33709" s="53"/>
      <c r="Y33709" s="55"/>
    </row>
    <row r="33710" spans="21:25" x14ac:dyDescent="0.2">
      <c r="U33710" s="55"/>
      <c r="V33710" s="53"/>
      <c r="W33710" s="53"/>
      <c r="X33710" s="53"/>
      <c r="Y33710" s="55"/>
    </row>
    <row r="33711" spans="21:25" x14ac:dyDescent="0.2">
      <c r="U33711" s="55"/>
      <c r="V33711" s="53"/>
      <c r="W33711" s="53"/>
      <c r="X33711" s="53"/>
      <c r="Y33711" s="55"/>
    </row>
    <row r="33712" spans="21:25" x14ac:dyDescent="0.2">
      <c r="U33712" s="55"/>
      <c r="V33712" s="53"/>
      <c r="W33712" s="53"/>
      <c r="X33712" s="53"/>
      <c r="Y33712" s="55"/>
    </row>
    <row r="33713" spans="21:25" x14ac:dyDescent="0.2">
      <c r="U33713" s="55"/>
      <c r="V33713" s="53"/>
      <c r="W33713" s="53"/>
      <c r="X33713" s="53"/>
      <c r="Y33713" s="55"/>
    </row>
    <row r="33714" spans="21:25" x14ac:dyDescent="0.2">
      <c r="U33714" s="55"/>
      <c r="V33714" s="53"/>
      <c r="W33714" s="53"/>
      <c r="X33714" s="53"/>
      <c r="Y33714" s="55"/>
    </row>
    <row r="33715" spans="21:25" x14ac:dyDescent="0.2">
      <c r="U33715" s="55"/>
      <c r="V33715" s="53"/>
      <c r="W33715" s="53"/>
      <c r="X33715" s="53"/>
      <c r="Y33715" s="55"/>
    </row>
    <row r="33716" spans="21:25" x14ac:dyDescent="0.2">
      <c r="U33716" s="55"/>
      <c r="V33716" s="53"/>
      <c r="W33716" s="53"/>
      <c r="X33716" s="53"/>
      <c r="Y33716" s="55"/>
    </row>
    <row r="33717" spans="21:25" x14ac:dyDescent="0.2">
      <c r="U33717" s="55"/>
      <c r="V33717" s="53"/>
      <c r="W33717" s="53"/>
      <c r="X33717" s="53"/>
      <c r="Y33717" s="55"/>
    </row>
    <row r="33718" spans="21:25" x14ac:dyDescent="0.2">
      <c r="U33718" s="55"/>
      <c r="V33718" s="53"/>
      <c r="W33718" s="53"/>
      <c r="X33718" s="53"/>
      <c r="Y33718" s="55"/>
    </row>
    <row r="33719" spans="21:25" x14ac:dyDescent="0.2">
      <c r="U33719" s="55"/>
      <c r="V33719" s="53"/>
      <c r="W33719" s="53"/>
      <c r="X33719" s="53"/>
      <c r="Y33719" s="55"/>
    </row>
    <row r="33720" spans="21:25" x14ac:dyDescent="0.2">
      <c r="U33720" s="55"/>
      <c r="V33720" s="53"/>
      <c r="W33720" s="53"/>
      <c r="X33720" s="53"/>
      <c r="Y33720" s="55"/>
    </row>
    <row r="33721" spans="21:25" x14ac:dyDescent="0.2">
      <c r="U33721" s="55"/>
      <c r="V33721" s="53"/>
      <c r="W33721" s="53"/>
      <c r="X33721" s="53"/>
      <c r="Y33721" s="55"/>
    </row>
    <row r="33722" spans="21:25" x14ac:dyDescent="0.2">
      <c r="U33722" s="55"/>
      <c r="V33722" s="53"/>
      <c r="W33722" s="53"/>
      <c r="X33722" s="53"/>
      <c r="Y33722" s="55"/>
    </row>
    <row r="33723" spans="21:25" x14ac:dyDescent="0.2">
      <c r="U33723" s="55"/>
      <c r="V33723" s="53"/>
      <c r="W33723" s="53"/>
      <c r="X33723" s="53"/>
      <c r="Y33723" s="55"/>
    </row>
    <row r="33724" spans="21:25" x14ac:dyDescent="0.2">
      <c r="U33724" s="55"/>
      <c r="V33724" s="53"/>
      <c r="W33724" s="53"/>
      <c r="X33724" s="53"/>
      <c r="Y33724" s="55"/>
    </row>
    <row r="33725" spans="21:25" x14ac:dyDescent="0.2">
      <c r="U33725" s="55"/>
      <c r="V33725" s="53"/>
      <c r="W33725" s="53"/>
      <c r="X33725" s="53"/>
      <c r="Y33725" s="55"/>
    </row>
    <row r="33726" spans="21:25" x14ac:dyDescent="0.2">
      <c r="U33726" s="55"/>
      <c r="V33726" s="53"/>
      <c r="W33726" s="53"/>
      <c r="X33726" s="53"/>
      <c r="Y33726" s="55"/>
    </row>
    <row r="33727" spans="21:25" x14ac:dyDescent="0.2">
      <c r="U33727" s="55"/>
      <c r="V33727" s="53"/>
      <c r="W33727" s="53"/>
      <c r="X33727" s="53"/>
      <c r="Y33727" s="55"/>
    </row>
    <row r="33728" spans="21:25" x14ac:dyDescent="0.2">
      <c r="U33728" s="55"/>
      <c r="V33728" s="53"/>
      <c r="W33728" s="53"/>
      <c r="X33728" s="53"/>
      <c r="Y33728" s="55"/>
    </row>
    <row r="33729" spans="21:25" x14ac:dyDescent="0.2">
      <c r="U33729" s="55"/>
      <c r="V33729" s="53"/>
      <c r="W33729" s="53"/>
      <c r="X33729" s="53"/>
      <c r="Y33729" s="55"/>
    </row>
    <row r="33730" spans="21:25" x14ac:dyDescent="0.2">
      <c r="U33730" s="55"/>
      <c r="V33730" s="53"/>
      <c r="W33730" s="53"/>
      <c r="X33730" s="53"/>
      <c r="Y33730" s="55"/>
    </row>
    <row r="33731" spans="21:25" x14ac:dyDescent="0.2">
      <c r="U33731" s="55"/>
      <c r="V33731" s="53"/>
      <c r="W33731" s="53"/>
      <c r="X33731" s="53"/>
      <c r="Y33731" s="55"/>
    </row>
    <row r="33732" spans="21:25" x14ac:dyDescent="0.2">
      <c r="U33732" s="55"/>
      <c r="V33732" s="53"/>
      <c r="W33732" s="53"/>
      <c r="X33732" s="53"/>
      <c r="Y33732" s="55"/>
    </row>
    <row r="33733" spans="21:25" x14ac:dyDescent="0.2">
      <c r="U33733" s="55"/>
      <c r="V33733" s="53"/>
      <c r="W33733" s="53"/>
      <c r="X33733" s="53"/>
      <c r="Y33733" s="55"/>
    </row>
    <row r="33734" spans="21:25" x14ac:dyDescent="0.2">
      <c r="U33734" s="55"/>
      <c r="V33734" s="53"/>
      <c r="W33734" s="53"/>
      <c r="X33734" s="53"/>
      <c r="Y33734" s="55"/>
    </row>
    <row r="33735" spans="21:25" x14ac:dyDescent="0.2">
      <c r="U33735" s="55"/>
      <c r="V33735" s="53"/>
      <c r="W33735" s="53"/>
      <c r="X33735" s="53"/>
      <c r="Y33735" s="55"/>
    </row>
    <row r="33736" spans="21:25" x14ac:dyDescent="0.2">
      <c r="U33736" s="55"/>
      <c r="V33736" s="53"/>
      <c r="W33736" s="53"/>
      <c r="X33736" s="53"/>
      <c r="Y33736" s="55"/>
    </row>
    <row r="33737" spans="21:25" x14ac:dyDescent="0.2">
      <c r="U33737" s="55"/>
      <c r="V33737" s="53"/>
      <c r="W33737" s="53"/>
      <c r="X33737" s="53"/>
      <c r="Y33737" s="55"/>
    </row>
    <row r="33738" spans="21:25" x14ac:dyDescent="0.2">
      <c r="U33738" s="55"/>
      <c r="V33738" s="53"/>
      <c r="W33738" s="53"/>
      <c r="X33738" s="53"/>
      <c r="Y33738" s="55"/>
    </row>
    <row r="33739" spans="21:25" x14ac:dyDescent="0.2">
      <c r="U33739" s="55"/>
      <c r="V33739" s="53"/>
      <c r="W33739" s="53"/>
      <c r="X33739" s="53"/>
      <c r="Y33739" s="55"/>
    </row>
    <row r="33740" spans="21:25" x14ac:dyDescent="0.2">
      <c r="U33740" s="55"/>
      <c r="V33740" s="53"/>
      <c r="W33740" s="53"/>
      <c r="X33740" s="53"/>
      <c r="Y33740" s="55"/>
    </row>
    <row r="33741" spans="21:25" x14ac:dyDescent="0.2">
      <c r="U33741" s="55"/>
      <c r="V33741" s="53"/>
      <c r="W33741" s="53"/>
      <c r="X33741" s="53"/>
      <c r="Y33741" s="55"/>
    </row>
    <row r="33742" spans="21:25" x14ac:dyDescent="0.2">
      <c r="U33742" s="55"/>
      <c r="V33742" s="53"/>
      <c r="W33742" s="53"/>
      <c r="X33742" s="53"/>
      <c r="Y33742" s="55"/>
    </row>
    <row r="33743" spans="21:25" x14ac:dyDescent="0.2">
      <c r="U33743" s="55"/>
      <c r="V33743" s="53"/>
      <c r="W33743" s="53"/>
      <c r="X33743" s="53"/>
      <c r="Y33743" s="55"/>
    </row>
    <row r="33744" spans="21:25" x14ac:dyDescent="0.2">
      <c r="U33744" s="55"/>
      <c r="V33744" s="53"/>
      <c r="W33744" s="53"/>
      <c r="X33744" s="53"/>
      <c r="Y33744" s="55"/>
    </row>
    <row r="33745" spans="21:25" x14ac:dyDescent="0.2">
      <c r="U33745" s="55"/>
      <c r="V33745" s="53"/>
      <c r="W33745" s="53"/>
      <c r="X33745" s="53"/>
      <c r="Y33745" s="55"/>
    </row>
    <row r="33746" spans="21:25" x14ac:dyDescent="0.2">
      <c r="U33746" s="55"/>
      <c r="V33746" s="53"/>
      <c r="W33746" s="53"/>
      <c r="X33746" s="53"/>
      <c r="Y33746" s="55"/>
    </row>
    <row r="33747" spans="21:25" x14ac:dyDescent="0.2">
      <c r="U33747" s="55"/>
      <c r="V33747" s="53"/>
      <c r="W33747" s="53"/>
      <c r="X33747" s="53"/>
      <c r="Y33747" s="55"/>
    </row>
    <row r="33748" spans="21:25" x14ac:dyDescent="0.2">
      <c r="U33748" s="55"/>
      <c r="V33748" s="53"/>
      <c r="W33748" s="53"/>
      <c r="X33748" s="53"/>
      <c r="Y33748" s="55"/>
    </row>
    <row r="33749" spans="21:25" x14ac:dyDescent="0.2">
      <c r="U33749" s="55"/>
      <c r="V33749" s="53"/>
      <c r="W33749" s="53"/>
      <c r="X33749" s="53"/>
      <c r="Y33749" s="55"/>
    </row>
    <row r="33750" spans="21:25" x14ac:dyDescent="0.2">
      <c r="U33750" s="55"/>
      <c r="V33750" s="53"/>
      <c r="W33750" s="53"/>
      <c r="X33750" s="53"/>
      <c r="Y33750" s="55"/>
    </row>
    <row r="33751" spans="21:25" x14ac:dyDescent="0.2">
      <c r="U33751" s="55"/>
      <c r="V33751" s="53"/>
      <c r="W33751" s="53"/>
      <c r="X33751" s="53"/>
      <c r="Y33751" s="55"/>
    </row>
    <row r="33752" spans="21:25" x14ac:dyDescent="0.2">
      <c r="U33752" s="55"/>
      <c r="V33752" s="53"/>
      <c r="W33752" s="53"/>
      <c r="X33752" s="53"/>
      <c r="Y33752" s="55"/>
    </row>
    <row r="33753" spans="21:25" x14ac:dyDescent="0.2">
      <c r="U33753" s="55"/>
      <c r="V33753" s="53"/>
      <c r="W33753" s="53"/>
      <c r="X33753" s="53"/>
      <c r="Y33753" s="55"/>
    </row>
    <row r="33754" spans="21:25" x14ac:dyDescent="0.2">
      <c r="U33754" s="55"/>
      <c r="V33754" s="53"/>
      <c r="W33754" s="53"/>
      <c r="X33754" s="53"/>
      <c r="Y33754" s="55"/>
    </row>
    <row r="33755" spans="21:25" x14ac:dyDescent="0.2">
      <c r="U33755" s="55"/>
      <c r="V33755" s="53"/>
      <c r="W33755" s="53"/>
      <c r="X33755" s="53"/>
      <c r="Y33755" s="55"/>
    </row>
    <row r="33756" spans="21:25" x14ac:dyDescent="0.2">
      <c r="U33756" s="55"/>
      <c r="V33756" s="53"/>
      <c r="W33756" s="53"/>
      <c r="X33756" s="53"/>
      <c r="Y33756" s="55"/>
    </row>
    <row r="33757" spans="21:25" x14ac:dyDescent="0.2">
      <c r="U33757" s="55"/>
      <c r="V33757" s="53"/>
      <c r="W33757" s="53"/>
      <c r="X33757" s="53"/>
      <c r="Y33757" s="55"/>
    </row>
    <row r="33758" spans="21:25" x14ac:dyDescent="0.2">
      <c r="U33758" s="55"/>
      <c r="V33758" s="53"/>
      <c r="W33758" s="53"/>
      <c r="X33758" s="53"/>
      <c r="Y33758" s="55"/>
    </row>
    <row r="33759" spans="21:25" x14ac:dyDescent="0.2">
      <c r="U33759" s="55"/>
      <c r="V33759" s="53"/>
      <c r="W33759" s="53"/>
      <c r="X33759" s="53"/>
      <c r="Y33759" s="55"/>
    </row>
    <row r="33760" spans="21:25" x14ac:dyDescent="0.2">
      <c r="U33760" s="55"/>
      <c r="V33760" s="53"/>
      <c r="W33760" s="53"/>
      <c r="X33760" s="53"/>
      <c r="Y33760" s="55"/>
    </row>
    <row r="33761" spans="21:25" x14ac:dyDescent="0.2">
      <c r="U33761" s="55"/>
      <c r="V33761" s="53"/>
      <c r="W33761" s="53"/>
      <c r="X33761" s="53"/>
      <c r="Y33761" s="55"/>
    </row>
    <row r="33762" spans="21:25" x14ac:dyDescent="0.2">
      <c r="U33762" s="55"/>
      <c r="V33762" s="53"/>
      <c r="W33762" s="53"/>
      <c r="X33762" s="53"/>
      <c r="Y33762" s="55"/>
    </row>
    <row r="33763" spans="21:25" x14ac:dyDescent="0.2">
      <c r="U33763" s="55"/>
      <c r="V33763" s="53"/>
      <c r="W33763" s="53"/>
      <c r="X33763" s="53"/>
      <c r="Y33763" s="55"/>
    </row>
    <row r="33764" spans="21:25" x14ac:dyDescent="0.2">
      <c r="U33764" s="55"/>
      <c r="V33764" s="53"/>
      <c r="W33764" s="53"/>
      <c r="X33764" s="53"/>
      <c r="Y33764" s="55"/>
    </row>
    <row r="33765" spans="21:25" x14ac:dyDescent="0.2">
      <c r="U33765" s="55"/>
      <c r="V33765" s="53"/>
      <c r="W33765" s="53"/>
      <c r="X33765" s="53"/>
      <c r="Y33765" s="55"/>
    </row>
    <row r="33766" spans="21:25" x14ac:dyDescent="0.2">
      <c r="U33766" s="55"/>
      <c r="V33766" s="53"/>
      <c r="W33766" s="53"/>
      <c r="X33766" s="53"/>
      <c r="Y33766" s="55"/>
    </row>
    <row r="33767" spans="21:25" x14ac:dyDescent="0.2">
      <c r="U33767" s="55"/>
      <c r="V33767" s="53"/>
      <c r="W33767" s="53"/>
      <c r="X33767" s="53"/>
      <c r="Y33767" s="55"/>
    </row>
    <row r="33768" spans="21:25" x14ac:dyDescent="0.2">
      <c r="U33768" s="55"/>
      <c r="V33768" s="53"/>
      <c r="W33768" s="53"/>
      <c r="X33768" s="53"/>
      <c r="Y33768" s="55"/>
    </row>
    <row r="33769" spans="21:25" x14ac:dyDescent="0.2">
      <c r="U33769" s="55"/>
      <c r="V33769" s="53"/>
      <c r="W33769" s="53"/>
      <c r="X33769" s="53"/>
      <c r="Y33769" s="55"/>
    </row>
    <row r="33770" spans="21:25" x14ac:dyDescent="0.2">
      <c r="U33770" s="55"/>
      <c r="V33770" s="53"/>
      <c r="W33770" s="53"/>
      <c r="X33770" s="53"/>
      <c r="Y33770" s="55"/>
    </row>
    <row r="33771" spans="21:25" x14ac:dyDescent="0.2">
      <c r="U33771" s="55"/>
      <c r="V33771" s="53"/>
      <c r="W33771" s="53"/>
      <c r="X33771" s="53"/>
      <c r="Y33771" s="55"/>
    </row>
    <row r="33772" spans="21:25" x14ac:dyDescent="0.2">
      <c r="U33772" s="55"/>
      <c r="V33772" s="53"/>
      <c r="W33772" s="53"/>
      <c r="X33772" s="53"/>
      <c r="Y33772" s="55"/>
    </row>
    <row r="33773" spans="21:25" x14ac:dyDescent="0.2">
      <c r="U33773" s="55"/>
      <c r="V33773" s="53"/>
      <c r="W33773" s="53"/>
      <c r="X33773" s="53"/>
      <c r="Y33773" s="55"/>
    </row>
    <row r="33774" spans="21:25" x14ac:dyDescent="0.2">
      <c r="U33774" s="55"/>
      <c r="V33774" s="53"/>
      <c r="W33774" s="53"/>
      <c r="X33774" s="53"/>
      <c r="Y33774" s="55"/>
    </row>
    <row r="33775" spans="21:25" x14ac:dyDescent="0.2">
      <c r="U33775" s="55"/>
      <c r="V33775" s="53"/>
      <c r="W33775" s="53"/>
      <c r="X33775" s="53"/>
      <c r="Y33775" s="55"/>
    </row>
    <row r="33776" spans="21:25" x14ac:dyDescent="0.2">
      <c r="U33776" s="55"/>
      <c r="V33776" s="53"/>
      <c r="W33776" s="53"/>
      <c r="X33776" s="53"/>
      <c r="Y33776" s="55"/>
    </row>
    <row r="33777" spans="21:25" x14ac:dyDescent="0.2">
      <c r="U33777" s="55"/>
      <c r="V33777" s="53"/>
      <c r="W33777" s="53"/>
      <c r="X33777" s="53"/>
      <c r="Y33777" s="55"/>
    </row>
    <row r="33778" spans="21:25" x14ac:dyDescent="0.2">
      <c r="U33778" s="55"/>
      <c r="V33778" s="53"/>
      <c r="W33778" s="53"/>
      <c r="X33778" s="53"/>
      <c r="Y33778" s="55"/>
    </row>
    <row r="33779" spans="21:25" x14ac:dyDescent="0.2">
      <c r="U33779" s="55"/>
      <c r="V33779" s="53"/>
      <c r="W33779" s="53"/>
      <c r="X33779" s="53"/>
      <c r="Y33779" s="55"/>
    </row>
    <row r="33780" spans="21:25" x14ac:dyDescent="0.2">
      <c r="U33780" s="55"/>
      <c r="V33780" s="53"/>
      <c r="W33780" s="53"/>
      <c r="X33780" s="53"/>
      <c r="Y33780" s="55"/>
    </row>
    <row r="33781" spans="21:25" x14ac:dyDescent="0.2">
      <c r="U33781" s="55"/>
      <c r="V33781" s="53"/>
      <c r="W33781" s="53"/>
      <c r="X33781" s="53"/>
      <c r="Y33781" s="55"/>
    </row>
    <row r="33782" spans="21:25" x14ac:dyDescent="0.2">
      <c r="U33782" s="55"/>
      <c r="V33782" s="53"/>
      <c r="W33782" s="53"/>
      <c r="X33782" s="53"/>
      <c r="Y33782" s="55"/>
    </row>
    <row r="33783" spans="21:25" x14ac:dyDescent="0.2">
      <c r="U33783" s="55"/>
      <c r="V33783" s="53"/>
      <c r="W33783" s="53"/>
      <c r="X33783" s="53"/>
      <c r="Y33783" s="55"/>
    </row>
    <row r="33784" spans="21:25" x14ac:dyDescent="0.2">
      <c r="U33784" s="55"/>
      <c r="V33784" s="53"/>
      <c r="W33784" s="53"/>
      <c r="X33784" s="53"/>
      <c r="Y33784" s="55"/>
    </row>
    <row r="33785" spans="21:25" x14ac:dyDescent="0.2">
      <c r="U33785" s="55"/>
      <c r="V33785" s="53"/>
      <c r="W33785" s="53"/>
      <c r="X33785" s="53"/>
      <c r="Y33785" s="55"/>
    </row>
    <row r="33786" spans="21:25" x14ac:dyDescent="0.2">
      <c r="U33786" s="55"/>
      <c r="V33786" s="53"/>
      <c r="W33786" s="53"/>
      <c r="X33786" s="53"/>
      <c r="Y33786" s="55"/>
    </row>
    <row r="33787" spans="21:25" x14ac:dyDescent="0.2">
      <c r="U33787" s="55"/>
      <c r="V33787" s="53"/>
      <c r="W33787" s="53"/>
      <c r="X33787" s="53"/>
      <c r="Y33787" s="55"/>
    </row>
    <row r="33788" spans="21:25" x14ac:dyDescent="0.2">
      <c r="U33788" s="55"/>
      <c r="V33788" s="53"/>
      <c r="W33788" s="53"/>
      <c r="X33788" s="53"/>
      <c r="Y33788" s="55"/>
    </row>
    <row r="33789" spans="21:25" x14ac:dyDescent="0.2">
      <c r="U33789" s="55"/>
      <c r="V33789" s="53"/>
      <c r="W33789" s="53"/>
      <c r="X33789" s="53"/>
      <c r="Y33789" s="55"/>
    </row>
    <row r="33790" spans="21:25" x14ac:dyDescent="0.2">
      <c r="U33790" s="55"/>
      <c r="V33790" s="53"/>
      <c r="W33790" s="53"/>
      <c r="X33790" s="53"/>
      <c r="Y33790" s="55"/>
    </row>
    <row r="33791" spans="21:25" x14ac:dyDescent="0.2">
      <c r="U33791" s="55"/>
      <c r="V33791" s="53"/>
      <c r="W33791" s="53"/>
      <c r="X33791" s="53"/>
      <c r="Y33791" s="55"/>
    </row>
    <row r="33792" spans="21:25" x14ac:dyDescent="0.2">
      <c r="U33792" s="55"/>
      <c r="V33792" s="53"/>
      <c r="W33792" s="53"/>
      <c r="X33792" s="53"/>
      <c r="Y33792" s="55"/>
    </row>
    <row r="33793" spans="21:25" x14ac:dyDescent="0.2">
      <c r="U33793" s="55"/>
      <c r="V33793" s="53"/>
      <c r="W33793" s="53"/>
      <c r="X33793" s="53"/>
      <c r="Y33793" s="55"/>
    </row>
    <row r="33794" spans="21:25" x14ac:dyDescent="0.2">
      <c r="U33794" s="55"/>
      <c r="V33794" s="53"/>
      <c r="W33794" s="53"/>
      <c r="X33794" s="53"/>
      <c r="Y33794" s="55"/>
    </row>
    <row r="33795" spans="21:25" x14ac:dyDescent="0.2">
      <c r="U33795" s="55"/>
      <c r="V33795" s="53"/>
      <c r="W33795" s="53"/>
      <c r="X33795" s="53"/>
      <c r="Y33795" s="55"/>
    </row>
    <row r="33796" spans="21:25" x14ac:dyDescent="0.2">
      <c r="U33796" s="55"/>
      <c r="V33796" s="53"/>
      <c r="W33796" s="53"/>
      <c r="X33796" s="53"/>
      <c r="Y33796" s="55"/>
    </row>
    <row r="33797" spans="21:25" x14ac:dyDescent="0.2">
      <c r="U33797" s="55"/>
      <c r="V33797" s="53"/>
      <c r="W33797" s="53"/>
      <c r="X33797" s="53"/>
      <c r="Y33797" s="55"/>
    </row>
    <row r="33798" spans="21:25" x14ac:dyDescent="0.2">
      <c r="U33798" s="55"/>
      <c r="V33798" s="53"/>
      <c r="W33798" s="53"/>
      <c r="X33798" s="53"/>
      <c r="Y33798" s="55"/>
    </row>
    <row r="33799" spans="21:25" x14ac:dyDescent="0.2">
      <c r="U33799" s="55"/>
      <c r="V33799" s="53"/>
      <c r="W33799" s="53"/>
      <c r="X33799" s="53"/>
      <c r="Y33799" s="55"/>
    </row>
    <row r="33800" spans="21:25" x14ac:dyDescent="0.2">
      <c r="U33800" s="55"/>
      <c r="V33800" s="53"/>
      <c r="W33800" s="53"/>
      <c r="X33800" s="53"/>
      <c r="Y33800" s="55"/>
    </row>
    <row r="33801" spans="21:25" x14ac:dyDescent="0.2">
      <c r="U33801" s="55"/>
      <c r="V33801" s="53"/>
      <c r="W33801" s="53"/>
      <c r="X33801" s="53"/>
      <c r="Y33801" s="55"/>
    </row>
    <row r="33802" spans="21:25" x14ac:dyDescent="0.2">
      <c r="U33802" s="55"/>
      <c r="V33802" s="53"/>
      <c r="W33802" s="53"/>
      <c r="X33802" s="53"/>
      <c r="Y33802" s="55"/>
    </row>
    <row r="33803" spans="21:25" x14ac:dyDescent="0.2">
      <c r="U33803" s="55"/>
      <c r="V33803" s="53"/>
      <c r="W33803" s="53"/>
      <c r="X33803" s="53"/>
      <c r="Y33803" s="55"/>
    </row>
    <row r="33804" spans="21:25" x14ac:dyDescent="0.2">
      <c r="U33804" s="55"/>
      <c r="V33804" s="53"/>
      <c r="W33804" s="53"/>
      <c r="X33804" s="53"/>
      <c r="Y33804" s="55"/>
    </row>
    <row r="33805" spans="21:25" x14ac:dyDescent="0.2">
      <c r="U33805" s="55"/>
      <c r="V33805" s="53"/>
      <c r="W33805" s="53"/>
      <c r="X33805" s="53"/>
      <c r="Y33805" s="55"/>
    </row>
    <row r="33806" spans="21:25" x14ac:dyDescent="0.2">
      <c r="U33806" s="55"/>
      <c r="V33806" s="53"/>
      <c r="W33806" s="53"/>
      <c r="X33806" s="53"/>
      <c r="Y33806" s="55"/>
    </row>
    <row r="33807" spans="21:25" x14ac:dyDescent="0.2">
      <c r="U33807" s="55"/>
      <c r="V33807" s="53"/>
      <c r="W33807" s="53"/>
      <c r="X33807" s="53"/>
      <c r="Y33807" s="55"/>
    </row>
    <row r="33808" spans="21:25" x14ac:dyDescent="0.2">
      <c r="U33808" s="55"/>
      <c r="V33808" s="53"/>
      <c r="W33808" s="53"/>
      <c r="X33808" s="53"/>
      <c r="Y33808" s="55"/>
    </row>
    <row r="33809" spans="21:25" x14ac:dyDescent="0.2">
      <c r="U33809" s="55"/>
      <c r="V33809" s="53"/>
      <c r="W33809" s="53"/>
      <c r="X33809" s="53"/>
      <c r="Y33809" s="55"/>
    </row>
    <row r="33810" spans="21:25" x14ac:dyDescent="0.2">
      <c r="U33810" s="55"/>
      <c r="V33810" s="53"/>
      <c r="W33810" s="53"/>
      <c r="X33810" s="53"/>
      <c r="Y33810" s="55"/>
    </row>
    <row r="33811" spans="21:25" x14ac:dyDescent="0.2">
      <c r="U33811" s="55"/>
      <c r="V33811" s="53"/>
      <c r="W33811" s="53"/>
      <c r="X33811" s="53"/>
      <c r="Y33811" s="55"/>
    </row>
    <row r="33812" spans="21:25" x14ac:dyDescent="0.2">
      <c r="U33812" s="55"/>
      <c r="V33812" s="53"/>
      <c r="W33812" s="53"/>
      <c r="X33812" s="53"/>
      <c r="Y33812" s="55"/>
    </row>
    <row r="33813" spans="21:25" x14ac:dyDescent="0.2">
      <c r="U33813" s="55"/>
      <c r="V33813" s="53"/>
      <c r="W33813" s="53"/>
      <c r="X33813" s="53"/>
      <c r="Y33813" s="55"/>
    </row>
    <row r="33814" spans="21:25" x14ac:dyDescent="0.2">
      <c r="U33814" s="55"/>
      <c r="V33814" s="53"/>
      <c r="W33814" s="53"/>
      <c r="X33814" s="53"/>
      <c r="Y33814" s="55"/>
    </row>
    <row r="33815" spans="21:25" x14ac:dyDescent="0.2">
      <c r="U33815" s="55"/>
      <c r="V33815" s="53"/>
      <c r="W33815" s="53"/>
      <c r="X33815" s="53"/>
      <c r="Y33815" s="55"/>
    </row>
    <row r="33816" spans="21:25" x14ac:dyDescent="0.2">
      <c r="U33816" s="55"/>
      <c r="V33816" s="53"/>
      <c r="W33816" s="53"/>
      <c r="X33816" s="53"/>
      <c r="Y33816" s="55"/>
    </row>
    <row r="33817" spans="21:25" x14ac:dyDescent="0.2">
      <c r="U33817" s="55"/>
      <c r="V33817" s="53"/>
      <c r="W33817" s="53"/>
      <c r="X33817" s="53"/>
      <c r="Y33817" s="55"/>
    </row>
    <row r="33818" spans="21:25" x14ac:dyDescent="0.2">
      <c r="U33818" s="55"/>
      <c r="V33818" s="53"/>
      <c r="W33818" s="53"/>
      <c r="X33818" s="53"/>
      <c r="Y33818" s="55"/>
    </row>
    <row r="33819" spans="21:25" x14ac:dyDescent="0.2">
      <c r="U33819" s="55"/>
      <c r="V33819" s="53"/>
      <c r="W33819" s="53"/>
      <c r="X33819" s="53"/>
      <c r="Y33819" s="55"/>
    </row>
    <row r="33820" spans="21:25" x14ac:dyDescent="0.2">
      <c r="U33820" s="55"/>
      <c r="V33820" s="53"/>
      <c r="W33820" s="53"/>
      <c r="X33820" s="53"/>
      <c r="Y33820" s="55"/>
    </row>
    <row r="33821" spans="21:25" x14ac:dyDescent="0.2">
      <c r="U33821" s="55"/>
      <c r="V33821" s="53"/>
      <c r="W33821" s="53"/>
      <c r="X33821" s="53"/>
      <c r="Y33821" s="55"/>
    </row>
    <row r="33822" spans="21:25" x14ac:dyDescent="0.2">
      <c r="U33822" s="55"/>
      <c r="V33822" s="53"/>
      <c r="W33822" s="53"/>
      <c r="X33822" s="53"/>
      <c r="Y33822" s="55"/>
    </row>
    <row r="33823" spans="21:25" x14ac:dyDescent="0.2">
      <c r="U33823" s="55"/>
      <c r="V33823" s="53"/>
      <c r="W33823" s="53"/>
      <c r="X33823" s="53"/>
      <c r="Y33823" s="55"/>
    </row>
    <row r="33824" spans="21:25" x14ac:dyDescent="0.2">
      <c r="U33824" s="55"/>
      <c r="V33824" s="53"/>
      <c r="W33824" s="53"/>
      <c r="X33824" s="53"/>
      <c r="Y33824" s="55"/>
    </row>
    <row r="33825" spans="21:25" x14ac:dyDescent="0.2">
      <c r="U33825" s="55"/>
      <c r="V33825" s="53"/>
      <c r="W33825" s="53"/>
      <c r="X33825" s="53"/>
      <c r="Y33825" s="55"/>
    </row>
    <row r="33826" spans="21:25" x14ac:dyDescent="0.2">
      <c r="U33826" s="55"/>
      <c r="V33826" s="53"/>
      <c r="W33826" s="53"/>
      <c r="X33826" s="53"/>
      <c r="Y33826" s="55"/>
    </row>
    <row r="33827" spans="21:25" x14ac:dyDescent="0.2">
      <c r="U33827" s="55"/>
      <c r="V33827" s="53"/>
      <c r="W33827" s="53"/>
      <c r="X33827" s="53"/>
      <c r="Y33827" s="55"/>
    </row>
    <row r="33828" spans="21:25" x14ac:dyDescent="0.2">
      <c r="U33828" s="55"/>
      <c r="V33828" s="53"/>
      <c r="W33828" s="53"/>
      <c r="X33828" s="53"/>
      <c r="Y33828" s="55"/>
    </row>
    <row r="33829" spans="21:25" x14ac:dyDescent="0.2">
      <c r="U33829" s="55"/>
      <c r="V33829" s="53"/>
      <c r="W33829" s="53"/>
      <c r="X33829" s="53"/>
      <c r="Y33829" s="55"/>
    </row>
    <row r="33830" spans="21:25" x14ac:dyDescent="0.2">
      <c r="U33830" s="55"/>
      <c r="V33830" s="53"/>
      <c r="W33830" s="53"/>
      <c r="X33830" s="53"/>
      <c r="Y33830" s="55"/>
    </row>
    <row r="33831" spans="21:25" x14ac:dyDescent="0.2">
      <c r="U33831" s="55"/>
      <c r="V33831" s="53"/>
      <c r="W33831" s="53"/>
      <c r="X33831" s="53"/>
      <c r="Y33831" s="55"/>
    </row>
    <row r="33832" spans="21:25" x14ac:dyDescent="0.2">
      <c r="U33832" s="55"/>
      <c r="V33832" s="53"/>
      <c r="W33832" s="53"/>
      <c r="X33832" s="53"/>
      <c r="Y33832" s="55"/>
    </row>
    <row r="33833" spans="21:25" x14ac:dyDescent="0.2">
      <c r="U33833" s="55"/>
      <c r="V33833" s="53"/>
      <c r="W33833" s="53"/>
      <c r="X33833" s="53"/>
      <c r="Y33833" s="55"/>
    </row>
    <row r="33834" spans="21:25" x14ac:dyDescent="0.2">
      <c r="U33834" s="55"/>
      <c r="V33834" s="53"/>
      <c r="W33834" s="53"/>
      <c r="X33834" s="53"/>
      <c r="Y33834" s="55"/>
    </row>
    <row r="33835" spans="21:25" x14ac:dyDescent="0.2">
      <c r="U33835" s="55"/>
      <c r="V33835" s="53"/>
      <c r="W33835" s="53"/>
      <c r="X33835" s="53"/>
      <c r="Y33835" s="55"/>
    </row>
    <row r="33836" spans="21:25" x14ac:dyDescent="0.2">
      <c r="U33836" s="55"/>
      <c r="V33836" s="53"/>
      <c r="W33836" s="53"/>
      <c r="X33836" s="53"/>
      <c r="Y33836" s="55"/>
    </row>
    <row r="33837" spans="21:25" x14ac:dyDescent="0.2">
      <c r="U33837" s="55"/>
      <c r="V33837" s="53"/>
      <c r="W33837" s="53"/>
      <c r="X33837" s="53"/>
      <c r="Y33837" s="55"/>
    </row>
    <row r="33838" spans="21:25" x14ac:dyDescent="0.2">
      <c r="U33838" s="55"/>
      <c r="V33838" s="53"/>
      <c r="W33838" s="53"/>
      <c r="X33838" s="53"/>
      <c r="Y33838" s="55"/>
    </row>
    <row r="33839" spans="21:25" x14ac:dyDescent="0.2">
      <c r="U33839" s="55"/>
      <c r="V33839" s="53"/>
      <c r="W33839" s="53"/>
      <c r="X33839" s="53"/>
      <c r="Y33839" s="55"/>
    </row>
    <row r="33840" spans="21:25" x14ac:dyDescent="0.2">
      <c r="U33840" s="55"/>
      <c r="V33840" s="53"/>
      <c r="W33840" s="53"/>
      <c r="X33840" s="53"/>
      <c r="Y33840" s="55"/>
    </row>
    <row r="33841" spans="21:25" x14ac:dyDescent="0.2">
      <c r="U33841" s="55"/>
      <c r="V33841" s="53"/>
      <c r="W33841" s="53"/>
      <c r="X33841" s="53"/>
      <c r="Y33841" s="55"/>
    </row>
    <row r="33842" spans="21:25" x14ac:dyDescent="0.2">
      <c r="U33842" s="55"/>
      <c r="V33842" s="53"/>
      <c r="W33842" s="53"/>
      <c r="X33842" s="53"/>
      <c r="Y33842" s="55"/>
    </row>
    <row r="33843" spans="21:25" x14ac:dyDescent="0.2">
      <c r="U33843" s="55"/>
      <c r="V33843" s="53"/>
      <c r="W33843" s="53"/>
      <c r="X33843" s="53"/>
      <c r="Y33843" s="55"/>
    </row>
    <row r="33844" spans="21:25" x14ac:dyDescent="0.2">
      <c r="U33844" s="55"/>
      <c r="V33844" s="53"/>
      <c r="W33844" s="53"/>
      <c r="X33844" s="53"/>
      <c r="Y33844" s="55"/>
    </row>
    <row r="33845" spans="21:25" x14ac:dyDescent="0.2">
      <c r="U33845" s="55"/>
      <c r="V33845" s="53"/>
      <c r="W33845" s="53"/>
      <c r="X33845" s="53"/>
      <c r="Y33845" s="55"/>
    </row>
    <row r="33846" spans="21:25" x14ac:dyDescent="0.2">
      <c r="U33846" s="55"/>
      <c r="V33846" s="53"/>
      <c r="W33846" s="53"/>
      <c r="X33846" s="53"/>
      <c r="Y33846" s="55"/>
    </row>
    <row r="33847" spans="21:25" x14ac:dyDescent="0.2">
      <c r="U33847" s="55"/>
      <c r="V33847" s="53"/>
      <c r="W33847" s="53"/>
      <c r="X33847" s="53"/>
      <c r="Y33847" s="55"/>
    </row>
    <row r="33848" spans="21:25" x14ac:dyDescent="0.2">
      <c r="U33848" s="55"/>
      <c r="V33848" s="53"/>
      <c r="W33848" s="53"/>
      <c r="X33848" s="53"/>
      <c r="Y33848" s="55"/>
    </row>
    <row r="33849" spans="21:25" x14ac:dyDescent="0.2">
      <c r="U33849" s="55"/>
      <c r="V33849" s="53"/>
      <c r="W33849" s="53"/>
      <c r="X33849" s="53"/>
      <c r="Y33849" s="55"/>
    </row>
    <row r="33850" spans="21:25" x14ac:dyDescent="0.2">
      <c r="U33850" s="55"/>
      <c r="V33850" s="53"/>
      <c r="W33850" s="53"/>
      <c r="X33850" s="53"/>
      <c r="Y33850" s="55"/>
    </row>
    <row r="33851" spans="21:25" x14ac:dyDescent="0.2">
      <c r="U33851" s="55"/>
      <c r="V33851" s="53"/>
      <c r="W33851" s="53"/>
      <c r="X33851" s="53"/>
      <c r="Y33851" s="55"/>
    </row>
    <row r="33852" spans="21:25" x14ac:dyDescent="0.2">
      <c r="U33852" s="55"/>
      <c r="V33852" s="53"/>
      <c r="W33852" s="53"/>
      <c r="X33852" s="53"/>
      <c r="Y33852" s="55"/>
    </row>
    <row r="33853" spans="21:25" x14ac:dyDescent="0.2">
      <c r="U33853" s="55"/>
      <c r="V33853" s="53"/>
      <c r="W33853" s="53"/>
      <c r="X33853" s="53"/>
      <c r="Y33853" s="55"/>
    </row>
    <row r="33854" spans="21:25" x14ac:dyDescent="0.2">
      <c r="U33854" s="55"/>
      <c r="V33854" s="53"/>
      <c r="W33854" s="53"/>
      <c r="X33854" s="53"/>
      <c r="Y33854" s="55"/>
    </row>
    <row r="33855" spans="21:25" x14ac:dyDescent="0.2">
      <c r="U33855" s="55"/>
      <c r="V33855" s="53"/>
      <c r="W33855" s="53"/>
      <c r="X33855" s="53"/>
      <c r="Y33855" s="55"/>
    </row>
    <row r="33856" spans="21:25" x14ac:dyDescent="0.2">
      <c r="U33856" s="55"/>
      <c r="V33856" s="53"/>
      <c r="W33856" s="53"/>
      <c r="X33856" s="53"/>
      <c r="Y33856" s="55"/>
    </row>
    <row r="33857" spans="21:25" x14ac:dyDescent="0.2">
      <c r="U33857" s="55"/>
      <c r="V33857" s="53"/>
      <c r="W33857" s="53"/>
      <c r="X33857" s="53"/>
      <c r="Y33857" s="55"/>
    </row>
    <row r="33858" spans="21:25" x14ac:dyDescent="0.2">
      <c r="U33858" s="55"/>
      <c r="V33858" s="53"/>
      <c r="W33858" s="53"/>
      <c r="X33858" s="53"/>
      <c r="Y33858" s="55"/>
    </row>
    <row r="33859" spans="21:25" x14ac:dyDescent="0.2">
      <c r="U33859" s="55"/>
      <c r="V33859" s="53"/>
      <c r="W33859" s="53"/>
      <c r="X33859" s="53"/>
      <c r="Y33859" s="55"/>
    </row>
    <row r="33860" spans="21:25" x14ac:dyDescent="0.2">
      <c r="U33860" s="55"/>
      <c r="V33860" s="53"/>
      <c r="W33860" s="53"/>
      <c r="X33860" s="53"/>
      <c r="Y33860" s="55"/>
    </row>
    <row r="33861" spans="21:25" x14ac:dyDescent="0.2">
      <c r="U33861" s="55"/>
      <c r="V33861" s="53"/>
      <c r="W33861" s="53"/>
      <c r="X33861" s="53"/>
      <c r="Y33861" s="55"/>
    </row>
    <row r="33862" spans="21:25" x14ac:dyDescent="0.2">
      <c r="U33862" s="55"/>
      <c r="V33862" s="53"/>
      <c r="W33862" s="53"/>
      <c r="X33862" s="53"/>
      <c r="Y33862" s="55"/>
    </row>
    <row r="33863" spans="21:25" x14ac:dyDescent="0.2">
      <c r="U33863" s="55"/>
      <c r="V33863" s="53"/>
      <c r="W33863" s="53"/>
      <c r="X33863" s="53"/>
      <c r="Y33863" s="55"/>
    </row>
    <row r="33864" spans="21:25" x14ac:dyDescent="0.2">
      <c r="U33864" s="55"/>
      <c r="V33864" s="53"/>
      <c r="W33864" s="53"/>
      <c r="X33864" s="53"/>
      <c r="Y33864" s="55"/>
    </row>
    <row r="33865" spans="21:25" x14ac:dyDescent="0.2">
      <c r="U33865" s="55"/>
      <c r="V33865" s="53"/>
      <c r="W33865" s="53"/>
      <c r="X33865" s="53"/>
      <c r="Y33865" s="55"/>
    </row>
    <row r="33866" spans="21:25" x14ac:dyDescent="0.2">
      <c r="U33866" s="55"/>
      <c r="V33866" s="53"/>
      <c r="W33866" s="53"/>
      <c r="X33866" s="53"/>
      <c r="Y33866" s="55"/>
    </row>
    <row r="33867" spans="21:25" x14ac:dyDescent="0.2">
      <c r="U33867" s="55"/>
      <c r="V33867" s="53"/>
      <c r="W33867" s="53"/>
      <c r="X33867" s="53"/>
      <c r="Y33867" s="55"/>
    </row>
    <row r="33868" spans="21:25" x14ac:dyDescent="0.2">
      <c r="U33868" s="55"/>
      <c r="V33868" s="53"/>
      <c r="W33868" s="53"/>
      <c r="X33868" s="53"/>
      <c r="Y33868" s="55"/>
    </row>
    <row r="33869" spans="21:25" x14ac:dyDescent="0.2">
      <c r="U33869" s="55"/>
      <c r="V33869" s="53"/>
      <c r="W33869" s="53"/>
      <c r="X33869" s="53"/>
      <c r="Y33869" s="55"/>
    </row>
    <row r="33870" spans="21:25" x14ac:dyDescent="0.2">
      <c r="U33870" s="55"/>
      <c r="V33870" s="53"/>
      <c r="W33870" s="53"/>
      <c r="X33870" s="53"/>
      <c r="Y33870" s="55"/>
    </row>
    <row r="33871" spans="21:25" x14ac:dyDescent="0.2">
      <c r="U33871" s="55"/>
      <c r="V33871" s="53"/>
      <c r="W33871" s="53"/>
      <c r="X33871" s="53"/>
      <c r="Y33871" s="55"/>
    </row>
    <row r="33872" spans="21:25" x14ac:dyDescent="0.2">
      <c r="U33872" s="55"/>
      <c r="V33872" s="53"/>
      <c r="W33872" s="53"/>
      <c r="X33872" s="53"/>
      <c r="Y33872" s="55"/>
    </row>
    <row r="33873" spans="21:25" x14ac:dyDescent="0.2">
      <c r="U33873" s="55"/>
      <c r="V33873" s="53"/>
      <c r="W33873" s="53"/>
      <c r="X33873" s="53"/>
      <c r="Y33873" s="55"/>
    </row>
    <row r="33874" spans="21:25" x14ac:dyDescent="0.2">
      <c r="U33874" s="55"/>
      <c r="V33874" s="53"/>
      <c r="W33874" s="53"/>
      <c r="X33874" s="53"/>
      <c r="Y33874" s="55"/>
    </row>
    <row r="33875" spans="21:25" x14ac:dyDescent="0.2">
      <c r="U33875" s="55"/>
      <c r="V33875" s="53"/>
      <c r="W33875" s="53"/>
      <c r="X33875" s="53"/>
      <c r="Y33875" s="55"/>
    </row>
    <row r="33876" spans="21:25" x14ac:dyDescent="0.2">
      <c r="U33876" s="55"/>
      <c r="V33876" s="53"/>
      <c r="W33876" s="53"/>
      <c r="X33876" s="53"/>
      <c r="Y33876" s="55"/>
    </row>
    <row r="33877" spans="21:25" x14ac:dyDescent="0.2">
      <c r="U33877" s="55"/>
      <c r="V33877" s="53"/>
      <c r="W33877" s="53"/>
      <c r="X33877" s="53"/>
      <c r="Y33877" s="55"/>
    </row>
    <row r="33878" spans="21:25" x14ac:dyDescent="0.2">
      <c r="U33878" s="55"/>
      <c r="V33878" s="53"/>
      <c r="W33878" s="53"/>
      <c r="X33878" s="53"/>
      <c r="Y33878" s="55"/>
    </row>
    <row r="33879" spans="21:25" x14ac:dyDescent="0.2">
      <c r="U33879" s="55"/>
      <c r="V33879" s="53"/>
      <c r="W33879" s="53"/>
      <c r="X33879" s="53"/>
      <c r="Y33879" s="55"/>
    </row>
    <row r="33880" spans="21:25" x14ac:dyDescent="0.2">
      <c r="U33880" s="55"/>
      <c r="V33880" s="53"/>
      <c r="W33880" s="53"/>
      <c r="X33880" s="53"/>
      <c r="Y33880" s="55"/>
    </row>
    <row r="33881" spans="21:25" x14ac:dyDescent="0.2">
      <c r="U33881" s="55"/>
      <c r="V33881" s="53"/>
      <c r="W33881" s="53"/>
      <c r="X33881" s="53"/>
      <c r="Y33881" s="55"/>
    </row>
    <row r="33882" spans="21:25" x14ac:dyDescent="0.2">
      <c r="U33882" s="55"/>
      <c r="V33882" s="53"/>
      <c r="W33882" s="53"/>
      <c r="X33882" s="53"/>
      <c r="Y33882" s="55"/>
    </row>
    <row r="33883" spans="21:25" x14ac:dyDescent="0.2">
      <c r="U33883" s="55"/>
      <c r="V33883" s="53"/>
      <c r="W33883" s="53"/>
      <c r="X33883" s="53"/>
      <c r="Y33883" s="55"/>
    </row>
    <row r="33884" spans="21:25" x14ac:dyDescent="0.2">
      <c r="U33884" s="55"/>
      <c r="V33884" s="53"/>
      <c r="W33884" s="53"/>
      <c r="X33884" s="53"/>
      <c r="Y33884" s="55"/>
    </row>
    <row r="33885" spans="21:25" x14ac:dyDescent="0.2">
      <c r="U33885" s="55"/>
      <c r="V33885" s="53"/>
      <c r="W33885" s="53"/>
      <c r="X33885" s="53"/>
      <c r="Y33885" s="55"/>
    </row>
    <row r="33886" spans="21:25" x14ac:dyDescent="0.2">
      <c r="U33886" s="55"/>
      <c r="V33886" s="53"/>
      <c r="W33886" s="53"/>
      <c r="X33886" s="53"/>
      <c r="Y33886" s="55"/>
    </row>
    <row r="33887" spans="21:25" x14ac:dyDescent="0.2">
      <c r="U33887" s="55"/>
      <c r="V33887" s="53"/>
      <c r="W33887" s="53"/>
      <c r="X33887" s="53"/>
      <c r="Y33887" s="55"/>
    </row>
    <row r="33888" spans="21:25" x14ac:dyDescent="0.2">
      <c r="U33888" s="55"/>
      <c r="V33888" s="53"/>
      <c r="W33888" s="53"/>
      <c r="X33888" s="53"/>
      <c r="Y33888" s="55"/>
    </row>
    <row r="33889" spans="21:25" x14ac:dyDescent="0.2">
      <c r="U33889" s="55"/>
      <c r="V33889" s="53"/>
      <c r="W33889" s="53"/>
      <c r="X33889" s="53"/>
      <c r="Y33889" s="55"/>
    </row>
    <row r="33890" spans="21:25" x14ac:dyDescent="0.2">
      <c r="U33890" s="55"/>
      <c r="V33890" s="53"/>
      <c r="W33890" s="53"/>
      <c r="X33890" s="53"/>
      <c r="Y33890" s="55"/>
    </row>
    <row r="33891" spans="21:25" x14ac:dyDescent="0.2">
      <c r="U33891" s="55"/>
      <c r="V33891" s="53"/>
      <c r="W33891" s="53"/>
      <c r="X33891" s="53"/>
      <c r="Y33891" s="55"/>
    </row>
    <row r="33892" spans="21:25" x14ac:dyDescent="0.2">
      <c r="U33892" s="55"/>
      <c r="V33892" s="53"/>
      <c r="W33892" s="53"/>
      <c r="X33892" s="53"/>
      <c r="Y33892" s="55"/>
    </row>
    <row r="33893" spans="21:25" x14ac:dyDescent="0.2">
      <c r="U33893" s="55"/>
      <c r="V33893" s="53"/>
      <c r="W33893" s="53"/>
      <c r="X33893" s="53"/>
      <c r="Y33893" s="55"/>
    </row>
    <row r="33894" spans="21:25" x14ac:dyDescent="0.2">
      <c r="U33894" s="55"/>
      <c r="V33894" s="53"/>
      <c r="W33894" s="53"/>
      <c r="X33894" s="53"/>
      <c r="Y33894" s="55"/>
    </row>
    <row r="33895" spans="21:25" x14ac:dyDescent="0.2">
      <c r="U33895" s="55"/>
      <c r="V33895" s="53"/>
      <c r="W33895" s="53"/>
      <c r="X33895" s="53"/>
      <c r="Y33895" s="55"/>
    </row>
    <row r="33896" spans="21:25" x14ac:dyDescent="0.2">
      <c r="U33896" s="55"/>
      <c r="V33896" s="53"/>
      <c r="W33896" s="53"/>
      <c r="X33896" s="53"/>
      <c r="Y33896" s="55"/>
    </row>
    <row r="33897" spans="21:25" x14ac:dyDescent="0.2">
      <c r="U33897" s="55"/>
      <c r="V33897" s="53"/>
      <c r="W33897" s="53"/>
      <c r="X33897" s="53"/>
      <c r="Y33897" s="55"/>
    </row>
    <row r="33898" spans="21:25" x14ac:dyDescent="0.2">
      <c r="U33898" s="55"/>
      <c r="V33898" s="53"/>
      <c r="W33898" s="53"/>
      <c r="X33898" s="53"/>
      <c r="Y33898" s="55"/>
    </row>
    <row r="33899" spans="21:25" x14ac:dyDescent="0.2">
      <c r="U33899" s="55"/>
      <c r="V33899" s="53"/>
      <c r="W33899" s="53"/>
      <c r="X33899" s="53"/>
      <c r="Y33899" s="55"/>
    </row>
    <row r="33900" spans="21:25" x14ac:dyDescent="0.2">
      <c r="U33900" s="55"/>
      <c r="V33900" s="53"/>
      <c r="W33900" s="53"/>
      <c r="X33900" s="53"/>
      <c r="Y33900" s="55"/>
    </row>
    <row r="33901" spans="21:25" x14ac:dyDescent="0.2">
      <c r="U33901" s="55"/>
      <c r="V33901" s="53"/>
      <c r="W33901" s="53"/>
      <c r="X33901" s="53"/>
      <c r="Y33901" s="55"/>
    </row>
    <row r="33902" spans="21:25" x14ac:dyDescent="0.2">
      <c r="U33902" s="55"/>
      <c r="V33902" s="53"/>
      <c r="W33902" s="53"/>
      <c r="X33902" s="53"/>
      <c r="Y33902" s="55"/>
    </row>
    <row r="33903" spans="21:25" x14ac:dyDescent="0.2">
      <c r="U33903" s="55"/>
      <c r="V33903" s="53"/>
      <c r="W33903" s="53"/>
      <c r="X33903" s="53"/>
      <c r="Y33903" s="55"/>
    </row>
    <row r="33904" spans="21:25" x14ac:dyDescent="0.2">
      <c r="U33904" s="55"/>
      <c r="V33904" s="53"/>
      <c r="W33904" s="53"/>
      <c r="X33904" s="53"/>
      <c r="Y33904" s="55"/>
    </row>
    <row r="33905" spans="21:25" x14ac:dyDescent="0.2">
      <c r="U33905" s="55"/>
      <c r="V33905" s="53"/>
      <c r="W33905" s="53"/>
      <c r="X33905" s="53"/>
      <c r="Y33905" s="55"/>
    </row>
    <row r="33906" spans="21:25" x14ac:dyDescent="0.2">
      <c r="U33906" s="55"/>
      <c r="V33906" s="53"/>
      <c r="W33906" s="53"/>
      <c r="X33906" s="53"/>
      <c r="Y33906" s="55"/>
    </row>
    <row r="33907" spans="21:25" x14ac:dyDescent="0.2">
      <c r="U33907" s="55"/>
      <c r="V33907" s="53"/>
      <c r="W33907" s="53"/>
      <c r="X33907" s="53"/>
      <c r="Y33907" s="55"/>
    </row>
    <row r="33908" spans="21:25" x14ac:dyDescent="0.2">
      <c r="U33908" s="55"/>
      <c r="V33908" s="53"/>
      <c r="W33908" s="53"/>
      <c r="X33908" s="53"/>
      <c r="Y33908" s="55"/>
    </row>
    <row r="33909" spans="21:25" x14ac:dyDescent="0.2">
      <c r="U33909" s="55"/>
      <c r="V33909" s="53"/>
      <c r="W33909" s="53"/>
      <c r="X33909" s="53"/>
      <c r="Y33909" s="55"/>
    </row>
    <row r="33910" spans="21:25" x14ac:dyDescent="0.2">
      <c r="U33910" s="55"/>
      <c r="V33910" s="53"/>
      <c r="W33910" s="53"/>
      <c r="X33910" s="53"/>
      <c r="Y33910" s="55"/>
    </row>
    <row r="33911" spans="21:25" x14ac:dyDescent="0.2">
      <c r="U33911" s="55"/>
      <c r="V33911" s="53"/>
      <c r="W33911" s="53"/>
      <c r="X33911" s="53"/>
      <c r="Y33911" s="55"/>
    </row>
    <row r="33912" spans="21:25" x14ac:dyDescent="0.2">
      <c r="U33912" s="55"/>
      <c r="V33912" s="53"/>
      <c r="W33912" s="53"/>
      <c r="X33912" s="53"/>
      <c r="Y33912" s="55"/>
    </row>
    <row r="33913" spans="21:25" x14ac:dyDescent="0.2">
      <c r="U33913" s="55"/>
      <c r="V33913" s="53"/>
      <c r="W33913" s="53"/>
      <c r="X33913" s="53"/>
      <c r="Y33913" s="55"/>
    </row>
    <row r="33914" spans="21:25" x14ac:dyDescent="0.2">
      <c r="U33914" s="55"/>
      <c r="V33914" s="53"/>
      <c r="W33914" s="53"/>
      <c r="X33914" s="53"/>
      <c r="Y33914" s="55"/>
    </row>
    <row r="33915" spans="21:25" x14ac:dyDescent="0.2">
      <c r="U33915" s="55"/>
      <c r="V33915" s="53"/>
      <c r="W33915" s="53"/>
      <c r="X33915" s="53"/>
      <c r="Y33915" s="55"/>
    </row>
    <row r="33916" spans="21:25" x14ac:dyDescent="0.2">
      <c r="U33916" s="55"/>
      <c r="V33916" s="53"/>
      <c r="W33916" s="53"/>
      <c r="X33916" s="53"/>
      <c r="Y33916" s="55"/>
    </row>
    <row r="33917" spans="21:25" x14ac:dyDescent="0.2">
      <c r="U33917" s="55"/>
      <c r="V33917" s="53"/>
      <c r="W33917" s="53"/>
      <c r="X33917" s="53"/>
      <c r="Y33917" s="55"/>
    </row>
    <row r="33918" spans="21:25" x14ac:dyDescent="0.2">
      <c r="U33918" s="55"/>
      <c r="V33918" s="53"/>
      <c r="W33918" s="53"/>
      <c r="X33918" s="53"/>
      <c r="Y33918" s="55"/>
    </row>
    <row r="33919" spans="21:25" x14ac:dyDescent="0.2">
      <c r="U33919" s="55"/>
      <c r="V33919" s="53"/>
      <c r="W33919" s="53"/>
      <c r="X33919" s="53"/>
      <c r="Y33919" s="55"/>
    </row>
    <row r="33920" spans="21:25" x14ac:dyDescent="0.2">
      <c r="U33920" s="55"/>
      <c r="V33920" s="53"/>
      <c r="W33920" s="53"/>
      <c r="X33920" s="53"/>
      <c r="Y33920" s="55"/>
    </row>
    <row r="33921" spans="21:25" x14ac:dyDescent="0.2">
      <c r="U33921" s="55"/>
      <c r="V33921" s="53"/>
      <c r="W33921" s="53"/>
      <c r="X33921" s="53"/>
      <c r="Y33921" s="55"/>
    </row>
    <row r="33922" spans="21:25" x14ac:dyDescent="0.2">
      <c r="U33922" s="55"/>
      <c r="V33922" s="53"/>
      <c r="W33922" s="53"/>
      <c r="X33922" s="53"/>
      <c r="Y33922" s="55"/>
    </row>
    <row r="33923" spans="21:25" x14ac:dyDescent="0.2">
      <c r="U33923" s="55"/>
      <c r="V33923" s="53"/>
      <c r="W33923" s="53"/>
      <c r="X33923" s="53"/>
      <c r="Y33923" s="55"/>
    </row>
    <row r="33924" spans="21:25" x14ac:dyDescent="0.2">
      <c r="U33924" s="55"/>
      <c r="V33924" s="53"/>
      <c r="W33924" s="53"/>
      <c r="X33924" s="53"/>
      <c r="Y33924" s="55"/>
    </row>
    <row r="33925" spans="21:25" x14ac:dyDescent="0.2">
      <c r="U33925" s="55"/>
      <c r="V33925" s="53"/>
      <c r="W33925" s="53"/>
      <c r="X33925" s="53"/>
      <c r="Y33925" s="55"/>
    </row>
    <row r="33926" spans="21:25" x14ac:dyDescent="0.2">
      <c r="U33926" s="55"/>
      <c r="V33926" s="53"/>
      <c r="W33926" s="53"/>
      <c r="X33926" s="53"/>
      <c r="Y33926" s="55"/>
    </row>
    <row r="33927" spans="21:25" x14ac:dyDescent="0.2">
      <c r="U33927" s="55"/>
      <c r="V33927" s="53"/>
      <c r="W33927" s="53"/>
      <c r="X33927" s="53"/>
      <c r="Y33927" s="55"/>
    </row>
    <row r="33928" spans="21:25" x14ac:dyDescent="0.2">
      <c r="U33928" s="55"/>
      <c r="V33928" s="53"/>
      <c r="W33928" s="53"/>
      <c r="X33928" s="53"/>
      <c r="Y33928" s="55"/>
    </row>
    <row r="33929" spans="21:25" x14ac:dyDescent="0.2">
      <c r="U33929" s="55"/>
      <c r="V33929" s="53"/>
      <c r="W33929" s="53"/>
      <c r="X33929" s="53"/>
      <c r="Y33929" s="55"/>
    </row>
    <row r="33930" spans="21:25" x14ac:dyDescent="0.2">
      <c r="U33930" s="55"/>
      <c r="V33930" s="53"/>
      <c r="W33930" s="53"/>
      <c r="X33930" s="53"/>
      <c r="Y33930" s="55"/>
    </row>
    <row r="33931" spans="21:25" x14ac:dyDescent="0.2">
      <c r="U33931" s="55"/>
      <c r="V33931" s="53"/>
      <c r="W33931" s="53"/>
      <c r="X33931" s="53"/>
      <c r="Y33931" s="55"/>
    </row>
    <row r="33932" spans="21:25" x14ac:dyDescent="0.2">
      <c r="U33932" s="55"/>
      <c r="V33932" s="53"/>
      <c r="W33932" s="53"/>
      <c r="X33932" s="53"/>
      <c r="Y33932" s="55"/>
    </row>
    <row r="33933" spans="21:25" x14ac:dyDescent="0.2">
      <c r="U33933" s="55"/>
      <c r="V33933" s="53"/>
      <c r="W33933" s="53"/>
      <c r="X33933" s="53"/>
      <c r="Y33933" s="55"/>
    </row>
    <row r="33934" spans="21:25" x14ac:dyDescent="0.2">
      <c r="U33934" s="55"/>
      <c r="V33934" s="53"/>
      <c r="W33934" s="53"/>
      <c r="X33934" s="53"/>
      <c r="Y33934" s="55"/>
    </row>
    <row r="33935" spans="21:25" x14ac:dyDescent="0.2">
      <c r="U33935" s="55"/>
      <c r="V33935" s="53"/>
      <c r="W33935" s="53"/>
      <c r="X33935" s="53"/>
      <c r="Y33935" s="55"/>
    </row>
    <row r="33936" spans="21:25" x14ac:dyDescent="0.2">
      <c r="U33936" s="55"/>
      <c r="V33936" s="53"/>
      <c r="W33936" s="53"/>
      <c r="X33936" s="53"/>
      <c r="Y33936" s="55"/>
    </row>
    <row r="33937" spans="21:25" x14ac:dyDescent="0.2">
      <c r="U33937" s="55"/>
      <c r="V33937" s="53"/>
      <c r="W33937" s="53"/>
      <c r="X33937" s="53"/>
      <c r="Y33937" s="55"/>
    </row>
    <row r="33938" spans="21:25" x14ac:dyDescent="0.2">
      <c r="U33938" s="55"/>
      <c r="V33938" s="53"/>
      <c r="W33938" s="53"/>
      <c r="X33938" s="53"/>
      <c r="Y33938" s="55"/>
    </row>
    <row r="33939" spans="21:25" x14ac:dyDescent="0.2">
      <c r="U33939" s="55"/>
      <c r="V33939" s="53"/>
      <c r="W33939" s="53"/>
      <c r="X33939" s="53"/>
      <c r="Y33939" s="55"/>
    </row>
    <row r="33940" spans="21:25" x14ac:dyDescent="0.2">
      <c r="U33940" s="55"/>
      <c r="V33940" s="53"/>
      <c r="W33940" s="53"/>
      <c r="X33940" s="53"/>
      <c r="Y33940" s="55"/>
    </row>
    <row r="33941" spans="21:25" x14ac:dyDescent="0.2">
      <c r="U33941" s="55"/>
      <c r="V33941" s="53"/>
      <c r="W33941" s="53"/>
      <c r="X33941" s="53"/>
      <c r="Y33941" s="55"/>
    </row>
    <row r="33942" spans="21:25" x14ac:dyDescent="0.2">
      <c r="U33942" s="55"/>
      <c r="V33942" s="53"/>
      <c r="W33942" s="53"/>
      <c r="X33942" s="53"/>
      <c r="Y33942" s="55"/>
    </row>
    <row r="33943" spans="21:25" x14ac:dyDescent="0.2">
      <c r="U33943" s="55"/>
      <c r="V33943" s="53"/>
      <c r="W33943" s="53"/>
      <c r="X33943" s="53"/>
      <c r="Y33943" s="55"/>
    </row>
    <row r="33944" spans="21:25" x14ac:dyDescent="0.2">
      <c r="U33944" s="55"/>
      <c r="V33944" s="53"/>
      <c r="W33944" s="53"/>
      <c r="X33944" s="53"/>
      <c r="Y33944" s="55"/>
    </row>
    <row r="33945" spans="21:25" x14ac:dyDescent="0.2">
      <c r="U33945" s="55"/>
      <c r="V33945" s="53"/>
      <c r="W33945" s="53"/>
      <c r="X33945" s="53"/>
      <c r="Y33945" s="55"/>
    </row>
    <row r="33946" spans="21:25" x14ac:dyDescent="0.2">
      <c r="U33946" s="55"/>
      <c r="V33946" s="53"/>
      <c r="W33946" s="53"/>
      <c r="X33946" s="53"/>
      <c r="Y33946" s="55"/>
    </row>
    <row r="33947" spans="21:25" x14ac:dyDescent="0.2">
      <c r="U33947" s="55"/>
      <c r="V33947" s="53"/>
      <c r="W33947" s="53"/>
      <c r="X33947" s="53"/>
      <c r="Y33947" s="55"/>
    </row>
    <row r="33948" spans="21:25" x14ac:dyDescent="0.2">
      <c r="U33948" s="55"/>
      <c r="V33948" s="53"/>
      <c r="W33948" s="53"/>
      <c r="X33948" s="53"/>
      <c r="Y33948" s="55"/>
    </row>
    <row r="33949" spans="21:25" x14ac:dyDescent="0.2">
      <c r="U33949" s="55"/>
      <c r="V33949" s="53"/>
      <c r="W33949" s="53"/>
      <c r="X33949" s="53"/>
      <c r="Y33949" s="55"/>
    </row>
    <row r="33950" spans="21:25" x14ac:dyDescent="0.2">
      <c r="U33950" s="55"/>
      <c r="V33950" s="53"/>
      <c r="W33950" s="53"/>
      <c r="X33950" s="53"/>
      <c r="Y33950" s="55"/>
    </row>
    <row r="33951" spans="21:25" x14ac:dyDescent="0.2">
      <c r="U33951" s="55"/>
      <c r="V33951" s="53"/>
      <c r="W33951" s="53"/>
      <c r="X33951" s="53"/>
      <c r="Y33951" s="55"/>
    </row>
    <row r="33952" spans="21:25" x14ac:dyDescent="0.2">
      <c r="U33952" s="55"/>
      <c r="V33952" s="53"/>
      <c r="W33952" s="53"/>
      <c r="X33952" s="53"/>
      <c r="Y33952" s="55"/>
    </row>
    <row r="33953" spans="21:25" x14ac:dyDescent="0.2">
      <c r="U33953" s="55"/>
      <c r="V33953" s="53"/>
      <c r="W33953" s="53"/>
      <c r="X33953" s="53"/>
      <c r="Y33953" s="55"/>
    </row>
    <row r="33954" spans="21:25" x14ac:dyDescent="0.2">
      <c r="U33954" s="55"/>
      <c r="V33954" s="53"/>
      <c r="W33954" s="53"/>
      <c r="X33954" s="53"/>
      <c r="Y33954" s="55"/>
    </row>
    <row r="33955" spans="21:25" x14ac:dyDescent="0.2">
      <c r="U33955" s="55"/>
      <c r="V33955" s="53"/>
      <c r="W33955" s="53"/>
      <c r="X33955" s="53"/>
      <c r="Y33955" s="55"/>
    </row>
    <row r="33956" spans="21:25" x14ac:dyDescent="0.2">
      <c r="U33956" s="55"/>
      <c r="V33956" s="53"/>
      <c r="W33956" s="53"/>
      <c r="X33956" s="53"/>
      <c r="Y33956" s="55"/>
    </row>
    <row r="33957" spans="21:25" x14ac:dyDescent="0.2">
      <c r="U33957" s="55"/>
      <c r="V33957" s="53"/>
      <c r="W33957" s="53"/>
      <c r="X33957" s="53"/>
      <c r="Y33957" s="55"/>
    </row>
    <row r="33958" spans="21:25" x14ac:dyDescent="0.2">
      <c r="U33958" s="55"/>
      <c r="V33958" s="53"/>
      <c r="W33958" s="53"/>
      <c r="X33958" s="53"/>
      <c r="Y33958" s="55"/>
    </row>
    <row r="33959" spans="21:25" x14ac:dyDescent="0.2">
      <c r="U33959" s="55"/>
      <c r="V33959" s="53"/>
      <c r="W33959" s="53"/>
      <c r="X33959" s="53"/>
      <c r="Y33959" s="55"/>
    </row>
    <row r="33960" spans="21:25" x14ac:dyDescent="0.2">
      <c r="U33960" s="55"/>
      <c r="V33960" s="53"/>
      <c r="W33960" s="53"/>
      <c r="X33960" s="53"/>
      <c r="Y33960" s="55"/>
    </row>
    <row r="33961" spans="21:25" x14ac:dyDescent="0.2">
      <c r="U33961" s="55"/>
      <c r="V33961" s="53"/>
      <c r="W33961" s="53"/>
      <c r="X33961" s="53"/>
      <c r="Y33961" s="55"/>
    </row>
    <row r="33962" spans="21:25" x14ac:dyDescent="0.2">
      <c r="U33962" s="55"/>
      <c r="V33962" s="53"/>
      <c r="W33962" s="53"/>
      <c r="X33962" s="53"/>
      <c r="Y33962" s="55"/>
    </row>
    <row r="33963" spans="21:25" x14ac:dyDescent="0.2">
      <c r="U33963" s="55"/>
      <c r="V33963" s="53"/>
      <c r="W33963" s="53"/>
      <c r="X33963" s="53"/>
      <c r="Y33963" s="55"/>
    </row>
    <row r="33964" spans="21:25" x14ac:dyDescent="0.2">
      <c r="U33964" s="55"/>
      <c r="V33964" s="53"/>
      <c r="W33964" s="53"/>
      <c r="X33964" s="53"/>
      <c r="Y33964" s="55"/>
    </row>
    <row r="33965" spans="21:25" x14ac:dyDescent="0.2">
      <c r="U33965" s="55"/>
      <c r="V33965" s="53"/>
      <c r="W33965" s="53"/>
      <c r="X33965" s="53"/>
      <c r="Y33965" s="55"/>
    </row>
    <row r="33966" spans="21:25" x14ac:dyDescent="0.2">
      <c r="U33966" s="55"/>
      <c r="V33966" s="53"/>
      <c r="W33966" s="53"/>
      <c r="X33966" s="53"/>
      <c r="Y33966" s="55"/>
    </row>
    <row r="33967" spans="21:25" x14ac:dyDescent="0.2">
      <c r="U33967" s="55"/>
      <c r="V33967" s="53"/>
      <c r="W33967" s="53"/>
      <c r="X33967" s="53"/>
      <c r="Y33967" s="55"/>
    </row>
    <row r="33968" spans="21:25" x14ac:dyDescent="0.2">
      <c r="U33968" s="55"/>
      <c r="V33968" s="53"/>
      <c r="W33968" s="53"/>
      <c r="X33968" s="53"/>
      <c r="Y33968" s="55"/>
    </row>
    <row r="33969" spans="21:25" x14ac:dyDescent="0.2">
      <c r="U33969" s="55"/>
      <c r="V33969" s="53"/>
      <c r="W33969" s="53"/>
      <c r="X33969" s="53"/>
      <c r="Y33969" s="55"/>
    </row>
    <row r="33970" spans="21:25" x14ac:dyDescent="0.2">
      <c r="U33970" s="55"/>
      <c r="V33970" s="53"/>
      <c r="W33970" s="53"/>
      <c r="X33970" s="53"/>
      <c r="Y33970" s="55"/>
    </row>
    <row r="33971" spans="21:25" x14ac:dyDescent="0.2">
      <c r="U33971" s="55"/>
      <c r="V33971" s="53"/>
      <c r="W33971" s="53"/>
      <c r="X33971" s="53"/>
      <c r="Y33971" s="55"/>
    </row>
    <row r="33972" spans="21:25" x14ac:dyDescent="0.2">
      <c r="U33972" s="55"/>
      <c r="V33972" s="53"/>
      <c r="W33972" s="53"/>
      <c r="X33972" s="53"/>
      <c r="Y33972" s="55"/>
    </row>
    <row r="33973" spans="21:25" x14ac:dyDescent="0.2">
      <c r="U33973" s="55"/>
      <c r="V33973" s="53"/>
      <c r="W33973" s="53"/>
      <c r="X33973" s="53"/>
      <c r="Y33973" s="55"/>
    </row>
    <row r="33974" spans="21:25" x14ac:dyDescent="0.2">
      <c r="U33974" s="55"/>
      <c r="V33974" s="53"/>
      <c r="W33974" s="53"/>
      <c r="X33974" s="53"/>
      <c r="Y33974" s="55"/>
    </row>
    <row r="33975" spans="21:25" x14ac:dyDescent="0.2">
      <c r="U33975" s="55"/>
      <c r="V33975" s="53"/>
      <c r="W33975" s="53"/>
      <c r="X33975" s="53"/>
      <c r="Y33975" s="55"/>
    </row>
    <row r="33976" spans="21:25" x14ac:dyDescent="0.2">
      <c r="U33976" s="55"/>
      <c r="V33976" s="53"/>
      <c r="W33976" s="53"/>
      <c r="X33976" s="53"/>
      <c r="Y33976" s="55"/>
    </row>
    <row r="33977" spans="21:25" x14ac:dyDescent="0.2">
      <c r="U33977" s="55"/>
      <c r="V33977" s="53"/>
      <c r="W33977" s="53"/>
      <c r="X33977" s="53"/>
      <c r="Y33977" s="55"/>
    </row>
    <row r="33978" spans="21:25" x14ac:dyDescent="0.2">
      <c r="U33978" s="55"/>
      <c r="V33978" s="53"/>
      <c r="W33978" s="53"/>
      <c r="X33978" s="53"/>
      <c r="Y33978" s="55"/>
    </row>
    <row r="33979" spans="21:25" x14ac:dyDescent="0.2">
      <c r="U33979" s="55"/>
      <c r="V33979" s="53"/>
      <c r="W33979" s="53"/>
      <c r="X33979" s="53"/>
      <c r="Y33979" s="55"/>
    </row>
    <row r="33980" spans="21:25" x14ac:dyDescent="0.2">
      <c r="U33980" s="55"/>
      <c r="V33980" s="53"/>
      <c r="W33980" s="53"/>
      <c r="X33980" s="53"/>
      <c r="Y33980" s="55"/>
    </row>
    <row r="33981" spans="21:25" x14ac:dyDescent="0.2">
      <c r="U33981" s="55"/>
      <c r="V33981" s="53"/>
      <c r="W33981" s="53"/>
      <c r="X33981" s="53"/>
      <c r="Y33981" s="55"/>
    </row>
    <row r="33982" spans="21:25" x14ac:dyDescent="0.2">
      <c r="U33982" s="55"/>
      <c r="V33982" s="53"/>
      <c r="W33982" s="53"/>
      <c r="X33982" s="53"/>
      <c r="Y33982" s="55"/>
    </row>
    <row r="33983" spans="21:25" x14ac:dyDescent="0.2">
      <c r="U33983" s="55"/>
      <c r="V33983" s="53"/>
      <c r="W33983" s="53"/>
      <c r="X33983" s="53"/>
      <c r="Y33983" s="55"/>
    </row>
    <row r="33984" spans="21:25" x14ac:dyDescent="0.2">
      <c r="U33984" s="55"/>
      <c r="V33984" s="53"/>
      <c r="W33984" s="53"/>
      <c r="X33984" s="53"/>
      <c r="Y33984" s="55"/>
    </row>
    <row r="33985" spans="21:25" x14ac:dyDescent="0.2">
      <c r="U33985" s="55"/>
      <c r="V33985" s="53"/>
      <c r="W33985" s="53"/>
      <c r="X33985" s="53"/>
      <c r="Y33985" s="55"/>
    </row>
    <row r="33986" spans="21:25" x14ac:dyDescent="0.2">
      <c r="U33986" s="55"/>
      <c r="V33986" s="53"/>
      <c r="W33986" s="53"/>
      <c r="X33986" s="53"/>
      <c r="Y33986" s="55"/>
    </row>
    <row r="33987" spans="21:25" x14ac:dyDescent="0.2">
      <c r="U33987" s="55"/>
      <c r="V33987" s="53"/>
      <c r="W33987" s="53"/>
      <c r="X33987" s="53"/>
      <c r="Y33987" s="55"/>
    </row>
    <row r="33988" spans="21:25" x14ac:dyDescent="0.2">
      <c r="U33988" s="55"/>
      <c r="V33988" s="53"/>
      <c r="W33988" s="53"/>
      <c r="X33988" s="53"/>
      <c r="Y33988" s="55"/>
    </row>
    <row r="33989" spans="21:25" x14ac:dyDescent="0.2">
      <c r="U33989" s="55"/>
      <c r="V33989" s="53"/>
      <c r="W33989" s="53"/>
      <c r="X33989" s="53"/>
      <c r="Y33989" s="55"/>
    </row>
    <row r="33990" spans="21:25" x14ac:dyDescent="0.2">
      <c r="U33990" s="55"/>
      <c r="V33990" s="53"/>
      <c r="W33990" s="53"/>
      <c r="X33990" s="53"/>
      <c r="Y33990" s="55"/>
    </row>
    <row r="33991" spans="21:25" x14ac:dyDescent="0.2">
      <c r="U33991" s="55"/>
      <c r="V33991" s="53"/>
      <c r="W33991" s="53"/>
      <c r="X33991" s="53"/>
      <c r="Y33991" s="55"/>
    </row>
    <row r="33992" spans="21:25" x14ac:dyDescent="0.2">
      <c r="U33992" s="55"/>
      <c r="V33992" s="53"/>
      <c r="W33992" s="53"/>
      <c r="X33992" s="53"/>
      <c r="Y33992" s="55"/>
    </row>
    <row r="33993" spans="21:25" x14ac:dyDescent="0.2">
      <c r="U33993" s="55"/>
      <c r="V33993" s="53"/>
      <c r="W33993" s="53"/>
      <c r="X33993" s="53"/>
      <c r="Y33993" s="55"/>
    </row>
    <row r="33994" spans="21:25" x14ac:dyDescent="0.2">
      <c r="U33994" s="55"/>
      <c r="V33994" s="53"/>
      <c r="W33994" s="53"/>
      <c r="X33994" s="53"/>
      <c r="Y33994" s="55"/>
    </row>
    <row r="33995" spans="21:25" x14ac:dyDescent="0.2">
      <c r="U33995" s="55"/>
      <c r="V33995" s="53"/>
      <c r="W33995" s="53"/>
      <c r="X33995" s="53"/>
      <c r="Y33995" s="55"/>
    </row>
    <row r="33996" spans="21:25" x14ac:dyDescent="0.2">
      <c r="U33996" s="55"/>
      <c r="V33996" s="53"/>
      <c r="W33996" s="53"/>
      <c r="X33996" s="53"/>
      <c r="Y33996" s="55"/>
    </row>
    <row r="33997" spans="21:25" x14ac:dyDescent="0.2">
      <c r="U33997" s="55"/>
      <c r="V33997" s="53"/>
      <c r="W33997" s="53"/>
      <c r="X33997" s="53"/>
      <c r="Y33997" s="55"/>
    </row>
    <row r="33998" spans="21:25" x14ac:dyDescent="0.2">
      <c r="U33998" s="55"/>
      <c r="V33998" s="53"/>
      <c r="W33998" s="53"/>
      <c r="X33998" s="53"/>
      <c r="Y33998" s="55"/>
    </row>
    <row r="33999" spans="21:25" x14ac:dyDescent="0.2">
      <c r="U33999" s="55"/>
      <c r="V33999" s="53"/>
      <c r="W33999" s="53"/>
      <c r="X33999" s="53"/>
      <c r="Y33999" s="55"/>
    </row>
    <row r="34000" spans="21:25" x14ac:dyDescent="0.2">
      <c r="U34000" s="55"/>
      <c r="V34000" s="53"/>
      <c r="W34000" s="53"/>
      <c r="X34000" s="53"/>
      <c r="Y34000" s="55"/>
    </row>
    <row r="34001" spans="21:25" x14ac:dyDescent="0.2">
      <c r="U34001" s="55"/>
      <c r="V34001" s="53"/>
      <c r="W34001" s="53"/>
      <c r="X34001" s="53"/>
      <c r="Y34001" s="55"/>
    </row>
    <row r="34002" spans="21:25" x14ac:dyDescent="0.2">
      <c r="U34002" s="55"/>
      <c r="V34002" s="53"/>
      <c r="W34002" s="53"/>
      <c r="X34002" s="53"/>
      <c r="Y34002" s="55"/>
    </row>
    <row r="34003" spans="21:25" x14ac:dyDescent="0.2">
      <c r="U34003" s="55"/>
      <c r="V34003" s="53"/>
      <c r="W34003" s="53"/>
      <c r="X34003" s="53"/>
      <c r="Y34003" s="55"/>
    </row>
    <row r="34004" spans="21:25" x14ac:dyDescent="0.2">
      <c r="U34004" s="55"/>
      <c r="V34004" s="53"/>
      <c r="W34004" s="53"/>
      <c r="X34004" s="53"/>
      <c r="Y34004" s="55"/>
    </row>
    <row r="34005" spans="21:25" x14ac:dyDescent="0.2">
      <c r="U34005" s="55"/>
      <c r="V34005" s="53"/>
      <c r="W34005" s="53"/>
      <c r="X34005" s="53"/>
      <c r="Y34005" s="55"/>
    </row>
    <row r="34006" spans="21:25" x14ac:dyDescent="0.2">
      <c r="U34006" s="55"/>
      <c r="V34006" s="53"/>
      <c r="W34006" s="53"/>
      <c r="X34006" s="53"/>
      <c r="Y34006" s="55"/>
    </row>
    <row r="34007" spans="21:25" x14ac:dyDescent="0.2">
      <c r="U34007" s="55"/>
      <c r="V34007" s="53"/>
      <c r="W34007" s="53"/>
      <c r="X34007" s="53"/>
      <c r="Y34007" s="55"/>
    </row>
    <row r="34008" spans="21:25" x14ac:dyDescent="0.2">
      <c r="U34008" s="55"/>
      <c r="V34008" s="53"/>
      <c r="W34008" s="53"/>
      <c r="X34008" s="53"/>
      <c r="Y34008" s="55"/>
    </row>
    <row r="34009" spans="21:25" x14ac:dyDescent="0.2">
      <c r="U34009" s="55"/>
      <c r="V34009" s="53"/>
      <c r="W34009" s="53"/>
      <c r="X34009" s="53"/>
      <c r="Y34009" s="55"/>
    </row>
    <row r="34010" spans="21:25" x14ac:dyDescent="0.2">
      <c r="U34010" s="55"/>
      <c r="V34010" s="53"/>
      <c r="W34010" s="53"/>
      <c r="X34010" s="53"/>
      <c r="Y34010" s="55"/>
    </row>
    <row r="34011" spans="21:25" x14ac:dyDescent="0.2">
      <c r="U34011" s="55"/>
      <c r="V34011" s="53"/>
      <c r="W34011" s="53"/>
      <c r="X34011" s="53"/>
      <c r="Y34011" s="55"/>
    </row>
    <row r="34012" spans="21:25" x14ac:dyDescent="0.2">
      <c r="U34012" s="55"/>
      <c r="V34012" s="53"/>
      <c r="W34012" s="53"/>
      <c r="X34012" s="53"/>
      <c r="Y34012" s="55"/>
    </row>
    <row r="34013" spans="21:25" x14ac:dyDescent="0.2">
      <c r="U34013" s="55"/>
      <c r="V34013" s="53"/>
      <c r="W34013" s="53"/>
      <c r="X34013" s="53"/>
      <c r="Y34013" s="55"/>
    </row>
    <row r="34014" spans="21:25" x14ac:dyDescent="0.2">
      <c r="U34014" s="55"/>
      <c r="V34014" s="53"/>
      <c r="W34014" s="53"/>
      <c r="X34014" s="53"/>
      <c r="Y34014" s="55"/>
    </row>
    <row r="34015" spans="21:25" x14ac:dyDescent="0.2">
      <c r="U34015" s="55"/>
      <c r="V34015" s="53"/>
      <c r="W34015" s="53"/>
      <c r="X34015" s="53"/>
      <c r="Y34015" s="55"/>
    </row>
    <row r="34016" spans="21:25" x14ac:dyDescent="0.2">
      <c r="U34016" s="55"/>
      <c r="V34016" s="53"/>
      <c r="W34016" s="53"/>
      <c r="X34016" s="53"/>
      <c r="Y34016" s="55"/>
    </row>
    <row r="34017" spans="21:25" x14ac:dyDescent="0.2">
      <c r="U34017" s="55"/>
      <c r="V34017" s="53"/>
      <c r="W34017" s="53"/>
      <c r="X34017" s="53"/>
      <c r="Y34017" s="55"/>
    </row>
    <row r="34018" spans="21:25" x14ac:dyDescent="0.2">
      <c r="U34018" s="55"/>
      <c r="V34018" s="53"/>
      <c r="W34018" s="53"/>
      <c r="X34018" s="53"/>
      <c r="Y34018" s="55"/>
    </row>
    <row r="34019" spans="21:25" x14ac:dyDescent="0.2">
      <c r="U34019" s="55"/>
      <c r="V34019" s="53"/>
      <c r="W34019" s="53"/>
      <c r="X34019" s="53"/>
      <c r="Y34019" s="55"/>
    </row>
    <row r="34020" spans="21:25" x14ac:dyDescent="0.2">
      <c r="U34020" s="55"/>
      <c r="V34020" s="53"/>
      <c r="W34020" s="53"/>
      <c r="X34020" s="53"/>
      <c r="Y34020" s="55"/>
    </row>
    <row r="34021" spans="21:25" x14ac:dyDescent="0.2">
      <c r="U34021" s="55"/>
      <c r="V34021" s="53"/>
      <c r="W34021" s="53"/>
      <c r="X34021" s="53"/>
      <c r="Y34021" s="55"/>
    </row>
    <row r="34022" spans="21:25" x14ac:dyDescent="0.2">
      <c r="U34022" s="55"/>
      <c r="V34022" s="53"/>
      <c r="W34022" s="53"/>
      <c r="X34022" s="53"/>
      <c r="Y34022" s="55"/>
    </row>
    <row r="34023" spans="21:25" x14ac:dyDescent="0.2">
      <c r="U34023" s="55"/>
      <c r="V34023" s="53"/>
      <c r="W34023" s="53"/>
      <c r="X34023" s="53"/>
      <c r="Y34023" s="55"/>
    </row>
    <row r="34024" spans="21:25" x14ac:dyDescent="0.2">
      <c r="U34024" s="55"/>
      <c r="V34024" s="53"/>
      <c r="W34024" s="53"/>
      <c r="X34024" s="53"/>
      <c r="Y34024" s="55"/>
    </row>
    <row r="34025" spans="21:25" x14ac:dyDescent="0.2">
      <c r="U34025" s="55"/>
      <c r="V34025" s="53"/>
      <c r="W34025" s="53"/>
      <c r="X34025" s="53"/>
      <c r="Y34025" s="55"/>
    </row>
    <row r="34026" spans="21:25" x14ac:dyDescent="0.2">
      <c r="U34026" s="55"/>
      <c r="V34026" s="53"/>
      <c r="W34026" s="53"/>
      <c r="X34026" s="53"/>
      <c r="Y34026" s="55"/>
    </row>
    <row r="34027" spans="21:25" x14ac:dyDescent="0.2">
      <c r="U34027" s="55"/>
      <c r="V34027" s="53"/>
      <c r="W34027" s="53"/>
      <c r="X34027" s="53"/>
      <c r="Y34027" s="55"/>
    </row>
    <row r="34028" spans="21:25" x14ac:dyDescent="0.2">
      <c r="U34028" s="55"/>
      <c r="V34028" s="53"/>
      <c r="W34028" s="53"/>
      <c r="X34028" s="53"/>
      <c r="Y34028" s="55"/>
    </row>
    <row r="34029" spans="21:25" x14ac:dyDescent="0.2">
      <c r="U34029" s="55"/>
      <c r="V34029" s="53"/>
      <c r="W34029" s="53"/>
      <c r="X34029" s="53"/>
      <c r="Y34029" s="55"/>
    </row>
    <row r="34030" spans="21:25" x14ac:dyDescent="0.2">
      <c r="U34030" s="55"/>
      <c r="V34030" s="53"/>
      <c r="W34030" s="53"/>
      <c r="X34030" s="53"/>
      <c r="Y34030" s="55"/>
    </row>
    <row r="34031" spans="21:25" x14ac:dyDescent="0.2">
      <c r="U34031" s="55"/>
      <c r="V34031" s="53"/>
      <c r="W34031" s="53"/>
      <c r="X34031" s="53"/>
      <c r="Y34031" s="55"/>
    </row>
    <row r="34032" spans="21:25" x14ac:dyDescent="0.2">
      <c r="U34032" s="55"/>
      <c r="V34032" s="53"/>
      <c r="W34032" s="53"/>
      <c r="X34032" s="53"/>
      <c r="Y34032" s="55"/>
    </row>
    <row r="34033" spans="21:25" x14ac:dyDescent="0.2">
      <c r="U34033" s="55"/>
      <c r="V34033" s="53"/>
      <c r="W34033" s="53"/>
      <c r="X34033" s="53"/>
      <c r="Y34033" s="55"/>
    </row>
    <row r="34034" spans="21:25" x14ac:dyDescent="0.2">
      <c r="U34034" s="55"/>
      <c r="V34034" s="53"/>
      <c r="W34034" s="53"/>
      <c r="X34034" s="53"/>
      <c r="Y34034" s="55"/>
    </row>
    <row r="34035" spans="21:25" x14ac:dyDescent="0.2">
      <c r="U34035" s="55"/>
      <c r="V34035" s="53"/>
      <c r="W34035" s="53"/>
      <c r="X34035" s="53"/>
      <c r="Y34035" s="55"/>
    </row>
    <row r="34036" spans="21:25" x14ac:dyDescent="0.2">
      <c r="U34036" s="55"/>
      <c r="V34036" s="53"/>
      <c r="W34036" s="53"/>
      <c r="X34036" s="53"/>
      <c r="Y34036" s="55"/>
    </row>
    <row r="34037" spans="21:25" x14ac:dyDescent="0.2">
      <c r="U34037" s="55"/>
      <c r="V34037" s="53"/>
      <c r="W34037" s="53"/>
      <c r="X34037" s="53"/>
      <c r="Y34037" s="55"/>
    </row>
    <row r="34038" spans="21:25" x14ac:dyDescent="0.2">
      <c r="U34038" s="55"/>
      <c r="V34038" s="53"/>
      <c r="W34038" s="53"/>
      <c r="X34038" s="53"/>
      <c r="Y34038" s="55"/>
    </row>
    <row r="34039" spans="21:25" x14ac:dyDescent="0.2">
      <c r="U34039" s="55"/>
      <c r="V34039" s="53"/>
      <c r="W34039" s="53"/>
      <c r="X34039" s="53"/>
      <c r="Y34039" s="55"/>
    </row>
    <row r="34040" spans="21:25" x14ac:dyDescent="0.2">
      <c r="U34040" s="55"/>
      <c r="V34040" s="53"/>
      <c r="W34040" s="53"/>
      <c r="X34040" s="53"/>
      <c r="Y34040" s="55"/>
    </row>
    <row r="34041" spans="21:25" x14ac:dyDescent="0.2">
      <c r="U34041" s="55"/>
      <c r="V34041" s="53"/>
      <c r="W34041" s="53"/>
      <c r="X34041" s="53"/>
      <c r="Y34041" s="55"/>
    </row>
    <row r="34042" spans="21:25" x14ac:dyDescent="0.2">
      <c r="U34042" s="55"/>
      <c r="V34042" s="53"/>
      <c r="W34042" s="53"/>
      <c r="X34042" s="53"/>
      <c r="Y34042" s="55"/>
    </row>
    <row r="34043" spans="21:25" x14ac:dyDescent="0.2">
      <c r="U34043" s="55"/>
      <c r="V34043" s="53"/>
      <c r="W34043" s="53"/>
      <c r="X34043" s="53"/>
      <c r="Y34043" s="55"/>
    </row>
    <row r="34044" spans="21:25" x14ac:dyDescent="0.2">
      <c r="U34044" s="55"/>
      <c r="V34044" s="53"/>
      <c r="W34044" s="53"/>
      <c r="X34044" s="53"/>
      <c r="Y34044" s="55"/>
    </row>
    <row r="34045" spans="21:25" x14ac:dyDescent="0.2">
      <c r="U34045" s="55"/>
      <c r="V34045" s="53"/>
      <c r="W34045" s="53"/>
      <c r="X34045" s="53"/>
      <c r="Y34045" s="55"/>
    </row>
    <row r="34046" spans="21:25" x14ac:dyDescent="0.2">
      <c r="U34046" s="55"/>
      <c r="V34046" s="53"/>
      <c r="W34046" s="53"/>
      <c r="X34046" s="53"/>
      <c r="Y34046" s="55"/>
    </row>
    <row r="34047" spans="21:25" x14ac:dyDescent="0.2">
      <c r="U34047" s="55"/>
      <c r="V34047" s="53"/>
      <c r="W34047" s="53"/>
      <c r="X34047" s="53"/>
      <c r="Y34047" s="55"/>
    </row>
    <row r="34048" spans="21:25" x14ac:dyDescent="0.2">
      <c r="U34048" s="55"/>
      <c r="V34048" s="53"/>
      <c r="W34048" s="53"/>
      <c r="X34048" s="53"/>
      <c r="Y34048" s="55"/>
    </row>
    <row r="34049" spans="21:25" x14ac:dyDescent="0.2">
      <c r="U34049" s="55"/>
      <c r="V34049" s="53"/>
      <c r="W34049" s="53"/>
      <c r="X34049" s="53"/>
      <c r="Y34049" s="55"/>
    </row>
    <row r="34050" spans="21:25" x14ac:dyDescent="0.2">
      <c r="U34050" s="55"/>
      <c r="V34050" s="53"/>
      <c r="W34050" s="53"/>
      <c r="X34050" s="53"/>
      <c r="Y34050" s="55"/>
    </row>
    <row r="34051" spans="21:25" x14ac:dyDescent="0.2">
      <c r="U34051" s="55"/>
      <c r="V34051" s="53"/>
      <c r="W34051" s="53"/>
      <c r="X34051" s="53"/>
      <c r="Y34051" s="55"/>
    </row>
    <row r="34052" spans="21:25" x14ac:dyDescent="0.2">
      <c r="U34052" s="55"/>
      <c r="V34052" s="53"/>
      <c r="W34052" s="53"/>
      <c r="X34052" s="53"/>
      <c r="Y34052" s="55"/>
    </row>
    <row r="34053" spans="21:25" x14ac:dyDescent="0.2">
      <c r="U34053" s="55"/>
      <c r="V34053" s="53"/>
      <c r="W34053" s="53"/>
      <c r="X34053" s="53"/>
      <c r="Y34053" s="55"/>
    </row>
    <row r="34054" spans="21:25" x14ac:dyDescent="0.2">
      <c r="U34054" s="55"/>
      <c r="V34054" s="53"/>
      <c r="W34054" s="53"/>
      <c r="X34054" s="53"/>
      <c r="Y34054" s="55"/>
    </row>
    <row r="34055" spans="21:25" x14ac:dyDescent="0.2">
      <c r="U34055" s="55"/>
      <c r="V34055" s="53"/>
      <c r="W34055" s="53"/>
      <c r="X34055" s="53"/>
      <c r="Y34055" s="55"/>
    </row>
    <row r="34056" spans="21:25" x14ac:dyDescent="0.2">
      <c r="U34056" s="55"/>
      <c r="V34056" s="53"/>
      <c r="W34056" s="53"/>
      <c r="X34056" s="53"/>
      <c r="Y34056" s="55"/>
    </row>
    <row r="34057" spans="21:25" x14ac:dyDescent="0.2">
      <c r="U34057" s="55"/>
      <c r="V34057" s="53"/>
      <c r="W34057" s="53"/>
      <c r="X34057" s="53"/>
      <c r="Y34057" s="55"/>
    </row>
    <row r="34058" spans="21:25" x14ac:dyDescent="0.2">
      <c r="U34058" s="55"/>
      <c r="V34058" s="53"/>
      <c r="W34058" s="53"/>
      <c r="X34058" s="53"/>
      <c r="Y34058" s="55"/>
    </row>
    <row r="34059" spans="21:25" x14ac:dyDescent="0.2">
      <c r="U34059" s="55"/>
      <c r="V34059" s="53"/>
      <c r="W34059" s="53"/>
      <c r="X34059" s="53"/>
      <c r="Y34059" s="55"/>
    </row>
    <row r="34060" spans="21:25" x14ac:dyDescent="0.2">
      <c r="U34060" s="55"/>
      <c r="V34060" s="53"/>
      <c r="W34060" s="53"/>
      <c r="X34060" s="53"/>
      <c r="Y34060" s="55"/>
    </row>
    <row r="34061" spans="21:25" x14ac:dyDescent="0.2">
      <c r="U34061" s="55"/>
      <c r="V34061" s="53"/>
      <c r="W34061" s="53"/>
      <c r="X34061" s="53"/>
      <c r="Y34061" s="55"/>
    </row>
    <row r="34062" spans="21:25" x14ac:dyDescent="0.2">
      <c r="U34062" s="55"/>
      <c r="V34062" s="53"/>
      <c r="W34062" s="53"/>
      <c r="X34062" s="53"/>
      <c r="Y34062" s="55"/>
    </row>
    <row r="34063" spans="21:25" x14ac:dyDescent="0.2">
      <c r="U34063" s="55"/>
      <c r="V34063" s="53"/>
      <c r="W34063" s="53"/>
      <c r="X34063" s="53"/>
      <c r="Y34063" s="55"/>
    </row>
    <row r="34064" spans="21:25" x14ac:dyDescent="0.2">
      <c r="U34064" s="55"/>
      <c r="V34064" s="53"/>
      <c r="W34064" s="53"/>
      <c r="X34064" s="53"/>
      <c r="Y34064" s="55"/>
    </row>
    <row r="34065" spans="21:25" x14ac:dyDescent="0.2">
      <c r="U34065" s="55"/>
      <c r="V34065" s="53"/>
      <c r="W34065" s="53"/>
      <c r="X34065" s="53"/>
      <c r="Y34065" s="55"/>
    </row>
    <row r="34066" spans="21:25" x14ac:dyDescent="0.2">
      <c r="U34066" s="55"/>
      <c r="V34066" s="53"/>
      <c r="W34066" s="53"/>
      <c r="X34066" s="53"/>
      <c r="Y34066" s="55"/>
    </row>
    <row r="34067" spans="21:25" x14ac:dyDescent="0.2">
      <c r="U34067" s="55"/>
      <c r="V34067" s="53"/>
      <c r="W34067" s="53"/>
      <c r="X34067" s="53"/>
      <c r="Y34067" s="55"/>
    </row>
    <row r="34068" spans="21:25" x14ac:dyDescent="0.2">
      <c r="U34068" s="55"/>
      <c r="V34068" s="53"/>
      <c r="W34068" s="53"/>
      <c r="X34068" s="53"/>
      <c r="Y34068" s="55"/>
    </row>
    <row r="34069" spans="21:25" x14ac:dyDescent="0.2">
      <c r="U34069" s="55"/>
      <c r="V34069" s="53"/>
      <c r="W34069" s="53"/>
      <c r="X34069" s="53"/>
      <c r="Y34069" s="55"/>
    </row>
    <row r="34070" spans="21:25" x14ac:dyDescent="0.2">
      <c r="U34070" s="55"/>
      <c r="V34070" s="53"/>
      <c r="W34070" s="53"/>
      <c r="X34070" s="53"/>
      <c r="Y34070" s="55"/>
    </row>
    <row r="34071" spans="21:25" x14ac:dyDescent="0.2">
      <c r="U34071" s="55"/>
      <c r="V34071" s="53"/>
      <c r="W34071" s="53"/>
      <c r="X34071" s="53"/>
      <c r="Y34071" s="55"/>
    </row>
    <row r="34072" spans="21:25" x14ac:dyDescent="0.2">
      <c r="U34072" s="55"/>
      <c r="V34072" s="53"/>
      <c r="W34072" s="53"/>
      <c r="X34072" s="53"/>
      <c r="Y34072" s="55"/>
    </row>
    <row r="34073" spans="21:25" x14ac:dyDescent="0.2">
      <c r="U34073" s="55"/>
      <c r="V34073" s="53"/>
      <c r="W34073" s="53"/>
      <c r="X34073" s="53"/>
      <c r="Y34073" s="55"/>
    </row>
    <row r="34074" spans="21:25" x14ac:dyDescent="0.2">
      <c r="U34074" s="55"/>
      <c r="V34074" s="53"/>
      <c r="W34074" s="53"/>
      <c r="X34074" s="53"/>
      <c r="Y34074" s="55"/>
    </row>
    <row r="34075" spans="21:25" x14ac:dyDescent="0.2">
      <c r="U34075" s="55"/>
      <c r="V34075" s="53"/>
      <c r="W34075" s="53"/>
      <c r="X34075" s="53"/>
      <c r="Y34075" s="55"/>
    </row>
    <row r="34076" spans="21:25" x14ac:dyDescent="0.2">
      <c r="U34076" s="55"/>
      <c r="V34076" s="53"/>
      <c r="W34076" s="53"/>
      <c r="X34076" s="53"/>
      <c r="Y34076" s="55"/>
    </row>
    <row r="34077" spans="21:25" x14ac:dyDescent="0.2">
      <c r="U34077" s="55"/>
      <c r="V34077" s="53"/>
      <c r="W34077" s="53"/>
      <c r="X34077" s="53"/>
      <c r="Y34077" s="55"/>
    </row>
    <row r="34078" spans="21:25" x14ac:dyDescent="0.2">
      <c r="U34078" s="55"/>
      <c r="V34078" s="53"/>
      <c r="W34078" s="53"/>
      <c r="X34078" s="53"/>
      <c r="Y34078" s="55"/>
    </row>
    <row r="34079" spans="21:25" x14ac:dyDescent="0.2">
      <c r="U34079" s="55"/>
      <c r="V34079" s="53"/>
      <c r="W34079" s="53"/>
      <c r="X34079" s="53"/>
      <c r="Y34079" s="55"/>
    </row>
    <row r="34080" spans="21:25" x14ac:dyDescent="0.2">
      <c r="U34080" s="55"/>
      <c r="V34080" s="53"/>
      <c r="W34080" s="53"/>
      <c r="X34080" s="53"/>
      <c r="Y34080" s="55"/>
    </row>
    <row r="34081" spans="21:25" x14ac:dyDescent="0.2">
      <c r="U34081" s="55"/>
      <c r="V34081" s="53"/>
      <c r="W34081" s="53"/>
      <c r="X34081" s="53"/>
      <c r="Y34081" s="55"/>
    </row>
    <row r="34082" spans="21:25" x14ac:dyDescent="0.2">
      <c r="U34082" s="55"/>
      <c r="V34082" s="53"/>
      <c r="W34082" s="53"/>
      <c r="X34082" s="53"/>
      <c r="Y34082" s="55"/>
    </row>
    <row r="34083" spans="21:25" x14ac:dyDescent="0.2">
      <c r="U34083" s="55"/>
      <c r="V34083" s="53"/>
      <c r="W34083" s="53"/>
      <c r="X34083" s="53"/>
      <c r="Y34083" s="55"/>
    </row>
    <row r="34084" spans="21:25" x14ac:dyDescent="0.2">
      <c r="U34084" s="55"/>
      <c r="V34084" s="53"/>
      <c r="W34084" s="53"/>
      <c r="X34084" s="53"/>
      <c r="Y34084" s="55"/>
    </row>
    <row r="34085" spans="21:25" x14ac:dyDescent="0.2">
      <c r="U34085" s="55"/>
      <c r="V34085" s="53"/>
      <c r="W34085" s="53"/>
      <c r="X34085" s="53"/>
      <c r="Y34085" s="55"/>
    </row>
    <row r="34086" spans="21:25" x14ac:dyDescent="0.2">
      <c r="U34086" s="55"/>
      <c r="V34086" s="53"/>
      <c r="W34086" s="53"/>
      <c r="X34086" s="53"/>
      <c r="Y34086" s="55"/>
    </row>
    <row r="34087" spans="21:25" x14ac:dyDescent="0.2">
      <c r="U34087" s="55"/>
      <c r="V34087" s="53"/>
      <c r="W34087" s="53"/>
      <c r="X34087" s="53"/>
      <c r="Y34087" s="55"/>
    </row>
    <row r="34088" spans="21:25" x14ac:dyDescent="0.2">
      <c r="U34088" s="55"/>
      <c r="V34088" s="53"/>
      <c r="W34088" s="53"/>
      <c r="X34088" s="53"/>
      <c r="Y34088" s="55"/>
    </row>
    <row r="34089" spans="21:25" x14ac:dyDescent="0.2">
      <c r="U34089" s="55"/>
      <c r="V34089" s="53"/>
      <c r="W34089" s="53"/>
      <c r="X34089" s="53"/>
      <c r="Y34089" s="55"/>
    </row>
    <row r="34090" spans="21:25" x14ac:dyDescent="0.2">
      <c r="U34090" s="55"/>
      <c r="V34090" s="53"/>
      <c r="W34090" s="53"/>
      <c r="X34090" s="53"/>
      <c r="Y34090" s="55"/>
    </row>
    <row r="34091" spans="21:25" x14ac:dyDescent="0.2">
      <c r="U34091" s="55"/>
      <c r="V34091" s="53"/>
      <c r="W34091" s="53"/>
      <c r="X34091" s="53"/>
      <c r="Y34091" s="55"/>
    </row>
    <row r="34092" spans="21:25" x14ac:dyDescent="0.2">
      <c r="U34092" s="55"/>
      <c r="V34092" s="53"/>
      <c r="W34092" s="53"/>
      <c r="X34092" s="53"/>
      <c r="Y34092" s="55"/>
    </row>
    <row r="34093" spans="21:25" x14ac:dyDescent="0.2">
      <c r="U34093" s="55"/>
      <c r="V34093" s="53"/>
      <c r="W34093" s="53"/>
      <c r="X34093" s="53"/>
      <c r="Y34093" s="55"/>
    </row>
    <row r="34094" spans="21:25" x14ac:dyDescent="0.2">
      <c r="U34094" s="55"/>
      <c r="V34094" s="53"/>
      <c r="W34094" s="53"/>
      <c r="X34094" s="53"/>
      <c r="Y34094" s="55"/>
    </row>
    <row r="34095" spans="21:25" x14ac:dyDescent="0.2">
      <c r="U34095" s="55"/>
      <c r="V34095" s="53"/>
      <c r="W34095" s="53"/>
      <c r="X34095" s="53"/>
      <c r="Y34095" s="55"/>
    </row>
    <row r="34096" spans="21:25" x14ac:dyDescent="0.2">
      <c r="U34096" s="55"/>
      <c r="V34096" s="53"/>
      <c r="W34096" s="53"/>
      <c r="X34096" s="53"/>
      <c r="Y34096" s="55"/>
    </row>
    <row r="34097" spans="21:25" x14ac:dyDescent="0.2">
      <c r="U34097" s="55"/>
      <c r="V34097" s="53"/>
      <c r="W34097" s="53"/>
      <c r="X34097" s="53"/>
      <c r="Y34097" s="55"/>
    </row>
    <row r="34098" spans="21:25" x14ac:dyDescent="0.2">
      <c r="U34098" s="55"/>
      <c r="V34098" s="53"/>
      <c r="W34098" s="53"/>
      <c r="X34098" s="53"/>
      <c r="Y34098" s="55"/>
    </row>
    <row r="34099" spans="21:25" x14ac:dyDescent="0.2">
      <c r="U34099" s="55"/>
      <c r="V34099" s="53"/>
      <c r="W34099" s="53"/>
      <c r="X34099" s="53"/>
      <c r="Y34099" s="55"/>
    </row>
    <row r="34100" spans="21:25" x14ac:dyDescent="0.2">
      <c r="U34100" s="55"/>
      <c r="V34100" s="53"/>
      <c r="W34100" s="53"/>
      <c r="X34100" s="53"/>
      <c r="Y34100" s="55"/>
    </row>
    <row r="34101" spans="21:25" x14ac:dyDescent="0.2">
      <c r="U34101" s="55"/>
      <c r="V34101" s="53"/>
      <c r="W34101" s="53"/>
      <c r="X34101" s="53"/>
      <c r="Y34101" s="55"/>
    </row>
    <row r="34102" spans="21:25" x14ac:dyDescent="0.2">
      <c r="U34102" s="55"/>
      <c r="V34102" s="53"/>
      <c r="W34102" s="53"/>
      <c r="X34102" s="53"/>
      <c r="Y34102" s="55"/>
    </row>
    <row r="34103" spans="21:25" x14ac:dyDescent="0.2">
      <c r="U34103" s="55"/>
      <c r="V34103" s="53"/>
      <c r="W34103" s="53"/>
      <c r="X34103" s="53"/>
      <c r="Y34103" s="55"/>
    </row>
    <row r="34104" spans="21:25" x14ac:dyDescent="0.2">
      <c r="U34104" s="55"/>
      <c r="V34104" s="53"/>
      <c r="W34104" s="53"/>
      <c r="X34104" s="53"/>
      <c r="Y34104" s="55"/>
    </row>
    <row r="34105" spans="21:25" x14ac:dyDescent="0.2">
      <c r="U34105" s="55"/>
      <c r="V34105" s="53"/>
      <c r="W34105" s="53"/>
      <c r="X34105" s="53"/>
      <c r="Y34105" s="55"/>
    </row>
    <row r="34106" spans="21:25" x14ac:dyDescent="0.2">
      <c r="U34106" s="55"/>
      <c r="V34106" s="53"/>
      <c r="W34106" s="53"/>
      <c r="X34106" s="53"/>
      <c r="Y34106" s="55"/>
    </row>
    <row r="34107" spans="21:25" x14ac:dyDescent="0.2">
      <c r="U34107" s="55"/>
      <c r="V34107" s="53"/>
      <c r="W34107" s="53"/>
      <c r="X34107" s="53"/>
      <c r="Y34107" s="55"/>
    </row>
    <row r="34108" spans="21:25" x14ac:dyDescent="0.2">
      <c r="U34108" s="55"/>
      <c r="V34108" s="53"/>
      <c r="W34108" s="53"/>
      <c r="X34108" s="53"/>
      <c r="Y34108" s="55"/>
    </row>
    <row r="34109" spans="21:25" x14ac:dyDescent="0.2">
      <c r="U34109" s="55"/>
      <c r="V34109" s="53"/>
      <c r="W34109" s="53"/>
      <c r="X34109" s="53"/>
      <c r="Y34109" s="55"/>
    </row>
    <row r="34110" spans="21:25" x14ac:dyDescent="0.2">
      <c r="U34110" s="55"/>
      <c r="V34110" s="53"/>
      <c r="W34110" s="53"/>
      <c r="X34110" s="53"/>
      <c r="Y34110" s="55"/>
    </row>
    <row r="34111" spans="21:25" x14ac:dyDescent="0.2">
      <c r="U34111" s="55"/>
      <c r="V34111" s="53"/>
      <c r="W34111" s="53"/>
      <c r="X34111" s="53"/>
      <c r="Y34111" s="55"/>
    </row>
    <row r="34112" spans="21:25" x14ac:dyDescent="0.2">
      <c r="U34112" s="55"/>
      <c r="V34112" s="53"/>
      <c r="W34112" s="53"/>
      <c r="X34112" s="53"/>
      <c r="Y34112" s="55"/>
    </row>
    <row r="34113" spans="21:25" x14ac:dyDescent="0.2">
      <c r="U34113" s="55"/>
      <c r="V34113" s="53"/>
      <c r="W34113" s="53"/>
      <c r="X34113" s="53"/>
      <c r="Y34113" s="55"/>
    </row>
    <row r="34114" spans="21:25" x14ac:dyDescent="0.2">
      <c r="U34114" s="55"/>
      <c r="V34114" s="53"/>
      <c r="W34114" s="53"/>
      <c r="X34114" s="53"/>
      <c r="Y34114" s="55"/>
    </row>
    <row r="34115" spans="21:25" x14ac:dyDescent="0.2">
      <c r="U34115" s="55"/>
      <c r="V34115" s="53"/>
      <c r="W34115" s="53"/>
      <c r="X34115" s="53"/>
      <c r="Y34115" s="55"/>
    </row>
    <row r="34116" spans="21:25" x14ac:dyDescent="0.2">
      <c r="U34116" s="55"/>
      <c r="V34116" s="53"/>
      <c r="W34116" s="53"/>
      <c r="X34116" s="53"/>
      <c r="Y34116" s="55"/>
    </row>
    <row r="34117" spans="21:25" x14ac:dyDescent="0.2">
      <c r="U34117" s="55"/>
      <c r="V34117" s="53"/>
      <c r="W34117" s="53"/>
      <c r="X34117" s="53"/>
      <c r="Y34117" s="55"/>
    </row>
    <row r="34118" spans="21:25" x14ac:dyDescent="0.2">
      <c r="U34118" s="55"/>
      <c r="V34118" s="53"/>
      <c r="W34118" s="53"/>
      <c r="X34118" s="53"/>
      <c r="Y34118" s="55"/>
    </row>
    <row r="34119" spans="21:25" x14ac:dyDescent="0.2">
      <c r="U34119" s="55"/>
      <c r="V34119" s="53"/>
      <c r="W34119" s="53"/>
      <c r="X34119" s="53"/>
      <c r="Y34119" s="55"/>
    </row>
    <row r="34120" spans="21:25" x14ac:dyDescent="0.2">
      <c r="U34120" s="55"/>
      <c r="V34120" s="53"/>
      <c r="W34120" s="53"/>
      <c r="X34120" s="53"/>
      <c r="Y34120" s="55"/>
    </row>
    <row r="34121" spans="21:25" x14ac:dyDescent="0.2">
      <c r="U34121" s="55"/>
      <c r="V34121" s="53"/>
      <c r="W34121" s="53"/>
      <c r="X34121" s="53"/>
      <c r="Y34121" s="55"/>
    </row>
    <row r="34122" spans="21:25" x14ac:dyDescent="0.2">
      <c r="U34122" s="55"/>
      <c r="V34122" s="53"/>
      <c r="W34122" s="53"/>
      <c r="X34122" s="53"/>
      <c r="Y34122" s="55"/>
    </row>
    <row r="34123" spans="21:25" x14ac:dyDescent="0.2">
      <c r="U34123" s="55"/>
      <c r="V34123" s="53"/>
      <c r="W34123" s="53"/>
      <c r="X34123" s="53"/>
      <c r="Y34123" s="55"/>
    </row>
    <row r="34124" spans="21:25" x14ac:dyDescent="0.2">
      <c r="U34124" s="55"/>
      <c r="V34124" s="53"/>
      <c r="W34124" s="53"/>
      <c r="X34124" s="53"/>
      <c r="Y34124" s="55"/>
    </row>
    <row r="34125" spans="21:25" x14ac:dyDescent="0.2">
      <c r="U34125" s="55"/>
      <c r="V34125" s="53"/>
      <c r="W34125" s="53"/>
      <c r="X34125" s="53"/>
      <c r="Y34125" s="55"/>
    </row>
    <row r="34126" spans="21:25" x14ac:dyDescent="0.2">
      <c r="U34126" s="55"/>
      <c r="V34126" s="53"/>
      <c r="W34126" s="53"/>
      <c r="X34126" s="53"/>
      <c r="Y34126" s="55"/>
    </row>
    <row r="34127" spans="21:25" x14ac:dyDescent="0.2">
      <c r="U34127" s="55"/>
      <c r="V34127" s="53"/>
      <c r="W34127" s="53"/>
      <c r="X34127" s="53"/>
      <c r="Y34127" s="55"/>
    </row>
    <row r="34128" spans="21:25" x14ac:dyDescent="0.2">
      <c r="U34128" s="55"/>
      <c r="V34128" s="53"/>
      <c r="W34128" s="53"/>
      <c r="X34128" s="53"/>
      <c r="Y34128" s="55"/>
    </row>
    <row r="34129" spans="21:25" x14ac:dyDescent="0.2">
      <c r="U34129" s="55"/>
      <c r="V34129" s="53"/>
      <c r="W34129" s="53"/>
      <c r="X34129" s="53"/>
      <c r="Y34129" s="55"/>
    </row>
    <row r="34130" spans="21:25" x14ac:dyDescent="0.2">
      <c r="U34130" s="55"/>
      <c r="V34130" s="53"/>
      <c r="W34130" s="53"/>
      <c r="X34130" s="53"/>
      <c r="Y34130" s="55"/>
    </row>
    <row r="34131" spans="21:25" x14ac:dyDescent="0.2">
      <c r="U34131" s="55"/>
      <c r="V34131" s="53"/>
      <c r="W34131" s="53"/>
      <c r="X34131" s="53"/>
      <c r="Y34131" s="55"/>
    </row>
    <row r="34132" spans="21:25" x14ac:dyDescent="0.2">
      <c r="U34132" s="55"/>
      <c r="V34132" s="53"/>
      <c r="W34132" s="53"/>
      <c r="X34132" s="53"/>
      <c r="Y34132" s="55"/>
    </row>
    <row r="34133" spans="21:25" x14ac:dyDescent="0.2">
      <c r="U34133" s="55"/>
      <c r="V34133" s="53"/>
      <c r="W34133" s="53"/>
      <c r="X34133" s="53"/>
      <c r="Y34133" s="55"/>
    </row>
    <row r="34134" spans="21:25" x14ac:dyDescent="0.2">
      <c r="U34134" s="55"/>
      <c r="V34134" s="53"/>
      <c r="W34134" s="53"/>
      <c r="X34134" s="53"/>
      <c r="Y34134" s="55"/>
    </row>
    <row r="34135" spans="21:25" x14ac:dyDescent="0.2">
      <c r="U34135" s="55"/>
      <c r="V34135" s="53"/>
      <c r="W34135" s="53"/>
      <c r="X34135" s="53"/>
      <c r="Y34135" s="55"/>
    </row>
    <row r="34136" spans="21:25" x14ac:dyDescent="0.2">
      <c r="U34136" s="55"/>
      <c r="V34136" s="53"/>
      <c r="W34136" s="53"/>
      <c r="X34136" s="53"/>
      <c r="Y34136" s="55"/>
    </row>
    <row r="34137" spans="21:25" x14ac:dyDescent="0.2">
      <c r="U34137" s="55"/>
      <c r="V34137" s="53"/>
      <c r="W34137" s="53"/>
      <c r="X34137" s="53"/>
      <c r="Y34137" s="55"/>
    </row>
    <row r="34138" spans="21:25" x14ac:dyDescent="0.2">
      <c r="U34138" s="55"/>
      <c r="V34138" s="53"/>
      <c r="W34138" s="53"/>
      <c r="X34138" s="53"/>
      <c r="Y34138" s="55"/>
    </row>
    <row r="34139" spans="21:25" x14ac:dyDescent="0.2">
      <c r="U34139" s="55"/>
      <c r="V34139" s="53"/>
      <c r="W34139" s="53"/>
      <c r="X34139" s="53"/>
      <c r="Y34139" s="55"/>
    </row>
    <row r="34140" spans="21:25" x14ac:dyDescent="0.2">
      <c r="U34140" s="55"/>
      <c r="V34140" s="53"/>
      <c r="W34140" s="53"/>
      <c r="X34140" s="53"/>
      <c r="Y34140" s="55"/>
    </row>
    <row r="34141" spans="21:25" x14ac:dyDescent="0.2">
      <c r="U34141" s="55"/>
      <c r="V34141" s="53"/>
      <c r="W34141" s="53"/>
      <c r="X34141" s="53"/>
      <c r="Y34141" s="55"/>
    </row>
    <row r="34142" spans="21:25" x14ac:dyDescent="0.2">
      <c r="U34142" s="55"/>
      <c r="V34142" s="53"/>
      <c r="W34142" s="53"/>
      <c r="X34142" s="53"/>
      <c r="Y34142" s="55"/>
    </row>
    <row r="34143" spans="21:25" x14ac:dyDescent="0.2">
      <c r="U34143" s="55"/>
      <c r="V34143" s="53"/>
      <c r="W34143" s="53"/>
      <c r="X34143" s="53"/>
      <c r="Y34143" s="55"/>
    </row>
    <row r="34144" spans="21:25" x14ac:dyDescent="0.2">
      <c r="U34144" s="55"/>
      <c r="V34144" s="53"/>
      <c r="W34144" s="53"/>
      <c r="X34144" s="53"/>
      <c r="Y34144" s="55"/>
    </row>
    <row r="34145" spans="21:25" x14ac:dyDescent="0.2">
      <c r="U34145" s="55"/>
      <c r="V34145" s="53"/>
      <c r="W34145" s="53"/>
      <c r="X34145" s="53"/>
      <c r="Y34145" s="55"/>
    </row>
    <row r="34146" spans="21:25" x14ac:dyDescent="0.2">
      <c r="U34146" s="55"/>
      <c r="V34146" s="53"/>
      <c r="W34146" s="53"/>
      <c r="X34146" s="53"/>
      <c r="Y34146" s="55"/>
    </row>
    <row r="34147" spans="21:25" x14ac:dyDescent="0.2">
      <c r="U34147" s="55"/>
      <c r="V34147" s="53"/>
      <c r="W34147" s="53"/>
      <c r="X34147" s="53"/>
      <c r="Y34147" s="55"/>
    </row>
    <row r="34148" spans="21:25" x14ac:dyDescent="0.2">
      <c r="U34148" s="55"/>
      <c r="V34148" s="53"/>
      <c r="W34148" s="53"/>
      <c r="X34148" s="53"/>
      <c r="Y34148" s="55"/>
    </row>
    <row r="34149" spans="21:25" x14ac:dyDescent="0.2">
      <c r="U34149" s="55"/>
      <c r="V34149" s="53"/>
      <c r="W34149" s="53"/>
      <c r="X34149" s="53"/>
      <c r="Y34149" s="55"/>
    </row>
    <row r="34150" spans="21:25" x14ac:dyDescent="0.2">
      <c r="U34150" s="55"/>
      <c r="V34150" s="53"/>
      <c r="W34150" s="53"/>
      <c r="X34150" s="53"/>
      <c r="Y34150" s="55"/>
    </row>
    <row r="34151" spans="21:25" x14ac:dyDescent="0.2">
      <c r="U34151" s="55"/>
      <c r="V34151" s="53"/>
      <c r="W34151" s="53"/>
      <c r="X34151" s="53"/>
      <c r="Y34151" s="55"/>
    </row>
    <row r="34152" spans="21:25" x14ac:dyDescent="0.2">
      <c r="U34152" s="55"/>
      <c r="V34152" s="53"/>
      <c r="W34152" s="53"/>
      <c r="X34152" s="53"/>
      <c r="Y34152" s="55"/>
    </row>
    <row r="34153" spans="21:25" x14ac:dyDescent="0.2">
      <c r="U34153" s="55"/>
      <c r="V34153" s="53"/>
      <c r="W34153" s="53"/>
      <c r="X34153" s="53"/>
      <c r="Y34153" s="55"/>
    </row>
    <row r="34154" spans="21:25" x14ac:dyDescent="0.2">
      <c r="U34154" s="55"/>
      <c r="V34154" s="53"/>
      <c r="W34154" s="53"/>
      <c r="X34154" s="53"/>
      <c r="Y34154" s="55"/>
    </row>
    <row r="34155" spans="21:25" x14ac:dyDescent="0.2">
      <c r="U34155" s="55"/>
      <c r="V34155" s="53"/>
      <c r="W34155" s="53"/>
      <c r="X34155" s="53"/>
      <c r="Y34155" s="55"/>
    </row>
    <row r="34156" spans="21:25" x14ac:dyDescent="0.2">
      <c r="U34156" s="55"/>
      <c r="V34156" s="53"/>
      <c r="W34156" s="53"/>
      <c r="X34156" s="53"/>
      <c r="Y34156" s="55"/>
    </row>
    <row r="34157" spans="21:25" x14ac:dyDescent="0.2">
      <c r="U34157" s="55"/>
      <c r="V34157" s="53"/>
      <c r="W34157" s="53"/>
      <c r="X34157" s="53"/>
      <c r="Y34157" s="55"/>
    </row>
    <row r="34158" spans="21:25" x14ac:dyDescent="0.2">
      <c r="U34158" s="55"/>
      <c r="V34158" s="53"/>
      <c r="W34158" s="53"/>
      <c r="X34158" s="53"/>
      <c r="Y34158" s="55"/>
    </row>
    <row r="34159" spans="21:25" x14ac:dyDescent="0.2">
      <c r="U34159" s="55"/>
      <c r="V34159" s="53"/>
      <c r="W34159" s="53"/>
      <c r="X34159" s="53"/>
      <c r="Y34159" s="55"/>
    </row>
    <row r="34160" spans="21:25" x14ac:dyDescent="0.2">
      <c r="U34160" s="55"/>
      <c r="V34160" s="53"/>
      <c r="W34160" s="53"/>
      <c r="X34160" s="53"/>
      <c r="Y34160" s="55"/>
    </row>
    <row r="34161" spans="21:25" x14ac:dyDescent="0.2">
      <c r="U34161" s="55"/>
      <c r="V34161" s="53"/>
      <c r="W34161" s="53"/>
      <c r="X34161" s="53"/>
      <c r="Y34161" s="55"/>
    </row>
    <row r="34162" spans="21:25" x14ac:dyDescent="0.2">
      <c r="U34162" s="55"/>
      <c r="V34162" s="53"/>
      <c r="W34162" s="53"/>
      <c r="X34162" s="53"/>
      <c r="Y34162" s="55"/>
    </row>
    <row r="34163" spans="21:25" x14ac:dyDescent="0.2">
      <c r="U34163" s="55"/>
      <c r="V34163" s="53"/>
      <c r="W34163" s="53"/>
      <c r="X34163" s="53"/>
      <c r="Y34163" s="55"/>
    </row>
    <row r="34164" spans="21:25" x14ac:dyDescent="0.2">
      <c r="U34164" s="55"/>
      <c r="V34164" s="53"/>
      <c r="W34164" s="53"/>
      <c r="X34164" s="53"/>
      <c r="Y34164" s="55"/>
    </row>
    <row r="34165" spans="21:25" x14ac:dyDescent="0.2">
      <c r="U34165" s="55"/>
      <c r="V34165" s="53"/>
      <c r="W34165" s="53"/>
      <c r="X34165" s="53"/>
      <c r="Y34165" s="55"/>
    </row>
    <row r="34166" spans="21:25" x14ac:dyDescent="0.2">
      <c r="U34166" s="55"/>
      <c r="V34166" s="53"/>
      <c r="W34166" s="53"/>
      <c r="X34166" s="53"/>
      <c r="Y34166" s="55"/>
    </row>
    <row r="34167" spans="21:25" x14ac:dyDescent="0.2">
      <c r="U34167" s="55"/>
      <c r="V34167" s="53"/>
      <c r="W34167" s="53"/>
      <c r="X34167" s="53"/>
      <c r="Y34167" s="55"/>
    </row>
    <row r="34168" spans="21:25" x14ac:dyDescent="0.2">
      <c r="U34168" s="55"/>
      <c r="V34168" s="53"/>
      <c r="W34168" s="53"/>
      <c r="X34168" s="53"/>
      <c r="Y34168" s="55"/>
    </row>
    <row r="34169" spans="21:25" x14ac:dyDescent="0.2">
      <c r="U34169" s="55"/>
      <c r="V34169" s="53"/>
      <c r="W34169" s="53"/>
      <c r="X34169" s="53"/>
      <c r="Y34169" s="55"/>
    </row>
    <row r="34170" spans="21:25" x14ac:dyDescent="0.2">
      <c r="U34170" s="55"/>
      <c r="V34170" s="53"/>
      <c r="W34170" s="53"/>
      <c r="X34170" s="53"/>
      <c r="Y34170" s="55"/>
    </row>
    <row r="34171" spans="21:25" x14ac:dyDescent="0.2">
      <c r="U34171" s="55"/>
      <c r="V34171" s="53"/>
      <c r="W34171" s="53"/>
      <c r="X34171" s="53"/>
      <c r="Y34171" s="55"/>
    </row>
    <row r="34172" spans="21:25" x14ac:dyDescent="0.2">
      <c r="U34172" s="55"/>
      <c r="V34172" s="53"/>
      <c r="W34172" s="53"/>
      <c r="X34172" s="53"/>
      <c r="Y34172" s="55"/>
    </row>
    <row r="34173" spans="21:25" x14ac:dyDescent="0.2">
      <c r="U34173" s="55"/>
      <c r="V34173" s="53"/>
      <c r="W34173" s="53"/>
      <c r="X34173" s="53"/>
      <c r="Y34173" s="55"/>
    </row>
    <row r="34174" spans="21:25" x14ac:dyDescent="0.2">
      <c r="U34174" s="55"/>
      <c r="V34174" s="53"/>
      <c r="W34174" s="53"/>
      <c r="X34174" s="53"/>
      <c r="Y34174" s="55"/>
    </row>
    <row r="34175" spans="21:25" x14ac:dyDescent="0.2">
      <c r="U34175" s="55"/>
      <c r="V34175" s="53"/>
      <c r="W34175" s="53"/>
      <c r="X34175" s="53"/>
      <c r="Y34175" s="55"/>
    </row>
    <row r="34176" spans="21:25" x14ac:dyDescent="0.2">
      <c r="U34176" s="55"/>
      <c r="V34176" s="53"/>
      <c r="W34176" s="53"/>
      <c r="X34176" s="53"/>
      <c r="Y34176" s="55"/>
    </row>
    <row r="34177" spans="21:25" x14ac:dyDescent="0.2">
      <c r="U34177" s="55"/>
      <c r="V34177" s="53"/>
      <c r="W34177" s="53"/>
      <c r="X34177" s="53"/>
      <c r="Y34177" s="55"/>
    </row>
    <row r="34178" spans="21:25" x14ac:dyDescent="0.2">
      <c r="U34178" s="55"/>
      <c r="V34178" s="53"/>
      <c r="W34178" s="53"/>
      <c r="X34178" s="53"/>
      <c r="Y34178" s="55"/>
    </row>
    <row r="34179" spans="21:25" x14ac:dyDescent="0.2">
      <c r="U34179" s="55"/>
      <c r="V34179" s="53"/>
      <c r="W34179" s="53"/>
      <c r="X34179" s="53"/>
      <c r="Y34179" s="55"/>
    </row>
    <row r="34180" spans="21:25" x14ac:dyDescent="0.2">
      <c r="U34180" s="55"/>
      <c r="V34180" s="53"/>
      <c r="W34180" s="53"/>
      <c r="X34180" s="53"/>
      <c r="Y34180" s="55"/>
    </row>
    <row r="34181" spans="21:25" x14ac:dyDescent="0.2">
      <c r="U34181" s="55"/>
      <c r="V34181" s="53"/>
      <c r="W34181" s="53"/>
      <c r="X34181" s="53"/>
      <c r="Y34181" s="55"/>
    </row>
    <row r="34182" spans="21:25" x14ac:dyDescent="0.2">
      <c r="U34182" s="55"/>
      <c r="V34182" s="53"/>
      <c r="W34182" s="53"/>
      <c r="X34182" s="53"/>
      <c r="Y34182" s="55"/>
    </row>
    <row r="34183" spans="21:25" x14ac:dyDescent="0.2">
      <c r="U34183" s="55"/>
      <c r="V34183" s="53"/>
      <c r="W34183" s="53"/>
      <c r="X34183" s="53"/>
      <c r="Y34183" s="55"/>
    </row>
    <row r="34184" spans="21:25" x14ac:dyDescent="0.2">
      <c r="U34184" s="55"/>
      <c r="V34184" s="53"/>
      <c r="W34184" s="53"/>
      <c r="X34184" s="53"/>
      <c r="Y34184" s="55"/>
    </row>
    <row r="34185" spans="21:25" x14ac:dyDescent="0.2">
      <c r="U34185" s="55"/>
      <c r="V34185" s="53"/>
      <c r="W34185" s="53"/>
      <c r="X34185" s="53"/>
      <c r="Y34185" s="55"/>
    </row>
    <row r="34186" spans="21:25" x14ac:dyDescent="0.2">
      <c r="U34186" s="55"/>
      <c r="V34186" s="53"/>
      <c r="W34186" s="53"/>
      <c r="X34186" s="53"/>
      <c r="Y34186" s="55"/>
    </row>
    <row r="34187" spans="21:25" x14ac:dyDescent="0.2">
      <c r="U34187" s="55"/>
      <c r="V34187" s="53"/>
      <c r="W34187" s="53"/>
      <c r="X34187" s="53"/>
      <c r="Y34187" s="55"/>
    </row>
    <row r="34188" spans="21:25" x14ac:dyDescent="0.2">
      <c r="U34188" s="55"/>
      <c r="V34188" s="53"/>
      <c r="W34188" s="53"/>
      <c r="X34188" s="53"/>
      <c r="Y34188" s="55"/>
    </row>
    <row r="34189" spans="21:25" x14ac:dyDescent="0.2">
      <c r="U34189" s="55"/>
      <c r="V34189" s="53"/>
      <c r="W34189" s="53"/>
      <c r="X34189" s="53"/>
      <c r="Y34189" s="55"/>
    </row>
    <row r="34190" spans="21:25" x14ac:dyDescent="0.2">
      <c r="U34190" s="55"/>
      <c r="V34190" s="53"/>
      <c r="W34190" s="53"/>
      <c r="X34190" s="53"/>
      <c r="Y34190" s="55"/>
    </row>
    <row r="34191" spans="21:25" x14ac:dyDescent="0.2">
      <c r="U34191" s="55"/>
      <c r="V34191" s="53"/>
      <c r="W34191" s="53"/>
      <c r="X34191" s="53"/>
      <c r="Y34191" s="55"/>
    </row>
    <row r="34192" spans="21:25" x14ac:dyDescent="0.2">
      <c r="U34192" s="55"/>
      <c r="V34192" s="53"/>
      <c r="W34192" s="53"/>
      <c r="X34192" s="53"/>
      <c r="Y34192" s="55"/>
    </row>
    <row r="34193" spans="21:25" x14ac:dyDescent="0.2">
      <c r="U34193" s="55"/>
      <c r="V34193" s="53"/>
      <c r="W34193" s="53"/>
      <c r="X34193" s="53"/>
      <c r="Y34193" s="55"/>
    </row>
    <row r="34194" spans="21:25" x14ac:dyDescent="0.2">
      <c r="U34194" s="55"/>
      <c r="V34194" s="53"/>
      <c r="W34194" s="53"/>
      <c r="X34194" s="53"/>
      <c r="Y34194" s="55"/>
    </row>
    <row r="34195" spans="21:25" x14ac:dyDescent="0.2">
      <c r="U34195" s="55"/>
      <c r="V34195" s="53"/>
      <c r="W34195" s="53"/>
      <c r="X34195" s="53"/>
      <c r="Y34195" s="55"/>
    </row>
    <row r="34196" spans="21:25" x14ac:dyDescent="0.2">
      <c r="U34196" s="55"/>
      <c r="V34196" s="53"/>
      <c r="W34196" s="53"/>
      <c r="X34196" s="53"/>
      <c r="Y34196" s="55"/>
    </row>
    <row r="34197" spans="21:25" x14ac:dyDescent="0.2">
      <c r="U34197" s="55"/>
      <c r="V34197" s="53"/>
      <c r="W34197" s="53"/>
      <c r="X34197" s="53"/>
      <c r="Y34197" s="55"/>
    </row>
    <row r="34198" spans="21:25" x14ac:dyDescent="0.2">
      <c r="U34198" s="55"/>
      <c r="V34198" s="53"/>
      <c r="W34198" s="53"/>
      <c r="X34198" s="53"/>
      <c r="Y34198" s="55"/>
    </row>
    <row r="34199" spans="21:25" x14ac:dyDescent="0.2">
      <c r="U34199" s="55"/>
      <c r="V34199" s="53"/>
      <c r="W34199" s="53"/>
      <c r="X34199" s="53"/>
      <c r="Y34199" s="55"/>
    </row>
    <row r="34200" spans="21:25" x14ac:dyDescent="0.2">
      <c r="U34200" s="55"/>
      <c r="V34200" s="53"/>
      <c r="W34200" s="53"/>
      <c r="X34200" s="53"/>
      <c r="Y34200" s="55"/>
    </row>
    <row r="34201" spans="21:25" x14ac:dyDescent="0.2">
      <c r="U34201" s="55"/>
      <c r="V34201" s="53"/>
      <c r="W34201" s="53"/>
      <c r="X34201" s="53"/>
      <c r="Y34201" s="55"/>
    </row>
    <row r="34202" spans="21:25" x14ac:dyDescent="0.2">
      <c r="U34202" s="55"/>
      <c r="V34202" s="53"/>
      <c r="W34202" s="53"/>
      <c r="X34202" s="53"/>
      <c r="Y34202" s="55"/>
    </row>
    <row r="34203" spans="21:25" x14ac:dyDescent="0.2">
      <c r="U34203" s="55"/>
      <c r="V34203" s="53"/>
      <c r="W34203" s="53"/>
      <c r="X34203" s="53"/>
      <c r="Y34203" s="55"/>
    </row>
    <row r="34204" spans="21:25" x14ac:dyDescent="0.2">
      <c r="U34204" s="55"/>
      <c r="V34204" s="53"/>
      <c r="W34204" s="53"/>
      <c r="X34204" s="53"/>
      <c r="Y34204" s="55"/>
    </row>
    <row r="34205" spans="21:25" x14ac:dyDescent="0.2">
      <c r="U34205" s="55"/>
      <c r="V34205" s="53"/>
      <c r="W34205" s="53"/>
      <c r="X34205" s="53"/>
      <c r="Y34205" s="55"/>
    </row>
    <row r="34206" spans="21:25" x14ac:dyDescent="0.2">
      <c r="U34206" s="55"/>
      <c r="V34206" s="53"/>
      <c r="W34206" s="53"/>
      <c r="X34206" s="53"/>
      <c r="Y34206" s="55"/>
    </row>
    <row r="34207" spans="21:25" x14ac:dyDescent="0.2">
      <c r="U34207" s="55"/>
      <c r="V34207" s="53"/>
      <c r="W34207" s="53"/>
      <c r="X34207" s="53"/>
      <c r="Y34207" s="55"/>
    </row>
    <row r="34208" spans="21:25" x14ac:dyDescent="0.2">
      <c r="U34208" s="55"/>
      <c r="V34208" s="53"/>
      <c r="W34208" s="53"/>
      <c r="X34208" s="53"/>
      <c r="Y34208" s="55"/>
    </row>
    <row r="34209" spans="21:25" x14ac:dyDescent="0.2">
      <c r="U34209" s="55"/>
      <c r="V34209" s="53"/>
      <c r="W34209" s="53"/>
      <c r="X34209" s="53"/>
      <c r="Y34209" s="55"/>
    </row>
    <row r="34210" spans="21:25" x14ac:dyDescent="0.2">
      <c r="U34210" s="55"/>
      <c r="V34210" s="53"/>
      <c r="W34210" s="53"/>
      <c r="X34210" s="53"/>
      <c r="Y34210" s="55"/>
    </row>
    <row r="34211" spans="21:25" x14ac:dyDescent="0.2">
      <c r="U34211" s="55"/>
      <c r="V34211" s="53"/>
      <c r="W34211" s="53"/>
      <c r="X34211" s="53"/>
      <c r="Y34211" s="55"/>
    </row>
    <row r="34212" spans="21:25" x14ac:dyDescent="0.2">
      <c r="U34212" s="55"/>
      <c r="V34212" s="53"/>
      <c r="W34212" s="53"/>
      <c r="X34212" s="53"/>
      <c r="Y34212" s="55"/>
    </row>
    <row r="34213" spans="21:25" x14ac:dyDescent="0.2">
      <c r="U34213" s="55"/>
      <c r="V34213" s="53"/>
      <c r="W34213" s="53"/>
      <c r="X34213" s="53"/>
      <c r="Y34213" s="55"/>
    </row>
    <row r="34214" spans="21:25" x14ac:dyDescent="0.2">
      <c r="U34214" s="55"/>
      <c r="V34214" s="53"/>
      <c r="W34214" s="53"/>
      <c r="X34214" s="53"/>
      <c r="Y34214" s="55"/>
    </row>
    <row r="34215" spans="21:25" x14ac:dyDescent="0.2">
      <c r="U34215" s="55"/>
      <c r="V34215" s="53"/>
      <c r="W34215" s="53"/>
      <c r="X34215" s="53"/>
      <c r="Y34215" s="55"/>
    </row>
    <row r="34216" spans="21:25" x14ac:dyDescent="0.2">
      <c r="U34216" s="55"/>
      <c r="V34216" s="53"/>
      <c r="W34216" s="53"/>
      <c r="X34216" s="53"/>
      <c r="Y34216" s="55"/>
    </row>
    <row r="34217" spans="21:25" x14ac:dyDescent="0.2">
      <c r="U34217" s="55"/>
      <c r="V34217" s="53"/>
      <c r="W34217" s="53"/>
      <c r="X34217" s="53"/>
      <c r="Y34217" s="55"/>
    </row>
    <row r="34218" spans="21:25" x14ac:dyDescent="0.2">
      <c r="U34218" s="55"/>
      <c r="V34218" s="53"/>
      <c r="W34218" s="53"/>
      <c r="X34218" s="53"/>
      <c r="Y34218" s="55"/>
    </row>
    <row r="34219" spans="21:25" x14ac:dyDescent="0.2">
      <c r="U34219" s="55"/>
      <c r="V34219" s="53"/>
      <c r="W34219" s="53"/>
      <c r="X34219" s="53"/>
      <c r="Y34219" s="55"/>
    </row>
    <row r="34220" spans="21:25" x14ac:dyDescent="0.2">
      <c r="U34220" s="55"/>
      <c r="V34220" s="53"/>
      <c r="W34220" s="53"/>
      <c r="X34220" s="53"/>
      <c r="Y34220" s="55"/>
    </row>
    <row r="34221" spans="21:25" x14ac:dyDescent="0.2">
      <c r="U34221" s="55"/>
      <c r="V34221" s="53"/>
      <c r="W34221" s="53"/>
      <c r="X34221" s="53"/>
      <c r="Y34221" s="55"/>
    </row>
    <row r="34222" spans="21:25" x14ac:dyDescent="0.2">
      <c r="U34222" s="55"/>
      <c r="V34222" s="53"/>
      <c r="W34222" s="53"/>
      <c r="X34222" s="53"/>
      <c r="Y34222" s="55"/>
    </row>
    <row r="34223" spans="21:25" x14ac:dyDescent="0.2">
      <c r="U34223" s="55"/>
      <c r="V34223" s="53"/>
      <c r="W34223" s="53"/>
      <c r="X34223" s="53"/>
      <c r="Y34223" s="55"/>
    </row>
    <row r="34224" spans="21:25" x14ac:dyDescent="0.2">
      <c r="U34224" s="55"/>
      <c r="V34224" s="53"/>
      <c r="W34224" s="53"/>
      <c r="X34224" s="53"/>
      <c r="Y34224" s="55"/>
    </row>
    <row r="34225" spans="21:25" x14ac:dyDescent="0.2">
      <c r="U34225" s="55"/>
      <c r="V34225" s="53"/>
      <c r="W34225" s="53"/>
      <c r="X34225" s="53"/>
      <c r="Y34225" s="55"/>
    </row>
    <row r="34226" spans="21:25" x14ac:dyDescent="0.2">
      <c r="U34226" s="55"/>
      <c r="V34226" s="53"/>
      <c r="W34226" s="53"/>
      <c r="X34226" s="53"/>
      <c r="Y34226" s="55"/>
    </row>
    <row r="34227" spans="21:25" x14ac:dyDescent="0.2">
      <c r="U34227" s="55"/>
      <c r="V34227" s="53"/>
      <c r="W34227" s="53"/>
      <c r="X34227" s="53"/>
      <c r="Y34227" s="55"/>
    </row>
    <row r="34228" spans="21:25" x14ac:dyDescent="0.2">
      <c r="U34228" s="55"/>
      <c r="V34228" s="53"/>
      <c r="W34228" s="53"/>
      <c r="X34228" s="53"/>
      <c r="Y34228" s="55"/>
    </row>
    <row r="34229" spans="21:25" x14ac:dyDescent="0.2">
      <c r="U34229" s="55"/>
      <c r="V34229" s="53"/>
      <c r="W34229" s="53"/>
      <c r="X34229" s="53"/>
      <c r="Y34229" s="55"/>
    </row>
    <row r="34230" spans="21:25" x14ac:dyDescent="0.2">
      <c r="U34230" s="55"/>
      <c r="V34230" s="53"/>
      <c r="W34230" s="53"/>
      <c r="X34230" s="53"/>
      <c r="Y34230" s="55"/>
    </row>
    <row r="34231" spans="21:25" x14ac:dyDescent="0.2">
      <c r="U34231" s="55"/>
      <c r="V34231" s="53"/>
      <c r="W34231" s="53"/>
      <c r="X34231" s="53"/>
      <c r="Y34231" s="55"/>
    </row>
    <row r="34232" spans="21:25" x14ac:dyDescent="0.2">
      <c r="U34232" s="55"/>
      <c r="V34232" s="53"/>
      <c r="W34232" s="53"/>
      <c r="X34232" s="53"/>
      <c r="Y34232" s="55"/>
    </row>
    <row r="34233" spans="21:25" x14ac:dyDescent="0.2">
      <c r="U34233" s="55"/>
      <c r="V34233" s="53"/>
      <c r="W34233" s="53"/>
      <c r="X34233" s="53"/>
      <c r="Y34233" s="55"/>
    </row>
    <row r="34234" spans="21:25" x14ac:dyDescent="0.2">
      <c r="U34234" s="55"/>
      <c r="V34234" s="53"/>
      <c r="W34234" s="53"/>
      <c r="X34234" s="53"/>
      <c r="Y34234" s="55"/>
    </row>
    <row r="34235" spans="21:25" x14ac:dyDescent="0.2">
      <c r="U34235" s="55"/>
      <c r="V34235" s="53"/>
      <c r="W34235" s="53"/>
      <c r="X34235" s="53"/>
      <c r="Y34235" s="55"/>
    </row>
    <row r="34236" spans="21:25" x14ac:dyDescent="0.2">
      <c r="U34236" s="55"/>
      <c r="V34236" s="53"/>
      <c r="W34236" s="53"/>
      <c r="X34236" s="53"/>
      <c r="Y34236" s="55"/>
    </row>
    <row r="34237" spans="21:25" x14ac:dyDescent="0.2">
      <c r="U34237" s="55"/>
      <c r="V34237" s="53"/>
      <c r="W34237" s="53"/>
      <c r="X34237" s="53"/>
      <c r="Y34237" s="55"/>
    </row>
    <row r="34238" spans="21:25" x14ac:dyDescent="0.2">
      <c r="U34238" s="55"/>
      <c r="V34238" s="53"/>
      <c r="W34238" s="53"/>
      <c r="X34238" s="53"/>
      <c r="Y34238" s="55"/>
    </row>
    <row r="34239" spans="21:25" x14ac:dyDescent="0.2">
      <c r="U34239" s="55"/>
      <c r="V34239" s="53"/>
      <c r="W34239" s="53"/>
      <c r="X34239" s="53"/>
      <c r="Y34239" s="55"/>
    </row>
    <row r="34240" spans="21:25" x14ac:dyDescent="0.2">
      <c r="U34240" s="55"/>
      <c r="V34240" s="53"/>
      <c r="W34240" s="53"/>
      <c r="X34240" s="53"/>
      <c r="Y34240" s="55"/>
    </row>
    <row r="34241" spans="21:25" x14ac:dyDescent="0.2">
      <c r="U34241" s="55"/>
      <c r="V34241" s="53"/>
      <c r="W34241" s="53"/>
      <c r="X34241" s="53"/>
      <c r="Y34241" s="55"/>
    </row>
    <row r="34242" spans="21:25" x14ac:dyDescent="0.2">
      <c r="U34242" s="55"/>
      <c r="V34242" s="53"/>
      <c r="W34242" s="53"/>
      <c r="X34242" s="53"/>
      <c r="Y34242" s="55"/>
    </row>
    <row r="34243" spans="21:25" x14ac:dyDescent="0.2">
      <c r="U34243" s="55"/>
      <c r="V34243" s="53"/>
      <c r="W34243" s="53"/>
      <c r="X34243" s="53"/>
      <c r="Y34243" s="55"/>
    </row>
    <row r="34244" spans="21:25" x14ac:dyDescent="0.2">
      <c r="U34244" s="55"/>
      <c r="V34244" s="53"/>
      <c r="W34244" s="53"/>
      <c r="X34244" s="53"/>
      <c r="Y34244" s="55"/>
    </row>
    <row r="34245" spans="21:25" x14ac:dyDescent="0.2">
      <c r="U34245" s="55"/>
      <c r="V34245" s="53"/>
      <c r="W34245" s="53"/>
      <c r="X34245" s="53"/>
      <c r="Y34245" s="55"/>
    </row>
    <row r="34246" spans="21:25" x14ac:dyDescent="0.2">
      <c r="U34246" s="55"/>
      <c r="V34246" s="53"/>
      <c r="W34246" s="53"/>
      <c r="X34246" s="53"/>
      <c r="Y34246" s="55"/>
    </row>
    <row r="34247" spans="21:25" x14ac:dyDescent="0.2">
      <c r="U34247" s="55"/>
      <c r="V34247" s="53"/>
      <c r="W34247" s="53"/>
      <c r="X34247" s="53"/>
      <c r="Y34247" s="55"/>
    </row>
    <row r="34248" spans="21:25" x14ac:dyDescent="0.2">
      <c r="U34248" s="55"/>
      <c r="V34248" s="53"/>
      <c r="W34248" s="53"/>
      <c r="X34248" s="53"/>
      <c r="Y34248" s="55"/>
    </row>
    <row r="34249" spans="21:25" x14ac:dyDescent="0.2">
      <c r="U34249" s="55"/>
      <c r="V34249" s="53"/>
      <c r="W34249" s="53"/>
      <c r="X34249" s="53"/>
      <c r="Y34249" s="55"/>
    </row>
    <row r="34250" spans="21:25" x14ac:dyDescent="0.2">
      <c r="U34250" s="55"/>
      <c r="V34250" s="53"/>
      <c r="W34250" s="53"/>
      <c r="X34250" s="53"/>
      <c r="Y34250" s="55"/>
    </row>
    <row r="34251" spans="21:25" x14ac:dyDescent="0.2">
      <c r="U34251" s="55"/>
      <c r="V34251" s="53"/>
      <c r="W34251" s="53"/>
      <c r="X34251" s="53"/>
      <c r="Y34251" s="55"/>
    </row>
    <row r="34252" spans="21:25" x14ac:dyDescent="0.2">
      <c r="U34252" s="55"/>
      <c r="V34252" s="53"/>
      <c r="W34252" s="53"/>
      <c r="X34252" s="53"/>
      <c r="Y34252" s="55"/>
    </row>
    <row r="34253" spans="21:25" x14ac:dyDescent="0.2">
      <c r="U34253" s="55"/>
      <c r="V34253" s="53"/>
      <c r="W34253" s="53"/>
      <c r="X34253" s="53"/>
      <c r="Y34253" s="55"/>
    </row>
    <row r="34254" spans="21:25" x14ac:dyDescent="0.2">
      <c r="U34254" s="55"/>
      <c r="V34254" s="53"/>
      <c r="W34254" s="53"/>
      <c r="X34254" s="53"/>
      <c r="Y34254" s="55"/>
    </row>
    <row r="34255" spans="21:25" x14ac:dyDescent="0.2">
      <c r="U34255" s="55"/>
      <c r="V34255" s="53"/>
      <c r="W34255" s="53"/>
      <c r="X34255" s="53"/>
      <c r="Y34255" s="55"/>
    </row>
    <row r="34256" spans="21:25" x14ac:dyDescent="0.2">
      <c r="U34256" s="55"/>
      <c r="V34256" s="53"/>
      <c r="W34256" s="53"/>
      <c r="X34256" s="53"/>
      <c r="Y34256" s="55"/>
    </row>
    <row r="34257" spans="21:25" x14ac:dyDescent="0.2">
      <c r="U34257" s="55"/>
      <c r="V34257" s="53"/>
      <c r="W34257" s="53"/>
      <c r="X34257" s="53"/>
      <c r="Y34257" s="55"/>
    </row>
    <row r="34258" spans="21:25" x14ac:dyDescent="0.2">
      <c r="U34258" s="55"/>
      <c r="V34258" s="53"/>
      <c r="W34258" s="53"/>
      <c r="X34258" s="53"/>
      <c r="Y34258" s="55"/>
    </row>
    <row r="34259" spans="21:25" x14ac:dyDescent="0.2">
      <c r="U34259" s="55"/>
      <c r="V34259" s="53"/>
      <c r="W34259" s="53"/>
      <c r="X34259" s="53"/>
      <c r="Y34259" s="55"/>
    </row>
    <row r="34260" spans="21:25" x14ac:dyDescent="0.2">
      <c r="U34260" s="55"/>
      <c r="V34260" s="53"/>
      <c r="W34260" s="53"/>
      <c r="X34260" s="53"/>
      <c r="Y34260" s="55"/>
    </row>
    <row r="34261" spans="21:25" x14ac:dyDescent="0.2">
      <c r="U34261" s="55"/>
      <c r="V34261" s="53"/>
      <c r="W34261" s="53"/>
      <c r="X34261" s="53"/>
      <c r="Y34261" s="55"/>
    </row>
    <row r="34262" spans="21:25" x14ac:dyDescent="0.2">
      <c r="U34262" s="55"/>
      <c r="V34262" s="53"/>
      <c r="W34262" s="53"/>
      <c r="X34262" s="53"/>
      <c r="Y34262" s="55"/>
    </row>
    <row r="34263" spans="21:25" x14ac:dyDescent="0.2">
      <c r="U34263" s="55"/>
      <c r="V34263" s="53"/>
      <c r="W34263" s="53"/>
      <c r="X34263" s="53"/>
      <c r="Y34263" s="55"/>
    </row>
    <row r="34264" spans="21:25" x14ac:dyDescent="0.2">
      <c r="U34264" s="55"/>
      <c r="V34264" s="53"/>
      <c r="W34264" s="53"/>
      <c r="X34264" s="53"/>
      <c r="Y34264" s="55"/>
    </row>
    <row r="34265" spans="21:25" x14ac:dyDescent="0.2">
      <c r="U34265" s="55"/>
      <c r="V34265" s="53"/>
      <c r="W34265" s="53"/>
      <c r="X34265" s="53"/>
      <c r="Y34265" s="55"/>
    </row>
    <row r="34266" spans="21:25" x14ac:dyDescent="0.2">
      <c r="U34266" s="55"/>
      <c r="V34266" s="53"/>
      <c r="W34266" s="53"/>
      <c r="X34266" s="53"/>
      <c r="Y34266" s="55"/>
    </row>
    <row r="34267" spans="21:25" x14ac:dyDescent="0.2">
      <c r="U34267" s="55"/>
      <c r="V34267" s="53"/>
      <c r="W34267" s="53"/>
      <c r="X34267" s="53"/>
      <c r="Y34267" s="55"/>
    </row>
    <row r="34268" spans="21:25" x14ac:dyDescent="0.2">
      <c r="U34268" s="55"/>
      <c r="V34268" s="53"/>
      <c r="W34268" s="53"/>
      <c r="X34268" s="53"/>
      <c r="Y34268" s="55"/>
    </row>
    <row r="34269" spans="21:25" x14ac:dyDescent="0.2">
      <c r="U34269" s="55"/>
      <c r="V34269" s="53"/>
      <c r="W34269" s="53"/>
      <c r="X34269" s="53"/>
      <c r="Y34269" s="55"/>
    </row>
    <row r="34270" spans="21:25" x14ac:dyDescent="0.2">
      <c r="U34270" s="55"/>
      <c r="V34270" s="53"/>
      <c r="W34270" s="53"/>
      <c r="X34270" s="53"/>
      <c r="Y34270" s="55"/>
    </row>
    <row r="34271" spans="21:25" x14ac:dyDescent="0.2">
      <c r="U34271" s="55"/>
      <c r="V34271" s="53"/>
      <c r="W34271" s="53"/>
      <c r="X34271" s="53"/>
      <c r="Y34271" s="55"/>
    </row>
    <row r="34272" spans="21:25" x14ac:dyDescent="0.2">
      <c r="U34272" s="55"/>
      <c r="V34272" s="53"/>
      <c r="W34272" s="53"/>
      <c r="X34272" s="53"/>
      <c r="Y34272" s="55"/>
    </row>
    <row r="34273" spans="21:25" x14ac:dyDescent="0.2">
      <c r="U34273" s="55"/>
      <c r="V34273" s="53"/>
      <c r="W34273" s="53"/>
      <c r="X34273" s="53"/>
      <c r="Y34273" s="55"/>
    </row>
    <row r="34274" spans="21:25" x14ac:dyDescent="0.2">
      <c r="U34274" s="55"/>
      <c r="V34274" s="53"/>
      <c r="W34274" s="53"/>
      <c r="X34274" s="53"/>
      <c r="Y34274" s="55"/>
    </row>
    <row r="34275" spans="21:25" x14ac:dyDescent="0.2">
      <c r="U34275" s="55"/>
      <c r="V34275" s="53"/>
      <c r="W34275" s="53"/>
      <c r="X34275" s="53"/>
      <c r="Y34275" s="55"/>
    </row>
    <row r="34276" spans="21:25" x14ac:dyDescent="0.2">
      <c r="U34276" s="55"/>
      <c r="V34276" s="53"/>
      <c r="W34276" s="53"/>
      <c r="X34276" s="53"/>
      <c r="Y34276" s="55"/>
    </row>
    <row r="34277" spans="21:25" x14ac:dyDescent="0.2">
      <c r="U34277" s="55"/>
      <c r="V34277" s="53"/>
      <c r="W34277" s="53"/>
      <c r="X34277" s="53"/>
      <c r="Y34277" s="55"/>
    </row>
    <row r="34278" spans="21:25" x14ac:dyDescent="0.2">
      <c r="U34278" s="55"/>
      <c r="V34278" s="53"/>
      <c r="W34278" s="53"/>
      <c r="X34278" s="53"/>
      <c r="Y34278" s="55"/>
    </row>
    <row r="34279" spans="21:25" x14ac:dyDescent="0.2">
      <c r="U34279" s="55"/>
      <c r="V34279" s="53"/>
      <c r="W34279" s="53"/>
      <c r="X34279" s="53"/>
      <c r="Y34279" s="55"/>
    </row>
    <row r="34280" spans="21:25" x14ac:dyDescent="0.2">
      <c r="U34280" s="55"/>
      <c r="V34280" s="53"/>
      <c r="W34280" s="53"/>
      <c r="X34280" s="53"/>
      <c r="Y34280" s="55"/>
    </row>
    <row r="34281" spans="21:25" x14ac:dyDescent="0.2">
      <c r="U34281" s="55"/>
      <c r="V34281" s="53"/>
      <c r="W34281" s="53"/>
      <c r="X34281" s="53"/>
      <c r="Y34281" s="55"/>
    </row>
    <row r="34282" spans="21:25" x14ac:dyDescent="0.2">
      <c r="U34282" s="55"/>
      <c r="V34282" s="53"/>
      <c r="W34282" s="53"/>
      <c r="X34282" s="53"/>
      <c r="Y34282" s="55"/>
    </row>
    <row r="34283" spans="21:25" x14ac:dyDescent="0.2">
      <c r="U34283" s="55"/>
      <c r="V34283" s="53"/>
      <c r="W34283" s="53"/>
      <c r="X34283" s="53"/>
      <c r="Y34283" s="55"/>
    </row>
    <row r="34284" spans="21:25" x14ac:dyDescent="0.2">
      <c r="U34284" s="55"/>
      <c r="V34284" s="53"/>
      <c r="W34284" s="53"/>
      <c r="X34284" s="53"/>
      <c r="Y34284" s="55"/>
    </row>
    <row r="34285" spans="21:25" x14ac:dyDescent="0.2">
      <c r="U34285" s="55"/>
      <c r="V34285" s="53"/>
      <c r="W34285" s="53"/>
      <c r="X34285" s="53"/>
      <c r="Y34285" s="55"/>
    </row>
    <row r="34286" spans="21:25" x14ac:dyDescent="0.2">
      <c r="U34286" s="55"/>
      <c r="V34286" s="53"/>
      <c r="W34286" s="53"/>
      <c r="X34286" s="53"/>
      <c r="Y34286" s="55"/>
    </row>
    <row r="34287" spans="21:25" x14ac:dyDescent="0.2">
      <c r="U34287" s="55"/>
      <c r="V34287" s="53"/>
      <c r="W34287" s="53"/>
      <c r="X34287" s="53"/>
      <c r="Y34287" s="55"/>
    </row>
    <row r="34288" spans="21:25" x14ac:dyDescent="0.2">
      <c r="U34288" s="55"/>
      <c r="V34288" s="53"/>
      <c r="W34288" s="53"/>
      <c r="X34288" s="53"/>
      <c r="Y34288" s="55"/>
    </row>
    <row r="34289" spans="21:25" x14ac:dyDescent="0.2">
      <c r="U34289" s="55"/>
      <c r="V34289" s="53"/>
      <c r="W34289" s="53"/>
      <c r="X34289" s="53"/>
      <c r="Y34289" s="55"/>
    </row>
    <row r="34290" spans="21:25" x14ac:dyDescent="0.2">
      <c r="U34290" s="55"/>
      <c r="V34290" s="53"/>
      <c r="W34290" s="53"/>
      <c r="X34290" s="53"/>
      <c r="Y34290" s="55"/>
    </row>
    <row r="34291" spans="21:25" x14ac:dyDescent="0.2">
      <c r="U34291" s="55"/>
      <c r="V34291" s="53"/>
      <c r="W34291" s="53"/>
      <c r="X34291" s="53"/>
      <c r="Y34291" s="55"/>
    </row>
    <row r="34292" spans="21:25" x14ac:dyDescent="0.2">
      <c r="U34292" s="55"/>
      <c r="V34292" s="53"/>
      <c r="W34292" s="53"/>
      <c r="X34292" s="53"/>
      <c r="Y34292" s="55"/>
    </row>
    <row r="34293" spans="21:25" x14ac:dyDescent="0.2">
      <c r="U34293" s="55"/>
      <c r="V34293" s="53"/>
      <c r="W34293" s="53"/>
      <c r="X34293" s="53"/>
      <c r="Y34293" s="55"/>
    </row>
    <row r="34294" spans="21:25" x14ac:dyDescent="0.2">
      <c r="U34294" s="55"/>
      <c r="V34294" s="53"/>
      <c r="W34294" s="53"/>
      <c r="X34294" s="53"/>
      <c r="Y34294" s="55"/>
    </row>
    <row r="34295" spans="21:25" x14ac:dyDescent="0.2">
      <c r="U34295" s="55"/>
      <c r="V34295" s="53"/>
      <c r="W34295" s="53"/>
      <c r="X34295" s="53"/>
      <c r="Y34295" s="55"/>
    </row>
    <row r="34296" spans="21:25" x14ac:dyDescent="0.2">
      <c r="U34296" s="55"/>
      <c r="V34296" s="53"/>
      <c r="W34296" s="53"/>
      <c r="X34296" s="53"/>
      <c r="Y34296" s="55"/>
    </row>
    <row r="34297" spans="21:25" x14ac:dyDescent="0.2">
      <c r="U34297" s="55"/>
      <c r="V34297" s="53"/>
      <c r="W34297" s="53"/>
      <c r="X34297" s="53"/>
      <c r="Y34297" s="55"/>
    </row>
    <row r="34298" spans="21:25" x14ac:dyDescent="0.2">
      <c r="U34298" s="55"/>
      <c r="V34298" s="53"/>
      <c r="W34298" s="53"/>
      <c r="X34298" s="53"/>
      <c r="Y34298" s="55"/>
    </row>
    <row r="34299" spans="21:25" x14ac:dyDescent="0.2">
      <c r="U34299" s="55"/>
      <c r="V34299" s="53"/>
      <c r="W34299" s="53"/>
      <c r="X34299" s="53"/>
      <c r="Y34299" s="55"/>
    </row>
    <row r="34300" spans="21:25" x14ac:dyDescent="0.2">
      <c r="U34300" s="55"/>
      <c r="V34300" s="53"/>
      <c r="W34300" s="53"/>
      <c r="X34300" s="53"/>
      <c r="Y34300" s="55"/>
    </row>
    <row r="34301" spans="21:25" x14ac:dyDescent="0.2">
      <c r="U34301" s="55"/>
      <c r="V34301" s="53"/>
      <c r="W34301" s="53"/>
      <c r="X34301" s="53"/>
      <c r="Y34301" s="55"/>
    </row>
    <row r="34302" spans="21:25" x14ac:dyDescent="0.2">
      <c r="U34302" s="55"/>
      <c r="V34302" s="53"/>
      <c r="W34302" s="53"/>
      <c r="X34302" s="53"/>
      <c r="Y34302" s="55"/>
    </row>
    <row r="34303" spans="21:25" x14ac:dyDescent="0.2">
      <c r="U34303" s="55"/>
      <c r="V34303" s="53"/>
      <c r="W34303" s="53"/>
      <c r="X34303" s="53"/>
      <c r="Y34303" s="55"/>
    </row>
    <row r="34304" spans="21:25" x14ac:dyDescent="0.2">
      <c r="U34304" s="55"/>
      <c r="V34304" s="53"/>
      <c r="W34304" s="53"/>
      <c r="X34304" s="53"/>
      <c r="Y34304" s="55"/>
    </row>
    <row r="34305" spans="21:25" x14ac:dyDescent="0.2">
      <c r="U34305" s="55"/>
      <c r="V34305" s="53"/>
      <c r="W34305" s="53"/>
      <c r="X34305" s="53"/>
      <c r="Y34305" s="55"/>
    </row>
    <row r="34306" spans="21:25" x14ac:dyDescent="0.2">
      <c r="U34306" s="55"/>
      <c r="V34306" s="53"/>
      <c r="W34306" s="53"/>
      <c r="X34306" s="53"/>
      <c r="Y34306" s="55"/>
    </row>
    <row r="34307" spans="21:25" x14ac:dyDescent="0.2">
      <c r="U34307" s="55"/>
      <c r="V34307" s="53"/>
      <c r="W34307" s="53"/>
      <c r="X34307" s="53"/>
      <c r="Y34307" s="55"/>
    </row>
    <row r="34308" spans="21:25" x14ac:dyDescent="0.2">
      <c r="U34308" s="55"/>
      <c r="V34308" s="53"/>
      <c r="W34308" s="53"/>
      <c r="X34308" s="53"/>
      <c r="Y34308" s="55"/>
    </row>
    <row r="34309" spans="21:25" x14ac:dyDescent="0.2">
      <c r="U34309" s="55"/>
      <c r="V34309" s="53"/>
      <c r="W34309" s="53"/>
      <c r="X34309" s="53"/>
      <c r="Y34309" s="55"/>
    </row>
    <row r="34310" spans="21:25" x14ac:dyDescent="0.2">
      <c r="U34310" s="55"/>
      <c r="V34310" s="53"/>
      <c r="W34310" s="53"/>
      <c r="X34310" s="53"/>
      <c r="Y34310" s="55"/>
    </row>
    <row r="34311" spans="21:25" x14ac:dyDescent="0.2">
      <c r="U34311" s="55"/>
      <c r="V34311" s="53"/>
      <c r="W34311" s="53"/>
      <c r="X34311" s="53"/>
      <c r="Y34311" s="55"/>
    </row>
    <row r="34312" spans="21:25" x14ac:dyDescent="0.2">
      <c r="U34312" s="55"/>
      <c r="V34312" s="53"/>
      <c r="W34312" s="53"/>
      <c r="X34312" s="53"/>
      <c r="Y34312" s="55"/>
    </row>
    <row r="34313" spans="21:25" x14ac:dyDescent="0.2">
      <c r="U34313" s="55"/>
      <c r="V34313" s="53"/>
      <c r="W34313" s="53"/>
      <c r="X34313" s="53"/>
      <c r="Y34313" s="55"/>
    </row>
    <row r="34314" spans="21:25" x14ac:dyDescent="0.2">
      <c r="U34314" s="55"/>
      <c r="V34314" s="53"/>
      <c r="W34314" s="53"/>
      <c r="X34314" s="53"/>
      <c r="Y34314" s="55"/>
    </row>
    <row r="34315" spans="21:25" x14ac:dyDescent="0.2">
      <c r="U34315" s="55"/>
      <c r="V34315" s="53"/>
      <c r="W34315" s="53"/>
      <c r="X34315" s="53"/>
      <c r="Y34315" s="55"/>
    </row>
    <row r="34316" spans="21:25" x14ac:dyDescent="0.2">
      <c r="U34316" s="55"/>
      <c r="V34316" s="53"/>
      <c r="W34316" s="53"/>
      <c r="X34316" s="53"/>
      <c r="Y34316" s="55"/>
    </row>
    <row r="34317" spans="21:25" x14ac:dyDescent="0.2">
      <c r="U34317" s="55"/>
      <c r="V34317" s="53"/>
      <c r="W34317" s="53"/>
      <c r="X34317" s="53"/>
      <c r="Y34317" s="55"/>
    </row>
    <row r="34318" spans="21:25" x14ac:dyDescent="0.2">
      <c r="U34318" s="55"/>
      <c r="V34318" s="53"/>
      <c r="W34318" s="53"/>
      <c r="X34318" s="53"/>
      <c r="Y34318" s="55"/>
    </row>
    <row r="34319" spans="21:25" x14ac:dyDescent="0.2">
      <c r="U34319" s="55"/>
      <c r="V34319" s="53"/>
      <c r="W34319" s="53"/>
      <c r="X34319" s="53"/>
      <c r="Y34319" s="55"/>
    </row>
    <row r="34320" spans="21:25" x14ac:dyDescent="0.2">
      <c r="U34320" s="55"/>
      <c r="V34320" s="53"/>
      <c r="W34320" s="53"/>
      <c r="X34320" s="53"/>
      <c r="Y34320" s="55"/>
    </row>
    <row r="34321" spans="21:25" x14ac:dyDescent="0.2">
      <c r="U34321" s="55"/>
      <c r="V34321" s="53"/>
      <c r="W34321" s="53"/>
      <c r="X34321" s="53"/>
      <c r="Y34321" s="55"/>
    </row>
    <row r="34322" spans="21:25" x14ac:dyDescent="0.2">
      <c r="U34322" s="55"/>
      <c r="V34322" s="53"/>
      <c r="W34322" s="53"/>
      <c r="X34322" s="53"/>
      <c r="Y34322" s="55"/>
    </row>
    <row r="34323" spans="21:25" x14ac:dyDescent="0.2">
      <c r="U34323" s="55"/>
      <c r="V34323" s="53"/>
      <c r="W34323" s="53"/>
      <c r="X34323" s="53"/>
      <c r="Y34323" s="55"/>
    </row>
    <row r="34324" spans="21:25" x14ac:dyDescent="0.2">
      <c r="U34324" s="55"/>
      <c r="V34324" s="53"/>
      <c r="W34324" s="53"/>
      <c r="X34324" s="53"/>
      <c r="Y34324" s="55"/>
    </row>
    <row r="34325" spans="21:25" x14ac:dyDescent="0.2">
      <c r="U34325" s="55"/>
      <c r="V34325" s="53"/>
      <c r="W34325" s="53"/>
      <c r="X34325" s="53"/>
      <c r="Y34325" s="55"/>
    </row>
    <row r="34326" spans="21:25" x14ac:dyDescent="0.2">
      <c r="U34326" s="55"/>
      <c r="V34326" s="53"/>
      <c r="W34326" s="53"/>
      <c r="X34326" s="53"/>
      <c r="Y34326" s="55"/>
    </row>
    <row r="34327" spans="21:25" x14ac:dyDescent="0.2">
      <c r="U34327" s="55"/>
      <c r="V34327" s="53"/>
      <c r="W34327" s="53"/>
      <c r="X34327" s="53"/>
      <c r="Y34327" s="55"/>
    </row>
    <row r="34328" spans="21:25" x14ac:dyDescent="0.2">
      <c r="U34328" s="55"/>
      <c r="V34328" s="53"/>
      <c r="W34328" s="53"/>
      <c r="X34328" s="53"/>
      <c r="Y34328" s="55"/>
    </row>
    <row r="34329" spans="21:25" x14ac:dyDescent="0.2">
      <c r="U34329" s="55"/>
      <c r="V34329" s="53"/>
      <c r="W34329" s="53"/>
      <c r="X34329" s="53"/>
      <c r="Y34329" s="55"/>
    </row>
    <row r="34330" spans="21:25" x14ac:dyDescent="0.2">
      <c r="U34330" s="55"/>
      <c r="V34330" s="53"/>
      <c r="W34330" s="53"/>
      <c r="X34330" s="53"/>
      <c r="Y34330" s="55"/>
    </row>
    <row r="34331" spans="21:25" x14ac:dyDescent="0.2">
      <c r="U34331" s="55"/>
      <c r="V34331" s="53"/>
      <c r="W34331" s="53"/>
      <c r="X34331" s="53"/>
      <c r="Y34331" s="55"/>
    </row>
    <row r="34332" spans="21:25" x14ac:dyDescent="0.2">
      <c r="U34332" s="55"/>
      <c r="V34332" s="53"/>
      <c r="W34332" s="53"/>
      <c r="X34332" s="53"/>
      <c r="Y34332" s="55"/>
    </row>
    <row r="34333" spans="21:25" x14ac:dyDescent="0.2">
      <c r="U34333" s="55"/>
      <c r="V34333" s="53"/>
      <c r="W34333" s="53"/>
      <c r="X34333" s="53"/>
      <c r="Y34333" s="55"/>
    </row>
    <row r="34334" spans="21:25" x14ac:dyDescent="0.2">
      <c r="U34334" s="55"/>
      <c r="V34334" s="53"/>
      <c r="W34334" s="53"/>
      <c r="X34334" s="53"/>
      <c r="Y34334" s="55"/>
    </row>
    <row r="34335" spans="21:25" x14ac:dyDescent="0.2">
      <c r="U34335" s="55"/>
      <c r="V34335" s="53"/>
      <c r="W34335" s="53"/>
      <c r="X34335" s="53"/>
      <c r="Y34335" s="55"/>
    </row>
    <row r="34336" spans="21:25" x14ac:dyDescent="0.2">
      <c r="U34336" s="55"/>
      <c r="V34336" s="53"/>
      <c r="W34336" s="53"/>
      <c r="X34336" s="53"/>
      <c r="Y34336" s="55"/>
    </row>
    <row r="34337" spans="21:25" x14ac:dyDescent="0.2">
      <c r="U34337" s="55"/>
      <c r="V34337" s="53"/>
      <c r="W34337" s="53"/>
      <c r="X34337" s="53"/>
      <c r="Y34337" s="55"/>
    </row>
    <row r="34338" spans="21:25" x14ac:dyDescent="0.2">
      <c r="U34338" s="55"/>
      <c r="V34338" s="53"/>
      <c r="W34338" s="53"/>
      <c r="X34338" s="53"/>
      <c r="Y34338" s="55"/>
    </row>
    <row r="34339" spans="21:25" x14ac:dyDescent="0.2">
      <c r="U34339" s="55"/>
      <c r="V34339" s="53"/>
      <c r="W34339" s="53"/>
      <c r="X34339" s="53"/>
      <c r="Y34339" s="55"/>
    </row>
    <row r="34340" spans="21:25" x14ac:dyDescent="0.2">
      <c r="U34340" s="55"/>
      <c r="V34340" s="53"/>
      <c r="W34340" s="53"/>
      <c r="X34340" s="53"/>
      <c r="Y34340" s="55"/>
    </row>
    <row r="34341" spans="21:25" x14ac:dyDescent="0.2">
      <c r="U34341" s="55"/>
      <c r="V34341" s="53"/>
      <c r="W34341" s="53"/>
      <c r="X34341" s="53"/>
      <c r="Y34341" s="55"/>
    </row>
    <row r="34342" spans="21:25" x14ac:dyDescent="0.2">
      <c r="U34342" s="55"/>
      <c r="V34342" s="53"/>
      <c r="W34342" s="53"/>
      <c r="X34342" s="53"/>
      <c r="Y34342" s="55"/>
    </row>
    <row r="34343" spans="21:25" x14ac:dyDescent="0.2">
      <c r="U34343" s="55"/>
      <c r="V34343" s="53"/>
      <c r="W34343" s="53"/>
      <c r="X34343" s="53"/>
      <c r="Y34343" s="55"/>
    </row>
    <row r="34344" spans="21:25" x14ac:dyDescent="0.2">
      <c r="U34344" s="55"/>
      <c r="V34344" s="53"/>
      <c r="W34344" s="53"/>
      <c r="X34344" s="53"/>
      <c r="Y34344" s="55"/>
    </row>
    <row r="34345" spans="21:25" x14ac:dyDescent="0.2">
      <c r="U34345" s="55"/>
      <c r="V34345" s="53"/>
      <c r="W34345" s="53"/>
      <c r="X34345" s="53"/>
      <c r="Y34345" s="55"/>
    </row>
    <row r="34346" spans="21:25" x14ac:dyDescent="0.2">
      <c r="U34346" s="55"/>
      <c r="V34346" s="53"/>
      <c r="W34346" s="53"/>
      <c r="X34346" s="53"/>
      <c r="Y34346" s="55"/>
    </row>
    <row r="34347" spans="21:25" x14ac:dyDescent="0.2">
      <c r="U34347" s="55"/>
      <c r="V34347" s="53"/>
      <c r="W34347" s="53"/>
      <c r="X34347" s="53"/>
      <c r="Y34347" s="55"/>
    </row>
    <row r="34348" spans="21:25" x14ac:dyDescent="0.2">
      <c r="U34348" s="55"/>
      <c r="V34348" s="53"/>
      <c r="W34348" s="53"/>
      <c r="X34348" s="53"/>
      <c r="Y34348" s="55"/>
    </row>
    <row r="34349" spans="21:25" x14ac:dyDescent="0.2">
      <c r="U34349" s="55"/>
      <c r="V34349" s="53"/>
      <c r="W34349" s="53"/>
      <c r="X34349" s="53"/>
      <c r="Y34349" s="55"/>
    </row>
    <row r="34350" spans="21:25" x14ac:dyDescent="0.2">
      <c r="U34350" s="55"/>
      <c r="V34350" s="53"/>
      <c r="W34350" s="53"/>
      <c r="X34350" s="53"/>
      <c r="Y34350" s="55"/>
    </row>
    <row r="34351" spans="21:25" x14ac:dyDescent="0.2">
      <c r="U34351" s="55"/>
      <c r="V34351" s="53"/>
      <c r="W34351" s="53"/>
      <c r="X34351" s="53"/>
      <c r="Y34351" s="55"/>
    </row>
    <row r="34352" spans="21:25" x14ac:dyDescent="0.2">
      <c r="U34352" s="55"/>
      <c r="V34352" s="53"/>
      <c r="W34352" s="53"/>
      <c r="X34352" s="53"/>
      <c r="Y34352" s="55"/>
    </row>
    <row r="34353" spans="21:25" x14ac:dyDescent="0.2">
      <c r="U34353" s="55"/>
      <c r="V34353" s="53"/>
      <c r="W34353" s="53"/>
      <c r="X34353" s="53"/>
      <c r="Y34353" s="55"/>
    </row>
    <row r="34354" spans="21:25" x14ac:dyDescent="0.2">
      <c r="U34354" s="55"/>
      <c r="V34354" s="53"/>
      <c r="W34354" s="53"/>
      <c r="X34354" s="53"/>
      <c r="Y34354" s="55"/>
    </row>
    <row r="34355" spans="21:25" x14ac:dyDescent="0.2">
      <c r="U34355" s="55"/>
      <c r="V34355" s="53"/>
      <c r="W34355" s="53"/>
      <c r="X34355" s="53"/>
      <c r="Y34355" s="55"/>
    </row>
    <row r="34356" spans="21:25" x14ac:dyDescent="0.2">
      <c r="U34356" s="55"/>
      <c r="V34356" s="53"/>
      <c r="W34356" s="53"/>
      <c r="X34356" s="53"/>
      <c r="Y34356" s="55"/>
    </row>
    <row r="34357" spans="21:25" x14ac:dyDescent="0.2">
      <c r="U34357" s="55"/>
      <c r="V34357" s="53"/>
      <c r="W34357" s="53"/>
      <c r="X34357" s="53"/>
      <c r="Y34357" s="55"/>
    </row>
    <row r="34358" spans="21:25" x14ac:dyDescent="0.2">
      <c r="U34358" s="55"/>
      <c r="V34358" s="53"/>
      <c r="W34358" s="53"/>
      <c r="X34358" s="53"/>
      <c r="Y34358" s="55"/>
    </row>
    <row r="34359" spans="21:25" x14ac:dyDescent="0.2">
      <c r="U34359" s="55"/>
      <c r="V34359" s="53"/>
      <c r="W34359" s="53"/>
      <c r="X34359" s="53"/>
      <c r="Y34359" s="55"/>
    </row>
    <row r="34360" spans="21:25" x14ac:dyDescent="0.2">
      <c r="U34360" s="55"/>
      <c r="V34360" s="53"/>
      <c r="W34360" s="53"/>
      <c r="X34360" s="53"/>
      <c r="Y34360" s="55"/>
    </row>
    <row r="34361" spans="21:25" x14ac:dyDescent="0.2">
      <c r="U34361" s="55"/>
      <c r="V34361" s="53"/>
      <c r="W34361" s="53"/>
      <c r="X34361" s="53"/>
      <c r="Y34361" s="55"/>
    </row>
    <row r="34362" spans="21:25" x14ac:dyDescent="0.2">
      <c r="U34362" s="55"/>
      <c r="V34362" s="53"/>
      <c r="W34362" s="53"/>
      <c r="X34362" s="53"/>
      <c r="Y34362" s="55"/>
    </row>
    <row r="34363" spans="21:25" x14ac:dyDescent="0.2">
      <c r="U34363" s="55"/>
      <c r="V34363" s="53"/>
      <c r="W34363" s="53"/>
      <c r="X34363" s="53"/>
      <c r="Y34363" s="55"/>
    </row>
    <row r="34364" spans="21:25" x14ac:dyDescent="0.2">
      <c r="U34364" s="55"/>
      <c r="V34364" s="53"/>
      <c r="W34364" s="53"/>
      <c r="X34364" s="53"/>
      <c r="Y34364" s="55"/>
    </row>
    <row r="34365" spans="21:25" x14ac:dyDescent="0.2">
      <c r="U34365" s="55"/>
      <c r="V34365" s="53"/>
      <c r="W34365" s="53"/>
      <c r="X34365" s="53"/>
      <c r="Y34365" s="55"/>
    </row>
    <row r="34366" spans="21:25" x14ac:dyDescent="0.2">
      <c r="U34366" s="55"/>
      <c r="V34366" s="53"/>
      <c r="W34366" s="53"/>
      <c r="X34366" s="53"/>
      <c r="Y34366" s="55"/>
    </row>
    <row r="34367" spans="21:25" x14ac:dyDescent="0.2">
      <c r="U34367" s="55"/>
      <c r="V34367" s="53"/>
      <c r="W34367" s="53"/>
      <c r="X34367" s="53"/>
      <c r="Y34367" s="55"/>
    </row>
    <row r="34368" spans="21:25" x14ac:dyDescent="0.2">
      <c r="U34368" s="55"/>
      <c r="V34368" s="53"/>
      <c r="W34368" s="53"/>
      <c r="X34368" s="53"/>
      <c r="Y34368" s="55"/>
    </row>
    <row r="34369" spans="21:25" x14ac:dyDescent="0.2">
      <c r="U34369" s="55"/>
      <c r="V34369" s="53"/>
      <c r="W34369" s="53"/>
      <c r="X34369" s="53"/>
      <c r="Y34369" s="55"/>
    </row>
    <row r="34370" spans="21:25" x14ac:dyDescent="0.2">
      <c r="U34370" s="55"/>
      <c r="V34370" s="53"/>
      <c r="W34370" s="53"/>
      <c r="X34370" s="53"/>
      <c r="Y34370" s="55"/>
    </row>
    <row r="34371" spans="21:25" x14ac:dyDescent="0.2">
      <c r="U34371" s="55"/>
      <c r="V34371" s="53"/>
      <c r="W34371" s="53"/>
      <c r="X34371" s="53"/>
      <c r="Y34371" s="55"/>
    </row>
    <row r="34372" spans="21:25" x14ac:dyDescent="0.2">
      <c r="U34372" s="55"/>
      <c r="V34372" s="53"/>
      <c r="W34372" s="53"/>
      <c r="X34372" s="53"/>
      <c r="Y34372" s="55"/>
    </row>
    <row r="34373" spans="21:25" x14ac:dyDescent="0.2">
      <c r="U34373" s="55"/>
      <c r="V34373" s="53"/>
      <c r="W34373" s="53"/>
      <c r="X34373" s="53"/>
      <c r="Y34373" s="55"/>
    </row>
    <row r="34374" spans="21:25" x14ac:dyDescent="0.2">
      <c r="U34374" s="55"/>
      <c r="V34374" s="53"/>
      <c r="W34374" s="53"/>
      <c r="X34374" s="53"/>
      <c r="Y34374" s="55"/>
    </row>
    <row r="34375" spans="21:25" x14ac:dyDescent="0.2">
      <c r="U34375" s="55"/>
      <c r="V34375" s="53"/>
      <c r="W34375" s="53"/>
      <c r="X34375" s="53"/>
      <c r="Y34375" s="55"/>
    </row>
    <row r="34376" spans="21:25" x14ac:dyDescent="0.2">
      <c r="U34376" s="55"/>
      <c r="V34376" s="53"/>
      <c r="W34376" s="53"/>
      <c r="X34376" s="53"/>
      <c r="Y34376" s="55"/>
    </row>
    <row r="34377" spans="21:25" x14ac:dyDescent="0.2">
      <c r="U34377" s="55"/>
      <c r="V34377" s="53"/>
      <c r="W34377" s="53"/>
      <c r="X34377" s="53"/>
      <c r="Y34377" s="55"/>
    </row>
    <row r="34378" spans="21:25" x14ac:dyDescent="0.2">
      <c r="U34378" s="55"/>
      <c r="V34378" s="53"/>
      <c r="W34378" s="53"/>
      <c r="X34378" s="53"/>
      <c r="Y34378" s="55"/>
    </row>
    <row r="34379" spans="21:25" x14ac:dyDescent="0.2">
      <c r="U34379" s="55"/>
      <c r="V34379" s="53"/>
      <c r="W34379" s="53"/>
      <c r="X34379" s="53"/>
      <c r="Y34379" s="55"/>
    </row>
    <row r="34380" spans="21:25" x14ac:dyDescent="0.2">
      <c r="U34380" s="55"/>
      <c r="V34380" s="53"/>
      <c r="W34380" s="53"/>
      <c r="X34380" s="53"/>
      <c r="Y34380" s="55"/>
    </row>
    <row r="34381" spans="21:25" x14ac:dyDescent="0.2">
      <c r="U34381" s="55"/>
      <c r="V34381" s="53"/>
      <c r="W34381" s="53"/>
      <c r="X34381" s="53"/>
      <c r="Y34381" s="55"/>
    </row>
    <row r="34382" spans="21:25" x14ac:dyDescent="0.2">
      <c r="U34382" s="55"/>
      <c r="V34382" s="53"/>
      <c r="W34382" s="53"/>
      <c r="X34382" s="53"/>
      <c r="Y34382" s="55"/>
    </row>
    <row r="34383" spans="21:25" x14ac:dyDescent="0.2">
      <c r="U34383" s="55"/>
      <c r="V34383" s="53"/>
      <c r="W34383" s="53"/>
      <c r="X34383" s="53"/>
      <c r="Y34383" s="55"/>
    </row>
    <row r="34384" spans="21:25" x14ac:dyDescent="0.2">
      <c r="U34384" s="55"/>
      <c r="V34384" s="53"/>
      <c r="W34384" s="53"/>
      <c r="X34384" s="53"/>
      <c r="Y34384" s="55"/>
    </row>
    <row r="34385" spans="21:25" x14ac:dyDescent="0.2">
      <c r="U34385" s="55"/>
      <c r="V34385" s="53"/>
      <c r="W34385" s="53"/>
      <c r="X34385" s="53"/>
      <c r="Y34385" s="55"/>
    </row>
    <row r="34386" spans="21:25" x14ac:dyDescent="0.2">
      <c r="U34386" s="55"/>
      <c r="V34386" s="53"/>
      <c r="W34386" s="53"/>
      <c r="X34386" s="53"/>
      <c r="Y34386" s="55"/>
    </row>
    <row r="34387" spans="21:25" x14ac:dyDescent="0.2">
      <c r="U34387" s="55"/>
      <c r="V34387" s="53"/>
      <c r="W34387" s="53"/>
      <c r="X34387" s="53"/>
      <c r="Y34387" s="55"/>
    </row>
    <row r="34388" spans="21:25" x14ac:dyDescent="0.2">
      <c r="U34388" s="55"/>
      <c r="V34388" s="53"/>
      <c r="W34388" s="53"/>
      <c r="X34388" s="53"/>
      <c r="Y34388" s="55"/>
    </row>
    <row r="34389" spans="21:25" x14ac:dyDescent="0.2">
      <c r="U34389" s="55"/>
      <c r="V34389" s="53"/>
      <c r="W34389" s="53"/>
      <c r="X34389" s="53"/>
      <c r="Y34389" s="55"/>
    </row>
    <row r="34390" spans="21:25" x14ac:dyDescent="0.2">
      <c r="U34390" s="55"/>
      <c r="V34390" s="53"/>
      <c r="W34390" s="53"/>
      <c r="X34390" s="53"/>
      <c r="Y34390" s="55"/>
    </row>
    <row r="34391" spans="21:25" x14ac:dyDescent="0.2">
      <c r="U34391" s="55"/>
      <c r="V34391" s="53"/>
      <c r="W34391" s="53"/>
      <c r="X34391" s="53"/>
      <c r="Y34391" s="55"/>
    </row>
    <row r="34392" spans="21:25" x14ac:dyDescent="0.2">
      <c r="U34392" s="55"/>
      <c r="V34392" s="53"/>
      <c r="W34392" s="53"/>
      <c r="X34392" s="53"/>
      <c r="Y34392" s="55"/>
    </row>
    <row r="34393" spans="21:25" x14ac:dyDescent="0.2">
      <c r="U34393" s="55"/>
      <c r="V34393" s="53"/>
      <c r="W34393" s="53"/>
      <c r="X34393" s="53"/>
      <c r="Y34393" s="55"/>
    </row>
    <row r="34394" spans="21:25" x14ac:dyDescent="0.2">
      <c r="U34394" s="55"/>
      <c r="V34394" s="53"/>
      <c r="W34394" s="53"/>
      <c r="X34394" s="53"/>
      <c r="Y34394" s="55"/>
    </row>
    <row r="34395" spans="21:25" x14ac:dyDescent="0.2">
      <c r="U34395" s="55"/>
      <c r="V34395" s="53"/>
      <c r="W34395" s="53"/>
      <c r="X34395" s="53"/>
      <c r="Y34395" s="55"/>
    </row>
    <row r="34396" spans="21:25" x14ac:dyDescent="0.2">
      <c r="U34396" s="55"/>
      <c r="V34396" s="53"/>
      <c r="W34396" s="53"/>
      <c r="X34396" s="53"/>
      <c r="Y34396" s="55"/>
    </row>
    <row r="34397" spans="21:25" x14ac:dyDescent="0.2">
      <c r="U34397" s="55"/>
      <c r="V34397" s="53"/>
      <c r="W34397" s="53"/>
      <c r="X34397" s="53"/>
      <c r="Y34397" s="55"/>
    </row>
    <row r="34398" spans="21:25" x14ac:dyDescent="0.2">
      <c r="U34398" s="55"/>
      <c r="V34398" s="53"/>
      <c r="W34398" s="53"/>
      <c r="X34398" s="53"/>
      <c r="Y34398" s="55"/>
    </row>
    <row r="34399" spans="21:25" x14ac:dyDescent="0.2">
      <c r="U34399" s="55"/>
      <c r="V34399" s="53"/>
      <c r="W34399" s="53"/>
      <c r="X34399" s="53"/>
      <c r="Y34399" s="55"/>
    </row>
    <row r="34400" spans="21:25" x14ac:dyDescent="0.2">
      <c r="U34400" s="55"/>
      <c r="V34400" s="53"/>
      <c r="W34400" s="53"/>
      <c r="X34400" s="53"/>
      <c r="Y34400" s="55"/>
    </row>
    <row r="34401" spans="21:25" x14ac:dyDescent="0.2">
      <c r="U34401" s="55"/>
      <c r="V34401" s="53"/>
      <c r="W34401" s="53"/>
      <c r="X34401" s="53"/>
      <c r="Y34401" s="55"/>
    </row>
    <row r="34402" spans="21:25" x14ac:dyDescent="0.2">
      <c r="U34402" s="55"/>
      <c r="V34402" s="53"/>
      <c r="W34402" s="53"/>
      <c r="X34402" s="53"/>
      <c r="Y34402" s="55"/>
    </row>
    <row r="34403" spans="21:25" x14ac:dyDescent="0.2">
      <c r="U34403" s="55"/>
      <c r="V34403" s="53"/>
      <c r="W34403" s="53"/>
      <c r="X34403" s="53"/>
      <c r="Y34403" s="55"/>
    </row>
    <row r="34404" spans="21:25" x14ac:dyDescent="0.2">
      <c r="U34404" s="55"/>
      <c r="V34404" s="53"/>
      <c r="W34404" s="53"/>
      <c r="X34404" s="53"/>
      <c r="Y34404" s="55"/>
    </row>
    <row r="34405" spans="21:25" x14ac:dyDescent="0.2">
      <c r="U34405" s="55"/>
      <c r="V34405" s="53"/>
      <c r="W34405" s="53"/>
      <c r="X34405" s="53"/>
      <c r="Y34405" s="55"/>
    </row>
    <row r="34406" spans="21:25" x14ac:dyDescent="0.2">
      <c r="U34406" s="55"/>
      <c r="V34406" s="53"/>
      <c r="W34406" s="53"/>
      <c r="X34406" s="53"/>
      <c r="Y34406" s="55"/>
    </row>
    <row r="34407" spans="21:25" x14ac:dyDescent="0.2">
      <c r="U34407" s="55"/>
      <c r="V34407" s="53"/>
      <c r="W34407" s="53"/>
      <c r="X34407" s="53"/>
      <c r="Y34407" s="55"/>
    </row>
    <row r="34408" spans="21:25" x14ac:dyDescent="0.2">
      <c r="U34408" s="55"/>
      <c r="V34408" s="53"/>
      <c r="W34408" s="53"/>
      <c r="X34408" s="53"/>
      <c r="Y34408" s="55"/>
    </row>
    <row r="34409" spans="21:25" x14ac:dyDescent="0.2">
      <c r="U34409" s="55"/>
      <c r="V34409" s="53"/>
      <c r="W34409" s="53"/>
      <c r="X34409" s="53"/>
      <c r="Y34409" s="55"/>
    </row>
    <row r="34410" spans="21:25" x14ac:dyDescent="0.2">
      <c r="U34410" s="55"/>
      <c r="V34410" s="53"/>
      <c r="W34410" s="53"/>
      <c r="X34410" s="53"/>
      <c r="Y34410" s="55"/>
    </row>
    <row r="34411" spans="21:25" x14ac:dyDescent="0.2">
      <c r="U34411" s="55"/>
      <c r="V34411" s="53"/>
      <c r="W34411" s="53"/>
      <c r="X34411" s="53"/>
      <c r="Y34411" s="55"/>
    </row>
    <row r="34412" spans="21:25" x14ac:dyDescent="0.2">
      <c r="U34412" s="55"/>
      <c r="V34412" s="53"/>
      <c r="W34412" s="53"/>
      <c r="X34412" s="53"/>
      <c r="Y34412" s="55"/>
    </row>
    <row r="34413" spans="21:25" x14ac:dyDescent="0.2">
      <c r="U34413" s="55"/>
      <c r="V34413" s="53"/>
      <c r="W34413" s="53"/>
      <c r="X34413" s="53"/>
      <c r="Y34413" s="55"/>
    </row>
    <row r="34414" spans="21:25" x14ac:dyDescent="0.2">
      <c r="U34414" s="55"/>
      <c r="V34414" s="53"/>
      <c r="W34414" s="53"/>
      <c r="X34414" s="53"/>
      <c r="Y34414" s="55"/>
    </row>
    <row r="34415" spans="21:25" x14ac:dyDescent="0.2">
      <c r="U34415" s="55"/>
      <c r="V34415" s="53"/>
      <c r="W34415" s="53"/>
      <c r="X34415" s="53"/>
      <c r="Y34415" s="55"/>
    </row>
    <row r="34416" spans="21:25" x14ac:dyDescent="0.2">
      <c r="U34416" s="55"/>
      <c r="V34416" s="53"/>
      <c r="W34416" s="53"/>
      <c r="X34416" s="53"/>
      <c r="Y34416" s="55"/>
    </row>
    <row r="34417" spans="21:25" x14ac:dyDescent="0.2">
      <c r="U34417" s="55"/>
      <c r="V34417" s="53"/>
      <c r="W34417" s="53"/>
      <c r="X34417" s="53"/>
      <c r="Y34417" s="55"/>
    </row>
    <row r="34418" spans="21:25" x14ac:dyDescent="0.2">
      <c r="U34418" s="55"/>
      <c r="V34418" s="53"/>
      <c r="W34418" s="53"/>
      <c r="X34418" s="53"/>
      <c r="Y34418" s="55"/>
    </row>
    <row r="34419" spans="21:25" x14ac:dyDescent="0.2">
      <c r="U34419" s="55"/>
      <c r="V34419" s="53"/>
      <c r="W34419" s="53"/>
      <c r="X34419" s="53"/>
      <c r="Y34419" s="55"/>
    </row>
    <row r="34420" spans="21:25" x14ac:dyDescent="0.2">
      <c r="U34420" s="55"/>
      <c r="V34420" s="53"/>
      <c r="W34420" s="53"/>
      <c r="X34420" s="53"/>
      <c r="Y34420" s="55"/>
    </row>
    <row r="34421" spans="21:25" x14ac:dyDescent="0.2">
      <c r="U34421" s="55"/>
      <c r="V34421" s="53"/>
      <c r="W34421" s="53"/>
      <c r="X34421" s="53"/>
      <c r="Y34421" s="55"/>
    </row>
    <row r="34422" spans="21:25" x14ac:dyDescent="0.2">
      <c r="U34422" s="55"/>
      <c r="V34422" s="53"/>
      <c r="W34422" s="53"/>
      <c r="X34422" s="53"/>
      <c r="Y34422" s="55"/>
    </row>
    <row r="34423" spans="21:25" x14ac:dyDescent="0.2">
      <c r="U34423" s="55"/>
      <c r="V34423" s="53"/>
      <c r="W34423" s="53"/>
      <c r="X34423" s="53"/>
      <c r="Y34423" s="55"/>
    </row>
    <row r="34424" spans="21:25" x14ac:dyDescent="0.2">
      <c r="U34424" s="55"/>
      <c r="V34424" s="53"/>
      <c r="W34424" s="53"/>
      <c r="X34424" s="53"/>
      <c r="Y34424" s="55"/>
    </row>
    <row r="34425" spans="21:25" x14ac:dyDescent="0.2">
      <c r="U34425" s="55"/>
      <c r="V34425" s="53"/>
      <c r="W34425" s="53"/>
      <c r="X34425" s="53"/>
      <c r="Y34425" s="55"/>
    </row>
    <row r="34426" spans="21:25" x14ac:dyDescent="0.2">
      <c r="U34426" s="55"/>
      <c r="V34426" s="53"/>
      <c r="W34426" s="53"/>
      <c r="X34426" s="53"/>
      <c r="Y34426" s="55"/>
    </row>
    <row r="34427" spans="21:25" x14ac:dyDescent="0.2">
      <c r="U34427" s="55"/>
      <c r="V34427" s="53"/>
      <c r="W34427" s="53"/>
      <c r="X34427" s="53"/>
      <c r="Y34427" s="55"/>
    </row>
    <row r="34428" spans="21:25" x14ac:dyDescent="0.2">
      <c r="U34428" s="55"/>
      <c r="V34428" s="53"/>
      <c r="W34428" s="53"/>
      <c r="X34428" s="53"/>
      <c r="Y34428" s="55"/>
    </row>
    <row r="34429" spans="21:25" x14ac:dyDescent="0.2">
      <c r="U34429" s="55"/>
      <c r="V34429" s="53"/>
      <c r="W34429" s="53"/>
      <c r="X34429" s="53"/>
      <c r="Y34429" s="55"/>
    </row>
    <row r="34430" spans="21:25" x14ac:dyDescent="0.2">
      <c r="U34430" s="55"/>
      <c r="V34430" s="53"/>
      <c r="W34430" s="53"/>
      <c r="X34430" s="53"/>
      <c r="Y34430" s="55"/>
    </row>
    <row r="34431" spans="21:25" x14ac:dyDescent="0.2">
      <c r="U34431" s="55"/>
      <c r="V34431" s="53"/>
      <c r="W34431" s="53"/>
      <c r="X34431" s="53"/>
      <c r="Y34431" s="55"/>
    </row>
    <row r="34432" spans="21:25" x14ac:dyDescent="0.2">
      <c r="U34432" s="55"/>
      <c r="V34432" s="53"/>
      <c r="W34432" s="53"/>
      <c r="X34432" s="53"/>
      <c r="Y34432" s="55"/>
    </row>
    <row r="34433" spans="21:25" x14ac:dyDescent="0.2">
      <c r="U34433" s="55"/>
      <c r="V34433" s="53"/>
      <c r="W34433" s="53"/>
      <c r="X34433" s="53"/>
      <c r="Y34433" s="55"/>
    </row>
    <row r="34434" spans="21:25" x14ac:dyDescent="0.2">
      <c r="U34434" s="55"/>
      <c r="V34434" s="53"/>
      <c r="W34434" s="53"/>
      <c r="X34434" s="53"/>
      <c r="Y34434" s="55"/>
    </row>
    <row r="34435" spans="21:25" x14ac:dyDescent="0.2">
      <c r="U34435" s="55"/>
      <c r="V34435" s="53"/>
      <c r="W34435" s="53"/>
      <c r="X34435" s="53"/>
      <c r="Y34435" s="55"/>
    </row>
    <row r="34436" spans="21:25" x14ac:dyDescent="0.2">
      <c r="U34436" s="55"/>
      <c r="V34436" s="53"/>
      <c r="W34436" s="53"/>
      <c r="X34436" s="53"/>
      <c r="Y34436" s="55"/>
    </row>
    <row r="34437" spans="21:25" x14ac:dyDescent="0.2">
      <c r="U34437" s="55"/>
      <c r="V34437" s="53"/>
      <c r="W34437" s="53"/>
      <c r="X34437" s="53"/>
      <c r="Y34437" s="55"/>
    </row>
    <row r="34438" spans="21:25" x14ac:dyDescent="0.2">
      <c r="U34438" s="55"/>
      <c r="V34438" s="53"/>
      <c r="W34438" s="53"/>
      <c r="X34438" s="53"/>
      <c r="Y34438" s="55"/>
    </row>
    <row r="34439" spans="21:25" x14ac:dyDescent="0.2">
      <c r="U34439" s="55"/>
      <c r="V34439" s="53"/>
      <c r="W34439" s="53"/>
      <c r="X34439" s="53"/>
      <c r="Y34439" s="55"/>
    </row>
    <row r="34440" spans="21:25" x14ac:dyDescent="0.2">
      <c r="U34440" s="55"/>
      <c r="V34440" s="53"/>
      <c r="W34440" s="53"/>
      <c r="X34440" s="53"/>
      <c r="Y34440" s="55"/>
    </row>
    <row r="34441" spans="21:25" x14ac:dyDescent="0.2">
      <c r="U34441" s="55"/>
      <c r="V34441" s="53"/>
      <c r="W34441" s="53"/>
      <c r="X34441" s="53"/>
      <c r="Y34441" s="55"/>
    </row>
    <row r="34442" spans="21:25" x14ac:dyDescent="0.2">
      <c r="U34442" s="55"/>
      <c r="V34442" s="53"/>
      <c r="W34442" s="53"/>
      <c r="X34442" s="53"/>
      <c r="Y34442" s="55"/>
    </row>
    <row r="34443" spans="21:25" x14ac:dyDescent="0.2">
      <c r="U34443" s="55"/>
      <c r="V34443" s="53"/>
      <c r="W34443" s="53"/>
      <c r="X34443" s="53"/>
      <c r="Y34443" s="55"/>
    </row>
    <row r="34444" spans="21:25" x14ac:dyDescent="0.2">
      <c r="U34444" s="55"/>
      <c r="V34444" s="53"/>
      <c r="W34444" s="53"/>
      <c r="X34444" s="53"/>
      <c r="Y34444" s="55"/>
    </row>
    <row r="34445" spans="21:25" x14ac:dyDescent="0.2">
      <c r="U34445" s="55"/>
      <c r="V34445" s="53"/>
      <c r="W34445" s="53"/>
      <c r="X34445" s="53"/>
      <c r="Y34445" s="55"/>
    </row>
    <row r="34446" spans="21:25" x14ac:dyDescent="0.2">
      <c r="U34446" s="55"/>
      <c r="V34446" s="53"/>
      <c r="W34446" s="53"/>
      <c r="X34446" s="53"/>
      <c r="Y34446" s="55"/>
    </row>
    <row r="34447" spans="21:25" x14ac:dyDescent="0.2">
      <c r="U34447" s="55"/>
      <c r="V34447" s="53"/>
      <c r="W34447" s="53"/>
      <c r="X34447" s="53"/>
      <c r="Y34447" s="55"/>
    </row>
    <row r="34448" spans="21:25" x14ac:dyDescent="0.2">
      <c r="U34448" s="55"/>
      <c r="V34448" s="53"/>
      <c r="W34448" s="53"/>
      <c r="X34448" s="53"/>
      <c r="Y34448" s="55"/>
    </row>
    <row r="34449" spans="21:25" x14ac:dyDescent="0.2">
      <c r="U34449" s="55"/>
      <c r="V34449" s="53"/>
      <c r="W34449" s="53"/>
      <c r="X34449" s="53"/>
      <c r="Y34449" s="55"/>
    </row>
    <row r="34450" spans="21:25" x14ac:dyDescent="0.2">
      <c r="U34450" s="55"/>
      <c r="V34450" s="53"/>
      <c r="W34450" s="53"/>
      <c r="X34450" s="53"/>
      <c r="Y34450" s="55"/>
    </row>
    <row r="34451" spans="21:25" x14ac:dyDescent="0.2">
      <c r="U34451" s="55"/>
      <c r="V34451" s="53"/>
      <c r="W34451" s="53"/>
      <c r="X34451" s="53"/>
      <c r="Y34451" s="55"/>
    </row>
    <row r="34452" spans="21:25" x14ac:dyDescent="0.2">
      <c r="U34452" s="55"/>
      <c r="V34452" s="53"/>
      <c r="W34452" s="53"/>
      <c r="X34452" s="53"/>
      <c r="Y34452" s="55"/>
    </row>
    <row r="34453" spans="21:25" x14ac:dyDescent="0.2">
      <c r="U34453" s="55"/>
      <c r="V34453" s="53"/>
      <c r="W34453" s="53"/>
      <c r="X34453" s="53"/>
      <c r="Y34453" s="55"/>
    </row>
    <row r="34454" spans="21:25" x14ac:dyDescent="0.2">
      <c r="U34454" s="55"/>
      <c r="V34454" s="53"/>
      <c r="W34454" s="53"/>
      <c r="X34454" s="53"/>
      <c r="Y34454" s="55"/>
    </row>
    <row r="34455" spans="21:25" x14ac:dyDescent="0.2">
      <c r="U34455" s="55"/>
      <c r="V34455" s="53"/>
      <c r="W34455" s="53"/>
      <c r="X34455" s="53"/>
      <c r="Y34455" s="55"/>
    </row>
    <row r="34456" spans="21:25" x14ac:dyDescent="0.2">
      <c r="U34456" s="55"/>
      <c r="V34456" s="53"/>
      <c r="W34456" s="53"/>
      <c r="X34456" s="53"/>
      <c r="Y34456" s="55"/>
    </row>
    <row r="34457" spans="21:25" x14ac:dyDescent="0.2">
      <c r="U34457" s="55"/>
      <c r="V34457" s="53"/>
      <c r="W34457" s="53"/>
      <c r="X34457" s="53"/>
      <c r="Y34457" s="55"/>
    </row>
    <row r="34458" spans="21:25" x14ac:dyDescent="0.2">
      <c r="U34458" s="55"/>
      <c r="V34458" s="53"/>
      <c r="W34458" s="53"/>
      <c r="X34458" s="53"/>
      <c r="Y34458" s="55"/>
    </row>
    <row r="34459" spans="21:25" x14ac:dyDescent="0.2">
      <c r="U34459" s="55"/>
      <c r="V34459" s="53"/>
      <c r="W34459" s="53"/>
      <c r="X34459" s="53"/>
      <c r="Y34459" s="55"/>
    </row>
    <row r="34460" spans="21:25" x14ac:dyDescent="0.2">
      <c r="U34460" s="55"/>
      <c r="V34460" s="53"/>
      <c r="W34460" s="53"/>
      <c r="X34460" s="53"/>
      <c r="Y34460" s="55"/>
    </row>
    <row r="34461" spans="21:25" x14ac:dyDescent="0.2">
      <c r="U34461" s="55"/>
      <c r="V34461" s="53"/>
      <c r="W34461" s="53"/>
      <c r="X34461" s="53"/>
      <c r="Y34461" s="55"/>
    </row>
    <row r="34462" spans="21:25" x14ac:dyDescent="0.2">
      <c r="U34462" s="55"/>
      <c r="V34462" s="53"/>
      <c r="W34462" s="53"/>
      <c r="X34462" s="53"/>
      <c r="Y34462" s="55"/>
    </row>
    <row r="34463" spans="21:25" x14ac:dyDescent="0.2">
      <c r="U34463" s="55"/>
      <c r="V34463" s="53"/>
      <c r="W34463" s="53"/>
      <c r="X34463" s="53"/>
      <c r="Y34463" s="55"/>
    </row>
    <row r="34464" spans="21:25" x14ac:dyDescent="0.2">
      <c r="U34464" s="55"/>
      <c r="V34464" s="53"/>
      <c r="W34464" s="53"/>
      <c r="X34464" s="53"/>
      <c r="Y34464" s="55"/>
    </row>
    <row r="34465" spans="21:25" x14ac:dyDescent="0.2">
      <c r="U34465" s="55"/>
      <c r="V34465" s="53"/>
      <c r="W34465" s="53"/>
      <c r="X34465" s="53"/>
      <c r="Y34465" s="55"/>
    </row>
    <row r="34466" spans="21:25" x14ac:dyDescent="0.2">
      <c r="U34466" s="55"/>
      <c r="V34466" s="53"/>
      <c r="W34466" s="53"/>
      <c r="X34466" s="53"/>
      <c r="Y34466" s="55"/>
    </row>
    <row r="34467" spans="21:25" x14ac:dyDescent="0.2">
      <c r="U34467" s="55"/>
      <c r="V34467" s="53"/>
      <c r="W34467" s="53"/>
      <c r="X34467" s="53"/>
      <c r="Y34467" s="55"/>
    </row>
    <row r="34468" spans="21:25" x14ac:dyDescent="0.2">
      <c r="U34468" s="55"/>
      <c r="V34468" s="53"/>
      <c r="W34468" s="53"/>
      <c r="X34468" s="53"/>
      <c r="Y34468" s="55"/>
    </row>
    <row r="34469" spans="21:25" x14ac:dyDescent="0.2">
      <c r="U34469" s="55"/>
      <c r="V34469" s="53"/>
      <c r="W34469" s="53"/>
      <c r="X34469" s="53"/>
      <c r="Y34469" s="55"/>
    </row>
    <row r="34470" spans="21:25" x14ac:dyDescent="0.2">
      <c r="U34470" s="55"/>
      <c r="V34470" s="53"/>
      <c r="W34470" s="53"/>
      <c r="X34470" s="53"/>
      <c r="Y34470" s="55"/>
    </row>
    <row r="34471" spans="21:25" x14ac:dyDescent="0.2">
      <c r="U34471" s="55"/>
      <c r="V34471" s="53"/>
      <c r="W34471" s="53"/>
      <c r="X34471" s="53"/>
      <c r="Y34471" s="55"/>
    </row>
    <row r="34472" spans="21:25" x14ac:dyDescent="0.2">
      <c r="U34472" s="55"/>
      <c r="V34472" s="53"/>
      <c r="W34472" s="53"/>
      <c r="X34472" s="53"/>
      <c r="Y34472" s="55"/>
    </row>
    <row r="34473" spans="21:25" x14ac:dyDescent="0.2">
      <c r="U34473" s="55"/>
      <c r="V34473" s="53"/>
      <c r="W34473" s="53"/>
      <c r="X34473" s="53"/>
      <c r="Y34473" s="55"/>
    </row>
    <row r="34474" spans="21:25" x14ac:dyDescent="0.2">
      <c r="U34474" s="55"/>
      <c r="V34474" s="53"/>
      <c r="W34474" s="53"/>
      <c r="X34474" s="53"/>
      <c r="Y34474" s="55"/>
    </row>
    <row r="34475" spans="21:25" x14ac:dyDescent="0.2">
      <c r="U34475" s="55"/>
      <c r="V34475" s="53"/>
      <c r="W34475" s="53"/>
      <c r="X34475" s="53"/>
      <c r="Y34475" s="55"/>
    </row>
    <row r="34476" spans="21:25" x14ac:dyDescent="0.2">
      <c r="U34476" s="55"/>
      <c r="V34476" s="53"/>
      <c r="W34476" s="53"/>
      <c r="X34476" s="53"/>
      <c r="Y34476" s="55"/>
    </row>
    <row r="34477" spans="21:25" x14ac:dyDescent="0.2">
      <c r="U34477" s="55"/>
      <c r="V34477" s="53"/>
      <c r="W34477" s="53"/>
      <c r="X34477" s="53"/>
      <c r="Y34477" s="55"/>
    </row>
    <row r="34478" spans="21:25" x14ac:dyDescent="0.2">
      <c r="U34478" s="55"/>
      <c r="V34478" s="53"/>
      <c r="W34478" s="53"/>
      <c r="X34478" s="53"/>
      <c r="Y34478" s="55"/>
    </row>
    <row r="34479" spans="21:25" x14ac:dyDescent="0.2">
      <c r="U34479" s="55"/>
      <c r="V34479" s="53"/>
      <c r="W34479" s="53"/>
      <c r="X34479" s="53"/>
      <c r="Y34479" s="55"/>
    </row>
    <row r="34480" spans="21:25" x14ac:dyDescent="0.2">
      <c r="U34480" s="55"/>
      <c r="V34480" s="53"/>
      <c r="W34480" s="53"/>
      <c r="X34480" s="53"/>
      <c r="Y34480" s="55"/>
    </row>
    <row r="34481" spans="21:25" x14ac:dyDescent="0.2">
      <c r="U34481" s="55"/>
      <c r="V34481" s="53"/>
      <c r="W34481" s="53"/>
      <c r="X34481" s="53"/>
      <c r="Y34481" s="55"/>
    </row>
    <row r="34482" spans="21:25" x14ac:dyDescent="0.2">
      <c r="U34482" s="55"/>
      <c r="V34482" s="53"/>
      <c r="W34482" s="53"/>
      <c r="X34482" s="53"/>
      <c r="Y34482" s="55"/>
    </row>
    <row r="34483" spans="21:25" x14ac:dyDescent="0.2">
      <c r="U34483" s="55"/>
      <c r="V34483" s="53"/>
      <c r="W34483" s="53"/>
      <c r="X34483" s="53"/>
      <c r="Y34483" s="55"/>
    </row>
    <row r="34484" spans="21:25" x14ac:dyDescent="0.2">
      <c r="U34484" s="55"/>
      <c r="V34484" s="53"/>
      <c r="W34484" s="53"/>
      <c r="X34484" s="53"/>
      <c r="Y34484" s="55"/>
    </row>
    <row r="34485" spans="21:25" x14ac:dyDescent="0.2">
      <c r="U34485" s="55"/>
      <c r="V34485" s="53"/>
      <c r="W34485" s="53"/>
      <c r="X34485" s="53"/>
      <c r="Y34485" s="55"/>
    </row>
    <row r="34486" spans="21:25" x14ac:dyDescent="0.2">
      <c r="U34486" s="55"/>
      <c r="V34486" s="53"/>
      <c r="W34486" s="53"/>
      <c r="X34486" s="53"/>
      <c r="Y34486" s="55"/>
    </row>
    <row r="34487" spans="21:25" x14ac:dyDescent="0.2">
      <c r="U34487" s="55"/>
      <c r="V34487" s="53"/>
      <c r="W34487" s="53"/>
      <c r="X34487" s="53"/>
      <c r="Y34487" s="55"/>
    </row>
    <row r="34488" spans="21:25" x14ac:dyDescent="0.2">
      <c r="U34488" s="55"/>
      <c r="V34488" s="53"/>
      <c r="W34488" s="53"/>
      <c r="X34488" s="53"/>
      <c r="Y34488" s="55"/>
    </row>
    <row r="34489" spans="21:25" x14ac:dyDescent="0.2">
      <c r="U34489" s="55"/>
      <c r="V34489" s="53"/>
      <c r="W34489" s="53"/>
      <c r="X34489" s="53"/>
      <c r="Y34489" s="55"/>
    </row>
    <row r="34490" spans="21:25" x14ac:dyDescent="0.2">
      <c r="U34490" s="55"/>
      <c r="V34490" s="53"/>
      <c r="W34490" s="53"/>
      <c r="X34490" s="53"/>
      <c r="Y34490" s="55"/>
    </row>
    <row r="34491" spans="21:25" x14ac:dyDescent="0.2">
      <c r="U34491" s="55"/>
      <c r="V34491" s="53"/>
      <c r="W34491" s="53"/>
      <c r="X34491" s="53"/>
      <c r="Y34491" s="55"/>
    </row>
    <row r="34492" spans="21:25" x14ac:dyDescent="0.2">
      <c r="U34492" s="55"/>
      <c r="V34492" s="53"/>
      <c r="W34492" s="53"/>
      <c r="X34492" s="53"/>
      <c r="Y34492" s="55"/>
    </row>
    <row r="34493" spans="21:25" x14ac:dyDescent="0.2">
      <c r="U34493" s="55"/>
      <c r="V34493" s="53"/>
      <c r="W34493" s="53"/>
      <c r="X34493" s="53"/>
      <c r="Y34493" s="55"/>
    </row>
    <row r="34494" spans="21:25" x14ac:dyDescent="0.2">
      <c r="U34494" s="55"/>
      <c r="V34494" s="53"/>
      <c r="W34494" s="53"/>
      <c r="X34494" s="53"/>
      <c r="Y34494" s="55"/>
    </row>
    <row r="34495" spans="21:25" x14ac:dyDescent="0.2">
      <c r="U34495" s="55"/>
      <c r="V34495" s="53"/>
      <c r="W34495" s="53"/>
      <c r="X34495" s="53"/>
      <c r="Y34495" s="55"/>
    </row>
    <row r="34496" spans="21:25" x14ac:dyDescent="0.2">
      <c r="U34496" s="55"/>
      <c r="V34496" s="53"/>
      <c r="W34496" s="53"/>
      <c r="X34496" s="53"/>
      <c r="Y34496" s="55"/>
    </row>
    <row r="34497" spans="21:25" x14ac:dyDescent="0.2">
      <c r="U34497" s="55"/>
      <c r="V34497" s="53"/>
      <c r="W34497" s="53"/>
      <c r="X34497" s="53"/>
      <c r="Y34497" s="55"/>
    </row>
    <row r="34498" spans="21:25" x14ac:dyDescent="0.2">
      <c r="U34498" s="55"/>
      <c r="V34498" s="53"/>
      <c r="W34498" s="53"/>
      <c r="X34498" s="53"/>
      <c r="Y34498" s="55"/>
    </row>
    <row r="34499" spans="21:25" x14ac:dyDescent="0.2">
      <c r="U34499" s="55"/>
      <c r="V34499" s="53"/>
      <c r="W34499" s="53"/>
      <c r="X34499" s="53"/>
      <c r="Y34499" s="55"/>
    </row>
    <row r="34500" spans="21:25" x14ac:dyDescent="0.2">
      <c r="U34500" s="55"/>
      <c r="V34500" s="53"/>
      <c r="W34500" s="53"/>
      <c r="X34500" s="53"/>
      <c r="Y34500" s="55"/>
    </row>
    <row r="34501" spans="21:25" x14ac:dyDescent="0.2">
      <c r="U34501" s="55"/>
      <c r="V34501" s="53"/>
      <c r="W34501" s="53"/>
      <c r="X34501" s="53"/>
      <c r="Y34501" s="55"/>
    </row>
    <row r="34502" spans="21:25" x14ac:dyDescent="0.2">
      <c r="U34502" s="55"/>
      <c r="V34502" s="53"/>
      <c r="W34502" s="53"/>
      <c r="X34502" s="53"/>
      <c r="Y34502" s="55"/>
    </row>
    <row r="34503" spans="21:25" x14ac:dyDescent="0.2">
      <c r="U34503" s="55"/>
      <c r="V34503" s="53"/>
      <c r="W34503" s="53"/>
      <c r="X34503" s="53"/>
      <c r="Y34503" s="55"/>
    </row>
    <row r="34504" spans="21:25" x14ac:dyDescent="0.2">
      <c r="U34504" s="55"/>
      <c r="V34504" s="53"/>
      <c r="W34504" s="53"/>
      <c r="X34504" s="53"/>
      <c r="Y34504" s="55"/>
    </row>
    <row r="34505" spans="21:25" x14ac:dyDescent="0.2">
      <c r="U34505" s="55"/>
      <c r="V34505" s="53"/>
      <c r="W34505" s="53"/>
      <c r="X34505" s="53"/>
      <c r="Y34505" s="55"/>
    </row>
    <row r="34506" spans="21:25" x14ac:dyDescent="0.2">
      <c r="U34506" s="55"/>
      <c r="V34506" s="53"/>
      <c r="W34506" s="53"/>
      <c r="X34506" s="53"/>
      <c r="Y34506" s="55"/>
    </row>
    <row r="34507" spans="21:25" x14ac:dyDescent="0.2">
      <c r="U34507" s="55"/>
      <c r="V34507" s="53"/>
      <c r="W34507" s="53"/>
      <c r="X34507" s="53"/>
      <c r="Y34507" s="55"/>
    </row>
    <row r="34508" spans="21:25" x14ac:dyDescent="0.2">
      <c r="U34508" s="55"/>
      <c r="V34508" s="53"/>
      <c r="W34508" s="53"/>
      <c r="X34508" s="53"/>
      <c r="Y34508" s="55"/>
    </row>
    <row r="34509" spans="21:25" x14ac:dyDescent="0.2">
      <c r="U34509" s="55"/>
      <c r="V34509" s="53"/>
      <c r="W34509" s="53"/>
      <c r="X34509" s="53"/>
      <c r="Y34509" s="55"/>
    </row>
    <row r="34510" spans="21:25" x14ac:dyDescent="0.2">
      <c r="U34510" s="55"/>
      <c r="V34510" s="53"/>
      <c r="W34510" s="53"/>
      <c r="X34510" s="53"/>
      <c r="Y34510" s="55"/>
    </row>
    <row r="34511" spans="21:25" x14ac:dyDescent="0.2">
      <c r="U34511" s="55"/>
      <c r="V34511" s="53"/>
      <c r="W34511" s="53"/>
      <c r="X34511" s="53"/>
      <c r="Y34511" s="55"/>
    </row>
    <row r="34512" spans="21:25" x14ac:dyDescent="0.2">
      <c r="U34512" s="55"/>
      <c r="V34512" s="53"/>
      <c r="W34512" s="53"/>
      <c r="X34512" s="53"/>
      <c r="Y34512" s="55"/>
    </row>
    <row r="34513" spans="21:25" x14ac:dyDescent="0.2">
      <c r="U34513" s="55"/>
      <c r="V34513" s="53"/>
      <c r="W34513" s="53"/>
      <c r="X34513" s="53"/>
      <c r="Y34513" s="55"/>
    </row>
    <row r="34514" spans="21:25" x14ac:dyDescent="0.2">
      <c r="U34514" s="55"/>
      <c r="V34514" s="53"/>
      <c r="W34514" s="53"/>
      <c r="X34514" s="53"/>
      <c r="Y34514" s="55"/>
    </row>
    <row r="34515" spans="21:25" x14ac:dyDescent="0.2">
      <c r="U34515" s="55"/>
      <c r="V34515" s="53"/>
      <c r="W34515" s="53"/>
      <c r="X34515" s="53"/>
      <c r="Y34515" s="55"/>
    </row>
    <row r="34516" spans="21:25" x14ac:dyDescent="0.2">
      <c r="U34516" s="55"/>
      <c r="V34516" s="53"/>
      <c r="W34516" s="53"/>
      <c r="X34516" s="53"/>
      <c r="Y34516" s="55"/>
    </row>
    <row r="34517" spans="21:25" x14ac:dyDescent="0.2">
      <c r="U34517" s="55"/>
      <c r="V34517" s="53"/>
      <c r="W34517" s="53"/>
      <c r="X34517" s="53"/>
      <c r="Y34517" s="55"/>
    </row>
    <row r="34518" spans="21:25" x14ac:dyDescent="0.2">
      <c r="U34518" s="55"/>
      <c r="V34518" s="53"/>
      <c r="W34518" s="53"/>
      <c r="X34518" s="53"/>
      <c r="Y34518" s="55"/>
    </row>
    <row r="34519" spans="21:25" x14ac:dyDescent="0.2">
      <c r="U34519" s="55"/>
      <c r="V34519" s="53"/>
      <c r="W34519" s="53"/>
      <c r="X34519" s="53"/>
      <c r="Y34519" s="55"/>
    </row>
    <row r="34520" spans="21:25" x14ac:dyDescent="0.2">
      <c r="U34520" s="55"/>
      <c r="V34520" s="53"/>
      <c r="W34520" s="53"/>
      <c r="X34520" s="53"/>
      <c r="Y34520" s="55"/>
    </row>
    <row r="34521" spans="21:25" x14ac:dyDescent="0.2">
      <c r="U34521" s="55"/>
      <c r="V34521" s="53"/>
      <c r="W34521" s="53"/>
      <c r="X34521" s="53"/>
      <c r="Y34521" s="55"/>
    </row>
    <row r="34522" spans="21:25" x14ac:dyDescent="0.2">
      <c r="U34522" s="55"/>
      <c r="V34522" s="53"/>
      <c r="W34522" s="53"/>
      <c r="X34522" s="53"/>
      <c r="Y34522" s="55"/>
    </row>
    <row r="34523" spans="21:25" x14ac:dyDescent="0.2">
      <c r="U34523" s="55"/>
      <c r="V34523" s="53"/>
      <c r="W34523" s="53"/>
      <c r="X34523" s="53"/>
      <c r="Y34523" s="55"/>
    </row>
    <row r="34524" spans="21:25" x14ac:dyDescent="0.2">
      <c r="U34524" s="55"/>
      <c r="V34524" s="53"/>
      <c r="W34524" s="53"/>
      <c r="X34524" s="53"/>
      <c r="Y34524" s="55"/>
    </row>
    <row r="34525" spans="21:25" x14ac:dyDescent="0.2">
      <c r="U34525" s="55"/>
      <c r="V34525" s="53"/>
      <c r="W34525" s="53"/>
      <c r="X34525" s="53"/>
      <c r="Y34525" s="55"/>
    </row>
    <row r="34526" spans="21:25" x14ac:dyDescent="0.2">
      <c r="U34526" s="55"/>
      <c r="V34526" s="53"/>
      <c r="W34526" s="53"/>
      <c r="X34526" s="53"/>
      <c r="Y34526" s="55"/>
    </row>
    <row r="34527" spans="21:25" x14ac:dyDescent="0.2">
      <c r="U34527" s="55"/>
      <c r="V34527" s="53"/>
      <c r="W34527" s="53"/>
      <c r="X34527" s="53"/>
      <c r="Y34527" s="55"/>
    </row>
    <row r="34528" spans="21:25" x14ac:dyDescent="0.2">
      <c r="U34528" s="55"/>
      <c r="V34528" s="53"/>
      <c r="W34528" s="53"/>
      <c r="X34528" s="53"/>
      <c r="Y34528" s="55"/>
    </row>
    <row r="34529" spans="21:25" x14ac:dyDescent="0.2">
      <c r="U34529" s="55"/>
      <c r="V34529" s="53"/>
      <c r="W34529" s="53"/>
      <c r="X34529" s="53"/>
      <c r="Y34529" s="55"/>
    </row>
    <row r="34530" spans="21:25" x14ac:dyDescent="0.2">
      <c r="U34530" s="55"/>
      <c r="V34530" s="53"/>
      <c r="W34530" s="53"/>
      <c r="X34530" s="53"/>
      <c r="Y34530" s="55"/>
    </row>
    <row r="34531" spans="21:25" x14ac:dyDescent="0.2">
      <c r="U34531" s="55"/>
      <c r="V34531" s="53"/>
      <c r="W34531" s="53"/>
      <c r="X34531" s="53"/>
      <c r="Y34531" s="55"/>
    </row>
    <row r="34532" spans="21:25" x14ac:dyDescent="0.2">
      <c r="U34532" s="55"/>
      <c r="V34532" s="53"/>
      <c r="W34532" s="53"/>
      <c r="X34532" s="53"/>
      <c r="Y34532" s="55"/>
    </row>
    <row r="34533" spans="21:25" x14ac:dyDescent="0.2">
      <c r="U34533" s="55"/>
      <c r="V34533" s="53"/>
      <c r="W34533" s="53"/>
      <c r="X34533" s="53"/>
      <c r="Y34533" s="55"/>
    </row>
    <row r="34534" spans="21:25" x14ac:dyDescent="0.2">
      <c r="U34534" s="55"/>
      <c r="V34534" s="53"/>
      <c r="W34534" s="53"/>
      <c r="X34534" s="53"/>
      <c r="Y34534" s="55"/>
    </row>
    <row r="34535" spans="21:25" x14ac:dyDescent="0.2">
      <c r="U34535" s="55"/>
      <c r="V34535" s="53"/>
      <c r="W34535" s="53"/>
      <c r="X34535" s="53"/>
      <c r="Y34535" s="55"/>
    </row>
    <row r="34536" spans="21:25" x14ac:dyDescent="0.2">
      <c r="U34536" s="55"/>
      <c r="V34536" s="53"/>
      <c r="W34536" s="53"/>
      <c r="X34536" s="53"/>
      <c r="Y34536" s="55"/>
    </row>
    <row r="34537" spans="21:25" x14ac:dyDescent="0.2">
      <c r="U34537" s="55"/>
      <c r="V34537" s="53"/>
      <c r="W34537" s="53"/>
      <c r="X34537" s="53"/>
      <c r="Y34537" s="55"/>
    </row>
    <row r="34538" spans="21:25" x14ac:dyDescent="0.2">
      <c r="U34538" s="55"/>
      <c r="V34538" s="53"/>
      <c r="W34538" s="53"/>
      <c r="X34538" s="53"/>
      <c r="Y34538" s="55"/>
    </row>
    <row r="34539" spans="21:25" x14ac:dyDescent="0.2">
      <c r="U34539" s="55"/>
      <c r="V34539" s="53"/>
      <c r="W34539" s="53"/>
      <c r="X34539" s="53"/>
      <c r="Y34539" s="55"/>
    </row>
    <row r="34540" spans="21:25" x14ac:dyDescent="0.2">
      <c r="U34540" s="55"/>
      <c r="V34540" s="53"/>
      <c r="W34540" s="53"/>
      <c r="X34540" s="53"/>
      <c r="Y34540" s="55"/>
    </row>
    <row r="34541" spans="21:25" x14ac:dyDescent="0.2">
      <c r="U34541" s="55"/>
      <c r="V34541" s="53"/>
      <c r="W34541" s="53"/>
      <c r="X34541" s="53"/>
      <c r="Y34541" s="55"/>
    </row>
    <row r="34542" spans="21:25" x14ac:dyDescent="0.2">
      <c r="U34542" s="55"/>
      <c r="V34542" s="53"/>
      <c r="W34542" s="53"/>
      <c r="X34542" s="53"/>
      <c r="Y34542" s="55"/>
    </row>
    <row r="34543" spans="21:25" x14ac:dyDescent="0.2">
      <c r="U34543" s="55"/>
      <c r="V34543" s="53"/>
      <c r="W34543" s="53"/>
      <c r="X34543" s="53"/>
      <c r="Y34543" s="55"/>
    </row>
    <row r="34544" spans="21:25" x14ac:dyDescent="0.2">
      <c r="U34544" s="55"/>
      <c r="V34544" s="53"/>
      <c r="W34544" s="53"/>
      <c r="X34544" s="53"/>
      <c r="Y34544" s="55"/>
    </row>
    <row r="34545" spans="21:25" x14ac:dyDescent="0.2">
      <c r="U34545" s="55"/>
      <c r="V34545" s="53"/>
      <c r="W34545" s="53"/>
      <c r="X34545" s="53"/>
      <c r="Y34545" s="55"/>
    </row>
    <row r="34546" spans="21:25" x14ac:dyDescent="0.2">
      <c r="U34546" s="55"/>
      <c r="V34546" s="53"/>
      <c r="W34546" s="53"/>
      <c r="X34546" s="53"/>
      <c r="Y34546" s="55"/>
    </row>
    <row r="34547" spans="21:25" x14ac:dyDescent="0.2">
      <c r="U34547" s="55"/>
      <c r="V34547" s="53"/>
      <c r="W34547" s="53"/>
      <c r="X34547" s="53"/>
      <c r="Y34547" s="55"/>
    </row>
    <row r="34548" spans="21:25" x14ac:dyDescent="0.2">
      <c r="U34548" s="55"/>
      <c r="V34548" s="53"/>
      <c r="W34548" s="53"/>
      <c r="X34548" s="53"/>
      <c r="Y34548" s="55"/>
    </row>
    <row r="34549" spans="21:25" x14ac:dyDescent="0.2">
      <c r="U34549" s="55"/>
      <c r="V34549" s="53"/>
      <c r="W34549" s="53"/>
      <c r="X34549" s="53"/>
      <c r="Y34549" s="55"/>
    </row>
    <row r="34550" spans="21:25" x14ac:dyDescent="0.2">
      <c r="U34550" s="55"/>
      <c r="V34550" s="53"/>
      <c r="W34550" s="53"/>
      <c r="X34550" s="53"/>
      <c r="Y34550" s="55"/>
    </row>
    <row r="34551" spans="21:25" x14ac:dyDescent="0.2">
      <c r="U34551" s="55"/>
      <c r="V34551" s="53"/>
      <c r="W34551" s="53"/>
      <c r="X34551" s="53"/>
      <c r="Y34551" s="55"/>
    </row>
    <row r="34552" spans="21:25" x14ac:dyDescent="0.2">
      <c r="U34552" s="55"/>
      <c r="V34552" s="53"/>
      <c r="W34552" s="53"/>
      <c r="X34552" s="53"/>
      <c r="Y34552" s="55"/>
    </row>
    <row r="34553" spans="21:25" x14ac:dyDescent="0.2">
      <c r="U34553" s="55"/>
      <c r="V34553" s="53"/>
      <c r="W34553" s="53"/>
      <c r="X34553" s="53"/>
      <c r="Y34553" s="55"/>
    </row>
    <row r="34554" spans="21:25" x14ac:dyDescent="0.2">
      <c r="U34554" s="55"/>
      <c r="V34554" s="53"/>
      <c r="W34554" s="53"/>
      <c r="X34554" s="53"/>
      <c r="Y34554" s="55"/>
    </row>
    <row r="34555" spans="21:25" x14ac:dyDescent="0.2">
      <c r="U34555" s="55"/>
      <c r="V34555" s="53"/>
      <c r="W34555" s="53"/>
      <c r="X34555" s="53"/>
      <c r="Y34555" s="55"/>
    </row>
    <row r="34556" spans="21:25" x14ac:dyDescent="0.2">
      <c r="U34556" s="55"/>
      <c r="V34556" s="53"/>
      <c r="W34556" s="53"/>
      <c r="X34556" s="53"/>
      <c r="Y34556" s="55"/>
    </row>
    <row r="34557" spans="21:25" x14ac:dyDescent="0.2">
      <c r="U34557" s="55"/>
      <c r="V34557" s="53"/>
      <c r="W34557" s="53"/>
      <c r="X34557" s="53"/>
      <c r="Y34557" s="55"/>
    </row>
    <row r="34558" spans="21:25" x14ac:dyDescent="0.2">
      <c r="U34558" s="55"/>
      <c r="V34558" s="53"/>
      <c r="W34558" s="53"/>
      <c r="X34558" s="53"/>
      <c r="Y34558" s="55"/>
    </row>
    <row r="34559" spans="21:25" x14ac:dyDescent="0.2">
      <c r="U34559" s="55"/>
      <c r="V34559" s="53"/>
      <c r="W34559" s="53"/>
      <c r="X34559" s="53"/>
      <c r="Y34559" s="55"/>
    </row>
    <row r="34560" spans="21:25" x14ac:dyDescent="0.2">
      <c r="U34560" s="55"/>
      <c r="V34560" s="53"/>
      <c r="W34560" s="53"/>
      <c r="X34560" s="53"/>
      <c r="Y34560" s="55"/>
    </row>
    <row r="34561" spans="21:25" x14ac:dyDescent="0.2">
      <c r="U34561" s="55"/>
      <c r="V34561" s="53"/>
      <c r="W34561" s="53"/>
      <c r="X34561" s="53"/>
      <c r="Y34561" s="55"/>
    </row>
    <row r="34562" spans="21:25" x14ac:dyDescent="0.2">
      <c r="U34562" s="55"/>
      <c r="V34562" s="53"/>
      <c r="W34562" s="53"/>
      <c r="X34562" s="53"/>
      <c r="Y34562" s="55"/>
    </row>
    <row r="34563" spans="21:25" x14ac:dyDescent="0.2">
      <c r="U34563" s="55"/>
      <c r="V34563" s="53"/>
      <c r="W34563" s="53"/>
      <c r="X34563" s="53"/>
      <c r="Y34563" s="55"/>
    </row>
    <row r="34564" spans="21:25" x14ac:dyDescent="0.2">
      <c r="U34564" s="55"/>
      <c r="V34564" s="53"/>
      <c r="W34564" s="53"/>
      <c r="X34564" s="53"/>
      <c r="Y34564" s="55"/>
    </row>
    <row r="34565" spans="21:25" x14ac:dyDescent="0.2">
      <c r="U34565" s="55"/>
      <c r="V34565" s="53"/>
      <c r="W34565" s="53"/>
      <c r="X34565" s="53"/>
      <c r="Y34565" s="55"/>
    </row>
    <row r="34566" spans="21:25" x14ac:dyDescent="0.2">
      <c r="U34566" s="55"/>
      <c r="V34566" s="53"/>
      <c r="W34566" s="53"/>
      <c r="X34566" s="53"/>
      <c r="Y34566" s="55"/>
    </row>
    <row r="34567" spans="21:25" x14ac:dyDescent="0.2">
      <c r="U34567" s="55"/>
      <c r="V34567" s="53"/>
      <c r="W34567" s="53"/>
      <c r="X34567" s="53"/>
      <c r="Y34567" s="55"/>
    </row>
    <row r="34568" spans="21:25" x14ac:dyDescent="0.2">
      <c r="U34568" s="55"/>
      <c r="V34568" s="53"/>
      <c r="W34568" s="53"/>
      <c r="X34568" s="53"/>
      <c r="Y34568" s="55"/>
    </row>
    <row r="34569" spans="21:25" x14ac:dyDescent="0.2">
      <c r="U34569" s="55"/>
      <c r="V34569" s="53"/>
      <c r="W34569" s="53"/>
      <c r="X34569" s="53"/>
      <c r="Y34569" s="55"/>
    </row>
    <row r="34570" spans="21:25" x14ac:dyDescent="0.2">
      <c r="U34570" s="55"/>
      <c r="V34570" s="53"/>
      <c r="W34570" s="53"/>
      <c r="X34570" s="53"/>
      <c r="Y34570" s="55"/>
    </row>
    <row r="34571" spans="21:25" x14ac:dyDescent="0.2">
      <c r="U34571" s="55"/>
      <c r="V34571" s="53"/>
      <c r="W34571" s="53"/>
      <c r="X34571" s="53"/>
      <c r="Y34571" s="55"/>
    </row>
    <row r="34572" spans="21:25" x14ac:dyDescent="0.2">
      <c r="U34572" s="55"/>
      <c r="V34572" s="53"/>
      <c r="W34572" s="53"/>
      <c r="X34572" s="53"/>
      <c r="Y34572" s="55"/>
    </row>
    <row r="34573" spans="21:25" x14ac:dyDescent="0.2">
      <c r="U34573" s="55"/>
      <c r="V34573" s="53"/>
      <c r="W34573" s="53"/>
      <c r="X34573" s="53"/>
      <c r="Y34573" s="55"/>
    </row>
    <row r="34574" spans="21:25" x14ac:dyDescent="0.2">
      <c r="U34574" s="55"/>
      <c r="V34574" s="53"/>
      <c r="W34574" s="53"/>
      <c r="X34574" s="53"/>
      <c r="Y34574" s="55"/>
    </row>
    <row r="34575" spans="21:25" x14ac:dyDescent="0.2">
      <c r="U34575" s="55"/>
      <c r="V34575" s="53"/>
      <c r="W34575" s="53"/>
      <c r="X34575" s="53"/>
      <c r="Y34575" s="55"/>
    </row>
    <row r="34576" spans="21:25" x14ac:dyDescent="0.2">
      <c r="U34576" s="55"/>
      <c r="V34576" s="53"/>
      <c r="W34576" s="53"/>
      <c r="X34576" s="53"/>
      <c r="Y34576" s="55"/>
    </row>
    <row r="34577" spans="21:25" x14ac:dyDescent="0.2">
      <c r="U34577" s="55"/>
      <c r="V34577" s="53"/>
      <c r="W34577" s="53"/>
      <c r="X34577" s="53"/>
      <c r="Y34577" s="55"/>
    </row>
    <row r="34578" spans="21:25" x14ac:dyDescent="0.2">
      <c r="U34578" s="55"/>
      <c r="V34578" s="53"/>
      <c r="W34578" s="53"/>
      <c r="X34578" s="53"/>
      <c r="Y34578" s="55"/>
    </row>
    <row r="34579" spans="21:25" x14ac:dyDescent="0.2">
      <c r="U34579" s="55"/>
      <c r="V34579" s="53"/>
      <c r="W34579" s="53"/>
      <c r="X34579" s="53"/>
      <c r="Y34579" s="55"/>
    </row>
    <row r="34580" spans="21:25" x14ac:dyDescent="0.2">
      <c r="U34580" s="55"/>
      <c r="V34580" s="53"/>
      <c r="W34580" s="53"/>
      <c r="X34580" s="53"/>
      <c r="Y34580" s="55"/>
    </row>
    <row r="34581" spans="21:25" x14ac:dyDescent="0.2">
      <c r="U34581" s="55"/>
      <c r="V34581" s="53"/>
      <c r="W34581" s="53"/>
      <c r="X34581" s="53"/>
      <c r="Y34581" s="55"/>
    </row>
    <row r="34582" spans="21:25" x14ac:dyDescent="0.2">
      <c r="U34582" s="55"/>
      <c r="V34582" s="53"/>
      <c r="W34582" s="53"/>
      <c r="X34582" s="53"/>
      <c r="Y34582" s="55"/>
    </row>
    <row r="34583" spans="21:25" x14ac:dyDescent="0.2">
      <c r="U34583" s="55"/>
      <c r="V34583" s="53"/>
      <c r="W34583" s="53"/>
      <c r="X34583" s="53"/>
      <c r="Y34583" s="55"/>
    </row>
    <row r="34584" spans="21:25" x14ac:dyDescent="0.2">
      <c r="U34584" s="55"/>
      <c r="V34584" s="53"/>
      <c r="W34584" s="53"/>
      <c r="X34584" s="53"/>
      <c r="Y34584" s="55"/>
    </row>
    <row r="34585" spans="21:25" x14ac:dyDescent="0.2">
      <c r="U34585" s="55"/>
      <c r="V34585" s="53"/>
      <c r="W34585" s="53"/>
      <c r="X34585" s="53"/>
      <c r="Y34585" s="55"/>
    </row>
    <row r="34586" spans="21:25" x14ac:dyDescent="0.2">
      <c r="U34586" s="55"/>
      <c r="V34586" s="53"/>
      <c r="W34586" s="53"/>
      <c r="X34586" s="53"/>
      <c r="Y34586" s="55"/>
    </row>
    <row r="34587" spans="21:25" x14ac:dyDescent="0.2">
      <c r="U34587" s="55"/>
      <c r="V34587" s="53"/>
      <c r="W34587" s="53"/>
      <c r="X34587" s="53"/>
      <c r="Y34587" s="55"/>
    </row>
    <row r="34588" spans="21:25" x14ac:dyDescent="0.2">
      <c r="U34588" s="55"/>
      <c r="V34588" s="53"/>
      <c r="W34588" s="53"/>
      <c r="X34588" s="53"/>
      <c r="Y34588" s="55"/>
    </row>
    <row r="34589" spans="21:25" x14ac:dyDescent="0.2">
      <c r="U34589" s="55"/>
      <c r="V34589" s="53"/>
      <c r="W34589" s="53"/>
      <c r="X34589" s="53"/>
      <c r="Y34589" s="55"/>
    </row>
    <row r="34590" spans="21:25" x14ac:dyDescent="0.2">
      <c r="U34590" s="55"/>
      <c r="V34590" s="53"/>
      <c r="W34590" s="53"/>
      <c r="X34590" s="53"/>
      <c r="Y34590" s="55"/>
    </row>
    <row r="34591" spans="21:25" x14ac:dyDescent="0.2">
      <c r="U34591" s="55"/>
      <c r="V34591" s="53"/>
      <c r="W34591" s="53"/>
      <c r="X34591" s="53"/>
      <c r="Y34591" s="55"/>
    </row>
    <row r="34592" spans="21:25" x14ac:dyDescent="0.2">
      <c r="U34592" s="55"/>
      <c r="V34592" s="53"/>
      <c r="W34592" s="53"/>
      <c r="X34592" s="53"/>
      <c r="Y34592" s="55"/>
    </row>
    <row r="34593" spans="21:25" x14ac:dyDescent="0.2">
      <c r="U34593" s="55"/>
      <c r="V34593" s="53"/>
      <c r="W34593" s="53"/>
      <c r="X34593" s="53"/>
      <c r="Y34593" s="55"/>
    </row>
    <row r="34594" spans="21:25" x14ac:dyDescent="0.2">
      <c r="U34594" s="55"/>
      <c r="V34594" s="53"/>
      <c r="W34594" s="53"/>
      <c r="X34594" s="53"/>
      <c r="Y34594" s="55"/>
    </row>
    <row r="34595" spans="21:25" x14ac:dyDescent="0.2">
      <c r="U34595" s="55"/>
      <c r="V34595" s="53"/>
      <c r="W34595" s="53"/>
      <c r="X34595" s="53"/>
      <c r="Y34595" s="55"/>
    </row>
    <row r="34596" spans="21:25" x14ac:dyDescent="0.2">
      <c r="U34596" s="55"/>
      <c r="V34596" s="53"/>
      <c r="W34596" s="53"/>
      <c r="X34596" s="53"/>
      <c r="Y34596" s="55"/>
    </row>
    <row r="34597" spans="21:25" x14ac:dyDescent="0.2">
      <c r="U34597" s="55"/>
      <c r="V34597" s="53"/>
      <c r="W34597" s="53"/>
      <c r="X34597" s="53"/>
      <c r="Y34597" s="55"/>
    </row>
    <row r="34598" spans="21:25" x14ac:dyDescent="0.2">
      <c r="U34598" s="55"/>
      <c r="V34598" s="53"/>
      <c r="W34598" s="53"/>
      <c r="X34598" s="53"/>
      <c r="Y34598" s="55"/>
    </row>
    <row r="34599" spans="21:25" x14ac:dyDescent="0.2">
      <c r="U34599" s="55"/>
      <c r="V34599" s="53"/>
      <c r="W34599" s="53"/>
      <c r="X34599" s="53"/>
      <c r="Y34599" s="55"/>
    </row>
    <row r="34600" spans="21:25" x14ac:dyDescent="0.2">
      <c r="U34600" s="55"/>
      <c r="V34600" s="53"/>
      <c r="W34600" s="53"/>
      <c r="X34600" s="53"/>
      <c r="Y34600" s="55"/>
    </row>
    <row r="34601" spans="21:25" x14ac:dyDescent="0.2">
      <c r="U34601" s="55"/>
      <c r="V34601" s="53"/>
      <c r="W34601" s="53"/>
      <c r="X34601" s="53"/>
      <c r="Y34601" s="55"/>
    </row>
    <row r="34602" spans="21:25" x14ac:dyDescent="0.2">
      <c r="U34602" s="55"/>
      <c r="V34602" s="53"/>
      <c r="W34602" s="53"/>
      <c r="X34602" s="53"/>
      <c r="Y34602" s="55"/>
    </row>
    <row r="34603" spans="21:25" x14ac:dyDescent="0.2">
      <c r="U34603" s="55"/>
      <c r="V34603" s="53"/>
      <c r="W34603" s="53"/>
      <c r="X34603" s="53"/>
      <c r="Y34603" s="55"/>
    </row>
    <row r="34604" spans="21:25" x14ac:dyDescent="0.2">
      <c r="U34604" s="55"/>
      <c r="V34604" s="53"/>
      <c r="W34604" s="53"/>
      <c r="X34604" s="53"/>
      <c r="Y34604" s="55"/>
    </row>
    <row r="34605" spans="21:25" x14ac:dyDescent="0.2">
      <c r="U34605" s="55"/>
      <c r="V34605" s="53"/>
      <c r="W34605" s="53"/>
      <c r="X34605" s="53"/>
      <c r="Y34605" s="55"/>
    </row>
    <row r="34606" spans="21:25" x14ac:dyDescent="0.2">
      <c r="U34606" s="55"/>
      <c r="V34606" s="53"/>
      <c r="W34606" s="53"/>
      <c r="X34606" s="53"/>
      <c r="Y34606" s="55"/>
    </row>
    <row r="34607" spans="21:25" x14ac:dyDescent="0.2">
      <c r="U34607" s="55"/>
      <c r="V34607" s="53"/>
      <c r="W34607" s="53"/>
      <c r="X34607" s="53"/>
      <c r="Y34607" s="55"/>
    </row>
    <row r="34608" spans="21:25" x14ac:dyDescent="0.2">
      <c r="U34608" s="55"/>
      <c r="V34608" s="53"/>
      <c r="W34608" s="53"/>
      <c r="X34608" s="53"/>
      <c r="Y34608" s="55"/>
    </row>
    <row r="34609" spans="21:25" x14ac:dyDescent="0.2">
      <c r="U34609" s="55"/>
      <c r="V34609" s="53"/>
      <c r="W34609" s="53"/>
      <c r="X34609" s="53"/>
      <c r="Y34609" s="55"/>
    </row>
    <row r="34610" spans="21:25" x14ac:dyDescent="0.2">
      <c r="U34610" s="55"/>
      <c r="V34610" s="53"/>
      <c r="W34610" s="53"/>
      <c r="X34610" s="53"/>
      <c r="Y34610" s="55"/>
    </row>
    <row r="34611" spans="21:25" x14ac:dyDescent="0.2">
      <c r="U34611" s="55"/>
      <c r="V34611" s="53"/>
      <c r="W34611" s="53"/>
      <c r="X34611" s="53"/>
      <c r="Y34611" s="55"/>
    </row>
    <row r="34612" spans="21:25" x14ac:dyDescent="0.2">
      <c r="U34612" s="55"/>
      <c r="V34612" s="53"/>
      <c r="W34612" s="53"/>
      <c r="X34612" s="53"/>
      <c r="Y34612" s="55"/>
    </row>
    <row r="34613" spans="21:25" x14ac:dyDescent="0.2">
      <c r="U34613" s="55"/>
      <c r="V34613" s="53"/>
      <c r="W34613" s="53"/>
      <c r="X34613" s="53"/>
      <c r="Y34613" s="55"/>
    </row>
    <row r="34614" spans="21:25" x14ac:dyDescent="0.2">
      <c r="U34614" s="55"/>
      <c r="V34614" s="53"/>
      <c r="W34614" s="53"/>
      <c r="X34614" s="53"/>
      <c r="Y34614" s="55"/>
    </row>
    <row r="34615" spans="21:25" x14ac:dyDescent="0.2">
      <c r="U34615" s="55"/>
      <c r="V34615" s="53"/>
      <c r="W34615" s="53"/>
      <c r="X34615" s="53"/>
      <c r="Y34615" s="55"/>
    </row>
    <row r="34616" spans="21:25" x14ac:dyDescent="0.2">
      <c r="U34616" s="55"/>
      <c r="V34616" s="53"/>
      <c r="W34616" s="53"/>
      <c r="X34616" s="53"/>
      <c r="Y34616" s="55"/>
    </row>
    <row r="34617" spans="21:25" x14ac:dyDescent="0.2">
      <c r="U34617" s="55"/>
      <c r="V34617" s="53"/>
      <c r="W34617" s="53"/>
      <c r="X34617" s="53"/>
      <c r="Y34617" s="55"/>
    </row>
    <row r="34618" spans="21:25" x14ac:dyDescent="0.2">
      <c r="U34618" s="55"/>
      <c r="V34618" s="53"/>
      <c r="W34618" s="53"/>
      <c r="X34618" s="53"/>
      <c r="Y34618" s="55"/>
    </row>
    <row r="34619" spans="21:25" x14ac:dyDescent="0.2">
      <c r="U34619" s="55"/>
      <c r="V34619" s="53"/>
      <c r="W34619" s="53"/>
      <c r="X34619" s="53"/>
      <c r="Y34619" s="55"/>
    </row>
    <row r="34620" spans="21:25" x14ac:dyDescent="0.2">
      <c r="U34620" s="55"/>
      <c r="V34620" s="53"/>
      <c r="W34620" s="53"/>
      <c r="X34620" s="53"/>
      <c r="Y34620" s="55"/>
    </row>
    <row r="34621" spans="21:25" x14ac:dyDescent="0.2">
      <c r="U34621" s="55"/>
      <c r="V34621" s="53"/>
      <c r="W34621" s="53"/>
      <c r="X34621" s="53"/>
      <c r="Y34621" s="55"/>
    </row>
    <row r="34622" spans="21:25" x14ac:dyDescent="0.2">
      <c r="U34622" s="55"/>
      <c r="V34622" s="53"/>
      <c r="W34622" s="53"/>
      <c r="X34622" s="53"/>
      <c r="Y34622" s="55"/>
    </row>
    <row r="34623" spans="21:25" x14ac:dyDescent="0.2">
      <c r="U34623" s="55"/>
      <c r="V34623" s="53"/>
      <c r="W34623" s="53"/>
      <c r="X34623" s="53"/>
      <c r="Y34623" s="55"/>
    </row>
    <row r="34624" spans="21:25" x14ac:dyDescent="0.2">
      <c r="U34624" s="55"/>
      <c r="V34624" s="53"/>
      <c r="W34624" s="53"/>
      <c r="X34624" s="53"/>
      <c r="Y34624" s="55"/>
    </row>
    <row r="34625" spans="21:25" x14ac:dyDescent="0.2">
      <c r="U34625" s="55"/>
      <c r="V34625" s="53"/>
      <c r="W34625" s="53"/>
      <c r="X34625" s="53"/>
      <c r="Y34625" s="55"/>
    </row>
    <row r="34626" spans="21:25" x14ac:dyDescent="0.2">
      <c r="U34626" s="55"/>
      <c r="V34626" s="53"/>
      <c r="W34626" s="53"/>
      <c r="X34626" s="53"/>
      <c r="Y34626" s="55"/>
    </row>
    <row r="34627" spans="21:25" x14ac:dyDescent="0.2">
      <c r="U34627" s="55"/>
      <c r="V34627" s="53"/>
      <c r="W34627" s="53"/>
      <c r="X34627" s="53"/>
      <c r="Y34627" s="55"/>
    </row>
    <row r="34628" spans="21:25" x14ac:dyDescent="0.2">
      <c r="U34628" s="55"/>
      <c r="V34628" s="53"/>
      <c r="W34628" s="53"/>
      <c r="X34628" s="53"/>
      <c r="Y34628" s="55"/>
    </row>
    <row r="34629" spans="21:25" x14ac:dyDescent="0.2">
      <c r="U34629" s="55"/>
      <c r="V34629" s="53"/>
      <c r="W34629" s="53"/>
      <c r="X34629" s="53"/>
      <c r="Y34629" s="55"/>
    </row>
    <row r="34630" spans="21:25" x14ac:dyDescent="0.2">
      <c r="U34630" s="55"/>
      <c r="V34630" s="53"/>
      <c r="W34630" s="53"/>
      <c r="X34630" s="53"/>
      <c r="Y34630" s="55"/>
    </row>
    <row r="34631" spans="21:25" x14ac:dyDescent="0.2">
      <c r="U34631" s="55"/>
      <c r="V34631" s="53"/>
      <c r="W34631" s="53"/>
      <c r="X34631" s="53"/>
      <c r="Y34631" s="55"/>
    </row>
    <row r="34632" spans="21:25" x14ac:dyDescent="0.2">
      <c r="U34632" s="55"/>
      <c r="V34632" s="53"/>
      <c r="W34632" s="53"/>
      <c r="X34632" s="53"/>
      <c r="Y34632" s="55"/>
    </row>
    <row r="34633" spans="21:25" x14ac:dyDescent="0.2">
      <c r="U34633" s="55"/>
      <c r="V34633" s="53"/>
      <c r="W34633" s="53"/>
      <c r="X34633" s="53"/>
      <c r="Y34633" s="55"/>
    </row>
    <row r="34634" spans="21:25" x14ac:dyDescent="0.2">
      <c r="U34634" s="55"/>
      <c r="V34634" s="53"/>
      <c r="W34634" s="53"/>
      <c r="X34634" s="53"/>
      <c r="Y34634" s="55"/>
    </row>
    <row r="34635" spans="21:25" x14ac:dyDescent="0.2">
      <c r="U34635" s="55"/>
      <c r="V34635" s="53"/>
      <c r="W34635" s="53"/>
      <c r="X34635" s="53"/>
      <c r="Y34635" s="55"/>
    </row>
    <row r="34636" spans="21:25" x14ac:dyDescent="0.2">
      <c r="U34636" s="55"/>
      <c r="V34636" s="53"/>
      <c r="W34636" s="53"/>
      <c r="X34636" s="53"/>
      <c r="Y34636" s="55"/>
    </row>
    <row r="34637" spans="21:25" x14ac:dyDescent="0.2">
      <c r="U34637" s="55"/>
      <c r="V34637" s="53"/>
      <c r="W34637" s="53"/>
      <c r="X34637" s="53"/>
      <c r="Y34637" s="55"/>
    </row>
    <row r="34638" spans="21:25" x14ac:dyDescent="0.2">
      <c r="U34638" s="55"/>
      <c r="V34638" s="53"/>
      <c r="W34638" s="53"/>
      <c r="X34638" s="53"/>
      <c r="Y34638" s="55"/>
    </row>
    <row r="34639" spans="21:25" x14ac:dyDescent="0.2">
      <c r="U34639" s="55"/>
      <c r="V34639" s="53"/>
      <c r="W34639" s="53"/>
      <c r="X34639" s="53"/>
      <c r="Y34639" s="55"/>
    </row>
    <row r="34640" spans="21:25" x14ac:dyDescent="0.2">
      <c r="U34640" s="55"/>
      <c r="V34640" s="53"/>
      <c r="W34640" s="53"/>
      <c r="X34640" s="53"/>
      <c r="Y34640" s="55"/>
    </row>
    <row r="34641" spans="21:25" x14ac:dyDescent="0.2">
      <c r="U34641" s="55"/>
      <c r="V34641" s="53"/>
      <c r="W34641" s="53"/>
      <c r="X34641" s="53"/>
      <c r="Y34641" s="55"/>
    </row>
    <row r="34642" spans="21:25" x14ac:dyDescent="0.2">
      <c r="U34642" s="55"/>
      <c r="V34642" s="53"/>
      <c r="W34642" s="53"/>
      <c r="X34642" s="53"/>
      <c r="Y34642" s="55"/>
    </row>
    <row r="34643" spans="21:25" x14ac:dyDescent="0.2">
      <c r="U34643" s="55"/>
      <c r="V34643" s="53"/>
      <c r="W34643" s="53"/>
      <c r="X34643" s="53"/>
      <c r="Y34643" s="55"/>
    </row>
    <row r="34644" spans="21:25" x14ac:dyDescent="0.2">
      <c r="U34644" s="55"/>
      <c r="V34644" s="53"/>
      <c r="W34644" s="53"/>
      <c r="X34644" s="53"/>
      <c r="Y34644" s="55"/>
    </row>
    <row r="34645" spans="21:25" x14ac:dyDescent="0.2">
      <c r="U34645" s="55"/>
      <c r="V34645" s="53"/>
      <c r="W34645" s="53"/>
      <c r="X34645" s="53"/>
      <c r="Y34645" s="55"/>
    </row>
    <row r="34646" spans="21:25" x14ac:dyDescent="0.2">
      <c r="U34646" s="55"/>
      <c r="V34646" s="53"/>
      <c r="W34646" s="53"/>
      <c r="X34646" s="53"/>
      <c r="Y34646" s="55"/>
    </row>
    <row r="34647" spans="21:25" x14ac:dyDescent="0.2">
      <c r="U34647" s="55"/>
      <c r="V34647" s="53"/>
      <c r="W34647" s="53"/>
      <c r="X34647" s="53"/>
      <c r="Y34647" s="55"/>
    </row>
    <row r="34648" spans="21:25" x14ac:dyDescent="0.2">
      <c r="U34648" s="55"/>
      <c r="V34648" s="53"/>
      <c r="W34648" s="53"/>
      <c r="X34648" s="53"/>
      <c r="Y34648" s="55"/>
    </row>
    <row r="34649" spans="21:25" x14ac:dyDescent="0.2">
      <c r="U34649" s="55"/>
      <c r="V34649" s="53"/>
      <c r="W34649" s="53"/>
      <c r="X34649" s="53"/>
      <c r="Y34649" s="55"/>
    </row>
    <row r="34650" spans="21:25" x14ac:dyDescent="0.2">
      <c r="U34650" s="55"/>
      <c r="V34650" s="53"/>
      <c r="W34650" s="53"/>
      <c r="X34650" s="53"/>
      <c r="Y34650" s="55"/>
    </row>
    <row r="34651" spans="21:25" x14ac:dyDescent="0.2">
      <c r="U34651" s="55"/>
      <c r="V34651" s="53"/>
      <c r="W34651" s="53"/>
      <c r="X34651" s="53"/>
      <c r="Y34651" s="55"/>
    </row>
    <row r="34652" spans="21:25" x14ac:dyDescent="0.2">
      <c r="U34652" s="55"/>
      <c r="V34652" s="53"/>
      <c r="W34652" s="53"/>
      <c r="X34652" s="53"/>
      <c r="Y34652" s="55"/>
    </row>
    <row r="34653" spans="21:25" x14ac:dyDescent="0.2">
      <c r="U34653" s="55"/>
      <c r="V34653" s="53"/>
      <c r="W34653" s="53"/>
      <c r="X34653" s="53"/>
      <c r="Y34653" s="55"/>
    </row>
    <row r="34654" spans="21:25" x14ac:dyDescent="0.2">
      <c r="U34654" s="55"/>
      <c r="V34654" s="53"/>
      <c r="W34654" s="53"/>
      <c r="X34654" s="53"/>
      <c r="Y34654" s="55"/>
    </row>
    <row r="34655" spans="21:25" x14ac:dyDescent="0.2">
      <c r="U34655" s="55"/>
      <c r="V34655" s="53"/>
      <c r="W34655" s="53"/>
      <c r="X34655" s="53"/>
      <c r="Y34655" s="55"/>
    </row>
    <row r="34656" spans="21:25" x14ac:dyDescent="0.2">
      <c r="U34656" s="55"/>
      <c r="V34656" s="53"/>
      <c r="W34656" s="53"/>
      <c r="X34656" s="53"/>
      <c r="Y34656" s="55"/>
    </row>
    <row r="34657" spans="21:25" x14ac:dyDescent="0.2">
      <c r="U34657" s="55"/>
      <c r="V34657" s="53"/>
      <c r="W34657" s="53"/>
      <c r="X34657" s="53"/>
      <c r="Y34657" s="55"/>
    </row>
    <row r="34658" spans="21:25" x14ac:dyDescent="0.2">
      <c r="U34658" s="55"/>
      <c r="V34658" s="53"/>
      <c r="W34658" s="53"/>
      <c r="X34658" s="53"/>
      <c r="Y34658" s="55"/>
    </row>
    <row r="34659" spans="21:25" x14ac:dyDescent="0.2">
      <c r="U34659" s="55"/>
      <c r="V34659" s="53"/>
      <c r="W34659" s="53"/>
      <c r="X34659" s="53"/>
      <c r="Y34659" s="55"/>
    </row>
    <row r="34660" spans="21:25" x14ac:dyDescent="0.2">
      <c r="U34660" s="55"/>
      <c r="V34660" s="53"/>
      <c r="W34660" s="53"/>
      <c r="X34660" s="53"/>
      <c r="Y34660" s="55"/>
    </row>
    <row r="34661" spans="21:25" x14ac:dyDescent="0.2">
      <c r="U34661" s="55"/>
      <c r="V34661" s="53"/>
      <c r="W34661" s="53"/>
      <c r="X34661" s="53"/>
      <c r="Y34661" s="55"/>
    </row>
    <row r="34662" spans="21:25" x14ac:dyDescent="0.2">
      <c r="U34662" s="55"/>
      <c r="V34662" s="53"/>
      <c r="W34662" s="53"/>
      <c r="X34662" s="53"/>
      <c r="Y34662" s="55"/>
    </row>
    <row r="34663" spans="21:25" x14ac:dyDescent="0.2">
      <c r="U34663" s="55"/>
      <c r="V34663" s="53"/>
      <c r="W34663" s="53"/>
      <c r="X34663" s="53"/>
      <c r="Y34663" s="55"/>
    </row>
    <row r="34664" spans="21:25" x14ac:dyDescent="0.2">
      <c r="U34664" s="55"/>
      <c r="V34664" s="53"/>
      <c r="W34664" s="53"/>
      <c r="X34664" s="53"/>
      <c r="Y34664" s="55"/>
    </row>
    <row r="34665" spans="21:25" x14ac:dyDescent="0.2">
      <c r="U34665" s="55"/>
      <c r="V34665" s="53"/>
      <c r="W34665" s="53"/>
      <c r="X34665" s="53"/>
      <c r="Y34665" s="55"/>
    </row>
    <row r="34666" spans="21:25" x14ac:dyDescent="0.2">
      <c r="U34666" s="55"/>
      <c r="V34666" s="53"/>
      <c r="W34666" s="53"/>
      <c r="X34666" s="53"/>
      <c r="Y34666" s="55"/>
    </row>
    <row r="34667" spans="21:25" x14ac:dyDescent="0.2">
      <c r="U34667" s="55"/>
      <c r="V34667" s="53"/>
      <c r="W34667" s="53"/>
      <c r="X34667" s="53"/>
      <c r="Y34667" s="55"/>
    </row>
    <row r="34668" spans="21:25" x14ac:dyDescent="0.2">
      <c r="U34668" s="55"/>
      <c r="V34668" s="53"/>
      <c r="W34668" s="53"/>
      <c r="X34668" s="53"/>
      <c r="Y34668" s="55"/>
    </row>
    <row r="34669" spans="21:25" x14ac:dyDescent="0.2">
      <c r="U34669" s="55"/>
      <c r="V34669" s="53"/>
      <c r="W34669" s="53"/>
      <c r="X34669" s="53"/>
      <c r="Y34669" s="55"/>
    </row>
    <row r="34670" spans="21:25" x14ac:dyDescent="0.2">
      <c r="U34670" s="55"/>
      <c r="V34670" s="53"/>
      <c r="W34670" s="53"/>
      <c r="X34670" s="53"/>
      <c r="Y34670" s="55"/>
    </row>
    <row r="34671" spans="21:25" x14ac:dyDescent="0.2">
      <c r="U34671" s="55"/>
      <c r="V34671" s="53"/>
      <c r="W34671" s="53"/>
      <c r="X34671" s="53"/>
      <c r="Y34671" s="55"/>
    </row>
    <row r="34672" spans="21:25" x14ac:dyDescent="0.2">
      <c r="U34672" s="55"/>
      <c r="V34672" s="53"/>
      <c r="W34672" s="53"/>
      <c r="X34672" s="53"/>
      <c r="Y34672" s="55"/>
    </row>
    <row r="34673" spans="21:25" x14ac:dyDescent="0.2">
      <c r="U34673" s="55"/>
      <c r="V34673" s="53"/>
      <c r="W34673" s="53"/>
      <c r="X34673" s="53"/>
      <c r="Y34673" s="55"/>
    </row>
    <row r="34674" spans="21:25" x14ac:dyDescent="0.2">
      <c r="U34674" s="55"/>
      <c r="V34674" s="53"/>
      <c r="W34674" s="53"/>
      <c r="X34674" s="53"/>
      <c r="Y34674" s="55"/>
    </row>
    <row r="34675" spans="21:25" x14ac:dyDescent="0.2">
      <c r="U34675" s="55"/>
      <c r="V34675" s="53"/>
      <c r="W34675" s="53"/>
      <c r="X34675" s="53"/>
      <c r="Y34675" s="55"/>
    </row>
    <row r="34676" spans="21:25" x14ac:dyDescent="0.2">
      <c r="U34676" s="55"/>
      <c r="V34676" s="53"/>
      <c r="W34676" s="53"/>
      <c r="X34676" s="53"/>
      <c r="Y34676" s="55"/>
    </row>
    <row r="34677" spans="21:25" x14ac:dyDescent="0.2">
      <c r="U34677" s="55"/>
      <c r="V34677" s="53"/>
      <c r="W34677" s="53"/>
      <c r="X34677" s="53"/>
      <c r="Y34677" s="55"/>
    </row>
    <row r="34678" spans="21:25" x14ac:dyDescent="0.2">
      <c r="U34678" s="55"/>
      <c r="V34678" s="53"/>
      <c r="W34678" s="53"/>
      <c r="X34678" s="53"/>
      <c r="Y34678" s="55"/>
    </row>
    <row r="34679" spans="21:25" x14ac:dyDescent="0.2">
      <c r="U34679" s="55"/>
      <c r="V34679" s="53"/>
      <c r="W34679" s="53"/>
      <c r="X34679" s="53"/>
      <c r="Y34679" s="55"/>
    </row>
    <row r="34680" spans="21:25" x14ac:dyDescent="0.2">
      <c r="U34680" s="55"/>
      <c r="V34680" s="53"/>
      <c r="W34680" s="53"/>
      <c r="X34680" s="53"/>
      <c r="Y34680" s="55"/>
    </row>
    <row r="34681" spans="21:25" x14ac:dyDescent="0.2">
      <c r="U34681" s="55"/>
      <c r="V34681" s="53"/>
      <c r="W34681" s="53"/>
      <c r="X34681" s="53"/>
      <c r="Y34681" s="55"/>
    </row>
    <row r="34682" spans="21:25" x14ac:dyDescent="0.2">
      <c r="U34682" s="55"/>
      <c r="V34682" s="53"/>
      <c r="W34682" s="53"/>
      <c r="X34682" s="53"/>
      <c r="Y34682" s="55"/>
    </row>
    <row r="34683" spans="21:25" x14ac:dyDescent="0.2">
      <c r="U34683" s="55"/>
      <c r="V34683" s="53"/>
      <c r="W34683" s="53"/>
      <c r="X34683" s="53"/>
      <c r="Y34683" s="55"/>
    </row>
    <row r="34684" spans="21:25" x14ac:dyDescent="0.2">
      <c r="U34684" s="55"/>
      <c r="V34684" s="53"/>
      <c r="W34684" s="53"/>
      <c r="X34684" s="53"/>
      <c r="Y34684" s="55"/>
    </row>
    <row r="34685" spans="21:25" x14ac:dyDescent="0.2">
      <c r="U34685" s="55"/>
      <c r="V34685" s="53"/>
      <c r="W34685" s="53"/>
      <c r="X34685" s="53"/>
      <c r="Y34685" s="55"/>
    </row>
    <row r="34686" spans="21:25" x14ac:dyDescent="0.2">
      <c r="U34686" s="55"/>
      <c r="V34686" s="53"/>
      <c r="W34686" s="53"/>
      <c r="X34686" s="53"/>
      <c r="Y34686" s="55"/>
    </row>
    <row r="34687" spans="21:25" x14ac:dyDescent="0.2">
      <c r="U34687" s="55"/>
      <c r="V34687" s="53"/>
      <c r="W34687" s="53"/>
      <c r="X34687" s="53"/>
      <c r="Y34687" s="55"/>
    </row>
    <row r="34688" spans="21:25" x14ac:dyDescent="0.2">
      <c r="U34688" s="55"/>
      <c r="V34688" s="53"/>
      <c r="W34688" s="53"/>
      <c r="X34688" s="53"/>
      <c r="Y34688" s="55"/>
    </row>
    <row r="34689" spans="21:25" x14ac:dyDescent="0.2">
      <c r="U34689" s="55"/>
      <c r="V34689" s="53"/>
      <c r="W34689" s="53"/>
      <c r="X34689" s="53"/>
      <c r="Y34689" s="55"/>
    </row>
    <row r="34690" spans="21:25" x14ac:dyDescent="0.2">
      <c r="U34690" s="55"/>
      <c r="V34690" s="53"/>
      <c r="W34690" s="53"/>
      <c r="X34690" s="53"/>
      <c r="Y34690" s="55"/>
    </row>
    <row r="34691" spans="21:25" x14ac:dyDescent="0.2">
      <c r="U34691" s="55"/>
      <c r="V34691" s="53"/>
      <c r="W34691" s="53"/>
      <c r="X34691" s="53"/>
      <c r="Y34691" s="55"/>
    </row>
    <row r="34692" spans="21:25" x14ac:dyDescent="0.2">
      <c r="U34692" s="55"/>
      <c r="V34692" s="53"/>
      <c r="W34692" s="53"/>
      <c r="X34692" s="53"/>
      <c r="Y34692" s="55"/>
    </row>
    <row r="34693" spans="21:25" x14ac:dyDescent="0.2">
      <c r="U34693" s="55"/>
      <c r="V34693" s="53"/>
      <c r="W34693" s="53"/>
      <c r="X34693" s="53"/>
      <c r="Y34693" s="55"/>
    </row>
    <row r="34694" spans="21:25" x14ac:dyDescent="0.2">
      <c r="U34694" s="55"/>
      <c r="V34694" s="53"/>
      <c r="W34694" s="53"/>
      <c r="X34694" s="53"/>
      <c r="Y34694" s="55"/>
    </row>
    <row r="34695" spans="21:25" x14ac:dyDescent="0.2">
      <c r="U34695" s="55"/>
      <c r="V34695" s="53"/>
      <c r="W34695" s="53"/>
      <c r="X34695" s="53"/>
      <c r="Y34695" s="55"/>
    </row>
    <row r="34696" spans="21:25" x14ac:dyDescent="0.2">
      <c r="U34696" s="55"/>
      <c r="V34696" s="53"/>
      <c r="W34696" s="53"/>
      <c r="X34696" s="53"/>
      <c r="Y34696" s="55"/>
    </row>
    <row r="34697" spans="21:25" x14ac:dyDescent="0.2">
      <c r="U34697" s="55"/>
      <c r="V34697" s="53"/>
      <c r="W34697" s="53"/>
      <c r="X34697" s="53"/>
      <c r="Y34697" s="55"/>
    </row>
    <row r="34698" spans="21:25" x14ac:dyDescent="0.2">
      <c r="U34698" s="55"/>
      <c r="V34698" s="53"/>
      <c r="W34698" s="53"/>
      <c r="X34698" s="53"/>
      <c r="Y34698" s="55"/>
    </row>
    <row r="34699" spans="21:25" x14ac:dyDescent="0.2">
      <c r="U34699" s="55"/>
      <c r="V34699" s="53"/>
      <c r="W34699" s="53"/>
      <c r="X34699" s="53"/>
      <c r="Y34699" s="55"/>
    </row>
    <row r="34700" spans="21:25" x14ac:dyDescent="0.2">
      <c r="U34700" s="55"/>
      <c r="V34700" s="53"/>
      <c r="W34700" s="53"/>
      <c r="X34700" s="53"/>
      <c r="Y34700" s="55"/>
    </row>
    <row r="34701" spans="21:25" x14ac:dyDescent="0.2">
      <c r="U34701" s="55"/>
      <c r="V34701" s="53"/>
      <c r="W34701" s="53"/>
      <c r="X34701" s="53"/>
      <c r="Y34701" s="55"/>
    </row>
    <row r="34702" spans="21:25" x14ac:dyDescent="0.2">
      <c r="U34702" s="55"/>
      <c r="V34702" s="53"/>
      <c r="W34702" s="53"/>
      <c r="X34702" s="53"/>
      <c r="Y34702" s="55"/>
    </row>
    <row r="34703" spans="21:25" x14ac:dyDescent="0.2">
      <c r="U34703" s="55"/>
      <c r="V34703" s="53"/>
      <c r="W34703" s="53"/>
      <c r="X34703" s="53"/>
      <c r="Y34703" s="55"/>
    </row>
    <row r="34704" spans="21:25" x14ac:dyDescent="0.2">
      <c r="U34704" s="55"/>
      <c r="V34704" s="53"/>
      <c r="W34704" s="53"/>
      <c r="X34704" s="53"/>
      <c r="Y34704" s="55"/>
    </row>
    <row r="34705" spans="21:25" x14ac:dyDescent="0.2">
      <c r="U34705" s="55"/>
      <c r="V34705" s="53"/>
      <c r="W34705" s="53"/>
      <c r="X34705" s="53"/>
      <c r="Y34705" s="55"/>
    </row>
    <row r="34706" spans="21:25" x14ac:dyDescent="0.2">
      <c r="U34706" s="55"/>
      <c r="V34706" s="53"/>
      <c r="W34706" s="53"/>
      <c r="X34706" s="53"/>
      <c r="Y34706" s="55"/>
    </row>
    <row r="34707" spans="21:25" x14ac:dyDescent="0.2">
      <c r="U34707" s="55"/>
      <c r="V34707" s="53"/>
      <c r="W34707" s="53"/>
      <c r="X34707" s="53"/>
      <c r="Y34707" s="55"/>
    </row>
    <row r="34708" spans="21:25" x14ac:dyDescent="0.2">
      <c r="U34708" s="55"/>
      <c r="V34708" s="53"/>
      <c r="W34708" s="53"/>
      <c r="X34708" s="53"/>
      <c r="Y34708" s="55"/>
    </row>
    <row r="34709" spans="21:25" x14ac:dyDescent="0.2">
      <c r="U34709" s="55"/>
      <c r="V34709" s="53"/>
      <c r="W34709" s="53"/>
      <c r="X34709" s="53"/>
      <c r="Y34709" s="55"/>
    </row>
    <row r="34710" spans="21:25" x14ac:dyDescent="0.2">
      <c r="U34710" s="55"/>
      <c r="V34710" s="53"/>
      <c r="W34710" s="53"/>
      <c r="X34710" s="53"/>
      <c r="Y34710" s="55"/>
    </row>
    <row r="34711" spans="21:25" x14ac:dyDescent="0.2">
      <c r="U34711" s="55"/>
      <c r="V34711" s="53"/>
      <c r="W34711" s="53"/>
      <c r="X34711" s="53"/>
      <c r="Y34711" s="55"/>
    </row>
    <row r="34712" spans="21:25" x14ac:dyDescent="0.2">
      <c r="U34712" s="55"/>
      <c r="V34712" s="53"/>
      <c r="W34712" s="53"/>
      <c r="X34712" s="53"/>
      <c r="Y34712" s="55"/>
    </row>
    <row r="34713" spans="21:25" x14ac:dyDescent="0.2">
      <c r="U34713" s="55"/>
      <c r="V34713" s="53"/>
      <c r="W34713" s="53"/>
      <c r="X34713" s="53"/>
      <c r="Y34713" s="55"/>
    </row>
    <row r="34714" spans="21:25" x14ac:dyDescent="0.2">
      <c r="U34714" s="55"/>
      <c r="V34714" s="53"/>
      <c r="W34714" s="53"/>
      <c r="X34714" s="53"/>
      <c r="Y34714" s="55"/>
    </row>
    <row r="34715" spans="21:25" x14ac:dyDescent="0.2">
      <c r="U34715" s="55"/>
      <c r="V34715" s="53"/>
      <c r="W34715" s="53"/>
      <c r="X34715" s="53"/>
      <c r="Y34715" s="55"/>
    </row>
    <row r="34716" spans="21:25" x14ac:dyDescent="0.2">
      <c r="U34716" s="55"/>
      <c r="V34716" s="53"/>
      <c r="W34716" s="53"/>
      <c r="X34716" s="53"/>
      <c r="Y34716" s="55"/>
    </row>
    <row r="34717" spans="21:25" x14ac:dyDescent="0.2">
      <c r="U34717" s="55"/>
      <c r="V34717" s="53"/>
      <c r="W34717" s="53"/>
      <c r="X34717" s="53"/>
      <c r="Y34717" s="55"/>
    </row>
    <row r="34718" spans="21:25" x14ac:dyDescent="0.2">
      <c r="U34718" s="55"/>
      <c r="V34718" s="53"/>
      <c r="W34718" s="53"/>
      <c r="X34718" s="53"/>
      <c r="Y34718" s="55"/>
    </row>
    <row r="34719" spans="21:25" x14ac:dyDescent="0.2">
      <c r="U34719" s="55"/>
      <c r="V34719" s="53"/>
      <c r="W34719" s="53"/>
      <c r="X34719" s="53"/>
      <c r="Y34719" s="55"/>
    </row>
    <row r="34720" spans="21:25" x14ac:dyDescent="0.2">
      <c r="U34720" s="55"/>
      <c r="V34720" s="53"/>
      <c r="W34720" s="53"/>
      <c r="X34720" s="53"/>
      <c r="Y34720" s="55"/>
    </row>
    <row r="34721" spans="21:25" x14ac:dyDescent="0.2">
      <c r="U34721" s="55"/>
      <c r="V34721" s="53"/>
      <c r="W34721" s="53"/>
      <c r="X34721" s="53"/>
      <c r="Y34721" s="55"/>
    </row>
    <row r="34722" spans="21:25" x14ac:dyDescent="0.2">
      <c r="U34722" s="55"/>
      <c r="V34722" s="53"/>
      <c r="W34722" s="53"/>
      <c r="X34722" s="53"/>
      <c r="Y34722" s="55"/>
    </row>
    <row r="34723" spans="21:25" x14ac:dyDescent="0.2">
      <c r="U34723" s="55"/>
      <c r="V34723" s="53"/>
      <c r="W34723" s="53"/>
      <c r="X34723" s="53"/>
      <c r="Y34723" s="55"/>
    </row>
    <row r="34724" spans="21:25" x14ac:dyDescent="0.2">
      <c r="U34724" s="55"/>
      <c r="V34724" s="53"/>
      <c r="W34724" s="53"/>
      <c r="X34724" s="53"/>
      <c r="Y34724" s="55"/>
    </row>
    <row r="34725" spans="21:25" x14ac:dyDescent="0.2">
      <c r="U34725" s="55"/>
      <c r="V34725" s="53"/>
      <c r="W34725" s="53"/>
      <c r="X34725" s="53"/>
      <c r="Y34725" s="55"/>
    </row>
    <row r="34726" spans="21:25" x14ac:dyDescent="0.2">
      <c r="U34726" s="55"/>
      <c r="V34726" s="53"/>
      <c r="W34726" s="53"/>
      <c r="X34726" s="53"/>
      <c r="Y34726" s="55"/>
    </row>
    <row r="34727" spans="21:25" x14ac:dyDescent="0.2">
      <c r="U34727" s="55"/>
      <c r="V34727" s="53"/>
      <c r="W34727" s="53"/>
      <c r="X34727" s="53"/>
      <c r="Y34727" s="55"/>
    </row>
    <row r="34728" spans="21:25" x14ac:dyDescent="0.2">
      <c r="U34728" s="55"/>
      <c r="V34728" s="53"/>
      <c r="W34728" s="53"/>
      <c r="X34728" s="53"/>
      <c r="Y34728" s="55"/>
    </row>
    <row r="34729" spans="21:25" x14ac:dyDescent="0.2">
      <c r="U34729" s="55"/>
      <c r="V34729" s="53"/>
      <c r="W34729" s="53"/>
      <c r="X34729" s="53"/>
      <c r="Y34729" s="55"/>
    </row>
    <row r="34730" spans="21:25" x14ac:dyDescent="0.2">
      <c r="U34730" s="55"/>
      <c r="V34730" s="53"/>
      <c r="W34730" s="53"/>
      <c r="X34730" s="53"/>
      <c r="Y34730" s="55"/>
    </row>
    <row r="34731" spans="21:25" x14ac:dyDescent="0.2">
      <c r="U34731" s="55"/>
      <c r="V34731" s="53"/>
      <c r="W34731" s="53"/>
      <c r="X34731" s="53"/>
      <c r="Y34731" s="55"/>
    </row>
    <row r="34732" spans="21:25" x14ac:dyDescent="0.2">
      <c r="U34732" s="55"/>
      <c r="V34732" s="53"/>
      <c r="W34732" s="53"/>
      <c r="X34732" s="53"/>
      <c r="Y34732" s="55"/>
    </row>
    <row r="34733" spans="21:25" x14ac:dyDescent="0.2">
      <c r="U34733" s="55"/>
      <c r="V34733" s="53"/>
      <c r="W34733" s="53"/>
      <c r="X34733" s="53"/>
      <c r="Y34733" s="55"/>
    </row>
    <row r="34734" spans="21:25" x14ac:dyDescent="0.2">
      <c r="U34734" s="55"/>
      <c r="V34734" s="53"/>
      <c r="W34734" s="53"/>
      <c r="X34734" s="53"/>
      <c r="Y34734" s="55"/>
    </row>
    <row r="34735" spans="21:25" x14ac:dyDescent="0.2">
      <c r="U34735" s="55"/>
      <c r="V34735" s="53"/>
      <c r="W34735" s="53"/>
      <c r="X34735" s="53"/>
      <c r="Y34735" s="55"/>
    </row>
    <row r="34736" spans="21:25" x14ac:dyDescent="0.2">
      <c r="U34736" s="55"/>
      <c r="V34736" s="53"/>
      <c r="W34736" s="53"/>
      <c r="X34736" s="53"/>
      <c r="Y34736" s="55"/>
    </row>
    <row r="34737" spans="21:25" x14ac:dyDescent="0.2">
      <c r="U34737" s="55"/>
      <c r="V34737" s="53"/>
      <c r="W34737" s="53"/>
      <c r="X34737" s="53"/>
      <c r="Y34737" s="55"/>
    </row>
    <row r="34738" spans="21:25" x14ac:dyDescent="0.2">
      <c r="U34738" s="55"/>
      <c r="V34738" s="53"/>
      <c r="W34738" s="53"/>
      <c r="X34738" s="53"/>
      <c r="Y34738" s="55"/>
    </row>
    <row r="34739" spans="21:25" x14ac:dyDescent="0.2">
      <c r="U34739" s="55"/>
      <c r="V34739" s="53"/>
      <c r="W34739" s="53"/>
      <c r="X34739" s="53"/>
      <c r="Y34739" s="55"/>
    </row>
    <row r="34740" spans="21:25" x14ac:dyDescent="0.2">
      <c r="U34740" s="55"/>
      <c r="V34740" s="53"/>
      <c r="W34740" s="53"/>
      <c r="X34740" s="53"/>
      <c r="Y34740" s="55"/>
    </row>
    <row r="34741" spans="21:25" x14ac:dyDescent="0.2">
      <c r="U34741" s="55"/>
      <c r="V34741" s="53"/>
      <c r="W34741" s="53"/>
      <c r="X34741" s="53"/>
      <c r="Y34741" s="55"/>
    </row>
    <row r="34742" spans="21:25" x14ac:dyDescent="0.2">
      <c r="U34742" s="55"/>
      <c r="V34742" s="53"/>
      <c r="W34742" s="53"/>
      <c r="X34742" s="53"/>
      <c r="Y34742" s="55"/>
    </row>
    <row r="34743" spans="21:25" x14ac:dyDescent="0.2">
      <c r="U34743" s="55"/>
      <c r="V34743" s="53"/>
      <c r="W34743" s="53"/>
      <c r="X34743" s="53"/>
      <c r="Y34743" s="55"/>
    </row>
    <row r="34744" spans="21:25" x14ac:dyDescent="0.2">
      <c r="U34744" s="55"/>
      <c r="V34744" s="53"/>
      <c r="W34744" s="53"/>
      <c r="X34744" s="53"/>
      <c r="Y34744" s="55"/>
    </row>
    <row r="34745" spans="21:25" x14ac:dyDescent="0.2">
      <c r="U34745" s="55"/>
      <c r="V34745" s="53"/>
      <c r="W34745" s="53"/>
      <c r="X34745" s="53"/>
      <c r="Y34745" s="55"/>
    </row>
    <row r="34746" spans="21:25" x14ac:dyDescent="0.2">
      <c r="U34746" s="55"/>
      <c r="V34746" s="53"/>
      <c r="W34746" s="53"/>
      <c r="X34746" s="53"/>
      <c r="Y34746" s="55"/>
    </row>
    <row r="34747" spans="21:25" x14ac:dyDescent="0.2">
      <c r="U34747" s="55"/>
      <c r="V34747" s="53"/>
      <c r="W34747" s="53"/>
      <c r="X34747" s="53"/>
      <c r="Y34747" s="55"/>
    </row>
    <row r="34748" spans="21:25" x14ac:dyDescent="0.2">
      <c r="U34748" s="55"/>
      <c r="V34748" s="53"/>
      <c r="W34748" s="53"/>
      <c r="X34748" s="53"/>
      <c r="Y34748" s="55"/>
    </row>
    <row r="34749" spans="21:25" x14ac:dyDescent="0.2">
      <c r="U34749" s="55"/>
      <c r="V34749" s="53"/>
      <c r="W34749" s="53"/>
      <c r="X34749" s="53"/>
      <c r="Y34749" s="55"/>
    </row>
    <row r="34750" spans="21:25" x14ac:dyDescent="0.2">
      <c r="U34750" s="55"/>
      <c r="V34750" s="53"/>
      <c r="W34750" s="53"/>
      <c r="X34750" s="53"/>
      <c r="Y34750" s="55"/>
    </row>
    <row r="34751" spans="21:25" x14ac:dyDescent="0.2">
      <c r="U34751" s="55"/>
      <c r="V34751" s="53"/>
      <c r="W34751" s="53"/>
      <c r="X34751" s="53"/>
      <c r="Y34751" s="55"/>
    </row>
    <row r="34752" spans="21:25" x14ac:dyDescent="0.2">
      <c r="U34752" s="55"/>
      <c r="V34752" s="53"/>
      <c r="W34752" s="53"/>
      <c r="X34752" s="53"/>
      <c r="Y34752" s="55"/>
    </row>
    <row r="34753" spans="21:25" x14ac:dyDescent="0.2">
      <c r="U34753" s="55"/>
      <c r="V34753" s="53"/>
      <c r="W34753" s="53"/>
      <c r="X34753" s="53"/>
      <c r="Y34753" s="55"/>
    </row>
    <row r="34754" spans="21:25" x14ac:dyDescent="0.2">
      <c r="U34754" s="55"/>
      <c r="V34754" s="53"/>
      <c r="W34754" s="53"/>
      <c r="X34754" s="53"/>
      <c r="Y34754" s="55"/>
    </row>
    <row r="34755" spans="21:25" x14ac:dyDescent="0.2">
      <c r="U34755" s="55"/>
      <c r="V34755" s="53"/>
      <c r="W34755" s="53"/>
      <c r="X34755" s="53"/>
      <c r="Y34755" s="55"/>
    </row>
    <row r="34756" spans="21:25" x14ac:dyDescent="0.2">
      <c r="U34756" s="55"/>
      <c r="V34756" s="53"/>
      <c r="W34756" s="53"/>
      <c r="X34756" s="53"/>
      <c r="Y34756" s="55"/>
    </row>
    <row r="34757" spans="21:25" x14ac:dyDescent="0.2">
      <c r="U34757" s="55"/>
      <c r="V34757" s="53"/>
      <c r="W34757" s="53"/>
      <c r="X34757" s="53"/>
      <c r="Y34757" s="55"/>
    </row>
    <row r="34758" spans="21:25" x14ac:dyDescent="0.2">
      <c r="U34758" s="55"/>
      <c r="V34758" s="53"/>
      <c r="W34758" s="53"/>
      <c r="X34758" s="53"/>
      <c r="Y34758" s="55"/>
    </row>
    <row r="34759" spans="21:25" x14ac:dyDescent="0.2">
      <c r="U34759" s="55"/>
      <c r="V34759" s="53"/>
      <c r="W34759" s="53"/>
      <c r="X34759" s="53"/>
      <c r="Y34759" s="55"/>
    </row>
    <row r="34760" spans="21:25" x14ac:dyDescent="0.2">
      <c r="U34760" s="55"/>
      <c r="V34760" s="53"/>
      <c r="W34760" s="53"/>
      <c r="X34760" s="53"/>
      <c r="Y34760" s="55"/>
    </row>
    <row r="34761" spans="21:25" x14ac:dyDescent="0.2">
      <c r="U34761" s="55"/>
      <c r="V34761" s="53"/>
      <c r="W34761" s="53"/>
      <c r="X34761" s="53"/>
      <c r="Y34761" s="55"/>
    </row>
    <row r="34762" spans="21:25" x14ac:dyDescent="0.2">
      <c r="U34762" s="55"/>
      <c r="V34762" s="53"/>
      <c r="W34762" s="53"/>
      <c r="X34762" s="53"/>
      <c r="Y34762" s="55"/>
    </row>
    <row r="34763" spans="21:25" x14ac:dyDescent="0.2">
      <c r="U34763" s="55"/>
      <c r="V34763" s="53"/>
      <c r="W34763" s="53"/>
      <c r="X34763" s="53"/>
      <c r="Y34763" s="55"/>
    </row>
    <row r="34764" spans="21:25" x14ac:dyDescent="0.2">
      <c r="U34764" s="55"/>
      <c r="V34764" s="53"/>
      <c r="W34764" s="53"/>
      <c r="X34764" s="53"/>
      <c r="Y34764" s="55"/>
    </row>
    <row r="34765" spans="21:25" x14ac:dyDescent="0.2">
      <c r="U34765" s="55"/>
      <c r="V34765" s="53"/>
      <c r="W34765" s="53"/>
      <c r="X34765" s="53"/>
      <c r="Y34765" s="55"/>
    </row>
    <row r="34766" spans="21:25" x14ac:dyDescent="0.2">
      <c r="U34766" s="55"/>
      <c r="V34766" s="53"/>
      <c r="W34766" s="53"/>
      <c r="X34766" s="53"/>
      <c r="Y34766" s="55"/>
    </row>
    <row r="34767" spans="21:25" x14ac:dyDescent="0.2">
      <c r="U34767" s="55"/>
      <c r="V34767" s="53"/>
      <c r="W34767" s="53"/>
      <c r="X34767" s="53"/>
      <c r="Y34767" s="55"/>
    </row>
    <row r="34768" spans="21:25" x14ac:dyDescent="0.2">
      <c r="U34768" s="55"/>
      <c r="V34768" s="53"/>
      <c r="W34768" s="53"/>
      <c r="X34768" s="53"/>
      <c r="Y34768" s="55"/>
    </row>
    <row r="34769" spans="21:25" x14ac:dyDescent="0.2">
      <c r="U34769" s="55"/>
      <c r="V34769" s="53"/>
      <c r="W34769" s="53"/>
      <c r="X34769" s="53"/>
      <c r="Y34769" s="55"/>
    </row>
    <row r="34770" spans="21:25" x14ac:dyDescent="0.2">
      <c r="U34770" s="55"/>
      <c r="V34770" s="53"/>
      <c r="W34770" s="53"/>
      <c r="X34770" s="53"/>
      <c r="Y34770" s="55"/>
    </row>
    <row r="34771" spans="21:25" x14ac:dyDescent="0.2">
      <c r="U34771" s="55"/>
      <c r="V34771" s="53"/>
      <c r="W34771" s="53"/>
      <c r="X34771" s="53"/>
      <c r="Y34771" s="55"/>
    </row>
    <row r="34772" spans="21:25" x14ac:dyDescent="0.2">
      <c r="U34772" s="55"/>
      <c r="V34772" s="53"/>
      <c r="W34772" s="53"/>
      <c r="X34772" s="53"/>
      <c r="Y34772" s="55"/>
    </row>
    <row r="34773" spans="21:25" x14ac:dyDescent="0.2">
      <c r="U34773" s="55"/>
      <c r="V34773" s="53"/>
      <c r="W34773" s="53"/>
      <c r="X34773" s="53"/>
      <c r="Y34773" s="55"/>
    </row>
    <row r="34774" spans="21:25" x14ac:dyDescent="0.2">
      <c r="U34774" s="55"/>
      <c r="V34774" s="53"/>
      <c r="W34774" s="53"/>
      <c r="X34774" s="53"/>
      <c r="Y34774" s="55"/>
    </row>
    <row r="34775" spans="21:25" x14ac:dyDescent="0.2">
      <c r="U34775" s="55"/>
      <c r="V34775" s="53"/>
      <c r="W34775" s="53"/>
      <c r="X34775" s="53"/>
      <c r="Y34775" s="55"/>
    </row>
    <row r="34776" spans="21:25" x14ac:dyDescent="0.2">
      <c r="U34776" s="55"/>
      <c r="V34776" s="53"/>
      <c r="W34776" s="53"/>
      <c r="X34776" s="53"/>
      <c r="Y34776" s="55"/>
    </row>
    <row r="34777" spans="21:25" x14ac:dyDescent="0.2">
      <c r="U34777" s="55"/>
      <c r="V34777" s="53"/>
      <c r="W34777" s="53"/>
      <c r="X34777" s="53"/>
      <c r="Y34777" s="55"/>
    </row>
    <row r="34778" spans="21:25" x14ac:dyDescent="0.2">
      <c r="U34778" s="55"/>
      <c r="V34778" s="53"/>
      <c r="W34778" s="53"/>
      <c r="X34778" s="53"/>
      <c r="Y34778" s="55"/>
    </row>
    <row r="34779" spans="21:25" x14ac:dyDescent="0.2">
      <c r="U34779" s="55"/>
      <c r="V34779" s="53"/>
      <c r="W34779" s="53"/>
      <c r="X34779" s="53"/>
      <c r="Y34779" s="55"/>
    </row>
    <row r="34780" spans="21:25" x14ac:dyDescent="0.2">
      <c r="U34780" s="55"/>
      <c r="V34780" s="53"/>
      <c r="W34780" s="53"/>
      <c r="X34780" s="53"/>
      <c r="Y34780" s="55"/>
    </row>
    <row r="34781" spans="21:25" x14ac:dyDescent="0.2">
      <c r="U34781" s="55"/>
      <c r="V34781" s="53"/>
      <c r="W34781" s="53"/>
      <c r="X34781" s="53"/>
      <c r="Y34781" s="55"/>
    </row>
    <row r="34782" spans="21:25" x14ac:dyDescent="0.2">
      <c r="U34782" s="55"/>
      <c r="V34782" s="53"/>
      <c r="W34782" s="53"/>
      <c r="X34782" s="53"/>
      <c r="Y34782" s="55"/>
    </row>
    <row r="34783" spans="21:25" x14ac:dyDescent="0.2">
      <c r="U34783" s="55"/>
      <c r="V34783" s="53"/>
      <c r="W34783" s="53"/>
      <c r="X34783" s="53"/>
      <c r="Y34783" s="55"/>
    </row>
    <row r="34784" spans="21:25" x14ac:dyDescent="0.2">
      <c r="U34784" s="55"/>
      <c r="V34784" s="53"/>
      <c r="W34784" s="53"/>
      <c r="X34784" s="53"/>
      <c r="Y34784" s="55"/>
    </row>
    <row r="34785" spans="21:25" x14ac:dyDescent="0.2">
      <c r="U34785" s="55"/>
      <c r="V34785" s="53"/>
      <c r="W34785" s="53"/>
      <c r="X34785" s="53"/>
      <c r="Y34785" s="55"/>
    </row>
    <row r="34786" spans="21:25" x14ac:dyDescent="0.2">
      <c r="U34786" s="55"/>
      <c r="V34786" s="53"/>
      <c r="W34786" s="53"/>
      <c r="X34786" s="53"/>
      <c r="Y34786" s="55"/>
    </row>
    <row r="34787" spans="21:25" x14ac:dyDescent="0.2">
      <c r="U34787" s="55"/>
      <c r="V34787" s="53"/>
      <c r="W34787" s="53"/>
      <c r="X34787" s="53"/>
      <c r="Y34787" s="55"/>
    </row>
    <row r="34788" spans="21:25" x14ac:dyDescent="0.2">
      <c r="U34788" s="55"/>
      <c r="V34788" s="53"/>
      <c r="W34788" s="53"/>
      <c r="X34788" s="53"/>
      <c r="Y34788" s="55"/>
    </row>
    <row r="34789" spans="21:25" x14ac:dyDescent="0.2">
      <c r="U34789" s="55"/>
      <c r="V34789" s="53"/>
      <c r="W34789" s="53"/>
      <c r="X34789" s="53"/>
      <c r="Y34789" s="55"/>
    </row>
    <row r="34790" spans="21:25" x14ac:dyDescent="0.2">
      <c r="U34790" s="55"/>
      <c r="V34790" s="53"/>
      <c r="W34790" s="53"/>
      <c r="X34790" s="53"/>
      <c r="Y34790" s="55"/>
    </row>
    <row r="34791" spans="21:25" x14ac:dyDescent="0.2">
      <c r="U34791" s="55"/>
      <c r="V34791" s="53"/>
      <c r="W34791" s="53"/>
      <c r="X34791" s="53"/>
      <c r="Y34791" s="55"/>
    </row>
    <row r="34792" spans="21:25" x14ac:dyDescent="0.2">
      <c r="U34792" s="55"/>
      <c r="V34792" s="53"/>
      <c r="W34792" s="53"/>
      <c r="X34792" s="53"/>
      <c r="Y34792" s="55"/>
    </row>
    <row r="34793" spans="21:25" x14ac:dyDescent="0.2">
      <c r="U34793" s="55"/>
      <c r="V34793" s="53"/>
      <c r="W34793" s="53"/>
      <c r="X34793" s="53"/>
      <c r="Y34793" s="55"/>
    </row>
    <row r="34794" spans="21:25" x14ac:dyDescent="0.2">
      <c r="U34794" s="55"/>
      <c r="V34794" s="53"/>
      <c r="W34794" s="53"/>
      <c r="X34794" s="53"/>
      <c r="Y34794" s="55"/>
    </row>
    <row r="34795" spans="21:25" x14ac:dyDescent="0.2">
      <c r="U34795" s="55"/>
      <c r="V34795" s="53"/>
      <c r="W34795" s="53"/>
      <c r="X34795" s="53"/>
      <c r="Y34795" s="55"/>
    </row>
    <row r="34796" spans="21:25" x14ac:dyDescent="0.2">
      <c r="U34796" s="55"/>
      <c r="V34796" s="53"/>
      <c r="W34796" s="53"/>
      <c r="X34796" s="53"/>
      <c r="Y34796" s="55"/>
    </row>
    <row r="34797" spans="21:25" x14ac:dyDescent="0.2">
      <c r="U34797" s="55"/>
      <c r="V34797" s="53"/>
      <c r="W34797" s="53"/>
      <c r="X34797" s="53"/>
      <c r="Y34797" s="55"/>
    </row>
    <row r="34798" spans="21:25" x14ac:dyDescent="0.2">
      <c r="U34798" s="55"/>
      <c r="V34798" s="53"/>
      <c r="W34798" s="53"/>
      <c r="X34798" s="53"/>
      <c r="Y34798" s="55"/>
    </row>
    <row r="34799" spans="21:25" x14ac:dyDescent="0.2">
      <c r="U34799" s="55"/>
      <c r="V34799" s="53"/>
      <c r="W34799" s="53"/>
      <c r="X34799" s="53"/>
      <c r="Y34799" s="55"/>
    </row>
    <row r="34800" spans="21:25" x14ac:dyDescent="0.2">
      <c r="U34800" s="55"/>
      <c r="V34800" s="53"/>
      <c r="W34800" s="53"/>
      <c r="X34800" s="53"/>
      <c r="Y34800" s="55"/>
    </row>
    <row r="34801" spans="21:25" x14ac:dyDescent="0.2">
      <c r="U34801" s="55"/>
      <c r="V34801" s="53"/>
      <c r="W34801" s="53"/>
      <c r="X34801" s="53"/>
      <c r="Y34801" s="55"/>
    </row>
    <row r="34802" spans="21:25" x14ac:dyDescent="0.2">
      <c r="U34802" s="55"/>
      <c r="V34802" s="53"/>
      <c r="W34802" s="53"/>
      <c r="X34802" s="53"/>
      <c r="Y34802" s="55"/>
    </row>
    <row r="34803" spans="21:25" x14ac:dyDescent="0.2">
      <c r="U34803" s="55"/>
      <c r="V34803" s="53"/>
      <c r="W34803" s="53"/>
      <c r="X34803" s="53"/>
      <c r="Y34803" s="55"/>
    </row>
    <row r="34804" spans="21:25" x14ac:dyDescent="0.2">
      <c r="U34804" s="55"/>
      <c r="V34804" s="53"/>
      <c r="W34804" s="53"/>
      <c r="X34804" s="53"/>
      <c r="Y34804" s="55"/>
    </row>
    <row r="34805" spans="21:25" x14ac:dyDescent="0.2">
      <c r="U34805" s="55"/>
      <c r="V34805" s="53"/>
      <c r="W34805" s="53"/>
      <c r="X34805" s="53"/>
      <c r="Y34805" s="55"/>
    </row>
    <row r="34806" spans="21:25" x14ac:dyDescent="0.2">
      <c r="U34806" s="55"/>
      <c r="V34806" s="53"/>
      <c r="W34806" s="53"/>
      <c r="X34806" s="53"/>
      <c r="Y34806" s="55"/>
    </row>
    <row r="34807" spans="21:25" x14ac:dyDescent="0.2">
      <c r="U34807" s="55"/>
      <c r="V34807" s="53"/>
      <c r="W34807" s="53"/>
      <c r="X34807" s="53"/>
      <c r="Y34807" s="55"/>
    </row>
    <row r="34808" spans="21:25" x14ac:dyDescent="0.2">
      <c r="U34808" s="55"/>
      <c r="V34808" s="53"/>
      <c r="W34808" s="53"/>
      <c r="X34808" s="53"/>
      <c r="Y34808" s="55"/>
    </row>
    <row r="34809" spans="21:25" x14ac:dyDescent="0.2">
      <c r="U34809" s="55"/>
      <c r="V34809" s="53"/>
      <c r="W34809" s="53"/>
      <c r="X34809" s="53"/>
      <c r="Y34809" s="55"/>
    </row>
    <row r="34810" spans="21:25" x14ac:dyDescent="0.2">
      <c r="U34810" s="55"/>
      <c r="V34810" s="53"/>
      <c r="W34810" s="53"/>
      <c r="X34810" s="53"/>
      <c r="Y34810" s="55"/>
    </row>
    <row r="34811" spans="21:25" x14ac:dyDescent="0.2">
      <c r="U34811" s="55"/>
      <c r="V34811" s="53"/>
      <c r="W34811" s="53"/>
      <c r="X34811" s="53"/>
      <c r="Y34811" s="55"/>
    </row>
    <row r="34812" spans="21:25" x14ac:dyDescent="0.2">
      <c r="U34812" s="55"/>
      <c r="V34812" s="53"/>
      <c r="W34812" s="53"/>
      <c r="X34812" s="53"/>
      <c r="Y34812" s="55"/>
    </row>
    <row r="34813" spans="21:25" x14ac:dyDescent="0.2">
      <c r="U34813" s="55"/>
      <c r="V34813" s="53"/>
      <c r="W34813" s="53"/>
      <c r="X34813" s="53"/>
      <c r="Y34813" s="55"/>
    </row>
    <row r="34814" spans="21:25" x14ac:dyDescent="0.2">
      <c r="U34814" s="55"/>
      <c r="V34814" s="53"/>
      <c r="W34814" s="53"/>
      <c r="X34814" s="53"/>
      <c r="Y34814" s="55"/>
    </row>
    <row r="34815" spans="21:25" x14ac:dyDescent="0.2">
      <c r="U34815" s="55"/>
      <c r="V34815" s="53"/>
      <c r="W34815" s="53"/>
      <c r="X34815" s="53"/>
      <c r="Y34815" s="55"/>
    </row>
    <row r="34816" spans="21:25" x14ac:dyDescent="0.2">
      <c r="U34816" s="55"/>
      <c r="V34816" s="53"/>
      <c r="W34816" s="53"/>
      <c r="X34816" s="53"/>
      <c r="Y34816" s="55"/>
    </row>
    <row r="34817" spans="21:25" x14ac:dyDescent="0.2">
      <c r="U34817" s="55"/>
      <c r="V34817" s="53"/>
      <c r="W34817" s="53"/>
      <c r="X34817" s="53"/>
      <c r="Y34817" s="55"/>
    </row>
    <row r="34818" spans="21:25" x14ac:dyDescent="0.2">
      <c r="U34818" s="55"/>
      <c r="V34818" s="53"/>
      <c r="W34818" s="53"/>
      <c r="X34818" s="53"/>
      <c r="Y34818" s="55"/>
    </row>
    <row r="34819" spans="21:25" x14ac:dyDescent="0.2">
      <c r="U34819" s="55"/>
      <c r="V34819" s="53"/>
      <c r="W34819" s="53"/>
      <c r="X34819" s="53"/>
      <c r="Y34819" s="55"/>
    </row>
    <row r="34820" spans="21:25" x14ac:dyDescent="0.2">
      <c r="U34820" s="55"/>
      <c r="V34820" s="53"/>
      <c r="W34820" s="53"/>
      <c r="X34820" s="53"/>
      <c r="Y34820" s="55"/>
    </row>
    <row r="34821" spans="21:25" x14ac:dyDescent="0.2">
      <c r="U34821" s="55"/>
      <c r="V34821" s="53"/>
      <c r="W34821" s="53"/>
      <c r="X34821" s="53"/>
      <c r="Y34821" s="55"/>
    </row>
    <row r="34822" spans="21:25" x14ac:dyDescent="0.2">
      <c r="U34822" s="55"/>
      <c r="V34822" s="53"/>
      <c r="W34822" s="53"/>
      <c r="X34822" s="53"/>
      <c r="Y34822" s="55"/>
    </row>
    <row r="34823" spans="21:25" x14ac:dyDescent="0.2">
      <c r="U34823" s="55"/>
      <c r="V34823" s="53"/>
      <c r="W34823" s="53"/>
      <c r="X34823" s="53"/>
      <c r="Y34823" s="55"/>
    </row>
    <row r="34824" spans="21:25" x14ac:dyDescent="0.2">
      <c r="U34824" s="55"/>
      <c r="V34824" s="53"/>
      <c r="W34824" s="53"/>
      <c r="X34824" s="53"/>
      <c r="Y34824" s="55"/>
    </row>
    <row r="34825" spans="21:25" x14ac:dyDescent="0.2">
      <c r="U34825" s="55"/>
      <c r="V34825" s="53"/>
      <c r="W34825" s="53"/>
      <c r="X34825" s="53"/>
      <c r="Y34825" s="55"/>
    </row>
    <row r="34826" spans="21:25" x14ac:dyDescent="0.2">
      <c r="U34826" s="55"/>
      <c r="V34826" s="53"/>
      <c r="W34826" s="53"/>
      <c r="X34826" s="53"/>
      <c r="Y34826" s="55"/>
    </row>
    <row r="34827" spans="21:25" x14ac:dyDescent="0.2">
      <c r="U34827" s="55"/>
      <c r="V34827" s="53"/>
      <c r="W34827" s="53"/>
      <c r="X34827" s="53"/>
      <c r="Y34827" s="55"/>
    </row>
    <row r="34828" spans="21:25" x14ac:dyDescent="0.2">
      <c r="U34828" s="55"/>
      <c r="V34828" s="53"/>
      <c r="W34828" s="53"/>
      <c r="X34828" s="53"/>
      <c r="Y34828" s="55"/>
    </row>
    <row r="34829" spans="21:25" x14ac:dyDescent="0.2">
      <c r="U34829" s="55"/>
      <c r="V34829" s="53"/>
      <c r="W34829" s="53"/>
      <c r="X34829" s="53"/>
      <c r="Y34829" s="55"/>
    </row>
    <row r="34830" spans="21:25" x14ac:dyDescent="0.2">
      <c r="U34830" s="55"/>
      <c r="V34830" s="53"/>
      <c r="W34830" s="53"/>
      <c r="X34830" s="53"/>
      <c r="Y34830" s="55"/>
    </row>
    <row r="34831" spans="21:25" x14ac:dyDescent="0.2">
      <c r="U34831" s="55"/>
      <c r="V34831" s="53"/>
      <c r="W34831" s="53"/>
      <c r="X34831" s="53"/>
      <c r="Y34831" s="55"/>
    </row>
    <row r="34832" spans="21:25" x14ac:dyDescent="0.2">
      <c r="U34832" s="55"/>
      <c r="V34832" s="53"/>
      <c r="W34832" s="53"/>
      <c r="X34832" s="53"/>
      <c r="Y34832" s="55"/>
    </row>
    <row r="34833" spans="21:25" x14ac:dyDescent="0.2">
      <c r="U34833" s="55"/>
      <c r="V34833" s="53"/>
      <c r="W34833" s="53"/>
      <c r="X34833" s="53"/>
      <c r="Y34833" s="55"/>
    </row>
    <row r="34834" spans="21:25" x14ac:dyDescent="0.2">
      <c r="U34834" s="55"/>
      <c r="V34834" s="53"/>
      <c r="W34834" s="53"/>
      <c r="X34834" s="53"/>
      <c r="Y34834" s="55"/>
    </row>
    <row r="34835" spans="21:25" x14ac:dyDescent="0.2">
      <c r="U34835" s="55"/>
      <c r="V34835" s="53"/>
      <c r="W34835" s="53"/>
      <c r="X34835" s="53"/>
      <c r="Y34835" s="55"/>
    </row>
    <row r="34836" spans="21:25" x14ac:dyDescent="0.2">
      <c r="U34836" s="55"/>
      <c r="V34836" s="53"/>
      <c r="W34836" s="53"/>
      <c r="X34836" s="53"/>
      <c r="Y34836" s="55"/>
    </row>
    <row r="34837" spans="21:25" x14ac:dyDescent="0.2">
      <c r="U34837" s="55"/>
      <c r="V34837" s="53"/>
      <c r="W34837" s="53"/>
      <c r="X34837" s="53"/>
      <c r="Y34837" s="55"/>
    </row>
    <row r="34838" spans="21:25" x14ac:dyDescent="0.2">
      <c r="U34838" s="55"/>
      <c r="V34838" s="53"/>
      <c r="W34838" s="53"/>
      <c r="X34838" s="53"/>
      <c r="Y34838" s="55"/>
    </row>
    <row r="34839" spans="21:25" x14ac:dyDescent="0.2">
      <c r="U34839" s="55"/>
      <c r="V34839" s="53"/>
      <c r="W34839" s="53"/>
      <c r="X34839" s="53"/>
      <c r="Y34839" s="55"/>
    </row>
    <row r="34840" spans="21:25" x14ac:dyDescent="0.2">
      <c r="U34840" s="55"/>
      <c r="V34840" s="53"/>
      <c r="W34840" s="53"/>
      <c r="X34840" s="53"/>
      <c r="Y34840" s="55"/>
    </row>
    <row r="34841" spans="21:25" x14ac:dyDescent="0.2">
      <c r="U34841" s="55"/>
      <c r="V34841" s="53"/>
      <c r="W34841" s="53"/>
      <c r="X34841" s="53"/>
      <c r="Y34841" s="55"/>
    </row>
    <row r="34842" spans="21:25" x14ac:dyDescent="0.2">
      <c r="U34842" s="55"/>
      <c r="V34842" s="53"/>
      <c r="W34842" s="53"/>
      <c r="X34842" s="53"/>
      <c r="Y34842" s="55"/>
    </row>
    <row r="34843" spans="21:25" x14ac:dyDescent="0.2">
      <c r="U34843" s="55"/>
      <c r="V34843" s="53"/>
      <c r="W34843" s="53"/>
      <c r="X34843" s="53"/>
      <c r="Y34843" s="55"/>
    </row>
    <row r="34844" spans="21:25" x14ac:dyDescent="0.2">
      <c r="U34844" s="55"/>
      <c r="V34844" s="53"/>
      <c r="W34844" s="53"/>
      <c r="X34844" s="53"/>
      <c r="Y34844" s="55"/>
    </row>
    <row r="34845" spans="21:25" x14ac:dyDescent="0.2">
      <c r="U34845" s="55"/>
      <c r="V34845" s="53"/>
      <c r="W34845" s="53"/>
      <c r="X34845" s="53"/>
      <c r="Y34845" s="55"/>
    </row>
    <row r="34846" spans="21:25" x14ac:dyDescent="0.2">
      <c r="U34846" s="55"/>
      <c r="V34846" s="53"/>
      <c r="W34846" s="53"/>
      <c r="X34846" s="53"/>
      <c r="Y34846" s="55"/>
    </row>
    <row r="34847" spans="21:25" x14ac:dyDescent="0.2">
      <c r="U34847" s="55"/>
      <c r="V34847" s="53"/>
      <c r="W34847" s="53"/>
      <c r="X34847" s="53"/>
      <c r="Y34847" s="55"/>
    </row>
    <row r="34848" spans="21:25" x14ac:dyDescent="0.2">
      <c r="U34848" s="55"/>
      <c r="V34848" s="53"/>
      <c r="W34848" s="53"/>
      <c r="X34848" s="53"/>
      <c r="Y34848" s="55"/>
    </row>
    <row r="34849" spans="21:25" x14ac:dyDescent="0.2">
      <c r="U34849" s="55"/>
      <c r="V34849" s="53"/>
      <c r="W34849" s="53"/>
      <c r="X34849" s="53"/>
      <c r="Y34849" s="55"/>
    </row>
    <row r="34850" spans="21:25" x14ac:dyDescent="0.2">
      <c r="U34850" s="55"/>
      <c r="V34850" s="53"/>
      <c r="W34850" s="53"/>
      <c r="X34850" s="53"/>
      <c r="Y34850" s="55"/>
    </row>
    <row r="34851" spans="21:25" x14ac:dyDescent="0.2">
      <c r="U34851" s="55"/>
      <c r="V34851" s="53"/>
      <c r="W34851" s="53"/>
      <c r="X34851" s="53"/>
      <c r="Y34851" s="55"/>
    </row>
    <row r="34852" spans="21:25" x14ac:dyDescent="0.2">
      <c r="U34852" s="55"/>
      <c r="V34852" s="53"/>
      <c r="W34852" s="53"/>
      <c r="X34852" s="53"/>
      <c r="Y34852" s="55"/>
    </row>
    <row r="34853" spans="21:25" x14ac:dyDescent="0.2">
      <c r="U34853" s="55"/>
      <c r="V34853" s="53"/>
      <c r="W34853" s="53"/>
      <c r="X34853" s="53"/>
      <c r="Y34853" s="55"/>
    </row>
    <row r="34854" spans="21:25" x14ac:dyDescent="0.2">
      <c r="U34854" s="55"/>
      <c r="V34854" s="53"/>
      <c r="W34854" s="53"/>
      <c r="X34854" s="53"/>
      <c r="Y34854" s="55"/>
    </row>
    <row r="34855" spans="21:25" x14ac:dyDescent="0.2">
      <c r="U34855" s="55"/>
      <c r="V34855" s="53"/>
      <c r="W34855" s="53"/>
      <c r="X34855" s="53"/>
      <c r="Y34855" s="55"/>
    </row>
    <row r="34856" spans="21:25" x14ac:dyDescent="0.2">
      <c r="U34856" s="55"/>
      <c r="V34856" s="53"/>
      <c r="W34856" s="53"/>
      <c r="X34856" s="53"/>
      <c r="Y34856" s="55"/>
    </row>
    <row r="34857" spans="21:25" x14ac:dyDescent="0.2">
      <c r="U34857" s="55"/>
      <c r="V34857" s="53"/>
      <c r="W34857" s="53"/>
      <c r="X34857" s="53"/>
      <c r="Y34857" s="55"/>
    </row>
    <row r="34858" spans="21:25" x14ac:dyDescent="0.2">
      <c r="U34858" s="55"/>
      <c r="V34858" s="53"/>
      <c r="W34858" s="53"/>
      <c r="X34858" s="53"/>
      <c r="Y34858" s="55"/>
    </row>
    <row r="34859" spans="21:25" x14ac:dyDescent="0.2">
      <c r="U34859" s="55"/>
      <c r="V34859" s="53"/>
      <c r="W34859" s="53"/>
      <c r="X34859" s="53"/>
      <c r="Y34859" s="55"/>
    </row>
    <row r="34860" spans="21:25" x14ac:dyDescent="0.2">
      <c r="U34860" s="55"/>
      <c r="V34860" s="53"/>
      <c r="W34860" s="53"/>
      <c r="X34860" s="53"/>
      <c r="Y34860" s="55"/>
    </row>
    <row r="34861" spans="21:25" x14ac:dyDescent="0.2">
      <c r="U34861" s="55"/>
      <c r="V34861" s="53"/>
      <c r="W34861" s="53"/>
      <c r="X34861" s="53"/>
      <c r="Y34861" s="55"/>
    </row>
    <row r="34862" spans="21:25" x14ac:dyDescent="0.2">
      <c r="U34862" s="55"/>
      <c r="V34862" s="53"/>
      <c r="W34862" s="53"/>
      <c r="X34862" s="53"/>
      <c r="Y34862" s="55"/>
    </row>
    <row r="34863" spans="21:25" x14ac:dyDescent="0.2">
      <c r="U34863" s="55"/>
      <c r="V34863" s="53"/>
      <c r="W34863" s="53"/>
      <c r="X34863" s="53"/>
      <c r="Y34863" s="55"/>
    </row>
    <row r="34864" spans="21:25" x14ac:dyDescent="0.2">
      <c r="U34864" s="55"/>
      <c r="V34864" s="53"/>
      <c r="W34864" s="53"/>
      <c r="X34864" s="53"/>
      <c r="Y34864" s="55"/>
    </row>
    <row r="34865" spans="21:25" x14ac:dyDescent="0.2">
      <c r="U34865" s="55"/>
      <c r="V34865" s="53"/>
      <c r="W34865" s="53"/>
      <c r="X34865" s="53"/>
      <c r="Y34865" s="55"/>
    </row>
    <row r="34866" spans="21:25" x14ac:dyDescent="0.2">
      <c r="U34866" s="55"/>
      <c r="V34866" s="53"/>
      <c r="W34866" s="53"/>
      <c r="X34866" s="53"/>
      <c r="Y34866" s="55"/>
    </row>
    <row r="34867" spans="21:25" x14ac:dyDescent="0.2">
      <c r="U34867" s="55"/>
      <c r="V34867" s="53"/>
      <c r="W34867" s="53"/>
      <c r="X34867" s="53"/>
      <c r="Y34867" s="55"/>
    </row>
    <row r="34868" spans="21:25" x14ac:dyDescent="0.2">
      <c r="U34868" s="55"/>
      <c r="V34868" s="53"/>
      <c r="W34868" s="53"/>
      <c r="X34868" s="53"/>
      <c r="Y34868" s="55"/>
    </row>
    <row r="34869" spans="21:25" x14ac:dyDescent="0.2">
      <c r="U34869" s="55"/>
      <c r="V34869" s="53"/>
      <c r="W34869" s="53"/>
      <c r="X34869" s="53"/>
      <c r="Y34869" s="55"/>
    </row>
    <row r="34870" spans="21:25" x14ac:dyDescent="0.2">
      <c r="U34870" s="55"/>
      <c r="V34870" s="53"/>
      <c r="W34870" s="53"/>
      <c r="X34870" s="53"/>
      <c r="Y34870" s="55"/>
    </row>
    <row r="34871" spans="21:25" x14ac:dyDescent="0.2">
      <c r="U34871" s="55"/>
      <c r="V34871" s="53"/>
      <c r="W34871" s="53"/>
      <c r="X34871" s="53"/>
      <c r="Y34871" s="55"/>
    </row>
    <row r="34872" spans="21:25" x14ac:dyDescent="0.2">
      <c r="U34872" s="55"/>
      <c r="V34872" s="53"/>
      <c r="W34872" s="53"/>
      <c r="X34872" s="53"/>
      <c r="Y34872" s="55"/>
    </row>
    <row r="34873" spans="21:25" x14ac:dyDescent="0.2">
      <c r="U34873" s="55"/>
      <c r="V34873" s="53"/>
      <c r="W34873" s="53"/>
      <c r="X34873" s="53"/>
      <c r="Y34873" s="55"/>
    </row>
    <row r="34874" spans="21:25" x14ac:dyDescent="0.2">
      <c r="U34874" s="55"/>
      <c r="V34874" s="53"/>
      <c r="W34874" s="53"/>
      <c r="X34874" s="53"/>
      <c r="Y34874" s="55"/>
    </row>
    <row r="34875" spans="21:25" x14ac:dyDescent="0.2">
      <c r="U34875" s="55"/>
      <c r="V34875" s="53"/>
      <c r="W34875" s="53"/>
      <c r="X34875" s="53"/>
      <c r="Y34875" s="55"/>
    </row>
    <row r="34876" spans="21:25" x14ac:dyDescent="0.2">
      <c r="U34876" s="55"/>
      <c r="V34876" s="53"/>
      <c r="W34876" s="53"/>
      <c r="X34876" s="53"/>
      <c r="Y34876" s="55"/>
    </row>
    <row r="34877" spans="21:25" x14ac:dyDescent="0.2">
      <c r="U34877" s="55"/>
      <c r="V34877" s="53"/>
      <c r="W34877" s="53"/>
      <c r="X34877" s="53"/>
      <c r="Y34877" s="55"/>
    </row>
    <row r="34878" spans="21:25" x14ac:dyDescent="0.2">
      <c r="U34878" s="55"/>
      <c r="V34878" s="53"/>
      <c r="W34878" s="53"/>
      <c r="X34878" s="53"/>
      <c r="Y34878" s="55"/>
    </row>
    <row r="34879" spans="21:25" x14ac:dyDescent="0.2">
      <c r="U34879" s="55"/>
      <c r="V34879" s="53"/>
      <c r="W34879" s="53"/>
      <c r="X34879" s="53"/>
      <c r="Y34879" s="55"/>
    </row>
    <row r="34880" spans="21:25" x14ac:dyDescent="0.2">
      <c r="U34880" s="55"/>
      <c r="V34880" s="53"/>
      <c r="W34880" s="53"/>
      <c r="X34880" s="53"/>
      <c r="Y34880" s="55"/>
    </row>
    <row r="34881" spans="21:25" x14ac:dyDescent="0.2">
      <c r="U34881" s="55"/>
      <c r="V34881" s="53"/>
      <c r="W34881" s="53"/>
      <c r="X34881" s="53"/>
      <c r="Y34881" s="55"/>
    </row>
    <row r="34882" spans="21:25" x14ac:dyDescent="0.2">
      <c r="U34882" s="55"/>
      <c r="V34882" s="53"/>
      <c r="W34882" s="53"/>
      <c r="X34882" s="53"/>
      <c r="Y34882" s="55"/>
    </row>
    <row r="34883" spans="21:25" x14ac:dyDescent="0.2">
      <c r="U34883" s="55"/>
      <c r="V34883" s="53"/>
      <c r="W34883" s="53"/>
      <c r="X34883" s="53"/>
      <c r="Y34883" s="55"/>
    </row>
    <row r="34884" spans="21:25" x14ac:dyDescent="0.2">
      <c r="U34884" s="55"/>
      <c r="V34884" s="53"/>
      <c r="W34884" s="53"/>
      <c r="X34884" s="53"/>
      <c r="Y34884" s="55"/>
    </row>
    <row r="34885" spans="21:25" x14ac:dyDescent="0.2">
      <c r="U34885" s="55"/>
      <c r="V34885" s="53"/>
      <c r="W34885" s="53"/>
      <c r="X34885" s="53"/>
      <c r="Y34885" s="55"/>
    </row>
    <row r="34886" spans="21:25" x14ac:dyDescent="0.2">
      <c r="U34886" s="55"/>
      <c r="V34886" s="53"/>
      <c r="W34886" s="53"/>
      <c r="X34886" s="53"/>
      <c r="Y34886" s="55"/>
    </row>
    <row r="34887" spans="21:25" x14ac:dyDescent="0.2">
      <c r="U34887" s="55"/>
      <c r="V34887" s="53"/>
      <c r="W34887" s="53"/>
      <c r="X34887" s="53"/>
      <c r="Y34887" s="55"/>
    </row>
    <row r="34888" spans="21:25" x14ac:dyDescent="0.2">
      <c r="U34888" s="55"/>
      <c r="V34888" s="53"/>
      <c r="W34888" s="53"/>
      <c r="X34888" s="53"/>
      <c r="Y34888" s="55"/>
    </row>
    <row r="34889" spans="21:25" x14ac:dyDescent="0.2">
      <c r="U34889" s="55"/>
      <c r="V34889" s="53"/>
      <c r="W34889" s="53"/>
      <c r="X34889" s="53"/>
      <c r="Y34889" s="55"/>
    </row>
    <row r="34890" spans="21:25" x14ac:dyDescent="0.2">
      <c r="U34890" s="55"/>
      <c r="V34890" s="53"/>
      <c r="W34890" s="53"/>
      <c r="X34890" s="53"/>
      <c r="Y34890" s="55"/>
    </row>
    <row r="34891" spans="21:25" x14ac:dyDescent="0.2">
      <c r="U34891" s="55"/>
      <c r="V34891" s="53"/>
      <c r="W34891" s="53"/>
      <c r="X34891" s="53"/>
      <c r="Y34891" s="55"/>
    </row>
    <row r="34892" spans="21:25" x14ac:dyDescent="0.2">
      <c r="U34892" s="55"/>
      <c r="V34892" s="53"/>
      <c r="W34892" s="53"/>
      <c r="X34892" s="53"/>
      <c r="Y34892" s="55"/>
    </row>
    <row r="34893" spans="21:25" x14ac:dyDescent="0.2">
      <c r="U34893" s="55"/>
      <c r="V34893" s="53"/>
      <c r="W34893" s="53"/>
      <c r="X34893" s="53"/>
      <c r="Y34893" s="55"/>
    </row>
    <row r="34894" spans="21:25" x14ac:dyDescent="0.2">
      <c r="U34894" s="55"/>
      <c r="V34894" s="53"/>
      <c r="W34894" s="53"/>
      <c r="X34894" s="53"/>
      <c r="Y34894" s="55"/>
    </row>
    <row r="34895" spans="21:25" x14ac:dyDescent="0.2">
      <c r="U34895" s="55"/>
      <c r="V34895" s="53"/>
      <c r="W34895" s="53"/>
      <c r="X34895" s="53"/>
      <c r="Y34895" s="55"/>
    </row>
    <row r="34896" spans="21:25" x14ac:dyDescent="0.2">
      <c r="U34896" s="55"/>
      <c r="V34896" s="53"/>
      <c r="W34896" s="53"/>
      <c r="X34896" s="53"/>
      <c r="Y34896" s="55"/>
    </row>
    <row r="34897" spans="21:25" x14ac:dyDescent="0.2">
      <c r="U34897" s="55"/>
      <c r="V34897" s="53"/>
      <c r="W34897" s="53"/>
      <c r="X34897" s="53"/>
      <c r="Y34897" s="55"/>
    </row>
    <row r="34898" spans="21:25" x14ac:dyDescent="0.2">
      <c r="U34898" s="55"/>
      <c r="V34898" s="53"/>
      <c r="W34898" s="53"/>
      <c r="X34898" s="53"/>
      <c r="Y34898" s="55"/>
    </row>
    <row r="34899" spans="21:25" x14ac:dyDescent="0.2">
      <c r="U34899" s="55"/>
      <c r="V34899" s="53"/>
      <c r="W34899" s="53"/>
      <c r="X34899" s="53"/>
      <c r="Y34899" s="55"/>
    </row>
    <row r="34900" spans="21:25" x14ac:dyDescent="0.2">
      <c r="U34900" s="55"/>
      <c r="V34900" s="53"/>
      <c r="W34900" s="53"/>
      <c r="X34900" s="53"/>
      <c r="Y34900" s="55"/>
    </row>
    <row r="34901" spans="21:25" x14ac:dyDescent="0.2">
      <c r="U34901" s="55"/>
      <c r="V34901" s="53"/>
      <c r="W34901" s="53"/>
      <c r="X34901" s="53"/>
      <c r="Y34901" s="55"/>
    </row>
    <row r="34902" spans="21:25" x14ac:dyDescent="0.2">
      <c r="U34902" s="55"/>
      <c r="V34902" s="53"/>
      <c r="W34902" s="53"/>
      <c r="X34902" s="53"/>
      <c r="Y34902" s="55"/>
    </row>
    <row r="34903" spans="21:25" x14ac:dyDescent="0.2">
      <c r="U34903" s="55"/>
      <c r="V34903" s="53"/>
      <c r="W34903" s="53"/>
      <c r="X34903" s="53"/>
      <c r="Y34903" s="55"/>
    </row>
    <row r="34904" spans="21:25" x14ac:dyDescent="0.2">
      <c r="U34904" s="55"/>
      <c r="V34904" s="53"/>
      <c r="W34904" s="53"/>
      <c r="X34904" s="53"/>
      <c r="Y34904" s="55"/>
    </row>
    <row r="34905" spans="21:25" x14ac:dyDescent="0.2">
      <c r="U34905" s="55"/>
      <c r="V34905" s="53"/>
      <c r="W34905" s="53"/>
      <c r="X34905" s="53"/>
      <c r="Y34905" s="55"/>
    </row>
    <row r="34906" spans="21:25" x14ac:dyDescent="0.2">
      <c r="U34906" s="55"/>
      <c r="V34906" s="53"/>
      <c r="W34906" s="53"/>
      <c r="X34906" s="53"/>
      <c r="Y34906" s="55"/>
    </row>
    <row r="34907" spans="21:25" x14ac:dyDescent="0.2">
      <c r="U34907" s="55"/>
      <c r="V34907" s="53"/>
      <c r="W34907" s="53"/>
      <c r="X34907" s="53"/>
      <c r="Y34907" s="55"/>
    </row>
    <row r="34908" spans="21:25" x14ac:dyDescent="0.2">
      <c r="U34908" s="55"/>
      <c r="V34908" s="53"/>
      <c r="W34908" s="53"/>
      <c r="X34908" s="53"/>
      <c r="Y34908" s="55"/>
    </row>
    <row r="34909" spans="21:25" x14ac:dyDescent="0.2">
      <c r="U34909" s="55"/>
      <c r="V34909" s="53"/>
      <c r="W34909" s="53"/>
      <c r="X34909" s="53"/>
      <c r="Y34909" s="55"/>
    </row>
    <row r="34910" spans="21:25" x14ac:dyDescent="0.2">
      <c r="U34910" s="55"/>
      <c r="V34910" s="53"/>
      <c r="W34910" s="53"/>
      <c r="X34910" s="53"/>
      <c r="Y34910" s="55"/>
    </row>
    <row r="34911" spans="21:25" x14ac:dyDescent="0.2">
      <c r="U34911" s="55"/>
      <c r="V34911" s="53"/>
      <c r="W34911" s="53"/>
      <c r="X34911" s="53"/>
      <c r="Y34911" s="55"/>
    </row>
    <row r="34912" spans="21:25" x14ac:dyDescent="0.2">
      <c r="U34912" s="55"/>
      <c r="V34912" s="53"/>
      <c r="W34912" s="53"/>
      <c r="X34912" s="53"/>
      <c r="Y34912" s="55"/>
    </row>
    <row r="34913" spans="21:25" x14ac:dyDescent="0.2">
      <c r="U34913" s="55"/>
      <c r="V34913" s="53"/>
      <c r="W34913" s="53"/>
      <c r="X34913" s="53"/>
      <c r="Y34913" s="55"/>
    </row>
    <row r="34914" spans="21:25" x14ac:dyDescent="0.2">
      <c r="U34914" s="55"/>
      <c r="V34914" s="53"/>
      <c r="W34914" s="53"/>
      <c r="X34914" s="53"/>
      <c r="Y34914" s="55"/>
    </row>
    <row r="34915" spans="21:25" x14ac:dyDescent="0.2">
      <c r="U34915" s="55"/>
      <c r="V34915" s="53"/>
      <c r="W34915" s="53"/>
      <c r="X34915" s="53"/>
      <c r="Y34915" s="55"/>
    </row>
    <row r="34916" spans="21:25" x14ac:dyDescent="0.2">
      <c r="U34916" s="55"/>
      <c r="V34916" s="53"/>
      <c r="W34916" s="53"/>
      <c r="X34916" s="53"/>
      <c r="Y34916" s="55"/>
    </row>
    <row r="34917" spans="21:25" x14ac:dyDescent="0.2">
      <c r="U34917" s="55"/>
      <c r="V34917" s="53"/>
      <c r="W34917" s="53"/>
      <c r="X34917" s="53"/>
      <c r="Y34917" s="55"/>
    </row>
    <row r="34918" spans="21:25" x14ac:dyDescent="0.2">
      <c r="U34918" s="55"/>
      <c r="V34918" s="53"/>
      <c r="W34918" s="53"/>
      <c r="X34918" s="53"/>
      <c r="Y34918" s="55"/>
    </row>
    <row r="34919" spans="21:25" x14ac:dyDescent="0.2">
      <c r="U34919" s="55"/>
      <c r="V34919" s="53"/>
      <c r="W34919" s="53"/>
      <c r="X34919" s="53"/>
      <c r="Y34919" s="55"/>
    </row>
    <row r="34920" spans="21:25" x14ac:dyDescent="0.2">
      <c r="U34920" s="55"/>
      <c r="V34920" s="53"/>
      <c r="W34920" s="53"/>
      <c r="X34920" s="53"/>
      <c r="Y34920" s="55"/>
    </row>
    <row r="34921" spans="21:25" x14ac:dyDescent="0.2">
      <c r="U34921" s="55"/>
      <c r="V34921" s="53"/>
      <c r="W34921" s="53"/>
      <c r="X34921" s="53"/>
      <c r="Y34921" s="55"/>
    </row>
    <row r="34922" spans="21:25" x14ac:dyDescent="0.2">
      <c r="U34922" s="55"/>
      <c r="V34922" s="53"/>
      <c r="W34922" s="53"/>
      <c r="X34922" s="53"/>
      <c r="Y34922" s="55"/>
    </row>
    <row r="34923" spans="21:25" x14ac:dyDescent="0.2">
      <c r="U34923" s="55"/>
      <c r="V34923" s="53"/>
      <c r="W34923" s="53"/>
      <c r="X34923" s="53"/>
      <c r="Y34923" s="55"/>
    </row>
    <row r="34924" spans="21:25" x14ac:dyDescent="0.2">
      <c r="U34924" s="55"/>
      <c r="V34924" s="53"/>
      <c r="W34924" s="53"/>
      <c r="X34924" s="53"/>
      <c r="Y34924" s="55"/>
    </row>
    <row r="34925" spans="21:25" x14ac:dyDescent="0.2">
      <c r="U34925" s="55"/>
      <c r="V34925" s="53"/>
      <c r="W34925" s="53"/>
      <c r="X34925" s="53"/>
      <c r="Y34925" s="55"/>
    </row>
    <row r="34926" spans="21:25" x14ac:dyDescent="0.2">
      <c r="U34926" s="55"/>
      <c r="V34926" s="53"/>
      <c r="W34926" s="53"/>
      <c r="X34926" s="53"/>
      <c r="Y34926" s="55"/>
    </row>
    <row r="34927" spans="21:25" x14ac:dyDescent="0.2">
      <c r="U34927" s="55"/>
      <c r="V34927" s="53"/>
      <c r="W34927" s="53"/>
      <c r="X34927" s="53"/>
      <c r="Y34927" s="55"/>
    </row>
    <row r="34928" spans="21:25" x14ac:dyDescent="0.2">
      <c r="U34928" s="55"/>
      <c r="V34928" s="53"/>
      <c r="W34928" s="53"/>
      <c r="X34928" s="53"/>
      <c r="Y34928" s="55"/>
    </row>
    <row r="34929" spans="21:25" x14ac:dyDescent="0.2">
      <c r="U34929" s="55"/>
      <c r="V34929" s="53"/>
      <c r="W34929" s="53"/>
      <c r="X34929" s="53"/>
      <c r="Y34929" s="55"/>
    </row>
    <row r="34930" spans="21:25" x14ac:dyDescent="0.2">
      <c r="U34930" s="55"/>
      <c r="V34930" s="53"/>
      <c r="W34930" s="53"/>
      <c r="X34930" s="53"/>
      <c r="Y34930" s="55"/>
    </row>
    <row r="34931" spans="21:25" x14ac:dyDescent="0.2">
      <c r="U34931" s="55"/>
      <c r="V34931" s="53"/>
      <c r="W34931" s="53"/>
      <c r="X34931" s="53"/>
      <c r="Y34931" s="55"/>
    </row>
    <row r="34932" spans="21:25" x14ac:dyDescent="0.2">
      <c r="U34932" s="55"/>
      <c r="V34932" s="53"/>
      <c r="W34932" s="53"/>
      <c r="X34932" s="53"/>
      <c r="Y34932" s="55"/>
    </row>
    <row r="34933" spans="21:25" x14ac:dyDescent="0.2">
      <c r="U34933" s="55"/>
      <c r="V34933" s="53"/>
      <c r="W34933" s="53"/>
      <c r="X34933" s="53"/>
      <c r="Y34933" s="55"/>
    </row>
    <row r="34934" spans="21:25" x14ac:dyDescent="0.2">
      <c r="U34934" s="55"/>
      <c r="V34934" s="53"/>
      <c r="W34934" s="53"/>
      <c r="X34934" s="53"/>
      <c r="Y34934" s="55"/>
    </row>
    <row r="34935" spans="21:25" x14ac:dyDescent="0.2">
      <c r="U34935" s="55"/>
      <c r="V34935" s="53"/>
      <c r="W34935" s="53"/>
      <c r="X34935" s="53"/>
      <c r="Y34935" s="55"/>
    </row>
    <row r="34936" spans="21:25" x14ac:dyDescent="0.2">
      <c r="U34936" s="55"/>
      <c r="V34936" s="53"/>
      <c r="W34936" s="53"/>
      <c r="X34936" s="53"/>
      <c r="Y34936" s="55"/>
    </row>
    <row r="34937" spans="21:25" x14ac:dyDescent="0.2">
      <c r="U34937" s="55"/>
      <c r="V34937" s="53"/>
      <c r="W34937" s="53"/>
      <c r="X34937" s="53"/>
      <c r="Y34937" s="55"/>
    </row>
    <row r="34938" spans="21:25" x14ac:dyDescent="0.2">
      <c r="U34938" s="55"/>
      <c r="V34938" s="53"/>
      <c r="W34938" s="53"/>
      <c r="X34938" s="53"/>
      <c r="Y34938" s="55"/>
    </row>
    <row r="34939" spans="21:25" x14ac:dyDescent="0.2">
      <c r="U34939" s="55"/>
      <c r="V34939" s="53"/>
      <c r="W34939" s="53"/>
      <c r="X34939" s="53"/>
      <c r="Y34939" s="55"/>
    </row>
    <row r="34940" spans="21:25" x14ac:dyDescent="0.2">
      <c r="U34940" s="55"/>
      <c r="V34940" s="53"/>
      <c r="W34940" s="53"/>
      <c r="X34940" s="53"/>
      <c r="Y34940" s="55"/>
    </row>
    <row r="34941" spans="21:25" x14ac:dyDescent="0.2">
      <c r="U34941" s="55"/>
      <c r="V34941" s="53"/>
      <c r="W34941" s="53"/>
      <c r="X34941" s="53"/>
      <c r="Y34941" s="55"/>
    </row>
    <row r="34942" spans="21:25" x14ac:dyDescent="0.2">
      <c r="U34942" s="55"/>
      <c r="V34942" s="53"/>
      <c r="W34942" s="53"/>
      <c r="X34942" s="53"/>
      <c r="Y34942" s="55"/>
    </row>
    <row r="34943" spans="21:25" x14ac:dyDescent="0.2">
      <c r="U34943" s="55"/>
      <c r="V34943" s="53"/>
      <c r="W34943" s="53"/>
      <c r="X34943" s="53"/>
      <c r="Y34943" s="55"/>
    </row>
    <row r="34944" spans="21:25" x14ac:dyDescent="0.2">
      <c r="U34944" s="55"/>
      <c r="V34944" s="53"/>
      <c r="W34944" s="53"/>
      <c r="X34944" s="53"/>
      <c r="Y34944" s="55"/>
    </row>
    <row r="34945" spans="21:25" x14ac:dyDescent="0.2">
      <c r="U34945" s="55"/>
      <c r="V34945" s="53"/>
      <c r="W34945" s="53"/>
      <c r="X34945" s="53"/>
      <c r="Y34945" s="55"/>
    </row>
    <row r="34946" spans="21:25" x14ac:dyDescent="0.2">
      <c r="U34946" s="55"/>
      <c r="V34946" s="53"/>
      <c r="W34946" s="53"/>
      <c r="X34946" s="53"/>
      <c r="Y34946" s="55"/>
    </row>
    <row r="34947" spans="21:25" x14ac:dyDescent="0.2">
      <c r="U34947" s="55"/>
      <c r="V34947" s="53"/>
      <c r="W34947" s="53"/>
      <c r="X34947" s="53"/>
      <c r="Y34947" s="55"/>
    </row>
    <row r="34948" spans="21:25" x14ac:dyDescent="0.2">
      <c r="U34948" s="55"/>
      <c r="V34948" s="53"/>
      <c r="W34948" s="53"/>
      <c r="X34948" s="53"/>
      <c r="Y34948" s="55"/>
    </row>
    <row r="34949" spans="21:25" x14ac:dyDescent="0.2">
      <c r="U34949" s="55"/>
      <c r="V34949" s="53"/>
      <c r="W34949" s="53"/>
      <c r="X34949" s="53"/>
      <c r="Y34949" s="55"/>
    </row>
    <row r="34950" spans="21:25" x14ac:dyDescent="0.2">
      <c r="U34950" s="55"/>
      <c r="V34950" s="53"/>
      <c r="W34950" s="53"/>
      <c r="X34950" s="53"/>
      <c r="Y34950" s="55"/>
    </row>
    <row r="34951" spans="21:25" x14ac:dyDescent="0.2">
      <c r="U34951" s="55"/>
      <c r="V34951" s="53"/>
      <c r="W34951" s="53"/>
      <c r="X34951" s="53"/>
      <c r="Y34951" s="55"/>
    </row>
    <row r="34952" spans="21:25" x14ac:dyDescent="0.2">
      <c r="U34952" s="55"/>
      <c r="V34952" s="53"/>
      <c r="W34952" s="53"/>
      <c r="X34952" s="53"/>
      <c r="Y34952" s="55"/>
    </row>
    <row r="34953" spans="21:25" x14ac:dyDescent="0.2">
      <c r="U34953" s="55"/>
      <c r="V34953" s="53"/>
      <c r="W34953" s="53"/>
      <c r="X34953" s="53"/>
      <c r="Y34953" s="55"/>
    </row>
    <row r="34954" spans="21:25" x14ac:dyDescent="0.2">
      <c r="U34954" s="55"/>
      <c r="V34954" s="53"/>
      <c r="W34954" s="53"/>
      <c r="X34954" s="53"/>
      <c r="Y34954" s="55"/>
    </row>
    <row r="34955" spans="21:25" x14ac:dyDescent="0.2">
      <c r="U34955" s="55"/>
      <c r="V34955" s="53"/>
      <c r="W34955" s="53"/>
      <c r="X34955" s="53"/>
      <c r="Y34955" s="55"/>
    </row>
    <row r="34956" spans="21:25" x14ac:dyDescent="0.2">
      <c r="U34956" s="55"/>
      <c r="V34956" s="53"/>
      <c r="W34956" s="53"/>
      <c r="X34956" s="53"/>
      <c r="Y34956" s="55"/>
    </row>
    <row r="34957" spans="21:25" x14ac:dyDescent="0.2">
      <c r="U34957" s="55"/>
      <c r="V34957" s="53"/>
      <c r="W34957" s="53"/>
      <c r="X34957" s="53"/>
      <c r="Y34957" s="55"/>
    </row>
    <row r="34958" spans="21:25" x14ac:dyDescent="0.2">
      <c r="U34958" s="55"/>
      <c r="V34958" s="53"/>
      <c r="W34958" s="53"/>
      <c r="X34958" s="53"/>
      <c r="Y34958" s="55"/>
    </row>
    <row r="34959" spans="21:25" x14ac:dyDescent="0.2">
      <c r="U34959" s="55"/>
      <c r="V34959" s="53"/>
      <c r="W34959" s="53"/>
      <c r="X34959" s="53"/>
      <c r="Y34959" s="55"/>
    </row>
    <row r="34960" spans="21:25" x14ac:dyDescent="0.2">
      <c r="U34960" s="55"/>
      <c r="V34960" s="53"/>
      <c r="W34960" s="53"/>
      <c r="X34960" s="53"/>
      <c r="Y34960" s="55"/>
    </row>
    <row r="34961" spans="21:25" x14ac:dyDescent="0.2">
      <c r="U34961" s="55"/>
      <c r="V34961" s="53"/>
      <c r="W34961" s="53"/>
      <c r="X34961" s="53"/>
      <c r="Y34961" s="55"/>
    </row>
    <row r="34962" spans="21:25" x14ac:dyDescent="0.2">
      <c r="U34962" s="55"/>
      <c r="V34962" s="53"/>
      <c r="W34962" s="53"/>
      <c r="X34962" s="53"/>
      <c r="Y34962" s="55"/>
    </row>
    <row r="34963" spans="21:25" x14ac:dyDescent="0.2">
      <c r="U34963" s="55"/>
      <c r="V34963" s="53"/>
      <c r="W34963" s="53"/>
      <c r="X34963" s="53"/>
      <c r="Y34963" s="55"/>
    </row>
    <row r="34964" spans="21:25" x14ac:dyDescent="0.2">
      <c r="U34964" s="55"/>
      <c r="V34964" s="53"/>
      <c r="W34964" s="53"/>
      <c r="X34964" s="53"/>
      <c r="Y34964" s="55"/>
    </row>
    <row r="34965" spans="21:25" x14ac:dyDescent="0.2">
      <c r="U34965" s="55"/>
      <c r="V34965" s="53"/>
      <c r="W34965" s="53"/>
      <c r="X34965" s="53"/>
      <c r="Y34965" s="55"/>
    </row>
    <row r="34966" spans="21:25" x14ac:dyDescent="0.2">
      <c r="U34966" s="55"/>
      <c r="V34966" s="53"/>
      <c r="W34966" s="53"/>
      <c r="X34966" s="53"/>
      <c r="Y34966" s="55"/>
    </row>
    <row r="34967" spans="21:25" x14ac:dyDescent="0.2">
      <c r="U34967" s="55"/>
      <c r="V34967" s="53"/>
      <c r="W34967" s="53"/>
      <c r="X34967" s="53"/>
      <c r="Y34967" s="55"/>
    </row>
    <row r="34968" spans="21:25" x14ac:dyDescent="0.2">
      <c r="U34968" s="55"/>
      <c r="V34968" s="53"/>
      <c r="W34968" s="53"/>
      <c r="X34968" s="53"/>
      <c r="Y34968" s="55"/>
    </row>
    <row r="34969" spans="21:25" x14ac:dyDescent="0.2">
      <c r="U34969" s="55"/>
      <c r="V34969" s="53"/>
      <c r="W34969" s="53"/>
      <c r="X34969" s="53"/>
      <c r="Y34969" s="55"/>
    </row>
    <row r="34970" spans="21:25" x14ac:dyDescent="0.2">
      <c r="U34970" s="55"/>
      <c r="V34970" s="53"/>
      <c r="W34970" s="53"/>
      <c r="X34970" s="53"/>
      <c r="Y34970" s="55"/>
    </row>
    <row r="34971" spans="21:25" x14ac:dyDescent="0.2">
      <c r="U34971" s="55"/>
      <c r="V34971" s="53"/>
      <c r="W34971" s="53"/>
      <c r="X34971" s="53"/>
      <c r="Y34971" s="55"/>
    </row>
    <row r="34972" spans="21:25" x14ac:dyDescent="0.2">
      <c r="U34972" s="55"/>
      <c r="V34972" s="53"/>
      <c r="W34972" s="53"/>
      <c r="X34972" s="53"/>
      <c r="Y34972" s="55"/>
    </row>
    <row r="34973" spans="21:25" x14ac:dyDescent="0.2">
      <c r="U34973" s="55"/>
      <c r="V34973" s="53"/>
      <c r="W34973" s="53"/>
      <c r="X34973" s="53"/>
      <c r="Y34973" s="55"/>
    </row>
    <row r="34974" spans="21:25" x14ac:dyDescent="0.2">
      <c r="U34974" s="55"/>
      <c r="V34974" s="53"/>
      <c r="W34974" s="53"/>
      <c r="X34974" s="53"/>
      <c r="Y34974" s="55"/>
    </row>
    <row r="34975" spans="21:25" x14ac:dyDescent="0.2">
      <c r="U34975" s="55"/>
      <c r="V34975" s="53"/>
      <c r="W34975" s="53"/>
      <c r="X34975" s="53"/>
      <c r="Y34975" s="55"/>
    </row>
    <row r="34976" spans="21:25" x14ac:dyDescent="0.2">
      <c r="U34976" s="55"/>
      <c r="V34976" s="53"/>
      <c r="W34976" s="53"/>
      <c r="X34976" s="53"/>
      <c r="Y34976" s="55"/>
    </row>
    <row r="34977" spans="21:25" x14ac:dyDescent="0.2">
      <c r="U34977" s="55"/>
      <c r="V34977" s="53"/>
      <c r="W34977" s="53"/>
      <c r="X34977" s="53"/>
      <c r="Y34977" s="55"/>
    </row>
    <row r="34978" spans="21:25" x14ac:dyDescent="0.2">
      <c r="U34978" s="55"/>
      <c r="V34978" s="53"/>
      <c r="W34978" s="53"/>
      <c r="X34978" s="53"/>
      <c r="Y34978" s="55"/>
    </row>
    <row r="34979" spans="21:25" x14ac:dyDescent="0.2">
      <c r="U34979" s="55"/>
      <c r="V34979" s="53"/>
      <c r="W34979" s="53"/>
      <c r="X34979" s="53"/>
      <c r="Y34979" s="55"/>
    </row>
    <row r="34980" spans="21:25" x14ac:dyDescent="0.2">
      <c r="U34980" s="55"/>
      <c r="V34980" s="53"/>
      <c r="W34980" s="53"/>
      <c r="X34980" s="53"/>
      <c r="Y34980" s="55"/>
    </row>
    <row r="34981" spans="21:25" x14ac:dyDescent="0.2">
      <c r="U34981" s="55"/>
      <c r="V34981" s="53"/>
      <c r="W34981" s="53"/>
      <c r="X34981" s="53"/>
      <c r="Y34981" s="55"/>
    </row>
    <row r="34982" spans="21:25" x14ac:dyDescent="0.2">
      <c r="U34982" s="55"/>
      <c r="V34982" s="53"/>
      <c r="W34982" s="53"/>
      <c r="X34982" s="53"/>
      <c r="Y34982" s="55"/>
    </row>
    <row r="34983" spans="21:25" x14ac:dyDescent="0.2">
      <c r="U34983" s="55"/>
      <c r="V34983" s="53"/>
      <c r="W34983" s="53"/>
      <c r="X34983" s="53"/>
      <c r="Y34983" s="55"/>
    </row>
    <row r="34984" spans="21:25" x14ac:dyDescent="0.2">
      <c r="U34984" s="55"/>
      <c r="V34984" s="53"/>
      <c r="W34984" s="53"/>
      <c r="X34984" s="53"/>
      <c r="Y34984" s="55"/>
    </row>
    <row r="34985" spans="21:25" x14ac:dyDescent="0.2">
      <c r="U34985" s="55"/>
      <c r="V34985" s="53"/>
      <c r="W34985" s="53"/>
      <c r="X34985" s="53"/>
      <c r="Y34985" s="55"/>
    </row>
    <row r="34986" spans="21:25" x14ac:dyDescent="0.2">
      <c r="U34986" s="55"/>
      <c r="V34986" s="53"/>
      <c r="W34986" s="53"/>
      <c r="X34986" s="53"/>
      <c r="Y34986" s="55"/>
    </row>
    <row r="34987" spans="21:25" x14ac:dyDescent="0.2">
      <c r="U34987" s="55"/>
      <c r="V34987" s="53"/>
      <c r="W34987" s="53"/>
      <c r="X34987" s="53"/>
      <c r="Y34987" s="55"/>
    </row>
    <row r="34988" spans="21:25" x14ac:dyDescent="0.2">
      <c r="U34988" s="55"/>
      <c r="V34988" s="53"/>
      <c r="W34988" s="53"/>
      <c r="X34988" s="53"/>
      <c r="Y34988" s="55"/>
    </row>
    <row r="34989" spans="21:25" x14ac:dyDescent="0.2">
      <c r="U34989" s="55"/>
      <c r="V34989" s="53"/>
      <c r="W34989" s="53"/>
      <c r="X34989" s="53"/>
      <c r="Y34989" s="55"/>
    </row>
    <row r="34990" spans="21:25" x14ac:dyDescent="0.2">
      <c r="U34990" s="55"/>
      <c r="V34990" s="53"/>
      <c r="W34990" s="53"/>
      <c r="X34990" s="53"/>
      <c r="Y34990" s="55"/>
    </row>
    <row r="34991" spans="21:25" x14ac:dyDescent="0.2">
      <c r="U34991" s="55"/>
      <c r="V34991" s="53"/>
      <c r="W34991" s="53"/>
      <c r="X34991" s="53"/>
      <c r="Y34991" s="55"/>
    </row>
    <row r="34992" spans="21:25" x14ac:dyDescent="0.2">
      <c r="U34992" s="55"/>
      <c r="V34992" s="53"/>
      <c r="W34992" s="53"/>
      <c r="X34992" s="53"/>
      <c r="Y34992" s="55"/>
    </row>
    <row r="34993" spans="21:25" x14ac:dyDescent="0.2">
      <c r="U34993" s="55"/>
      <c r="V34993" s="53"/>
      <c r="W34993" s="53"/>
      <c r="X34993" s="53"/>
      <c r="Y34993" s="55"/>
    </row>
    <row r="34994" spans="21:25" x14ac:dyDescent="0.2">
      <c r="U34994" s="55"/>
      <c r="V34994" s="53"/>
      <c r="W34994" s="53"/>
      <c r="X34994" s="53"/>
      <c r="Y34994" s="55"/>
    </row>
    <row r="34995" spans="21:25" x14ac:dyDescent="0.2">
      <c r="U34995" s="55"/>
      <c r="V34995" s="53"/>
      <c r="W34995" s="53"/>
      <c r="X34995" s="53"/>
      <c r="Y34995" s="55"/>
    </row>
    <row r="34996" spans="21:25" x14ac:dyDescent="0.2">
      <c r="U34996" s="55"/>
      <c r="V34996" s="53"/>
      <c r="W34996" s="53"/>
      <c r="X34996" s="53"/>
      <c r="Y34996" s="55"/>
    </row>
    <row r="34997" spans="21:25" x14ac:dyDescent="0.2">
      <c r="U34997" s="55"/>
      <c r="V34997" s="53"/>
      <c r="W34997" s="53"/>
      <c r="X34997" s="53"/>
      <c r="Y34997" s="55"/>
    </row>
    <row r="34998" spans="21:25" x14ac:dyDescent="0.2">
      <c r="U34998" s="55"/>
      <c r="V34998" s="53"/>
      <c r="W34998" s="53"/>
      <c r="X34998" s="53"/>
      <c r="Y34998" s="55"/>
    </row>
    <row r="34999" spans="21:25" x14ac:dyDescent="0.2">
      <c r="U34999" s="55"/>
      <c r="V34999" s="53"/>
      <c r="W34999" s="53"/>
      <c r="X34999" s="53"/>
      <c r="Y34999" s="55"/>
    </row>
    <row r="35000" spans="21:25" x14ac:dyDescent="0.2">
      <c r="U35000" s="55"/>
      <c r="V35000" s="53"/>
      <c r="W35000" s="53"/>
      <c r="X35000" s="53"/>
      <c r="Y35000" s="55"/>
    </row>
    <row r="35001" spans="21:25" x14ac:dyDescent="0.2">
      <c r="U35001" s="55"/>
      <c r="V35001" s="53"/>
      <c r="W35001" s="53"/>
      <c r="X35001" s="53"/>
      <c r="Y35001" s="55"/>
    </row>
    <row r="35002" spans="21:25" x14ac:dyDescent="0.2">
      <c r="U35002" s="55"/>
      <c r="V35002" s="53"/>
      <c r="W35002" s="53"/>
      <c r="X35002" s="53"/>
      <c r="Y35002" s="55"/>
    </row>
    <row r="35003" spans="21:25" x14ac:dyDescent="0.2">
      <c r="U35003" s="55"/>
      <c r="V35003" s="53"/>
      <c r="W35003" s="53"/>
      <c r="X35003" s="53"/>
      <c r="Y35003" s="55"/>
    </row>
    <row r="35004" spans="21:25" x14ac:dyDescent="0.2">
      <c r="U35004" s="55"/>
      <c r="V35004" s="53"/>
      <c r="W35004" s="53"/>
      <c r="X35004" s="53"/>
      <c r="Y35004" s="55"/>
    </row>
    <row r="35005" spans="21:25" x14ac:dyDescent="0.2">
      <c r="U35005" s="55"/>
      <c r="V35005" s="53"/>
      <c r="W35005" s="53"/>
      <c r="X35005" s="53"/>
      <c r="Y35005" s="55"/>
    </row>
    <row r="35006" spans="21:25" x14ac:dyDescent="0.2">
      <c r="U35006" s="55"/>
      <c r="V35006" s="53"/>
      <c r="W35006" s="53"/>
      <c r="X35006" s="53"/>
      <c r="Y35006" s="55"/>
    </row>
    <row r="35007" spans="21:25" x14ac:dyDescent="0.2">
      <c r="U35007" s="55"/>
      <c r="V35007" s="53"/>
      <c r="W35007" s="53"/>
      <c r="X35007" s="53"/>
      <c r="Y35007" s="55"/>
    </row>
    <row r="35008" spans="21:25" x14ac:dyDescent="0.2">
      <c r="U35008" s="55"/>
      <c r="V35008" s="53"/>
      <c r="W35008" s="53"/>
      <c r="X35008" s="53"/>
      <c r="Y35008" s="55"/>
    </row>
    <row r="35009" spans="21:25" x14ac:dyDescent="0.2">
      <c r="U35009" s="55"/>
      <c r="V35009" s="53"/>
      <c r="W35009" s="53"/>
      <c r="X35009" s="53"/>
      <c r="Y35009" s="55"/>
    </row>
    <row r="35010" spans="21:25" x14ac:dyDescent="0.2">
      <c r="U35010" s="55"/>
      <c r="V35010" s="53"/>
      <c r="W35010" s="53"/>
      <c r="X35010" s="53"/>
      <c r="Y35010" s="55"/>
    </row>
    <row r="35011" spans="21:25" x14ac:dyDescent="0.2">
      <c r="U35011" s="55"/>
      <c r="V35011" s="53"/>
      <c r="W35011" s="53"/>
      <c r="X35011" s="53"/>
      <c r="Y35011" s="55"/>
    </row>
    <row r="35012" spans="21:25" x14ac:dyDescent="0.2">
      <c r="U35012" s="55"/>
      <c r="V35012" s="53"/>
      <c r="W35012" s="53"/>
      <c r="X35012" s="53"/>
      <c r="Y35012" s="55"/>
    </row>
    <row r="35013" spans="21:25" x14ac:dyDescent="0.2">
      <c r="U35013" s="55"/>
      <c r="V35013" s="53"/>
      <c r="W35013" s="53"/>
      <c r="X35013" s="53"/>
      <c r="Y35013" s="55"/>
    </row>
    <row r="35014" spans="21:25" x14ac:dyDescent="0.2">
      <c r="U35014" s="55"/>
      <c r="V35014" s="53"/>
      <c r="W35014" s="53"/>
      <c r="X35014" s="53"/>
      <c r="Y35014" s="55"/>
    </row>
    <row r="35015" spans="21:25" x14ac:dyDescent="0.2">
      <c r="U35015" s="55"/>
      <c r="V35015" s="53"/>
      <c r="W35015" s="53"/>
      <c r="X35015" s="53"/>
      <c r="Y35015" s="55"/>
    </row>
    <row r="35016" spans="21:25" x14ac:dyDescent="0.2">
      <c r="U35016" s="55"/>
      <c r="V35016" s="53"/>
      <c r="W35016" s="53"/>
      <c r="X35016" s="53"/>
      <c r="Y35016" s="55"/>
    </row>
    <row r="35017" spans="21:25" x14ac:dyDescent="0.2">
      <c r="U35017" s="55"/>
      <c r="V35017" s="53"/>
      <c r="W35017" s="53"/>
      <c r="X35017" s="53"/>
      <c r="Y35017" s="55"/>
    </row>
    <row r="35018" spans="21:25" x14ac:dyDescent="0.2">
      <c r="U35018" s="55"/>
      <c r="V35018" s="53"/>
      <c r="W35018" s="53"/>
      <c r="X35018" s="53"/>
      <c r="Y35018" s="55"/>
    </row>
    <row r="35019" spans="21:25" x14ac:dyDescent="0.2">
      <c r="U35019" s="55"/>
      <c r="V35019" s="53"/>
      <c r="W35019" s="53"/>
      <c r="X35019" s="53"/>
      <c r="Y35019" s="55"/>
    </row>
    <row r="35020" spans="21:25" x14ac:dyDescent="0.2">
      <c r="U35020" s="55"/>
      <c r="V35020" s="53"/>
      <c r="W35020" s="53"/>
      <c r="X35020" s="53"/>
      <c r="Y35020" s="55"/>
    </row>
    <row r="35021" spans="21:25" x14ac:dyDescent="0.2">
      <c r="U35021" s="55"/>
      <c r="V35021" s="53"/>
      <c r="W35021" s="53"/>
      <c r="X35021" s="53"/>
      <c r="Y35021" s="55"/>
    </row>
    <row r="35022" spans="21:25" x14ac:dyDescent="0.2">
      <c r="U35022" s="55"/>
      <c r="V35022" s="53"/>
      <c r="W35022" s="53"/>
      <c r="X35022" s="53"/>
      <c r="Y35022" s="55"/>
    </row>
    <row r="35023" spans="21:25" x14ac:dyDescent="0.2">
      <c r="U35023" s="55"/>
      <c r="V35023" s="53"/>
      <c r="W35023" s="53"/>
      <c r="X35023" s="53"/>
      <c r="Y35023" s="55"/>
    </row>
    <row r="35024" spans="21:25" x14ac:dyDescent="0.2">
      <c r="U35024" s="55"/>
      <c r="V35024" s="53"/>
      <c r="W35024" s="53"/>
      <c r="X35024" s="53"/>
      <c r="Y35024" s="55"/>
    </row>
    <row r="35025" spans="21:25" x14ac:dyDescent="0.2">
      <c r="U35025" s="55"/>
      <c r="V35025" s="53"/>
      <c r="W35025" s="53"/>
      <c r="X35025" s="53"/>
      <c r="Y35025" s="55"/>
    </row>
    <row r="35026" spans="21:25" x14ac:dyDescent="0.2">
      <c r="U35026" s="55"/>
      <c r="V35026" s="53"/>
      <c r="W35026" s="53"/>
      <c r="X35026" s="53"/>
      <c r="Y35026" s="55"/>
    </row>
    <row r="35027" spans="21:25" x14ac:dyDescent="0.2">
      <c r="U35027" s="55"/>
      <c r="V35027" s="53"/>
      <c r="W35027" s="53"/>
      <c r="X35027" s="53"/>
      <c r="Y35027" s="55"/>
    </row>
    <row r="35028" spans="21:25" x14ac:dyDescent="0.2">
      <c r="U35028" s="55"/>
      <c r="V35028" s="53"/>
      <c r="W35028" s="53"/>
      <c r="X35028" s="53"/>
      <c r="Y35028" s="55"/>
    </row>
    <row r="35029" spans="21:25" x14ac:dyDescent="0.2">
      <c r="U35029" s="55"/>
      <c r="V35029" s="53"/>
      <c r="W35029" s="53"/>
      <c r="X35029" s="53"/>
      <c r="Y35029" s="55"/>
    </row>
    <row r="35030" spans="21:25" x14ac:dyDescent="0.2">
      <c r="U35030" s="55"/>
      <c r="V35030" s="53"/>
      <c r="W35030" s="53"/>
      <c r="X35030" s="53"/>
      <c r="Y35030" s="55"/>
    </row>
    <row r="35031" spans="21:25" x14ac:dyDescent="0.2">
      <c r="U35031" s="55"/>
      <c r="V35031" s="53"/>
      <c r="W35031" s="53"/>
      <c r="X35031" s="53"/>
      <c r="Y35031" s="55"/>
    </row>
    <row r="35032" spans="21:25" x14ac:dyDescent="0.2">
      <c r="U35032" s="55"/>
      <c r="V35032" s="53"/>
      <c r="W35032" s="53"/>
      <c r="X35032" s="53"/>
      <c r="Y35032" s="55"/>
    </row>
    <row r="35033" spans="21:25" x14ac:dyDescent="0.2">
      <c r="U35033" s="55"/>
      <c r="V35033" s="53"/>
      <c r="W35033" s="53"/>
      <c r="X35033" s="53"/>
      <c r="Y35033" s="55"/>
    </row>
    <row r="35034" spans="21:25" x14ac:dyDescent="0.2">
      <c r="U35034" s="55"/>
      <c r="V35034" s="53"/>
      <c r="W35034" s="53"/>
      <c r="X35034" s="53"/>
      <c r="Y35034" s="55"/>
    </row>
    <row r="35035" spans="21:25" x14ac:dyDescent="0.2">
      <c r="U35035" s="55"/>
      <c r="V35035" s="53"/>
      <c r="W35035" s="53"/>
      <c r="X35035" s="53"/>
      <c r="Y35035" s="55"/>
    </row>
    <row r="35036" spans="21:25" x14ac:dyDescent="0.2">
      <c r="U35036" s="55"/>
      <c r="V35036" s="53"/>
      <c r="W35036" s="53"/>
      <c r="X35036" s="53"/>
      <c r="Y35036" s="55"/>
    </row>
    <row r="35037" spans="21:25" x14ac:dyDescent="0.2">
      <c r="U35037" s="55"/>
      <c r="V35037" s="53"/>
      <c r="W35037" s="53"/>
      <c r="X35037" s="53"/>
      <c r="Y35037" s="55"/>
    </row>
    <row r="35038" spans="21:25" x14ac:dyDescent="0.2">
      <c r="U35038" s="55"/>
      <c r="V35038" s="53"/>
      <c r="W35038" s="53"/>
      <c r="X35038" s="53"/>
      <c r="Y35038" s="55"/>
    </row>
    <row r="35039" spans="21:25" x14ac:dyDescent="0.2">
      <c r="U35039" s="55"/>
      <c r="V35039" s="53"/>
      <c r="W35039" s="53"/>
      <c r="X35039" s="53"/>
      <c r="Y35039" s="55"/>
    </row>
    <row r="35040" spans="21:25" x14ac:dyDescent="0.2">
      <c r="U35040" s="55"/>
      <c r="V35040" s="53"/>
      <c r="W35040" s="53"/>
      <c r="X35040" s="53"/>
      <c r="Y35040" s="55"/>
    </row>
    <row r="35041" spans="21:25" x14ac:dyDescent="0.2">
      <c r="U35041" s="55"/>
      <c r="V35041" s="53"/>
      <c r="W35041" s="53"/>
      <c r="X35041" s="53"/>
      <c r="Y35041" s="55"/>
    </row>
    <row r="35042" spans="21:25" x14ac:dyDescent="0.2">
      <c r="U35042" s="55"/>
      <c r="V35042" s="53"/>
      <c r="W35042" s="53"/>
      <c r="X35042" s="53"/>
      <c r="Y35042" s="55"/>
    </row>
    <row r="35043" spans="21:25" x14ac:dyDescent="0.2">
      <c r="U35043" s="55"/>
      <c r="V35043" s="53"/>
      <c r="W35043" s="53"/>
      <c r="X35043" s="53"/>
      <c r="Y35043" s="55"/>
    </row>
    <row r="35044" spans="21:25" x14ac:dyDescent="0.2">
      <c r="U35044" s="55"/>
      <c r="V35044" s="53"/>
      <c r="W35044" s="53"/>
      <c r="X35044" s="53"/>
      <c r="Y35044" s="55"/>
    </row>
    <row r="35045" spans="21:25" x14ac:dyDescent="0.2">
      <c r="U35045" s="55"/>
      <c r="V35045" s="53"/>
      <c r="W35045" s="53"/>
      <c r="X35045" s="53"/>
      <c r="Y35045" s="55"/>
    </row>
    <row r="35046" spans="21:25" x14ac:dyDescent="0.2">
      <c r="U35046" s="55"/>
      <c r="V35046" s="53"/>
      <c r="W35046" s="53"/>
      <c r="X35046" s="53"/>
      <c r="Y35046" s="55"/>
    </row>
    <row r="35047" spans="21:25" x14ac:dyDescent="0.2">
      <c r="U35047" s="55"/>
      <c r="V35047" s="53"/>
      <c r="W35047" s="53"/>
      <c r="X35047" s="53"/>
      <c r="Y35047" s="55"/>
    </row>
    <row r="35048" spans="21:25" x14ac:dyDescent="0.2">
      <c r="U35048" s="55"/>
      <c r="V35048" s="53"/>
      <c r="W35048" s="53"/>
      <c r="X35048" s="53"/>
      <c r="Y35048" s="55"/>
    </row>
    <row r="35049" spans="21:25" x14ac:dyDescent="0.2">
      <c r="U35049" s="55"/>
      <c r="V35049" s="53"/>
      <c r="W35049" s="53"/>
      <c r="X35049" s="53"/>
      <c r="Y35049" s="55"/>
    </row>
    <row r="35050" spans="21:25" x14ac:dyDescent="0.2">
      <c r="U35050" s="55"/>
      <c r="V35050" s="53"/>
      <c r="W35050" s="53"/>
      <c r="X35050" s="53"/>
      <c r="Y35050" s="55"/>
    </row>
    <row r="35051" spans="21:25" x14ac:dyDescent="0.2">
      <c r="U35051" s="55"/>
      <c r="V35051" s="53"/>
      <c r="W35051" s="53"/>
      <c r="X35051" s="53"/>
      <c r="Y35051" s="55"/>
    </row>
    <row r="35052" spans="21:25" x14ac:dyDescent="0.2">
      <c r="U35052" s="55"/>
      <c r="V35052" s="53"/>
      <c r="W35052" s="53"/>
      <c r="X35052" s="53"/>
      <c r="Y35052" s="55"/>
    </row>
    <row r="35053" spans="21:25" x14ac:dyDescent="0.2">
      <c r="U35053" s="55"/>
      <c r="V35053" s="53"/>
      <c r="W35053" s="53"/>
      <c r="X35053" s="53"/>
      <c r="Y35053" s="55"/>
    </row>
    <row r="35054" spans="21:25" x14ac:dyDescent="0.2">
      <c r="U35054" s="55"/>
      <c r="V35054" s="53"/>
      <c r="W35054" s="53"/>
      <c r="X35054" s="53"/>
      <c r="Y35054" s="55"/>
    </row>
    <row r="35055" spans="21:25" x14ac:dyDescent="0.2">
      <c r="U35055" s="55"/>
      <c r="V35055" s="53"/>
      <c r="W35055" s="53"/>
      <c r="X35055" s="53"/>
      <c r="Y35055" s="55"/>
    </row>
    <row r="35056" spans="21:25" x14ac:dyDescent="0.2">
      <c r="U35056" s="55"/>
      <c r="V35056" s="53"/>
      <c r="W35056" s="53"/>
      <c r="X35056" s="53"/>
      <c r="Y35056" s="55"/>
    </row>
    <row r="35057" spans="21:25" x14ac:dyDescent="0.2">
      <c r="U35057" s="55"/>
      <c r="V35057" s="53"/>
      <c r="W35057" s="53"/>
      <c r="X35057" s="53"/>
      <c r="Y35057" s="55"/>
    </row>
    <row r="35058" spans="21:25" x14ac:dyDescent="0.2">
      <c r="U35058" s="55"/>
      <c r="V35058" s="53"/>
      <c r="W35058" s="53"/>
      <c r="X35058" s="53"/>
      <c r="Y35058" s="55"/>
    </row>
    <row r="35059" spans="21:25" x14ac:dyDescent="0.2">
      <c r="U35059" s="55"/>
      <c r="V35059" s="53"/>
      <c r="W35059" s="53"/>
      <c r="X35059" s="53"/>
      <c r="Y35059" s="55"/>
    </row>
    <row r="35060" spans="21:25" x14ac:dyDescent="0.2">
      <c r="U35060" s="55"/>
      <c r="V35060" s="53"/>
      <c r="W35060" s="53"/>
      <c r="X35060" s="53"/>
      <c r="Y35060" s="55"/>
    </row>
    <row r="35061" spans="21:25" x14ac:dyDescent="0.2">
      <c r="U35061" s="55"/>
      <c r="V35061" s="53"/>
      <c r="W35061" s="53"/>
      <c r="X35061" s="53"/>
      <c r="Y35061" s="55"/>
    </row>
    <row r="35062" spans="21:25" x14ac:dyDescent="0.2">
      <c r="U35062" s="55"/>
      <c r="V35062" s="53"/>
      <c r="W35062" s="53"/>
      <c r="X35062" s="53"/>
      <c r="Y35062" s="55"/>
    </row>
    <row r="35063" spans="21:25" x14ac:dyDescent="0.2">
      <c r="U35063" s="55"/>
      <c r="V35063" s="53"/>
      <c r="W35063" s="53"/>
      <c r="X35063" s="53"/>
      <c r="Y35063" s="55"/>
    </row>
    <row r="35064" spans="21:25" x14ac:dyDescent="0.2">
      <c r="U35064" s="55"/>
      <c r="V35064" s="53"/>
      <c r="W35064" s="53"/>
      <c r="X35064" s="53"/>
      <c r="Y35064" s="55"/>
    </row>
    <row r="35065" spans="21:25" x14ac:dyDescent="0.2">
      <c r="U35065" s="55"/>
      <c r="V35065" s="53"/>
      <c r="W35065" s="53"/>
      <c r="X35065" s="53"/>
      <c r="Y35065" s="55"/>
    </row>
    <row r="35066" spans="21:25" x14ac:dyDescent="0.2">
      <c r="U35066" s="55"/>
      <c r="V35066" s="53"/>
      <c r="W35066" s="53"/>
      <c r="X35066" s="53"/>
      <c r="Y35066" s="55"/>
    </row>
    <row r="35067" spans="21:25" x14ac:dyDescent="0.2">
      <c r="U35067" s="55"/>
      <c r="V35067" s="53"/>
      <c r="W35067" s="53"/>
      <c r="X35067" s="53"/>
      <c r="Y35067" s="55"/>
    </row>
    <row r="35068" spans="21:25" x14ac:dyDescent="0.2">
      <c r="U35068" s="55"/>
      <c r="V35068" s="53"/>
      <c r="W35068" s="53"/>
      <c r="X35068" s="53"/>
      <c r="Y35068" s="55"/>
    </row>
    <row r="35069" spans="21:25" x14ac:dyDescent="0.2">
      <c r="U35069" s="55"/>
      <c r="V35069" s="53"/>
      <c r="W35069" s="53"/>
      <c r="X35069" s="53"/>
      <c r="Y35069" s="55"/>
    </row>
    <row r="35070" spans="21:25" x14ac:dyDescent="0.2">
      <c r="U35070" s="55"/>
      <c r="V35070" s="53"/>
      <c r="W35070" s="53"/>
      <c r="X35070" s="53"/>
      <c r="Y35070" s="55"/>
    </row>
    <row r="35071" spans="21:25" x14ac:dyDescent="0.2">
      <c r="U35071" s="55"/>
      <c r="V35071" s="53"/>
      <c r="W35071" s="53"/>
      <c r="X35071" s="53"/>
      <c r="Y35071" s="55"/>
    </row>
    <row r="35072" spans="21:25" x14ac:dyDescent="0.2">
      <c r="U35072" s="55"/>
      <c r="V35072" s="53"/>
      <c r="W35072" s="53"/>
      <c r="X35072" s="53"/>
      <c r="Y35072" s="55"/>
    </row>
    <row r="35073" spans="21:25" x14ac:dyDescent="0.2">
      <c r="U35073" s="55"/>
      <c r="V35073" s="53"/>
      <c r="W35073" s="53"/>
      <c r="X35073" s="53"/>
      <c r="Y35073" s="55"/>
    </row>
    <row r="35074" spans="21:25" x14ac:dyDescent="0.2">
      <c r="U35074" s="55"/>
      <c r="V35074" s="53"/>
      <c r="W35074" s="53"/>
      <c r="X35074" s="53"/>
      <c r="Y35074" s="55"/>
    </row>
    <row r="35075" spans="21:25" x14ac:dyDescent="0.2">
      <c r="U35075" s="55"/>
      <c r="V35075" s="53"/>
      <c r="W35075" s="53"/>
      <c r="X35075" s="53"/>
      <c r="Y35075" s="55"/>
    </row>
    <row r="35076" spans="21:25" x14ac:dyDescent="0.2">
      <c r="U35076" s="55"/>
      <c r="V35076" s="53"/>
      <c r="W35076" s="53"/>
      <c r="X35076" s="53"/>
      <c r="Y35076" s="55"/>
    </row>
    <row r="35077" spans="21:25" x14ac:dyDescent="0.2">
      <c r="U35077" s="55"/>
      <c r="V35077" s="53"/>
      <c r="W35077" s="53"/>
      <c r="X35077" s="53"/>
      <c r="Y35077" s="55"/>
    </row>
    <row r="35078" spans="21:25" x14ac:dyDescent="0.2">
      <c r="U35078" s="55"/>
      <c r="V35078" s="53"/>
      <c r="W35078" s="53"/>
      <c r="X35078" s="53"/>
      <c r="Y35078" s="55"/>
    </row>
    <row r="35079" spans="21:25" x14ac:dyDescent="0.2">
      <c r="U35079" s="55"/>
      <c r="V35079" s="53"/>
      <c r="W35079" s="53"/>
      <c r="X35079" s="53"/>
      <c r="Y35079" s="55"/>
    </row>
    <row r="35080" spans="21:25" x14ac:dyDescent="0.2">
      <c r="U35080" s="55"/>
      <c r="V35080" s="53"/>
      <c r="W35080" s="53"/>
      <c r="X35080" s="53"/>
      <c r="Y35080" s="55"/>
    </row>
    <row r="35081" spans="21:25" x14ac:dyDescent="0.2">
      <c r="U35081" s="55"/>
      <c r="V35081" s="53"/>
      <c r="W35081" s="53"/>
      <c r="X35081" s="53"/>
      <c r="Y35081" s="55"/>
    </row>
    <row r="35082" spans="21:25" x14ac:dyDescent="0.2">
      <c r="U35082" s="55"/>
      <c r="V35082" s="53"/>
      <c r="W35082" s="53"/>
      <c r="X35082" s="53"/>
      <c r="Y35082" s="55"/>
    </row>
    <row r="35083" spans="21:25" x14ac:dyDescent="0.2">
      <c r="U35083" s="55"/>
      <c r="V35083" s="53"/>
      <c r="W35083" s="53"/>
      <c r="X35083" s="53"/>
      <c r="Y35083" s="55"/>
    </row>
    <row r="35084" spans="21:25" x14ac:dyDescent="0.2">
      <c r="U35084" s="55"/>
      <c r="V35084" s="53"/>
      <c r="W35084" s="53"/>
      <c r="X35084" s="53"/>
      <c r="Y35084" s="55"/>
    </row>
    <row r="35085" spans="21:25" x14ac:dyDescent="0.2">
      <c r="U35085" s="55"/>
      <c r="V35085" s="53"/>
      <c r="W35085" s="53"/>
      <c r="X35085" s="53"/>
      <c r="Y35085" s="55"/>
    </row>
    <row r="35086" spans="21:25" x14ac:dyDescent="0.2">
      <c r="U35086" s="55"/>
      <c r="V35086" s="53"/>
      <c r="W35086" s="53"/>
      <c r="X35086" s="53"/>
      <c r="Y35086" s="55"/>
    </row>
    <row r="35087" spans="21:25" x14ac:dyDescent="0.2">
      <c r="U35087" s="55"/>
      <c r="V35087" s="53"/>
      <c r="W35087" s="53"/>
      <c r="X35087" s="53"/>
      <c r="Y35087" s="55"/>
    </row>
    <row r="35088" spans="21:25" x14ac:dyDescent="0.2">
      <c r="U35088" s="55"/>
      <c r="V35088" s="53"/>
      <c r="W35088" s="53"/>
      <c r="X35088" s="53"/>
      <c r="Y35088" s="55"/>
    </row>
    <row r="35089" spans="21:25" x14ac:dyDescent="0.2">
      <c r="U35089" s="55"/>
      <c r="V35089" s="53"/>
      <c r="W35089" s="53"/>
      <c r="X35089" s="53"/>
      <c r="Y35089" s="55"/>
    </row>
    <row r="35090" spans="21:25" x14ac:dyDescent="0.2">
      <c r="U35090" s="55"/>
      <c r="V35090" s="53"/>
      <c r="W35090" s="53"/>
      <c r="X35090" s="53"/>
      <c r="Y35090" s="55"/>
    </row>
    <row r="35091" spans="21:25" x14ac:dyDescent="0.2">
      <c r="U35091" s="55"/>
      <c r="V35091" s="53"/>
      <c r="W35091" s="53"/>
      <c r="X35091" s="53"/>
      <c r="Y35091" s="55"/>
    </row>
    <row r="35092" spans="21:25" x14ac:dyDescent="0.2">
      <c r="U35092" s="55"/>
      <c r="V35092" s="53"/>
      <c r="W35092" s="53"/>
      <c r="X35092" s="53"/>
      <c r="Y35092" s="55"/>
    </row>
    <row r="35093" spans="21:25" x14ac:dyDescent="0.2">
      <c r="U35093" s="55"/>
      <c r="V35093" s="53"/>
      <c r="W35093" s="53"/>
      <c r="X35093" s="53"/>
      <c r="Y35093" s="55"/>
    </row>
    <row r="35094" spans="21:25" x14ac:dyDescent="0.2">
      <c r="U35094" s="55"/>
      <c r="V35094" s="53"/>
      <c r="W35094" s="53"/>
      <c r="X35094" s="53"/>
      <c r="Y35094" s="55"/>
    </row>
    <row r="35095" spans="21:25" x14ac:dyDescent="0.2">
      <c r="U35095" s="55"/>
      <c r="V35095" s="53"/>
      <c r="W35095" s="53"/>
      <c r="X35095" s="53"/>
      <c r="Y35095" s="55"/>
    </row>
    <row r="35096" spans="21:25" x14ac:dyDescent="0.2">
      <c r="U35096" s="55"/>
      <c r="V35096" s="53"/>
      <c r="W35096" s="53"/>
      <c r="X35096" s="53"/>
      <c r="Y35096" s="55"/>
    </row>
    <row r="35097" spans="21:25" x14ac:dyDescent="0.2">
      <c r="U35097" s="55"/>
      <c r="V35097" s="53"/>
      <c r="W35097" s="53"/>
      <c r="X35097" s="53"/>
      <c r="Y35097" s="55"/>
    </row>
    <row r="35098" spans="21:25" x14ac:dyDescent="0.2">
      <c r="U35098" s="55"/>
      <c r="V35098" s="53"/>
      <c r="W35098" s="53"/>
      <c r="X35098" s="53"/>
      <c r="Y35098" s="55"/>
    </row>
    <row r="35099" spans="21:25" x14ac:dyDescent="0.2">
      <c r="U35099" s="55"/>
      <c r="V35099" s="53"/>
      <c r="W35099" s="53"/>
      <c r="X35099" s="53"/>
      <c r="Y35099" s="55"/>
    </row>
    <row r="35100" spans="21:25" x14ac:dyDescent="0.2">
      <c r="U35100" s="55"/>
      <c r="V35100" s="53"/>
      <c r="W35100" s="53"/>
      <c r="X35100" s="53"/>
      <c r="Y35100" s="55"/>
    </row>
    <row r="35101" spans="21:25" x14ac:dyDescent="0.2">
      <c r="U35101" s="55"/>
      <c r="V35101" s="53"/>
      <c r="W35101" s="53"/>
      <c r="X35101" s="53"/>
      <c r="Y35101" s="55"/>
    </row>
    <row r="35102" spans="21:25" x14ac:dyDescent="0.2">
      <c r="U35102" s="55"/>
      <c r="V35102" s="53"/>
      <c r="W35102" s="53"/>
      <c r="X35102" s="53"/>
      <c r="Y35102" s="55"/>
    </row>
    <row r="35103" spans="21:25" x14ac:dyDescent="0.2">
      <c r="U35103" s="55"/>
      <c r="V35103" s="53"/>
      <c r="W35103" s="53"/>
      <c r="X35103" s="53"/>
      <c r="Y35103" s="55"/>
    </row>
    <row r="35104" spans="21:25" x14ac:dyDescent="0.2">
      <c r="U35104" s="55"/>
      <c r="V35104" s="53"/>
      <c r="W35104" s="53"/>
      <c r="X35104" s="53"/>
      <c r="Y35104" s="55"/>
    </row>
    <row r="35105" spans="21:25" x14ac:dyDescent="0.2">
      <c r="U35105" s="55"/>
      <c r="V35105" s="53"/>
      <c r="W35105" s="53"/>
      <c r="X35105" s="53"/>
      <c r="Y35105" s="55"/>
    </row>
    <row r="35106" spans="21:25" x14ac:dyDescent="0.2">
      <c r="U35106" s="55"/>
      <c r="V35106" s="53"/>
      <c r="W35106" s="53"/>
      <c r="X35106" s="53"/>
      <c r="Y35106" s="55"/>
    </row>
    <row r="35107" spans="21:25" x14ac:dyDescent="0.2">
      <c r="U35107" s="55"/>
      <c r="V35107" s="53"/>
      <c r="W35107" s="53"/>
      <c r="X35107" s="53"/>
      <c r="Y35107" s="55"/>
    </row>
    <row r="35108" spans="21:25" x14ac:dyDescent="0.2">
      <c r="U35108" s="55"/>
      <c r="V35108" s="53"/>
      <c r="W35108" s="53"/>
      <c r="X35108" s="53"/>
      <c r="Y35108" s="55"/>
    </row>
    <row r="35109" spans="21:25" x14ac:dyDescent="0.2">
      <c r="U35109" s="55"/>
      <c r="V35109" s="53"/>
      <c r="W35109" s="53"/>
      <c r="X35109" s="53"/>
      <c r="Y35109" s="55"/>
    </row>
    <row r="35110" spans="21:25" x14ac:dyDescent="0.2">
      <c r="U35110" s="55"/>
      <c r="V35110" s="53"/>
      <c r="W35110" s="53"/>
      <c r="X35110" s="53"/>
      <c r="Y35110" s="55"/>
    </row>
    <row r="35111" spans="21:25" x14ac:dyDescent="0.2">
      <c r="U35111" s="55"/>
      <c r="V35111" s="53"/>
      <c r="W35111" s="53"/>
      <c r="X35111" s="53"/>
      <c r="Y35111" s="55"/>
    </row>
    <row r="35112" spans="21:25" x14ac:dyDescent="0.2">
      <c r="U35112" s="55"/>
      <c r="V35112" s="53"/>
      <c r="W35112" s="53"/>
      <c r="X35112" s="53"/>
      <c r="Y35112" s="55"/>
    </row>
    <row r="35113" spans="21:25" x14ac:dyDescent="0.2">
      <c r="U35113" s="55"/>
      <c r="V35113" s="53"/>
      <c r="W35113" s="53"/>
      <c r="X35113" s="53"/>
      <c r="Y35113" s="55"/>
    </row>
    <row r="35114" spans="21:25" x14ac:dyDescent="0.2">
      <c r="U35114" s="55"/>
      <c r="V35114" s="53"/>
      <c r="W35114" s="53"/>
      <c r="X35114" s="53"/>
      <c r="Y35114" s="55"/>
    </row>
    <row r="35115" spans="21:25" x14ac:dyDescent="0.2">
      <c r="U35115" s="55"/>
      <c r="V35115" s="53"/>
      <c r="W35115" s="53"/>
      <c r="X35115" s="53"/>
      <c r="Y35115" s="55"/>
    </row>
    <row r="35116" spans="21:25" x14ac:dyDescent="0.2">
      <c r="U35116" s="55"/>
      <c r="V35116" s="53"/>
      <c r="W35116" s="53"/>
      <c r="X35116" s="53"/>
      <c r="Y35116" s="55"/>
    </row>
    <row r="35117" spans="21:25" x14ac:dyDescent="0.2">
      <c r="U35117" s="55"/>
      <c r="V35117" s="53"/>
      <c r="W35117" s="53"/>
      <c r="X35117" s="53"/>
      <c r="Y35117" s="55"/>
    </row>
    <row r="35118" spans="21:25" x14ac:dyDescent="0.2">
      <c r="U35118" s="55"/>
      <c r="V35118" s="53"/>
      <c r="W35118" s="53"/>
      <c r="X35118" s="53"/>
      <c r="Y35118" s="55"/>
    </row>
    <row r="35119" spans="21:25" x14ac:dyDescent="0.2">
      <c r="U35119" s="55"/>
      <c r="V35119" s="53"/>
      <c r="W35119" s="53"/>
      <c r="X35119" s="53"/>
      <c r="Y35119" s="55"/>
    </row>
    <row r="35120" spans="21:25" x14ac:dyDescent="0.2">
      <c r="U35120" s="55"/>
      <c r="V35120" s="53"/>
      <c r="W35120" s="53"/>
      <c r="X35120" s="53"/>
      <c r="Y35120" s="55"/>
    </row>
    <row r="35121" spans="21:25" x14ac:dyDescent="0.2">
      <c r="U35121" s="55"/>
      <c r="V35121" s="53"/>
      <c r="W35121" s="53"/>
      <c r="X35121" s="53"/>
      <c r="Y35121" s="55"/>
    </row>
    <row r="35122" spans="21:25" x14ac:dyDescent="0.2">
      <c r="U35122" s="55"/>
      <c r="V35122" s="53"/>
      <c r="W35122" s="53"/>
      <c r="X35122" s="53"/>
      <c r="Y35122" s="55"/>
    </row>
    <row r="35123" spans="21:25" x14ac:dyDescent="0.2">
      <c r="U35123" s="55"/>
      <c r="V35123" s="53"/>
      <c r="W35123" s="53"/>
      <c r="X35123" s="53"/>
      <c r="Y35123" s="55"/>
    </row>
    <row r="35124" spans="21:25" x14ac:dyDescent="0.2">
      <c r="U35124" s="55"/>
      <c r="V35124" s="53"/>
      <c r="W35124" s="53"/>
      <c r="X35124" s="53"/>
      <c r="Y35124" s="55"/>
    </row>
    <row r="35125" spans="21:25" x14ac:dyDescent="0.2">
      <c r="U35125" s="55"/>
      <c r="V35125" s="53"/>
      <c r="W35125" s="53"/>
      <c r="X35125" s="53"/>
      <c r="Y35125" s="55"/>
    </row>
    <row r="35126" spans="21:25" x14ac:dyDescent="0.2">
      <c r="U35126" s="55"/>
      <c r="V35126" s="53"/>
      <c r="W35126" s="53"/>
      <c r="X35126" s="53"/>
      <c r="Y35126" s="55"/>
    </row>
    <row r="35127" spans="21:25" x14ac:dyDescent="0.2">
      <c r="U35127" s="55"/>
      <c r="V35127" s="53"/>
      <c r="W35127" s="53"/>
      <c r="X35127" s="53"/>
      <c r="Y35127" s="55"/>
    </row>
    <row r="35128" spans="21:25" x14ac:dyDescent="0.2">
      <c r="U35128" s="55"/>
      <c r="V35128" s="53"/>
      <c r="W35128" s="53"/>
      <c r="X35128" s="53"/>
      <c r="Y35128" s="55"/>
    </row>
    <row r="35129" spans="21:25" x14ac:dyDescent="0.2">
      <c r="U35129" s="55"/>
      <c r="V35129" s="53"/>
      <c r="W35129" s="53"/>
      <c r="X35129" s="53"/>
      <c r="Y35129" s="55"/>
    </row>
    <row r="35130" spans="21:25" x14ac:dyDescent="0.2">
      <c r="U35130" s="55"/>
      <c r="V35130" s="53"/>
      <c r="W35130" s="53"/>
      <c r="X35130" s="53"/>
      <c r="Y35130" s="55"/>
    </row>
    <row r="35131" spans="21:25" x14ac:dyDescent="0.2">
      <c r="U35131" s="55"/>
      <c r="V35131" s="53"/>
      <c r="W35131" s="53"/>
      <c r="X35131" s="53"/>
      <c r="Y35131" s="55"/>
    </row>
    <row r="35132" spans="21:25" x14ac:dyDescent="0.2">
      <c r="U35132" s="55"/>
      <c r="V35132" s="53"/>
      <c r="W35132" s="53"/>
      <c r="X35132" s="53"/>
      <c r="Y35132" s="55"/>
    </row>
    <row r="35133" spans="21:25" x14ac:dyDescent="0.2">
      <c r="U35133" s="55"/>
      <c r="V35133" s="53"/>
      <c r="W35133" s="53"/>
      <c r="X35133" s="53"/>
      <c r="Y35133" s="55"/>
    </row>
    <row r="35134" spans="21:25" x14ac:dyDescent="0.2">
      <c r="U35134" s="55"/>
      <c r="V35134" s="53"/>
      <c r="W35134" s="53"/>
      <c r="X35134" s="53"/>
      <c r="Y35134" s="55"/>
    </row>
    <row r="35135" spans="21:25" x14ac:dyDescent="0.2">
      <c r="U35135" s="55"/>
      <c r="V35135" s="53"/>
      <c r="W35135" s="53"/>
      <c r="X35135" s="53"/>
      <c r="Y35135" s="55"/>
    </row>
    <row r="35136" spans="21:25" x14ac:dyDescent="0.2">
      <c r="U35136" s="55"/>
      <c r="V35136" s="53"/>
      <c r="W35136" s="53"/>
      <c r="X35136" s="53"/>
      <c r="Y35136" s="55"/>
    </row>
    <row r="35137" spans="21:25" x14ac:dyDescent="0.2">
      <c r="U35137" s="55"/>
      <c r="V35137" s="53"/>
      <c r="W35137" s="53"/>
      <c r="X35137" s="53"/>
      <c r="Y35137" s="55"/>
    </row>
    <row r="35138" spans="21:25" x14ac:dyDescent="0.2">
      <c r="U35138" s="55"/>
      <c r="V35138" s="53"/>
      <c r="W35138" s="53"/>
      <c r="X35138" s="53"/>
      <c r="Y35138" s="55"/>
    </row>
    <row r="35139" spans="21:25" x14ac:dyDescent="0.2">
      <c r="U35139" s="55"/>
      <c r="V35139" s="53"/>
      <c r="W35139" s="53"/>
      <c r="X35139" s="53"/>
      <c r="Y35139" s="55"/>
    </row>
    <row r="35140" spans="21:25" x14ac:dyDescent="0.2">
      <c r="U35140" s="55"/>
      <c r="V35140" s="53"/>
      <c r="W35140" s="53"/>
      <c r="X35140" s="53"/>
      <c r="Y35140" s="55"/>
    </row>
    <row r="35141" spans="21:25" x14ac:dyDescent="0.2">
      <c r="U35141" s="55"/>
      <c r="V35141" s="53"/>
      <c r="W35141" s="53"/>
      <c r="X35141" s="53"/>
      <c r="Y35141" s="55"/>
    </row>
    <row r="35142" spans="21:25" x14ac:dyDescent="0.2">
      <c r="U35142" s="55"/>
      <c r="V35142" s="53"/>
      <c r="W35142" s="53"/>
      <c r="X35142" s="53"/>
      <c r="Y35142" s="55"/>
    </row>
    <row r="35143" spans="21:25" x14ac:dyDescent="0.2">
      <c r="U35143" s="55"/>
      <c r="V35143" s="53"/>
      <c r="W35143" s="53"/>
      <c r="X35143" s="53"/>
      <c r="Y35143" s="55"/>
    </row>
    <row r="35144" spans="21:25" x14ac:dyDescent="0.2">
      <c r="U35144" s="55"/>
      <c r="V35144" s="53"/>
      <c r="W35144" s="53"/>
      <c r="X35144" s="53"/>
      <c r="Y35144" s="55"/>
    </row>
    <row r="35145" spans="21:25" x14ac:dyDescent="0.2">
      <c r="U35145" s="55"/>
      <c r="V35145" s="53"/>
      <c r="W35145" s="53"/>
      <c r="X35145" s="53"/>
      <c r="Y35145" s="55"/>
    </row>
    <row r="35146" spans="21:25" x14ac:dyDescent="0.2">
      <c r="U35146" s="55"/>
      <c r="V35146" s="53"/>
      <c r="W35146" s="53"/>
      <c r="X35146" s="53"/>
      <c r="Y35146" s="55"/>
    </row>
    <row r="35147" spans="21:25" x14ac:dyDescent="0.2">
      <c r="U35147" s="55"/>
      <c r="V35147" s="53"/>
      <c r="W35147" s="53"/>
      <c r="X35147" s="53"/>
      <c r="Y35147" s="55"/>
    </row>
    <row r="35148" spans="21:25" x14ac:dyDescent="0.2">
      <c r="U35148" s="55"/>
      <c r="V35148" s="53"/>
      <c r="W35148" s="53"/>
      <c r="X35148" s="53"/>
      <c r="Y35148" s="55"/>
    </row>
    <row r="35149" spans="21:25" x14ac:dyDescent="0.2">
      <c r="U35149" s="55"/>
      <c r="V35149" s="53"/>
      <c r="W35149" s="53"/>
      <c r="X35149" s="53"/>
      <c r="Y35149" s="55"/>
    </row>
    <row r="35150" spans="21:25" x14ac:dyDescent="0.2">
      <c r="U35150" s="55"/>
      <c r="V35150" s="53"/>
      <c r="W35150" s="53"/>
      <c r="X35150" s="53"/>
      <c r="Y35150" s="55"/>
    </row>
    <row r="35151" spans="21:25" x14ac:dyDescent="0.2">
      <c r="U35151" s="55"/>
      <c r="V35151" s="53"/>
      <c r="W35151" s="53"/>
      <c r="X35151" s="53"/>
      <c r="Y35151" s="55"/>
    </row>
    <row r="35152" spans="21:25" x14ac:dyDescent="0.2">
      <c r="U35152" s="55"/>
      <c r="V35152" s="53"/>
      <c r="W35152" s="53"/>
      <c r="X35152" s="53"/>
      <c r="Y35152" s="55"/>
    </row>
    <row r="35153" spans="21:25" x14ac:dyDescent="0.2">
      <c r="U35153" s="55"/>
      <c r="V35153" s="53"/>
      <c r="W35153" s="53"/>
      <c r="X35153" s="53"/>
      <c r="Y35153" s="55"/>
    </row>
    <row r="35154" spans="21:25" x14ac:dyDescent="0.2">
      <c r="U35154" s="55"/>
      <c r="V35154" s="53"/>
      <c r="W35154" s="53"/>
      <c r="X35154" s="53"/>
      <c r="Y35154" s="55"/>
    </row>
    <row r="35155" spans="21:25" x14ac:dyDescent="0.2">
      <c r="U35155" s="55"/>
      <c r="V35155" s="53"/>
      <c r="W35155" s="53"/>
      <c r="X35155" s="53"/>
      <c r="Y35155" s="55"/>
    </row>
    <row r="35156" spans="21:25" x14ac:dyDescent="0.2">
      <c r="U35156" s="55"/>
      <c r="V35156" s="53"/>
      <c r="W35156" s="53"/>
      <c r="X35156" s="53"/>
      <c r="Y35156" s="55"/>
    </row>
    <row r="35157" spans="21:25" x14ac:dyDescent="0.2">
      <c r="U35157" s="55"/>
      <c r="V35157" s="53"/>
      <c r="W35157" s="53"/>
      <c r="X35157" s="53"/>
      <c r="Y35157" s="55"/>
    </row>
    <row r="35158" spans="21:25" x14ac:dyDescent="0.2">
      <c r="U35158" s="55"/>
      <c r="V35158" s="53"/>
      <c r="W35158" s="53"/>
      <c r="X35158" s="53"/>
      <c r="Y35158" s="55"/>
    </row>
    <row r="35159" spans="21:25" x14ac:dyDescent="0.2">
      <c r="U35159" s="55"/>
      <c r="V35159" s="53"/>
      <c r="W35159" s="53"/>
      <c r="X35159" s="53"/>
      <c r="Y35159" s="55"/>
    </row>
    <row r="35160" spans="21:25" x14ac:dyDescent="0.2">
      <c r="U35160" s="55"/>
      <c r="V35160" s="53"/>
      <c r="W35160" s="53"/>
      <c r="X35160" s="53"/>
      <c r="Y35160" s="55"/>
    </row>
    <row r="35161" spans="21:25" x14ac:dyDescent="0.2">
      <c r="U35161" s="55"/>
      <c r="V35161" s="53"/>
      <c r="W35161" s="53"/>
      <c r="X35161" s="53"/>
      <c r="Y35161" s="55"/>
    </row>
    <row r="35162" spans="21:25" x14ac:dyDescent="0.2">
      <c r="U35162" s="55"/>
      <c r="V35162" s="53"/>
      <c r="W35162" s="53"/>
      <c r="X35162" s="53"/>
      <c r="Y35162" s="55"/>
    </row>
    <row r="35163" spans="21:25" x14ac:dyDescent="0.2">
      <c r="U35163" s="55"/>
      <c r="V35163" s="53"/>
      <c r="W35163" s="53"/>
      <c r="X35163" s="53"/>
      <c r="Y35163" s="55"/>
    </row>
    <row r="35164" spans="21:25" x14ac:dyDescent="0.2">
      <c r="U35164" s="55"/>
      <c r="V35164" s="53"/>
      <c r="W35164" s="53"/>
      <c r="X35164" s="53"/>
      <c r="Y35164" s="55"/>
    </row>
    <row r="35165" spans="21:25" x14ac:dyDescent="0.2">
      <c r="U35165" s="55"/>
      <c r="V35165" s="53"/>
      <c r="W35165" s="53"/>
      <c r="X35165" s="53"/>
      <c r="Y35165" s="55"/>
    </row>
    <row r="35166" spans="21:25" x14ac:dyDescent="0.2">
      <c r="U35166" s="55"/>
      <c r="V35166" s="53"/>
      <c r="W35166" s="53"/>
      <c r="X35166" s="53"/>
      <c r="Y35166" s="55"/>
    </row>
    <row r="35167" spans="21:25" x14ac:dyDescent="0.2">
      <c r="U35167" s="55"/>
      <c r="V35167" s="53"/>
      <c r="W35167" s="53"/>
      <c r="X35167" s="53"/>
      <c r="Y35167" s="55"/>
    </row>
    <row r="35168" spans="21:25" x14ac:dyDescent="0.2">
      <c r="U35168" s="55"/>
      <c r="V35168" s="53"/>
      <c r="W35168" s="53"/>
      <c r="X35168" s="53"/>
      <c r="Y35168" s="55"/>
    </row>
    <row r="35169" spans="21:25" x14ac:dyDescent="0.2">
      <c r="U35169" s="55"/>
      <c r="V35169" s="53"/>
      <c r="W35169" s="53"/>
      <c r="X35169" s="53"/>
      <c r="Y35169" s="55"/>
    </row>
    <row r="35170" spans="21:25" x14ac:dyDescent="0.2">
      <c r="U35170" s="55"/>
      <c r="V35170" s="53"/>
      <c r="W35170" s="53"/>
      <c r="X35170" s="53"/>
      <c r="Y35170" s="55"/>
    </row>
    <row r="35171" spans="21:25" x14ac:dyDescent="0.2">
      <c r="U35171" s="55"/>
      <c r="V35171" s="53"/>
      <c r="W35171" s="53"/>
      <c r="X35171" s="53"/>
      <c r="Y35171" s="55"/>
    </row>
    <row r="35172" spans="21:25" x14ac:dyDescent="0.2">
      <c r="U35172" s="55"/>
      <c r="V35172" s="53"/>
      <c r="W35172" s="53"/>
      <c r="X35172" s="53"/>
      <c r="Y35172" s="55"/>
    </row>
    <row r="35173" spans="21:25" x14ac:dyDescent="0.2">
      <c r="U35173" s="55"/>
      <c r="V35173" s="53"/>
      <c r="W35173" s="53"/>
      <c r="X35173" s="53"/>
      <c r="Y35173" s="55"/>
    </row>
    <row r="35174" spans="21:25" x14ac:dyDescent="0.2">
      <c r="U35174" s="55"/>
      <c r="V35174" s="53"/>
      <c r="W35174" s="53"/>
      <c r="X35174" s="53"/>
      <c r="Y35174" s="55"/>
    </row>
    <row r="35175" spans="21:25" x14ac:dyDescent="0.2">
      <c r="U35175" s="55"/>
      <c r="V35175" s="53"/>
      <c r="W35175" s="53"/>
      <c r="X35175" s="53"/>
      <c r="Y35175" s="55"/>
    </row>
    <row r="35176" spans="21:25" x14ac:dyDescent="0.2">
      <c r="U35176" s="55"/>
      <c r="V35176" s="53"/>
      <c r="W35176" s="53"/>
      <c r="X35176" s="53"/>
      <c r="Y35176" s="55"/>
    </row>
    <row r="35177" spans="21:25" x14ac:dyDescent="0.2">
      <c r="U35177" s="55"/>
      <c r="V35177" s="53"/>
      <c r="W35177" s="53"/>
      <c r="X35177" s="53"/>
      <c r="Y35177" s="55"/>
    </row>
    <row r="35178" spans="21:25" x14ac:dyDescent="0.2">
      <c r="U35178" s="55"/>
      <c r="V35178" s="53"/>
      <c r="W35178" s="53"/>
      <c r="X35178" s="53"/>
      <c r="Y35178" s="55"/>
    </row>
    <row r="35179" spans="21:25" x14ac:dyDescent="0.2">
      <c r="U35179" s="55"/>
      <c r="V35179" s="53"/>
      <c r="W35179" s="53"/>
      <c r="X35179" s="53"/>
      <c r="Y35179" s="55"/>
    </row>
    <row r="35180" spans="21:25" x14ac:dyDescent="0.2">
      <c r="U35180" s="55"/>
      <c r="V35180" s="53"/>
      <c r="W35180" s="53"/>
      <c r="X35180" s="53"/>
      <c r="Y35180" s="55"/>
    </row>
    <row r="35181" spans="21:25" x14ac:dyDescent="0.2">
      <c r="U35181" s="55"/>
      <c r="V35181" s="53"/>
      <c r="W35181" s="53"/>
      <c r="X35181" s="53"/>
      <c r="Y35181" s="55"/>
    </row>
    <row r="35182" spans="21:25" x14ac:dyDescent="0.2">
      <c r="U35182" s="55"/>
      <c r="V35182" s="53"/>
      <c r="W35182" s="53"/>
      <c r="X35182" s="53"/>
      <c r="Y35182" s="55"/>
    </row>
    <row r="35183" spans="21:25" x14ac:dyDescent="0.2">
      <c r="U35183" s="55"/>
      <c r="V35183" s="53"/>
      <c r="W35183" s="53"/>
      <c r="X35183" s="53"/>
      <c r="Y35183" s="55"/>
    </row>
    <row r="35184" spans="21:25" x14ac:dyDescent="0.2">
      <c r="U35184" s="55"/>
      <c r="V35184" s="53"/>
      <c r="W35184" s="53"/>
      <c r="X35184" s="53"/>
      <c r="Y35184" s="55"/>
    </row>
    <row r="35185" spans="21:25" x14ac:dyDescent="0.2">
      <c r="U35185" s="55"/>
      <c r="V35185" s="53"/>
      <c r="W35185" s="53"/>
      <c r="X35185" s="53"/>
      <c r="Y35185" s="55"/>
    </row>
    <row r="35186" spans="21:25" x14ac:dyDescent="0.2">
      <c r="U35186" s="55"/>
      <c r="V35186" s="53"/>
      <c r="W35186" s="53"/>
      <c r="X35186" s="53"/>
      <c r="Y35186" s="55"/>
    </row>
    <row r="35187" spans="21:25" x14ac:dyDescent="0.2">
      <c r="U35187" s="55"/>
      <c r="V35187" s="53"/>
      <c r="W35187" s="53"/>
      <c r="X35187" s="53"/>
      <c r="Y35187" s="55"/>
    </row>
    <row r="35188" spans="21:25" x14ac:dyDescent="0.2">
      <c r="U35188" s="55"/>
      <c r="V35188" s="53"/>
      <c r="W35188" s="53"/>
      <c r="X35188" s="53"/>
      <c r="Y35188" s="55"/>
    </row>
    <row r="35189" spans="21:25" x14ac:dyDescent="0.2">
      <c r="U35189" s="55"/>
      <c r="V35189" s="53"/>
      <c r="W35189" s="53"/>
      <c r="X35189" s="53"/>
      <c r="Y35189" s="55"/>
    </row>
    <row r="35190" spans="21:25" x14ac:dyDescent="0.2">
      <c r="U35190" s="55"/>
      <c r="V35190" s="53"/>
      <c r="W35190" s="53"/>
      <c r="X35190" s="53"/>
      <c r="Y35190" s="55"/>
    </row>
    <row r="35191" spans="21:25" x14ac:dyDescent="0.2">
      <c r="U35191" s="55"/>
      <c r="V35191" s="53"/>
      <c r="W35191" s="53"/>
      <c r="X35191" s="53"/>
      <c r="Y35191" s="55"/>
    </row>
    <row r="35192" spans="21:25" x14ac:dyDescent="0.2">
      <c r="U35192" s="55"/>
      <c r="V35192" s="53"/>
      <c r="W35192" s="53"/>
      <c r="X35192" s="53"/>
      <c r="Y35192" s="55"/>
    </row>
    <row r="35193" spans="21:25" x14ac:dyDescent="0.2">
      <c r="U35193" s="55"/>
      <c r="V35193" s="53"/>
      <c r="W35193" s="53"/>
      <c r="X35193" s="53"/>
      <c r="Y35193" s="55"/>
    </row>
    <row r="35194" spans="21:25" x14ac:dyDescent="0.2">
      <c r="U35194" s="55"/>
      <c r="V35194" s="53"/>
      <c r="W35194" s="53"/>
      <c r="X35194" s="53"/>
      <c r="Y35194" s="55"/>
    </row>
    <row r="35195" spans="21:25" x14ac:dyDescent="0.2">
      <c r="U35195" s="55"/>
      <c r="V35195" s="53"/>
      <c r="W35195" s="53"/>
      <c r="X35195" s="53"/>
      <c r="Y35195" s="55"/>
    </row>
    <row r="35196" spans="21:25" x14ac:dyDescent="0.2">
      <c r="U35196" s="55"/>
      <c r="V35196" s="53"/>
      <c r="W35196" s="53"/>
      <c r="X35196" s="53"/>
      <c r="Y35196" s="55"/>
    </row>
    <row r="35197" spans="21:25" x14ac:dyDescent="0.2">
      <c r="U35197" s="55"/>
      <c r="V35197" s="53"/>
      <c r="W35197" s="53"/>
      <c r="X35197" s="53"/>
      <c r="Y35197" s="55"/>
    </row>
    <row r="35198" spans="21:25" x14ac:dyDescent="0.2">
      <c r="U35198" s="55"/>
      <c r="V35198" s="53"/>
      <c r="W35198" s="53"/>
      <c r="X35198" s="53"/>
      <c r="Y35198" s="55"/>
    </row>
    <row r="35199" spans="21:25" x14ac:dyDescent="0.2">
      <c r="U35199" s="55"/>
      <c r="V35199" s="53"/>
      <c r="W35199" s="53"/>
      <c r="X35199" s="53"/>
      <c r="Y35199" s="55"/>
    </row>
    <row r="35200" spans="21:25" x14ac:dyDescent="0.2">
      <c r="U35200" s="55"/>
      <c r="V35200" s="53"/>
      <c r="W35200" s="53"/>
      <c r="X35200" s="53"/>
      <c r="Y35200" s="55"/>
    </row>
    <row r="35201" spans="21:25" x14ac:dyDescent="0.2">
      <c r="U35201" s="55"/>
      <c r="V35201" s="53"/>
      <c r="W35201" s="53"/>
      <c r="X35201" s="53"/>
      <c r="Y35201" s="55"/>
    </row>
    <row r="35202" spans="21:25" x14ac:dyDescent="0.2">
      <c r="U35202" s="55"/>
      <c r="V35202" s="53"/>
      <c r="W35202" s="53"/>
      <c r="X35202" s="53"/>
      <c r="Y35202" s="55"/>
    </row>
    <row r="35203" spans="21:25" x14ac:dyDescent="0.2">
      <c r="U35203" s="55"/>
      <c r="V35203" s="53"/>
      <c r="W35203" s="53"/>
      <c r="X35203" s="53"/>
      <c r="Y35203" s="55"/>
    </row>
    <row r="35204" spans="21:25" x14ac:dyDescent="0.2">
      <c r="U35204" s="55"/>
      <c r="V35204" s="53"/>
      <c r="W35204" s="53"/>
      <c r="X35204" s="53"/>
      <c r="Y35204" s="55"/>
    </row>
    <row r="35205" spans="21:25" x14ac:dyDescent="0.2">
      <c r="U35205" s="55"/>
      <c r="V35205" s="53"/>
      <c r="W35205" s="53"/>
      <c r="X35205" s="53"/>
      <c r="Y35205" s="55"/>
    </row>
    <row r="35206" spans="21:25" x14ac:dyDescent="0.2">
      <c r="U35206" s="55"/>
      <c r="V35206" s="53"/>
      <c r="W35206" s="53"/>
      <c r="X35206" s="53"/>
      <c r="Y35206" s="55"/>
    </row>
    <row r="35207" spans="21:25" x14ac:dyDescent="0.2">
      <c r="U35207" s="55"/>
      <c r="V35207" s="53"/>
      <c r="W35207" s="53"/>
      <c r="X35207" s="53"/>
      <c r="Y35207" s="55"/>
    </row>
    <row r="35208" spans="21:25" x14ac:dyDescent="0.2">
      <c r="U35208" s="55"/>
      <c r="V35208" s="53"/>
      <c r="W35208" s="53"/>
      <c r="X35208" s="53"/>
      <c r="Y35208" s="55"/>
    </row>
    <row r="35209" spans="21:25" x14ac:dyDescent="0.2">
      <c r="U35209" s="55"/>
      <c r="V35209" s="53"/>
      <c r="W35209" s="53"/>
      <c r="X35209" s="53"/>
      <c r="Y35209" s="55"/>
    </row>
    <row r="35210" spans="21:25" x14ac:dyDescent="0.2">
      <c r="U35210" s="55"/>
      <c r="V35210" s="53"/>
      <c r="W35210" s="53"/>
      <c r="X35210" s="53"/>
      <c r="Y35210" s="55"/>
    </row>
    <row r="35211" spans="21:25" x14ac:dyDescent="0.2">
      <c r="U35211" s="55"/>
      <c r="V35211" s="53"/>
      <c r="W35211" s="53"/>
      <c r="X35211" s="53"/>
      <c r="Y35211" s="55"/>
    </row>
    <row r="35212" spans="21:25" x14ac:dyDescent="0.2">
      <c r="U35212" s="55"/>
      <c r="V35212" s="53"/>
      <c r="W35212" s="53"/>
      <c r="X35212" s="53"/>
      <c r="Y35212" s="55"/>
    </row>
    <row r="35213" spans="21:25" x14ac:dyDescent="0.2">
      <c r="U35213" s="55"/>
      <c r="V35213" s="53"/>
      <c r="W35213" s="53"/>
      <c r="X35213" s="53"/>
      <c r="Y35213" s="55"/>
    </row>
    <row r="35214" spans="21:25" x14ac:dyDescent="0.2">
      <c r="U35214" s="55"/>
      <c r="V35214" s="53"/>
      <c r="W35214" s="53"/>
      <c r="X35214" s="53"/>
      <c r="Y35214" s="55"/>
    </row>
    <row r="35215" spans="21:25" x14ac:dyDescent="0.2">
      <c r="U35215" s="55"/>
      <c r="V35215" s="53"/>
      <c r="W35215" s="53"/>
      <c r="X35215" s="53"/>
      <c r="Y35215" s="55"/>
    </row>
    <row r="35216" spans="21:25" x14ac:dyDescent="0.2">
      <c r="U35216" s="55"/>
      <c r="V35216" s="53"/>
      <c r="W35216" s="53"/>
      <c r="X35216" s="53"/>
      <c r="Y35216" s="55"/>
    </row>
    <row r="35217" spans="21:25" x14ac:dyDescent="0.2">
      <c r="U35217" s="55"/>
      <c r="V35217" s="53"/>
      <c r="W35217" s="53"/>
      <c r="X35217" s="53"/>
      <c r="Y35217" s="55"/>
    </row>
    <row r="35218" spans="21:25" x14ac:dyDescent="0.2">
      <c r="U35218" s="55"/>
      <c r="V35218" s="53"/>
      <c r="W35218" s="53"/>
      <c r="X35218" s="53"/>
      <c r="Y35218" s="55"/>
    </row>
    <row r="35219" spans="21:25" x14ac:dyDescent="0.2">
      <c r="U35219" s="55"/>
      <c r="V35219" s="53"/>
      <c r="W35219" s="53"/>
      <c r="X35219" s="53"/>
      <c r="Y35219" s="55"/>
    </row>
    <row r="35220" spans="21:25" x14ac:dyDescent="0.2">
      <c r="U35220" s="55"/>
      <c r="V35220" s="53"/>
      <c r="W35220" s="53"/>
      <c r="X35220" s="53"/>
      <c r="Y35220" s="55"/>
    </row>
    <row r="35221" spans="21:25" x14ac:dyDescent="0.2">
      <c r="U35221" s="55"/>
      <c r="V35221" s="53"/>
      <c r="W35221" s="53"/>
      <c r="X35221" s="53"/>
      <c r="Y35221" s="55"/>
    </row>
    <row r="35222" spans="21:25" x14ac:dyDescent="0.2">
      <c r="U35222" s="55"/>
      <c r="V35222" s="53"/>
      <c r="W35222" s="53"/>
      <c r="X35222" s="53"/>
      <c r="Y35222" s="55"/>
    </row>
    <row r="35223" spans="21:25" x14ac:dyDescent="0.2">
      <c r="U35223" s="55"/>
      <c r="V35223" s="53"/>
      <c r="W35223" s="53"/>
      <c r="X35223" s="53"/>
      <c r="Y35223" s="55"/>
    </row>
    <row r="35224" spans="21:25" x14ac:dyDescent="0.2">
      <c r="U35224" s="55"/>
      <c r="V35224" s="53"/>
      <c r="W35224" s="53"/>
      <c r="X35224" s="53"/>
      <c r="Y35224" s="55"/>
    </row>
    <row r="35225" spans="21:25" x14ac:dyDescent="0.2">
      <c r="U35225" s="55"/>
      <c r="V35225" s="53"/>
      <c r="W35225" s="53"/>
      <c r="X35225" s="53"/>
      <c r="Y35225" s="55"/>
    </row>
    <row r="35226" spans="21:25" x14ac:dyDescent="0.2">
      <c r="U35226" s="55"/>
      <c r="V35226" s="53"/>
      <c r="W35226" s="53"/>
      <c r="X35226" s="53"/>
      <c r="Y35226" s="55"/>
    </row>
    <row r="35227" spans="21:25" x14ac:dyDescent="0.2">
      <c r="U35227" s="55"/>
      <c r="V35227" s="53"/>
      <c r="W35227" s="53"/>
      <c r="X35227" s="53"/>
      <c r="Y35227" s="55"/>
    </row>
    <row r="35228" spans="21:25" x14ac:dyDescent="0.2">
      <c r="U35228" s="55"/>
      <c r="V35228" s="53"/>
      <c r="W35228" s="53"/>
      <c r="X35228" s="53"/>
      <c r="Y35228" s="55"/>
    </row>
    <row r="35229" spans="21:25" x14ac:dyDescent="0.2">
      <c r="U35229" s="55"/>
      <c r="V35229" s="53"/>
      <c r="W35229" s="53"/>
      <c r="X35229" s="53"/>
      <c r="Y35229" s="55"/>
    </row>
    <row r="35230" spans="21:25" x14ac:dyDescent="0.2">
      <c r="U35230" s="55"/>
      <c r="V35230" s="53"/>
      <c r="W35230" s="53"/>
      <c r="X35230" s="53"/>
      <c r="Y35230" s="55"/>
    </row>
    <row r="35231" spans="21:25" x14ac:dyDescent="0.2">
      <c r="U35231" s="55"/>
      <c r="V35231" s="53"/>
      <c r="W35231" s="53"/>
      <c r="X35231" s="53"/>
      <c r="Y35231" s="55"/>
    </row>
    <row r="35232" spans="21:25" x14ac:dyDescent="0.2">
      <c r="U35232" s="55"/>
      <c r="V35232" s="53"/>
      <c r="W35232" s="53"/>
      <c r="X35232" s="53"/>
      <c r="Y35232" s="55"/>
    </row>
    <row r="35233" spans="21:25" x14ac:dyDescent="0.2">
      <c r="U35233" s="55"/>
      <c r="V35233" s="53"/>
      <c r="W35233" s="53"/>
      <c r="X35233" s="53"/>
      <c r="Y35233" s="55"/>
    </row>
    <row r="35234" spans="21:25" x14ac:dyDescent="0.2">
      <c r="U35234" s="55"/>
      <c r="V35234" s="53"/>
      <c r="W35234" s="53"/>
      <c r="X35234" s="53"/>
      <c r="Y35234" s="55"/>
    </row>
    <row r="35235" spans="21:25" x14ac:dyDescent="0.2">
      <c r="U35235" s="55"/>
      <c r="V35235" s="53"/>
      <c r="W35235" s="53"/>
      <c r="X35235" s="53"/>
      <c r="Y35235" s="55"/>
    </row>
    <row r="35236" spans="21:25" x14ac:dyDescent="0.2">
      <c r="U35236" s="55"/>
      <c r="V35236" s="53"/>
      <c r="W35236" s="53"/>
      <c r="X35236" s="53"/>
      <c r="Y35236" s="55"/>
    </row>
    <row r="35237" spans="21:25" x14ac:dyDescent="0.2">
      <c r="U35237" s="55"/>
      <c r="V35237" s="53"/>
      <c r="W35237" s="53"/>
      <c r="X35237" s="53"/>
      <c r="Y35237" s="55"/>
    </row>
    <row r="35238" spans="21:25" x14ac:dyDescent="0.2">
      <c r="U35238" s="55"/>
      <c r="V35238" s="53"/>
      <c r="W35238" s="53"/>
      <c r="X35238" s="53"/>
      <c r="Y35238" s="55"/>
    </row>
    <row r="35239" spans="21:25" x14ac:dyDescent="0.2">
      <c r="U35239" s="55"/>
      <c r="V35239" s="53"/>
      <c r="W35239" s="53"/>
      <c r="X35239" s="53"/>
      <c r="Y35239" s="55"/>
    </row>
    <row r="35240" spans="21:25" x14ac:dyDescent="0.2">
      <c r="U35240" s="55"/>
      <c r="V35240" s="53"/>
      <c r="W35240" s="53"/>
      <c r="X35240" s="53"/>
      <c r="Y35240" s="55"/>
    </row>
    <row r="35241" spans="21:25" x14ac:dyDescent="0.2">
      <c r="U35241" s="55"/>
      <c r="V35241" s="53"/>
      <c r="W35241" s="53"/>
      <c r="X35241" s="53"/>
      <c r="Y35241" s="55"/>
    </row>
    <row r="35242" spans="21:25" x14ac:dyDescent="0.2">
      <c r="U35242" s="55"/>
      <c r="V35242" s="53"/>
      <c r="W35242" s="53"/>
      <c r="X35242" s="53"/>
      <c r="Y35242" s="55"/>
    </row>
    <row r="35243" spans="21:25" x14ac:dyDescent="0.2">
      <c r="U35243" s="55"/>
      <c r="V35243" s="53"/>
      <c r="W35243" s="53"/>
      <c r="X35243" s="53"/>
      <c r="Y35243" s="55"/>
    </row>
    <row r="35244" spans="21:25" x14ac:dyDescent="0.2">
      <c r="U35244" s="55"/>
      <c r="V35244" s="53"/>
      <c r="W35244" s="53"/>
      <c r="X35244" s="53"/>
      <c r="Y35244" s="55"/>
    </row>
    <row r="35245" spans="21:25" x14ac:dyDescent="0.2">
      <c r="U35245" s="55"/>
      <c r="V35245" s="53"/>
      <c r="W35245" s="53"/>
      <c r="X35245" s="53"/>
      <c r="Y35245" s="55"/>
    </row>
    <row r="35246" spans="21:25" x14ac:dyDescent="0.2">
      <c r="U35246" s="55"/>
      <c r="V35246" s="53"/>
      <c r="W35246" s="53"/>
      <c r="X35246" s="53"/>
      <c r="Y35246" s="55"/>
    </row>
    <row r="35247" spans="21:25" x14ac:dyDescent="0.2">
      <c r="U35247" s="55"/>
      <c r="V35247" s="53"/>
      <c r="W35247" s="53"/>
      <c r="X35247" s="53"/>
      <c r="Y35247" s="55"/>
    </row>
    <row r="35248" spans="21:25" x14ac:dyDescent="0.2">
      <c r="U35248" s="55"/>
      <c r="V35248" s="53"/>
      <c r="W35248" s="53"/>
      <c r="X35248" s="53"/>
      <c r="Y35248" s="55"/>
    </row>
    <row r="35249" spans="21:25" x14ac:dyDescent="0.2">
      <c r="U35249" s="55"/>
      <c r="V35249" s="53"/>
      <c r="W35249" s="53"/>
      <c r="X35249" s="53"/>
      <c r="Y35249" s="55"/>
    </row>
    <row r="35250" spans="21:25" x14ac:dyDescent="0.2">
      <c r="U35250" s="55"/>
      <c r="V35250" s="53"/>
      <c r="W35250" s="53"/>
      <c r="X35250" s="53"/>
      <c r="Y35250" s="55"/>
    </row>
    <row r="35251" spans="21:25" x14ac:dyDescent="0.2">
      <c r="U35251" s="55"/>
      <c r="V35251" s="53"/>
      <c r="W35251" s="53"/>
      <c r="X35251" s="53"/>
      <c r="Y35251" s="55"/>
    </row>
    <row r="35252" spans="21:25" x14ac:dyDescent="0.2">
      <c r="U35252" s="55"/>
      <c r="V35252" s="53"/>
      <c r="W35252" s="53"/>
      <c r="X35252" s="53"/>
      <c r="Y35252" s="55"/>
    </row>
    <row r="35253" spans="21:25" x14ac:dyDescent="0.2">
      <c r="U35253" s="55"/>
      <c r="V35253" s="53"/>
      <c r="W35253" s="53"/>
      <c r="X35253" s="53"/>
      <c r="Y35253" s="55"/>
    </row>
    <row r="35254" spans="21:25" x14ac:dyDescent="0.2">
      <c r="U35254" s="55"/>
      <c r="V35254" s="53"/>
      <c r="W35254" s="53"/>
      <c r="X35254" s="53"/>
      <c r="Y35254" s="55"/>
    </row>
    <row r="35255" spans="21:25" x14ac:dyDescent="0.2">
      <c r="U35255" s="55"/>
      <c r="V35255" s="53"/>
      <c r="W35255" s="53"/>
      <c r="X35255" s="53"/>
      <c r="Y35255" s="55"/>
    </row>
    <row r="35256" spans="21:25" x14ac:dyDescent="0.2">
      <c r="U35256" s="55"/>
      <c r="V35256" s="53"/>
      <c r="W35256" s="53"/>
      <c r="X35256" s="53"/>
      <c r="Y35256" s="55"/>
    </row>
    <row r="35257" spans="21:25" x14ac:dyDescent="0.2">
      <c r="U35257" s="55"/>
      <c r="V35257" s="53"/>
      <c r="W35257" s="53"/>
      <c r="X35257" s="53"/>
      <c r="Y35257" s="55"/>
    </row>
    <row r="35258" spans="21:25" x14ac:dyDescent="0.2">
      <c r="U35258" s="55"/>
      <c r="V35258" s="53"/>
      <c r="W35258" s="53"/>
      <c r="X35258" s="53"/>
      <c r="Y35258" s="55"/>
    </row>
    <row r="35259" spans="21:25" x14ac:dyDescent="0.2">
      <c r="U35259" s="55"/>
      <c r="V35259" s="53"/>
      <c r="W35259" s="53"/>
      <c r="X35259" s="53"/>
      <c r="Y35259" s="55"/>
    </row>
    <row r="35260" spans="21:25" x14ac:dyDescent="0.2">
      <c r="U35260" s="55"/>
      <c r="V35260" s="53"/>
      <c r="W35260" s="53"/>
      <c r="X35260" s="53"/>
      <c r="Y35260" s="55"/>
    </row>
    <row r="35261" spans="21:25" x14ac:dyDescent="0.2">
      <c r="U35261" s="55"/>
      <c r="V35261" s="53"/>
      <c r="W35261" s="53"/>
      <c r="X35261" s="53"/>
      <c r="Y35261" s="55"/>
    </row>
    <row r="35262" spans="21:25" x14ac:dyDescent="0.2">
      <c r="U35262" s="55"/>
      <c r="V35262" s="53"/>
      <c r="W35262" s="53"/>
      <c r="X35262" s="53"/>
      <c r="Y35262" s="55"/>
    </row>
    <row r="35263" spans="21:25" x14ac:dyDescent="0.2">
      <c r="U35263" s="55"/>
      <c r="V35263" s="53"/>
      <c r="W35263" s="53"/>
      <c r="X35263" s="53"/>
      <c r="Y35263" s="55"/>
    </row>
    <row r="35264" spans="21:25" x14ac:dyDescent="0.2">
      <c r="U35264" s="55"/>
      <c r="V35264" s="53"/>
      <c r="W35264" s="53"/>
      <c r="X35264" s="53"/>
      <c r="Y35264" s="55"/>
    </row>
    <row r="35265" spans="21:25" x14ac:dyDescent="0.2">
      <c r="U35265" s="55"/>
      <c r="V35265" s="53"/>
      <c r="W35265" s="53"/>
      <c r="X35265" s="53"/>
      <c r="Y35265" s="55"/>
    </row>
    <row r="35266" spans="21:25" x14ac:dyDescent="0.2">
      <c r="U35266" s="55"/>
      <c r="V35266" s="53"/>
      <c r="W35266" s="53"/>
      <c r="X35266" s="53"/>
      <c r="Y35266" s="55"/>
    </row>
    <row r="35267" spans="21:25" x14ac:dyDescent="0.2">
      <c r="U35267" s="55"/>
      <c r="V35267" s="53"/>
      <c r="W35267" s="53"/>
      <c r="X35267" s="53"/>
      <c r="Y35267" s="55"/>
    </row>
    <row r="35268" spans="21:25" x14ac:dyDescent="0.2">
      <c r="U35268" s="55"/>
      <c r="V35268" s="53"/>
      <c r="W35268" s="53"/>
      <c r="X35268" s="53"/>
      <c r="Y35268" s="55"/>
    </row>
    <row r="35269" spans="21:25" x14ac:dyDescent="0.2">
      <c r="U35269" s="55"/>
      <c r="V35269" s="53"/>
      <c r="W35269" s="53"/>
      <c r="X35269" s="53"/>
      <c r="Y35269" s="55"/>
    </row>
    <row r="35270" spans="21:25" x14ac:dyDescent="0.2">
      <c r="U35270" s="55"/>
      <c r="V35270" s="53"/>
      <c r="W35270" s="53"/>
      <c r="X35270" s="53"/>
      <c r="Y35270" s="55"/>
    </row>
    <row r="35271" spans="21:25" x14ac:dyDescent="0.2">
      <c r="U35271" s="55"/>
      <c r="V35271" s="53"/>
      <c r="W35271" s="53"/>
      <c r="X35271" s="53"/>
      <c r="Y35271" s="55"/>
    </row>
    <row r="35272" spans="21:25" x14ac:dyDescent="0.2">
      <c r="U35272" s="55"/>
      <c r="V35272" s="53"/>
      <c r="W35272" s="53"/>
      <c r="X35272" s="53"/>
      <c r="Y35272" s="55"/>
    </row>
    <row r="35273" spans="21:25" x14ac:dyDescent="0.2">
      <c r="U35273" s="55"/>
      <c r="V35273" s="53"/>
      <c r="W35273" s="53"/>
      <c r="X35273" s="53"/>
      <c r="Y35273" s="55"/>
    </row>
    <row r="35274" spans="21:25" x14ac:dyDescent="0.2">
      <c r="U35274" s="55"/>
      <c r="V35274" s="53"/>
      <c r="W35274" s="53"/>
      <c r="X35274" s="53"/>
      <c r="Y35274" s="55"/>
    </row>
    <row r="35275" spans="21:25" x14ac:dyDescent="0.2">
      <c r="U35275" s="55"/>
      <c r="V35275" s="53"/>
      <c r="W35275" s="53"/>
      <c r="X35275" s="53"/>
      <c r="Y35275" s="55"/>
    </row>
    <row r="35276" spans="21:25" x14ac:dyDescent="0.2">
      <c r="U35276" s="55"/>
      <c r="V35276" s="53"/>
      <c r="W35276" s="53"/>
      <c r="X35276" s="53"/>
      <c r="Y35276" s="55"/>
    </row>
    <row r="35277" spans="21:25" x14ac:dyDescent="0.2">
      <c r="U35277" s="55"/>
      <c r="V35277" s="53"/>
      <c r="W35277" s="53"/>
      <c r="X35277" s="53"/>
      <c r="Y35277" s="55"/>
    </row>
    <row r="35278" spans="21:25" x14ac:dyDescent="0.2">
      <c r="U35278" s="55"/>
      <c r="V35278" s="53"/>
      <c r="W35278" s="53"/>
      <c r="X35278" s="53"/>
      <c r="Y35278" s="55"/>
    </row>
    <row r="35279" spans="21:25" x14ac:dyDescent="0.2">
      <c r="U35279" s="55"/>
      <c r="V35279" s="53"/>
      <c r="W35279" s="53"/>
      <c r="X35279" s="53"/>
      <c r="Y35279" s="55"/>
    </row>
    <row r="35280" spans="21:25" x14ac:dyDescent="0.2">
      <c r="U35280" s="55"/>
      <c r="V35280" s="53"/>
      <c r="W35280" s="53"/>
      <c r="X35280" s="53"/>
      <c r="Y35280" s="55"/>
    </row>
    <row r="35281" spans="21:25" x14ac:dyDescent="0.2">
      <c r="U35281" s="55"/>
      <c r="V35281" s="53"/>
      <c r="W35281" s="53"/>
      <c r="X35281" s="53"/>
      <c r="Y35281" s="55"/>
    </row>
    <row r="35282" spans="21:25" x14ac:dyDescent="0.2">
      <c r="U35282" s="55"/>
      <c r="V35282" s="53"/>
      <c r="W35282" s="53"/>
      <c r="X35282" s="53"/>
      <c r="Y35282" s="55"/>
    </row>
    <row r="35283" spans="21:25" x14ac:dyDescent="0.2">
      <c r="U35283" s="55"/>
      <c r="V35283" s="53"/>
      <c r="W35283" s="53"/>
      <c r="X35283" s="53"/>
      <c r="Y35283" s="55"/>
    </row>
    <row r="35284" spans="21:25" x14ac:dyDescent="0.2">
      <c r="U35284" s="55"/>
      <c r="V35284" s="53"/>
      <c r="W35284" s="53"/>
      <c r="X35284" s="53"/>
      <c r="Y35284" s="55"/>
    </row>
    <row r="35285" spans="21:25" x14ac:dyDescent="0.2">
      <c r="U35285" s="55"/>
      <c r="V35285" s="53"/>
      <c r="W35285" s="53"/>
      <c r="X35285" s="53"/>
      <c r="Y35285" s="55"/>
    </row>
    <row r="35286" spans="21:25" x14ac:dyDescent="0.2">
      <c r="U35286" s="55"/>
      <c r="V35286" s="53"/>
      <c r="W35286" s="53"/>
      <c r="X35286" s="53"/>
      <c r="Y35286" s="55"/>
    </row>
    <row r="35287" spans="21:25" x14ac:dyDescent="0.2">
      <c r="U35287" s="55"/>
      <c r="V35287" s="53"/>
      <c r="W35287" s="53"/>
      <c r="X35287" s="53"/>
      <c r="Y35287" s="55"/>
    </row>
    <row r="35288" spans="21:25" x14ac:dyDescent="0.2">
      <c r="U35288" s="55"/>
      <c r="V35288" s="53"/>
      <c r="W35288" s="53"/>
      <c r="X35288" s="53"/>
      <c r="Y35288" s="55"/>
    </row>
    <row r="35289" spans="21:25" x14ac:dyDescent="0.2">
      <c r="U35289" s="55"/>
      <c r="V35289" s="53"/>
      <c r="W35289" s="53"/>
      <c r="X35289" s="53"/>
      <c r="Y35289" s="55"/>
    </row>
    <row r="35290" spans="21:25" x14ac:dyDescent="0.2">
      <c r="U35290" s="55"/>
      <c r="V35290" s="53"/>
      <c r="W35290" s="53"/>
      <c r="X35290" s="53"/>
      <c r="Y35290" s="55"/>
    </row>
    <row r="35291" spans="21:25" x14ac:dyDescent="0.2">
      <c r="U35291" s="55"/>
      <c r="V35291" s="53"/>
      <c r="W35291" s="53"/>
      <c r="X35291" s="53"/>
      <c r="Y35291" s="55"/>
    </row>
    <row r="35292" spans="21:25" x14ac:dyDescent="0.2">
      <c r="U35292" s="55"/>
      <c r="V35292" s="53"/>
      <c r="W35292" s="53"/>
      <c r="X35292" s="53"/>
      <c r="Y35292" s="55"/>
    </row>
    <row r="35293" spans="21:25" x14ac:dyDescent="0.2">
      <c r="U35293" s="55"/>
      <c r="V35293" s="53"/>
      <c r="W35293" s="53"/>
      <c r="X35293" s="53"/>
      <c r="Y35293" s="55"/>
    </row>
    <row r="35294" spans="21:25" x14ac:dyDescent="0.2">
      <c r="U35294" s="55"/>
      <c r="V35294" s="53"/>
      <c r="W35294" s="53"/>
      <c r="X35294" s="53"/>
      <c r="Y35294" s="55"/>
    </row>
    <row r="35295" spans="21:25" x14ac:dyDescent="0.2">
      <c r="U35295" s="55"/>
      <c r="V35295" s="53"/>
      <c r="W35295" s="53"/>
      <c r="X35295" s="53"/>
      <c r="Y35295" s="55"/>
    </row>
    <row r="35296" spans="21:25" x14ac:dyDescent="0.2">
      <c r="U35296" s="55"/>
      <c r="V35296" s="53"/>
      <c r="W35296" s="53"/>
      <c r="X35296" s="53"/>
      <c r="Y35296" s="55"/>
    </row>
    <row r="35297" spans="21:25" x14ac:dyDescent="0.2">
      <c r="U35297" s="55"/>
      <c r="V35297" s="53"/>
      <c r="W35297" s="53"/>
      <c r="X35297" s="53"/>
      <c r="Y35297" s="55"/>
    </row>
    <row r="35298" spans="21:25" x14ac:dyDescent="0.2">
      <c r="U35298" s="55"/>
      <c r="V35298" s="53"/>
      <c r="W35298" s="53"/>
      <c r="X35298" s="53"/>
      <c r="Y35298" s="55"/>
    </row>
    <row r="35299" spans="21:25" x14ac:dyDescent="0.2">
      <c r="U35299" s="55"/>
      <c r="V35299" s="53"/>
      <c r="W35299" s="53"/>
      <c r="X35299" s="53"/>
      <c r="Y35299" s="55"/>
    </row>
    <row r="35300" spans="21:25" x14ac:dyDescent="0.2">
      <c r="U35300" s="55"/>
      <c r="V35300" s="53"/>
      <c r="W35300" s="53"/>
      <c r="X35300" s="53"/>
      <c r="Y35300" s="55"/>
    </row>
    <row r="35301" spans="21:25" x14ac:dyDescent="0.2">
      <c r="U35301" s="55"/>
      <c r="V35301" s="53"/>
      <c r="W35301" s="53"/>
      <c r="X35301" s="53"/>
      <c r="Y35301" s="55"/>
    </row>
    <row r="35302" spans="21:25" x14ac:dyDescent="0.2">
      <c r="U35302" s="55"/>
      <c r="V35302" s="53"/>
      <c r="W35302" s="53"/>
      <c r="X35302" s="53"/>
      <c r="Y35302" s="55"/>
    </row>
    <row r="35303" spans="21:25" x14ac:dyDescent="0.2">
      <c r="U35303" s="55"/>
      <c r="V35303" s="53"/>
      <c r="W35303" s="53"/>
      <c r="X35303" s="53"/>
      <c r="Y35303" s="55"/>
    </row>
    <row r="35304" spans="21:25" x14ac:dyDescent="0.2">
      <c r="U35304" s="55"/>
      <c r="V35304" s="53"/>
      <c r="W35304" s="53"/>
      <c r="X35304" s="53"/>
      <c r="Y35304" s="55"/>
    </row>
    <row r="35305" spans="21:25" x14ac:dyDescent="0.2">
      <c r="U35305" s="55"/>
      <c r="V35305" s="53"/>
      <c r="W35305" s="53"/>
      <c r="X35305" s="53"/>
      <c r="Y35305" s="55"/>
    </row>
    <row r="35306" spans="21:25" x14ac:dyDescent="0.2">
      <c r="U35306" s="55"/>
      <c r="V35306" s="53"/>
      <c r="W35306" s="53"/>
      <c r="X35306" s="53"/>
      <c r="Y35306" s="55"/>
    </row>
    <row r="35307" spans="21:25" x14ac:dyDescent="0.2">
      <c r="U35307" s="55"/>
      <c r="V35307" s="53"/>
      <c r="W35307" s="53"/>
      <c r="X35307" s="53"/>
      <c r="Y35307" s="55"/>
    </row>
    <row r="35308" spans="21:25" x14ac:dyDescent="0.2">
      <c r="U35308" s="55"/>
      <c r="V35308" s="53"/>
      <c r="W35308" s="53"/>
      <c r="X35308" s="53"/>
      <c r="Y35308" s="55"/>
    </row>
    <row r="35309" spans="21:25" x14ac:dyDescent="0.2">
      <c r="U35309" s="55"/>
      <c r="V35309" s="53"/>
      <c r="W35309" s="53"/>
      <c r="X35309" s="53"/>
      <c r="Y35309" s="55"/>
    </row>
    <row r="35310" spans="21:25" x14ac:dyDescent="0.2">
      <c r="U35310" s="55"/>
      <c r="V35310" s="53"/>
      <c r="W35310" s="53"/>
      <c r="X35310" s="53"/>
      <c r="Y35310" s="55"/>
    </row>
    <row r="35311" spans="21:25" x14ac:dyDescent="0.2">
      <c r="U35311" s="55"/>
      <c r="V35311" s="53"/>
      <c r="W35311" s="53"/>
      <c r="X35311" s="53"/>
      <c r="Y35311" s="55"/>
    </row>
    <row r="35312" spans="21:25" x14ac:dyDescent="0.2">
      <c r="U35312" s="55"/>
      <c r="V35312" s="53"/>
      <c r="W35312" s="53"/>
      <c r="X35312" s="53"/>
      <c r="Y35312" s="55"/>
    </row>
    <row r="35313" spans="21:25" x14ac:dyDescent="0.2">
      <c r="U35313" s="55"/>
      <c r="V35313" s="53"/>
      <c r="W35313" s="53"/>
      <c r="X35313" s="53"/>
      <c r="Y35313" s="55"/>
    </row>
    <row r="35314" spans="21:25" x14ac:dyDescent="0.2">
      <c r="U35314" s="55"/>
      <c r="V35314" s="53"/>
      <c r="W35314" s="53"/>
      <c r="X35314" s="53"/>
      <c r="Y35314" s="55"/>
    </row>
    <row r="35315" spans="21:25" x14ac:dyDescent="0.2">
      <c r="U35315" s="55"/>
      <c r="V35315" s="53"/>
      <c r="W35315" s="53"/>
      <c r="X35315" s="53"/>
      <c r="Y35315" s="55"/>
    </row>
    <row r="35316" spans="21:25" x14ac:dyDescent="0.2">
      <c r="U35316" s="55"/>
      <c r="V35316" s="53"/>
      <c r="W35316" s="53"/>
      <c r="X35316" s="53"/>
      <c r="Y35316" s="55"/>
    </row>
    <row r="35317" spans="21:25" x14ac:dyDescent="0.2">
      <c r="U35317" s="55"/>
      <c r="V35317" s="53"/>
      <c r="W35317" s="53"/>
      <c r="X35317" s="53"/>
      <c r="Y35317" s="55"/>
    </row>
    <row r="35318" spans="21:25" x14ac:dyDescent="0.2">
      <c r="U35318" s="55"/>
      <c r="V35318" s="53"/>
      <c r="W35318" s="53"/>
      <c r="X35318" s="53"/>
      <c r="Y35318" s="55"/>
    </row>
    <row r="35319" spans="21:25" x14ac:dyDescent="0.2">
      <c r="U35319" s="55"/>
      <c r="V35319" s="53"/>
      <c r="W35319" s="53"/>
      <c r="X35319" s="53"/>
      <c r="Y35319" s="55"/>
    </row>
    <row r="35320" spans="21:25" x14ac:dyDescent="0.2">
      <c r="U35320" s="55"/>
      <c r="V35320" s="53"/>
      <c r="W35320" s="53"/>
      <c r="X35320" s="53"/>
      <c r="Y35320" s="55"/>
    </row>
    <row r="35321" spans="21:25" x14ac:dyDescent="0.2">
      <c r="U35321" s="55"/>
      <c r="V35321" s="53"/>
      <c r="W35321" s="53"/>
      <c r="X35321" s="53"/>
      <c r="Y35321" s="55"/>
    </row>
    <row r="35322" spans="21:25" x14ac:dyDescent="0.2">
      <c r="U35322" s="55"/>
      <c r="V35322" s="53"/>
      <c r="W35322" s="53"/>
      <c r="X35322" s="53"/>
      <c r="Y35322" s="55"/>
    </row>
    <row r="35323" spans="21:25" x14ac:dyDescent="0.2">
      <c r="U35323" s="55"/>
      <c r="V35323" s="53"/>
      <c r="W35323" s="53"/>
      <c r="X35323" s="53"/>
      <c r="Y35323" s="55"/>
    </row>
    <row r="35324" spans="21:25" x14ac:dyDescent="0.2">
      <c r="U35324" s="55"/>
      <c r="V35324" s="53"/>
      <c r="W35324" s="53"/>
      <c r="X35324" s="53"/>
      <c r="Y35324" s="55"/>
    </row>
    <row r="35325" spans="21:25" x14ac:dyDescent="0.2">
      <c r="U35325" s="55"/>
      <c r="V35325" s="53"/>
      <c r="W35325" s="53"/>
      <c r="X35325" s="53"/>
      <c r="Y35325" s="55"/>
    </row>
    <row r="35326" spans="21:25" x14ac:dyDescent="0.2">
      <c r="U35326" s="55"/>
      <c r="V35326" s="53"/>
      <c r="W35326" s="53"/>
      <c r="X35326" s="53"/>
      <c r="Y35326" s="55"/>
    </row>
    <row r="35327" spans="21:25" x14ac:dyDescent="0.2">
      <c r="U35327" s="55"/>
      <c r="V35327" s="53"/>
      <c r="W35327" s="53"/>
      <c r="X35327" s="53"/>
      <c r="Y35327" s="55"/>
    </row>
    <row r="35328" spans="21:25" x14ac:dyDescent="0.2">
      <c r="U35328" s="55"/>
      <c r="V35328" s="53"/>
      <c r="W35328" s="53"/>
      <c r="X35328" s="53"/>
      <c r="Y35328" s="55"/>
    </row>
    <row r="35329" spans="21:25" x14ac:dyDescent="0.2">
      <c r="U35329" s="55"/>
      <c r="V35329" s="53"/>
      <c r="W35329" s="53"/>
      <c r="X35329" s="53"/>
      <c r="Y35329" s="55"/>
    </row>
    <row r="35330" spans="21:25" x14ac:dyDescent="0.2">
      <c r="U35330" s="55"/>
      <c r="V35330" s="53"/>
      <c r="W35330" s="53"/>
      <c r="X35330" s="53"/>
      <c r="Y35330" s="55"/>
    </row>
    <row r="35331" spans="21:25" x14ac:dyDescent="0.2">
      <c r="U35331" s="55"/>
      <c r="V35331" s="53"/>
      <c r="W35331" s="53"/>
      <c r="X35331" s="53"/>
      <c r="Y35331" s="55"/>
    </row>
    <row r="35332" spans="21:25" x14ac:dyDescent="0.2">
      <c r="U35332" s="55"/>
      <c r="V35332" s="53"/>
      <c r="W35332" s="53"/>
      <c r="X35332" s="53"/>
      <c r="Y35332" s="55"/>
    </row>
    <row r="35333" spans="21:25" x14ac:dyDescent="0.2">
      <c r="U35333" s="55"/>
      <c r="V35333" s="53"/>
      <c r="W35333" s="53"/>
      <c r="X35333" s="53"/>
      <c r="Y35333" s="55"/>
    </row>
    <row r="35334" spans="21:25" x14ac:dyDescent="0.2">
      <c r="U35334" s="55"/>
      <c r="V35334" s="53"/>
      <c r="W35334" s="53"/>
      <c r="X35334" s="53"/>
      <c r="Y35334" s="55"/>
    </row>
    <row r="35335" spans="21:25" x14ac:dyDescent="0.2">
      <c r="U35335" s="55"/>
      <c r="V35335" s="53"/>
      <c r="W35335" s="53"/>
      <c r="X35335" s="53"/>
      <c r="Y35335" s="55"/>
    </row>
    <row r="35336" spans="21:25" x14ac:dyDescent="0.2">
      <c r="U35336" s="55"/>
      <c r="V35336" s="53"/>
      <c r="W35336" s="53"/>
      <c r="X35336" s="53"/>
      <c r="Y35336" s="55"/>
    </row>
    <row r="35337" spans="21:25" x14ac:dyDescent="0.2">
      <c r="U35337" s="55"/>
      <c r="V35337" s="53"/>
      <c r="W35337" s="53"/>
      <c r="X35337" s="53"/>
      <c r="Y35337" s="55"/>
    </row>
    <row r="35338" spans="21:25" x14ac:dyDescent="0.2">
      <c r="U35338" s="55"/>
      <c r="V35338" s="53"/>
      <c r="W35338" s="53"/>
      <c r="X35338" s="53"/>
      <c r="Y35338" s="55"/>
    </row>
    <row r="35339" spans="21:25" x14ac:dyDescent="0.2">
      <c r="U35339" s="55"/>
      <c r="V35339" s="53"/>
      <c r="W35339" s="53"/>
      <c r="X35339" s="53"/>
      <c r="Y35339" s="55"/>
    </row>
    <row r="35340" spans="21:25" x14ac:dyDescent="0.2">
      <c r="U35340" s="55"/>
      <c r="V35340" s="53"/>
      <c r="W35340" s="53"/>
      <c r="X35340" s="53"/>
      <c r="Y35340" s="55"/>
    </row>
    <row r="35341" spans="21:25" x14ac:dyDescent="0.2">
      <c r="U35341" s="55"/>
      <c r="V35341" s="53"/>
      <c r="W35341" s="53"/>
      <c r="X35341" s="53"/>
      <c r="Y35341" s="55"/>
    </row>
    <row r="35342" spans="21:25" x14ac:dyDescent="0.2">
      <c r="U35342" s="55"/>
      <c r="V35342" s="53"/>
      <c r="W35342" s="53"/>
      <c r="X35342" s="53"/>
      <c r="Y35342" s="55"/>
    </row>
    <row r="35343" spans="21:25" x14ac:dyDescent="0.2">
      <c r="U35343" s="55"/>
      <c r="V35343" s="53"/>
      <c r="W35343" s="53"/>
      <c r="X35343" s="53"/>
      <c r="Y35343" s="55"/>
    </row>
    <row r="35344" spans="21:25" x14ac:dyDescent="0.2">
      <c r="U35344" s="55"/>
      <c r="V35344" s="53"/>
      <c r="W35344" s="53"/>
      <c r="X35344" s="53"/>
      <c r="Y35344" s="55"/>
    </row>
    <row r="35345" spans="21:25" x14ac:dyDescent="0.2">
      <c r="U35345" s="55"/>
      <c r="V35345" s="53"/>
      <c r="W35345" s="53"/>
      <c r="X35345" s="53"/>
      <c r="Y35345" s="55"/>
    </row>
    <row r="35346" spans="21:25" x14ac:dyDescent="0.2">
      <c r="U35346" s="55"/>
      <c r="V35346" s="53"/>
      <c r="W35346" s="53"/>
      <c r="X35346" s="53"/>
      <c r="Y35346" s="55"/>
    </row>
    <row r="35347" spans="21:25" x14ac:dyDescent="0.2">
      <c r="U35347" s="55"/>
      <c r="V35347" s="53"/>
      <c r="W35347" s="53"/>
      <c r="X35347" s="53"/>
      <c r="Y35347" s="55"/>
    </row>
    <row r="35348" spans="21:25" x14ac:dyDescent="0.2">
      <c r="U35348" s="55"/>
      <c r="V35348" s="53"/>
      <c r="W35348" s="53"/>
      <c r="X35348" s="53"/>
      <c r="Y35348" s="55"/>
    </row>
    <row r="35349" spans="21:25" x14ac:dyDescent="0.2">
      <c r="U35349" s="55"/>
      <c r="V35349" s="53"/>
      <c r="W35349" s="53"/>
      <c r="X35349" s="53"/>
      <c r="Y35349" s="55"/>
    </row>
    <row r="35350" spans="21:25" x14ac:dyDescent="0.2">
      <c r="U35350" s="55"/>
      <c r="V35350" s="53"/>
      <c r="W35350" s="53"/>
      <c r="X35350" s="53"/>
      <c r="Y35350" s="55"/>
    </row>
    <row r="35351" spans="21:25" x14ac:dyDescent="0.2">
      <c r="U35351" s="55"/>
      <c r="V35351" s="53"/>
      <c r="W35351" s="53"/>
      <c r="X35351" s="53"/>
      <c r="Y35351" s="55"/>
    </row>
    <row r="35352" spans="21:25" x14ac:dyDescent="0.2">
      <c r="U35352" s="55"/>
      <c r="V35352" s="53"/>
      <c r="W35352" s="53"/>
      <c r="X35352" s="53"/>
      <c r="Y35352" s="55"/>
    </row>
    <row r="35353" spans="21:25" x14ac:dyDescent="0.2">
      <c r="U35353" s="55"/>
      <c r="V35353" s="53"/>
      <c r="W35353" s="53"/>
      <c r="X35353" s="53"/>
      <c r="Y35353" s="55"/>
    </row>
    <row r="35354" spans="21:25" x14ac:dyDescent="0.2">
      <c r="U35354" s="55"/>
      <c r="V35354" s="53"/>
      <c r="W35354" s="53"/>
      <c r="X35354" s="53"/>
      <c r="Y35354" s="55"/>
    </row>
    <row r="35355" spans="21:25" x14ac:dyDescent="0.2">
      <c r="U35355" s="55"/>
      <c r="V35355" s="53"/>
      <c r="W35355" s="53"/>
      <c r="X35355" s="53"/>
      <c r="Y35355" s="55"/>
    </row>
    <row r="35356" spans="21:25" x14ac:dyDescent="0.2">
      <c r="U35356" s="55"/>
      <c r="V35356" s="53"/>
      <c r="W35356" s="53"/>
      <c r="X35356" s="53"/>
      <c r="Y35356" s="55"/>
    </row>
    <row r="35357" spans="21:25" x14ac:dyDescent="0.2">
      <c r="U35357" s="55"/>
      <c r="V35357" s="53"/>
      <c r="W35357" s="53"/>
      <c r="X35357" s="53"/>
      <c r="Y35357" s="55"/>
    </row>
    <row r="35358" spans="21:25" x14ac:dyDescent="0.2">
      <c r="U35358" s="55"/>
      <c r="V35358" s="53"/>
      <c r="W35358" s="53"/>
      <c r="X35358" s="53"/>
      <c r="Y35358" s="55"/>
    </row>
    <row r="35359" spans="21:25" x14ac:dyDescent="0.2">
      <c r="U35359" s="55"/>
      <c r="V35359" s="53"/>
      <c r="W35359" s="53"/>
      <c r="X35359" s="53"/>
      <c r="Y35359" s="55"/>
    </row>
    <row r="35360" spans="21:25" x14ac:dyDescent="0.2">
      <c r="U35360" s="55"/>
      <c r="V35360" s="53"/>
      <c r="W35360" s="53"/>
      <c r="X35360" s="53"/>
      <c r="Y35360" s="55"/>
    </row>
    <row r="35361" spans="21:25" x14ac:dyDescent="0.2">
      <c r="U35361" s="55"/>
      <c r="V35361" s="53"/>
      <c r="W35361" s="53"/>
      <c r="X35361" s="53"/>
      <c r="Y35361" s="55"/>
    </row>
    <row r="35362" spans="21:25" x14ac:dyDescent="0.2">
      <c r="U35362" s="55"/>
      <c r="V35362" s="53"/>
      <c r="W35362" s="53"/>
      <c r="X35362" s="53"/>
      <c r="Y35362" s="55"/>
    </row>
    <row r="35363" spans="21:25" x14ac:dyDescent="0.2">
      <c r="U35363" s="55"/>
      <c r="V35363" s="53"/>
      <c r="W35363" s="53"/>
      <c r="X35363" s="53"/>
      <c r="Y35363" s="55"/>
    </row>
    <row r="35364" spans="21:25" x14ac:dyDescent="0.2">
      <c r="U35364" s="55"/>
      <c r="V35364" s="53"/>
      <c r="W35364" s="53"/>
      <c r="X35364" s="53"/>
      <c r="Y35364" s="55"/>
    </row>
    <row r="35365" spans="21:25" x14ac:dyDescent="0.2">
      <c r="U35365" s="55"/>
      <c r="V35365" s="53"/>
      <c r="W35365" s="53"/>
      <c r="X35365" s="53"/>
      <c r="Y35365" s="55"/>
    </row>
    <row r="35366" spans="21:25" x14ac:dyDescent="0.2">
      <c r="U35366" s="55"/>
      <c r="V35366" s="53"/>
      <c r="W35366" s="53"/>
      <c r="X35366" s="53"/>
      <c r="Y35366" s="55"/>
    </row>
    <row r="35367" spans="21:25" x14ac:dyDescent="0.2">
      <c r="U35367" s="55"/>
      <c r="V35367" s="53"/>
      <c r="W35367" s="53"/>
      <c r="X35367" s="53"/>
      <c r="Y35367" s="55"/>
    </row>
    <row r="35368" spans="21:25" x14ac:dyDescent="0.2">
      <c r="U35368" s="55"/>
      <c r="V35368" s="53"/>
      <c r="W35368" s="53"/>
      <c r="X35368" s="53"/>
      <c r="Y35368" s="55"/>
    </row>
    <row r="35369" spans="21:25" x14ac:dyDescent="0.2">
      <c r="U35369" s="55"/>
      <c r="V35369" s="53"/>
      <c r="W35369" s="53"/>
      <c r="X35369" s="53"/>
      <c r="Y35369" s="55"/>
    </row>
    <row r="35370" spans="21:25" x14ac:dyDescent="0.2">
      <c r="U35370" s="55"/>
      <c r="V35370" s="53"/>
      <c r="W35370" s="53"/>
      <c r="X35370" s="53"/>
      <c r="Y35370" s="55"/>
    </row>
    <row r="35371" spans="21:25" x14ac:dyDescent="0.2">
      <c r="U35371" s="55"/>
      <c r="V35371" s="53"/>
      <c r="W35371" s="53"/>
      <c r="X35371" s="53"/>
      <c r="Y35371" s="55"/>
    </row>
    <row r="35372" spans="21:25" x14ac:dyDescent="0.2">
      <c r="U35372" s="55"/>
      <c r="V35372" s="53"/>
      <c r="W35372" s="53"/>
      <c r="X35372" s="53"/>
      <c r="Y35372" s="55"/>
    </row>
    <row r="35373" spans="21:25" x14ac:dyDescent="0.2">
      <c r="U35373" s="55"/>
      <c r="V35373" s="53"/>
      <c r="W35373" s="53"/>
      <c r="X35373" s="53"/>
      <c r="Y35373" s="55"/>
    </row>
    <row r="35374" spans="21:25" x14ac:dyDescent="0.2">
      <c r="U35374" s="55"/>
      <c r="V35374" s="53"/>
      <c r="W35374" s="53"/>
      <c r="X35374" s="53"/>
      <c r="Y35374" s="55"/>
    </row>
    <row r="35375" spans="21:25" x14ac:dyDescent="0.2">
      <c r="U35375" s="55"/>
      <c r="V35375" s="53"/>
      <c r="W35375" s="53"/>
      <c r="X35375" s="53"/>
      <c r="Y35375" s="55"/>
    </row>
    <row r="35376" spans="21:25" x14ac:dyDescent="0.2">
      <c r="U35376" s="55"/>
      <c r="V35376" s="53"/>
      <c r="W35376" s="53"/>
      <c r="X35376" s="53"/>
      <c r="Y35376" s="55"/>
    </row>
    <row r="35377" spans="21:25" x14ac:dyDescent="0.2">
      <c r="U35377" s="55"/>
      <c r="V35377" s="53"/>
      <c r="W35377" s="53"/>
      <c r="X35377" s="53"/>
      <c r="Y35377" s="55"/>
    </row>
    <row r="35378" spans="21:25" x14ac:dyDescent="0.2">
      <c r="U35378" s="55"/>
      <c r="V35378" s="53"/>
      <c r="W35378" s="53"/>
      <c r="X35378" s="53"/>
      <c r="Y35378" s="55"/>
    </row>
    <row r="35379" spans="21:25" x14ac:dyDescent="0.2">
      <c r="U35379" s="55"/>
      <c r="V35379" s="53"/>
      <c r="W35379" s="53"/>
      <c r="X35379" s="53"/>
      <c r="Y35379" s="55"/>
    </row>
    <row r="35380" spans="21:25" x14ac:dyDescent="0.2">
      <c r="U35380" s="55"/>
      <c r="V35380" s="53"/>
      <c r="W35380" s="53"/>
      <c r="X35380" s="53"/>
      <c r="Y35380" s="55"/>
    </row>
    <row r="35381" spans="21:25" x14ac:dyDescent="0.2">
      <c r="U35381" s="55"/>
      <c r="V35381" s="53"/>
      <c r="W35381" s="53"/>
      <c r="X35381" s="53"/>
      <c r="Y35381" s="55"/>
    </row>
    <row r="35382" spans="21:25" x14ac:dyDescent="0.2">
      <c r="U35382" s="55"/>
      <c r="V35382" s="53"/>
      <c r="W35382" s="53"/>
      <c r="X35382" s="53"/>
      <c r="Y35382" s="55"/>
    </row>
    <row r="35383" spans="21:25" x14ac:dyDescent="0.2">
      <c r="U35383" s="55"/>
      <c r="V35383" s="53"/>
      <c r="W35383" s="53"/>
      <c r="X35383" s="53"/>
      <c r="Y35383" s="55"/>
    </row>
    <row r="35384" spans="21:25" x14ac:dyDescent="0.2">
      <c r="U35384" s="55"/>
      <c r="V35384" s="53"/>
      <c r="W35384" s="53"/>
      <c r="X35384" s="53"/>
      <c r="Y35384" s="55"/>
    </row>
    <row r="35385" spans="21:25" x14ac:dyDescent="0.2">
      <c r="U35385" s="55"/>
      <c r="V35385" s="53"/>
      <c r="W35385" s="53"/>
      <c r="X35385" s="53"/>
      <c r="Y35385" s="55"/>
    </row>
    <row r="35386" spans="21:25" x14ac:dyDescent="0.2">
      <c r="U35386" s="55"/>
      <c r="V35386" s="53"/>
      <c r="W35386" s="53"/>
      <c r="X35386" s="53"/>
      <c r="Y35386" s="55"/>
    </row>
    <row r="35387" spans="21:25" x14ac:dyDescent="0.2">
      <c r="U35387" s="55"/>
      <c r="V35387" s="53"/>
      <c r="W35387" s="53"/>
      <c r="X35387" s="53"/>
      <c r="Y35387" s="55"/>
    </row>
    <row r="35388" spans="21:25" x14ac:dyDescent="0.2">
      <c r="U35388" s="55"/>
      <c r="V35388" s="53"/>
      <c r="W35388" s="53"/>
      <c r="X35388" s="53"/>
      <c r="Y35388" s="55"/>
    </row>
    <row r="35389" spans="21:25" x14ac:dyDescent="0.2">
      <c r="U35389" s="55"/>
      <c r="V35389" s="53"/>
      <c r="W35389" s="53"/>
      <c r="X35389" s="53"/>
      <c r="Y35389" s="55"/>
    </row>
    <row r="35390" spans="21:25" x14ac:dyDescent="0.2">
      <c r="U35390" s="55"/>
      <c r="V35390" s="53"/>
      <c r="W35390" s="53"/>
      <c r="X35390" s="53"/>
      <c r="Y35390" s="55"/>
    </row>
    <row r="35391" spans="21:25" x14ac:dyDescent="0.2">
      <c r="U35391" s="55"/>
      <c r="V35391" s="53"/>
      <c r="W35391" s="53"/>
      <c r="X35391" s="53"/>
      <c r="Y35391" s="55"/>
    </row>
    <row r="35392" spans="21:25" x14ac:dyDescent="0.2">
      <c r="U35392" s="55"/>
      <c r="V35392" s="53"/>
      <c r="W35392" s="53"/>
      <c r="X35392" s="53"/>
      <c r="Y35392" s="55"/>
    </row>
    <row r="35393" spans="21:25" x14ac:dyDescent="0.2">
      <c r="U35393" s="55"/>
      <c r="V35393" s="53"/>
      <c r="W35393" s="53"/>
      <c r="X35393" s="53"/>
      <c r="Y35393" s="55"/>
    </row>
    <row r="35394" spans="21:25" x14ac:dyDescent="0.2">
      <c r="U35394" s="55"/>
      <c r="V35394" s="53"/>
      <c r="W35394" s="53"/>
      <c r="X35394" s="53"/>
      <c r="Y35394" s="55"/>
    </row>
    <row r="35395" spans="21:25" x14ac:dyDescent="0.2">
      <c r="U35395" s="55"/>
      <c r="V35395" s="53"/>
      <c r="W35395" s="53"/>
      <c r="X35395" s="53"/>
      <c r="Y35395" s="55"/>
    </row>
    <row r="35396" spans="21:25" x14ac:dyDescent="0.2">
      <c r="U35396" s="55"/>
      <c r="V35396" s="53"/>
      <c r="W35396" s="53"/>
      <c r="X35396" s="53"/>
      <c r="Y35396" s="55"/>
    </row>
    <row r="35397" spans="21:25" x14ac:dyDescent="0.2">
      <c r="U35397" s="55"/>
      <c r="V35397" s="53"/>
      <c r="W35397" s="53"/>
      <c r="X35397" s="53"/>
      <c r="Y35397" s="55"/>
    </row>
    <row r="35398" spans="21:25" x14ac:dyDescent="0.2">
      <c r="U35398" s="55"/>
      <c r="V35398" s="53"/>
      <c r="W35398" s="53"/>
      <c r="X35398" s="53"/>
      <c r="Y35398" s="55"/>
    </row>
    <row r="35399" spans="21:25" x14ac:dyDescent="0.2">
      <c r="U35399" s="55"/>
      <c r="V35399" s="53"/>
      <c r="W35399" s="53"/>
      <c r="X35399" s="53"/>
      <c r="Y35399" s="55"/>
    </row>
    <row r="35400" spans="21:25" x14ac:dyDescent="0.2">
      <c r="U35400" s="55"/>
      <c r="V35400" s="53"/>
      <c r="W35400" s="53"/>
      <c r="X35400" s="53"/>
      <c r="Y35400" s="55"/>
    </row>
    <row r="35401" spans="21:25" x14ac:dyDescent="0.2">
      <c r="U35401" s="55"/>
      <c r="V35401" s="53"/>
      <c r="W35401" s="53"/>
      <c r="X35401" s="53"/>
      <c r="Y35401" s="55"/>
    </row>
    <row r="35402" spans="21:25" x14ac:dyDescent="0.2">
      <c r="U35402" s="55"/>
      <c r="V35402" s="53"/>
      <c r="W35402" s="53"/>
      <c r="X35402" s="53"/>
      <c r="Y35402" s="55"/>
    </row>
    <row r="35403" spans="21:25" x14ac:dyDescent="0.2">
      <c r="U35403" s="55"/>
      <c r="V35403" s="53"/>
      <c r="W35403" s="53"/>
      <c r="X35403" s="53"/>
      <c r="Y35403" s="55"/>
    </row>
    <row r="35404" spans="21:25" x14ac:dyDescent="0.2">
      <c r="U35404" s="55"/>
      <c r="V35404" s="53"/>
      <c r="W35404" s="53"/>
      <c r="X35404" s="53"/>
      <c r="Y35404" s="55"/>
    </row>
    <row r="35405" spans="21:25" x14ac:dyDescent="0.2">
      <c r="U35405" s="55"/>
      <c r="V35405" s="53"/>
      <c r="W35405" s="53"/>
      <c r="X35405" s="53"/>
      <c r="Y35405" s="55"/>
    </row>
    <row r="35406" spans="21:25" x14ac:dyDescent="0.2">
      <c r="U35406" s="55"/>
      <c r="V35406" s="53"/>
      <c r="W35406" s="53"/>
      <c r="X35406" s="53"/>
      <c r="Y35406" s="55"/>
    </row>
    <row r="35407" spans="21:25" x14ac:dyDescent="0.2">
      <c r="U35407" s="55"/>
      <c r="V35407" s="53"/>
      <c r="W35407" s="53"/>
      <c r="X35407" s="53"/>
      <c r="Y35407" s="55"/>
    </row>
    <row r="35408" spans="21:25" x14ac:dyDescent="0.2">
      <c r="U35408" s="55"/>
      <c r="V35408" s="53"/>
      <c r="W35408" s="53"/>
      <c r="X35408" s="53"/>
      <c r="Y35408" s="55"/>
    </row>
    <row r="35409" spans="21:25" x14ac:dyDescent="0.2">
      <c r="U35409" s="55"/>
      <c r="V35409" s="53"/>
      <c r="W35409" s="53"/>
      <c r="X35409" s="53"/>
      <c r="Y35409" s="55"/>
    </row>
    <row r="35410" spans="21:25" x14ac:dyDescent="0.2">
      <c r="U35410" s="55"/>
      <c r="V35410" s="53"/>
      <c r="W35410" s="53"/>
      <c r="X35410" s="53"/>
      <c r="Y35410" s="55"/>
    </row>
    <row r="35411" spans="21:25" x14ac:dyDescent="0.2">
      <c r="U35411" s="55"/>
      <c r="V35411" s="53"/>
      <c r="W35411" s="53"/>
      <c r="X35411" s="53"/>
      <c r="Y35411" s="55"/>
    </row>
    <row r="35412" spans="21:25" x14ac:dyDescent="0.2">
      <c r="U35412" s="55"/>
      <c r="V35412" s="53"/>
      <c r="W35412" s="53"/>
      <c r="X35412" s="53"/>
      <c r="Y35412" s="55"/>
    </row>
    <row r="35413" spans="21:25" x14ac:dyDescent="0.2">
      <c r="U35413" s="55"/>
      <c r="V35413" s="53"/>
      <c r="W35413" s="53"/>
      <c r="X35413" s="53"/>
      <c r="Y35413" s="55"/>
    </row>
    <row r="35414" spans="21:25" x14ac:dyDescent="0.2">
      <c r="U35414" s="55"/>
      <c r="V35414" s="53"/>
      <c r="W35414" s="53"/>
      <c r="X35414" s="53"/>
      <c r="Y35414" s="55"/>
    </row>
    <row r="35415" spans="21:25" x14ac:dyDescent="0.2">
      <c r="U35415" s="55"/>
      <c r="V35415" s="53"/>
      <c r="W35415" s="53"/>
      <c r="X35415" s="53"/>
      <c r="Y35415" s="55"/>
    </row>
    <row r="35416" spans="21:25" x14ac:dyDescent="0.2">
      <c r="U35416" s="55"/>
      <c r="V35416" s="53"/>
      <c r="W35416" s="53"/>
      <c r="X35416" s="53"/>
      <c r="Y35416" s="55"/>
    </row>
    <row r="35417" spans="21:25" x14ac:dyDescent="0.2">
      <c r="U35417" s="55"/>
      <c r="V35417" s="53"/>
      <c r="W35417" s="53"/>
      <c r="X35417" s="53"/>
      <c r="Y35417" s="55"/>
    </row>
    <row r="35418" spans="21:25" x14ac:dyDescent="0.2">
      <c r="U35418" s="55"/>
      <c r="V35418" s="53"/>
      <c r="W35418" s="53"/>
      <c r="X35418" s="53"/>
      <c r="Y35418" s="55"/>
    </row>
    <row r="35419" spans="21:25" x14ac:dyDescent="0.2">
      <c r="U35419" s="55"/>
      <c r="V35419" s="53"/>
      <c r="W35419" s="53"/>
      <c r="X35419" s="53"/>
      <c r="Y35419" s="55"/>
    </row>
    <row r="35420" spans="21:25" x14ac:dyDescent="0.2">
      <c r="U35420" s="55"/>
      <c r="V35420" s="53"/>
      <c r="W35420" s="53"/>
      <c r="X35420" s="53"/>
      <c r="Y35420" s="55"/>
    </row>
    <row r="35421" spans="21:25" x14ac:dyDescent="0.2">
      <c r="U35421" s="55"/>
      <c r="V35421" s="53"/>
      <c r="W35421" s="53"/>
      <c r="X35421" s="53"/>
      <c r="Y35421" s="55"/>
    </row>
    <row r="35422" spans="21:25" x14ac:dyDescent="0.2">
      <c r="U35422" s="55"/>
      <c r="V35422" s="53"/>
      <c r="W35422" s="53"/>
      <c r="X35422" s="53"/>
      <c r="Y35422" s="55"/>
    </row>
    <row r="35423" spans="21:25" x14ac:dyDescent="0.2">
      <c r="U35423" s="55"/>
      <c r="V35423" s="53"/>
      <c r="W35423" s="53"/>
      <c r="X35423" s="53"/>
      <c r="Y35423" s="55"/>
    </row>
    <row r="35424" spans="21:25" x14ac:dyDescent="0.2">
      <c r="U35424" s="55"/>
      <c r="V35424" s="53"/>
      <c r="W35424" s="53"/>
      <c r="X35424" s="53"/>
      <c r="Y35424" s="55"/>
    </row>
    <row r="35425" spans="21:25" x14ac:dyDescent="0.2">
      <c r="U35425" s="55"/>
      <c r="V35425" s="53"/>
      <c r="W35425" s="53"/>
      <c r="X35425" s="53"/>
      <c r="Y35425" s="55"/>
    </row>
    <row r="35426" spans="21:25" x14ac:dyDescent="0.2">
      <c r="U35426" s="55"/>
      <c r="V35426" s="53"/>
      <c r="W35426" s="53"/>
      <c r="X35426" s="53"/>
      <c r="Y35426" s="55"/>
    </row>
    <row r="35427" spans="21:25" x14ac:dyDescent="0.2">
      <c r="U35427" s="55"/>
      <c r="V35427" s="53"/>
      <c r="W35427" s="53"/>
      <c r="X35427" s="53"/>
      <c r="Y35427" s="55"/>
    </row>
    <row r="35428" spans="21:25" x14ac:dyDescent="0.2">
      <c r="U35428" s="55"/>
      <c r="V35428" s="53"/>
      <c r="W35428" s="53"/>
      <c r="X35428" s="53"/>
      <c r="Y35428" s="55"/>
    </row>
    <row r="35429" spans="21:25" x14ac:dyDescent="0.2">
      <c r="U35429" s="55"/>
      <c r="V35429" s="53"/>
      <c r="W35429" s="53"/>
      <c r="X35429" s="53"/>
      <c r="Y35429" s="55"/>
    </row>
    <row r="35430" spans="21:25" x14ac:dyDescent="0.2">
      <c r="U35430" s="55"/>
      <c r="V35430" s="53"/>
      <c r="W35430" s="53"/>
      <c r="X35430" s="53"/>
      <c r="Y35430" s="55"/>
    </row>
    <row r="35431" spans="21:25" x14ac:dyDescent="0.2">
      <c r="U35431" s="55"/>
      <c r="V35431" s="53"/>
      <c r="W35431" s="53"/>
      <c r="X35431" s="53"/>
      <c r="Y35431" s="55"/>
    </row>
    <row r="35432" spans="21:25" x14ac:dyDescent="0.2">
      <c r="U35432" s="55"/>
      <c r="V35432" s="53"/>
      <c r="W35432" s="53"/>
      <c r="X35432" s="53"/>
      <c r="Y35432" s="55"/>
    </row>
    <row r="35433" spans="21:25" x14ac:dyDescent="0.2">
      <c r="U35433" s="55"/>
      <c r="V35433" s="53"/>
      <c r="W35433" s="53"/>
      <c r="X35433" s="53"/>
      <c r="Y35433" s="55"/>
    </row>
    <row r="35434" spans="21:25" x14ac:dyDescent="0.2">
      <c r="U35434" s="55"/>
      <c r="V35434" s="53"/>
      <c r="W35434" s="53"/>
      <c r="X35434" s="53"/>
      <c r="Y35434" s="55"/>
    </row>
    <row r="35435" spans="21:25" x14ac:dyDescent="0.2">
      <c r="U35435" s="55"/>
      <c r="V35435" s="53"/>
      <c r="W35435" s="53"/>
      <c r="X35435" s="53"/>
      <c r="Y35435" s="55"/>
    </row>
    <row r="35436" spans="21:25" x14ac:dyDescent="0.2">
      <c r="U35436" s="55"/>
      <c r="V35436" s="53"/>
      <c r="W35436" s="53"/>
      <c r="X35436" s="53"/>
      <c r="Y35436" s="55"/>
    </row>
    <row r="35437" spans="21:25" x14ac:dyDescent="0.2">
      <c r="U35437" s="55"/>
      <c r="V35437" s="53"/>
      <c r="W35437" s="53"/>
      <c r="X35437" s="53"/>
      <c r="Y35437" s="55"/>
    </row>
    <row r="35438" spans="21:25" x14ac:dyDescent="0.2">
      <c r="U35438" s="55"/>
      <c r="V35438" s="53"/>
      <c r="W35438" s="53"/>
      <c r="X35438" s="53"/>
      <c r="Y35438" s="55"/>
    </row>
    <row r="35439" spans="21:25" x14ac:dyDescent="0.2">
      <c r="U35439" s="55"/>
      <c r="V35439" s="53"/>
      <c r="W35439" s="53"/>
      <c r="X35439" s="53"/>
      <c r="Y35439" s="55"/>
    </row>
    <row r="35440" spans="21:25" x14ac:dyDescent="0.2">
      <c r="U35440" s="55"/>
      <c r="V35440" s="53"/>
      <c r="W35440" s="53"/>
      <c r="X35440" s="53"/>
      <c r="Y35440" s="55"/>
    </row>
    <row r="35441" spans="21:25" x14ac:dyDescent="0.2">
      <c r="U35441" s="55"/>
      <c r="V35441" s="53"/>
      <c r="W35441" s="53"/>
      <c r="X35441" s="53"/>
      <c r="Y35441" s="55"/>
    </row>
    <row r="35442" spans="21:25" x14ac:dyDescent="0.2">
      <c r="U35442" s="55"/>
      <c r="V35442" s="53"/>
      <c r="W35442" s="53"/>
      <c r="X35442" s="53"/>
      <c r="Y35442" s="55"/>
    </row>
    <row r="35443" spans="21:25" x14ac:dyDescent="0.2">
      <c r="U35443" s="55"/>
      <c r="V35443" s="53"/>
      <c r="W35443" s="53"/>
      <c r="X35443" s="53"/>
      <c r="Y35443" s="55"/>
    </row>
    <row r="35444" spans="21:25" x14ac:dyDescent="0.2">
      <c r="U35444" s="55"/>
      <c r="V35444" s="53"/>
      <c r="W35444" s="53"/>
      <c r="X35444" s="53"/>
      <c r="Y35444" s="55"/>
    </row>
    <row r="35445" spans="21:25" x14ac:dyDescent="0.2">
      <c r="U35445" s="55"/>
      <c r="V35445" s="53"/>
      <c r="W35445" s="53"/>
      <c r="X35445" s="53"/>
      <c r="Y35445" s="55"/>
    </row>
    <row r="35446" spans="21:25" x14ac:dyDescent="0.2">
      <c r="U35446" s="55"/>
      <c r="V35446" s="53"/>
      <c r="W35446" s="53"/>
      <c r="X35446" s="53"/>
      <c r="Y35446" s="55"/>
    </row>
    <row r="35447" spans="21:25" x14ac:dyDescent="0.2">
      <c r="U35447" s="55"/>
      <c r="V35447" s="53"/>
      <c r="W35447" s="53"/>
      <c r="X35447" s="53"/>
      <c r="Y35447" s="55"/>
    </row>
    <row r="35448" spans="21:25" x14ac:dyDescent="0.2">
      <c r="U35448" s="55"/>
      <c r="V35448" s="53"/>
      <c r="W35448" s="53"/>
      <c r="X35448" s="53"/>
      <c r="Y35448" s="55"/>
    </row>
    <row r="35449" spans="21:25" x14ac:dyDescent="0.2">
      <c r="U35449" s="55"/>
      <c r="V35449" s="53"/>
      <c r="W35449" s="53"/>
      <c r="X35449" s="53"/>
      <c r="Y35449" s="55"/>
    </row>
    <row r="35450" spans="21:25" x14ac:dyDescent="0.2">
      <c r="U35450" s="55"/>
      <c r="V35450" s="53"/>
      <c r="W35450" s="53"/>
      <c r="X35450" s="53"/>
      <c r="Y35450" s="55"/>
    </row>
    <row r="35451" spans="21:25" x14ac:dyDescent="0.2">
      <c r="U35451" s="55"/>
      <c r="V35451" s="53"/>
      <c r="W35451" s="53"/>
      <c r="X35451" s="53"/>
      <c r="Y35451" s="55"/>
    </row>
    <row r="35452" spans="21:25" x14ac:dyDescent="0.2">
      <c r="U35452" s="55"/>
      <c r="V35452" s="53"/>
      <c r="W35452" s="53"/>
      <c r="X35452" s="53"/>
      <c r="Y35452" s="55"/>
    </row>
    <row r="35453" spans="21:25" x14ac:dyDescent="0.2">
      <c r="U35453" s="55"/>
      <c r="V35453" s="53"/>
      <c r="W35453" s="53"/>
      <c r="X35453" s="53"/>
      <c r="Y35453" s="55"/>
    </row>
    <row r="35454" spans="21:25" x14ac:dyDescent="0.2">
      <c r="U35454" s="55"/>
      <c r="V35454" s="53"/>
      <c r="W35454" s="53"/>
      <c r="X35454" s="53"/>
      <c r="Y35454" s="55"/>
    </row>
    <row r="35455" spans="21:25" x14ac:dyDescent="0.2">
      <c r="U35455" s="55"/>
      <c r="V35455" s="53"/>
      <c r="W35455" s="53"/>
      <c r="X35455" s="53"/>
      <c r="Y35455" s="55"/>
    </row>
    <row r="35456" spans="21:25" x14ac:dyDescent="0.2">
      <c r="U35456" s="55"/>
      <c r="V35456" s="53"/>
      <c r="W35456" s="53"/>
      <c r="X35456" s="53"/>
      <c r="Y35456" s="55"/>
    </row>
    <row r="35457" spans="21:25" x14ac:dyDescent="0.2">
      <c r="U35457" s="55"/>
      <c r="V35457" s="53"/>
      <c r="W35457" s="53"/>
      <c r="X35457" s="53"/>
      <c r="Y35457" s="55"/>
    </row>
    <row r="35458" spans="21:25" x14ac:dyDescent="0.2">
      <c r="U35458" s="55"/>
      <c r="V35458" s="53"/>
      <c r="W35458" s="53"/>
      <c r="X35458" s="53"/>
      <c r="Y35458" s="55"/>
    </row>
    <row r="35459" spans="21:25" x14ac:dyDescent="0.2">
      <c r="U35459" s="55"/>
      <c r="V35459" s="53"/>
      <c r="W35459" s="53"/>
      <c r="X35459" s="53"/>
      <c r="Y35459" s="55"/>
    </row>
    <row r="35460" spans="21:25" x14ac:dyDescent="0.2">
      <c r="U35460" s="55"/>
      <c r="V35460" s="53"/>
      <c r="W35460" s="53"/>
      <c r="X35460" s="53"/>
      <c r="Y35460" s="55"/>
    </row>
    <row r="35461" spans="21:25" x14ac:dyDescent="0.2">
      <c r="U35461" s="55"/>
      <c r="V35461" s="53"/>
      <c r="W35461" s="53"/>
      <c r="X35461" s="53"/>
      <c r="Y35461" s="55"/>
    </row>
    <row r="35462" spans="21:25" x14ac:dyDescent="0.2">
      <c r="U35462" s="55"/>
      <c r="V35462" s="53"/>
      <c r="W35462" s="53"/>
      <c r="X35462" s="53"/>
      <c r="Y35462" s="55"/>
    </row>
    <row r="35463" spans="21:25" x14ac:dyDescent="0.2">
      <c r="U35463" s="55"/>
      <c r="V35463" s="53"/>
      <c r="W35463" s="53"/>
      <c r="X35463" s="53"/>
      <c r="Y35463" s="55"/>
    </row>
    <row r="35464" spans="21:25" x14ac:dyDescent="0.2">
      <c r="U35464" s="55"/>
      <c r="V35464" s="53"/>
      <c r="W35464" s="53"/>
      <c r="X35464" s="53"/>
      <c r="Y35464" s="55"/>
    </row>
    <row r="35465" spans="21:25" x14ac:dyDescent="0.2">
      <c r="U35465" s="55"/>
      <c r="V35465" s="53"/>
      <c r="W35465" s="53"/>
      <c r="X35465" s="53"/>
      <c r="Y35465" s="55"/>
    </row>
    <row r="35466" spans="21:25" x14ac:dyDescent="0.2">
      <c r="U35466" s="55"/>
      <c r="V35466" s="53"/>
      <c r="W35466" s="53"/>
      <c r="X35466" s="53"/>
      <c r="Y35466" s="55"/>
    </row>
    <row r="35467" spans="21:25" x14ac:dyDescent="0.2">
      <c r="U35467" s="55"/>
      <c r="V35467" s="53"/>
      <c r="W35467" s="53"/>
      <c r="X35467" s="53"/>
      <c r="Y35467" s="55"/>
    </row>
    <row r="35468" spans="21:25" x14ac:dyDescent="0.2">
      <c r="U35468" s="55"/>
      <c r="V35468" s="53"/>
      <c r="W35468" s="53"/>
      <c r="X35468" s="53"/>
      <c r="Y35468" s="55"/>
    </row>
    <row r="35469" spans="21:25" x14ac:dyDescent="0.2">
      <c r="U35469" s="55"/>
      <c r="V35469" s="53"/>
      <c r="W35469" s="53"/>
      <c r="X35469" s="53"/>
      <c r="Y35469" s="55"/>
    </row>
    <row r="35470" spans="21:25" x14ac:dyDescent="0.2">
      <c r="U35470" s="55"/>
      <c r="V35470" s="53"/>
      <c r="W35470" s="53"/>
      <c r="X35470" s="53"/>
      <c r="Y35470" s="55"/>
    </row>
    <row r="35471" spans="21:25" x14ac:dyDescent="0.2">
      <c r="U35471" s="55"/>
      <c r="V35471" s="53"/>
      <c r="W35471" s="53"/>
      <c r="X35471" s="53"/>
      <c r="Y35471" s="55"/>
    </row>
    <row r="35472" spans="21:25" x14ac:dyDescent="0.2">
      <c r="U35472" s="55"/>
      <c r="V35472" s="53"/>
      <c r="W35472" s="53"/>
      <c r="X35472" s="53"/>
      <c r="Y35472" s="55"/>
    </row>
    <row r="35473" spans="21:25" x14ac:dyDescent="0.2">
      <c r="U35473" s="55"/>
      <c r="V35473" s="53"/>
      <c r="W35473" s="53"/>
      <c r="X35473" s="53"/>
      <c r="Y35473" s="55"/>
    </row>
    <row r="35474" spans="21:25" x14ac:dyDescent="0.2">
      <c r="U35474" s="55"/>
      <c r="V35474" s="53"/>
      <c r="W35474" s="53"/>
      <c r="X35474" s="53"/>
      <c r="Y35474" s="55"/>
    </row>
    <row r="35475" spans="21:25" x14ac:dyDescent="0.2">
      <c r="U35475" s="55"/>
      <c r="V35475" s="53"/>
      <c r="W35475" s="53"/>
      <c r="X35475" s="53"/>
      <c r="Y35475" s="55"/>
    </row>
    <row r="35476" spans="21:25" x14ac:dyDescent="0.2">
      <c r="U35476" s="55"/>
      <c r="V35476" s="53"/>
      <c r="W35476" s="53"/>
      <c r="X35476" s="53"/>
      <c r="Y35476" s="55"/>
    </row>
    <row r="35477" spans="21:25" x14ac:dyDescent="0.2">
      <c r="U35477" s="55"/>
      <c r="V35477" s="53"/>
      <c r="W35477" s="53"/>
      <c r="X35477" s="53"/>
      <c r="Y35477" s="55"/>
    </row>
    <row r="35478" spans="21:25" x14ac:dyDescent="0.2">
      <c r="U35478" s="55"/>
      <c r="V35478" s="53"/>
      <c r="W35478" s="53"/>
      <c r="X35478" s="53"/>
      <c r="Y35478" s="55"/>
    </row>
    <row r="35479" spans="21:25" x14ac:dyDescent="0.2">
      <c r="U35479" s="55"/>
      <c r="V35479" s="53"/>
      <c r="W35479" s="53"/>
      <c r="X35479" s="53"/>
      <c r="Y35479" s="55"/>
    </row>
    <row r="35480" spans="21:25" x14ac:dyDescent="0.2">
      <c r="U35480" s="55"/>
      <c r="V35480" s="53"/>
      <c r="W35480" s="53"/>
      <c r="X35480" s="53"/>
      <c r="Y35480" s="55"/>
    </row>
    <row r="35481" spans="21:25" x14ac:dyDescent="0.2">
      <c r="U35481" s="55"/>
      <c r="V35481" s="53"/>
      <c r="W35481" s="53"/>
      <c r="X35481" s="53"/>
      <c r="Y35481" s="55"/>
    </row>
    <row r="35482" spans="21:25" x14ac:dyDescent="0.2">
      <c r="U35482" s="55"/>
      <c r="V35482" s="53"/>
      <c r="W35482" s="53"/>
      <c r="X35482" s="53"/>
      <c r="Y35482" s="55"/>
    </row>
    <row r="35483" spans="21:25" x14ac:dyDescent="0.2">
      <c r="U35483" s="55"/>
      <c r="V35483" s="53"/>
      <c r="W35483" s="53"/>
      <c r="X35483" s="53"/>
      <c r="Y35483" s="55"/>
    </row>
    <row r="35484" spans="21:25" x14ac:dyDescent="0.2">
      <c r="U35484" s="55"/>
      <c r="V35484" s="53"/>
      <c r="W35484" s="53"/>
      <c r="X35484" s="53"/>
      <c r="Y35484" s="55"/>
    </row>
    <row r="35485" spans="21:25" x14ac:dyDescent="0.2">
      <c r="U35485" s="55"/>
      <c r="V35485" s="53"/>
      <c r="W35485" s="53"/>
      <c r="X35485" s="53"/>
      <c r="Y35485" s="55"/>
    </row>
    <row r="35486" spans="21:25" x14ac:dyDescent="0.2">
      <c r="U35486" s="55"/>
      <c r="V35486" s="53"/>
      <c r="W35486" s="53"/>
      <c r="X35486" s="53"/>
      <c r="Y35486" s="55"/>
    </row>
    <row r="35487" spans="21:25" x14ac:dyDescent="0.2">
      <c r="U35487" s="55"/>
      <c r="V35487" s="53"/>
      <c r="W35487" s="53"/>
      <c r="X35487" s="53"/>
      <c r="Y35487" s="55"/>
    </row>
    <row r="35488" spans="21:25" x14ac:dyDescent="0.2">
      <c r="U35488" s="55"/>
      <c r="V35488" s="53"/>
      <c r="W35488" s="53"/>
      <c r="X35488" s="53"/>
      <c r="Y35488" s="55"/>
    </row>
    <row r="35489" spans="21:25" x14ac:dyDescent="0.2">
      <c r="U35489" s="55"/>
      <c r="V35489" s="53"/>
      <c r="W35489" s="53"/>
      <c r="X35489" s="53"/>
      <c r="Y35489" s="55"/>
    </row>
    <row r="35490" spans="21:25" x14ac:dyDescent="0.2">
      <c r="U35490" s="55"/>
      <c r="V35490" s="53"/>
      <c r="W35490" s="53"/>
      <c r="X35490" s="53"/>
      <c r="Y35490" s="55"/>
    </row>
    <row r="35491" spans="21:25" x14ac:dyDescent="0.2">
      <c r="U35491" s="55"/>
      <c r="V35491" s="53"/>
      <c r="W35491" s="53"/>
      <c r="X35491" s="53"/>
      <c r="Y35491" s="55"/>
    </row>
    <row r="35492" spans="21:25" x14ac:dyDescent="0.2">
      <c r="U35492" s="55"/>
      <c r="V35492" s="53"/>
      <c r="W35492" s="53"/>
      <c r="X35492" s="53"/>
      <c r="Y35492" s="55"/>
    </row>
    <row r="35493" spans="21:25" x14ac:dyDescent="0.2">
      <c r="U35493" s="55"/>
      <c r="V35493" s="53"/>
      <c r="W35493" s="53"/>
      <c r="X35493" s="53"/>
      <c r="Y35493" s="55"/>
    </row>
    <row r="35494" spans="21:25" x14ac:dyDescent="0.2">
      <c r="U35494" s="55"/>
      <c r="V35494" s="53"/>
      <c r="W35494" s="53"/>
      <c r="X35494" s="53"/>
      <c r="Y35494" s="55"/>
    </row>
    <row r="35495" spans="21:25" x14ac:dyDescent="0.2">
      <c r="U35495" s="55"/>
      <c r="V35495" s="53"/>
      <c r="W35495" s="53"/>
      <c r="X35495" s="53"/>
      <c r="Y35495" s="55"/>
    </row>
    <row r="35496" spans="21:25" x14ac:dyDescent="0.2">
      <c r="U35496" s="55"/>
      <c r="V35496" s="53"/>
      <c r="W35496" s="53"/>
      <c r="X35496" s="53"/>
      <c r="Y35496" s="55"/>
    </row>
    <row r="35497" spans="21:25" x14ac:dyDescent="0.2">
      <c r="U35497" s="55"/>
      <c r="V35497" s="53"/>
      <c r="W35497" s="53"/>
      <c r="X35497" s="53"/>
      <c r="Y35497" s="55"/>
    </row>
    <row r="35498" spans="21:25" x14ac:dyDescent="0.2">
      <c r="U35498" s="55"/>
      <c r="V35498" s="53"/>
      <c r="W35498" s="53"/>
      <c r="X35498" s="53"/>
      <c r="Y35498" s="55"/>
    </row>
    <row r="35499" spans="21:25" x14ac:dyDescent="0.2">
      <c r="U35499" s="55"/>
      <c r="V35499" s="53"/>
      <c r="W35499" s="53"/>
      <c r="X35499" s="53"/>
      <c r="Y35499" s="55"/>
    </row>
    <row r="35500" spans="21:25" x14ac:dyDescent="0.2">
      <c r="U35500" s="55"/>
      <c r="V35500" s="53"/>
      <c r="W35500" s="53"/>
      <c r="X35500" s="53"/>
      <c r="Y35500" s="55"/>
    </row>
    <row r="35501" spans="21:25" x14ac:dyDescent="0.2">
      <c r="U35501" s="55"/>
      <c r="V35501" s="53"/>
      <c r="W35501" s="53"/>
      <c r="X35501" s="53"/>
      <c r="Y35501" s="55"/>
    </row>
    <row r="35502" spans="21:25" x14ac:dyDescent="0.2">
      <c r="U35502" s="55"/>
      <c r="V35502" s="53"/>
      <c r="W35502" s="53"/>
      <c r="X35502" s="53"/>
      <c r="Y35502" s="55"/>
    </row>
    <row r="35503" spans="21:25" x14ac:dyDescent="0.2">
      <c r="U35503" s="55"/>
      <c r="V35503" s="53"/>
      <c r="W35503" s="53"/>
      <c r="X35503" s="53"/>
      <c r="Y35503" s="55"/>
    </row>
    <row r="35504" spans="21:25" x14ac:dyDescent="0.2">
      <c r="U35504" s="55"/>
      <c r="V35504" s="53"/>
      <c r="W35504" s="53"/>
      <c r="X35504" s="53"/>
      <c r="Y35504" s="55"/>
    </row>
    <row r="35505" spans="21:25" x14ac:dyDescent="0.2">
      <c r="U35505" s="55"/>
      <c r="V35505" s="53"/>
      <c r="W35505" s="53"/>
      <c r="X35505" s="53"/>
      <c r="Y35505" s="55"/>
    </row>
    <row r="35506" spans="21:25" x14ac:dyDescent="0.2">
      <c r="U35506" s="55"/>
      <c r="V35506" s="53"/>
      <c r="W35506" s="53"/>
      <c r="X35506" s="53"/>
      <c r="Y35506" s="55"/>
    </row>
    <row r="35507" spans="21:25" x14ac:dyDescent="0.2">
      <c r="U35507" s="55"/>
      <c r="V35507" s="53"/>
      <c r="W35507" s="53"/>
      <c r="X35507" s="53"/>
      <c r="Y35507" s="55"/>
    </row>
    <row r="35508" spans="21:25" x14ac:dyDescent="0.2">
      <c r="U35508" s="55"/>
      <c r="V35508" s="53"/>
      <c r="W35508" s="53"/>
      <c r="X35508" s="53"/>
      <c r="Y35508" s="55"/>
    </row>
    <row r="35509" spans="21:25" x14ac:dyDescent="0.2">
      <c r="U35509" s="55"/>
      <c r="V35509" s="53"/>
      <c r="W35509" s="53"/>
      <c r="X35509" s="53"/>
      <c r="Y35509" s="55"/>
    </row>
    <row r="35510" spans="21:25" x14ac:dyDescent="0.2">
      <c r="U35510" s="55"/>
      <c r="V35510" s="53"/>
      <c r="W35510" s="53"/>
      <c r="X35510" s="53"/>
      <c r="Y35510" s="55"/>
    </row>
    <row r="35511" spans="21:25" x14ac:dyDescent="0.2">
      <c r="U35511" s="55"/>
      <c r="V35511" s="53"/>
      <c r="W35511" s="53"/>
      <c r="X35511" s="53"/>
      <c r="Y35511" s="55"/>
    </row>
    <row r="35512" spans="21:25" x14ac:dyDescent="0.2">
      <c r="U35512" s="55"/>
      <c r="V35512" s="53"/>
      <c r="W35512" s="53"/>
      <c r="X35512" s="53"/>
      <c r="Y35512" s="55"/>
    </row>
    <row r="35513" spans="21:25" x14ac:dyDescent="0.2">
      <c r="U35513" s="55"/>
      <c r="V35513" s="53"/>
      <c r="W35513" s="53"/>
      <c r="X35513" s="53"/>
      <c r="Y35513" s="55"/>
    </row>
    <row r="35514" spans="21:25" x14ac:dyDescent="0.2">
      <c r="U35514" s="55"/>
      <c r="V35514" s="53"/>
      <c r="W35514" s="53"/>
      <c r="X35514" s="53"/>
      <c r="Y35514" s="55"/>
    </row>
    <row r="35515" spans="21:25" x14ac:dyDescent="0.2">
      <c r="U35515" s="55"/>
      <c r="V35515" s="53"/>
      <c r="W35515" s="53"/>
      <c r="X35515" s="53"/>
      <c r="Y35515" s="55"/>
    </row>
    <row r="35516" spans="21:25" x14ac:dyDescent="0.2">
      <c r="U35516" s="55"/>
      <c r="V35516" s="53"/>
      <c r="W35516" s="53"/>
      <c r="X35516" s="53"/>
      <c r="Y35516" s="55"/>
    </row>
    <row r="35517" spans="21:25" x14ac:dyDescent="0.2">
      <c r="U35517" s="55"/>
      <c r="V35517" s="53"/>
      <c r="W35517" s="53"/>
      <c r="X35517" s="53"/>
      <c r="Y35517" s="55"/>
    </row>
    <row r="35518" spans="21:25" x14ac:dyDescent="0.2">
      <c r="U35518" s="55"/>
      <c r="V35518" s="53"/>
      <c r="W35518" s="53"/>
      <c r="X35518" s="53"/>
      <c r="Y35518" s="55"/>
    </row>
    <row r="35519" spans="21:25" x14ac:dyDescent="0.2">
      <c r="U35519" s="55"/>
      <c r="V35519" s="53"/>
      <c r="W35519" s="53"/>
      <c r="X35519" s="53"/>
      <c r="Y35519" s="55"/>
    </row>
    <row r="35520" spans="21:25" x14ac:dyDescent="0.2">
      <c r="U35520" s="55"/>
      <c r="V35520" s="53"/>
      <c r="W35520" s="53"/>
      <c r="X35520" s="53"/>
      <c r="Y35520" s="55"/>
    </row>
    <row r="35521" spans="21:25" x14ac:dyDescent="0.2">
      <c r="U35521" s="55"/>
      <c r="V35521" s="53"/>
      <c r="W35521" s="53"/>
      <c r="X35521" s="53"/>
      <c r="Y35521" s="55"/>
    </row>
    <row r="35522" spans="21:25" x14ac:dyDescent="0.2">
      <c r="U35522" s="55"/>
      <c r="V35522" s="53"/>
      <c r="W35522" s="53"/>
      <c r="X35522" s="53"/>
      <c r="Y35522" s="55"/>
    </row>
    <row r="35523" spans="21:25" x14ac:dyDescent="0.2">
      <c r="U35523" s="55"/>
      <c r="V35523" s="53"/>
      <c r="W35523" s="53"/>
      <c r="X35523" s="53"/>
      <c r="Y35523" s="55"/>
    </row>
    <row r="35524" spans="21:25" x14ac:dyDescent="0.2">
      <c r="U35524" s="55"/>
      <c r="V35524" s="53"/>
      <c r="W35524" s="53"/>
      <c r="X35524" s="53"/>
      <c r="Y35524" s="55"/>
    </row>
    <row r="35525" spans="21:25" x14ac:dyDescent="0.2">
      <c r="U35525" s="55"/>
      <c r="V35525" s="53"/>
      <c r="W35525" s="53"/>
      <c r="X35525" s="53"/>
      <c r="Y35525" s="55"/>
    </row>
    <row r="35526" spans="21:25" x14ac:dyDescent="0.2">
      <c r="U35526" s="55"/>
      <c r="V35526" s="53"/>
      <c r="W35526" s="53"/>
      <c r="X35526" s="53"/>
      <c r="Y35526" s="55"/>
    </row>
    <row r="35527" spans="21:25" x14ac:dyDescent="0.2">
      <c r="U35527" s="55"/>
      <c r="V35527" s="53"/>
      <c r="W35527" s="53"/>
      <c r="X35527" s="53"/>
      <c r="Y35527" s="55"/>
    </row>
    <row r="35528" spans="21:25" x14ac:dyDescent="0.2">
      <c r="U35528" s="55"/>
      <c r="V35528" s="53"/>
      <c r="W35528" s="53"/>
      <c r="X35528" s="53"/>
      <c r="Y35528" s="55"/>
    </row>
    <row r="35529" spans="21:25" x14ac:dyDescent="0.2">
      <c r="U35529" s="55"/>
      <c r="V35529" s="53"/>
      <c r="W35529" s="53"/>
      <c r="X35529" s="53"/>
      <c r="Y35529" s="55"/>
    </row>
    <row r="35530" spans="21:25" x14ac:dyDescent="0.2">
      <c r="U35530" s="55"/>
      <c r="V35530" s="53"/>
      <c r="W35530" s="53"/>
      <c r="X35530" s="53"/>
      <c r="Y35530" s="55"/>
    </row>
    <row r="35531" spans="21:25" x14ac:dyDescent="0.2">
      <c r="U35531" s="55"/>
      <c r="V35531" s="53"/>
      <c r="W35531" s="53"/>
      <c r="X35531" s="53"/>
      <c r="Y35531" s="55"/>
    </row>
    <row r="35532" spans="21:25" x14ac:dyDescent="0.2">
      <c r="U35532" s="55"/>
      <c r="V35532" s="53"/>
      <c r="W35532" s="53"/>
      <c r="X35532" s="53"/>
      <c r="Y35532" s="55"/>
    </row>
    <row r="35533" spans="21:25" x14ac:dyDescent="0.2">
      <c r="U35533" s="55"/>
      <c r="V35533" s="53"/>
      <c r="W35533" s="53"/>
      <c r="X35533" s="53"/>
      <c r="Y35533" s="55"/>
    </row>
    <row r="35534" spans="21:25" x14ac:dyDescent="0.2">
      <c r="U35534" s="55"/>
      <c r="V35534" s="53"/>
      <c r="W35534" s="53"/>
      <c r="X35534" s="53"/>
      <c r="Y35534" s="55"/>
    </row>
    <row r="35535" spans="21:25" x14ac:dyDescent="0.2">
      <c r="U35535" s="55"/>
      <c r="V35535" s="53"/>
      <c r="W35535" s="53"/>
      <c r="X35535" s="53"/>
      <c r="Y35535" s="55"/>
    </row>
    <row r="35536" spans="21:25" x14ac:dyDescent="0.2">
      <c r="U35536" s="55"/>
      <c r="V35536" s="53"/>
      <c r="W35536" s="53"/>
      <c r="X35536" s="53"/>
      <c r="Y35536" s="55"/>
    </row>
    <row r="35537" spans="21:25" x14ac:dyDescent="0.2">
      <c r="U35537" s="55"/>
      <c r="V35537" s="53"/>
      <c r="W35537" s="53"/>
      <c r="X35537" s="53"/>
      <c r="Y35537" s="55"/>
    </row>
    <row r="35538" spans="21:25" x14ac:dyDescent="0.2">
      <c r="U35538" s="55"/>
      <c r="V35538" s="53"/>
      <c r="W35538" s="53"/>
      <c r="X35538" s="53"/>
      <c r="Y35538" s="55"/>
    </row>
    <row r="35539" spans="21:25" x14ac:dyDescent="0.2">
      <c r="U35539" s="55"/>
      <c r="V35539" s="53"/>
      <c r="W35539" s="53"/>
      <c r="X35539" s="53"/>
      <c r="Y35539" s="55"/>
    </row>
    <row r="35540" spans="21:25" x14ac:dyDescent="0.2">
      <c r="U35540" s="55"/>
      <c r="V35540" s="53"/>
      <c r="W35540" s="53"/>
      <c r="X35540" s="53"/>
      <c r="Y35540" s="55"/>
    </row>
    <row r="35541" spans="21:25" x14ac:dyDescent="0.2">
      <c r="U35541" s="55"/>
      <c r="V35541" s="53"/>
      <c r="W35541" s="53"/>
      <c r="X35541" s="53"/>
      <c r="Y35541" s="55"/>
    </row>
    <row r="35542" spans="21:25" x14ac:dyDescent="0.2">
      <c r="U35542" s="55"/>
      <c r="V35542" s="53"/>
      <c r="W35542" s="53"/>
      <c r="X35542" s="53"/>
      <c r="Y35542" s="55"/>
    </row>
    <row r="35543" spans="21:25" x14ac:dyDescent="0.2">
      <c r="U35543" s="55"/>
      <c r="V35543" s="53"/>
      <c r="W35543" s="53"/>
      <c r="X35543" s="53"/>
      <c r="Y35543" s="55"/>
    </row>
    <row r="35544" spans="21:25" x14ac:dyDescent="0.2">
      <c r="U35544" s="55"/>
      <c r="V35544" s="53"/>
      <c r="W35544" s="53"/>
      <c r="X35544" s="53"/>
      <c r="Y35544" s="55"/>
    </row>
    <row r="35545" spans="21:25" x14ac:dyDescent="0.2">
      <c r="U35545" s="55"/>
      <c r="V35545" s="53"/>
      <c r="W35545" s="53"/>
      <c r="X35545" s="53"/>
      <c r="Y35545" s="55"/>
    </row>
    <row r="35546" spans="21:25" x14ac:dyDescent="0.2">
      <c r="U35546" s="55"/>
      <c r="V35546" s="53"/>
      <c r="W35546" s="53"/>
      <c r="X35546" s="53"/>
      <c r="Y35546" s="55"/>
    </row>
    <row r="35547" spans="21:25" x14ac:dyDescent="0.2">
      <c r="U35547" s="55"/>
      <c r="V35547" s="53"/>
      <c r="W35547" s="53"/>
      <c r="X35547" s="53"/>
      <c r="Y35547" s="55"/>
    </row>
    <row r="35548" spans="21:25" x14ac:dyDescent="0.2">
      <c r="U35548" s="55"/>
      <c r="V35548" s="53"/>
      <c r="W35548" s="53"/>
      <c r="X35548" s="53"/>
      <c r="Y35548" s="55"/>
    </row>
    <row r="35549" spans="21:25" x14ac:dyDescent="0.2">
      <c r="U35549" s="55"/>
      <c r="V35549" s="53"/>
      <c r="W35549" s="53"/>
      <c r="X35549" s="53"/>
      <c r="Y35549" s="55"/>
    </row>
    <row r="35550" spans="21:25" x14ac:dyDescent="0.2">
      <c r="U35550" s="55"/>
      <c r="V35550" s="53"/>
      <c r="W35550" s="53"/>
      <c r="X35550" s="53"/>
      <c r="Y35550" s="55"/>
    </row>
    <row r="35551" spans="21:25" x14ac:dyDescent="0.2">
      <c r="U35551" s="55"/>
      <c r="V35551" s="53"/>
      <c r="W35551" s="53"/>
      <c r="X35551" s="53"/>
      <c r="Y35551" s="55"/>
    </row>
    <row r="35552" spans="21:25" x14ac:dyDescent="0.2">
      <c r="U35552" s="55"/>
      <c r="V35552" s="53"/>
      <c r="W35552" s="53"/>
      <c r="X35552" s="53"/>
      <c r="Y35552" s="55"/>
    </row>
    <row r="35553" spans="21:25" x14ac:dyDescent="0.2">
      <c r="U35553" s="55"/>
      <c r="V35553" s="53"/>
      <c r="W35553" s="53"/>
      <c r="X35553" s="53"/>
      <c r="Y35553" s="55"/>
    </row>
    <row r="35554" spans="21:25" x14ac:dyDescent="0.2">
      <c r="U35554" s="55"/>
      <c r="V35554" s="53"/>
      <c r="W35554" s="53"/>
      <c r="X35554" s="53"/>
      <c r="Y35554" s="55"/>
    </row>
    <row r="35555" spans="21:25" x14ac:dyDescent="0.2">
      <c r="U35555" s="55"/>
      <c r="V35555" s="53"/>
      <c r="W35555" s="53"/>
      <c r="X35555" s="53"/>
      <c r="Y35555" s="55"/>
    </row>
    <row r="35556" spans="21:25" x14ac:dyDescent="0.2">
      <c r="U35556" s="55"/>
      <c r="V35556" s="53"/>
      <c r="W35556" s="53"/>
      <c r="X35556" s="53"/>
      <c r="Y35556" s="55"/>
    </row>
    <row r="35557" spans="21:25" x14ac:dyDescent="0.2">
      <c r="U35557" s="55"/>
      <c r="V35557" s="53"/>
      <c r="W35557" s="53"/>
      <c r="X35557" s="53"/>
      <c r="Y35557" s="55"/>
    </row>
    <row r="35558" spans="21:25" x14ac:dyDescent="0.2">
      <c r="U35558" s="55"/>
      <c r="V35558" s="53"/>
      <c r="W35558" s="53"/>
      <c r="X35558" s="53"/>
      <c r="Y35558" s="55"/>
    </row>
    <row r="35559" spans="21:25" x14ac:dyDescent="0.2">
      <c r="U35559" s="55"/>
      <c r="V35559" s="53"/>
      <c r="W35559" s="53"/>
      <c r="X35559" s="53"/>
      <c r="Y35559" s="55"/>
    </row>
    <row r="35560" spans="21:25" x14ac:dyDescent="0.2">
      <c r="U35560" s="55"/>
      <c r="V35560" s="53"/>
      <c r="W35560" s="53"/>
      <c r="X35560" s="53"/>
      <c r="Y35560" s="55"/>
    </row>
    <row r="35561" spans="21:25" x14ac:dyDescent="0.2">
      <c r="U35561" s="55"/>
      <c r="V35561" s="53"/>
      <c r="W35561" s="53"/>
      <c r="X35561" s="53"/>
      <c r="Y35561" s="55"/>
    </row>
    <row r="35562" spans="21:25" x14ac:dyDescent="0.2">
      <c r="U35562" s="55"/>
      <c r="V35562" s="53"/>
      <c r="W35562" s="53"/>
      <c r="X35562" s="53"/>
      <c r="Y35562" s="55"/>
    </row>
    <row r="35563" spans="21:25" x14ac:dyDescent="0.2">
      <c r="U35563" s="55"/>
      <c r="V35563" s="53"/>
      <c r="W35563" s="53"/>
      <c r="X35563" s="53"/>
      <c r="Y35563" s="55"/>
    </row>
    <row r="35564" spans="21:25" x14ac:dyDescent="0.2">
      <c r="U35564" s="55"/>
      <c r="V35564" s="53"/>
      <c r="W35564" s="53"/>
      <c r="X35564" s="53"/>
      <c r="Y35564" s="55"/>
    </row>
    <row r="35565" spans="21:25" x14ac:dyDescent="0.2">
      <c r="U35565" s="55"/>
      <c r="V35565" s="53"/>
      <c r="W35565" s="53"/>
      <c r="X35565" s="53"/>
      <c r="Y35565" s="55"/>
    </row>
    <row r="35566" spans="21:25" x14ac:dyDescent="0.2">
      <c r="U35566" s="55"/>
      <c r="V35566" s="53"/>
      <c r="W35566" s="53"/>
      <c r="X35566" s="53"/>
      <c r="Y35566" s="55"/>
    </row>
    <row r="35567" spans="21:25" x14ac:dyDescent="0.2">
      <c r="U35567" s="55"/>
      <c r="V35567" s="53"/>
      <c r="W35567" s="53"/>
      <c r="X35567" s="53"/>
      <c r="Y35567" s="55"/>
    </row>
    <row r="35568" spans="21:25" x14ac:dyDescent="0.2">
      <c r="U35568" s="55"/>
      <c r="V35568" s="53"/>
      <c r="W35568" s="53"/>
      <c r="X35568" s="53"/>
      <c r="Y35568" s="55"/>
    </row>
    <row r="35569" spans="21:25" x14ac:dyDescent="0.2">
      <c r="U35569" s="55"/>
      <c r="V35569" s="53"/>
      <c r="W35569" s="53"/>
      <c r="X35569" s="53"/>
      <c r="Y35569" s="55"/>
    </row>
    <row r="35570" spans="21:25" x14ac:dyDescent="0.2">
      <c r="U35570" s="55"/>
      <c r="V35570" s="53"/>
      <c r="W35570" s="53"/>
      <c r="X35570" s="53"/>
      <c r="Y35570" s="55"/>
    </row>
    <row r="35571" spans="21:25" x14ac:dyDescent="0.2">
      <c r="U35571" s="55"/>
      <c r="V35571" s="53"/>
      <c r="W35571" s="53"/>
      <c r="X35571" s="53"/>
      <c r="Y35571" s="55"/>
    </row>
    <row r="35572" spans="21:25" x14ac:dyDescent="0.2">
      <c r="U35572" s="55"/>
      <c r="V35572" s="53"/>
      <c r="W35572" s="53"/>
      <c r="X35572" s="53"/>
      <c r="Y35572" s="55"/>
    </row>
    <row r="35573" spans="21:25" x14ac:dyDescent="0.2">
      <c r="U35573" s="55"/>
      <c r="V35573" s="53"/>
      <c r="W35573" s="53"/>
      <c r="X35573" s="53"/>
      <c r="Y35573" s="55"/>
    </row>
    <row r="35574" spans="21:25" x14ac:dyDescent="0.2">
      <c r="U35574" s="55"/>
      <c r="V35574" s="53"/>
      <c r="W35574" s="53"/>
      <c r="X35574" s="53"/>
      <c r="Y35574" s="55"/>
    </row>
    <row r="35575" spans="21:25" x14ac:dyDescent="0.2">
      <c r="U35575" s="55"/>
      <c r="V35575" s="53"/>
      <c r="W35575" s="53"/>
      <c r="X35575" s="53"/>
      <c r="Y35575" s="55"/>
    </row>
    <row r="35576" spans="21:25" x14ac:dyDescent="0.2">
      <c r="U35576" s="55"/>
      <c r="V35576" s="53"/>
      <c r="W35576" s="53"/>
      <c r="X35576" s="53"/>
      <c r="Y35576" s="55"/>
    </row>
    <row r="35577" spans="21:25" x14ac:dyDescent="0.2">
      <c r="U35577" s="55"/>
      <c r="V35577" s="53"/>
      <c r="W35577" s="53"/>
      <c r="X35577" s="53"/>
      <c r="Y35577" s="55"/>
    </row>
    <row r="35578" spans="21:25" x14ac:dyDescent="0.2">
      <c r="U35578" s="55"/>
      <c r="V35578" s="53"/>
      <c r="W35578" s="53"/>
      <c r="X35578" s="53"/>
      <c r="Y35578" s="55"/>
    </row>
    <row r="35579" spans="21:25" x14ac:dyDescent="0.2">
      <c r="U35579" s="55"/>
      <c r="V35579" s="53"/>
      <c r="W35579" s="53"/>
      <c r="X35579" s="53"/>
      <c r="Y35579" s="55"/>
    </row>
    <row r="35580" spans="21:25" x14ac:dyDescent="0.2">
      <c r="U35580" s="55"/>
      <c r="V35580" s="53"/>
      <c r="W35580" s="53"/>
      <c r="X35580" s="53"/>
      <c r="Y35580" s="55"/>
    </row>
    <row r="35581" spans="21:25" x14ac:dyDescent="0.2">
      <c r="U35581" s="55"/>
      <c r="V35581" s="53"/>
      <c r="W35581" s="53"/>
      <c r="X35581" s="53"/>
      <c r="Y35581" s="55"/>
    </row>
    <row r="35582" spans="21:25" x14ac:dyDescent="0.2">
      <c r="U35582" s="55"/>
      <c r="V35582" s="53"/>
      <c r="W35582" s="53"/>
      <c r="X35582" s="53"/>
      <c r="Y35582" s="55"/>
    </row>
    <row r="35583" spans="21:25" x14ac:dyDescent="0.2">
      <c r="U35583" s="55"/>
      <c r="V35583" s="53"/>
      <c r="W35583" s="53"/>
      <c r="X35583" s="53"/>
      <c r="Y35583" s="55"/>
    </row>
    <row r="35584" spans="21:25" x14ac:dyDescent="0.2">
      <c r="U35584" s="55"/>
      <c r="V35584" s="53"/>
      <c r="W35584" s="53"/>
      <c r="X35584" s="53"/>
      <c r="Y35584" s="55"/>
    </row>
    <row r="35585" spans="21:25" x14ac:dyDescent="0.2">
      <c r="U35585" s="55"/>
      <c r="V35585" s="53"/>
      <c r="W35585" s="53"/>
      <c r="X35585" s="53"/>
      <c r="Y35585" s="55"/>
    </row>
    <row r="35586" spans="21:25" x14ac:dyDescent="0.2">
      <c r="U35586" s="55"/>
      <c r="V35586" s="53"/>
      <c r="W35586" s="53"/>
      <c r="X35586" s="53"/>
      <c r="Y35586" s="55"/>
    </row>
    <row r="35587" spans="21:25" x14ac:dyDescent="0.2">
      <c r="U35587" s="55"/>
      <c r="V35587" s="53"/>
      <c r="W35587" s="53"/>
      <c r="X35587" s="53"/>
      <c r="Y35587" s="55"/>
    </row>
    <row r="35588" spans="21:25" x14ac:dyDescent="0.2">
      <c r="U35588" s="55"/>
      <c r="V35588" s="53"/>
      <c r="W35588" s="53"/>
      <c r="X35588" s="53"/>
      <c r="Y35588" s="55"/>
    </row>
    <row r="35589" spans="21:25" x14ac:dyDescent="0.2">
      <c r="U35589" s="55"/>
      <c r="V35589" s="53"/>
      <c r="W35589" s="53"/>
      <c r="X35589" s="53"/>
      <c r="Y35589" s="55"/>
    </row>
    <row r="35590" spans="21:25" x14ac:dyDescent="0.2">
      <c r="U35590" s="55"/>
      <c r="V35590" s="53"/>
      <c r="W35590" s="53"/>
      <c r="X35590" s="53"/>
      <c r="Y35590" s="55"/>
    </row>
    <row r="35591" spans="21:25" x14ac:dyDescent="0.2">
      <c r="U35591" s="55"/>
      <c r="V35591" s="53"/>
      <c r="W35591" s="53"/>
      <c r="X35591" s="53"/>
      <c r="Y35591" s="55"/>
    </row>
    <row r="35592" spans="21:25" x14ac:dyDescent="0.2">
      <c r="U35592" s="55"/>
      <c r="V35592" s="53"/>
      <c r="W35592" s="53"/>
      <c r="X35592" s="53"/>
      <c r="Y35592" s="55"/>
    </row>
    <row r="35593" spans="21:25" x14ac:dyDescent="0.2">
      <c r="U35593" s="55"/>
      <c r="V35593" s="53"/>
      <c r="W35593" s="53"/>
      <c r="X35593" s="53"/>
      <c r="Y35593" s="55"/>
    </row>
    <row r="35594" spans="21:25" x14ac:dyDescent="0.2">
      <c r="U35594" s="55"/>
      <c r="V35594" s="53"/>
      <c r="W35594" s="53"/>
      <c r="X35594" s="53"/>
      <c r="Y35594" s="55"/>
    </row>
    <row r="35595" spans="21:25" x14ac:dyDescent="0.2">
      <c r="U35595" s="55"/>
      <c r="V35595" s="53"/>
      <c r="W35595" s="53"/>
      <c r="X35595" s="53"/>
      <c r="Y35595" s="55"/>
    </row>
    <row r="35596" spans="21:25" x14ac:dyDescent="0.2">
      <c r="U35596" s="55"/>
      <c r="V35596" s="53"/>
      <c r="W35596" s="53"/>
      <c r="X35596" s="53"/>
      <c r="Y35596" s="55"/>
    </row>
    <row r="35597" spans="21:25" x14ac:dyDescent="0.2">
      <c r="U35597" s="55"/>
      <c r="V35597" s="53"/>
      <c r="W35597" s="53"/>
      <c r="X35597" s="53"/>
      <c r="Y35597" s="55"/>
    </row>
    <row r="35598" spans="21:25" x14ac:dyDescent="0.2">
      <c r="U35598" s="55"/>
      <c r="V35598" s="53"/>
      <c r="W35598" s="53"/>
      <c r="X35598" s="53"/>
      <c r="Y35598" s="55"/>
    </row>
    <row r="35599" spans="21:25" x14ac:dyDescent="0.2">
      <c r="U35599" s="55"/>
      <c r="V35599" s="53"/>
      <c r="W35599" s="53"/>
      <c r="X35599" s="53"/>
      <c r="Y35599" s="55"/>
    </row>
    <row r="35600" spans="21:25" x14ac:dyDescent="0.2">
      <c r="U35600" s="55"/>
      <c r="V35600" s="53"/>
      <c r="W35600" s="53"/>
      <c r="X35600" s="53"/>
      <c r="Y35600" s="55"/>
    </row>
    <row r="35601" spans="21:25" x14ac:dyDescent="0.2">
      <c r="U35601" s="55"/>
      <c r="V35601" s="53"/>
      <c r="W35601" s="53"/>
      <c r="X35601" s="53"/>
      <c r="Y35601" s="55"/>
    </row>
    <row r="35602" spans="21:25" x14ac:dyDescent="0.2">
      <c r="U35602" s="55"/>
      <c r="V35602" s="53"/>
      <c r="W35602" s="53"/>
      <c r="X35602" s="53"/>
      <c r="Y35602" s="55"/>
    </row>
    <row r="35603" spans="21:25" x14ac:dyDescent="0.2">
      <c r="U35603" s="55"/>
      <c r="V35603" s="53"/>
      <c r="W35603" s="53"/>
      <c r="X35603" s="53"/>
      <c r="Y35603" s="55"/>
    </row>
    <row r="35604" spans="21:25" x14ac:dyDescent="0.2">
      <c r="U35604" s="55"/>
      <c r="V35604" s="53"/>
      <c r="W35604" s="53"/>
      <c r="X35604" s="53"/>
      <c r="Y35604" s="55"/>
    </row>
    <row r="35605" spans="21:25" x14ac:dyDescent="0.2">
      <c r="U35605" s="55"/>
      <c r="V35605" s="53"/>
      <c r="W35605" s="53"/>
      <c r="X35605" s="53"/>
      <c r="Y35605" s="55"/>
    </row>
    <row r="35606" spans="21:25" x14ac:dyDescent="0.2">
      <c r="U35606" s="55"/>
      <c r="V35606" s="53"/>
      <c r="W35606" s="53"/>
      <c r="X35606" s="53"/>
      <c r="Y35606" s="55"/>
    </row>
    <row r="35607" spans="21:25" x14ac:dyDescent="0.2">
      <c r="U35607" s="55"/>
      <c r="V35607" s="53"/>
      <c r="W35607" s="53"/>
      <c r="X35607" s="53"/>
      <c r="Y35607" s="55"/>
    </row>
    <row r="35608" spans="21:25" x14ac:dyDescent="0.2">
      <c r="U35608" s="55"/>
      <c r="V35608" s="53"/>
      <c r="W35608" s="53"/>
      <c r="X35608" s="53"/>
      <c r="Y35608" s="55"/>
    </row>
    <row r="35609" spans="21:25" x14ac:dyDescent="0.2">
      <c r="U35609" s="55"/>
      <c r="V35609" s="53"/>
      <c r="W35609" s="53"/>
      <c r="X35609" s="53"/>
      <c r="Y35609" s="55"/>
    </row>
    <row r="35610" spans="21:25" x14ac:dyDescent="0.2">
      <c r="U35610" s="55"/>
      <c r="V35610" s="53"/>
      <c r="W35610" s="53"/>
      <c r="X35610" s="53"/>
      <c r="Y35610" s="55"/>
    </row>
    <row r="35611" spans="21:25" x14ac:dyDescent="0.2">
      <c r="U35611" s="55"/>
      <c r="V35611" s="53"/>
      <c r="W35611" s="53"/>
      <c r="X35611" s="53"/>
      <c r="Y35611" s="55"/>
    </row>
    <row r="35612" spans="21:25" x14ac:dyDescent="0.2">
      <c r="U35612" s="55"/>
      <c r="V35612" s="53"/>
      <c r="W35612" s="53"/>
      <c r="X35612" s="53"/>
      <c r="Y35612" s="55"/>
    </row>
    <row r="35613" spans="21:25" x14ac:dyDescent="0.2">
      <c r="U35613" s="55"/>
      <c r="V35613" s="53"/>
      <c r="W35613" s="53"/>
      <c r="X35613" s="53"/>
      <c r="Y35613" s="55"/>
    </row>
    <row r="35614" spans="21:25" x14ac:dyDescent="0.2">
      <c r="U35614" s="55"/>
      <c r="V35614" s="53"/>
      <c r="W35614" s="53"/>
      <c r="X35614" s="53"/>
      <c r="Y35614" s="55"/>
    </row>
    <row r="35615" spans="21:25" x14ac:dyDescent="0.2">
      <c r="U35615" s="55"/>
      <c r="V35615" s="53"/>
      <c r="W35615" s="53"/>
      <c r="X35615" s="53"/>
      <c r="Y35615" s="55"/>
    </row>
    <row r="35616" spans="21:25" x14ac:dyDescent="0.2">
      <c r="U35616" s="55"/>
      <c r="V35616" s="53"/>
      <c r="W35616" s="53"/>
      <c r="X35616" s="53"/>
      <c r="Y35616" s="55"/>
    </row>
    <row r="35617" spans="21:25" x14ac:dyDescent="0.2">
      <c r="U35617" s="55"/>
      <c r="V35617" s="53"/>
      <c r="W35617" s="53"/>
      <c r="X35617" s="53"/>
      <c r="Y35617" s="55"/>
    </row>
    <row r="35618" spans="21:25" x14ac:dyDescent="0.2">
      <c r="U35618" s="55"/>
      <c r="V35618" s="53"/>
      <c r="W35618" s="53"/>
      <c r="X35618" s="53"/>
      <c r="Y35618" s="55"/>
    </row>
    <row r="35619" spans="21:25" x14ac:dyDescent="0.2">
      <c r="U35619" s="55"/>
      <c r="V35619" s="53"/>
      <c r="W35619" s="53"/>
      <c r="X35619" s="53"/>
      <c r="Y35619" s="55"/>
    </row>
    <row r="35620" spans="21:25" x14ac:dyDescent="0.2">
      <c r="U35620" s="55"/>
      <c r="V35620" s="53"/>
      <c r="W35620" s="53"/>
      <c r="X35620" s="53"/>
      <c r="Y35620" s="55"/>
    </row>
    <row r="35621" spans="21:25" x14ac:dyDescent="0.2">
      <c r="U35621" s="55"/>
      <c r="V35621" s="53"/>
      <c r="W35621" s="53"/>
      <c r="X35621" s="53"/>
      <c r="Y35621" s="55"/>
    </row>
    <row r="35622" spans="21:25" x14ac:dyDescent="0.2">
      <c r="U35622" s="55"/>
      <c r="V35622" s="53"/>
      <c r="W35622" s="53"/>
      <c r="X35622" s="53"/>
      <c r="Y35622" s="55"/>
    </row>
    <row r="35623" spans="21:25" x14ac:dyDescent="0.2">
      <c r="U35623" s="55"/>
      <c r="V35623" s="53"/>
      <c r="W35623" s="53"/>
      <c r="X35623" s="53"/>
      <c r="Y35623" s="55"/>
    </row>
    <row r="35624" spans="21:25" x14ac:dyDescent="0.2">
      <c r="U35624" s="55"/>
      <c r="V35624" s="53"/>
      <c r="W35624" s="53"/>
      <c r="X35624" s="53"/>
      <c r="Y35624" s="55"/>
    </row>
    <row r="35625" spans="21:25" x14ac:dyDescent="0.2">
      <c r="U35625" s="55"/>
      <c r="V35625" s="53"/>
      <c r="W35625" s="53"/>
      <c r="X35625" s="53"/>
      <c r="Y35625" s="55"/>
    </row>
    <row r="35626" spans="21:25" x14ac:dyDescent="0.2">
      <c r="U35626" s="55"/>
      <c r="V35626" s="53"/>
      <c r="W35626" s="53"/>
      <c r="X35626" s="53"/>
      <c r="Y35626" s="55"/>
    </row>
    <row r="35627" spans="21:25" x14ac:dyDescent="0.2">
      <c r="U35627" s="55"/>
      <c r="V35627" s="53"/>
      <c r="W35627" s="53"/>
      <c r="X35627" s="53"/>
      <c r="Y35627" s="55"/>
    </row>
    <row r="35628" spans="21:25" x14ac:dyDescent="0.2">
      <c r="U35628" s="55"/>
      <c r="V35628" s="53"/>
      <c r="W35628" s="53"/>
      <c r="X35628" s="53"/>
      <c r="Y35628" s="55"/>
    </row>
    <row r="35629" spans="21:25" x14ac:dyDescent="0.2">
      <c r="U35629" s="55"/>
      <c r="V35629" s="53"/>
      <c r="W35629" s="53"/>
      <c r="X35629" s="53"/>
      <c r="Y35629" s="55"/>
    </row>
    <row r="35630" spans="21:25" x14ac:dyDescent="0.2">
      <c r="U35630" s="55"/>
      <c r="V35630" s="53"/>
      <c r="W35630" s="53"/>
      <c r="X35630" s="53"/>
      <c r="Y35630" s="55"/>
    </row>
    <row r="35631" spans="21:25" x14ac:dyDescent="0.2">
      <c r="U35631" s="55"/>
      <c r="V35631" s="53"/>
      <c r="W35631" s="53"/>
      <c r="X35631" s="53"/>
      <c r="Y35631" s="55"/>
    </row>
    <row r="35632" spans="21:25" x14ac:dyDescent="0.2">
      <c r="U35632" s="55"/>
      <c r="V35632" s="53"/>
      <c r="W35632" s="53"/>
      <c r="X35632" s="53"/>
      <c r="Y35632" s="55"/>
    </row>
    <row r="35633" spans="21:25" x14ac:dyDescent="0.2">
      <c r="U35633" s="55"/>
      <c r="V35633" s="53"/>
      <c r="W35633" s="53"/>
      <c r="X35633" s="53"/>
      <c r="Y35633" s="55"/>
    </row>
    <row r="35634" spans="21:25" x14ac:dyDescent="0.2">
      <c r="U35634" s="55"/>
      <c r="V35634" s="53"/>
      <c r="W35634" s="53"/>
      <c r="X35634" s="53"/>
      <c r="Y35634" s="55"/>
    </row>
    <row r="35635" spans="21:25" x14ac:dyDescent="0.2">
      <c r="U35635" s="55"/>
      <c r="V35635" s="53"/>
      <c r="W35635" s="53"/>
      <c r="X35635" s="53"/>
      <c r="Y35635" s="55"/>
    </row>
    <row r="35636" spans="21:25" x14ac:dyDescent="0.2">
      <c r="U35636" s="55"/>
      <c r="V35636" s="53"/>
      <c r="W35636" s="53"/>
      <c r="X35636" s="53"/>
      <c r="Y35636" s="55"/>
    </row>
    <row r="35637" spans="21:25" x14ac:dyDescent="0.2">
      <c r="U35637" s="55"/>
      <c r="V35637" s="53"/>
      <c r="W35637" s="53"/>
      <c r="X35637" s="53"/>
      <c r="Y35637" s="55"/>
    </row>
    <row r="35638" spans="21:25" x14ac:dyDescent="0.2">
      <c r="U35638" s="55"/>
      <c r="V35638" s="53"/>
      <c r="W35638" s="53"/>
      <c r="X35638" s="53"/>
      <c r="Y35638" s="55"/>
    </row>
    <row r="35639" spans="21:25" x14ac:dyDescent="0.2">
      <c r="U35639" s="55"/>
      <c r="V35639" s="53"/>
      <c r="W35639" s="53"/>
      <c r="X35639" s="53"/>
      <c r="Y35639" s="55"/>
    </row>
    <row r="35640" spans="21:25" x14ac:dyDescent="0.2">
      <c r="U35640" s="55"/>
      <c r="V35640" s="53"/>
      <c r="W35640" s="53"/>
      <c r="X35640" s="53"/>
      <c r="Y35640" s="55"/>
    </row>
    <row r="35641" spans="21:25" x14ac:dyDescent="0.2">
      <c r="U35641" s="55"/>
      <c r="V35641" s="53"/>
      <c r="W35641" s="53"/>
      <c r="X35641" s="53"/>
      <c r="Y35641" s="55"/>
    </row>
    <row r="35642" spans="21:25" x14ac:dyDescent="0.2">
      <c r="U35642" s="55"/>
      <c r="V35642" s="53"/>
      <c r="W35642" s="53"/>
      <c r="X35642" s="53"/>
      <c r="Y35642" s="55"/>
    </row>
    <row r="35643" spans="21:25" x14ac:dyDescent="0.2">
      <c r="U35643" s="55"/>
      <c r="V35643" s="53"/>
      <c r="W35643" s="53"/>
      <c r="X35643" s="53"/>
      <c r="Y35643" s="55"/>
    </row>
    <row r="35644" spans="21:25" x14ac:dyDescent="0.2">
      <c r="U35644" s="55"/>
      <c r="V35644" s="53"/>
      <c r="W35644" s="53"/>
      <c r="X35644" s="53"/>
      <c r="Y35644" s="55"/>
    </row>
    <row r="35645" spans="21:25" x14ac:dyDescent="0.2">
      <c r="U35645" s="55"/>
      <c r="V35645" s="53"/>
      <c r="W35645" s="53"/>
      <c r="X35645" s="53"/>
      <c r="Y35645" s="55"/>
    </row>
    <row r="35646" spans="21:25" x14ac:dyDescent="0.2">
      <c r="U35646" s="55"/>
      <c r="V35646" s="53"/>
      <c r="W35646" s="53"/>
      <c r="X35646" s="53"/>
      <c r="Y35646" s="55"/>
    </row>
    <row r="35647" spans="21:25" x14ac:dyDescent="0.2">
      <c r="U35647" s="55"/>
      <c r="V35647" s="53"/>
      <c r="W35647" s="53"/>
      <c r="X35647" s="53"/>
      <c r="Y35647" s="55"/>
    </row>
    <row r="35648" spans="21:25" x14ac:dyDescent="0.2">
      <c r="U35648" s="55"/>
      <c r="V35648" s="53"/>
      <c r="W35648" s="53"/>
      <c r="X35648" s="53"/>
      <c r="Y35648" s="55"/>
    </row>
    <row r="35649" spans="21:25" x14ac:dyDescent="0.2">
      <c r="U35649" s="55"/>
      <c r="V35649" s="53"/>
      <c r="W35649" s="53"/>
      <c r="X35649" s="53"/>
      <c r="Y35649" s="55"/>
    </row>
    <row r="35650" spans="21:25" x14ac:dyDescent="0.2">
      <c r="U35650" s="55"/>
      <c r="V35650" s="53"/>
      <c r="W35650" s="53"/>
      <c r="X35650" s="53"/>
      <c r="Y35650" s="55"/>
    </row>
    <row r="35651" spans="21:25" x14ac:dyDescent="0.2">
      <c r="U35651" s="55"/>
      <c r="V35651" s="53"/>
      <c r="W35651" s="53"/>
      <c r="X35651" s="53"/>
      <c r="Y35651" s="55"/>
    </row>
    <row r="35652" spans="21:25" x14ac:dyDescent="0.2">
      <c r="U35652" s="55"/>
      <c r="V35652" s="53"/>
      <c r="W35652" s="53"/>
      <c r="X35652" s="53"/>
      <c r="Y35652" s="55"/>
    </row>
    <row r="35653" spans="21:25" x14ac:dyDescent="0.2">
      <c r="U35653" s="55"/>
      <c r="V35653" s="53"/>
      <c r="W35653" s="53"/>
      <c r="X35653" s="53"/>
      <c r="Y35653" s="55"/>
    </row>
    <row r="35654" spans="21:25" x14ac:dyDescent="0.2">
      <c r="U35654" s="55"/>
      <c r="V35654" s="53"/>
      <c r="W35654" s="53"/>
      <c r="X35654" s="53"/>
      <c r="Y35654" s="55"/>
    </row>
    <row r="35655" spans="21:25" x14ac:dyDescent="0.2">
      <c r="U35655" s="55"/>
      <c r="V35655" s="53"/>
      <c r="W35655" s="53"/>
      <c r="X35655" s="53"/>
      <c r="Y35655" s="55"/>
    </row>
    <row r="35656" spans="21:25" x14ac:dyDescent="0.2">
      <c r="U35656" s="55"/>
      <c r="V35656" s="53"/>
      <c r="W35656" s="53"/>
      <c r="X35656" s="53"/>
      <c r="Y35656" s="55"/>
    </row>
    <row r="35657" spans="21:25" x14ac:dyDescent="0.2">
      <c r="U35657" s="55"/>
      <c r="V35657" s="53"/>
      <c r="W35657" s="53"/>
      <c r="X35657" s="53"/>
      <c r="Y35657" s="55"/>
    </row>
    <row r="35658" spans="21:25" x14ac:dyDescent="0.2">
      <c r="U35658" s="55"/>
      <c r="V35658" s="53"/>
      <c r="W35658" s="53"/>
      <c r="X35658" s="53"/>
      <c r="Y35658" s="55"/>
    </row>
    <row r="35659" spans="21:25" x14ac:dyDescent="0.2">
      <c r="U35659" s="55"/>
      <c r="V35659" s="53"/>
      <c r="W35659" s="53"/>
      <c r="X35659" s="53"/>
      <c r="Y35659" s="55"/>
    </row>
    <row r="35660" spans="21:25" x14ac:dyDescent="0.2">
      <c r="U35660" s="55"/>
      <c r="V35660" s="53"/>
      <c r="W35660" s="53"/>
      <c r="X35660" s="53"/>
      <c r="Y35660" s="55"/>
    </row>
    <row r="35661" spans="21:25" x14ac:dyDescent="0.2">
      <c r="U35661" s="55"/>
      <c r="V35661" s="53"/>
      <c r="W35661" s="53"/>
      <c r="X35661" s="53"/>
      <c r="Y35661" s="55"/>
    </row>
    <row r="35662" spans="21:25" x14ac:dyDescent="0.2">
      <c r="U35662" s="55"/>
      <c r="V35662" s="53"/>
      <c r="W35662" s="53"/>
      <c r="X35662" s="53"/>
      <c r="Y35662" s="55"/>
    </row>
    <row r="35663" spans="21:25" x14ac:dyDescent="0.2">
      <c r="U35663" s="55"/>
      <c r="V35663" s="53"/>
      <c r="W35663" s="53"/>
      <c r="X35663" s="53"/>
      <c r="Y35663" s="55"/>
    </row>
    <row r="35664" spans="21:25" x14ac:dyDescent="0.2">
      <c r="U35664" s="55"/>
      <c r="V35664" s="53"/>
      <c r="W35664" s="53"/>
      <c r="X35664" s="53"/>
      <c r="Y35664" s="55"/>
    </row>
    <row r="35665" spans="21:25" x14ac:dyDescent="0.2">
      <c r="U35665" s="55"/>
      <c r="V35665" s="53"/>
      <c r="W35665" s="53"/>
      <c r="X35665" s="53"/>
      <c r="Y35665" s="55"/>
    </row>
    <row r="35666" spans="21:25" x14ac:dyDescent="0.2">
      <c r="U35666" s="55"/>
      <c r="V35666" s="53"/>
      <c r="W35666" s="53"/>
      <c r="X35666" s="53"/>
      <c r="Y35666" s="55"/>
    </row>
    <row r="35667" spans="21:25" x14ac:dyDescent="0.2">
      <c r="U35667" s="55"/>
      <c r="V35667" s="53"/>
      <c r="W35667" s="53"/>
      <c r="X35667" s="53"/>
      <c r="Y35667" s="55"/>
    </row>
    <row r="35668" spans="21:25" x14ac:dyDescent="0.2">
      <c r="U35668" s="55"/>
      <c r="V35668" s="53"/>
      <c r="W35668" s="53"/>
      <c r="X35668" s="53"/>
      <c r="Y35668" s="55"/>
    </row>
    <row r="35669" spans="21:25" x14ac:dyDescent="0.2">
      <c r="U35669" s="55"/>
      <c r="V35669" s="53"/>
      <c r="W35669" s="53"/>
      <c r="X35669" s="53"/>
      <c r="Y35669" s="55"/>
    </row>
    <row r="35670" spans="21:25" x14ac:dyDescent="0.2">
      <c r="U35670" s="55"/>
      <c r="V35670" s="53"/>
      <c r="W35670" s="53"/>
      <c r="X35670" s="53"/>
      <c r="Y35670" s="55"/>
    </row>
    <row r="35671" spans="21:25" x14ac:dyDescent="0.2">
      <c r="U35671" s="55"/>
      <c r="V35671" s="53"/>
      <c r="W35671" s="53"/>
      <c r="X35671" s="53"/>
      <c r="Y35671" s="55"/>
    </row>
    <row r="35672" spans="21:25" x14ac:dyDescent="0.2">
      <c r="U35672" s="55"/>
      <c r="V35672" s="53"/>
      <c r="W35672" s="53"/>
      <c r="X35672" s="53"/>
      <c r="Y35672" s="55"/>
    </row>
    <row r="35673" spans="21:25" x14ac:dyDescent="0.2">
      <c r="U35673" s="55"/>
      <c r="V35673" s="53"/>
      <c r="W35673" s="53"/>
      <c r="X35673" s="53"/>
      <c r="Y35673" s="55"/>
    </row>
    <row r="35674" spans="21:25" x14ac:dyDescent="0.2">
      <c r="U35674" s="55"/>
      <c r="V35674" s="53"/>
      <c r="W35674" s="53"/>
      <c r="X35674" s="53"/>
      <c r="Y35674" s="55"/>
    </row>
    <row r="35675" spans="21:25" x14ac:dyDescent="0.2">
      <c r="U35675" s="55"/>
      <c r="V35675" s="53"/>
      <c r="W35675" s="53"/>
      <c r="X35675" s="53"/>
      <c r="Y35675" s="55"/>
    </row>
    <row r="35676" spans="21:25" x14ac:dyDescent="0.2">
      <c r="U35676" s="55"/>
      <c r="V35676" s="53"/>
      <c r="W35676" s="53"/>
      <c r="X35676" s="53"/>
      <c r="Y35676" s="55"/>
    </row>
    <row r="35677" spans="21:25" x14ac:dyDescent="0.2">
      <c r="U35677" s="55"/>
      <c r="V35677" s="53"/>
      <c r="W35677" s="53"/>
      <c r="X35677" s="53"/>
      <c r="Y35677" s="55"/>
    </row>
    <row r="35678" spans="21:25" x14ac:dyDescent="0.2">
      <c r="U35678" s="55"/>
      <c r="V35678" s="53"/>
      <c r="W35678" s="53"/>
      <c r="X35678" s="53"/>
      <c r="Y35678" s="55"/>
    </row>
    <row r="35679" spans="21:25" x14ac:dyDescent="0.2">
      <c r="U35679" s="55"/>
      <c r="V35679" s="53"/>
      <c r="W35679" s="53"/>
      <c r="X35679" s="53"/>
      <c r="Y35679" s="55"/>
    </row>
    <row r="35680" spans="21:25" x14ac:dyDescent="0.2">
      <c r="U35680" s="55"/>
      <c r="V35680" s="53"/>
      <c r="W35680" s="53"/>
      <c r="X35680" s="53"/>
      <c r="Y35680" s="55"/>
    </row>
    <row r="35681" spans="21:25" x14ac:dyDescent="0.2">
      <c r="U35681" s="55"/>
      <c r="V35681" s="53"/>
      <c r="W35681" s="53"/>
      <c r="X35681" s="53"/>
      <c r="Y35681" s="55"/>
    </row>
    <row r="35682" spans="21:25" x14ac:dyDescent="0.2">
      <c r="U35682" s="55"/>
      <c r="V35682" s="53"/>
      <c r="W35682" s="53"/>
      <c r="X35682" s="53"/>
      <c r="Y35682" s="55"/>
    </row>
    <row r="35683" spans="21:25" x14ac:dyDescent="0.2">
      <c r="U35683" s="55"/>
      <c r="V35683" s="53"/>
      <c r="W35683" s="53"/>
      <c r="X35683" s="53"/>
      <c r="Y35683" s="55"/>
    </row>
    <row r="35684" spans="21:25" x14ac:dyDescent="0.2">
      <c r="U35684" s="55"/>
      <c r="V35684" s="53"/>
      <c r="W35684" s="53"/>
      <c r="X35684" s="53"/>
      <c r="Y35684" s="55"/>
    </row>
    <row r="35685" spans="21:25" x14ac:dyDescent="0.2">
      <c r="U35685" s="55"/>
      <c r="V35685" s="53"/>
      <c r="W35685" s="53"/>
      <c r="X35685" s="53"/>
      <c r="Y35685" s="55"/>
    </row>
    <row r="35686" spans="21:25" x14ac:dyDescent="0.2">
      <c r="U35686" s="55"/>
      <c r="V35686" s="53"/>
      <c r="W35686" s="53"/>
      <c r="X35686" s="53"/>
      <c r="Y35686" s="55"/>
    </row>
    <row r="35687" spans="21:25" x14ac:dyDescent="0.2">
      <c r="U35687" s="55"/>
      <c r="V35687" s="53"/>
      <c r="W35687" s="53"/>
      <c r="X35687" s="53"/>
      <c r="Y35687" s="55"/>
    </row>
    <row r="35688" spans="21:25" x14ac:dyDescent="0.2">
      <c r="U35688" s="55"/>
      <c r="V35688" s="53"/>
      <c r="W35688" s="53"/>
      <c r="X35688" s="53"/>
      <c r="Y35688" s="55"/>
    </row>
    <row r="35689" spans="21:25" x14ac:dyDescent="0.2">
      <c r="U35689" s="55"/>
      <c r="V35689" s="53"/>
      <c r="W35689" s="53"/>
      <c r="X35689" s="53"/>
      <c r="Y35689" s="55"/>
    </row>
    <row r="35690" spans="21:25" x14ac:dyDescent="0.2">
      <c r="U35690" s="55"/>
      <c r="V35690" s="53"/>
      <c r="W35690" s="53"/>
      <c r="X35690" s="53"/>
      <c r="Y35690" s="55"/>
    </row>
    <row r="35691" spans="21:25" x14ac:dyDescent="0.2">
      <c r="U35691" s="55"/>
      <c r="V35691" s="53"/>
      <c r="W35691" s="53"/>
      <c r="X35691" s="53"/>
      <c r="Y35691" s="55"/>
    </row>
    <row r="35692" spans="21:25" x14ac:dyDescent="0.2">
      <c r="U35692" s="55"/>
      <c r="V35692" s="53"/>
      <c r="W35692" s="53"/>
      <c r="X35692" s="53"/>
      <c r="Y35692" s="55"/>
    </row>
    <row r="35693" spans="21:25" x14ac:dyDescent="0.2">
      <c r="U35693" s="55"/>
      <c r="V35693" s="53"/>
      <c r="W35693" s="53"/>
      <c r="X35693" s="53"/>
      <c r="Y35693" s="55"/>
    </row>
    <row r="35694" spans="21:25" x14ac:dyDescent="0.2">
      <c r="U35694" s="55"/>
      <c r="V35694" s="53"/>
      <c r="W35694" s="53"/>
      <c r="X35694" s="53"/>
      <c r="Y35694" s="55"/>
    </row>
    <row r="35695" spans="21:25" x14ac:dyDescent="0.2">
      <c r="U35695" s="55"/>
      <c r="V35695" s="53"/>
      <c r="W35695" s="53"/>
      <c r="X35695" s="53"/>
      <c r="Y35695" s="55"/>
    </row>
    <row r="35696" spans="21:25" x14ac:dyDescent="0.2">
      <c r="U35696" s="55"/>
      <c r="V35696" s="53"/>
      <c r="W35696" s="53"/>
      <c r="X35696" s="53"/>
      <c r="Y35696" s="55"/>
    </row>
    <row r="35697" spans="21:25" x14ac:dyDescent="0.2">
      <c r="U35697" s="55"/>
      <c r="V35697" s="53"/>
      <c r="W35697" s="53"/>
      <c r="X35697" s="53"/>
      <c r="Y35697" s="55"/>
    </row>
    <row r="35698" spans="21:25" x14ac:dyDescent="0.2">
      <c r="U35698" s="55"/>
      <c r="V35698" s="53"/>
      <c r="W35698" s="53"/>
      <c r="X35698" s="53"/>
      <c r="Y35698" s="55"/>
    </row>
    <row r="35699" spans="21:25" x14ac:dyDescent="0.2">
      <c r="U35699" s="55"/>
      <c r="V35699" s="53"/>
      <c r="W35699" s="53"/>
      <c r="X35699" s="53"/>
      <c r="Y35699" s="55"/>
    </row>
    <row r="35700" spans="21:25" x14ac:dyDescent="0.2">
      <c r="U35700" s="55"/>
      <c r="V35700" s="53"/>
      <c r="W35700" s="53"/>
      <c r="X35700" s="53"/>
      <c r="Y35700" s="55"/>
    </row>
    <row r="35701" spans="21:25" x14ac:dyDescent="0.2">
      <c r="U35701" s="55"/>
      <c r="V35701" s="53"/>
      <c r="W35701" s="53"/>
      <c r="X35701" s="53"/>
      <c r="Y35701" s="55"/>
    </row>
    <row r="35702" spans="21:25" x14ac:dyDescent="0.2">
      <c r="U35702" s="55"/>
      <c r="V35702" s="53"/>
      <c r="W35702" s="53"/>
      <c r="X35702" s="53"/>
      <c r="Y35702" s="55"/>
    </row>
    <row r="35703" spans="21:25" x14ac:dyDescent="0.2">
      <c r="U35703" s="55"/>
      <c r="V35703" s="53"/>
      <c r="W35703" s="53"/>
      <c r="X35703" s="53"/>
      <c r="Y35703" s="55"/>
    </row>
    <row r="35704" spans="21:25" x14ac:dyDescent="0.2">
      <c r="U35704" s="55"/>
      <c r="V35704" s="53"/>
      <c r="W35704" s="53"/>
      <c r="X35704" s="53"/>
      <c r="Y35704" s="55"/>
    </row>
    <row r="35705" spans="21:25" x14ac:dyDescent="0.2">
      <c r="U35705" s="55"/>
      <c r="V35705" s="53"/>
      <c r="W35705" s="53"/>
      <c r="X35705" s="53"/>
      <c r="Y35705" s="55"/>
    </row>
    <row r="35706" spans="21:25" x14ac:dyDescent="0.2">
      <c r="U35706" s="55"/>
      <c r="V35706" s="53"/>
      <c r="W35706" s="53"/>
      <c r="X35706" s="53"/>
      <c r="Y35706" s="55"/>
    </row>
    <row r="35707" spans="21:25" x14ac:dyDescent="0.2">
      <c r="U35707" s="55"/>
      <c r="V35707" s="53"/>
      <c r="W35707" s="53"/>
      <c r="X35707" s="53"/>
      <c r="Y35707" s="55"/>
    </row>
    <row r="35708" spans="21:25" x14ac:dyDescent="0.2">
      <c r="U35708" s="55"/>
      <c r="V35708" s="53"/>
      <c r="W35708" s="53"/>
      <c r="X35708" s="53"/>
      <c r="Y35708" s="55"/>
    </row>
    <row r="35709" spans="21:25" x14ac:dyDescent="0.2">
      <c r="U35709" s="55"/>
      <c r="V35709" s="53"/>
      <c r="W35709" s="53"/>
      <c r="X35709" s="53"/>
      <c r="Y35709" s="55"/>
    </row>
    <row r="35710" spans="21:25" x14ac:dyDescent="0.2">
      <c r="U35710" s="55"/>
      <c r="V35710" s="53"/>
      <c r="W35710" s="53"/>
      <c r="X35710" s="53"/>
      <c r="Y35710" s="55"/>
    </row>
    <row r="35711" spans="21:25" x14ac:dyDescent="0.2">
      <c r="U35711" s="55"/>
      <c r="V35711" s="53"/>
      <c r="W35711" s="53"/>
      <c r="X35711" s="53"/>
      <c r="Y35711" s="55"/>
    </row>
    <row r="35712" spans="21:25" x14ac:dyDescent="0.2">
      <c r="U35712" s="55"/>
      <c r="V35712" s="53"/>
      <c r="W35712" s="53"/>
      <c r="X35712" s="53"/>
      <c r="Y35712" s="55"/>
    </row>
    <row r="35713" spans="21:25" x14ac:dyDescent="0.2">
      <c r="U35713" s="55"/>
      <c r="V35713" s="53"/>
      <c r="W35713" s="53"/>
      <c r="X35713" s="53"/>
      <c r="Y35713" s="55"/>
    </row>
    <row r="35714" spans="21:25" x14ac:dyDescent="0.2">
      <c r="U35714" s="55"/>
      <c r="V35714" s="53"/>
      <c r="W35714" s="53"/>
      <c r="X35714" s="53"/>
      <c r="Y35714" s="55"/>
    </row>
    <row r="35715" spans="21:25" x14ac:dyDescent="0.2">
      <c r="U35715" s="55"/>
      <c r="V35715" s="53"/>
      <c r="W35715" s="53"/>
      <c r="X35715" s="53"/>
      <c r="Y35715" s="55"/>
    </row>
    <row r="35716" spans="21:25" x14ac:dyDescent="0.2">
      <c r="U35716" s="55"/>
      <c r="V35716" s="53"/>
      <c r="W35716" s="53"/>
      <c r="X35716" s="53"/>
      <c r="Y35716" s="55"/>
    </row>
    <row r="35717" spans="21:25" x14ac:dyDescent="0.2">
      <c r="U35717" s="55"/>
      <c r="V35717" s="53"/>
      <c r="W35717" s="53"/>
      <c r="X35717" s="53"/>
      <c r="Y35717" s="55"/>
    </row>
    <row r="35718" spans="21:25" x14ac:dyDescent="0.2">
      <c r="U35718" s="55"/>
      <c r="V35718" s="53"/>
      <c r="W35718" s="53"/>
      <c r="X35718" s="53"/>
      <c r="Y35718" s="55"/>
    </row>
    <row r="35719" spans="21:25" x14ac:dyDescent="0.2">
      <c r="U35719" s="55"/>
      <c r="V35719" s="53"/>
      <c r="W35719" s="53"/>
      <c r="X35719" s="53"/>
      <c r="Y35719" s="55"/>
    </row>
    <row r="35720" spans="21:25" x14ac:dyDescent="0.2">
      <c r="U35720" s="55"/>
      <c r="V35720" s="53"/>
      <c r="W35720" s="53"/>
      <c r="X35720" s="53"/>
      <c r="Y35720" s="55"/>
    </row>
    <row r="35721" spans="21:25" x14ac:dyDescent="0.2">
      <c r="U35721" s="55"/>
      <c r="V35721" s="53"/>
      <c r="W35721" s="53"/>
      <c r="X35721" s="53"/>
      <c r="Y35721" s="55"/>
    </row>
    <row r="35722" spans="21:25" x14ac:dyDescent="0.2">
      <c r="U35722" s="55"/>
      <c r="V35722" s="53"/>
      <c r="W35722" s="53"/>
      <c r="X35722" s="53"/>
      <c r="Y35722" s="55"/>
    </row>
    <row r="35723" spans="21:25" x14ac:dyDescent="0.2">
      <c r="U35723" s="55"/>
      <c r="V35723" s="53"/>
      <c r="W35723" s="53"/>
      <c r="X35723" s="53"/>
      <c r="Y35723" s="55"/>
    </row>
    <row r="35724" spans="21:25" x14ac:dyDescent="0.2">
      <c r="U35724" s="55"/>
      <c r="V35724" s="53"/>
      <c r="W35724" s="53"/>
      <c r="X35724" s="53"/>
      <c r="Y35724" s="55"/>
    </row>
    <row r="35725" spans="21:25" x14ac:dyDescent="0.2">
      <c r="U35725" s="55"/>
      <c r="V35725" s="53"/>
      <c r="W35725" s="53"/>
      <c r="X35725" s="53"/>
      <c r="Y35725" s="55"/>
    </row>
    <row r="35726" spans="21:25" x14ac:dyDescent="0.2">
      <c r="U35726" s="55"/>
      <c r="V35726" s="53"/>
      <c r="W35726" s="53"/>
      <c r="X35726" s="53"/>
      <c r="Y35726" s="55"/>
    </row>
    <row r="35727" spans="21:25" x14ac:dyDescent="0.2">
      <c r="U35727" s="55"/>
      <c r="V35727" s="53"/>
      <c r="W35727" s="53"/>
      <c r="X35727" s="53"/>
      <c r="Y35727" s="55"/>
    </row>
    <row r="35728" spans="21:25" x14ac:dyDescent="0.2">
      <c r="U35728" s="55"/>
      <c r="V35728" s="53"/>
      <c r="W35728" s="53"/>
      <c r="X35728" s="53"/>
      <c r="Y35728" s="55"/>
    </row>
    <row r="35729" spans="21:25" x14ac:dyDescent="0.2">
      <c r="U35729" s="55"/>
      <c r="V35729" s="53"/>
      <c r="W35729" s="53"/>
      <c r="X35729" s="53"/>
      <c r="Y35729" s="55"/>
    </row>
    <row r="35730" spans="21:25" x14ac:dyDescent="0.2">
      <c r="U35730" s="55"/>
      <c r="V35730" s="53"/>
      <c r="W35730" s="53"/>
      <c r="X35730" s="53"/>
      <c r="Y35730" s="55"/>
    </row>
    <row r="35731" spans="21:25" x14ac:dyDescent="0.2">
      <c r="U35731" s="55"/>
      <c r="V35731" s="53"/>
      <c r="W35731" s="53"/>
      <c r="X35731" s="53"/>
      <c r="Y35731" s="55"/>
    </row>
    <row r="35732" spans="21:25" x14ac:dyDescent="0.2">
      <c r="U35732" s="55"/>
      <c r="V35732" s="53"/>
      <c r="W35732" s="53"/>
      <c r="X35732" s="53"/>
      <c r="Y35732" s="55"/>
    </row>
    <row r="35733" spans="21:25" x14ac:dyDescent="0.2">
      <c r="U35733" s="55"/>
      <c r="V35733" s="53"/>
      <c r="W35733" s="53"/>
      <c r="X35733" s="53"/>
      <c r="Y35733" s="55"/>
    </row>
    <row r="35734" spans="21:25" x14ac:dyDescent="0.2">
      <c r="U35734" s="55"/>
      <c r="V35734" s="53"/>
      <c r="W35734" s="53"/>
      <c r="X35734" s="53"/>
      <c r="Y35734" s="55"/>
    </row>
    <row r="35735" spans="21:25" x14ac:dyDescent="0.2">
      <c r="U35735" s="55"/>
      <c r="V35735" s="53"/>
      <c r="W35735" s="53"/>
      <c r="X35735" s="53"/>
      <c r="Y35735" s="55"/>
    </row>
    <row r="35736" spans="21:25" x14ac:dyDescent="0.2">
      <c r="U35736" s="55"/>
      <c r="V35736" s="53"/>
      <c r="W35736" s="53"/>
      <c r="X35736" s="53"/>
      <c r="Y35736" s="55"/>
    </row>
    <row r="35737" spans="21:25" x14ac:dyDescent="0.2">
      <c r="U35737" s="55"/>
      <c r="V35737" s="53"/>
      <c r="W35737" s="53"/>
      <c r="X35737" s="53"/>
      <c r="Y35737" s="55"/>
    </row>
    <row r="35738" spans="21:25" x14ac:dyDescent="0.2">
      <c r="U35738" s="55"/>
      <c r="V35738" s="53"/>
      <c r="W35738" s="53"/>
      <c r="X35738" s="53"/>
      <c r="Y35738" s="55"/>
    </row>
    <row r="35739" spans="21:25" x14ac:dyDescent="0.2">
      <c r="U35739" s="55"/>
      <c r="V35739" s="53"/>
      <c r="W35739" s="53"/>
      <c r="X35739" s="53"/>
      <c r="Y35739" s="55"/>
    </row>
    <row r="35740" spans="21:25" x14ac:dyDescent="0.2">
      <c r="U35740" s="55"/>
      <c r="V35740" s="53"/>
      <c r="W35740" s="53"/>
      <c r="X35740" s="53"/>
      <c r="Y35740" s="55"/>
    </row>
    <row r="35741" spans="21:25" x14ac:dyDescent="0.2">
      <c r="U35741" s="55"/>
      <c r="V35741" s="53"/>
      <c r="W35741" s="53"/>
      <c r="X35741" s="53"/>
      <c r="Y35741" s="55"/>
    </row>
    <row r="35742" spans="21:25" x14ac:dyDescent="0.2">
      <c r="U35742" s="55"/>
      <c r="V35742" s="53"/>
      <c r="W35742" s="53"/>
      <c r="X35742" s="53"/>
      <c r="Y35742" s="55"/>
    </row>
    <row r="35743" spans="21:25" x14ac:dyDescent="0.2">
      <c r="U35743" s="55"/>
      <c r="V35743" s="53"/>
      <c r="W35743" s="53"/>
      <c r="X35743" s="53"/>
      <c r="Y35743" s="55"/>
    </row>
    <row r="35744" spans="21:25" x14ac:dyDescent="0.2">
      <c r="U35744" s="55"/>
      <c r="V35744" s="53"/>
      <c r="W35744" s="53"/>
      <c r="X35744" s="53"/>
      <c r="Y35744" s="55"/>
    </row>
    <row r="35745" spans="21:25" x14ac:dyDescent="0.2">
      <c r="U35745" s="55"/>
      <c r="V35745" s="53"/>
      <c r="W35745" s="53"/>
      <c r="X35745" s="53"/>
      <c r="Y35745" s="55"/>
    </row>
    <row r="35746" spans="21:25" x14ac:dyDescent="0.2">
      <c r="U35746" s="55"/>
      <c r="V35746" s="53"/>
      <c r="W35746" s="53"/>
      <c r="X35746" s="53"/>
      <c r="Y35746" s="55"/>
    </row>
    <row r="35747" spans="21:25" x14ac:dyDescent="0.2">
      <c r="U35747" s="55"/>
      <c r="V35747" s="53"/>
      <c r="W35747" s="53"/>
      <c r="X35747" s="53"/>
      <c r="Y35747" s="55"/>
    </row>
    <row r="35748" spans="21:25" x14ac:dyDescent="0.2">
      <c r="U35748" s="55"/>
      <c r="V35748" s="53"/>
      <c r="W35748" s="53"/>
      <c r="X35748" s="53"/>
      <c r="Y35748" s="55"/>
    </row>
    <row r="35749" spans="21:25" x14ac:dyDescent="0.2">
      <c r="U35749" s="55"/>
      <c r="V35749" s="53"/>
      <c r="W35749" s="53"/>
      <c r="X35749" s="53"/>
      <c r="Y35749" s="55"/>
    </row>
    <row r="35750" spans="21:25" x14ac:dyDescent="0.2">
      <c r="U35750" s="55"/>
      <c r="V35750" s="53"/>
      <c r="W35750" s="53"/>
      <c r="X35750" s="53"/>
      <c r="Y35750" s="55"/>
    </row>
    <row r="35751" spans="21:25" x14ac:dyDescent="0.2">
      <c r="U35751" s="55"/>
      <c r="V35751" s="53"/>
      <c r="W35751" s="53"/>
      <c r="X35751" s="53"/>
      <c r="Y35751" s="55"/>
    </row>
    <row r="35752" spans="21:25" x14ac:dyDescent="0.2">
      <c r="U35752" s="55"/>
      <c r="V35752" s="53"/>
      <c r="W35752" s="53"/>
      <c r="X35752" s="53"/>
      <c r="Y35752" s="55"/>
    </row>
    <row r="35753" spans="21:25" x14ac:dyDescent="0.2">
      <c r="U35753" s="55"/>
      <c r="V35753" s="53"/>
      <c r="W35753" s="53"/>
      <c r="X35753" s="53"/>
      <c r="Y35753" s="55"/>
    </row>
    <row r="35754" spans="21:25" x14ac:dyDescent="0.2">
      <c r="U35754" s="55"/>
      <c r="V35754" s="53"/>
      <c r="W35754" s="53"/>
      <c r="X35754" s="53"/>
      <c r="Y35754" s="55"/>
    </row>
    <row r="35755" spans="21:25" x14ac:dyDescent="0.2">
      <c r="U35755" s="55"/>
      <c r="V35755" s="53"/>
      <c r="W35755" s="53"/>
      <c r="X35755" s="53"/>
      <c r="Y35755" s="55"/>
    </row>
    <row r="35756" spans="21:25" x14ac:dyDescent="0.2">
      <c r="U35756" s="55"/>
      <c r="V35756" s="53"/>
      <c r="W35756" s="53"/>
      <c r="X35756" s="53"/>
      <c r="Y35756" s="55"/>
    </row>
    <row r="35757" spans="21:25" x14ac:dyDescent="0.2">
      <c r="U35757" s="55"/>
      <c r="V35757" s="53"/>
      <c r="W35757" s="53"/>
      <c r="X35757" s="53"/>
      <c r="Y35757" s="55"/>
    </row>
    <row r="35758" spans="21:25" x14ac:dyDescent="0.2">
      <c r="U35758" s="55"/>
      <c r="V35758" s="53"/>
      <c r="W35758" s="53"/>
      <c r="X35758" s="53"/>
      <c r="Y35758" s="55"/>
    </row>
    <row r="35759" spans="21:25" x14ac:dyDescent="0.2">
      <c r="U35759" s="55"/>
      <c r="V35759" s="53"/>
      <c r="W35759" s="53"/>
      <c r="X35759" s="53"/>
      <c r="Y35759" s="55"/>
    </row>
    <row r="35760" spans="21:25" x14ac:dyDescent="0.2">
      <c r="U35760" s="55"/>
      <c r="V35760" s="53"/>
      <c r="W35760" s="53"/>
      <c r="X35760" s="53"/>
      <c r="Y35760" s="55"/>
    </row>
    <row r="35761" spans="21:25" x14ac:dyDescent="0.2">
      <c r="U35761" s="55"/>
      <c r="V35761" s="53"/>
      <c r="W35761" s="53"/>
      <c r="X35761" s="53"/>
      <c r="Y35761" s="55"/>
    </row>
    <row r="35762" spans="21:25" x14ac:dyDescent="0.2">
      <c r="U35762" s="55"/>
      <c r="V35762" s="53"/>
      <c r="W35762" s="53"/>
      <c r="X35762" s="53"/>
      <c r="Y35762" s="55"/>
    </row>
    <row r="35763" spans="21:25" x14ac:dyDescent="0.2">
      <c r="U35763" s="55"/>
      <c r="V35763" s="53"/>
      <c r="W35763" s="53"/>
      <c r="X35763" s="53"/>
      <c r="Y35763" s="55"/>
    </row>
    <row r="35764" spans="21:25" x14ac:dyDescent="0.2">
      <c r="U35764" s="55"/>
      <c r="V35764" s="53"/>
      <c r="W35764" s="53"/>
      <c r="X35764" s="53"/>
      <c r="Y35764" s="55"/>
    </row>
    <row r="35765" spans="21:25" x14ac:dyDescent="0.2">
      <c r="U35765" s="55"/>
      <c r="V35765" s="53"/>
      <c r="W35765" s="53"/>
      <c r="X35765" s="53"/>
      <c r="Y35765" s="55"/>
    </row>
    <row r="35766" spans="21:25" x14ac:dyDescent="0.2">
      <c r="U35766" s="55"/>
      <c r="V35766" s="53"/>
      <c r="W35766" s="53"/>
      <c r="X35766" s="53"/>
      <c r="Y35766" s="55"/>
    </row>
    <row r="35767" spans="21:25" x14ac:dyDescent="0.2">
      <c r="U35767" s="55"/>
      <c r="V35767" s="53"/>
      <c r="W35767" s="53"/>
      <c r="X35767" s="53"/>
      <c r="Y35767" s="55"/>
    </row>
    <row r="35768" spans="21:25" x14ac:dyDescent="0.2">
      <c r="U35768" s="55"/>
      <c r="V35768" s="53"/>
      <c r="W35768" s="53"/>
      <c r="X35768" s="53"/>
      <c r="Y35768" s="55"/>
    </row>
    <row r="35769" spans="21:25" x14ac:dyDescent="0.2">
      <c r="U35769" s="55"/>
      <c r="V35769" s="53"/>
      <c r="W35769" s="53"/>
      <c r="X35769" s="53"/>
      <c r="Y35769" s="55"/>
    </row>
    <row r="35770" spans="21:25" x14ac:dyDescent="0.2">
      <c r="U35770" s="55"/>
      <c r="V35770" s="53"/>
      <c r="W35770" s="53"/>
      <c r="X35770" s="53"/>
      <c r="Y35770" s="55"/>
    </row>
    <row r="35771" spans="21:25" x14ac:dyDescent="0.2">
      <c r="U35771" s="55"/>
      <c r="V35771" s="53"/>
      <c r="W35771" s="53"/>
      <c r="X35771" s="53"/>
      <c r="Y35771" s="55"/>
    </row>
    <row r="35772" spans="21:25" x14ac:dyDescent="0.2">
      <c r="U35772" s="55"/>
      <c r="V35772" s="53"/>
      <c r="W35772" s="53"/>
      <c r="X35772" s="53"/>
      <c r="Y35772" s="55"/>
    </row>
    <row r="35773" spans="21:25" x14ac:dyDescent="0.2">
      <c r="U35773" s="55"/>
      <c r="V35773" s="53"/>
      <c r="W35773" s="53"/>
      <c r="X35773" s="53"/>
      <c r="Y35773" s="55"/>
    </row>
    <row r="35774" spans="21:25" x14ac:dyDescent="0.2">
      <c r="U35774" s="55"/>
      <c r="V35774" s="53"/>
      <c r="W35774" s="53"/>
      <c r="X35774" s="53"/>
      <c r="Y35774" s="55"/>
    </row>
    <row r="35775" spans="21:25" x14ac:dyDescent="0.2">
      <c r="U35775" s="55"/>
      <c r="V35775" s="53"/>
      <c r="W35775" s="53"/>
      <c r="X35775" s="53"/>
      <c r="Y35775" s="55"/>
    </row>
    <row r="35776" spans="21:25" x14ac:dyDescent="0.2">
      <c r="U35776" s="55"/>
      <c r="V35776" s="53"/>
      <c r="W35776" s="53"/>
      <c r="X35776" s="53"/>
      <c r="Y35776" s="55"/>
    </row>
    <row r="35777" spans="21:25" x14ac:dyDescent="0.2">
      <c r="U35777" s="55"/>
      <c r="V35777" s="53"/>
      <c r="W35777" s="53"/>
      <c r="X35777" s="53"/>
      <c r="Y35777" s="55"/>
    </row>
    <row r="35778" spans="21:25" x14ac:dyDescent="0.2">
      <c r="U35778" s="55"/>
      <c r="V35778" s="53"/>
      <c r="W35778" s="53"/>
      <c r="X35778" s="53"/>
      <c r="Y35778" s="55"/>
    </row>
    <row r="35779" spans="21:25" x14ac:dyDescent="0.2">
      <c r="U35779" s="55"/>
      <c r="V35779" s="53"/>
      <c r="W35779" s="53"/>
      <c r="X35779" s="53"/>
      <c r="Y35779" s="55"/>
    </row>
    <row r="35780" spans="21:25" x14ac:dyDescent="0.2">
      <c r="U35780" s="55"/>
      <c r="V35780" s="53"/>
      <c r="W35780" s="53"/>
      <c r="X35780" s="53"/>
      <c r="Y35780" s="55"/>
    </row>
    <row r="35781" spans="21:25" x14ac:dyDescent="0.2">
      <c r="U35781" s="55"/>
      <c r="V35781" s="53"/>
      <c r="W35781" s="53"/>
      <c r="X35781" s="53"/>
      <c r="Y35781" s="55"/>
    </row>
    <row r="35782" spans="21:25" x14ac:dyDescent="0.2">
      <c r="U35782" s="55"/>
      <c r="V35782" s="53"/>
      <c r="W35782" s="53"/>
      <c r="X35782" s="53"/>
      <c r="Y35782" s="55"/>
    </row>
    <row r="35783" spans="21:25" x14ac:dyDescent="0.2">
      <c r="U35783" s="55"/>
      <c r="V35783" s="53"/>
      <c r="W35783" s="53"/>
      <c r="X35783" s="53"/>
      <c r="Y35783" s="55"/>
    </row>
    <row r="35784" spans="21:25" x14ac:dyDescent="0.2">
      <c r="U35784" s="55"/>
      <c r="V35784" s="53"/>
      <c r="W35784" s="53"/>
      <c r="X35784" s="53"/>
      <c r="Y35784" s="55"/>
    </row>
    <row r="35785" spans="21:25" x14ac:dyDescent="0.2">
      <c r="U35785" s="55"/>
      <c r="V35785" s="53"/>
      <c r="W35785" s="53"/>
      <c r="X35785" s="53"/>
      <c r="Y35785" s="55"/>
    </row>
    <row r="35786" spans="21:25" x14ac:dyDescent="0.2">
      <c r="U35786" s="55"/>
      <c r="V35786" s="53"/>
      <c r="W35786" s="53"/>
      <c r="X35786" s="53"/>
      <c r="Y35786" s="55"/>
    </row>
    <row r="35787" spans="21:25" x14ac:dyDescent="0.2">
      <c r="U35787" s="55"/>
      <c r="V35787" s="53"/>
      <c r="W35787" s="53"/>
      <c r="X35787" s="53"/>
      <c r="Y35787" s="55"/>
    </row>
    <row r="35788" spans="21:25" x14ac:dyDescent="0.2">
      <c r="U35788" s="55"/>
      <c r="V35788" s="53"/>
      <c r="W35788" s="53"/>
      <c r="X35788" s="53"/>
      <c r="Y35788" s="55"/>
    </row>
    <row r="35789" spans="21:25" x14ac:dyDescent="0.2">
      <c r="U35789" s="55"/>
      <c r="V35789" s="53"/>
      <c r="W35789" s="53"/>
      <c r="X35789" s="53"/>
      <c r="Y35789" s="55"/>
    </row>
    <row r="35790" spans="21:25" x14ac:dyDescent="0.2">
      <c r="U35790" s="55"/>
      <c r="V35790" s="53"/>
      <c r="W35790" s="53"/>
      <c r="X35790" s="53"/>
      <c r="Y35790" s="55"/>
    </row>
    <row r="35791" spans="21:25" x14ac:dyDescent="0.2">
      <c r="U35791" s="55"/>
      <c r="V35791" s="53"/>
      <c r="W35791" s="53"/>
      <c r="X35791" s="53"/>
      <c r="Y35791" s="55"/>
    </row>
    <row r="35792" spans="21:25" x14ac:dyDescent="0.2">
      <c r="U35792" s="55"/>
      <c r="V35792" s="53"/>
      <c r="W35792" s="53"/>
      <c r="X35792" s="53"/>
      <c r="Y35792" s="55"/>
    </row>
    <row r="35793" spans="21:25" x14ac:dyDescent="0.2">
      <c r="U35793" s="55"/>
      <c r="V35793" s="53"/>
      <c r="W35793" s="53"/>
      <c r="X35793" s="53"/>
      <c r="Y35793" s="55"/>
    </row>
    <row r="35794" spans="21:25" x14ac:dyDescent="0.2">
      <c r="U35794" s="55"/>
      <c r="V35794" s="53"/>
      <c r="W35794" s="53"/>
      <c r="X35794" s="53"/>
      <c r="Y35794" s="55"/>
    </row>
    <row r="35795" spans="21:25" x14ac:dyDescent="0.2">
      <c r="U35795" s="55"/>
      <c r="V35795" s="53"/>
      <c r="W35795" s="53"/>
      <c r="X35795" s="53"/>
      <c r="Y35795" s="55"/>
    </row>
    <row r="35796" spans="21:25" x14ac:dyDescent="0.2">
      <c r="U35796" s="55"/>
      <c r="V35796" s="53"/>
      <c r="W35796" s="53"/>
      <c r="X35796" s="53"/>
      <c r="Y35796" s="55"/>
    </row>
    <row r="35797" spans="21:25" x14ac:dyDescent="0.2">
      <c r="U35797" s="55"/>
      <c r="V35797" s="53"/>
      <c r="W35797" s="53"/>
      <c r="X35797" s="53"/>
      <c r="Y35797" s="55"/>
    </row>
    <row r="35798" spans="21:25" x14ac:dyDescent="0.2">
      <c r="U35798" s="55"/>
      <c r="V35798" s="53"/>
      <c r="W35798" s="53"/>
      <c r="X35798" s="53"/>
      <c r="Y35798" s="55"/>
    </row>
    <row r="35799" spans="21:25" x14ac:dyDescent="0.2">
      <c r="U35799" s="55"/>
      <c r="V35799" s="53"/>
      <c r="W35799" s="53"/>
      <c r="X35799" s="53"/>
      <c r="Y35799" s="55"/>
    </row>
    <row r="35800" spans="21:25" x14ac:dyDescent="0.2">
      <c r="U35800" s="55"/>
      <c r="V35800" s="53"/>
      <c r="W35800" s="53"/>
      <c r="X35800" s="53"/>
      <c r="Y35800" s="55"/>
    </row>
    <row r="35801" spans="21:25" x14ac:dyDescent="0.2">
      <c r="U35801" s="55"/>
      <c r="V35801" s="53"/>
      <c r="W35801" s="53"/>
      <c r="X35801" s="53"/>
      <c r="Y35801" s="55"/>
    </row>
    <row r="35802" spans="21:25" x14ac:dyDescent="0.2">
      <c r="U35802" s="55"/>
      <c r="V35802" s="53"/>
      <c r="W35802" s="53"/>
      <c r="X35802" s="53"/>
      <c r="Y35802" s="55"/>
    </row>
    <row r="35803" spans="21:25" x14ac:dyDescent="0.2">
      <c r="U35803" s="55"/>
      <c r="V35803" s="53"/>
      <c r="W35803" s="53"/>
      <c r="X35803" s="53"/>
      <c r="Y35803" s="55"/>
    </row>
    <row r="35804" spans="21:25" x14ac:dyDescent="0.2">
      <c r="U35804" s="55"/>
      <c r="V35804" s="53"/>
      <c r="W35804" s="53"/>
      <c r="X35804" s="53"/>
      <c r="Y35804" s="55"/>
    </row>
    <row r="35805" spans="21:25" x14ac:dyDescent="0.2">
      <c r="U35805" s="55"/>
      <c r="V35805" s="53"/>
      <c r="W35805" s="53"/>
      <c r="X35805" s="53"/>
      <c r="Y35805" s="55"/>
    </row>
    <row r="35806" spans="21:25" x14ac:dyDescent="0.2">
      <c r="U35806" s="55"/>
      <c r="V35806" s="53"/>
      <c r="W35806" s="53"/>
      <c r="X35806" s="53"/>
      <c r="Y35806" s="55"/>
    </row>
    <row r="35807" spans="21:25" x14ac:dyDescent="0.2">
      <c r="U35807" s="55"/>
      <c r="V35807" s="53"/>
      <c r="W35807" s="53"/>
      <c r="X35807" s="53"/>
      <c r="Y35807" s="55"/>
    </row>
    <row r="35808" spans="21:25" x14ac:dyDescent="0.2">
      <c r="U35808" s="55"/>
      <c r="V35808" s="53"/>
      <c r="W35808" s="53"/>
      <c r="X35808" s="53"/>
      <c r="Y35808" s="55"/>
    </row>
    <row r="35809" spans="21:25" x14ac:dyDescent="0.2">
      <c r="U35809" s="55"/>
      <c r="V35809" s="53"/>
      <c r="W35809" s="53"/>
      <c r="X35809" s="53"/>
      <c r="Y35809" s="55"/>
    </row>
    <row r="35810" spans="21:25" x14ac:dyDescent="0.2">
      <c r="U35810" s="55"/>
      <c r="V35810" s="53"/>
      <c r="W35810" s="53"/>
      <c r="X35810" s="53"/>
      <c r="Y35810" s="55"/>
    </row>
    <row r="35811" spans="21:25" x14ac:dyDescent="0.2">
      <c r="U35811" s="55"/>
      <c r="V35811" s="53"/>
      <c r="W35811" s="53"/>
      <c r="X35811" s="53"/>
      <c r="Y35811" s="55"/>
    </row>
    <row r="35812" spans="21:25" x14ac:dyDescent="0.2">
      <c r="U35812" s="55"/>
      <c r="V35812" s="53"/>
      <c r="W35812" s="53"/>
      <c r="X35812" s="53"/>
      <c r="Y35812" s="55"/>
    </row>
    <row r="35813" spans="21:25" x14ac:dyDescent="0.2">
      <c r="U35813" s="55"/>
      <c r="V35813" s="53"/>
      <c r="W35813" s="53"/>
      <c r="X35813" s="53"/>
      <c r="Y35813" s="55"/>
    </row>
    <row r="35814" spans="21:25" x14ac:dyDescent="0.2">
      <c r="U35814" s="55"/>
      <c r="V35814" s="53"/>
      <c r="W35814" s="53"/>
      <c r="X35814" s="53"/>
      <c r="Y35814" s="55"/>
    </row>
    <row r="35815" spans="21:25" x14ac:dyDescent="0.2">
      <c r="U35815" s="55"/>
      <c r="V35815" s="53"/>
      <c r="W35815" s="53"/>
      <c r="X35815" s="53"/>
      <c r="Y35815" s="55"/>
    </row>
    <row r="35816" spans="21:25" x14ac:dyDescent="0.2">
      <c r="U35816" s="55"/>
      <c r="V35816" s="53"/>
      <c r="W35816" s="53"/>
      <c r="X35816" s="53"/>
      <c r="Y35816" s="55"/>
    </row>
    <row r="35817" spans="21:25" x14ac:dyDescent="0.2">
      <c r="U35817" s="55"/>
      <c r="V35817" s="53"/>
      <c r="W35817" s="53"/>
      <c r="X35817" s="53"/>
      <c r="Y35817" s="55"/>
    </row>
    <row r="35818" spans="21:25" x14ac:dyDescent="0.2">
      <c r="U35818" s="55"/>
      <c r="V35818" s="53"/>
      <c r="W35818" s="53"/>
      <c r="X35818" s="53"/>
      <c r="Y35818" s="55"/>
    </row>
    <row r="35819" spans="21:25" x14ac:dyDescent="0.2">
      <c r="U35819" s="55"/>
      <c r="V35819" s="53"/>
      <c r="W35819" s="53"/>
      <c r="X35819" s="53"/>
      <c r="Y35819" s="55"/>
    </row>
    <row r="35820" spans="21:25" x14ac:dyDescent="0.2">
      <c r="U35820" s="55"/>
      <c r="V35820" s="53"/>
      <c r="W35820" s="53"/>
      <c r="X35820" s="53"/>
      <c r="Y35820" s="55"/>
    </row>
    <row r="35821" spans="21:25" x14ac:dyDescent="0.2">
      <c r="U35821" s="55"/>
      <c r="V35821" s="53"/>
      <c r="W35821" s="53"/>
      <c r="X35821" s="53"/>
      <c r="Y35821" s="55"/>
    </row>
    <row r="35822" spans="21:25" x14ac:dyDescent="0.2">
      <c r="U35822" s="55"/>
      <c r="V35822" s="53"/>
      <c r="W35822" s="53"/>
      <c r="X35822" s="53"/>
      <c r="Y35822" s="55"/>
    </row>
    <row r="35823" spans="21:25" x14ac:dyDescent="0.2">
      <c r="U35823" s="55"/>
      <c r="V35823" s="53"/>
      <c r="W35823" s="53"/>
      <c r="X35823" s="53"/>
      <c r="Y35823" s="55"/>
    </row>
    <row r="35824" spans="21:25" x14ac:dyDescent="0.2">
      <c r="U35824" s="55"/>
      <c r="V35824" s="53"/>
      <c r="W35824" s="53"/>
      <c r="X35824" s="53"/>
      <c r="Y35824" s="55"/>
    </row>
    <row r="35825" spans="21:25" x14ac:dyDescent="0.2">
      <c r="U35825" s="55"/>
      <c r="V35825" s="53"/>
      <c r="W35825" s="53"/>
      <c r="X35825" s="53"/>
      <c r="Y35825" s="55"/>
    </row>
    <row r="35826" spans="21:25" x14ac:dyDescent="0.2">
      <c r="U35826" s="55"/>
      <c r="V35826" s="53"/>
      <c r="W35826" s="53"/>
      <c r="X35826" s="53"/>
      <c r="Y35826" s="55"/>
    </row>
    <row r="35827" spans="21:25" x14ac:dyDescent="0.2">
      <c r="U35827" s="55"/>
      <c r="V35827" s="53"/>
      <c r="W35827" s="53"/>
      <c r="X35827" s="53"/>
      <c r="Y35827" s="55"/>
    </row>
    <row r="35828" spans="21:25" x14ac:dyDescent="0.2">
      <c r="U35828" s="55"/>
      <c r="V35828" s="53"/>
      <c r="W35828" s="53"/>
      <c r="X35828" s="53"/>
      <c r="Y35828" s="55"/>
    </row>
    <row r="35829" spans="21:25" x14ac:dyDescent="0.2">
      <c r="U35829" s="55"/>
      <c r="V35829" s="53"/>
      <c r="W35829" s="53"/>
      <c r="X35829" s="53"/>
      <c r="Y35829" s="55"/>
    </row>
    <row r="35830" spans="21:25" x14ac:dyDescent="0.2">
      <c r="U35830" s="55"/>
      <c r="V35830" s="53"/>
      <c r="W35830" s="53"/>
      <c r="X35830" s="53"/>
      <c r="Y35830" s="55"/>
    </row>
    <row r="35831" spans="21:25" x14ac:dyDescent="0.2">
      <c r="U35831" s="55"/>
      <c r="V35831" s="53"/>
      <c r="W35831" s="53"/>
      <c r="X35831" s="53"/>
      <c r="Y35831" s="55"/>
    </row>
    <row r="35832" spans="21:25" x14ac:dyDescent="0.2">
      <c r="U35832" s="55"/>
      <c r="V35832" s="53"/>
      <c r="W35832" s="53"/>
      <c r="X35832" s="53"/>
      <c r="Y35832" s="55"/>
    </row>
    <row r="35833" spans="21:25" x14ac:dyDescent="0.2">
      <c r="U35833" s="55"/>
      <c r="V35833" s="53"/>
      <c r="W35833" s="53"/>
      <c r="X35833" s="53"/>
      <c r="Y35833" s="55"/>
    </row>
    <row r="35834" spans="21:25" x14ac:dyDescent="0.2">
      <c r="U35834" s="55"/>
      <c r="V35834" s="53"/>
      <c r="W35834" s="53"/>
      <c r="X35834" s="53"/>
      <c r="Y35834" s="55"/>
    </row>
    <row r="35835" spans="21:25" x14ac:dyDescent="0.2">
      <c r="U35835" s="55"/>
      <c r="V35835" s="53"/>
      <c r="W35835" s="53"/>
      <c r="X35835" s="53"/>
      <c r="Y35835" s="55"/>
    </row>
    <row r="35836" spans="21:25" x14ac:dyDescent="0.2">
      <c r="U35836" s="55"/>
      <c r="V35836" s="53"/>
      <c r="W35836" s="53"/>
      <c r="X35836" s="53"/>
      <c r="Y35836" s="55"/>
    </row>
    <row r="35837" spans="21:25" x14ac:dyDescent="0.2">
      <c r="U35837" s="55"/>
      <c r="V35837" s="53"/>
      <c r="W35837" s="53"/>
      <c r="X35837" s="53"/>
      <c r="Y35837" s="55"/>
    </row>
    <row r="35838" spans="21:25" x14ac:dyDescent="0.2">
      <c r="U35838" s="55"/>
      <c r="V35838" s="53"/>
      <c r="W35838" s="53"/>
      <c r="X35838" s="53"/>
      <c r="Y35838" s="55"/>
    </row>
    <row r="35839" spans="21:25" x14ac:dyDescent="0.2">
      <c r="U35839" s="55"/>
      <c r="V35839" s="53"/>
      <c r="W35839" s="53"/>
      <c r="X35839" s="53"/>
      <c r="Y35839" s="55"/>
    </row>
    <row r="35840" spans="21:25" x14ac:dyDescent="0.2">
      <c r="U35840" s="55"/>
      <c r="V35840" s="53"/>
      <c r="W35840" s="53"/>
      <c r="X35840" s="53"/>
      <c r="Y35840" s="55"/>
    </row>
    <row r="35841" spans="21:25" x14ac:dyDescent="0.2">
      <c r="U35841" s="55"/>
      <c r="V35841" s="53"/>
      <c r="W35841" s="53"/>
      <c r="X35841" s="53"/>
      <c r="Y35841" s="55"/>
    </row>
    <row r="35842" spans="21:25" x14ac:dyDescent="0.2">
      <c r="U35842" s="55"/>
      <c r="V35842" s="53"/>
      <c r="W35842" s="53"/>
      <c r="X35842" s="53"/>
      <c r="Y35842" s="55"/>
    </row>
    <row r="35843" spans="21:25" x14ac:dyDescent="0.2">
      <c r="U35843" s="55"/>
      <c r="V35843" s="53"/>
      <c r="W35843" s="53"/>
      <c r="X35843" s="53"/>
      <c r="Y35843" s="55"/>
    </row>
    <row r="35844" spans="21:25" x14ac:dyDescent="0.2">
      <c r="U35844" s="55"/>
      <c r="V35844" s="53"/>
      <c r="W35844" s="53"/>
      <c r="X35844" s="53"/>
      <c r="Y35844" s="55"/>
    </row>
    <row r="35845" spans="21:25" x14ac:dyDescent="0.2">
      <c r="U35845" s="55"/>
      <c r="V35845" s="53"/>
      <c r="W35845" s="53"/>
      <c r="X35845" s="53"/>
      <c r="Y35845" s="55"/>
    </row>
    <row r="35846" spans="21:25" x14ac:dyDescent="0.2">
      <c r="U35846" s="55"/>
      <c r="V35846" s="53"/>
      <c r="W35846" s="53"/>
      <c r="X35846" s="53"/>
      <c r="Y35846" s="55"/>
    </row>
    <row r="35847" spans="21:25" x14ac:dyDescent="0.2">
      <c r="U35847" s="55"/>
      <c r="V35847" s="53"/>
      <c r="W35847" s="53"/>
      <c r="X35847" s="53"/>
      <c r="Y35847" s="55"/>
    </row>
    <row r="35848" spans="21:25" x14ac:dyDescent="0.2">
      <c r="U35848" s="55"/>
      <c r="V35848" s="53"/>
      <c r="W35848" s="53"/>
      <c r="X35848" s="53"/>
      <c r="Y35848" s="55"/>
    </row>
    <row r="35849" spans="21:25" x14ac:dyDescent="0.2">
      <c r="U35849" s="55"/>
      <c r="V35849" s="53"/>
      <c r="W35849" s="53"/>
      <c r="X35849" s="53"/>
      <c r="Y35849" s="55"/>
    </row>
    <row r="35850" spans="21:25" x14ac:dyDescent="0.2">
      <c r="U35850" s="55"/>
      <c r="V35850" s="53"/>
      <c r="W35850" s="53"/>
      <c r="X35850" s="53"/>
      <c r="Y35850" s="55"/>
    </row>
    <row r="35851" spans="21:25" x14ac:dyDescent="0.2">
      <c r="U35851" s="55"/>
      <c r="V35851" s="53"/>
      <c r="W35851" s="53"/>
      <c r="X35851" s="53"/>
      <c r="Y35851" s="55"/>
    </row>
    <row r="35852" spans="21:25" x14ac:dyDescent="0.2">
      <c r="U35852" s="55"/>
      <c r="V35852" s="53"/>
      <c r="W35852" s="53"/>
      <c r="X35852" s="53"/>
      <c r="Y35852" s="55"/>
    </row>
    <row r="35853" spans="21:25" x14ac:dyDescent="0.2">
      <c r="U35853" s="55"/>
      <c r="V35853" s="53"/>
      <c r="W35853" s="53"/>
      <c r="X35853" s="53"/>
      <c r="Y35853" s="55"/>
    </row>
    <row r="35854" spans="21:25" x14ac:dyDescent="0.2">
      <c r="U35854" s="55"/>
      <c r="V35854" s="53"/>
      <c r="W35854" s="53"/>
      <c r="X35854" s="53"/>
      <c r="Y35854" s="55"/>
    </row>
    <row r="35855" spans="21:25" x14ac:dyDescent="0.2">
      <c r="U35855" s="55"/>
      <c r="V35855" s="53"/>
      <c r="W35855" s="53"/>
      <c r="X35855" s="53"/>
      <c r="Y35855" s="55"/>
    </row>
    <row r="35856" spans="21:25" x14ac:dyDescent="0.2">
      <c r="U35856" s="55"/>
      <c r="V35856" s="53"/>
      <c r="W35856" s="53"/>
      <c r="X35856" s="53"/>
      <c r="Y35856" s="55"/>
    </row>
    <row r="35857" spans="21:25" x14ac:dyDescent="0.2">
      <c r="U35857" s="55"/>
      <c r="V35857" s="53"/>
      <c r="W35857" s="53"/>
      <c r="X35857" s="53"/>
      <c r="Y35857" s="55"/>
    </row>
    <row r="35858" spans="21:25" x14ac:dyDescent="0.2">
      <c r="U35858" s="55"/>
      <c r="V35858" s="53"/>
      <c r="W35858" s="53"/>
      <c r="X35858" s="53"/>
      <c r="Y35858" s="55"/>
    </row>
    <row r="35859" spans="21:25" x14ac:dyDescent="0.2">
      <c r="U35859" s="55"/>
      <c r="V35859" s="53"/>
      <c r="W35859" s="53"/>
      <c r="X35859" s="53"/>
      <c r="Y35859" s="55"/>
    </row>
    <row r="35860" spans="21:25" x14ac:dyDescent="0.2">
      <c r="U35860" s="55"/>
      <c r="V35860" s="53"/>
      <c r="W35860" s="53"/>
      <c r="X35860" s="53"/>
      <c r="Y35860" s="55"/>
    </row>
    <row r="35861" spans="21:25" x14ac:dyDescent="0.2">
      <c r="U35861" s="55"/>
      <c r="V35861" s="53"/>
      <c r="W35861" s="53"/>
      <c r="X35861" s="53"/>
      <c r="Y35861" s="55"/>
    </row>
    <row r="35862" spans="21:25" x14ac:dyDescent="0.2">
      <c r="U35862" s="55"/>
      <c r="V35862" s="53"/>
      <c r="W35862" s="53"/>
      <c r="X35862" s="53"/>
      <c r="Y35862" s="55"/>
    </row>
    <row r="35863" spans="21:25" x14ac:dyDescent="0.2">
      <c r="U35863" s="55"/>
      <c r="V35863" s="53"/>
      <c r="W35863" s="53"/>
      <c r="X35863" s="53"/>
      <c r="Y35863" s="55"/>
    </row>
    <row r="35864" spans="21:25" x14ac:dyDescent="0.2">
      <c r="U35864" s="55"/>
      <c r="V35864" s="53"/>
      <c r="W35864" s="53"/>
      <c r="X35864" s="53"/>
      <c r="Y35864" s="55"/>
    </row>
    <row r="35865" spans="21:25" x14ac:dyDescent="0.2">
      <c r="U35865" s="55"/>
      <c r="V35865" s="53"/>
      <c r="W35865" s="53"/>
      <c r="X35865" s="53"/>
      <c r="Y35865" s="55"/>
    </row>
    <row r="35866" spans="21:25" x14ac:dyDescent="0.2">
      <c r="U35866" s="55"/>
      <c r="V35866" s="53"/>
      <c r="W35866" s="53"/>
      <c r="X35866" s="53"/>
      <c r="Y35866" s="55"/>
    </row>
    <row r="35867" spans="21:25" x14ac:dyDescent="0.2">
      <c r="U35867" s="55"/>
      <c r="V35867" s="53"/>
      <c r="W35867" s="53"/>
      <c r="X35867" s="53"/>
      <c r="Y35867" s="55"/>
    </row>
    <row r="35868" spans="21:25" x14ac:dyDescent="0.2">
      <c r="U35868" s="55"/>
      <c r="V35868" s="53"/>
      <c r="W35868" s="53"/>
      <c r="X35868" s="53"/>
      <c r="Y35868" s="55"/>
    </row>
    <row r="35869" spans="21:25" x14ac:dyDescent="0.2">
      <c r="U35869" s="55"/>
      <c r="V35869" s="53"/>
      <c r="W35869" s="53"/>
      <c r="X35869" s="53"/>
      <c r="Y35869" s="55"/>
    </row>
    <row r="35870" spans="21:25" x14ac:dyDescent="0.2">
      <c r="U35870" s="55"/>
      <c r="V35870" s="53"/>
      <c r="W35870" s="53"/>
      <c r="X35870" s="53"/>
      <c r="Y35870" s="55"/>
    </row>
    <row r="35871" spans="21:25" x14ac:dyDescent="0.2">
      <c r="U35871" s="55"/>
      <c r="V35871" s="53"/>
      <c r="W35871" s="53"/>
      <c r="X35871" s="53"/>
      <c r="Y35871" s="55"/>
    </row>
    <row r="35872" spans="21:25" x14ac:dyDescent="0.2">
      <c r="U35872" s="55"/>
      <c r="V35872" s="53"/>
      <c r="W35872" s="53"/>
      <c r="X35872" s="53"/>
      <c r="Y35872" s="55"/>
    </row>
    <row r="35873" spans="21:25" x14ac:dyDescent="0.2">
      <c r="U35873" s="55"/>
      <c r="V35873" s="53"/>
      <c r="W35873" s="53"/>
      <c r="X35873" s="53"/>
      <c r="Y35873" s="55"/>
    </row>
    <row r="35874" spans="21:25" x14ac:dyDescent="0.2">
      <c r="U35874" s="55"/>
      <c r="V35874" s="53"/>
      <c r="W35874" s="53"/>
      <c r="X35874" s="53"/>
      <c r="Y35874" s="55"/>
    </row>
    <row r="35875" spans="21:25" x14ac:dyDescent="0.2">
      <c r="U35875" s="55"/>
      <c r="V35875" s="53"/>
      <c r="W35875" s="53"/>
      <c r="X35875" s="53"/>
      <c r="Y35875" s="55"/>
    </row>
    <row r="35876" spans="21:25" x14ac:dyDescent="0.2">
      <c r="U35876" s="55"/>
      <c r="V35876" s="53"/>
      <c r="W35876" s="53"/>
      <c r="X35876" s="53"/>
      <c r="Y35876" s="55"/>
    </row>
    <row r="35877" spans="21:25" x14ac:dyDescent="0.2">
      <c r="U35877" s="55"/>
      <c r="V35877" s="53"/>
      <c r="W35877" s="53"/>
      <c r="X35877" s="53"/>
      <c r="Y35877" s="55"/>
    </row>
    <row r="35878" spans="21:25" x14ac:dyDescent="0.2">
      <c r="U35878" s="55"/>
      <c r="V35878" s="53"/>
      <c r="W35878" s="53"/>
      <c r="X35878" s="53"/>
      <c r="Y35878" s="55"/>
    </row>
    <row r="35879" spans="21:25" x14ac:dyDescent="0.2">
      <c r="U35879" s="55"/>
      <c r="V35879" s="53"/>
      <c r="W35879" s="53"/>
      <c r="X35879" s="53"/>
      <c r="Y35879" s="55"/>
    </row>
    <row r="35880" spans="21:25" x14ac:dyDescent="0.2">
      <c r="U35880" s="55"/>
      <c r="V35880" s="53"/>
      <c r="W35880" s="53"/>
      <c r="X35880" s="53"/>
      <c r="Y35880" s="55"/>
    </row>
    <row r="35881" spans="21:25" x14ac:dyDescent="0.2">
      <c r="U35881" s="55"/>
      <c r="V35881" s="53"/>
      <c r="W35881" s="53"/>
      <c r="X35881" s="53"/>
      <c r="Y35881" s="55"/>
    </row>
    <row r="35882" spans="21:25" x14ac:dyDescent="0.2">
      <c r="U35882" s="55"/>
      <c r="V35882" s="53"/>
      <c r="W35882" s="53"/>
      <c r="X35882" s="53"/>
      <c r="Y35882" s="55"/>
    </row>
    <row r="35883" spans="21:25" x14ac:dyDescent="0.2">
      <c r="U35883" s="55"/>
      <c r="V35883" s="53"/>
      <c r="W35883" s="53"/>
      <c r="X35883" s="53"/>
      <c r="Y35883" s="55"/>
    </row>
    <row r="35884" spans="21:25" x14ac:dyDescent="0.2">
      <c r="U35884" s="55"/>
      <c r="V35884" s="53"/>
      <c r="W35884" s="53"/>
      <c r="X35884" s="53"/>
      <c r="Y35884" s="55"/>
    </row>
    <row r="35885" spans="21:25" x14ac:dyDescent="0.2">
      <c r="U35885" s="55"/>
      <c r="V35885" s="53"/>
      <c r="W35885" s="53"/>
      <c r="X35885" s="53"/>
      <c r="Y35885" s="55"/>
    </row>
    <row r="35886" spans="21:25" x14ac:dyDescent="0.2">
      <c r="U35886" s="55"/>
      <c r="V35886" s="53"/>
      <c r="W35886" s="53"/>
      <c r="X35886" s="53"/>
      <c r="Y35886" s="55"/>
    </row>
    <row r="35887" spans="21:25" x14ac:dyDescent="0.2">
      <c r="U35887" s="55"/>
      <c r="V35887" s="53"/>
      <c r="W35887" s="53"/>
      <c r="X35887" s="53"/>
      <c r="Y35887" s="55"/>
    </row>
    <row r="35888" spans="21:25" x14ac:dyDescent="0.2">
      <c r="U35888" s="55"/>
      <c r="V35888" s="53"/>
      <c r="W35888" s="53"/>
      <c r="X35888" s="53"/>
      <c r="Y35888" s="55"/>
    </row>
    <row r="35889" spans="21:25" x14ac:dyDescent="0.2">
      <c r="U35889" s="55"/>
      <c r="V35889" s="53"/>
      <c r="W35889" s="53"/>
      <c r="X35889" s="53"/>
      <c r="Y35889" s="55"/>
    </row>
    <row r="35890" spans="21:25" x14ac:dyDescent="0.2">
      <c r="U35890" s="55"/>
      <c r="V35890" s="53"/>
      <c r="W35890" s="53"/>
      <c r="X35890" s="53"/>
      <c r="Y35890" s="55"/>
    </row>
    <row r="35891" spans="21:25" x14ac:dyDescent="0.2">
      <c r="U35891" s="55"/>
      <c r="V35891" s="53"/>
      <c r="W35891" s="53"/>
      <c r="X35891" s="53"/>
      <c r="Y35891" s="55"/>
    </row>
    <row r="35892" spans="21:25" x14ac:dyDescent="0.2">
      <c r="U35892" s="55"/>
      <c r="V35892" s="53"/>
      <c r="W35892" s="53"/>
      <c r="X35892" s="53"/>
      <c r="Y35892" s="55"/>
    </row>
    <row r="35893" spans="21:25" x14ac:dyDescent="0.2">
      <c r="U35893" s="55"/>
      <c r="V35893" s="53"/>
      <c r="W35893" s="53"/>
      <c r="X35893" s="53"/>
      <c r="Y35893" s="55"/>
    </row>
    <row r="35894" spans="21:25" x14ac:dyDescent="0.2">
      <c r="U35894" s="55"/>
      <c r="V35894" s="53"/>
      <c r="W35894" s="53"/>
      <c r="X35894" s="53"/>
      <c r="Y35894" s="55"/>
    </row>
    <row r="35895" spans="21:25" x14ac:dyDescent="0.2">
      <c r="U35895" s="55"/>
      <c r="V35895" s="53"/>
      <c r="W35895" s="53"/>
      <c r="X35895" s="53"/>
      <c r="Y35895" s="55"/>
    </row>
    <row r="35896" spans="21:25" x14ac:dyDescent="0.2">
      <c r="U35896" s="55"/>
      <c r="V35896" s="53"/>
      <c r="W35896" s="53"/>
      <c r="X35896" s="53"/>
      <c r="Y35896" s="55"/>
    </row>
    <row r="35897" spans="21:25" x14ac:dyDescent="0.2">
      <c r="U35897" s="55"/>
      <c r="V35897" s="53"/>
      <c r="W35897" s="53"/>
      <c r="X35897" s="53"/>
      <c r="Y35897" s="55"/>
    </row>
    <row r="35898" spans="21:25" x14ac:dyDescent="0.2">
      <c r="U35898" s="55"/>
      <c r="V35898" s="53"/>
      <c r="W35898" s="53"/>
      <c r="X35898" s="53"/>
      <c r="Y35898" s="55"/>
    </row>
    <row r="35899" spans="21:25" x14ac:dyDescent="0.2">
      <c r="U35899" s="55"/>
      <c r="V35899" s="53"/>
      <c r="W35899" s="53"/>
      <c r="X35899" s="53"/>
      <c r="Y35899" s="55"/>
    </row>
    <row r="35900" spans="21:25" x14ac:dyDescent="0.2">
      <c r="U35900" s="55"/>
      <c r="V35900" s="53"/>
      <c r="W35900" s="53"/>
      <c r="X35900" s="53"/>
      <c r="Y35900" s="55"/>
    </row>
    <row r="35901" spans="21:25" x14ac:dyDescent="0.2">
      <c r="U35901" s="55"/>
      <c r="V35901" s="53"/>
      <c r="W35901" s="53"/>
      <c r="X35901" s="53"/>
      <c r="Y35901" s="55"/>
    </row>
    <row r="35902" spans="21:25" x14ac:dyDescent="0.2">
      <c r="U35902" s="55"/>
      <c r="V35902" s="53"/>
      <c r="W35902" s="53"/>
      <c r="X35902" s="53"/>
      <c r="Y35902" s="55"/>
    </row>
    <row r="35903" spans="21:25" x14ac:dyDescent="0.2">
      <c r="U35903" s="55"/>
      <c r="V35903" s="53"/>
      <c r="W35903" s="53"/>
      <c r="X35903" s="53"/>
      <c r="Y35903" s="55"/>
    </row>
    <row r="35904" spans="21:25" x14ac:dyDescent="0.2">
      <c r="U35904" s="55"/>
      <c r="V35904" s="53"/>
      <c r="W35904" s="53"/>
      <c r="X35904" s="53"/>
      <c r="Y35904" s="55"/>
    </row>
    <row r="35905" spans="21:25" x14ac:dyDescent="0.2">
      <c r="U35905" s="55"/>
      <c r="V35905" s="53"/>
      <c r="W35905" s="53"/>
      <c r="X35905" s="53"/>
      <c r="Y35905" s="55"/>
    </row>
    <row r="35906" spans="21:25" x14ac:dyDescent="0.2">
      <c r="U35906" s="55"/>
      <c r="V35906" s="53"/>
      <c r="W35906" s="53"/>
      <c r="X35906" s="53"/>
      <c r="Y35906" s="55"/>
    </row>
    <row r="35907" spans="21:25" x14ac:dyDescent="0.2">
      <c r="U35907" s="55"/>
      <c r="V35907" s="53"/>
      <c r="W35907" s="53"/>
      <c r="X35907" s="53"/>
      <c r="Y35907" s="55"/>
    </row>
    <row r="35908" spans="21:25" x14ac:dyDescent="0.2">
      <c r="U35908" s="55"/>
      <c r="V35908" s="53"/>
      <c r="W35908" s="53"/>
      <c r="X35908" s="53"/>
      <c r="Y35908" s="55"/>
    </row>
    <row r="35909" spans="21:25" x14ac:dyDescent="0.2">
      <c r="U35909" s="55"/>
      <c r="V35909" s="53"/>
      <c r="W35909" s="53"/>
      <c r="X35909" s="53"/>
      <c r="Y35909" s="55"/>
    </row>
    <row r="35910" spans="21:25" x14ac:dyDescent="0.2">
      <c r="U35910" s="55"/>
      <c r="V35910" s="53"/>
      <c r="W35910" s="53"/>
      <c r="X35910" s="53"/>
      <c r="Y35910" s="55"/>
    </row>
    <row r="35911" spans="21:25" x14ac:dyDescent="0.2">
      <c r="U35911" s="55"/>
      <c r="V35911" s="53"/>
      <c r="W35911" s="53"/>
      <c r="X35911" s="53"/>
      <c r="Y35911" s="55"/>
    </row>
    <row r="35912" spans="21:25" x14ac:dyDescent="0.2">
      <c r="U35912" s="55"/>
      <c r="V35912" s="53"/>
      <c r="W35912" s="53"/>
      <c r="X35912" s="53"/>
      <c r="Y35912" s="55"/>
    </row>
    <row r="35913" spans="21:25" x14ac:dyDescent="0.2">
      <c r="U35913" s="55"/>
      <c r="V35913" s="53"/>
      <c r="W35913" s="53"/>
      <c r="X35913" s="53"/>
      <c r="Y35913" s="55"/>
    </row>
    <row r="35914" spans="21:25" x14ac:dyDescent="0.2">
      <c r="U35914" s="55"/>
      <c r="V35914" s="53"/>
      <c r="W35914" s="53"/>
      <c r="X35914" s="53"/>
      <c r="Y35914" s="55"/>
    </row>
    <row r="35915" spans="21:25" x14ac:dyDescent="0.2">
      <c r="U35915" s="55"/>
      <c r="V35915" s="53"/>
      <c r="W35915" s="53"/>
      <c r="X35915" s="53"/>
      <c r="Y35915" s="55"/>
    </row>
    <row r="35916" spans="21:25" x14ac:dyDescent="0.2">
      <c r="U35916" s="55"/>
      <c r="V35916" s="53"/>
      <c r="W35916" s="53"/>
      <c r="X35916" s="53"/>
      <c r="Y35916" s="55"/>
    </row>
    <row r="35917" spans="21:25" x14ac:dyDescent="0.2">
      <c r="U35917" s="55"/>
      <c r="V35917" s="53"/>
      <c r="W35917" s="53"/>
      <c r="X35917" s="53"/>
      <c r="Y35917" s="55"/>
    </row>
    <row r="35918" spans="21:25" x14ac:dyDescent="0.2">
      <c r="U35918" s="55"/>
      <c r="V35918" s="53"/>
      <c r="W35918" s="53"/>
      <c r="X35918" s="53"/>
      <c r="Y35918" s="55"/>
    </row>
    <row r="35919" spans="21:25" x14ac:dyDescent="0.2">
      <c r="U35919" s="55"/>
      <c r="V35919" s="53"/>
      <c r="W35919" s="53"/>
      <c r="X35919" s="53"/>
      <c r="Y35919" s="55"/>
    </row>
    <row r="35920" spans="21:25" x14ac:dyDescent="0.2">
      <c r="U35920" s="55"/>
      <c r="V35920" s="53"/>
      <c r="W35920" s="53"/>
      <c r="X35920" s="53"/>
      <c r="Y35920" s="55"/>
    </row>
    <row r="35921" spans="21:25" x14ac:dyDescent="0.2">
      <c r="U35921" s="55"/>
      <c r="V35921" s="53"/>
      <c r="W35921" s="53"/>
      <c r="X35921" s="53"/>
      <c r="Y35921" s="55"/>
    </row>
    <row r="35922" spans="21:25" x14ac:dyDescent="0.2">
      <c r="U35922" s="55"/>
      <c r="V35922" s="53"/>
      <c r="W35922" s="53"/>
      <c r="X35922" s="53"/>
      <c r="Y35922" s="55"/>
    </row>
    <row r="35923" spans="21:25" x14ac:dyDescent="0.2">
      <c r="U35923" s="55"/>
      <c r="V35923" s="53"/>
      <c r="W35923" s="53"/>
      <c r="X35923" s="53"/>
      <c r="Y35923" s="55"/>
    </row>
    <row r="35924" spans="21:25" x14ac:dyDescent="0.2">
      <c r="U35924" s="55"/>
      <c r="V35924" s="53"/>
      <c r="W35924" s="53"/>
      <c r="X35924" s="53"/>
      <c r="Y35924" s="55"/>
    </row>
    <row r="35925" spans="21:25" x14ac:dyDescent="0.2">
      <c r="U35925" s="55"/>
      <c r="V35925" s="53"/>
      <c r="W35925" s="53"/>
      <c r="X35925" s="53"/>
      <c r="Y35925" s="55"/>
    </row>
    <row r="35926" spans="21:25" x14ac:dyDescent="0.2">
      <c r="U35926" s="55"/>
      <c r="V35926" s="53"/>
      <c r="W35926" s="53"/>
      <c r="X35926" s="53"/>
      <c r="Y35926" s="55"/>
    </row>
    <row r="35927" spans="21:25" x14ac:dyDescent="0.2">
      <c r="U35927" s="55"/>
      <c r="V35927" s="53"/>
      <c r="W35927" s="53"/>
      <c r="X35927" s="53"/>
      <c r="Y35927" s="55"/>
    </row>
    <row r="35928" spans="21:25" x14ac:dyDescent="0.2">
      <c r="U35928" s="55"/>
      <c r="V35928" s="53"/>
      <c r="W35928" s="53"/>
      <c r="X35928" s="53"/>
      <c r="Y35928" s="55"/>
    </row>
    <row r="35929" spans="21:25" x14ac:dyDescent="0.2">
      <c r="U35929" s="55"/>
      <c r="V35929" s="53"/>
      <c r="W35929" s="53"/>
      <c r="X35929" s="53"/>
      <c r="Y35929" s="55"/>
    </row>
    <row r="35930" spans="21:25" x14ac:dyDescent="0.2">
      <c r="U35930" s="55"/>
      <c r="V35930" s="53"/>
      <c r="W35930" s="53"/>
      <c r="X35930" s="53"/>
      <c r="Y35930" s="55"/>
    </row>
    <row r="35931" spans="21:25" x14ac:dyDescent="0.2">
      <c r="U35931" s="55"/>
      <c r="V35931" s="53"/>
      <c r="W35931" s="53"/>
      <c r="X35931" s="53"/>
      <c r="Y35931" s="55"/>
    </row>
    <row r="35932" spans="21:25" x14ac:dyDescent="0.2">
      <c r="U35932" s="55"/>
      <c r="V35932" s="53"/>
      <c r="W35932" s="53"/>
      <c r="X35932" s="53"/>
      <c r="Y35932" s="55"/>
    </row>
    <row r="35933" spans="21:25" x14ac:dyDescent="0.2">
      <c r="U35933" s="55"/>
      <c r="V35933" s="53"/>
      <c r="W35933" s="53"/>
      <c r="X35933" s="53"/>
      <c r="Y35933" s="55"/>
    </row>
    <row r="35934" spans="21:25" x14ac:dyDescent="0.2">
      <c r="U35934" s="55"/>
      <c r="V35934" s="53"/>
      <c r="W35934" s="53"/>
      <c r="X35934" s="53"/>
      <c r="Y35934" s="55"/>
    </row>
    <row r="35935" spans="21:25" x14ac:dyDescent="0.2">
      <c r="U35935" s="55"/>
      <c r="V35935" s="53"/>
      <c r="W35935" s="53"/>
      <c r="X35935" s="53"/>
      <c r="Y35935" s="55"/>
    </row>
    <row r="35936" spans="21:25" x14ac:dyDescent="0.2">
      <c r="U35936" s="55"/>
      <c r="V35936" s="53"/>
      <c r="W35936" s="53"/>
      <c r="X35936" s="53"/>
      <c r="Y35936" s="55"/>
    </row>
    <row r="35937" spans="21:25" x14ac:dyDescent="0.2">
      <c r="U35937" s="55"/>
      <c r="V35937" s="53"/>
      <c r="W35937" s="53"/>
      <c r="X35937" s="53"/>
      <c r="Y35937" s="55"/>
    </row>
    <row r="35938" spans="21:25" x14ac:dyDescent="0.2">
      <c r="U35938" s="55"/>
      <c r="V35938" s="53"/>
      <c r="W35938" s="53"/>
      <c r="X35938" s="53"/>
      <c r="Y35938" s="55"/>
    </row>
    <row r="35939" spans="21:25" x14ac:dyDescent="0.2">
      <c r="U35939" s="55"/>
      <c r="V35939" s="53"/>
      <c r="W35939" s="53"/>
      <c r="X35939" s="53"/>
      <c r="Y35939" s="55"/>
    </row>
    <row r="35940" spans="21:25" x14ac:dyDescent="0.2">
      <c r="U35940" s="55"/>
      <c r="V35940" s="53"/>
      <c r="W35940" s="53"/>
      <c r="X35940" s="53"/>
      <c r="Y35940" s="55"/>
    </row>
    <row r="35941" spans="21:25" x14ac:dyDescent="0.2">
      <c r="U35941" s="55"/>
      <c r="V35941" s="53"/>
      <c r="W35941" s="53"/>
      <c r="X35941" s="53"/>
      <c r="Y35941" s="55"/>
    </row>
    <row r="35942" spans="21:25" x14ac:dyDescent="0.2">
      <c r="U35942" s="55"/>
      <c r="V35942" s="53"/>
      <c r="W35942" s="53"/>
      <c r="X35942" s="53"/>
      <c r="Y35942" s="55"/>
    </row>
    <row r="35943" spans="21:25" x14ac:dyDescent="0.2">
      <c r="U35943" s="55"/>
      <c r="V35943" s="53"/>
      <c r="W35943" s="53"/>
      <c r="X35943" s="53"/>
      <c r="Y35943" s="55"/>
    </row>
    <row r="35944" spans="21:25" x14ac:dyDescent="0.2">
      <c r="U35944" s="55"/>
      <c r="V35944" s="53"/>
      <c r="W35944" s="53"/>
      <c r="X35944" s="53"/>
      <c r="Y35944" s="55"/>
    </row>
    <row r="35945" spans="21:25" x14ac:dyDescent="0.2">
      <c r="U35945" s="55"/>
      <c r="V35945" s="53"/>
      <c r="W35945" s="53"/>
      <c r="X35945" s="53"/>
      <c r="Y35945" s="55"/>
    </row>
    <row r="35946" spans="21:25" x14ac:dyDescent="0.2">
      <c r="U35946" s="55"/>
      <c r="V35946" s="53"/>
      <c r="W35946" s="53"/>
      <c r="X35946" s="53"/>
      <c r="Y35946" s="55"/>
    </row>
    <row r="35947" spans="21:25" x14ac:dyDescent="0.2">
      <c r="U35947" s="55"/>
      <c r="V35947" s="53"/>
      <c r="W35947" s="53"/>
      <c r="X35947" s="53"/>
      <c r="Y35947" s="55"/>
    </row>
    <row r="35948" spans="21:25" x14ac:dyDescent="0.2">
      <c r="U35948" s="55"/>
      <c r="V35948" s="53"/>
      <c r="W35948" s="53"/>
      <c r="X35948" s="53"/>
      <c r="Y35948" s="55"/>
    </row>
    <row r="35949" spans="21:25" x14ac:dyDescent="0.2">
      <c r="U35949" s="55"/>
      <c r="V35949" s="53"/>
      <c r="W35949" s="53"/>
      <c r="X35949" s="53"/>
      <c r="Y35949" s="55"/>
    </row>
    <row r="35950" spans="21:25" x14ac:dyDescent="0.2">
      <c r="U35950" s="55"/>
      <c r="V35950" s="53"/>
      <c r="W35950" s="53"/>
      <c r="X35950" s="53"/>
      <c r="Y35950" s="55"/>
    </row>
    <row r="35951" spans="21:25" x14ac:dyDescent="0.2">
      <c r="U35951" s="55"/>
      <c r="V35951" s="53"/>
      <c r="W35951" s="53"/>
      <c r="X35951" s="53"/>
      <c r="Y35951" s="55"/>
    </row>
    <row r="35952" spans="21:25" x14ac:dyDescent="0.2">
      <c r="U35952" s="55"/>
      <c r="V35952" s="53"/>
      <c r="W35952" s="53"/>
      <c r="X35952" s="53"/>
      <c r="Y35952" s="55"/>
    </row>
    <row r="35953" spans="21:25" x14ac:dyDescent="0.2">
      <c r="U35953" s="55"/>
      <c r="V35953" s="53"/>
      <c r="W35953" s="53"/>
      <c r="X35953" s="53"/>
      <c r="Y35953" s="55"/>
    </row>
    <row r="35954" spans="21:25" x14ac:dyDescent="0.2">
      <c r="U35954" s="55"/>
      <c r="V35954" s="53"/>
      <c r="W35954" s="53"/>
      <c r="X35954" s="53"/>
      <c r="Y35954" s="55"/>
    </row>
    <row r="35955" spans="21:25" x14ac:dyDescent="0.2">
      <c r="U35955" s="55"/>
      <c r="V35955" s="53"/>
      <c r="W35955" s="53"/>
      <c r="X35955" s="53"/>
      <c r="Y35955" s="55"/>
    </row>
    <row r="35956" spans="21:25" x14ac:dyDescent="0.2">
      <c r="U35956" s="55"/>
      <c r="V35956" s="53"/>
      <c r="W35956" s="53"/>
      <c r="X35956" s="53"/>
      <c r="Y35956" s="55"/>
    </row>
    <row r="35957" spans="21:25" x14ac:dyDescent="0.2">
      <c r="U35957" s="55"/>
      <c r="V35957" s="53"/>
      <c r="W35957" s="53"/>
      <c r="X35957" s="53"/>
      <c r="Y35957" s="55"/>
    </row>
    <row r="35958" spans="21:25" x14ac:dyDescent="0.2">
      <c r="U35958" s="55"/>
      <c r="V35958" s="53"/>
      <c r="W35958" s="53"/>
      <c r="X35958" s="53"/>
      <c r="Y35958" s="55"/>
    </row>
    <row r="35959" spans="21:25" x14ac:dyDescent="0.2">
      <c r="U35959" s="55"/>
      <c r="V35959" s="53"/>
      <c r="W35959" s="53"/>
      <c r="X35959" s="53"/>
      <c r="Y35959" s="55"/>
    </row>
    <row r="35960" spans="21:25" x14ac:dyDescent="0.2">
      <c r="U35960" s="55"/>
      <c r="V35960" s="53"/>
      <c r="W35960" s="53"/>
      <c r="X35960" s="53"/>
      <c r="Y35960" s="55"/>
    </row>
    <row r="35961" spans="21:25" x14ac:dyDescent="0.2">
      <c r="U35961" s="55"/>
      <c r="V35961" s="53"/>
      <c r="W35961" s="53"/>
      <c r="X35961" s="53"/>
      <c r="Y35961" s="55"/>
    </row>
    <row r="35962" spans="21:25" x14ac:dyDescent="0.2">
      <c r="U35962" s="55"/>
      <c r="V35962" s="53"/>
      <c r="W35962" s="53"/>
      <c r="X35962" s="53"/>
      <c r="Y35962" s="55"/>
    </row>
    <row r="35963" spans="21:25" x14ac:dyDescent="0.2">
      <c r="U35963" s="55"/>
      <c r="V35963" s="53"/>
      <c r="W35963" s="53"/>
      <c r="X35963" s="53"/>
      <c r="Y35963" s="55"/>
    </row>
    <row r="35964" spans="21:25" x14ac:dyDescent="0.2">
      <c r="U35964" s="55"/>
      <c r="V35964" s="53"/>
      <c r="W35964" s="53"/>
      <c r="X35964" s="53"/>
      <c r="Y35964" s="55"/>
    </row>
    <row r="35965" spans="21:25" x14ac:dyDescent="0.2">
      <c r="U35965" s="55"/>
      <c r="V35965" s="53"/>
      <c r="W35965" s="53"/>
      <c r="X35965" s="53"/>
      <c r="Y35965" s="55"/>
    </row>
    <row r="35966" spans="21:25" x14ac:dyDescent="0.2">
      <c r="U35966" s="55"/>
      <c r="V35966" s="53"/>
      <c r="W35966" s="53"/>
      <c r="X35966" s="53"/>
      <c r="Y35966" s="55"/>
    </row>
    <row r="35967" spans="21:25" x14ac:dyDescent="0.2">
      <c r="U35967" s="55"/>
      <c r="V35967" s="53"/>
      <c r="W35967" s="53"/>
      <c r="X35967" s="53"/>
      <c r="Y35967" s="55"/>
    </row>
    <row r="35968" spans="21:25" x14ac:dyDescent="0.2">
      <c r="U35968" s="55"/>
      <c r="V35968" s="53"/>
      <c r="W35968" s="53"/>
      <c r="X35968" s="53"/>
      <c r="Y35968" s="55"/>
    </row>
    <row r="35969" spans="21:25" x14ac:dyDescent="0.2">
      <c r="U35969" s="55"/>
      <c r="V35969" s="53"/>
      <c r="W35969" s="53"/>
      <c r="X35969" s="53"/>
      <c r="Y35969" s="55"/>
    </row>
    <row r="35970" spans="21:25" x14ac:dyDescent="0.2">
      <c r="U35970" s="55"/>
      <c r="V35970" s="53"/>
      <c r="W35970" s="53"/>
      <c r="X35970" s="53"/>
      <c r="Y35970" s="55"/>
    </row>
    <row r="35971" spans="21:25" x14ac:dyDescent="0.2">
      <c r="U35971" s="55"/>
      <c r="V35971" s="53"/>
      <c r="W35971" s="53"/>
      <c r="X35971" s="53"/>
      <c r="Y35971" s="55"/>
    </row>
    <row r="35972" spans="21:25" x14ac:dyDescent="0.2">
      <c r="U35972" s="55"/>
      <c r="V35972" s="53"/>
      <c r="W35972" s="53"/>
      <c r="X35972" s="53"/>
      <c r="Y35972" s="55"/>
    </row>
    <row r="35973" spans="21:25" x14ac:dyDescent="0.2">
      <c r="U35973" s="55"/>
      <c r="V35973" s="53"/>
      <c r="W35973" s="53"/>
      <c r="X35973" s="53"/>
      <c r="Y35973" s="55"/>
    </row>
    <row r="35974" spans="21:25" x14ac:dyDescent="0.2">
      <c r="U35974" s="55"/>
      <c r="V35974" s="53"/>
      <c r="W35974" s="53"/>
      <c r="X35974" s="53"/>
      <c r="Y35974" s="55"/>
    </row>
    <row r="35975" spans="21:25" x14ac:dyDescent="0.2">
      <c r="U35975" s="55"/>
      <c r="V35975" s="53"/>
      <c r="W35975" s="53"/>
      <c r="X35975" s="53"/>
      <c r="Y35975" s="55"/>
    </row>
    <row r="35976" spans="21:25" x14ac:dyDescent="0.2">
      <c r="U35976" s="55"/>
      <c r="V35976" s="53"/>
      <c r="W35976" s="53"/>
      <c r="X35976" s="53"/>
      <c r="Y35976" s="55"/>
    </row>
    <row r="35977" spans="21:25" x14ac:dyDescent="0.2">
      <c r="U35977" s="55"/>
      <c r="V35977" s="53"/>
      <c r="W35977" s="53"/>
      <c r="X35977" s="53"/>
      <c r="Y35977" s="55"/>
    </row>
    <row r="35978" spans="21:25" x14ac:dyDescent="0.2">
      <c r="U35978" s="55"/>
      <c r="V35978" s="53"/>
      <c r="W35978" s="53"/>
      <c r="X35978" s="53"/>
      <c r="Y35978" s="55"/>
    </row>
    <row r="35979" spans="21:25" x14ac:dyDescent="0.2">
      <c r="U35979" s="55"/>
      <c r="V35979" s="53"/>
      <c r="W35979" s="53"/>
      <c r="X35979" s="53"/>
      <c r="Y35979" s="55"/>
    </row>
    <row r="35980" spans="21:25" x14ac:dyDescent="0.2">
      <c r="U35980" s="55"/>
      <c r="V35980" s="53"/>
      <c r="W35980" s="53"/>
      <c r="X35980" s="53"/>
      <c r="Y35980" s="55"/>
    </row>
    <row r="35981" spans="21:25" x14ac:dyDescent="0.2">
      <c r="U35981" s="55"/>
      <c r="V35981" s="53"/>
      <c r="W35981" s="53"/>
      <c r="X35981" s="53"/>
      <c r="Y35981" s="55"/>
    </row>
    <row r="35982" spans="21:25" x14ac:dyDescent="0.2">
      <c r="U35982" s="55"/>
      <c r="V35982" s="53"/>
      <c r="W35982" s="53"/>
      <c r="X35982" s="53"/>
      <c r="Y35982" s="55"/>
    </row>
    <row r="35983" spans="21:25" x14ac:dyDescent="0.2">
      <c r="U35983" s="55"/>
      <c r="V35983" s="53"/>
      <c r="W35983" s="53"/>
      <c r="X35983" s="53"/>
      <c r="Y35983" s="55"/>
    </row>
    <row r="35984" spans="21:25" x14ac:dyDescent="0.2">
      <c r="U35984" s="55"/>
      <c r="V35984" s="53"/>
      <c r="W35984" s="53"/>
      <c r="X35984" s="53"/>
      <c r="Y35984" s="55"/>
    </row>
    <row r="35985" spans="21:25" x14ac:dyDescent="0.2">
      <c r="U35985" s="55"/>
      <c r="V35985" s="53"/>
      <c r="W35985" s="53"/>
      <c r="X35985" s="53"/>
      <c r="Y35985" s="55"/>
    </row>
    <row r="35986" spans="21:25" x14ac:dyDescent="0.2">
      <c r="U35986" s="55"/>
      <c r="V35986" s="53"/>
      <c r="W35986" s="53"/>
      <c r="X35986" s="53"/>
      <c r="Y35986" s="55"/>
    </row>
    <row r="35987" spans="21:25" x14ac:dyDescent="0.2">
      <c r="U35987" s="55"/>
      <c r="V35987" s="53"/>
      <c r="W35987" s="53"/>
      <c r="X35987" s="53"/>
      <c r="Y35987" s="55"/>
    </row>
    <row r="35988" spans="21:25" x14ac:dyDescent="0.2">
      <c r="U35988" s="55"/>
      <c r="V35988" s="53"/>
      <c r="W35988" s="53"/>
      <c r="X35988" s="53"/>
      <c r="Y35988" s="55"/>
    </row>
    <row r="35989" spans="21:25" x14ac:dyDescent="0.2">
      <c r="U35989" s="55"/>
      <c r="V35989" s="53"/>
      <c r="W35989" s="53"/>
      <c r="X35989" s="53"/>
      <c r="Y35989" s="55"/>
    </row>
    <row r="35990" spans="21:25" x14ac:dyDescent="0.2">
      <c r="U35990" s="55"/>
      <c r="V35990" s="53"/>
      <c r="W35990" s="53"/>
      <c r="X35990" s="53"/>
      <c r="Y35990" s="55"/>
    </row>
    <row r="35991" spans="21:25" x14ac:dyDescent="0.2">
      <c r="U35991" s="55"/>
      <c r="V35991" s="53"/>
      <c r="W35991" s="53"/>
      <c r="X35991" s="53"/>
      <c r="Y35991" s="55"/>
    </row>
    <row r="35992" spans="21:25" x14ac:dyDescent="0.2">
      <c r="U35992" s="55"/>
      <c r="V35992" s="53"/>
      <c r="W35992" s="53"/>
      <c r="X35992" s="53"/>
      <c r="Y35992" s="55"/>
    </row>
    <row r="35993" spans="21:25" x14ac:dyDescent="0.2">
      <c r="U35993" s="55"/>
      <c r="V35993" s="53"/>
      <c r="W35993" s="53"/>
      <c r="X35993" s="53"/>
      <c r="Y35993" s="55"/>
    </row>
    <row r="35994" spans="21:25" x14ac:dyDescent="0.2">
      <c r="U35994" s="55"/>
      <c r="V35994" s="53"/>
      <c r="W35994" s="53"/>
      <c r="X35994" s="53"/>
      <c r="Y35994" s="55"/>
    </row>
    <row r="35995" spans="21:25" x14ac:dyDescent="0.2">
      <c r="U35995" s="55"/>
      <c r="V35995" s="53"/>
      <c r="W35995" s="53"/>
      <c r="X35995" s="53"/>
      <c r="Y35995" s="55"/>
    </row>
    <row r="35996" spans="21:25" x14ac:dyDescent="0.2">
      <c r="U35996" s="55"/>
      <c r="V35996" s="53"/>
      <c r="W35996" s="53"/>
      <c r="X35996" s="53"/>
      <c r="Y35996" s="55"/>
    </row>
    <row r="35997" spans="21:25" x14ac:dyDescent="0.2">
      <c r="U35997" s="55"/>
      <c r="V35997" s="53"/>
      <c r="W35997" s="53"/>
      <c r="X35997" s="53"/>
      <c r="Y35997" s="55"/>
    </row>
    <row r="35998" spans="21:25" x14ac:dyDescent="0.2">
      <c r="U35998" s="55"/>
      <c r="V35998" s="53"/>
      <c r="W35998" s="53"/>
      <c r="X35998" s="53"/>
      <c r="Y35998" s="55"/>
    </row>
    <row r="35999" spans="21:25" x14ac:dyDescent="0.2">
      <c r="U35999" s="55"/>
      <c r="V35999" s="53"/>
      <c r="W35999" s="53"/>
      <c r="X35999" s="53"/>
      <c r="Y35999" s="55"/>
    </row>
    <row r="36000" spans="21:25" x14ac:dyDescent="0.2">
      <c r="U36000" s="55"/>
      <c r="V36000" s="53"/>
      <c r="W36000" s="53"/>
      <c r="X36000" s="53"/>
      <c r="Y36000" s="55"/>
    </row>
    <row r="36001" spans="21:25" x14ac:dyDescent="0.2">
      <c r="U36001" s="55"/>
      <c r="V36001" s="53"/>
      <c r="W36001" s="53"/>
      <c r="X36001" s="53"/>
      <c r="Y36001" s="55"/>
    </row>
    <row r="36002" spans="21:25" x14ac:dyDescent="0.2">
      <c r="U36002" s="55"/>
      <c r="V36002" s="53"/>
      <c r="W36002" s="53"/>
      <c r="X36002" s="53"/>
      <c r="Y36002" s="55"/>
    </row>
    <row r="36003" spans="21:25" x14ac:dyDescent="0.2">
      <c r="U36003" s="55"/>
      <c r="V36003" s="53"/>
      <c r="W36003" s="53"/>
      <c r="X36003" s="53"/>
      <c r="Y36003" s="55"/>
    </row>
    <row r="36004" spans="21:25" x14ac:dyDescent="0.2">
      <c r="U36004" s="55"/>
      <c r="V36004" s="53"/>
      <c r="W36004" s="53"/>
      <c r="X36004" s="53"/>
      <c r="Y36004" s="55"/>
    </row>
    <row r="36005" spans="21:25" x14ac:dyDescent="0.2">
      <c r="U36005" s="55"/>
      <c r="V36005" s="53"/>
      <c r="W36005" s="53"/>
      <c r="X36005" s="53"/>
      <c r="Y36005" s="55"/>
    </row>
    <row r="36006" spans="21:25" x14ac:dyDescent="0.2">
      <c r="U36006" s="55"/>
      <c r="V36006" s="53"/>
      <c r="W36006" s="53"/>
      <c r="X36006" s="53"/>
      <c r="Y36006" s="55"/>
    </row>
    <row r="36007" spans="21:25" x14ac:dyDescent="0.2">
      <c r="U36007" s="55"/>
      <c r="V36007" s="53"/>
      <c r="W36007" s="53"/>
      <c r="X36007" s="53"/>
      <c r="Y36007" s="55"/>
    </row>
    <row r="36008" spans="21:25" x14ac:dyDescent="0.2">
      <c r="U36008" s="55"/>
      <c r="V36008" s="53"/>
      <c r="W36008" s="53"/>
      <c r="X36008" s="53"/>
      <c r="Y36008" s="55"/>
    </row>
    <row r="36009" spans="21:25" x14ac:dyDescent="0.2">
      <c r="U36009" s="55"/>
      <c r="V36009" s="53"/>
      <c r="W36009" s="53"/>
      <c r="X36009" s="53"/>
      <c r="Y36009" s="55"/>
    </row>
    <row r="36010" spans="21:25" x14ac:dyDescent="0.2">
      <c r="U36010" s="55"/>
      <c r="V36010" s="53"/>
      <c r="W36010" s="53"/>
      <c r="X36010" s="53"/>
      <c r="Y36010" s="55"/>
    </row>
    <row r="36011" spans="21:25" x14ac:dyDescent="0.2">
      <c r="U36011" s="55"/>
      <c r="V36011" s="53"/>
      <c r="W36011" s="53"/>
      <c r="X36011" s="53"/>
      <c r="Y36011" s="55"/>
    </row>
    <row r="36012" spans="21:25" x14ac:dyDescent="0.2">
      <c r="U36012" s="55"/>
      <c r="V36012" s="53"/>
      <c r="W36012" s="53"/>
      <c r="X36012" s="53"/>
      <c r="Y36012" s="55"/>
    </row>
    <row r="36013" spans="21:25" x14ac:dyDescent="0.2">
      <c r="U36013" s="55"/>
      <c r="V36013" s="53"/>
      <c r="W36013" s="53"/>
      <c r="X36013" s="53"/>
      <c r="Y36013" s="55"/>
    </row>
    <row r="36014" spans="21:25" x14ac:dyDescent="0.2">
      <c r="U36014" s="55"/>
      <c r="V36014" s="53"/>
      <c r="W36014" s="53"/>
      <c r="X36014" s="53"/>
      <c r="Y36014" s="55"/>
    </row>
    <row r="36015" spans="21:25" x14ac:dyDescent="0.2">
      <c r="U36015" s="55"/>
      <c r="V36015" s="53"/>
      <c r="W36015" s="53"/>
      <c r="X36015" s="53"/>
      <c r="Y36015" s="55"/>
    </row>
    <row r="36016" spans="21:25" x14ac:dyDescent="0.2">
      <c r="U36016" s="55"/>
      <c r="V36016" s="53"/>
      <c r="W36016" s="53"/>
      <c r="X36016" s="53"/>
      <c r="Y36016" s="55"/>
    </row>
    <row r="36017" spans="21:25" x14ac:dyDescent="0.2">
      <c r="U36017" s="55"/>
      <c r="V36017" s="53"/>
      <c r="W36017" s="53"/>
      <c r="X36017" s="53"/>
      <c r="Y36017" s="55"/>
    </row>
    <row r="36018" spans="21:25" x14ac:dyDescent="0.2">
      <c r="U36018" s="55"/>
      <c r="V36018" s="53"/>
      <c r="W36018" s="53"/>
      <c r="X36018" s="53"/>
      <c r="Y36018" s="55"/>
    </row>
    <row r="36019" spans="21:25" x14ac:dyDescent="0.2">
      <c r="U36019" s="55"/>
      <c r="V36019" s="53"/>
      <c r="W36019" s="53"/>
      <c r="X36019" s="53"/>
      <c r="Y36019" s="55"/>
    </row>
    <row r="36020" spans="21:25" x14ac:dyDescent="0.2">
      <c r="U36020" s="55"/>
      <c r="V36020" s="53"/>
      <c r="W36020" s="53"/>
      <c r="X36020" s="53"/>
      <c r="Y36020" s="55"/>
    </row>
    <row r="36021" spans="21:25" x14ac:dyDescent="0.2">
      <c r="U36021" s="55"/>
      <c r="V36021" s="53"/>
      <c r="W36021" s="53"/>
      <c r="X36021" s="53"/>
      <c r="Y36021" s="55"/>
    </row>
    <row r="36022" spans="21:25" x14ac:dyDescent="0.2">
      <c r="U36022" s="55"/>
      <c r="V36022" s="53"/>
      <c r="W36022" s="53"/>
      <c r="X36022" s="53"/>
      <c r="Y36022" s="55"/>
    </row>
    <row r="36023" spans="21:25" x14ac:dyDescent="0.2">
      <c r="U36023" s="55"/>
      <c r="V36023" s="53"/>
      <c r="W36023" s="53"/>
      <c r="X36023" s="53"/>
      <c r="Y36023" s="55"/>
    </row>
    <row r="36024" spans="21:25" x14ac:dyDescent="0.2">
      <c r="U36024" s="55"/>
      <c r="V36024" s="53"/>
      <c r="W36024" s="53"/>
      <c r="X36024" s="53"/>
      <c r="Y36024" s="55"/>
    </row>
    <row r="36025" spans="21:25" x14ac:dyDescent="0.2">
      <c r="U36025" s="55"/>
      <c r="V36025" s="53"/>
      <c r="W36025" s="53"/>
      <c r="X36025" s="53"/>
      <c r="Y36025" s="55"/>
    </row>
    <row r="36026" spans="21:25" x14ac:dyDescent="0.2">
      <c r="U36026" s="55"/>
      <c r="V36026" s="53"/>
      <c r="W36026" s="53"/>
      <c r="X36026" s="53"/>
      <c r="Y36026" s="55"/>
    </row>
    <row r="36027" spans="21:25" x14ac:dyDescent="0.2">
      <c r="U36027" s="55"/>
      <c r="V36027" s="53"/>
      <c r="W36027" s="53"/>
      <c r="X36027" s="53"/>
      <c r="Y36027" s="55"/>
    </row>
    <row r="36028" spans="21:25" x14ac:dyDescent="0.2">
      <c r="U36028" s="55"/>
      <c r="V36028" s="53"/>
      <c r="W36028" s="53"/>
      <c r="X36028" s="53"/>
      <c r="Y36028" s="55"/>
    </row>
    <row r="36029" spans="21:25" x14ac:dyDescent="0.2">
      <c r="U36029" s="55"/>
      <c r="V36029" s="53"/>
      <c r="W36029" s="53"/>
      <c r="X36029" s="53"/>
      <c r="Y36029" s="55"/>
    </row>
    <row r="36030" spans="21:25" x14ac:dyDescent="0.2">
      <c r="U36030" s="55"/>
      <c r="V36030" s="53"/>
      <c r="W36030" s="53"/>
      <c r="X36030" s="53"/>
      <c r="Y36030" s="55"/>
    </row>
    <row r="36031" spans="21:25" x14ac:dyDescent="0.2">
      <c r="U36031" s="55"/>
      <c r="V36031" s="53"/>
      <c r="W36031" s="53"/>
      <c r="X36031" s="53"/>
      <c r="Y36031" s="55"/>
    </row>
    <row r="36032" spans="21:25" x14ac:dyDescent="0.2">
      <c r="U36032" s="55"/>
      <c r="V36032" s="53"/>
      <c r="W36032" s="53"/>
      <c r="X36032" s="53"/>
      <c r="Y36032" s="55"/>
    </row>
    <row r="36033" spans="21:25" x14ac:dyDescent="0.2">
      <c r="U36033" s="55"/>
      <c r="V36033" s="53"/>
      <c r="W36033" s="53"/>
      <c r="X36033" s="53"/>
      <c r="Y36033" s="55"/>
    </row>
    <row r="36034" spans="21:25" x14ac:dyDescent="0.2">
      <c r="U36034" s="55"/>
      <c r="V36034" s="53"/>
      <c r="W36034" s="53"/>
      <c r="X36034" s="53"/>
      <c r="Y36034" s="55"/>
    </row>
    <row r="36035" spans="21:25" x14ac:dyDescent="0.2">
      <c r="U36035" s="55"/>
      <c r="V36035" s="53"/>
      <c r="W36035" s="53"/>
      <c r="X36035" s="53"/>
      <c r="Y36035" s="55"/>
    </row>
    <row r="36036" spans="21:25" x14ac:dyDescent="0.2">
      <c r="U36036" s="55"/>
      <c r="V36036" s="53"/>
      <c r="W36036" s="53"/>
      <c r="X36036" s="53"/>
      <c r="Y36036" s="55"/>
    </row>
    <row r="36037" spans="21:25" x14ac:dyDescent="0.2">
      <c r="U36037" s="55"/>
      <c r="V36037" s="53"/>
      <c r="W36037" s="53"/>
      <c r="X36037" s="53"/>
      <c r="Y36037" s="55"/>
    </row>
    <row r="36038" spans="21:25" x14ac:dyDescent="0.2">
      <c r="U36038" s="55"/>
      <c r="V36038" s="53"/>
      <c r="W36038" s="53"/>
      <c r="X36038" s="53"/>
      <c r="Y36038" s="55"/>
    </row>
    <row r="36039" spans="21:25" x14ac:dyDescent="0.2">
      <c r="U36039" s="55"/>
      <c r="V36039" s="53"/>
      <c r="W36039" s="53"/>
      <c r="X36039" s="53"/>
      <c r="Y36039" s="55"/>
    </row>
    <row r="36040" spans="21:25" x14ac:dyDescent="0.2">
      <c r="U36040" s="55"/>
      <c r="V36040" s="53"/>
      <c r="W36040" s="53"/>
      <c r="X36040" s="53"/>
      <c r="Y36040" s="55"/>
    </row>
    <row r="36041" spans="21:25" x14ac:dyDescent="0.2">
      <c r="U36041" s="55"/>
      <c r="V36041" s="53"/>
      <c r="W36041" s="53"/>
      <c r="X36041" s="53"/>
      <c r="Y36041" s="55"/>
    </row>
    <row r="36042" spans="21:25" x14ac:dyDescent="0.2">
      <c r="U36042" s="55"/>
      <c r="V36042" s="53"/>
      <c r="W36042" s="53"/>
      <c r="X36042" s="53"/>
      <c r="Y36042" s="55"/>
    </row>
    <row r="36043" spans="21:25" x14ac:dyDescent="0.2">
      <c r="U36043" s="55"/>
      <c r="V36043" s="53"/>
      <c r="W36043" s="53"/>
      <c r="X36043" s="53"/>
      <c r="Y36043" s="55"/>
    </row>
    <row r="36044" spans="21:25" x14ac:dyDescent="0.2">
      <c r="U36044" s="55"/>
      <c r="V36044" s="53"/>
      <c r="W36044" s="53"/>
      <c r="X36044" s="53"/>
      <c r="Y36044" s="55"/>
    </row>
    <row r="36045" spans="21:25" x14ac:dyDescent="0.2">
      <c r="U36045" s="55"/>
      <c r="V36045" s="53"/>
      <c r="W36045" s="53"/>
      <c r="X36045" s="53"/>
      <c r="Y36045" s="55"/>
    </row>
    <row r="36046" spans="21:25" x14ac:dyDescent="0.2">
      <c r="U36046" s="55"/>
      <c r="V36046" s="53"/>
      <c r="W36046" s="53"/>
      <c r="X36046" s="53"/>
      <c r="Y36046" s="55"/>
    </row>
    <row r="36047" spans="21:25" x14ac:dyDescent="0.2">
      <c r="U36047" s="55"/>
      <c r="V36047" s="53"/>
      <c r="W36047" s="53"/>
      <c r="X36047" s="53"/>
      <c r="Y36047" s="55"/>
    </row>
    <row r="36048" spans="21:25" x14ac:dyDescent="0.2">
      <c r="U36048" s="55"/>
      <c r="V36048" s="53"/>
      <c r="W36048" s="53"/>
      <c r="X36048" s="53"/>
      <c r="Y36048" s="55"/>
    </row>
    <row r="36049" spans="21:25" x14ac:dyDescent="0.2">
      <c r="U36049" s="55"/>
      <c r="V36049" s="53"/>
      <c r="W36049" s="53"/>
      <c r="X36049" s="53"/>
      <c r="Y36049" s="55"/>
    </row>
    <row r="36050" spans="21:25" x14ac:dyDescent="0.2">
      <c r="U36050" s="55"/>
      <c r="V36050" s="53"/>
      <c r="W36050" s="53"/>
      <c r="X36050" s="53"/>
      <c r="Y36050" s="55"/>
    </row>
    <row r="36051" spans="21:25" x14ac:dyDescent="0.2">
      <c r="U36051" s="55"/>
      <c r="V36051" s="53"/>
      <c r="W36051" s="53"/>
      <c r="X36051" s="53"/>
      <c r="Y36051" s="55"/>
    </row>
    <row r="36052" spans="21:25" x14ac:dyDescent="0.2">
      <c r="U36052" s="55"/>
      <c r="V36052" s="53"/>
      <c r="W36052" s="53"/>
      <c r="X36052" s="53"/>
      <c r="Y36052" s="55"/>
    </row>
    <row r="36053" spans="21:25" x14ac:dyDescent="0.2">
      <c r="U36053" s="55"/>
      <c r="V36053" s="53"/>
      <c r="W36053" s="53"/>
      <c r="X36053" s="53"/>
      <c r="Y36053" s="55"/>
    </row>
    <row r="36054" spans="21:25" x14ac:dyDescent="0.2">
      <c r="U36054" s="55"/>
      <c r="V36054" s="53"/>
      <c r="W36054" s="53"/>
      <c r="X36054" s="53"/>
      <c r="Y36054" s="55"/>
    </row>
    <row r="36055" spans="21:25" x14ac:dyDescent="0.2">
      <c r="U36055" s="55"/>
      <c r="V36055" s="53"/>
      <c r="W36055" s="53"/>
      <c r="X36055" s="53"/>
      <c r="Y36055" s="55"/>
    </row>
    <row r="36056" spans="21:25" x14ac:dyDescent="0.2">
      <c r="U36056" s="55"/>
      <c r="V36056" s="53"/>
      <c r="W36056" s="53"/>
      <c r="X36056" s="53"/>
      <c r="Y36056" s="55"/>
    </row>
    <row r="36057" spans="21:25" x14ac:dyDescent="0.2">
      <c r="U36057" s="55"/>
      <c r="V36057" s="53"/>
      <c r="W36057" s="53"/>
      <c r="X36057" s="53"/>
      <c r="Y36057" s="55"/>
    </row>
    <row r="36058" spans="21:25" x14ac:dyDescent="0.2">
      <c r="U36058" s="55"/>
      <c r="V36058" s="53"/>
      <c r="W36058" s="53"/>
      <c r="X36058" s="53"/>
      <c r="Y36058" s="55"/>
    </row>
    <row r="36059" spans="21:25" x14ac:dyDescent="0.2">
      <c r="U36059" s="55"/>
      <c r="V36059" s="53"/>
      <c r="W36059" s="53"/>
      <c r="X36059" s="53"/>
      <c r="Y36059" s="55"/>
    </row>
    <row r="36060" spans="21:25" x14ac:dyDescent="0.2">
      <c r="U36060" s="55"/>
      <c r="V36060" s="53"/>
      <c r="W36060" s="53"/>
      <c r="X36060" s="53"/>
      <c r="Y36060" s="55"/>
    </row>
    <row r="36061" spans="21:25" x14ac:dyDescent="0.2">
      <c r="U36061" s="55"/>
      <c r="V36061" s="53"/>
      <c r="W36061" s="53"/>
      <c r="X36061" s="53"/>
      <c r="Y36061" s="55"/>
    </row>
    <row r="36062" spans="21:25" x14ac:dyDescent="0.2">
      <c r="U36062" s="55"/>
      <c r="V36062" s="53"/>
      <c r="W36062" s="53"/>
      <c r="X36062" s="53"/>
      <c r="Y36062" s="55"/>
    </row>
    <row r="36063" spans="21:25" x14ac:dyDescent="0.2">
      <c r="U36063" s="55"/>
      <c r="V36063" s="53"/>
      <c r="W36063" s="53"/>
      <c r="X36063" s="53"/>
      <c r="Y36063" s="55"/>
    </row>
    <row r="36064" spans="21:25" x14ac:dyDescent="0.2">
      <c r="U36064" s="55"/>
      <c r="V36064" s="53"/>
      <c r="W36064" s="53"/>
      <c r="X36064" s="53"/>
      <c r="Y36064" s="55"/>
    </row>
    <row r="36065" spans="21:25" x14ac:dyDescent="0.2">
      <c r="U36065" s="55"/>
      <c r="V36065" s="53"/>
      <c r="W36065" s="53"/>
      <c r="X36065" s="53"/>
      <c r="Y36065" s="55"/>
    </row>
    <row r="36066" spans="21:25" x14ac:dyDescent="0.2">
      <c r="U36066" s="55"/>
      <c r="V36066" s="53"/>
      <c r="W36066" s="53"/>
      <c r="X36066" s="53"/>
      <c r="Y36066" s="55"/>
    </row>
    <row r="36067" spans="21:25" x14ac:dyDescent="0.2">
      <c r="U36067" s="55"/>
      <c r="V36067" s="53"/>
      <c r="W36067" s="53"/>
      <c r="X36067" s="53"/>
      <c r="Y36067" s="55"/>
    </row>
    <row r="36068" spans="21:25" x14ac:dyDescent="0.2">
      <c r="U36068" s="55"/>
      <c r="V36068" s="53"/>
      <c r="W36068" s="53"/>
      <c r="X36068" s="53"/>
      <c r="Y36068" s="55"/>
    </row>
    <row r="36069" spans="21:25" x14ac:dyDescent="0.2">
      <c r="U36069" s="55"/>
      <c r="V36069" s="53"/>
      <c r="W36069" s="53"/>
      <c r="X36069" s="53"/>
      <c r="Y36069" s="55"/>
    </row>
    <row r="36070" spans="21:25" x14ac:dyDescent="0.2">
      <c r="U36070" s="55"/>
      <c r="V36070" s="53"/>
      <c r="W36070" s="53"/>
      <c r="X36070" s="53"/>
      <c r="Y36070" s="55"/>
    </row>
    <row r="36071" spans="21:25" x14ac:dyDescent="0.2">
      <c r="U36071" s="55"/>
      <c r="V36071" s="53"/>
      <c r="W36071" s="53"/>
      <c r="X36071" s="53"/>
      <c r="Y36071" s="55"/>
    </row>
    <row r="36072" spans="21:25" x14ac:dyDescent="0.2">
      <c r="U36072" s="55"/>
      <c r="V36072" s="53"/>
      <c r="W36072" s="53"/>
      <c r="X36072" s="53"/>
      <c r="Y36072" s="55"/>
    </row>
    <row r="36073" spans="21:25" x14ac:dyDescent="0.2">
      <c r="U36073" s="55"/>
      <c r="V36073" s="53"/>
      <c r="W36073" s="53"/>
      <c r="X36073" s="53"/>
      <c r="Y36073" s="55"/>
    </row>
    <row r="36074" spans="21:25" x14ac:dyDescent="0.2">
      <c r="U36074" s="55"/>
      <c r="V36074" s="53"/>
      <c r="W36074" s="53"/>
      <c r="X36074" s="53"/>
      <c r="Y36074" s="55"/>
    </row>
    <row r="36075" spans="21:25" x14ac:dyDescent="0.2">
      <c r="U36075" s="55"/>
      <c r="V36075" s="53"/>
      <c r="W36075" s="53"/>
      <c r="X36075" s="53"/>
      <c r="Y36075" s="55"/>
    </row>
    <row r="36076" spans="21:25" x14ac:dyDescent="0.2">
      <c r="U36076" s="55"/>
      <c r="V36076" s="53"/>
      <c r="W36076" s="53"/>
      <c r="X36076" s="53"/>
      <c r="Y36076" s="55"/>
    </row>
    <row r="36077" spans="21:25" x14ac:dyDescent="0.2">
      <c r="U36077" s="55"/>
      <c r="V36077" s="53"/>
      <c r="W36077" s="53"/>
      <c r="X36077" s="53"/>
      <c r="Y36077" s="55"/>
    </row>
    <row r="36078" spans="21:25" x14ac:dyDescent="0.2">
      <c r="U36078" s="55"/>
      <c r="V36078" s="53"/>
      <c r="W36078" s="53"/>
      <c r="X36078" s="53"/>
      <c r="Y36078" s="55"/>
    </row>
    <row r="36079" spans="21:25" x14ac:dyDescent="0.2">
      <c r="U36079" s="55"/>
      <c r="V36079" s="53"/>
      <c r="W36079" s="53"/>
      <c r="X36079" s="53"/>
      <c r="Y36079" s="55"/>
    </row>
    <row r="36080" spans="21:25" x14ac:dyDescent="0.2">
      <c r="U36080" s="55"/>
      <c r="V36080" s="53"/>
      <c r="W36080" s="53"/>
      <c r="X36080" s="53"/>
      <c r="Y36080" s="55"/>
    </row>
    <row r="36081" spans="21:25" x14ac:dyDescent="0.2">
      <c r="U36081" s="55"/>
      <c r="V36081" s="53"/>
      <c r="W36081" s="53"/>
      <c r="X36081" s="53"/>
      <c r="Y36081" s="55"/>
    </row>
    <row r="36082" spans="21:25" x14ac:dyDescent="0.2">
      <c r="U36082" s="55"/>
      <c r="V36082" s="53"/>
      <c r="W36082" s="53"/>
      <c r="X36082" s="53"/>
      <c r="Y36082" s="55"/>
    </row>
    <row r="36083" spans="21:25" x14ac:dyDescent="0.2">
      <c r="U36083" s="55"/>
      <c r="V36083" s="53"/>
      <c r="W36083" s="53"/>
      <c r="X36083" s="53"/>
      <c r="Y36083" s="55"/>
    </row>
    <row r="36084" spans="21:25" x14ac:dyDescent="0.2">
      <c r="U36084" s="55"/>
      <c r="V36084" s="53"/>
      <c r="W36084" s="53"/>
      <c r="X36084" s="53"/>
      <c r="Y36084" s="55"/>
    </row>
    <row r="36085" spans="21:25" x14ac:dyDescent="0.2">
      <c r="U36085" s="55"/>
      <c r="V36085" s="53"/>
      <c r="W36085" s="53"/>
      <c r="X36085" s="53"/>
      <c r="Y36085" s="55"/>
    </row>
    <row r="36086" spans="21:25" x14ac:dyDescent="0.2">
      <c r="U36086" s="55"/>
      <c r="V36086" s="53"/>
      <c r="W36086" s="53"/>
      <c r="X36086" s="53"/>
      <c r="Y36086" s="55"/>
    </row>
    <row r="36087" spans="21:25" x14ac:dyDescent="0.2">
      <c r="U36087" s="55"/>
      <c r="V36087" s="53"/>
      <c r="W36087" s="53"/>
      <c r="X36087" s="53"/>
      <c r="Y36087" s="55"/>
    </row>
    <row r="36088" spans="21:25" x14ac:dyDescent="0.2">
      <c r="U36088" s="55"/>
      <c r="V36088" s="53"/>
      <c r="W36088" s="53"/>
      <c r="X36088" s="53"/>
      <c r="Y36088" s="55"/>
    </row>
    <row r="36089" spans="21:25" x14ac:dyDescent="0.2">
      <c r="U36089" s="55"/>
      <c r="V36089" s="53"/>
      <c r="W36089" s="53"/>
      <c r="X36089" s="53"/>
      <c r="Y36089" s="55"/>
    </row>
    <row r="36090" spans="21:25" x14ac:dyDescent="0.2">
      <c r="U36090" s="55"/>
      <c r="V36090" s="53"/>
      <c r="W36090" s="53"/>
      <c r="X36090" s="53"/>
      <c r="Y36090" s="55"/>
    </row>
    <row r="36091" spans="21:25" x14ac:dyDescent="0.2">
      <c r="U36091" s="55"/>
      <c r="V36091" s="53"/>
      <c r="W36091" s="53"/>
      <c r="X36091" s="53"/>
      <c r="Y36091" s="55"/>
    </row>
    <row r="36092" spans="21:25" x14ac:dyDescent="0.2">
      <c r="U36092" s="55"/>
      <c r="V36092" s="53"/>
      <c r="W36092" s="53"/>
      <c r="X36092" s="53"/>
      <c r="Y36092" s="55"/>
    </row>
    <row r="36093" spans="21:25" x14ac:dyDescent="0.2">
      <c r="U36093" s="55"/>
      <c r="V36093" s="53"/>
      <c r="W36093" s="53"/>
      <c r="X36093" s="53"/>
      <c r="Y36093" s="55"/>
    </row>
    <row r="36094" spans="21:25" x14ac:dyDescent="0.2">
      <c r="U36094" s="55"/>
      <c r="V36094" s="53"/>
      <c r="W36094" s="53"/>
      <c r="X36094" s="53"/>
      <c r="Y36094" s="55"/>
    </row>
    <row r="36095" spans="21:25" x14ac:dyDescent="0.2">
      <c r="U36095" s="55"/>
      <c r="V36095" s="53"/>
      <c r="W36095" s="53"/>
      <c r="X36095" s="53"/>
      <c r="Y36095" s="55"/>
    </row>
    <row r="36096" spans="21:25" x14ac:dyDescent="0.2">
      <c r="U36096" s="55"/>
      <c r="V36096" s="53"/>
      <c r="W36096" s="53"/>
      <c r="X36096" s="53"/>
      <c r="Y36096" s="55"/>
    </row>
    <row r="36097" spans="21:25" x14ac:dyDescent="0.2">
      <c r="U36097" s="55"/>
      <c r="V36097" s="53"/>
      <c r="W36097" s="53"/>
      <c r="X36097" s="53"/>
      <c r="Y36097" s="55"/>
    </row>
    <row r="36098" spans="21:25" x14ac:dyDescent="0.2">
      <c r="U36098" s="55"/>
      <c r="V36098" s="53"/>
      <c r="W36098" s="53"/>
      <c r="X36098" s="53"/>
      <c r="Y36098" s="55"/>
    </row>
    <row r="36099" spans="21:25" x14ac:dyDescent="0.2">
      <c r="U36099" s="55"/>
      <c r="V36099" s="53"/>
      <c r="W36099" s="53"/>
      <c r="X36099" s="53"/>
      <c r="Y36099" s="55"/>
    </row>
    <row r="36100" spans="21:25" x14ac:dyDescent="0.2">
      <c r="U36100" s="55"/>
      <c r="V36100" s="53"/>
      <c r="W36100" s="53"/>
      <c r="X36100" s="53"/>
      <c r="Y36100" s="55"/>
    </row>
    <row r="36101" spans="21:25" x14ac:dyDescent="0.2">
      <c r="U36101" s="55"/>
      <c r="V36101" s="53"/>
      <c r="W36101" s="53"/>
      <c r="X36101" s="53"/>
      <c r="Y36101" s="55"/>
    </row>
    <row r="36102" spans="21:25" x14ac:dyDescent="0.2">
      <c r="U36102" s="55"/>
      <c r="V36102" s="53"/>
      <c r="W36102" s="53"/>
      <c r="X36102" s="53"/>
      <c r="Y36102" s="55"/>
    </row>
    <row r="36103" spans="21:25" x14ac:dyDescent="0.2">
      <c r="U36103" s="55"/>
      <c r="V36103" s="53"/>
      <c r="W36103" s="53"/>
      <c r="X36103" s="53"/>
      <c r="Y36103" s="55"/>
    </row>
    <row r="36104" spans="21:25" x14ac:dyDescent="0.2">
      <c r="U36104" s="55"/>
      <c r="V36104" s="53"/>
      <c r="W36104" s="53"/>
      <c r="X36104" s="53"/>
      <c r="Y36104" s="55"/>
    </row>
    <row r="36105" spans="21:25" x14ac:dyDescent="0.2">
      <c r="U36105" s="55"/>
      <c r="V36105" s="53"/>
      <c r="W36105" s="53"/>
      <c r="X36105" s="53"/>
      <c r="Y36105" s="55"/>
    </row>
    <row r="36106" spans="21:25" x14ac:dyDescent="0.2">
      <c r="U36106" s="55"/>
      <c r="V36106" s="53"/>
      <c r="W36106" s="53"/>
      <c r="X36106" s="53"/>
      <c r="Y36106" s="55"/>
    </row>
    <row r="36107" spans="21:25" x14ac:dyDescent="0.2">
      <c r="U36107" s="55"/>
      <c r="V36107" s="53"/>
      <c r="W36107" s="53"/>
      <c r="X36107" s="53"/>
      <c r="Y36107" s="55"/>
    </row>
    <row r="36108" spans="21:25" x14ac:dyDescent="0.2">
      <c r="U36108" s="55"/>
      <c r="V36108" s="53"/>
      <c r="W36108" s="53"/>
      <c r="X36108" s="53"/>
      <c r="Y36108" s="55"/>
    </row>
    <row r="36109" spans="21:25" x14ac:dyDescent="0.2">
      <c r="U36109" s="55"/>
      <c r="V36109" s="53"/>
      <c r="W36109" s="53"/>
      <c r="X36109" s="53"/>
      <c r="Y36109" s="55"/>
    </row>
    <row r="36110" spans="21:25" x14ac:dyDescent="0.2">
      <c r="U36110" s="55"/>
      <c r="V36110" s="53"/>
      <c r="W36110" s="53"/>
      <c r="X36110" s="53"/>
      <c r="Y36110" s="55"/>
    </row>
    <row r="36111" spans="21:25" x14ac:dyDescent="0.2">
      <c r="U36111" s="55"/>
      <c r="V36111" s="53"/>
      <c r="W36111" s="53"/>
      <c r="X36111" s="53"/>
      <c r="Y36111" s="55"/>
    </row>
    <row r="36112" spans="21:25" x14ac:dyDescent="0.2">
      <c r="U36112" s="55"/>
      <c r="V36112" s="53"/>
      <c r="W36112" s="53"/>
      <c r="X36112" s="53"/>
      <c r="Y36112" s="55"/>
    </row>
    <row r="36113" spans="21:25" x14ac:dyDescent="0.2">
      <c r="U36113" s="55"/>
      <c r="V36113" s="53"/>
      <c r="W36113" s="53"/>
      <c r="X36113" s="53"/>
      <c r="Y36113" s="55"/>
    </row>
    <row r="36114" spans="21:25" x14ac:dyDescent="0.2">
      <c r="U36114" s="55"/>
      <c r="V36114" s="53"/>
      <c r="W36114" s="53"/>
      <c r="X36114" s="53"/>
      <c r="Y36114" s="55"/>
    </row>
    <row r="36115" spans="21:25" x14ac:dyDescent="0.2">
      <c r="U36115" s="55"/>
      <c r="V36115" s="53"/>
      <c r="W36115" s="53"/>
      <c r="X36115" s="53"/>
      <c r="Y36115" s="55"/>
    </row>
    <row r="36116" spans="21:25" x14ac:dyDescent="0.2">
      <c r="U36116" s="55"/>
      <c r="V36116" s="53"/>
      <c r="W36116" s="53"/>
      <c r="X36116" s="53"/>
      <c r="Y36116" s="55"/>
    </row>
    <row r="36117" spans="21:25" x14ac:dyDescent="0.2">
      <c r="U36117" s="55"/>
      <c r="V36117" s="53"/>
      <c r="W36117" s="53"/>
      <c r="X36117" s="53"/>
      <c r="Y36117" s="55"/>
    </row>
    <row r="36118" spans="21:25" x14ac:dyDescent="0.2">
      <c r="U36118" s="55"/>
      <c r="V36118" s="53"/>
      <c r="W36118" s="53"/>
      <c r="X36118" s="53"/>
      <c r="Y36118" s="55"/>
    </row>
    <row r="36119" spans="21:25" x14ac:dyDescent="0.2">
      <c r="U36119" s="55"/>
      <c r="V36119" s="53"/>
      <c r="W36119" s="53"/>
      <c r="X36119" s="53"/>
      <c r="Y36119" s="55"/>
    </row>
    <row r="36120" spans="21:25" x14ac:dyDescent="0.2">
      <c r="U36120" s="55"/>
      <c r="V36120" s="53"/>
      <c r="W36120" s="53"/>
      <c r="X36120" s="53"/>
      <c r="Y36120" s="55"/>
    </row>
    <row r="36121" spans="21:25" x14ac:dyDescent="0.2">
      <c r="U36121" s="55"/>
      <c r="V36121" s="53"/>
      <c r="W36121" s="53"/>
      <c r="X36121" s="53"/>
      <c r="Y36121" s="55"/>
    </row>
    <row r="36122" spans="21:25" x14ac:dyDescent="0.2">
      <c r="U36122" s="55"/>
      <c r="V36122" s="53"/>
      <c r="W36122" s="53"/>
      <c r="X36122" s="53"/>
      <c r="Y36122" s="55"/>
    </row>
    <row r="36123" spans="21:25" x14ac:dyDescent="0.2">
      <c r="U36123" s="55"/>
      <c r="V36123" s="53"/>
      <c r="W36123" s="53"/>
      <c r="X36123" s="53"/>
      <c r="Y36123" s="55"/>
    </row>
    <row r="36124" spans="21:25" x14ac:dyDescent="0.2">
      <c r="U36124" s="55"/>
      <c r="V36124" s="53"/>
      <c r="W36124" s="53"/>
      <c r="X36124" s="53"/>
      <c r="Y36124" s="55"/>
    </row>
    <row r="36125" spans="21:25" x14ac:dyDescent="0.2">
      <c r="U36125" s="55"/>
      <c r="V36125" s="53"/>
      <c r="W36125" s="53"/>
      <c r="X36125" s="53"/>
      <c r="Y36125" s="55"/>
    </row>
    <row r="36126" spans="21:25" x14ac:dyDescent="0.2">
      <c r="U36126" s="55"/>
      <c r="V36126" s="53"/>
      <c r="W36126" s="53"/>
      <c r="X36126" s="53"/>
      <c r="Y36126" s="55"/>
    </row>
    <row r="36127" spans="21:25" x14ac:dyDescent="0.2">
      <c r="U36127" s="55"/>
      <c r="V36127" s="53"/>
      <c r="W36127" s="53"/>
      <c r="X36127" s="53"/>
      <c r="Y36127" s="55"/>
    </row>
    <row r="36128" spans="21:25" x14ac:dyDescent="0.2">
      <c r="U36128" s="55"/>
      <c r="V36128" s="53"/>
      <c r="W36128" s="53"/>
      <c r="X36128" s="53"/>
      <c r="Y36128" s="55"/>
    </row>
    <row r="36129" spans="21:25" x14ac:dyDescent="0.2">
      <c r="U36129" s="55"/>
      <c r="V36129" s="53"/>
      <c r="W36129" s="53"/>
      <c r="X36129" s="53"/>
      <c r="Y36129" s="55"/>
    </row>
    <row r="36130" spans="21:25" x14ac:dyDescent="0.2">
      <c r="U36130" s="55"/>
      <c r="V36130" s="53"/>
      <c r="W36130" s="53"/>
      <c r="X36130" s="53"/>
      <c r="Y36130" s="55"/>
    </row>
    <row r="36131" spans="21:25" x14ac:dyDescent="0.2">
      <c r="U36131" s="55"/>
      <c r="V36131" s="53"/>
      <c r="W36131" s="53"/>
      <c r="X36131" s="53"/>
      <c r="Y36131" s="55"/>
    </row>
    <row r="36132" spans="21:25" x14ac:dyDescent="0.2">
      <c r="U36132" s="55"/>
      <c r="V36132" s="53"/>
      <c r="W36132" s="53"/>
      <c r="X36132" s="53"/>
      <c r="Y36132" s="55"/>
    </row>
    <row r="36133" spans="21:25" x14ac:dyDescent="0.2">
      <c r="U36133" s="55"/>
      <c r="V36133" s="53"/>
      <c r="W36133" s="53"/>
      <c r="X36133" s="53"/>
      <c r="Y36133" s="55"/>
    </row>
    <row r="36134" spans="21:25" x14ac:dyDescent="0.2">
      <c r="U36134" s="55"/>
      <c r="V36134" s="53"/>
      <c r="W36134" s="53"/>
      <c r="X36134" s="53"/>
      <c r="Y36134" s="55"/>
    </row>
    <row r="36135" spans="21:25" x14ac:dyDescent="0.2">
      <c r="U36135" s="55"/>
      <c r="V36135" s="53"/>
      <c r="W36135" s="53"/>
      <c r="X36135" s="53"/>
      <c r="Y36135" s="55"/>
    </row>
    <row r="36136" spans="21:25" x14ac:dyDescent="0.2">
      <c r="U36136" s="55"/>
      <c r="V36136" s="53"/>
      <c r="W36136" s="53"/>
      <c r="X36136" s="53"/>
      <c r="Y36136" s="55"/>
    </row>
    <row r="36137" spans="21:25" x14ac:dyDescent="0.2">
      <c r="U36137" s="55"/>
      <c r="V36137" s="53"/>
      <c r="W36137" s="53"/>
      <c r="X36137" s="53"/>
      <c r="Y36137" s="55"/>
    </row>
    <row r="36138" spans="21:25" x14ac:dyDescent="0.2">
      <c r="U36138" s="55"/>
      <c r="V36138" s="53"/>
      <c r="W36138" s="53"/>
      <c r="X36138" s="53"/>
      <c r="Y36138" s="55"/>
    </row>
    <row r="36139" spans="21:25" x14ac:dyDescent="0.2">
      <c r="U36139" s="55"/>
      <c r="V36139" s="53"/>
      <c r="W36139" s="53"/>
      <c r="X36139" s="53"/>
      <c r="Y36139" s="55"/>
    </row>
    <row r="36140" spans="21:25" x14ac:dyDescent="0.2">
      <c r="U36140" s="55"/>
      <c r="V36140" s="53"/>
      <c r="W36140" s="53"/>
      <c r="X36140" s="53"/>
      <c r="Y36140" s="55"/>
    </row>
    <row r="36141" spans="21:25" x14ac:dyDescent="0.2">
      <c r="U36141" s="55"/>
      <c r="V36141" s="53"/>
      <c r="W36141" s="53"/>
      <c r="X36141" s="53"/>
      <c r="Y36141" s="55"/>
    </row>
    <row r="36142" spans="21:25" x14ac:dyDescent="0.2">
      <c r="U36142" s="55"/>
      <c r="V36142" s="53"/>
      <c r="W36142" s="53"/>
      <c r="X36142" s="53"/>
      <c r="Y36142" s="55"/>
    </row>
    <row r="36143" spans="21:25" x14ac:dyDescent="0.2">
      <c r="U36143" s="55"/>
      <c r="V36143" s="53"/>
      <c r="W36143" s="53"/>
      <c r="X36143" s="53"/>
      <c r="Y36143" s="55"/>
    </row>
    <row r="36144" spans="21:25" x14ac:dyDescent="0.2">
      <c r="U36144" s="55"/>
      <c r="V36144" s="53"/>
      <c r="W36144" s="53"/>
      <c r="X36144" s="53"/>
      <c r="Y36144" s="55"/>
    </row>
    <row r="36145" spans="21:25" x14ac:dyDescent="0.2">
      <c r="U36145" s="55"/>
      <c r="V36145" s="53"/>
      <c r="W36145" s="53"/>
      <c r="X36145" s="53"/>
      <c r="Y36145" s="55"/>
    </row>
    <row r="36146" spans="21:25" x14ac:dyDescent="0.2">
      <c r="U36146" s="55"/>
      <c r="V36146" s="53"/>
      <c r="W36146" s="53"/>
      <c r="X36146" s="53"/>
      <c r="Y36146" s="55"/>
    </row>
    <row r="36147" spans="21:25" x14ac:dyDescent="0.2">
      <c r="U36147" s="55"/>
      <c r="V36147" s="53"/>
      <c r="W36147" s="53"/>
      <c r="X36147" s="53"/>
      <c r="Y36147" s="55"/>
    </row>
    <row r="36148" spans="21:25" x14ac:dyDescent="0.2">
      <c r="U36148" s="55"/>
      <c r="V36148" s="53"/>
      <c r="W36148" s="53"/>
      <c r="X36148" s="53"/>
      <c r="Y36148" s="55"/>
    </row>
    <row r="36149" spans="21:25" x14ac:dyDescent="0.2">
      <c r="U36149" s="55"/>
      <c r="V36149" s="53"/>
      <c r="W36149" s="53"/>
      <c r="X36149" s="53"/>
      <c r="Y36149" s="55"/>
    </row>
    <row r="36150" spans="21:25" x14ac:dyDescent="0.2">
      <c r="U36150" s="55"/>
      <c r="V36150" s="53"/>
      <c r="W36150" s="53"/>
      <c r="X36150" s="53"/>
      <c r="Y36150" s="55"/>
    </row>
    <row r="36151" spans="21:25" x14ac:dyDescent="0.2">
      <c r="U36151" s="55"/>
      <c r="V36151" s="53"/>
      <c r="W36151" s="53"/>
      <c r="X36151" s="53"/>
      <c r="Y36151" s="55"/>
    </row>
    <row r="36152" spans="21:25" x14ac:dyDescent="0.2">
      <c r="U36152" s="55"/>
      <c r="V36152" s="53"/>
      <c r="W36152" s="53"/>
      <c r="X36152" s="53"/>
      <c r="Y36152" s="55"/>
    </row>
    <row r="36153" spans="21:25" x14ac:dyDescent="0.2">
      <c r="U36153" s="55"/>
      <c r="V36153" s="53"/>
      <c r="W36153" s="53"/>
      <c r="X36153" s="53"/>
      <c r="Y36153" s="55"/>
    </row>
    <row r="36154" spans="21:25" x14ac:dyDescent="0.2">
      <c r="U36154" s="55"/>
      <c r="V36154" s="53"/>
      <c r="W36154" s="53"/>
      <c r="X36154" s="53"/>
      <c r="Y36154" s="55"/>
    </row>
    <row r="36155" spans="21:25" x14ac:dyDescent="0.2">
      <c r="U36155" s="55"/>
      <c r="V36155" s="53"/>
      <c r="W36155" s="53"/>
      <c r="X36155" s="53"/>
      <c r="Y36155" s="55"/>
    </row>
    <row r="36156" spans="21:25" x14ac:dyDescent="0.2">
      <c r="U36156" s="55"/>
      <c r="V36156" s="53"/>
      <c r="W36156" s="53"/>
      <c r="X36156" s="53"/>
      <c r="Y36156" s="55"/>
    </row>
    <row r="36157" spans="21:25" x14ac:dyDescent="0.2">
      <c r="U36157" s="55"/>
      <c r="V36157" s="53"/>
      <c r="W36157" s="53"/>
      <c r="X36157" s="53"/>
      <c r="Y36157" s="55"/>
    </row>
    <row r="36158" spans="21:25" x14ac:dyDescent="0.2">
      <c r="U36158" s="55"/>
      <c r="V36158" s="53"/>
      <c r="W36158" s="53"/>
      <c r="X36158" s="53"/>
      <c r="Y36158" s="55"/>
    </row>
    <row r="36159" spans="21:25" x14ac:dyDescent="0.2">
      <c r="U36159" s="55"/>
      <c r="V36159" s="53"/>
      <c r="W36159" s="53"/>
      <c r="X36159" s="53"/>
      <c r="Y36159" s="55"/>
    </row>
    <row r="36160" spans="21:25" x14ac:dyDescent="0.2">
      <c r="U36160" s="55"/>
      <c r="V36160" s="53"/>
      <c r="W36160" s="53"/>
      <c r="X36160" s="53"/>
      <c r="Y36160" s="55"/>
    </row>
    <row r="36161" spans="21:25" x14ac:dyDescent="0.2">
      <c r="U36161" s="55"/>
      <c r="V36161" s="53"/>
      <c r="W36161" s="53"/>
      <c r="X36161" s="53"/>
      <c r="Y36161" s="55"/>
    </row>
    <row r="36162" spans="21:25" x14ac:dyDescent="0.2">
      <c r="U36162" s="55"/>
      <c r="V36162" s="53"/>
      <c r="W36162" s="53"/>
      <c r="X36162" s="53"/>
      <c r="Y36162" s="55"/>
    </row>
    <row r="36163" spans="21:25" x14ac:dyDescent="0.2">
      <c r="U36163" s="55"/>
      <c r="V36163" s="53"/>
      <c r="W36163" s="53"/>
      <c r="X36163" s="53"/>
      <c r="Y36163" s="55"/>
    </row>
    <row r="36164" spans="21:25" x14ac:dyDescent="0.2">
      <c r="U36164" s="55"/>
      <c r="V36164" s="53"/>
      <c r="W36164" s="53"/>
      <c r="X36164" s="53"/>
      <c r="Y36164" s="55"/>
    </row>
    <row r="36165" spans="21:25" x14ac:dyDescent="0.2">
      <c r="U36165" s="55"/>
      <c r="V36165" s="53"/>
      <c r="W36165" s="53"/>
      <c r="X36165" s="53"/>
      <c r="Y36165" s="55"/>
    </row>
    <row r="36166" spans="21:25" x14ac:dyDescent="0.2">
      <c r="U36166" s="55"/>
      <c r="V36166" s="53"/>
      <c r="W36166" s="53"/>
      <c r="X36166" s="53"/>
      <c r="Y36166" s="55"/>
    </row>
    <row r="36167" spans="21:25" x14ac:dyDescent="0.2">
      <c r="U36167" s="55"/>
      <c r="V36167" s="53"/>
      <c r="W36167" s="53"/>
      <c r="X36167" s="53"/>
      <c r="Y36167" s="55"/>
    </row>
    <row r="36168" spans="21:25" x14ac:dyDescent="0.2">
      <c r="U36168" s="55"/>
      <c r="V36168" s="53"/>
      <c r="W36168" s="53"/>
      <c r="X36168" s="53"/>
      <c r="Y36168" s="55"/>
    </row>
    <row r="36169" spans="21:25" x14ac:dyDescent="0.2">
      <c r="U36169" s="55"/>
      <c r="V36169" s="53"/>
      <c r="W36169" s="53"/>
      <c r="X36169" s="53"/>
      <c r="Y36169" s="55"/>
    </row>
    <row r="36170" spans="21:25" x14ac:dyDescent="0.2">
      <c r="U36170" s="55"/>
      <c r="V36170" s="53"/>
      <c r="W36170" s="53"/>
      <c r="X36170" s="53"/>
      <c r="Y36170" s="55"/>
    </row>
    <row r="36171" spans="21:25" x14ac:dyDescent="0.2">
      <c r="U36171" s="55"/>
      <c r="V36171" s="53"/>
      <c r="W36171" s="53"/>
      <c r="X36171" s="53"/>
      <c r="Y36171" s="55"/>
    </row>
    <row r="36172" spans="21:25" x14ac:dyDescent="0.2">
      <c r="U36172" s="55"/>
      <c r="V36172" s="53"/>
      <c r="W36172" s="53"/>
      <c r="X36172" s="53"/>
      <c r="Y36172" s="55"/>
    </row>
    <row r="36173" spans="21:25" x14ac:dyDescent="0.2">
      <c r="U36173" s="55"/>
      <c r="V36173" s="53"/>
      <c r="W36173" s="53"/>
      <c r="X36173" s="53"/>
      <c r="Y36173" s="55"/>
    </row>
    <row r="36174" spans="21:25" x14ac:dyDescent="0.2">
      <c r="U36174" s="55"/>
      <c r="V36174" s="53"/>
      <c r="W36174" s="53"/>
      <c r="X36174" s="53"/>
      <c r="Y36174" s="55"/>
    </row>
    <row r="36175" spans="21:25" x14ac:dyDescent="0.2">
      <c r="U36175" s="55"/>
      <c r="V36175" s="53"/>
      <c r="W36175" s="53"/>
      <c r="X36175" s="53"/>
      <c r="Y36175" s="55"/>
    </row>
    <row r="36176" spans="21:25" x14ac:dyDescent="0.2">
      <c r="U36176" s="55"/>
      <c r="V36176" s="53"/>
      <c r="W36176" s="53"/>
      <c r="X36176" s="53"/>
      <c r="Y36176" s="55"/>
    </row>
    <row r="36177" spans="21:25" x14ac:dyDescent="0.2">
      <c r="U36177" s="55"/>
      <c r="V36177" s="53"/>
      <c r="W36177" s="53"/>
      <c r="X36177" s="53"/>
      <c r="Y36177" s="55"/>
    </row>
    <row r="36178" spans="21:25" x14ac:dyDescent="0.2">
      <c r="U36178" s="55"/>
      <c r="V36178" s="53"/>
      <c r="W36178" s="53"/>
      <c r="X36178" s="53"/>
      <c r="Y36178" s="55"/>
    </row>
    <row r="36179" spans="21:25" x14ac:dyDescent="0.2">
      <c r="U36179" s="55"/>
      <c r="V36179" s="53"/>
      <c r="W36179" s="53"/>
      <c r="X36179" s="53"/>
      <c r="Y36179" s="55"/>
    </row>
    <row r="36180" spans="21:25" x14ac:dyDescent="0.2">
      <c r="U36180" s="55"/>
      <c r="V36180" s="53"/>
      <c r="W36180" s="53"/>
      <c r="X36180" s="53"/>
      <c r="Y36180" s="55"/>
    </row>
    <row r="36181" spans="21:25" x14ac:dyDescent="0.2">
      <c r="U36181" s="55"/>
      <c r="V36181" s="53"/>
      <c r="W36181" s="53"/>
      <c r="X36181" s="53"/>
      <c r="Y36181" s="55"/>
    </row>
    <row r="36182" spans="21:25" x14ac:dyDescent="0.2">
      <c r="U36182" s="55"/>
      <c r="V36182" s="53"/>
      <c r="W36182" s="53"/>
      <c r="X36182" s="53"/>
      <c r="Y36182" s="55"/>
    </row>
    <row r="36183" spans="21:25" x14ac:dyDescent="0.2">
      <c r="U36183" s="55"/>
      <c r="V36183" s="53"/>
      <c r="W36183" s="53"/>
      <c r="X36183" s="53"/>
      <c r="Y36183" s="55"/>
    </row>
    <row r="36184" spans="21:25" x14ac:dyDescent="0.2">
      <c r="U36184" s="55"/>
      <c r="V36184" s="53"/>
      <c r="W36184" s="53"/>
      <c r="X36184" s="53"/>
      <c r="Y36184" s="55"/>
    </row>
    <row r="36185" spans="21:25" x14ac:dyDescent="0.2">
      <c r="U36185" s="55"/>
      <c r="V36185" s="53"/>
      <c r="W36185" s="53"/>
      <c r="X36185" s="53"/>
      <c r="Y36185" s="55"/>
    </row>
    <row r="36186" spans="21:25" x14ac:dyDescent="0.2">
      <c r="U36186" s="55"/>
      <c r="V36186" s="53"/>
      <c r="W36186" s="53"/>
      <c r="X36186" s="53"/>
      <c r="Y36186" s="55"/>
    </row>
    <row r="36187" spans="21:25" x14ac:dyDescent="0.2">
      <c r="U36187" s="55"/>
      <c r="V36187" s="53"/>
      <c r="W36187" s="53"/>
      <c r="X36187" s="53"/>
      <c r="Y36187" s="55"/>
    </row>
    <row r="36188" spans="21:25" x14ac:dyDescent="0.2">
      <c r="U36188" s="55"/>
      <c r="V36188" s="53"/>
      <c r="W36188" s="53"/>
      <c r="X36188" s="53"/>
      <c r="Y36188" s="55"/>
    </row>
    <row r="36189" spans="21:25" x14ac:dyDescent="0.2">
      <c r="U36189" s="55"/>
      <c r="V36189" s="53"/>
      <c r="W36189" s="53"/>
      <c r="X36189" s="53"/>
      <c r="Y36189" s="55"/>
    </row>
    <row r="36190" spans="21:25" x14ac:dyDescent="0.2">
      <c r="U36190" s="55"/>
      <c r="V36190" s="53"/>
      <c r="W36190" s="53"/>
      <c r="X36190" s="53"/>
      <c r="Y36190" s="55"/>
    </row>
    <row r="36191" spans="21:25" x14ac:dyDescent="0.2">
      <c r="U36191" s="55"/>
      <c r="V36191" s="53"/>
      <c r="W36191" s="53"/>
      <c r="X36191" s="53"/>
      <c r="Y36191" s="55"/>
    </row>
    <row r="36192" spans="21:25" x14ac:dyDescent="0.2">
      <c r="U36192" s="55"/>
      <c r="V36192" s="53"/>
      <c r="W36192" s="53"/>
      <c r="X36192" s="53"/>
      <c r="Y36192" s="55"/>
    </row>
    <row r="36193" spans="21:25" x14ac:dyDescent="0.2">
      <c r="U36193" s="55"/>
      <c r="V36193" s="53"/>
      <c r="W36193" s="53"/>
      <c r="X36193" s="53"/>
      <c r="Y36193" s="55"/>
    </row>
    <row r="36194" spans="21:25" x14ac:dyDescent="0.2">
      <c r="U36194" s="55"/>
      <c r="V36194" s="53"/>
      <c r="W36194" s="53"/>
      <c r="X36194" s="53"/>
      <c r="Y36194" s="55"/>
    </row>
    <row r="36195" spans="21:25" x14ac:dyDescent="0.2">
      <c r="U36195" s="55"/>
      <c r="V36195" s="53"/>
      <c r="W36195" s="53"/>
      <c r="X36195" s="53"/>
      <c r="Y36195" s="55"/>
    </row>
    <row r="36196" spans="21:25" x14ac:dyDescent="0.2">
      <c r="U36196" s="55"/>
      <c r="V36196" s="53"/>
      <c r="W36196" s="53"/>
      <c r="X36196" s="53"/>
      <c r="Y36196" s="55"/>
    </row>
    <row r="36197" spans="21:25" x14ac:dyDescent="0.2">
      <c r="U36197" s="55"/>
      <c r="V36197" s="53"/>
      <c r="W36197" s="53"/>
      <c r="X36197" s="53"/>
      <c r="Y36197" s="55"/>
    </row>
    <row r="36198" spans="21:25" x14ac:dyDescent="0.2">
      <c r="U36198" s="55"/>
      <c r="V36198" s="53"/>
      <c r="W36198" s="53"/>
      <c r="X36198" s="53"/>
      <c r="Y36198" s="55"/>
    </row>
    <row r="36199" spans="21:25" x14ac:dyDescent="0.2">
      <c r="U36199" s="55"/>
      <c r="V36199" s="53"/>
      <c r="W36199" s="53"/>
      <c r="X36199" s="53"/>
      <c r="Y36199" s="55"/>
    </row>
    <row r="36200" spans="21:25" x14ac:dyDescent="0.2">
      <c r="U36200" s="55"/>
      <c r="V36200" s="53"/>
      <c r="W36200" s="53"/>
      <c r="X36200" s="53"/>
      <c r="Y36200" s="55"/>
    </row>
    <row r="36201" spans="21:25" x14ac:dyDescent="0.2">
      <c r="U36201" s="55"/>
      <c r="V36201" s="53"/>
      <c r="W36201" s="53"/>
      <c r="X36201" s="53"/>
      <c r="Y36201" s="55"/>
    </row>
    <row r="36202" spans="21:25" x14ac:dyDescent="0.2">
      <c r="U36202" s="55"/>
      <c r="V36202" s="53"/>
      <c r="W36202" s="53"/>
      <c r="X36202" s="53"/>
      <c r="Y36202" s="55"/>
    </row>
    <row r="36203" spans="21:25" x14ac:dyDescent="0.2">
      <c r="U36203" s="55"/>
      <c r="V36203" s="53"/>
      <c r="W36203" s="53"/>
      <c r="X36203" s="53"/>
      <c r="Y36203" s="55"/>
    </row>
    <row r="36204" spans="21:25" x14ac:dyDescent="0.2">
      <c r="U36204" s="55"/>
      <c r="V36204" s="53"/>
      <c r="W36204" s="53"/>
      <c r="X36204" s="53"/>
      <c r="Y36204" s="55"/>
    </row>
    <row r="36205" spans="21:25" x14ac:dyDescent="0.2">
      <c r="U36205" s="55"/>
      <c r="V36205" s="53"/>
      <c r="W36205" s="53"/>
      <c r="X36205" s="53"/>
      <c r="Y36205" s="55"/>
    </row>
    <row r="36206" spans="21:25" x14ac:dyDescent="0.2">
      <c r="U36206" s="55"/>
      <c r="V36206" s="53"/>
      <c r="W36206" s="53"/>
      <c r="X36206" s="53"/>
      <c r="Y36206" s="55"/>
    </row>
    <row r="36207" spans="21:25" x14ac:dyDescent="0.2">
      <c r="U36207" s="55"/>
      <c r="V36207" s="53"/>
      <c r="W36207" s="53"/>
      <c r="X36207" s="53"/>
      <c r="Y36207" s="55"/>
    </row>
    <row r="36208" spans="21:25" x14ac:dyDescent="0.2">
      <c r="U36208" s="55"/>
      <c r="V36208" s="53"/>
      <c r="W36208" s="53"/>
      <c r="X36208" s="53"/>
      <c r="Y36208" s="55"/>
    </row>
    <row r="36209" spans="21:25" x14ac:dyDescent="0.2">
      <c r="U36209" s="55"/>
      <c r="V36209" s="53"/>
      <c r="W36209" s="53"/>
      <c r="X36209" s="53"/>
      <c r="Y36209" s="55"/>
    </row>
    <row r="36210" spans="21:25" x14ac:dyDescent="0.2">
      <c r="U36210" s="55"/>
      <c r="V36210" s="53"/>
      <c r="W36210" s="53"/>
      <c r="X36210" s="53"/>
      <c r="Y36210" s="55"/>
    </row>
    <row r="36211" spans="21:25" x14ac:dyDescent="0.2">
      <c r="U36211" s="55"/>
      <c r="V36211" s="53"/>
      <c r="W36211" s="53"/>
      <c r="X36211" s="53"/>
      <c r="Y36211" s="55"/>
    </row>
    <row r="36212" spans="21:25" x14ac:dyDescent="0.2">
      <c r="U36212" s="55"/>
      <c r="V36212" s="53"/>
      <c r="W36212" s="53"/>
      <c r="X36212" s="53"/>
      <c r="Y36212" s="55"/>
    </row>
    <row r="36213" spans="21:25" x14ac:dyDescent="0.2">
      <c r="U36213" s="55"/>
      <c r="V36213" s="53"/>
      <c r="W36213" s="53"/>
      <c r="X36213" s="53"/>
      <c r="Y36213" s="55"/>
    </row>
    <row r="36214" spans="21:25" x14ac:dyDescent="0.2">
      <c r="U36214" s="55"/>
      <c r="V36214" s="53"/>
      <c r="W36214" s="53"/>
      <c r="X36214" s="53"/>
      <c r="Y36214" s="55"/>
    </row>
    <row r="36215" spans="21:25" x14ac:dyDescent="0.2">
      <c r="U36215" s="55"/>
      <c r="V36215" s="53"/>
      <c r="W36215" s="53"/>
      <c r="X36215" s="53"/>
      <c r="Y36215" s="55"/>
    </row>
    <row r="36216" spans="21:25" x14ac:dyDescent="0.2">
      <c r="U36216" s="55"/>
      <c r="V36216" s="53"/>
      <c r="W36216" s="53"/>
      <c r="X36216" s="53"/>
      <c r="Y36216" s="55"/>
    </row>
    <row r="36217" spans="21:25" x14ac:dyDescent="0.2">
      <c r="U36217" s="55"/>
      <c r="V36217" s="53"/>
      <c r="W36217" s="53"/>
      <c r="X36217" s="53"/>
      <c r="Y36217" s="55"/>
    </row>
    <row r="36218" spans="21:25" x14ac:dyDescent="0.2">
      <c r="U36218" s="55"/>
      <c r="V36218" s="53"/>
      <c r="W36218" s="53"/>
      <c r="X36218" s="53"/>
      <c r="Y36218" s="55"/>
    </row>
    <row r="36219" spans="21:25" x14ac:dyDescent="0.2">
      <c r="U36219" s="55"/>
      <c r="V36219" s="53"/>
      <c r="W36219" s="53"/>
      <c r="X36219" s="53"/>
      <c r="Y36219" s="55"/>
    </row>
    <row r="36220" spans="21:25" x14ac:dyDescent="0.2">
      <c r="U36220" s="55"/>
      <c r="V36220" s="53"/>
      <c r="W36220" s="53"/>
      <c r="X36220" s="53"/>
      <c r="Y36220" s="55"/>
    </row>
    <row r="36221" spans="21:25" x14ac:dyDescent="0.2">
      <c r="U36221" s="55"/>
      <c r="V36221" s="53"/>
      <c r="W36221" s="53"/>
      <c r="X36221" s="53"/>
      <c r="Y36221" s="55"/>
    </row>
    <row r="36222" spans="21:25" x14ac:dyDescent="0.2">
      <c r="U36222" s="55"/>
      <c r="V36222" s="53"/>
      <c r="W36222" s="53"/>
      <c r="X36222" s="53"/>
      <c r="Y36222" s="55"/>
    </row>
    <row r="36223" spans="21:25" x14ac:dyDescent="0.2">
      <c r="U36223" s="55"/>
      <c r="V36223" s="53"/>
      <c r="W36223" s="53"/>
      <c r="X36223" s="53"/>
      <c r="Y36223" s="55"/>
    </row>
    <row r="36224" spans="21:25" x14ac:dyDescent="0.2">
      <c r="U36224" s="55"/>
      <c r="V36224" s="53"/>
      <c r="W36224" s="53"/>
      <c r="X36224" s="53"/>
      <c r="Y36224" s="55"/>
    </row>
    <row r="36225" spans="21:25" x14ac:dyDescent="0.2">
      <c r="U36225" s="55"/>
      <c r="V36225" s="53"/>
      <c r="W36225" s="53"/>
      <c r="X36225" s="53"/>
      <c r="Y36225" s="55"/>
    </row>
    <row r="36226" spans="21:25" x14ac:dyDescent="0.2">
      <c r="U36226" s="55"/>
      <c r="V36226" s="53"/>
      <c r="W36226" s="53"/>
      <c r="X36226" s="53"/>
      <c r="Y36226" s="55"/>
    </row>
    <row r="36227" spans="21:25" x14ac:dyDescent="0.2">
      <c r="U36227" s="55"/>
      <c r="V36227" s="53"/>
      <c r="W36227" s="53"/>
      <c r="X36227" s="53"/>
      <c r="Y36227" s="55"/>
    </row>
    <row r="36228" spans="21:25" x14ac:dyDescent="0.2">
      <c r="U36228" s="55"/>
      <c r="V36228" s="53"/>
      <c r="W36228" s="53"/>
      <c r="X36228" s="53"/>
      <c r="Y36228" s="55"/>
    </row>
    <row r="36229" spans="21:25" x14ac:dyDescent="0.2">
      <c r="U36229" s="55"/>
      <c r="V36229" s="53"/>
      <c r="W36229" s="53"/>
      <c r="X36229" s="53"/>
      <c r="Y36229" s="55"/>
    </row>
    <row r="36230" spans="21:25" x14ac:dyDescent="0.2">
      <c r="U36230" s="55"/>
      <c r="V36230" s="53"/>
      <c r="W36230" s="53"/>
      <c r="X36230" s="53"/>
      <c r="Y36230" s="55"/>
    </row>
    <row r="36231" spans="21:25" x14ac:dyDescent="0.2">
      <c r="U36231" s="55"/>
      <c r="V36231" s="53"/>
      <c r="W36231" s="53"/>
      <c r="X36231" s="53"/>
      <c r="Y36231" s="55"/>
    </row>
    <row r="36232" spans="21:25" x14ac:dyDescent="0.2">
      <c r="U36232" s="55"/>
      <c r="V36232" s="53"/>
      <c r="W36232" s="53"/>
      <c r="X36232" s="53"/>
      <c r="Y36232" s="55"/>
    </row>
    <row r="36233" spans="21:25" x14ac:dyDescent="0.2">
      <c r="U36233" s="55"/>
      <c r="V36233" s="53"/>
      <c r="W36233" s="53"/>
      <c r="X36233" s="53"/>
      <c r="Y36233" s="55"/>
    </row>
    <row r="36234" spans="21:25" x14ac:dyDescent="0.2">
      <c r="U36234" s="55"/>
      <c r="V36234" s="53"/>
      <c r="W36234" s="53"/>
      <c r="X36234" s="53"/>
      <c r="Y36234" s="55"/>
    </row>
    <row r="36235" spans="21:25" x14ac:dyDescent="0.2">
      <c r="U36235" s="55"/>
      <c r="V36235" s="53"/>
      <c r="W36235" s="53"/>
      <c r="X36235" s="53"/>
      <c r="Y36235" s="55"/>
    </row>
    <row r="36236" spans="21:25" x14ac:dyDescent="0.2">
      <c r="U36236" s="55"/>
      <c r="V36236" s="53"/>
      <c r="W36236" s="53"/>
      <c r="X36236" s="53"/>
      <c r="Y36236" s="55"/>
    </row>
    <row r="36237" spans="21:25" x14ac:dyDescent="0.2">
      <c r="U36237" s="55"/>
      <c r="V36237" s="53"/>
      <c r="W36237" s="53"/>
      <c r="X36237" s="53"/>
      <c r="Y36237" s="55"/>
    </row>
    <row r="36238" spans="21:25" x14ac:dyDescent="0.2">
      <c r="U36238" s="55"/>
      <c r="V36238" s="53"/>
      <c r="W36238" s="53"/>
      <c r="X36238" s="53"/>
      <c r="Y36238" s="55"/>
    </row>
    <row r="36239" spans="21:25" x14ac:dyDescent="0.2">
      <c r="U36239" s="55"/>
      <c r="V36239" s="53"/>
      <c r="W36239" s="53"/>
      <c r="X36239" s="53"/>
      <c r="Y36239" s="55"/>
    </row>
    <row r="36240" spans="21:25" x14ac:dyDescent="0.2">
      <c r="U36240" s="55"/>
      <c r="V36240" s="53"/>
      <c r="W36240" s="53"/>
      <c r="X36240" s="53"/>
      <c r="Y36240" s="55"/>
    </row>
    <row r="36241" spans="21:25" x14ac:dyDescent="0.2">
      <c r="U36241" s="55"/>
      <c r="V36241" s="53"/>
      <c r="W36241" s="53"/>
      <c r="X36241" s="53"/>
      <c r="Y36241" s="55"/>
    </row>
    <row r="36242" spans="21:25" x14ac:dyDescent="0.2">
      <c r="U36242" s="55"/>
      <c r="V36242" s="53"/>
      <c r="W36242" s="53"/>
      <c r="X36242" s="53"/>
      <c r="Y36242" s="55"/>
    </row>
    <row r="36243" spans="21:25" x14ac:dyDescent="0.2">
      <c r="U36243" s="55"/>
      <c r="V36243" s="53"/>
      <c r="W36243" s="53"/>
      <c r="X36243" s="53"/>
      <c r="Y36243" s="55"/>
    </row>
    <row r="36244" spans="21:25" x14ac:dyDescent="0.2">
      <c r="U36244" s="55"/>
      <c r="V36244" s="53"/>
      <c r="W36244" s="53"/>
      <c r="X36244" s="53"/>
      <c r="Y36244" s="55"/>
    </row>
    <row r="36245" spans="21:25" x14ac:dyDescent="0.2">
      <c r="U36245" s="55"/>
      <c r="V36245" s="53"/>
      <c r="W36245" s="53"/>
      <c r="X36245" s="53"/>
      <c r="Y36245" s="55"/>
    </row>
    <row r="36246" spans="21:25" x14ac:dyDescent="0.2">
      <c r="U36246" s="55"/>
      <c r="V36246" s="53"/>
      <c r="W36246" s="53"/>
      <c r="X36246" s="53"/>
      <c r="Y36246" s="55"/>
    </row>
    <row r="36247" spans="21:25" x14ac:dyDescent="0.2">
      <c r="U36247" s="55"/>
      <c r="V36247" s="53"/>
      <c r="W36247" s="53"/>
      <c r="X36247" s="53"/>
      <c r="Y36247" s="55"/>
    </row>
    <row r="36248" spans="21:25" x14ac:dyDescent="0.2">
      <c r="U36248" s="55"/>
      <c r="V36248" s="53"/>
      <c r="W36248" s="53"/>
      <c r="X36248" s="53"/>
      <c r="Y36248" s="55"/>
    </row>
    <row r="36249" spans="21:25" x14ac:dyDescent="0.2">
      <c r="U36249" s="55"/>
      <c r="V36249" s="53"/>
      <c r="W36249" s="53"/>
      <c r="X36249" s="53"/>
      <c r="Y36249" s="55"/>
    </row>
    <row r="36250" spans="21:25" x14ac:dyDescent="0.2">
      <c r="U36250" s="55"/>
      <c r="V36250" s="53"/>
      <c r="W36250" s="53"/>
      <c r="X36250" s="53"/>
      <c r="Y36250" s="55"/>
    </row>
    <row r="36251" spans="21:25" x14ac:dyDescent="0.2">
      <c r="U36251" s="55"/>
      <c r="V36251" s="53"/>
      <c r="W36251" s="53"/>
      <c r="X36251" s="53"/>
      <c r="Y36251" s="55"/>
    </row>
    <row r="36252" spans="21:25" x14ac:dyDescent="0.2">
      <c r="U36252" s="55"/>
      <c r="V36252" s="53"/>
      <c r="W36252" s="53"/>
      <c r="X36252" s="53"/>
      <c r="Y36252" s="55"/>
    </row>
    <row r="36253" spans="21:25" x14ac:dyDescent="0.2">
      <c r="U36253" s="55"/>
      <c r="V36253" s="53"/>
      <c r="W36253" s="53"/>
      <c r="X36253" s="53"/>
      <c r="Y36253" s="55"/>
    </row>
    <row r="36254" spans="21:25" x14ac:dyDescent="0.2">
      <c r="U36254" s="55"/>
      <c r="V36254" s="53"/>
      <c r="W36254" s="53"/>
      <c r="X36254" s="53"/>
      <c r="Y36254" s="55"/>
    </row>
    <row r="36255" spans="21:25" x14ac:dyDescent="0.2">
      <c r="U36255" s="55"/>
      <c r="V36255" s="53"/>
      <c r="W36255" s="53"/>
      <c r="X36255" s="53"/>
      <c r="Y36255" s="55"/>
    </row>
    <row r="36256" spans="21:25" x14ac:dyDescent="0.2">
      <c r="U36256" s="55"/>
      <c r="V36256" s="53"/>
      <c r="W36256" s="53"/>
      <c r="X36256" s="53"/>
      <c r="Y36256" s="55"/>
    </row>
    <row r="36257" spans="21:25" x14ac:dyDescent="0.2">
      <c r="U36257" s="55"/>
      <c r="V36257" s="53"/>
      <c r="W36257" s="53"/>
      <c r="X36257" s="53"/>
      <c r="Y36257" s="55"/>
    </row>
    <row r="36258" spans="21:25" x14ac:dyDescent="0.2">
      <c r="U36258" s="55"/>
      <c r="V36258" s="53"/>
      <c r="W36258" s="53"/>
      <c r="X36258" s="53"/>
      <c r="Y36258" s="55"/>
    </row>
    <row r="36259" spans="21:25" x14ac:dyDescent="0.2">
      <c r="U36259" s="55"/>
      <c r="V36259" s="53"/>
      <c r="W36259" s="53"/>
      <c r="X36259" s="53"/>
      <c r="Y36259" s="55"/>
    </row>
    <row r="36260" spans="21:25" x14ac:dyDescent="0.2">
      <c r="U36260" s="55"/>
      <c r="V36260" s="53"/>
      <c r="W36260" s="53"/>
      <c r="X36260" s="53"/>
      <c r="Y36260" s="55"/>
    </row>
    <row r="36261" spans="21:25" x14ac:dyDescent="0.2">
      <c r="U36261" s="55"/>
      <c r="V36261" s="53"/>
      <c r="W36261" s="53"/>
      <c r="X36261" s="53"/>
      <c r="Y36261" s="55"/>
    </row>
    <row r="36262" spans="21:25" x14ac:dyDescent="0.2">
      <c r="U36262" s="55"/>
      <c r="V36262" s="53"/>
      <c r="W36262" s="53"/>
      <c r="X36262" s="53"/>
      <c r="Y36262" s="55"/>
    </row>
    <row r="36263" spans="21:25" x14ac:dyDescent="0.2">
      <c r="U36263" s="55"/>
      <c r="V36263" s="53"/>
      <c r="W36263" s="53"/>
      <c r="X36263" s="53"/>
      <c r="Y36263" s="55"/>
    </row>
    <row r="36264" spans="21:25" x14ac:dyDescent="0.2">
      <c r="U36264" s="55"/>
      <c r="V36264" s="53"/>
      <c r="W36264" s="53"/>
      <c r="X36264" s="53"/>
      <c r="Y36264" s="55"/>
    </row>
    <row r="36265" spans="21:25" x14ac:dyDescent="0.2">
      <c r="U36265" s="55"/>
      <c r="V36265" s="53"/>
      <c r="W36265" s="53"/>
      <c r="X36265" s="53"/>
      <c r="Y36265" s="55"/>
    </row>
    <row r="36266" spans="21:25" x14ac:dyDescent="0.2">
      <c r="U36266" s="55"/>
      <c r="V36266" s="53"/>
      <c r="W36266" s="53"/>
      <c r="X36266" s="53"/>
      <c r="Y36266" s="55"/>
    </row>
    <row r="36267" spans="21:25" x14ac:dyDescent="0.2">
      <c r="U36267" s="55"/>
      <c r="V36267" s="53"/>
      <c r="W36267" s="53"/>
      <c r="X36267" s="53"/>
      <c r="Y36267" s="55"/>
    </row>
    <row r="36268" spans="21:25" x14ac:dyDescent="0.2">
      <c r="U36268" s="55"/>
      <c r="V36268" s="53"/>
      <c r="W36268" s="53"/>
      <c r="X36268" s="53"/>
      <c r="Y36268" s="55"/>
    </row>
    <row r="36269" spans="21:25" x14ac:dyDescent="0.2">
      <c r="U36269" s="55"/>
      <c r="V36269" s="53"/>
      <c r="W36269" s="53"/>
      <c r="X36269" s="53"/>
      <c r="Y36269" s="55"/>
    </row>
    <row r="36270" spans="21:25" x14ac:dyDescent="0.2">
      <c r="U36270" s="55"/>
      <c r="V36270" s="53"/>
      <c r="W36270" s="53"/>
      <c r="X36270" s="53"/>
      <c r="Y36270" s="55"/>
    </row>
    <row r="36271" spans="21:25" x14ac:dyDescent="0.2">
      <c r="U36271" s="55"/>
      <c r="V36271" s="53"/>
      <c r="W36271" s="53"/>
      <c r="X36271" s="53"/>
      <c r="Y36271" s="55"/>
    </row>
    <row r="36272" spans="21:25" x14ac:dyDescent="0.2">
      <c r="U36272" s="55"/>
      <c r="V36272" s="53"/>
      <c r="W36272" s="53"/>
      <c r="X36272" s="53"/>
      <c r="Y36272" s="55"/>
    </row>
    <row r="36273" spans="21:25" x14ac:dyDescent="0.2">
      <c r="U36273" s="55"/>
      <c r="V36273" s="53"/>
      <c r="W36273" s="53"/>
      <c r="X36273" s="53"/>
      <c r="Y36273" s="55"/>
    </row>
    <row r="36274" spans="21:25" x14ac:dyDescent="0.2">
      <c r="U36274" s="55"/>
      <c r="V36274" s="53"/>
      <c r="W36274" s="53"/>
      <c r="X36274" s="53"/>
      <c r="Y36274" s="55"/>
    </row>
    <row r="36275" spans="21:25" x14ac:dyDescent="0.2">
      <c r="U36275" s="55"/>
      <c r="V36275" s="53"/>
      <c r="W36275" s="53"/>
      <c r="X36275" s="53"/>
      <c r="Y36275" s="55"/>
    </row>
    <row r="36276" spans="21:25" x14ac:dyDescent="0.2">
      <c r="U36276" s="55"/>
      <c r="V36276" s="53"/>
      <c r="W36276" s="53"/>
      <c r="X36276" s="53"/>
      <c r="Y36276" s="55"/>
    </row>
    <row r="36277" spans="21:25" x14ac:dyDescent="0.2">
      <c r="U36277" s="55"/>
      <c r="V36277" s="53"/>
      <c r="W36277" s="53"/>
      <c r="X36277" s="53"/>
      <c r="Y36277" s="55"/>
    </row>
    <row r="36278" spans="21:25" x14ac:dyDescent="0.2">
      <c r="U36278" s="55"/>
      <c r="V36278" s="53"/>
      <c r="W36278" s="53"/>
      <c r="X36278" s="53"/>
      <c r="Y36278" s="55"/>
    </row>
    <row r="36279" spans="21:25" x14ac:dyDescent="0.2">
      <c r="U36279" s="55"/>
      <c r="V36279" s="53"/>
      <c r="W36279" s="53"/>
      <c r="X36279" s="53"/>
      <c r="Y36279" s="55"/>
    </row>
    <row r="36280" spans="21:25" x14ac:dyDescent="0.2">
      <c r="U36280" s="55"/>
      <c r="V36280" s="53"/>
      <c r="W36280" s="53"/>
      <c r="X36280" s="53"/>
      <c r="Y36280" s="55"/>
    </row>
    <row r="36281" spans="21:25" x14ac:dyDescent="0.2">
      <c r="U36281" s="55"/>
      <c r="V36281" s="53"/>
      <c r="W36281" s="53"/>
      <c r="X36281" s="53"/>
      <c r="Y36281" s="55"/>
    </row>
    <row r="36282" spans="21:25" x14ac:dyDescent="0.2">
      <c r="U36282" s="55"/>
      <c r="V36282" s="53"/>
      <c r="W36282" s="53"/>
      <c r="X36282" s="53"/>
      <c r="Y36282" s="55"/>
    </row>
    <row r="36283" spans="21:25" x14ac:dyDescent="0.2">
      <c r="U36283" s="55"/>
      <c r="V36283" s="53"/>
      <c r="W36283" s="53"/>
      <c r="X36283" s="53"/>
      <c r="Y36283" s="55"/>
    </row>
    <row r="36284" spans="21:25" x14ac:dyDescent="0.2">
      <c r="U36284" s="55"/>
      <c r="V36284" s="53"/>
      <c r="W36284" s="53"/>
      <c r="X36284" s="53"/>
      <c r="Y36284" s="55"/>
    </row>
    <row r="36285" spans="21:25" x14ac:dyDescent="0.2">
      <c r="U36285" s="55"/>
      <c r="V36285" s="53"/>
      <c r="W36285" s="53"/>
      <c r="X36285" s="53"/>
      <c r="Y36285" s="55"/>
    </row>
    <row r="36286" spans="21:25" x14ac:dyDescent="0.2">
      <c r="U36286" s="55"/>
      <c r="V36286" s="53"/>
      <c r="W36286" s="53"/>
      <c r="X36286" s="53"/>
      <c r="Y36286" s="55"/>
    </row>
    <row r="36287" spans="21:25" x14ac:dyDescent="0.2">
      <c r="U36287" s="55"/>
      <c r="V36287" s="53"/>
      <c r="W36287" s="53"/>
      <c r="X36287" s="53"/>
      <c r="Y36287" s="55"/>
    </row>
    <row r="36288" spans="21:25" x14ac:dyDescent="0.2">
      <c r="U36288" s="55"/>
      <c r="V36288" s="53"/>
      <c r="W36288" s="53"/>
      <c r="X36288" s="53"/>
      <c r="Y36288" s="55"/>
    </row>
    <row r="36289" spans="21:25" x14ac:dyDescent="0.2">
      <c r="U36289" s="55"/>
      <c r="V36289" s="53"/>
      <c r="W36289" s="53"/>
      <c r="X36289" s="53"/>
      <c r="Y36289" s="55"/>
    </row>
    <row r="36290" spans="21:25" x14ac:dyDescent="0.2">
      <c r="U36290" s="55"/>
      <c r="V36290" s="53"/>
      <c r="W36290" s="53"/>
      <c r="X36290" s="53"/>
      <c r="Y36290" s="55"/>
    </row>
    <row r="36291" spans="21:25" x14ac:dyDescent="0.2">
      <c r="U36291" s="55"/>
      <c r="V36291" s="53"/>
      <c r="W36291" s="53"/>
      <c r="X36291" s="53"/>
      <c r="Y36291" s="55"/>
    </row>
    <row r="36292" spans="21:25" x14ac:dyDescent="0.2">
      <c r="U36292" s="55"/>
      <c r="V36292" s="53"/>
      <c r="W36292" s="53"/>
      <c r="X36292" s="53"/>
      <c r="Y36292" s="55"/>
    </row>
    <row r="36293" spans="21:25" x14ac:dyDescent="0.2">
      <c r="U36293" s="55"/>
      <c r="V36293" s="53"/>
      <c r="W36293" s="53"/>
      <c r="X36293" s="53"/>
      <c r="Y36293" s="55"/>
    </row>
    <row r="36294" spans="21:25" x14ac:dyDescent="0.2">
      <c r="U36294" s="55"/>
      <c r="V36294" s="53"/>
      <c r="W36294" s="53"/>
      <c r="X36294" s="53"/>
      <c r="Y36294" s="55"/>
    </row>
    <row r="36295" spans="21:25" x14ac:dyDescent="0.2">
      <c r="U36295" s="55"/>
      <c r="V36295" s="53"/>
      <c r="W36295" s="53"/>
      <c r="X36295" s="53"/>
      <c r="Y36295" s="55"/>
    </row>
    <row r="36296" spans="21:25" x14ac:dyDescent="0.2">
      <c r="U36296" s="55"/>
      <c r="V36296" s="53"/>
      <c r="W36296" s="53"/>
      <c r="X36296" s="53"/>
      <c r="Y36296" s="55"/>
    </row>
    <row r="36297" spans="21:25" x14ac:dyDescent="0.2">
      <c r="U36297" s="55"/>
      <c r="V36297" s="53"/>
      <c r="W36297" s="53"/>
      <c r="X36297" s="53"/>
      <c r="Y36297" s="55"/>
    </row>
    <row r="36298" spans="21:25" x14ac:dyDescent="0.2">
      <c r="U36298" s="55"/>
      <c r="V36298" s="53"/>
      <c r="W36298" s="53"/>
      <c r="X36298" s="53"/>
      <c r="Y36298" s="55"/>
    </row>
    <row r="36299" spans="21:25" x14ac:dyDescent="0.2">
      <c r="U36299" s="55"/>
      <c r="V36299" s="53"/>
      <c r="W36299" s="53"/>
      <c r="X36299" s="53"/>
      <c r="Y36299" s="55"/>
    </row>
    <row r="36300" spans="21:25" x14ac:dyDescent="0.2">
      <c r="U36300" s="55"/>
      <c r="V36300" s="53"/>
      <c r="W36300" s="53"/>
      <c r="X36300" s="53"/>
      <c r="Y36300" s="55"/>
    </row>
    <row r="36301" spans="21:25" x14ac:dyDescent="0.2">
      <c r="U36301" s="55"/>
      <c r="V36301" s="53"/>
      <c r="W36301" s="53"/>
      <c r="X36301" s="53"/>
      <c r="Y36301" s="55"/>
    </row>
    <row r="36302" spans="21:25" x14ac:dyDescent="0.2">
      <c r="U36302" s="55"/>
      <c r="V36302" s="53"/>
      <c r="W36302" s="53"/>
      <c r="X36302" s="53"/>
      <c r="Y36302" s="55"/>
    </row>
    <row r="36303" spans="21:25" x14ac:dyDescent="0.2">
      <c r="U36303" s="55"/>
      <c r="V36303" s="53"/>
      <c r="W36303" s="53"/>
      <c r="X36303" s="53"/>
      <c r="Y36303" s="55"/>
    </row>
    <row r="36304" spans="21:25" x14ac:dyDescent="0.2">
      <c r="U36304" s="55"/>
      <c r="V36304" s="53"/>
      <c r="W36304" s="53"/>
      <c r="X36304" s="53"/>
      <c r="Y36304" s="55"/>
    </row>
    <row r="36305" spans="21:25" x14ac:dyDescent="0.2">
      <c r="U36305" s="55"/>
      <c r="V36305" s="53"/>
      <c r="W36305" s="53"/>
      <c r="X36305" s="53"/>
      <c r="Y36305" s="55"/>
    </row>
    <row r="36306" spans="21:25" x14ac:dyDescent="0.2">
      <c r="U36306" s="55"/>
      <c r="V36306" s="53"/>
      <c r="W36306" s="53"/>
      <c r="X36306" s="53"/>
      <c r="Y36306" s="55"/>
    </row>
    <row r="36307" spans="21:25" x14ac:dyDescent="0.2">
      <c r="U36307" s="55"/>
      <c r="V36307" s="53"/>
      <c r="W36307" s="53"/>
      <c r="X36307" s="53"/>
      <c r="Y36307" s="55"/>
    </row>
    <row r="36308" spans="21:25" x14ac:dyDescent="0.2">
      <c r="U36308" s="55"/>
      <c r="V36308" s="53"/>
      <c r="W36308" s="53"/>
      <c r="X36308" s="53"/>
      <c r="Y36308" s="55"/>
    </row>
    <row r="36309" spans="21:25" x14ac:dyDescent="0.2">
      <c r="U36309" s="55"/>
      <c r="V36309" s="53"/>
      <c r="W36309" s="53"/>
      <c r="X36309" s="53"/>
      <c r="Y36309" s="55"/>
    </row>
    <row r="36310" spans="21:25" x14ac:dyDescent="0.2">
      <c r="U36310" s="55"/>
      <c r="V36310" s="53"/>
      <c r="W36310" s="53"/>
      <c r="X36310" s="53"/>
      <c r="Y36310" s="55"/>
    </row>
    <row r="36311" spans="21:25" x14ac:dyDescent="0.2">
      <c r="U36311" s="55"/>
      <c r="V36311" s="53"/>
      <c r="W36311" s="53"/>
      <c r="X36311" s="53"/>
      <c r="Y36311" s="55"/>
    </row>
    <row r="36312" spans="21:25" x14ac:dyDescent="0.2">
      <c r="U36312" s="55"/>
      <c r="V36312" s="53"/>
      <c r="W36312" s="53"/>
      <c r="X36312" s="53"/>
      <c r="Y36312" s="55"/>
    </row>
    <row r="36313" spans="21:25" x14ac:dyDescent="0.2">
      <c r="U36313" s="55"/>
      <c r="V36313" s="53"/>
      <c r="W36313" s="53"/>
      <c r="X36313" s="53"/>
      <c r="Y36313" s="55"/>
    </row>
    <row r="36314" spans="21:25" x14ac:dyDescent="0.2">
      <c r="U36314" s="55"/>
      <c r="V36314" s="53"/>
      <c r="W36314" s="53"/>
      <c r="X36314" s="53"/>
      <c r="Y36314" s="55"/>
    </row>
    <row r="36315" spans="21:25" x14ac:dyDescent="0.2">
      <c r="U36315" s="55"/>
      <c r="V36315" s="53"/>
      <c r="W36315" s="53"/>
      <c r="X36315" s="53"/>
      <c r="Y36315" s="55"/>
    </row>
    <row r="36316" spans="21:25" x14ac:dyDescent="0.2">
      <c r="U36316" s="55"/>
      <c r="V36316" s="53"/>
      <c r="W36316" s="53"/>
      <c r="X36316" s="53"/>
      <c r="Y36316" s="55"/>
    </row>
    <row r="36317" spans="21:25" x14ac:dyDescent="0.2">
      <c r="U36317" s="55"/>
      <c r="V36317" s="53"/>
      <c r="W36317" s="53"/>
      <c r="X36317" s="53"/>
      <c r="Y36317" s="55"/>
    </row>
    <row r="36318" spans="21:25" x14ac:dyDescent="0.2">
      <c r="U36318" s="55"/>
      <c r="V36318" s="53"/>
      <c r="W36318" s="53"/>
      <c r="X36318" s="53"/>
      <c r="Y36318" s="55"/>
    </row>
    <row r="36319" spans="21:25" x14ac:dyDescent="0.2">
      <c r="U36319" s="55"/>
      <c r="V36319" s="53"/>
      <c r="W36319" s="53"/>
      <c r="X36319" s="53"/>
      <c r="Y36319" s="55"/>
    </row>
    <row r="36320" spans="21:25" x14ac:dyDescent="0.2">
      <c r="U36320" s="55"/>
      <c r="V36320" s="53"/>
      <c r="W36320" s="53"/>
      <c r="X36320" s="53"/>
      <c r="Y36320" s="55"/>
    </row>
    <row r="36321" spans="21:25" x14ac:dyDescent="0.2">
      <c r="U36321" s="55"/>
      <c r="V36321" s="53"/>
      <c r="W36321" s="53"/>
      <c r="X36321" s="53"/>
      <c r="Y36321" s="55"/>
    </row>
    <row r="36322" spans="21:25" x14ac:dyDescent="0.2">
      <c r="U36322" s="55"/>
      <c r="V36322" s="53"/>
      <c r="W36322" s="53"/>
      <c r="X36322" s="53"/>
      <c r="Y36322" s="55"/>
    </row>
    <row r="36323" spans="21:25" x14ac:dyDescent="0.2">
      <c r="U36323" s="55"/>
      <c r="V36323" s="53"/>
      <c r="W36323" s="53"/>
      <c r="X36323" s="53"/>
      <c r="Y36323" s="55"/>
    </row>
    <row r="36324" spans="21:25" x14ac:dyDescent="0.2">
      <c r="U36324" s="55"/>
      <c r="V36324" s="53"/>
      <c r="W36324" s="53"/>
      <c r="X36324" s="53"/>
      <c r="Y36324" s="55"/>
    </row>
    <row r="36325" spans="21:25" x14ac:dyDescent="0.2">
      <c r="U36325" s="55"/>
      <c r="V36325" s="53"/>
      <c r="W36325" s="53"/>
      <c r="X36325" s="53"/>
      <c r="Y36325" s="55"/>
    </row>
    <row r="36326" spans="21:25" x14ac:dyDescent="0.2">
      <c r="U36326" s="55"/>
      <c r="V36326" s="53"/>
      <c r="W36326" s="53"/>
      <c r="X36326" s="53"/>
      <c r="Y36326" s="55"/>
    </row>
    <row r="36327" spans="21:25" x14ac:dyDescent="0.2">
      <c r="U36327" s="55"/>
      <c r="V36327" s="53"/>
      <c r="W36327" s="53"/>
      <c r="X36327" s="53"/>
      <c r="Y36327" s="55"/>
    </row>
    <row r="36328" spans="21:25" x14ac:dyDescent="0.2">
      <c r="U36328" s="55"/>
      <c r="V36328" s="53"/>
      <c r="W36328" s="53"/>
      <c r="X36328" s="53"/>
      <c r="Y36328" s="55"/>
    </row>
    <row r="36329" spans="21:25" x14ac:dyDescent="0.2">
      <c r="U36329" s="55"/>
      <c r="V36329" s="53"/>
      <c r="W36329" s="53"/>
      <c r="X36329" s="53"/>
      <c r="Y36329" s="55"/>
    </row>
    <row r="36330" spans="21:25" x14ac:dyDescent="0.2">
      <c r="U36330" s="55"/>
      <c r="V36330" s="53"/>
      <c r="W36330" s="53"/>
      <c r="X36330" s="53"/>
      <c r="Y36330" s="55"/>
    </row>
    <row r="36331" spans="21:25" x14ac:dyDescent="0.2">
      <c r="U36331" s="55"/>
      <c r="V36331" s="53"/>
      <c r="W36331" s="53"/>
      <c r="X36331" s="53"/>
      <c r="Y36331" s="55"/>
    </row>
    <row r="36332" spans="21:25" x14ac:dyDescent="0.2">
      <c r="U36332" s="55"/>
      <c r="V36332" s="53"/>
      <c r="W36332" s="53"/>
      <c r="X36332" s="53"/>
      <c r="Y36332" s="55"/>
    </row>
    <row r="36333" spans="21:25" x14ac:dyDescent="0.2">
      <c r="U36333" s="55"/>
      <c r="V36333" s="53"/>
      <c r="W36333" s="53"/>
      <c r="X36333" s="53"/>
      <c r="Y36333" s="55"/>
    </row>
    <row r="36334" spans="21:25" x14ac:dyDescent="0.2">
      <c r="U36334" s="55"/>
      <c r="V36334" s="53"/>
      <c r="W36334" s="53"/>
      <c r="X36334" s="53"/>
      <c r="Y36334" s="55"/>
    </row>
    <row r="36335" spans="21:25" x14ac:dyDescent="0.2">
      <c r="U36335" s="55"/>
      <c r="V36335" s="53"/>
      <c r="W36335" s="53"/>
      <c r="X36335" s="53"/>
      <c r="Y36335" s="55"/>
    </row>
    <row r="36336" spans="21:25" x14ac:dyDescent="0.2">
      <c r="U36336" s="55"/>
      <c r="V36336" s="53"/>
      <c r="W36336" s="53"/>
      <c r="X36336" s="53"/>
      <c r="Y36336" s="55"/>
    </row>
    <row r="36337" spans="21:25" x14ac:dyDescent="0.2">
      <c r="U36337" s="55"/>
      <c r="V36337" s="53"/>
      <c r="W36337" s="53"/>
      <c r="X36337" s="53"/>
      <c r="Y36337" s="55"/>
    </row>
    <row r="36338" spans="21:25" x14ac:dyDescent="0.2">
      <c r="U36338" s="55"/>
      <c r="V36338" s="53"/>
      <c r="W36338" s="53"/>
      <c r="X36338" s="53"/>
      <c r="Y36338" s="55"/>
    </row>
    <row r="36339" spans="21:25" x14ac:dyDescent="0.2">
      <c r="U36339" s="55"/>
      <c r="V36339" s="53"/>
      <c r="W36339" s="53"/>
      <c r="X36339" s="53"/>
      <c r="Y36339" s="55"/>
    </row>
    <row r="36340" spans="21:25" x14ac:dyDescent="0.2">
      <c r="U36340" s="55"/>
      <c r="V36340" s="53"/>
      <c r="W36340" s="53"/>
      <c r="X36340" s="53"/>
      <c r="Y36340" s="55"/>
    </row>
    <row r="36341" spans="21:25" x14ac:dyDescent="0.2">
      <c r="U36341" s="55"/>
      <c r="V36341" s="53"/>
      <c r="W36341" s="53"/>
      <c r="X36341" s="53"/>
      <c r="Y36341" s="55"/>
    </row>
    <row r="36342" spans="21:25" x14ac:dyDescent="0.2">
      <c r="U36342" s="55"/>
      <c r="V36342" s="53"/>
      <c r="W36342" s="53"/>
      <c r="X36342" s="53"/>
      <c r="Y36342" s="55"/>
    </row>
    <row r="36343" spans="21:25" x14ac:dyDescent="0.2">
      <c r="U36343" s="55"/>
      <c r="V36343" s="53"/>
      <c r="W36343" s="53"/>
      <c r="X36343" s="53"/>
      <c r="Y36343" s="55"/>
    </row>
    <row r="36344" spans="21:25" x14ac:dyDescent="0.2">
      <c r="U36344" s="55"/>
      <c r="V36344" s="53"/>
      <c r="W36344" s="53"/>
      <c r="X36344" s="53"/>
      <c r="Y36344" s="55"/>
    </row>
    <row r="36345" spans="21:25" x14ac:dyDescent="0.2">
      <c r="U36345" s="55"/>
      <c r="V36345" s="53"/>
      <c r="W36345" s="53"/>
      <c r="X36345" s="53"/>
      <c r="Y36345" s="55"/>
    </row>
    <row r="36346" spans="21:25" x14ac:dyDescent="0.2">
      <c r="U36346" s="55"/>
      <c r="V36346" s="53"/>
      <c r="W36346" s="53"/>
      <c r="X36346" s="53"/>
      <c r="Y36346" s="55"/>
    </row>
    <row r="36347" spans="21:25" x14ac:dyDescent="0.2">
      <c r="U36347" s="55"/>
      <c r="V36347" s="53"/>
      <c r="W36347" s="53"/>
      <c r="X36347" s="53"/>
      <c r="Y36347" s="55"/>
    </row>
    <row r="36348" spans="21:25" x14ac:dyDescent="0.2">
      <c r="U36348" s="55"/>
      <c r="V36348" s="53"/>
      <c r="W36348" s="53"/>
      <c r="X36348" s="53"/>
      <c r="Y36348" s="55"/>
    </row>
    <row r="36349" spans="21:25" x14ac:dyDescent="0.2">
      <c r="U36349" s="55"/>
      <c r="V36349" s="53"/>
      <c r="W36349" s="53"/>
      <c r="X36349" s="53"/>
      <c r="Y36349" s="55"/>
    </row>
    <row r="36350" spans="21:25" x14ac:dyDescent="0.2">
      <c r="U36350" s="55"/>
      <c r="V36350" s="53"/>
      <c r="W36350" s="53"/>
      <c r="X36350" s="53"/>
      <c r="Y36350" s="55"/>
    </row>
    <row r="36351" spans="21:25" x14ac:dyDescent="0.2">
      <c r="U36351" s="55"/>
      <c r="V36351" s="53"/>
      <c r="W36351" s="53"/>
      <c r="X36351" s="53"/>
      <c r="Y36351" s="55"/>
    </row>
    <row r="36352" spans="21:25" x14ac:dyDescent="0.2">
      <c r="U36352" s="55"/>
      <c r="V36352" s="53"/>
      <c r="W36352" s="53"/>
      <c r="X36352" s="53"/>
      <c r="Y36352" s="55"/>
    </row>
    <row r="36353" spans="21:25" x14ac:dyDescent="0.2">
      <c r="U36353" s="55"/>
      <c r="V36353" s="53"/>
      <c r="W36353" s="53"/>
      <c r="X36353" s="53"/>
      <c r="Y36353" s="55"/>
    </row>
    <row r="36354" spans="21:25" x14ac:dyDescent="0.2">
      <c r="U36354" s="55"/>
      <c r="V36354" s="53"/>
      <c r="W36354" s="53"/>
      <c r="X36354" s="53"/>
      <c r="Y36354" s="55"/>
    </row>
    <row r="36355" spans="21:25" x14ac:dyDescent="0.2">
      <c r="U36355" s="55"/>
      <c r="V36355" s="53"/>
      <c r="W36355" s="53"/>
      <c r="X36355" s="53"/>
      <c r="Y36355" s="55"/>
    </row>
    <row r="36356" spans="21:25" x14ac:dyDescent="0.2">
      <c r="U36356" s="55"/>
      <c r="V36356" s="53"/>
      <c r="W36356" s="53"/>
      <c r="X36356" s="53"/>
      <c r="Y36356" s="55"/>
    </row>
    <row r="36357" spans="21:25" x14ac:dyDescent="0.2">
      <c r="U36357" s="55"/>
      <c r="V36357" s="53"/>
      <c r="W36357" s="53"/>
      <c r="X36357" s="53"/>
      <c r="Y36357" s="55"/>
    </row>
    <row r="36358" spans="21:25" x14ac:dyDescent="0.2">
      <c r="U36358" s="55"/>
      <c r="V36358" s="53"/>
      <c r="W36358" s="53"/>
      <c r="X36358" s="53"/>
      <c r="Y36358" s="55"/>
    </row>
    <row r="36359" spans="21:25" x14ac:dyDescent="0.2">
      <c r="U36359" s="55"/>
      <c r="V36359" s="53"/>
      <c r="W36359" s="53"/>
      <c r="X36359" s="53"/>
      <c r="Y36359" s="55"/>
    </row>
    <row r="36360" spans="21:25" x14ac:dyDescent="0.2">
      <c r="U36360" s="55"/>
      <c r="V36360" s="53"/>
      <c r="W36360" s="53"/>
      <c r="X36360" s="53"/>
      <c r="Y36360" s="55"/>
    </row>
    <row r="36361" spans="21:25" x14ac:dyDescent="0.2">
      <c r="U36361" s="55"/>
      <c r="V36361" s="53"/>
      <c r="W36361" s="53"/>
      <c r="X36361" s="53"/>
      <c r="Y36361" s="55"/>
    </row>
    <row r="36362" spans="21:25" x14ac:dyDescent="0.2">
      <c r="U36362" s="55"/>
      <c r="V36362" s="53"/>
      <c r="W36362" s="53"/>
      <c r="X36362" s="53"/>
      <c r="Y36362" s="55"/>
    </row>
    <row r="36363" spans="21:25" x14ac:dyDescent="0.2">
      <c r="U36363" s="55"/>
      <c r="V36363" s="53"/>
      <c r="W36363" s="53"/>
      <c r="X36363" s="53"/>
      <c r="Y36363" s="55"/>
    </row>
    <row r="36364" spans="21:25" x14ac:dyDescent="0.2">
      <c r="U36364" s="55"/>
      <c r="V36364" s="53"/>
      <c r="W36364" s="53"/>
      <c r="X36364" s="53"/>
      <c r="Y36364" s="55"/>
    </row>
    <row r="36365" spans="21:25" x14ac:dyDescent="0.2">
      <c r="U36365" s="55"/>
      <c r="V36365" s="53"/>
      <c r="W36365" s="53"/>
      <c r="X36365" s="53"/>
      <c r="Y36365" s="55"/>
    </row>
    <row r="36366" spans="21:25" x14ac:dyDescent="0.2">
      <c r="U36366" s="55"/>
      <c r="V36366" s="53"/>
      <c r="W36366" s="53"/>
      <c r="X36366" s="53"/>
      <c r="Y36366" s="55"/>
    </row>
    <row r="36367" spans="21:25" x14ac:dyDescent="0.2">
      <c r="U36367" s="55"/>
      <c r="V36367" s="53"/>
      <c r="W36367" s="53"/>
      <c r="X36367" s="53"/>
      <c r="Y36367" s="55"/>
    </row>
    <row r="36368" spans="21:25" x14ac:dyDescent="0.2">
      <c r="U36368" s="55"/>
      <c r="V36368" s="53"/>
      <c r="W36368" s="53"/>
      <c r="X36368" s="53"/>
      <c r="Y36368" s="55"/>
    </row>
    <row r="36369" spans="21:25" x14ac:dyDescent="0.2">
      <c r="U36369" s="55"/>
      <c r="V36369" s="53"/>
      <c r="W36369" s="53"/>
      <c r="X36369" s="53"/>
      <c r="Y36369" s="55"/>
    </row>
    <row r="36370" spans="21:25" x14ac:dyDescent="0.2">
      <c r="U36370" s="55"/>
      <c r="V36370" s="53"/>
      <c r="W36370" s="53"/>
      <c r="X36370" s="53"/>
      <c r="Y36370" s="55"/>
    </row>
    <row r="36371" spans="21:25" x14ac:dyDescent="0.2">
      <c r="U36371" s="55"/>
      <c r="V36371" s="53"/>
      <c r="W36371" s="53"/>
      <c r="X36371" s="53"/>
      <c r="Y36371" s="55"/>
    </row>
    <row r="36372" spans="21:25" x14ac:dyDescent="0.2">
      <c r="U36372" s="55"/>
      <c r="V36372" s="53"/>
      <c r="W36372" s="53"/>
      <c r="X36372" s="53"/>
      <c r="Y36372" s="55"/>
    </row>
    <row r="36373" spans="21:25" x14ac:dyDescent="0.2">
      <c r="U36373" s="55"/>
      <c r="V36373" s="53"/>
      <c r="W36373" s="53"/>
      <c r="X36373" s="53"/>
      <c r="Y36373" s="55"/>
    </row>
    <row r="36374" spans="21:25" x14ac:dyDescent="0.2">
      <c r="U36374" s="55"/>
      <c r="V36374" s="53"/>
      <c r="W36374" s="53"/>
      <c r="X36374" s="53"/>
      <c r="Y36374" s="55"/>
    </row>
    <row r="36375" spans="21:25" x14ac:dyDescent="0.2">
      <c r="U36375" s="55"/>
      <c r="V36375" s="53"/>
      <c r="W36375" s="53"/>
      <c r="X36375" s="53"/>
      <c r="Y36375" s="55"/>
    </row>
    <row r="36376" spans="21:25" x14ac:dyDescent="0.2">
      <c r="U36376" s="55"/>
      <c r="V36376" s="53"/>
      <c r="W36376" s="53"/>
      <c r="X36376" s="53"/>
      <c r="Y36376" s="55"/>
    </row>
    <row r="36377" spans="21:25" x14ac:dyDescent="0.2">
      <c r="U36377" s="55"/>
      <c r="V36377" s="53"/>
      <c r="W36377" s="53"/>
      <c r="X36377" s="53"/>
      <c r="Y36377" s="55"/>
    </row>
    <row r="36378" spans="21:25" x14ac:dyDescent="0.2">
      <c r="U36378" s="55"/>
      <c r="V36378" s="53"/>
      <c r="W36378" s="53"/>
      <c r="X36378" s="53"/>
      <c r="Y36378" s="55"/>
    </row>
    <row r="36379" spans="21:25" x14ac:dyDescent="0.2">
      <c r="U36379" s="55"/>
      <c r="V36379" s="53"/>
      <c r="W36379" s="53"/>
      <c r="X36379" s="53"/>
      <c r="Y36379" s="55"/>
    </row>
    <row r="36380" spans="21:25" x14ac:dyDescent="0.2">
      <c r="U36380" s="55"/>
      <c r="V36380" s="53"/>
      <c r="W36380" s="53"/>
      <c r="X36380" s="53"/>
      <c r="Y36380" s="55"/>
    </row>
    <row r="36381" spans="21:25" x14ac:dyDescent="0.2">
      <c r="U36381" s="55"/>
      <c r="V36381" s="53"/>
      <c r="W36381" s="53"/>
      <c r="X36381" s="53"/>
      <c r="Y36381" s="55"/>
    </row>
    <row r="36382" spans="21:25" x14ac:dyDescent="0.2">
      <c r="U36382" s="55"/>
      <c r="V36382" s="53"/>
      <c r="W36382" s="53"/>
      <c r="X36382" s="53"/>
      <c r="Y36382" s="55"/>
    </row>
    <row r="36383" spans="21:25" x14ac:dyDescent="0.2">
      <c r="U36383" s="55"/>
      <c r="V36383" s="53"/>
      <c r="W36383" s="53"/>
      <c r="X36383" s="53"/>
      <c r="Y36383" s="55"/>
    </row>
    <row r="36384" spans="21:25" x14ac:dyDescent="0.2">
      <c r="U36384" s="55"/>
      <c r="V36384" s="53"/>
      <c r="W36384" s="53"/>
      <c r="X36384" s="53"/>
      <c r="Y36384" s="55"/>
    </row>
    <row r="36385" spans="21:25" x14ac:dyDescent="0.2">
      <c r="U36385" s="55"/>
      <c r="V36385" s="53"/>
      <c r="W36385" s="53"/>
      <c r="X36385" s="53"/>
      <c r="Y36385" s="55"/>
    </row>
    <row r="36386" spans="21:25" x14ac:dyDescent="0.2">
      <c r="U36386" s="55"/>
      <c r="V36386" s="53"/>
      <c r="W36386" s="53"/>
      <c r="X36386" s="53"/>
      <c r="Y36386" s="55"/>
    </row>
    <row r="36387" spans="21:25" x14ac:dyDescent="0.2">
      <c r="U36387" s="55"/>
      <c r="V36387" s="53"/>
      <c r="W36387" s="53"/>
      <c r="X36387" s="53"/>
      <c r="Y36387" s="55"/>
    </row>
    <row r="36388" spans="21:25" x14ac:dyDescent="0.2">
      <c r="U36388" s="55"/>
      <c r="V36388" s="53"/>
      <c r="W36388" s="53"/>
      <c r="X36388" s="53"/>
      <c r="Y36388" s="55"/>
    </row>
    <row r="36389" spans="21:25" x14ac:dyDescent="0.2">
      <c r="U36389" s="55"/>
      <c r="V36389" s="53"/>
      <c r="W36389" s="53"/>
      <c r="X36389" s="53"/>
      <c r="Y36389" s="55"/>
    </row>
    <row r="36390" spans="21:25" x14ac:dyDescent="0.2">
      <c r="U36390" s="55"/>
      <c r="V36390" s="53"/>
      <c r="W36390" s="53"/>
      <c r="X36390" s="53"/>
      <c r="Y36390" s="55"/>
    </row>
    <row r="36391" spans="21:25" x14ac:dyDescent="0.2">
      <c r="U36391" s="55"/>
      <c r="V36391" s="53"/>
      <c r="W36391" s="53"/>
      <c r="X36391" s="53"/>
      <c r="Y36391" s="55"/>
    </row>
    <row r="36392" spans="21:25" x14ac:dyDescent="0.2">
      <c r="U36392" s="55"/>
      <c r="V36392" s="53"/>
      <c r="W36392" s="53"/>
      <c r="X36392" s="53"/>
      <c r="Y36392" s="55"/>
    </row>
    <row r="36393" spans="21:25" x14ac:dyDescent="0.2">
      <c r="U36393" s="55"/>
      <c r="V36393" s="53"/>
      <c r="W36393" s="53"/>
      <c r="X36393" s="53"/>
      <c r="Y36393" s="55"/>
    </row>
    <row r="36394" spans="21:25" x14ac:dyDescent="0.2">
      <c r="U36394" s="55"/>
      <c r="V36394" s="53"/>
      <c r="W36394" s="53"/>
      <c r="X36394" s="53"/>
      <c r="Y36394" s="55"/>
    </row>
    <row r="36395" spans="21:25" x14ac:dyDescent="0.2">
      <c r="U36395" s="55"/>
      <c r="V36395" s="53"/>
      <c r="W36395" s="53"/>
      <c r="X36395" s="53"/>
      <c r="Y36395" s="55"/>
    </row>
    <row r="36396" spans="21:25" x14ac:dyDescent="0.2">
      <c r="U36396" s="55"/>
      <c r="V36396" s="53"/>
      <c r="W36396" s="53"/>
      <c r="X36396" s="53"/>
      <c r="Y36396" s="55"/>
    </row>
    <row r="36397" spans="21:25" x14ac:dyDescent="0.2">
      <c r="U36397" s="55"/>
      <c r="V36397" s="53"/>
      <c r="W36397" s="53"/>
      <c r="X36397" s="53"/>
      <c r="Y36397" s="55"/>
    </row>
    <row r="36398" spans="21:25" x14ac:dyDescent="0.2">
      <c r="U36398" s="55"/>
      <c r="V36398" s="53"/>
      <c r="W36398" s="53"/>
      <c r="X36398" s="53"/>
      <c r="Y36398" s="55"/>
    </row>
    <row r="36399" spans="21:25" x14ac:dyDescent="0.2">
      <c r="U36399" s="55"/>
      <c r="V36399" s="53"/>
      <c r="W36399" s="53"/>
      <c r="X36399" s="53"/>
      <c r="Y36399" s="55"/>
    </row>
    <row r="36400" spans="21:25" x14ac:dyDescent="0.2">
      <c r="U36400" s="55"/>
      <c r="V36400" s="53"/>
      <c r="W36400" s="53"/>
      <c r="X36400" s="53"/>
      <c r="Y36400" s="55"/>
    </row>
    <row r="36401" spans="21:25" x14ac:dyDescent="0.2">
      <c r="U36401" s="55"/>
      <c r="V36401" s="53"/>
      <c r="W36401" s="53"/>
      <c r="X36401" s="53"/>
      <c r="Y36401" s="55"/>
    </row>
    <row r="36402" spans="21:25" x14ac:dyDescent="0.2">
      <c r="U36402" s="55"/>
      <c r="V36402" s="53"/>
      <c r="W36402" s="53"/>
      <c r="X36402" s="53"/>
      <c r="Y36402" s="55"/>
    </row>
    <row r="36403" spans="21:25" x14ac:dyDescent="0.2">
      <c r="U36403" s="55"/>
      <c r="V36403" s="53"/>
      <c r="W36403" s="53"/>
      <c r="X36403" s="53"/>
      <c r="Y36403" s="55"/>
    </row>
    <row r="36404" spans="21:25" x14ac:dyDescent="0.2">
      <c r="U36404" s="55"/>
      <c r="V36404" s="53"/>
      <c r="W36404" s="53"/>
      <c r="X36404" s="53"/>
      <c r="Y36404" s="55"/>
    </row>
    <row r="36405" spans="21:25" x14ac:dyDescent="0.2">
      <c r="U36405" s="55"/>
      <c r="V36405" s="53"/>
      <c r="W36405" s="53"/>
      <c r="X36405" s="53"/>
      <c r="Y36405" s="55"/>
    </row>
    <row r="36406" spans="21:25" x14ac:dyDescent="0.2">
      <c r="U36406" s="55"/>
      <c r="V36406" s="53"/>
      <c r="W36406" s="53"/>
      <c r="X36406" s="53"/>
      <c r="Y36406" s="55"/>
    </row>
    <row r="36407" spans="21:25" x14ac:dyDescent="0.2">
      <c r="U36407" s="55"/>
      <c r="V36407" s="53"/>
      <c r="W36407" s="53"/>
      <c r="X36407" s="53"/>
      <c r="Y36407" s="55"/>
    </row>
    <row r="36408" spans="21:25" x14ac:dyDescent="0.2">
      <c r="U36408" s="55"/>
      <c r="V36408" s="53"/>
      <c r="W36408" s="53"/>
      <c r="X36408" s="53"/>
      <c r="Y36408" s="55"/>
    </row>
    <row r="36409" spans="21:25" x14ac:dyDescent="0.2">
      <c r="U36409" s="55"/>
      <c r="V36409" s="53"/>
      <c r="W36409" s="53"/>
      <c r="X36409" s="53"/>
      <c r="Y36409" s="55"/>
    </row>
    <row r="36410" spans="21:25" x14ac:dyDescent="0.2">
      <c r="U36410" s="55"/>
      <c r="V36410" s="53"/>
      <c r="W36410" s="53"/>
      <c r="X36410" s="53"/>
      <c r="Y36410" s="55"/>
    </row>
    <row r="36411" spans="21:25" x14ac:dyDescent="0.2">
      <c r="U36411" s="55"/>
      <c r="V36411" s="53"/>
      <c r="W36411" s="53"/>
      <c r="X36411" s="53"/>
      <c r="Y36411" s="55"/>
    </row>
    <row r="36412" spans="21:25" x14ac:dyDescent="0.2">
      <c r="U36412" s="55"/>
      <c r="V36412" s="53"/>
      <c r="W36412" s="53"/>
      <c r="X36412" s="53"/>
      <c r="Y36412" s="55"/>
    </row>
    <row r="36413" spans="21:25" x14ac:dyDescent="0.2">
      <c r="U36413" s="55"/>
      <c r="V36413" s="53"/>
      <c r="W36413" s="53"/>
      <c r="X36413" s="53"/>
      <c r="Y36413" s="55"/>
    </row>
    <row r="36414" spans="21:25" x14ac:dyDescent="0.2">
      <c r="U36414" s="55"/>
      <c r="V36414" s="53"/>
      <c r="W36414" s="53"/>
      <c r="X36414" s="53"/>
      <c r="Y36414" s="55"/>
    </row>
    <row r="36415" spans="21:25" x14ac:dyDescent="0.2">
      <c r="U36415" s="55"/>
      <c r="V36415" s="53"/>
      <c r="W36415" s="53"/>
      <c r="X36415" s="53"/>
      <c r="Y36415" s="55"/>
    </row>
    <row r="36416" spans="21:25" x14ac:dyDescent="0.2">
      <c r="U36416" s="55"/>
      <c r="V36416" s="53"/>
      <c r="W36416" s="53"/>
      <c r="X36416" s="53"/>
      <c r="Y36416" s="55"/>
    </row>
    <row r="36417" spans="21:25" x14ac:dyDescent="0.2">
      <c r="U36417" s="55"/>
      <c r="V36417" s="53"/>
      <c r="W36417" s="53"/>
      <c r="X36417" s="53"/>
      <c r="Y36417" s="55"/>
    </row>
    <row r="36418" spans="21:25" x14ac:dyDescent="0.2">
      <c r="U36418" s="55"/>
      <c r="V36418" s="53"/>
      <c r="W36418" s="53"/>
      <c r="X36418" s="53"/>
      <c r="Y36418" s="55"/>
    </row>
    <row r="36419" spans="21:25" x14ac:dyDescent="0.2">
      <c r="U36419" s="55"/>
      <c r="V36419" s="53"/>
      <c r="W36419" s="53"/>
      <c r="X36419" s="53"/>
      <c r="Y36419" s="55"/>
    </row>
    <row r="36420" spans="21:25" x14ac:dyDescent="0.2">
      <c r="U36420" s="55"/>
      <c r="V36420" s="53"/>
      <c r="W36420" s="53"/>
      <c r="X36420" s="53"/>
      <c r="Y36420" s="55"/>
    </row>
    <row r="36421" spans="21:25" x14ac:dyDescent="0.2">
      <c r="U36421" s="55"/>
      <c r="V36421" s="53"/>
      <c r="W36421" s="53"/>
      <c r="X36421" s="53"/>
      <c r="Y36421" s="55"/>
    </row>
    <row r="36422" spans="21:25" x14ac:dyDescent="0.2">
      <c r="U36422" s="55"/>
      <c r="V36422" s="53"/>
      <c r="W36422" s="53"/>
      <c r="X36422" s="53"/>
      <c r="Y36422" s="55"/>
    </row>
    <row r="36423" spans="21:25" x14ac:dyDescent="0.2">
      <c r="U36423" s="55"/>
      <c r="V36423" s="53"/>
      <c r="W36423" s="53"/>
      <c r="X36423" s="53"/>
      <c r="Y36423" s="55"/>
    </row>
    <row r="36424" spans="21:25" x14ac:dyDescent="0.2">
      <c r="U36424" s="55"/>
      <c r="V36424" s="53"/>
      <c r="W36424" s="53"/>
      <c r="X36424" s="53"/>
      <c r="Y36424" s="55"/>
    </row>
    <row r="36425" spans="21:25" x14ac:dyDescent="0.2">
      <c r="U36425" s="55"/>
      <c r="V36425" s="53"/>
      <c r="W36425" s="53"/>
      <c r="X36425" s="53"/>
      <c r="Y36425" s="55"/>
    </row>
    <row r="36426" spans="21:25" x14ac:dyDescent="0.2">
      <c r="U36426" s="55"/>
      <c r="V36426" s="53"/>
      <c r="W36426" s="53"/>
      <c r="X36426" s="53"/>
      <c r="Y36426" s="55"/>
    </row>
    <row r="36427" spans="21:25" x14ac:dyDescent="0.2">
      <c r="U36427" s="55"/>
      <c r="V36427" s="53"/>
      <c r="W36427" s="53"/>
      <c r="X36427" s="53"/>
      <c r="Y36427" s="55"/>
    </row>
    <row r="36428" spans="21:25" x14ac:dyDescent="0.2">
      <c r="U36428" s="55"/>
      <c r="V36428" s="53"/>
      <c r="W36428" s="53"/>
      <c r="X36428" s="53"/>
      <c r="Y36428" s="55"/>
    </row>
    <row r="36429" spans="21:25" x14ac:dyDescent="0.2">
      <c r="U36429" s="55"/>
      <c r="V36429" s="53"/>
      <c r="W36429" s="53"/>
      <c r="X36429" s="53"/>
      <c r="Y36429" s="55"/>
    </row>
    <row r="36430" spans="21:25" x14ac:dyDescent="0.2">
      <c r="U36430" s="55"/>
      <c r="V36430" s="53"/>
      <c r="W36430" s="53"/>
      <c r="X36430" s="53"/>
      <c r="Y36430" s="55"/>
    </row>
    <row r="36431" spans="21:25" x14ac:dyDescent="0.2">
      <c r="U36431" s="55"/>
      <c r="V36431" s="53"/>
      <c r="W36431" s="53"/>
      <c r="X36431" s="53"/>
      <c r="Y36431" s="55"/>
    </row>
    <row r="36432" spans="21:25" x14ac:dyDescent="0.2">
      <c r="U36432" s="55"/>
      <c r="V36432" s="53"/>
      <c r="W36432" s="53"/>
      <c r="X36432" s="53"/>
      <c r="Y36432" s="55"/>
    </row>
    <row r="36433" spans="21:25" x14ac:dyDescent="0.2">
      <c r="U36433" s="55"/>
      <c r="V36433" s="53"/>
      <c r="W36433" s="53"/>
      <c r="X36433" s="53"/>
      <c r="Y36433" s="55"/>
    </row>
    <row r="36434" spans="21:25" x14ac:dyDescent="0.2">
      <c r="U36434" s="55"/>
      <c r="V36434" s="53"/>
      <c r="W36434" s="53"/>
      <c r="X36434" s="53"/>
      <c r="Y36434" s="55"/>
    </row>
    <row r="36435" spans="21:25" x14ac:dyDescent="0.2">
      <c r="U36435" s="55"/>
      <c r="V36435" s="53"/>
      <c r="W36435" s="53"/>
      <c r="X36435" s="53"/>
      <c r="Y36435" s="55"/>
    </row>
    <row r="36436" spans="21:25" x14ac:dyDescent="0.2">
      <c r="U36436" s="55"/>
      <c r="V36436" s="53"/>
      <c r="W36436" s="53"/>
      <c r="X36436" s="53"/>
      <c r="Y36436" s="55"/>
    </row>
    <row r="36437" spans="21:25" x14ac:dyDescent="0.2">
      <c r="U36437" s="55"/>
      <c r="V36437" s="53"/>
      <c r="W36437" s="53"/>
      <c r="X36437" s="53"/>
      <c r="Y36437" s="55"/>
    </row>
    <row r="36438" spans="21:25" x14ac:dyDescent="0.2">
      <c r="U36438" s="55"/>
      <c r="V36438" s="53"/>
      <c r="W36438" s="53"/>
      <c r="X36438" s="53"/>
      <c r="Y36438" s="55"/>
    </row>
    <row r="36439" spans="21:25" x14ac:dyDescent="0.2">
      <c r="U36439" s="55"/>
      <c r="V36439" s="53"/>
      <c r="W36439" s="53"/>
      <c r="X36439" s="53"/>
      <c r="Y36439" s="55"/>
    </row>
    <row r="36440" spans="21:25" x14ac:dyDescent="0.2">
      <c r="U36440" s="55"/>
      <c r="V36440" s="53"/>
      <c r="W36440" s="53"/>
      <c r="X36440" s="53"/>
      <c r="Y36440" s="55"/>
    </row>
    <row r="36441" spans="21:25" x14ac:dyDescent="0.2">
      <c r="U36441" s="55"/>
      <c r="V36441" s="53"/>
      <c r="W36441" s="53"/>
      <c r="X36441" s="53"/>
      <c r="Y36441" s="55"/>
    </row>
    <row r="36442" spans="21:25" x14ac:dyDescent="0.2">
      <c r="U36442" s="55"/>
      <c r="V36442" s="53"/>
      <c r="W36442" s="53"/>
      <c r="X36442" s="53"/>
      <c r="Y36442" s="55"/>
    </row>
    <row r="36443" spans="21:25" x14ac:dyDescent="0.2">
      <c r="U36443" s="55"/>
      <c r="V36443" s="53"/>
      <c r="W36443" s="53"/>
      <c r="X36443" s="53"/>
      <c r="Y36443" s="55"/>
    </row>
    <row r="36444" spans="21:25" x14ac:dyDescent="0.2">
      <c r="U36444" s="55"/>
      <c r="V36444" s="53"/>
      <c r="W36444" s="53"/>
      <c r="X36444" s="53"/>
      <c r="Y36444" s="55"/>
    </row>
    <row r="36445" spans="21:25" x14ac:dyDescent="0.2">
      <c r="U36445" s="55"/>
      <c r="V36445" s="53"/>
      <c r="W36445" s="53"/>
      <c r="X36445" s="53"/>
      <c r="Y36445" s="55"/>
    </row>
    <row r="36446" spans="21:25" x14ac:dyDescent="0.2">
      <c r="U36446" s="55"/>
      <c r="V36446" s="53"/>
      <c r="W36446" s="53"/>
      <c r="X36446" s="53"/>
      <c r="Y36446" s="55"/>
    </row>
    <row r="36447" spans="21:25" x14ac:dyDescent="0.2">
      <c r="U36447" s="55"/>
      <c r="V36447" s="53"/>
      <c r="W36447" s="53"/>
      <c r="X36447" s="53"/>
      <c r="Y36447" s="55"/>
    </row>
    <row r="36448" spans="21:25" x14ac:dyDescent="0.2">
      <c r="U36448" s="55"/>
      <c r="V36448" s="53"/>
      <c r="W36448" s="53"/>
      <c r="X36448" s="53"/>
      <c r="Y36448" s="55"/>
    </row>
    <row r="36449" spans="21:25" x14ac:dyDescent="0.2">
      <c r="U36449" s="55"/>
      <c r="V36449" s="53"/>
      <c r="W36449" s="53"/>
      <c r="X36449" s="53"/>
      <c r="Y36449" s="55"/>
    </row>
    <row r="36450" spans="21:25" x14ac:dyDescent="0.2">
      <c r="U36450" s="55"/>
      <c r="V36450" s="53"/>
      <c r="W36450" s="53"/>
      <c r="X36450" s="53"/>
      <c r="Y36450" s="55"/>
    </row>
    <row r="36451" spans="21:25" x14ac:dyDescent="0.2">
      <c r="U36451" s="55"/>
      <c r="V36451" s="53"/>
      <c r="W36451" s="53"/>
      <c r="X36451" s="53"/>
      <c r="Y36451" s="55"/>
    </row>
    <row r="36452" spans="21:25" x14ac:dyDescent="0.2">
      <c r="U36452" s="55"/>
      <c r="V36452" s="53"/>
      <c r="W36452" s="53"/>
      <c r="X36452" s="53"/>
      <c r="Y36452" s="55"/>
    </row>
    <row r="36453" spans="21:25" x14ac:dyDescent="0.2">
      <c r="U36453" s="55"/>
      <c r="V36453" s="53"/>
      <c r="W36453" s="53"/>
      <c r="X36453" s="53"/>
      <c r="Y36453" s="55"/>
    </row>
    <row r="36454" spans="21:25" x14ac:dyDescent="0.2">
      <c r="U36454" s="55"/>
      <c r="V36454" s="53"/>
      <c r="W36454" s="53"/>
      <c r="X36454" s="53"/>
      <c r="Y36454" s="55"/>
    </row>
    <row r="36455" spans="21:25" x14ac:dyDescent="0.2">
      <c r="U36455" s="55"/>
      <c r="V36455" s="53"/>
      <c r="W36455" s="53"/>
      <c r="X36455" s="53"/>
      <c r="Y36455" s="55"/>
    </row>
    <row r="36456" spans="21:25" x14ac:dyDescent="0.2">
      <c r="U36456" s="55"/>
      <c r="V36456" s="53"/>
      <c r="W36456" s="53"/>
      <c r="X36456" s="53"/>
      <c r="Y36456" s="55"/>
    </row>
    <row r="36457" spans="21:25" x14ac:dyDescent="0.2">
      <c r="U36457" s="55"/>
      <c r="V36457" s="53"/>
      <c r="W36457" s="53"/>
      <c r="X36457" s="53"/>
      <c r="Y36457" s="55"/>
    </row>
    <row r="36458" spans="21:25" x14ac:dyDescent="0.2">
      <c r="U36458" s="55"/>
      <c r="V36458" s="53"/>
      <c r="W36458" s="53"/>
      <c r="X36458" s="53"/>
      <c r="Y36458" s="55"/>
    </row>
    <row r="36459" spans="21:25" x14ac:dyDescent="0.2">
      <c r="U36459" s="55"/>
      <c r="V36459" s="53"/>
      <c r="W36459" s="53"/>
      <c r="X36459" s="53"/>
      <c r="Y36459" s="55"/>
    </row>
    <row r="36460" spans="21:25" x14ac:dyDescent="0.2">
      <c r="U36460" s="55"/>
      <c r="V36460" s="53"/>
      <c r="W36460" s="53"/>
      <c r="X36460" s="53"/>
      <c r="Y36460" s="55"/>
    </row>
    <row r="36461" spans="21:25" x14ac:dyDescent="0.2">
      <c r="U36461" s="55"/>
      <c r="V36461" s="53"/>
      <c r="W36461" s="53"/>
      <c r="X36461" s="53"/>
      <c r="Y36461" s="55"/>
    </row>
    <row r="36462" spans="21:25" x14ac:dyDescent="0.2">
      <c r="U36462" s="55"/>
      <c r="V36462" s="53"/>
      <c r="W36462" s="53"/>
      <c r="X36462" s="53"/>
      <c r="Y36462" s="55"/>
    </row>
    <row r="36463" spans="21:25" x14ac:dyDescent="0.2">
      <c r="U36463" s="55"/>
      <c r="V36463" s="53"/>
      <c r="W36463" s="53"/>
      <c r="X36463" s="53"/>
      <c r="Y36463" s="55"/>
    </row>
    <row r="36464" spans="21:25" x14ac:dyDescent="0.2">
      <c r="U36464" s="55"/>
      <c r="V36464" s="53"/>
      <c r="W36464" s="53"/>
      <c r="X36464" s="53"/>
      <c r="Y36464" s="55"/>
    </row>
    <row r="36465" spans="21:25" x14ac:dyDescent="0.2">
      <c r="U36465" s="55"/>
      <c r="V36465" s="53"/>
      <c r="W36465" s="53"/>
      <c r="X36465" s="53"/>
      <c r="Y36465" s="55"/>
    </row>
    <row r="36466" spans="21:25" x14ac:dyDescent="0.2">
      <c r="U36466" s="55"/>
      <c r="V36466" s="53"/>
      <c r="W36466" s="53"/>
      <c r="X36466" s="53"/>
      <c r="Y36466" s="55"/>
    </row>
    <row r="36467" spans="21:25" x14ac:dyDescent="0.2">
      <c r="U36467" s="55"/>
      <c r="V36467" s="53"/>
      <c r="W36467" s="53"/>
      <c r="X36467" s="53"/>
      <c r="Y36467" s="55"/>
    </row>
    <row r="36468" spans="21:25" x14ac:dyDescent="0.2">
      <c r="U36468" s="55"/>
      <c r="V36468" s="53"/>
      <c r="W36468" s="53"/>
      <c r="X36468" s="53"/>
      <c r="Y36468" s="55"/>
    </row>
    <row r="36469" spans="21:25" x14ac:dyDescent="0.2">
      <c r="U36469" s="55"/>
      <c r="V36469" s="53"/>
      <c r="W36469" s="53"/>
      <c r="X36469" s="53"/>
      <c r="Y36469" s="55"/>
    </row>
    <row r="36470" spans="21:25" x14ac:dyDescent="0.2">
      <c r="U36470" s="55"/>
      <c r="V36470" s="53"/>
      <c r="W36470" s="53"/>
      <c r="X36470" s="53"/>
      <c r="Y36470" s="55"/>
    </row>
    <row r="36471" spans="21:25" x14ac:dyDescent="0.2">
      <c r="U36471" s="55"/>
      <c r="V36471" s="53"/>
      <c r="W36471" s="53"/>
      <c r="X36471" s="53"/>
      <c r="Y36471" s="55"/>
    </row>
    <row r="36472" spans="21:25" x14ac:dyDescent="0.2">
      <c r="U36472" s="55"/>
      <c r="V36472" s="53"/>
      <c r="W36472" s="53"/>
      <c r="X36472" s="53"/>
      <c r="Y36472" s="55"/>
    </row>
    <row r="36473" spans="21:25" x14ac:dyDescent="0.2">
      <c r="U36473" s="55"/>
      <c r="V36473" s="53"/>
      <c r="W36473" s="53"/>
      <c r="X36473" s="53"/>
      <c r="Y36473" s="55"/>
    </row>
    <row r="36474" spans="21:25" x14ac:dyDescent="0.2">
      <c r="U36474" s="55"/>
      <c r="V36474" s="53"/>
      <c r="W36474" s="53"/>
      <c r="X36474" s="53"/>
      <c r="Y36474" s="55"/>
    </row>
    <row r="36475" spans="21:25" x14ac:dyDescent="0.2">
      <c r="U36475" s="55"/>
      <c r="V36475" s="53"/>
      <c r="W36475" s="53"/>
      <c r="X36475" s="53"/>
      <c r="Y36475" s="55"/>
    </row>
    <row r="36476" spans="21:25" x14ac:dyDescent="0.2">
      <c r="U36476" s="55"/>
      <c r="V36476" s="53"/>
      <c r="W36476" s="53"/>
      <c r="X36476" s="53"/>
      <c r="Y36476" s="55"/>
    </row>
    <row r="36477" spans="21:25" x14ac:dyDescent="0.2">
      <c r="U36477" s="55"/>
      <c r="V36477" s="53"/>
      <c r="W36477" s="53"/>
      <c r="X36477" s="53"/>
      <c r="Y36477" s="55"/>
    </row>
    <row r="36478" spans="21:25" x14ac:dyDescent="0.2">
      <c r="U36478" s="55"/>
      <c r="V36478" s="53"/>
      <c r="W36478" s="53"/>
      <c r="X36478" s="53"/>
      <c r="Y36478" s="55"/>
    </row>
    <row r="36479" spans="21:25" x14ac:dyDescent="0.2">
      <c r="U36479" s="55"/>
      <c r="V36479" s="53"/>
      <c r="W36479" s="53"/>
      <c r="X36479" s="53"/>
      <c r="Y36479" s="55"/>
    </row>
    <row r="36480" spans="21:25" x14ac:dyDescent="0.2">
      <c r="U36480" s="55"/>
      <c r="V36480" s="53"/>
      <c r="W36480" s="53"/>
      <c r="X36480" s="53"/>
      <c r="Y36480" s="55"/>
    </row>
    <row r="36481" spans="21:25" x14ac:dyDescent="0.2">
      <c r="U36481" s="55"/>
      <c r="V36481" s="53"/>
      <c r="W36481" s="53"/>
      <c r="X36481" s="53"/>
      <c r="Y36481" s="55"/>
    </row>
    <row r="36482" spans="21:25" x14ac:dyDescent="0.2">
      <c r="U36482" s="55"/>
      <c r="V36482" s="53"/>
      <c r="W36482" s="53"/>
      <c r="X36482" s="53"/>
      <c r="Y36482" s="55"/>
    </row>
    <row r="36483" spans="21:25" x14ac:dyDescent="0.2">
      <c r="U36483" s="55"/>
      <c r="V36483" s="53"/>
      <c r="W36483" s="53"/>
      <c r="X36483" s="53"/>
      <c r="Y36483" s="55"/>
    </row>
    <row r="36484" spans="21:25" x14ac:dyDescent="0.2">
      <c r="U36484" s="55"/>
      <c r="V36484" s="53"/>
      <c r="W36484" s="53"/>
      <c r="X36484" s="53"/>
      <c r="Y36484" s="55"/>
    </row>
    <row r="36485" spans="21:25" x14ac:dyDescent="0.2">
      <c r="U36485" s="55"/>
      <c r="V36485" s="53"/>
      <c r="W36485" s="53"/>
      <c r="X36485" s="53"/>
      <c r="Y36485" s="55"/>
    </row>
    <row r="36486" spans="21:25" x14ac:dyDescent="0.2">
      <c r="U36486" s="55"/>
      <c r="V36486" s="53"/>
      <c r="W36486" s="53"/>
      <c r="X36486" s="53"/>
      <c r="Y36486" s="55"/>
    </row>
    <row r="36487" spans="21:25" x14ac:dyDescent="0.2">
      <c r="U36487" s="55"/>
      <c r="V36487" s="53"/>
      <c r="W36487" s="53"/>
      <c r="X36487" s="53"/>
      <c r="Y36487" s="55"/>
    </row>
    <row r="36488" spans="21:25" x14ac:dyDescent="0.2">
      <c r="U36488" s="55"/>
      <c r="V36488" s="53"/>
      <c r="W36488" s="53"/>
      <c r="X36488" s="53"/>
      <c r="Y36488" s="55"/>
    </row>
    <row r="36489" spans="21:25" x14ac:dyDescent="0.2">
      <c r="U36489" s="55"/>
      <c r="V36489" s="53"/>
      <c r="W36489" s="53"/>
      <c r="X36489" s="53"/>
      <c r="Y36489" s="55"/>
    </row>
    <row r="36490" spans="21:25" x14ac:dyDescent="0.2">
      <c r="U36490" s="55"/>
      <c r="V36490" s="53"/>
      <c r="W36490" s="53"/>
      <c r="X36490" s="53"/>
      <c r="Y36490" s="55"/>
    </row>
    <row r="36491" spans="21:25" x14ac:dyDescent="0.2">
      <c r="U36491" s="55"/>
      <c r="V36491" s="53"/>
      <c r="W36491" s="53"/>
      <c r="X36491" s="53"/>
      <c r="Y36491" s="55"/>
    </row>
    <row r="36492" spans="21:25" x14ac:dyDescent="0.2">
      <c r="U36492" s="55"/>
      <c r="V36492" s="53"/>
      <c r="W36492" s="53"/>
      <c r="X36492" s="53"/>
      <c r="Y36492" s="55"/>
    </row>
    <row r="36493" spans="21:25" x14ac:dyDescent="0.2">
      <c r="U36493" s="55"/>
      <c r="V36493" s="53"/>
      <c r="W36493" s="53"/>
      <c r="X36493" s="53"/>
      <c r="Y36493" s="55"/>
    </row>
    <row r="36494" spans="21:25" x14ac:dyDescent="0.2">
      <c r="U36494" s="55"/>
      <c r="V36494" s="53"/>
      <c r="W36494" s="53"/>
      <c r="X36494" s="53"/>
      <c r="Y36494" s="55"/>
    </row>
    <row r="36495" spans="21:25" x14ac:dyDescent="0.2">
      <c r="U36495" s="55"/>
      <c r="V36495" s="53"/>
      <c r="W36495" s="53"/>
      <c r="X36495" s="53"/>
      <c r="Y36495" s="55"/>
    </row>
    <row r="36496" spans="21:25" x14ac:dyDescent="0.2">
      <c r="U36496" s="55"/>
      <c r="V36496" s="53"/>
      <c r="W36496" s="53"/>
      <c r="X36496" s="53"/>
      <c r="Y36496" s="55"/>
    </row>
    <row r="36497" spans="21:25" x14ac:dyDescent="0.2">
      <c r="U36497" s="55"/>
      <c r="V36497" s="53"/>
      <c r="W36497" s="53"/>
      <c r="X36497" s="53"/>
      <c r="Y36497" s="55"/>
    </row>
    <row r="36498" spans="21:25" x14ac:dyDescent="0.2">
      <c r="U36498" s="55"/>
      <c r="V36498" s="53"/>
      <c r="W36498" s="53"/>
      <c r="X36498" s="53"/>
      <c r="Y36498" s="55"/>
    </row>
    <row r="36499" spans="21:25" x14ac:dyDescent="0.2">
      <c r="U36499" s="55"/>
      <c r="V36499" s="53"/>
      <c r="W36499" s="53"/>
      <c r="X36499" s="53"/>
      <c r="Y36499" s="55"/>
    </row>
    <row r="36500" spans="21:25" x14ac:dyDescent="0.2">
      <c r="U36500" s="55"/>
      <c r="V36500" s="53"/>
      <c r="W36500" s="53"/>
      <c r="X36500" s="53"/>
      <c r="Y36500" s="55"/>
    </row>
    <row r="36501" spans="21:25" x14ac:dyDescent="0.2">
      <c r="U36501" s="55"/>
      <c r="V36501" s="53"/>
      <c r="W36501" s="53"/>
      <c r="X36501" s="53"/>
      <c r="Y36501" s="55"/>
    </row>
    <row r="36502" spans="21:25" x14ac:dyDescent="0.2">
      <c r="U36502" s="55"/>
      <c r="V36502" s="53"/>
      <c r="W36502" s="53"/>
      <c r="X36502" s="53"/>
      <c r="Y36502" s="55"/>
    </row>
    <row r="36503" spans="21:25" x14ac:dyDescent="0.2">
      <c r="U36503" s="55"/>
      <c r="V36503" s="53"/>
      <c r="W36503" s="53"/>
      <c r="X36503" s="53"/>
      <c r="Y36503" s="55"/>
    </row>
    <row r="36504" spans="21:25" x14ac:dyDescent="0.2">
      <c r="U36504" s="55"/>
      <c r="V36504" s="53"/>
      <c r="W36504" s="53"/>
      <c r="X36504" s="53"/>
      <c r="Y36504" s="55"/>
    </row>
    <row r="36505" spans="21:25" x14ac:dyDescent="0.2">
      <c r="U36505" s="55"/>
      <c r="V36505" s="53"/>
      <c r="W36505" s="53"/>
      <c r="X36505" s="53"/>
      <c r="Y36505" s="55"/>
    </row>
    <row r="36506" spans="21:25" x14ac:dyDescent="0.2">
      <c r="U36506" s="55"/>
      <c r="V36506" s="53"/>
      <c r="W36506" s="53"/>
      <c r="X36506" s="53"/>
      <c r="Y36506" s="55"/>
    </row>
    <row r="36507" spans="21:25" x14ac:dyDescent="0.2">
      <c r="U36507" s="55"/>
      <c r="V36507" s="53"/>
      <c r="W36507" s="53"/>
      <c r="X36507" s="53"/>
      <c r="Y36507" s="55"/>
    </row>
    <row r="36508" spans="21:25" x14ac:dyDescent="0.2">
      <c r="U36508" s="55"/>
      <c r="V36508" s="53"/>
      <c r="W36508" s="53"/>
      <c r="X36508" s="53"/>
      <c r="Y36508" s="55"/>
    </row>
    <row r="36509" spans="21:25" x14ac:dyDescent="0.2">
      <c r="U36509" s="55"/>
      <c r="V36509" s="53"/>
      <c r="W36509" s="53"/>
      <c r="X36509" s="53"/>
      <c r="Y36509" s="55"/>
    </row>
    <row r="36510" spans="21:25" x14ac:dyDescent="0.2">
      <c r="U36510" s="55"/>
      <c r="V36510" s="53"/>
      <c r="W36510" s="53"/>
      <c r="X36510" s="53"/>
      <c r="Y36510" s="55"/>
    </row>
    <row r="36511" spans="21:25" x14ac:dyDescent="0.2">
      <c r="U36511" s="55"/>
      <c r="V36511" s="53"/>
      <c r="W36511" s="53"/>
      <c r="X36511" s="53"/>
      <c r="Y36511" s="55"/>
    </row>
    <row r="36512" spans="21:25" x14ac:dyDescent="0.2">
      <c r="U36512" s="55"/>
      <c r="V36512" s="53"/>
      <c r="W36512" s="53"/>
      <c r="X36512" s="53"/>
      <c r="Y36512" s="55"/>
    </row>
    <row r="36513" spans="21:25" x14ac:dyDescent="0.2">
      <c r="U36513" s="55"/>
      <c r="V36513" s="53"/>
      <c r="W36513" s="53"/>
      <c r="X36513" s="53"/>
      <c r="Y36513" s="55"/>
    </row>
    <row r="36514" spans="21:25" x14ac:dyDescent="0.2">
      <c r="U36514" s="55"/>
      <c r="V36514" s="53"/>
      <c r="W36514" s="53"/>
      <c r="X36514" s="53"/>
      <c r="Y36514" s="55"/>
    </row>
    <row r="36515" spans="21:25" x14ac:dyDescent="0.2">
      <c r="U36515" s="55"/>
      <c r="V36515" s="53"/>
      <c r="W36515" s="53"/>
      <c r="X36515" s="53"/>
      <c r="Y36515" s="55"/>
    </row>
    <row r="36516" spans="21:25" x14ac:dyDescent="0.2">
      <c r="U36516" s="55"/>
      <c r="V36516" s="53"/>
      <c r="W36516" s="53"/>
      <c r="X36516" s="53"/>
      <c r="Y36516" s="55"/>
    </row>
    <row r="36517" spans="21:25" x14ac:dyDescent="0.2">
      <c r="U36517" s="55"/>
      <c r="V36517" s="53"/>
      <c r="W36517" s="53"/>
      <c r="X36517" s="53"/>
      <c r="Y36517" s="55"/>
    </row>
    <row r="36518" spans="21:25" x14ac:dyDescent="0.2">
      <c r="U36518" s="55"/>
      <c r="V36518" s="53"/>
      <c r="W36518" s="53"/>
      <c r="X36518" s="53"/>
      <c r="Y36518" s="55"/>
    </row>
    <row r="36519" spans="21:25" x14ac:dyDescent="0.2">
      <c r="U36519" s="55"/>
      <c r="V36519" s="53"/>
      <c r="W36519" s="53"/>
      <c r="X36519" s="53"/>
      <c r="Y36519" s="55"/>
    </row>
    <row r="36520" spans="21:25" x14ac:dyDescent="0.2">
      <c r="U36520" s="55"/>
      <c r="V36520" s="53"/>
      <c r="W36520" s="53"/>
      <c r="X36520" s="53"/>
      <c r="Y36520" s="55"/>
    </row>
    <row r="36521" spans="21:25" x14ac:dyDescent="0.2">
      <c r="U36521" s="55"/>
      <c r="V36521" s="53"/>
      <c r="W36521" s="53"/>
      <c r="X36521" s="53"/>
      <c r="Y36521" s="55"/>
    </row>
    <row r="36522" spans="21:25" x14ac:dyDescent="0.2">
      <c r="U36522" s="55"/>
      <c r="V36522" s="53"/>
      <c r="W36522" s="53"/>
      <c r="X36522" s="53"/>
      <c r="Y36522" s="55"/>
    </row>
    <row r="36523" spans="21:25" x14ac:dyDescent="0.2">
      <c r="U36523" s="55"/>
      <c r="V36523" s="53"/>
      <c r="W36523" s="53"/>
      <c r="X36523" s="53"/>
      <c r="Y36523" s="55"/>
    </row>
    <row r="36524" spans="21:25" x14ac:dyDescent="0.2">
      <c r="U36524" s="55"/>
      <c r="V36524" s="53"/>
      <c r="W36524" s="53"/>
      <c r="X36524" s="53"/>
      <c r="Y36524" s="55"/>
    </row>
    <row r="36525" spans="21:25" x14ac:dyDescent="0.2">
      <c r="U36525" s="55"/>
      <c r="V36525" s="53"/>
      <c r="W36525" s="53"/>
      <c r="X36525" s="53"/>
      <c r="Y36525" s="55"/>
    </row>
    <row r="36526" spans="21:25" x14ac:dyDescent="0.2">
      <c r="U36526" s="55"/>
      <c r="V36526" s="53"/>
      <c r="W36526" s="53"/>
      <c r="X36526" s="53"/>
      <c r="Y36526" s="55"/>
    </row>
    <row r="36527" spans="21:25" x14ac:dyDescent="0.2">
      <c r="U36527" s="55"/>
      <c r="V36527" s="53"/>
      <c r="W36527" s="53"/>
      <c r="X36527" s="53"/>
      <c r="Y36527" s="55"/>
    </row>
    <row r="36528" spans="21:25" x14ac:dyDescent="0.2">
      <c r="U36528" s="55"/>
      <c r="V36528" s="53"/>
      <c r="W36528" s="53"/>
      <c r="X36528" s="53"/>
      <c r="Y36528" s="55"/>
    </row>
    <row r="36529" spans="21:25" x14ac:dyDescent="0.2">
      <c r="U36529" s="55"/>
      <c r="V36529" s="53"/>
      <c r="W36529" s="53"/>
      <c r="X36529" s="53"/>
      <c r="Y36529" s="55"/>
    </row>
    <row r="36530" spans="21:25" x14ac:dyDescent="0.2">
      <c r="U36530" s="55"/>
      <c r="V36530" s="53"/>
      <c r="W36530" s="53"/>
      <c r="X36530" s="53"/>
      <c r="Y36530" s="55"/>
    </row>
    <row r="36531" spans="21:25" x14ac:dyDescent="0.2">
      <c r="U36531" s="55"/>
      <c r="V36531" s="53"/>
      <c r="W36531" s="53"/>
      <c r="X36531" s="53"/>
      <c r="Y36531" s="55"/>
    </row>
    <row r="36532" spans="21:25" x14ac:dyDescent="0.2">
      <c r="U36532" s="55"/>
      <c r="V36532" s="53"/>
      <c r="W36532" s="53"/>
      <c r="X36532" s="53"/>
      <c r="Y36532" s="55"/>
    </row>
    <row r="36533" spans="21:25" x14ac:dyDescent="0.2">
      <c r="U36533" s="55"/>
      <c r="V36533" s="53"/>
      <c r="W36533" s="53"/>
      <c r="X36533" s="53"/>
      <c r="Y36533" s="55"/>
    </row>
    <row r="36534" spans="21:25" x14ac:dyDescent="0.2">
      <c r="U36534" s="55"/>
      <c r="V36534" s="53"/>
      <c r="W36534" s="53"/>
      <c r="X36534" s="53"/>
      <c r="Y36534" s="55"/>
    </row>
    <row r="36535" spans="21:25" x14ac:dyDescent="0.2">
      <c r="U36535" s="55"/>
      <c r="V36535" s="53"/>
      <c r="W36535" s="53"/>
      <c r="X36535" s="53"/>
      <c r="Y36535" s="55"/>
    </row>
    <row r="36536" spans="21:25" x14ac:dyDescent="0.2">
      <c r="U36536" s="55"/>
      <c r="V36536" s="53"/>
      <c r="W36536" s="53"/>
      <c r="X36536" s="53"/>
      <c r="Y36536" s="55"/>
    </row>
    <row r="36537" spans="21:25" x14ac:dyDescent="0.2">
      <c r="U36537" s="55"/>
      <c r="V36537" s="53"/>
      <c r="W36537" s="53"/>
      <c r="X36537" s="53"/>
      <c r="Y36537" s="55"/>
    </row>
    <row r="36538" spans="21:25" x14ac:dyDescent="0.2">
      <c r="U36538" s="55"/>
      <c r="V36538" s="53"/>
      <c r="W36538" s="53"/>
      <c r="X36538" s="53"/>
      <c r="Y36538" s="55"/>
    </row>
    <row r="36539" spans="21:25" x14ac:dyDescent="0.2">
      <c r="U36539" s="55"/>
      <c r="V36539" s="53"/>
      <c r="W36539" s="53"/>
      <c r="X36539" s="53"/>
      <c r="Y36539" s="55"/>
    </row>
    <row r="36540" spans="21:25" x14ac:dyDescent="0.2">
      <c r="U36540" s="55"/>
      <c r="V36540" s="53"/>
      <c r="W36540" s="53"/>
      <c r="X36540" s="53"/>
      <c r="Y36540" s="55"/>
    </row>
    <row r="36541" spans="21:25" x14ac:dyDescent="0.2">
      <c r="U36541" s="55"/>
      <c r="V36541" s="53"/>
      <c r="W36541" s="53"/>
      <c r="X36541" s="53"/>
      <c r="Y36541" s="55"/>
    </row>
    <row r="36542" spans="21:25" x14ac:dyDescent="0.2">
      <c r="U36542" s="55"/>
      <c r="V36542" s="53"/>
      <c r="W36542" s="53"/>
      <c r="X36542" s="53"/>
      <c r="Y36542" s="55"/>
    </row>
    <row r="36543" spans="21:25" x14ac:dyDescent="0.2">
      <c r="U36543" s="55"/>
      <c r="V36543" s="53"/>
      <c r="W36543" s="53"/>
      <c r="X36543" s="53"/>
      <c r="Y36543" s="55"/>
    </row>
    <row r="36544" spans="21:25" x14ac:dyDescent="0.2">
      <c r="U36544" s="55"/>
      <c r="V36544" s="53"/>
      <c r="W36544" s="53"/>
      <c r="X36544" s="53"/>
      <c r="Y36544" s="55"/>
    </row>
    <row r="36545" spans="21:25" x14ac:dyDescent="0.2">
      <c r="U36545" s="55"/>
      <c r="V36545" s="53"/>
      <c r="W36545" s="53"/>
      <c r="X36545" s="53"/>
      <c r="Y36545" s="55"/>
    </row>
    <row r="36546" spans="21:25" x14ac:dyDescent="0.2">
      <c r="U36546" s="55"/>
      <c r="V36546" s="53"/>
      <c r="W36546" s="53"/>
      <c r="X36546" s="53"/>
      <c r="Y36546" s="55"/>
    </row>
    <row r="36547" spans="21:25" x14ac:dyDescent="0.2">
      <c r="U36547" s="55"/>
      <c r="V36547" s="53"/>
      <c r="W36547" s="53"/>
      <c r="X36547" s="53"/>
      <c r="Y36547" s="55"/>
    </row>
    <row r="36548" spans="21:25" x14ac:dyDescent="0.2">
      <c r="U36548" s="55"/>
      <c r="V36548" s="53"/>
      <c r="W36548" s="53"/>
      <c r="X36548" s="53"/>
      <c r="Y36548" s="55"/>
    </row>
    <row r="36549" spans="21:25" x14ac:dyDescent="0.2">
      <c r="U36549" s="55"/>
      <c r="V36549" s="53"/>
      <c r="W36549" s="53"/>
      <c r="X36549" s="53"/>
      <c r="Y36549" s="55"/>
    </row>
    <row r="36550" spans="21:25" x14ac:dyDescent="0.2">
      <c r="U36550" s="55"/>
      <c r="V36550" s="53"/>
      <c r="W36550" s="53"/>
      <c r="X36550" s="53"/>
      <c r="Y36550" s="55"/>
    </row>
    <row r="36551" spans="21:25" x14ac:dyDescent="0.2">
      <c r="U36551" s="55"/>
      <c r="V36551" s="53"/>
      <c r="W36551" s="53"/>
      <c r="X36551" s="53"/>
      <c r="Y36551" s="55"/>
    </row>
    <row r="36552" spans="21:25" x14ac:dyDescent="0.2">
      <c r="U36552" s="55"/>
      <c r="V36552" s="53"/>
      <c r="W36552" s="53"/>
      <c r="X36552" s="53"/>
      <c r="Y36552" s="55"/>
    </row>
    <row r="36553" spans="21:25" x14ac:dyDescent="0.2">
      <c r="U36553" s="55"/>
      <c r="V36553" s="53"/>
      <c r="W36553" s="53"/>
      <c r="X36553" s="53"/>
      <c r="Y36553" s="55"/>
    </row>
    <row r="36554" spans="21:25" x14ac:dyDescent="0.2">
      <c r="U36554" s="55"/>
      <c r="V36554" s="53"/>
      <c r="W36554" s="53"/>
      <c r="X36554" s="53"/>
      <c r="Y36554" s="55"/>
    </row>
    <row r="36555" spans="21:25" x14ac:dyDescent="0.2">
      <c r="U36555" s="55"/>
      <c r="V36555" s="53"/>
      <c r="W36555" s="53"/>
      <c r="X36555" s="53"/>
      <c r="Y36555" s="55"/>
    </row>
    <row r="36556" spans="21:25" x14ac:dyDescent="0.2">
      <c r="U36556" s="55"/>
      <c r="V36556" s="53"/>
      <c r="W36556" s="53"/>
      <c r="X36556" s="53"/>
      <c r="Y36556" s="55"/>
    </row>
    <row r="36557" spans="21:25" x14ac:dyDescent="0.2">
      <c r="U36557" s="55"/>
      <c r="V36557" s="53"/>
      <c r="W36557" s="53"/>
      <c r="X36557" s="53"/>
      <c r="Y36557" s="55"/>
    </row>
    <row r="36558" spans="21:25" x14ac:dyDescent="0.2">
      <c r="U36558" s="55"/>
      <c r="V36558" s="53"/>
      <c r="W36558" s="53"/>
      <c r="X36558" s="53"/>
      <c r="Y36558" s="55"/>
    </row>
    <row r="36559" spans="21:25" x14ac:dyDescent="0.2">
      <c r="U36559" s="55"/>
      <c r="V36559" s="53"/>
      <c r="W36559" s="53"/>
      <c r="X36559" s="53"/>
      <c r="Y36559" s="55"/>
    </row>
    <row r="36560" spans="21:25" x14ac:dyDescent="0.2">
      <c r="U36560" s="55"/>
      <c r="V36560" s="53"/>
      <c r="W36560" s="53"/>
      <c r="X36560" s="53"/>
      <c r="Y36560" s="55"/>
    </row>
    <row r="36561" spans="21:25" x14ac:dyDescent="0.2">
      <c r="U36561" s="55"/>
      <c r="V36561" s="53"/>
      <c r="W36561" s="53"/>
      <c r="X36561" s="53"/>
      <c r="Y36561" s="55"/>
    </row>
    <row r="36562" spans="21:25" x14ac:dyDescent="0.2">
      <c r="U36562" s="55"/>
      <c r="V36562" s="53"/>
      <c r="W36562" s="53"/>
      <c r="X36562" s="53"/>
      <c r="Y36562" s="55"/>
    </row>
    <row r="36563" spans="21:25" x14ac:dyDescent="0.2">
      <c r="U36563" s="55"/>
      <c r="V36563" s="53"/>
      <c r="W36563" s="53"/>
      <c r="X36563" s="53"/>
      <c r="Y36563" s="55"/>
    </row>
    <row r="36564" spans="21:25" x14ac:dyDescent="0.2">
      <c r="U36564" s="55"/>
      <c r="V36564" s="53"/>
      <c r="W36564" s="53"/>
      <c r="X36564" s="53"/>
      <c r="Y36564" s="55"/>
    </row>
    <row r="36565" spans="21:25" x14ac:dyDescent="0.2">
      <c r="U36565" s="55"/>
      <c r="V36565" s="53"/>
      <c r="W36565" s="53"/>
      <c r="X36565" s="53"/>
      <c r="Y36565" s="55"/>
    </row>
    <row r="36566" spans="21:25" x14ac:dyDescent="0.2">
      <c r="U36566" s="55"/>
      <c r="V36566" s="53"/>
      <c r="W36566" s="53"/>
      <c r="X36566" s="53"/>
      <c r="Y36566" s="55"/>
    </row>
    <row r="36567" spans="21:25" x14ac:dyDescent="0.2">
      <c r="U36567" s="55"/>
      <c r="V36567" s="53"/>
      <c r="W36567" s="53"/>
      <c r="X36567" s="53"/>
      <c r="Y36567" s="55"/>
    </row>
    <row r="36568" spans="21:25" x14ac:dyDescent="0.2">
      <c r="U36568" s="55"/>
      <c r="V36568" s="53"/>
      <c r="W36568" s="53"/>
      <c r="X36568" s="53"/>
      <c r="Y36568" s="55"/>
    </row>
    <row r="36569" spans="21:25" x14ac:dyDescent="0.2">
      <c r="U36569" s="55"/>
      <c r="V36569" s="53"/>
      <c r="W36569" s="53"/>
      <c r="X36569" s="53"/>
      <c r="Y36569" s="55"/>
    </row>
    <row r="36570" spans="21:25" x14ac:dyDescent="0.2">
      <c r="U36570" s="55"/>
      <c r="V36570" s="53"/>
      <c r="W36570" s="53"/>
      <c r="X36570" s="53"/>
      <c r="Y36570" s="55"/>
    </row>
    <row r="36571" spans="21:25" x14ac:dyDescent="0.2">
      <c r="U36571" s="55"/>
      <c r="V36571" s="53"/>
      <c r="W36571" s="53"/>
      <c r="X36571" s="53"/>
      <c r="Y36571" s="55"/>
    </row>
    <row r="36572" spans="21:25" x14ac:dyDescent="0.2">
      <c r="U36572" s="55"/>
      <c r="V36572" s="53"/>
      <c r="W36572" s="53"/>
      <c r="X36572" s="53"/>
      <c r="Y36572" s="55"/>
    </row>
    <row r="36573" spans="21:25" x14ac:dyDescent="0.2">
      <c r="U36573" s="55"/>
      <c r="V36573" s="53"/>
      <c r="W36573" s="53"/>
      <c r="X36573" s="53"/>
      <c r="Y36573" s="55"/>
    </row>
    <row r="36574" spans="21:25" x14ac:dyDescent="0.2">
      <c r="U36574" s="55"/>
      <c r="V36574" s="53"/>
      <c r="W36574" s="53"/>
      <c r="X36574" s="53"/>
      <c r="Y36574" s="55"/>
    </row>
    <row r="36575" spans="21:25" x14ac:dyDescent="0.2">
      <c r="U36575" s="55"/>
      <c r="V36575" s="53"/>
      <c r="W36575" s="53"/>
      <c r="X36575" s="53"/>
      <c r="Y36575" s="55"/>
    </row>
    <row r="36576" spans="21:25" x14ac:dyDescent="0.2">
      <c r="U36576" s="55"/>
      <c r="V36576" s="53"/>
      <c r="W36576" s="53"/>
      <c r="X36576" s="53"/>
      <c r="Y36576" s="55"/>
    </row>
    <row r="36577" spans="21:25" x14ac:dyDescent="0.2">
      <c r="U36577" s="55"/>
      <c r="V36577" s="53"/>
      <c r="W36577" s="53"/>
      <c r="X36577" s="53"/>
      <c r="Y36577" s="55"/>
    </row>
    <row r="36578" spans="21:25" x14ac:dyDescent="0.2">
      <c r="U36578" s="55"/>
      <c r="V36578" s="53"/>
      <c r="W36578" s="53"/>
      <c r="X36578" s="53"/>
      <c r="Y36578" s="55"/>
    </row>
    <row r="36579" spans="21:25" x14ac:dyDescent="0.2">
      <c r="U36579" s="55"/>
      <c r="V36579" s="53"/>
      <c r="W36579" s="53"/>
      <c r="X36579" s="53"/>
      <c r="Y36579" s="55"/>
    </row>
    <row r="36580" spans="21:25" x14ac:dyDescent="0.2">
      <c r="U36580" s="55"/>
      <c r="V36580" s="53"/>
      <c r="W36580" s="53"/>
      <c r="X36580" s="53"/>
      <c r="Y36580" s="55"/>
    </row>
    <row r="36581" spans="21:25" x14ac:dyDescent="0.2">
      <c r="U36581" s="55"/>
      <c r="V36581" s="53"/>
      <c r="W36581" s="53"/>
      <c r="X36581" s="53"/>
      <c r="Y36581" s="55"/>
    </row>
    <row r="36582" spans="21:25" x14ac:dyDescent="0.2">
      <c r="U36582" s="55"/>
      <c r="V36582" s="53"/>
      <c r="W36582" s="53"/>
      <c r="X36582" s="53"/>
      <c r="Y36582" s="55"/>
    </row>
    <row r="36583" spans="21:25" x14ac:dyDescent="0.2">
      <c r="U36583" s="55"/>
      <c r="V36583" s="53"/>
      <c r="W36583" s="53"/>
      <c r="X36583" s="53"/>
      <c r="Y36583" s="55"/>
    </row>
    <row r="36584" spans="21:25" x14ac:dyDescent="0.2">
      <c r="U36584" s="55"/>
      <c r="V36584" s="53"/>
      <c r="W36584" s="53"/>
      <c r="X36584" s="53"/>
      <c r="Y36584" s="55"/>
    </row>
    <row r="36585" spans="21:25" x14ac:dyDescent="0.2">
      <c r="U36585" s="55"/>
      <c r="V36585" s="53"/>
      <c r="W36585" s="53"/>
      <c r="X36585" s="53"/>
      <c r="Y36585" s="55"/>
    </row>
    <row r="36586" spans="21:25" x14ac:dyDescent="0.2">
      <c r="U36586" s="55"/>
      <c r="V36586" s="53"/>
      <c r="W36586" s="53"/>
      <c r="X36586" s="53"/>
      <c r="Y36586" s="55"/>
    </row>
    <row r="36587" spans="21:25" x14ac:dyDescent="0.2">
      <c r="U36587" s="55"/>
      <c r="V36587" s="53"/>
      <c r="W36587" s="53"/>
      <c r="X36587" s="53"/>
      <c r="Y36587" s="55"/>
    </row>
    <row r="36588" spans="21:25" x14ac:dyDescent="0.2">
      <c r="U36588" s="55"/>
      <c r="V36588" s="53"/>
      <c r="W36588" s="53"/>
      <c r="X36588" s="53"/>
      <c r="Y36588" s="55"/>
    </row>
    <row r="36589" spans="21:25" x14ac:dyDescent="0.2">
      <c r="U36589" s="55"/>
      <c r="V36589" s="53"/>
      <c r="W36589" s="53"/>
      <c r="X36589" s="53"/>
      <c r="Y36589" s="55"/>
    </row>
    <row r="36590" spans="21:25" x14ac:dyDescent="0.2">
      <c r="U36590" s="55"/>
      <c r="V36590" s="53"/>
      <c r="W36590" s="53"/>
      <c r="X36590" s="53"/>
      <c r="Y36590" s="55"/>
    </row>
    <row r="36591" spans="21:25" x14ac:dyDescent="0.2">
      <c r="U36591" s="55"/>
      <c r="V36591" s="53"/>
      <c r="W36591" s="53"/>
      <c r="X36591" s="53"/>
      <c r="Y36591" s="55"/>
    </row>
    <row r="36592" spans="21:25" x14ac:dyDescent="0.2">
      <c r="U36592" s="55"/>
      <c r="V36592" s="53"/>
      <c r="W36592" s="53"/>
      <c r="X36592" s="53"/>
      <c r="Y36592" s="55"/>
    </row>
    <row r="36593" spans="21:25" x14ac:dyDescent="0.2">
      <c r="U36593" s="55"/>
      <c r="V36593" s="53"/>
      <c r="W36593" s="53"/>
      <c r="X36593" s="53"/>
      <c r="Y36593" s="55"/>
    </row>
    <row r="36594" spans="21:25" x14ac:dyDescent="0.2">
      <c r="U36594" s="55"/>
      <c r="V36594" s="53"/>
      <c r="W36594" s="53"/>
      <c r="X36594" s="53"/>
      <c r="Y36594" s="55"/>
    </row>
    <row r="36595" spans="21:25" x14ac:dyDescent="0.2">
      <c r="U36595" s="55"/>
      <c r="V36595" s="53"/>
      <c r="W36595" s="53"/>
      <c r="X36595" s="53"/>
      <c r="Y36595" s="55"/>
    </row>
    <row r="36596" spans="21:25" x14ac:dyDescent="0.2">
      <c r="U36596" s="55"/>
      <c r="V36596" s="53"/>
      <c r="W36596" s="53"/>
      <c r="X36596" s="53"/>
      <c r="Y36596" s="55"/>
    </row>
    <row r="36597" spans="21:25" x14ac:dyDescent="0.2">
      <c r="U36597" s="55"/>
      <c r="V36597" s="53"/>
      <c r="W36597" s="53"/>
      <c r="X36597" s="53"/>
      <c r="Y36597" s="55"/>
    </row>
    <row r="36598" spans="21:25" x14ac:dyDescent="0.2">
      <c r="U36598" s="55"/>
      <c r="V36598" s="53"/>
      <c r="W36598" s="53"/>
      <c r="X36598" s="53"/>
      <c r="Y36598" s="55"/>
    </row>
    <row r="36599" spans="21:25" x14ac:dyDescent="0.2">
      <c r="U36599" s="55"/>
      <c r="V36599" s="53"/>
      <c r="W36599" s="53"/>
      <c r="X36599" s="53"/>
      <c r="Y36599" s="55"/>
    </row>
    <row r="36600" spans="21:25" x14ac:dyDescent="0.2">
      <c r="U36600" s="55"/>
      <c r="V36600" s="53"/>
      <c r="W36600" s="53"/>
      <c r="X36600" s="53"/>
      <c r="Y36600" s="55"/>
    </row>
    <row r="36601" spans="21:25" x14ac:dyDescent="0.2">
      <c r="U36601" s="55"/>
      <c r="V36601" s="53"/>
      <c r="W36601" s="53"/>
      <c r="X36601" s="53"/>
      <c r="Y36601" s="55"/>
    </row>
    <row r="36602" spans="21:25" x14ac:dyDescent="0.2">
      <c r="U36602" s="55"/>
      <c r="V36602" s="53"/>
      <c r="W36602" s="53"/>
      <c r="X36602" s="53"/>
      <c r="Y36602" s="55"/>
    </row>
    <row r="36603" spans="21:25" x14ac:dyDescent="0.2">
      <c r="U36603" s="55"/>
      <c r="V36603" s="53"/>
      <c r="W36603" s="53"/>
      <c r="X36603" s="53"/>
      <c r="Y36603" s="55"/>
    </row>
    <row r="36604" spans="21:25" x14ac:dyDescent="0.2">
      <c r="U36604" s="55"/>
      <c r="V36604" s="53"/>
      <c r="W36604" s="53"/>
      <c r="X36604" s="53"/>
      <c r="Y36604" s="55"/>
    </row>
    <row r="36605" spans="21:25" x14ac:dyDescent="0.2">
      <c r="U36605" s="55"/>
      <c r="V36605" s="53"/>
      <c r="W36605" s="53"/>
      <c r="X36605" s="53"/>
      <c r="Y36605" s="55"/>
    </row>
    <row r="36606" spans="21:25" x14ac:dyDescent="0.2">
      <c r="U36606" s="55"/>
      <c r="V36606" s="53"/>
      <c r="W36606" s="53"/>
      <c r="X36606" s="53"/>
      <c r="Y36606" s="55"/>
    </row>
    <row r="36607" spans="21:25" x14ac:dyDescent="0.2">
      <c r="U36607" s="55"/>
      <c r="V36607" s="53"/>
      <c r="W36607" s="53"/>
      <c r="X36607" s="53"/>
      <c r="Y36607" s="55"/>
    </row>
    <row r="36608" spans="21:25" x14ac:dyDescent="0.2">
      <c r="U36608" s="55"/>
      <c r="V36608" s="53"/>
      <c r="W36608" s="53"/>
      <c r="X36608" s="53"/>
      <c r="Y36608" s="55"/>
    </row>
    <row r="36609" spans="21:25" x14ac:dyDescent="0.2">
      <c r="U36609" s="55"/>
      <c r="V36609" s="53"/>
      <c r="W36609" s="53"/>
      <c r="X36609" s="53"/>
      <c r="Y36609" s="55"/>
    </row>
    <row r="36610" spans="21:25" x14ac:dyDescent="0.2">
      <c r="U36610" s="55"/>
      <c r="V36610" s="53"/>
      <c r="W36610" s="53"/>
      <c r="X36610" s="53"/>
      <c r="Y36610" s="55"/>
    </row>
    <row r="36611" spans="21:25" x14ac:dyDescent="0.2">
      <c r="U36611" s="55"/>
      <c r="V36611" s="53"/>
      <c r="W36611" s="53"/>
      <c r="X36611" s="53"/>
      <c r="Y36611" s="55"/>
    </row>
    <row r="36612" spans="21:25" x14ac:dyDescent="0.2">
      <c r="U36612" s="55"/>
      <c r="V36612" s="53"/>
      <c r="W36612" s="53"/>
      <c r="X36612" s="53"/>
      <c r="Y36612" s="55"/>
    </row>
    <row r="36613" spans="21:25" x14ac:dyDescent="0.2">
      <c r="U36613" s="55"/>
      <c r="V36613" s="53"/>
      <c r="W36613" s="53"/>
      <c r="X36613" s="53"/>
      <c r="Y36613" s="55"/>
    </row>
    <row r="36614" spans="21:25" x14ac:dyDescent="0.2">
      <c r="U36614" s="55"/>
      <c r="V36614" s="53"/>
      <c r="W36614" s="53"/>
      <c r="X36614" s="53"/>
      <c r="Y36614" s="55"/>
    </row>
    <row r="36615" spans="21:25" x14ac:dyDescent="0.2">
      <c r="U36615" s="55"/>
      <c r="V36615" s="53"/>
      <c r="W36615" s="53"/>
      <c r="X36615" s="53"/>
      <c r="Y36615" s="55"/>
    </row>
    <row r="36616" spans="21:25" x14ac:dyDescent="0.2">
      <c r="U36616" s="55"/>
      <c r="V36616" s="53"/>
      <c r="W36616" s="53"/>
      <c r="X36616" s="53"/>
      <c r="Y36616" s="55"/>
    </row>
    <row r="36617" spans="21:25" x14ac:dyDescent="0.2">
      <c r="U36617" s="55"/>
      <c r="V36617" s="53"/>
      <c r="W36617" s="53"/>
      <c r="X36617" s="53"/>
      <c r="Y36617" s="55"/>
    </row>
    <row r="36618" spans="21:25" x14ac:dyDescent="0.2">
      <c r="U36618" s="55"/>
      <c r="V36618" s="53"/>
      <c r="W36618" s="53"/>
      <c r="X36618" s="53"/>
      <c r="Y36618" s="55"/>
    </row>
    <row r="36619" spans="21:25" x14ac:dyDescent="0.2">
      <c r="U36619" s="55"/>
      <c r="V36619" s="53"/>
      <c r="W36619" s="53"/>
      <c r="X36619" s="53"/>
      <c r="Y36619" s="55"/>
    </row>
    <row r="36620" spans="21:25" x14ac:dyDescent="0.2">
      <c r="U36620" s="55"/>
      <c r="V36620" s="53"/>
      <c r="W36620" s="53"/>
      <c r="X36620" s="53"/>
      <c r="Y36620" s="55"/>
    </row>
    <row r="36621" spans="21:25" x14ac:dyDescent="0.2">
      <c r="U36621" s="55"/>
      <c r="V36621" s="53"/>
      <c r="W36621" s="53"/>
      <c r="X36621" s="53"/>
      <c r="Y36621" s="55"/>
    </row>
    <row r="36622" spans="21:25" x14ac:dyDescent="0.2">
      <c r="U36622" s="55"/>
      <c r="V36622" s="53"/>
      <c r="W36622" s="53"/>
      <c r="X36622" s="53"/>
      <c r="Y36622" s="55"/>
    </row>
    <row r="36623" spans="21:25" x14ac:dyDescent="0.2">
      <c r="U36623" s="55"/>
      <c r="V36623" s="53"/>
      <c r="W36623" s="53"/>
      <c r="X36623" s="53"/>
      <c r="Y36623" s="55"/>
    </row>
    <row r="36624" spans="21:25" x14ac:dyDescent="0.2">
      <c r="U36624" s="55"/>
      <c r="V36624" s="53"/>
      <c r="W36624" s="53"/>
      <c r="X36624" s="53"/>
      <c r="Y36624" s="55"/>
    </row>
    <row r="36625" spans="21:25" x14ac:dyDescent="0.2">
      <c r="U36625" s="55"/>
      <c r="V36625" s="53"/>
      <c r="W36625" s="53"/>
      <c r="X36625" s="53"/>
      <c r="Y36625" s="55"/>
    </row>
    <row r="36626" spans="21:25" x14ac:dyDescent="0.2">
      <c r="U36626" s="55"/>
      <c r="V36626" s="53"/>
      <c r="W36626" s="53"/>
      <c r="X36626" s="53"/>
      <c r="Y36626" s="55"/>
    </row>
    <row r="36627" spans="21:25" x14ac:dyDescent="0.2">
      <c r="U36627" s="55"/>
      <c r="V36627" s="53"/>
      <c r="W36627" s="53"/>
      <c r="X36627" s="53"/>
      <c r="Y36627" s="55"/>
    </row>
    <row r="36628" spans="21:25" x14ac:dyDescent="0.2">
      <c r="U36628" s="55"/>
      <c r="V36628" s="53"/>
      <c r="W36628" s="53"/>
      <c r="X36628" s="53"/>
      <c r="Y36628" s="55"/>
    </row>
    <row r="36629" spans="21:25" x14ac:dyDescent="0.2">
      <c r="U36629" s="55"/>
      <c r="V36629" s="53"/>
      <c r="W36629" s="53"/>
      <c r="X36629" s="53"/>
      <c r="Y36629" s="55"/>
    </row>
    <row r="36630" spans="21:25" x14ac:dyDescent="0.2">
      <c r="U36630" s="55"/>
      <c r="V36630" s="53"/>
      <c r="W36630" s="53"/>
      <c r="X36630" s="53"/>
      <c r="Y36630" s="55"/>
    </row>
    <row r="36631" spans="21:25" x14ac:dyDescent="0.2">
      <c r="U36631" s="55"/>
      <c r="V36631" s="53"/>
      <c r="W36631" s="53"/>
      <c r="X36631" s="53"/>
      <c r="Y36631" s="55"/>
    </row>
    <row r="36632" spans="21:25" x14ac:dyDescent="0.2">
      <c r="U36632" s="55"/>
      <c r="V36632" s="53"/>
      <c r="W36632" s="53"/>
      <c r="X36632" s="53"/>
      <c r="Y36632" s="55"/>
    </row>
    <row r="36633" spans="21:25" x14ac:dyDescent="0.2">
      <c r="U36633" s="55"/>
      <c r="V36633" s="53"/>
      <c r="W36633" s="53"/>
      <c r="X36633" s="53"/>
      <c r="Y36633" s="55"/>
    </row>
    <row r="36634" spans="21:25" x14ac:dyDescent="0.2">
      <c r="U36634" s="55"/>
      <c r="V36634" s="53"/>
      <c r="W36634" s="53"/>
      <c r="X36634" s="53"/>
      <c r="Y36634" s="55"/>
    </row>
    <row r="36635" spans="21:25" x14ac:dyDescent="0.2">
      <c r="U36635" s="55"/>
      <c r="V36635" s="53"/>
      <c r="W36635" s="53"/>
      <c r="X36635" s="53"/>
      <c r="Y36635" s="55"/>
    </row>
    <row r="36636" spans="21:25" x14ac:dyDescent="0.2">
      <c r="U36636" s="55"/>
      <c r="V36636" s="53"/>
      <c r="W36636" s="53"/>
      <c r="X36636" s="53"/>
      <c r="Y36636" s="55"/>
    </row>
    <row r="36637" spans="21:25" x14ac:dyDescent="0.2">
      <c r="U36637" s="55"/>
      <c r="V36637" s="53"/>
      <c r="W36637" s="53"/>
      <c r="X36637" s="53"/>
      <c r="Y36637" s="55"/>
    </row>
    <row r="36638" spans="21:25" x14ac:dyDescent="0.2">
      <c r="U36638" s="55"/>
      <c r="V36638" s="53"/>
      <c r="W36638" s="53"/>
      <c r="X36638" s="53"/>
      <c r="Y36638" s="55"/>
    </row>
    <row r="36639" spans="21:25" x14ac:dyDescent="0.2">
      <c r="U36639" s="55"/>
      <c r="V36639" s="53"/>
      <c r="W36639" s="53"/>
      <c r="X36639" s="53"/>
      <c r="Y36639" s="55"/>
    </row>
    <row r="36640" spans="21:25" x14ac:dyDescent="0.2">
      <c r="U36640" s="55"/>
      <c r="V36640" s="53"/>
      <c r="W36640" s="53"/>
      <c r="X36640" s="53"/>
      <c r="Y36640" s="55"/>
    </row>
    <row r="36641" spans="21:25" x14ac:dyDescent="0.2">
      <c r="U36641" s="55"/>
      <c r="V36641" s="53"/>
      <c r="W36641" s="53"/>
      <c r="X36641" s="53"/>
      <c r="Y36641" s="55"/>
    </row>
    <row r="36642" spans="21:25" x14ac:dyDescent="0.2">
      <c r="U36642" s="55"/>
      <c r="V36642" s="53"/>
      <c r="W36642" s="53"/>
      <c r="X36642" s="53"/>
      <c r="Y36642" s="55"/>
    </row>
    <row r="36643" spans="21:25" x14ac:dyDescent="0.2">
      <c r="U36643" s="55"/>
      <c r="V36643" s="53"/>
      <c r="W36643" s="53"/>
      <c r="X36643" s="53"/>
      <c r="Y36643" s="55"/>
    </row>
    <row r="36644" spans="21:25" x14ac:dyDescent="0.2">
      <c r="U36644" s="55"/>
      <c r="V36644" s="53"/>
      <c r="W36644" s="53"/>
      <c r="X36644" s="53"/>
      <c r="Y36644" s="55"/>
    </row>
    <row r="36645" spans="21:25" x14ac:dyDescent="0.2">
      <c r="U36645" s="55"/>
      <c r="V36645" s="53"/>
      <c r="W36645" s="53"/>
      <c r="X36645" s="53"/>
      <c r="Y36645" s="55"/>
    </row>
    <row r="36646" spans="21:25" x14ac:dyDescent="0.2">
      <c r="U36646" s="55"/>
      <c r="V36646" s="53"/>
      <c r="W36646" s="53"/>
      <c r="X36646" s="53"/>
      <c r="Y36646" s="55"/>
    </row>
    <row r="36647" spans="21:25" x14ac:dyDescent="0.2">
      <c r="U36647" s="55"/>
      <c r="V36647" s="53"/>
      <c r="W36647" s="53"/>
      <c r="X36647" s="53"/>
      <c r="Y36647" s="55"/>
    </row>
    <row r="36648" spans="21:25" x14ac:dyDescent="0.2">
      <c r="U36648" s="55"/>
      <c r="V36648" s="53"/>
      <c r="W36648" s="53"/>
      <c r="X36648" s="53"/>
      <c r="Y36648" s="55"/>
    </row>
    <row r="36649" spans="21:25" x14ac:dyDescent="0.2">
      <c r="U36649" s="55"/>
      <c r="V36649" s="53"/>
      <c r="W36649" s="53"/>
      <c r="X36649" s="53"/>
      <c r="Y36649" s="55"/>
    </row>
    <row r="36650" spans="21:25" x14ac:dyDescent="0.2">
      <c r="U36650" s="55"/>
      <c r="V36650" s="53"/>
      <c r="W36650" s="53"/>
      <c r="X36650" s="53"/>
      <c r="Y36650" s="55"/>
    </row>
    <row r="36651" spans="21:25" x14ac:dyDescent="0.2">
      <c r="U36651" s="55"/>
      <c r="V36651" s="53"/>
      <c r="W36651" s="53"/>
      <c r="X36651" s="53"/>
      <c r="Y36651" s="55"/>
    </row>
    <row r="36652" spans="21:25" x14ac:dyDescent="0.2">
      <c r="U36652" s="55"/>
      <c r="V36652" s="53"/>
      <c r="W36652" s="53"/>
      <c r="X36652" s="53"/>
      <c r="Y36652" s="55"/>
    </row>
    <row r="36653" spans="21:25" x14ac:dyDescent="0.2">
      <c r="U36653" s="55"/>
      <c r="V36653" s="53"/>
      <c r="W36653" s="53"/>
      <c r="X36653" s="53"/>
      <c r="Y36653" s="55"/>
    </row>
    <row r="36654" spans="21:25" x14ac:dyDescent="0.2">
      <c r="U36654" s="55"/>
      <c r="V36654" s="53"/>
      <c r="W36654" s="53"/>
      <c r="X36654" s="53"/>
      <c r="Y36654" s="55"/>
    </row>
    <row r="36655" spans="21:25" x14ac:dyDescent="0.2">
      <c r="U36655" s="55"/>
      <c r="V36655" s="53"/>
      <c r="W36655" s="53"/>
      <c r="X36655" s="53"/>
      <c r="Y36655" s="55"/>
    </row>
    <row r="36656" spans="21:25" x14ac:dyDescent="0.2">
      <c r="U36656" s="55"/>
      <c r="V36656" s="53"/>
      <c r="W36656" s="53"/>
      <c r="X36656" s="53"/>
      <c r="Y36656" s="55"/>
    </row>
    <row r="36657" spans="21:25" x14ac:dyDescent="0.2">
      <c r="U36657" s="55"/>
      <c r="V36657" s="53"/>
      <c r="W36657" s="53"/>
      <c r="X36657" s="53"/>
      <c r="Y36657" s="55"/>
    </row>
    <row r="36658" spans="21:25" x14ac:dyDescent="0.2">
      <c r="U36658" s="55"/>
      <c r="V36658" s="53"/>
      <c r="W36658" s="53"/>
      <c r="X36658" s="53"/>
      <c r="Y36658" s="55"/>
    </row>
    <row r="36659" spans="21:25" x14ac:dyDescent="0.2">
      <c r="U36659" s="55"/>
      <c r="V36659" s="53"/>
      <c r="W36659" s="53"/>
      <c r="X36659" s="53"/>
      <c r="Y36659" s="55"/>
    </row>
    <row r="36660" spans="21:25" x14ac:dyDescent="0.2">
      <c r="U36660" s="55"/>
      <c r="V36660" s="53"/>
      <c r="W36660" s="53"/>
      <c r="X36660" s="53"/>
      <c r="Y36660" s="55"/>
    </row>
    <row r="36661" spans="21:25" x14ac:dyDescent="0.2">
      <c r="U36661" s="55"/>
      <c r="V36661" s="53"/>
      <c r="W36661" s="53"/>
      <c r="X36661" s="53"/>
      <c r="Y36661" s="55"/>
    </row>
    <row r="36662" spans="21:25" x14ac:dyDescent="0.2">
      <c r="U36662" s="55"/>
      <c r="V36662" s="53"/>
      <c r="W36662" s="53"/>
      <c r="X36662" s="53"/>
      <c r="Y36662" s="55"/>
    </row>
    <row r="36663" spans="21:25" x14ac:dyDescent="0.2">
      <c r="U36663" s="55"/>
      <c r="V36663" s="53"/>
      <c r="W36663" s="53"/>
      <c r="X36663" s="53"/>
      <c r="Y36663" s="55"/>
    </row>
    <row r="36664" spans="21:25" x14ac:dyDescent="0.2">
      <c r="U36664" s="55"/>
      <c r="V36664" s="53"/>
      <c r="W36664" s="53"/>
      <c r="X36664" s="53"/>
      <c r="Y36664" s="55"/>
    </row>
    <row r="36665" spans="21:25" x14ac:dyDescent="0.2">
      <c r="U36665" s="55"/>
      <c r="V36665" s="53"/>
      <c r="W36665" s="53"/>
      <c r="X36665" s="53"/>
      <c r="Y36665" s="55"/>
    </row>
    <row r="36666" spans="21:25" x14ac:dyDescent="0.2">
      <c r="U36666" s="55"/>
      <c r="V36666" s="53"/>
      <c r="W36666" s="53"/>
      <c r="X36666" s="53"/>
      <c r="Y36666" s="55"/>
    </row>
    <row r="36667" spans="21:25" x14ac:dyDescent="0.2">
      <c r="U36667" s="55"/>
      <c r="V36667" s="53"/>
      <c r="W36667" s="53"/>
      <c r="X36667" s="53"/>
      <c r="Y36667" s="55"/>
    </row>
    <row r="36668" spans="21:25" x14ac:dyDescent="0.2">
      <c r="U36668" s="55"/>
      <c r="V36668" s="53"/>
      <c r="W36668" s="53"/>
      <c r="X36668" s="53"/>
      <c r="Y36668" s="55"/>
    </row>
    <row r="36669" spans="21:25" x14ac:dyDescent="0.2">
      <c r="U36669" s="55"/>
      <c r="V36669" s="53"/>
      <c r="W36669" s="53"/>
      <c r="X36669" s="53"/>
      <c r="Y36669" s="55"/>
    </row>
    <row r="36670" spans="21:25" x14ac:dyDescent="0.2">
      <c r="U36670" s="55"/>
      <c r="V36670" s="53"/>
      <c r="W36670" s="53"/>
      <c r="X36670" s="53"/>
      <c r="Y36670" s="55"/>
    </row>
    <row r="36671" spans="21:25" x14ac:dyDescent="0.2">
      <c r="U36671" s="55"/>
      <c r="V36671" s="53"/>
      <c r="W36671" s="53"/>
      <c r="X36671" s="53"/>
      <c r="Y36671" s="55"/>
    </row>
    <row r="36672" spans="21:25" x14ac:dyDescent="0.2">
      <c r="U36672" s="55"/>
      <c r="V36672" s="53"/>
      <c r="W36672" s="53"/>
      <c r="X36672" s="53"/>
      <c r="Y36672" s="55"/>
    </row>
    <row r="36673" spans="21:25" x14ac:dyDescent="0.2">
      <c r="U36673" s="55"/>
      <c r="V36673" s="53"/>
      <c r="W36673" s="53"/>
      <c r="X36673" s="53"/>
      <c r="Y36673" s="55"/>
    </row>
    <row r="36674" spans="21:25" x14ac:dyDescent="0.2">
      <c r="U36674" s="55"/>
      <c r="V36674" s="53"/>
      <c r="W36674" s="53"/>
      <c r="X36674" s="53"/>
      <c r="Y36674" s="55"/>
    </row>
    <row r="36675" spans="21:25" x14ac:dyDescent="0.2">
      <c r="U36675" s="55"/>
      <c r="V36675" s="53"/>
      <c r="W36675" s="53"/>
      <c r="X36675" s="53"/>
      <c r="Y36675" s="55"/>
    </row>
    <row r="36676" spans="21:25" x14ac:dyDescent="0.2">
      <c r="U36676" s="55"/>
      <c r="V36676" s="53"/>
      <c r="W36676" s="53"/>
      <c r="X36676" s="53"/>
      <c r="Y36676" s="55"/>
    </row>
    <row r="36677" spans="21:25" x14ac:dyDescent="0.2">
      <c r="U36677" s="55"/>
      <c r="V36677" s="53"/>
      <c r="W36677" s="53"/>
      <c r="X36677" s="53"/>
      <c r="Y36677" s="55"/>
    </row>
    <row r="36678" spans="21:25" x14ac:dyDescent="0.2">
      <c r="U36678" s="55"/>
      <c r="V36678" s="53"/>
      <c r="W36678" s="53"/>
      <c r="X36678" s="53"/>
      <c r="Y36678" s="55"/>
    </row>
    <row r="36679" spans="21:25" x14ac:dyDescent="0.2">
      <c r="U36679" s="55"/>
      <c r="V36679" s="53"/>
      <c r="W36679" s="53"/>
      <c r="X36679" s="53"/>
      <c r="Y36679" s="55"/>
    </row>
    <row r="36680" spans="21:25" x14ac:dyDescent="0.2">
      <c r="U36680" s="55"/>
      <c r="V36680" s="53"/>
      <c r="W36680" s="53"/>
      <c r="X36680" s="53"/>
      <c r="Y36680" s="55"/>
    </row>
    <row r="36681" spans="21:25" x14ac:dyDescent="0.2">
      <c r="U36681" s="55"/>
      <c r="V36681" s="53"/>
      <c r="W36681" s="53"/>
      <c r="X36681" s="53"/>
      <c r="Y36681" s="55"/>
    </row>
    <row r="36682" spans="21:25" x14ac:dyDescent="0.2">
      <c r="U36682" s="55"/>
      <c r="V36682" s="53"/>
      <c r="W36682" s="53"/>
      <c r="X36682" s="53"/>
      <c r="Y36682" s="55"/>
    </row>
    <row r="36683" spans="21:25" x14ac:dyDescent="0.2">
      <c r="U36683" s="55"/>
      <c r="V36683" s="53"/>
      <c r="W36683" s="53"/>
      <c r="X36683" s="53"/>
      <c r="Y36683" s="55"/>
    </row>
    <row r="36684" spans="21:25" x14ac:dyDescent="0.2">
      <c r="U36684" s="55"/>
      <c r="V36684" s="53"/>
      <c r="W36684" s="53"/>
      <c r="X36684" s="53"/>
      <c r="Y36684" s="55"/>
    </row>
    <row r="36685" spans="21:25" x14ac:dyDescent="0.2">
      <c r="U36685" s="55"/>
      <c r="V36685" s="53"/>
      <c r="W36685" s="53"/>
      <c r="X36685" s="53"/>
      <c r="Y36685" s="55"/>
    </row>
    <row r="36686" spans="21:25" x14ac:dyDescent="0.2">
      <c r="U36686" s="55"/>
      <c r="V36686" s="53"/>
      <c r="W36686" s="53"/>
      <c r="X36686" s="53"/>
      <c r="Y36686" s="55"/>
    </row>
    <row r="36687" spans="21:25" x14ac:dyDescent="0.2">
      <c r="U36687" s="55"/>
      <c r="V36687" s="53"/>
      <c r="W36687" s="53"/>
      <c r="X36687" s="53"/>
      <c r="Y36687" s="55"/>
    </row>
    <row r="36688" spans="21:25" x14ac:dyDescent="0.2">
      <c r="U36688" s="55"/>
      <c r="V36688" s="53"/>
      <c r="W36688" s="53"/>
      <c r="X36688" s="53"/>
      <c r="Y36688" s="55"/>
    </row>
    <row r="36689" spans="21:25" x14ac:dyDescent="0.2">
      <c r="U36689" s="55"/>
      <c r="V36689" s="53"/>
      <c r="W36689" s="53"/>
      <c r="X36689" s="53"/>
      <c r="Y36689" s="55"/>
    </row>
    <row r="36690" spans="21:25" x14ac:dyDescent="0.2">
      <c r="U36690" s="55"/>
      <c r="V36690" s="53"/>
      <c r="W36690" s="53"/>
      <c r="X36690" s="53"/>
      <c r="Y36690" s="55"/>
    </row>
    <row r="36691" spans="21:25" x14ac:dyDescent="0.2">
      <c r="U36691" s="55"/>
      <c r="V36691" s="53"/>
      <c r="W36691" s="53"/>
      <c r="X36691" s="53"/>
      <c r="Y36691" s="55"/>
    </row>
    <row r="36692" spans="21:25" x14ac:dyDescent="0.2">
      <c r="U36692" s="55"/>
      <c r="V36692" s="53"/>
      <c r="W36692" s="53"/>
      <c r="X36692" s="53"/>
      <c r="Y36692" s="55"/>
    </row>
    <row r="36693" spans="21:25" x14ac:dyDescent="0.2">
      <c r="U36693" s="55"/>
      <c r="V36693" s="53"/>
      <c r="W36693" s="53"/>
      <c r="X36693" s="53"/>
      <c r="Y36693" s="55"/>
    </row>
    <row r="36694" spans="21:25" x14ac:dyDescent="0.2">
      <c r="U36694" s="55"/>
      <c r="V36694" s="53"/>
      <c r="W36694" s="53"/>
      <c r="X36694" s="53"/>
      <c r="Y36694" s="55"/>
    </row>
    <row r="36695" spans="21:25" x14ac:dyDescent="0.2">
      <c r="U36695" s="55"/>
      <c r="V36695" s="53"/>
      <c r="W36695" s="53"/>
      <c r="X36695" s="53"/>
      <c r="Y36695" s="55"/>
    </row>
    <row r="36696" spans="21:25" x14ac:dyDescent="0.2">
      <c r="U36696" s="55"/>
      <c r="V36696" s="53"/>
      <c r="W36696" s="53"/>
      <c r="X36696" s="53"/>
      <c r="Y36696" s="55"/>
    </row>
    <row r="36697" spans="21:25" x14ac:dyDescent="0.2">
      <c r="U36697" s="55"/>
      <c r="V36697" s="53"/>
      <c r="W36697" s="53"/>
      <c r="X36697" s="53"/>
      <c r="Y36697" s="55"/>
    </row>
    <row r="36698" spans="21:25" x14ac:dyDescent="0.2">
      <c r="U36698" s="55"/>
      <c r="V36698" s="53"/>
      <c r="W36698" s="53"/>
      <c r="X36698" s="53"/>
      <c r="Y36698" s="55"/>
    </row>
    <row r="36699" spans="21:25" x14ac:dyDescent="0.2">
      <c r="U36699" s="55"/>
      <c r="V36699" s="53"/>
      <c r="W36699" s="53"/>
      <c r="X36699" s="53"/>
      <c r="Y36699" s="55"/>
    </row>
    <row r="36700" spans="21:25" x14ac:dyDescent="0.2">
      <c r="U36700" s="55"/>
      <c r="V36700" s="53"/>
      <c r="W36700" s="53"/>
      <c r="X36700" s="53"/>
      <c r="Y36700" s="55"/>
    </row>
    <row r="36701" spans="21:25" x14ac:dyDescent="0.2">
      <c r="U36701" s="55"/>
      <c r="V36701" s="53"/>
      <c r="W36701" s="53"/>
      <c r="X36701" s="53"/>
      <c r="Y36701" s="55"/>
    </row>
    <row r="36702" spans="21:25" x14ac:dyDescent="0.2">
      <c r="U36702" s="55"/>
      <c r="V36702" s="53"/>
      <c r="W36702" s="53"/>
      <c r="X36702" s="53"/>
      <c r="Y36702" s="55"/>
    </row>
    <row r="36703" spans="21:25" x14ac:dyDescent="0.2">
      <c r="U36703" s="55"/>
      <c r="V36703" s="53"/>
      <c r="W36703" s="53"/>
      <c r="X36703" s="53"/>
      <c r="Y36703" s="55"/>
    </row>
    <row r="36704" spans="21:25" x14ac:dyDescent="0.2">
      <c r="U36704" s="55"/>
      <c r="V36704" s="53"/>
      <c r="W36704" s="53"/>
      <c r="X36704" s="53"/>
      <c r="Y36704" s="55"/>
    </row>
    <row r="36705" spans="21:25" x14ac:dyDescent="0.2">
      <c r="U36705" s="55"/>
      <c r="V36705" s="53"/>
      <c r="W36705" s="53"/>
      <c r="X36705" s="53"/>
      <c r="Y36705" s="55"/>
    </row>
    <row r="36706" spans="21:25" x14ac:dyDescent="0.2">
      <c r="U36706" s="55"/>
      <c r="V36706" s="53"/>
      <c r="W36706" s="53"/>
      <c r="X36706" s="53"/>
      <c r="Y36706" s="55"/>
    </row>
    <row r="36707" spans="21:25" x14ac:dyDescent="0.2">
      <c r="U36707" s="55"/>
      <c r="V36707" s="53"/>
      <c r="W36707" s="53"/>
      <c r="X36707" s="53"/>
      <c r="Y36707" s="55"/>
    </row>
    <row r="36708" spans="21:25" x14ac:dyDescent="0.2">
      <c r="U36708" s="55"/>
      <c r="V36708" s="53"/>
      <c r="W36708" s="53"/>
      <c r="X36708" s="53"/>
      <c r="Y36708" s="55"/>
    </row>
    <row r="36709" spans="21:25" x14ac:dyDescent="0.2">
      <c r="U36709" s="55"/>
      <c r="V36709" s="53"/>
      <c r="W36709" s="53"/>
      <c r="X36709" s="53"/>
      <c r="Y36709" s="55"/>
    </row>
    <row r="36710" spans="21:25" x14ac:dyDescent="0.2">
      <c r="U36710" s="55"/>
      <c r="V36710" s="53"/>
      <c r="W36710" s="53"/>
      <c r="X36710" s="53"/>
      <c r="Y36710" s="55"/>
    </row>
    <row r="36711" spans="21:25" x14ac:dyDescent="0.2">
      <c r="U36711" s="55"/>
      <c r="V36711" s="53"/>
      <c r="W36711" s="53"/>
      <c r="X36711" s="53"/>
      <c r="Y36711" s="55"/>
    </row>
    <row r="36712" spans="21:25" x14ac:dyDescent="0.2">
      <c r="U36712" s="55"/>
      <c r="V36712" s="53"/>
      <c r="W36712" s="53"/>
      <c r="X36712" s="53"/>
      <c r="Y36712" s="55"/>
    </row>
    <row r="36713" spans="21:25" x14ac:dyDescent="0.2">
      <c r="U36713" s="55"/>
      <c r="V36713" s="53"/>
      <c r="W36713" s="53"/>
      <c r="X36713" s="53"/>
      <c r="Y36713" s="55"/>
    </row>
    <row r="36714" spans="21:25" x14ac:dyDescent="0.2">
      <c r="U36714" s="55"/>
      <c r="V36714" s="53"/>
      <c r="W36714" s="53"/>
      <c r="X36714" s="53"/>
      <c r="Y36714" s="55"/>
    </row>
    <row r="36715" spans="21:25" x14ac:dyDescent="0.2">
      <c r="U36715" s="55"/>
      <c r="V36715" s="53"/>
      <c r="W36715" s="53"/>
      <c r="X36715" s="53"/>
      <c r="Y36715" s="55"/>
    </row>
    <row r="36716" spans="21:25" x14ac:dyDescent="0.2">
      <c r="U36716" s="55"/>
      <c r="V36716" s="53"/>
      <c r="W36716" s="53"/>
      <c r="X36716" s="53"/>
      <c r="Y36716" s="55"/>
    </row>
    <row r="36717" spans="21:25" x14ac:dyDescent="0.2">
      <c r="U36717" s="55"/>
      <c r="V36717" s="53"/>
      <c r="W36717" s="53"/>
      <c r="X36717" s="53"/>
      <c r="Y36717" s="55"/>
    </row>
    <row r="36718" spans="21:25" x14ac:dyDescent="0.2">
      <c r="U36718" s="55"/>
      <c r="V36718" s="53"/>
      <c r="W36718" s="53"/>
      <c r="X36718" s="53"/>
      <c r="Y36718" s="55"/>
    </row>
    <row r="36719" spans="21:25" x14ac:dyDescent="0.2">
      <c r="U36719" s="55"/>
      <c r="V36719" s="53"/>
      <c r="W36719" s="53"/>
      <c r="X36719" s="53"/>
      <c r="Y36719" s="55"/>
    </row>
    <row r="36720" spans="21:25" x14ac:dyDescent="0.2">
      <c r="U36720" s="55"/>
      <c r="V36720" s="53"/>
      <c r="W36720" s="53"/>
      <c r="X36720" s="53"/>
      <c r="Y36720" s="55"/>
    </row>
    <row r="36721" spans="21:25" x14ac:dyDescent="0.2">
      <c r="U36721" s="55"/>
      <c r="V36721" s="53"/>
      <c r="W36721" s="53"/>
      <c r="X36721" s="53"/>
      <c r="Y36721" s="55"/>
    </row>
    <row r="36722" spans="21:25" x14ac:dyDescent="0.2">
      <c r="U36722" s="55"/>
      <c r="V36722" s="53"/>
      <c r="W36722" s="53"/>
      <c r="X36722" s="53"/>
      <c r="Y36722" s="55"/>
    </row>
    <row r="36723" spans="21:25" x14ac:dyDescent="0.2">
      <c r="U36723" s="55"/>
      <c r="V36723" s="53"/>
      <c r="W36723" s="53"/>
      <c r="X36723" s="53"/>
      <c r="Y36723" s="55"/>
    </row>
    <row r="36724" spans="21:25" x14ac:dyDescent="0.2">
      <c r="U36724" s="55"/>
      <c r="V36724" s="53"/>
      <c r="W36724" s="53"/>
      <c r="X36724" s="53"/>
      <c r="Y36724" s="55"/>
    </row>
    <row r="36725" spans="21:25" x14ac:dyDescent="0.2">
      <c r="U36725" s="55"/>
      <c r="V36725" s="53"/>
      <c r="W36725" s="53"/>
      <c r="X36725" s="53"/>
      <c r="Y36725" s="55"/>
    </row>
    <row r="36726" spans="21:25" x14ac:dyDescent="0.2">
      <c r="U36726" s="55"/>
      <c r="V36726" s="53"/>
      <c r="W36726" s="53"/>
      <c r="X36726" s="53"/>
      <c r="Y36726" s="55"/>
    </row>
    <row r="36727" spans="21:25" x14ac:dyDescent="0.2">
      <c r="U36727" s="55"/>
      <c r="V36727" s="53"/>
      <c r="W36727" s="53"/>
      <c r="X36727" s="53"/>
      <c r="Y36727" s="55"/>
    </row>
    <row r="36728" spans="21:25" x14ac:dyDescent="0.2">
      <c r="U36728" s="55"/>
      <c r="V36728" s="53"/>
      <c r="W36728" s="53"/>
      <c r="X36728" s="53"/>
      <c r="Y36728" s="55"/>
    </row>
    <row r="36729" spans="21:25" x14ac:dyDescent="0.2">
      <c r="U36729" s="55"/>
      <c r="V36729" s="53"/>
      <c r="W36729" s="53"/>
      <c r="X36729" s="53"/>
      <c r="Y36729" s="55"/>
    </row>
    <row r="36730" spans="21:25" x14ac:dyDescent="0.2">
      <c r="U36730" s="55"/>
      <c r="V36730" s="53"/>
      <c r="W36730" s="53"/>
      <c r="X36730" s="53"/>
      <c r="Y36730" s="55"/>
    </row>
    <row r="36731" spans="21:25" x14ac:dyDescent="0.2">
      <c r="U36731" s="55"/>
      <c r="V36731" s="53"/>
      <c r="W36731" s="53"/>
      <c r="X36731" s="53"/>
      <c r="Y36731" s="55"/>
    </row>
    <row r="36732" spans="21:25" x14ac:dyDescent="0.2">
      <c r="U36732" s="55"/>
      <c r="V36732" s="53"/>
      <c r="W36732" s="53"/>
      <c r="X36732" s="53"/>
      <c r="Y36732" s="55"/>
    </row>
    <row r="36733" spans="21:25" x14ac:dyDescent="0.2">
      <c r="U36733" s="55"/>
      <c r="V36733" s="53"/>
      <c r="W36733" s="53"/>
      <c r="X36733" s="53"/>
      <c r="Y36733" s="55"/>
    </row>
    <row r="36734" spans="21:25" x14ac:dyDescent="0.2">
      <c r="U36734" s="55"/>
      <c r="V36734" s="53"/>
      <c r="W36734" s="53"/>
      <c r="X36734" s="53"/>
      <c r="Y36734" s="55"/>
    </row>
    <row r="36735" spans="21:25" x14ac:dyDescent="0.2">
      <c r="U36735" s="55"/>
      <c r="V36735" s="53"/>
      <c r="W36735" s="53"/>
      <c r="X36735" s="53"/>
      <c r="Y36735" s="55"/>
    </row>
    <row r="36736" spans="21:25" x14ac:dyDescent="0.2">
      <c r="U36736" s="55"/>
      <c r="V36736" s="53"/>
      <c r="W36736" s="53"/>
      <c r="X36736" s="53"/>
      <c r="Y36736" s="55"/>
    </row>
    <row r="36737" spans="21:25" x14ac:dyDescent="0.2">
      <c r="U36737" s="55"/>
      <c r="V36737" s="53"/>
      <c r="W36737" s="53"/>
      <c r="X36737" s="53"/>
      <c r="Y36737" s="55"/>
    </row>
    <row r="36738" spans="21:25" x14ac:dyDescent="0.2">
      <c r="U36738" s="55"/>
      <c r="V36738" s="53"/>
      <c r="W36738" s="53"/>
      <c r="X36738" s="53"/>
      <c r="Y36738" s="55"/>
    </row>
    <row r="36739" spans="21:25" x14ac:dyDescent="0.2">
      <c r="U36739" s="55"/>
      <c r="V36739" s="53"/>
      <c r="W36739" s="53"/>
      <c r="X36739" s="53"/>
      <c r="Y36739" s="55"/>
    </row>
    <row r="36740" spans="21:25" x14ac:dyDescent="0.2">
      <c r="U36740" s="55"/>
      <c r="V36740" s="53"/>
      <c r="W36740" s="53"/>
      <c r="X36740" s="53"/>
      <c r="Y36740" s="55"/>
    </row>
    <row r="36741" spans="21:25" x14ac:dyDescent="0.2">
      <c r="U36741" s="55"/>
      <c r="V36741" s="53"/>
      <c r="W36741" s="53"/>
      <c r="X36741" s="53"/>
      <c r="Y36741" s="55"/>
    </row>
    <row r="36742" spans="21:25" x14ac:dyDescent="0.2">
      <c r="U36742" s="55"/>
      <c r="V36742" s="53"/>
      <c r="W36742" s="53"/>
      <c r="X36742" s="53"/>
      <c r="Y36742" s="55"/>
    </row>
    <row r="36743" spans="21:25" x14ac:dyDescent="0.2">
      <c r="U36743" s="55"/>
      <c r="V36743" s="53"/>
      <c r="W36743" s="53"/>
      <c r="X36743" s="53"/>
      <c r="Y36743" s="55"/>
    </row>
    <row r="36744" spans="21:25" x14ac:dyDescent="0.2">
      <c r="U36744" s="55"/>
      <c r="V36744" s="53"/>
      <c r="W36744" s="53"/>
      <c r="X36744" s="53"/>
      <c r="Y36744" s="55"/>
    </row>
    <row r="36745" spans="21:25" x14ac:dyDescent="0.2">
      <c r="U36745" s="55"/>
      <c r="V36745" s="53"/>
      <c r="W36745" s="53"/>
      <c r="X36745" s="53"/>
      <c r="Y36745" s="55"/>
    </row>
    <row r="36746" spans="21:25" x14ac:dyDescent="0.2">
      <c r="U36746" s="55"/>
      <c r="V36746" s="53"/>
      <c r="W36746" s="53"/>
      <c r="X36746" s="53"/>
      <c r="Y36746" s="55"/>
    </row>
    <row r="36747" spans="21:25" x14ac:dyDescent="0.2">
      <c r="U36747" s="55"/>
      <c r="V36747" s="53"/>
      <c r="W36747" s="53"/>
      <c r="X36747" s="53"/>
      <c r="Y36747" s="55"/>
    </row>
    <row r="36748" spans="21:25" x14ac:dyDescent="0.2">
      <c r="U36748" s="55"/>
      <c r="V36748" s="53"/>
      <c r="W36748" s="53"/>
      <c r="X36748" s="53"/>
      <c r="Y36748" s="55"/>
    </row>
    <row r="36749" spans="21:25" x14ac:dyDescent="0.2">
      <c r="U36749" s="55"/>
      <c r="V36749" s="53"/>
      <c r="W36749" s="53"/>
      <c r="X36749" s="53"/>
      <c r="Y36749" s="55"/>
    </row>
    <row r="36750" spans="21:25" x14ac:dyDescent="0.2">
      <c r="U36750" s="55"/>
      <c r="V36750" s="53"/>
      <c r="W36750" s="53"/>
      <c r="X36750" s="53"/>
      <c r="Y36750" s="55"/>
    </row>
    <row r="36751" spans="21:25" x14ac:dyDescent="0.2">
      <c r="U36751" s="55"/>
      <c r="V36751" s="53"/>
      <c r="W36751" s="53"/>
      <c r="X36751" s="53"/>
      <c r="Y36751" s="55"/>
    </row>
    <row r="36752" spans="21:25" x14ac:dyDescent="0.2">
      <c r="U36752" s="55"/>
      <c r="V36752" s="53"/>
      <c r="W36752" s="53"/>
      <c r="X36752" s="53"/>
      <c r="Y36752" s="55"/>
    </row>
    <row r="36753" spans="21:25" x14ac:dyDescent="0.2">
      <c r="U36753" s="55"/>
      <c r="V36753" s="53"/>
      <c r="W36753" s="53"/>
      <c r="X36753" s="53"/>
      <c r="Y36753" s="55"/>
    </row>
    <row r="36754" spans="21:25" x14ac:dyDescent="0.2">
      <c r="U36754" s="55"/>
      <c r="V36754" s="53"/>
      <c r="W36754" s="53"/>
      <c r="X36754" s="53"/>
      <c r="Y36754" s="55"/>
    </row>
    <row r="36755" spans="21:25" x14ac:dyDescent="0.2">
      <c r="U36755" s="55"/>
      <c r="V36755" s="53"/>
      <c r="W36755" s="53"/>
      <c r="X36755" s="53"/>
      <c r="Y36755" s="55"/>
    </row>
    <row r="36756" spans="21:25" x14ac:dyDescent="0.2">
      <c r="U36756" s="55"/>
      <c r="V36756" s="53"/>
      <c r="W36756" s="53"/>
      <c r="X36756" s="53"/>
      <c r="Y36756" s="55"/>
    </row>
    <row r="36757" spans="21:25" x14ac:dyDescent="0.2">
      <c r="U36757" s="55"/>
      <c r="V36757" s="53"/>
      <c r="W36757" s="53"/>
      <c r="X36757" s="53"/>
      <c r="Y36757" s="55"/>
    </row>
    <row r="36758" spans="21:25" x14ac:dyDescent="0.2">
      <c r="U36758" s="55"/>
      <c r="V36758" s="53"/>
      <c r="W36758" s="53"/>
      <c r="X36758" s="53"/>
      <c r="Y36758" s="55"/>
    </row>
    <row r="36759" spans="21:25" x14ac:dyDescent="0.2">
      <c r="U36759" s="55"/>
      <c r="V36759" s="53"/>
      <c r="W36759" s="53"/>
      <c r="X36759" s="53"/>
      <c r="Y36759" s="55"/>
    </row>
    <row r="36760" spans="21:25" x14ac:dyDescent="0.2">
      <c r="U36760" s="55"/>
      <c r="V36760" s="53"/>
      <c r="W36760" s="53"/>
      <c r="X36760" s="53"/>
      <c r="Y36760" s="55"/>
    </row>
    <row r="36761" spans="21:25" x14ac:dyDescent="0.2">
      <c r="U36761" s="55"/>
      <c r="V36761" s="53"/>
      <c r="W36761" s="53"/>
      <c r="X36761" s="53"/>
      <c r="Y36761" s="55"/>
    </row>
    <row r="36762" spans="21:25" x14ac:dyDescent="0.2">
      <c r="U36762" s="55"/>
      <c r="V36762" s="53"/>
      <c r="W36762" s="53"/>
      <c r="X36762" s="53"/>
      <c r="Y36762" s="55"/>
    </row>
    <row r="36763" spans="21:25" x14ac:dyDescent="0.2">
      <c r="U36763" s="55"/>
      <c r="V36763" s="53"/>
      <c r="W36763" s="53"/>
      <c r="X36763" s="53"/>
      <c r="Y36763" s="55"/>
    </row>
    <row r="36764" spans="21:25" x14ac:dyDescent="0.2">
      <c r="U36764" s="55"/>
      <c r="V36764" s="53"/>
      <c r="W36764" s="53"/>
      <c r="X36764" s="53"/>
      <c r="Y36764" s="55"/>
    </row>
    <row r="36765" spans="21:25" x14ac:dyDescent="0.2">
      <c r="U36765" s="55"/>
      <c r="V36765" s="53"/>
      <c r="W36765" s="53"/>
      <c r="X36765" s="53"/>
      <c r="Y36765" s="55"/>
    </row>
    <row r="36766" spans="21:25" x14ac:dyDescent="0.2">
      <c r="U36766" s="55"/>
      <c r="V36766" s="53"/>
      <c r="W36766" s="53"/>
      <c r="X36766" s="53"/>
      <c r="Y36766" s="55"/>
    </row>
    <row r="36767" spans="21:25" x14ac:dyDescent="0.2">
      <c r="U36767" s="55"/>
      <c r="V36767" s="53"/>
      <c r="W36767" s="53"/>
      <c r="X36767" s="53"/>
      <c r="Y36767" s="55"/>
    </row>
    <row r="36768" spans="21:25" x14ac:dyDescent="0.2">
      <c r="U36768" s="55"/>
      <c r="V36768" s="53"/>
      <c r="W36768" s="53"/>
      <c r="X36768" s="53"/>
      <c r="Y36768" s="55"/>
    </row>
    <row r="36769" spans="21:25" x14ac:dyDescent="0.2">
      <c r="U36769" s="55"/>
      <c r="V36769" s="53"/>
      <c r="W36769" s="53"/>
      <c r="X36769" s="53"/>
      <c r="Y36769" s="55"/>
    </row>
    <row r="36770" spans="21:25" x14ac:dyDescent="0.2">
      <c r="U36770" s="55"/>
      <c r="V36770" s="53"/>
      <c r="W36770" s="53"/>
      <c r="X36770" s="53"/>
      <c r="Y36770" s="55"/>
    </row>
    <row r="36771" spans="21:25" x14ac:dyDescent="0.2">
      <c r="U36771" s="55"/>
      <c r="V36771" s="53"/>
      <c r="W36771" s="53"/>
      <c r="X36771" s="53"/>
      <c r="Y36771" s="55"/>
    </row>
    <row r="36772" spans="21:25" x14ac:dyDescent="0.2">
      <c r="U36772" s="55"/>
      <c r="V36772" s="53"/>
      <c r="W36772" s="53"/>
      <c r="X36772" s="53"/>
      <c r="Y36772" s="55"/>
    </row>
    <row r="36773" spans="21:25" x14ac:dyDescent="0.2">
      <c r="U36773" s="55"/>
      <c r="V36773" s="53"/>
      <c r="W36773" s="53"/>
      <c r="X36773" s="53"/>
      <c r="Y36773" s="55"/>
    </row>
    <row r="36774" spans="21:25" x14ac:dyDescent="0.2">
      <c r="U36774" s="55"/>
      <c r="V36774" s="53"/>
      <c r="W36774" s="53"/>
      <c r="X36774" s="53"/>
      <c r="Y36774" s="55"/>
    </row>
    <row r="36775" spans="21:25" x14ac:dyDescent="0.2">
      <c r="U36775" s="55"/>
      <c r="V36775" s="53"/>
      <c r="W36775" s="53"/>
      <c r="X36775" s="53"/>
      <c r="Y36775" s="55"/>
    </row>
    <row r="36776" spans="21:25" x14ac:dyDescent="0.2">
      <c r="U36776" s="55"/>
      <c r="V36776" s="53"/>
      <c r="W36776" s="53"/>
      <c r="X36776" s="53"/>
      <c r="Y36776" s="55"/>
    </row>
    <row r="36777" spans="21:25" x14ac:dyDescent="0.2">
      <c r="U36777" s="55"/>
      <c r="V36777" s="53"/>
      <c r="W36777" s="53"/>
      <c r="X36777" s="53"/>
      <c r="Y36777" s="55"/>
    </row>
    <row r="36778" spans="21:25" x14ac:dyDescent="0.2">
      <c r="U36778" s="55"/>
      <c r="V36778" s="53"/>
      <c r="W36778" s="53"/>
      <c r="X36778" s="53"/>
      <c r="Y36778" s="55"/>
    </row>
    <row r="36779" spans="21:25" x14ac:dyDescent="0.2">
      <c r="U36779" s="55"/>
      <c r="V36779" s="53"/>
      <c r="W36779" s="53"/>
      <c r="X36779" s="53"/>
      <c r="Y36779" s="55"/>
    </row>
    <row r="36780" spans="21:25" x14ac:dyDescent="0.2">
      <c r="U36780" s="55"/>
      <c r="V36780" s="53"/>
      <c r="W36780" s="53"/>
      <c r="X36780" s="53"/>
      <c r="Y36780" s="55"/>
    </row>
    <row r="36781" spans="21:25" x14ac:dyDescent="0.2">
      <c r="U36781" s="55"/>
      <c r="V36781" s="53"/>
      <c r="W36781" s="53"/>
      <c r="X36781" s="53"/>
      <c r="Y36781" s="55"/>
    </row>
    <row r="36782" spans="21:25" x14ac:dyDescent="0.2">
      <c r="U36782" s="55"/>
      <c r="V36782" s="53"/>
      <c r="W36782" s="53"/>
      <c r="X36782" s="53"/>
      <c r="Y36782" s="55"/>
    </row>
    <row r="36783" spans="21:25" x14ac:dyDescent="0.2">
      <c r="U36783" s="55"/>
      <c r="V36783" s="53"/>
      <c r="W36783" s="53"/>
      <c r="X36783" s="53"/>
      <c r="Y36783" s="55"/>
    </row>
    <row r="36784" spans="21:25" x14ac:dyDescent="0.2">
      <c r="U36784" s="55"/>
      <c r="V36784" s="53"/>
      <c r="W36784" s="53"/>
      <c r="X36784" s="53"/>
      <c r="Y36784" s="55"/>
    </row>
    <row r="36785" spans="21:25" x14ac:dyDescent="0.2">
      <c r="U36785" s="55"/>
      <c r="V36785" s="53"/>
      <c r="W36785" s="53"/>
      <c r="X36785" s="53"/>
      <c r="Y36785" s="55"/>
    </row>
    <row r="36786" spans="21:25" x14ac:dyDescent="0.2">
      <c r="U36786" s="55"/>
      <c r="V36786" s="53"/>
      <c r="W36786" s="53"/>
      <c r="X36786" s="53"/>
      <c r="Y36786" s="55"/>
    </row>
    <row r="36787" spans="21:25" x14ac:dyDescent="0.2">
      <c r="U36787" s="55"/>
      <c r="V36787" s="53"/>
      <c r="W36787" s="53"/>
      <c r="X36787" s="53"/>
      <c r="Y36787" s="55"/>
    </row>
    <row r="36788" spans="21:25" x14ac:dyDescent="0.2">
      <c r="U36788" s="55"/>
      <c r="V36788" s="53"/>
      <c r="W36788" s="53"/>
      <c r="X36788" s="53"/>
      <c r="Y36788" s="55"/>
    </row>
    <row r="36789" spans="21:25" x14ac:dyDescent="0.2">
      <c r="U36789" s="55"/>
      <c r="V36789" s="53"/>
      <c r="W36789" s="53"/>
      <c r="X36789" s="53"/>
      <c r="Y36789" s="55"/>
    </row>
    <row r="36790" spans="21:25" x14ac:dyDescent="0.2">
      <c r="U36790" s="55"/>
      <c r="V36790" s="53"/>
      <c r="W36790" s="53"/>
      <c r="X36790" s="53"/>
      <c r="Y36790" s="55"/>
    </row>
    <row r="36791" spans="21:25" x14ac:dyDescent="0.2">
      <c r="U36791" s="55"/>
      <c r="V36791" s="53"/>
      <c r="W36791" s="53"/>
      <c r="X36791" s="53"/>
      <c r="Y36791" s="55"/>
    </row>
    <row r="36792" spans="21:25" x14ac:dyDescent="0.2">
      <c r="U36792" s="55"/>
      <c r="V36792" s="53"/>
      <c r="W36792" s="53"/>
      <c r="X36792" s="53"/>
      <c r="Y36792" s="55"/>
    </row>
    <row r="36793" spans="21:25" x14ac:dyDescent="0.2">
      <c r="U36793" s="55"/>
      <c r="V36793" s="53"/>
      <c r="W36793" s="53"/>
      <c r="X36793" s="53"/>
      <c r="Y36793" s="55"/>
    </row>
    <row r="36794" spans="21:25" x14ac:dyDescent="0.2">
      <c r="U36794" s="55"/>
      <c r="V36794" s="53"/>
      <c r="W36794" s="53"/>
      <c r="X36794" s="53"/>
      <c r="Y36794" s="55"/>
    </row>
    <row r="36795" spans="21:25" x14ac:dyDescent="0.2">
      <c r="U36795" s="55"/>
      <c r="V36795" s="53"/>
      <c r="W36795" s="53"/>
      <c r="X36795" s="53"/>
      <c r="Y36795" s="55"/>
    </row>
    <row r="36796" spans="21:25" x14ac:dyDescent="0.2">
      <c r="U36796" s="55"/>
      <c r="V36796" s="53"/>
      <c r="W36796" s="53"/>
      <c r="X36796" s="53"/>
      <c r="Y36796" s="55"/>
    </row>
    <row r="36797" spans="21:25" x14ac:dyDescent="0.2">
      <c r="U36797" s="55"/>
      <c r="V36797" s="53"/>
      <c r="W36797" s="53"/>
      <c r="X36797" s="53"/>
      <c r="Y36797" s="55"/>
    </row>
    <row r="36798" spans="21:25" x14ac:dyDescent="0.2">
      <c r="U36798" s="55"/>
      <c r="V36798" s="53"/>
      <c r="W36798" s="53"/>
      <c r="X36798" s="53"/>
      <c r="Y36798" s="55"/>
    </row>
    <row r="36799" spans="21:25" x14ac:dyDescent="0.2">
      <c r="U36799" s="55"/>
      <c r="V36799" s="53"/>
      <c r="W36799" s="53"/>
      <c r="X36799" s="53"/>
      <c r="Y36799" s="55"/>
    </row>
    <row r="36800" spans="21:25" x14ac:dyDescent="0.2">
      <c r="U36800" s="55"/>
      <c r="V36800" s="53"/>
      <c r="W36800" s="53"/>
      <c r="X36800" s="53"/>
      <c r="Y36800" s="55"/>
    </row>
    <row r="36801" spans="21:25" x14ac:dyDescent="0.2">
      <c r="U36801" s="55"/>
      <c r="V36801" s="53"/>
      <c r="W36801" s="53"/>
      <c r="X36801" s="53"/>
      <c r="Y36801" s="55"/>
    </row>
    <row r="36802" spans="21:25" x14ac:dyDescent="0.2">
      <c r="U36802" s="55"/>
      <c r="V36802" s="53"/>
      <c r="W36802" s="53"/>
      <c r="X36802" s="53"/>
      <c r="Y36802" s="55"/>
    </row>
    <row r="36803" spans="21:25" x14ac:dyDescent="0.2">
      <c r="U36803" s="55"/>
      <c r="V36803" s="53"/>
      <c r="W36803" s="53"/>
      <c r="X36803" s="53"/>
      <c r="Y36803" s="55"/>
    </row>
    <row r="36804" spans="21:25" x14ac:dyDescent="0.2">
      <c r="U36804" s="55"/>
      <c r="V36804" s="53"/>
      <c r="W36804" s="53"/>
      <c r="X36804" s="53"/>
      <c r="Y36804" s="55"/>
    </row>
    <row r="36805" spans="21:25" x14ac:dyDescent="0.2">
      <c r="U36805" s="55"/>
      <c r="V36805" s="53"/>
      <c r="W36805" s="53"/>
      <c r="X36805" s="53"/>
      <c r="Y36805" s="55"/>
    </row>
    <row r="36806" spans="21:25" x14ac:dyDescent="0.2">
      <c r="U36806" s="55"/>
      <c r="V36806" s="53"/>
      <c r="W36806" s="53"/>
      <c r="X36806" s="53"/>
      <c r="Y36806" s="55"/>
    </row>
    <row r="36807" spans="21:25" x14ac:dyDescent="0.2">
      <c r="U36807" s="55"/>
      <c r="V36807" s="53"/>
      <c r="W36807" s="53"/>
      <c r="X36807" s="53"/>
      <c r="Y36807" s="55"/>
    </row>
    <row r="36808" spans="21:25" x14ac:dyDescent="0.2">
      <c r="U36808" s="55"/>
      <c r="V36808" s="53"/>
      <c r="W36808" s="53"/>
      <c r="X36808" s="53"/>
      <c r="Y36808" s="55"/>
    </row>
    <row r="36809" spans="21:25" x14ac:dyDescent="0.2">
      <c r="U36809" s="55"/>
      <c r="V36809" s="53"/>
      <c r="W36809" s="53"/>
      <c r="X36809" s="53"/>
      <c r="Y36809" s="55"/>
    </row>
    <row r="36810" spans="21:25" x14ac:dyDescent="0.2">
      <c r="U36810" s="55"/>
      <c r="V36810" s="53"/>
      <c r="W36810" s="53"/>
      <c r="X36810" s="53"/>
      <c r="Y36810" s="55"/>
    </row>
    <row r="36811" spans="21:25" x14ac:dyDescent="0.2">
      <c r="U36811" s="55"/>
      <c r="V36811" s="53"/>
      <c r="W36811" s="53"/>
      <c r="X36811" s="53"/>
      <c r="Y36811" s="55"/>
    </row>
    <row r="36812" spans="21:25" x14ac:dyDescent="0.2">
      <c r="U36812" s="55"/>
      <c r="V36812" s="53"/>
      <c r="W36812" s="53"/>
      <c r="X36812" s="53"/>
      <c r="Y36812" s="55"/>
    </row>
    <row r="36813" spans="21:25" x14ac:dyDescent="0.2">
      <c r="U36813" s="55"/>
      <c r="V36813" s="53"/>
      <c r="W36813" s="53"/>
      <c r="X36813" s="53"/>
      <c r="Y36813" s="55"/>
    </row>
    <row r="36814" spans="21:25" x14ac:dyDescent="0.2">
      <c r="U36814" s="55"/>
      <c r="V36814" s="53"/>
      <c r="W36814" s="53"/>
      <c r="X36814" s="53"/>
      <c r="Y36814" s="55"/>
    </row>
    <row r="36815" spans="21:25" x14ac:dyDescent="0.2">
      <c r="U36815" s="55"/>
      <c r="V36815" s="53"/>
      <c r="W36815" s="53"/>
      <c r="X36815" s="53"/>
      <c r="Y36815" s="55"/>
    </row>
    <row r="36816" spans="21:25" x14ac:dyDescent="0.2">
      <c r="U36816" s="55"/>
      <c r="V36816" s="53"/>
      <c r="W36816" s="53"/>
      <c r="X36816" s="53"/>
      <c r="Y36816" s="55"/>
    </row>
    <row r="36817" spans="21:25" x14ac:dyDescent="0.2">
      <c r="U36817" s="55"/>
      <c r="V36817" s="53"/>
      <c r="W36817" s="53"/>
      <c r="X36817" s="53"/>
      <c r="Y36817" s="55"/>
    </row>
    <row r="36818" spans="21:25" x14ac:dyDescent="0.2">
      <c r="U36818" s="55"/>
      <c r="V36818" s="53"/>
      <c r="W36818" s="53"/>
      <c r="X36818" s="53"/>
      <c r="Y36818" s="55"/>
    </row>
    <row r="36819" spans="21:25" x14ac:dyDescent="0.2">
      <c r="U36819" s="55"/>
      <c r="V36819" s="53"/>
      <c r="W36819" s="53"/>
      <c r="X36819" s="53"/>
      <c r="Y36819" s="55"/>
    </row>
    <row r="36820" spans="21:25" x14ac:dyDescent="0.2">
      <c r="U36820" s="55"/>
      <c r="V36820" s="53"/>
      <c r="W36820" s="53"/>
      <c r="X36820" s="53"/>
      <c r="Y36820" s="55"/>
    </row>
    <row r="36821" spans="21:25" x14ac:dyDescent="0.2">
      <c r="U36821" s="55"/>
      <c r="V36821" s="53"/>
      <c r="W36821" s="53"/>
      <c r="X36821" s="53"/>
      <c r="Y36821" s="55"/>
    </row>
    <row r="36822" spans="21:25" x14ac:dyDescent="0.2">
      <c r="U36822" s="55"/>
      <c r="V36822" s="53"/>
      <c r="W36822" s="53"/>
      <c r="X36822" s="53"/>
      <c r="Y36822" s="55"/>
    </row>
    <row r="36823" spans="21:25" x14ac:dyDescent="0.2">
      <c r="U36823" s="55"/>
      <c r="V36823" s="53"/>
      <c r="W36823" s="53"/>
      <c r="X36823" s="53"/>
      <c r="Y36823" s="55"/>
    </row>
    <row r="36824" spans="21:25" x14ac:dyDescent="0.2">
      <c r="U36824" s="55"/>
      <c r="V36824" s="53"/>
      <c r="W36824" s="53"/>
      <c r="X36824" s="53"/>
      <c r="Y36824" s="55"/>
    </row>
    <row r="36825" spans="21:25" x14ac:dyDescent="0.2">
      <c r="U36825" s="55"/>
      <c r="V36825" s="53"/>
      <c r="W36825" s="53"/>
      <c r="X36825" s="53"/>
      <c r="Y36825" s="55"/>
    </row>
    <row r="36826" spans="21:25" x14ac:dyDescent="0.2">
      <c r="U36826" s="55"/>
      <c r="V36826" s="53"/>
      <c r="W36826" s="53"/>
      <c r="X36826" s="53"/>
      <c r="Y36826" s="55"/>
    </row>
    <row r="36827" spans="21:25" x14ac:dyDescent="0.2">
      <c r="U36827" s="55"/>
      <c r="V36827" s="53"/>
      <c r="W36827" s="53"/>
      <c r="X36827" s="53"/>
      <c r="Y36827" s="55"/>
    </row>
    <row r="36828" spans="21:25" x14ac:dyDescent="0.2">
      <c r="U36828" s="55"/>
      <c r="V36828" s="53"/>
      <c r="W36828" s="53"/>
      <c r="X36828" s="53"/>
      <c r="Y36828" s="55"/>
    </row>
    <row r="36829" spans="21:25" x14ac:dyDescent="0.2">
      <c r="U36829" s="55"/>
      <c r="V36829" s="53"/>
      <c r="W36829" s="53"/>
      <c r="X36829" s="53"/>
      <c r="Y36829" s="55"/>
    </row>
    <row r="36830" spans="21:25" x14ac:dyDescent="0.2">
      <c r="U36830" s="55"/>
      <c r="V36830" s="53"/>
      <c r="W36830" s="53"/>
      <c r="X36830" s="53"/>
      <c r="Y36830" s="55"/>
    </row>
    <row r="36831" spans="21:25" x14ac:dyDescent="0.2">
      <c r="U36831" s="55"/>
      <c r="V36831" s="53"/>
      <c r="W36831" s="53"/>
      <c r="X36831" s="53"/>
      <c r="Y36831" s="55"/>
    </row>
    <row r="36832" spans="21:25" x14ac:dyDescent="0.2">
      <c r="U36832" s="55"/>
      <c r="V36832" s="53"/>
      <c r="W36832" s="53"/>
      <c r="X36832" s="53"/>
      <c r="Y36832" s="55"/>
    </row>
    <row r="36833" spans="21:25" x14ac:dyDescent="0.2">
      <c r="U36833" s="55"/>
      <c r="V36833" s="53"/>
      <c r="W36833" s="53"/>
      <c r="X36833" s="53"/>
      <c r="Y36833" s="55"/>
    </row>
    <row r="36834" spans="21:25" x14ac:dyDescent="0.2">
      <c r="U36834" s="55"/>
      <c r="V36834" s="53"/>
      <c r="W36834" s="53"/>
      <c r="X36834" s="53"/>
      <c r="Y36834" s="55"/>
    </row>
    <row r="36835" spans="21:25" x14ac:dyDescent="0.2">
      <c r="U36835" s="55"/>
      <c r="V36835" s="53"/>
      <c r="W36835" s="53"/>
      <c r="X36835" s="53"/>
      <c r="Y36835" s="55"/>
    </row>
    <row r="36836" spans="21:25" x14ac:dyDescent="0.2">
      <c r="U36836" s="55"/>
      <c r="V36836" s="53"/>
      <c r="W36836" s="53"/>
      <c r="X36836" s="53"/>
      <c r="Y36836" s="55"/>
    </row>
    <row r="36837" spans="21:25" x14ac:dyDescent="0.2">
      <c r="U36837" s="55"/>
      <c r="V36837" s="53"/>
      <c r="W36837" s="53"/>
      <c r="X36837" s="53"/>
      <c r="Y36837" s="55"/>
    </row>
    <row r="36838" spans="21:25" x14ac:dyDescent="0.2">
      <c r="U36838" s="55"/>
      <c r="V36838" s="53"/>
      <c r="W36838" s="53"/>
      <c r="X36838" s="53"/>
      <c r="Y36838" s="55"/>
    </row>
    <row r="36839" spans="21:25" x14ac:dyDescent="0.2">
      <c r="U36839" s="55"/>
      <c r="V36839" s="53"/>
      <c r="W36839" s="53"/>
      <c r="X36839" s="53"/>
      <c r="Y36839" s="55"/>
    </row>
    <row r="36840" spans="21:25" x14ac:dyDescent="0.2">
      <c r="U36840" s="55"/>
      <c r="V36840" s="53"/>
      <c r="W36840" s="53"/>
      <c r="X36840" s="53"/>
      <c r="Y36840" s="55"/>
    </row>
    <row r="36841" spans="21:25" x14ac:dyDescent="0.2">
      <c r="U36841" s="55"/>
      <c r="V36841" s="53"/>
      <c r="W36841" s="53"/>
      <c r="X36841" s="53"/>
      <c r="Y36841" s="55"/>
    </row>
    <row r="36842" spans="21:25" x14ac:dyDescent="0.2">
      <c r="U36842" s="55"/>
      <c r="V36842" s="53"/>
      <c r="W36842" s="53"/>
      <c r="X36842" s="53"/>
      <c r="Y36842" s="55"/>
    </row>
    <row r="36843" spans="21:25" x14ac:dyDescent="0.2">
      <c r="U36843" s="55"/>
      <c r="V36843" s="53"/>
      <c r="W36843" s="53"/>
      <c r="X36843" s="53"/>
      <c r="Y36843" s="55"/>
    </row>
    <row r="36844" spans="21:25" x14ac:dyDescent="0.2">
      <c r="U36844" s="55"/>
      <c r="V36844" s="53"/>
      <c r="W36844" s="53"/>
      <c r="X36844" s="53"/>
      <c r="Y36844" s="55"/>
    </row>
    <row r="36845" spans="21:25" x14ac:dyDescent="0.2">
      <c r="U36845" s="55"/>
      <c r="V36845" s="53"/>
      <c r="W36845" s="53"/>
      <c r="X36845" s="53"/>
      <c r="Y36845" s="55"/>
    </row>
    <row r="36846" spans="21:25" x14ac:dyDescent="0.2">
      <c r="U36846" s="55"/>
      <c r="V36846" s="53"/>
      <c r="W36846" s="53"/>
      <c r="X36846" s="53"/>
      <c r="Y36846" s="55"/>
    </row>
    <row r="36847" spans="21:25" x14ac:dyDescent="0.2">
      <c r="U36847" s="55"/>
      <c r="V36847" s="53"/>
      <c r="W36847" s="53"/>
      <c r="X36847" s="53"/>
      <c r="Y36847" s="55"/>
    </row>
    <row r="36848" spans="21:25" x14ac:dyDescent="0.2">
      <c r="U36848" s="55"/>
      <c r="V36848" s="53"/>
      <c r="W36848" s="53"/>
      <c r="X36848" s="53"/>
      <c r="Y36848" s="55"/>
    </row>
    <row r="36849" spans="21:25" x14ac:dyDescent="0.2">
      <c r="U36849" s="55"/>
      <c r="V36849" s="53"/>
      <c r="W36849" s="53"/>
      <c r="X36849" s="53"/>
      <c r="Y36849" s="55"/>
    </row>
    <row r="36850" spans="21:25" x14ac:dyDescent="0.2">
      <c r="U36850" s="55"/>
      <c r="V36850" s="53"/>
      <c r="W36850" s="53"/>
      <c r="X36850" s="53"/>
      <c r="Y36850" s="55"/>
    </row>
    <row r="36851" spans="21:25" x14ac:dyDescent="0.2">
      <c r="U36851" s="55"/>
      <c r="V36851" s="53"/>
      <c r="W36851" s="53"/>
      <c r="X36851" s="53"/>
      <c r="Y36851" s="55"/>
    </row>
    <row r="36852" spans="21:25" x14ac:dyDescent="0.2">
      <c r="U36852" s="55"/>
      <c r="V36852" s="53"/>
      <c r="W36852" s="53"/>
      <c r="X36852" s="53"/>
      <c r="Y36852" s="55"/>
    </row>
    <row r="36853" spans="21:25" x14ac:dyDescent="0.2">
      <c r="U36853" s="55"/>
      <c r="V36853" s="53"/>
      <c r="W36853" s="53"/>
      <c r="X36853" s="53"/>
      <c r="Y36853" s="55"/>
    </row>
    <row r="36854" spans="21:25" x14ac:dyDescent="0.2">
      <c r="U36854" s="55"/>
      <c r="V36854" s="53"/>
      <c r="W36854" s="53"/>
      <c r="X36854" s="53"/>
      <c r="Y36854" s="55"/>
    </row>
    <row r="36855" spans="21:25" x14ac:dyDescent="0.2">
      <c r="U36855" s="55"/>
      <c r="V36855" s="53"/>
      <c r="W36855" s="53"/>
      <c r="X36855" s="53"/>
      <c r="Y36855" s="55"/>
    </row>
    <row r="36856" spans="21:25" x14ac:dyDescent="0.2">
      <c r="U36856" s="55"/>
      <c r="V36856" s="53"/>
      <c r="W36856" s="53"/>
      <c r="X36856" s="53"/>
      <c r="Y36856" s="55"/>
    </row>
    <row r="36857" spans="21:25" x14ac:dyDescent="0.2">
      <c r="U36857" s="55"/>
      <c r="V36857" s="53"/>
      <c r="W36857" s="53"/>
      <c r="X36857" s="53"/>
      <c r="Y36857" s="55"/>
    </row>
    <row r="36858" spans="21:25" x14ac:dyDescent="0.2">
      <c r="U36858" s="55"/>
      <c r="V36858" s="53"/>
      <c r="W36858" s="53"/>
      <c r="X36858" s="53"/>
      <c r="Y36858" s="55"/>
    </row>
    <row r="36859" spans="21:25" x14ac:dyDescent="0.2">
      <c r="U36859" s="55"/>
      <c r="V36859" s="53"/>
      <c r="W36859" s="53"/>
      <c r="X36859" s="53"/>
      <c r="Y36859" s="55"/>
    </row>
    <row r="36860" spans="21:25" x14ac:dyDescent="0.2">
      <c r="U36860" s="55"/>
      <c r="V36860" s="53"/>
      <c r="W36860" s="53"/>
      <c r="X36860" s="53"/>
      <c r="Y36860" s="55"/>
    </row>
    <row r="36861" spans="21:25" x14ac:dyDescent="0.2">
      <c r="U36861" s="55"/>
      <c r="V36861" s="53"/>
      <c r="W36861" s="53"/>
      <c r="X36861" s="53"/>
      <c r="Y36861" s="55"/>
    </row>
    <row r="36862" spans="21:25" x14ac:dyDescent="0.2">
      <c r="U36862" s="55"/>
      <c r="V36862" s="53"/>
      <c r="W36862" s="53"/>
      <c r="X36862" s="53"/>
      <c r="Y36862" s="55"/>
    </row>
    <row r="36863" spans="21:25" x14ac:dyDescent="0.2">
      <c r="U36863" s="55"/>
      <c r="V36863" s="53"/>
      <c r="W36863" s="53"/>
      <c r="X36863" s="53"/>
      <c r="Y36863" s="55"/>
    </row>
    <row r="36864" spans="21:25" x14ac:dyDescent="0.2">
      <c r="U36864" s="55"/>
      <c r="V36864" s="53"/>
      <c r="W36864" s="53"/>
      <c r="X36864" s="53"/>
      <c r="Y36864" s="55"/>
    </row>
    <row r="36865" spans="21:25" x14ac:dyDescent="0.2">
      <c r="U36865" s="55"/>
      <c r="V36865" s="53"/>
      <c r="W36865" s="53"/>
      <c r="X36865" s="53"/>
      <c r="Y36865" s="55"/>
    </row>
    <row r="36866" spans="21:25" x14ac:dyDescent="0.2">
      <c r="U36866" s="55"/>
      <c r="V36866" s="53"/>
      <c r="W36866" s="53"/>
      <c r="X36866" s="53"/>
      <c r="Y36866" s="55"/>
    </row>
    <row r="36867" spans="21:25" x14ac:dyDescent="0.2">
      <c r="U36867" s="55"/>
      <c r="V36867" s="53"/>
      <c r="W36867" s="53"/>
      <c r="X36867" s="53"/>
      <c r="Y36867" s="55"/>
    </row>
    <row r="36868" spans="21:25" x14ac:dyDescent="0.2">
      <c r="U36868" s="55"/>
      <c r="V36868" s="53"/>
      <c r="W36868" s="53"/>
      <c r="X36868" s="53"/>
      <c r="Y36868" s="55"/>
    </row>
    <row r="36869" spans="21:25" x14ac:dyDescent="0.2">
      <c r="U36869" s="55"/>
      <c r="V36869" s="53"/>
      <c r="W36869" s="53"/>
      <c r="X36869" s="53"/>
      <c r="Y36869" s="55"/>
    </row>
    <row r="36870" spans="21:25" x14ac:dyDescent="0.2">
      <c r="U36870" s="55"/>
      <c r="V36870" s="53"/>
      <c r="W36870" s="53"/>
      <c r="X36870" s="53"/>
      <c r="Y36870" s="55"/>
    </row>
    <row r="36871" spans="21:25" x14ac:dyDescent="0.2">
      <c r="U36871" s="55"/>
      <c r="V36871" s="53"/>
      <c r="W36871" s="53"/>
      <c r="X36871" s="53"/>
      <c r="Y36871" s="55"/>
    </row>
    <row r="36872" spans="21:25" x14ac:dyDescent="0.2">
      <c r="U36872" s="55"/>
      <c r="V36872" s="53"/>
      <c r="W36872" s="53"/>
      <c r="X36872" s="53"/>
      <c r="Y36872" s="55"/>
    </row>
    <row r="36873" spans="21:25" x14ac:dyDescent="0.2">
      <c r="U36873" s="55"/>
      <c r="V36873" s="53"/>
      <c r="W36873" s="53"/>
      <c r="X36873" s="53"/>
      <c r="Y36873" s="55"/>
    </row>
    <row r="36874" spans="21:25" x14ac:dyDescent="0.2">
      <c r="U36874" s="55"/>
      <c r="V36874" s="53"/>
      <c r="W36874" s="53"/>
      <c r="X36874" s="53"/>
      <c r="Y36874" s="55"/>
    </row>
    <row r="36875" spans="21:25" x14ac:dyDescent="0.2">
      <c r="U36875" s="55"/>
      <c r="V36875" s="53"/>
      <c r="W36875" s="53"/>
      <c r="X36875" s="53"/>
      <c r="Y36875" s="55"/>
    </row>
    <row r="36876" spans="21:25" x14ac:dyDescent="0.2">
      <c r="U36876" s="55"/>
      <c r="V36876" s="53"/>
      <c r="W36876" s="53"/>
      <c r="X36876" s="53"/>
      <c r="Y36876" s="55"/>
    </row>
    <row r="36877" spans="21:25" x14ac:dyDescent="0.2">
      <c r="U36877" s="55"/>
      <c r="V36877" s="53"/>
      <c r="W36877" s="53"/>
      <c r="X36877" s="53"/>
      <c r="Y36877" s="55"/>
    </row>
    <row r="36878" spans="21:25" x14ac:dyDescent="0.2">
      <c r="U36878" s="55"/>
      <c r="V36878" s="53"/>
      <c r="W36878" s="53"/>
      <c r="X36878" s="53"/>
      <c r="Y36878" s="55"/>
    </row>
    <row r="36879" spans="21:25" x14ac:dyDescent="0.2">
      <c r="U36879" s="55"/>
      <c r="V36879" s="53"/>
      <c r="W36879" s="53"/>
      <c r="X36879" s="53"/>
      <c r="Y36879" s="55"/>
    </row>
    <row r="36880" spans="21:25" x14ac:dyDescent="0.2">
      <c r="U36880" s="55"/>
      <c r="V36880" s="53"/>
      <c r="W36880" s="53"/>
      <c r="X36880" s="53"/>
      <c r="Y36880" s="55"/>
    </row>
    <row r="36881" spans="21:25" x14ac:dyDescent="0.2">
      <c r="U36881" s="55"/>
      <c r="V36881" s="53"/>
      <c r="W36881" s="53"/>
      <c r="X36881" s="53"/>
      <c r="Y36881" s="55"/>
    </row>
    <row r="36882" spans="21:25" x14ac:dyDescent="0.2">
      <c r="U36882" s="55"/>
      <c r="V36882" s="53"/>
      <c r="W36882" s="53"/>
      <c r="X36882" s="53"/>
      <c r="Y36882" s="55"/>
    </row>
    <row r="36883" spans="21:25" x14ac:dyDescent="0.2">
      <c r="U36883" s="55"/>
      <c r="V36883" s="53"/>
      <c r="W36883" s="53"/>
      <c r="X36883" s="53"/>
      <c r="Y36883" s="55"/>
    </row>
    <row r="36884" spans="21:25" x14ac:dyDescent="0.2">
      <c r="U36884" s="55"/>
      <c r="V36884" s="53"/>
      <c r="W36884" s="53"/>
      <c r="X36884" s="53"/>
      <c r="Y36884" s="55"/>
    </row>
    <row r="36885" spans="21:25" x14ac:dyDescent="0.2">
      <c r="U36885" s="55"/>
      <c r="V36885" s="53"/>
      <c r="W36885" s="53"/>
      <c r="X36885" s="53"/>
      <c r="Y36885" s="55"/>
    </row>
    <row r="36886" spans="21:25" x14ac:dyDescent="0.2">
      <c r="U36886" s="55"/>
      <c r="V36886" s="53"/>
      <c r="W36886" s="53"/>
      <c r="X36886" s="53"/>
      <c r="Y36886" s="55"/>
    </row>
    <row r="36887" spans="21:25" x14ac:dyDescent="0.2">
      <c r="U36887" s="55"/>
      <c r="V36887" s="53"/>
      <c r="W36887" s="53"/>
      <c r="X36887" s="53"/>
      <c r="Y36887" s="55"/>
    </row>
    <row r="36888" spans="21:25" x14ac:dyDescent="0.2">
      <c r="U36888" s="55"/>
      <c r="V36888" s="53"/>
      <c r="W36888" s="53"/>
      <c r="X36888" s="53"/>
      <c r="Y36888" s="55"/>
    </row>
    <row r="36889" spans="21:25" x14ac:dyDescent="0.2">
      <c r="U36889" s="55"/>
      <c r="V36889" s="53"/>
      <c r="W36889" s="53"/>
      <c r="X36889" s="53"/>
      <c r="Y36889" s="55"/>
    </row>
    <row r="36890" spans="21:25" x14ac:dyDescent="0.2">
      <c r="U36890" s="55"/>
      <c r="V36890" s="53"/>
      <c r="W36890" s="53"/>
      <c r="X36890" s="53"/>
      <c r="Y36890" s="55"/>
    </row>
    <row r="36891" spans="21:25" x14ac:dyDescent="0.2">
      <c r="U36891" s="55"/>
      <c r="V36891" s="53"/>
      <c r="W36891" s="53"/>
      <c r="X36891" s="53"/>
      <c r="Y36891" s="55"/>
    </row>
    <row r="36892" spans="21:25" x14ac:dyDescent="0.2">
      <c r="U36892" s="55"/>
      <c r="V36892" s="53"/>
      <c r="W36892" s="53"/>
      <c r="X36892" s="53"/>
      <c r="Y36892" s="55"/>
    </row>
    <row r="36893" spans="21:25" x14ac:dyDescent="0.2">
      <c r="U36893" s="55"/>
      <c r="V36893" s="53"/>
      <c r="W36893" s="53"/>
      <c r="X36893" s="53"/>
      <c r="Y36893" s="55"/>
    </row>
    <row r="36894" spans="21:25" x14ac:dyDescent="0.2">
      <c r="U36894" s="55"/>
      <c r="V36894" s="53"/>
      <c r="W36894" s="53"/>
      <c r="X36894" s="53"/>
      <c r="Y36894" s="55"/>
    </row>
    <row r="36895" spans="21:25" x14ac:dyDescent="0.2">
      <c r="U36895" s="55"/>
      <c r="V36895" s="53"/>
      <c r="W36895" s="53"/>
      <c r="X36895" s="53"/>
      <c r="Y36895" s="55"/>
    </row>
    <row r="36896" spans="21:25" x14ac:dyDescent="0.2">
      <c r="U36896" s="55"/>
      <c r="V36896" s="53"/>
      <c r="W36896" s="53"/>
      <c r="X36896" s="53"/>
      <c r="Y36896" s="55"/>
    </row>
    <row r="36897" spans="21:25" x14ac:dyDescent="0.2">
      <c r="U36897" s="55"/>
      <c r="V36897" s="53"/>
      <c r="W36897" s="53"/>
      <c r="X36897" s="53"/>
      <c r="Y36897" s="55"/>
    </row>
    <row r="36898" spans="21:25" x14ac:dyDescent="0.2">
      <c r="U36898" s="55"/>
      <c r="V36898" s="53"/>
      <c r="W36898" s="53"/>
      <c r="X36898" s="53"/>
      <c r="Y36898" s="55"/>
    </row>
    <row r="36899" spans="21:25" x14ac:dyDescent="0.2">
      <c r="U36899" s="55"/>
      <c r="V36899" s="53"/>
      <c r="W36899" s="53"/>
      <c r="X36899" s="53"/>
      <c r="Y36899" s="55"/>
    </row>
    <row r="36900" spans="21:25" x14ac:dyDescent="0.2">
      <c r="U36900" s="55"/>
      <c r="V36900" s="53"/>
      <c r="W36900" s="53"/>
      <c r="X36900" s="53"/>
      <c r="Y36900" s="55"/>
    </row>
    <row r="36901" spans="21:25" x14ac:dyDescent="0.2">
      <c r="U36901" s="55"/>
      <c r="V36901" s="53"/>
      <c r="W36901" s="53"/>
      <c r="X36901" s="53"/>
      <c r="Y36901" s="55"/>
    </row>
    <row r="36902" spans="21:25" x14ac:dyDescent="0.2">
      <c r="U36902" s="55"/>
      <c r="V36902" s="53"/>
      <c r="W36902" s="53"/>
      <c r="X36902" s="53"/>
      <c r="Y36902" s="55"/>
    </row>
    <row r="36903" spans="21:25" x14ac:dyDescent="0.2">
      <c r="U36903" s="55"/>
      <c r="V36903" s="53"/>
      <c r="W36903" s="53"/>
      <c r="X36903" s="53"/>
      <c r="Y36903" s="55"/>
    </row>
    <row r="36904" spans="21:25" x14ac:dyDescent="0.2">
      <c r="U36904" s="55"/>
      <c r="V36904" s="53"/>
      <c r="W36904" s="53"/>
      <c r="X36904" s="53"/>
      <c r="Y36904" s="55"/>
    </row>
    <row r="36905" spans="21:25" x14ac:dyDescent="0.2">
      <c r="U36905" s="55"/>
      <c r="V36905" s="53"/>
      <c r="W36905" s="53"/>
      <c r="X36905" s="53"/>
      <c r="Y36905" s="55"/>
    </row>
    <row r="36906" spans="21:25" x14ac:dyDescent="0.2">
      <c r="U36906" s="55"/>
      <c r="V36906" s="53"/>
      <c r="W36906" s="53"/>
      <c r="X36906" s="53"/>
      <c r="Y36906" s="55"/>
    </row>
    <row r="36907" spans="21:25" x14ac:dyDescent="0.2">
      <c r="U36907" s="55"/>
      <c r="V36907" s="53"/>
      <c r="W36907" s="53"/>
      <c r="X36907" s="53"/>
      <c r="Y36907" s="55"/>
    </row>
    <row r="36908" spans="21:25" x14ac:dyDescent="0.2">
      <c r="U36908" s="55"/>
      <c r="V36908" s="53"/>
      <c r="W36908" s="53"/>
      <c r="X36908" s="53"/>
      <c r="Y36908" s="55"/>
    </row>
    <row r="36909" spans="21:25" x14ac:dyDescent="0.2">
      <c r="U36909" s="55"/>
      <c r="V36909" s="53"/>
      <c r="W36909" s="53"/>
      <c r="X36909" s="53"/>
      <c r="Y36909" s="55"/>
    </row>
    <row r="36910" spans="21:25" x14ac:dyDescent="0.2">
      <c r="U36910" s="55"/>
      <c r="V36910" s="53"/>
      <c r="W36910" s="53"/>
      <c r="X36910" s="53"/>
      <c r="Y36910" s="55"/>
    </row>
    <row r="36911" spans="21:25" x14ac:dyDescent="0.2">
      <c r="U36911" s="55"/>
      <c r="V36911" s="53"/>
      <c r="W36911" s="53"/>
      <c r="X36911" s="53"/>
      <c r="Y36911" s="55"/>
    </row>
    <row r="36912" spans="21:25" x14ac:dyDescent="0.2">
      <c r="U36912" s="55"/>
      <c r="V36912" s="53"/>
      <c r="W36912" s="53"/>
      <c r="X36912" s="53"/>
      <c r="Y36912" s="55"/>
    </row>
    <row r="36913" spans="21:25" x14ac:dyDescent="0.2">
      <c r="U36913" s="55"/>
      <c r="V36913" s="53"/>
      <c r="W36913" s="53"/>
      <c r="X36913" s="53"/>
      <c r="Y36913" s="55"/>
    </row>
    <row r="36914" spans="21:25" x14ac:dyDescent="0.2">
      <c r="U36914" s="55"/>
      <c r="V36914" s="53"/>
      <c r="W36914" s="53"/>
      <c r="X36914" s="53"/>
      <c r="Y36914" s="55"/>
    </row>
    <row r="36915" spans="21:25" x14ac:dyDescent="0.2">
      <c r="U36915" s="55"/>
      <c r="V36915" s="53"/>
      <c r="W36915" s="53"/>
      <c r="X36915" s="53"/>
      <c r="Y36915" s="55"/>
    </row>
    <row r="36916" spans="21:25" x14ac:dyDescent="0.2">
      <c r="U36916" s="55"/>
      <c r="V36916" s="53"/>
      <c r="W36916" s="53"/>
      <c r="X36916" s="53"/>
      <c r="Y36916" s="55"/>
    </row>
    <row r="36917" spans="21:25" x14ac:dyDescent="0.2">
      <c r="U36917" s="55"/>
      <c r="V36917" s="53"/>
      <c r="W36917" s="53"/>
      <c r="X36917" s="53"/>
      <c r="Y36917" s="55"/>
    </row>
    <row r="36918" spans="21:25" x14ac:dyDescent="0.2">
      <c r="U36918" s="55"/>
      <c r="V36918" s="53"/>
      <c r="W36918" s="53"/>
      <c r="X36918" s="53"/>
      <c r="Y36918" s="55"/>
    </row>
    <row r="36919" spans="21:25" x14ac:dyDescent="0.2">
      <c r="U36919" s="55"/>
      <c r="V36919" s="53"/>
      <c r="W36919" s="53"/>
      <c r="X36919" s="53"/>
      <c r="Y36919" s="55"/>
    </row>
    <row r="36920" spans="21:25" x14ac:dyDescent="0.2">
      <c r="U36920" s="55"/>
      <c r="V36920" s="53"/>
      <c r="W36920" s="53"/>
      <c r="X36920" s="53"/>
      <c r="Y36920" s="55"/>
    </row>
    <row r="36921" spans="21:25" x14ac:dyDescent="0.2">
      <c r="U36921" s="55"/>
      <c r="V36921" s="53"/>
      <c r="W36921" s="53"/>
      <c r="X36921" s="53"/>
      <c r="Y36921" s="55"/>
    </row>
    <row r="36922" spans="21:25" x14ac:dyDescent="0.2">
      <c r="U36922" s="55"/>
      <c r="V36922" s="53"/>
      <c r="W36922" s="53"/>
      <c r="X36922" s="53"/>
      <c r="Y36922" s="55"/>
    </row>
    <row r="36923" spans="21:25" x14ac:dyDescent="0.2">
      <c r="U36923" s="55"/>
      <c r="V36923" s="53"/>
      <c r="W36923" s="53"/>
      <c r="X36923" s="53"/>
      <c r="Y36923" s="55"/>
    </row>
    <row r="36924" spans="21:25" x14ac:dyDescent="0.2">
      <c r="U36924" s="55"/>
      <c r="V36924" s="53"/>
      <c r="W36924" s="53"/>
      <c r="X36924" s="53"/>
      <c r="Y36924" s="55"/>
    </row>
    <row r="36925" spans="21:25" x14ac:dyDescent="0.2">
      <c r="U36925" s="55"/>
      <c r="V36925" s="53"/>
      <c r="W36925" s="53"/>
      <c r="X36925" s="53"/>
      <c r="Y36925" s="55"/>
    </row>
    <row r="36926" spans="21:25" x14ac:dyDescent="0.2">
      <c r="U36926" s="55"/>
      <c r="V36926" s="53"/>
      <c r="W36926" s="53"/>
      <c r="X36926" s="53"/>
      <c r="Y36926" s="55"/>
    </row>
    <row r="36927" spans="21:25" x14ac:dyDescent="0.2">
      <c r="U36927" s="55"/>
      <c r="V36927" s="53"/>
      <c r="W36927" s="53"/>
      <c r="X36927" s="53"/>
      <c r="Y36927" s="55"/>
    </row>
    <row r="36928" spans="21:25" x14ac:dyDescent="0.2">
      <c r="U36928" s="55"/>
      <c r="V36928" s="53"/>
      <c r="W36928" s="53"/>
      <c r="X36928" s="53"/>
      <c r="Y36928" s="55"/>
    </row>
    <row r="36929" spans="21:25" x14ac:dyDescent="0.2">
      <c r="U36929" s="55"/>
      <c r="V36929" s="53"/>
      <c r="W36929" s="53"/>
      <c r="X36929" s="53"/>
      <c r="Y36929" s="55"/>
    </row>
    <row r="36930" spans="21:25" x14ac:dyDescent="0.2">
      <c r="U36930" s="55"/>
      <c r="V36930" s="53"/>
      <c r="W36930" s="53"/>
      <c r="X36930" s="53"/>
      <c r="Y36930" s="55"/>
    </row>
    <row r="36931" spans="21:25" x14ac:dyDescent="0.2">
      <c r="U36931" s="55"/>
      <c r="V36931" s="53"/>
      <c r="W36931" s="53"/>
      <c r="X36931" s="53"/>
      <c r="Y36931" s="55"/>
    </row>
    <row r="36932" spans="21:25" x14ac:dyDescent="0.2">
      <c r="U36932" s="55"/>
      <c r="V36932" s="53"/>
      <c r="W36932" s="53"/>
      <c r="X36932" s="53"/>
      <c r="Y36932" s="55"/>
    </row>
    <row r="36933" spans="21:25" x14ac:dyDescent="0.2">
      <c r="U36933" s="55"/>
      <c r="V36933" s="53"/>
      <c r="W36933" s="53"/>
      <c r="X36933" s="53"/>
      <c r="Y36933" s="55"/>
    </row>
    <row r="36934" spans="21:25" x14ac:dyDescent="0.2">
      <c r="U36934" s="55"/>
      <c r="V36934" s="53"/>
      <c r="W36934" s="53"/>
      <c r="X36934" s="53"/>
      <c r="Y36934" s="55"/>
    </row>
    <row r="36935" spans="21:25" x14ac:dyDescent="0.2">
      <c r="U36935" s="55"/>
      <c r="V36935" s="53"/>
      <c r="W36935" s="53"/>
      <c r="X36935" s="53"/>
      <c r="Y36935" s="55"/>
    </row>
    <row r="36936" spans="21:25" x14ac:dyDescent="0.2">
      <c r="U36936" s="55"/>
      <c r="V36936" s="53"/>
      <c r="W36936" s="53"/>
      <c r="X36936" s="53"/>
      <c r="Y36936" s="55"/>
    </row>
    <row r="36937" spans="21:25" x14ac:dyDescent="0.2">
      <c r="U36937" s="55"/>
      <c r="V36937" s="53"/>
      <c r="W36937" s="53"/>
      <c r="X36937" s="53"/>
      <c r="Y36937" s="55"/>
    </row>
    <row r="36938" spans="21:25" x14ac:dyDescent="0.2">
      <c r="U36938" s="55"/>
      <c r="V36938" s="53"/>
      <c r="W36938" s="53"/>
      <c r="X36938" s="53"/>
      <c r="Y36938" s="55"/>
    </row>
    <row r="36939" spans="21:25" x14ac:dyDescent="0.2">
      <c r="U36939" s="55"/>
      <c r="V36939" s="53"/>
      <c r="W36939" s="53"/>
      <c r="X36939" s="53"/>
      <c r="Y36939" s="55"/>
    </row>
    <row r="36940" spans="21:25" x14ac:dyDescent="0.2">
      <c r="U36940" s="55"/>
      <c r="V36940" s="53"/>
      <c r="W36940" s="53"/>
      <c r="X36940" s="53"/>
      <c r="Y36940" s="55"/>
    </row>
    <row r="36941" spans="21:25" x14ac:dyDescent="0.2">
      <c r="U36941" s="55"/>
      <c r="V36941" s="53"/>
      <c r="W36941" s="53"/>
      <c r="X36941" s="53"/>
      <c r="Y36941" s="55"/>
    </row>
    <row r="36942" spans="21:25" x14ac:dyDescent="0.2">
      <c r="U36942" s="55"/>
      <c r="V36942" s="53"/>
      <c r="W36942" s="53"/>
      <c r="X36942" s="53"/>
      <c r="Y36942" s="55"/>
    </row>
    <row r="36943" spans="21:25" x14ac:dyDescent="0.2">
      <c r="U36943" s="55"/>
      <c r="V36943" s="53"/>
      <c r="W36943" s="53"/>
      <c r="X36943" s="53"/>
      <c r="Y36943" s="55"/>
    </row>
    <row r="36944" spans="21:25" x14ac:dyDescent="0.2">
      <c r="U36944" s="55"/>
      <c r="V36944" s="53"/>
      <c r="W36944" s="53"/>
      <c r="X36944" s="53"/>
      <c r="Y36944" s="55"/>
    </row>
    <row r="36945" spans="21:25" x14ac:dyDescent="0.2">
      <c r="U36945" s="55"/>
      <c r="V36945" s="53"/>
      <c r="W36945" s="53"/>
      <c r="X36945" s="53"/>
      <c r="Y36945" s="55"/>
    </row>
    <row r="36946" spans="21:25" x14ac:dyDescent="0.2">
      <c r="U36946" s="55"/>
      <c r="V36946" s="53"/>
      <c r="W36946" s="53"/>
      <c r="X36946" s="53"/>
      <c r="Y36946" s="55"/>
    </row>
    <row r="36947" spans="21:25" x14ac:dyDescent="0.2">
      <c r="U36947" s="55"/>
      <c r="V36947" s="53"/>
      <c r="W36947" s="53"/>
      <c r="X36947" s="53"/>
      <c r="Y36947" s="55"/>
    </row>
    <row r="36948" spans="21:25" x14ac:dyDescent="0.2">
      <c r="U36948" s="55"/>
      <c r="V36948" s="53"/>
      <c r="W36948" s="53"/>
      <c r="X36948" s="53"/>
      <c r="Y36948" s="55"/>
    </row>
    <row r="36949" spans="21:25" x14ac:dyDescent="0.2">
      <c r="U36949" s="55"/>
      <c r="V36949" s="53"/>
      <c r="W36949" s="53"/>
      <c r="X36949" s="53"/>
      <c r="Y36949" s="55"/>
    </row>
    <row r="36950" spans="21:25" x14ac:dyDescent="0.2">
      <c r="U36950" s="55"/>
      <c r="V36950" s="53"/>
      <c r="W36950" s="53"/>
      <c r="X36950" s="53"/>
      <c r="Y36950" s="55"/>
    </row>
    <row r="36951" spans="21:25" x14ac:dyDescent="0.2">
      <c r="U36951" s="55"/>
      <c r="V36951" s="53"/>
      <c r="W36951" s="53"/>
      <c r="X36951" s="53"/>
      <c r="Y36951" s="55"/>
    </row>
    <row r="36952" spans="21:25" x14ac:dyDescent="0.2">
      <c r="U36952" s="55"/>
      <c r="V36952" s="53"/>
      <c r="W36952" s="53"/>
      <c r="X36952" s="53"/>
      <c r="Y36952" s="55"/>
    </row>
    <row r="36953" spans="21:25" x14ac:dyDescent="0.2">
      <c r="U36953" s="55"/>
      <c r="V36953" s="53"/>
      <c r="W36953" s="53"/>
      <c r="X36953" s="53"/>
      <c r="Y36953" s="55"/>
    </row>
    <row r="36954" spans="21:25" x14ac:dyDescent="0.2">
      <c r="U36954" s="55"/>
      <c r="V36954" s="53"/>
      <c r="W36954" s="53"/>
      <c r="X36954" s="53"/>
      <c r="Y36954" s="55"/>
    </row>
    <row r="36955" spans="21:25" x14ac:dyDescent="0.2">
      <c r="U36955" s="55"/>
      <c r="V36955" s="53"/>
      <c r="W36955" s="53"/>
      <c r="X36955" s="53"/>
      <c r="Y36955" s="55"/>
    </row>
    <row r="36956" spans="21:25" x14ac:dyDescent="0.2">
      <c r="U36956" s="55"/>
      <c r="V36956" s="53"/>
      <c r="W36956" s="53"/>
      <c r="X36956" s="53"/>
      <c r="Y36956" s="55"/>
    </row>
    <row r="36957" spans="21:25" x14ac:dyDescent="0.2">
      <c r="U36957" s="55"/>
      <c r="V36957" s="53"/>
      <c r="W36957" s="53"/>
      <c r="X36957" s="53"/>
      <c r="Y36957" s="55"/>
    </row>
    <row r="36958" spans="21:25" x14ac:dyDescent="0.2">
      <c r="U36958" s="55"/>
      <c r="V36958" s="53"/>
      <c r="W36958" s="53"/>
      <c r="X36958" s="53"/>
      <c r="Y36958" s="55"/>
    </row>
    <row r="36959" spans="21:25" x14ac:dyDescent="0.2">
      <c r="U36959" s="55"/>
      <c r="V36959" s="53"/>
      <c r="W36959" s="53"/>
      <c r="X36959" s="53"/>
      <c r="Y36959" s="55"/>
    </row>
    <row r="36960" spans="21:25" x14ac:dyDescent="0.2">
      <c r="U36960" s="55"/>
      <c r="V36960" s="53"/>
      <c r="W36960" s="53"/>
      <c r="X36960" s="53"/>
      <c r="Y36960" s="55"/>
    </row>
    <row r="36961" spans="21:25" x14ac:dyDescent="0.2">
      <c r="U36961" s="55"/>
      <c r="V36961" s="53"/>
      <c r="W36961" s="53"/>
      <c r="X36961" s="53"/>
      <c r="Y36961" s="55"/>
    </row>
    <row r="36962" spans="21:25" x14ac:dyDescent="0.2">
      <c r="U36962" s="55"/>
      <c r="V36962" s="53"/>
      <c r="W36962" s="53"/>
      <c r="X36962" s="53"/>
      <c r="Y36962" s="55"/>
    </row>
    <row r="36963" spans="21:25" x14ac:dyDescent="0.2">
      <c r="U36963" s="55"/>
      <c r="V36963" s="53"/>
      <c r="W36963" s="53"/>
      <c r="X36963" s="53"/>
      <c r="Y36963" s="55"/>
    </row>
    <row r="36964" spans="21:25" x14ac:dyDescent="0.2">
      <c r="U36964" s="55"/>
      <c r="V36964" s="53"/>
      <c r="W36964" s="53"/>
      <c r="X36964" s="53"/>
      <c r="Y36964" s="55"/>
    </row>
    <row r="36965" spans="21:25" x14ac:dyDescent="0.2">
      <c r="U36965" s="55"/>
      <c r="V36965" s="53"/>
      <c r="W36965" s="53"/>
      <c r="X36965" s="53"/>
      <c r="Y36965" s="55"/>
    </row>
    <row r="36966" spans="21:25" x14ac:dyDescent="0.2">
      <c r="U36966" s="55"/>
      <c r="V36966" s="53"/>
      <c r="W36966" s="53"/>
      <c r="X36966" s="53"/>
      <c r="Y36966" s="55"/>
    </row>
    <row r="36967" spans="21:25" x14ac:dyDescent="0.2">
      <c r="U36967" s="55"/>
      <c r="V36967" s="53"/>
      <c r="W36967" s="53"/>
      <c r="X36967" s="53"/>
      <c r="Y36967" s="55"/>
    </row>
    <row r="36968" spans="21:25" x14ac:dyDescent="0.2">
      <c r="U36968" s="55"/>
      <c r="V36968" s="53"/>
      <c r="W36968" s="53"/>
      <c r="X36968" s="53"/>
      <c r="Y36968" s="55"/>
    </row>
    <row r="36969" spans="21:25" x14ac:dyDescent="0.2">
      <c r="U36969" s="55"/>
      <c r="V36969" s="53"/>
      <c r="W36969" s="53"/>
      <c r="X36969" s="53"/>
      <c r="Y36969" s="55"/>
    </row>
    <row r="36970" spans="21:25" x14ac:dyDescent="0.2">
      <c r="U36970" s="55"/>
      <c r="V36970" s="53"/>
      <c r="W36970" s="53"/>
      <c r="X36970" s="53"/>
      <c r="Y36970" s="55"/>
    </row>
    <row r="36971" spans="21:25" x14ac:dyDescent="0.2">
      <c r="U36971" s="55"/>
      <c r="V36971" s="53"/>
      <c r="W36971" s="53"/>
      <c r="X36971" s="53"/>
      <c r="Y36971" s="55"/>
    </row>
    <row r="36972" spans="21:25" x14ac:dyDescent="0.2">
      <c r="U36972" s="55"/>
      <c r="V36972" s="53"/>
      <c r="W36972" s="53"/>
      <c r="X36972" s="53"/>
      <c r="Y36972" s="55"/>
    </row>
    <row r="36973" spans="21:25" x14ac:dyDescent="0.2">
      <c r="U36973" s="55"/>
      <c r="V36973" s="53"/>
      <c r="W36973" s="53"/>
      <c r="X36973" s="53"/>
      <c r="Y36973" s="55"/>
    </row>
    <row r="36974" spans="21:25" x14ac:dyDescent="0.2">
      <c r="U36974" s="55"/>
      <c r="V36974" s="53"/>
      <c r="W36974" s="53"/>
      <c r="X36974" s="53"/>
      <c r="Y36974" s="55"/>
    </row>
    <row r="36975" spans="21:25" x14ac:dyDescent="0.2">
      <c r="U36975" s="55"/>
      <c r="V36975" s="53"/>
      <c r="W36975" s="53"/>
      <c r="X36975" s="53"/>
      <c r="Y36975" s="55"/>
    </row>
    <row r="36976" spans="21:25" x14ac:dyDescent="0.2">
      <c r="U36976" s="55"/>
      <c r="V36976" s="53"/>
      <c r="W36976" s="53"/>
      <c r="X36976" s="53"/>
      <c r="Y36976" s="55"/>
    </row>
    <row r="36977" spans="21:25" x14ac:dyDescent="0.2">
      <c r="U36977" s="55"/>
      <c r="V36977" s="53"/>
      <c r="W36977" s="53"/>
      <c r="X36977" s="53"/>
      <c r="Y36977" s="55"/>
    </row>
    <row r="36978" spans="21:25" x14ac:dyDescent="0.2">
      <c r="U36978" s="55"/>
      <c r="V36978" s="53"/>
      <c r="W36978" s="53"/>
      <c r="X36978" s="53"/>
      <c r="Y36978" s="55"/>
    </row>
    <row r="36979" spans="21:25" x14ac:dyDescent="0.2">
      <c r="U36979" s="55"/>
      <c r="V36979" s="53"/>
      <c r="W36979" s="53"/>
      <c r="X36979" s="53"/>
      <c r="Y36979" s="55"/>
    </row>
    <row r="36980" spans="21:25" x14ac:dyDescent="0.2">
      <c r="U36980" s="55"/>
      <c r="V36980" s="53"/>
      <c r="W36980" s="53"/>
      <c r="X36980" s="53"/>
      <c r="Y36980" s="55"/>
    </row>
    <row r="36981" spans="21:25" x14ac:dyDescent="0.2">
      <c r="U36981" s="55"/>
      <c r="V36981" s="53"/>
      <c r="W36981" s="53"/>
      <c r="X36981" s="53"/>
      <c r="Y36981" s="55"/>
    </row>
    <row r="36982" spans="21:25" x14ac:dyDescent="0.2">
      <c r="U36982" s="55"/>
      <c r="V36982" s="53"/>
      <c r="W36982" s="53"/>
      <c r="X36982" s="53"/>
      <c r="Y36982" s="55"/>
    </row>
    <row r="36983" spans="21:25" x14ac:dyDescent="0.2">
      <c r="U36983" s="55"/>
      <c r="V36983" s="53"/>
      <c r="W36983" s="53"/>
      <c r="X36983" s="53"/>
      <c r="Y36983" s="55"/>
    </row>
    <row r="36984" spans="21:25" x14ac:dyDescent="0.2">
      <c r="U36984" s="55"/>
      <c r="V36984" s="53"/>
      <c r="W36984" s="53"/>
      <c r="X36984" s="53"/>
      <c r="Y36984" s="55"/>
    </row>
    <row r="36985" spans="21:25" x14ac:dyDescent="0.2">
      <c r="U36985" s="55"/>
      <c r="V36985" s="53"/>
      <c r="W36985" s="53"/>
      <c r="X36985" s="53"/>
      <c r="Y36985" s="55"/>
    </row>
    <row r="36986" spans="21:25" x14ac:dyDescent="0.2">
      <c r="U36986" s="55"/>
      <c r="V36986" s="53"/>
      <c r="W36986" s="53"/>
      <c r="X36986" s="53"/>
      <c r="Y36986" s="55"/>
    </row>
    <row r="36987" spans="21:25" x14ac:dyDescent="0.2">
      <c r="U36987" s="55"/>
      <c r="V36987" s="53"/>
      <c r="W36987" s="53"/>
      <c r="X36987" s="53"/>
      <c r="Y36987" s="55"/>
    </row>
    <row r="36988" spans="21:25" x14ac:dyDescent="0.2">
      <c r="U36988" s="55"/>
      <c r="V36988" s="53"/>
      <c r="W36988" s="53"/>
      <c r="X36988" s="53"/>
      <c r="Y36988" s="55"/>
    </row>
    <row r="36989" spans="21:25" x14ac:dyDescent="0.2">
      <c r="U36989" s="55"/>
      <c r="V36989" s="53"/>
      <c r="W36989" s="53"/>
      <c r="X36989" s="53"/>
      <c r="Y36989" s="55"/>
    </row>
    <row r="36990" spans="21:25" x14ac:dyDescent="0.2">
      <c r="U36990" s="55"/>
      <c r="V36990" s="53"/>
      <c r="W36990" s="53"/>
      <c r="X36990" s="53"/>
      <c r="Y36990" s="55"/>
    </row>
    <row r="36991" spans="21:25" x14ac:dyDescent="0.2">
      <c r="U36991" s="55"/>
      <c r="V36991" s="53"/>
      <c r="W36991" s="53"/>
      <c r="X36991" s="53"/>
      <c r="Y36991" s="55"/>
    </row>
    <row r="36992" spans="21:25" x14ac:dyDescent="0.2">
      <c r="U36992" s="55"/>
      <c r="V36992" s="53"/>
      <c r="W36992" s="53"/>
      <c r="X36992" s="53"/>
      <c r="Y36992" s="55"/>
    </row>
    <row r="36993" spans="21:25" x14ac:dyDescent="0.2">
      <c r="U36993" s="55"/>
      <c r="V36993" s="53"/>
      <c r="W36993" s="53"/>
      <c r="X36993" s="53"/>
      <c r="Y36993" s="55"/>
    </row>
    <row r="36994" spans="21:25" x14ac:dyDescent="0.2">
      <c r="U36994" s="55"/>
      <c r="V36994" s="53"/>
      <c r="W36994" s="53"/>
      <c r="X36994" s="53"/>
      <c r="Y36994" s="55"/>
    </row>
    <row r="36995" spans="21:25" x14ac:dyDescent="0.2">
      <c r="U36995" s="55"/>
      <c r="V36995" s="53"/>
      <c r="W36995" s="53"/>
      <c r="X36995" s="53"/>
      <c r="Y36995" s="55"/>
    </row>
    <row r="36996" spans="21:25" x14ac:dyDescent="0.2">
      <c r="U36996" s="55"/>
      <c r="V36996" s="53"/>
      <c r="W36996" s="53"/>
      <c r="X36996" s="53"/>
      <c r="Y36996" s="55"/>
    </row>
    <row r="36997" spans="21:25" x14ac:dyDescent="0.2">
      <c r="U36997" s="55"/>
      <c r="V36997" s="53"/>
      <c r="W36997" s="53"/>
      <c r="X36997" s="53"/>
      <c r="Y36997" s="55"/>
    </row>
    <row r="36998" spans="21:25" x14ac:dyDescent="0.2">
      <c r="U36998" s="55"/>
      <c r="V36998" s="53"/>
      <c r="W36998" s="53"/>
      <c r="X36998" s="53"/>
      <c r="Y36998" s="55"/>
    </row>
    <row r="36999" spans="21:25" x14ac:dyDescent="0.2">
      <c r="U36999" s="55"/>
      <c r="V36999" s="53"/>
      <c r="W36999" s="53"/>
      <c r="X36999" s="53"/>
      <c r="Y36999" s="55"/>
    </row>
    <row r="37000" spans="21:25" x14ac:dyDescent="0.2">
      <c r="U37000" s="55"/>
      <c r="V37000" s="53"/>
      <c r="W37000" s="53"/>
      <c r="X37000" s="53"/>
      <c r="Y37000" s="55"/>
    </row>
    <row r="37001" spans="21:25" x14ac:dyDescent="0.2">
      <c r="U37001" s="55"/>
      <c r="V37001" s="53"/>
      <c r="W37001" s="53"/>
      <c r="X37001" s="53"/>
      <c r="Y37001" s="55"/>
    </row>
    <row r="37002" spans="21:25" x14ac:dyDescent="0.2">
      <c r="U37002" s="55"/>
      <c r="V37002" s="53"/>
      <c r="W37002" s="53"/>
      <c r="X37002" s="53"/>
      <c r="Y37002" s="55"/>
    </row>
    <row r="37003" spans="21:25" x14ac:dyDescent="0.2">
      <c r="U37003" s="55"/>
      <c r="V37003" s="53"/>
      <c r="W37003" s="53"/>
      <c r="X37003" s="53"/>
      <c r="Y37003" s="55"/>
    </row>
    <row r="37004" spans="21:25" x14ac:dyDescent="0.2">
      <c r="U37004" s="55"/>
      <c r="V37004" s="53"/>
      <c r="W37004" s="53"/>
      <c r="X37004" s="53"/>
      <c r="Y37004" s="55"/>
    </row>
    <row r="37005" spans="21:25" x14ac:dyDescent="0.2">
      <c r="U37005" s="55"/>
      <c r="V37005" s="53"/>
      <c r="W37005" s="53"/>
      <c r="X37005" s="53"/>
      <c r="Y37005" s="55"/>
    </row>
    <row r="37006" spans="21:25" x14ac:dyDescent="0.2">
      <c r="U37006" s="55"/>
      <c r="V37006" s="53"/>
      <c r="W37006" s="53"/>
      <c r="X37006" s="53"/>
      <c r="Y37006" s="55"/>
    </row>
    <row r="37007" spans="21:25" x14ac:dyDescent="0.2">
      <c r="U37007" s="55"/>
      <c r="V37007" s="53"/>
      <c r="W37007" s="53"/>
      <c r="X37007" s="53"/>
      <c r="Y37007" s="55"/>
    </row>
    <row r="37008" spans="21:25" x14ac:dyDescent="0.2">
      <c r="U37008" s="55"/>
      <c r="V37008" s="53"/>
      <c r="W37008" s="53"/>
      <c r="X37008" s="53"/>
      <c r="Y37008" s="55"/>
    </row>
    <row r="37009" spans="21:25" x14ac:dyDescent="0.2">
      <c r="U37009" s="55"/>
      <c r="V37009" s="53"/>
      <c r="W37009" s="53"/>
      <c r="X37009" s="53"/>
      <c r="Y37009" s="55"/>
    </row>
    <row r="37010" spans="21:25" x14ac:dyDescent="0.2">
      <c r="U37010" s="55"/>
      <c r="V37010" s="53"/>
      <c r="W37010" s="53"/>
      <c r="X37010" s="53"/>
      <c r="Y37010" s="55"/>
    </row>
    <row r="37011" spans="21:25" x14ac:dyDescent="0.2">
      <c r="U37011" s="55"/>
      <c r="V37011" s="53"/>
      <c r="W37011" s="53"/>
      <c r="X37011" s="53"/>
      <c r="Y37011" s="55"/>
    </row>
    <row r="37012" spans="21:25" x14ac:dyDescent="0.2">
      <c r="U37012" s="55"/>
      <c r="V37012" s="53"/>
      <c r="W37012" s="53"/>
      <c r="X37012" s="53"/>
      <c r="Y37012" s="55"/>
    </row>
    <row r="37013" spans="21:25" x14ac:dyDescent="0.2">
      <c r="U37013" s="55"/>
      <c r="V37013" s="53"/>
      <c r="W37013" s="53"/>
      <c r="X37013" s="53"/>
      <c r="Y37013" s="55"/>
    </row>
    <row r="37014" spans="21:25" x14ac:dyDescent="0.2">
      <c r="U37014" s="55"/>
      <c r="V37014" s="53"/>
      <c r="W37014" s="53"/>
      <c r="X37014" s="53"/>
      <c r="Y37014" s="55"/>
    </row>
    <row r="37015" spans="21:25" x14ac:dyDescent="0.2">
      <c r="U37015" s="55"/>
      <c r="V37015" s="53"/>
      <c r="W37015" s="53"/>
      <c r="X37015" s="53"/>
      <c r="Y37015" s="55"/>
    </row>
    <row r="37016" spans="21:25" x14ac:dyDescent="0.2">
      <c r="U37016" s="55"/>
      <c r="V37016" s="53"/>
      <c r="W37016" s="53"/>
      <c r="X37016" s="53"/>
      <c r="Y37016" s="55"/>
    </row>
    <row r="37017" spans="21:25" x14ac:dyDescent="0.2">
      <c r="U37017" s="55"/>
      <c r="V37017" s="53"/>
      <c r="W37017" s="53"/>
      <c r="X37017" s="53"/>
      <c r="Y37017" s="55"/>
    </row>
    <row r="37018" spans="21:25" x14ac:dyDescent="0.2">
      <c r="U37018" s="55"/>
      <c r="V37018" s="53"/>
      <c r="W37018" s="53"/>
      <c r="X37018" s="53"/>
      <c r="Y37018" s="55"/>
    </row>
    <row r="37019" spans="21:25" x14ac:dyDescent="0.2">
      <c r="U37019" s="55"/>
      <c r="V37019" s="53"/>
      <c r="W37019" s="53"/>
      <c r="X37019" s="53"/>
      <c r="Y37019" s="55"/>
    </row>
    <row r="37020" spans="21:25" x14ac:dyDescent="0.2">
      <c r="U37020" s="55"/>
      <c r="V37020" s="53"/>
      <c r="W37020" s="53"/>
      <c r="X37020" s="53"/>
      <c r="Y37020" s="55"/>
    </row>
    <row r="37021" spans="21:25" x14ac:dyDescent="0.2">
      <c r="U37021" s="55"/>
      <c r="V37021" s="53"/>
      <c r="W37021" s="53"/>
      <c r="X37021" s="53"/>
      <c r="Y37021" s="55"/>
    </row>
    <row r="37022" spans="21:25" x14ac:dyDescent="0.2">
      <c r="U37022" s="55"/>
      <c r="V37022" s="53"/>
      <c r="W37022" s="53"/>
      <c r="X37022" s="53"/>
      <c r="Y37022" s="55"/>
    </row>
    <row r="37023" spans="21:25" x14ac:dyDescent="0.2">
      <c r="U37023" s="55"/>
      <c r="V37023" s="53"/>
      <c r="W37023" s="53"/>
      <c r="X37023" s="53"/>
      <c r="Y37023" s="55"/>
    </row>
    <row r="37024" spans="21:25" x14ac:dyDescent="0.2">
      <c r="U37024" s="55"/>
      <c r="V37024" s="53"/>
      <c r="W37024" s="53"/>
      <c r="X37024" s="53"/>
      <c r="Y37024" s="55"/>
    </row>
    <row r="37025" spans="21:25" x14ac:dyDescent="0.2">
      <c r="U37025" s="55"/>
      <c r="V37025" s="53"/>
      <c r="W37025" s="53"/>
      <c r="X37025" s="53"/>
      <c r="Y37025" s="55"/>
    </row>
    <row r="37026" spans="21:25" x14ac:dyDescent="0.2">
      <c r="U37026" s="55"/>
      <c r="V37026" s="53"/>
      <c r="W37026" s="53"/>
      <c r="X37026" s="53"/>
      <c r="Y37026" s="55"/>
    </row>
    <row r="37027" spans="21:25" x14ac:dyDescent="0.2">
      <c r="U37027" s="55"/>
      <c r="V37027" s="53"/>
      <c r="W37027" s="53"/>
      <c r="X37027" s="53"/>
      <c r="Y37027" s="55"/>
    </row>
    <row r="37028" spans="21:25" x14ac:dyDescent="0.2">
      <c r="U37028" s="55"/>
      <c r="V37028" s="53"/>
      <c r="W37028" s="53"/>
      <c r="X37028" s="53"/>
      <c r="Y37028" s="55"/>
    </row>
    <row r="37029" spans="21:25" x14ac:dyDescent="0.2">
      <c r="U37029" s="55"/>
      <c r="V37029" s="53"/>
      <c r="W37029" s="53"/>
      <c r="X37029" s="53"/>
      <c r="Y37029" s="55"/>
    </row>
    <row r="37030" spans="21:25" x14ac:dyDescent="0.2">
      <c r="U37030" s="55"/>
      <c r="V37030" s="53"/>
      <c r="W37030" s="53"/>
      <c r="X37030" s="53"/>
      <c r="Y37030" s="55"/>
    </row>
    <row r="37031" spans="21:25" x14ac:dyDescent="0.2">
      <c r="U37031" s="55"/>
      <c r="V37031" s="53"/>
      <c r="W37031" s="53"/>
      <c r="X37031" s="53"/>
      <c r="Y37031" s="55"/>
    </row>
    <row r="37032" spans="21:25" x14ac:dyDescent="0.2">
      <c r="U37032" s="55"/>
      <c r="V37032" s="53"/>
      <c r="W37032" s="53"/>
      <c r="X37032" s="53"/>
      <c r="Y37032" s="55"/>
    </row>
    <row r="37033" spans="21:25" x14ac:dyDescent="0.2">
      <c r="U37033" s="55"/>
      <c r="V37033" s="53"/>
      <c r="W37033" s="53"/>
      <c r="X37033" s="53"/>
      <c r="Y37033" s="55"/>
    </row>
    <row r="37034" spans="21:25" x14ac:dyDescent="0.2">
      <c r="U37034" s="55"/>
      <c r="V37034" s="53"/>
      <c r="W37034" s="53"/>
      <c r="X37034" s="53"/>
      <c r="Y37034" s="55"/>
    </row>
    <row r="37035" spans="21:25" x14ac:dyDescent="0.2">
      <c r="U37035" s="55"/>
      <c r="V37035" s="53"/>
      <c r="W37035" s="53"/>
      <c r="X37035" s="53"/>
      <c r="Y37035" s="55"/>
    </row>
    <row r="37036" spans="21:25" x14ac:dyDescent="0.2">
      <c r="U37036" s="55"/>
      <c r="V37036" s="53"/>
      <c r="W37036" s="53"/>
      <c r="X37036" s="53"/>
      <c r="Y37036" s="55"/>
    </row>
    <row r="37037" spans="21:25" x14ac:dyDescent="0.2">
      <c r="U37037" s="55"/>
      <c r="V37037" s="53"/>
      <c r="W37037" s="53"/>
      <c r="X37037" s="53"/>
      <c r="Y37037" s="55"/>
    </row>
    <row r="37038" spans="21:25" x14ac:dyDescent="0.2">
      <c r="U37038" s="55"/>
      <c r="V37038" s="53"/>
      <c r="W37038" s="53"/>
      <c r="X37038" s="53"/>
      <c r="Y37038" s="55"/>
    </row>
    <row r="37039" spans="21:25" x14ac:dyDescent="0.2">
      <c r="U37039" s="55"/>
      <c r="V37039" s="53"/>
      <c r="W37039" s="53"/>
      <c r="X37039" s="53"/>
      <c r="Y37039" s="55"/>
    </row>
    <row r="37040" spans="21:25" x14ac:dyDescent="0.2">
      <c r="U37040" s="55"/>
      <c r="V37040" s="53"/>
      <c r="W37040" s="53"/>
      <c r="X37040" s="53"/>
      <c r="Y37040" s="55"/>
    </row>
    <row r="37041" spans="21:25" x14ac:dyDescent="0.2">
      <c r="U37041" s="55"/>
      <c r="V37041" s="53"/>
      <c r="W37041" s="53"/>
      <c r="X37041" s="53"/>
      <c r="Y37041" s="55"/>
    </row>
    <row r="37042" spans="21:25" x14ac:dyDescent="0.2">
      <c r="U37042" s="55"/>
      <c r="V37042" s="53"/>
      <c r="W37042" s="53"/>
      <c r="X37042" s="53"/>
      <c r="Y37042" s="55"/>
    </row>
    <row r="37043" spans="21:25" x14ac:dyDescent="0.2">
      <c r="U37043" s="55"/>
      <c r="V37043" s="53"/>
      <c r="W37043" s="53"/>
      <c r="X37043" s="53"/>
      <c r="Y37043" s="55"/>
    </row>
    <row r="37044" spans="21:25" x14ac:dyDescent="0.2">
      <c r="U37044" s="55"/>
      <c r="V37044" s="53"/>
      <c r="W37044" s="53"/>
      <c r="X37044" s="53"/>
      <c r="Y37044" s="55"/>
    </row>
    <row r="37045" spans="21:25" x14ac:dyDescent="0.2">
      <c r="U37045" s="55"/>
      <c r="V37045" s="53"/>
      <c r="W37045" s="53"/>
      <c r="X37045" s="53"/>
      <c r="Y37045" s="55"/>
    </row>
    <row r="37046" spans="21:25" x14ac:dyDescent="0.2">
      <c r="U37046" s="55"/>
      <c r="V37046" s="53"/>
      <c r="W37046" s="53"/>
      <c r="X37046" s="53"/>
      <c r="Y37046" s="55"/>
    </row>
    <row r="37047" spans="21:25" x14ac:dyDescent="0.2">
      <c r="U37047" s="55"/>
      <c r="V37047" s="53"/>
      <c r="W37047" s="53"/>
      <c r="X37047" s="53"/>
      <c r="Y37047" s="55"/>
    </row>
    <row r="37048" spans="21:25" x14ac:dyDescent="0.2">
      <c r="U37048" s="55"/>
      <c r="V37048" s="53"/>
      <c r="W37048" s="53"/>
      <c r="X37048" s="53"/>
      <c r="Y37048" s="55"/>
    </row>
    <row r="37049" spans="21:25" x14ac:dyDescent="0.2">
      <c r="U37049" s="55"/>
      <c r="V37049" s="53"/>
      <c r="W37049" s="53"/>
      <c r="X37049" s="53"/>
      <c r="Y37049" s="55"/>
    </row>
    <row r="37050" spans="21:25" x14ac:dyDescent="0.2">
      <c r="U37050" s="55"/>
      <c r="V37050" s="53"/>
      <c r="W37050" s="53"/>
      <c r="X37050" s="53"/>
      <c r="Y37050" s="55"/>
    </row>
    <row r="37051" spans="21:25" x14ac:dyDescent="0.2">
      <c r="U37051" s="55"/>
      <c r="V37051" s="53"/>
      <c r="W37051" s="53"/>
      <c r="X37051" s="53"/>
      <c r="Y37051" s="55"/>
    </row>
    <row r="37052" spans="21:25" x14ac:dyDescent="0.2">
      <c r="U37052" s="55"/>
      <c r="V37052" s="53"/>
      <c r="W37052" s="53"/>
      <c r="X37052" s="53"/>
      <c r="Y37052" s="55"/>
    </row>
    <row r="37053" spans="21:25" x14ac:dyDescent="0.2">
      <c r="U37053" s="55"/>
      <c r="V37053" s="53"/>
      <c r="W37053" s="53"/>
      <c r="X37053" s="53"/>
      <c r="Y37053" s="55"/>
    </row>
    <row r="37054" spans="21:25" x14ac:dyDescent="0.2">
      <c r="U37054" s="55"/>
      <c r="V37054" s="53"/>
      <c r="W37054" s="53"/>
      <c r="X37054" s="53"/>
      <c r="Y37054" s="55"/>
    </row>
    <row r="37055" spans="21:25" x14ac:dyDescent="0.2">
      <c r="U37055" s="55"/>
      <c r="V37055" s="53"/>
      <c r="W37055" s="53"/>
      <c r="X37055" s="53"/>
      <c r="Y37055" s="55"/>
    </row>
    <row r="37056" spans="21:25" x14ac:dyDescent="0.2">
      <c r="U37056" s="55"/>
      <c r="V37056" s="53"/>
      <c r="W37056" s="53"/>
      <c r="X37056" s="53"/>
      <c r="Y37056" s="55"/>
    </row>
    <row r="37057" spans="21:25" x14ac:dyDescent="0.2">
      <c r="U37057" s="55"/>
      <c r="V37057" s="53"/>
      <c r="W37057" s="53"/>
      <c r="X37057" s="53"/>
      <c r="Y37057" s="55"/>
    </row>
    <row r="37058" spans="21:25" x14ac:dyDescent="0.2">
      <c r="U37058" s="55"/>
      <c r="V37058" s="53"/>
      <c r="W37058" s="53"/>
      <c r="X37058" s="53"/>
      <c r="Y37058" s="55"/>
    </row>
    <row r="37059" spans="21:25" x14ac:dyDescent="0.2">
      <c r="U37059" s="55"/>
      <c r="V37059" s="53"/>
      <c r="W37059" s="53"/>
      <c r="X37059" s="53"/>
      <c r="Y37059" s="55"/>
    </row>
    <row r="37060" spans="21:25" x14ac:dyDescent="0.2">
      <c r="U37060" s="55"/>
      <c r="V37060" s="53"/>
      <c r="W37060" s="53"/>
      <c r="X37060" s="53"/>
      <c r="Y37060" s="55"/>
    </row>
    <row r="37061" spans="21:25" x14ac:dyDescent="0.2">
      <c r="U37061" s="55"/>
      <c r="V37061" s="53"/>
      <c r="W37061" s="53"/>
      <c r="X37061" s="53"/>
      <c r="Y37061" s="55"/>
    </row>
    <row r="37062" spans="21:25" x14ac:dyDescent="0.2">
      <c r="U37062" s="55"/>
      <c r="V37062" s="53"/>
      <c r="W37062" s="53"/>
      <c r="X37062" s="53"/>
      <c r="Y37062" s="55"/>
    </row>
    <row r="37063" spans="21:25" x14ac:dyDescent="0.2">
      <c r="U37063" s="55"/>
      <c r="V37063" s="53"/>
      <c r="W37063" s="53"/>
      <c r="X37063" s="53"/>
      <c r="Y37063" s="55"/>
    </row>
    <row r="37064" spans="21:25" x14ac:dyDescent="0.2">
      <c r="U37064" s="55"/>
      <c r="V37064" s="53"/>
      <c r="W37064" s="53"/>
      <c r="X37064" s="53"/>
      <c r="Y37064" s="55"/>
    </row>
    <row r="37065" spans="21:25" x14ac:dyDescent="0.2">
      <c r="U37065" s="55"/>
      <c r="V37065" s="53"/>
      <c r="W37065" s="53"/>
      <c r="X37065" s="53"/>
      <c r="Y37065" s="55"/>
    </row>
    <row r="37066" spans="21:25" x14ac:dyDescent="0.2">
      <c r="U37066" s="55"/>
      <c r="V37066" s="53"/>
      <c r="W37066" s="53"/>
      <c r="X37066" s="53"/>
      <c r="Y37066" s="55"/>
    </row>
    <row r="37067" spans="21:25" x14ac:dyDescent="0.2">
      <c r="U37067" s="55"/>
      <c r="V37067" s="53"/>
      <c r="W37067" s="53"/>
      <c r="X37067" s="53"/>
      <c r="Y37067" s="55"/>
    </row>
    <row r="37068" spans="21:25" x14ac:dyDescent="0.2">
      <c r="U37068" s="55"/>
      <c r="V37068" s="53"/>
      <c r="W37068" s="53"/>
      <c r="X37068" s="53"/>
      <c r="Y37068" s="55"/>
    </row>
    <row r="37069" spans="21:25" x14ac:dyDescent="0.2">
      <c r="U37069" s="55"/>
      <c r="V37069" s="53"/>
      <c r="W37069" s="53"/>
      <c r="X37069" s="53"/>
      <c r="Y37069" s="55"/>
    </row>
    <row r="37070" spans="21:25" x14ac:dyDescent="0.2">
      <c r="U37070" s="55"/>
      <c r="V37070" s="53"/>
      <c r="W37070" s="53"/>
      <c r="X37070" s="53"/>
      <c r="Y37070" s="55"/>
    </row>
    <row r="37071" spans="21:25" x14ac:dyDescent="0.2">
      <c r="U37071" s="55"/>
      <c r="V37071" s="53"/>
      <c r="W37071" s="53"/>
      <c r="X37071" s="53"/>
      <c r="Y37071" s="55"/>
    </row>
    <row r="37072" spans="21:25" x14ac:dyDescent="0.2">
      <c r="U37072" s="55"/>
      <c r="V37072" s="53"/>
      <c r="W37072" s="53"/>
      <c r="X37072" s="53"/>
      <c r="Y37072" s="55"/>
    </row>
    <row r="37073" spans="21:25" x14ac:dyDescent="0.2">
      <c r="U37073" s="55"/>
      <c r="V37073" s="53"/>
      <c r="W37073" s="53"/>
      <c r="X37073" s="53"/>
      <c r="Y37073" s="55"/>
    </row>
    <row r="37074" spans="21:25" x14ac:dyDescent="0.2">
      <c r="U37074" s="55"/>
      <c r="V37074" s="53"/>
      <c r="W37074" s="53"/>
      <c r="X37074" s="53"/>
      <c r="Y37074" s="55"/>
    </row>
    <row r="37075" spans="21:25" x14ac:dyDescent="0.2">
      <c r="U37075" s="55"/>
      <c r="V37075" s="53"/>
      <c r="W37075" s="53"/>
      <c r="X37075" s="53"/>
      <c r="Y37075" s="55"/>
    </row>
    <row r="37076" spans="21:25" x14ac:dyDescent="0.2">
      <c r="U37076" s="55"/>
      <c r="V37076" s="53"/>
      <c r="W37076" s="53"/>
      <c r="X37076" s="53"/>
      <c r="Y37076" s="55"/>
    </row>
    <row r="37077" spans="21:25" x14ac:dyDescent="0.2">
      <c r="U37077" s="55"/>
      <c r="V37077" s="53"/>
      <c r="W37077" s="53"/>
      <c r="X37077" s="53"/>
      <c r="Y37077" s="55"/>
    </row>
    <row r="37078" spans="21:25" x14ac:dyDescent="0.2">
      <c r="U37078" s="55"/>
      <c r="V37078" s="53"/>
      <c r="W37078" s="53"/>
      <c r="X37078" s="53"/>
      <c r="Y37078" s="55"/>
    </row>
    <row r="37079" spans="21:25" x14ac:dyDescent="0.2">
      <c r="U37079" s="55"/>
      <c r="V37079" s="53"/>
      <c r="W37079" s="53"/>
      <c r="X37079" s="53"/>
      <c r="Y37079" s="55"/>
    </row>
    <row r="37080" spans="21:25" x14ac:dyDescent="0.2">
      <c r="U37080" s="55"/>
      <c r="V37080" s="53"/>
      <c r="W37080" s="53"/>
      <c r="X37080" s="53"/>
      <c r="Y37080" s="55"/>
    </row>
    <row r="37081" spans="21:25" x14ac:dyDescent="0.2">
      <c r="U37081" s="55"/>
      <c r="V37081" s="53"/>
      <c r="W37081" s="53"/>
      <c r="X37081" s="53"/>
      <c r="Y37081" s="55"/>
    </row>
    <row r="37082" spans="21:25" x14ac:dyDescent="0.2">
      <c r="U37082" s="55"/>
      <c r="V37082" s="53"/>
      <c r="W37082" s="53"/>
      <c r="X37082" s="53"/>
      <c r="Y37082" s="55"/>
    </row>
    <row r="37083" spans="21:25" x14ac:dyDescent="0.2">
      <c r="U37083" s="55"/>
      <c r="V37083" s="53"/>
      <c r="W37083" s="53"/>
      <c r="X37083" s="53"/>
      <c r="Y37083" s="55"/>
    </row>
    <row r="37084" spans="21:25" x14ac:dyDescent="0.2">
      <c r="U37084" s="55"/>
      <c r="V37084" s="53"/>
      <c r="W37084" s="53"/>
      <c r="X37084" s="53"/>
      <c r="Y37084" s="55"/>
    </row>
    <row r="37085" spans="21:25" x14ac:dyDescent="0.2">
      <c r="U37085" s="55"/>
      <c r="V37085" s="53"/>
      <c r="W37085" s="53"/>
      <c r="X37085" s="53"/>
      <c r="Y37085" s="55"/>
    </row>
    <row r="37086" spans="21:25" x14ac:dyDescent="0.2">
      <c r="U37086" s="55"/>
      <c r="V37086" s="53"/>
      <c r="W37086" s="53"/>
      <c r="X37086" s="53"/>
      <c r="Y37086" s="55"/>
    </row>
    <row r="37087" spans="21:25" x14ac:dyDescent="0.2">
      <c r="U37087" s="55"/>
      <c r="V37087" s="53"/>
      <c r="W37087" s="53"/>
      <c r="X37087" s="53"/>
      <c r="Y37087" s="55"/>
    </row>
    <row r="37088" spans="21:25" x14ac:dyDescent="0.2">
      <c r="U37088" s="55"/>
      <c r="V37088" s="53"/>
      <c r="W37088" s="53"/>
      <c r="X37088" s="53"/>
      <c r="Y37088" s="55"/>
    </row>
    <row r="37089" spans="21:25" x14ac:dyDescent="0.2">
      <c r="U37089" s="55"/>
      <c r="V37089" s="53"/>
      <c r="W37089" s="53"/>
      <c r="X37089" s="53"/>
      <c r="Y37089" s="55"/>
    </row>
    <row r="37090" spans="21:25" x14ac:dyDescent="0.2">
      <c r="U37090" s="55"/>
      <c r="V37090" s="53"/>
      <c r="W37090" s="53"/>
      <c r="X37090" s="53"/>
      <c r="Y37090" s="55"/>
    </row>
    <row r="37091" spans="21:25" x14ac:dyDescent="0.2">
      <c r="U37091" s="55"/>
      <c r="V37091" s="53"/>
      <c r="W37091" s="53"/>
      <c r="X37091" s="53"/>
      <c r="Y37091" s="55"/>
    </row>
    <row r="37092" spans="21:25" x14ac:dyDescent="0.2">
      <c r="U37092" s="55"/>
      <c r="V37092" s="53"/>
      <c r="W37092" s="53"/>
      <c r="X37092" s="53"/>
      <c r="Y37092" s="55"/>
    </row>
    <row r="37093" spans="21:25" x14ac:dyDescent="0.2">
      <c r="U37093" s="55"/>
      <c r="V37093" s="53"/>
      <c r="W37093" s="53"/>
      <c r="X37093" s="53"/>
      <c r="Y37093" s="55"/>
    </row>
    <row r="37094" spans="21:25" x14ac:dyDescent="0.2">
      <c r="U37094" s="55"/>
      <c r="V37094" s="53"/>
      <c r="W37094" s="53"/>
      <c r="X37094" s="53"/>
      <c r="Y37094" s="55"/>
    </row>
    <row r="37095" spans="21:25" x14ac:dyDescent="0.2">
      <c r="U37095" s="55"/>
      <c r="V37095" s="53"/>
      <c r="W37095" s="53"/>
      <c r="X37095" s="53"/>
      <c r="Y37095" s="55"/>
    </row>
    <row r="37096" spans="21:25" x14ac:dyDescent="0.2">
      <c r="U37096" s="55"/>
      <c r="V37096" s="53"/>
      <c r="W37096" s="53"/>
      <c r="X37096" s="53"/>
      <c r="Y37096" s="55"/>
    </row>
    <row r="37097" spans="21:25" x14ac:dyDescent="0.2">
      <c r="U37097" s="55"/>
      <c r="V37097" s="53"/>
      <c r="W37097" s="53"/>
      <c r="X37097" s="53"/>
      <c r="Y37097" s="55"/>
    </row>
    <row r="37098" spans="21:25" x14ac:dyDescent="0.2">
      <c r="U37098" s="55"/>
      <c r="V37098" s="53"/>
      <c r="W37098" s="53"/>
      <c r="X37098" s="53"/>
      <c r="Y37098" s="55"/>
    </row>
    <row r="37099" spans="21:25" x14ac:dyDescent="0.2">
      <c r="U37099" s="55"/>
      <c r="V37099" s="53"/>
      <c r="W37099" s="53"/>
      <c r="X37099" s="53"/>
      <c r="Y37099" s="55"/>
    </row>
    <row r="37100" spans="21:25" x14ac:dyDescent="0.2">
      <c r="U37100" s="55"/>
      <c r="V37100" s="53"/>
      <c r="W37100" s="53"/>
      <c r="X37100" s="53"/>
      <c r="Y37100" s="55"/>
    </row>
    <row r="37101" spans="21:25" x14ac:dyDescent="0.2">
      <c r="U37101" s="55"/>
      <c r="V37101" s="53"/>
      <c r="W37101" s="53"/>
      <c r="X37101" s="53"/>
      <c r="Y37101" s="55"/>
    </row>
    <row r="37102" spans="21:25" x14ac:dyDescent="0.2">
      <c r="U37102" s="55"/>
      <c r="V37102" s="53"/>
      <c r="W37102" s="53"/>
      <c r="X37102" s="53"/>
      <c r="Y37102" s="55"/>
    </row>
    <row r="37103" spans="21:25" x14ac:dyDescent="0.2">
      <c r="U37103" s="55"/>
      <c r="V37103" s="53"/>
      <c r="W37103" s="53"/>
      <c r="X37103" s="53"/>
      <c r="Y37103" s="55"/>
    </row>
    <row r="37104" spans="21:25" x14ac:dyDescent="0.2">
      <c r="U37104" s="55"/>
      <c r="V37104" s="53"/>
      <c r="W37104" s="53"/>
      <c r="X37104" s="53"/>
      <c r="Y37104" s="55"/>
    </row>
    <row r="37105" spans="21:25" x14ac:dyDescent="0.2">
      <c r="U37105" s="55"/>
      <c r="V37105" s="53"/>
      <c r="W37105" s="53"/>
      <c r="X37105" s="53"/>
      <c r="Y37105" s="55"/>
    </row>
    <row r="37106" spans="21:25" x14ac:dyDescent="0.2">
      <c r="U37106" s="55"/>
      <c r="V37106" s="53"/>
      <c r="W37106" s="53"/>
      <c r="X37106" s="53"/>
      <c r="Y37106" s="55"/>
    </row>
    <row r="37107" spans="21:25" x14ac:dyDescent="0.2">
      <c r="U37107" s="55"/>
      <c r="V37107" s="53"/>
      <c r="W37107" s="53"/>
      <c r="X37107" s="53"/>
      <c r="Y37107" s="55"/>
    </row>
    <row r="37108" spans="21:25" x14ac:dyDescent="0.2">
      <c r="U37108" s="55"/>
      <c r="V37108" s="53"/>
      <c r="W37108" s="53"/>
      <c r="X37108" s="53"/>
      <c r="Y37108" s="55"/>
    </row>
    <row r="37109" spans="21:25" x14ac:dyDescent="0.2">
      <c r="U37109" s="55"/>
      <c r="V37109" s="53"/>
      <c r="W37109" s="53"/>
      <c r="X37109" s="53"/>
      <c r="Y37109" s="55"/>
    </row>
    <row r="37110" spans="21:25" x14ac:dyDescent="0.2">
      <c r="U37110" s="55"/>
      <c r="V37110" s="53"/>
      <c r="W37110" s="53"/>
      <c r="X37110" s="53"/>
      <c r="Y37110" s="55"/>
    </row>
    <row r="37111" spans="21:25" x14ac:dyDescent="0.2">
      <c r="U37111" s="55"/>
      <c r="V37111" s="53"/>
      <c r="W37111" s="53"/>
      <c r="X37111" s="53"/>
      <c r="Y37111" s="55"/>
    </row>
    <row r="37112" spans="21:25" x14ac:dyDescent="0.2">
      <c r="U37112" s="55"/>
      <c r="V37112" s="53"/>
      <c r="W37112" s="53"/>
      <c r="X37112" s="53"/>
      <c r="Y37112" s="55"/>
    </row>
    <row r="37113" spans="21:25" x14ac:dyDescent="0.2">
      <c r="U37113" s="55"/>
      <c r="V37113" s="53"/>
      <c r="W37113" s="53"/>
      <c r="X37113" s="53"/>
      <c r="Y37113" s="55"/>
    </row>
    <row r="37114" spans="21:25" x14ac:dyDescent="0.2">
      <c r="U37114" s="55"/>
      <c r="V37114" s="53"/>
      <c r="W37114" s="53"/>
      <c r="X37114" s="53"/>
      <c r="Y37114" s="55"/>
    </row>
    <row r="37115" spans="21:25" x14ac:dyDescent="0.2">
      <c r="U37115" s="55"/>
      <c r="V37115" s="53"/>
      <c r="W37115" s="53"/>
      <c r="X37115" s="53"/>
      <c r="Y37115" s="55"/>
    </row>
    <row r="37116" spans="21:25" x14ac:dyDescent="0.2">
      <c r="U37116" s="55"/>
      <c r="V37116" s="53"/>
      <c r="W37116" s="53"/>
      <c r="X37116" s="53"/>
      <c r="Y37116" s="55"/>
    </row>
    <row r="37117" spans="21:25" x14ac:dyDescent="0.2">
      <c r="U37117" s="55"/>
      <c r="V37117" s="53"/>
      <c r="W37117" s="53"/>
      <c r="X37117" s="53"/>
      <c r="Y37117" s="55"/>
    </row>
    <row r="37118" spans="21:25" x14ac:dyDescent="0.2">
      <c r="U37118" s="55"/>
      <c r="V37118" s="53"/>
      <c r="W37118" s="53"/>
      <c r="X37118" s="53"/>
      <c r="Y37118" s="55"/>
    </row>
    <row r="37119" spans="21:25" x14ac:dyDescent="0.2">
      <c r="U37119" s="55"/>
      <c r="V37119" s="53"/>
      <c r="W37119" s="53"/>
      <c r="X37119" s="53"/>
      <c r="Y37119" s="55"/>
    </row>
    <row r="37120" spans="21:25" x14ac:dyDescent="0.2">
      <c r="U37120" s="55"/>
      <c r="V37120" s="53"/>
      <c r="W37120" s="53"/>
      <c r="X37120" s="53"/>
      <c r="Y37120" s="55"/>
    </row>
    <row r="37121" spans="21:25" x14ac:dyDescent="0.2">
      <c r="U37121" s="55"/>
      <c r="V37121" s="53"/>
      <c r="W37121" s="53"/>
      <c r="X37121" s="53"/>
      <c r="Y37121" s="55"/>
    </row>
    <row r="37122" spans="21:25" x14ac:dyDescent="0.2">
      <c r="U37122" s="55"/>
      <c r="V37122" s="53"/>
      <c r="W37122" s="53"/>
      <c r="X37122" s="53"/>
      <c r="Y37122" s="55"/>
    </row>
    <row r="37123" spans="21:25" x14ac:dyDescent="0.2">
      <c r="U37123" s="55"/>
      <c r="V37123" s="53"/>
      <c r="W37123" s="53"/>
      <c r="X37123" s="53"/>
      <c r="Y37123" s="55"/>
    </row>
    <row r="37124" spans="21:25" x14ac:dyDescent="0.2">
      <c r="U37124" s="55"/>
      <c r="V37124" s="53"/>
      <c r="W37124" s="53"/>
      <c r="X37124" s="53"/>
      <c r="Y37124" s="55"/>
    </row>
    <row r="37125" spans="21:25" x14ac:dyDescent="0.2">
      <c r="U37125" s="55"/>
      <c r="V37125" s="53"/>
      <c r="W37125" s="53"/>
      <c r="X37125" s="53"/>
      <c r="Y37125" s="55"/>
    </row>
    <row r="37126" spans="21:25" x14ac:dyDescent="0.2">
      <c r="U37126" s="55"/>
      <c r="V37126" s="53"/>
      <c r="W37126" s="53"/>
      <c r="X37126" s="53"/>
      <c r="Y37126" s="55"/>
    </row>
    <row r="37127" spans="21:25" x14ac:dyDescent="0.2">
      <c r="U37127" s="55"/>
      <c r="V37127" s="53"/>
      <c r="W37127" s="53"/>
      <c r="X37127" s="53"/>
      <c r="Y37127" s="55"/>
    </row>
    <row r="37128" spans="21:25" x14ac:dyDescent="0.2">
      <c r="U37128" s="55"/>
      <c r="V37128" s="53"/>
      <c r="W37128" s="53"/>
      <c r="X37128" s="53"/>
      <c r="Y37128" s="55"/>
    </row>
    <row r="37129" spans="21:25" x14ac:dyDescent="0.2">
      <c r="U37129" s="55"/>
      <c r="V37129" s="53"/>
      <c r="W37129" s="53"/>
      <c r="X37129" s="53"/>
      <c r="Y37129" s="55"/>
    </row>
    <row r="37130" spans="21:25" x14ac:dyDescent="0.2">
      <c r="U37130" s="55"/>
      <c r="V37130" s="53"/>
      <c r="W37130" s="53"/>
      <c r="X37130" s="53"/>
      <c r="Y37130" s="55"/>
    </row>
    <row r="37131" spans="21:25" x14ac:dyDescent="0.2">
      <c r="U37131" s="55"/>
      <c r="V37131" s="53"/>
      <c r="W37131" s="53"/>
      <c r="X37131" s="53"/>
      <c r="Y37131" s="55"/>
    </row>
    <row r="37132" spans="21:25" x14ac:dyDescent="0.2">
      <c r="U37132" s="55"/>
      <c r="V37132" s="53"/>
      <c r="W37132" s="53"/>
      <c r="X37132" s="53"/>
      <c r="Y37132" s="55"/>
    </row>
    <row r="37133" spans="21:25" x14ac:dyDescent="0.2">
      <c r="U37133" s="55"/>
      <c r="V37133" s="53"/>
      <c r="W37133" s="53"/>
      <c r="X37133" s="53"/>
      <c r="Y37133" s="55"/>
    </row>
    <row r="37134" spans="21:25" x14ac:dyDescent="0.2">
      <c r="U37134" s="55"/>
      <c r="V37134" s="53"/>
      <c r="W37134" s="53"/>
      <c r="X37134" s="53"/>
      <c r="Y37134" s="55"/>
    </row>
    <row r="37135" spans="21:25" x14ac:dyDescent="0.2">
      <c r="U37135" s="55"/>
      <c r="V37135" s="53"/>
      <c r="W37135" s="53"/>
      <c r="X37135" s="53"/>
      <c r="Y37135" s="55"/>
    </row>
    <row r="37136" spans="21:25" x14ac:dyDescent="0.2">
      <c r="U37136" s="55"/>
      <c r="V37136" s="53"/>
      <c r="W37136" s="53"/>
      <c r="X37136" s="53"/>
      <c r="Y37136" s="55"/>
    </row>
    <row r="37137" spans="21:25" x14ac:dyDescent="0.2">
      <c r="U37137" s="55"/>
      <c r="V37137" s="53"/>
      <c r="W37137" s="53"/>
      <c r="X37137" s="53"/>
      <c r="Y37137" s="55"/>
    </row>
    <row r="37138" spans="21:25" x14ac:dyDescent="0.2">
      <c r="U37138" s="55"/>
      <c r="V37138" s="53"/>
      <c r="W37138" s="53"/>
      <c r="X37138" s="53"/>
      <c r="Y37138" s="55"/>
    </row>
    <row r="37139" spans="21:25" x14ac:dyDescent="0.2">
      <c r="U37139" s="55"/>
      <c r="V37139" s="53"/>
      <c r="W37139" s="53"/>
      <c r="X37139" s="53"/>
      <c r="Y37139" s="55"/>
    </row>
    <row r="37140" spans="21:25" x14ac:dyDescent="0.2">
      <c r="U37140" s="55"/>
      <c r="V37140" s="53"/>
      <c r="W37140" s="53"/>
      <c r="X37140" s="53"/>
      <c r="Y37140" s="55"/>
    </row>
    <row r="37141" spans="21:25" x14ac:dyDescent="0.2">
      <c r="U37141" s="55"/>
      <c r="V37141" s="53"/>
      <c r="W37141" s="53"/>
      <c r="X37141" s="53"/>
      <c r="Y37141" s="55"/>
    </row>
    <row r="37142" spans="21:25" x14ac:dyDescent="0.2">
      <c r="U37142" s="55"/>
      <c r="V37142" s="53"/>
      <c r="W37142" s="53"/>
      <c r="X37142" s="53"/>
      <c r="Y37142" s="55"/>
    </row>
    <row r="37143" spans="21:25" x14ac:dyDescent="0.2">
      <c r="U37143" s="55"/>
      <c r="V37143" s="53"/>
      <c r="W37143" s="53"/>
      <c r="X37143" s="53"/>
      <c r="Y37143" s="55"/>
    </row>
    <row r="37144" spans="21:25" x14ac:dyDescent="0.2">
      <c r="U37144" s="55"/>
      <c r="V37144" s="53"/>
      <c r="W37144" s="53"/>
      <c r="X37144" s="53"/>
      <c r="Y37144" s="55"/>
    </row>
    <row r="37145" spans="21:25" x14ac:dyDescent="0.2">
      <c r="U37145" s="55"/>
      <c r="V37145" s="53"/>
      <c r="W37145" s="53"/>
      <c r="X37145" s="53"/>
      <c r="Y37145" s="55"/>
    </row>
    <row r="37146" spans="21:25" x14ac:dyDescent="0.2">
      <c r="U37146" s="55"/>
      <c r="V37146" s="53"/>
      <c r="W37146" s="53"/>
      <c r="X37146" s="53"/>
      <c r="Y37146" s="55"/>
    </row>
    <row r="37147" spans="21:25" x14ac:dyDescent="0.2">
      <c r="U37147" s="55"/>
      <c r="V37147" s="53"/>
      <c r="W37147" s="53"/>
      <c r="X37147" s="53"/>
      <c r="Y37147" s="55"/>
    </row>
    <row r="37148" spans="21:25" x14ac:dyDescent="0.2">
      <c r="U37148" s="55"/>
      <c r="V37148" s="53"/>
      <c r="W37148" s="53"/>
      <c r="X37148" s="53"/>
      <c r="Y37148" s="55"/>
    </row>
    <row r="37149" spans="21:25" x14ac:dyDescent="0.2">
      <c r="U37149" s="55"/>
      <c r="V37149" s="53"/>
      <c r="W37149" s="53"/>
      <c r="X37149" s="53"/>
      <c r="Y37149" s="55"/>
    </row>
    <row r="37150" spans="21:25" x14ac:dyDescent="0.2">
      <c r="U37150" s="55"/>
      <c r="V37150" s="53"/>
      <c r="W37150" s="53"/>
      <c r="X37150" s="53"/>
      <c r="Y37150" s="55"/>
    </row>
    <row r="37151" spans="21:25" x14ac:dyDescent="0.2">
      <c r="U37151" s="55"/>
      <c r="V37151" s="53"/>
      <c r="W37151" s="53"/>
      <c r="X37151" s="53"/>
      <c r="Y37151" s="55"/>
    </row>
    <row r="37152" spans="21:25" x14ac:dyDescent="0.2">
      <c r="U37152" s="55"/>
      <c r="V37152" s="53"/>
      <c r="W37152" s="53"/>
      <c r="X37152" s="53"/>
      <c r="Y37152" s="55"/>
    </row>
    <row r="37153" spans="21:25" x14ac:dyDescent="0.2">
      <c r="U37153" s="55"/>
      <c r="V37153" s="53"/>
      <c r="W37153" s="53"/>
      <c r="X37153" s="53"/>
      <c r="Y37153" s="55"/>
    </row>
    <row r="37154" spans="21:25" x14ac:dyDescent="0.2">
      <c r="U37154" s="55"/>
      <c r="V37154" s="53"/>
      <c r="W37154" s="53"/>
      <c r="X37154" s="53"/>
      <c r="Y37154" s="55"/>
    </row>
    <row r="37155" spans="21:25" x14ac:dyDescent="0.2">
      <c r="U37155" s="55"/>
      <c r="V37155" s="53"/>
      <c r="W37155" s="53"/>
      <c r="X37155" s="53"/>
      <c r="Y37155" s="55"/>
    </row>
    <row r="37156" spans="21:25" x14ac:dyDescent="0.2">
      <c r="U37156" s="55"/>
      <c r="V37156" s="53"/>
      <c r="W37156" s="53"/>
      <c r="X37156" s="53"/>
      <c r="Y37156" s="55"/>
    </row>
    <row r="37157" spans="21:25" x14ac:dyDescent="0.2">
      <c r="U37157" s="55"/>
      <c r="V37157" s="53"/>
      <c r="W37157" s="53"/>
      <c r="X37157" s="53"/>
      <c r="Y37157" s="55"/>
    </row>
    <row r="37158" spans="21:25" x14ac:dyDescent="0.2">
      <c r="U37158" s="55"/>
      <c r="V37158" s="53"/>
      <c r="W37158" s="53"/>
      <c r="X37158" s="53"/>
      <c r="Y37158" s="55"/>
    </row>
    <row r="37159" spans="21:25" x14ac:dyDescent="0.2">
      <c r="U37159" s="55"/>
      <c r="V37159" s="53"/>
      <c r="W37159" s="53"/>
      <c r="X37159" s="53"/>
      <c r="Y37159" s="55"/>
    </row>
    <row r="37160" spans="21:25" x14ac:dyDescent="0.2">
      <c r="U37160" s="55"/>
      <c r="V37160" s="53"/>
      <c r="W37160" s="53"/>
      <c r="X37160" s="53"/>
      <c r="Y37160" s="55"/>
    </row>
    <row r="37161" spans="21:25" x14ac:dyDescent="0.2">
      <c r="U37161" s="55"/>
      <c r="V37161" s="53"/>
      <c r="W37161" s="53"/>
      <c r="X37161" s="53"/>
      <c r="Y37161" s="55"/>
    </row>
    <row r="37162" spans="21:25" x14ac:dyDescent="0.2">
      <c r="U37162" s="55"/>
      <c r="V37162" s="53"/>
      <c r="W37162" s="53"/>
      <c r="X37162" s="53"/>
      <c r="Y37162" s="55"/>
    </row>
    <row r="37163" spans="21:25" x14ac:dyDescent="0.2">
      <c r="U37163" s="55"/>
      <c r="V37163" s="53"/>
      <c r="W37163" s="53"/>
      <c r="X37163" s="53"/>
      <c r="Y37163" s="55"/>
    </row>
    <row r="37164" spans="21:25" x14ac:dyDescent="0.2">
      <c r="U37164" s="55"/>
      <c r="V37164" s="53"/>
      <c r="W37164" s="53"/>
      <c r="X37164" s="53"/>
      <c r="Y37164" s="55"/>
    </row>
    <row r="37165" spans="21:25" x14ac:dyDescent="0.2">
      <c r="U37165" s="55"/>
      <c r="V37165" s="53"/>
      <c r="W37165" s="53"/>
      <c r="X37165" s="53"/>
      <c r="Y37165" s="55"/>
    </row>
    <row r="37166" spans="21:25" x14ac:dyDescent="0.2">
      <c r="U37166" s="55"/>
      <c r="V37166" s="53"/>
      <c r="W37166" s="53"/>
      <c r="X37166" s="53"/>
      <c r="Y37166" s="55"/>
    </row>
    <row r="37167" spans="21:25" x14ac:dyDescent="0.2">
      <c r="U37167" s="55"/>
      <c r="V37167" s="53"/>
      <c r="W37167" s="53"/>
      <c r="X37167" s="53"/>
      <c r="Y37167" s="55"/>
    </row>
    <row r="37168" spans="21:25" x14ac:dyDescent="0.2">
      <c r="U37168" s="55"/>
      <c r="V37168" s="53"/>
      <c r="W37168" s="53"/>
      <c r="X37168" s="53"/>
      <c r="Y37168" s="55"/>
    </row>
    <row r="37169" spans="21:25" x14ac:dyDescent="0.2">
      <c r="U37169" s="55"/>
      <c r="V37169" s="53"/>
      <c r="W37169" s="53"/>
      <c r="X37169" s="53"/>
      <c r="Y37169" s="55"/>
    </row>
    <row r="37170" spans="21:25" x14ac:dyDescent="0.2">
      <c r="U37170" s="55"/>
      <c r="V37170" s="53"/>
      <c r="W37170" s="53"/>
      <c r="X37170" s="53"/>
      <c r="Y37170" s="55"/>
    </row>
    <row r="37171" spans="21:25" x14ac:dyDescent="0.2">
      <c r="U37171" s="55"/>
      <c r="V37171" s="53"/>
      <c r="W37171" s="53"/>
      <c r="X37171" s="53"/>
      <c r="Y37171" s="55"/>
    </row>
    <row r="37172" spans="21:25" x14ac:dyDescent="0.2">
      <c r="U37172" s="55"/>
      <c r="V37172" s="53"/>
      <c r="W37172" s="53"/>
      <c r="X37172" s="53"/>
      <c r="Y37172" s="55"/>
    </row>
    <row r="37173" spans="21:25" x14ac:dyDescent="0.2">
      <c r="U37173" s="55"/>
      <c r="V37173" s="53"/>
      <c r="W37173" s="53"/>
      <c r="X37173" s="53"/>
      <c r="Y37173" s="55"/>
    </row>
    <row r="37174" spans="21:25" x14ac:dyDescent="0.2">
      <c r="U37174" s="55"/>
      <c r="V37174" s="53"/>
      <c r="W37174" s="53"/>
      <c r="X37174" s="53"/>
      <c r="Y37174" s="55"/>
    </row>
    <row r="37175" spans="21:25" x14ac:dyDescent="0.2">
      <c r="U37175" s="55"/>
      <c r="V37175" s="53"/>
      <c r="W37175" s="53"/>
      <c r="X37175" s="53"/>
      <c r="Y37175" s="55"/>
    </row>
    <row r="37176" spans="21:25" x14ac:dyDescent="0.2">
      <c r="U37176" s="55"/>
      <c r="V37176" s="53"/>
      <c r="W37176" s="53"/>
      <c r="X37176" s="53"/>
      <c r="Y37176" s="55"/>
    </row>
    <row r="37177" spans="21:25" x14ac:dyDescent="0.2">
      <c r="U37177" s="55"/>
      <c r="V37177" s="53"/>
      <c r="W37177" s="53"/>
      <c r="X37177" s="53"/>
      <c r="Y37177" s="55"/>
    </row>
    <row r="37178" spans="21:25" x14ac:dyDescent="0.2">
      <c r="U37178" s="55"/>
      <c r="V37178" s="53"/>
      <c r="W37178" s="53"/>
      <c r="X37178" s="53"/>
      <c r="Y37178" s="55"/>
    </row>
    <row r="37179" spans="21:25" x14ac:dyDescent="0.2">
      <c r="U37179" s="55"/>
      <c r="V37179" s="53"/>
      <c r="W37179" s="53"/>
      <c r="X37179" s="53"/>
      <c r="Y37179" s="55"/>
    </row>
    <row r="37180" spans="21:25" x14ac:dyDescent="0.2">
      <c r="U37180" s="55"/>
      <c r="V37180" s="53"/>
      <c r="W37180" s="53"/>
      <c r="X37180" s="53"/>
      <c r="Y37180" s="55"/>
    </row>
    <row r="37181" spans="21:25" x14ac:dyDescent="0.2">
      <c r="U37181" s="55"/>
      <c r="V37181" s="53"/>
      <c r="W37181" s="53"/>
      <c r="X37181" s="53"/>
      <c r="Y37181" s="55"/>
    </row>
    <row r="37182" spans="21:25" x14ac:dyDescent="0.2">
      <c r="U37182" s="55"/>
      <c r="V37182" s="53"/>
      <c r="W37182" s="53"/>
      <c r="X37182" s="53"/>
      <c r="Y37182" s="55"/>
    </row>
    <row r="37183" spans="21:25" x14ac:dyDescent="0.2">
      <c r="U37183" s="55"/>
      <c r="V37183" s="53"/>
      <c r="W37183" s="53"/>
      <c r="X37183" s="53"/>
      <c r="Y37183" s="55"/>
    </row>
    <row r="37184" spans="21:25" x14ac:dyDescent="0.2">
      <c r="U37184" s="55"/>
      <c r="V37184" s="53"/>
      <c r="W37184" s="53"/>
      <c r="X37184" s="53"/>
      <c r="Y37184" s="55"/>
    </row>
    <row r="37185" spans="21:25" x14ac:dyDescent="0.2">
      <c r="U37185" s="55"/>
      <c r="V37185" s="53"/>
      <c r="W37185" s="53"/>
      <c r="X37185" s="53"/>
      <c r="Y37185" s="55"/>
    </row>
    <row r="37186" spans="21:25" x14ac:dyDescent="0.2">
      <c r="U37186" s="55"/>
      <c r="V37186" s="53"/>
      <c r="W37186" s="53"/>
      <c r="X37186" s="53"/>
      <c r="Y37186" s="55"/>
    </row>
    <row r="37187" spans="21:25" x14ac:dyDescent="0.2">
      <c r="U37187" s="55"/>
      <c r="V37187" s="53"/>
      <c r="W37187" s="53"/>
      <c r="X37187" s="53"/>
      <c r="Y37187" s="55"/>
    </row>
    <row r="37188" spans="21:25" x14ac:dyDescent="0.2">
      <c r="U37188" s="55"/>
      <c r="V37188" s="53"/>
      <c r="W37188" s="53"/>
      <c r="X37188" s="53"/>
      <c r="Y37188" s="55"/>
    </row>
    <row r="37189" spans="21:25" x14ac:dyDescent="0.2">
      <c r="U37189" s="55"/>
      <c r="V37189" s="53"/>
      <c r="W37189" s="53"/>
      <c r="X37189" s="53"/>
      <c r="Y37189" s="55"/>
    </row>
    <row r="37190" spans="21:25" x14ac:dyDescent="0.2">
      <c r="U37190" s="55"/>
      <c r="V37190" s="53"/>
      <c r="W37190" s="53"/>
      <c r="X37190" s="53"/>
      <c r="Y37190" s="55"/>
    </row>
    <row r="37191" spans="21:25" x14ac:dyDescent="0.2">
      <c r="U37191" s="55"/>
      <c r="V37191" s="53"/>
      <c r="W37191" s="53"/>
      <c r="X37191" s="53"/>
      <c r="Y37191" s="55"/>
    </row>
    <row r="37192" spans="21:25" x14ac:dyDescent="0.2">
      <c r="U37192" s="55"/>
      <c r="V37192" s="53"/>
      <c r="W37192" s="53"/>
      <c r="X37192" s="53"/>
      <c r="Y37192" s="55"/>
    </row>
    <row r="37193" spans="21:25" x14ac:dyDescent="0.2">
      <c r="U37193" s="55"/>
      <c r="V37193" s="53"/>
      <c r="W37193" s="53"/>
      <c r="X37193" s="53"/>
      <c r="Y37193" s="55"/>
    </row>
    <row r="37194" spans="21:25" x14ac:dyDescent="0.2">
      <c r="U37194" s="55"/>
      <c r="V37194" s="53"/>
      <c r="W37194" s="53"/>
      <c r="X37194" s="53"/>
      <c r="Y37194" s="55"/>
    </row>
    <row r="37195" spans="21:25" x14ac:dyDescent="0.2">
      <c r="U37195" s="55"/>
      <c r="V37195" s="53"/>
      <c r="W37195" s="53"/>
      <c r="X37195" s="53"/>
      <c r="Y37195" s="55"/>
    </row>
    <row r="37196" spans="21:25" x14ac:dyDescent="0.2">
      <c r="U37196" s="55"/>
      <c r="V37196" s="53"/>
      <c r="W37196" s="53"/>
      <c r="X37196" s="53"/>
      <c r="Y37196" s="55"/>
    </row>
    <row r="37197" spans="21:25" x14ac:dyDescent="0.2">
      <c r="U37197" s="55"/>
      <c r="V37197" s="53"/>
      <c r="W37197" s="53"/>
      <c r="X37197" s="53"/>
      <c r="Y37197" s="55"/>
    </row>
    <row r="37198" spans="21:25" x14ac:dyDescent="0.2">
      <c r="U37198" s="55"/>
      <c r="V37198" s="53"/>
      <c r="W37198" s="53"/>
      <c r="X37198" s="53"/>
      <c r="Y37198" s="55"/>
    </row>
    <row r="37199" spans="21:25" x14ac:dyDescent="0.2">
      <c r="U37199" s="55"/>
      <c r="V37199" s="53"/>
      <c r="W37199" s="53"/>
      <c r="X37199" s="53"/>
      <c r="Y37199" s="55"/>
    </row>
    <row r="37200" spans="21:25" x14ac:dyDescent="0.2">
      <c r="U37200" s="55"/>
      <c r="V37200" s="53"/>
      <c r="W37200" s="53"/>
      <c r="X37200" s="53"/>
      <c r="Y37200" s="55"/>
    </row>
    <row r="37201" spans="21:25" x14ac:dyDescent="0.2">
      <c r="U37201" s="55"/>
      <c r="V37201" s="53"/>
      <c r="W37201" s="53"/>
      <c r="X37201" s="53"/>
      <c r="Y37201" s="55"/>
    </row>
    <row r="37202" spans="21:25" x14ac:dyDescent="0.2">
      <c r="U37202" s="55"/>
      <c r="V37202" s="53"/>
      <c r="W37202" s="53"/>
      <c r="X37202" s="53"/>
      <c r="Y37202" s="55"/>
    </row>
    <row r="37203" spans="21:25" x14ac:dyDescent="0.2">
      <c r="U37203" s="55"/>
      <c r="V37203" s="53"/>
      <c r="W37203" s="53"/>
      <c r="X37203" s="53"/>
      <c r="Y37203" s="55"/>
    </row>
    <row r="37204" spans="21:25" x14ac:dyDescent="0.2">
      <c r="U37204" s="55"/>
      <c r="V37204" s="53"/>
      <c r="W37204" s="53"/>
      <c r="X37204" s="53"/>
      <c r="Y37204" s="55"/>
    </row>
    <row r="37205" spans="21:25" x14ac:dyDescent="0.2">
      <c r="U37205" s="55"/>
      <c r="V37205" s="53"/>
      <c r="W37205" s="53"/>
      <c r="X37205" s="53"/>
      <c r="Y37205" s="55"/>
    </row>
    <row r="37206" spans="21:25" x14ac:dyDescent="0.2">
      <c r="U37206" s="55"/>
      <c r="V37206" s="53"/>
      <c r="W37206" s="53"/>
      <c r="X37206" s="53"/>
      <c r="Y37206" s="55"/>
    </row>
    <row r="37207" spans="21:25" x14ac:dyDescent="0.2">
      <c r="U37207" s="55"/>
      <c r="V37207" s="53"/>
      <c r="W37207" s="53"/>
      <c r="X37207" s="53"/>
      <c r="Y37207" s="55"/>
    </row>
    <row r="37208" spans="21:25" x14ac:dyDescent="0.2">
      <c r="U37208" s="55"/>
      <c r="V37208" s="53"/>
      <c r="W37208" s="53"/>
      <c r="X37208" s="53"/>
      <c r="Y37208" s="55"/>
    </row>
    <row r="37209" spans="21:25" x14ac:dyDescent="0.2">
      <c r="U37209" s="55"/>
      <c r="V37209" s="53"/>
      <c r="W37209" s="53"/>
      <c r="X37209" s="53"/>
      <c r="Y37209" s="55"/>
    </row>
    <row r="37210" spans="21:25" x14ac:dyDescent="0.2">
      <c r="U37210" s="55"/>
      <c r="V37210" s="53"/>
      <c r="W37210" s="53"/>
      <c r="X37210" s="53"/>
      <c r="Y37210" s="55"/>
    </row>
    <row r="37211" spans="21:25" x14ac:dyDescent="0.2">
      <c r="U37211" s="55"/>
      <c r="V37211" s="53"/>
      <c r="W37211" s="53"/>
      <c r="X37211" s="53"/>
      <c r="Y37211" s="55"/>
    </row>
    <row r="37212" spans="21:25" x14ac:dyDescent="0.2">
      <c r="U37212" s="55"/>
      <c r="V37212" s="53"/>
      <c r="W37212" s="53"/>
      <c r="X37212" s="53"/>
      <c r="Y37212" s="55"/>
    </row>
    <row r="37213" spans="21:25" x14ac:dyDescent="0.2">
      <c r="U37213" s="55"/>
      <c r="V37213" s="53"/>
      <c r="W37213" s="53"/>
      <c r="X37213" s="53"/>
      <c r="Y37213" s="55"/>
    </row>
    <row r="37214" spans="21:25" x14ac:dyDescent="0.2">
      <c r="U37214" s="55"/>
      <c r="V37214" s="53"/>
      <c r="W37214" s="53"/>
      <c r="X37214" s="53"/>
      <c r="Y37214" s="55"/>
    </row>
    <row r="37215" spans="21:25" x14ac:dyDescent="0.2">
      <c r="U37215" s="55"/>
      <c r="V37215" s="53"/>
      <c r="W37215" s="53"/>
      <c r="X37215" s="53"/>
      <c r="Y37215" s="55"/>
    </row>
    <row r="37216" spans="21:25" x14ac:dyDescent="0.2">
      <c r="U37216" s="55"/>
      <c r="V37216" s="53"/>
      <c r="W37216" s="53"/>
      <c r="X37216" s="53"/>
      <c r="Y37216" s="55"/>
    </row>
    <row r="37217" spans="21:25" x14ac:dyDescent="0.2">
      <c r="U37217" s="55"/>
      <c r="V37217" s="53"/>
      <c r="W37217" s="53"/>
      <c r="X37217" s="53"/>
      <c r="Y37217" s="55"/>
    </row>
    <row r="37218" spans="21:25" x14ac:dyDescent="0.2">
      <c r="U37218" s="55"/>
      <c r="V37218" s="53"/>
      <c r="W37218" s="53"/>
      <c r="X37218" s="53"/>
      <c r="Y37218" s="55"/>
    </row>
    <row r="37219" spans="21:25" x14ac:dyDescent="0.2">
      <c r="U37219" s="55"/>
      <c r="V37219" s="53"/>
      <c r="W37219" s="53"/>
      <c r="X37219" s="53"/>
      <c r="Y37219" s="55"/>
    </row>
    <row r="37220" spans="21:25" x14ac:dyDescent="0.2">
      <c r="U37220" s="55"/>
      <c r="V37220" s="53"/>
      <c r="W37220" s="53"/>
      <c r="X37220" s="53"/>
      <c r="Y37220" s="55"/>
    </row>
    <row r="37221" spans="21:25" x14ac:dyDescent="0.2">
      <c r="U37221" s="55"/>
      <c r="V37221" s="53"/>
      <c r="W37221" s="53"/>
      <c r="X37221" s="53"/>
      <c r="Y37221" s="55"/>
    </row>
    <row r="37222" spans="21:25" x14ac:dyDescent="0.2">
      <c r="U37222" s="55"/>
      <c r="V37222" s="53"/>
      <c r="W37222" s="53"/>
      <c r="X37222" s="53"/>
      <c r="Y37222" s="55"/>
    </row>
    <row r="37223" spans="21:25" x14ac:dyDescent="0.2">
      <c r="U37223" s="55"/>
      <c r="V37223" s="53"/>
      <c r="W37223" s="53"/>
      <c r="X37223" s="53"/>
      <c r="Y37223" s="55"/>
    </row>
    <row r="37224" spans="21:25" x14ac:dyDescent="0.2">
      <c r="U37224" s="55"/>
      <c r="V37224" s="53"/>
      <c r="W37224" s="53"/>
      <c r="X37224" s="53"/>
      <c r="Y37224" s="55"/>
    </row>
    <row r="37225" spans="21:25" x14ac:dyDescent="0.2">
      <c r="U37225" s="55"/>
      <c r="V37225" s="53"/>
      <c r="W37225" s="53"/>
      <c r="X37225" s="53"/>
      <c r="Y37225" s="55"/>
    </row>
    <row r="37226" spans="21:25" x14ac:dyDescent="0.2">
      <c r="U37226" s="55"/>
      <c r="V37226" s="53"/>
      <c r="W37226" s="53"/>
      <c r="X37226" s="53"/>
      <c r="Y37226" s="55"/>
    </row>
    <row r="37227" spans="21:25" x14ac:dyDescent="0.2">
      <c r="U37227" s="55"/>
      <c r="V37227" s="53"/>
      <c r="W37227" s="53"/>
      <c r="X37227" s="53"/>
      <c r="Y37227" s="55"/>
    </row>
    <row r="37228" spans="21:25" x14ac:dyDescent="0.2">
      <c r="U37228" s="55"/>
      <c r="V37228" s="53"/>
      <c r="W37228" s="53"/>
      <c r="X37228" s="53"/>
      <c r="Y37228" s="55"/>
    </row>
    <row r="37229" spans="21:25" x14ac:dyDescent="0.2">
      <c r="U37229" s="55"/>
      <c r="V37229" s="53"/>
      <c r="W37229" s="53"/>
      <c r="X37229" s="53"/>
      <c r="Y37229" s="55"/>
    </row>
    <row r="37230" spans="21:25" x14ac:dyDescent="0.2">
      <c r="U37230" s="55"/>
      <c r="V37230" s="53"/>
      <c r="W37230" s="53"/>
      <c r="X37230" s="53"/>
      <c r="Y37230" s="55"/>
    </row>
    <row r="37231" spans="21:25" x14ac:dyDescent="0.2">
      <c r="U37231" s="55"/>
      <c r="V37231" s="53"/>
      <c r="W37231" s="53"/>
      <c r="X37231" s="53"/>
      <c r="Y37231" s="55"/>
    </row>
    <row r="37232" spans="21:25" x14ac:dyDescent="0.2">
      <c r="U37232" s="55"/>
      <c r="V37232" s="53"/>
      <c r="W37232" s="53"/>
      <c r="X37232" s="53"/>
      <c r="Y37232" s="55"/>
    </row>
    <row r="37233" spans="21:25" x14ac:dyDescent="0.2">
      <c r="U37233" s="55"/>
      <c r="V37233" s="53"/>
      <c r="W37233" s="53"/>
      <c r="X37233" s="53"/>
      <c r="Y37233" s="55"/>
    </row>
    <row r="37234" spans="21:25" x14ac:dyDescent="0.2">
      <c r="U37234" s="55"/>
      <c r="V37234" s="53"/>
      <c r="W37234" s="53"/>
      <c r="X37234" s="53"/>
      <c r="Y37234" s="55"/>
    </row>
    <row r="37235" spans="21:25" x14ac:dyDescent="0.2">
      <c r="U37235" s="55"/>
      <c r="V37235" s="53"/>
      <c r="W37235" s="53"/>
      <c r="X37235" s="53"/>
      <c r="Y37235" s="55"/>
    </row>
    <row r="37236" spans="21:25" x14ac:dyDescent="0.2">
      <c r="U37236" s="55"/>
      <c r="V37236" s="53"/>
      <c r="W37236" s="53"/>
      <c r="X37236" s="53"/>
      <c r="Y37236" s="55"/>
    </row>
    <row r="37237" spans="21:25" x14ac:dyDescent="0.2">
      <c r="U37237" s="55"/>
      <c r="V37237" s="53"/>
      <c r="W37237" s="53"/>
      <c r="X37237" s="53"/>
      <c r="Y37237" s="55"/>
    </row>
    <row r="37238" spans="21:25" x14ac:dyDescent="0.2">
      <c r="U37238" s="55"/>
      <c r="V37238" s="53"/>
      <c r="W37238" s="53"/>
      <c r="X37238" s="53"/>
      <c r="Y37238" s="55"/>
    </row>
    <row r="37239" spans="21:25" x14ac:dyDescent="0.2">
      <c r="U37239" s="55"/>
      <c r="V37239" s="53"/>
      <c r="W37239" s="53"/>
      <c r="X37239" s="53"/>
      <c r="Y37239" s="55"/>
    </row>
    <row r="37240" spans="21:25" x14ac:dyDescent="0.2">
      <c r="U37240" s="55"/>
      <c r="V37240" s="53"/>
      <c r="W37240" s="53"/>
      <c r="X37240" s="53"/>
      <c r="Y37240" s="55"/>
    </row>
    <row r="37241" spans="21:25" x14ac:dyDescent="0.2">
      <c r="U37241" s="55"/>
      <c r="V37241" s="53"/>
      <c r="W37241" s="53"/>
      <c r="X37241" s="53"/>
      <c r="Y37241" s="55"/>
    </row>
    <row r="37242" spans="21:25" x14ac:dyDescent="0.2">
      <c r="U37242" s="55"/>
      <c r="V37242" s="53"/>
      <c r="W37242" s="53"/>
      <c r="X37242" s="53"/>
      <c r="Y37242" s="55"/>
    </row>
    <row r="37243" spans="21:25" x14ac:dyDescent="0.2">
      <c r="U37243" s="55"/>
      <c r="V37243" s="53"/>
      <c r="W37243" s="53"/>
      <c r="X37243" s="53"/>
      <c r="Y37243" s="55"/>
    </row>
    <row r="37244" spans="21:25" x14ac:dyDescent="0.2">
      <c r="U37244" s="55"/>
      <c r="V37244" s="53"/>
      <c r="W37244" s="53"/>
      <c r="X37244" s="53"/>
      <c r="Y37244" s="55"/>
    </row>
    <row r="37245" spans="21:25" x14ac:dyDescent="0.2">
      <c r="U37245" s="55"/>
      <c r="V37245" s="53"/>
      <c r="W37245" s="53"/>
      <c r="X37245" s="53"/>
      <c r="Y37245" s="55"/>
    </row>
    <row r="37246" spans="21:25" x14ac:dyDescent="0.2">
      <c r="U37246" s="55"/>
      <c r="V37246" s="53"/>
      <c r="W37246" s="53"/>
      <c r="X37246" s="53"/>
      <c r="Y37246" s="55"/>
    </row>
    <row r="37247" spans="21:25" x14ac:dyDescent="0.2">
      <c r="U37247" s="55"/>
      <c r="V37247" s="53"/>
      <c r="W37247" s="53"/>
      <c r="X37247" s="53"/>
      <c r="Y37247" s="55"/>
    </row>
    <row r="37248" spans="21:25" x14ac:dyDescent="0.2">
      <c r="U37248" s="55"/>
      <c r="V37248" s="53"/>
      <c r="W37248" s="53"/>
      <c r="X37248" s="53"/>
      <c r="Y37248" s="55"/>
    </row>
    <row r="37249" spans="21:25" x14ac:dyDescent="0.2">
      <c r="U37249" s="55"/>
      <c r="V37249" s="53"/>
      <c r="W37249" s="53"/>
      <c r="X37249" s="53"/>
      <c r="Y37249" s="55"/>
    </row>
    <row r="37250" spans="21:25" x14ac:dyDescent="0.2">
      <c r="U37250" s="55"/>
      <c r="V37250" s="53"/>
      <c r="W37250" s="53"/>
      <c r="X37250" s="53"/>
      <c r="Y37250" s="55"/>
    </row>
    <row r="37251" spans="21:25" x14ac:dyDescent="0.2">
      <c r="U37251" s="55"/>
      <c r="V37251" s="53"/>
      <c r="W37251" s="53"/>
      <c r="X37251" s="53"/>
      <c r="Y37251" s="55"/>
    </row>
    <row r="37252" spans="21:25" x14ac:dyDescent="0.2">
      <c r="U37252" s="55"/>
      <c r="V37252" s="53"/>
      <c r="W37252" s="53"/>
      <c r="X37252" s="53"/>
      <c r="Y37252" s="55"/>
    </row>
    <row r="37253" spans="21:25" x14ac:dyDescent="0.2">
      <c r="U37253" s="55"/>
      <c r="V37253" s="53"/>
      <c r="W37253" s="53"/>
      <c r="X37253" s="53"/>
      <c r="Y37253" s="55"/>
    </row>
    <row r="37254" spans="21:25" x14ac:dyDescent="0.2">
      <c r="U37254" s="55"/>
      <c r="V37254" s="53"/>
      <c r="W37254" s="53"/>
      <c r="X37254" s="53"/>
      <c r="Y37254" s="55"/>
    </row>
    <row r="37255" spans="21:25" x14ac:dyDescent="0.2">
      <c r="U37255" s="55"/>
      <c r="V37255" s="53"/>
      <c r="W37255" s="53"/>
      <c r="X37255" s="53"/>
      <c r="Y37255" s="55"/>
    </row>
    <row r="37256" spans="21:25" x14ac:dyDescent="0.2">
      <c r="U37256" s="55"/>
      <c r="V37256" s="53"/>
      <c r="W37256" s="53"/>
      <c r="X37256" s="53"/>
      <c r="Y37256" s="55"/>
    </row>
    <row r="37257" spans="21:25" x14ac:dyDescent="0.2">
      <c r="U37257" s="55"/>
      <c r="V37257" s="53"/>
      <c r="W37257" s="53"/>
      <c r="X37257" s="53"/>
      <c r="Y37257" s="55"/>
    </row>
    <row r="37258" spans="21:25" x14ac:dyDescent="0.2">
      <c r="U37258" s="55"/>
      <c r="V37258" s="53"/>
      <c r="W37258" s="53"/>
      <c r="X37258" s="53"/>
      <c r="Y37258" s="55"/>
    </row>
    <row r="37259" spans="21:25" x14ac:dyDescent="0.2">
      <c r="U37259" s="55"/>
      <c r="V37259" s="53"/>
      <c r="W37259" s="53"/>
      <c r="X37259" s="53"/>
      <c r="Y37259" s="55"/>
    </row>
    <row r="37260" spans="21:25" x14ac:dyDescent="0.2">
      <c r="U37260" s="55"/>
      <c r="V37260" s="53"/>
      <c r="W37260" s="53"/>
      <c r="X37260" s="53"/>
      <c r="Y37260" s="55"/>
    </row>
    <row r="37261" spans="21:25" x14ac:dyDescent="0.2">
      <c r="U37261" s="55"/>
      <c r="V37261" s="53"/>
      <c r="W37261" s="53"/>
      <c r="X37261" s="53"/>
      <c r="Y37261" s="55"/>
    </row>
    <row r="37262" spans="21:25" x14ac:dyDescent="0.2">
      <c r="U37262" s="55"/>
      <c r="V37262" s="53"/>
      <c r="W37262" s="53"/>
      <c r="X37262" s="53"/>
      <c r="Y37262" s="55"/>
    </row>
    <row r="37263" spans="21:25" x14ac:dyDescent="0.2">
      <c r="U37263" s="55"/>
      <c r="V37263" s="53"/>
      <c r="W37263" s="53"/>
      <c r="X37263" s="53"/>
      <c r="Y37263" s="55"/>
    </row>
    <row r="37264" spans="21:25" x14ac:dyDescent="0.2">
      <c r="U37264" s="55"/>
      <c r="V37264" s="53"/>
      <c r="W37264" s="53"/>
      <c r="X37264" s="53"/>
      <c r="Y37264" s="55"/>
    </row>
    <row r="37265" spans="21:25" x14ac:dyDescent="0.2">
      <c r="U37265" s="55"/>
      <c r="V37265" s="53"/>
      <c r="W37265" s="53"/>
      <c r="X37265" s="53"/>
      <c r="Y37265" s="55"/>
    </row>
    <row r="37266" spans="21:25" x14ac:dyDescent="0.2">
      <c r="U37266" s="55"/>
      <c r="V37266" s="53"/>
      <c r="W37266" s="53"/>
      <c r="X37266" s="53"/>
      <c r="Y37266" s="55"/>
    </row>
    <row r="37267" spans="21:25" x14ac:dyDescent="0.2">
      <c r="U37267" s="55"/>
      <c r="V37267" s="53"/>
      <c r="W37267" s="53"/>
      <c r="X37267" s="53"/>
      <c r="Y37267" s="55"/>
    </row>
    <row r="37268" spans="21:25" x14ac:dyDescent="0.2">
      <c r="U37268" s="55"/>
      <c r="V37268" s="53"/>
      <c r="W37268" s="53"/>
      <c r="X37268" s="53"/>
      <c r="Y37268" s="55"/>
    </row>
    <row r="37269" spans="21:25" x14ac:dyDescent="0.2">
      <c r="U37269" s="55"/>
      <c r="V37269" s="53"/>
      <c r="W37269" s="53"/>
      <c r="X37269" s="53"/>
      <c r="Y37269" s="55"/>
    </row>
    <row r="37270" spans="21:25" x14ac:dyDescent="0.2">
      <c r="U37270" s="55"/>
      <c r="V37270" s="53"/>
      <c r="W37270" s="53"/>
      <c r="X37270" s="53"/>
      <c r="Y37270" s="55"/>
    </row>
    <row r="37271" spans="21:25" x14ac:dyDescent="0.2">
      <c r="U37271" s="55"/>
      <c r="V37271" s="53"/>
      <c r="W37271" s="53"/>
      <c r="X37271" s="53"/>
      <c r="Y37271" s="55"/>
    </row>
    <row r="37272" spans="21:25" x14ac:dyDescent="0.2">
      <c r="U37272" s="55"/>
      <c r="V37272" s="53"/>
      <c r="W37272" s="53"/>
      <c r="X37272" s="53"/>
      <c r="Y37272" s="55"/>
    </row>
    <row r="37273" spans="21:25" x14ac:dyDescent="0.2">
      <c r="U37273" s="55"/>
      <c r="V37273" s="53"/>
      <c r="W37273" s="53"/>
      <c r="X37273" s="53"/>
      <c r="Y37273" s="55"/>
    </row>
    <row r="37274" spans="21:25" x14ac:dyDescent="0.2">
      <c r="U37274" s="55"/>
      <c r="V37274" s="53"/>
      <c r="W37274" s="53"/>
      <c r="X37274" s="53"/>
      <c r="Y37274" s="55"/>
    </row>
    <row r="37275" spans="21:25" x14ac:dyDescent="0.2">
      <c r="U37275" s="55"/>
      <c r="V37275" s="53"/>
      <c r="W37275" s="53"/>
      <c r="X37275" s="53"/>
      <c r="Y37275" s="55"/>
    </row>
    <row r="37276" spans="21:25" x14ac:dyDescent="0.2">
      <c r="U37276" s="55"/>
      <c r="V37276" s="53"/>
      <c r="W37276" s="53"/>
      <c r="X37276" s="53"/>
      <c r="Y37276" s="55"/>
    </row>
    <row r="37277" spans="21:25" x14ac:dyDescent="0.2">
      <c r="U37277" s="55"/>
      <c r="V37277" s="53"/>
      <c r="W37277" s="53"/>
      <c r="X37277" s="53"/>
      <c r="Y37277" s="55"/>
    </row>
    <row r="37278" spans="21:25" x14ac:dyDescent="0.2">
      <c r="U37278" s="55"/>
      <c r="V37278" s="53"/>
      <c r="W37278" s="53"/>
      <c r="X37278" s="53"/>
      <c r="Y37278" s="55"/>
    </row>
    <row r="37279" spans="21:25" x14ac:dyDescent="0.2">
      <c r="U37279" s="55"/>
      <c r="V37279" s="53"/>
      <c r="W37279" s="53"/>
      <c r="X37279" s="53"/>
      <c r="Y37279" s="55"/>
    </row>
    <row r="37280" spans="21:25" x14ac:dyDescent="0.2">
      <c r="U37280" s="55"/>
      <c r="V37280" s="53"/>
      <c r="W37280" s="53"/>
      <c r="X37280" s="53"/>
      <c r="Y37280" s="55"/>
    </row>
    <row r="37281" spans="21:25" x14ac:dyDescent="0.2">
      <c r="U37281" s="55"/>
      <c r="V37281" s="53"/>
      <c r="W37281" s="53"/>
      <c r="X37281" s="53"/>
      <c r="Y37281" s="55"/>
    </row>
    <row r="37282" spans="21:25" x14ac:dyDescent="0.2">
      <c r="U37282" s="55"/>
      <c r="V37282" s="53"/>
      <c r="W37282" s="53"/>
      <c r="X37282" s="53"/>
      <c r="Y37282" s="55"/>
    </row>
    <row r="37283" spans="21:25" x14ac:dyDescent="0.2">
      <c r="U37283" s="55"/>
      <c r="V37283" s="53"/>
      <c r="W37283" s="53"/>
      <c r="X37283" s="53"/>
      <c r="Y37283" s="55"/>
    </row>
    <row r="37284" spans="21:25" x14ac:dyDescent="0.2">
      <c r="U37284" s="55"/>
      <c r="V37284" s="53"/>
      <c r="W37284" s="53"/>
      <c r="X37284" s="53"/>
      <c r="Y37284" s="55"/>
    </row>
    <row r="37285" spans="21:25" x14ac:dyDescent="0.2">
      <c r="U37285" s="55"/>
      <c r="V37285" s="53"/>
      <c r="W37285" s="53"/>
      <c r="X37285" s="53"/>
      <c r="Y37285" s="55"/>
    </row>
    <row r="37286" spans="21:25" x14ac:dyDescent="0.2">
      <c r="U37286" s="55"/>
      <c r="V37286" s="53"/>
      <c r="W37286" s="53"/>
      <c r="X37286" s="53"/>
      <c r="Y37286" s="55"/>
    </row>
    <row r="37287" spans="21:25" x14ac:dyDescent="0.2">
      <c r="U37287" s="55"/>
      <c r="V37287" s="53"/>
      <c r="W37287" s="53"/>
      <c r="X37287" s="53"/>
      <c r="Y37287" s="55"/>
    </row>
    <row r="37288" spans="21:25" x14ac:dyDescent="0.2">
      <c r="U37288" s="55"/>
      <c r="V37288" s="53"/>
      <c r="W37288" s="53"/>
      <c r="X37288" s="53"/>
      <c r="Y37288" s="55"/>
    </row>
    <row r="37289" spans="21:25" x14ac:dyDescent="0.2">
      <c r="U37289" s="55"/>
      <c r="V37289" s="53"/>
      <c r="W37289" s="53"/>
      <c r="X37289" s="53"/>
      <c r="Y37289" s="55"/>
    </row>
    <row r="37290" spans="21:25" x14ac:dyDescent="0.2">
      <c r="U37290" s="55"/>
      <c r="V37290" s="53"/>
      <c r="W37290" s="53"/>
      <c r="X37290" s="53"/>
      <c r="Y37290" s="55"/>
    </row>
    <row r="37291" spans="21:25" x14ac:dyDescent="0.2">
      <c r="U37291" s="55"/>
      <c r="V37291" s="53"/>
      <c r="W37291" s="53"/>
      <c r="X37291" s="53"/>
      <c r="Y37291" s="55"/>
    </row>
    <row r="37292" spans="21:25" x14ac:dyDescent="0.2">
      <c r="U37292" s="55"/>
      <c r="V37292" s="53"/>
      <c r="W37292" s="53"/>
      <c r="X37292" s="53"/>
      <c r="Y37292" s="55"/>
    </row>
    <row r="37293" spans="21:25" x14ac:dyDescent="0.2">
      <c r="U37293" s="55"/>
      <c r="V37293" s="53"/>
      <c r="W37293" s="53"/>
      <c r="X37293" s="53"/>
      <c r="Y37293" s="55"/>
    </row>
    <row r="37294" spans="21:25" x14ac:dyDescent="0.2">
      <c r="U37294" s="55"/>
      <c r="V37294" s="53"/>
      <c r="W37294" s="53"/>
      <c r="X37294" s="53"/>
      <c r="Y37294" s="55"/>
    </row>
    <row r="37295" spans="21:25" x14ac:dyDescent="0.2">
      <c r="U37295" s="55"/>
      <c r="V37295" s="53"/>
      <c r="W37295" s="53"/>
      <c r="X37295" s="53"/>
      <c r="Y37295" s="55"/>
    </row>
    <row r="37296" spans="21:25" x14ac:dyDescent="0.2">
      <c r="U37296" s="55"/>
      <c r="V37296" s="53"/>
      <c r="W37296" s="53"/>
      <c r="X37296" s="53"/>
      <c r="Y37296" s="55"/>
    </row>
    <row r="37297" spans="21:25" x14ac:dyDescent="0.2">
      <c r="U37297" s="55"/>
      <c r="V37297" s="53"/>
      <c r="W37297" s="53"/>
      <c r="X37297" s="53"/>
      <c r="Y37297" s="55"/>
    </row>
    <row r="37298" spans="21:25" x14ac:dyDescent="0.2">
      <c r="U37298" s="55"/>
      <c r="V37298" s="53"/>
      <c r="W37298" s="53"/>
      <c r="X37298" s="53"/>
      <c r="Y37298" s="55"/>
    </row>
    <row r="37299" spans="21:25" x14ac:dyDescent="0.2">
      <c r="U37299" s="55"/>
      <c r="V37299" s="53"/>
      <c r="W37299" s="53"/>
      <c r="X37299" s="53"/>
      <c r="Y37299" s="55"/>
    </row>
    <row r="37300" spans="21:25" x14ac:dyDescent="0.2">
      <c r="U37300" s="55"/>
      <c r="V37300" s="53"/>
      <c r="W37300" s="53"/>
      <c r="X37300" s="53"/>
      <c r="Y37300" s="55"/>
    </row>
    <row r="37301" spans="21:25" x14ac:dyDescent="0.2">
      <c r="U37301" s="55"/>
      <c r="V37301" s="53"/>
      <c r="W37301" s="53"/>
      <c r="X37301" s="53"/>
      <c r="Y37301" s="55"/>
    </row>
    <row r="37302" spans="21:25" x14ac:dyDescent="0.2">
      <c r="U37302" s="55"/>
      <c r="V37302" s="53"/>
      <c r="W37302" s="53"/>
      <c r="X37302" s="53"/>
      <c r="Y37302" s="55"/>
    </row>
    <row r="37303" spans="21:25" x14ac:dyDescent="0.2">
      <c r="U37303" s="55"/>
      <c r="V37303" s="53"/>
      <c r="W37303" s="53"/>
      <c r="X37303" s="53"/>
      <c r="Y37303" s="55"/>
    </row>
    <row r="37304" spans="21:25" x14ac:dyDescent="0.2">
      <c r="U37304" s="55"/>
      <c r="V37304" s="53"/>
      <c r="W37304" s="53"/>
      <c r="X37304" s="53"/>
      <c r="Y37304" s="55"/>
    </row>
    <row r="37305" spans="21:25" x14ac:dyDescent="0.2">
      <c r="U37305" s="55"/>
      <c r="V37305" s="53"/>
      <c r="W37305" s="53"/>
      <c r="X37305" s="53"/>
      <c r="Y37305" s="55"/>
    </row>
    <row r="37306" spans="21:25" x14ac:dyDescent="0.2">
      <c r="U37306" s="55"/>
      <c r="V37306" s="53"/>
      <c r="W37306" s="53"/>
      <c r="X37306" s="53"/>
      <c r="Y37306" s="55"/>
    </row>
    <row r="37307" spans="21:25" x14ac:dyDescent="0.2">
      <c r="U37307" s="55"/>
      <c r="V37307" s="53"/>
      <c r="W37307" s="53"/>
      <c r="X37307" s="53"/>
      <c r="Y37307" s="55"/>
    </row>
    <row r="37308" spans="21:25" x14ac:dyDescent="0.2">
      <c r="U37308" s="55"/>
      <c r="V37308" s="53"/>
      <c r="W37308" s="53"/>
      <c r="X37308" s="53"/>
      <c r="Y37308" s="55"/>
    </row>
    <row r="37309" spans="21:25" x14ac:dyDescent="0.2">
      <c r="U37309" s="55"/>
      <c r="V37309" s="53"/>
      <c r="W37309" s="53"/>
      <c r="X37309" s="53"/>
      <c r="Y37309" s="55"/>
    </row>
    <row r="37310" spans="21:25" x14ac:dyDescent="0.2">
      <c r="U37310" s="55"/>
      <c r="V37310" s="53"/>
      <c r="W37310" s="53"/>
      <c r="X37310" s="53"/>
      <c r="Y37310" s="55"/>
    </row>
    <row r="37311" spans="21:25" x14ac:dyDescent="0.2">
      <c r="U37311" s="55"/>
      <c r="V37311" s="53"/>
      <c r="W37311" s="53"/>
      <c r="X37311" s="53"/>
      <c r="Y37311" s="55"/>
    </row>
    <row r="37312" spans="21:25" x14ac:dyDescent="0.2">
      <c r="U37312" s="55"/>
      <c r="V37312" s="53"/>
      <c r="W37312" s="53"/>
      <c r="X37312" s="53"/>
      <c r="Y37312" s="55"/>
    </row>
    <row r="37313" spans="21:25" x14ac:dyDescent="0.2">
      <c r="U37313" s="55"/>
      <c r="V37313" s="53"/>
      <c r="W37313" s="53"/>
      <c r="X37313" s="53"/>
      <c r="Y37313" s="55"/>
    </row>
    <row r="37314" spans="21:25" x14ac:dyDescent="0.2">
      <c r="U37314" s="55"/>
      <c r="V37314" s="53"/>
      <c r="W37314" s="53"/>
      <c r="X37314" s="53"/>
      <c r="Y37314" s="55"/>
    </row>
    <row r="37315" spans="21:25" x14ac:dyDescent="0.2">
      <c r="U37315" s="55"/>
      <c r="V37315" s="53"/>
      <c r="W37315" s="53"/>
      <c r="X37315" s="53"/>
      <c r="Y37315" s="55"/>
    </row>
    <row r="37316" spans="21:25" x14ac:dyDescent="0.2">
      <c r="U37316" s="55"/>
      <c r="V37316" s="53"/>
      <c r="W37316" s="53"/>
      <c r="X37316" s="53"/>
      <c r="Y37316" s="55"/>
    </row>
    <row r="37317" spans="21:25" x14ac:dyDescent="0.2">
      <c r="U37317" s="55"/>
      <c r="V37317" s="53"/>
      <c r="W37317" s="53"/>
      <c r="X37317" s="53"/>
      <c r="Y37317" s="55"/>
    </row>
    <row r="37318" spans="21:25" x14ac:dyDescent="0.2">
      <c r="U37318" s="55"/>
      <c r="V37318" s="53"/>
      <c r="W37318" s="53"/>
      <c r="X37318" s="53"/>
      <c r="Y37318" s="55"/>
    </row>
    <row r="37319" spans="21:25" x14ac:dyDescent="0.2">
      <c r="U37319" s="55"/>
      <c r="V37319" s="53"/>
      <c r="W37319" s="53"/>
      <c r="X37319" s="53"/>
      <c r="Y37319" s="55"/>
    </row>
    <row r="37320" spans="21:25" x14ac:dyDescent="0.2">
      <c r="U37320" s="55"/>
      <c r="V37320" s="53"/>
      <c r="W37320" s="53"/>
      <c r="X37320" s="53"/>
      <c r="Y37320" s="55"/>
    </row>
    <row r="37321" spans="21:25" x14ac:dyDescent="0.2">
      <c r="U37321" s="55"/>
      <c r="V37321" s="53"/>
      <c r="W37321" s="53"/>
      <c r="X37321" s="53"/>
      <c r="Y37321" s="55"/>
    </row>
    <row r="37322" spans="21:25" x14ac:dyDescent="0.2">
      <c r="U37322" s="55"/>
      <c r="V37322" s="53"/>
      <c r="W37322" s="53"/>
      <c r="X37322" s="53"/>
      <c r="Y37322" s="55"/>
    </row>
    <row r="37323" spans="21:25" x14ac:dyDescent="0.2">
      <c r="U37323" s="55"/>
      <c r="V37323" s="53"/>
      <c r="W37323" s="53"/>
      <c r="X37323" s="53"/>
      <c r="Y37323" s="55"/>
    </row>
    <row r="37324" spans="21:25" x14ac:dyDescent="0.2">
      <c r="U37324" s="55"/>
      <c r="V37324" s="53"/>
      <c r="W37324" s="53"/>
      <c r="X37324" s="53"/>
      <c r="Y37324" s="55"/>
    </row>
    <row r="37325" spans="21:25" x14ac:dyDescent="0.2">
      <c r="U37325" s="55"/>
      <c r="V37325" s="53"/>
      <c r="W37325" s="53"/>
      <c r="X37325" s="53"/>
      <c r="Y37325" s="55"/>
    </row>
    <row r="37326" spans="21:25" x14ac:dyDescent="0.2">
      <c r="U37326" s="55"/>
      <c r="V37326" s="53"/>
      <c r="W37326" s="53"/>
      <c r="X37326" s="53"/>
      <c r="Y37326" s="55"/>
    </row>
    <row r="37327" spans="21:25" x14ac:dyDescent="0.2">
      <c r="U37327" s="55"/>
      <c r="V37327" s="53"/>
      <c r="W37327" s="53"/>
      <c r="X37327" s="53"/>
      <c r="Y37327" s="55"/>
    </row>
    <row r="37328" spans="21:25" x14ac:dyDescent="0.2">
      <c r="U37328" s="55"/>
      <c r="V37328" s="53"/>
      <c r="W37328" s="53"/>
      <c r="X37328" s="53"/>
      <c r="Y37328" s="55"/>
    </row>
    <row r="37329" spans="21:25" x14ac:dyDescent="0.2">
      <c r="U37329" s="55"/>
      <c r="V37329" s="53"/>
      <c r="W37329" s="53"/>
      <c r="X37329" s="53"/>
      <c r="Y37329" s="55"/>
    </row>
    <row r="37330" spans="21:25" x14ac:dyDescent="0.2">
      <c r="U37330" s="55"/>
      <c r="V37330" s="53"/>
      <c r="W37330" s="53"/>
      <c r="X37330" s="53"/>
      <c r="Y37330" s="55"/>
    </row>
    <row r="37331" spans="21:25" x14ac:dyDescent="0.2">
      <c r="U37331" s="55"/>
      <c r="V37331" s="53"/>
      <c r="W37331" s="53"/>
      <c r="X37331" s="53"/>
      <c r="Y37331" s="55"/>
    </row>
    <row r="37332" spans="21:25" x14ac:dyDescent="0.2">
      <c r="U37332" s="55"/>
      <c r="V37332" s="53"/>
      <c r="W37332" s="53"/>
      <c r="X37332" s="53"/>
      <c r="Y37332" s="55"/>
    </row>
    <row r="37333" spans="21:25" x14ac:dyDescent="0.2">
      <c r="U37333" s="55"/>
      <c r="V37333" s="53"/>
      <c r="W37333" s="53"/>
      <c r="X37333" s="53"/>
      <c r="Y37333" s="55"/>
    </row>
    <row r="37334" spans="21:25" x14ac:dyDescent="0.2">
      <c r="U37334" s="55"/>
      <c r="V37334" s="53"/>
      <c r="W37334" s="53"/>
      <c r="X37334" s="53"/>
      <c r="Y37334" s="55"/>
    </row>
    <row r="37335" spans="21:25" x14ac:dyDescent="0.2">
      <c r="U37335" s="55"/>
      <c r="V37335" s="53"/>
      <c r="W37335" s="53"/>
      <c r="X37335" s="53"/>
      <c r="Y37335" s="55"/>
    </row>
    <row r="37336" spans="21:25" x14ac:dyDescent="0.2">
      <c r="U37336" s="55"/>
      <c r="V37336" s="53"/>
      <c r="W37336" s="53"/>
      <c r="X37336" s="53"/>
      <c r="Y37336" s="55"/>
    </row>
    <row r="37337" spans="21:25" x14ac:dyDescent="0.2">
      <c r="U37337" s="55"/>
      <c r="V37337" s="53"/>
      <c r="W37337" s="53"/>
      <c r="X37337" s="53"/>
      <c r="Y37337" s="55"/>
    </row>
    <row r="37338" spans="21:25" x14ac:dyDescent="0.2">
      <c r="U37338" s="55"/>
      <c r="V37338" s="53"/>
      <c r="W37338" s="53"/>
      <c r="X37338" s="53"/>
      <c r="Y37338" s="55"/>
    </row>
    <row r="37339" spans="21:25" x14ac:dyDescent="0.2">
      <c r="U37339" s="55"/>
      <c r="V37339" s="53"/>
      <c r="W37339" s="53"/>
      <c r="X37339" s="53"/>
      <c r="Y37339" s="55"/>
    </row>
    <row r="37340" spans="21:25" x14ac:dyDescent="0.2">
      <c r="U37340" s="55"/>
      <c r="V37340" s="53"/>
      <c r="W37340" s="53"/>
      <c r="X37340" s="53"/>
      <c r="Y37340" s="55"/>
    </row>
    <row r="37341" spans="21:25" x14ac:dyDescent="0.2">
      <c r="U37341" s="55"/>
      <c r="V37341" s="53"/>
      <c r="W37341" s="53"/>
      <c r="X37341" s="53"/>
      <c r="Y37341" s="55"/>
    </row>
    <row r="37342" spans="21:25" x14ac:dyDescent="0.2">
      <c r="U37342" s="55"/>
      <c r="V37342" s="53"/>
      <c r="W37342" s="53"/>
      <c r="X37342" s="53"/>
      <c r="Y37342" s="55"/>
    </row>
    <row r="37343" spans="21:25" x14ac:dyDescent="0.2">
      <c r="U37343" s="55"/>
      <c r="V37343" s="53"/>
      <c r="W37343" s="53"/>
      <c r="X37343" s="53"/>
      <c r="Y37343" s="55"/>
    </row>
    <row r="37344" spans="21:25" x14ac:dyDescent="0.2">
      <c r="U37344" s="55"/>
      <c r="V37344" s="53"/>
      <c r="W37344" s="53"/>
      <c r="X37344" s="53"/>
      <c r="Y37344" s="55"/>
    </row>
    <row r="37345" spans="21:25" x14ac:dyDescent="0.2">
      <c r="U37345" s="55"/>
      <c r="V37345" s="53"/>
      <c r="W37345" s="53"/>
      <c r="X37345" s="53"/>
      <c r="Y37345" s="55"/>
    </row>
    <row r="37346" spans="21:25" x14ac:dyDescent="0.2">
      <c r="U37346" s="55"/>
      <c r="V37346" s="53"/>
      <c r="W37346" s="53"/>
      <c r="X37346" s="53"/>
      <c r="Y37346" s="55"/>
    </row>
    <row r="37347" spans="21:25" x14ac:dyDescent="0.2">
      <c r="U37347" s="55"/>
      <c r="V37347" s="53"/>
      <c r="W37347" s="53"/>
      <c r="X37347" s="53"/>
      <c r="Y37347" s="55"/>
    </row>
    <row r="37348" spans="21:25" x14ac:dyDescent="0.2">
      <c r="U37348" s="55"/>
      <c r="V37348" s="53"/>
      <c r="W37348" s="53"/>
      <c r="X37348" s="53"/>
      <c r="Y37348" s="55"/>
    </row>
    <row r="37349" spans="21:25" x14ac:dyDescent="0.2">
      <c r="U37349" s="55"/>
      <c r="V37349" s="53"/>
      <c r="W37349" s="53"/>
      <c r="X37349" s="53"/>
      <c r="Y37349" s="55"/>
    </row>
    <row r="37350" spans="21:25" x14ac:dyDescent="0.2">
      <c r="U37350" s="55"/>
      <c r="V37350" s="53"/>
      <c r="W37350" s="53"/>
      <c r="X37350" s="53"/>
      <c r="Y37350" s="55"/>
    </row>
    <row r="37351" spans="21:25" x14ac:dyDescent="0.2">
      <c r="U37351" s="55"/>
      <c r="V37351" s="53"/>
      <c r="W37351" s="53"/>
      <c r="X37351" s="53"/>
      <c r="Y37351" s="55"/>
    </row>
    <row r="37352" spans="21:25" x14ac:dyDescent="0.2">
      <c r="U37352" s="55"/>
      <c r="V37352" s="53"/>
      <c r="W37352" s="53"/>
      <c r="X37352" s="53"/>
      <c r="Y37352" s="55"/>
    </row>
    <row r="37353" spans="21:25" x14ac:dyDescent="0.2">
      <c r="U37353" s="55"/>
      <c r="V37353" s="53"/>
      <c r="W37353" s="53"/>
      <c r="X37353" s="53"/>
      <c r="Y37353" s="55"/>
    </row>
    <row r="37354" spans="21:25" x14ac:dyDescent="0.2">
      <c r="U37354" s="55"/>
      <c r="V37354" s="53"/>
      <c r="W37354" s="53"/>
      <c r="X37354" s="53"/>
      <c r="Y37354" s="55"/>
    </row>
    <row r="37355" spans="21:25" x14ac:dyDescent="0.2">
      <c r="U37355" s="55"/>
      <c r="V37355" s="53"/>
      <c r="W37355" s="53"/>
      <c r="X37355" s="53"/>
      <c r="Y37355" s="55"/>
    </row>
    <row r="37356" spans="21:25" x14ac:dyDescent="0.2">
      <c r="U37356" s="55"/>
      <c r="V37356" s="53"/>
      <c r="W37356" s="53"/>
      <c r="X37356" s="53"/>
      <c r="Y37356" s="55"/>
    </row>
    <row r="37357" spans="21:25" x14ac:dyDescent="0.2">
      <c r="U37357" s="55"/>
      <c r="V37357" s="53"/>
      <c r="W37357" s="53"/>
      <c r="X37357" s="53"/>
      <c r="Y37357" s="55"/>
    </row>
    <row r="37358" spans="21:25" x14ac:dyDescent="0.2">
      <c r="U37358" s="55"/>
      <c r="V37358" s="53"/>
      <c r="W37358" s="53"/>
      <c r="X37358" s="53"/>
      <c r="Y37358" s="55"/>
    </row>
    <row r="37359" spans="21:25" x14ac:dyDescent="0.2">
      <c r="U37359" s="55"/>
      <c r="V37359" s="53"/>
      <c r="W37359" s="53"/>
      <c r="X37359" s="53"/>
      <c r="Y37359" s="55"/>
    </row>
    <row r="37360" spans="21:25" x14ac:dyDescent="0.2">
      <c r="U37360" s="55"/>
      <c r="V37360" s="53"/>
      <c r="W37360" s="53"/>
      <c r="X37360" s="53"/>
      <c r="Y37360" s="55"/>
    </row>
    <row r="37361" spans="21:25" x14ac:dyDescent="0.2">
      <c r="U37361" s="55"/>
      <c r="V37361" s="53"/>
      <c r="W37361" s="53"/>
      <c r="X37361" s="53"/>
      <c r="Y37361" s="55"/>
    </row>
    <row r="37362" spans="21:25" x14ac:dyDescent="0.2">
      <c r="U37362" s="55"/>
      <c r="V37362" s="53"/>
      <c r="W37362" s="53"/>
      <c r="X37362" s="53"/>
      <c r="Y37362" s="55"/>
    </row>
    <row r="37363" spans="21:25" x14ac:dyDescent="0.2">
      <c r="U37363" s="55"/>
      <c r="V37363" s="53"/>
      <c r="W37363" s="53"/>
      <c r="X37363" s="53"/>
      <c r="Y37363" s="55"/>
    </row>
    <row r="37364" spans="21:25" x14ac:dyDescent="0.2">
      <c r="U37364" s="55"/>
      <c r="V37364" s="53"/>
      <c r="W37364" s="53"/>
      <c r="X37364" s="53"/>
      <c r="Y37364" s="55"/>
    </row>
    <row r="37365" spans="21:25" x14ac:dyDescent="0.2">
      <c r="U37365" s="55"/>
      <c r="V37365" s="53"/>
      <c r="W37365" s="53"/>
      <c r="X37365" s="53"/>
      <c r="Y37365" s="55"/>
    </row>
    <row r="37366" spans="21:25" x14ac:dyDescent="0.2">
      <c r="U37366" s="55"/>
      <c r="V37366" s="53"/>
      <c r="W37366" s="53"/>
      <c r="X37366" s="53"/>
      <c r="Y37366" s="55"/>
    </row>
    <row r="37367" spans="21:25" x14ac:dyDescent="0.2">
      <c r="U37367" s="55"/>
      <c r="V37367" s="53"/>
      <c r="W37367" s="53"/>
      <c r="X37367" s="53"/>
      <c r="Y37367" s="55"/>
    </row>
    <row r="37368" spans="21:25" x14ac:dyDescent="0.2">
      <c r="U37368" s="55"/>
      <c r="V37368" s="53"/>
      <c r="W37368" s="53"/>
      <c r="X37368" s="53"/>
      <c r="Y37368" s="55"/>
    </row>
    <row r="37369" spans="21:25" x14ac:dyDescent="0.2">
      <c r="U37369" s="55"/>
      <c r="V37369" s="53"/>
      <c r="W37369" s="53"/>
      <c r="X37369" s="53"/>
      <c r="Y37369" s="55"/>
    </row>
    <row r="37370" spans="21:25" x14ac:dyDescent="0.2">
      <c r="U37370" s="55"/>
      <c r="V37370" s="53"/>
      <c r="W37370" s="53"/>
      <c r="X37370" s="53"/>
      <c r="Y37370" s="55"/>
    </row>
    <row r="37371" spans="21:25" x14ac:dyDescent="0.2">
      <c r="U37371" s="55"/>
      <c r="V37371" s="53"/>
      <c r="W37371" s="53"/>
      <c r="X37371" s="53"/>
      <c r="Y37371" s="55"/>
    </row>
    <row r="37372" spans="21:25" x14ac:dyDescent="0.2">
      <c r="U37372" s="55"/>
      <c r="V37372" s="53"/>
      <c r="W37372" s="53"/>
      <c r="X37372" s="53"/>
      <c r="Y37372" s="55"/>
    </row>
    <row r="37373" spans="21:25" x14ac:dyDescent="0.2">
      <c r="U37373" s="55"/>
      <c r="V37373" s="53"/>
      <c r="W37373" s="53"/>
      <c r="X37373" s="53"/>
      <c r="Y37373" s="55"/>
    </row>
    <row r="37374" spans="21:25" x14ac:dyDescent="0.2">
      <c r="U37374" s="55"/>
      <c r="V37374" s="53"/>
      <c r="W37374" s="53"/>
      <c r="X37374" s="53"/>
      <c r="Y37374" s="55"/>
    </row>
    <row r="37375" spans="21:25" x14ac:dyDescent="0.2">
      <c r="U37375" s="55"/>
      <c r="V37375" s="53"/>
      <c r="W37375" s="53"/>
      <c r="X37375" s="53"/>
      <c r="Y37375" s="55"/>
    </row>
    <row r="37376" spans="21:25" x14ac:dyDescent="0.2">
      <c r="U37376" s="55"/>
      <c r="V37376" s="53"/>
      <c r="W37376" s="53"/>
      <c r="X37376" s="53"/>
      <c r="Y37376" s="55"/>
    </row>
    <row r="37377" spans="21:25" x14ac:dyDescent="0.2">
      <c r="U37377" s="55"/>
      <c r="V37377" s="53"/>
      <c r="W37377" s="53"/>
      <c r="X37377" s="53"/>
      <c r="Y37377" s="55"/>
    </row>
    <row r="37378" spans="21:25" x14ac:dyDescent="0.2">
      <c r="U37378" s="55"/>
      <c r="V37378" s="53"/>
      <c r="W37378" s="53"/>
      <c r="X37378" s="53"/>
      <c r="Y37378" s="55"/>
    </row>
    <row r="37379" spans="21:25" x14ac:dyDescent="0.2">
      <c r="U37379" s="55"/>
      <c r="V37379" s="53"/>
      <c r="W37379" s="53"/>
      <c r="X37379" s="53"/>
      <c r="Y37379" s="55"/>
    </row>
    <row r="37380" spans="21:25" x14ac:dyDescent="0.2">
      <c r="U37380" s="55"/>
      <c r="V37380" s="53"/>
      <c r="W37380" s="53"/>
      <c r="X37380" s="53"/>
      <c r="Y37380" s="55"/>
    </row>
    <row r="37381" spans="21:25" x14ac:dyDescent="0.2">
      <c r="U37381" s="55"/>
      <c r="V37381" s="53"/>
      <c r="W37381" s="53"/>
      <c r="X37381" s="53"/>
      <c r="Y37381" s="55"/>
    </row>
    <row r="37382" spans="21:25" x14ac:dyDescent="0.2">
      <c r="U37382" s="55"/>
      <c r="V37382" s="53"/>
      <c r="W37382" s="53"/>
      <c r="X37382" s="53"/>
      <c r="Y37382" s="55"/>
    </row>
    <row r="37383" spans="21:25" x14ac:dyDescent="0.2">
      <c r="U37383" s="55"/>
      <c r="V37383" s="53"/>
      <c r="W37383" s="53"/>
      <c r="X37383" s="53"/>
      <c r="Y37383" s="55"/>
    </row>
    <row r="37384" spans="21:25" x14ac:dyDescent="0.2">
      <c r="U37384" s="55"/>
      <c r="V37384" s="53"/>
      <c r="W37384" s="53"/>
      <c r="X37384" s="53"/>
      <c r="Y37384" s="55"/>
    </row>
    <row r="37385" spans="21:25" x14ac:dyDescent="0.2">
      <c r="U37385" s="55"/>
      <c r="V37385" s="53"/>
      <c r="W37385" s="53"/>
      <c r="X37385" s="53"/>
      <c r="Y37385" s="55"/>
    </row>
    <row r="37386" spans="21:25" x14ac:dyDescent="0.2">
      <c r="U37386" s="55"/>
      <c r="V37386" s="53"/>
      <c r="W37386" s="53"/>
      <c r="X37386" s="53"/>
      <c r="Y37386" s="55"/>
    </row>
    <row r="37387" spans="21:25" x14ac:dyDescent="0.2">
      <c r="U37387" s="55"/>
      <c r="V37387" s="53"/>
      <c r="W37387" s="53"/>
      <c r="X37387" s="53"/>
      <c r="Y37387" s="55"/>
    </row>
    <row r="37388" spans="21:25" x14ac:dyDescent="0.2">
      <c r="U37388" s="55"/>
      <c r="V37388" s="53"/>
      <c r="W37388" s="53"/>
      <c r="X37388" s="53"/>
      <c r="Y37388" s="55"/>
    </row>
    <row r="37389" spans="21:25" x14ac:dyDescent="0.2">
      <c r="U37389" s="55"/>
      <c r="V37389" s="53"/>
      <c r="W37389" s="53"/>
      <c r="X37389" s="53"/>
      <c r="Y37389" s="55"/>
    </row>
    <row r="37390" spans="21:25" x14ac:dyDescent="0.2">
      <c r="U37390" s="55"/>
      <c r="V37390" s="53"/>
      <c r="W37390" s="53"/>
      <c r="X37390" s="53"/>
      <c r="Y37390" s="55"/>
    </row>
    <row r="37391" spans="21:25" x14ac:dyDescent="0.2">
      <c r="U37391" s="55"/>
      <c r="V37391" s="53"/>
      <c r="W37391" s="53"/>
      <c r="X37391" s="53"/>
      <c r="Y37391" s="55"/>
    </row>
    <row r="37392" spans="21:25" x14ac:dyDescent="0.2">
      <c r="U37392" s="55"/>
      <c r="V37392" s="53"/>
      <c r="W37392" s="53"/>
      <c r="X37392" s="53"/>
      <c r="Y37392" s="55"/>
    </row>
    <row r="37393" spans="21:25" x14ac:dyDescent="0.2">
      <c r="U37393" s="55"/>
      <c r="V37393" s="53"/>
      <c r="W37393" s="53"/>
      <c r="X37393" s="53"/>
      <c r="Y37393" s="55"/>
    </row>
    <row r="37394" spans="21:25" x14ac:dyDescent="0.2">
      <c r="U37394" s="55"/>
      <c r="V37394" s="53"/>
      <c r="W37394" s="53"/>
      <c r="X37394" s="53"/>
      <c r="Y37394" s="55"/>
    </row>
    <row r="37395" spans="21:25" x14ac:dyDescent="0.2">
      <c r="U37395" s="55"/>
      <c r="V37395" s="53"/>
      <c r="W37395" s="53"/>
      <c r="X37395" s="53"/>
      <c r="Y37395" s="55"/>
    </row>
    <row r="37396" spans="21:25" x14ac:dyDescent="0.2">
      <c r="U37396" s="55"/>
      <c r="V37396" s="53"/>
      <c r="W37396" s="53"/>
      <c r="X37396" s="53"/>
      <c r="Y37396" s="55"/>
    </row>
    <row r="37397" spans="21:25" x14ac:dyDescent="0.2">
      <c r="U37397" s="55"/>
      <c r="V37397" s="53"/>
      <c r="W37397" s="53"/>
      <c r="X37397" s="53"/>
      <c r="Y37397" s="55"/>
    </row>
    <row r="37398" spans="21:25" x14ac:dyDescent="0.2">
      <c r="U37398" s="55"/>
      <c r="V37398" s="53"/>
      <c r="W37398" s="53"/>
      <c r="X37398" s="53"/>
      <c r="Y37398" s="55"/>
    </row>
    <row r="37399" spans="21:25" x14ac:dyDescent="0.2">
      <c r="U37399" s="55"/>
      <c r="V37399" s="53"/>
      <c r="W37399" s="53"/>
      <c r="X37399" s="53"/>
      <c r="Y37399" s="55"/>
    </row>
    <row r="37400" spans="21:25" x14ac:dyDescent="0.2">
      <c r="U37400" s="55"/>
      <c r="V37400" s="53"/>
      <c r="W37400" s="53"/>
      <c r="X37400" s="53"/>
      <c r="Y37400" s="55"/>
    </row>
    <row r="37401" spans="21:25" x14ac:dyDescent="0.2">
      <c r="U37401" s="55"/>
      <c r="V37401" s="53"/>
      <c r="W37401" s="53"/>
      <c r="X37401" s="53"/>
      <c r="Y37401" s="55"/>
    </row>
    <row r="37402" spans="21:25" x14ac:dyDescent="0.2">
      <c r="U37402" s="55"/>
      <c r="V37402" s="53"/>
      <c r="W37402" s="53"/>
      <c r="X37402" s="53"/>
      <c r="Y37402" s="55"/>
    </row>
    <row r="37403" spans="21:25" x14ac:dyDescent="0.2">
      <c r="U37403" s="55"/>
      <c r="V37403" s="53"/>
      <c r="W37403" s="53"/>
      <c r="X37403" s="53"/>
      <c r="Y37403" s="55"/>
    </row>
    <row r="37404" spans="21:25" x14ac:dyDescent="0.2">
      <c r="U37404" s="55"/>
      <c r="V37404" s="53"/>
      <c r="W37404" s="53"/>
      <c r="X37404" s="53"/>
      <c r="Y37404" s="55"/>
    </row>
    <row r="37405" spans="21:25" x14ac:dyDescent="0.2">
      <c r="U37405" s="55"/>
      <c r="V37405" s="53"/>
      <c r="W37405" s="53"/>
      <c r="X37405" s="53"/>
      <c r="Y37405" s="55"/>
    </row>
    <row r="37406" spans="21:25" x14ac:dyDescent="0.2">
      <c r="U37406" s="55"/>
      <c r="V37406" s="53"/>
      <c r="W37406" s="53"/>
      <c r="X37406" s="53"/>
      <c r="Y37406" s="55"/>
    </row>
    <row r="37407" spans="21:25" x14ac:dyDescent="0.2">
      <c r="U37407" s="55"/>
      <c r="V37407" s="53"/>
      <c r="W37407" s="53"/>
      <c r="X37407" s="53"/>
      <c r="Y37407" s="55"/>
    </row>
    <row r="37408" spans="21:25" x14ac:dyDescent="0.2">
      <c r="U37408" s="55"/>
      <c r="V37408" s="53"/>
      <c r="W37408" s="53"/>
      <c r="X37408" s="53"/>
      <c r="Y37408" s="55"/>
    </row>
    <row r="37409" spans="21:25" x14ac:dyDescent="0.2">
      <c r="U37409" s="55"/>
      <c r="V37409" s="53"/>
      <c r="W37409" s="53"/>
      <c r="X37409" s="53"/>
      <c r="Y37409" s="55"/>
    </row>
    <row r="37410" spans="21:25" x14ac:dyDescent="0.2">
      <c r="U37410" s="55"/>
      <c r="V37410" s="53"/>
      <c r="W37410" s="53"/>
      <c r="X37410" s="53"/>
      <c r="Y37410" s="55"/>
    </row>
    <row r="37411" spans="21:25" x14ac:dyDescent="0.2">
      <c r="U37411" s="55"/>
      <c r="V37411" s="53"/>
      <c r="W37411" s="53"/>
      <c r="X37411" s="53"/>
      <c r="Y37411" s="55"/>
    </row>
    <row r="37412" spans="21:25" x14ac:dyDescent="0.2">
      <c r="U37412" s="55"/>
      <c r="V37412" s="53"/>
      <c r="W37412" s="53"/>
      <c r="X37412" s="53"/>
      <c r="Y37412" s="55"/>
    </row>
    <row r="37413" spans="21:25" x14ac:dyDescent="0.2">
      <c r="U37413" s="55"/>
      <c r="V37413" s="53"/>
      <c r="W37413" s="53"/>
      <c r="X37413" s="53"/>
      <c r="Y37413" s="55"/>
    </row>
    <row r="37414" spans="21:25" x14ac:dyDescent="0.2">
      <c r="U37414" s="55"/>
      <c r="V37414" s="53"/>
      <c r="W37414" s="53"/>
      <c r="X37414" s="53"/>
      <c r="Y37414" s="55"/>
    </row>
    <row r="37415" spans="21:25" x14ac:dyDescent="0.2">
      <c r="U37415" s="55"/>
      <c r="V37415" s="53"/>
      <c r="W37415" s="53"/>
      <c r="X37415" s="53"/>
      <c r="Y37415" s="55"/>
    </row>
    <row r="37416" spans="21:25" x14ac:dyDescent="0.2">
      <c r="U37416" s="55"/>
      <c r="V37416" s="53"/>
      <c r="W37416" s="53"/>
      <c r="X37416" s="53"/>
      <c r="Y37416" s="55"/>
    </row>
    <row r="37417" spans="21:25" x14ac:dyDescent="0.2">
      <c r="U37417" s="55"/>
      <c r="V37417" s="53"/>
      <c r="W37417" s="53"/>
      <c r="X37417" s="53"/>
      <c r="Y37417" s="55"/>
    </row>
    <row r="37418" spans="21:25" x14ac:dyDescent="0.2">
      <c r="U37418" s="55"/>
      <c r="V37418" s="53"/>
      <c r="W37418" s="53"/>
      <c r="X37418" s="53"/>
      <c r="Y37418" s="55"/>
    </row>
    <row r="37419" spans="21:25" x14ac:dyDescent="0.2">
      <c r="U37419" s="55"/>
      <c r="V37419" s="53"/>
      <c r="W37419" s="53"/>
      <c r="X37419" s="53"/>
      <c r="Y37419" s="55"/>
    </row>
    <row r="37420" spans="21:25" x14ac:dyDescent="0.2">
      <c r="U37420" s="55"/>
      <c r="V37420" s="53"/>
      <c r="W37420" s="53"/>
      <c r="X37420" s="53"/>
      <c r="Y37420" s="55"/>
    </row>
    <row r="37421" spans="21:25" x14ac:dyDescent="0.2">
      <c r="U37421" s="55"/>
      <c r="V37421" s="53"/>
      <c r="W37421" s="53"/>
      <c r="X37421" s="53"/>
      <c r="Y37421" s="55"/>
    </row>
    <row r="37422" spans="21:25" x14ac:dyDescent="0.2">
      <c r="U37422" s="55"/>
      <c r="V37422" s="53"/>
      <c r="W37422" s="53"/>
      <c r="X37422" s="53"/>
      <c r="Y37422" s="55"/>
    </row>
    <row r="37423" spans="21:25" x14ac:dyDescent="0.2">
      <c r="U37423" s="55"/>
      <c r="V37423" s="53"/>
      <c r="W37423" s="53"/>
      <c r="X37423" s="53"/>
      <c r="Y37423" s="55"/>
    </row>
    <row r="37424" spans="21:25" x14ac:dyDescent="0.2">
      <c r="U37424" s="55"/>
      <c r="V37424" s="53"/>
      <c r="W37424" s="53"/>
      <c r="X37424" s="53"/>
      <c r="Y37424" s="55"/>
    </row>
    <row r="37425" spans="21:25" x14ac:dyDescent="0.2">
      <c r="U37425" s="55"/>
      <c r="V37425" s="53"/>
      <c r="W37425" s="53"/>
      <c r="X37425" s="53"/>
      <c r="Y37425" s="55"/>
    </row>
    <row r="37426" spans="21:25" x14ac:dyDescent="0.2">
      <c r="U37426" s="55"/>
      <c r="V37426" s="53"/>
      <c r="W37426" s="53"/>
      <c r="X37426" s="53"/>
      <c r="Y37426" s="55"/>
    </row>
    <row r="37427" spans="21:25" x14ac:dyDescent="0.2">
      <c r="U37427" s="55"/>
      <c r="V37427" s="53"/>
      <c r="W37427" s="53"/>
      <c r="X37427" s="53"/>
      <c r="Y37427" s="55"/>
    </row>
    <row r="37428" spans="21:25" x14ac:dyDescent="0.2">
      <c r="U37428" s="55"/>
      <c r="V37428" s="53"/>
      <c r="W37428" s="53"/>
      <c r="X37428" s="53"/>
      <c r="Y37428" s="55"/>
    </row>
    <row r="37429" spans="21:25" x14ac:dyDescent="0.2">
      <c r="U37429" s="55"/>
      <c r="V37429" s="53"/>
      <c r="W37429" s="53"/>
      <c r="X37429" s="53"/>
      <c r="Y37429" s="55"/>
    </row>
    <row r="37430" spans="21:25" x14ac:dyDescent="0.2">
      <c r="U37430" s="55"/>
      <c r="V37430" s="53"/>
      <c r="W37430" s="53"/>
      <c r="X37430" s="53"/>
      <c r="Y37430" s="55"/>
    </row>
    <row r="37431" spans="21:25" x14ac:dyDescent="0.2">
      <c r="U37431" s="55"/>
      <c r="V37431" s="53"/>
      <c r="W37431" s="53"/>
      <c r="X37431" s="53"/>
      <c r="Y37431" s="55"/>
    </row>
    <row r="37432" spans="21:25" x14ac:dyDescent="0.2">
      <c r="U37432" s="55"/>
      <c r="V37432" s="53"/>
      <c r="W37432" s="53"/>
      <c r="X37432" s="53"/>
      <c r="Y37432" s="55"/>
    </row>
    <row r="37433" spans="21:25" x14ac:dyDescent="0.2">
      <c r="U37433" s="55"/>
      <c r="V37433" s="53"/>
      <c r="W37433" s="53"/>
      <c r="X37433" s="53"/>
      <c r="Y37433" s="55"/>
    </row>
    <row r="37434" spans="21:25" x14ac:dyDescent="0.2">
      <c r="U37434" s="55"/>
      <c r="V37434" s="53"/>
      <c r="W37434" s="53"/>
      <c r="X37434" s="53"/>
      <c r="Y37434" s="55"/>
    </row>
    <row r="37435" spans="21:25" x14ac:dyDescent="0.2">
      <c r="U37435" s="55"/>
      <c r="V37435" s="53"/>
      <c r="W37435" s="53"/>
      <c r="X37435" s="53"/>
      <c r="Y37435" s="55"/>
    </row>
    <row r="37436" spans="21:25" x14ac:dyDescent="0.2">
      <c r="U37436" s="55"/>
      <c r="V37436" s="53"/>
      <c r="W37436" s="53"/>
      <c r="X37436" s="53"/>
      <c r="Y37436" s="55"/>
    </row>
    <row r="37437" spans="21:25" x14ac:dyDescent="0.2">
      <c r="U37437" s="55"/>
      <c r="V37437" s="53"/>
      <c r="W37437" s="53"/>
      <c r="X37437" s="53"/>
      <c r="Y37437" s="55"/>
    </row>
    <row r="37438" spans="21:25" x14ac:dyDescent="0.2">
      <c r="U37438" s="55"/>
      <c r="V37438" s="53"/>
      <c r="W37438" s="53"/>
      <c r="X37438" s="53"/>
      <c r="Y37438" s="55"/>
    </row>
    <row r="37439" spans="21:25" x14ac:dyDescent="0.2">
      <c r="U37439" s="55"/>
      <c r="V37439" s="53"/>
      <c r="W37439" s="53"/>
      <c r="X37439" s="53"/>
      <c r="Y37439" s="55"/>
    </row>
    <row r="37440" spans="21:25" x14ac:dyDescent="0.2">
      <c r="U37440" s="55"/>
      <c r="V37440" s="53"/>
      <c r="W37440" s="53"/>
      <c r="X37440" s="53"/>
      <c r="Y37440" s="55"/>
    </row>
    <row r="37441" spans="21:25" x14ac:dyDescent="0.2">
      <c r="U37441" s="55"/>
      <c r="V37441" s="53"/>
      <c r="W37441" s="53"/>
      <c r="X37441" s="53"/>
      <c r="Y37441" s="55"/>
    </row>
    <row r="37442" spans="21:25" x14ac:dyDescent="0.2">
      <c r="U37442" s="55"/>
      <c r="V37442" s="53"/>
      <c r="W37442" s="53"/>
      <c r="X37442" s="53"/>
      <c r="Y37442" s="55"/>
    </row>
    <row r="37443" spans="21:25" x14ac:dyDescent="0.2">
      <c r="U37443" s="55"/>
      <c r="V37443" s="53"/>
      <c r="W37443" s="53"/>
      <c r="X37443" s="53"/>
      <c r="Y37443" s="55"/>
    </row>
    <row r="37444" spans="21:25" x14ac:dyDescent="0.2">
      <c r="U37444" s="55"/>
      <c r="V37444" s="53"/>
      <c r="W37444" s="53"/>
      <c r="X37444" s="53"/>
      <c r="Y37444" s="55"/>
    </row>
    <row r="37445" spans="21:25" x14ac:dyDescent="0.2">
      <c r="U37445" s="55"/>
      <c r="V37445" s="53"/>
      <c r="W37445" s="53"/>
      <c r="X37445" s="53"/>
      <c r="Y37445" s="55"/>
    </row>
    <row r="37446" spans="21:25" x14ac:dyDescent="0.2">
      <c r="U37446" s="55"/>
      <c r="V37446" s="53"/>
      <c r="W37446" s="53"/>
      <c r="X37446" s="53"/>
      <c r="Y37446" s="55"/>
    </row>
    <row r="37447" spans="21:25" x14ac:dyDescent="0.2">
      <c r="U37447" s="55"/>
      <c r="V37447" s="53"/>
      <c r="W37447" s="53"/>
      <c r="X37447" s="53"/>
      <c r="Y37447" s="55"/>
    </row>
    <row r="37448" spans="21:25" x14ac:dyDescent="0.2">
      <c r="U37448" s="55"/>
      <c r="V37448" s="53"/>
      <c r="W37448" s="53"/>
      <c r="X37448" s="53"/>
      <c r="Y37448" s="55"/>
    </row>
    <row r="37449" spans="21:25" x14ac:dyDescent="0.2">
      <c r="U37449" s="55"/>
      <c r="V37449" s="53"/>
      <c r="W37449" s="53"/>
      <c r="X37449" s="53"/>
      <c r="Y37449" s="55"/>
    </row>
    <row r="37450" spans="21:25" x14ac:dyDescent="0.2">
      <c r="U37450" s="55"/>
      <c r="V37450" s="53"/>
      <c r="W37450" s="53"/>
      <c r="X37450" s="53"/>
      <c r="Y37450" s="55"/>
    </row>
    <row r="37451" spans="21:25" x14ac:dyDescent="0.2">
      <c r="U37451" s="55"/>
      <c r="V37451" s="53"/>
      <c r="W37451" s="53"/>
      <c r="X37451" s="53"/>
      <c r="Y37451" s="55"/>
    </row>
    <row r="37452" spans="21:25" x14ac:dyDescent="0.2">
      <c r="U37452" s="55"/>
      <c r="V37452" s="53"/>
      <c r="W37452" s="53"/>
      <c r="X37452" s="53"/>
      <c r="Y37452" s="55"/>
    </row>
    <row r="37453" spans="21:25" x14ac:dyDescent="0.2">
      <c r="U37453" s="55"/>
      <c r="V37453" s="53"/>
      <c r="W37453" s="53"/>
      <c r="X37453" s="53"/>
      <c r="Y37453" s="55"/>
    </row>
    <row r="37454" spans="21:25" x14ac:dyDescent="0.2">
      <c r="U37454" s="55"/>
      <c r="V37454" s="53"/>
      <c r="W37454" s="53"/>
      <c r="X37454" s="53"/>
      <c r="Y37454" s="55"/>
    </row>
    <row r="37455" spans="21:25" x14ac:dyDescent="0.2">
      <c r="U37455" s="55"/>
      <c r="V37455" s="53"/>
      <c r="W37455" s="53"/>
      <c r="X37455" s="53"/>
      <c r="Y37455" s="55"/>
    </row>
    <row r="37456" spans="21:25" x14ac:dyDescent="0.2">
      <c r="U37456" s="55"/>
      <c r="V37456" s="53"/>
      <c r="W37456" s="53"/>
      <c r="X37456" s="53"/>
      <c r="Y37456" s="55"/>
    </row>
    <row r="37457" spans="21:25" x14ac:dyDescent="0.2">
      <c r="U37457" s="55"/>
      <c r="V37457" s="53"/>
      <c r="W37457" s="53"/>
      <c r="X37457" s="53"/>
      <c r="Y37457" s="55"/>
    </row>
    <row r="37458" spans="21:25" x14ac:dyDescent="0.2">
      <c r="U37458" s="55"/>
      <c r="V37458" s="53"/>
      <c r="W37458" s="53"/>
      <c r="X37458" s="53"/>
      <c r="Y37458" s="55"/>
    </row>
    <row r="37459" spans="21:25" x14ac:dyDescent="0.2">
      <c r="U37459" s="55"/>
      <c r="V37459" s="53"/>
      <c r="W37459" s="53"/>
      <c r="X37459" s="53"/>
      <c r="Y37459" s="55"/>
    </row>
    <row r="37460" spans="21:25" x14ac:dyDescent="0.2">
      <c r="U37460" s="55"/>
      <c r="V37460" s="53"/>
      <c r="W37460" s="53"/>
      <c r="X37460" s="53"/>
      <c r="Y37460" s="55"/>
    </row>
    <row r="37461" spans="21:25" x14ac:dyDescent="0.2">
      <c r="U37461" s="55"/>
      <c r="V37461" s="53"/>
      <c r="W37461" s="53"/>
      <c r="X37461" s="53"/>
      <c r="Y37461" s="55"/>
    </row>
    <row r="37462" spans="21:25" x14ac:dyDescent="0.2">
      <c r="U37462" s="55"/>
      <c r="V37462" s="53"/>
      <c r="W37462" s="53"/>
      <c r="X37462" s="53"/>
      <c r="Y37462" s="55"/>
    </row>
    <row r="37463" spans="21:25" x14ac:dyDescent="0.2">
      <c r="U37463" s="55"/>
      <c r="V37463" s="53"/>
      <c r="W37463" s="53"/>
      <c r="X37463" s="53"/>
      <c r="Y37463" s="55"/>
    </row>
    <row r="37464" spans="21:25" x14ac:dyDescent="0.2">
      <c r="U37464" s="55"/>
      <c r="V37464" s="53"/>
      <c r="W37464" s="53"/>
      <c r="X37464" s="53"/>
      <c r="Y37464" s="55"/>
    </row>
    <row r="37465" spans="21:25" x14ac:dyDescent="0.2">
      <c r="U37465" s="55"/>
      <c r="V37465" s="53"/>
      <c r="W37465" s="53"/>
      <c r="X37465" s="53"/>
      <c r="Y37465" s="55"/>
    </row>
    <row r="37466" spans="21:25" x14ac:dyDescent="0.2">
      <c r="U37466" s="55"/>
      <c r="V37466" s="53"/>
      <c r="W37466" s="53"/>
      <c r="X37466" s="53"/>
      <c r="Y37466" s="55"/>
    </row>
    <row r="37467" spans="21:25" x14ac:dyDescent="0.2">
      <c r="U37467" s="55"/>
      <c r="V37467" s="53"/>
      <c r="W37467" s="53"/>
      <c r="X37467" s="53"/>
      <c r="Y37467" s="55"/>
    </row>
    <row r="37468" spans="21:25" x14ac:dyDescent="0.2">
      <c r="U37468" s="55"/>
      <c r="V37468" s="53"/>
      <c r="W37468" s="53"/>
      <c r="X37468" s="53"/>
      <c r="Y37468" s="55"/>
    </row>
    <row r="37469" spans="21:25" x14ac:dyDescent="0.2">
      <c r="U37469" s="55"/>
      <c r="V37469" s="53"/>
      <c r="W37469" s="53"/>
      <c r="X37469" s="53"/>
      <c r="Y37469" s="55"/>
    </row>
    <row r="37470" spans="21:25" x14ac:dyDescent="0.2">
      <c r="U37470" s="55"/>
      <c r="V37470" s="53"/>
      <c r="W37470" s="53"/>
      <c r="X37470" s="53"/>
      <c r="Y37470" s="55"/>
    </row>
    <row r="37471" spans="21:25" x14ac:dyDescent="0.2">
      <c r="U37471" s="55"/>
      <c r="V37471" s="53"/>
      <c r="W37471" s="53"/>
      <c r="X37471" s="53"/>
      <c r="Y37471" s="55"/>
    </row>
    <row r="37472" spans="21:25" x14ac:dyDescent="0.2">
      <c r="U37472" s="55"/>
      <c r="V37472" s="53"/>
      <c r="W37472" s="53"/>
      <c r="X37472" s="53"/>
      <c r="Y37472" s="55"/>
    </row>
    <row r="37473" spans="21:25" x14ac:dyDescent="0.2">
      <c r="U37473" s="55"/>
      <c r="V37473" s="53"/>
      <c r="W37473" s="53"/>
      <c r="X37473" s="53"/>
      <c r="Y37473" s="55"/>
    </row>
    <row r="37474" spans="21:25" x14ac:dyDescent="0.2">
      <c r="U37474" s="55"/>
      <c r="V37474" s="53"/>
      <c r="W37474" s="53"/>
      <c r="X37474" s="53"/>
      <c r="Y37474" s="55"/>
    </row>
    <row r="37475" spans="21:25" x14ac:dyDescent="0.2">
      <c r="U37475" s="55"/>
      <c r="V37475" s="53"/>
      <c r="W37475" s="53"/>
      <c r="X37475" s="53"/>
      <c r="Y37475" s="55"/>
    </row>
    <row r="37476" spans="21:25" x14ac:dyDescent="0.2">
      <c r="U37476" s="55"/>
      <c r="V37476" s="53"/>
      <c r="W37476" s="53"/>
      <c r="X37476" s="53"/>
      <c r="Y37476" s="55"/>
    </row>
    <row r="37477" spans="21:25" x14ac:dyDescent="0.2">
      <c r="U37477" s="55"/>
      <c r="V37477" s="53"/>
      <c r="W37477" s="53"/>
      <c r="X37477" s="53"/>
      <c r="Y37477" s="55"/>
    </row>
    <row r="37478" spans="21:25" x14ac:dyDescent="0.2">
      <c r="U37478" s="55"/>
      <c r="V37478" s="53"/>
      <c r="W37478" s="53"/>
      <c r="X37478" s="53"/>
      <c r="Y37478" s="55"/>
    </row>
    <row r="37479" spans="21:25" x14ac:dyDescent="0.2">
      <c r="U37479" s="55"/>
      <c r="V37479" s="53"/>
      <c r="W37479" s="53"/>
      <c r="X37479" s="53"/>
      <c r="Y37479" s="55"/>
    </row>
    <row r="37480" spans="21:25" x14ac:dyDescent="0.2">
      <c r="U37480" s="55"/>
      <c r="V37480" s="53"/>
      <c r="W37480" s="53"/>
      <c r="X37480" s="53"/>
      <c r="Y37480" s="55"/>
    </row>
    <row r="37481" spans="21:25" x14ac:dyDescent="0.2">
      <c r="U37481" s="55"/>
      <c r="V37481" s="53"/>
      <c r="W37481" s="53"/>
      <c r="X37481" s="53"/>
      <c r="Y37481" s="55"/>
    </row>
    <row r="37482" spans="21:25" x14ac:dyDescent="0.2">
      <c r="U37482" s="55"/>
      <c r="V37482" s="53"/>
      <c r="W37482" s="53"/>
      <c r="X37482" s="53"/>
      <c r="Y37482" s="55"/>
    </row>
    <row r="37483" spans="21:25" x14ac:dyDescent="0.2">
      <c r="U37483" s="55"/>
      <c r="V37483" s="53"/>
      <c r="W37483" s="53"/>
      <c r="X37483" s="53"/>
      <c r="Y37483" s="55"/>
    </row>
    <row r="37484" spans="21:25" x14ac:dyDescent="0.2">
      <c r="U37484" s="55"/>
      <c r="V37484" s="53"/>
      <c r="W37484" s="53"/>
      <c r="X37484" s="53"/>
      <c r="Y37484" s="55"/>
    </row>
    <row r="37485" spans="21:25" x14ac:dyDescent="0.2">
      <c r="U37485" s="55"/>
      <c r="V37485" s="53"/>
      <c r="W37485" s="53"/>
      <c r="X37485" s="53"/>
      <c r="Y37485" s="55"/>
    </row>
    <row r="37486" spans="21:25" x14ac:dyDescent="0.2">
      <c r="U37486" s="55"/>
      <c r="V37486" s="53"/>
      <c r="W37486" s="53"/>
      <c r="X37486" s="53"/>
      <c r="Y37486" s="55"/>
    </row>
    <row r="37487" spans="21:25" x14ac:dyDescent="0.2">
      <c r="U37487" s="55"/>
      <c r="V37487" s="53"/>
      <c r="W37487" s="53"/>
      <c r="X37487" s="53"/>
      <c r="Y37487" s="55"/>
    </row>
    <row r="37488" spans="21:25" x14ac:dyDescent="0.2">
      <c r="U37488" s="55"/>
      <c r="V37488" s="53"/>
      <c r="W37488" s="53"/>
      <c r="X37488" s="53"/>
      <c r="Y37488" s="55"/>
    </row>
    <row r="37489" spans="21:25" x14ac:dyDescent="0.2">
      <c r="U37489" s="55"/>
      <c r="V37489" s="53"/>
      <c r="W37489" s="53"/>
      <c r="X37489" s="53"/>
      <c r="Y37489" s="55"/>
    </row>
    <row r="37490" spans="21:25" x14ac:dyDescent="0.2">
      <c r="U37490" s="55"/>
      <c r="V37490" s="53"/>
      <c r="W37490" s="53"/>
      <c r="X37490" s="53"/>
      <c r="Y37490" s="55"/>
    </row>
    <row r="37491" spans="21:25" x14ac:dyDescent="0.2">
      <c r="U37491" s="55"/>
      <c r="V37491" s="53"/>
      <c r="W37491" s="53"/>
      <c r="X37491" s="53"/>
      <c r="Y37491" s="55"/>
    </row>
    <row r="37492" spans="21:25" x14ac:dyDescent="0.2">
      <c r="U37492" s="55"/>
      <c r="V37492" s="53"/>
      <c r="W37492" s="53"/>
      <c r="X37492" s="53"/>
      <c r="Y37492" s="55"/>
    </row>
    <row r="37493" spans="21:25" x14ac:dyDescent="0.2">
      <c r="U37493" s="55"/>
      <c r="V37493" s="53"/>
      <c r="W37493" s="53"/>
      <c r="X37493" s="53"/>
      <c r="Y37493" s="55"/>
    </row>
    <row r="37494" spans="21:25" x14ac:dyDescent="0.2">
      <c r="U37494" s="55"/>
      <c r="V37494" s="53"/>
      <c r="W37494" s="53"/>
      <c r="X37494" s="53"/>
      <c r="Y37494" s="55"/>
    </row>
    <row r="37495" spans="21:25" x14ac:dyDescent="0.2">
      <c r="U37495" s="55"/>
      <c r="V37495" s="53"/>
      <c r="W37495" s="53"/>
      <c r="X37495" s="53"/>
      <c r="Y37495" s="55"/>
    </row>
    <row r="37496" spans="21:25" x14ac:dyDescent="0.2">
      <c r="U37496" s="55"/>
      <c r="V37496" s="53"/>
      <c r="W37496" s="53"/>
      <c r="X37496" s="53"/>
      <c r="Y37496" s="55"/>
    </row>
    <row r="37497" spans="21:25" x14ac:dyDescent="0.2">
      <c r="U37497" s="55"/>
      <c r="V37497" s="53"/>
      <c r="W37497" s="53"/>
      <c r="X37497" s="53"/>
      <c r="Y37497" s="55"/>
    </row>
    <row r="37498" spans="21:25" x14ac:dyDescent="0.2">
      <c r="U37498" s="55"/>
      <c r="V37498" s="53"/>
      <c r="W37498" s="53"/>
      <c r="X37498" s="53"/>
      <c r="Y37498" s="55"/>
    </row>
    <row r="37499" spans="21:25" x14ac:dyDescent="0.2">
      <c r="U37499" s="55"/>
      <c r="V37499" s="53"/>
      <c r="W37499" s="53"/>
      <c r="X37499" s="53"/>
      <c r="Y37499" s="55"/>
    </row>
    <row r="37500" spans="21:25" x14ac:dyDescent="0.2">
      <c r="U37500" s="55"/>
      <c r="V37500" s="53"/>
      <c r="W37500" s="53"/>
      <c r="X37500" s="53"/>
      <c r="Y37500" s="55"/>
    </row>
    <row r="37501" spans="21:25" x14ac:dyDescent="0.2">
      <c r="U37501" s="55"/>
      <c r="V37501" s="53"/>
      <c r="W37501" s="53"/>
      <c r="X37501" s="53"/>
      <c r="Y37501" s="55"/>
    </row>
    <row r="37502" spans="21:25" x14ac:dyDescent="0.2">
      <c r="U37502" s="55"/>
      <c r="V37502" s="53"/>
      <c r="W37502" s="53"/>
      <c r="X37502" s="53"/>
      <c r="Y37502" s="55"/>
    </row>
    <row r="37503" spans="21:25" x14ac:dyDescent="0.2">
      <c r="U37503" s="55"/>
      <c r="V37503" s="53"/>
      <c r="W37503" s="53"/>
      <c r="X37503" s="53"/>
      <c r="Y37503" s="55"/>
    </row>
    <row r="37504" spans="21:25" x14ac:dyDescent="0.2">
      <c r="U37504" s="55"/>
      <c r="V37504" s="53"/>
      <c r="W37504" s="53"/>
      <c r="X37504" s="53"/>
      <c r="Y37504" s="55"/>
    </row>
    <row r="37505" spans="21:25" x14ac:dyDescent="0.2">
      <c r="U37505" s="55"/>
      <c r="V37505" s="53"/>
      <c r="W37505" s="53"/>
      <c r="X37505" s="53"/>
      <c r="Y37505" s="55"/>
    </row>
    <row r="37506" spans="21:25" x14ac:dyDescent="0.2">
      <c r="U37506" s="55"/>
      <c r="V37506" s="53"/>
      <c r="W37506" s="53"/>
      <c r="X37506" s="53"/>
      <c r="Y37506" s="55"/>
    </row>
    <row r="37507" spans="21:25" x14ac:dyDescent="0.2">
      <c r="U37507" s="55"/>
      <c r="V37507" s="53"/>
      <c r="W37507" s="53"/>
      <c r="X37507" s="53"/>
      <c r="Y37507" s="55"/>
    </row>
    <row r="37508" spans="21:25" x14ac:dyDescent="0.2">
      <c r="U37508" s="55"/>
      <c r="V37508" s="53"/>
      <c r="W37508" s="53"/>
      <c r="X37508" s="53"/>
      <c r="Y37508" s="55"/>
    </row>
    <row r="37509" spans="21:25" x14ac:dyDescent="0.2">
      <c r="U37509" s="55"/>
      <c r="V37509" s="53"/>
      <c r="W37509" s="53"/>
      <c r="X37509" s="53"/>
      <c r="Y37509" s="55"/>
    </row>
    <row r="37510" spans="21:25" x14ac:dyDescent="0.2">
      <c r="U37510" s="55"/>
      <c r="V37510" s="53"/>
      <c r="W37510" s="53"/>
      <c r="X37510" s="53"/>
      <c r="Y37510" s="55"/>
    </row>
    <row r="37511" spans="21:25" x14ac:dyDescent="0.2">
      <c r="U37511" s="55"/>
      <c r="V37511" s="53"/>
      <c r="W37511" s="53"/>
      <c r="X37511" s="53"/>
      <c r="Y37511" s="55"/>
    </row>
    <row r="37512" spans="21:25" x14ac:dyDescent="0.2">
      <c r="U37512" s="55"/>
      <c r="V37512" s="53"/>
      <c r="W37512" s="53"/>
      <c r="X37512" s="53"/>
      <c r="Y37512" s="55"/>
    </row>
    <row r="37513" spans="21:25" x14ac:dyDescent="0.2">
      <c r="U37513" s="55"/>
      <c r="V37513" s="53"/>
      <c r="W37513" s="53"/>
      <c r="X37513" s="53"/>
      <c r="Y37513" s="55"/>
    </row>
    <row r="37514" spans="21:25" x14ac:dyDescent="0.2">
      <c r="U37514" s="55"/>
      <c r="V37514" s="53"/>
      <c r="W37514" s="53"/>
      <c r="X37514" s="53"/>
      <c r="Y37514" s="55"/>
    </row>
    <row r="37515" spans="21:25" x14ac:dyDescent="0.2">
      <c r="U37515" s="55"/>
      <c r="V37515" s="53"/>
      <c r="W37515" s="53"/>
      <c r="X37515" s="53"/>
      <c r="Y37515" s="55"/>
    </row>
    <row r="37516" spans="21:25" x14ac:dyDescent="0.2">
      <c r="U37516" s="55"/>
      <c r="V37516" s="53"/>
      <c r="W37516" s="53"/>
      <c r="X37516" s="53"/>
      <c r="Y37516" s="55"/>
    </row>
    <row r="37517" spans="21:25" x14ac:dyDescent="0.2">
      <c r="U37517" s="55"/>
      <c r="V37517" s="53"/>
      <c r="W37517" s="53"/>
      <c r="X37517" s="53"/>
      <c r="Y37517" s="55"/>
    </row>
    <row r="37518" spans="21:25" x14ac:dyDescent="0.2">
      <c r="U37518" s="55"/>
      <c r="V37518" s="53"/>
      <c r="W37518" s="53"/>
      <c r="X37518" s="53"/>
      <c r="Y37518" s="55"/>
    </row>
    <row r="37519" spans="21:25" x14ac:dyDescent="0.2">
      <c r="U37519" s="55"/>
      <c r="V37519" s="53"/>
      <c r="W37519" s="53"/>
      <c r="X37519" s="53"/>
      <c r="Y37519" s="55"/>
    </row>
    <row r="37520" spans="21:25" x14ac:dyDescent="0.2">
      <c r="U37520" s="55"/>
      <c r="V37520" s="53"/>
      <c r="W37520" s="53"/>
      <c r="X37520" s="53"/>
      <c r="Y37520" s="55"/>
    </row>
    <row r="37521" spans="21:25" x14ac:dyDescent="0.2">
      <c r="U37521" s="55"/>
      <c r="V37521" s="53"/>
      <c r="W37521" s="53"/>
      <c r="X37521" s="53"/>
      <c r="Y37521" s="55"/>
    </row>
    <row r="37522" spans="21:25" x14ac:dyDescent="0.2">
      <c r="U37522" s="55"/>
      <c r="V37522" s="53"/>
      <c r="W37522" s="53"/>
      <c r="X37522" s="53"/>
      <c r="Y37522" s="55"/>
    </row>
    <row r="37523" spans="21:25" x14ac:dyDescent="0.2">
      <c r="U37523" s="55"/>
      <c r="V37523" s="53"/>
      <c r="W37523" s="53"/>
      <c r="X37523" s="53"/>
      <c r="Y37523" s="55"/>
    </row>
    <row r="37524" spans="21:25" x14ac:dyDescent="0.2">
      <c r="U37524" s="55"/>
      <c r="V37524" s="53"/>
      <c r="W37524" s="53"/>
      <c r="X37524" s="53"/>
      <c r="Y37524" s="55"/>
    </row>
    <row r="37525" spans="21:25" x14ac:dyDescent="0.2">
      <c r="U37525" s="55"/>
      <c r="V37525" s="53"/>
      <c r="W37525" s="53"/>
      <c r="X37525" s="53"/>
      <c r="Y37525" s="55"/>
    </row>
    <row r="37526" spans="21:25" x14ac:dyDescent="0.2">
      <c r="U37526" s="55"/>
      <c r="V37526" s="53"/>
      <c r="W37526" s="53"/>
      <c r="X37526" s="53"/>
      <c r="Y37526" s="55"/>
    </row>
    <row r="37527" spans="21:25" x14ac:dyDescent="0.2">
      <c r="U37527" s="55"/>
      <c r="V37527" s="53"/>
      <c r="W37527" s="53"/>
      <c r="X37527" s="53"/>
      <c r="Y37527" s="55"/>
    </row>
    <row r="37528" spans="21:25" x14ac:dyDescent="0.2">
      <c r="U37528" s="55"/>
      <c r="V37528" s="53"/>
      <c r="W37528" s="53"/>
      <c r="X37528" s="53"/>
      <c r="Y37528" s="55"/>
    </row>
    <row r="37529" spans="21:25" x14ac:dyDescent="0.2">
      <c r="U37529" s="55"/>
      <c r="V37529" s="53"/>
      <c r="W37529" s="53"/>
      <c r="X37529" s="53"/>
      <c r="Y37529" s="55"/>
    </row>
    <row r="37530" spans="21:25" x14ac:dyDescent="0.2">
      <c r="U37530" s="55"/>
      <c r="V37530" s="53"/>
      <c r="W37530" s="53"/>
      <c r="X37530" s="53"/>
      <c r="Y37530" s="55"/>
    </row>
    <row r="37531" spans="21:25" x14ac:dyDescent="0.2">
      <c r="U37531" s="55"/>
      <c r="V37531" s="53"/>
      <c r="W37531" s="53"/>
      <c r="X37531" s="53"/>
      <c r="Y37531" s="55"/>
    </row>
    <row r="37532" spans="21:25" x14ac:dyDescent="0.2">
      <c r="U37532" s="55"/>
      <c r="V37532" s="53"/>
      <c r="W37532" s="53"/>
      <c r="X37532" s="53"/>
      <c r="Y37532" s="55"/>
    </row>
    <row r="37533" spans="21:25" x14ac:dyDescent="0.2">
      <c r="U37533" s="55"/>
      <c r="V37533" s="53"/>
      <c r="W37533" s="53"/>
      <c r="X37533" s="53"/>
      <c r="Y37533" s="55"/>
    </row>
    <row r="37534" spans="21:25" x14ac:dyDescent="0.2">
      <c r="U37534" s="55"/>
      <c r="V37534" s="53"/>
      <c r="W37534" s="53"/>
      <c r="X37534" s="53"/>
      <c r="Y37534" s="55"/>
    </row>
    <row r="37535" spans="21:25" x14ac:dyDescent="0.2">
      <c r="U37535" s="55"/>
      <c r="V37535" s="53"/>
      <c r="W37535" s="53"/>
      <c r="X37535" s="53"/>
      <c r="Y37535" s="55"/>
    </row>
    <row r="37536" spans="21:25" x14ac:dyDescent="0.2">
      <c r="U37536" s="55"/>
      <c r="V37536" s="53"/>
      <c r="W37536" s="53"/>
      <c r="X37536" s="53"/>
      <c r="Y37536" s="55"/>
    </row>
    <row r="37537" spans="21:25" x14ac:dyDescent="0.2">
      <c r="U37537" s="55"/>
      <c r="V37537" s="53"/>
      <c r="W37537" s="53"/>
      <c r="X37537" s="53"/>
      <c r="Y37537" s="55"/>
    </row>
    <row r="37538" spans="21:25" x14ac:dyDescent="0.2">
      <c r="U37538" s="55"/>
      <c r="V37538" s="53"/>
      <c r="W37538" s="53"/>
      <c r="X37538" s="53"/>
      <c r="Y37538" s="55"/>
    </row>
    <row r="37539" spans="21:25" x14ac:dyDescent="0.2">
      <c r="U37539" s="55"/>
      <c r="V37539" s="53"/>
      <c r="W37539" s="53"/>
      <c r="X37539" s="53"/>
      <c r="Y37539" s="55"/>
    </row>
    <row r="37540" spans="21:25" x14ac:dyDescent="0.2">
      <c r="U37540" s="55"/>
      <c r="V37540" s="53"/>
      <c r="W37540" s="53"/>
      <c r="X37540" s="53"/>
      <c r="Y37540" s="55"/>
    </row>
    <row r="37541" spans="21:25" x14ac:dyDescent="0.2">
      <c r="U37541" s="55"/>
      <c r="V37541" s="53"/>
      <c r="W37541" s="53"/>
      <c r="X37541" s="53"/>
      <c r="Y37541" s="55"/>
    </row>
    <row r="37542" spans="21:25" x14ac:dyDescent="0.2">
      <c r="U37542" s="55"/>
      <c r="V37542" s="53"/>
      <c r="W37542" s="53"/>
      <c r="X37542" s="53"/>
      <c r="Y37542" s="55"/>
    </row>
    <row r="37543" spans="21:25" x14ac:dyDescent="0.2">
      <c r="U37543" s="55"/>
      <c r="V37543" s="53"/>
      <c r="W37543" s="53"/>
      <c r="X37543" s="53"/>
      <c r="Y37543" s="55"/>
    </row>
    <row r="37544" spans="21:25" x14ac:dyDescent="0.2">
      <c r="U37544" s="55"/>
      <c r="V37544" s="53"/>
      <c r="W37544" s="53"/>
      <c r="X37544" s="53"/>
      <c r="Y37544" s="55"/>
    </row>
    <row r="37545" spans="21:25" x14ac:dyDescent="0.2">
      <c r="U37545" s="55"/>
      <c r="V37545" s="53"/>
      <c r="W37545" s="53"/>
      <c r="X37545" s="53"/>
      <c r="Y37545" s="55"/>
    </row>
    <row r="37546" spans="21:25" x14ac:dyDescent="0.2">
      <c r="U37546" s="55"/>
      <c r="V37546" s="53"/>
      <c r="W37546" s="53"/>
      <c r="X37546" s="53"/>
      <c r="Y37546" s="55"/>
    </row>
    <row r="37547" spans="21:25" x14ac:dyDescent="0.2">
      <c r="U37547" s="55"/>
      <c r="V37547" s="53"/>
      <c r="W37547" s="53"/>
      <c r="X37547" s="53"/>
      <c r="Y37547" s="55"/>
    </row>
    <row r="37548" spans="21:25" x14ac:dyDescent="0.2">
      <c r="U37548" s="55"/>
      <c r="V37548" s="53"/>
      <c r="W37548" s="53"/>
      <c r="X37548" s="53"/>
      <c r="Y37548" s="55"/>
    </row>
    <row r="37549" spans="21:25" x14ac:dyDescent="0.2">
      <c r="U37549" s="55"/>
      <c r="V37549" s="53"/>
      <c r="W37549" s="53"/>
      <c r="X37549" s="53"/>
      <c r="Y37549" s="55"/>
    </row>
    <row r="37550" spans="21:25" x14ac:dyDescent="0.2">
      <c r="U37550" s="55"/>
      <c r="V37550" s="53"/>
      <c r="W37550" s="53"/>
      <c r="X37550" s="53"/>
      <c r="Y37550" s="55"/>
    </row>
    <row r="37551" spans="21:25" x14ac:dyDescent="0.2">
      <c r="U37551" s="55"/>
      <c r="V37551" s="53"/>
      <c r="W37551" s="53"/>
      <c r="X37551" s="53"/>
      <c r="Y37551" s="55"/>
    </row>
    <row r="37552" spans="21:25" x14ac:dyDescent="0.2">
      <c r="U37552" s="55"/>
      <c r="V37552" s="53"/>
      <c r="W37552" s="53"/>
      <c r="X37552" s="53"/>
      <c r="Y37552" s="55"/>
    </row>
    <row r="37553" spans="21:25" x14ac:dyDescent="0.2">
      <c r="U37553" s="55"/>
      <c r="V37553" s="53"/>
      <c r="W37553" s="53"/>
      <c r="X37553" s="53"/>
      <c r="Y37553" s="55"/>
    </row>
    <row r="37554" spans="21:25" x14ac:dyDescent="0.2">
      <c r="U37554" s="55"/>
      <c r="V37554" s="53"/>
      <c r="W37554" s="53"/>
      <c r="X37554" s="53"/>
      <c r="Y37554" s="55"/>
    </row>
    <row r="37555" spans="21:25" x14ac:dyDescent="0.2">
      <c r="U37555" s="55"/>
      <c r="V37555" s="53"/>
      <c r="W37555" s="53"/>
      <c r="X37555" s="53"/>
      <c r="Y37555" s="55"/>
    </row>
    <row r="37556" spans="21:25" x14ac:dyDescent="0.2">
      <c r="U37556" s="55"/>
      <c r="V37556" s="53"/>
      <c r="W37556" s="53"/>
      <c r="X37556" s="53"/>
      <c r="Y37556" s="55"/>
    </row>
    <row r="37557" spans="21:25" x14ac:dyDescent="0.2">
      <c r="U37557" s="55"/>
      <c r="V37557" s="53"/>
      <c r="W37557" s="53"/>
      <c r="X37557" s="53"/>
      <c r="Y37557" s="55"/>
    </row>
    <row r="37558" spans="21:25" x14ac:dyDescent="0.2">
      <c r="U37558" s="55"/>
      <c r="V37558" s="53"/>
      <c r="W37558" s="53"/>
      <c r="X37558" s="53"/>
      <c r="Y37558" s="55"/>
    </row>
    <row r="37559" spans="21:25" x14ac:dyDescent="0.2">
      <c r="U37559" s="55"/>
      <c r="V37559" s="53"/>
      <c r="W37559" s="53"/>
      <c r="X37559" s="53"/>
      <c r="Y37559" s="55"/>
    </row>
    <row r="37560" spans="21:25" x14ac:dyDescent="0.2">
      <c r="U37560" s="55"/>
      <c r="V37560" s="53"/>
      <c r="W37560" s="53"/>
      <c r="X37560" s="53"/>
      <c r="Y37560" s="55"/>
    </row>
    <row r="37561" spans="21:25" x14ac:dyDescent="0.2">
      <c r="U37561" s="55"/>
      <c r="V37561" s="53"/>
      <c r="W37561" s="53"/>
      <c r="X37561" s="53"/>
      <c r="Y37561" s="55"/>
    </row>
    <row r="37562" spans="21:25" x14ac:dyDescent="0.2">
      <c r="U37562" s="55"/>
      <c r="V37562" s="53"/>
      <c r="W37562" s="53"/>
      <c r="X37562" s="53"/>
      <c r="Y37562" s="55"/>
    </row>
    <row r="37563" spans="21:25" x14ac:dyDescent="0.2">
      <c r="U37563" s="55"/>
      <c r="V37563" s="53"/>
      <c r="W37563" s="53"/>
      <c r="X37563" s="53"/>
      <c r="Y37563" s="55"/>
    </row>
    <row r="37564" spans="21:25" x14ac:dyDescent="0.2">
      <c r="U37564" s="55"/>
      <c r="V37564" s="53"/>
      <c r="W37564" s="53"/>
      <c r="X37564" s="53"/>
      <c r="Y37564" s="55"/>
    </row>
    <row r="37565" spans="21:25" x14ac:dyDescent="0.2">
      <c r="U37565" s="55"/>
      <c r="V37565" s="53"/>
      <c r="W37565" s="53"/>
      <c r="X37565" s="53"/>
      <c r="Y37565" s="55"/>
    </row>
    <row r="37566" spans="21:25" x14ac:dyDescent="0.2">
      <c r="U37566" s="55"/>
      <c r="V37566" s="53"/>
      <c r="W37566" s="53"/>
      <c r="X37566" s="53"/>
      <c r="Y37566" s="55"/>
    </row>
    <row r="37567" spans="21:25" x14ac:dyDescent="0.2">
      <c r="U37567" s="55"/>
      <c r="V37567" s="53"/>
      <c r="W37567" s="53"/>
      <c r="X37567" s="53"/>
      <c r="Y37567" s="55"/>
    </row>
    <row r="37568" spans="21:25" x14ac:dyDescent="0.2">
      <c r="U37568" s="55"/>
      <c r="V37568" s="53"/>
      <c r="W37568" s="53"/>
      <c r="X37568" s="53"/>
      <c r="Y37568" s="55"/>
    </row>
    <row r="37569" spans="21:25" x14ac:dyDescent="0.2">
      <c r="U37569" s="55"/>
      <c r="V37569" s="53"/>
      <c r="W37569" s="53"/>
      <c r="X37569" s="53"/>
      <c r="Y37569" s="55"/>
    </row>
    <row r="37570" spans="21:25" x14ac:dyDescent="0.2">
      <c r="U37570" s="55"/>
      <c r="V37570" s="53"/>
      <c r="W37570" s="53"/>
      <c r="X37570" s="53"/>
      <c r="Y37570" s="55"/>
    </row>
    <row r="37571" spans="21:25" x14ac:dyDescent="0.2">
      <c r="U37571" s="55"/>
      <c r="V37571" s="53"/>
      <c r="W37571" s="53"/>
      <c r="X37571" s="53"/>
      <c r="Y37571" s="55"/>
    </row>
    <row r="37572" spans="21:25" x14ac:dyDescent="0.2">
      <c r="U37572" s="55"/>
      <c r="V37572" s="53"/>
      <c r="W37572" s="53"/>
      <c r="X37572" s="53"/>
      <c r="Y37572" s="55"/>
    </row>
    <row r="37573" spans="21:25" x14ac:dyDescent="0.2">
      <c r="U37573" s="55"/>
      <c r="V37573" s="53"/>
      <c r="W37573" s="53"/>
      <c r="X37573" s="53"/>
      <c r="Y37573" s="55"/>
    </row>
    <row r="37574" spans="21:25" x14ac:dyDescent="0.2">
      <c r="U37574" s="55"/>
      <c r="V37574" s="53"/>
      <c r="W37574" s="53"/>
      <c r="X37574" s="53"/>
      <c r="Y37574" s="55"/>
    </row>
    <row r="37575" spans="21:25" x14ac:dyDescent="0.2">
      <c r="U37575" s="55"/>
      <c r="V37575" s="53"/>
      <c r="W37575" s="53"/>
      <c r="X37575" s="53"/>
      <c r="Y37575" s="55"/>
    </row>
    <row r="37576" spans="21:25" x14ac:dyDescent="0.2">
      <c r="U37576" s="55"/>
      <c r="V37576" s="53"/>
      <c r="W37576" s="53"/>
      <c r="X37576" s="53"/>
      <c r="Y37576" s="55"/>
    </row>
    <row r="37577" spans="21:25" x14ac:dyDescent="0.2">
      <c r="U37577" s="55"/>
      <c r="V37577" s="53"/>
      <c r="W37577" s="53"/>
      <c r="X37577" s="53"/>
      <c r="Y37577" s="55"/>
    </row>
    <row r="37578" spans="21:25" x14ac:dyDescent="0.2">
      <c r="U37578" s="55"/>
      <c r="V37578" s="53"/>
      <c r="W37578" s="53"/>
      <c r="X37578" s="53"/>
      <c r="Y37578" s="55"/>
    </row>
    <row r="37579" spans="21:25" x14ac:dyDescent="0.2">
      <c r="U37579" s="55"/>
      <c r="V37579" s="53"/>
      <c r="W37579" s="53"/>
      <c r="X37579" s="53"/>
      <c r="Y37579" s="55"/>
    </row>
    <row r="37580" spans="21:25" x14ac:dyDescent="0.2">
      <c r="U37580" s="55"/>
      <c r="V37580" s="53"/>
      <c r="W37580" s="53"/>
      <c r="X37580" s="53"/>
      <c r="Y37580" s="55"/>
    </row>
    <row r="37581" spans="21:25" x14ac:dyDescent="0.2">
      <c r="U37581" s="55"/>
      <c r="V37581" s="53"/>
      <c r="W37581" s="53"/>
      <c r="X37581" s="53"/>
      <c r="Y37581" s="55"/>
    </row>
    <row r="37582" spans="21:25" x14ac:dyDescent="0.2">
      <c r="U37582" s="55"/>
      <c r="V37582" s="53"/>
      <c r="W37582" s="53"/>
      <c r="X37582" s="53"/>
      <c r="Y37582" s="55"/>
    </row>
    <row r="37583" spans="21:25" x14ac:dyDescent="0.2">
      <c r="U37583" s="55"/>
      <c r="V37583" s="53"/>
      <c r="W37583" s="53"/>
      <c r="X37583" s="53"/>
      <c r="Y37583" s="55"/>
    </row>
    <row r="37584" spans="21:25" x14ac:dyDescent="0.2">
      <c r="U37584" s="55"/>
      <c r="V37584" s="53"/>
      <c r="W37584" s="53"/>
      <c r="X37584" s="53"/>
      <c r="Y37584" s="55"/>
    </row>
    <row r="37585" spans="21:25" x14ac:dyDescent="0.2">
      <c r="U37585" s="55"/>
      <c r="V37585" s="53"/>
      <c r="W37585" s="53"/>
      <c r="X37585" s="53"/>
      <c r="Y37585" s="55"/>
    </row>
    <row r="37586" spans="21:25" x14ac:dyDescent="0.2">
      <c r="U37586" s="55"/>
      <c r="V37586" s="53"/>
      <c r="W37586" s="53"/>
      <c r="X37586" s="53"/>
      <c r="Y37586" s="55"/>
    </row>
    <row r="37587" spans="21:25" x14ac:dyDescent="0.2">
      <c r="U37587" s="55"/>
      <c r="V37587" s="53"/>
      <c r="W37587" s="53"/>
      <c r="X37587" s="53"/>
      <c r="Y37587" s="55"/>
    </row>
    <row r="37588" spans="21:25" x14ac:dyDescent="0.2">
      <c r="U37588" s="55"/>
      <c r="V37588" s="53"/>
      <c r="W37588" s="53"/>
      <c r="X37588" s="53"/>
      <c r="Y37588" s="55"/>
    </row>
    <row r="37589" spans="21:25" x14ac:dyDescent="0.2">
      <c r="U37589" s="55"/>
      <c r="V37589" s="53"/>
      <c r="W37589" s="53"/>
      <c r="X37589" s="53"/>
      <c r="Y37589" s="55"/>
    </row>
    <row r="37590" spans="21:25" x14ac:dyDescent="0.2">
      <c r="U37590" s="55"/>
      <c r="V37590" s="53"/>
      <c r="W37590" s="53"/>
      <c r="X37590" s="53"/>
      <c r="Y37590" s="55"/>
    </row>
    <row r="37591" spans="21:25" x14ac:dyDescent="0.2">
      <c r="U37591" s="55"/>
      <c r="V37591" s="53"/>
      <c r="W37591" s="53"/>
      <c r="X37591" s="53"/>
      <c r="Y37591" s="55"/>
    </row>
    <row r="37592" spans="21:25" x14ac:dyDescent="0.2">
      <c r="U37592" s="55"/>
      <c r="V37592" s="53"/>
      <c r="W37592" s="53"/>
      <c r="X37592" s="53"/>
      <c r="Y37592" s="55"/>
    </row>
    <row r="37593" spans="21:25" x14ac:dyDescent="0.2">
      <c r="U37593" s="55"/>
      <c r="V37593" s="53"/>
      <c r="W37593" s="53"/>
      <c r="X37593" s="53"/>
      <c r="Y37593" s="55"/>
    </row>
    <row r="37594" spans="21:25" x14ac:dyDescent="0.2">
      <c r="U37594" s="55"/>
      <c r="V37594" s="53"/>
      <c r="W37594" s="53"/>
      <c r="X37594" s="53"/>
      <c r="Y37594" s="55"/>
    </row>
    <row r="37595" spans="21:25" x14ac:dyDescent="0.2">
      <c r="U37595" s="55"/>
      <c r="V37595" s="53"/>
      <c r="W37595" s="53"/>
      <c r="X37595" s="53"/>
      <c r="Y37595" s="55"/>
    </row>
    <row r="37596" spans="21:25" x14ac:dyDescent="0.2">
      <c r="U37596" s="55"/>
      <c r="V37596" s="53"/>
      <c r="W37596" s="53"/>
      <c r="X37596" s="53"/>
      <c r="Y37596" s="55"/>
    </row>
    <row r="37597" spans="21:25" x14ac:dyDescent="0.2">
      <c r="U37597" s="55"/>
      <c r="V37597" s="53"/>
      <c r="W37597" s="53"/>
      <c r="X37597" s="53"/>
      <c r="Y37597" s="55"/>
    </row>
    <row r="37598" spans="21:25" x14ac:dyDescent="0.2">
      <c r="U37598" s="55"/>
      <c r="V37598" s="53"/>
      <c r="W37598" s="53"/>
      <c r="X37598" s="53"/>
      <c r="Y37598" s="55"/>
    </row>
    <row r="37599" spans="21:25" x14ac:dyDescent="0.2">
      <c r="U37599" s="55"/>
      <c r="V37599" s="53"/>
      <c r="W37599" s="53"/>
      <c r="X37599" s="53"/>
      <c r="Y37599" s="55"/>
    </row>
    <row r="37600" spans="21:25" x14ac:dyDescent="0.2">
      <c r="U37600" s="55"/>
      <c r="V37600" s="53"/>
      <c r="W37600" s="53"/>
      <c r="X37600" s="53"/>
      <c r="Y37600" s="55"/>
    </row>
    <row r="37601" spans="21:25" x14ac:dyDescent="0.2">
      <c r="U37601" s="55"/>
      <c r="V37601" s="53"/>
      <c r="W37601" s="53"/>
      <c r="X37601" s="53"/>
      <c r="Y37601" s="55"/>
    </row>
    <row r="37602" spans="21:25" x14ac:dyDescent="0.2">
      <c r="U37602" s="55"/>
      <c r="V37602" s="53"/>
      <c r="W37602" s="53"/>
      <c r="X37602" s="53"/>
      <c r="Y37602" s="55"/>
    </row>
    <row r="37603" spans="21:25" x14ac:dyDescent="0.2">
      <c r="U37603" s="55"/>
      <c r="V37603" s="53"/>
      <c r="W37603" s="53"/>
      <c r="X37603" s="53"/>
      <c r="Y37603" s="55"/>
    </row>
    <row r="37604" spans="21:25" x14ac:dyDescent="0.2">
      <c r="U37604" s="55"/>
      <c r="V37604" s="53"/>
      <c r="W37604" s="53"/>
      <c r="X37604" s="53"/>
      <c r="Y37604" s="55"/>
    </row>
    <row r="37605" spans="21:25" x14ac:dyDescent="0.2">
      <c r="U37605" s="55"/>
      <c r="V37605" s="53"/>
      <c r="W37605" s="53"/>
      <c r="X37605" s="53"/>
      <c r="Y37605" s="55"/>
    </row>
    <row r="37606" spans="21:25" x14ac:dyDescent="0.2">
      <c r="U37606" s="55"/>
      <c r="V37606" s="53"/>
      <c r="W37606" s="53"/>
      <c r="X37606" s="53"/>
      <c r="Y37606" s="55"/>
    </row>
    <row r="37607" spans="21:25" x14ac:dyDescent="0.2">
      <c r="U37607" s="55"/>
      <c r="V37607" s="53"/>
      <c r="W37607" s="53"/>
      <c r="X37607" s="53"/>
      <c r="Y37607" s="55"/>
    </row>
    <row r="37608" spans="21:25" x14ac:dyDescent="0.2">
      <c r="U37608" s="55"/>
      <c r="V37608" s="53"/>
      <c r="W37608" s="53"/>
      <c r="X37608" s="53"/>
      <c r="Y37608" s="55"/>
    </row>
    <row r="37609" spans="21:25" x14ac:dyDescent="0.2">
      <c r="U37609" s="55"/>
      <c r="V37609" s="53"/>
      <c r="W37609" s="53"/>
      <c r="X37609" s="53"/>
      <c r="Y37609" s="55"/>
    </row>
    <row r="37610" spans="21:25" x14ac:dyDescent="0.2">
      <c r="U37610" s="55"/>
      <c r="V37610" s="53"/>
      <c r="W37610" s="53"/>
      <c r="X37610" s="53"/>
      <c r="Y37610" s="55"/>
    </row>
    <row r="37611" spans="21:25" x14ac:dyDescent="0.2">
      <c r="U37611" s="55"/>
      <c r="V37611" s="53"/>
      <c r="W37611" s="53"/>
      <c r="X37611" s="53"/>
      <c r="Y37611" s="55"/>
    </row>
    <row r="37612" spans="21:25" x14ac:dyDescent="0.2">
      <c r="U37612" s="55"/>
      <c r="V37612" s="53"/>
      <c r="W37612" s="53"/>
      <c r="X37612" s="53"/>
      <c r="Y37612" s="55"/>
    </row>
    <row r="37613" spans="21:25" x14ac:dyDescent="0.2">
      <c r="U37613" s="55"/>
      <c r="V37613" s="53"/>
      <c r="W37613" s="53"/>
      <c r="X37613" s="53"/>
      <c r="Y37613" s="55"/>
    </row>
    <row r="37614" spans="21:25" x14ac:dyDescent="0.2">
      <c r="U37614" s="55"/>
      <c r="V37614" s="53"/>
      <c r="W37614" s="53"/>
      <c r="X37614" s="53"/>
      <c r="Y37614" s="55"/>
    </row>
    <row r="37615" spans="21:25" x14ac:dyDescent="0.2">
      <c r="U37615" s="55"/>
      <c r="V37615" s="53"/>
      <c r="W37615" s="53"/>
      <c r="X37615" s="53"/>
      <c r="Y37615" s="55"/>
    </row>
    <row r="37616" spans="21:25" x14ac:dyDescent="0.2">
      <c r="U37616" s="55"/>
      <c r="V37616" s="53"/>
      <c r="W37616" s="53"/>
      <c r="X37616" s="53"/>
      <c r="Y37616" s="55"/>
    </row>
    <row r="37617" spans="21:25" x14ac:dyDescent="0.2">
      <c r="U37617" s="55"/>
      <c r="V37617" s="53"/>
      <c r="W37617" s="53"/>
      <c r="X37617" s="53"/>
      <c r="Y37617" s="55"/>
    </row>
    <row r="37618" spans="21:25" x14ac:dyDescent="0.2">
      <c r="U37618" s="55"/>
      <c r="V37618" s="53"/>
      <c r="W37618" s="53"/>
      <c r="X37618" s="53"/>
      <c r="Y37618" s="55"/>
    </row>
    <row r="37619" spans="21:25" x14ac:dyDescent="0.2">
      <c r="U37619" s="55"/>
      <c r="V37619" s="53"/>
      <c r="W37619" s="53"/>
      <c r="X37619" s="53"/>
      <c r="Y37619" s="55"/>
    </row>
    <row r="37620" spans="21:25" x14ac:dyDescent="0.2">
      <c r="U37620" s="55"/>
      <c r="V37620" s="53"/>
      <c r="W37620" s="53"/>
      <c r="X37620" s="53"/>
      <c r="Y37620" s="55"/>
    </row>
    <row r="37621" spans="21:25" x14ac:dyDescent="0.2">
      <c r="U37621" s="55"/>
      <c r="V37621" s="53"/>
      <c r="W37621" s="53"/>
      <c r="X37621" s="53"/>
      <c r="Y37621" s="55"/>
    </row>
    <row r="37622" spans="21:25" x14ac:dyDescent="0.2">
      <c r="U37622" s="55"/>
      <c r="V37622" s="53"/>
      <c r="W37622" s="53"/>
      <c r="X37622" s="53"/>
      <c r="Y37622" s="55"/>
    </row>
    <row r="37623" spans="21:25" x14ac:dyDescent="0.2">
      <c r="U37623" s="55"/>
      <c r="V37623" s="53"/>
      <c r="W37623" s="53"/>
      <c r="X37623" s="53"/>
      <c r="Y37623" s="55"/>
    </row>
    <row r="37624" spans="21:25" x14ac:dyDescent="0.2">
      <c r="U37624" s="55"/>
      <c r="V37624" s="53"/>
      <c r="W37624" s="53"/>
      <c r="X37624" s="53"/>
      <c r="Y37624" s="55"/>
    </row>
    <row r="37625" spans="21:25" x14ac:dyDescent="0.2">
      <c r="U37625" s="55"/>
      <c r="V37625" s="53"/>
      <c r="W37625" s="53"/>
      <c r="X37625" s="53"/>
      <c r="Y37625" s="55"/>
    </row>
    <row r="37626" spans="21:25" x14ac:dyDescent="0.2">
      <c r="U37626" s="55"/>
      <c r="V37626" s="53"/>
      <c r="W37626" s="53"/>
      <c r="X37626" s="53"/>
      <c r="Y37626" s="55"/>
    </row>
    <row r="37627" spans="21:25" x14ac:dyDescent="0.2">
      <c r="U37627" s="55"/>
      <c r="V37627" s="53"/>
      <c r="W37627" s="53"/>
      <c r="X37627" s="53"/>
      <c r="Y37627" s="55"/>
    </row>
    <row r="37628" spans="21:25" x14ac:dyDescent="0.2">
      <c r="U37628" s="55"/>
      <c r="V37628" s="53"/>
      <c r="W37628" s="53"/>
      <c r="X37628" s="53"/>
      <c r="Y37628" s="55"/>
    </row>
    <row r="37629" spans="21:25" x14ac:dyDescent="0.2">
      <c r="U37629" s="55"/>
      <c r="V37629" s="53"/>
      <c r="W37629" s="53"/>
      <c r="X37629" s="53"/>
      <c r="Y37629" s="55"/>
    </row>
    <row r="37630" spans="21:25" x14ac:dyDescent="0.2">
      <c r="U37630" s="55"/>
      <c r="V37630" s="53"/>
      <c r="W37630" s="53"/>
      <c r="X37630" s="53"/>
      <c r="Y37630" s="55"/>
    </row>
    <row r="37631" spans="21:25" x14ac:dyDescent="0.2">
      <c r="U37631" s="55"/>
      <c r="V37631" s="53"/>
      <c r="W37631" s="53"/>
      <c r="X37631" s="53"/>
      <c r="Y37631" s="55"/>
    </row>
    <row r="37632" spans="21:25" x14ac:dyDescent="0.2">
      <c r="U37632" s="55"/>
      <c r="V37632" s="53"/>
      <c r="W37632" s="53"/>
      <c r="X37632" s="53"/>
      <c r="Y37632" s="55"/>
    </row>
    <row r="37633" spans="21:25" x14ac:dyDescent="0.2">
      <c r="U37633" s="55"/>
      <c r="V37633" s="53"/>
      <c r="W37633" s="53"/>
      <c r="X37633" s="53"/>
      <c r="Y37633" s="55"/>
    </row>
    <row r="37634" spans="21:25" x14ac:dyDescent="0.2">
      <c r="U37634" s="55"/>
      <c r="V37634" s="53"/>
      <c r="W37634" s="53"/>
      <c r="X37634" s="53"/>
      <c r="Y37634" s="55"/>
    </row>
    <row r="37635" spans="21:25" x14ac:dyDescent="0.2">
      <c r="U37635" s="55"/>
      <c r="V37635" s="53"/>
      <c r="W37635" s="53"/>
      <c r="X37635" s="53"/>
      <c r="Y37635" s="55"/>
    </row>
    <row r="37636" spans="21:25" x14ac:dyDescent="0.2">
      <c r="U37636" s="55"/>
      <c r="V37636" s="53"/>
      <c r="W37636" s="53"/>
      <c r="X37636" s="53"/>
      <c r="Y37636" s="55"/>
    </row>
    <row r="37637" spans="21:25" x14ac:dyDescent="0.2">
      <c r="U37637" s="55"/>
      <c r="V37637" s="53"/>
      <c r="W37637" s="53"/>
      <c r="X37637" s="53"/>
      <c r="Y37637" s="55"/>
    </row>
    <row r="37638" spans="21:25" x14ac:dyDescent="0.2">
      <c r="U37638" s="55"/>
      <c r="V37638" s="53"/>
      <c r="W37638" s="53"/>
      <c r="X37638" s="53"/>
      <c r="Y37638" s="55"/>
    </row>
    <row r="37639" spans="21:25" x14ac:dyDescent="0.2">
      <c r="U37639" s="55"/>
      <c r="V37639" s="53"/>
      <c r="W37639" s="53"/>
      <c r="X37639" s="53"/>
      <c r="Y37639" s="55"/>
    </row>
    <row r="37640" spans="21:25" x14ac:dyDescent="0.2">
      <c r="U37640" s="55"/>
      <c r="V37640" s="53"/>
      <c r="W37640" s="53"/>
      <c r="X37640" s="53"/>
      <c r="Y37640" s="55"/>
    </row>
    <row r="37641" spans="21:25" x14ac:dyDescent="0.2">
      <c r="U37641" s="55"/>
      <c r="V37641" s="53"/>
      <c r="W37641" s="53"/>
      <c r="X37641" s="53"/>
      <c r="Y37641" s="55"/>
    </row>
    <row r="37642" spans="21:25" x14ac:dyDescent="0.2">
      <c r="U37642" s="55"/>
      <c r="V37642" s="53"/>
      <c r="W37642" s="53"/>
      <c r="X37642" s="53"/>
      <c r="Y37642" s="55"/>
    </row>
    <row r="37643" spans="21:25" x14ac:dyDescent="0.2">
      <c r="U37643" s="55"/>
      <c r="V37643" s="53"/>
      <c r="W37643" s="53"/>
      <c r="X37643" s="53"/>
      <c r="Y37643" s="55"/>
    </row>
    <row r="37644" spans="21:25" x14ac:dyDescent="0.2">
      <c r="U37644" s="55"/>
      <c r="V37644" s="53"/>
      <c r="W37644" s="53"/>
      <c r="X37644" s="53"/>
      <c r="Y37644" s="55"/>
    </row>
    <row r="37645" spans="21:25" x14ac:dyDescent="0.2">
      <c r="U37645" s="55"/>
      <c r="V37645" s="53"/>
      <c r="W37645" s="53"/>
      <c r="X37645" s="53"/>
      <c r="Y37645" s="55"/>
    </row>
    <row r="37646" spans="21:25" x14ac:dyDescent="0.2">
      <c r="U37646" s="55"/>
      <c r="V37646" s="53"/>
      <c r="W37646" s="53"/>
      <c r="X37646" s="53"/>
      <c r="Y37646" s="55"/>
    </row>
    <row r="37647" spans="21:25" x14ac:dyDescent="0.2">
      <c r="U37647" s="55"/>
      <c r="V37647" s="53"/>
      <c r="W37647" s="53"/>
      <c r="X37647" s="53"/>
      <c r="Y37647" s="55"/>
    </row>
    <row r="37648" spans="21:25" x14ac:dyDescent="0.2">
      <c r="U37648" s="55"/>
      <c r="V37648" s="53"/>
      <c r="W37648" s="53"/>
      <c r="X37648" s="53"/>
      <c r="Y37648" s="55"/>
    </row>
    <row r="37649" spans="21:25" x14ac:dyDescent="0.2">
      <c r="U37649" s="55"/>
      <c r="V37649" s="53"/>
      <c r="W37649" s="53"/>
      <c r="X37649" s="53"/>
      <c r="Y37649" s="55"/>
    </row>
    <row r="37650" spans="21:25" x14ac:dyDescent="0.2">
      <c r="U37650" s="55"/>
      <c r="V37650" s="53"/>
      <c r="W37650" s="53"/>
      <c r="X37650" s="53"/>
      <c r="Y37650" s="55"/>
    </row>
    <row r="37651" spans="21:25" x14ac:dyDescent="0.2">
      <c r="U37651" s="55"/>
      <c r="V37651" s="53"/>
      <c r="W37651" s="53"/>
      <c r="X37651" s="53"/>
      <c r="Y37651" s="55"/>
    </row>
    <row r="37652" spans="21:25" x14ac:dyDescent="0.2">
      <c r="U37652" s="55"/>
      <c r="V37652" s="53"/>
      <c r="W37652" s="53"/>
      <c r="X37652" s="53"/>
      <c r="Y37652" s="55"/>
    </row>
    <row r="37653" spans="21:25" x14ac:dyDescent="0.2">
      <c r="U37653" s="55"/>
      <c r="V37653" s="53"/>
      <c r="W37653" s="53"/>
      <c r="X37653" s="53"/>
      <c r="Y37653" s="55"/>
    </row>
    <row r="37654" spans="21:25" x14ac:dyDescent="0.2">
      <c r="U37654" s="55"/>
      <c r="V37654" s="53"/>
      <c r="W37654" s="53"/>
      <c r="X37654" s="53"/>
      <c r="Y37654" s="55"/>
    </row>
    <row r="37655" spans="21:25" x14ac:dyDescent="0.2">
      <c r="U37655" s="55"/>
      <c r="V37655" s="53"/>
      <c r="W37655" s="53"/>
      <c r="X37655" s="53"/>
      <c r="Y37655" s="55"/>
    </row>
    <row r="37656" spans="21:25" x14ac:dyDescent="0.2">
      <c r="U37656" s="55"/>
      <c r="V37656" s="53"/>
      <c r="W37656" s="53"/>
      <c r="X37656" s="53"/>
      <c r="Y37656" s="55"/>
    </row>
    <row r="37657" spans="21:25" x14ac:dyDescent="0.2">
      <c r="U37657" s="55"/>
      <c r="V37657" s="53"/>
      <c r="W37657" s="53"/>
      <c r="X37657" s="53"/>
      <c r="Y37657" s="55"/>
    </row>
    <row r="37658" spans="21:25" x14ac:dyDescent="0.2">
      <c r="U37658" s="55"/>
      <c r="V37658" s="53"/>
      <c r="W37658" s="53"/>
      <c r="X37658" s="53"/>
      <c r="Y37658" s="55"/>
    </row>
    <row r="37659" spans="21:25" x14ac:dyDescent="0.2">
      <c r="U37659" s="55"/>
      <c r="V37659" s="53"/>
      <c r="W37659" s="53"/>
      <c r="X37659" s="53"/>
      <c r="Y37659" s="55"/>
    </row>
    <row r="37660" spans="21:25" x14ac:dyDescent="0.2">
      <c r="U37660" s="55"/>
      <c r="V37660" s="53"/>
      <c r="W37660" s="53"/>
      <c r="X37660" s="53"/>
      <c r="Y37660" s="55"/>
    </row>
    <row r="37661" spans="21:25" x14ac:dyDescent="0.2">
      <c r="U37661" s="55"/>
      <c r="V37661" s="53"/>
      <c r="W37661" s="53"/>
      <c r="X37661" s="53"/>
      <c r="Y37661" s="55"/>
    </row>
    <row r="37662" spans="21:25" x14ac:dyDescent="0.2">
      <c r="U37662" s="55"/>
      <c r="V37662" s="53"/>
      <c r="W37662" s="53"/>
      <c r="X37662" s="53"/>
      <c r="Y37662" s="55"/>
    </row>
    <row r="37663" spans="21:25" x14ac:dyDescent="0.2">
      <c r="U37663" s="55"/>
      <c r="V37663" s="53"/>
      <c r="W37663" s="53"/>
      <c r="X37663" s="53"/>
      <c r="Y37663" s="55"/>
    </row>
    <row r="37664" spans="21:25" x14ac:dyDescent="0.2">
      <c r="U37664" s="55"/>
      <c r="V37664" s="53"/>
      <c r="W37664" s="53"/>
      <c r="X37664" s="53"/>
      <c r="Y37664" s="55"/>
    </row>
    <row r="37665" spans="21:25" x14ac:dyDescent="0.2">
      <c r="U37665" s="55"/>
      <c r="V37665" s="53"/>
      <c r="W37665" s="53"/>
      <c r="X37665" s="53"/>
      <c r="Y37665" s="55"/>
    </row>
    <row r="37666" spans="21:25" x14ac:dyDescent="0.2">
      <c r="U37666" s="55"/>
      <c r="V37666" s="53"/>
      <c r="W37666" s="53"/>
      <c r="X37666" s="53"/>
      <c r="Y37666" s="55"/>
    </row>
    <row r="37667" spans="21:25" x14ac:dyDescent="0.2">
      <c r="U37667" s="55"/>
      <c r="V37667" s="53"/>
      <c r="W37667" s="53"/>
      <c r="X37667" s="53"/>
      <c r="Y37667" s="55"/>
    </row>
    <row r="37668" spans="21:25" x14ac:dyDescent="0.2">
      <c r="U37668" s="55"/>
      <c r="V37668" s="53"/>
      <c r="W37668" s="53"/>
      <c r="X37668" s="53"/>
      <c r="Y37668" s="55"/>
    </row>
    <row r="37669" spans="21:25" x14ac:dyDescent="0.2">
      <c r="U37669" s="55"/>
      <c r="V37669" s="53"/>
      <c r="W37669" s="53"/>
      <c r="X37669" s="53"/>
      <c r="Y37669" s="55"/>
    </row>
    <row r="37670" spans="21:25" x14ac:dyDescent="0.2">
      <c r="U37670" s="55"/>
      <c r="V37670" s="53"/>
      <c r="W37670" s="53"/>
      <c r="X37670" s="53"/>
      <c r="Y37670" s="55"/>
    </row>
    <row r="37671" spans="21:25" x14ac:dyDescent="0.2">
      <c r="U37671" s="55"/>
      <c r="V37671" s="53"/>
      <c r="W37671" s="53"/>
      <c r="X37671" s="53"/>
      <c r="Y37671" s="55"/>
    </row>
    <row r="37672" spans="21:25" x14ac:dyDescent="0.2">
      <c r="U37672" s="55"/>
      <c r="V37672" s="53"/>
      <c r="W37672" s="53"/>
      <c r="X37672" s="53"/>
      <c r="Y37672" s="55"/>
    </row>
    <row r="37673" spans="21:25" x14ac:dyDescent="0.2">
      <c r="U37673" s="55"/>
      <c r="V37673" s="53"/>
      <c r="W37673" s="53"/>
      <c r="X37673" s="53"/>
      <c r="Y37673" s="55"/>
    </row>
    <row r="37674" spans="21:25" x14ac:dyDescent="0.2">
      <c r="U37674" s="55"/>
      <c r="V37674" s="53"/>
      <c r="W37674" s="53"/>
      <c r="X37674" s="53"/>
      <c r="Y37674" s="55"/>
    </row>
    <row r="37675" spans="21:25" x14ac:dyDescent="0.2">
      <c r="U37675" s="55"/>
      <c r="V37675" s="53"/>
      <c r="W37675" s="53"/>
      <c r="X37675" s="53"/>
      <c r="Y37675" s="55"/>
    </row>
    <row r="37676" spans="21:25" x14ac:dyDescent="0.2">
      <c r="U37676" s="55"/>
      <c r="V37676" s="53"/>
      <c r="W37676" s="53"/>
      <c r="X37676" s="53"/>
      <c r="Y37676" s="55"/>
    </row>
    <row r="37677" spans="21:25" x14ac:dyDescent="0.2">
      <c r="U37677" s="55"/>
      <c r="V37677" s="53"/>
      <c r="W37677" s="53"/>
      <c r="X37677" s="53"/>
      <c r="Y37677" s="55"/>
    </row>
    <row r="37678" spans="21:25" x14ac:dyDescent="0.2">
      <c r="U37678" s="55"/>
      <c r="V37678" s="53"/>
      <c r="W37678" s="53"/>
      <c r="X37678" s="53"/>
      <c r="Y37678" s="55"/>
    </row>
    <row r="37679" spans="21:25" x14ac:dyDescent="0.2">
      <c r="U37679" s="55"/>
      <c r="V37679" s="53"/>
      <c r="W37679" s="53"/>
      <c r="X37679" s="53"/>
      <c r="Y37679" s="55"/>
    </row>
    <row r="37680" spans="21:25" x14ac:dyDescent="0.2">
      <c r="U37680" s="55"/>
      <c r="V37680" s="53"/>
      <c r="W37680" s="53"/>
      <c r="X37680" s="53"/>
      <c r="Y37680" s="55"/>
    </row>
    <row r="37681" spans="21:25" x14ac:dyDescent="0.2">
      <c r="U37681" s="55"/>
      <c r="V37681" s="53"/>
      <c r="W37681" s="53"/>
      <c r="X37681" s="53"/>
      <c r="Y37681" s="55"/>
    </row>
    <row r="37682" spans="21:25" x14ac:dyDescent="0.2">
      <c r="U37682" s="55"/>
      <c r="V37682" s="53"/>
      <c r="W37682" s="53"/>
      <c r="X37682" s="53"/>
      <c r="Y37682" s="55"/>
    </row>
    <row r="37683" spans="21:25" x14ac:dyDescent="0.2">
      <c r="U37683" s="55"/>
      <c r="V37683" s="53"/>
      <c r="W37683" s="53"/>
      <c r="X37683" s="53"/>
      <c r="Y37683" s="55"/>
    </row>
    <row r="37684" spans="21:25" x14ac:dyDescent="0.2">
      <c r="U37684" s="55"/>
      <c r="V37684" s="53"/>
      <c r="W37684" s="53"/>
      <c r="X37684" s="53"/>
      <c r="Y37684" s="55"/>
    </row>
    <row r="37685" spans="21:25" x14ac:dyDescent="0.2">
      <c r="U37685" s="55"/>
      <c r="V37685" s="53"/>
      <c r="W37685" s="53"/>
      <c r="X37685" s="53"/>
      <c r="Y37685" s="55"/>
    </row>
    <row r="37686" spans="21:25" x14ac:dyDescent="0.2">
      <c r="U37686" s="55"/>
      <c r="V37686" s="53"/>
      <c r="W37686" s="53"/>
      <c r="X37686" s="53"/>
      <c r="Y37686" s="55"/>
    </row>
    <row r="37687" spans="21:25" x14ac:dyDescent="0.2">
      <c r="U37687" s="55"/>
      <c r="V37687" s="53"/>
      <c r="W37687" s="53"/>
      <c r="X37687" s="53"/>
      <c r="Y37687" s="55"/>
    </row>
    <row r="37688" spans="21:25" x14ac:dyDescent="0.2">
      <c r="U37688" s="55"/>
      <c r="V37688" s="53"/>
      <c r="W37688" s="53"/>
      <c r="X37688" s="53"/>
      <c r="Y37688" s="55"/>
    </row>
    <row r="37689" spans="21:25" x14ac:dyDescent="0.2">
      <c r="U37689" s="55"/>
      <c r="V37689" s="53"/>
      <c r="W37689" s="53"/>
      <c r="X37689" s="53"/>
      <c r="Y37689" s="55"/>
    </row>
    <row r="37690" spans="21:25" x14ac:dyDescent="0.2">
      <c r="U37690" s="55"/>
      <c r="V37690" s="53"/>
      <c r="W37690" s="53"/>
      <c r="X37690" s="53"/>
      <c r="Y37690" s="55"/>
    </row>
    <row r="37691" spans="21:25" x14ac:dyDescent="0.2">
      <c r="U37691" s="55"/>
      <c r="V37691" s="53"/>
      <c r="W37691" s="53"/>
      <c r="X37691" s="53"/>
      <c r="Y37691" s="55"/>
    </row>
    <row r="37692" spans="21:25" x14ac:dyDescent="0.2">
      <c r="U37692" s="55"/>
      <c r="V37692" s="53"/>
      <c r="W37692" s="53"/>
      <c r="X37692" s="53"/>
      <c r="Y37692" s="55"/>
    </row>
    <row r="37693" spans="21:25" x14ac:dyDescent="0.2">
      <c r="U37693" s="55"/>
      <c r="V37693" s="53"/>
      <c r="W37693" s="53"/>
      <c r="X37693" s="53"/>
      <c r="Y37693" s="55"/>
    </row>
    <row r="37694" spans="21:25" x14ac:dyDescent="0.2">
      <c r="U37694" s="55"/>
      <c r="V37694" s="53"/>
      <c r="W37694" s="53"/>
      <c r="X37694" s="53"/>
      <c r="Y37694" s="55"/>
    </row>
    <row r="37695" spans="21:25" x14ac:dyDescent="0.2">
      <c r="U37695" s="55"/>
      <c r="V37695" s="53"/>
      <c r="W37695" s="53"/>
      <c r="X37695" s="53"/>
      <c r="Y37695" s="55"/>
    </row>
    <row r="37696" spans="21:25" x14ac:dyDescent="0.2">
      <c r="U37696" s="55"/>
      <c r="V37696" s="53"/>
      <c r="W37696" s="53"/>
      <c r="X37696" s="53"/>
      <c r="Y37696" s="55"/>
    </row>
    <row r="37697" spans="21:25" x14ac:dyDescent="0.2">
      <c r="U37697" s="55"/>
      <c r="V37697" s="53"/>
      <c r="W37697" s="53"/>
      <c r="X37697" s="53"/>
      <c r="Y37697" s="55"/>
    </row>
    <row r="37698" spans="21:25" x14ac:dyDescent="0.2">
      <c r="U37698" s="55"/>
      <c r="V37698" s="53"/>
      <c r="W37698" s="53"/>
      <c r="X37698" s="53"/>
      <c r="Y37698" s="55"/>
    </row>
    <row r="37699" spans="21:25" x14ac:dyDescent="0.2">
      <c r="U37699" s="55"/>
      <c r="V37699" s="53"/>
      <c r="W37699" s="53"/>
      <c r="X37699" s="53"/>
      <c r="Y37699" s="55"/>
    </row>
    <row r="37700" spans="21:25" x14ac:dyDescent="0.2">
      <c r="U37700" s="55"/>
      <c r="V37700" s="53"/>
      <c r="W37700" s="53"/>
      <c r="X37700" s="53"/>
      <c r="Y37700" s="55"/>
    </row>
    <row r="37701" spans="21:25" x14ac:dyDescent="0.2">
      <c r="U37701" s="55"/>
      <c r="V37701" s="53"/>
      <c r="W37701" s="53"/>
      <c r="X37701" s="53"/>
      <c r="Y37701" s="55"/>
    </row>
    <row r="37702" spans="21:25" x14ac:dyDescent="0.2">
      <c r="U37702" s="55"/>
      <c r="V37702" s="53"/>
      <c r="W37702" s="53"/>
      <c r="X37702" s="53"/>
      <c r="Y37702" s="55"/>
    </row>
    <row r="37703" spans="21:25" x14ac:dyDescent="0.2">
      <c r="U37703" s="55"/>
      <c r="V37703" s="53"/>
      <c r="W37703" s="53"/>
      <c r="X37703" s="53"/>
      <c r="Y37703" s="55"/>
    </row>
    <row r="37704" spans="21:25" x14ac:dyDescent="0.2">
      <c r="U37704" s="55"/>
      <c r="V37704" s="53"/>
      <c r="W37704" s="53"/>
      <c r="X37704" s="53"/>
      <c r="Y37704" s="55"/>
    </row>
    <row r="37705" spans="21:25" x14ac:dyDescent="0.2">
      <c r="U37705" s="55"/>
      <c r="V37705" s="53"/>
      <c r="W37705" s="53"/>
      <c r="X37705" s="53"/>
      <c r="Y37705" s="55"/>
    </row>
    <row r="37706" spans="21:25" x14ac:dyDescent="0.2">
      <c r="U37706" s="55"/>
      <c r="V37706" s="53"/>
      <c r="W37706" s="53"/>
      <c r="X37706" s="53"/>
      <c r="Y37706" s="55"/>
    </row>
    <row r="37707" spans="21:25" x14ac:dyDescent="0.2">
      <c r="U37707" s="55"/>
      <c r="V37707" s="53"/>
      <c r="W37707" s="53"/>
      <c r="X37707" s="53"/>
      <c r="Y37707" s="55"/>
    </row>
    <row r="37708" spans="21:25" x14ac:dyDescent="0.2">
      <c r="U37708" s="55"/>
      <c r="V37708" s="53"/>
      <c r="W37708" s="53"/>
      <c r="X37708" s="53"/>
      <c r="Y37708" s="55"/>
    </row>
    <row r="37709" spans="21:25" x14ac:dyDescent="0.2">
      <c r="U37709" s="55"/>
      <c r="V37709" s="53"/>
      <c r="W37709" s="53"/>
      <c r="X37709" s="53"/>
      <c r="Y37709" s="55"/>
    </row>
    <row r="37710" spans="21:25" x14ac:dyDescent="0.2">
      <c r="U37710" s="55"/>
      <c r="V37710" s="53"/>
      <c r="W37710" s="53"/>
      <c r="X37710" s="53"/>
      <c r="Y37710" s="55"/>
    </row>
    <row r="37711" spans="21:25" x14ac:dyDescent="0.2">
      <c r="U37711" s="55"/>
      <c r="V37711" s="53"/>
      <c r="W37711" s="53"/>
      <c r="X37711" s="53"/>
      <c r="Y37711" s="55"/>
    </row>
    <row r="37712" spans="21:25" x14ac:dyDescent="0.2">
      <c r="U37712" s="55"/>
      <c r="V37712" s="53"/>
      <c r="W37712" s="53"/>
      <c r="X37712" s="53"/>
      <c r="Y37712" s="55"/>
    </row>
    <row r="37713" spans="21:25" x14ac:dyDescent="0.2">
      <c r="U37713" s="55"/>
      <c r="V37713" s="53"/>
      <c r="W37713" s="53"/>
      <c r="X37713" s="53"/>
      <c r="Y37713" s="55"/>
    </row>
    <row r="37714" spans="21:25" x14ac:dyDescent="0.2">
      <c r="U37714" s="55"/>
      <c r="V37714" s="53"/>
      <c r="W37714" s="53"/>
      <c r="X37714" s="53"/>
      <c r="Y37714" s="55"/>
    </row>
    <row r="37715" spans="21:25" x14ac:dyDescent="0.2">
      <c r="U37715" s="55"/>
      <c r="V37715" s="53"/>
      <c r="W37715" s="53"/>
      <c r="X37715" s="53"/>
      <c r="Y37715" s="55"/>
    </row>
    <row r="37716" spans="21:25" x14ac:dyDescent="0.2">
      <c r="U37716" s="55"/>
      <c r="V37716" s="53"/>
      <c r="W37716" s="53"/>
      <c r="X37716" s="53"/>
      <c r="Y37716" s="55"/>
    </row>
    <row r="37717" spans="21:25" x14ac:dyDescent="0.2">
      <c r="U37717" s="55"/>
      <c r="V37717" s="53"/>
      <c r="W37717" s="53"/>
      <c r="X37717" s="53"/>
      <c r="Y37717" s="55"/>
    </row>
    <row r="37718" spans="21:25" x14ac:dyDescent="0.2">
      <c r="U37718" s="55"/>
      <c r="V37718" s="53"/>
      <c r="W37718" s="53"/>
      <c r="X37718" s="53"/>
      <c r="Y37718" s="55"/>
    </row>
    <row r="37719" spans="21:25" x14ac:dyDescent="0.2">
      <c r="U37719" s="55"/>
      <c r="V37719" s="53"/>
      <c r="W37719" s="53"/>
      <c r="X37719" s="53"/>
      <c r="Y37719" s="55"/>
    </row>
    <row r="37720" spans="21:25" x14ac:dyDescent="0.2">
      <c r="U37720" s="55"/>
      <c r="V37720" s="53"/>
      <c r="W37720" s="53"/>
      <c r="X37720" s="53"/>
      <c r="Y37720" s="55"/>
    </row>
    <row r="37721" spans="21:25" x14ac:dyDescent="0.2">
      <c r="U37721" s="55"/>
      <c r="V37721" s="53"/>
      <c r="W37721" s="53"/>
      <c r="X37721" s="53"/>
      <c r="Y37721" s="55"/>
    </row>
    <row r="37722" spans="21:25" x14ac:dyDescent="0.2">
      <c r="U37722" s="55"/>
      <c r="V37722" s="53"/>
      <c r="W37722" s="53"/>
      <c r="X37722" s="53"/>
      <c r="Y37722" s="55"/>
    </row>
    <row r="37723" spans="21:25" x14ac:dyDescent="0.2">
      <c r="U37723" s="55"/>
      <c r="V37723" s="53"/>
      <c r="W37723" s="53"/>
      <c r="X37723" s="53"/>
      <c r="Y37723" s="55"/>
    </row>
    <row r="37724" spans="21:25" x14ac:dyDescent="0.2">
      <c r="U37724" s="55"/>
      <c r="V37724" s="53"/>
      <c r="W37724" s="53"/>
      <c r="X37724" s="53"/>
      <c r="Y37724" s="55"/>
    </row>
    <row r="37725" spans="21:25" x14ac:dyDescent="0.2">
      <c r="U37725" s="55"/>
      <c r="V37725" s="53"/>
      <c r="W37725" s="53"/>
      <c r="X37725" s="53"/>
      <c r="Y37725" s="55"/>
    </row>
    <row r="37726" spans="21:25" x14ac:dyDescent="0.2">
      <c r="U37726" s="55"/>
      <c r="V37726" s="53"/>
      <c r="W37726" s="53"/>
      <c r="X37726" s="53"/>
      <c r="Y37726" s="55"/>
    </row>
    <row r="37727" spans="21:25" x14ac:dyDescent="0.2">
      <c r="U37727" s="55"/>
      <c r="V37727" s="53"/>
      <c r="W37727" s="53"/>
      <c r="X37727" s="53"/>
      <c r="Y37727" s="55"/>
    </row>
    <row r="37728" spans="21:25" x14ac:dyDescent="0.2">
      <c r="U37728" s="55"/>
      <c r="V37728" s="53"/>
      <c r="W37728" s="53"/>
      <c r="X37728" s="53"/>
      <c r="Y37728" s="55"/>
    </row>
    <row r="37729" spans="21:25" x14ac:dyDescent="0.2">
      <c r="U37729" s="55"/>
      <c r="V37729" s="53"/>
      <c r="W37729" s="53"/>
      <c r="X37729" s="53"/>
      <c r="Y37729" s="55"/>
    </row>
    <row r="37730" spans="21:25" x14ac:dyDescent="0.2">
      <c r="U37730" s="55"/>
      <c r="V37730" s="53"/>
      <c r="W37730" s="53"/>
      <c r="X37730" s="53"/>
      <c r="Y37730" s="55"/>
    </row>
    <row r="37731" spans="21:25" x14ac:dyDescent="0.2">
      <c r="U37731" s="55"/>
      <c r="V37731" s="53"/>
      <c r="W37731" s="53"/>
      <c r="X37731" s="53"/>
      <c r="Y37731" s="55"/>
    </row>
    <row r="37732" spans="21:25" x14ac:dyDescent="0.2">
      <c r="U37732" s="55"/>
      <c r="V37732" s="53"/>
      <c r="W37732" s="53"/>
      <c r="X37732" s="53"/>
      <c r="Y37732" s="55"/>
    </row>
    <row r="37733" spans="21:25" x14ac:dyDescent="0.2">
      <c r="U37733" s="55"/>
      <c r="V37733" s="53"/>
      <c r="W37733" s="53"/>
      <c r="X37733" s="53"/>
      <c r="Y37733" s="55"/>
    </row>
    <row r="37734" spans="21:25" x14ac:dyDescent="0.2">
      <c r="U37734" s="55"/>
      <c r="V37734" s="53"/>
      <c r="W37734" s="53"/>
      <c r="X37734" s="53"/>
      <c r="Y37734" s="55"/>
    </row>
    <row r="37735" spans="21:25" x14ac:dyDescent="0.2">
      <c r="U37735" s="55"/>
      <c r="V37735" s="53"/>
      <c r="W37735" s="53"/>
      <c r="X37735" s="53"/>
      <c r="Y37735" s="55"/>
    </row>
    <row r="37736" spans="21:25" x14ac:dyDescent="0.2">
      <c r="U37736" s="55"/>
      <c r="V37736" s="53"/>
      <c r="W37736" s="53"/>
      <c r="X37736" s="53"/>
      <c r="Y37736" s="55"/>
    </row>
    <row r="37737" spans="21:25" x14ac:dyDescent="0.2">
      <c r="U37737" s="55"/>
      <c r="V37737" s="53"/>
      <c r="W37737" s="53"/>
      <c r="X37737" s="53"/>
      <c r="Y37737" s="55"/>
    </row>
    <row r="37738" spans="21:25" x14ac:dyDescent="0.2">
      <c r="U37738" s="55"/>
      <c r="V37738" s="53"/>
      <c r="W37738" s="53"/>
      <c r="X37738" s="53"/>
      <c r="Y37738" s="55"/>
    </row>
    <row r="37739" spans="21:25" x14ac:dyDescent="0.2">
      <c r="U37739" s="55"/>
      <c r="V37739" s="53"/>
      <c r="W37739" s="53"/>
      <c r="X37739" s="53"/>
      <c r="Y37739" s="55"/>
    </row>
    <row r="37740" spans="21:25" x14ac:dyDescent="0.2">
      <c r="U37740" s="55"/>
      <c r="V37740" s="53"/>
      <c r="W37740" s="53"/>
      <c r="X37740" s="53"/>
      <c r="Y37740" s="55"/>
    </row>
    <row r="37741" spans="21:25" x14ac:dyDescent="0.2">
      <c r="U37741" s="55"/>
      <c r="V37741" s="53"/>
      <c r="W37741" s="53"/>
      <c r="X37741" s="53"/>
      <c r="Y37741" s="55"/>
    </row>
    <row r="37742" spans="21:25" x14ac:dyDescent="0.2">
      <c r="U37742" s="55"/>
      <c r="V37742" s="53"/>
      <c r="W37742" s="53"/>
      <c r="X37742" s="53"/>
      <c r="Y37742" s="55"/>
    </row>
    <row r="37743" spans="21:25" x14ac:dyDescent="0.2">
      <c r="U37743" s="55"/>
      <c r="V37743" s="53"/>
      <c r="W37743" s="53"/>
      <c r="X37743" s="53"/>
      <c r="Y37743" s="55"/>
    </row>
    <row r="37744" spans="21:25" x14ac:dyDescent="0.2">
      <c r="U37744" s="55"/>
      <c r="V37744" s="53"/>
      <c r="W37744" s="53"/>
      <c r="X37744" s="53"/>
      <c r="Y37744" s="55"/>
    </row>
    <row r="37745" spans="21:25" x14ac:dyDescent="0.2">
      <c r="U37745" s="55"/>
      <c r="V37745" s="53"/>
      <c r="W37745" s="53"/>
      <c r="X37745" s="53"/>
      <c r="Y37745" s="55"/>
    </row>
    <row r="37746" spans="21:25" x14ac:dyDescent="0.2">
      <c r="U37746" s="55"/>
      <c r="V37746" s="53"/>
      <c r="W37746" s="53"/>
      <c r="X37746" s="53"/>
      <c r="Y37746" s="55"/>
    </row>
    <row r="37747" spans="21:25" x14ac:dyDescent="0.2">
      <c r="U37747" s="55"/>
      <c r="V37747" s="53"/>
      <c r="W37747" s="53"/>
      <c r="X37747" s="53"/>
      <c r="Y37747" s="55"/>
    </row>
    <row r="37748" spans="21:25" x14ac:dyDescent="0.2">
      <c r="U37748" s="55"/>
      <c r="V37748" s="53"/>
      <c r="W37748" s="53"/>
      <c r="X37748" s="53"/>
      <c r="Y37748" s="55"/>
    </row>
    <row r="37749" spans="21:25" x14ac:dyDescent="0.2">
      <c r="U37749" s="55"/>
      <c r="V37749" s="53"/>
      <c r="W37749" s="53"/>
      <c r="X37749" s="53"/>
      <c r="Y37749" s="55"/>
    </row>
    <row r="37750" spans="21:25" x14ac:dyDescent="0.2">
      <c r="U37750" s="55"/>
      <c r="V37750" s="53"/>
      <c r="W37750" s="53"/>
      <c r="X37750" s="53"/>
      <c r="Y37750" s="55"/>
    </row>
    <row r="37751" spans="21:25" x14ac:dyDescent="0.2">
      <c r="U37751" s="55"/>
      <c r="V37751" s="53"/>
      <c r="W37751" s="53"/>
      <c r="X37751" s="53"/>
      <c r="Y37751" s="55"/>
    </row>
    <row r="37752" spans="21:25" x14ac:dyDescent="0.2">
      <c r="U37752" s="55"/>
      <c r="V37752" s="53"/>
      <c r="W37752" s="53"/>
      <c r="X37752" s="53"/>
      <c r="Y37752" s="55"/>
    </row>
    <row r="37753" spans="21:25" x14ac:dyDescent="0.2">
      <c r="U37753" s="55"/>
      <c r="V37753" s="53"/>
      <c r="W37753" s="53"/>
      <c r="X37753" s="53"/>
      <c r="Y37753" s="55"/>
    </row>
    <row r="37754" spans="21:25" x14ac:dyDescent="0.2">
      <c r="U37754" s="55"/>
      <c r="V37754" s="53"/>
      <c r="W37754" s="53"/>
      <c r="X37754" s="53"/>
      <c r="Y37754" s="55"/>
    </row>
    <row r="37755" spans="21:25" x14ac:dyDescent="0.2">
      <c r="U37755" s="55"/>
      <c r="V37755" s="53"/>
      <c r="W37755" s="53"/>
      <c r="X37755" s="53"/>
      <c r="Y37755" s="55"/>
    </row>
    <row r="37756" spans="21:25" x14ac:dyDescent="0.2">
      <c r="U37756" s="55"/>
      <c r="V37756" s="53"/>
      <c r="W37756" s="53"/>
      <c r="X37756" s="53"/>
      <c r="Y37756" s="55"/>
    </row>
    <row r="37757" spans="21:25" x14ac:dyDescent="0.2">
      <c r="U37757" s="55"/>
      <c r="V37757" s="53"/>
      <c r="W37757" s="53"/>
      <c r="X37757" s="53"/>
      <c r="Y37757" s="55"/>
    </row>
    <row r="37758" spans="21:25" x14ac:dyDescent="0.2">
      <c r="U37758" s="55"/>
      <c r="V37758" s="53"/>
      <c r="W37758" s="53"/>
      <c r="X37758" s="53"/>
      <c r="Y37758" s="55"/>
    </row>
    <row r="37759" spans="21:25" x14ac:dyDescent="0.2">
      <c r="U37759" s="55"/>
      <c r="V37759" s="53"/>
      <c r="W37759" s="53"/>
      <c r="X37759" s="53"/>
      <c r="Y37759" s="55"/>
    </row>
    <row r="37760" spans="21:25" x14ac:dyDescent="0.2">
      <c r="U37760" s="55"/>
      <c r="V37760" s="53"/>
      <c r="W37760" s="53"/>
      <c r="X37760" s="53"/>
      <c r="Y37760" s="55"/>
    </row>
    <row r="37761" spans="21:25" x14ac:dyDescent="0.2">
      <c r="U37761" s="55"/>
      <c r="V37761" s="53"/>
      <c r="W37761" s="53"/>
      <c r="X37761" s="53"/>
      <c r="Y37761" s="55"/>
    </row>
    <row r="37762" spans="21:25" x14ac:dyDescent="0.2">
      <c r="U37762" s="55"/>
      <c r="V37762" s="53"/>
      <c r="W37762" s="53"/>
      <c r="X37762" s="53"/>
      <c r="Y37762" s="55"/>
    </row>
    <row r="37763" spans="21:25" x14ac:dyDescent="0.2">
      <c r="U37763" s="55"/>
      <c r="V37763" s="53"/>
      <c r="W37763" s="53"/>
      <c r="X37763" s="53"/>
      <c r="Y37763" s="55"/>
    </row>
    <row r="37764" spans="21:25" x14ac:dyDescent="0.2">
      <c r="U37764" s="55"/>
      <c r="V37764" s="53"/>
      <c r="W37764" s="53"/>
      <c r="X37764" s="53"/>
      <c r="Y37764" s="55"/>
    </row>
    <row r="37765" spans="21:25" x14ac:dyDescent="0.2">
      <c r="U37765" s="55"/>
      <c r="V37765" s="53"/>
      <c r="W37765" s="53"/>
      <c r="X37765" s="53"/>
      <c r="Y37765" s="55"/>
    </row>
    <row r="37766" spans="21:25" x14ac:dyDescent="0.2">
      <c r="U37766" s="55"/>
      <c r="V37766" s="53"/>
      <c r="W37766" s="53"/>
      <c r="X37766" s="53"/>
      <c r="Y37766" s="55"/>
    </row>
    <row r="37767" spans="21:25" x14ac:dyDescent="0.2">
      <c r="U37767" s="55"/>
      <c r="V37767" s="53"/>
      <c r="W37767" s="53"/>
      <c r="X37767" s="53"/>
      <c r="Y37767" s="55"/>
    </row>
    <row r="37768" spans="21:25" x14ac:dyDescent="0.2">
      <c r="U37768" s="55"/>
      <c r="V37768" s="53"/>
      <c r="W37768" s="53"/>
      <c r="X37768" s="53"/>
      <c r="Y37768" s="55"/>
    </row>
    <row r="37769" spans="21:25" x14ac:dyDescent="0.2">
      <c r="U37769" s="55"/>
      <c r="V37769" s="53"/>
      <c r="W37769" s="53"/>
      <c r="X37769" s="53"/>
      <c r="Y37769" s="55"/>
    </row>
    <row r="37770" spans="21:25" x14ac:dyDescent="0.2">
      <c r="U37770" s="55"/>
      <c r="V37770" s="53"/>
      <c r="W37770" s="53"/>
      <c r="X37770" s="53"/>
      <c r="Y37770" s="55"/>
    </row>
    <row r="37771" spans="21:25" x14ac:dyDescent="0.2">
      <c r="U37771" s="55"/>
      <c r="V37771" s="53"/>
      <c r="W37771" s="53"/>
      <c r="X37771" s="53"/>
      <c r="Y37771" s="55"/>
    </row>
    <row r="37772" spans="21:25" x14ac:dyDescent="0.2">
      <c r="U37772" s="55"/>
      <c r="V37772" s="53"/>
      <c r="W37772" s="53"/>
      <c r="X37772" s="53"/>
      <c r="Y37772" s="55"/>
    </row>
    <row r="37773" spans="21:25" x14ac:dyDescent="0.2">
      <c r="U37773" s="55"/>
      <c r="V37773" s="53"/>
      <c r="W37773" s="53"/>
      <c r="X37773" s="53"/>
      <c r="Y37773" s="55"/>
    </row>
    <row r="37774" spans="21:25" x14ac:dyDescent="0.2">
      <c r="U37774" s="55"/>
      <c r="V37774" s="53"/>
      <c r="W37774" s="53"/>
      <c r="X37774" s="53"/>
      <c r="Y37774" s="55"/>
    </row>
    <row r="37775" spans="21:25" x14ac:dyDescent="0.2">
      <c r="U37775" s="55"/>
      <c r="V37775" s="53"/>
      <c r="W37775" s="53"/>
      <c r="X37775" s="53"/>
      <c r="Y37775" s="55"/>
    </row>
    <row r="37776" spans="21:25" x14ac:dyDescent="0.2">
      <c r="U37776" s="55"/>
      <c r="V37776" s="53"/>
      <c r="W37776" s="53"/>
      <c r="X37776" s="53"/>
      <c r="Y37776" s="55"/>
    </row>
    <row r="37777" spans="21:25" x14ac:dyDescent="0.2">
      <c r="U37777" s="55"/>
      <c r="V37777" s="53"/>
      <c r="W37777" s="53"/>
      <c r="X37777" s="53"/>
      <c r="Y37777" s="55"/>
    </row>
    <row r="37778" spans="21:25" x14ac:dyDescent="0.2">
      <c r="U37778" s="55"/>
      <c r="V37778" s="53"/>
      <c r="W37778" s="53"/>
      <c r="X37778" s="53"/>
      <c r="Y37778" s="55"/>
    </row>
    <row r="37779" spans="21:25" x14ac:dyDescent="0.2">
      <c r="U37779" s="55"/>
      <c r="V37779" s="53"/>
      <c r="W37779" s="53"/>
      <c r="X37779" s="53"/>
      <c r="Y37779" s="55"/>
    </row>
    <row r="37780" spans="21:25" x14ac:dyDescent="0.2">
      <c r="U37780" s="55"/>
      <c r="V37780" s="53"/>
      <c r="W37780" s="53"/>
      <c r="X37780" s="53"/>
      <c r="Y37780" s="55"/>
    </row>
    <row r="37781" spans="21:25" x14ac:dyDescent="0.2">
      <c r="U37781" s="55"/>
      <c r="V37781" s="53"/>
      <c r="W37781" s="53"/>
      <c r="X37781" s="53"/>
      <c r="Y37781" s="55"/>
    </row>
    <row r="37782" spans="21:25" x14ac:dyDescent="0.2">
      <c r="U37782" s="55"/>
      <c r="V37782" s="53"/>
      <c r="W37782" s="53"/>
      <c r="X37782" s="53"/>
      <c r="Y37782" s="55"/>
    </row>
    <row r="37783" spans="21:25" x14ac:dyDescent="0.2">
      <c r="U37783" s="55"/>
      <c r="V37783" s="53"/>
      <c r="W37783" s="53"/>
      <c r="X37783" s="53"/>
      <c r="Y37783" s="55"/>
    </row>
    <row r="37784" spans="21:25" x14ac:dyDescent="0.2">
      <c r="U37784" s="55"/>
      <c r="V37784" s="53"/>
      <c r="W37784" s="53"/>
      <c r="X37784" s="53"/>
      <c r="Y37784" s="55"/>
    </row>
    <row r="37785" spans="21:25" x14ac:dyDescent="0.2">
      <c r="U37785" s="55"/>
      <c r="V37785" s="53"/>
      <c r="W37785" s="53"/>
      <c r="X37785" s="53"/>
      <c r="Y37785" s="55"/>
    </row>
    <row r="37786" spans="21:25" x14ac:dyDescent="0.2">
      <c r="U37786" s="55"/>
      <c r="V37786" s="53"/>
      <c r="W37786" s="53"/>
      <c r="X37786" s="53"/>
      <c r="Y37786" s="55"/>
    </row>
    <row r="37787" spans="21:25" x14ac:dyDescent="0.2">
      <c r="U37787" s="55"/>
      <c r="V37787" s="53"/>
      <c r="W37787" s="53"/>
      <c r="X37787" s="53"/>
      <c r="Y37787" s="55"/>
    </row>
    <row r="37788" spans="21:25" x14ac:dyDescent="0.2">
      <c r="U37788" s="55"/>
      <c r="V37788" s="53"/>
      <c r="W37788" s="53"/>
      <c r="X37788" s="53"/>
      <c r="Y37788" s="55"/>
    </row>
    <row r="37789" spans="21:25" x14ac:dyDescent="0.2">
      <c r="U37789" s="55"/>
      <c r="V37789" s="53"/>
      <c r="W37789" s="53"/>
      <c r="X37789" s="53"/>
      <c r="Y37789" s="55"/>
    </row>
    <row r="37790" spans="21:25" x14ac:dyDescent="0.2">
      <c r="U37790" s="55"/>
      <c r="V37790" s="53"/>
      <c r="W37790" s="53"/>
      <c r="X37790" s="53"/>
      <c r="Y37790" s="55"/>
    </row>
    <row r="37791" spans="21:25" x14ac:dyDescent="0.2">
      <c r="U37791" s="55"/>
      <c r="V37791" s="53"/>
      <c r="W37791" s="53"/>
      <c r="X37791" s="53"/>
      <c r="Y37791" s="55"/>
    </row>
    <row r="37792" spans="21:25" x14ac:dyDescent="0.2">
      <c r="U37792" s="55"/>
      <c r="V37792" s="53"/>
      <c r="W37792" s="53"/>
      <c r="X37792" s="53"/>
      <c r="Y37792" s="55"/>
    </row>
    <row r="37793" spans="21:25" x14ac:dyDescent="0.2">
      <c r="U37793" s="55"/>
      <c r="V37793" s="53"/>
      <c r="W37793" s="53"/>
      <c r="X37793" s="53"/>
      <c r="Y37793" s="55"/>
    </row>
    <row r="37794" spans="21:25" x14ac:dyDescent="0.2">
      <c r="U37794" s="55"/>
      <c r="V37794" s="53"/>
      <c r="W37794" s="53"/>
      <c r="X37794" s="53"/>
      <c r="Y37794" s="55"/>
    </row>
    <row r="37795" spans="21:25" x14ac:dyDescent="0.2">
      <c r="U37795" s="55"/>
      <c r="V37795" s="53"/>
      <c r="W37795" s="53"/>
      <c r="X37795" s="53"/>
      <c r="Y37795" s="55"/>
    </row>
    <row r="37796" spans="21:25" x14ac:dyDescent="0.2">
      <c r="U37796" s="55"/>
      <c r="V37796" s="53"/>
      <c r="W37796" s="53"/>
      <c r="X37796" s="53"/>
      <c r="Y37796" s="55"/>
    </row>
    <row r="37797" spans="21:25" x14ac:dyDescent="0.2">
      <c r="U37797" s="55"/>
      <c r="V37797" s="53"/>
      <c r="W37797" s="53"/>
      <c r="X37797" s="53"/>
      <c r="Y37797" s="55"/>
    </row>
    <row r="37798" spans="21:25" x14ac:dyDescent="0.2">
      <c r="U37798" s="55"/>
      <c r="V37798" s="53"/>
      <c r="W37798" s="53"/>
      <c r="X37798" s="53"/>
      <c r="Y37798" s="55"/>
    </row>
    <row r="37799" spans="21:25" x14ac:dyDescent="0.2">
      <c r="U37799" s="55"/>
      <c r="V37799" s="53"/>
      <c r="W37799" s="53"/>
      <c r="X37799" s="53"/>
      <c r="Y37799" s="55"/>
    </row>
    <row r="37800" spans="21:25" x14ac:dyDescent="0.2">
      <c r="U37800" s="55"/>
      <c r="V37800" s="53"/>
      <c r="W37800" s="53"/>
      <c r="X37800" s="53"/>
      <c r="Y37800" s="55"/>
    </row>
    <row r="37801" spans="21:25" x14ac:dyDescent="0.2">
      <c r="U37801" s="55"/>
      <c r="V37801" s="53"/>
      <c r="W37801" s="53"/>
      <c r="X37801" s="53"/>
      <c r="Y37801" s="55"/>
    </row>
    <row r="37802" spans="21:25" x14ac:dyDescent="0.2">
      <c r="U37802" s="55"/>
      <c r="V37802" s="53"/>
      <c r="W37802" s="53"/>
      <c r="X37802" s="53"/>
      <c r="Y37802" s="55"/>
    </row>
    <row r="37803" spans="21:25" x14ac:dyDescent="0.2">
      <c r="U37803" s="55"/>
      <c r="V37803" s="53"/>
      <c r="W37803" s="53"/>
      <c r="X37803" s="53"/>
      <c r="Y37803" s="55"/>
    </row>
    <row r="37804" spans="21:25" x14ac:dyDescent="0.2">
      <c r="U37804" s="55"/>
      <c r="V37804" s="53"/>
      <c r="W37804" s="53"/>
      <c r="X37804" s="53"/>
      <c r="Y37804" s="55"/>
    </row>
    <row r="37805" spans="21:25" x14ac:dyDescent="0.2">
      <c r="U37805" s="55"/>
      <c r="V37805" s="53"/>
      <c r="W37805" s="53"/>
      <c r="X37805" s="53"/>
      <c r="Y37805" s="55"/>
    </row>
    <row r="37806" spans="21:25" x14ac:dyDescent="0.2">
      <c r="U37806" s="55"/>
      <c r="V37806" s="53"/>
      <c r="W37806" s="53"/>
      <c r="X37806" s="53"/>
      <c r="Y37806" s="55"/>
    </row>
    <row r="37807" spans="21:25" x14ac:dyDescent="0.2">
      <c r="U37807" s="55"/>
      <c r="V37807" s="53"/>
      <c r="W37807" s="53"/>
      <c r="X37807" s="53"/>
      <c r="Y37807" s="55"/>
    </row>
    <row r="37808" spans="21:25" x14ac:dyDescent="0.2">
      <c r="U37808" s="55"/>
      <c r="V37808" s="53"/>
      <c r="W37808" s="53"/>
      <c r="X37808" s="53"/>
      <c r="Y37808" s="55"/>
    </row>
    <row r="37809" spans="21:25" x14ac:dyDescent="0.2">
      <c r="U37809" s="55"/>
      <c r="V37809" s="53"/>
      <c r="W37809" s="53"/>
      <c r="X37809" s="53"/>
      <c r="Y37809" s="55"/>
    </row>
    <row r="37810" spans="21:25" x14ac:dyDescent="0.2">
      <c r="U37810" s="55"/>
      <c r="V37810" s="53"/>
      <c r="W37810" s="53"/>
      <c r="X37810" s="53"/>
      <c r="Y37810" s="55"/>
    </row>
    <row r="37811" spans="21:25" x14ac:dyDescent="0.2">
      <c r="U37811" s="55"/>
      <c r="V37811" s="53"/>
      <c r="W37811" s="53"/>
      <c r="X37811" s="53"/>
      <c r="Y37811" s="55"/>
    </row>
    <row r="37812" spans="21:25" x14ac:dyDescent="0.2">
      <c r="U37812" s="55"/>
      <c r="V37812" s="53"/>
      <c r="W37812" s="53"/>
      <c r="X37812" s="53"/>
      <c r="Y37812" s="55"/>
    </row>
    <row r="37813" spans="21:25" x14ac:dyDescent="0.2">
      <c r="U37813" s="55"/>
      <c r="V37813" s="53"/>
      <c r="W37813" s="53"/>
      <c r="X37813" s="53"/>
      <c r="Y37813" s="55"/>
    </row>
    <row r="37814" spans="21:25" x14ac:dyDescent="0.2">
      <c r="U37814" s="55"/>
      <c r="V37814" s="53"/>
      <c r="W37814" s="53"/>
      <c r="X37814" s="53"/>
      <c r="Y37814" s="55"/>
    </row>
    <row r="37815" spans="21:25" x14ac:dyDescent="0.2">
      <c r="U37815" s="55"/>
      <c r="V37815" s="53"/>
      <c r="W37815" s="53"/>
      <c r="X37815" s="53"/>
      <c r="Y37815" s="55"/>
    </row>
    <row r="37816" spans="21:25" x14ac:dyDescent="0.2">
      <c r="U37816" s="55"/>
      <c r="V37816" s="53"/>
      <c r="W37816" s="53"/>
      <c r="X37816" s="53"/>
      <c r="Y37816" s="55"/>
    </row>
    <row r="37817" spans="21:25" x14ac:dyDescent="0.2">
      <c r="U37817" s="55"/>
      <c r="V37817" s="53"/>
      <c r="W37817" s="53"/>
      <c r="X37817" s="53"/>
      <c r="Y37817" s="55"/>
    </row>
    <row r="37818" spans="21:25" x14ac:dyDescent="0.2">
      <c r="U37818" s="55"/>
      <c r="V37818" s="53"/>
      <c r="W37818" s="53"/>
      <c r="X37818" s="53"/>
      <c r="Y37818" s="55"/>
    </row>
    <row r="37819" spans="21:25" x14ac:dyDescent="0.2">
      <c r="U37819" s="55"/>
      <c r="V37819" s="53"/>
      <c r="W37819" s="53"/>
      <c r="X37819" s="53"/>
      <c r="Y37819" s="55"/>
    </row>
    <row r="37820" spans="21:25" x14ac:dyDescent="0.2">
      <c r="U37820" s="55"/>
      <c r="V37820" s="53"/>
      <c r="W37820" s="53"/>
      <c r="X37820" s="53"/>
      <c r="Y37820" s="55"/>
    </row>
    <row r="37821" spans="21:25" x14ac:dyDescent="0.2">
      <c r="U37821" s="55"/>
      <c r="V37821" s="53"/>
      <c r="W37821" s="53"/>
      <c r="X37821" s="53"/>
      <c r="Y37821" s="55"/>
    </row>
    <row r="37822" spans="21:25" x14ac:dyDescent="0.2">
      <c r="U37822" s="55"/>
      <c r="V37822" s="53"/>
      <c r="W37822" s="53"/>
      <c r="X37822" s="53"/>
      <c r="Y37822" s="55"/>
    </row>
    <row r="37823" spans="21:25" x14ac:dyDescent="0.2">
      <c r="U37823" s="55"/>
      <c r="V37823" s="53"/>
      <c r="W37823" s="53"/>
      <c r="X37823" s="53"/>
      <c r="Y37823" s="55"/>
    </row>
    <row r="37824" spans="21:25" x14ac:dyDescent="0.2">
      <c r="U37824" s="55"/>
      <c r="V37824" s="53"/>
      <c r="W37824" s="53"/>
      <c r="X37824" s="53"/>
      <c r="Y37824" s="55"/>
    </row>
    <row r="37825" spans="21:25" x14ac:dyDescent="0.2">
      <c r="U37825" s="55"/>
      <c r="V37825" s="53"/>
      <c r="W37825" s="53"/>
      <c r="X37825" s="53"/>
      <c r="Y37825" s="55"/>
    </row>
    <row r="37826" spans="21:25" x14ac:dyDescent="0.2">
      <c r="U37826" s="55"/>
      <c r="V37826" s="53"/>
      <c r="W37826" s="53"/>
      <c r="X37826" s="53"/>
      <c r="Y37826" s="55"/>
    </row>
    <row r="37827" spans="21:25" x14ac:dyDescent="0.2">
      <c r="U37827" s="55"/>
      <c r="V37827" s="53"/>
      <c r="W37827" s="53"/>
      <c r="X37827" s="53"/>
      <c r="Y37827" s="55"/>
    </row>
    <row r="37828" spans="21:25" x14ac:dyDescent="0.2">
      <c r="U37828" s="55"/>
      <c r="V37828" s="53"/>
      <c r="W37828" s="53"/>
      <c r="X37828" s="53"/>
      <c r="Y37828" s="55"/>
    </row>
    <row r="37829" spans="21:25" x14ac:dyDescent="0.2">
      <c r="U37829" s="55"/>
      <c r="V37829" s="53"/>
      <c r="W37829" s="53"/>
      <c r="X37829" s="53"/>
      <c r="Y37829" s="55"/>
    </row>
    <row r="37830" spans="21:25" x14ac:dyDescent="0.2">
      <c r="U37830" s="55"/>
      <c r="V37830" s="53"/>
      <c r="W37830" s="53"/>
      <c r="X37830" s="53"/>
      <c r="Y37830" s="55"/>
    </row>
    <row r="37831" spans="21:25" x14ac:dyDescent="0.2">
      <c r="U37831" s="55"/>
      <c r="V37831" s="53"/>
      <c r="W37831" s="53"/>
      <c r="X37831" s="53"/>
      <c r="Y37831" s="55"/>
    </row>
    <row r="37832" spans="21:25" x14ac:dyDescent="0.2">
      <c r="U37832" s="55"/>
      <c r="V37832" s="53"/>
      <c r="W37832" s="53"/>
      <c r="X37832" s="53"/>
      <c r="Y37832" s="55"/>
    </row>
    <row r="37833" spans="21:25" x14ac:dyDescent="0.2">
      <c r="U37833" s="55"/>
      <c r="V37833" s="53"/>
      <c r="W37833" s="53"/>
      <c r="X37833" s="53"/>
      <c r="Y37833" s="55"/>
    </row>
    <row r="37834" spans="21:25" x14ac:dyDescent="0.2">
      <c r="U37834" s="55"/>
      <c r="V37834" s="53"/>
      <c r="W37834" s="53"/>
      <c r="X37834" s="53"/>
      <c r="Y37834" s="55"/>
    </row>
    <row r="37835" spans="21:25" x14ac:dyDescent="0.2">
      <c r="U37835" s="55"/>
      <c r="V37835" s="53"/>
      <c r="W37835" s="53"/>
      <c r="X37835" s="53"/>
      <c r="Y37835" s="55"/>
    </row>
    <row r="37836" spans="21:25" x14ac:dyDescent="0.2">
      <c r="U37836" s="55"/>
      <c r="V37836" s="53"/>
      <c r="W37836" s="53"/>
      <c r="X37836" s="53"/>
      <c r="Y37836" s="55"/>
    </row>
    <row r="37837" spans="21:25" x14ac:dyDescent="0.2">
      <c r="U37837" s="55"/>
      <c r="V37837" s="53"/>
      <c r="W37837" s="53"/>
      <c r="X37837" s="53"/>
      <c r="Y37837" s="55"/>
    </row>
    <row r="37838" spans="21:25" x14ac:dyDescent="0.2">
      <c r="U37838" s="55"/>
      <c r="V37838" s="53"/>
      <c r="W37838" s="53"/>
      <c r="X37838" s="53"/>
      <c r="Y37838" s="55"/>
    </row>
    <row r="37839" spans="21:25" x14ac:dyDescent="0.2">
      <c r="U37839" s="55"/>
      <c r="V37839" s="53"/>
      <c r="W37839" s="53"/>
      <c r="X37839" s="53"/>
      <c r="Y37839" s="55"/>
    </row>
    <row r="37840" spans="21:25" x14ac:dyDescent="0.2">
      <c r="U37840" s="55"/>
      <c r="V37840" s="53"/>
      <c r="W37840" s="53"/>
      <c r="X37840" s="53"/>
      <c r="Y37840" s="55"/>
    </row>
    <row r="37841" spans="21:25" x14ac:dyDescent="0.2">
      <c r="U37841" s="55"/>
      <c r="V37841" s="53"/>
      <c r="W37841" s="53"/>
      <c r="X37841" s="53"/>
      <c r="Y37841" s="55"/>
    </row>
    <row r="37842" spans="21:25" x14ac:dyDescent="0.2">
      <c r="U37842" s="55"/>
      <c r="V37842" s="53"/>
      <c r="W37842" s="53"/>
      <c r="X37842" s="53"/>
      <c r="Y37842" s="55"/>
    </row>
    <row r="37843" spans="21:25" x14ac:dyDescent="0.2">
      <c r="U37843" s="55"/>
      <c r="V37843" s="53"/>
      <c r="W37843" s="53"/>
      <c r="X37843" s="53"/>
      <c r="Y37843" s="55"/>
    </row>
    <row r="37844" spans="21:25" x14ac:dyDescent="0.2">
      <c r="U37844" s="55"/>
      <c r="V37844" s="53"/>
      <c r="W37844" s="53"/>
      <c r="X37844" s="53"/>
      <c r="Y37844" s="55"/>
    </row>
    <row r="37845" spans="21:25" x14ac:dyDescent="0.2">
      <c r="U37845" s="55"/>
      <c r="V37845" s="53"/>
      <c r="W37845" s="53"/>
      <c r="X37845" s="53"/>
      <c r="Y37845" s="55"/>
    </row>
    <row r="37846" spans="21:25" x14ac:dyDescent="0.2">
      <c r="U37846" s="55"/>
      <c r="V37846" s="53"/>
      <c r="W37846" s="53"/>
      <c r="X37846" s="53"/>
      <c r="Y37846" s="55"/>
    </row>
    <row r="37847" spans="21:25" x14ac:dyDescent="0.2">
      <c r="U37847" s="55"/>
      <c r="V37847" s="53"/>
      <c r="W37847" s="53"/>
      <c r="X37847" s="53"/>
      <c r="Y37847" s="55"/>
    </row>
    <row r="37848" spans="21:25" x14ac:dyDescent="0.2">
      <c r="U37848" s="55"/>
      <c r="V37848" s="53"/>
      <c r="W37848" s="53"/>
      <c r="X37848" s="53"/>
      <c r="Y37848" s="55"/>
    </row>
    <row r="37849" spans="21:25" x14ac:dyDescent="0.2">
      <c r="U37849" s="55"/>
      <c r="V37849" s="53"/>
      <c r="W37849" s="53"/>
      <c r="X37849" s="53"/>
      <c r="Y37849" s="55"/>
    </row>
    <row r="37850" spans="21:25" x14ac:dyDescent="0.2">
      <c r="U37850" s="55"/>
      <c r="V37850" s="53"/>
      <c r="W37850" s="53"/>
      <c r="X37850" s="53"/>
      <c r="Y37850" s="55"/>
    </row>
    <row r="37851" spans="21:25" x14ac:dyDescent="0.2">
      <c r="U37851" s="55"/>
      <c r="V37851" s="53"/>
      <c r="W37851" s="53"/>
      <c r="X37851" s="53"/>
      <c r="Y37851" s="55"/>
    </row>
    <row r="37852" spans="21:25" x14ac:dyDescent="0.2">
      <c r="U37852" s="55"/>
      <c r="V37852" s="53"/>
      <c r="W37852" s="53"/>
      <c r="X37852" s="53"/>
      <c r="Y37852" s="55"/>
    </row>
    <row r="37853" spans="21:25" x14ac:dyDescent="0.2">
      <c r="U37853" s="55"/>
      <c r="V37853" s="53"/>
      <c r="W37853" s="53"/>
      <c r="X37853" s="53"/>
      <c r="Y37853" s="55"/>
    </row>
    <row r="37854" spans="21:25" x14ac:dyDescent="0.2">
      <c r="U37854" s="55"/>
      <c r="V37854" s="53"/>
      <c r="W37854" s="53"/>
      <c r="X37854" s="53"/>
      <c r="Y37854" s="55"/>
    </row>
    <row r="37855" spans="21:25" x14ac:dyDescent="0.2">
      <c r="U37855" s="55"/>
      <c r="V37855" s="53"/>
      <c r="W37855" s="53"/>
      <c r="X37855" s="53"/>
      <c r="Y37855" s="55"/>
    </row>
    <row r="37856" spans="21:25" x14ac:dyDescent="0.2">
      <c r="U37856" s="55"/>
      <c r="V37856" s="53"/>
      <c r="W37856" s="53"/>
      <c r="X37856" s="53"/>
      <c r="Y37856" s="55"/>
    </row>
    <row r="37857" spans="21:25" x14ac:dyDescent="0.2">
      <c r="U37857" s="55"/>
      <c r="V37857" s="53"/>
      <c r="W37857" s="53"/>
      <c r="X37857" s="53"/>
      <c r="Y37857" s="55"/>
    </row>
    <row r="37858" spans="21:25" x14ac:dyDescent="0.2">
      <c r="U37858" s="55"/>
      <c r="V37858" s="53"/>
      <c r="W37858" s="53"/>
      <c r="X37858" s="53"/>
      <c r="Y37858" s="55"/>
    </row>
    <row r="37859" spans="21:25" x14ac:dyDescent="0.2">
      <c r="U37859" s="55"/>
      <c r="V37859" s="53"/>
      <c r="W37859" s="53"/>
      <c r="X37859" s="53"/>
      <c r="Y37859" s="55"/>
    </row>
    <row r="37860" spans="21:25" x14ac:dyDescent="0.2">
      <c r="U37860" s="55"/>
      <c r="V37860" s="53"/>
      <c r="W37860" s="53"/>
      <c r="X37860" s="53"/>
      <c r="Y37860" s="55"/>
    </row>
    <row r="37861" spans="21:25" x14ac:dyDescent="0.2">
      <c r="U37861" s="55"/>
      <c r="V37861" s="53"/>
      <c r="W37861" s="53"/>
      <c r="X37861" s="53"/>
      <c r="Y37861" s="55"/>
    </row>
    <row r="37862" spans="21:25" x14ac:dyDescent="0.2">
      <c r="U37862" s="55"/>
      <c r="V37862" s="53"/>
      <c r="W37862" s="53"/>
      <c r="X37862" s="53"/>
      <c r="Y37862" s="55"/>
    </row>
    <row r="37863" spans="21:25" x14ac:dyDescent="0.2">
      <c r="U37863" s="55"/>
      <c r="V37863" s="53"/>
      <c r="W37863" s="53"/>
      <c r="X37863" s="53"/>
      <c r="Y37863" s="55"/>
    </row>
    <row r="37864" spans="21:25" x14ac:dyDescent="0.2">
      <c r="U37864" s="55"/>
      <c r="V37864" s="53"/>
      <c r="W37864" s="53"/>
      <c r="X37864" s="53"/>
      <c r="Y37864" s="55"/>
    </row>
    <row r="37865" spans="21:25" x14ac:dyDescent="0.2">
      <c r="U37865" s="55"/>
      <c r="V37865" s="53"/>
      <c r="W37865" s="53"/>
      <c r="X37865" s="53"/>
      <c r="Y37865" s="55"/>
    </row>
    <row r="37866" spans="21:25" x14ac:dyDescent="0.2">
      <c r="U37866" s="55"/>
      <c r="V37866" s="53"/>
      <c r="W37866" s="53"/>
      <c r="X37866" s="53"/>
      <c r="Y37866" s="55"/>
    </row>
    <row r="37867" spans="21:25" x14ac:dyDescent="0.2">
      <c r="U37867" s="55"/>
      <c r="V37867" s="53"/>
      <c r="W37867" s="53"/>
      <c r="X37867" s="53"/>
      <c r="Y37867" s="55"/>
    </row>
    <row r="37868" spans="21:25" x14ac:dyDescent="0.2">
      <c r="U37868" s="55"/>
      <c r="V37868" s="53"/>
      <c r="W37868" s="53"/>
      <c r="X37868" s="53"/>
      <c r="Y37868" s="55"/>
    </row>
    <row r="37869" spans="21:25" x14ac:dyDescent="0.2">
      <c r="U37869" s="55"/>
      <c r="V37869" s="53"/>
      <c r="W37869" s="53"/>
      <c r="X37869" s="53"/>
      <c r="Y37869" s="55"/>
    </row>
    <row r="37870" spans="21:25" x14ac:dyDescent="0.2">
      <c r="U37870" s="55"/>
      <c r="V37870" s="53"/>
      <c r="W37870" s="53"/>
      <c r="X37870" s="53"/>
      <c r="Y37870" s="55"/>
    </row>
    <row r="37871" spans="21:25" x14ac:dyDescent="0.2">
      <c r="U37871" s="55"/>
      <c r="V37871" s="53"/>
      <c r="W37871" s="53"/>
      <c r="X37871" s="53"/>
      <c r="Y37871" s="55"/>
    </row>
    <row r="37872" spans="21:25" x14ac:dyDescent="0.2">
      <c r="U37872" s="55"/>
      <c r="V37872" s="53"/>
      <c r="W37872" s="53"/>
      <c r="X37872" s="53"/>
      <c r="Y37872" s="55"/>
    </row>
    <row r="37873" spans="21:25" x14ac:dyDescent="0.2">
      <c r="U37873" s="55"/>
      <c r="V37873" s="53"/>
      <c r="W37873" s="53"/>
      <c r="X37873" s="53"/>
      <c r="Y37873" s="55"/>
    </row>
    <row r="37874" spans="21:25" x14ac:dyDescent="0.2">
      <c r="U37874" s="55"/>
      <c r="V37874" s="53"/>
      <c r="W37874" s="53"/>
      <c r="X37874" s="53"/>
      <c r="Y37874" s="55"/>
    </row>
    <row r="37875" spans="21:25" x14ac:dyDescent="0.2">
      <c r="U37875" s="55"/>
      <c r="V37875" s="53"/>
      <c r="W37875" s="53"/>
      <c r="X37875" s="53"/>
      <c r="Y37875" s="55"/>
    </row>
    <row r="37876" spans="21:25" x14ac:dyDescent="0.2">
      <c r="U37876" s="55"/>
      <c r="V37876" s="53"/>
      <c r="W37876" s="53"/>
      <c r="X37876" s="53"/>
      <c r="Y37876" s="55"/>
    </row>
    <row r="37877" spans="21:25" x14ac:dyDescent="0.2">
      <c r="U37877" s="55"/>
      <c r="V37877" s="53"/>
      <c r="W37877" s="53"/>
      <c r="X37877" s="53"/>
      <c r="Y37877" s="55"/>
    </row>
    <row r="37878" spans="21:25" x14ac:dyDescent="0.2">
      <c r="U37878" s="55"/>
      <c r="V37878" s="53"/>
      <c r="W37878" s="53"/>
      <c r="X37878" s="53"/>
      <c r="Y37878" s="55"/>
    </row>
    <row r="37879" spans="21:25" x14ac:dyDescent="0.2">
      <c r="U37879" s="55"/>
      <c r="V37879" s="53"/>
      <c r="W37879" s="53"/>
      <c r="X37879" s="53"/>
      <c r="Y37879" s="55"/>
    </row>
    <row r="37880" spans="21:25" x14ac:dyDescent="0.2">
      <c r="U37880" s="55"/>
      <c r="V37880" s="53"/>
      <c r="W37880" s="53"/>
      <c r="X37880" s="53"/>
      <c r="Y37880" s="55"/>
    </row>
    <row r="37881" spans="21:25" x14ac:dyDescent="0.2">
      <c r="U37881" s="55"/>
      <c r="V37881" s="53"/>
      <c r="W37881" s="53"/>
      <c r="X37881" s="53"/>
      <c r="Y37881" s="55"/>
    </row>
    <row r="37882" spans="21:25" x14ac:dyDescent="0.2">
      <c r="U37882" s="55"/>
      <c r="V37882" s="53"/>
      <c r="W37882" s="53"/>
      <c r="X37882" s="53"/>
      <c r="Y37882" s="55"/>
    </row>
    <row r="37883" spans="21:25" x14ac:dyDescent="0.2">
      <c r="U37883" s="55"/>
      <c r="V37883" s="53"/>
      <c r="W37883" s="53"/>
      <c r="X37883" s="53"/>
      <c r="Y37883" s="55"/>
    </row>
    <row r="37884" spans="21:25" x14ac:dyDescent="0.2">
      <c r="U37884" s="55"/>
      <c r="V37884" s="53"/>
      <c r="W37884" s="53"/>
      <c r="X37884" s="53"/>
      <c r="Y37884" s="55"/>
    </row>
    <row r="37885" spans="21:25" x14ac:dyDescent="0.2">
      <c r="U37885" s="55"/>
      <c r="V37885" s="53"/>
      <c r="W37885" s="53"/>
      <c r="X37885" s="53"/>
      <c r="Y37885" s="55"/>
    </row>
    <row r="37886" spans="21:25" x14ac:dyDescent="0.2">
      <c r="U37886" s="55"/>
      <c r="V37886" s="53"/>
      <c r="W37886" s="53"/>
      <c r="X37886" s="53"/>
      <c r="Y37886" s="55"/>
    </row>
    <row r="37887" spans="21:25" x14ac:dyDescent="0.2">
      <c r="U37887" s="55"/>
      <c r="V37887" s="53"/>
      <c r="W37887" s="53"/>
      <c r="X37887" s="53"/>
      <c r="Y37887" s="55"/>
    </row>
    <row r="37888" spans="21:25" x14ac:dyDescent="0.2">
      <c r="U37888" s="55"/>
      <c r="V37888" s="53"/>
      <c r="W37888" s="53"/>
      <c r="X37888" s="53"/>
      <c r="Y37888" s="55"/>
    </row>
    <row r="37889" spans="21:25" x14ac:dyDescent="0.2">
      <c r="U37889" s="55"/>
      <c r="V37889" s="53"/>
      <c r="W37889" s="53"/>
      <c r="X37889" s="53"/>
      <c r="Y37889" s="55"/>
    </row>
    <row r="37890" spans="21:25" x14ac:dyDescent="0.2">
      <c r="U37890" s="55"/>
      <c r="V37890" s="53"/>
      <c r="W37890" s="53"/>
      <c r="X37890" s="53"/>
      <c r="Y37890" s="55"/>
    </row>
    <row r="37891" spans="21:25" x14ac:dyDescent="0.2">
      <c r="U37891" s="55"/>
      <c r="V37891" s="53"/>
      <c r="W37891" s="53"/>
      <c r="X37891" s="53"/>
      <c r="Y37891" s="55"/>
    </row>
    <row r="37892" spans="21:25" x14ac:dyDescent="0.2">
      <c r="U37892" s="55"/>
      <c r="V37892" s="53"/>
      <c r="W37892" s="53"/>
      <c r="X37892" s="53"/>
      <c r="Y37892" s="55"/>
    </row>
    <row r="37893" spans="21:25" x14ac:dyDescent="0.2">
      <c r="U37893" s="55"/>
      <c r="V37893" s="53"/>
      <c r="W37893" s="53"/>
      <c r="X37893" s="53"/>
      <c r="Y37893" s="55"/>
    </row>
    <row r="37894" spans="21:25" x14ac:dyDescent="0.2">
      <c r="U37894" s="55"/>
      <c r="V37894" s="53"/>
      <c r="W37894" s="53"/>
      <c r="X37894" s="53"/>
      <c r="Y37894" s="55"/>
    </row>
    <row r="37895" spans="21:25" x14ac:dyDescent="0.2">
      <c r="U37895" s="55"/>
      <c r="V37895" s="53"/>
      <c r="W37895" s="53"/>
      <c r="X37895" s="53"/>
      <c r="Y37895" s="55"/>
    </row>
    <row r="37896" spans="21:25" x14ac:dyDescent="0.2">
      <c r="U37896" s="55"/>
      <c r="V37896" s="53"/>
      <c r="W37896" s="53"/>
      <c r="X37896" s="53"/>
      <c r="Y37896" s="55"/>
    </row>
    <row r="37897" spans="21:25" x14ac:dyDescent="0.2">
      <c r="U37897" s="55"/>
      <c r="V37897" s="53"/>
      <c r="W37897" s="53"/>
      <c r="X37897" s="53"/>
      <c r="Y37897" s="55"/>
    </row>
    <row r="37898" spans="21:25" x14ac:dyDescent="0.2">
      <c r="U37898" s="55"/>
      <c r="V37898" s="53"/>
      <c r="W37898" s="53"/>
      <c r="X37898" s="53"/>
      <c r="Y37898" s="55"/>
    </row>
    <row r="37899" spans="21:25" x14ac:dyDescent="0.2">
      <c r="U37899" s="55"/>
      <c r="V37899" s="53"/>
      <c r="W37899" s="53"/>
      <c r="X37899" s="53"/>
      <c r="Y37899" s="55"/>
    </row>
    <row r="37900" spans="21:25" x14ac:dyDescent="0.2">
      <c r="U37900" s="55"/>
      <c r="V37900" s="53"/>
      <c r="W37900" s="53"/>
      <c r="X37900" s="53"/>
      <c r="Y37900" s="55"/>
    </row>
    <row r="37901" spans="21:25" x14ac:dyDescent="0.2">
      <c r="U37901" s="55"/>
      <c r="V37901" s="53"/>
      <c r="W37901" s="53"/>
      <c r="X37901" s="53"/>
      <c r="Y37901" s="55"/>
    </row>
    <row r="37902" spans="21:25" x14ac:dyDescent="0.2">
      <c r="U37902" s="55"/>
      <c r="V37902" s="53"/>
      <c r="W37902" s="53"/>
      <c r="X37902" s="53"/>
      <c r="Y37902" s="55"/>
    </row>
    <row r="37903" spans="21:25" x14ac:dyDescent="0.2">
      <c r="U37903" s="55"/>
      <c r="V37903" s="53"/>
      <c r="W37903" s="53"/>
      <c r="X37903" s="53"/>
      <c r="Y37903" s="55"/>
    </row>
    <row r="37904" spans="21:25" x14ac:dyDescent="0.2">
      <c r="U37904" s="55"/>
      <c r="V37904" s="53"/>
      <c r="W37904" s="53"/>
      <c r="X37904" s="53"/>
      <c r="Y37904" s="55"/>
    </row>
    <row r="37905" spans="21:25" x14ac:dyDescent="0.2">
      <c r="U37905" s="55"/>
      <c r="V37905" s="53"/>
      <c r="W37905" s="53"/>
      <c r="X37905" s="53"/>
      <c r="Y37905" s="55"/>
    </row>
    <row r="37906" spans="21:25" x14ac:dyDescent="0.2">
      <c r="U37906" s="55"/>
      <c r="V37906" s="53"/>
      <c r="W37906" s="53"/>
      <c r="X37906" s="53"/>
      <c r="Y37906" s="55"/>
    </row>
    <row r="37907" spans="21:25" x14ac:dyDescent="0.2">
      <c r="U37907" s="55"/>
      <c r="V37907" s="53"/>
      <c r="W37907" s="53"/>
      <c r="X37907" s="53"/>
      <c r="Y37907" s="55"/>
    </row>
    <row r="37908" spans="21:25" x14ac:dyDescent="0.2">
      <c r="U37908" s="55"/>
      <c r="V37908" s="53"/>
      <c r="W37908" s="53"/>
      <c r="X37908" s="53"/>
      <c r="Y37908" s="55"/>
    </row>
    <row r="37909" spans="21:25" x14ac:dyDescent="0.2">
      <c r="U37909" s="55"/>
      <c r="V37909" s="53"/>
      <c r="W37909" s="53"/>
      <c r="X37909" s="53"/>
      <c r="Y37909" s="55"/>
    </row>
    <row r="37910" spans="21:25" x14ac:dyDescent="0.2">
      <c r="U37910" s="55"/>
      <c r="V37910" s="53"/>
      <c r="W37910" s="53"/>
      <c r="X37910" s="53"/>
      <c r="Y37910" s="55"/>
    </row>
    <row r="37911" spans="21:25" x14ac:dyDescent="0.2">
      <c r="U37911" s="55"/>
      <c r="V37911" s="53"/>
      <c r="W37911" s="53"/>
      <c r="X37911" s="53"/>
      <c r="Y37911" s="55"/>
    </row>
    <row r="37912" spans="21:25" x14ac:dyDescent="0.2">
      <c r="U37912" s="55"/>
      <c r="V37912" s="53"/>
      <c r="W37912" s="53"/>
      <c r="X37912" s="53"/>
      <c r="Y37912" s="55"/>
    </row>
    <row r="37913" spans="21:25" x14ac:dyDescent="0.2">
      <c r="U37913" s="55"/>
      <c r="V37913" s="53"/>
      <c r="W37913" s="53"/>
      <c r="X37913" s="53"/>
      <c r="Y37913" s="55"/>
    </row>
    <row r="37914" spans="21:25" x14ac:dyDescent="0.2">
      <c r="U37914" s="55"/>
      <c r="V37914" s="53"/>
      <c r="W37914" s="53"/>
      <c r="X37914" s="53"/>
      <c r="Y37914" s="55"/>
    </row>
    <row r="37915" spans="21:25" x14ac:dyDescent="0.2">
      <c r="U37915" s="55"/>
      <c r="V37915" s="53"/>
      <c r="W37915" s="53"/>
      <c r="X37915" s="53"/>
      <c r="Y37915" s="55"/>
    </row>
    <row r="37916" spans="21:25" x14ac:dyDescent="0.2">
      <c r="U37916" s="55"/>
      <c r="V37916" s="53"/>
      <c r="W37916" s="53"/>
      <c r="X37916" s="53"/>
      <c r="Y37916" s="55"/>
    </row>
    <row r="37917" spans="21:25" x14ac:dyDescent="0.2">
      <c r="U37917" s="55"/>
      <c r="V37917" s="53"/>
      <c r="W37917" s="53"/>
      <c r="X37917" s="53"/>
      <c r="Y37917" s="55"/>
    </row>
    <row r="37918" spans="21:25" x14ac:dyDescent="0.2">
      <c r="U37918" s="55"/>
      <c r="V37918" s="53"/>
      <c r="W37918" s="53"/>
      <c r="X37918" s="53"/>
      <c r="Y37918" s="55"/>
    </row>
    <row r="37919" spans="21:25" x14ac:dyDescent="0.2">
      <c r="U37919" s="55"/>
      <c r="V37919" s="53"/>
      <c r="W37919" s="53"/>
      <c r="X37919" s="53"/>
      <c r="Y37919" s="55"/>
    </row>
    <row r="37920" spans="21:25" x14ac:dyDescent="0.2">
      <c r="U37920" s="55"/>
      <c r="V37920" s="53"/>
      <c r="W37920" s="53"/>
      <c r="X37920" s="53"/>
      <c r="Y37920" s="55"/>
    </row>
    <row r="37921" spans="21:25" x14ac:dyDescent="0.2">
      <c r="U37921" s="55"/>
      <c r="V37921" s="53"/>
      <c r="W37921" s="53"/>
      <c r="X37921" s="53"/>
      <c r="Y37921" s="55"/>
    </row>
    <row r="37922" spans="21:25" x14ac:dyDescent="0.2">
      <c r="U37922" s="55"/>
      <c r="V37922" s="53"/>
      <c r="W37922" s="53"/>
      <c r="X37922" s="53"/>
      <c r="Y37922" s="55"/>
    </row>
    <row r="37923" spans="21:25" x14ac:dyDescent="0.2">
      <c r="U37923" s="55"/>
      <c r="V37923" s="53"/>
      <c r="W37923" s="53"/>
      <c r="X37923" s="53"/>
      <c r="Y37923" s="55"/>
    </row>
    <row r="37924" spans="21:25" x14ac:dyDescent="0.2">
      <c r="U37924" s="55"/>
      <c r="V37924" s="53"/>
      <c r="W37924" s="53"/>
      <c r="X37924" s="53"/>
      <c r="Y37924" s="55"/>
    </row>
    <row r="37925" spans="21:25" x14ac:dyDescent="0.2">
      <c r="U37925" s="55"/>
      <c r="V37925" s="53"/>
      <c r="W37925" s="53"/>
      <c r="X37925" s="53"/>
      <c r="Y37925" s="55"/>
    </row>
    <row r="37926" spans="21:25" x14ac:dyDescent="0.2">
      <c r="U37926" s="55"/>
      <c r="V37926" s="53"/>
      <c r="W37926" s="53"/>
      <c r="X37926" s="53"/>
      <c r="Y37926" s="55"/>
    </row>
    <row r="37927" spans="21:25" x14ac:dyDescent="0.2">
      <c r="U37927" s="55"/>
      <c r="V37927" s="53"/>
      <c r="W37927" s="53"/>
      <c r="X37927" s="53"/>
      <c r="Y37927" s="55"/>
    </row>
    <row r="37928" spans="21:25" x14ac:dyDescent="0.2">
      <c r="U37928" s="55"/>
      <c r="V37928" s="53"/>
      <c r="W37928" s="53"/>
      <c r="X37928" s="53"/>
      <c r="Y37928" s="55"/>
    </row>
    <row r="37929" spans="21:25" x14ac:dyDescent="0.2">
      <c r="U37929" s="55"/>
      <c r="V37929" s="53"/>
      <c r="W37929" s="53"/>
      <c r="X37929" s="53"/>
      <c r="Y37929" s="55"/>
    </row>
    <row r="37930" spans="21:25" x14ac:dyDescent="0.2">
      <c r="U37930" s="55"/>
      <c r="V37930" s="53"/>
      <c r="W37930" s="53"/>
      <c r="X37930" s="53"/>
      <c r="Y37930" s="55"/>
    </row>
    <row r="37931" spans="21:25" x14ac:dyDescent="0.2">
      <c r="U37931" s="55"/>
      <c r="V37931" s="53"/>
      <c r="W37931" s="53"/>
      <c r="X37931" s="53"/>
      <c r="Y37931" s="55"/>
    </row>
    <row r="37932" spans="21:25" x14ac:dyDescent="0.2">
      <c r="U37932" s="55"/>
      <c r="V37932" s="53"/>
      <c r="W37932" s="53"/>
      <c r="X37932" s="53"/>
      <c r="Y37932" s="55"/>
    </row>
    <row r="37933" spans="21:25" x14ac:dyDescent="0.2">
      <c r="U37933" s="55"/>
      <c r="V37933" s="53"/>
      <c r="W37933" s="53"/>
      <c r="X37933" s="53"/>
      <c r="Y37933" s="55"/>
    </row>
    <row r="37934" spans="21:25" x14ac:dyDescent="0.2">
      <c r="U37934" s="55"/>
      <c r="V37934" s="53"/>
      <c r="W37934" s="53"/>
      <c r="X37934" s="53"/>
      <c r="Y37934" s="55"/>
    </row>
    <row r="37935" spans="21:25" x14ac:dyDescent="0.2">
      <c r="U37935" s="55"/>
      <c r="V37935" s="53"/>
      <c r="W37935" s="53"/>
      <c r="X37935" s="53"/>
      <c r="Y37935" s="55"/>
    </row>
    <row r="37936" spans="21:25" x14ac:dyDescent="0.2">
      <c r="U37936" s="55"/>
      <c r="V37936" s="53"/>
      <c r="W37936" s="53"/>
      <c r="X37936" s="53"/>
      <c r="Y37936" s="55"/>
    </row>
    <row r="37937" spans="21:25" x14ac:dyDescent="0.2">
      <c r="U37937" s="55"/>
      <c r="V37937" s="53"/>
      <c r="W37937" s="53"/>
      <c r="X37937" s="53"/>
      <c r="Y37937" s="55"/>
    </row>
    <row r="37938" spans="21:25" x14ac:dyDescent="0.2">
      <c r="U37938" s="55"/>
      <c r="V37938" s="53"/>
      <c r="W37938" s="53"/>
      <c r="X37938" s="53"/>
      <c r="Y37938" s="55"/>
    </row>
    <row r="37939" spans="21:25" x14ac:dyDescent="0.2">
      <c r="U37939" s="55"/>
      <c r="V37939" s="53"/>
      <c r="W37939" s="53"/>
      <c r="X37939" s="53"/>
      <c r="Y37939" s="55"/>
    </row>
    <row r="37940" spans="21:25" x14ac:dyDescent="0.2">
      <c r="U37940" s="55"/>
      <c r="V37940" s="53"/>
      <c r="W37940" s="53"/>
      <c r="X37940" s="53"/>
      <c r="Y37940" s="55"/>
    </row>
    <row r="37941" spans="21:25" x14ac:dyDescent="0.2">
      <c r="U37941" s="55"/>
      <c r="V37941" s="53"/>
      <c r="W37941" s="53"/>
      <c r="X37941" s="53"/>
      <c r="Y37941" s="55"/>
    </row>
    <row r="37942" spans="21:25" x14ac:dyDescent="0.2">
      <c r="U37942" s="55"/>
      <c r="V37942" s="53"/>
      <c r="W37942" s="53"/>
      <c r="X37942" s="53"/>
      <c r="Y37942" s="55"/>
    </row>
    <row r="37943" spans="21:25" x14ac:dyDescent="0.2">
      <c r="U37943" s="55"/>
      <c r="V37943" s="53"/>
      <c r="W37943" s="53"/>
      <c r="X37943" s="53"/>
      <c r="Y37943" s="55"/>
    </row>
    <row r="37944" spans="21:25" x14ac:dyDescent="0.2">
      <c r="U37944" s="55"/>
      <c r="V37944" s="53"/>
      <c r="W37944" s="53"/>
      <c r="X37944" s="53"/>
      <c r="Y37944" s="55"/>
    </row>
    <row r="37945" spans="21:25" x14ac:dyDescent="0.2">
      <c r="U37945" s="55"/>
      <c r="V37945" s="53"/>
      <c r="W37945" s="53"/>
      <c r="X37945" s="53"/>
      <c r="Y37945" s="55"/>
    </row>
    <row r="37946" spans="21:25" x14ac:dyDescent="0.2">
      <c r="U37946" s="55"/>
      <c r="V37946" s="53"/>
      <c r="W37946" s="53"/>
      <c r="X37946" s="53"/>
      <c r="Y37946" s="55"/>
    </row>
    <row r="37947" spans="21:25" x14ac:dyDescent="0.2">
      <c r="U37947" s="55"/>
      <c r="V37947" s="53"/>
      <c r="W37947" s="53"/>
      <c r="X37947" s="53"/>
      <c r="Y37947" s="55"/>
    </row>
    <row r="37948" spans="21:25" x14ac:dyDescent="0.2">
      <c r="U37948" s="55"/>
      <c r="V37948" s="53"/>
      <c r="W37948" s="53"/>
      <c r="X37948" s="53"/>
      <c r="Y37948" s="55"/>
    </row>
    <row r="37949" spans="21:25" x14ac:dyDescent="0.2">
      <c r="U37949" s="55"/>
      <c r="V37949" s="53"/>
      <c r="W37949" s="53"/>
      <c r="X37949" s="53"/>
      <c r="Y37949" s="55"/>
    </row>
    <row r="37950" spans="21:25" x14ac:dyDescent="0.2">
      <c r="U37950" s="55"/>
      <c r="V37950" s="53"/>
      <c r="W37950" s="53"/>
      <c r="X37950" s="53"/>
      <c r="Y37950" s="55"/>
    </row>
    <row r="37951" spans="21:25" x14ac:dyDescent="0.2">
      <c r="U37951" s="55"/>
      <c r="V37951" s="53"/>
      <c r="W37951" s="53"/>
      <c r="X37951" s="53"/>
      <c r="Y37951" s="55"/>
    </row>
    <row r="37952" spans="21:25" x14ac:dyDescent="0.2">
      <c r="U37952" s="55"/>
      <c r="V37952" s="53"/>
      <c r="W37952" s="53"/>
      <c r="X37952" s="53"/>
      <c r="Y37952" s="55"/>
    </row>
    <row r="37953" spans="21:25" x14ac:dyDescent="0.2">
      <c r="U37953" s="55"/>
      <c r="V37953" s="53"/>
      <c r="W37953" s="53"/>
      <c r="X37953" s="53"/>
      <c r="Y37953" s="55"/>
    </row>
    <row r="37954" spans="21:25" x14ac:dyDescent="0.2">
      <c r="U37954" s="55"/>
      <c r="V37954" s="53"/>
      <c r="W37954" s="53"/>
      <c r="X37954" s="53"/>
      <c r="Y37954" s="55"/>
    </row>
    <row r="37955" spans="21:25" x14ac:dyDescent="0.2">
      <c r="U37955" s="55"/>
      <c r="V37955" s="53"/>
      <c r="W37955" s="53"/>
      <c r="X37955" s="53"/>
      <c r="Y37955" s="55"/>
    </row>
    <row r="37956" spans="21:25" x14ac:dyDescent="0.2">
      <c r="U37956" s="55"/>
      <c r="V37956" s="53"/>
      <c r="W37956" s="53"/>
      <c r="X37956" s="53"/>
      <c r="Y37956" s="55"/>
    </row>
    <row r="37957" spans="21:25" x14ac:dyDescent="0.2">
      <c r="U37957" s="55"/>
      <c r="V37957" s="53"/>
      <c r="W37957" s="53"/>
      <c r="X37957" s="53"/>
      <c r="Y37957" s="55"/>
    </row>
    <row r="37958" spans="21:25" x14ac:dyDescent="0.2">
      <c r="U37958" s="55"/>
      <c r="V37958" s="53"/>
      <c r="W37958" s="53"/>
      <c r="X37958" s="53"/>
      <c r="Y37958" s="55"/>
    </row>
    <row r="37959" spans="21:25" x14ac:dyDescent="0.2">
      <c r="U37959" s="55"/>
      <c r="V37959" s="53"/>
      <c r="W37959" s="53"/>
      <c r="X37959" s="53"/>
      <c r="Y37959" s="55"/>
    </row>
    <row r="37960" spans="21:25" x14ac:dyDescent="0.2">
      <c r="U37960" s="55"/>
      <c r="V37960" s="53"/>
      <c r="W37960" s="53"/>
      <c r="X37960" s="53"/>
      <c r="Y37960" s="55"/>
    </row>
    <row r="37961" spans="21:25" x14ac:dyDescent="0.2">
      <c r="U37961" s="55"/>
      <c r="V37961" s="53"/>
      <c r="W37961" s="53"/>
      <c r="X37961" s="53"/>
      <c r="Y37961" s="55"/>
    </row>
    <row r="37962" spans="21:25" x14ac:dyDescent="0.2">
      <c r="U37962" s="55"/>
      <c r="V37962" s="53"/>
      <c r="W37962" s="53"/>
      <c r="X37962" s="53"/>
      <c r="Y37962" s="55"/>
    </row>
    <row r="37963" spans="21:25" x14ac:dyDescent="0.2">
      <c r="U37963" s="55"/>
      <c r="V37963" s="53"/>
      <c r="W37963" s="53"/>
      <c r="X37963" s="53"/>
      <c r="Y37963" s="55"/>
    </row>
    <row r="37964" spans="21:25" x14ac:dyDescent="0.2">
      <c r="U37964" s="55"/>
      <c r="V37964" s="53"/>
      <c r="W37964" s="53"/>
      <c r="X37964" s="53"/>
      <c r="Y37964" s="55"/>
    </row>
    <row r="37965" spans="21:25" x14ac:dyDescent="0.2">
      <c r="U37965" s="55"/>
      <c r="V37965" s="53"/>
      <c r="W37965" s="53"/>
      <c r="X37965" s="53"/>
      <c r="Y37965" s="55"/>
    </row>
    <row r="37966" spans="21:25" x14ac:dyDescent="0.2">
      <c r="U37966" s="55"/>
      <c r="V37966" s="53"/>
      <c r="W37966" s="53"/>
      <c r="X37966" s="53"/>
      <c r="Y37966" s="55"/>
    </row>
    <row r="37967" spans="21:25" x14ac:dyDescent="0.2">
      <c r="U37967" s="55"/>
      <c r="V37967" s="53"/>
      <c r="W37967" s="53"/>
      <c r="X37967" s="53"/>
      <c r="Y37967" s="55"/>
    </row>
    <row r="37968" spans="21:25" x14ac:dyDescent="0.2">
      <c r="U37968" s="55"/>
      <c r="V37968" s="53"/>
      <c r="W37968" s="53"/>
      <c r="X37968" s="53"/>
      <c r="Y37968" s="55"/>
    </row>
    <row r="37969" spans="21:25" x14ac:dyDescent="0.2">
      <c r="U37969" s="55"/>
      <c r="V37969" s="53"/>
      <c r="W37969" s="53"/>
      <c r="X37969" s="53"/>
      <c r="Y37969" s="55"/>
    </row>
    <row r="37970" spans="21:25" x14ac:dyDescent="0.2">
      <c r="U37970" s="55"/>
      <c r="V37970" s="53"/>
      <c r="W37970" s="53"/>
      <c r="X37970" s="53"/>
      <c r="Y37970" s="55"/>
    </row>
    <row r="37971" spans="21:25" x14ac:dyDescent="0.2">
      <c r="U37971" s="55"/>
      <c r="V37971" s="53"/>
      <c r="W37971" s="53"/>
      <c r="X37971" s="53"/>
      <c r="Y37971" s="55"/>
    </row>
    <row r="37972" spans="21:25" x14ac:dyDescent="0.2">
      <c r="U37972" s="55"/>
      <c r="V37972" s="53"/>
      <c r="W37972" s="53"/>
      <c r="X37972" s="53"/>
      <c r="Y37972" s="55"/>
    </row>
    <row r="37973" spans="21:25" x14ac:dyDescent="0.2">
      <c r="U37973" s="55"/>
      <c r="V37973" s="53"/>
      <c r="W37973" s="53"/>
      <c r="X37973" s="53"/>
      <c r="Y37973" s="55"/>
    </row>
    <row r="37974" spans="21:25" x14ac:dyDescent="0.2">
      <c r="U37974" s="55"/>
      <c r="V37974" s="53"/>
      <c r="W37974" s="53"/>
      <c r="X37974" s="53"/>
      <c r="Y37974" s="55"/>
    </row>
    <row r="37975" spans="21:25" x14ac:dyDescent="0.2">
      <c r="U37975" s="55"/>
      <c r="V37975" s="53"/>
      <c r="W37975" s="53"/>
      <c r="X37975" s="53"/>
      <c r="Y37975" s="55"/>
    </row>
    <row r="37976" spans="21:25" x14ac:dyDescent="0.2">
      <c r="U37976" s="55"/>
      <c r="V37976" s="53"/>
      <c r="W37976" s="53"/>
      <c r="X37976" s="53"/>
      <c r="Y37976" s="55"/>
    </row>
    <row r="37977" spans="21:25" x14ac:dyDescent="0.2">
      <c r="U37977" s="55"/>
      <c r="V37977" s="53"/>
      <c r="W37977" s="53"/>
      <c r="X37977" s="53"/>
      <c r="Y37977" s="55"/>
    </row>
    <row r="37978" spans="21:25" x14ac:dyDescent="0.2">
      <c r="U37978" s="55"/>
      <c r="V37978" s="53"/>
      <c r="W37978" s="53"/>
      <c r="X37978" s="53"/>
      <c r="Y37978" s="55"/>
    </row>
    <row r="37979" spans="21:25" x14ac:dyDescent="0.2">
      <c r="U37979" s="55"/>
      <c r="V37979" s="53"/>
      <c r="W37979" s="53"/>
      <c r="X37979" s="53"/>
      <c r="Y37979" s="55"/>
    </row>
    <row r="37980" spans="21:25" x14ac:dyDescent="0.2">
      <c r="U37980" s="55"/>
      <c r="V37980" s="53"/>
      <c r="W37980" s="53"/>
      <c r="X37980" s="53"/>
      <c r="Y37980" s="55"/>
    </row>
    <row r="37981" spans="21:25" x14ac:dyDescent="0.2">
      <c r="U37981" s="55"/>
      <c r="V37981" s="53"/>
      <c r="W37981" s="53"/>
      <c r="X37981" s="53"/>
      <c r="Y37981" s="55"/>
    </row>
    <row r="37982" spans="21:25" x14ac:dyDescent="0.2">
      <c r="U37982" s="55"/>
      <c r="V37982" s="53"/>
      <c r="W37982" s="53"/>
      <c r="X37982" s="53"/>
      <c r="Y37982" s="55"/>
    </row>
    <row r="37983" spans="21:25" x14ac:dyDescent="0.2">
      <c r="U37983" s="55"/>
      <c r="V37983" s="53"/>
      <c r="W37983" s="53"/>
      <c r="X37983" s="53"/>
      <c r="Y37983" s="55"/>
    </row>
    <row r="37984" spans="21:25" x14ac:dyDescent="0.2">
      <c r="U37984" s="55"/>
      <c r="V37984" s="53"/>
      <c r="W37984" s="53"/>
      <c r="X37984" s="53"/>
      <c r="Y37984" s="55"/>
    </row>
    <row r="37985" spans="21:25" x14ac:dyDescent="0.2">
      <c r="U37985" s="55"/>
      <c r="V37985" s="53"/>
      <c r="W37985" s="53"/>
      <c r="X37985" s="53"/>
      <c r="Y37985" s="55"/>
    </row>
    <row r="37986" spans="21:25" x14ac:dyDescent="0.2">
      <c r="U37986" s="55"/>
      <c r="V37986" s="53"/>
      <c r="W37986" s="53"/>
      <c r="X37986" s="53"/>
      <c r="Y37986" s="55"/>
    </row>
    <row r="37987" spans="21:25" x14ac:dyDescent="0.2">
      <c r="U37987" s="55"/>
      <c r="V37987" s="53"/>
      <c r="W37987" s="53"/>
      <c r="X37987" s="53"/>
      <c r="Y37987" s="55"/>
    </row>
    <row r="37988" spans="21:25" x14ac:dyDescent="0.2">
      <c r="U37988" s="55"/>
      <c r="V37988" s="53"/>
      <c r="W37988" s="53"/>
      <c r="X37988" s="53"/>
      <c r="Y37988" s="55"/>
    </row>
    <row r="37989" spans="21:25" x14ac:dyDescent="0.2">
      <c r="U37989" s="55"/>
      <c r="V37989" s="53"/>
      <c r="W37989" s="53"/>
      <c r="X37989" s="53"/>
      <c r="Y37989" s="55"/>
    </row>
    <row r="37990" spans="21:25" x14ac:dyDescent="0.2">
      <c r="U37990" s="55"/>
      <c r="V37990" s="53"/>
      <c r="W37990" s="53"/>
      <c r="X37990" s="53"/>
      <c r="Y37990" s="55"/>
    </row>
    <row r="37991" spans="21:25" x14ac:dyDescent="0.2">
      <c r="U37991" s="55"/>
      <c r="V37991" s="53"/>
      <c r="W37991" s="53"/>
      <c r="X37991" s="53"/>
      <c r="Y37991" s="55"/>
    </row>
    <row r="37992" spans="21:25" x14ac:dyDescent="0.2">
      <c r="U37992" s="55"/>
      <c r="V37992" s="53"/>
      <c r="W37992" s="53"/>
      <c r="X37992" s="53"/>
      <c r="Y37992" s="55"/>
    </row>
    <row r="37993" spans="21:25" x14ac:dyDescent="0.2">
      <c r="U37993" s="55"/>
      <c r="V37993" s="53"/>
      <c r="W37993" s="53"/>
      <c r="X37993" s="53"/>
      <c r="Y37993" s="55"/>
    </row>
    <row r="37994" spans="21:25" x14ac:dyDescent="0.2">
      <c r="U37994" s="55"/>
      <c r="V37994" s="53"/>
      <c r="W37994" s="53"/>
      <c r="X37994" s="53"/>
      <c r="Y37994" s="55"/>
    </row>
    <row r="37995" spans="21:25" x14ac:dyDescent="0.2">
      <c r="U37995" s="55"/>
      <c r="V37995" s="53"/>
      <c r="W37995" s="53"/>
      <c r="X37995" s="53"/>
      <c r="Y37995" s="55"/>
    </row>
    <row r="37996" spans="21:25" x14ac:dyDescent="0.2">
      <c r="U37996" s="55"/>
      <c r="V37996" s="53"/>
      <c r="W37996" s="53"/>
      <c r="X37996" s="53"/>
      <c r="Y37996" s="55"/>
    </row>
    <row r="37997" spans="21:25" x14ac:dyDescent="0.2">
      <c r="U37997" s="55"/>
      <c r="V37997" s="53"/>
      <c r="W37997" s="53"/>
      <c r="X37997" s="53"/>
      <c r="Y37997" s="55"/>
    </row>
    <row r="37998" spans="21:25" x14ac:dyDescent="0.2">
      <c r="U37998" s="55"/>
      <c r="V37998" s="53"/>
      <c r="W37998" s="53"/>
      <c r="X37998" s="53"/>
      <c r="Y37998" s="55"/>
    </row>
    <row r="37999" spans="21:25" x14ac:dyDescent="0.2">
      <c r="U37999" s="55"/>
      <c r="V37999" s="53"/>
      <c r="W37999" s="53"/>
      <c r="X37999" s="53"/>
      <c r="Y37999" s="55"/>
    </row>
    <row r="38000" spans="21:25" x14ac:dyDescent="0.2">
      <c r="U38000" s="55"/>
      <c r="V38000" s="53"/>
      <c r="W38000" s="53"/>
      <c r="X38000" s="53"/>
      <c r="Y38000" s="55"/>
    </row>
    <row r="38001" spans="21:25" x14ac:dyDescent="0.2">
      <c r="U38001" s="55"/>
      <c r="V38001" s="53"/>
      <c r="W38001" s="53"/>
      <c r="X38001" s="53"/>
      <c r="Y38001" s="55"/>
    </row>
    <row r="38002" spans="21:25" x14ac:dyDescent="0.2">
      <c r="U38002" s="55"/>
      <c r="V38002" s="53"/>
      <c r="W38002" s="53"/>
      <c r="X38002" s="53"/>
      <c r="Y38002" s="55"/>
    </row>
    <row r="38003" spans="21:25" x14ac:dyDescent="0.2">
      <c r="U38003" s="55"/>
      <c r="V38003" s="53"/>
      <c r="W38003" s="53"/>
      <c r="X38003" s="53"/>
      <c r="Y38003" s="55"/>
    </row>
    <row r="38004" spans="21:25" x14ac:dyDescent="0.2">
      <c r="U38004" s="55"/>
      <c r="V38004" s="53"/>
      <c r="W38004" s="53"/>
      <c r="X38004" s="53"/>
      <c r="Y38004" s="55"/>
    </row>
    <row r="38005" spans="21:25" x14ac:dyDescent="0.2">
      <c r="U38005" s="55"/>
      <c r="V38005" s="53"/>
      <c r="W38005" s="53"/>
      <c r="X38005" s="53"/>
      <c r="Y38005" s="55"/>
    </row>
    <row r="38006" spans="21:25" x14ac:dyDescent="0.2">
      <c r="U38006" s="55"/>
      <c r="V38006" s="53"/>
      <c r="W38006" s="53"/>
      <c r="X38006" s="53"/>
      <c r="Y38006" s="55"/>
    </row>
    <row r="38007" spans="21:25" x14ac:dyDescent="0.2">
      <c r="U38007" s="55"/>
      <c r="V38007" s="53"/>
      <c r="W38007" s="53"/>
      <c r="X38007" s="53"/>
      <c r="Y38007" s="55"/>
    </row>
    <row r="38008" spans="21:25" x14ac:dyDescent="0.2">
      <c r="U38008" s="55"/>
      <c r="V38008" s="53"/>
      <c r="W38008" s="53"/>
      <c r="X38008" s="53"/>
      <c r="Y38008" s="55"/>
    </row>
    <row r="38009" spans="21:25" x14ac:dyDescent="0.2">
      <c r="U38009" s="55"/>
      <c r="V38009" s="53"/>
      <c r="W38009" s="53"/>
      <c r="X38009" s="53"/>
      <c r="Y38009" s="55"/>
    </row>
    <row r="38010" spans="21:25" x14ac:dyDescent="0.2">
      <c r="U38010" s="55"/>
      <c r="V38010" s="53"/>
      <c r="W38010" s="53"/>
      <c r="X38010" s="53"/>
      <c r="Y38010" s="55"/>
    </row>
    <row r="38011" spans="21:25" x14ac:dyDescent="0.2">
      <c r="U38011" s="55"/>
      <c r="V38011" s="53"/>
      <c r="W38011" s="53"/>
      <c r="X38011" s="53"/>
      <c r="Y38011" s="55"/>
    </row>
    <row r="38012" spans="21:25" x14ac:dyDescent="0.2">
      <c r="U38012" s="55"/>
      <c r="V38012" s="53"/>
      <c r="W38012" s="53"/>
      <c r="X38012" s="53"/>
      <c r="Y38012" s="55"/>
    </row>
    <row r="38013" spans="21:25" x14ac:dyDescent="0.2">
      <c r="U38013" s="55"/>
      <c r="V38013" s="53"/>
      <c r="W38013" s="53"/>
      <c r="X38013" s="53"/>
      <c r="Y38013" s="55"/>
    </row>
    <row r="38014" spans="21:25" x14ac:dyDescent="0.2">
      <c r="U38014" s="55"/>
      <c r="V38014" s="53"/>
      <c r="W38014" s="53"/>
      <c r="X38014" s="53"/>
      <c r="Y38014" s="55"/>
    </row>
    <row r="38015" spans="21:25" x14ac:dyDescent="0.2">
      <c r="U38015" s="55"/>
      <c r="V38015" s="53"/>
      <c r="W38015" s="53"/>
      <c r="X38015" s="53"/>
      <c r="Y38015" s="55"/>
    </row>
    <row r="38016" spans="21:25" x14ac:dyDescent="0.2">
      <c r="U38016" s="55"/>
      <c r="V38016" s="53"/>
      <c r="W38016" s="53"/>
      <c r="X38016" s="53"/>
      <c r="Y38016" s="55"/>
    </row>
    <row r="38017" spans="21:25" x14ac:dyDescent="0.2">
      <c r="U38017" s="55"/>
      <c r="V38017" s="53"/>
      <c r="W38017" s="53"/>
      <c r="X38017" s="53"/>
      <c r="Y38017" s="55"/>
    </row>
    <row r="38018" spans="21:25" x14ac:dyDescent="0.2">
      <c r="U38018" s="55"/>
      <c r="V38018" s="53"/>
      <c r="W38018" s="53"/>
      <c r="X38018" s="53"/>
      <c r="Y38018" s="55"/>
    </row>
    <row r="38019" spans="21:25" x14ac:dyDescent="0.2">
      <c r="U38019" s="55"/>
      <c r="V38019" s="53"/>
      <c r="W38019" s="53"/>
      <c r="X38019" s="53"/>
      <c r="Y38019" s="55"/>
    </row>
    <row r="38020" spans="21:25" x14ac:dyDescent="0.2">
      <c r="U38020" s="55"/>
      <c r="V38020" s="53"/>
      <c r="W38020" s="53"/>
      <c r="X38020" s="53"/>
      <c r="Y38020" s="55"/>
    </row>
    <row r="38021" spans="21:25" x14ac:dyDescent="0.2">
      <c r="U38021" s="55"/>
      <c r="V38021" s="53"/>
      <c r="W38021" s="53"/>
      <c r="X38021" s="53"/>
      <c r="Y38021" s="55"/>
    </row>
    <row r="38022" spans="21:25" x14ac:dyDescent="0.2">
      <c r="U38022" s="55"/>
      <c r="V38022" s="53"/>
      <c r="W38022" s="53"/>
      <c r="X38022" s="53"/>
      <c r="Y38022" s="55"/>
    </row>
    <row r="38023" spans="21:25" x14ac:dyDescent="0.2">
      <c r="U38023" s="55"/>
      <c r="V38023" s="53"/>
      <c r="W38023" s="53"/>
      <c r="X38023" s="53"/>
      <c r="Y38023" s="55"/>
    </row>
    <row r="38024" spans="21:25" x14ac:dyDescent="0.2">
      <c r="U38024" s="55"/>
      <c r="V38024" s="53"/>
      <c r="W38024" s="53"/>
      <c r="X38024" s="53"/>
      <c r="Y38024" s="55"/>
    </row>
    <row r="38025" spans="21:25" x14ac:dyDescent="0.2">
      <c r="U38025" s="55"/>
      <c r="V38025" s="53"/>
      <c r="W38025" s="53"/>
      <c r="X38025" s="53"/>
      <c r="Y38025" s="55"/>
    </row>
    <row r="38026" spans="21:25" x14ac:dyDescent="0.2">
      <c r="U38026" s="55"/>
      <c r="V38026" s="53"/>
      <c r="W38026" s="53"/>
      <c r="X38026" s="53"/>
      <c r="Y38026" s="55"/>
    </row>
    <row r="38027" spans="21:25" x14ac:dyDescent="0.2">
      <c r="U38027" s="55"/>
      <c r="V38027" s="53"/>
      <c r="W38027" s="53"/>
      <c r="X38027" s="53"/>
      <c r="Y38027" s="55"/>
    </row>
    <row r="38028" spans="21:25" x14ac:dyDescent="0.2">
      <c r="U38028" s="55"/>
      <c r="V38028" s="53"/>
      <c r="W38028" s="53"/>
      <c r="X38028" s="53"/>
      <c r="Y38028" s="55"/>
    </row>
    <row r="38029" spans="21:25" x14ac:dyDescent="0.2">
      <c r="U38029" s="55"/>
      <c r="V38029" s="53"/>
      <c r="W38029" s="53"/>
      <c r="X38029" s="53"/>
      <c r="Y38029" s="55"/>
    </row>
    <row r="38030" spans="21:25" x14ac:dyDescent="0.2">
      <c r="U38030" s="55"/>
      <c r="V38030" s="53"/>
      <c r="W38030" s="53"/>
      <c r="X38030" s="53"/>
      <c r="Y38030" s="55"/>
    </row>
    <row r="38031" spans="21:25" x14ac:dyDescent="0.2">
      <c r="U38031" s="55"/>
      <c r="V38031" s="53"/>
      <c r="W38031" s="53"/>
      <c r="X38031" s="53"/>
      <c r="Y38031" s="55"/>
    </row>
    <row r="38032" spans="21:25" x14ac:dyDescent="0.2">
      <c r="U38032" s="55"/>
      <c r="V38032" s="53"/>
      <c r="W38032" s="53"/>
      <c r="X38032" s="53"/>
      <c r="Y38032" s="55"/>
    </row>
    <row r="38033" spans="21:25" x14ac:dyDescent="0.2">
      <c r="U38033" s="55"/>
      <c r="V38033" s="53"/>
      <c r="W38033" s="53"/>
      <c r="X38033" s="53"/>
      <c r="Y38033" s="55"/>
    </row>
    <row r="38034" spans="21:25" x14ac:dyDescent="0.2">
      <c r="U38034" s="55"/>
      <c r="V38034" s="53"/>
      <c r="W38034" s="53"/>
      <c r="X38034" s="53"/>
      <c r="Y38034" s="55"/>
    </row>
    <row r="38035" spans="21:25" x14ac:dyDescent="0.2">
      <c r="U38035" s="55"/>
      <c r="V38035" s="53"/>
      <c r="W38035" s="53"/>
      <c r="X38035" s="53"/>
      <c r="Y38035" s="55"/>
    </row>
    <row r="38036" spans="21:25" x14ac:dyDescent="0.2">
      <c r="U38036" s="55"/>
      <c r="V38036" s="53"/>
      <c r="W38036" s="53"/>
      <c r="X38036" s="53"/>
      <c r="Y38036" s="55"/>
    </row>
    <row r="38037" spans="21:25" x14ac:dyDescent="0.2">
      <c r="U38037" s="55"/>
      <c r="V38037" s="53"/>
      <c r="W38037" s="53"/>
      <c r="X38037" s="53"/>
      <c r="Y38037" s="55"/>
    </row>
    <row r="38038" spans="21:25" x14ac:dyDescent="0.2">
      <c r="U38038" s="55"/>
      <c r="V38038" s="53"/>
      <c r="W38038" s="53"/>
      <c r="X38038" s="53"/>
      <c r="Y38038" s="55"/>
    </row>
    <row r="38039" spans="21:25" x14ac:dyDescent="0.2">
      <c r="U38039" s="55"/>
      <c r="V38039" s="53"/>
      <c r="W38039" s="53"/>
      <c r="X38039" s="53"/>
      <c r="Y38039" s="55"/>
    </row>
    <row r="38040" spans="21:25" x14ac:dyDescent="0.2">
      <c r="U38040" s="55"/>
      <c r="V38040" s="53"/>
      <c r="W38040" s="53"/>
      <c r="X38040" s="53"/>
      <c r="Y38040" s="55"/>
    </row>
    <row r="38041" spans="21:25" x14ac:dyDescent="0.2">
      <c r="U38041" s="55"/>
      <c r="V38041" s="53"/>
      <c r="W38041" s="53"/>
      <c r="X38041" s="53"/>
      <c r="Y38041" s="55"/>
    </row>
    <row r="38042" spans="21:25" x14ac:dyDescent="0.2">
      <c r="U38042" s="55"/>
      <c r="V38042" s="53"/>
      <c r="W38042" s="53"/>
      <c r="X38042" s="53"/>
      <c r="Y38042" s="55"/>
    </row>
    <row r="38043" spans="21:25" x14ac:dyDescent="0.2">
      <c r="U38043" s="55"/>
      <c r="V38043" s="53"/>
      <c r="W38043" s="53"/>
      <c r="X38043" s="53"/>
      <c r="Y38043" s="55"/>
    </row>
    <row r="38044" spans="21:25" x14ac:dyDescent="0.2">
      <c r="U38044" s="55"/>
      <c r="V38044" s="53"/>
      <c r="W38044" s="53"/>
      <c r="X38044" s="53"/>
      <c r="Y38044" s="55"/>
    </row>
    <row r="38045" spans="21:25" x14ac:dyDescent="0.2">
      <c r="U38045" s="55"/>
      <c r="V38045" s="53"/>
      <c r="W38045" s="53"/>
      <c r="X38045" s="53"/>
      <c r="Y38045" s="55"/>
    </row>
    <row r="38046" spans="21:25" x14ac:dyDescent="0.2">
      <c r="U38046" s="55"/>
      <c r="V38046" s="53"/>
      <c r="W38046" s="53"/>
      <c r="X38046" s="53"/>
      <c r="Y38046" s="55"/>
    </row>
    <row r="38047" spans="21:25" x14ac:dyDescent="0.2">
      <c r="U38047" s="55"/>
      <c r="V38047" s="53"/>
      <c r="W38047" s="53"/>
      <c r="X38047" s="53"/>
      <c r="Y38047" s="55"/>
    </row>
    <row r="38048" spans="21:25" x14ac:dyDescent="0.2">
      <c r="U38048" s="55"/>
      <c r="V38048" s="53"/>
      <c r="W38048" s="53"/>
      <c r="X38048" s="53"/>
      <c r="Y38048" s="55"/>
    </row>
    <row r="38049" spans="21:25" x14ac:dyDescent="0.2">
      <c r="U38049" s="55"/>
      <c r="V38049" s="53"/>
      <c r="W38049" s="53"/>
      <c r="X38049" s="53"/>
      <c r="Y38049" s="55"/>
    </row>
    <row r="38050" spans="21:25" x14ac:dyDescent="0.2">
      <c r="U38050" s="55"/>
      <c r="V38050" s="53"/>
      <c r="W38050" s="53"/>
      <c r="X38050" s="53"/>
      <c r="Y38050" s="55"/>
    </row>
    <row r="38051" spans="21:25" x14ac:dyDescent="0.2">
      <c r="U38051" s="55"/>
      <c r="V38051" s="53"/>
      <c r="W38051" s="53"/>
      <c r="X38051" s="53"/>
      <c r="Y38051" s="55"/>
    </row>
    <row r="38052" spans="21:25" x14ac:dyDescent="0.2">
      <c r="U38052" s="55"/>
      <c r="V38052" s="53"/>
      <c r="W38052" s="53"/>
      <c r="X38052" s="53"/>
      <c r="Y38052" s="55"/>
    </row>
    <row r="38053" spans="21:25" x14ac:dyDescent="0.2">
      <c r="U38053" s="55"/>
      <c r="V38053" s="53"/>
      <c r="W38053" s="53"/>
      <c r="X38053" s="53"/>
      <c r="Y38053" s="55"/>
    </row>
    <row r="38054" spans="21:25" x14ac:dyDescent="0.2">
      <c r="U38054" s="55"/>
      <c r="V38054" s="53"/>
      <c r="W38054" s="53"/>
      <c r="X38054" s="53"/>
      <c r="Y38054" s="55"/>
    </row>
    <row r="38055" spans="21:25" x14ac:dyDescent="0.2">
      <c r="U38055" s="55"/>
      <c r="V38055" s="53"/>
      <c r="W38055" s="53"/>
      <c r="X38055" s="53"/>
      <c r="Y38055" s="55"/>
    </row>
    <row r="38056" spans="21:25" x14ac:dyDescent="0.2">
      <c r="U38056" s="55"/>
      <c r="V38056" s="53"/>
      <c r="W38056" s="53"/>
      <c r="X38056" s="53"/>
      <c r="Y38056" s="55"/>
    </row>
    <row r="38057" spans="21:25" x14ac:dyDescent="0.2">
      <c r="U38057" s="55"/>
      <c r="V38057" s="53"/>
      <c r="W38057" s="53"/>
      <c r="X38057" s="53"/>
      <c r="Y38057" s="55"/>
    </row>
    <row r="38058" spans="21:25" x14ac:dyDescent="0.2">
      <c r="U38058" s="55"/>
      <c r="V38058" s="53"/>
      <c r="W38058" s="53"/>
      <c r="X38058" s="53"/>
      <c r="Y38058" s="55"/>
    </row>
    <row r="38059" spans="21:25" x14ac:dyDescent="0.2">
      <c r="U38059" s="55"/>
      <c r="V38059" s="53"/>
      <c r="W38059" s="53"/>
      <c r="X38059" s="53"/>
      <c r="Y38059" s="55"/>
    </row>
    <row r="38060" spans="21:25" x14ac:dyDescent="0.2">
      <c r="U38060" s="55"/>
      <c r="V38060" s="53"/>
      <c r="W38060" s="53"/>
      <c r="X38060" s="53"/>
      <c r="Y38060" s="55"/>
    </row>
    <row r="38061" spans="21:25" x14ac:dyDescent="0.2">
      <c r="U38061" s="55"/>
      <c r="V38061" s="53"/>
      <c r="W38061" s="53"/>
      <c r="X38061" s="53"/>
      <c r="Y38061" s="55"/>
    </row>
    <row r="38062" spans="21:25" x14ac:dyDescent="0.2">
      <c r="U38062" s="55"/>
      <c r="V38062" s="53"/>
      <c r="W38062" s="53"/>
      <c r="X38062" s="53"/>
      <c r="Y38062" s="55"/>
    </row>
    <row r="38063" spans="21:25" x14ac:dyDescent="0.2">
      <c r="U38063" s="55"/>
      <c r="V38063" s="53"/>
      <c r="W38063" s="53"/>
      <c r="X38063" s="53"/>
      <c r="Y38063" s="55"/>
    </row>
    <row r="38064" spans="21:25" x14ac:dyDescent="0.2">
      <c r="U38064" s="55"/>
      <c r="V38064" s="53"/>
      <c r="W38064" s="53"/>
      <c r="X38064" s="53"/>
      <c r="Y38064" s="55"/>
    </row>
    <row r="38065" spans="21:25" x14ac:dyDescent="0.2">
      <c r="U38065" s="55"/>
      <c r="V38065" s="53"/>
      <c r="W38065" s="53"/>
      <c r="X38065" s="53"/>
      <c r="Y38065" s="55"/>
    </row>
    <row r="38066" spans="21:25" x14ac:dyDescent="0.2">
      <c r="U38066" s="55"/>
      <c r="V38066" s="53"/>
      <c r="W38066" s="53"/>
      <c r="X38066" s="53"/>
      <c r="Y38066" s="55"/>
    </row>
    <row r="38067" spans="21:25" x14ac:dyDescent="0.2">
      <c r="U38067" s="55"/>
      <c r="V38067" s="53"/>
      <c r="W38067" s="53"/>
      <c r="X38067" s="53"/>
      <c r="Y38067" s="55"/>
    </row>
    <row r="38068" spans="21:25" x14ac:dyDescent="0.2">
      <c r="U38068" s="55"/>
      <c r="V38068" s="53"/>
      <c r="W38068" s="53"/>
      <c r="X38068" s="53"/>
      <c r="Y38068" s="55"/>
    </row>
    <row r="38069" spans="21:25" x14ac:dyDescent="0.2">
      <c r="U38069" s="55"/>
      <c r="V38069" s="53"/>
      <c r="W38069" s="53"/>
      <c r="X38069" s="53"/>
      <c r="Y38069" s="55"/>
    </row>
    <row r="38070" spans="21:25" x14ac:dyDescent="0.2">
      <c r="U38070" s="55"/>
      <c r="V38070" s="53"/>
      <c r="W38070" s="53"/>
      <c r="X38070" s="53"/>
      <c r="Y38070" s="55"/>
    </row>
    <row r="38071" spans="21:25" x14ac:dyDescent="0.2">
      <c r="U38071" s="55"/>
      <c r="V38071" s="53"/>
      <c r="W38071" s="53"/>
      <c r="X38071" s="53"/>
      <c r="Y38071" s="55"/>
    </row>
    <row r="38072" spans="21:25" x14ac:dyDescent="0.2">
      <c r="U38072" s="55"/>
      <c r="V38072" s="53"/>
      <c r="W38072" s="53"/>
      <c r="X38072" s="53"/>
      <c r="Y38072" s="55"/>
    </row>
    <row r="38073" spans="21:25" x14ac:dyDescent="0.2">
      <c r="U38073" s="55"/>
      <c r="V38073" s="53"/>
      <c r="W38073" s="53"/>
      <c r="X38073" s="53"/>
      <c r="Y38073" s="55"/>
    </row>
    <row r="38074" spans="21:25" x14ac:dyDescent="0.2">
      <c r="U38074" s="55"/>
      <c r="V38074" s="53"/>
      <c r="W38074" s="53"/>
      <c r="X38074" s="53"/>
      <c r="Y38074" s="55"/>
    </row>
    <row r="38075" spans="21:25" x14ac:dyDescent="0.2">
      <c r="U38075" s="55"/>
      <c r="V38075" s="53"/>
      <c r="W38075" s="53"/>
      <c r="X38075" s="53"/>
      <c r="Y38075" s="55"/>
    </row>
    <row r="38076" spans="21:25" x14ac:dyDescent="0.2">
      <c r="U38076" s="55"/>
      <c r="V38076" s="53"/>
      <c r="W38076" s="53"/>
      <c r="X38076" s="53"/>
      <c r="Y38076" s="55"/>
    </row>
    <row r="38077" spans="21:25" x14ac:dyDescent="0.2">
      <c r="U38077" s="55"/>
      <c r="V38077" s="53"/>
      <c r="W38077" s="53"/>
      <c r="X38077" s="53"/>
      <c r="Y38077" s="55"/>
    </row>
    <row r="38078" spans="21:25" x14ac:dyDescent="0.2">
      <c r="U38078" s="55"/>
      <c r="V38078" s="53"/>
      <c r="W38078" s="53"/>
      <c r="X38078" s="53"/>
      <c r="Y38078" s="55"/>
    </row>
    <row r="38079" spans="21:25" x14ac:dyDescent="0.2">
      <c r="U38079" s="55"/>
      <c r="V38079" s="53"/>
      <c r="W38079" s="53"/>
      <c r="X38079" s="53"/>
      <c r="Y38079" s="55"/>
    </row>
    <row r="38080" spans="21:25" x14ac:dyDescent="0.2">
      <c r="U38080" s="55"/>
      <c r="V38080" s="53"/>
      <c r="W38080" s="53"/>
      <c r="X38080" s="53"/>
      <c r="Y38080" s="55"/>
    </row>
    <row r="38081" spans="21:25" x14ac:dyDescent="0.2">
      <c r="U38081" s="55"/>
      <c r="V38081" s="53"/>
      <c r="W38081" s="53"/>
      <c r="X38081" s="53"/>
      <c r="Y38081" s="55"/>
    </row>
    <row r="38082" spans="21:25" x14ac:dyDescent="0.2">
      <c r="U38082" s="55"/>
      <c r="V38082" s="53"/>
      <c r="W38082" s="53"/>
      <c r="X38082" s="53"/>
      <c r="Y38082" s="55"/>
    </row>
    <row r="38083" spans="21:25" x14ac:dyDescent="0.2">
      <c r="U38083" s="55"/>
      <c r="V38083" s="53"/>
      <c r="W38083" s="53"/>
      <c r="X38083" s="53"/>
      <c r="Y38083" s="55"/>
    </row>
    <row r="38084" spans="21:25" x14ac:dyDescent="0.2">
      <c r="U38084" s="55"/>
      <c r="V38084" s="53"/>
      <c r="W38084" s="53"/>
      <c r="X38084" s="53"/>
      <c r="Y38084" s="55"/>
    </row>
    <row r="38085" spans="21:25" x14ac:dyDescent="0.2">
      <c r="U38085" s="55"/>
      <c r="V38085" s="53"/>
      <c r="W38085" s="53"/>
      <c r="X38085" s="53"/>
      <c r="Y38085" s="55"/>
    </row>
    <row r="38086" spans="21:25" x14ac:dyDescent="0.2">
      <c r="U38086" s="55"/>
      <c r="V38086" s="53"/>
      <c r="W38086" s="53"/>
      <c r="X38086" s="53"/>
      <c r="Y38086" s="55"/>
    </row>
    <row r="38087" spans="21:25" x14ac:dyDescent="0.2">
      <c r="U38087" s="55"/>
      <c r="V38087" s="53"/>
      <c r="W38087" s="53"/>
      <c r="X38087" s="53"/>
      <c r="Y38087" s="55"/>
    </row>
    <row r="38088" spans="21:25" x14ac:dyDescent="0.2">
      <c r="U38088" s="55"/>
      <c r="V38088" s="53"/>
      <c r="W38088" s="53"/>
      <c r="X38088" s="53"/>
      <c r="Y38088" s="55"/>
    </row>
    <row r="38089" spans="21:25" x14ac:dyDescent="0.2">
      <c r="U38089" s="55"/>
      <c r="V38089" s="53"/>
      <c r="W38089" s="53"/>
      <c r="X38089" s="53"/>
      <c r="Y38089" s="55"/>
    </row>
    <row r="38090" spans="21:25" x14ac:dyDescent="0.2">
      <c r="U38090" s="55"/>
      <c r="V38090" s="53"/>
      <c r="W38090" s="53"/>
      <c r="X38090" s="53"/>
      <c r="Y38090" s="55"/>
    </row>
    <row r="38091" spans="21:25" x14ac:dyDescent="0.2">
      <c r="U38091" s="55"/>
      <c r="V38091" s="53"/>
      <c r="W38091" s="53"/>
      <c r="X38091" s="53"/>
      <c r="Y38091" s="55"/>
    </row>
    <row r="38092" spans="21:25" x14ac:dyDescent="0.2">
      <c r="U38092" s="55"/>
      <c r="V38092" s="53"/>
      <c r="W38092" s="53"/>
      <c r="X38092" s="53"/>
      <c r="Y38092" s="55"/>
    </row>
    <row r="38093" spans="21:25" x14ac:dyDescent="0.2">
      <c r="U38093" s="55"/>
      <c r="V38093" s="53"/>
      <c r="W38093" s="53"/>
      <c r="X38093" s="53"/>
      <c r="Y38093" s="55"/>
    </row>
    <row r="38094" spans="21:25" x14ac:dyDescent="0.2">
      <c r="U38094" s="55"/>
      <c r="V38094" s="53"/>
      <c r="W38094" s="53"/>
      <c r="X38094" s="53"/>
      <c r="Y38094" s="55"/>
    </row>
    <row r="38095" spans="21:25" x14ac:dyDescent="0.2">
      <c r="U38095" s="55"/>
      <c r="V38095" s="53"/>
      <c r="W38095" s="53"/>
      <c r="X38095" s="53"/>
      <c r="Y38095" s="55"/>
    </row>
    <row r="38096" spans="21:25" x14ac:dyDescent="0.2">
      <c r="U38096" s="55"/>
      <c r="V38096" s="53"/>
      <c r="W38096" s="53"/>
      <c r="X38096" s="53"/>
      <c r="Y38096" s="55"/>
    </row>
    <row r="38097" spans="21:25" x14ac:dyDescent="0.2">
      <c r="U38097" s="55"/>
      <c r="V38097" s="53"/>
      <c r="W38097" s="53"/>
      <c r="X38097" s="53"/>
      <c r="Y38097" s="55"/>
    </row>
    <row r="38098" spans="21:25" x14ac:dyDescent="0.2">
      <c r="U38098" s="55"/>
      <c r="V38098" s="53"/>
      <c r="W38098" s="53"/>
      <c r="X38098" s="53"/>
      <c r="Y38098" s="55"/>
    </row>
    <row r="38099" spans="21:25" x14ac:dyDescent="0.2">
      <c r="U38099" s="55"/>
      <c r="V38099" s="53"/>
      <c r="W38099" s="53"/>
      <c r="X38099" s="53"/>
      <c r="Y38099" s="55"/>
    </row>
    <row r="38100" spans="21:25" x14ac:dyDescent="0.2">
      <c r="U38100" s="55"/>
      <c r="V38100" s="53"/>
      <c r="W38100" s="53"/>
      <c r="X38100" s="53"/>
      <c r="Y38100" s="55"/>
    </row>
    <row r="38101" spans="21:25" x14ac:dyDescent="0.2">
      <c r="U38101" s="55"/>
      <c r="V38101" s="53"/>
      <c r="W38101" s="53"/>
      <c r="X38101" s="53"/>
      <c r="Y38101" s="55"/>
    </row>
    <row r="38102" spans="21:25" x14ac:dyDescent="0.2">
      <c r="U38102" s="55"/>
      <c r="V38102" s="53"/>
      <c r="W38102" s="53"/>
      <c r="X38102" s="53"/>
      <c r="Y38102" s="55"/>
    </row>
    <row r="38103" spans="21:25" x14ac:dyDescent="0.2">
      <c r="U38103" s="55"/>
      <c r="V38103" s="53"/>
      <c r="W38103" s="53"/>
      <c r="X38103" s="53"/>
      <c r="Y38103" s="55"/>
    </row>
    <row r="38104" spans="21:25" x14ac:dyDescent="0.2">
      <c r="U38104" s="55"/>
      <c r="V38104" s="53"/>
      <c r="W38104" s="53"/>
      <c r="X38104" s="53"/>
      <c r="Y38104" s="55"/>
    </row>
    <row r="38105" spans="21:25" x14ac:dyDescent="0.2">
      <c r="U38105" s="55"/>
      <c r="V38105" s="53"/>
      <c r="W38105" s="53"/>
      <c r="X38105" s="53"/>
      <c r="Y38105" s="55"/>
    </row>
    <row r="38106" spans="21:25" x14ac:dyDescent="0.2">
      <c r="U38106" s="55"/>
      <c r="V38106" s="53"/>
      <c r="W38106" s="53"/>
      <c r="X38106" s="53"/>
      <c r="Y38106" s="55"/>
    </row>
    <row r="38107" spans="21:25" x14ac:dyDescent="0.2">
      <c r="U38107" s="55"/>
      <c r="V38107" s="53"/>
      <c r="W38107" s="53"/>
      <c r="X38107" s="53"/>
      <c r="Y38107" s="55"/>
    </row>
    <row r="38108" spans="21:25" x14ac:dyDescent="0.2">
      <c r="U38108" s="55"/>
      <c r="V38108" s="53"/>
      <c r="W38108" s="53"/>
      <c r="X38108" s="53"/>
      <c r="Y38108" s="55"/>
    </row>
    <row r="38109" spans="21:25" x14ac:dyDescent="0.2">
      <c r="U38109" s="55"/>
      <c r="V38109" s="53"/>
      <c r="W38109" s="53"/>
      <c r="X38109" s="53"/>
      <c r="Y38109" s="55"/>
    </row>
    <row r="38110" spans="21:25" x14ac:dyDescent="0.2">
      <c r="U38110" s="55"/>
      <c r="V38110" s="53"/>
      <c r="W38110" s="53"/>
      <c r="X38110" s="53"/>
      <c r="Y38110" s="55"/>
    </row>
    <row r="38111" spans="21:25" x14ac:dyDescent="0.2">
      <c r="U38111" s="55"/>
      <c r="V38111" s="53"/>
      <c r="W38111" s="53"/>
      <c r="X38111" s="53"/>
      <c r="Y38111" s="55"/>
    </row>
    <row r="38112" spans="21:25" x14ac:dyDescent="0.2">
      <c r="U38112" s="55"/>
      <c r="V38112" s="53"/>
      <c r="W38112" s="53"/>
      <c r="X38112" s="53"/>
      <c r="Y38112" s="55"/>
    </row>
    <row r="38113" spans="21:25" x14ac:dyDescent="0.2">
      <c r="U38113" s="55"/>
      <c r="V38113" s="53"/>
      <c r="W38113" s="53"/>
      <c r="X38113" s="53"/>
      <c r="Y38113" s="55"/>
    </row>
    <row r="38114" spans="21:25" x14ac:dyDescent="0.2">
      <c r="U38114" s="55"/>
      <c r="V38114" s="53"/>
      <c r="W38114" s="53"/>
      <c r="X38114" s="53"/>
      <c r="Y38114" s="55"/>
    </row>
    <row r="38115" spans="21:25" x14ac:dyDescent="0.2">
      <c r="U38115" s="55"/>
      <c r="V38115" s="53"/>
      <c r="W38115" s="53"/>
      <c r="X38115" s="53"/>
      <c r="Y38115" s="55"/>
    </row>
    <row r="38116" spans="21:25" x14ac:dyDescent="0.2">
      <c r="U38116" s="55"/>
      <c r="V38116" s="53"/>
      <c r="W38116" s="53"/>
      <c r="X38116" s="53"/>
      <c r="Y38116" s="55"/>
    </row>
    <row r="38117" spans="21:25" x14ac:dyDescent="0.2">
      <c r="U38117" s="55"/>
      <c r="V38117" s="53"/>
      <c r="W38117" s="53"/>
      <c r="X38117" s="53"/>
      <c r="Y38117" s="55"/>
    </row>
    <row r="38118" spans="21:25" x14ac:dyDescent="0.2">
      <c r="U38118" s="55"/>
      <c r="V38118" s="53"/>
      <c r="W38118" s="53"/>
      <c r="X38118" s="53"/>
      <c r="Y38118" s="55"/>
    </row>
    <row r="38119" spans="21:25" x14ac:dyDescent="0.2">
      <c r="U38119" s="55"/>
      <c r="V38119" s="53"/>
      <c r="W38119" s="53"/>
      <c r="X38119" s="53"/>
      <c r="Y38119" s="55"/>
    </row>
    <row r="38120" spans="21:25" x14ac:dyDescent="0.2">
      <c r="U38120" s="55"/>
      <c r="V38120" s="53"/>
      <c r="W38120" s="53"/>
      <c r="X38120" s="53"/>
      <c r="Y38120" s="55"/>
    </row>
    <row r="38121" spans="21:25" x14ac:dyDescent="0.2">
      <c r="U38121" s="55"/>
      <c r="V38121" s="53"/>
      <c r="W38121" s="53"/>
      <c r="X38121" s="53"/>
      <c r="Y38121" s="55"/>
    </row>
    <row r="38122" spans="21:25" x14ac:dyDescent="0.2">
      <c r="U38122" s="55"/>
      <c r="V38122" s="53"/>
      <c r="W38122" s="53"/>
      <c r="X38122" s="53"/>
      <c r="Y38122" s="55"/>
    </row>
    <row r="38123" spans="21:25" x14ac:dyDescent="0.2">
      <c r="U38123" s="55"/>
      <c r="V38123" s="53"/>
      <c r="W38123" s="53"/>
      <c r="X38123" s="53"/>
      <c r="Y38123" s="55"/>
    </row>
    <row r="38124" spans="21:25" x14ac:dyDescent="0.2">
      <c r="U38124" s="55"/>
      <c r="V38124" s="53"/>
      <c r="W38124" s="53"/>
      <c r="X38124" s="53"/>
      <c r="Y38124" s="55"/>
    </row>
    <row r="38125" spans="21:25" x14ac:dyDescent="0.2">
      <c r="U38125" s="55"/>
      <c r="V38125" s="53"/>
      <c r="W38125" s="53"/>
      <c r="X38125" s="53"/>
      <c r="Y38125" s="55"/>
    </row>
    <row r="38126" spans="21:25" x14ac:dyDescent="0.2">
      <c r="U38126" s="55"/>
      <c r="V38126" s="53"/>
      <c r="W38126" s="53"/>
      <c r="X38126" s="53"/>
      <c r="Y38126" s="55"/>
    </row>
    <row r="38127" spans="21:25" x14ac:dyDescent="0.2">
      <c r="U38127" s="55"/>
      <c r="V38127" s="53"/>
      <c r="W38127" s="53"/>
      <c r="X38127" s="53"/>
      <c r="Y38127" s="55"/>
    </row>
    <row r="38128" spans="21:25" x14ac:dyDescent="0.2">
      <c r="U38128" s="55"/>
      <c r="V38128" s="53"/>
      <c r="W38128" s="53"/>
      <c r="X38128" s="53"/>
      <c r="Y38128" s="55"/>
    </row>
    <row r="38129" spans="21:25" x14ac:dyDescent="0.2">
      <c r="U38129" s="55"/>
      <c r="V38129" s="53"/>
      <c r="W38129" s="53"/>
      <c r="X38129" s="53"/>
      <c r="Y38129" s="55"/>
    </row>
    <row r="38130" spans="21:25" x14ac:dyDescent="0.2">
      <c r="U38130" s="55"/>
      <c r="V38130" s="53"/>
      <c r="W38130" s="53"/>
      <c r="X38130" s="53"/>
      <c r="Y38130" s="55"/>
    </row>
    <row r="38131" spans="21:25" x14ac:dyDescent="0.2">
      <c r="U38131" s="55"/>
      <c r="V38131" s="53"/>
      <c r="W38131" s="53"/>
      <c r="X38131" s="53"/>
      <c r="Y38131" s="55"/>
    </row>
    <row r="38132" spans="21:25" x14ac:dyDescent="0.2">
      <c r="U38132" s="55"/>
      <c r="V38132" s="53"/>
      <c r="W38132" s="53"/>
      <c r="X38132" s="53"/>
      <c r="Y38132" s="55"/>
    </row>
    <row r="38133" spans="21:25" x14ac:dyDescent="0.2">
      <c r="U38133" s="55"/>
      <c r="V38133" s="53"/>
      <c r="W38133" s="53"/>
      <c r="X38133" s="53"/>
      <c r="Y38133" s="55"/>
    </row>
    <row r="38134" spans="21:25" x14ac:dyDescent="0.2">
      <c r="U38134" s="55"/>
      <c r="V38134" s="53"/>
      <c r="W38134" s="53"/>
      <c r="X38134" s="53"/>
      <c r="Y38134" s="55"/>
    </row>
    <row r="38135" spans="21:25" x14ac:dyDescent="0.2">
      <c r="U38135" s="55"/>
      <c r="V38135" s="53"/>
      <c r="W38135" s="53"/>
      <c r="X38135" s="53"/>
      <c r="Y38135" s="55"/>
    </row>
    <row r="38136" spans="21:25" x14ac:dyDescent="0.2">
      <c r="U38136" s="55"/>
      <c r="V38136" s="53"/>
      <c r="W38136" s="53"/>
      <c r="X38136" s="53"/>
      <c r="Y38136" s="55"/>
    </row>
    <row r="38137" spans="21:25" x14ac:dyDescent="0.2">
      <c r="U38137" s="55"/>
      <c r="V38137" s="53"/>
      <c r="W38137" s="53"/>
      <c r="X38137" s="53"/>
      <c r="Y38137" s="55"/>
    </row>
    <row r="38138" spans="21:25" x14ac:dyDescent="0.2">
      <c r="U38138" s="55"/>
      <c r="V38138" s="53"/>
      <c r="W38138" s="53"/>
      <c r="X38138" s="53"/>
      <c r="Y38138" s="55"/>
    </row>
    <row r="38139" spans="21:25" x14ac:dyDescent="0.2">
      <c r="U38139" s="55"/>
      <c r="V38139" s="53"/>
      <c r="W38139" s="53"/>
      <c r="X38139" s="53"/>
      <c r="Y38139" s="55"/>
    </row>
    <row r="38140" spans="21:25" x14ac:dyDescent="0.2">
      <c r="U38140" s="55"/>
      <c r="V38140" s="53"/>
      <c r="W38140" s="53"/>
      <c r="X38140" s="53"/>
      <c r="Y38140" s="55"/>
    </row>
    <row r="38141" spans="21:25" x14ac:dyDescent="0.2">
      <c r="U38141" s="55"/>
      <c r="V38141" s="53"/>
      <c r="W38141" s="53"/>
      <c r="X38141" s="53"/>
      <c r="Y38141" s="55"/>
    </row>
    <row r="38142" spans="21:25" x14ac:dyDescent="0.2">
      <c r="U38142" s="55"/>
      <c r="V38142" s="53"/>
      <c r="W38142" s="53"/>
      <c r="X38142" s="53"/>
      <c r="Y38142" s="55"/>
    </row>
    <row r="38143" spans="21:25" x14ac:dyDescent="0.2">
      <c r="U38143" s="55"/>
      <c r="V38143" s="53"/>
      <c r="W38143" s="53"/>
      <c r="X38143" s="53"/>
      <c r="Y38143" s="55"/>
    </row>
    <row r="38144" spans="21:25" x14ac:dyDescent="0.2">
      <c r="U38144" s="55"/>
      <c r="V38144" s="53"/>
      <c r="W38144" s="53"/>
      <c r="X38144" s="53"/>
      <c r="Y38144" s="55"/>
    </row>
    <row r="38145" spans="21:25" x14ac:dyDescent="0.2">
      <c r="U38145" s="55"/>
      <c r="V38145" s="53"/>
      <c r="W38145" s="53"/>
      <c r="X38145" s="53"/>
      <c r="Y38145" s="55"/>
    </row>
    <row r="38146" spans="21:25" x14ac:dyDescent="0.2">
      <c r="U38146" s="55"/>
      <c r="V38146" s="53"/>
      <c r="W38146" s="53"/>
      <c r="X38146" s="53"/>
      <c r="Y38146" s="55"/>
    </row>
    <row r="38147" spans="21:25" x14ac:dyDescent="0.2">
      <c r="U38147" s="55"/>
      <c r="V38147" s="53"/>
      <c r="W38147" s="53"/>
      <c r="X38147" s="53"/>
      <c r="Y38147" s="55"/>
    </row>
    <row r="38148" spans="21:25" x14ac:dyDescent="0.2">
      <c r="U38148" s="55"/>
      <c r="V38148" s="53"/>
      <c r="W38148" s="53"/>
      <c r="X38148" s="53"/>
      <c r="Y38148" s="55"/>
    </row>
    <row r="38149" spans="21:25" x14ac:dyDescent="0.2">
      <c r="U38149" s="55"/>
      <c r="V38149" s="53"/>
      <c r="W38149" s="53"/>
      <c r="X38149" s="53"/>
      <c r="Y38149" s="55"/>
    </row>
    <row r="38150" spans="21:25" x14ac:dyDescent="0.2">
      <c r="U38150" s="55"/>
      <c r="V38150" s="53"/>
      <c r="W38150" s="53"/>
      <c r="X38150" s="53"/>
      <c r="Y38150" s="55"/>
    </row>
    <row r="38151" spans="21:25" x14ac:dyDescent="0.2">
      <c r="U38151" s="55"/>
      <c r="V38151" s="53"/>
      <c r="W38151" s="53"/>
      <c r="X38151" s="53"/>
      <c r="Y38151" s="55"/>
    </row>
    <row r="38152" spans="21:25" x14ac:dyDescent="0.2">
      <c r="U38152" s="55"/>
      <c r="V38152" s="53"/>
      <c r="W38152" s="53"/>
      <c r="X38152" s="53"/>
      <c r="Y38152" s="55"/>
    </row>
    <row r="38153" spans="21:25" x14ac:dyDescent="0.2">
      <c r="U38153" s="55"/>
      <c r="V38153" s="53"/>
      <c r="W38153" s="53"/>
      <c r="X38153" s="53"/>
      <c r="Y38153" s="55"/>
    </row>
    <row r="38154" spans="21:25" x14ac:dyDescent="0.2">
      <c r="U38154" s="55"/>
      <c r="V38154" s="53"/>
      <c r="W38154" s="53"/>
      <c r="X38154" s="53"/>
      <c r="Y38154" s="55"/>
    </row>
    <row r="38155" spans="21:25" x14ac:dyDescent="0.2">
      <c r="U38155" s="55"/>
      <c r="V38155" s="53"/>
      <c r="W38155" s="53"/>
      <c r="X38155" s="53"/>
      <c r="Y38155" s="55"/>
    </row>
    <row r="38156" spans="21:25" x14ac:dyDescent="0.2">
      <c r="U38156" s="55"/>
      <c r="V38156" s="53"/>
      <c r="W38156" s="53"/>
      <c r="X38156" s="53"/>
      <c r="Y38156" s="55"/>
    </row>
    <row r="38157" spans="21:25" x14ac:dyDescent="0.2">
      <c r="U38157" s="55"/>
      <c r="V38157" s="53"/>
      <c r="W38157" s="53"/>
      <c r="X38157" s="53"/>
      <c r="Y38157" s="55"/>
    </row>
    <row r="38158" spans="21:25" x14ac:dyDescent="0.2">
      <c r="U38158" s="55"/>
      <c r="V38158" s="53"/>
      <c r="W38158" s="53"/>
      <c r="X38158" s="53"/>
      <c r="Y38158" s="55"/>
    </row>
    <row r="38159" spans="21:25" x14ac:dyDescent="0.2">
      <c r="U38159" s="55"/>
      <c r="V38159" s="53"/>
      <c r="W38159" s="53"/>
      <c r="X38159" s="53"/>
      <c r="Y38159" s="55"/>
    </row>
    <row r="38160" spans="21:25" x14ac:dyDescent="0.2">
      <c r="U38160" s="55"/>
      <c r="V38160" s="53"/>
      <c r="W38160" s="53"/>
      <c r="X38160" s="53"/>
      <c r="Y38160" s="55"/>
    </row>
    <row r="38161" spans="21:25" x14ac:dyDescent="0.2">
      <c r="U38161" s="55"/>
      <c r="V38161" s="53"/>
      <c r="W38161" s="53"/>
      <c r="X38161" s="53"/>
      <c r="Y38161" s="55"/>
    </row>
    <row r="38162" spans="21:25" x14ac:dyDescent="0.2">
      <c r="U38162" s="55"/>
      <c r="V38162" s="53"/>
      <c r="W38162" s="53"/>
      <c r="X38162" s="53"/>
      <c r="Y38162" s="55"/>
    </row>
    <row r="38163" spans="21:25" x14ac:dyDescent="0.2">
      <c r="U38163" s="55"/>
      <c r="V38163" s="53"/>
      <c r="W38163" s="53"/>
      <c r="X38163" s="53"/>
      <c r="Y38163" s="55"/>
    </row>
    <row r="38164" spans="21:25" x14ac:dyDescent="0.2">
      <c r="U38164" s="55"/>
      <c r="V38164" s="53"/>
      <c r="W38164" s="53"/>
      <c r="X38164" s="53"/>
      <c r="Y38164" s="55"/>
    </row>
    <row r="38165" spans="21:25" x14ac:dyDescent="0.2">
      <c r="U38165" s="55"/>
      <c r="V38165" s="53"/>
      <c r="W38165" s="53"/>
      <c r="X38165" s="53"/>
      <c r="Y38165" s="55"/>
    </row>
    <row r="38166" spans="21:25" x14ac:dyDescent="0.2">
      <c r="U38166" s="55"/>
      <c r="V38166" s="53"/>
      <c r="W38166" s="53"/>
      <c r="X38166" s="53"/>
      <c r="Y38166" s="55"/>
    </row>
    <row r="38167" spans="21:25" x14ac:dyDescent="0.2">
      <c r="U38167" s="55"/>
      <c r="V38167" s="53"/>
      <c r="W38167" s="53"/>
      <c r="X38167" s="53"/>
      <c r="Y38167" s="55"/>
    </row>
    <row r="38168" spans="21:25" x14ac:dyDescent="0.2">
      <c r="U38168" s="55"/>
      <c r="V38168" s="53"/>
      <c r="W38168" s="53"/>
      <c r="X38168" s="53"/>
      <c r="Y38168" s="55"/>
    </row>
    <row r="38169" spans="21:25" x14ac:dyDescent="0.2">
      <c r="U38169" s="55"/>
      <c r="V38169" s="53"/>
      <c r="W38169" s="53"/>
      <c r="X38169" s="53"/>
      <c r="Y38169" s="55"/>
    </row>
    <row r="38170" spans="21:25" x14ac:dyDescent="0.2">
      <c r="U38170" s="55"/>
      <c r="V38170" s="53"/>
      <c r="W38170" s="53"/>
      <c r="X38170" s="53"/>
      <c r="Y38170" s="55"/>
    </row>
    <row r="38171" spans="21:25" x14ac:dyDescent="0.2">
      <c r="U38171" s="55"/>
      <c r="V38171" s="53"/>
      <c r="W38171" s="53"/>
      <c r="X38171" s="53"/>
      <c r="Y38171" s="55"/>
    </row>
    <row r="38172" spans="21:25" x14ac:dyDescent="0.2">
      <c r="U38172" s="55"/>
      <c r="V38172" s="53"/>
      <c r="W38172" s="53"/>
      <c r="X38172" s="53"/>
      <c r="Y38172" s="55"/>
    </row>
    <row r="38173" spans="21:25" x14ac:dyDescent="0.2">
      <c r="U38173" s="55"/>
      <c r="V38173" s="53"/>
      <c r="W38173" s="53"/>
      <c r="X38173" s="53"/>
      <c r="Y38173" s="55"/>
    </row>
    <row r="38174" spans="21:25" x14ac:dyDescent="0.2">
      <c r="U38174" s="55"/>
      <c r="V38174" s="53"/>
      <c r="W38174" s="53"/>
      <c r="X38174" s="53"/>
      <c r="Y38174" s="55"/>
    </row>
    <row r="38175" spans="21:25" x14ac:dyDescent="0.2">
      <c r="U38175" s="55"/>
      <c r="V38175" s="53"/>
      <c r="W38175" s="53"/>
      <c r="X38175" s="53"/>
      <c r="Y38175" s="55"/>
    </row>
    <row r="38176" spans="21:25" x14ac:dyDescent="0.2">
      <c r="U38176" s="55"/>
      <c r="V38176" s="53"/>
      <c r="W38176" s="53"/>
      <c r="X38176" s="53"/>
      <c r="Y38176" s="55"/>
    </row>
    <row r="38177" spans="21:25" x14ac:dyDescent="0.2">
      <c r="U38177" s="55"/>
      <c r="V38177" s="53"/>
      <c r="W38177" s="53"/>
      <c r="X38177" s="53"/>
      <c r="Y38177" s="55"/>
    </row>
    <row r="38178" spans="21:25" x14ac:dyDescent="0.2">
      <c r="U38178" s="55"/>
      <c r="V38178" s="53"/>
      <c r="W38178" s="53"/>
      <c r="X38178" s="53"/>
      <c r="Y38178" s="55"/>
    </row>
    <row r="38179" spans="21:25" x14ac:dyDescent="0.2">
      <c r="U38179" s="55"/>
      <c r="V38179" s="53"/>
      <c r="W38179" s="53"/>
      <c r="X38179" s="53"/>
      <c r="Y38179" s="55"/>
    </row>
    <row r="38180" spans="21:25" x14ac:dyDescent="0.2">
      <c r="U38180" s="55"/>
      <c r="V38180" s="53"/>
      <c r="W38180" s="53"/>
      <c r="X38180" s="53"/>
      <c r="Y38180" s="55"/>
    </row>
    <row r="38181" spans="21:25" x14ac:dyDescent="0.2">
      <c r="U38181" s="55"/>
      <c r="V38181" s="53"/>
      <c r="W38181" s="53"/>
      <c r="X38181" s="53"/>
      <c r="Y38181" s="55"/>
    </row>
    <row r="38182" spans="21:25" x14ac:dyDescent="0.2">
      <c r="U38182" s="55"/>
      <c r="V38182" s="53"/>
      <c r="W38182" s="53"/>
      <c r="X38182" s="53"/>
      <c r="Y38182" s="55"/>
    </row>
    <row r="38183" spans="21:25" x14ac:dyDescent="0.2">
      <c r="U38183" s="55"/>
      <c r="V38183" s="53"/>
      <c r="W38183" s="53"/>
      <c r="X38183" s="53"/>
      <c r="Y38183" s="55"/>
    </row>
    <row r="38184" spans="21:25" x14ac:dyDescent="0.2">
      <c r="U38184" s="55"/>
      <c r="V38184" s="53"/>
      <c r="W38184" s="53"/>
      <c r="X38184" s="53"/>
      <c r="Y38184" s="55"/>
    </row>
    <row r="38185" spans="21:25" x14ac:dyDescent="0.2">
      <c r="U38185" s="55"/>
      <c r="V38185" s="53"/>
      <c r="W38185" s="53"/>
      <c r="X38185" s="53"/>
      <c r="Y38185" s="55"/>
    </row>
    <row r="38186" spans="21:25" x14ac:dyDescent="0.2">
      <c r="U38186" s="55"/>
      <c r="V38186" s="53"/>
      <c r="W38186" s="53"/>
      <c r="X38186" s="53"/>
      <c r="Y38186" s="55"/>
    </row>
    <row r="38187" spans="21:25" x14ac:dyDescent="0.2">
      <c r="U38187" s="55"/>
      <c r="V38187" s="53"/>
      <c r="W38187" s="53"/>
      <c r="X38187" s="53"/>
      <c r="Y38187" s="55"/>
    </row>
    <row r="38188" spans="21:25" x14ac:dyDescent="0.2">
      <c r="U38188" s="55"/>
      <c r="V38188" s="53"/>
      <c r="W38188" s="53"/>
      <c r="X38188" s="53"/>
      <c r="Y38188" s="55"/>
    </row>
    <row r="38189" spans="21:25" x14ac:dyDescent="0.2">
      <c r="U38189" s="55"/>
      <c r="V38189" s="53"/>
      <c r="W38189" s="53"/>
      <c r="X38189" s="53"/>
      <c r="Y38189" s="55"/>
    </row>
    <row r="38190" spans="21:25" x14ac:dyDescent="0.2">
      <c r="U38190" s="55"/>
      <c r="V38190" s="53"/>
      <c r="W38190" s="53"/>
      <c r="X38190" s="53"/>
      <c r="Y38190" s="55"/>
    </row>
    <row r="38191" spans="21:25" x14ac:dyDescent="0.2">
      <c r="U38191" s="55"/>
      <c r="V38191" s="53"/>
      <c r="W38191" s="53"/>
      <c r="X38191" s="53"/>
      <c r="Y38191" s="55"/>
    </row>
    <row r="38192" spans="21:25" x14ac:dyDescent="0.2">
      <c r="U38192" s="55"/>
      <c r="V38192" s="53"/>
      <c r="W38192" s="53"/>
      <c r="X38192" s="53"/>
      <c r="Y38192" s="55"/>
    </row>
    <row r="38193" spans="21:25" x14ac:dyDescent="0.2">
      <c r="U38193" s="55"/>
      <c r="V38193" s="53"/>
      <c r="W38193" s="53"/>
      <c r="X38193" s="53"/>
      <c r="Y38193" s="55"/>
    </row>
    <row r="38194" spans="21:25" x14ac:dyDescent="0.2">
      <c r="U38194" s="55"/>
      <c r="V38194" s="53"/>
      <c r="W38194" s="53"/>
      <c r="X38194" s="53"/>
      <c r="Y38194" s="55"/>
    </row>
    <row r="38195" spans="21:25" x14ac:dyDescent="0.2">
      <c r="U38195" s="55"/>
      <c r="V38195" s="53"/>
      <c r="W38195" s="53"/>
      <c r="X38195" s="53"/>
      <c r="Y38195" s="55"/>
    </row>
    <row r="38196" spans="21:25" x14ac:dyDescent="0.2">
      <c r="U38196" s="55"/>
      <c r="V38196" s="53"/>
      <c r="W38196" s="53"/>
      <c r="X38196" s="53"/>
      <c r="Y38196" s="55"/>
    </row>
    <row r="38197" spans="21:25" x14ac:dyDescent="0.2">
      <c r="U38197" s="55"/>
      <c r="V38197" s="53"/>
      <c r="W38197" s="53"/>
      <c r="X38197" s="53"/>
      <c r="Y38197" s="55"/>
    </row>
    <row r="38198" spans="21:25" x14ac:dyDescent="0.2">
      <c r="U38198" s="55"/>
      <c r="V38198" s="53"/>
      <c r="W38198" s="53"/>
      <c r="X38198" s="53"/>
      <c r="Y38198" s="55"/>
    </row>
    <row r="38199" spans="21:25" x14ac:dyDescent="0.2">
      <c r="U38199" s="55"/>
      <c r="V38199" s="53"/>
      <c r="W38199" s="53"/>
      <c r="X38199" s="53"/>
      <c r="Y38199" s="55"/>
    </row>
    <row r="38200" spans="21:25" x14ac:dyDescent="0.2">
      <c r="U38200" s="55"/>
      <c r="V38200" s="53"/>
      <c r="W38200" s="53"/>
      <c r="X38200" s="53"/>
      <c r="Y38200" s="55"/>
    </row>
    <row r="38201" spans="21:25" x14ac:dyDescent="0.2">
      <c r="U38201" s="55"/>
      <c r="V38201" s="53"/>
      <c r="W38201" s="53"/>
      <c r="X38201" s="53"/>
      <c r="Y38201" s="55"/>
    </row>
    <row r="38202" spans="21:25" x14ac:dyDescent="0.2">
      <c r="U38202" s="55"/>
      <c r="V38202" s="53"/>
      <c r="W38202" s="53"/>
      <c r="X38202" s="53"/>
      <c r="Y38202" s="55"/>
    </row>
    <row r="38203" spans="21:25" x14ac:dyDescent="0.2">
      <c r="U38203" s="55"/>
      <c r="V38203" s="53"/>
      <c r="W38203" s="53"/>
      <c r="X38203" s="53"/>
      <c r="Y38203" s="55"/>
    </row>
    <row r="38204" spans="21:25" x14ac:dyDescent="0.2">
      <c r="U38204" s="55"/>
      <c r="V38204" s="53"/>
      <c r="W38204" s="53"/>
      <c r="X38204" s="53"/>
      <c r="Y38204" s="55"/>
    </row>
    <row r="38205" spans="21:25" x14ac:dyDescent="0.2">
      <c r="U38205" s="55"/>
      <c r="V38205" s="53"/>
      <c r="W38205" s="53"/>
      <c r="X38205" s="53"/>
      <c r="Y38205" s="55"/>
    </row>
    <row r="38206" spans="21:25" x14ac:dyDescent="0.2">
      <c r="U38206" s="55"/>
      <c r="V38206" s="53"/>
      <c r="W38206" s="53"/>
      <c r="X38206" s="53"/>
      <c r="Y38206" s="55"/>
    </row>
    <row r="38207" spans="21:25" x14ac:dyDescent="0.2">
      <c r="U38207" s="55"/>
      <c r="V38207" s="53"/>
      <c r="W38207" s="53"/>
      <c r="X38207" s="53"/>
      <c r="Y38207" s="55"/>
    </row>
    <row r="38208" spans="21:25" x14ac:dyDescent="0.2">
      <c r="U38208" s="55"/>
      <c r="V38208" s="53"/>
      <c r="W38208" s="53"/>
      <c r="X38208" s="53"/>
      <c r="Y38208" s="55"/>
    </row>
    <row r="38209" spans="21:25" x14ac:dyDescent="0.2">
      <c r="U38209" s="55"/>
      <c r="V38209" s="53"/>
      <c r="W38209" s="53"/>
      <c r="X38209" s="53"/>
      <c r="Y38209" s="55"/>
    </row>
    <row r="38210" spans="21:25" x14ac:dyDescent="0.2">
      <c r="U38210" s="55"/>
      <c r="V38210" s="53"/>
      <c r="W38210" s="53"/>
      <c r="X38210" s="53"/>
      <c r="Y38210" s="55"/>
    </row>
    <row r="38211" spans="21:25" x14ac:dyDescent="0.2">
      <c r="U38211" s="55"/>
      <c r="V38211" s="53"/>
      <c r="W38211" s="53"/>
      <c r="X38211" s="53"/>
      <c r="Y38211" s="55"/>
    </row>
    <row r="38212" spans="21:25" x14ac:dyDescent="0.2">
      <c r="U38212" s="55"/>
      <c r="V38212" s="53"/>
      <c r="W38212" s="53"/>
      <c r="X38212" s="53"/>
      <c r="Y38212" s="55"/>
    </row>
    <row r="38213" spans="21:25" x14ac:dyDescent="0.2">
      <c r="U38213" s="55"/>
      <c r="V38213" s="53"/>
      <c r="W38213" s="53"/>
      <c r="X38213" s="53"/>
      <c r="Y38213" s="55"/>
    </row>
    <row r="38214" spans="21:25" x14ac:dyDescent="0.2">
      <c r="U38214" s="55"/>
      <c r="V38214" s="53"/>
      <c r="W38214" s="53"/>
      <c r="X38214" s="53"/>
      <c r="Y38214" s="55"/>
    </row>
    <row r="38215" spans="21:25" x14ac:dyDescent="0.2">
      <c r="U38215" s="55"/>
      <c r="V38215" s="53"/>
      <c r="W38215" s="53"/>
      <c r="X38215" s="53"/>
      <c r="Y38215" s="55"/>
    </row>
    <row r="38216" spans="21:25" x14ac:dyDescent="0.2">
      <c r="U38216" s="55"/>
      <c r="V38216" s="53"/>
      <c r="W38216" s="53"/>
      <c r="X38216" s="53"/>
      <c r="Y38216" s="55"/>
    </row>
    <row r="38217" spans="21:25" x14ac:dyDescent="0.2">
      <c r="U38217" s="55"/>
      <c r="V38217" s="53"/>
      <c r="W38217" s="53"/>
      <c r="X38217" s="53"/>
      <c r="Y38217" s="55"/>
    </row>
    <row r="38218" spans="21:25" x14ac:dyDescent="0.2">
      <c r="U38218" s="55"/>
      <c r="V38218" s="53"/>
      <c r="W38218" s="53"/>
      <c r="X38218" s="53"/>
      <c r="Y38218" s="55"/>
    </row>
    <row r="38219" spans="21:25" x14ac:dyDescent="0.2">
      <c r="U38219" s="55"/>
      <c r="V38219" s="53"/>
      <c r="W38219" s="53"/>
      <c r="X38219" s="53"/>
      <c r="Y38219" s="55"/>
    </row>
    <row r="38220" spans="21:25" x14ac:dyDescent="0.2">
      <c r="U38220" s="55"/>
      <c r="V38220" s="53"/>
      <c r="W38220" s="53"/>
      <c r="X38220" s="53"/>
      <c r="Y38220" s="55"/>
    </row>
    <row r="38221" spans="21:25" x14ac:dyDescent="0.2">
      <c r="U38221" s="55"/>
      <c r="V38221" s="53"/>
      <c r="W38221" s="53"/>
      <c r="X38221" s="53"/>
      <c r="Y38221" s="55"/>
    </row>
    <row r="38222" spans="21:25" x14ac:dyDescent="0.2">
      <c r="U38222" s="55"/>
      <c r="V38222" s="53"/>
      <c r="W38222" s="53"/>
      <c r="X38222" s="53"/>
      <c r="Y38222" s="55"/>
    </row>
    <row r="38223" spans="21:25" x14ac:dyDescent="0.2">
      <c r="U38223" s="55"/>
      <c r="V38223" s="53"/>
      <c r="W38223" s="53"/>
      <c r="X38223" s="53"/>
      <c r="Y38223" s="55"/>
    </row>
    <row r="38224" spans="21:25" x14ac:dyDescent="0.2">
      <c r="U38224" s="55"/>
      <c r="V38224" s="53"/>
      <c r="W38224" s="53"/>
      <c r="X38224" s="53"/>
      <c r="Y38224" s="55"/>
    </row>
    <row r="38225" spans="21:25" x14ac:dyDescent="0.2">
      <c r="U38225" s="55"/>
      <c r="V38225" s="53"/>
      <c r="W38225" s="53"/>
      <c r="X38225" s="53"/>
      <c r="Y38225" s="55"/>
    </row>
    <row r="38226" spans="21:25" x14ac:dyDescent="0.2">
      <c r="U38226" s="55"/>
      <c r="V38226" s="53"/>
      <c r="W38226" s="53"/>
      <c r="X38226" s="53"/>
      <c r="Y38226" s="55"/>
    </row>
    <row r="38227" spans="21:25" x14ac:dyDescent="0.2">
      <c r="U38227" s="55"/>
      <c r="V38227" s="53"/>
      <c r="W38227" s="53"/>
      <c r="X38227" s="53"/>
      <c r="Y38227" s="55"/>
    </row>
    <row r="38228" spans="21:25" x14ac:dyDescent="0.2">
      <c r="U38228" s="55"/>
      <c r="V38228" s="53"/>
      <c r="W38228" s="53"/>
      <c r="X38228" s="53"/>
      <c r="Y38228" s="55"/>
    </row>
    <row r="38229" spans="21:25" x14ac:dyDescent="0.2">
      <c r="U38229" s="55"/>
      <c r="V38229" s="53"/>
      <c r="W38229" s="53"/>
      <c r="X38229" s="53"/>
      <c r="Y38229" s="55"/>
    </row>
    <row r="38230" spans="21:25" x14ac:dyDescent="0.2">
      <c r="U38230" s="55"/>
      <c r="V38230" s="53"/>
      <c r="W38230" s="53"/>
      <c r="X38230" s="53"/>
      <c r="Y38230" s="55"/>
    </row>
    <row r="38231" spans="21:25" x14ac:dyDescent="0.2">
      <c r="U38231" s="55"/>
      <c r="V38231" s="53"/>
      <c r="W38231" s="53"/>
      <c r="X38231" s="53"/>
      <c r="Y38231" s="55"/>
    </row>
    <row r="38232" spans="21:25" x14ac:dyDescent="0.2">
      <c r="U38232" s="55"/>
      <c r="V38232" s="53"/>
      <c r="W38232" s="53"/>
      <c r="X38232" s="53"/>
      <c r="Y38232" s="55"/>
    </row>
    <row r="38233" spans="21:25" x14ac:dyDescent="0.2">
      <c r="U38233" s="55"/>
      <c r="V38233" s="53"/>
      <c r="W38233" s="53"/>
      <c r="X38233" s="53"/>
      <c r="Y38233" s="55"/>
    </row>
    <row r="38234" spans="21:25" x14ac:dyDescent="0.2">
      <c r="U38234" s="55"/>
      <c r="V38234" s="53"/>
      <c r="W38234" s="53"/>
      <c r="X38234" s="53"/>
      <c r="Y38234" s="55"/>
    </row>
    <row r="38235" spans="21:25" x14ac:dyDescent="0.2">
      <c r="U38235" s="55"/>
      <c r="V38235" s="53"/>
      <c r="W38235" s="53"/>
      <c r="X38235" s="53"/>
      <c r="Y38235" s="55"/>
    </row>
    <row r="38236" spans="21:25" x14ac:dyDescent="0.2">
      <c r="U38236" s="55"/>
      <c r="V38236" s="53"/>
      <c r="W38236" s="53"/>
      <c r="X38236" s="53"/>
      <c r="Y38236" s="55"/>
    </row>
    <row r="38237" spans="21:25" x14ac:dyDescent="0.2">
      <c r="U38237" s="55"/>
      <c r="V38237" s="53"/>
      <c r="W38237" s="53"/>
      <c r="X38237" s="53"/>
      <c r="Y38237" s="55"/>
    </row>
    <row r="38238" spans="21:25" x14ac:dyDescent="0.2">
      <c r="U38238" s="55"/>
      <c r="V38238" s="53"/>
      <c r="W38238" s="53"/>
      <c r="X38238" s="53"/>
      <c r="Y38238" s="55"/>
    </row>
    <row r="38239" spans="21:25" x14ac:dyDescent="0.2">
      <c r="U38239" s="55"/>
      <c r="V38239" s="53"/>
      <c r="W38239" s="53"/>
      <c r="X38239" s="53"/>
      <c r="Y38239" s="55"/>
    </row>
    <row r="38240" spans="21:25" x14ac:dyDescent="0.2">
      <c r="U38240" s="55"/>
      <c r="V38240" s="53"/>
      <c r="W38240" s="53"/>
      <c r="X38240" s="53"/>
      <c r="Y38240" s="55"/>
    </row>
    <row r="38241" spans="21:25" x14ac:dyDescent="0.2">
      <c r="U38241" s="55"/>
      <c r="V38241" s="53"/>
      <c r="W38241" s="53"/>
      <c r="X38241" s="53"/>
      <c r="Y38241" s="55"/>
    </row>
    <row r="38242" spans="21:25" x14ac:dyDescent="0.2">
      <c r="U38242" s="55"/>
      <c r="V38242" s="53"/>
      <c r="W38242" s="53"/>
      <c r="X38242" s="53"/>
      <c r="Y38242" s="55"/>
    </row>
    <row r="38243" spans="21:25" x14ac:dyDescent="0.2">
      <c r="U38243" s="55"/>
      <c r="V38243" s="53"/>
      <c r="W38243" s="53"/>
      <c r="X38243" s="53"/>
      <c r="Y38243" s="55"/>
    </row>
    <row r="38244" spans="21:25" x14ac:dyDescent="0.2">
      <c r="U38244" s="55"/>
      <c r="V38244" s="53"/>
      <c r="W38244" s="53"/>
      <c r="X38244" s="53"/>
      <c r="Y38244" s="55"/>
    </row>
    <row r="38245" spans="21:25" x14ac:dyDescent="0.2">
      <c r="U38245" s="55"/>
      <c r="V38245" s="53"/>
      <c r="W38245" s="53"/>
      <c r="X38245" s="53"/>
      <c r="Y38245" s="55"/>
    </row>
    <row r="38246" spans="21:25" x14ac:dyDescent="0.2">
      <c r="U38246" s="55"/>
      <c r="V38246" s="53"/>
      <c r="W38246" s="53"/>
      <c r="X38246" s="53"/>
      <c r="Y38246" s="55"/>
    </row>
    <row r="38247" spans="21:25" x14ac:dyDescent="0.2">
      <c r="U38247" s="55"/>
      <c r="V38247" s="53"/>
      <c r="W38247" s="53"/>
      <c r="X38247" s="53"/>
      <c r="Y38247" s="55"/>
    </row>
    <row r="38248" spans="21:25" x14ac:dyDescent="0.2">
      <c r="U38248" s="55"/>
      <c r="V38248" s="53"/>
      <c r="W38248" s="53"/>
      <c r="X38248" s="53"/>
      <c r="Y38248" s="55"/>
    </row>
    <row r="38249" spans="21:25" x14ac:dyDescent="0.2">
      <c r="U38249" s="55"/>
      <c r="V38249" s="53"/>
      <c r="W38249" s="53"/>
      <c r="X38249" s="53"/>
      <c r="Y38249" s="55"/>
    </row>
    <row r="38250" spans="21:25" x14ac:dyDescent="0.2">
      <c r="U38250" s="55"/>
      <c r="V38250" s="53"/>
      <c r="W38250" s="53"/>
      <c r="X38250" s="53"/>
      <c r="Y38250" s="55"/>
    </row>
    <row r="38251" spans="21:25" x14ac:dyDescent="0.2">
      <c r="U38251" s="55"/>
      <c r="V38251" s="53"/>
      <c r="W38251" s="53"/>
      <c r="X38251" s="53"/>
      <c r="Y38251" s="55"/>
    </row>
    <row r="38252" spans="21:25" x14ac:dyDescent="0.2">
      <c r="U38252" s="55"/>
      <c r="V38252" s="53"/>
      <c r="W38252" s="53"/>
      <c r="X38252" s="53"/>
      <c r="Y38252" s="55"/>
    </row>
    <row r="38253" spans="21:25" x14ac:dyDescent="0.2">
      <c r="U38253" s="55"/>
      <c r="V38253" s="53"/>
      <c r="W38253" s="53"/>
      <c r="X38253" s="53"/>
      <c r="Y38253" s="55"/>
    </row>
    <row r="38254" spans="21:25" x14ac:dyDescent="0.2">
      <c r="U38254" s="55"/>
      <c r="V38254" s="53"/>
      <c r="W38254" s="53"/>
      <c r="X38254" s="53"/>
      <c r="Y38254" s="55"/>
    </row>
    <row r="38255" spans="21:25" x14ac:dyDescent="0.2">
      <c r="U38255" s="55"/>
      <c r="V38255" s="53"/>
      <c r="W38255" s="53"/>
      <c r="X38255" s="53"/>
      <c r="Y38255" s="55"/>
    </row>
    <row r="38256" spans="21:25" x14ac:dyDescent="0.2">
      <c r="U38256" s="55"/>
      <c r="V38256" s="53"/>
      <c r="W38256" s="53"/>
      <c r="X38256" s="53"/>
      <c r="Y38256" s="55"/>
    </row>
    <row r="38257" spans="21:25" x14ac:dyDescent="0.2">
      <c r="U38257" s="55"/>
      <c r="V38257" s="53"/>
      <c r="W38257" s="53"/>
      <c r="X38257" s="53"/>
      <c r="Y38257" s="55"/>
    </row>
    <row r="38258" spans="21:25" x14ac:dyDescent="0.2">
      <c r="U38258" s="55"/>
      <c r="V38258" s="53"/>
      <c r="W38258" s="53"/>
      <c r="X38258" s="53"/>
      <c r="Y38258" s="55"/>
    </row>
    <row r="38259" spans="21:25" x14ac:dyDescent="0.2">
      <c r="U38259" s="55"/>
      <c r="V38259" s="53"/>
      <c r="W38259" s="53"/>
      <c r="X38259" s="53"/>
      <c r="Y38259" s="55"/>
    </row>
    <row r="38260" spans="21:25" x14ac:dyDescent="0.2">
      <c r="U38260" s="55"/>
      <c r="V38260" s="53"/>
      <c r="W38260" s="53"/>
      <c r="X38260" s="53"/>
      <c r="Y38260" s="55"/>
    </row>
    <row r="38261" spans="21:25" x14ac:dyDescent="0.2">
      <c r="U38261" s="55"/>
      <c r="V38261" s="53"/>
      <c r="W38261" s="53"/>
      <c r="X38261" s="53"/>
      <c r="Y38261" s="55"/>
    </row>
    <row r="38262" spans="21:25" x14ac:dyDescent="0.2">
      <c r="U38262" s="55"/>
      <c r="V38262" s="53"/>
      <c r="W38262" s="53"/>
      <c r="X38262" s="53"/>
      <c r="Y38262" s="55"/>
    </row>
    <row r="38263" spans="21:25" x14ac:dyDescent="0.2">
      <c r="U38263" s="55"/>
      <c r="V38263" s="53"/>
      <c r="W38263" s="53"/>
      <c r="X38263" s="53"/>
      <c r="Y38263" s="55"/>
    </row>
    <row r="38264" spans="21:25" x14ac:dyDescent="0.2">
      <c r="U38264" s="55"/>
      <c r="V38264" s="53"/>
      <c r="W38264" s="53"/>
      <c r="X38264" s="53"/>
      <c r="Y38264" s="55"/>
    </row>
    <row r="38265" spans="21:25" x14ac:dyDescent="0.2">
      <c r="U38265" s="55"/>
      <c r="V38265" s="53"/>
      <c r="W38265" s="53"/>
      <c r="X38265" s="53"/>
      <c r="Y38265" s="55"/>
    </row>
    <row r="38266" spans="21:25" x14ac:dyDescent="0.2">
      <c r="U38266" s="55"/>
      <c r="V38266" s="53"/>
      <c r="W38266" s="53"/>
      <c r="X38266" s="53"/>
      <c r="Y38266" s="55"/>
    </row>
    <row r="38267" spans="21:25" x14ac:dyDescent="0.2">
      <c r="U38267" s="55"/>
      <c r="V38267" s="53"/>
      <c r="W38267" s="53"/>
      <c r="X38267" s="53"/>
      <c r="Y38267" s="55"/>
    </row>
    <row r="38268" spans="21:25" x14ac:dyDescent="0.2">
      <c r="U38268" s="55"/>
      <c r="V38268" s="53"/>
      <c r="W38268" s="53"/>
      <c r="X38268" s="53"/>
      <c r="Y38268" s="55"/>
    </row>
    <row r="38269" spans="21:25" x14ac:dyDescent="0.2">
      <c r="U38269" s="55"/>
      <c r="V38269" s="53"/>
      <c r="W38269" s="53"/>
      <c r="X38269" s="53"/>
      <c r="Y38269" s="55"/>
    </row>
    <row r="38270" spans="21:25" x14ac:dyDescent="0.2">
      <c r="U38270" s="55"/>
      <c r="V38270" s="53"/>
      <c r="W38270" s="53"/>
      <c r="X38270" s="53"/>
      <c r="Y38270" s="55"/>
    </row>
    <row r="38271" spans="21:25" x14ac:dyDescent="0.2">
      <c r="U38271" s="55"/>
      <c r="V38271" s="53"/>
      <c r="W38271" s="53"/>
      <c r="X38271" s="53"/>
      <c r="Y38271" s="55"/>
    </row>
    <row r="38272" spans="21:25" x14ac:dyDescent="0.2">
      <c r="U38272" s="55"/>
      <c r="V38272" s="53"/>
      <c r="W38272" s="53"/>
      <c r="X38272" s="53"/>
      <c r="Y38272" s="55"/>
    </row>
    <row r="38273" spans="21:25" x14ac:dyDescent="0.2">
      <c r="U38273" s="55"/>
      <c r="V38273" s="53"/>
      <c r="W38273" s="53"/>
      <c r="X38273" s="53"/>
      <c r="Y38273" s="55"/>
    </row>
    <row r="38274" spans="21:25" x14ac:dyDescent="0.2">
      <c r="U38274" s="55"/>
      <c r="V38274" s="53"/>
      <c r="W38274" s="53"/>
      <c r="X38274" s="53"/>
      <c r="Y38274" s="55"/>
    </row>
    <row r="38275" spans="21:25" x14ac:dyDescent="0.2">
      <c r="U38275" s="55"/>
      <c r="V38275" s="53"/>
      <c r="W38275" s="53"/>
      <c r="X38275" s="53"/>
      <c r="Y38275" s="55"/>
    </row>
    <row r="38276" spans="21:25" x14ac:dyDescent="0.2">
      <c r="U38276" s="55"/>
      <c r="V38276" s="53"/>
      <c r="W38276" s="53"/>
      <c r="X38276" s="53"/>
      <c r="Y38276" s="55"/>
    </row>
    <row r="38277" spans="21:25" x14ac:dyDescent="0.2">
      <c r="U38277" s="55"/>
      <c r="V38277" s="53"/>
      <c r="W38277" s="53"/>
      <c r="X38277" s="53"/>
      <c r="Y38277" s="55"/>
    </row>
    <row r="38278" spans="21:25" x14ac:dyDescent="0.2">
      <c r="U38278" s="55"/>
      <c r="V38278" s="53"/>
      <c r="W38278" s="53"/>
      <c r="X38278" s="53"/>
      <c r="Y38278" s="55"/>
    </row>
    <row r="38279" spans="21:25" x14ac:dyDescent="0.2">
      <c r="U38279" s="55"/>
      <c r="V38279" s="53"/>
      <c r="W38279" s="53"/>
      <c r="X38279" s="53"/>
      <c r="Y38279" s="55"/>
    </row>
    <row r="38280" spans="21:25" x14ac:dyDescent="0.2">
      <c r="U38280" s="55"/>
      <c r="V38280" s="53"/>
      <c r="W38280" s="53"/>
      <c r="X38280" s="53"/>
      <c r="Y38280" s="55"/>
    </row>
    <row r="38281" spans="21:25" x14ac:dyDescent="0.2">
      <c r="U38281" s="55"/>
      <c r="V38281" s="53"/>
      <c r="W38281" s="53"/>
      <c r="X38281" s="53"/>
      <c r="Y38281" s="55"/>
    </row>
    <row r="38282" spans="21:25" x14ac:dyDescent="0.2">
      <c r="U38282" s="55"/>
      <c r="V38282" s="53"/>
      <c r="W38282" s="53"/>
      <c r="X38282" s="53"/>
      <c r="Y38282" s="55"/>
    </row>
    <row r="38283" spans="21:25" x14ac:dyDescent="0.2">
      <c r="U38283" s="55"/>
      <c r="V38283" s="53"/>
      <c r="W38283" s="53"/>
      <c r="X38283" s="53"/>
      <c r="Y38283" s="55"/>
    </row>
    <row r="38284" spans="21:25" x14ac:dyDescent="0.2">
      <c r="U38284" s="55"/>
      <c r="V38284" s="53"/>
      <c r="W38284" s="53"/>
      <c r="X38284" s="53"/>
      <c r="Y38284" s="55"/>
    </row>
    <row r="38285" spans="21:25" x14ac:dyDescent="0.2">
      <c r="U38285" s="55"/>
      <c r="V38285" s="53"/>
      <c r="W38285" s="53"/>
      <c r="X38285" s="53"/>
      <c r="Y38285" s="55"/>
    </row>
    <row r="38286" spans="21:25" x14ac:dyDescent="0.2">
      <c r="U38286" s="55"/>
      <c r="V38286" s="53"/>
      <c r="W38286" s="53"/>
      <c r="X38286" s="53"/>
      <c r="Y38286" s="55"/>
    </row>
    <row r="38287" spans="21:25" x14ac:dyDescent="0.2">
      <c r="U38287" s="55"/>
      <c r="V38287" s="53"/>
      <c r="W38287" s="53"/>
      <c r="X38287" s="53"/>
      <c r="Y38287" s="55"/>
    </row>
    <row r="38288" spans="21:25" x14ac:dyDescent="0.2">
      <c r="U38288" s="55"/>
      <c r="V38288" s="53"/>
      <c r="W38288" s="53"/>
      <c r="X38288" s="53"/>
      <c r="Y38288" s="55"/>
    </row>
    <row r="38289" spans="21:25" x14ac:dyDescent="0.2">
      <c r="U38289" s="55"/>
      <c r="V38289" s="53"/>
      <c r="W38289" s="53"/>
      <c r="X38289" s="53"/>
      <c r="Y38289" s="55"/>
    </row>
    <row r="38290" spans="21:25" x14ac:dyDescent="0.2">
      <c r="U38290" s="55"/>
      <c r="V38290" s="53"/>
      <c r="W38290" s="53"/>
      <c r="X38290" s="53"/>
      <c r="Y38290" s="55"/>
    </row>
    <row r="38291" spans="21:25" x14ac:dyDescent="0.2">
      <c r="U38291" s="55"/>
      <c r="V38291" s="53"/>
      <c r="W38291" s="53"/>
      <c r="X38291" s="53"/>
      <c r="Y38291" s="55"/>
    </row>
    <row r="38292" spans="21:25" x14ac:dyDescent="0.2">
      <c r="U38292" s="55"/>
      <c r="V38292" s="53"/>
      <c r="W38292" s="53"/>
      <c r="X38292" s="53"/>
      <c r="Y38292" s="55"/>
    </row>
    <row r="38293" spans="21:25" x14ac:dyDescent="0.2">
      <c r="U38293" s="55"/>
      <c r="V38293" s="53"/>
      <c r="W38293" s="53"/>
      <c r="X38293" s="53"/>
      <c r="Y38293" s="55"/>
    </row>
    <row r="38294" spans="21:25" x14ac:dyDescent="0.2">
      <c r="U38294" s="55"/>
      <c r="V38294" s="53"/>
      <c r="W38294" s="53"/>
      <c r="X38294" s="53"/>
      <c r="Y38294" s="55"/>
    </row>
    <row r="38295" spans="21:25" x14ac:dyDescent="0.2">
      <c r="U38295" s="55"/>
      <c r="V38295" s="53"/>
      <c r="W38295" s="53"/>
      <c r="X38295" s="53"/>
      <c r="Y38295" s="55"/>
    </row>
    <row r="38296" spans="21:25" x14ac:dyDescent="0.2">
      <c r="U38296" s="55"/>
      <c r="V38296" s="53"/>
      <c r="W38296" s="53"/>
      <c r="X38296" s="53"/>
      <c r="Y38296" s="55"/>
    </row>
    <row r="38297" spans="21:25" x14ac:dyDescent="0.2">
      <c r="U38297" s="55"/>
      <c r="V38297" s="53"/>
      <c r="W38297" s="53"/>
      <c r="X38297" s="53"/>
      <c r="Y38297" s="55"/>
    </row>
    <row r="38298" spans="21:25" x14ac:dyDescent="0.2">
      <c r="U38298" s="55"/>
      <c r="V38298" s="53"/>
      <c r="W38298" s="53"/>
      <c r="X38298" s="53"/>
      <c r="Y38298" s="55"/>
    </row>
    <row r="38299" spans="21:25" x14ac:dyDescent="0.2">
      <c r="U38299" s="55"/>
      <c r="V38299" s="53"/>
      <c r="W38299" s="53"/>
      <c r="X38299" s="53"/>
      <c r="Y38299" s="55"/>
    </row>
    <row r="38300" spans="21:25" x14ac:dyDescent="0.2">
      <c r="U38300" s="55"/>
      <c r="V38300" s="53"/>
      <c r="W38300" s="53"/>
      <c r="X38300" s="53"/>
      <c r="Y38300" s="55"/>
    </row>
    <row r="38301" spans="21:25" x14ac:dyDescent="0.2">
      <c r="U38301" s="55"/>
      <c r="V38301" s="53"/>
      <c r="W38301" s="53"/>
      <c r="X38301" s="53"/>
      <c r="Y38301" s="55"/>
    </row>
    <row r="38302" spans="21:25" x14ac:dyDescent="0.2">
      <c r="U38302" s="55"/>
      <c r="V38302" s="53"/>
      <c r="W38302" s="53"/>
      <c r="X38302" s="53"/>
      <c r="Y38302" s="55"/>
    </row>
    <row r="38303" spans="21:25" x14ac:dyDescent="0.2">
      <c r="U38303" s="55"/>
      <c r="V38303" s="53"/>
      <c r="W38303" s="53"/>
      <c r="X38303" s="53"/>
      <c r="Y38303" s="55"/>
    </row>
    <row r="38304" spans="21:25" x14ac:dyDescent="0.2">
      <c r="U38304" s="55"/>
      <c r="V38304" s="53"/>
      <c r="W38304" s="53"/>
      <c r="X38304" s="53"/>
      <c r="Y38304" s="55"/>
    </row>
    <row r="38305" spans="21:25" x14ac:dyDescent="0.2">
      <c r="U38305" s="55"/>
      <c r="V38305" s="53"/>
      <c r="W38305" s="53"/>
      <c r="X38305" s="53"/>
      <c r="Y38305" s="55"/>
    </row>
    <row r="38306" spans="21:25" x14ac:dyDescent="0.2">
      <c r="U38306" s="55"/>
      <c r="V38306" s="53"/>
      <c r="W38306" s="53"/>
      <c r="X38306" s="53"/>
      <c r="Y38306" s="55"/>
    </row>
    <row r="38307" spans="21:25" x14ac:dyDescent="0.2">
      <c r="U38307" s="55"/>
      <c r="V38307" s="53"/>
      <c r="W38307" s="53"/>
      <c r="X38307" s="53"/>
      <c r="Y38307" s="55"/>
    </row>
    <row r="38308" spans="21:25" x14ac:dyDescent="0.2">
      <c r="U38308" s="55"/>
      <c r="V38308" s="53"/>
      <c r="W38308" s="53"/>
      <c r="X38308" s="53"/>
      <c r="Y38308" s="55"/>
    </row>
    <row r="38309" spans="21:25" x14ac:dyDescent="0.2">
      <c r="U38309" s="55"/>
      <c r="V38309" s="53"/>
      <c r="W38309" s="53"/>
      <c r="X38309" s="53"/>
      <c r="Y38309" s="55"/>
    </row>
    <row r="38310" spans="21:25" x14ac:dyDescent="0.2">
      <c r="U38310" s="55"/>
      <c r="V38310" s="53"/>
      <c r="W38310" s="53"/>
      <c r="X38310" s="53"/>
      <c r="Y38310" s="55"/>
    </row>
    <row r="38311" spans="21:25" x14ac:dyDescent="0.2">
      <c r="U38311" s="55"/>
      <c r="V38311" s="53"/>
      <c r="W38311" s="53"/>
      <c r="X38311" s="53"/>
      <c r="Y38311" s="55"/>
    </row>
    <row r="38312" spans="21:25" x14ac:dyDescent="0.2">
      <c r="U38312" s="55"/>
      <c r="V38312" s="53"/>
      <c r="W38312" s="53"/>
      <c r="X38312" s="53"/>
      <c r="Y38312" s="55"/>
    </row>
    <row r="38313" spans="21:25" x14ac:dyDescent="0.2">
      <c r="U38313" s="55"/>
      <c r="V38313" s="53"/>
      <c r="W38313" s="53"/>
      <c r="X38313" s="53"/>
      <c r="Y38313" s="55"/>
    </row>
    <row r="38314" spans="21:25" x14ac:dyDescent="0.2">
      <c r="U38314" s="55"/>
      <c r="V38314" s="53"/>
      <c r="W38314" s="53"/>
      <c r="X38314" s="53"/>
      <c r="Y38314" s="55"/>
    </row>
    <row r="38315" spans="21:25" x14ac:dyDescent="0.2">
      <c r="U38315" s="55"/>
      <c r="V38315" s="53"/>
      <c r="W38315" s="53"/>
      <c r="X38315" s="53"/>
      <c r="Y38315" s="55"/>
    </row>
    <row r="38316" spans="21:25" x14ac:dyDescent="0.2">
      <c r="U38316" s="55"/>
      <c r="V38316" s="53"/>
      <c r="W38316" s="53"/>
      <c r="X38316" s="53"/>
      <c r="Y38316" s="55"/>
    </row>
    <row r="38317" spans="21:25" x14ac:dyDescent="0.2">
      <c r="U38317" s="55"/>
      <c r="V38317" s="53"/>
      <c r="W38317" s="53"/>
      <c r="X38317" s="53"/>
      <c r="Y38317" s="55"/>
    </row>
    <row r="38318" spans="21:25" x14ac:dyDescent="0.2">
      <c r="U38318" s="55"/>
      <c r="V38318" s="53"/>
      <c r="W38318" s="53"/>
      <c r="X38318" s="53"/>
      <c r="Y38318" s="55"/>
    </row>
    <row r="38319" spans="21:25" x14ac:dyDescent="0.2">
      <c r="U38319" s="55"/>
      <c r="V38319" s="53"/>
      <c r="W38319" s="53"/>
      <c r="X38319" s="53"/>
      <c r="Y38319" s="55"/>
    </row>
    <row r="38320" spans="21:25" x14ac:dyDescent="0.2">
      <c r="U38320" s="55"/>
      <c r="V38320" s="53"/>
      <c r="W38320" s="53"/>
      <c r="X38320" s="53"/>
      <c r="Y38320" s="55"/>
    </row>
    <row r="38321" spans="21:25" x14ac:dyDescent="0.2">
      <c r="U38321" s="55"/>
      <c r="V38321" s="53"/>
      <c r="W38321" s="53"/>
      <c r="X38321" s="53"/>
      <c r="Y38321" s="55"/>
    </row>
    <row r="38322" spans="21:25" x14ac:dyDescent="0.2">
      <c r="U38322" s="55"/>
      <c r="V38322" s="53"/>
      <c r="W38322" s="53"/>
      <c r="X38322" s="53"/>
      <c r="Y38322" s="55"/>
    </row>
    <row r="38323" spans="21:25" x14ac:dyDescent="0.2">
      <c r="U38323" s="55"/>
      <c r="V38323" s="53"/>
      <c r="W38323" s="53"/>
      <c r="X38323" s="53"/>
      <c r="Y38323" s="55"/>
    </row>
    <row r="38324" spans="21:25" x14ac:dyDescent="0.2">
      <c r="U38324" s="55"/>
      <c r="V38324" s="53"/>
      <c r="W38324" s="53"/>
      <c r="X38324" s="53"/>
      <c r="Y38324" s="55"/>
    </row>
    <row r="38325" spans="21:25" x14ac:dyDescent="0.2">
      <c r="U38325" s="55"/>
      <c r="V38325" s="53"/>
      <c r="W38325" s="53"/>
      <c r="X38325" s="53"/>
      <c r="Y38325" s="55"/>
    </row>
    <row r="38326" spans="21:25" x14ac:dyDescent="0.2">
      <c r="U38326" s="55"/>
      <c r="V38326" s="53"/>
      <c r="W38326" s="53"/>
      <c r="X38326" s="53"/>
      <c r="Y38326" s="55"/>
    </row>
    <row r="38327" spans="21:25" x14ac:dyDescent="0.2">
      <c r="U38327" s="55"/>
      <c r="V38327" s="53"/>
      <c r="W38327" s="53"/>
      <c r="X38327" s="53"/>
      <c r="Y38327" s="55"/>
    </row>
    <row r="38328" spans="21:25" x14ac:dyDescent="0.2">
      <c r="U38328" s="55"/>
      <c r="V38328" s="53"/>
      <c r="W38328" s="53"/>
      <c r="X38328" s="53"/>
      <c r="Y38328" s="55"/>
    </row>
    <row r="38329" spans="21:25" x14ac:dyDescent="0.2">
      <c r="U38329" s="55"/>
      <c r="V38329" s="53"/>
      <c r="W38329" s="53"/>
      <c r="X38329" s="53"/>
      <c r="Y38329" s="55"/>
    </row>
    <row r="38330" spans="21:25" x14ac:dyDescent="0.2">
      <c r="U38330" s="55"/>
      <c r="V38330" s="53"/>
      <c r="W38330" s="53"/>
      <c r="X38330" s="53"/>
      <c r="Y38330" s="55"/>
    </row>
    <row r="38331" spans="21:25" x14ac:dyDescent="0.2">
      <c r="U38331" s="55"/>
      <c r="V38331" s="53"/>
      <c r="W38331" s="53"/>
      <c r="X38331" s="53"/>
      <c r="Y38331" s="55"/>
    </row>
    <row r="38332" spans="21:25" x14ac:dyDescent="0.2">
      <c r="U38332" s="55"/>
      <c r="V38332" s="53"/>
      <c r="W38332" s="53"/>
      <c r="X38332" s="53"/>
      <c r="Y38332" s="55"/>
    </row>
    <row r="38333" spans="21:25" x14ac:dyDescent="0.2">
      <c r="U38333" s="55"/>
      <c r="V38333" s="53"/>
      <c r="W38333" s="53"/>
      <c r="X38333" s="53"/>
      <c r="Y38333" s="55"/>
    </row>
    <row r="38334" spans="21:25" x14ac:dyDescent="0.2">
      <c r="U38334" s="55"/>
      <c r="V38334" s="53"/>
      <c r="W38334" s="53"/>
      <c r="X38334" s="53"/>
      <c r="Y38334" s="55"/>
    </row>
    <row r="38335" spans="21:25" x14ac:dyDescent="0.2">
      <c r="U38335" s="55"/>
      <c r="V38335" s="53"/>
      <c r="W38335" s="53"/>
      <c r="X38335" s="53"/>
      <c r="Y38335" s="55"/>
    </row>
    <row r="38336" spans="21:25" x14ac:dyDescent="0.2">
      <c r="U38336" s="55"/>
      <c r="V38336" s="53"/>
      <c r="W38336" s="53"/>
      <c r="X38336" s="53"/>
      <c r="Y38336" s="55"/>
    </row>
    <row r="38337" spans="21:25" x14ac:dyDescent="0.2">
      <c r="U38337" s="55"/>
      <c r="V38337" s="53"/>
      <c r="W38337" s="53"/>
      <c r="X38337" s="53"/>
      <c r="Y38337" s="55"/>
    </row>
    <row r="38338" spans="21:25" x14ac:dyDescent="0.2">
      <c r="U38338" s="55"/>
      <c r="V38338" s="53"/>
      <c r="W38338" s="53"/>
      <c r="X38338" s="53"/>
      <c r="Y38338" s="55"/>
    </row>
    <row r="38339" spans="21:25" x14ac:dyDescent="0.2">
      <c r="U38339" s="55"/>
      <c r="V38339" s="53"/>
      <c r="W38339" s="53"/>
      <c r="X38339" s="53"/>
      <c r="Y38339" s="55"/>
    </row>
    <row r="38340" spans="21:25" x14ac:dyDescent="0.2">
      <c r="U38340" s="55"/>
      <c r="V38340" s="53"/>
      <c r="W38340" s="53"/>
      <c r="X38340" s="53"/>
      <c r="Y38340" s="55"/>
    </row>
    <row r="38341" spans="21:25" x14ac:dyDescent="0.2">
      <c r="U38341" s="55"/>
      <c r="V38341" s="53"/>
      <c r="W38341" s="53"/>
      <c r="X38341" s="53"/>
      <c r="Y38341" s="55"/>
    </row>
    <row r="38342" spans="21:25" x14ac:dyDescent="0.2">
      <c r="U38342" s="55"/>
      <c r="V38342" s="53"/>
      <c r="W38342" s="53"/>
      <c r="X38342" s="53"/>
      <c r="Y38342" s="55"/>
    </row>
    <row r="38343" spans="21:25" x14ac:dyDescent="0.2">
      <c r="U38343" s="55"/>
      <c r="V38343" s="53"/>
      <c r="W38343" s="53"/>
      <c r="X38343" s="53"/>
      <c r="Y38343" s="55"/>
    </row>
    <row r="38344" spans="21:25" x14ac:dyDescent="0.2">
      <c r="U38344" s="55"/>
      <c r="V38344" s="53"/>
      <c r="W38344" s="53"/>
      <c r="X38344" s="53"/>
      <c r="Y38344" s="55"/>
    </row>
    <row r="38345" spans="21:25" x14ac:dyDescent="0.2">
      <c r="U38345" s="55"/>
      <c r="V38345" s="53"/>
      <c r="W38345" s="53"/>
      <c r="X38345" s="53"/>
      <c r="Y38345" s="55"/>
    </row>
    <row r="38346" spans="21:25" x14ac:dyDescent="0.2">
      <c r="U38346" s="55"/>
      <c r="V38346" s="53"/>
      <c r="W38346" s="53"/>
      <c r="X38346" s="53"/>
      <c r="Y38346" s="55"/>
    </row>
    <row r="38347" spans="21:25" x14ac:dyDescent="0.2">
      <c r="U38347" s="55"/>
      <c r="V38347" s="53"/>
      <c r="W38347" s="53"/>
      <c r="X38347" s="53"/>
      <c r="Y38347" s="55"/>
    </row>
    <row r="38348" spans="21:25" x14ac:dyDescent="0.2">
      <c r="U38348" s="55"/>
      <c r="V38348" s="53"/>
      <c r="W38348" s="53"/>
      <c r="X38348" s="53"/>
      <c r="Y38348" s="55"/>
    </row>
    <row r="38349" spans="21:25" x14ac:dyDescent="0.2">
      <c r="U38349" s="55"/>
      <c r="V38349" s="53"/>
      <c r="W38349" s="53"/>
      <c r="X38349" s="53"/>
      <c r="Y38349" s="55"/>
    </row>
    <row r="38350" spans="21:25" x14ac:dyDescent="0.2">
      <c r="U38350" s="55"/>
      <c r="V38350" s="53"/>
      <c r="W38350" s="53"/>
      <c r="X38350" s="53"/>
      <c r="Y38350" s="55"/>
    </row>
    <row r="38351" spans="21:25" x14ac:dyDescent="0.2">
      <c r="U38351" s="55"/>
      <c r="V38351" s="53"/>
      <c r="W38351" s="53"/>
      <c r="X38351" s="53"/>
      <c r="Y38351" s="55"/>
    </row>
    <row r="38352" spans="21:25" x14ac:dyDescent="0.2">
      <c r="U38352" s="55"/>
      <c r="V38352" s="53"/>
      <c r="W38352" s="53"/>
      <c r="X38352" s="53"/>
      <c r="Y38352" s="55"/>
    </row>
    <row r="38353" spans="21:25" x14ac:dyDescent="0.2">
      <c r="U38353" s="55"/>
      <c r="V38353" s="53"/>
      <c r="W38353" s="53"/>
      <c r="X38353" s="53"/>
      <c r="Y38353" s="55"/>
    </row>
    <row r="38354" spans="21:25" x14ac:dyDescent="0.2">
      <c r="U38354" s="55"/>
      <c r="V38354" s="53"/>
      <c r="W38354" s="53"/>
      <c r="X38354" s="53"/>
      <c r="Y38354" s="55"/>
    </row>
    <row r="38355" spans="21:25" x14ac:dyDescent="0.2">
      <c r="U38355" s="55"/>
      <c r="V38355" s="53"/>
      <c r="W38355" s="53"/>
      <c r="X38355" s="53"/>
      <c r="Y38355" s="55"/>
    </row>
    <row r="38356" spans="21:25" x14ac:dyDescent="0.2">
      <c r="U38356" s="55"/>
      <c r="V38356" s="53"/>
      <c r="W38356" s="53"/>
      <c r="X38356" s="53"/>
      <c r="Y38356" s="55"/>
    </row>
    <row r="38357" spans="21:25" x14ac:dyDescent="0.2">
      <c r="U38357" s="55"/>
      <c r="V38357" s="53"/>
      <c r="W38357" s="53"/>
      <c r="X38357" s="53"/>
      <c r="Y38357" s="55"/>
    </row>
    <row r="38358" spans="21:25" x14ac:dyDescent="0.2">
      <c r="U38358" s="55"/>
      <c r="V38358" s="53"/>
      <c r="W38358" s="53"/>
      <c r="X38358" s="53"/>
      <c r="Y38358" s="55"/>
    </row>
    <row r="38359" spans="21:25" x14ac:dyDescent="0.2">
      <c r="U38359" s="55"/>
      <c r="V38359" s="53"/>
      <c r="W38359" s="53"/>
      <c r="X38359" s="53"/>
      <c r="Y38359" s="55"/>
    </row>
    <row r="38360" spans="21:25" x14ac:dyDescent="0.2">
      <c r="U38360" s="55"/>
      <c r="V38360" s="53"/>
      <c r="W38360" s="53"/>
      <c r="X38360" s="53"/>
      <c r="Y38360" s="55"/>
    </row>
    <row r="38361" spans="21:25" x14ac:dyDescent="0.2">
      <c r="U38361" s="55"/>
      <c r="V38361" s="53"/>
      <c r="W38361" s="53"/>
      <c r="X38361" s="53"/>
      <c r="Y38361" s="55"/>
    </row>
    <row r="38362" spans="21:25" x14ac:dyDescent="0.2">
      <c r="U38362" s="55"/>
      <c r="V38362" s="53"/>
      <c r="W38362" s="53"/>
      <c r="X38362" s="53"/>
      <c r="Y38362" s="55"/>
    </row>
    <row r="38363" spans="21:25" x14ac:dyDescent="0.2">
      <c r="U38363" s="55"/>
      <c r="V38363" s="53"/>
      <c r="W38363" s="53"/>
      <c r="X38363" s="53"/>
      <c r="Y38363" s="55"/>
    </row>
    <row r="38364" spans="21:25" x14ac:dyDescent="0.2">
      <c r="U38364" s="55"/>
      <c r="V38364" s="53"/>
      <c r="W38364" s="53"/>
      <c r="X38364" s="53"/>
      <c r="Y38364" s="55"/>
    </row>
    <row r="38365" spans="21:25" x14ac:dyDescent="0.2">
      <c r="U38365" s="55"/>
      <c r="V38365" s="53"/>
      <c r="W38365" s="53"/>
      <c r="X38365" s="53"/>
      <c r="Y38365" s="55"/>
    </row>
    <row r="38366" spans="21:25" x14ac:dyDescent="0.2">
      <c r="U38366" s="55"/>
      <c r="V38366" s="53"/>
      <c r="W38366" s="53"/>
      <c r="X38366" s="53"/>
      <c r="Y38366" s="55"/>
    </row>
    <row r="38367" spans="21:25" x14ac:dyDescent="0.2">
      <c r="U38367" s="55"/>
      <c r="V38367" s="53"/>
      <c r="W38367" s="53"/>
      <c r="X38367" s="53"/>
      <c r="Y38367" s="55"/>
    </row>
    <row r="38368" spans="21:25" x14ac:dyDescent="0.2">
      <c r="U38368" s="55"/>
      <c r="V38368" s="53"/>
      <c r="W38368" s="53"/>
      <c r="X38368" s="53"/>
      <c r="Y38368" s="55"/>
    </row>
    <row r="38369" spans="21:25" x14ac:dyDescent="0.2">
      <c r="U38369" s="55"/>
      <c r="V38369" s="53"/>
      <c r="W38369" s="53"/>
      <c r="X38369" s="53"/>
      <c r="Y38369" s="55"/>
    </row>
    <row r="38370" spans="21:25" x14ac:dyDescent="0.2">
      <c r="U38370" s="55"/>
      <c r="V38370" s="53"/>
      <c r="W38370" s="53"/>
      <c r="X38370" s="53"/>
      <c r="Y38370" s="55"/>
    </row>
    <row r="38371" spans="21:25" x14ac:dyDescent="0.2">
      <c r="U38371" s="55"/>
      <c r="V38371" s="53"/>
      <c r="W38371" s="53"/>
      <c r="X38371" s="53"/>
      <c r="Y38371" s="55"/>
    </row>
    <row r="38372" spans="21:25" x14ac:dyDescent="0.2">
      <c r="U38372" s="55"/>
      <c r="V38372" s="53"/>
      <c r="W38372" s="53"/>
      <c r="X38372" s="53"/>
      <c r="Y38372" s="55"/>
    </row>
    <row r="38373" spans="21:25" x14ac:dyDescent="0.2">
      <c r="U38373" s="55"/>
      <c r="V38373" s="53"/>
      <c r="W38373" s="53"/>
      <c r="X38373" s="53"/>
      <c r="Y38373" s="55"/>
    </row>
    <row r="38374" spans="21:25" x14ac:dyDescent="0.2">
      <c r="U38374" s="55"/>
      <c r="V38374" s="53"/>
      <c r="W38374" s="53"/>
      <c r="X38374" s="53"/>
      <c r="Y38374" s="55"/>
    </row>
    <row r="38375" spans="21:25" x14ac:dyDescent="0.2">
      <c r="U38375" s="55"/>
      <c r="V38375" s="53"/>
      <c r="W38375" s="53"/>
      <c r="X38375" s="53"/>
      <c r="Y38375" s="55"/>
    </row>
    <row r="38376" spans="21:25" x14ac:dyDescent="0.2">
      <c r="U38376" s="55"/>
      <c r="V38376" s="53"/>
      <c r="W38376" s="53"/>
      <c r="X38376" s="53"/>
      <c r="Y38376" s="55"/>
    </row>
    <row r="38377" spans="21:25" x14ac:dyDescent="0.2">
      <c r="U38377" s="55"/>
      <c r="V38377" s="53"/>
      <c r="W38377" s="53"/>
      <c r="X38377" s="53"/>
      <c r="Y38377" s="55"/>
    </row>
    <row r="38378" spans="21:25" x14ac:dyDescent="0.2">
      <c r="U38378" s="55"/>
      <c r="V38378" s="53"/>
      <c r="W38378" s="53"/>
      <c r="X38378" s="53"/>
      <c r="Y38378" s="55"/>
    </row>
    <row r="38379" spans="21:25" x14ac:dyDescent="0.2">
      <c r="U38379" s="55"/>
      <c r="V38379" s="53"/>
      <c r="W38379" s="53"/>
      <c r="X38379" s="53"/>
      <c r="Y38379" s="55"/>
    </row>
    <row r="38380" spans="21:25" x14ac:dyDescent="0.2">
      <c r="U38380" s="55"/>
      <c r="V38380" s="53"/>
      <c r="W38380" s="53"/>
      <c r="X38380" s="53"/>
      <c r="Y38380" s="55"/>
    </row>
    <row r="38381" spans="21:25" x14ac:dyDescent="0.2">
      <c r="U38381" s="55"/>
      <c r="V38381" s="53"/>
      <c r="W38381" s="53"/>
      <c r="X38381" s="53"/>
      <c r="Y38381" s="55"/>
    </row>
    <row r="38382" spans="21:25" x14ac:dyDescent="0.2">
      <c r="U38382" s="55"/>
      <c r="V38382" s="53"/>
      <c r="W38382" s="53"/>
      <c r="X38382" s="53"/>
      <c r="Y38382" s="55"/>
    </row>
    <row r="38383" spans="21:25" x14ac:dyDescent="0.2">
      <c r="U38383" s="55"/>
      <c r="V38383" s="53"/>
      <c r="W38383" s="53"/>
      <c r="X38383" s="53"/>
      <c r="Y38383" s="55"/>
    </row>
    <row r="38384" spans="21:25" x14ac:dyDescent="0.2">
      <c r="U38384" s="55"/>
      <c r="V38384" s="53"/>
      <c r="W38384" s="53"/>
      <c r="X38384" s="53"/>
      <c r="Y38384" s="55"/>
    </row>
    <row r="38385" spans="21:25" x14ac:dyDescent="0.2">
      <c r="U38385" s="55"/>
      <c r="V38385" s="53"/>
      <c r="W38385" s="53"/>
      <c r="X38385" s="53"/>
      <c r="Y38385" s="55"/>
    </row>
    <row r="38386" spans="21:25" x14ac:dyDescent="0.2">
      <c r="U38386" s="55"/>
      <c r="V38386" s="53"/>
      <c r="W38386" s="53"/>
      <c r="X38386" s="53"/>
      <c r="Y38386" s="55"/>
    </row>
    <row r="38387" spans="21:25" x14ac:dyDescent="0.2">
      <c r="U38387" s="55"/>
      <c r="V38387" s="53"/>
      <c r="W38387" s="53"/>
      <c r="X38387" s="53"/>
      <c r="Y38387" s="55"/>
    </row>
    <row r="38388" spans="21:25" x14ac:dyDescent="0.2">
      <c r="U38388" s="55"/>
      <c r="V38388" s="53"/>
      <c r="W38388" s="53"/>
      <c r="X38388" s="53"/>
      <c r="Y38388" s="55"/>
    </row>
    <row r="38389" spans="21:25" x14ac:dyDescent="0.2">
      <c r="U38389" s="55"/>
      <c r="V38389" s="53"/>
      <c r="W38389" s="53"/>
      <c r="X38389" s="53"/>
      <c r="Y38389" s="55"/>
    </row>
    <row r="38390" spans="21:25" x14ac:dyDescent="0.2">
      <c r="U38390" s="55"/>
      <c r="V38390" s="53"/>
      <c r="W38390" s="53"/>
      <c r="X38390" s="53"/>
      <c r="Y38390" s="55"/>
    </row>
    <row r="38391" spans="21:25" x14ac:dyDescent="0.2">
      <c r="U38391" s="55"/>
      <c r="V38391" s="53"/>
      <c r="W38391" s="53"/>
      <c r="X38391" s="53"/>
      <c r="Y38391" s="55"/>
    </row>
    <row r="38392" spans="21:25" x14ac:dyDescent="0.2">
      <c r="U38392" s="55"/>
      <c r="V38392" s="53"/>
      <c r="W38392" s="53"/>
      <c r="X38392" s="53"/>
      <c r="Y38392" s="55"/>
    </row>
    <row r="38393" spans="21:25" x14ac:dyDescent="0.2">
      <c r="U38393" s="55"/>
      <c r="V38393" s="53"/>
      <c r="W38393" s="53"/>
      <c r="X38393" s="53"/>
      <c r="Y38393" s="55"/>
    </row>
    <row r="38394" spans="21:25" x14ac:dyDescent="0.2">
      <c r="U38394" s="55"/>
      <c r="V38394" s="53"/>
      <c r="W38394" s="53"/>
      <c r="X38394" s="53"/>
      <c r="Y38394" s="55"/>
    </row>
    <row r="38395" spans="21:25" x14ac:dyDescent="0.2">
      <c r="U38395" s="55"/>
      <c r="V38395" s="53"/>
      <c r="W38395" s="53"/>
      <c r="X38395" s="53"/>
      <c r="Y38395" s="55"/>
    </row>
    <row r="38396" spans="21:25" x14ac:dyDescent="0.2">
      <c r="U38396" s="55"/>
      <c r="V38396" s="53"/>
      <c r="W38396" s="53"/>
      <c r="X38396" s="53"/>
      <c r="Y38396" s="55"/>
    </row>
    <row r="38397" spans="21:25" x14ac:dyDescent="0.2">
      <c r="U38397" s="55"/>
      <c r="V38397" s="53"/>
      <c r="W38397" s="53"/>
      <c r="X38397" s="53"/>
      <c r="Y38397" s="55"/>
    </row>
    <row r="38398" spans="21:25" x14ac:dyDescent="0.2">
      <c r="U38398" s="55"/>
      <c r="V38398" s="53"/>
      <c r="W38398" s="53"/>
      <c r="X38398" s="53"/>
      <c r="Y38398" s="55"/>
    </row>
    <row r="38399" spans="21:25" x14ac:dyDescent="0.2">
      <c r="U38399" s="55"/>
      <c r="V38399" s="53"/>
      <c r="W38399" s="53"/>
      <c r="X38399" s="53"/>
      <c r="Y38399" s="55"/>
    </row>
    <row r="38400" spans="21:25" x14ac:dyDescent="0.2">
      <c r="U38400" s="55"/>
      <c r="V38400" s="53"/>
      <c r="W38400" s="53"/>
      <c r="X38400" s="53"/>
      <c r="Y38400" s="55"/>
    </row>
    <row r="38401" spans="21:25" x14ac:dyDescent="0.2">
      <c r="U38401" s="55"/>
      <c r="V38401" s="53"/>
      <c r="W38401" s="53"/>
      <c r="X38401" s="53"/>
      <c r="Y38401" s="55"/>
    </row>
    <row r="38402" spans="21:25" x14ac:dyDescent="0.2">
      <c r="U38402" s="55"/>
      <c r="V38402" s="53"/>
      <c r="W38402" s="53"/>
      <c r="X38402" s="53"/>
      <c r="Y38402" s="55"/>
    </row>
    <row r="38403" spans="21:25" x14ac:dyDescent="0.2">
      <c r="U38403" s="55"/>
      <c r="V38403" s="53"/>
      <c r="W38403" s="53"/>
      <c r="X38403" s="53"/>
      <c r="Y38403" s="55"/>
    </row>
    <row r="38404" spans="21:25" x14ac:dyDescent="0.2">
      <c r="U38404" s="55"/>
      <c r="V38404" s="53"/>
      <c r="W38404" s="53"/>
      <c r="X38404" s="53"/>
      <c r="Y38404" s="55"/>
    </row>
    <row r="38405" spans="21:25" x14ac:dyDescent="0.2">
      <c r="U38405" s="55"/>
      <c r="V38405" s="53"/>
      <c r="W38405" s="53"/>
      <c r="X38405" s="53"/>
      <c r="Y38405" s="55"/>
    </row>
    <row r="38406" spans="21:25" x14ac:dyDescent="0.2">
      <c r="U38406" s="55"/>
      <c r="V38406" s="53"/>
      <c r="W38406" s="53"/>
      <c r="X38406" s="53"/>
      <c r="Y38406" s="55"/>
    </row>
    <row r="38407" spans="21:25" x14ac:dyDescent="0.2">
      <c r="U38407" s="55"/>
      <c r="V38407" s="53"/>
      <c r="W38407" s="53"/>
      <c r="X38407" s="53"/>
      <c r="Y38407" s="55"/>
    </row>
    <row r="38408" spans="21:25" x14ac:dyDescent="0.2">
      <c r="U38408" s="55"/>
      <c r="V38408" s="53"/>
      <c r="W38408" s="53"/>
      <c r="X38408" s="53"/>
      <c r="Y38408" s="55"/>
    </row>
    <row r="38409" spans="21:25" x14ac:dyDescent="0.2">
      <c r="U38409" s="55"/>
      <c r="V38409" s="53"/>
      <c r="W38409" s="53"/>
      <c r="X38409" s="53"/>
      <c r="Y38409" s="55"/>
    </row>
    <row r="38410" spans="21:25" x14ac:dyDescent="0.2">
      <c r="U38410" s="55"/>
      <c r="V38410" s="53"/>
      <c r="W38410" s="53"/>
      <c r="X38410" s="53"/>
      <c r="Y38410" s="55"/>
    </row>
    <row r="38411" spans="21:25" x14ac:dyDescent="0.2">
      <c r="U38411" s="55"/>
      <c r="V38411" s="53"/>
      <c r="W38411" s="53"/>
      <c r="X38411" s="53"/>
      <c r="Y38411" s="55"/>
    </row>
    <row r="38412" spans="21:25" x14ac:dyDescent="0.2">
      <c r="U38412" s="55"/>
      <c r="V38412" s="53"/>
      <c r="W38412" s="53"/>
      <c r="X38412" s="53"/>
      <c r="Y38412" s="55"/>
    </row>
    <row r="38413" spans="21:25" x14ac:dyDescent="0.2">
      <c r="U38413" s="55"/>
      <c r="V38413" s="53"/>
      <c r="W38413" s="53"/>
      <c r="X38413" s="53"/>
      <c r="Y38413" s="55"/>
    </row>
    <row r="38414" spans="21:25" x14ac:dyDescent="0.2">
      <c r="U38414" s="55"/>
      <c r="V38414" s="53"/>
      <c r="W38414" s="53"/>
      <c r="X38414" s="53"/>
      <c r="Y38414" s="55"/>
    </row>
    <row r="38415" spans="21:25" x14ac:dyDescent="0.2">
      <c r="U38415" s="55"/>
      <c r="V38415" s="53"/>
      <c r="W38415" s="53"/>
      <c r="X38415" s="53"/>
      <c r="Y38415" s="55"/>
    </row>
    <row r="38416" spans="21:25" x14ac:dyDescent="0.2">
      <c r="U38416" s="55"/>
      <c r="V38416" s="53"/>
      <c r="W38416" s="53"/>
      <c r="X38416" s="53"/>
      <c r="Y38416" s="55"/>
    </row>
    <row r="38417" spans="21:25" x14ac:dyDescent="0.2">
      <c r="U38417" s="55"/>
      <c r="V38417" s="53"/>
      <c r="W38417" s="53"/>
      <c r="X38417" s="53"/>
      <c r="Y38417" s="55"/>
    </row>
    <row r="38418" spans="21:25" x14ac:dyDescent="0.2">
      <c r="U38418" s="55"/>
      <c r="V38418" s="53"/>
      <c r="W38418" s="53"/>
      <c r="X38418" s="53"/>
      <c r="Y38418" s="55"/>
    </row>
    <row r="38419" spans="21:25" x14ac:dyDescent="0.2">
      <c r="U38419" s="55"/>
      <c r="V38419" s="53"/>
      <c r="W38419" s="53"/>
      <c r="X38419" s="53"/>
      <c r="Y38419" s="55"/>
    </row>
    <row r="38420" spans="21:25" x14ac:dyDescent="0.2">
      <c r="U38420" s="55"/>
      <c r="V38420" s="53"/>
      <c r="W38420" s="53"/>
      <c r="X38420" s="53"/>
      <c r="Y38420" s="55"/>
    </row>
    <row r="38421" spans="21:25" x14ac:dyDescent="0.2">
      <c r="U38421" s="55"/>
      <c r="V38421" s="53"/>
      <c r="W38421" s="53"/>
      <c r="X38421" s="53"/>
      <c r="Y38421" s="55"/>
    </row>
    <row r="38422" spans="21:25" x14ac:dyDescent="0.2">
      <c r="U38422" s="55"/>
      <c r="V38422" s="53"/>
      <c r="W38422" s="53"/>
      <c r="X38422" s="53"/>
      <c r="Y38422" s="55"/>
    </row>
    <row r="38423" spans="21:25" x14ac:dyDescent="0.2">
      <c r="U38423" s="55"/>
      <c r="V38423" s="53"/>
      <c r="W38423" s="53"/>
      <c r="X38423" s="53"/>
      <c r="Y38423" s="55"/>
    </row>
    <row r="38424" spans="21:25" x14ac:dyDescent="0.2">
      <c r="U38424" s="55"/>
      <c r="V38424" s="53"/>
      <c r="W38424" s="53"/>
      <c r="X38424" s="53"/>
      <c r="Y38424" s="55"/>
    </row>
    <row r="38425" spans="21:25" x14ac:dyDescent="0.2">
      <c r="U38425" s="55"/>
      <c r="V38425" s="53"/>
      <c r="W38425" s="53"/>
      <c r="X38425" s="53"/>
      <c r="Y38425" s="55"/>
    </row>
    <row r="38426" spans="21:25" x14ac:dyDescent="0.2">
      <c r="U38426" s="55"/>
      <c r="V38426" s="53"/>
      <c r="W38426" s="53"/>
      <c r="X38426" s="53"/>
      <c r="Y38426" s="55"/>
    </row>
    <row r="38427" spans="21:25" x14ac:dyDescent="0.2">
      <c r="U38427" s="55"/>
      <c r="V38427" s="53"/>
      <c r="W38427" s="53"/>
      <c r="X38427" s="53"/>
      <c r="Y38427" s="55"/>
    </row>
    <row r="38428" spans="21:25" x14ac:dyDescent="0.2">
      <c r="U38428" s="55"/>
      <c r="V38428" s="53"/>
      <c r="W38428" s="53"/>
      <c r="X38428" s="53"/>
      <c r="Y38428" s="55"/>
    </row>
    <row r="38429" spans="21:25" x14ac:dyDescent="0.2">
      <c r="U38429" s="55"/>
      <c r="V38429" s="53"/>
      <c r="W38429" s="53"/>
      <c r="X38429" s="53"/>
      <c r="Y38429" s="55"/>
    </row>
    <row r="38430" spans="21:25" x14ac:dyDescent="0.2">
      <c r="U38430" s="55"/>
      <c r="V38430" s="53"/>
      <c r="W38430" s="53"/>
      <c r="X38430" s="53"/>
      <c r="Y38430" s="55"/>
    </row>
    <row r="38431" spans="21:25" x14ac:dyDescent="0.2">
      <c r="U38431" s="55"/>
      <c r="V38431" s="53"/>
      <c r="W38431" s="53"/>
      <c r="X38431" s="53"/>
      <c r="Y38431" s="55"/>
    </row>
    <row r="38432" spans="21:25" x14ac:dyDescent="0.2">
      <c r="U38432" s="55"/>
      <c r="V38432" s="53"/>
      <c r="W38432" s="53"/>
      <c r="X38432" s="53"/>
      <c r="Y38432" s="55"/>
    </row>
    <row r="38433" spans="21:25" x14ac:dyDescent="0.2">
      <c r="U38433" s="55"/>
      <c r="V38433" s="53"/>
      <c r="W38433" s="53"/>
      <c r="X38433" s="53"/>
      <c r="Y38433" s="55"/>
    </row>
    <row r="38434" spans="21:25" x14ac:dyDescent="0.2">
      <c r="U38434" s="55"/>
      <c r="V38434" s="53"/>
      <c r="W38434" s="53"/>
      <c r="X38434" s="53"/>
      <c r="Y38434" s="55"/>
    </row>
    <row r="38435" spans="21:25" x14ac:dyDescent="0.2">
      <c r="U38435" s="55"/>
      <c r="V38435" s="53"/>
      <c r="W38435" s="53"/>
      <c r="X38435" s="53"/>
      <c r="Y38435" s="55"/>
    </row>
    <row r="38436" spans="21:25" x14ac:dyDescent="0.2">
      <c r="U38436" s="55"/>
      <c r="V38436" s="53"/>
      <c r="W38436" s="53"/>
      <c r="X38436" s="53"/>
      <c r="Y38436" s="55"/>
    </row>
    <row r="38437" spans="21:25" x14ac:dyDescent="0.2">
      <c r="U38437" s="55"/>
      <c r="V38437" s="53"/>
      <c r="W38437" s="53"/>
      <c r="X38437" s="53"/>
      <c r="Y38437" s="55"/>
    </row>
    <row r="38438" spans="21:25" x14ac:dyDescent="0.2">
      <c r="U38438" s="55"/>
      <c r="V38438" s="53"/>
      <c r="W38438" s="53"/>
      <c r="X38438" s="53"/>
      <c r="Y38438" s="55"/>
    </row>
    <row r="38439" spans="21:25" x14ac:dyDescent="0.2">
      <c r="U38439" s="55"/>
      <c r="V38439" s="53"/>
      <c r="W38439" s="53"/>
      <c r="X38439" s="53"/>
      <c r="Y38439" s="55"/>
    </row>
    <row r="38440" spans="21:25" x14ac:dyDescent="0.2">
      <c r="U38440" s="55"/>
      <c r="V38440" s="53"/>
      <c r="W38440" s="53"/>
      <c r="X38440" s="53"/>
      <c r="Y38440" s="55"/>
    </row>
    <row r="38441" spans="21:25" x14ac:dyDescent="0.2">
      <c r="U38441" s="55"/>
      <c r="V38441" s="53"/>
      <c r="W38441" s="53"/>
      <c r="X38441" s="53"/>
      <c r="Y38441" s="55"/>
    </row>
    <row r="38442" spans="21:25" x14ac:dyDescent="0.2">
      <c r="U38442" s="55"/>
      <c r="V38442" s="53"/>
      <c r="W38442" s="53"/>
      <c r="X38442" s="53"/>
      <c r="Y38442" s="55"/>
    </row>
    <row r="38443" spans="21:25" x14ac:dyDescent="0.2">
      <c r="U38443" s="55"/>
      <c r="V38443" s="53"/>
      <c r="W38443" s="53"/>
      <c r="X38443" s="53"/>
      <c r="Y38443" s="55"/>
    </row>
    <row r="38444" spans="21:25" x14ac:dyDescent="0.2">
      <c r="U38444" s="55"/>
      <c r="V38444" s="53"/>
      <c r="W38444" s="53"/>
      <c r="X38444" s="53"/>
      <c r="Y38444" s="55"/>
    </row>
    <row r="38445" spans="21:25" x14ac:dyDescent="0.2">
      <c r="U38445" s="55"/>
      <c r="V38445" s="53"/>
      <c r="W38445" s="53"/>
      <c r="X38445" s="53"/>
      <c r="Y38445" s="55"/>
    </row>
    <row r="38446" spans="21:25" x14ac:dyDescent="0.2">
      <c r="U38446" s="55"/>
      <c r="V38446" s="53"/>
      <c r="W38446" s="53"/>
      <c r="X38446" s="53"/>
      <c r="Y38446" s="55"/>
    </row>
    <row r="38447" spans="21:25" x14ac:dyDescent="0.2">
      <c r="U38447" s="55"/>
      <c r="V38447" s="53"/>
      <c r="W38447" s="53"/>
      <c r="X38447" s="53"/>
      <c r="Y38447" s="55"/>
    </row>
    <row r="38448" spans="21:25" x14ac:dyDescent="0.2">
      <c r="U38448" s="55"/>
      <c r="V38448" s="53"/>
      <c r="W38448" s="53"/>
      <c r="X38448" s="53"/>
      <c r="Y38448" s="55"/>
    </row>
    <row r="38449" spans="21:25" x14ac:dyDescent="0.2">
      <c r="U38449" s="55"/>
      <c r="V38449" s="53"/>
      <c r="W38449" s="53"/>
      <c r="X38449" s="53"/>
      <c r="Y38449" s="55"/>
    </row>
    <row r="38450" spans="21:25" x14ac:dyDescent="0.2">
      <c r="U38450" s="55"/>
      <c r="V38450" s="53"/>
      <c r="W38450" s="53"/>
      <c r="X38450" s="53"/>
      <c r="Y38450" s="55"/>
    </row>
    <row r="38451" spans="21:25" x14ac:dyDescent="0.2">
      <c r="U38451" s="55"/>
      <c r="V38451" s="53"/>
      <c r="W38451" s="53"/>
      <c r="X38451" s="53"/>
      <c r="Y38451" s="55"/>
    </row>
    <row r="38452" spans="21:25" x14ac:dyDescent="0.2">
      <c r="U38452" s="55"/>
      <c r="V38452" s="53"/>
      <c r="W38452" s="53"/>
      <c r="X38452" s="53"/>
      <c r="Y38452" s="55"/>
    </row>
    <row r="38453" spans="21:25" x14ac:dyDescent="0.2">
      <c r="U38453" s="55"/>
      <c r="V38453" s="53"/>
      <c r="W38453" s="53"/>
      <c r="X38453" s="53"/>
      <c r="Y38453" s="55"/>
    </row>
    <row r="38454" spans="21:25" x14ac:dyDescent="0.2">
      <c r="U38454" s="55"/>
      <c r="V38454" s="53"/>
      <c r="W38454" s="53"/>
      <c r="X38454" s="53"/>
      <c r="Y38454" s="55"/>
    </row>
    <row r="38455" spans="21:25" x14ac:dyDescent="0.2">
      <c r="U38455" s="55"/>
      <c r="V38455" s="53"/>
      <c r="W38455" s="53"/>
      <c r="X38455" s="53"/>
      <c r="Y38455" s="55"/>
    </row>
    <row r="38456" spans="21:25" x14ac:dyDescent="0.2">
      <c r="U38456" s="55"/>
      <c r="V38456" s="53"/>
      <c r="W38456" s="53"/>
      <c r="X38456" s="53"/>
      <c r="Y38456" s="55"/>
    </row>
    <row r="38457" spans="21:25" x14ac:dyDescent="0.2">
      <c r="U38457" s="55"/>
      <c r="V38457" s="53"/>
      <c r="W38457" s="53"/>
      <c r="X38457" s="53"/>
      <c r="Y38457" s="55"/>
    </row>
    <row r="38458" spans="21:25" x14ac:dyDescent="0.2">
      <c r="U38458" s="55"/>
      <c r="V38458" s="53"/>
      <c r="W38458" s="53"/>
      <c r="X38458" s="53"/>
      <c r="Y38458" s="55"/>
    </row>
    <row r="38459" spans="21:25" x14ac:dyDescent="0.2">
      <c r="U38459" s="55"/>
      <c r="V38459" s="53"/>
      <c r="W38459" s="53"/>
      <c r="X38459" s="53"/>
      <c r="Y38459" s="55"/>
    </row>
    <row r="38460" spans="21:25" x14ac:dyDescent="0.2">
      <c r="U38460" s="55"/>
      <c r="V38460" s="53"/>
      <c r="W38460" s="53"/>
      <c r="X38460" s="53"/>
      <c r="Y38460" s="55"/>
    </row>
    <row r="38461" spans="21:25" x14ac:dyDescent="0.2">
      <c r="U38461" s="55"/>
      <c r="V38461" s="53"/>
      <c r="W38461" s="53"/>
      <c r="X38461" s="53"/>
      <c r="Y38461" s="55"/>
    </row>
    <row r="38462" spans="21:25" x14ac:dyDescent="0.2">
      <c r="U38462" s="55"/>
      <c r="V38462" s="53"/>
      <c r="W38462" s="53"/>
      <c r="X38462" s="53"/>
      <c r="Y38462" s="55"/>
    </row>
    <row r="38463" spans="21:25" x14ac:dyDescent="0.2">
      <c r="U38463" s="55"/>
      <c r="V38463" s="53"/>
      <c r="W38463" s="53"/>
      <c r="X38463" s="53"/>
      <c r="Y38463" s="55"/>
    </row>
    <row r="38464" spans="21:25" x14ac:dyDescent="0.2">
      <c r="U38464" s="55"/>
      <c r="V38464" s="53"/>
      <c r="W38464" s="53"/>
      <c r="X38464" s="53"/>
      <c r="Y38464" s="55"/>
    </row>
    <row r="38465" spans="21:25" x14ac:dyDescent="0.2">
      <c r="U38465" s="55"/>
      <c r="V38465" s="53"/>
      <c r="W38465" s="53"/>
      <c r="X38465" s="53"/>
      <c r="Y38465" s="55"/>
    </row>
    <row r="38466" spans="21:25" x14ac:dyDescent="0.2">
      <c r="U38466" s="55"/>
      <c r="V38466" s="53"/>
      <c r="W38466" s="53"/>
      <c r="X38466" s="53"/>
      <c r="Y38466" s="55"/>
    </row>
    <row r="38467" spans="21:25" x14ac:dyDescent="0.2">
      <c r="U38467" s="55"/>
      <c r="V38467" s="53"/>
      <c r="W38467" s="53"/>
      <c r="X38467" s="53"/>
      <c r="Y38467" s="55"/>
    </row>
    <row r="38468" spans="21:25" x14ac:dyDescent="0.2">
      <c r="U38468" s="55"/>
      <c r="V38468" s="53"/>
      <c r="W38468" s="53"/>
      <c r="X38468" s="53"/>
      <c r="Y38468" s="55"/>
    </row>
    <row r="38469" spans="21:25" x14ac:dyDescent="0.2">
      <c r="U38469" s="55"/>
      <c r="V38469" s="53"/>
      <c r="W38469" s="53"/>
      <c r="X38469" s="53"/>
      <c r="Y38469" s="55"/>
    </row>
    <row r="38470" spans="21:25" x14ac:dyDescent="0.2">
      <c r="U38470" s="55"/>
      <c r="V38470" s="53"/>
      <c r="W38470" s="53"/>
      <c r="X38470" s="53"/>
      <c r="Y38470" s="55"/>
    </row>
    <row r="38471" spans="21:25" x14ac:dyDescent="0.2">
      <c r="U38471" s="55"/>
      <c r="V38471" s="53"/>
      <c r="W38471" s="53"/>
      <c r="X38471" s="53"/>
      <c r="Y38471" s="55"/>
    </row>
    <row r="38472" spans="21:25" x14ac:dyDescent="0.2">
      <c r="U38472" s="55"/>
      <c r="V38472" s="53"/>
      <c r="W38472" s="53"/>
      <c r="X38472" s="53"/>
      <c r="Y38472" s="55"/>
    </row>
    <row r="38473" spans="21:25" x14ac:dyDescent="0.2">
      <c r="U38473" s="55"/>
      <c r="V38473" s="53"/>
      <c r="W38473" s="53"/>
      <c r="X38473" s="53"/>
      <c r="Y38473" s="55"/>
    </row>
    <row r="38474" spans="21:25" x14ac:dyDescent="0.2">
      <c r="U38474" s="55"/>
      <c r="V38474" s="53"/>
      <c r="W38474" s="53"/>
      <c r="X38474" s="53"/>
      <c r="Y38474" s="55"/>
    </row>
    <row r="38475" spans="21:25" x14ac:dyDescent="0.2">
      <c r="U38475" s="55"/>
      <c r="V38475" s="53"/>
      <c r="W38475" s="53"/>
      <c r="X38475" s="53"/>
      <c r="Y38475" s="55"/>
    </row>
    <row r="38476" spans="21:25" x14ac:dyDescent="0.2">
      <c r="U38476" s="55"/>
      <c r="V38476" s="53"/>
      <c r="W38476" s="53"/>
      <c r="X38476" s="53"/>
      <c r="Y38476" s="55"/>
    </row>
    <row r="38477" spans="21:25" x14ac:dyDescent="0.2">
      <c r="U38477" s="55"/>
      <c r="V38477" s="53"/>
      <c r="W38477" s="53"/>
      <c r="X38477" s="53"/>
      <c r="Y38477" s="55"/>
    </row>
    <row r="38478" spans="21:25" x14ac:dyDescent="0.2">
      <c r="U38478" s="55"/>
      <c r="V38478" s="53"/>
      <c r="W38478" s="53"/>
      <c r="X38478" s="53"/>
      <c r="Y38478" s="55"/>
    </row>
    <row r="38479" spans="21:25" x14ac:dyDescent="0.2">
      <c r="U38479" s="55"/>
      <c r="V38479" s="53"/>
      <c r="W38479" s="53"/>
      <c r="X38479" s="53"/>
      <c r="Y38479" s="55"/>
    </row>
    <row r="38480" spans="21:25" x14ac:dyDescent="0.2">
      <c r="U38480" s="55"/>
      <c r="V38480" s="53"/>
      <c r="W38480" s="53"/>
      <c r="X38480" s="53"/>
      <c r="Y38480" s="55"/>
    </row>
    <row r="38481" spans="21:25" x14ac:dyDescent="0.2">
      <c r="U38481" s="55"/>
      <c r="V38481" s="53"/>
      <c r="W38481" s="53"/>
      <c r="X38481" s="53"/>
      <c r="Y38481" s="55"/>
    </row>
    <row r="38482" spans="21:25" x14ac:dyDescent="0.2">
      <c r="U38482" s="55"/>
      <c r="V38482" s="53"/>
      <c r="W38482" s="53"/>
      <c r="X38482" s="53"/>
      <c r="Y38482" s="55"/>
    </row>
    <row r="38483" spans="21:25" x14ac:dyDescent="0.2">
      <c r="U38483" s="55"/>
      <c r="V38483" s="53"/>
      <c r="W38483" s="53"/>
      <c r="X38483" s="53"/>
      <c r="Y38483" s="55"/>
    </row>
    <row r="38484" spans="21:25" x14ac:dyDescent="0.2">
      <c r="U38484" s="55"/>
      <c r="V38484" s="53"/>
      <c r="W38484" s="53"/>
      <c r="X38484" s="53"/>
      <c r="Y38484" s="55"/>
    </row>
    <row r="38485" spans="21:25" x14ac:dyDescent="0.2">
      <c r="U38485" s="55"/>
      <c r="V38485" s="53"/>
      <c r="W38485" s="53"/>
      <c r="X38485" s="53"/>
      <c r="Y38485" s="55"/>
    </row>
    <row r="38486" spans="21:25" x14ac:dyDescent="0.2">
      <c r="U38486" s="55"/>
      <c r="V38486" s="53"/>
      <c r="W38486" s="53"/>
      <c r="X38486" s="53"/>
      <c r="Y38486" s="55"/>
    </row>
    <row r="38487" spans="21:25" x14ac:dyDescent="0.2">
      <c r="U38487" s="55"/>
      <c r="V38487" s="53"/>
      <c r="W38487" s="53"/>
      <c r="X38487" s="53"/>
      <c r="Y38487" s="55"/>
    </row>
    <row r="38488" spans="21:25" x14ac:dyDescent="0.2">
      <c r="U38488" s="55"/>
      <c r="V38488" s="53"/>
      <c r="W38488" s="53"/>
      <c r="X38488" s="53"/>
      <c r="Y38488" s="55"/>
    </row>
    <row r="38489" spans="21:25" x14ac:dyDescent="0.2">
      <c r="U38489" s="55"/>
      <c r="V38489" s="53"/>
      <c r="W38489" s="53"/>
      <c r="X38489" s="53"/>
      <c r="Y38489" s="55"/>
    </row>
    <row r="38490" spans="21:25" x14ac:dyDescent="0.2">
      <c r="U38490" s="55"/>
      <c r="V38490" s="53"/>
      <c r="W38490" s="53"/>
      <c r="X38490" s="53"/>
      <c r="Y38490" s="55"/>
    </row>
    <row r="38491" spans="21:25" x14ac:dyDescent="0.2">
      <c r="U38491" s="55"/>
      <c r="V38491" s="53"/>
      <c r="W38491" s="53"/>
      <c r="X38491" s="53"/>
      <c r="Y38491" s="55"/>
    </row>
    <row r="38492" spans="21:25" x14ac:dyDescent="0.2">
      <c r="U38492" s="55"/>
      <c r="V38492" s="53"/>
      <c r="W38492" s="53"/>
      <c r="X38492" s="53"/>
      <c r="Y38492" s="55"/>
    </row>
    <row r="38493" spans="21:25" x14ac:dyDescent="0.2">
      <c r="U38493" s="55"/>
      <c r="V38493" s="53"/>
      <c r="W38493" s="53"/>
      <c r="X38493" s="53"/>
      <c r="Y38493" s="55"/>
    </row>
    <row r="38494" spans="21:25" x14ac:dyDescent="0.2">
      <c r="U38494" s="55"/>
      <c r="V38494" s="53"/>
      <c r="W38494" s="53"/>
      <c r="X38494" s="53"/>
      <c r="Y38494" s="55"/>
    </row>
    <row r="38495" spans="21:25" x14ac:dyDescent="0.2">
      <c r="U38495" s="55"/>
      <c r="V38495" s="53"/>
      <c r="W38495" s="53"/>
      <c r="X38495" s="53"/>
      <c r="Y38495" s="55"/>
    </row>
    <row r="38496" spans="21:25" x14ac:dyDescent="0.2">
      <c r="U38496" s="55"/>
      <c r="V38496" s="53"/>
      <c r="W38496" s="53"/>
      <c r="X38496" s="53"/>
      <c r="Y38496" s="55"/>
    </row>
    <row r="38497" spans="21:25" x14ac:dyDescent="0.2">
      <c r="U38497" s="55"/>
      <c r="V38497" s="53"/>
      <c r="W38497" s="53"/>
      <c r="X38497" s="53"/>
      <c r="Y38497" s="55"/>
    </row>
    <row r="38498" spans="21:25" x14ac:dyDescent="0.2">
      <c r="U38498" s="55"/>
      <c r="V38498" s="53"/>
      <c r="W38498" s="53"/>
      <c r="X38498" s="53"/>
      <c r="Y38498" s="55"/>
    </row>
    <row r="38499" spans="21:25" x14ac:dyDescent="0.2">
      <c r="U38499" s="55"/>
      <c r="V38499" s="53"/>
      <c r="W38499" s="53"/>
      <c r="X38499" s="53"/>
      <c r="Y38499" s="55"/>
    </row>
    <row r="38500" spans="21:25" x14ac:dyDescent="0.2">
      <c r="U38500" s="55"/>
      <c r="V38500" s="53"/>
      <c r="W38500" s="53"/>
      <c r="X38500" s="53"/>
      <c r="Y38500" s="55"/>
    </row>
    <row r="38501" spans="21:25" x14ac:dyDescent="0.2">
      <c r="U38501" s="55"/>
      <c r="V38501" s="53"/>
      <c r="W38501" s="53"/>
      <c r="X38501" s="53"/>
      <c r="Y38501" s="55"/>
    </row>
    <row r="38502" spans="21:25" x14ac:dyDescent="0.2">
      <c r="U38502" s="55"/>
      <c r="V38502" s="53"/>
      <c r="W38502" s="53"/>
      <c r="X38502" s="53"/>
      <c r="Y38502" s="55"/>
    </row>
    <row r="38503" spans="21:25" x14ac:dyDescent="0.2">
      <c r="U38503" s="55"/>
      <c r="V38503" s="53"/>
      <c r="W38503" s="53"/>
      <c r="X38503" s="53"/>
      <c r="Y38503" s="55"/>
    </row>
    <row r="38504" spans="21:25" x14ac:dyDescent="0.2">
      <c r="U38504" s="55"/>
      <c r="V38504" s="53"/>
      <c r="W38504" s="53"/>
      <c r="X38504" s="53"/>
      <c r="Y38504" s="55"/>
    </row>
    <row r="38505" spans="21:25" x14ac:dyDescent="0.2">
      <c r="U38505" s="55"/>
      <c r="V38505" s="53"/>
      <c r="W38505" s="53"/>
      <c r="X38505" s="53"/>
      <c r="Y38505" s="55"/>
    </row>
    <row r="38506" spans="21:25" x14ac:dyDescent="0.2">
      <c r="U38506" s="55"/>
      <c r="V38506" s="53"/>
      <c r="W38506" s="53"/>
      <c r="X38506" s="53"/>
      <c r="Y38506" s="55"/>
    </row>
    <row r="38507" spans="21:25" x14ac:dyDescent="0.2">
      <c r="U38507" s="55"/>
      <c r="V38507" s="53"/>
      <c r="W38507" s="53"/>
      <c r="X38507" s="53"/>
      <c r="Y38507" s="55"/>
    </row>
    <row r="38508" spans="21:25" x14ac:dyDescent="0.2">
      <c r="U38508" s="55"/>
      <c r="V38508" s="53"/>
      <c r="W38508" s="53"/>
      <c r="X38508" s="53"/>
      <c r="Y38508" s="55"/>
    </row>
    <row r="38509" spans="21:25" x14ac:dyDescent="0.2">
      <c r="U38509" s="55"/>
      <c r="V38509" s="53"/>
      <c r="W38509" s="53"/>
      <c r="X38509" s="53"/>
      <c r="Y38509" s="55"/>
    </row>
    <row r="38510" spans="21:25" x14ac:dyDescent="0.2">
      <c r="U38510" s="55"/>
      <c r="V38510" s="53"/>
      <c r="W38510" s="53"/>
      <c r="X38510" s="53"/>
      <c r="Y38510" s="55"/>
    </row>
    <row r="38511" spans="21:25" x14ac:dyDescent="0.2">
      <c r="U38511" s="55"/>
      <c r="V38511" s="53"/>
      <c r="W38511" s="53"/>
      <c r="X38511" s="53"/>
      <c r="Y38511" s="55"/>
    </row>
    <row r="38512" spans="21:25" x14ac:dyDescent="0.2">
      <c r="U38512" s="55"/>
      <c r="V38512" s="53"/>
      <c r="W38512" s="53"/>
      <c r="X38512" s="53"/>
      <c r="Y38512" s="55"/>
    </row>
    <row r="38513" spans="21:25" x14ac:dyDescent="0.2">
      <c r="U38513" s="55"/>
      <c r="V38513" s="53"/>
      <c r="W38513" s="53"/>
      <c r="X38513" s="53"/>
      <c r="Y38513" s="55"/>
    </row>
    <row r="38514" spans="21:25" x14ac:dyDescent="0.2">
      <c r="U38514" s="55"/>
      <c r="V38514" s="53"/>
      <c r="W38514" s="53"/>
      <c r="X38514" s="53"/>
      <c r="Y38514" s="55"/>
    </row>
    <row r="38515" spans="21:25" x14ac:dyDescent="0.2">
      <c r="U38515" s="55"/>
      <c r="V38515" s="53"/>
      <c r="W38515" s="53"/>
      <c r="X38515" s="53"/>
      <c r="Y38515" s="55"/>
    </row>
    <row r="38516" spans="21:25" x14ac:dyDescent="0.2">
      <c r="U38516" s="55"/>
      <c r="V38516" s="53"/>
      <c r="W38516" s="53"/>
      <c r="X38516" s="53"/>
      <c r="Y38516" s="55"/>
    </row>
    <row r="38517" spans="21:25" x14ac:dyDescent="0.2">
      <c r="U38517" s="55"/>
      <c r="V38517" s="53"/>
      <c r="W38517" s="53"/>
      <c r="X38517" s="53"/>
      <c r="Y38517" s="55"/>
    </row>
    <row r="38518" spans="21:25" x14ac:dyDescent="0.2">
      <c r="U38518" s="55"/>
      <c r="V38518" s="53"/>
      <c r="W38518" s="53"/>
      <c r="X38518" s="53"/>
      <c r="Y38518" s="55"/>
    </row>
    <row r="38519" spans="21:25" x14ac:dyDescent="0.2">
      <c r="U38519" s="55"/>
      <c r="V38519" s="53"/>
      <c r="W38519" s="53"/>
      <c r="X38519" s="53"/>
      <c r="Y38519" s="55"/>
    </row>
    <row r="38520" spans="21:25" x14ac:dyDescent="0.2">
      <c r="U38520" s="55"/>
      <c r="V38520" s="53"/>
      <c r="W38520" s="53"/>
      <c r="X38520" s="53"/>
      <c r="Y38520" s="55"/>
    </row>
    <row r="38521" spans="21:25" x14ac:dyDescent="0.2">
      <c r="U38521" s="55"/>
      <c r="V38521" s="53"/>
      <c r="W38521" s="53"/>
      <c r="X38521" s="53"/>
      <c r="Y38521" s="55"/>
    </row>
    <row r="38522" spans="21:25" x14ac:dyDescent="0.2">
      <c r="U38522" s="55"/>
      <c r="V38522" s="53"/>
      <c r="W38522" s="53"/>
      <c r="X38522" s="53"/>
      <c r="Y38522" s="55"/>
    </row>
    <row r="38523" spans="21:25" x14ac:dyDescent="0.2">
      <c r="U38523" s="55"/>
      <c r="V38523" s="53"/>
      <c r="W38523" s="53"/>
      <c r="X38523" s="53"/>
      <c r="Y38523" s="55"/>
    </row>
    <row r="38524" spans="21:25" x14ac:dyDescent="0.2">
      <c r="U38524" s="55"/>
      <c r="V38524" s="53"/>
      <c r="W38524" s="53"/>
      <c r="X38524" s="53"/>
      <c r="Y38524" s="55"/>
    </row>
    <row r="38525" spans="21:25" x14ac:dyDescent="0.2">
      <c r="U38525" s="55"/>
      <c r="V38525" s="53"/>
      <c r="W38525" s="53"/>
      <c r="X38525" s="53"/>
      <c r="Y38525" s="55"/>
    </row>
    <row r="38526" spans="21:25" x14ac:dyDescent="0.2">
      <c r="U38526" s="55"/>
      <c r="V38526" s="53"/>
      <c r="W38526" s="53"/>
      <c r="X38526" s="53"/>
      <c r="Y38526" s="55"/>
    </row>
    <row r="38527" spans="21:25" x14ac:dyDescent="0.2">
      <c r="U38527" s="55"/>
      <c r="V38527" s="53"/>
      <c r="W38527" s="53"/>
      <c r="X38527" s="53"/>
      <c r="Y38527" s="55"/>
    </row>
    <row r="38528" spans="21:25" x14ac:dyDescent="0.2">
      <c r="U38528" s="55"/>
      <c r="V38528" s="53"/>
      <c r="W38528" s="53"/>
      <c r="X38528" s="53"/>
      <c r="Y38528" s="55"/>
    </row>
    <row r="38529" spans="21:25" x14ac:dyDescent="0.2">
      <c r="U38529" s="55"/>
      <c r="V38529" s="53"/>
      <c r="W38529" s="53"/>
      <c r="X38529" s="53"/>
      <c r="Y38529" s="55"/>
    </row>
    <row r="38530" spans="21:25" x14ac:dyDescent="0.2">
      <c r="U38530" s="55"/>
      <c r="V38530" s="53"/>
      <c r="W38530" s="53"/>
      <c r="X38530" s="53"/>
      <c r="Y38530" s="55"/>
    </row>
    <row r="38531" spans="21:25" x14ac:dyDescent="0.2">
      <c r="U38531" s="55"/>
      <c r="V38531" s="53"/>
      <c r="W38531" s="53"/>
      <c r="X38531" s="53"/>
      <c r="Y38531" s="55"/>
    </row>
    <row r="38532" spans="21:25" x14ac:dyDescent="0.2">
      <c r="U38532" s="55"/>
      <c r="V38532" s="53"/>
      <c r="W38532" s="53"/>
      <c r="X38532" s="53"/>
      <c r="Y38532" s="55"/>
    </row>
    <row r="38533" spans="21:25" x14ac:dyDescent="0.2">
      <c r="U38533" s="55"/>
      <c r="V38533" s="53"/>
      <c r="W38533" s="53"/>
      <c r="X38533" s="53"/>
      <c r="Y38533" s="55"/>
    </row>
    <row r="38534" spans="21:25" x14ac:dyDescent="0.2">
      <c r="U38534" s="55"/>
      <c r="V38534" s="53"/>
      <c r="W38534" s="53"/>
      <c r="X38534" s="53"/>
      <c r="Y38534" s="55"/>
    </row>
    <row r="38535" spans="21:25" x14ac:dyDescent="0.2">
      <c r="U38535" s="55"/>
      <c r="V38535" s="53"/>
      <c r="W38535" s="53"/>
      <c r="X38535" s="53"/>
      <c r="Y38535" s="55"/>
    </row>
    <row r="38536" spans="21:25" x14ac:dyDescent="0.2">
      <c r="U38536" s="55"/>
      <c r="V38536" s="53"/>
      <c r="W38536" s="53"/>
      <c r="X38536" s="53"/>
      <c r="Y38536" s="55"/>
    </row>
    <row r="38537" spans="21:25" x14ac:dyDescent="0.2">
      <c r="U38537" s="55"/>
      <c r="V38537" s="53"/>
      <c r="W38537" s="53"/>
      <c r="X38537" s="53"/>
      <c r="Y38537" s="55"/>
    </row>
    <row r="38538" spans="21:25" x14ac:dyDescent="0.2">
      <c r="U38538" s="55"/>
      <c r="V38538" s="53"/>
      <c r="W38538" s="53"/>
      <c r="X38538" s="53"/>
      <c r="Y38538" s="55"/>
    </row>
    <row r="38539" spans="21:25" x14ac:dyDescent="0.2">
      <c r="U38539" s="55"/>
      <c r="V38539" s="53"/>
      <c r="W38539" s="53"/>
      <c r="X38539" s="53"/>
      <c r="Y38539" s="55"/>
    </row>
    <row r="38540" spans="21:25" x14ac:dyDescent="0.2">
      <c r="U38540" s="55"/>
      <c r="V38540" s="53"/>
      <c r="W38540" s="53"/>
      <c r="X38540" s="53"/>
      <c r="Y38540" s="55"/>
    </row>
    <row r="38541" spans="21:25" x14ac:dyDescent="0.2">
      <c r="U38541" s="55"/>
      <c r="V38541" s="53"/>
      <c r="W38541" s="53"/>
      <c r="X38541" s="53"/>
      <c r="Y38541" s="55"/>
    </row>
    <row r="38542" spans="21:25" x14ac:dyDescent="0.2">
      <c r="U38542" s="55"/>
      <c r="V38542" s="53"/>
      <c r="W38542" s="53"/>
      <c r="X38542" s="53"/>
      <c r="Y38542" s="55"/>
    </row>
    <row r="38543" spans="21:25" x14ac:dyDescent="0.2">
      <c r="U38543" s="55"/>
      <c r="V38543" s="53"/>
      <c r="W38543" s="53"/>
      <c r="X38543" s="53"/>
      <c r="Y38543" s="55"/>
    </row>
    <row r="38544" spans="21:25" x14ac:dyDescent="0.2">
      <c r="U38544" s="55"/>
      <c r="V38544" s="53"/>
      <c r="W38544" s="53"/>
      <c r="X38544" s="53"/>
      <c r="Y38544" s="55"/>
    </row>
    <row r="38545" spans="21:25" x14ac:dyDescent="0.2">
      <c r="U38545" s="55"/>
      <c r="V38545" s="53"/>
      <c r="W38545" s="53"/>
      <c r="X38545" s="53"/>
      <c r="Y38545" s="55"/>
    </row>
    <row r="38546" spans="21:25" x14ac:dyDescent="0.2">
      <c r="U38546" s="55"/>
      <c r="V38546" s="53"/>
      <c r="W38546" s="53"/>
      <c r="X38546" s="53"/>
      <c r="Y38546" s="55"/>
    </row>
    <row r="38547" spans="21:25" x14ac:dyDescent="0.2">
      <c r="U38547" s="55"/>
      <c r="V38547" s="53"/>
      <c r="W38547" s="53"/>
      <c r="X38547" s="53"/>
      <c r="Y38547" s="55"/>
    </row>
    <row r="38548" spans="21:25" x14ac:dyDescent="0.2">
      <c r="U38548" s="55"/>
      <c r="V38548" s="53"/>
      <c r="W38548" s="53"/>
      <c r="X38548" s="53"/>
      <c r="Y38548" s="55"/>
    </row>
    <row r="38549" spans="21:25" x14ac:dyDescent="0.2">
      <c r="U38549" s="55"/>
      <c r="V38549" s="53"/>
      <c r="W38549" s="53"/>
      <c r="X38549" s="53"/>
      <c r="Y38549" s="55"/>
    </row>
    <row r="38550" spans="21:25" x14ac:dyDescent="0.2">
      <c r="U38550" s="55"/>
      <c r="V38550" s="53"/>
      <c r="W38550" s="53"/>
      <c r="X38550" s="53"/>
      <c r="Y38550" s="55"/>
    </row>
    <row r="38551" spans="21:25" x14ac:dyDescent="0.2">
      <c r="U38551" s="55"/>
      <c r="V38551" s="53"/>
      <c r="W38551" s="53"/>
      <c r="X38551" s="53"/>
      <c r="Y38551" s="55"/>
    </row>
    <row r="38552" spans="21:25" x14ac:dyDescent="0.2">
      <c r="U38552" s="55"/>
      <c r="V38552" s="53"/>
      <c r="W38552" s="53"/>
      <c r="X38552" s="53"/>
      <c r="Y38552" s="55"/>
    </row>
    <row r="38553" spans="21:25" x14ac:dyDescent="0.2">
      <c r="U38553" s="55"/>
      <c r="V38553" s="53"/>
      <c r="W38553" s="53"/>
      <c r="X38553" s="53"/>
      <c r="Y38553" s="55"/>
    </row>
    <row r="38554" spans="21:25" x14ac:dyDescent="0.2">
      <c r="U38554" s="55"/>
      <c r="V38554" s="53"/>
      <c r="W38554" s="53"/>
      <c r="X38554" s="53"/>
      <c r="Y38554" s="55"/>
    </row>
    <row r="38555" spans="21:25" x14ac:dyDescent="0.2">
      <c r="U38555" s="55"/>
      <c r="V38555" s="53"/>
      <c r="W38555" s="53"/>
      <c r="X38555" s="53"/>
      <c r="Y38555" s="55"/>
    </row>
    <row r="38556" spans="21:25" x14ac:dyDescent="0.2">
      <c r="U38556" s="55"/>
      <c r="V38556" s="53"/>
      <c r="W38556" s="53"/>
      <c r="X38556" s="53"/>
      <c r="Y38556" s="55"/>
    </row>
    <row r="38557" spans="21:25" x14ac:dyDescent="0.2">
      <c r="U38557" s="55"/>
      <c r="V38557" s="53"/>
      <c r="W38557" s="53"/>
      <c r="X38557" s="53"/>
      <c r="Y38557" s="55"/>
    </row>
    <row r="38558" spans="21:25" x14ac:dyDescent="0.2">
      <c r="U38558" s="55"/>
      <c r="V38558" s="53"/>
      <c r="W38558" s="53"/>
      <c r="X38558" s="53"/>
      <c r="Y38558" s="55"/>
    </row>
    <row r="38559" spans="21:25" x14ac:dyDescent="0.2">
      <c r="U38559" s="55"/>
      <c r="V38559" s="53"/>
      <c r="W38559" s="53"/>
      <c r="X38559" s="53"/>
      <c r="Y38559" s="55"/>
    </row>
    <row r="38560" spans="21:25" x14ac:dyDescent="0.2">
      <c r="U38560" s="55"/>
      <c r="V38560" s="53"/>
      <c r="W38560" s="53"/>
      <c r="X38560" s="53"/>
      <c r="Y38560" s="55"/>
    </row>
    <row r="38561" spans="21:25" x14ac:dyDescent="0.2">
      <c r="U38561" s="55"/>
      <c r="V38561" s="53"/>
      <c r="W38561" s="53"/>
      <c r="X38561" s="53"/>
      <c r="Y38561" s="55"/>
    </row>
    <row r="38562" spans="21:25" x14ac:dyDescent="0.2">
      <c r="U38562" s="55"/>
      <c r="V38562" s="53"/>
      <c r="W38562" s="53"/>
      <c r="X38562" s="53"/>
      <c r="Y38562" s="55"/>
    </row>
    <row r="38563" spans="21:25" x14ac:dyDescent="0.2">
      <c r="U38563" s="55"/>
      <c r="V38563" s="53"/>
      <c r="W38563" s="53"/>
      <c r="X38563" s="53"/>
      <c r="Y38563" s="55"/>
    </row>
    <row r="38564" spans="21:25" x14ac:dyDescent="0.2">
      <c r="U38564" s="55"/>
      <c r="V38564" s="53"/>
      <c r="W38564" s="53"/>
      <c r="X38564" s="53"/>
      <c r="Y38564" s="55"/>
    </row>
    <row r="38565" spans="21:25" x14ac:dyDescent="0.2">
      <c r="U38565" s="55"/>
      <c r="V38565" s="53"/>
      <c r="W38565" s="53"/>
      <c r="X38565" s="53"/>
      <c r="Y38565" s="55"/>
    </row>
    <row r="38566" spans="21:25" x14ac:dyDescent="0.2">
      <c r="U38566" s="55"/>
      <c r="V38566" s="53"/>
      <c r="W38566" s="53"/>
      <c r="X38566" s="53"/>
      <c r="Y38566" s="55"/>
    </row>
    <row r="38567" spans="21:25" x14ac:dyDescent="0.2">
      <c r="U38567" s="55"/>
      <c r="V38567" s="53"/>
      <c r="W38567" s="53"/>
      <c r="X38567" s="53"/>
      <c r="Y38567" s="55"/>
    </row>
    <row r="38568" spans="21:25" x14ac:dyDescent="0.2">
      <c r="U38568" s="55"/>
      <c r="V38568" s="53"/>
      <c r="W38568" s="53"/>
      <c r="X38568" s="53"/>
      <c r="Y38568" s="55"/>
    </row>
    <row r="38569" spans="21:25" x14ac:dyDescent="0.2">
      <c r="U38569" s="55"/>
      <c r="V38569" s="53"/>
      <c r="W38569" s="53"/>
      <c r="X38569" s="53"/>
      <c r="Y38569" s="55"/>
    </row>
    <row r="38570" spans="21:25" x14ac:dyDescent="0.2">
      <c r="U38570" s="55"/>
      <c r="V38570" s="53"/>
      <c r="W38570" s="53"/>
      <c r="X38570" s="53"/>
      <c r="Y38570" s="55"/>
    </row>
    <row r="38571" spans="21:25" x14ac:dyDescent="0.2">
      <c r="U38571" s="55"/>
      <c r="V38571" s="53"/>
      <c r="W38571" s="53"/>
      <c r="X38571" s="53"/>
      <c r="Y38571" s="55"/>
    </row>
    <row r="38572" spans="21:25" x14ac:dyDescent="0.2">
      <c r="U38572" s="55"/>
      <c r="V38572" s="53"/>
      <c r="W38572" s="53"/>
      <c r="X38572" s="53"/>
      <c r="Y38572" s="55"/>
    </row>
    <row r="38573" spans="21:25" x14ac:dyDescent="0.2">
      <c r="U38573" s="55"/>
      <c r="V38573" s="53"/>
      <c r="W38573" s="53"/>
      <c r="X38573" s="53"/>
      <c r="Y38573" s="55"/>
    </row>
    <row r="38574" spans="21:25" x14ac:dyDescent="0.2">
      <c r="U38574" s="55"/>
      <c r="V38574" s="53"/>
      <c r="W38574" s="53"/>
      <c r="X38574" s="53"/>
      <c r="Y38574" s="55"/>
    </row>
    <row r="38575" spans="21:25" x14ac:dyDescent="0.2">
      <c r="U38575" s="55"/>
      <c r="V38575" s="53"/>
      <c r="W38575" s="53"/>
      <c r="X38575" s="53"/>
      <c r="Y38575" s="55"/>
    </row>
    <row r="38576" spans="21:25" x14ac:dyDescent="0.2">
      <c r="U38576" s="55"/>
      <c r="V38576" s="53"/>
      <c r="W38576" s="53"/>
      <c r="X38576" s="53"/>
      <c r="Y38576" s="55"/>
    </row>
    <row r="38577" spans="21:25" x14ac:dyDescent="0.2">
      <c r="U38577" s="55"/>
      <c r="V38577" s="53"/>
      <c r="W38577" s="53"/>
      <c r="X38577" s="53"/>
      <c r="Y38577" s="55"/>
    </row>
    <row r="38578" spans="21:25" x14ac:dyDescent="0.2">
      <c r="U38578" s="55"/>
      <c r="V38578" s="53"/>
      <c r="W38578" s="53"/>
      <c r="X38578" s="53"/>
      <c r="Y38578" s="55"/>
    </row>
    <row r="38579" spans="21:25" x14ac:dyDescent="0.2">
      <c r="U38579" s="55"/>
      <c r="V38579" s="53"/>
      <c r="W38579" s="53"/>
      <c r="X38579" s="53"/>
      <c r="Y38579" s="55"/>
    </row>
    <row r="38580" spans="21:25" x14ac:dyDescent="0.2">
      <c r="U38580" s="55"/>
      <c r="V38580" s="53"/>
      <c r="W38580" s="53"/>
      <c r="X38580" s="53"/>
      <c r="Y38580" s="55"/>
    </row>
    <row r="38581" spans="21:25" x14ac:dyDescent="0.2">
      <c r="U38581" s="55"/>
      <c r="V38581" s="53"/>
      <c r="W38581" s="53"/>
      <c r="X38581" s="53"/>
      <c r="Y38581" s="55"/>
    </row>
    <row r="38582" spans="21:25" x14ac:dyDescent="0.2">
      <c r="U38582" s="55"/>
      <c r="V38582" s="53"/>
      <c r="W38582" s="53"/>
      <c r="X38582" s="53"/>
      <c r="Y38582" s="55"/>
    </row>
    <row r="38583" spans="21:25" x14ac:dyDescent="0.2">
      <c r="U38583" s="55"/>
      <c r="V38583" s="53"/>
      <c r="W38583" s="53"/>
      <c r="X38583" s="53"/>
      <c r="Y38583" s="55"/>
    </row>
    <row r="38584" spans="21:25" x14ac:dyDescent="0.2">
      <c r="U38584" s="55"/>
      <c r="V38584" s="53"/>
      <c r="W38584" s="53"/>
      <c r="X38584" s="53"/>
      <c r="Y38584" s="55"/>
    </row>
    <row r="38585" spans="21:25" x14ac:dyDescent="0.2">
      <c r="U38585" s="55"/>
      <c r="V38585" s="53"/>
      <c r="W38585" s="53"/>
      <c r="X38585" s="53"/>
      <c r="Y38585" s="55"/>
    </row>
    <row r="38586" spans="21:25" x14ac:dyDescent="0.2">
      <c r="U38586" s="55"/>
      <c r="V38586" s="53"/>
      <c r="W38586" s="53"/>
      <c r="X38586" s="53"/>
      <c r="Y38586" s="55"/>
    </row>
    <row r="38587" spans="21:25" x14ac:dyDescent="0.2">
      <c r="U38587" s="55"/>
      <c r="V38587" s="53"/>
      <c r="W38587" s="53"/>
      <c r="X38587" s="53"/>
      <c r="Y38587" s="55"/>
    </row>
    <row r="38588" spans="21:25" x14ac:dyDescent="0.2">
      <c r="U38588" s="55"/>
      <c r="V38588" s="53"/>
      <c r="W38588" s="53"/>
      <c r="X38588" s="53"/>
      <c r="Y38588" s="55"/>
    </row>
    <row r="38589" spans="21:25" x14ac:dyDescent="0.2">
      <c r="U38589" s="55"/>
      <c r="V38589" s="53"/>
      <c r="W38589" s="53"/>
      <c r="X38589" s="53"/>
      <c r="Y38589" s="55"/>
    </row>
    <row r="38590" spans="21:25" x14ac:dyDescent="0.2">
      <c r="U38590" s="55"/>
      <c r="V38590" s="53"/>
      <c r="W38590" s="53"/>
      <c r="X38590" s="53"/>
      <c r="Y38590" s="55"/>
    </row>
    <row r="38591" spans="21:25" x14ac:dyDescent="0.2">
      <c r="U38591" s="55"/>
      <c r="V38591" s="53"/>
      <c r="W38591" s="53"/>
      <c r="X38591" s="53"/>
      <c r="Y38591" s="55"/>
    </row>
    <row r="38592" spans="21:25" x14ac:dyDescent="0.2">
      <c r="U38592" s="55"/>
      <c r="V38592" s="53"/>
      <c r="W38592" s="53"/>
      <c r="X38592" s="53"/>
      <c r="Y38592" s="55"/>
    </row>
    <row r="38593" spans="21:25" x14ac:dyDescent="0.2">
      <c r="U38593" s="55"/>
      <c r="V38593" s="53"/>
      <c r="W38593" s="53"/>
      <c r="X38593" s="53"/>
      <c r="Y38593" s="55"/>
    </row>
    <row r="38594" spans="21:25" x14ac:dyDescent="0.2">
      <c r="U38594" s="55"/>
      <c r="V38594" s="53"/>
      <c r="W38594" s="53"/>
      <c r="X38594" s="53"/>
      <c r="Y38594" s="55"/>
    </row>
    <row r="38595" spans="21:25" x14ac:dyDescent="0.2">
      <c r="U38595" s="55"/>
      <c r="V38595" s="53"/>
      <c r="W38595" s="53"/>
      <c r="X38595" s="53"/>
      <c r="Y38595" s="55"/>
    </row>
    <row r="38596" spans="21:25" x14ac:dyDescent="0.2">
      <c r="U38596" s="55"/>
      <c r="V38596" s="53"/>
      <c r="W38596" s="53"/>
      <c r="X38596" s="53"/>
      <c r="Y38596" s="55"/>
    </row>
    <row r="38597" spans="21:25" x14ac:dyDescent="0.2">
      <c r="U38597" s="55"/>
      <c r="V38597" s="53"/>
      <c r="W38597" s="53"/>
      <c r="X38597" s="53"/>
      <c r="Y38597" s="55"/>
    </row>
    <row r="38598" spans="21:25" x14ac:dyDescent="0.2">
      <c r="U38598" s="55"/>
      <c r="V38598" s="53"/>
      <c r="W38598" s="53"/>
      <c r="X38598" s="53"/>
      <c r="Y38598" s="55"/>
    </row>
    <row r="38599" spans="21:25" x14ac:dyDescent="0.2">
      <c r="U38599" s="55"/>
      <c r="V38599" s="53"/>
      <c r="W38599" s="53"/>
      <c r="X38599" s="53"/>
      <c r="Y38599" s="55"/>
    </row>
    <row r="38600" spans="21:25" x14ac:dyDescent="0.2">
      <c r="U38600" s="55"/>
      <c r="V38600" s="53"/>
      <c r="W38600" s="53"/>
      <c r="X38600" s="53"/>
      <c r="Y38600" s="55"/>
    </row>
    <row r="38601" spans="21:25" x14ac:dyDescent="0.2">
      <c r="U38601" s="55"/>
      <c r="V38601" s="53"/>
      <c r="W38601" s="53"/>
      <c r="X38601" s="53"/>
      <c r="Y38601" s="55"/>
    </row>
    <row r="38602" spans="21:25" x14ac:dyDescent="0.2">
      <c r="U38602" s="55"/>
      <c r="V38602" s="53"/>
      <c r="W38602" s="53"/>
      <c r="X38602" s="53"/>
      <c r="Y38602" s="55"/>
    </row>
    <row r="38603" spans="21:25" x14ac:dyDescent="0.2">
      <c r="U38603" s="55"/>
      <c r="V38603" s="53"/>
      <c r="W38603" s="53"/>
      <c r="X38603" s="53"/>
      <c r="Y38603" s="55"/>
    </row>
    <row r="38604" spans="21:25" x14ac:dyDescent="0.2">
      <c r="U38604" s="55"/>
      <c r="V38604" s="53"/>
      <c r="W38604" s="53"/>
      <c r="X38604" s="53"/>
      <c r="Y38604" s="55"/>
    </row>
    <row r="38605" spans="21:25" x14ac:dyDescent="0.2">
      <c r="U38605" s="55"/>
      <c r="V38605" s="53"/>
      <c r="W38605" s="53"/>
      <c r="X38605" s="53"/>
      <c r="Y38605" s="55"/>
    </row>
    <row r="38606" spans="21:25" x14ac:dyDescent="0.2">
      <c r="U38606" s="55"/>
      <c r="V38606" s="53"/>
      <c r="W38606" s="53"/>
      <c r="X38606" s="53"/>
      <c r="Y38606" s="55"/>
    </row>
    <row r="38607" spans="21:25" x14ac:dyDescent="0.2">
      <c r="U38607" s="55"/>
      <c r="V38607" s="53"/>
      <c r="W38607" s="53"/>
      <c r="X38607" s="53"/>
      <c r="Y38607" s="55"/>
    </row>
    <row r="38608" spans="21:25" x14ac:dyDescent="0.2">
      <c r="U38608" s="55"/>
      <c r="V38608" s="53"/>
      <c r="W38608" s="53"/>
      <c r="X38608" s="53"/>
      <c r="Y38608" s="55"/>
    </row>
    <row r="38609" spans="21:25" x14ac:dyDescent="0.2">
      <c r="U38609" s="55"/>
      <c r="V38609" s="53"/>
      <c r="W38609" s="53"/>
      <c r="X38609" s="53"/>
      <c r="Y38609" s="55"/>
    </row>
    <row r="38610" spans="21:25" x14ac:dyDescent="0.2">
      <c r="U38610" s="55"/>
      <c r="V38610" s="53"/>
      <c r="W38610" s="53"/>
      <c r="X38610" s="53"/>
      <c r="Y38610" s="55"/>
    </row>
    <row r="38611" spans="21:25" x14ac:dyDescent="0.2">
      <c r="U38611" s="55"/>
      <c r="V38611" s="53"/>
      <c r="W38611" s="53"/>
      <c r="X38611" s="53"/>
      <c r="Y38611" s="55"/>
    </row>
    <row r="38612" spans="21:25" x14ac:dyDescent="0.2">
      <c r="U38612" s="55"/>
      <c r="V38612" s="53"/>
      <c r="W38612" s="53"/>
      <c r="X38612" s="53"/>
      <c r="Y38612" s="55"/>
    </row>
    <row r="38613" spans="21:25" x14ac:dyDescent="0.2">
      <c r="U38613" s="55"/>
      <c r="V38613" s="53"/>
      <c r="W38613" s="53"/>
      <c r="X38613" s="53"/>
      <c r="Y38613" s="55"/>
    </row>
    <row r="38614" spans="21:25" x14ac:dyDescent="0.2">
      <c r="U38614" s="55"/>
      <c r="V38614" s="53"/>
      <c r="W38614" s="53"/>
      <c r="X38614" s="53"/>
      <c r="Y38614" s="55"/>
    </row>
    <row r="38615" spans="21:25" x14ac:dyDescent="0.2">
      <c r="U38615" s="55"/>
      <c r="V38615" s="53"/>
      <c r="W38615" s="53"/>
      <c r="X38615" s="53"/>
      <c r="Y38615" s="55"/>
    </row>
    <row r="38616" spans="21:25" x14ac:dyDescent="0.2">
      <c r="U38616" s="55"/>
      <c r="V38616" s="53"/>
      <c r="W38616" s="53"/>
      <c r="X38616" s="53"/>
      <c r="Y38616" s="55"/>
    </row>
    <row r="38617" spans="21:25" x14ac:dyDescent="0.2">
      <c r="U38617" s="55"/>
      <c r="V38617" s="53"/>
      <c r="W38617" s="53"/>
      <c r="X38617" s="53"/>
      <c r="Y38617" s="55"/>
    </row>
    <row r="38618" spans="21:25" x14ac:dyDescent="0.2">
      <c r="U38618" s="55"/>
      <c r="V38618" s="53"/>
      <c r="W38618" s="53"/>
      <c r="X38618" s="53"/>
      <c r="Y38618" s="55"/>
    </row>
    <row r="38619" spans="21:25" x14ac:dyDescent="0.2">
      <c r="U38619" s="55"/>
      <c r="V38619" s="53"/>
      <c r="W38619" s="53"/>
      <c r="X38619" s="53"/>
      <c r="Y38619" s="55"/>
    </row>
    <row r="38620" spans="21:25" x14ac:dyDescent="0.2">
      <c r="U38620" s="55"/>
      <c r="V38620" s="53"/>
      <c r="W38620" s="53"/>
      <c r="X38620" s="53"/>
      <c r="Y38620" s="55"/>
    </row>
    <row r="38621" spans="21:25" x14ac:dyDescent="0.2">
      <c r="U38621" s="55"/>
      <c r="V38621" s="53"/>
      <c r="W38621" s="53"/>
      <c r="X38621" s="53"/>
      <c r="Y38621" s="55"/>
    </row>
    <row r="38622" spans="21:25" x14ac:dyDescent="0.2">
      <c r="U38622" s="55"/>
      <c r="V38622" s="53"/>
      <c r="W38622" s="53"/>
      <c r="X38622" s="53"/>
      <c r="Y38622" s="55"/>
    </row>
    <row r="38623" spans="21:25" x14ac:dyDescent="0.2">
      <c r="U38623" s="55"/>
      <c r="V38623" s="53"/>
      <c r="W38623" s="53"/>
      <c r="X38623" s="53"/>
      <c r="Y38623" s="55"/>
    </row>
    <row r="38624" spans="21:25" x14ac:dyDescent="0.2">
      <c r="U38624" s="55"/>
      <c r="V38624" s="53"/>
      <c r="W38624" s="53"/>
      <c r="X38624" s="53"/>
      <c r="Y38624" s="55"/>
    </row>
    <row r="38625" spans="21:25" x14ac:dyDescent="0.2">
      <c r="U38625" s="55"/>
      <c r="V38625" s="53"/>
      <c r="W38625" s="53"/>
      <c r="X38625" s="53"/>
      <c r="Y38625" s="55"/>
    </row>
    <row r="38626" spans="21:25" x14ac:dyDescent="0.2">
      <c r="U38626" s="55"/>
      <c r="V38626" s="53"/>
      <c r="W38626" s="53"/>
      <c r="X38626" s="53"/>
      <c r="Y38626" s="55"/>
    </row>
    <row r="38627" spans="21:25" x14ac:dyDescent="0.2">
      <c r="U38627" s="55"/>
      <c r="V38627" s="53"/>
      <c r="W38627" s="53"/>
      <c r="X38627" s="53"/>
      <c r="Y38627" s="55"/>
    </row>
    <row r="38628" spans="21:25" x14ac:dyDescent="0.2">
      <c r="U38628" s="55"/>
      <c r="V38628" s="53"/>
      <c r="W38628" s="53"/>
      <c r="X38628" s="53"/>
      <c r="Y38628" s="55"/>
    </row>
    <row r="38629" spans="21:25" x14ac:dyDescent="0.2">
      <c r="U38629" s="55"/>
      <c r="V38629" s="53"/>
      <c r="W38629" s="53"/>
      <c r="X38629" s="53"/>
      <c r="Y38629" s="55"/>
    </row>
    <row r="38630" spans="21:25" x14ac:dyDescent="0.2">
      <c r="U38630" s="55"/>
      <c r="V38630" s="53"/>
      <c r="W38630" s="53"/>
      <c r="X38630" s="53"/>
      <c r="Y38630" s="55"/>
    </row>
    <row r="38631" spans="21:25" x14ac:dyDescent="0.2">
      <c r="U38631" s="55"/>
      <c r="V38631" s="53"/>
      <c r="W38631" s="53"/>
      <c r="X38631" s="53"/>
      <c r="Y38631" s="55"/>
    </row>
    <row r="38632" spans="21:25" x14ac:dyDescent="0.2">
      <c r="U38632" s="55"/>
      <c r="V38632" s="53"/>
      <c r="W38632" s="53"/>
      <c r="X38632" s="53"/>
      <c r="Y38632" s="55"/>
    </row>
    <row r="38633" spans="21:25" x14ac:dyDescent="0.2">
      <c r="U38633" s="55"/>
      <c r="V38633" s="53"/>
      <c r="W38633" s="53"/>
      <c r="X38633" s="53"/>
      <c r="Y38633" s="55"/>
    </row>
    <row r="38634" spans="21:25" x14ac:dyDescent="0.2">
      <c r="U38634" s="55"/>
      <c r="V38634" s="53"/>
      <c r="W38634" s="53"/>
      <c r="X38634" s="53"/>
      <c r="Y38634" s="55"/>
    </row>
    <row r="38635" spans="21:25" x14ac:dyDescent="0.2">
      <c r="U38635" s="55"/>
      <c r="V38635" s="53"/>
      <c r="W38635" s="53"/>
      <c r="X38635" s="53"/>
      <c r="Y38635" s="55"/>
    </row>
    <row r="38636" spans="21:25" x14ac:dyDescent="0.2">
      <c r="U38636" s="55"/>
      <c r="V38636" s="53"/>
      <c r="W38636" s="53"/>
      <c r="X38636" s="53"/>
      <c r="Y38636" s="55"/>
    </row>
    <row r="38637" spans="21:25" x14ac:dyDescent="0.2">
      <c r="U38637" s="55"/>
      <c r="V38637" s="53"/>
      <c r="W38637" s="53"/>
      <c r="X38637" s="53"/>
      <c r="Y38637" s="55"/>
    </row>
    <row r="38638" spans="21:25" x14ac:dyDescent="0.2">
      <c r="U38638" s="55"/>
      <c r="V38638" s="53"/>
      <c r="W38638" s="53"/>
      <c r="X38638" s="53"/>
      <c r="Y38638" s="55"/>
    </row>
    <row r="38639" spans="21:25" x14ac:dyDescent="0.2">
      <c r="U38639" s="55"/>
      <c r="V38639" s="53"/>
      <c r="W38639" s="53"/>
      <c r="X38639" s="53"/>
      <c r="Y38639" s="55"/>
    </row>
    <row r="38640" spans="21:25" x14ac:dyDescent="0.2">
      <c r="U38640" s="55"/>
      <c r="V38640" s="53"/>
      <c r="W38640" s="53"/>
      <c r="X38640" s="53"/>
      <c r="Y38640" s="55"/>
    </row>
    <row r="38641" spans="21:25" x14ac:dyDescent="0.2">
      <c r="U38641" s="55"/>
      <c r="V38641" s="53"/>
      <c r="W38641" s="53"/>
      <c r="X38641" s="53"/>
      <c r="Y38641" s="55"/>
    </row>
    <row r="38642" spans="21:25" x14ac:dyDescent="0.2">
      <c r="U38642" s="55"/>
      <c r="V38642" s="53"/>
      <c r="W38642" s="53"/>
      <c r="X38642" s="53"/>
      <c r="Y38642" s="55"/>
    </row>
    <row r="38643" spans="21:25" x14ac:dyDescent="0.2">
      <c r="U38643" s="55"/>
      <c r="V38643" s="53"/>
      <c r="W38643" s="53"/>
      <c r="X38643" s="53"/>
      <c r="Y38643" s="55"/>
    </row>
    <row r="38644" spans="21:25" x14ac:dyDescent="0.2">
      <c r="U38644" s="55"/>
      <c r="V38644" s="53"/>
      <c r="W38644" s="53"/>
      <c r="X38644" s="53"/>
      <c r="Y38644" s="55"/>
    </row>
    <row r="38645" spans="21:25" x14ac:dyDescent="0.2">
      <c r="U38645" s="55"/>
      <c r="V38645" s="53"/>
      <c r="W38645" s="53"/>
      <c r="X38645" s="53"/>
      <c r="Y38645" s="55"/>
    </row>
    <row r="38646" spans="21:25" x14ac:dyDescent="0.2">
      <c r="U38646" s="55"/>
      <c r="V38646" s="53"/>
      <c r="W38646" s="53"/>
      <c r="X38646" s="53"/>
      <c r="Y38646" s="55"/>
    </row>
    <row r="38647" spans="21:25" x14ac:dyDescent="0.2">
      <c r="U38647" s="55"/>
      <c r="V38647" s="53"/>
      <c r="W38647" s="53"/>
      <c r="X38647" s="53"/>
      <c r="Y38647" s="55"/>
    </row>
    <row r="38648" spans="21:25" x14ac:dyDescent="0.2">
      <c r="U38648" s="55"/>
      <c r="V38648" s="53"/>
      <c r="W38648" s="53"/>
      <c r="X38648" s="53"/>
      <c r="Y38648" s="55"/>
    </row>
    <row r="38649" spans="21:25" x14ac:dyDescent="0.2">
      <c r="U38649" s="55"/>
      <c r="V38649" s="53"/>
      <c r="W38649" s="53"/>
      <c r="X38649" s="53"/>
      <c r="Y38649" s="55"/>
    </row>
    <row r="38650" spans="21:25" x14ac:dyDescent="0.2">
      <c r="U38650" s="55"/>
      <c r="V38650" s="53"/>
      <c r="W38650" s="53"/>
      <c r="X38650" s="53"/>
      <c r="Y38650" s="55"/>
    </row>
    <row r="38651" spans="21:25" x14ac:dyDescent="0.2">
      <c r="U38651" s="55"/>
      <c r="V38651" s="53"/>
      <c r="W38651" s="53"/>
      <c r="X38651" s="53"/>
      <c r="Y38651" s="55"/>
    </row>
    <row r="38652" spans="21:25" x14ac:dyDescent="0.2">
      <c r="U38652" s="55"/>
      <c r="V38652" s="53"/>
      <c r="W38652" s="53"/>
      <c r="X38652" s="53"/>
      <c r="Y38652" s="55"/>
    </row>
    <row r="38653" spans="21:25" x14ac:dyDescent="0.2">
      <c r="U38653" s="55"/>
      <c r="V38653" s="53"/>
      <c r="W38653" s="53"/>
      <c r="X38653" s="53"/>
      <c r="Y38653" s="55"/>
    </row>
    <row r="38654" spans="21:25" x14ac:dyDescent="0.2">
      <c r="U38654" s="55"/>
      <c r="V38654" s="53"/>
      <c r="W38654" s="53"/>
      <c r="X38654" s="53"/>
      <c r="Y38654" s="55"/>
    </row>
    <row r="38655" spans="21:25" x14ac:dyDescent="0.2">
      <c r="U38655" s="55"/>
      <c r="V38655" s="53"/>
      <c r="W38655" s="53"/>
      <c r="X38655" s="53"/>
      <c r="Y38655" s="55"/>
    </row>
    <row r="38656" spans="21:25" x14ac:dyDescent="0.2">
      <c r="U38656" s="55"/>
      <c r="V38656" s="53"/>
      <c r="W38656" s="53"/>
      <c r="X38656" s="53"/>
      <c r="Y38656" s="55"/>
    </row>
    <row r="38657" spans="21:25" x14ac:dyDescent="0.2">
      <c r="U38657" s="55"/>
      <c r="V38657" s="53"/>
      <c r="W38657" s="53"/>
      <c r="X38657" s="53"/>
      <c r="Y38657" s="55"/>
    </row>
    <row r="38658" spans="21:25" x14ac:dyDescent="0.2">
      <c r="U38658" s="55"/>
      <c r="V38658" s="53"/>
      <c r="W38658" s="53"/>
      <c r="X38658" s="53"/>
      <c r="Y38658" s="55"/>
    </row>
    <row r="38659" spans="21:25" x14ac:dyDescent="0.2">
      <c r="U38659" s="55"/>
      <c r="V38659" s="53"/>
      <c r="W38659" s="53"/>
      <c r="X38659" s="53"/>
      <c r="Y38659" s="55"/>
    </row>
    <row r="38660" spans="21:25" x14ac:dyDescent="0.2">
      <c r="U38660" s="55"/>
      <c r="V38660" s="53"/>
      <c r="W38660" s="53"/>
      <c r="X38660" s="53"/>
      <c r="Y38660" s="55"/>
    </row>
    <row r="38661" spans="21:25" x14ac:dyDescent="0.2">
      <c r="U38661" s="55"/>
      <c r="V38661" s="53"/>
      <c r="W38661" s="53"/>
      <c r="X38661" s="53"/>
      <c r="Y38661" s="55"/>
    </row>
    <row r="38662" spans="21:25" x14ac:dyDescent="0.2">
      <c r="U38662" s="55"/>
      <c r="V38662" s="53"/>
      <c r="W38662" s="53"/>
      <c r="X38662" s="53"/>
      <c r="Y38662" s="55"/>
    </row>
    <row r="38663" spans="21:25" x14ac:dyDescent="0.2">
      <c r="U38663" s="55"/>
      <c r="V38663" s="53"/>
      <c r="W38663" s="53"/>
      <c r="X38663" s="53"/>
      <c r="Y38663" s="55"/>
    </row>
    <row r="38664" spans="21:25" x14ac:dyDescent="0.2">
      <c r="U38664" s="55"/>
      <c r="V38664" s="53"/>
      <c r="W38664" s="53"/>
      <c r="X38664" s="53"/>
      <c r="Y38664" s="55"/>
    </row>
    <row r="38665" spans="21:25" x14ac:dyDescent="0.2">
      <c r="U38665" s="55"/>
      <c r="V38665" s="53"/>
      <c r="W38665" s="53"/>
      <c r="X38665" s="53"/>
      <c r="Y38665" s="55"/>
    </row>
    <row r="38666" spans="21:25" x14ac:dyDescent="0.2">
      <c r="U38666" s="55"/>
      <c r="V38666" s="53"/>
      <c r="W38666" s="53"/>
      <c r="X38666" s="53"/>
      <c r="Y38666" s="55"/>
    </row>
    <row r="38667" spans="21:25" x14ac:dyDescent="0.2">
      <c r="U38667" s="55"/>
      <c r="V38667" s="53"/>
      <c r="W38667" s="53"/>
      <c r="X38667" s="53"/>
      <c r="Y38667" s="55"/>
    </row>
    <row r="38668" spans="21:25" x14ac:dyDescent="0.2">
      <c r="U38668" s="55"/>
      <c r="V38668" s="53"/>
      <c r="W38668" s="53"/>
      <c r="X38668" s="53"/>
      <c r="Y38668" s="55"/>
    </row>
    <row r="38669" spans="21:25" x14ac:dyDescent="0.2">
      <c r="U38669" s="55"/>
      <c r="V38669" s="53"/>
      <c r="W38669" s="53"/>
      <c r="X38669" s="53"/>
      <c r="Y38669" s="55"/>
    </row>
    <row r="38670" spans="21:25" x14ac:dyDescent="0.2">
      <c r="U38670" s="55"/>
      <c r="V38670" s="53"/>
      <c r="W38670" s="53"/>
      <c r="X38670" s="53"/>
      <c r="Y38670" s="55"/>
    </row>
    <row r="38671" spans="21:25" x14ac:dyDescent="0.2">
      <c r="U38671" s="55"/>
      <c r="V38671" s="53"/>
      <c r="W38671" s="53"/>
      <c r="X38671" s="53"/>
      <c r="Y38671" s="55"/>
    </row>
    <row r="38672" spans="21:25" x14ac:dyDescent="0.2">
      <c r="U38672" s="55"/>
      <c r="V38672" s="53"/>
      <c r="W38672" s="53"/>
      <c r="X38672" s="53"/>
      <c r="Y38672" s="55"/>
    </row>
    <row r="38673" spans="21:25" x14ac:dyDescent="0.2">
      <c r="U38673" s="55"/>
      <c r="V38673" s="53"/>
      <c r="W38673" s="53"/>
      <c r="X38673" s="53"/>
      <c r="Y38673" s="55"/>
    </row>
    <row r="38674" spans="21:25" x14ac:dyDescent="0.2">
      <c r="U38674" s="55"/>
      <c r="V38674" s="53"/>
      <c r="W38674" s="53"/>
      <c r="X38674" s="53"/>
      <c r="Y38674" s="55"/>
    </row>
    <row r="38675" spans="21:25" x14ac:dyDescent="0.2">
      <c r="U38675" s="55"/>
      <c r="V38675" s="53"/>
      <c r="W38675" s="53"/>
      <c r="X38675" s="53"/>
      <c r="Y38675" s="55"/>
    </row>
    <row r="38676" spans="21:25" x14ac:dyDescent="0.2">
      <c r="U38676" s="55"/>
      <c r="V38676" s="53"/>
      <c r="W38676" s="53"/>
      <c r="X38676" s="53"/>
      <c r="Y38676" s="55"/>
    </row>
    <row r="38677" spans="21:25" x14ac:dyDescent="0.2">
      <c r="U38677" s="55"/>
      <c r="V38677" s="53"/>
      <c r="W38677" s="53"/>
      <c r="X38677" s="53"/>
      <c r="Y38677" s="55"/>
    </row>
    <row r="38678" spans="21:25" x14ac:dyDescent="0.2">
      <c r="U38678" s="55"/>
      <c r="V38678" s="53"/>
      <c r="W38678" s="53"/>
      <c r="X38678" s="53"/>
      <c r="Y38678" s="55"/>
    </row>
    <row r="38679" spans="21:25" x14ac:dyDescent="0.2">
      <c r="U38679" s="55"/>
      <c r="V38679" s="53"/>
      <c r="W38679" s="53"/>
      <c r="X38679" s="53"/>
      <c r="Y38679" s="55"/>
    </row>
    <row r="38680" spans="21:25" x14ac:dyDescent="0.2">
      <c r="U38680" s="55"/>
      <c r="V38680" s="53"/>
      <c r="W38680" s="53"/>
      <c r="X38680" s="53"/>
      <c r="Y38680" s="55"/>
    </row>
    <row r="38681" spans="21:25" x14ac:dyDescent="0.2">
      <c r="U38681" s="55"/>
      <c r="V38681" s="53"/>
      <c r="W38681" s="53"/>
      <c r="X38681" s="53"/>
      <c r="Y38681" s="55"/>
    </row>
    <row r="38682" spans="21:25" x14ac:dyDescent="0.2">
      <c r="U38682" s="55"/>
      <c r="V38682" s="53"/>
      <c r="W38682" s="53"/>
      <c r="X38682" s="53"/>
      <c r="Y38682" s="55"/>
    </row>
    <row r="38683" spans="21:25" x14ac:dyDescent="0.2">
      <c r="U38683" s="55"/>
      <c r="V38683" s="53"/>
      <c r="W38683" s="53"/>
      <c r="X38683" s="53"/>
      <c r="Y38683" s="55"/>
    </row>
    <row r="38684" spans="21:25" x14ac:dyDescent="0.2">
      <c r="U38684" s="55"/>
      <c r="V38684" s="53"/>
      <c r="W38684" s="53"/>
      <c r="X38684" s="53"/>
      <c r="Y38684" s="55"/>
    </row>
    <row r="38685" spans="21:25" x14ac:dyDescent="0.2">
      <c r="U38685" s="55"/>
      <c r="V38685" s="53"/>
      <c r="W38685" s="53"/>
      <c r="X38685" s="53"/>
      <c r="Y38685" s="55"/>
    </row>
    <row r="38686" spans="21:25" x14ac:dyDescent="0.2">
      <c r="U38686" s="55"/>
      <c r="V38686" s="53"/>
      <c r="W38686" s="53"/>
      <c r="X38686" s="53"/>
      <c r="Y38686" s="55"/>
    </row>
    <row r="38687" spans="21:25" x14ac:dyDescent="0.2">
      <c r="U38687" s="55"/>
      <c r="V38687" s="53"/>
      <c r="W38687" s="53"/>
      <c r="X38687" s="53"/>
      <c r="Y38687" s="55"/>
    </row>
    <row r="38688" spans="21:25" x14ac:dyDescent="0.2">
      <c r="U38688" s="55"/>
      <c r="V38688" s="53"/>
      <c r="W38688" s="53"/>
      <c r="X38688" s="53"/>
      <c r="Y38688" s="55"/>
    </row>
    <row r="38689" spans="21:25" x14ac:dyDescent="0.2">
      <c r="U38689" s="55"/>
      <c r="V38689" s="53"/>
      <c r="W38689" s="53"/>
      <c r="X38689" s="53"/>
      <c r="Y38689" s="55"/>
    </row>
    <row r="38690" spans="21:25" x14ac:dyDescent="0.2">
      <c r="U38690" s="55"/>
      <c r="V38690" s="53"/>
      <c r="W38690" s="53"/>
      <c r="X38690" s="53"/>
      <c r="Y38690" s="55"/>
    </row>
    <row r="38691" spans="21:25" x14ac:dyDescent="0.2">
      <c r="U38691" s="55"/>
      <c r="V38691" s="53"/>
      <c r="W38691" s="53"/>
      <c r="X38691" s="53"/>
      <c r="Y38691" s="55"/>
    </row>
    <row r="38692" spans="21:25" x14ac:dyDescent="0.2">
      <c r="U38692" s="55"/>
      <c r="V38692" s="53"/>
      <c r="W38692" s="53"/>
      <c r="X38692" s="53"/>
      <c r="Y38692" s="55"/>
    </row>
    <row r="38693" spans="21:25" x14ac:dyDescent="0.2">
      <c r="U38693" s="55"/>
      <c r="V38693" s="53"/>
      <c r="W38693" s="53"/>
      <c r="X38693" s="53"/>
      <c r="Y38693" s="55"/>
    </row>
    <row r="38694" spans="21:25" x14ac:dyDescent="0.2">
      <c r="U38694" s="55"/>
      <c r="V38694" s="53"/>
      <c r="W38694" s="53"/>
      <c r="X38694" s="53"/>
      <c r="Y38694" s="55"/>
    </row>
    <row r="38695" spans="21:25" x14ac:dyDescent="0.2">
      <c r="U38695" s="55"/>
      <c r="V38695" s="53"/>
      <c r="W38695" s="53"/>
      <c r="X38695" s="53"/>
      <c r="Y38695" s="55"/>
    </row>
    <row r="38696" spans="21:25" x14ac:dyDescent="0.2">
      <c r="U38696" s="55"/>
      <c r="V38696" s="53"/>
      <c r="W38696" s="53"/>
      <c r="X38696" s="53"/>
      <c r="Y38696" s="55"/>
    </row>
    <row r="38697" spans="21:25" x14ac:dyDescent="0.2">
      <c r="U38697" s="55"/>
      <c r="V38697" s="53"/>
      <c r="W38697" s="53"/>
      <c r="X38697" s="53"/>
      <c r="Y38697" s="55"/>
    </row>
    <row r="38698" spans="21:25" x14ac:dyDescent="0.2">
      <c r="U38698" s="55"/>
      <c r="V38698" s="53"/>
      <c r="W38698" s="53"/>
      <c r="X38698" s="53"/>
      <c r="Y38698" s="55"/>
    </row>
    <row r="38699" spans="21:25" x14ac:dyDescent="0.2">
      <c r="U38699" s="55"/>
      <c r="V38699" s="53"/>
      <c r="W38699" s="53"/>
      <c r="X38699" s="53"/>
      <c r="Y38699" s="55"/>
    </row>
    <row r="38700" spans="21:25" x14ac:dyDescent="0.2">
      <c r="U38700" s="55"/>
      <c r="V38700" s="53"/>
      <c r="W38700" s="53"/>
      <c r="X38700" s="53"/>
      <c r="Y38700" s="55"/>
    </row>
    <row r="38701" spans="21:25" x14ac:dyDescent="0.2">
      <c r="U38701" s="55"/>
      <c r="V38701" s="53"/>
      <c r="W38701" s="53"/>
      <c r="X38701" s="53"/>
      <c r="Y38701" s="55"/>
    </row>
    <row r="38702" spans="21:25" x14ac:dyDescent="0.2">
      <c r="U38702" s="55"/>
      <c r="V38702" s="53"/>
      <c r="W38702" s="53"/>
      <c r="X38702" s="53"/>
      <c r="Y38702" s="55"/>
    </row>
    <row r="38703" spans="21:25" x14ac:dyDescent="0.2">
      <c r="U38703" s="55"/>
      <c r="V38703" s="53"/>
      <c r="W38703" s="53"/>
      <c r="X38703" s="53"/>
      <c r="Y38703" s="55"/>
    </row>
    <row r="38704" spans="21:25" x14ac:dyDescent="0.2">
      <c r="U38704" s="55"/>
      <c r="V38704" s="53"/>
      <c r="W38704" s="53"/>
      <c r="X38704" s="53"/>
      <c r="Y38704" s="55"/>
    </row>
    <row r="38705" spans="21:25" x14ac:dyDescent="0.2">
      <c r="U38705" s="55"/>
      <c r="V38705" s="53"/>
      <c r="W38705" s="53"/>
      <c r="X38705" s="53"/>
      <c r="Y38705" s="55"/>
    </row>
    <row r="38706" spans="21:25" x14ac:dyDescent="0.2">
      <c r="U38706" s="55"/>
      <c r="V38706" s="53"/>
      <c r="W38706" s="53"/>
      <c r="X38706" s="53"/>
      <c r="Y38706" s="55"/>
    </row>
    <row r="38707" spans="21:25" x14ac:dyDescent="0.2">
      <c r="U38707" s="55"/>
      <c r="V38707" s="53"/>
      <c r="W38707" s="53"/>
      <c r="X38707" s="53"/>
      <c r="Y38707" s="55"/>
    </row>
    <row r="38708" spans="21:25" x14ac:dyDescent="0.2">
      <c r="U38708" s="55"/>
      <c r="V38708" s="53"/>
      <c r="W38708" s="53"/>
      <c r="X38708" s="53"/>
      <c r="Y38708" s="55"/>
    </row>
    <row r="38709" spans="21:25" x14ac:dyDescent="0.2">
      <c r="U38709" s="55"/>
      <c r="V38709" s="53"/>
      <c r="W38709" s="53"/>
      <c r="X38709" s="53"/>
      <c r="Y38709" s="55"/>
    </row>
    <row r="38710" spans="21:25" x14ac:dyDescent="0.2">
      <c r="U38710" s="55"/>
      <c r="V38710" s="53"/>
      <c r="W38710" s="53"/>
      <c r="X38710" s="53"/>
      <c r="Y38710" s="55"/>
    </row>
    <row r="38711" spans="21:25" x14ac:dyDescent="0.2">
      <c r="U38711" s="55"/>
      <c r="V38711" s="53"/>
      <c r="W38711" s="53"/>
      <c r="X38711" s="53"/>
      <c r="Y38711" s="55"/>
    </row>
    <row r="38712" spans="21:25" x14ac:dyDescent="0.2">
      <c r="U38712" s="55"/>
      <c r="V38712" s="53"/>
      <c r="W38712" s="53"/>
      <c r="X38712" s="53"/>
      <c r="Y38712" s="55"/>
    </row>
    <row r="38713" spans="21:25" x14ac:dyDescent="0.2">
      <c r="U38713" s="55"/>
      <c r="V38713" s="53"/>
      <c r="W38713" s="53"/>
      <c r="X38713" s="53"/>
      <c r="Y38713" s="55"/>
    </row>
    <row r="38714" spans="21:25" x14ac:dyDescent="0.2">
      <c r="U38714" s="55"/>
      <c r="V38714" s="53"/>
      <c r="W38714" s="53"/>
      <c r="X38714" s="53"/>
      <c r="Y38714" s="55"/>
    </row>
    <row r="38715" spans="21:25" x14ac:dyDescent="0.2">
      <c r="U38715" s="55"/>
      <c r="V38715" s="53"/>
      <c r="W38715" s="53"/>
      <c r="X38715" s="53"/>
      <c r="Y38715" s="55"/>
    </row>
    <row r="38716" spans="21:25" x14ac:dyDescent="0.2">
      <c r="U38716" s="55"/>
      <c r="V38716" s="53"/>
      <c r="W38716" s="53"/>
      <c r="X38716" s="53"/>
      <c r="Y38716" s="55"/>
    </row>
    <row r="38717" spans="21:25" x14ac:dyDescent="0.2">
      <c r="U38717" s="55"/>
      <c r="V38717" s="53"/>
      <c r="W38717" s="53"/>
      <c r="X38717" s="53"/>
      <c r="Y38717" s="55"/>
    </row>
    <row r="38718" spans="21:25" x14ac:dyDescent="0.2">
      <c r="U38718" s="55"/>
      <c r="V38718" s="53"/>
      <c r="W38718" s="53"/>
      <c r="X38718" s="53"/>
      <c r="Y38718" s="55"/>
    </row>
    <row r="38719" spans="21:25" x14ac:dyDescent="0.2">
      <c r="U38719" s="55"/>
      <c r="V38719" s="53"/>
      <c r="W38719" s="53"/>
      <c r="X38719" s="53"/>
      <c r="Y38719" s="55"/>
    </row>
    <row r="38720" spans="21:25" x14ac:dyDescent="0.2">
      <c r="U38720" s="55"/>
      <c r="V38720" s="53"/>
      <c r="W38720" s="53"/>
      <c r="X38720" s="53"/>
      <c r="Y38720" s="55"/>
    </row>
    <row r="38721" spans="21:25" x14ac:dyDescent="0.2">
      <c r="U38721" s="55"/>
      <c r="V38721" s="53"/>
      <c r="W38721" s="53"/>
      <c r="X38721" s="53"/>
      <c r="Y38721" s="55"/>
    </row>
    <row r="38722" spans="21:25" x14ac:dyDescent="0.2">
      <c r="U38722" s="55"/>
      <c r="V38722" s="53"/>
      <c r="W38722" s="53"/>
      <c r="X38722" s="53"/>
      <c r="Y38722" s="55"/>
    </row>
    <row r="38723" spans="21:25" x14ac:dyDescent="0.2">
      <c r="U38723" s="55"/>
      <c r="V38723" s="53"/>
      <c r="W38723" s="53"/>
      <c r="X38723" s="53"/>
      <c r="Y38723" s="55"/>
    </row>
    <row r="38724" spans="21:25" x14ac:dyDescent="0.2">
      <c r="U38724" s="55"/>
      <c r="V38724" s="53"/>
      <c r="W38724" s="53"/>
      <c r="X38724" s="53"/>
      <c r="Y38724" s="55"/>
    </row>
    <row r="38725" spans="21:25" x14ac:dyDescent="0.2">
      <c r="U38725" s="55"/>
      <c r="V38725" s="53"/>
      <c r="W38725" s="53"/>
      <c r="X38725" s="53"/>
      <c r="Y38725" s="55"/>
    </row>
    <row r="38726" spans="21:25" x14ac:dyDescent="0.2">
      <c r="U38726" s="55"/>
      <c r="V38726" s="53"/>
      <c r="W38726" s="53"/>
      <c r="X38726" s="53"/>
      <c r="Y38726" s="55"/>
    </row>
    <row r="38727" spans="21:25" x14ac:dyDescent="0.2">
      <c r="U38727" s="55"/>
      <c r="V38727" s="53"/>
      <c r="W38727" s="53"/>
      <c r="X38727" s="53"/>
      <c r="Y38727" s="55"/>
    </row>
    <row r="38728" spans="21:25" x14ac:dyDescent="0.2">
      <c r="U38728" s="55"/>
      <c r="V38728" s="53"/>
      <c r="W38728" s="53"/>
      <c r="X38728" s="53"/>
      <c r="Y38728" s="55"/>
    </row>
    <row r="38729" spans="21:25" x14ac:dyDescent="0.2">
      <c r="U38729" s="55"/>
      <c r="V38729" s="53"/>
      <c r="W38729" s="53"/>
      <c r="X38729" s="53"/>
      <c r="Y38729" s="55"/>
    </row>
    <row r="38730" spans="21:25" x14ac:dyDescent="0.2">
      <c r="U38730" s="55"/>
      <c r="V38730" s="53"/>
      <c r="W38730" s="53"/>
      <c r="X38730" s="53"/>
      <c r="Y38730" s="55"/>
    </row>
    <row r="38731" spans="21:25" x14ac:dyDescent="0.2">
      <c r="U38731" s="55"/>
      <c r="V38731" s="53"/>
      <c r="W38731" s="53"/>
      <c r="X38731" s="53"/>
      <c r="Y38731" s="55"/>
    </row>
    <row r="38732" spans="21:25" x14ac:dyDescent="0.2">
      <c r="U38732" s="55"/>
      <c r="V38732" s="53"/>
      <c r="W38732" s="53"/>
      <c r="X38732" s="53"/>
      <c r="Y38732" s="55"/>
    </row>
    <row r="38733" spans="21:25" x14ac:dyDescent="0.2">
      <c r="U38733" s="55"/>
      <c r="V38733" s="53"/>
      <c r="W38733" s="53"/>
      <c r="X38733" s="53"/>
      <c r="Y38733" s="55"/>
    </row>
    <row r="38734" spans="21:25" x14ac:dyDescent="0.2">
      <c r="U38734" s="55"/>
      <c r="V38734" s="53"/>
      <c r="W38734" s="53"/>
      <c r="X38734" s="53"/>
      <c r="Y38734" s="55"/>
    </row>
    <row r="38735" spans="21:25" x14ac:dyDescent="0.2">
      <c r="U38735" s="55"/>
      <c r="V38735" s="53"/>
      <c r="W38735" s="53"/>
      <c r="X38735" s="53"/>
      <c r="Y38735" s="55"/>
    </row>
    <row r="38736" spans="21:25" x14ac:dyDescent="0.2">
      <c r="U38736" s="55"/>
      <c r="V38736" s="53"/>
      <c r="W38736" s="53"/>
      <c r="X38736" s="53"/>
      <c r="Y38736" s="55"/>
    </row>
    <row r="38737" spans="21:25" x14ac:dyDescent="0.2">
      <c r="U38737" s="55"/>
      <c r="V38737" s="53"/>
      <c r="W38737" s="53"/>
      <c r="X38737" s="53"/>
      <c r="Y38737" s="55"/>
    </row>
    <row r="38738" spans="21:25" x14ac:dyDescent="0.2">
      <c r="U38738" s="55"/>
      <c r="V38738" s="53"/>
      <c r="W38738" s="53"/>
      <c r="X38738" s="53"/>
      <c r="Y38738" s="55"/>
    </row>
    <row r="38739" spans="21:25" x14ac:dyDescent="0.2">
      <c r="U38739" s="55"/>
      <c r="V38739" s="53"/>
      <c r="W38739" s="53"/>
      <c r="X38739" s="53"/>
      <c r="Y38739" s="55"/>
    </row>
    <row r="38740" spans="21:25" x14ac:dyDescent="0.2">
      <c r="U38740" s="55"/>
      <c r="V38740" s="53"/>
      <c r="W38740" s="53"/>
      <c r="X38740" s="53"/>
      <c r="Y38740" s="55"/>
    </row>
    <row r="38741" spans="21:25" x14ac:dyDescent="0.2">
      <c r="U38741" s="55"/>
      <c r="V38741" s="53"/>
      <c r="W38741" s="53"/>
      <c r="X38741" s="53"/>
      <c r="Y38741" s="55"/>
    </row>
    <row r="38742" spans="21:25" x14ac:dyDescent="0.2">
      <c r="U38742" s="55"/>
      <c r="V38742" s="53"/>
      <c r="W38742" s="53"/>
      <c r="X38742" s="53"/>
      <c r="Y38742" s="55"/>
    </row>
    <row r="38743" spans="21:25" x14ac:dyDescent="0.2">
      <c r="U38743" s="55"/>
      <c r="V38743" s="53"/>
      <c r="W38743" s="53"/>
      <c r="X38743" s="53"/>
      <c r="Y38743" s="55"/>
    </row>
    <row r="38744" spans="21:25" x14ac:dyDescent="0.2">
      <c r="U38744" s="55"/>
      <c r="V38744" s="53"/>
      <c r="W38744" s="53"/>
      <c r="X38744" s="53"/>
      <c r="Y38744" s="55"/>
    </row>
    <row r="38745" spans="21:25" x14ac:dyDescent="0.2">
      <c r="U38745" s="55"/>
      <c r="V38745" s="53"/>
      <c r="W38745" s="53"/>
      <c r="X38745" s="53"/>
      <c r="Y38745" s="55"/>
    </row>
    <row r="38746" spans="21:25" x14ac:dyDescent="0.2">
      <c r="U38746" s="55"/>
      <c r="V38746" s="53"/>
      <c r="W38746" s="53"/>
      <c r="X38746" s="53"/>
      <c r="Y38746" s="55"/>
    </row>
    <row r="38747" spans="21:25" x14ac:dyDescent="0.2">
      <c r="U38747" s="55"/>
      <c r="V38747" s="53"/>
      <c r="W38747" s="53"/>
      <c r="X38747" s="53"/>
      <c r="Y38747" s="55"/>
    </row>
    <row r="38748" spans="21:25" x14ac:dyDescent="0.2">
      <c r="U38748" s="55"/>
      <c r="V38748" s="53"/>
      <c r="W38748" s="53"/>
      <c r="X38748" s="53"/>
      <c r="Y38748" s="55"/>
    </row>
    <row r="38749" spans="21:25" x14ac:dyDescent="0.2">
      <c r="U38749" s="55"/>
      <c r="V38749" s="53"/>
      <c r="W38749" s="53"/>
      <c r="X38749" s="53"/>
      <c r="Y38749" s="55"/>
    </row>
    <row r="38750" spans="21:25" x14ac:dyDescent="0.2">
      <c r="U38750" s="55"/>
      <c r="V38750" s="53"/>
      <c r="W38750" s="53"/>
      <c r="X38750" s="53"/>
      <c r="Y38750" s="55"/>
    </row>
    <row r="38751" spans="21:25" x14ac:dyDescent="0.2">
      <c r="U38751" s="55"/>
      <c r="V38751" s="53"/>
      <c r="W38751" s="53"/>
      <c r="X38751" s="53"/>
      <c r="Y38751" s="55"/>
    </row>
    <row r="38752" spans="21:25" x14ac:dyDescent="0.2">
      <c r="U38752" s="55"/>
      <c r="V38752" s="53"/>
      <c r="W38752" s="53"/>
      <c r="X38752" s="53"/>
      <c r="Y38752" s="55"/>
    </row>
    <row r="38753" spans="21:25" x14ac:dyDescent="0.2">
      <c r="U38753" s="55"/>
      <c r="V38753" s="53"/>
      <c r="W38753" s="53"/>
      <c r="X38753" s="53"/>
      <c r="Y38753" s="55"/>
    </row>
    <row r="38754" spans="21:25" x14ac:dyDescent="0.2">
      <c r="U38754" s="55"/>
      <c r="V38754" s="53"/>
      <c r="W38754" s="53"/>
      <c r="X38754" s="53"/>
      <c r="Y38754" s="55"/>
    </row>
    <row r="38755" spans="21:25" x14ac:dyDescent="0.2">
      <c r="U38755" s="55"/>
      <c r="V38755" s="53"/>
      <c r="W38755" s="53"/>
      <c r="X38755" s="53"/>
      <c r="Y38755" s="55"/>
    </row>
    <row r="38756" spans="21:25" x14ac:dyDescent="0.2">
      <c r="U38756" s="55"/>
      <c r="V38756" s="53"/>
      <c r="W38756" s="53"/>
      <c r="X38756" s="53"/>
      <c r="Y38756" s="55"/>
    </row>
    <row r="38757" spans="21:25" x14ac:dyDescent="0.2">
      <c r="U38757" s="55"/>
      <c r="V38757" s="53"/>
      <c r="W38757" s="53"/>
      <c r="X38757" s="53"/>
      <c r="Y38757" s="55"/>
    </row>
    <row r="38758" spans="21:25" x14ac:dyDescent="0.2">
      <c r="U38758" s="55"/>
      <c r="V38758" s="53"/>
      <c r="W38758" s="53"/>
      <c r="X38758" s="53"/>
      <c r="Y38758" s="55"/>
    </row>
    <row r="38759" spans="21:25" x14ac:dyDescent="0.2">
      <c r="U38759" s="55"/>
      <c r="V38759" s="53"/>
      <c r="W38759" s="53"/>
      <c r="X38759" s="53"/>
      <c r="Y38759" s="55"/>
    </row>
    <row r="38760" spans="21:25" x14ac:dyDescent="0.2">
      <c r="U38760" s="55"/>
      <c r="V38760" s="53"/>
      <c r="W38760" s="53"/>
      <c r="X38760" s="53"/>
      <c r="Y38760" s="55"/>
    </row>
    <row r="38761" spans="21:25" x14ac:dyDescent="0.2">
      <c r="U38761" s="55"/>
      <c r="V38761" s="53"/>
      <c r="W38761" s="53"/>
      <c r="X38761" s="53"/>
      <c r="Y38761" s="55"/>
    </row>
    <row r="38762" spans="21:25" x14ac:dyDescent="0.2">
      <c r="U38762" s="55"/>
      <c r="V38762" s="53"/>
      <c r="W38762" s="53"/>
      <c r="X38762" s="53"/>
      <c r="Y38762" s="55"/>
    </row>
    <row r="38763" spans="21:25" x14ac:dyDescent="0.2">
      <c r="U38763" s="55"/>
      <c r="V38763" s="53"/>
      <c r="W38763" s="53"/>
      <c r="X38763" s="53"/>
      <c r="Y38763" s="55"/>
    </row>
    <row r="38764" spans="21:25" x14ac:dyDescent="0.2">
      <c r="U38764" s="55"/>
      <c r="V38764" s="53"/>
      <c r="W38764" s="53"/>
      <c r="X38764" s="53"/>
      <c r="Y38764" s="55"/>
    </row>
    <row r="38765" spans="21:25" x14ac:dyDescent="0.2">
      <c r="U38765" s="55"/>
      <c r="V38765" s="53"/>
      <c r="W38765" s="53"/>
      <c r="X38765" s="53"/>
      <c r="Y38765" s="55"/>
    </row>
    <row r="38766" spans="21:25" x14ac:dyDescent="0.2">
      <c r="U38766" s="55"/>
      <c r="V38766" s="53"/>
      <c r="W38766" s="53"/>
      <c r="X38766" s="53"/>
      <c r="Y38766" s="55"/>
    </row>
    <row r="38767" spans="21:25" x14ac:dyDescent="0.2">
      <c r="U38767" s="55"/>
      <c r="V38767" s="53"/>
      <c r="W38767" s="53"/>
      <c r="X38767" s="53"/>
      <c r="Y38767" s="55"/>
    </row>
    <row r="38768" spans="21:25" x14ac:dyDescent="0.2">
      <c r="U38768" s="55"/>
      <c r="V38768" s="53"/>
      <c r="W38768" s="53"/>
      <c r="X38768" s="53"/>
      <c r="Y38768" s="55"/>
    </row>
    <row r="38769" spans="21:25" x14ac:dyDescent="0.2">
      <c r="U38769" s="55"/>
      <c r="V38769" s="53"/>
      <c r="W38769" s="53"/>
      <c r="X38769" s="53"/>
      <c r="Y38769" s="55"/>
    </row>
    <row r="38770" spans="21:25" x14ac:dyDescent="0.2">
      <c r="U38770" s="55"/>
      <c r="V38770" s="53"/>
      <c r="W38770" s="53"/>
      <c r="X38770" s="53"/>
      <c r="Y38770" s="55"/>
    </row>
    <row r="38771" spans="21:25" x14ac:dyDescent="0.2">
      <c r="U38771" s="55"/>
      <c r="V38771" s="53"/>
      <c r="W38771" s="53"/>
      <c r="X38771" s="53"/>
      <c r="Y38771" s="55"/>
    </row>
    <row r="38772" spans="21:25" x14ac:dyDescent="0.2">
      <c r="U38772" s="55"/>
      <c r="V38772" s="53"/>
      <c r="W38772" s="53"/>
      <c r="X38772" s="53"/>
      <c r="Y38772" s="55"/>
    </row>
    <row r="38773" spans="21:25" x14ac:dyDescent="0.2">
      <c r="U38773" s="55"/>
      <c r="V38773" s="53"/>
      <c r="W38773" s="53"/>
      <c r="X38773" s="53"/>
      <c r="Y38773" s="55"/>
    </row>
    <row r="38774" spans="21:25" x14ac:dyDescent="0.2">
      <c r="U38774" s="55"/>
      <c r="V38774" s="53"/>
      <c r="W38774" s="53"/>
      <c r="X38774" s="53"/>
      <c r="Y38774" s="55"/>
    </row>
    <row r="38775" spans="21:25" x14ac:dyDescent="0.2">
      <c r="U38775" s="55"/>
      <c r="V38775" s="53"/>
      <c r="W38775" s="53"/>
      <c r="X38775" s="53"/>
      <c r="Y38775" s="55"/>
    </row>
    <row r="38776" spans="21:25" x14ac:dyDescent="0.2">
      <c r="U38776" s="55"/>
      <c r="V38776" s="53"/>
      <c r="W38776" s="53"/>
      <c r="X38776" s="53"/>
      <c r="Y38776" s="55"/>
    </row>
    <row r="38777" spans="21:25" x14ac:dyDescent="0.2">
      <c r="U38777" s="55"/>
      <c r="V38777" s="53"/>
      <c r="W38777" s="53"/>
      <c r="X38777" s="53"/>
      <c r="Y38777" s="55"/>
    </row>
    <row r="38778" spans="21:25" x14ac:dyDescent="0.2">
      <c r="U38778" s="55"/>
      <c r="V38778" s="53"/>
      <c r="W38778" s="53"/>
      <c r="X38778" s="53"/>
      <c r="Y38778" s="55"/>
    </row>
    <row r="38779" spans="21:25" x14ac:dyDescent="0.2">
      <c r="U38779" s="55"/>
      <c r="V38779" s="53"/>
      <c r="W38779" s="53"/>
      <c r="X38779" s="53"/>
      <c r="Y38779" s="55"/>
    </row>
    <row r="38780" spans="21:25" x14ac:dyDescent="0.2">
      <c r="U38780" s="55"/>
      <c r="V38780" s="53"/>
      <c r="W38780" s="53"/>
      <c r="X38780" s="53"/>
      <c r="Y38780" s="55"/>
    </row>
    <row r="38781" spans="21:25" x14ac:dyDescent="0.2">
      <c r="U38781" s="55"/>
      <c r="V38781" s="53"/>
      <c r="W38781" s="53"/>
      <c r="X38781" s="53"/>
      <c r="Y38781" s="55"/>
    </row>
    <row r="38782" spans="21:25" x14ac:dyDescent="0.2">
      <c r="U38782" s="55"/>
      <c r="V38782" s="53"/>
      <c r="W38782" s="53"/>
      <c r="X38782" s="53"/>
      <c r="Y38782" s="55"/>
    </row>
    <row r="38783" spans="21:25" x14ac:dyDescent="0.2">
      <c r="U38783" s="55"/>
      <c r="V38783" s="53"/>
      <c r="W38783" s="53"/>
      <c r="X38783" s="53"/>
      <c r="Y38783" s="55"/>
    </row>
    <row r="38784" spans="21:25" x14ac:dyDescent="0.2">
      <c r="U38784" s="55"/>
      <c r="V38784" s="53"/>
      <c r="W38784" s="53"/>
      <c r="X38784" s="53"/>
      <c r="Y38784" s="55"/>
    </row>
    <row r="38785" spans="21:25" x14ac:dyDescent="0.2">
      <c r="U38785" s="55"/>
      <c r="V38785" s="53"/>
      <c r="W38785" s="53"/>
      <c r="X38785" s="53"/>
      <c r="Y38785" s="55"/>
    </row>
    <row r="38786" spans="21:25" x14ac:dyDescent="0.2">
      <c r="U38786" s="55"/>
      <c r="V38786" s="53"/>
      <c r="W38786" s="53"/>
      <c r="X38786" s="53"/>
      <c r="Y38786" s="55"/>
    </row>
    <row r="38787" spans="21:25" x14ac:dyDescent="0.2">
      <c r="U38787" s="55"/>
      <c r="V38787" s="53"/>
      <c r="W38787" s="53"/>
      <c r="X38787" s="53"/>
      <c r="Y38787" s="55"/>
    </row>
    <row r="38788" spans="21:25" x14ac:dyDescent="0.2">
      <c r="U38788" s="55"/>
      <c r="V38788" s="53"/>
      <c r="W38788" s="53"/>
      <c r="X38788" s="53"/>
      <c r="Y38788" s="55"/>
    </row>
    <row r="38789" spans="21:25" x14ac:dyDescent="0.2">
      <c r="U38789" s="55"/>
      <c r="V38789" s="53"/>
      <c r="W38789" s="53"/>
      <c r="X38789" s="53"/>
      <c r="Y38789" s="55"/>
    </row>
    <row r="38790" spans="21:25" x14ac:dyDescent="0.2">
      <c r="U38790" s="55"/>
      <c r="V38790" s="53"/>
      <c r="W38790" s="53"/>
      <c r="X38790" s="53"/>
      <c r="Y38790" s="55"/>
    </row>
    <row r="38791" spans="21:25" x14ac:dyDescent="0.2">
      <c r="U38791" s="55"/>
      <c r="V38791" s="53"/>
      <c r="W38791" s="53"/>
      <c r="X38791" s="53"/>
      <c r="Y38791" s="55"/>
    </row>
    <row r="38792" spans="21:25" x14ac:dyDescent="0.2">
      <c r="U38792" s="55"/>
      <c r="V38792" s="53"/>
      <c r="W38792" s="53"/>
      <c r="X38792" s="53"/>
      <c r="Y38792" s="55"/>
    </row>
    <row r="38793" spans="21:25" x14ac:dyDescent="0.2">
      <c r="U38793" s="55"/>
      <c r="V38793" s="53"/>
      <c r="W38793" s="53"/>
      <c r="X38793" s="53"/>
      <c r="Y38793" s="55"/>
    </row>
    <row r="38794" spans="21:25" x14ac:dyDescent="0.2">
      <c r="U38794" s="55"/>
      <c r="V38794" s="53"/>
      <c r="W38794" s="53"/>
      <c r="X38794" s="53"/>
      <c r="Y38794" s="55"/>
    </row>
    <row r="38795" spans="21:25" x14ac:dyDescent="0.2">
      <c r="U38795" s="55"/>
      <c r="V38795" s="53"/>
      <c r="W38795" s="53"/>
      <c r="X38795" s="53"/>
      <c r="Y38795" s="55"/>
    </row>
    <row r="38796" spans="21:25" x14ac:dyDescent="0.2">
      <c r="U38796" s="55"/>
      <c r="V38796" s="53"/>
      <c r="W38796" s="53"/>
      <c r="X38796" s="53"/>
      <c r="Y38796" s="55"/>
    </row>
    <row r="38797" spans="21:25" x14ac:dyDescent="0.2">
      <c r="U38797" s="55"/>
      <c r="V38797" s="53"/>
      <c r="W38797" s="53"/>
      <c r="X38797" s="53"/>
      <c r="Y38797" s="55"/>
    </row>
    <row r="38798" spans="21:25" x14ac:dyDescent="0.2">
      <c r="U38798" s="55"/>
      <c r="V38798" s="53"/>
      <c r="W38798" s="53"/>
      <c r="X38798" s="53"/>
      <c r="Y38798" s="55"/>
    </row>
    <row r="38799" spans="21:25" x14ac:dyDescent="0.2">
      <c r="U38799" s="55"/>
      <c r="V38799" s="53"/>
      <c r="W38799" s="53"/>
      <c r="X38799" s="53"/>
      <c r="Y38799" s="55"/>
    </row>
    <row r="38800" spans="21:25" x14ac:dyDescent="0.2">
      <c r="U38800" s="55"/>
      <c r="V38800" s="53"/>
      <c r="W38800" s="53"/>
      <c r="X38800" s="53"/>
      <c r="Y38800" s="55"/>
    </row>
    <row r="38801" spans="21:25" x14ac:dyDescent="0.2">
      <c r="U38801" s="55"/>
      <c r="V38801" s="53"/>
      <c r="W38801" s="53"/>
      <c r="X38801" s="53"/>
      <c r="Y38801" s="55"/>
    </row>
    <row r="38802" spans="21:25" x14ac:dyDescent="0.2">
      <c r="U38802" s="55"/>
      <c r="V38802" s="53"/>
      <c r="W38802" s="53"/>
      <c r="X38802" s="53"/>
      <c r="Y38802" s="55"/>
    </row>
    <row r="38803" spans="21:25" x14ac:dyDescent="0.2">
      <c r="U38803" s="55"/>
      <c r="V38803" s="53"/>
      <c r="W38803" s="53"/>
      <c r="X38803" s="53"/>
      <c r="Y38803" s="55"/>
    </row>
    <row r="38804" spans="21:25" x14ac:dyDescent="0.2">
      <c r="U38804" s="55"/>
      <c r="V38804" s="53"/>
      <c r="W38804" s="53"/>
      <c r="X38804" s="53"/>
      <c r="Y38804" s="55"/>
    </row>
    <row r="38805" spans="21:25" x14ac:dyDescent="0.2">
      <c r="U38805" s="55"/>
      <c r="V38805" s="53"/>
      <c r="W38805" s="53"/>
      <c r="X38805" s="53"/>
      <c r="Y38805" s="55"/>
    </row>
    <row r="38806" spans="21:25" x14ac:dyDescent="0.2">
      <c r="U38806" s="55"/>
      <c r="V38806" s="53"/>
      <c r="W38806" s="53"/>
      <c r="X38806" s="53"/>
      <c r="Y38806" s="55"/>
    </row>
    <row r="38807" spans="21:25" x14ac:dyDescent="0.2">
      <c r="U38807" s="55"/>
      <c r="V38807" s="53"/>
      <c r="W38807" s="53"/>
      <c r="X38807" s="53"/>
      <c r="Y38807" s="55"/>
    </row>
    <row r="38808" spans="21:25" x14ac:dyDescent="0.2">
      <c r="U38808" s="55"/>
      <c r="V38808" s="53"/>
      <c r="W38808" s="53"/>
      <c r="X38808" s="53"/>
      <c r="Y38808" s="55"/>
    </row>
    <row r="38809" spans="21:25" x14ac:dyDescent="0.2">
      <c r="U38809" s="55"/>
      <c r="V38809" s="53"/>
      <c r="W38809" s="53"/>
      <c r="X38809" s="53"/>
      <c r="Y38809" s="55"/>
    </row>
    <row r="38810" spans="21:25" x14ac:dyDescent="0.2">
      <c r="U38810" s="55"/>
      <c r="V38810" s="53"/>
      <c r="W38810" s="53"/>
      <c r="X38810" s="53"/>
      <c r="Y38810" s="55"/>
    </row>
    <row r="38811" spans="21:25" x14ac:dyDescent="0.2">
      <c r="U38811" s="55"/>
      <c r="V38811" s="53"/>
      <c r="W38811" s="53"/>
      <c r="X38811" s="53"/>
      <c r="Y38811" s="55"/>
    </row>
    <row r="38812" spans="21:25" x14ac:dyDescent="0.2">
      <c r="U38812" s="55"/>
      <c r="V38812" s="53"/>
      <c r="W38812" s="53"/>
      <c r="X38812" s="53"/>
      <c r="Y38812" s="55"/>
    </row>
    <row r="38813" spans="21:25" x14ac:dyDescent="0.2">
      <c r="U38813" s="55"/>
      <c r="V38813" s="53"/>
      <c r="W38813" s="53"/>
      <c r="X38813" s="53"/>
      <c r="Y38813" s="55"/>
    </row>
    <row r="38814" spans="21:25" x14ac:dyDescent="0.2">
      <c r="U38814" s="55"/>
      <c r="V38814" s="53"/>
      <c r="W38814" s="53"/>
      <c r="X38814" s="53"/>
      <c r="Y38814" s="55"/>
    </row>
    <row r="38815" spans="21:25" x14ac:dyDescent="0.2">
      <c r="U38815" s="55"/>
      <c r="V38815" s="53"/>
      <c r="W38815" s="53"/>
      <c r="X38815" s="53"/>
      <c r="Y38815" s="55"/>
    </row>
    <row r="38816" spans="21:25" x14ac:dyDescent="0.2">
      <c r="U38816" s="55"/>
      <c r="V38816" s="53"/>
      <c r="W38816" s="53"/>
      <c r="X38816" s="53"/>
      <c r="Y38816" s="55"/>
    </row>
    <row r="38817" spans="21:25" x14ac:dyDescent="0.2">
      <c r="U38817" s="55"/>
      <c r="V38817" s="53"/>
      <c r="W38817" s="53"/>
      <c r="X38817" s="53"/>
      <c r="Y38817" s="55"/>
    </row>
    <row r="38818" spans="21:25" x14ac:dyDescent="0.2">
      <c r="U38818" s="55"/>
      <c r="V38818" s="53"/>
      <c r="W38818" s="53"/>
      <c r="X38818" s="53"/>
      <c r="Y38818" s="55"/>
    </row>
    <row r="38819" spans="21:25" x14ac:dyDescent="0.2">
      <c r="U38819" s="55"/>
      <c r="V38819" s="53"/>
      <c r="W38819" s="53"/>
      <c r="X38819" s="53"/>
      <c r="Y38819" s="55"/>
    </row>
    <row r="38820" spans="21:25" x14ac:dyDescent="0.2">
      <c r="U38820" s="55"/>
      <c r="V38820" s="53"/>
      <c r="W38820" s="53"/>
      <c r="X38820" s="53"/>
      <c r="Y38820" s="55"/>
    </row>
    <row r="38821" spans="21:25" x14ac:dyDescent="0.2">
      <c r="U38821" s="55"/>
      <c r="V38821" s="53"/>
      <c r="W38821" s="53"/>
      <c r="X38821" s="53"/>
      <c r="Y38821" s="55"/>
    </row>
    <row r="38822" spans="21:25" x14ac:dyDescent="0.2">
      <c r="U38822" s="55"/>
      <c r="V38822" s="53"/>
      <c r="W38822" s="53"/>
      <c r="X38822" s="53"/>
      <c r="Y38822" s="55"/>
    </row>
    <row r="38823" spans="21:25" x14ac:dyDescent="0.2">
      <c r="U38823" s="55"/>
      <c r="V38823" s="53"/>
      <c r="W38823" s="53"/>
      <c r="X38823" s="53"/>
      <c r="Y38823" s="55"/>
    </row>
    <row r="38824" spans="21:25" x14ac:dyDescent="0.2">
      <c r="U38824" s="55"/>
      <c r="V38824" s="53"/>
      <c r="W38824" s="53"/>
      <c r="X38824" s="53"/>
      <c r="Y38824" s="55"/>
    </row>
    <row r="38825" spans="21:25" x14ac:dyDescent="0.2">
      <c r="U38825" s="55"/>
      <c r="V38825" s="53"/>
      <c r="W38825" s="53"/>
      <c r="X38825" s="53"/>
      <c r="Y38825" s="55"/>
    </row>
    <row r="38826" spans="21:25" x14ac:dyDescent="0.2">
      <c r="U38826" s="55"/>
      <c r="V38826" s="53"/>
      <c r="W38826" s="53"/>
      <c r="X38826" s="53"/>
      <c r="Y38826" s="55"/>
    </row>
    <row r="38827" spans="21:25" x14ac:dyDescent="0.2">
      <c r="U38827" s="55"/>
      <c r="V38827" s="53"/>
      <c r="W38827" s="53"/>
      <c r="X38827" s="53"/>
      <c r="Y38827" s="55"/>
    </row>
    <row r="38828" spans="21:25" x14ac:dyDescent="0.2">
      <c r="U38828" s="55"/>
      <c r="V38828" s="53"/>
      <c r="W38828" s="53"/>
      <c r="X38828" s="53"/>
      <c r="Y38828" s="55"/>
    </row>
    <row r="38829" spans="21:25" x14ac:dyDescent="0.2">
      <c r="U38829" s="55"/>
      <c r="V38829" s="53"/>
      <c r="W38829" s="53"/>
      <c r="X38829" s="53"/>
      <c r="Y38829" s="55"/>
    </row>
    <row r="38830" spans="21:25" x14ac:dyDescent="0.2">
      <c r="U38830" s="55"/>
      <c r="V38830" s="53"/>
      <c r="W38830" s="53"/>
      <c r="X38830" s="53"/>
      <c r="Y38830" s="55"/>
    </row>
    <row r="38831" spans="21:25" x14ac:dyDescent="0.2">
      <c r="U38831" s="55"/>
      <c r="V38831" s="53"/>
      <c r="W38831" s="53"/>
      <c r="X38831" s="53"/>
      <c r="Y38831" s="55"/>
    </row>
    <row r="38832" spans="21:25" x14ac:dyDescent="0.2">
      <c r="U38832" s="55"/>
      <c r="V38832" s="53"/>
      <c r="W38832" s="53"/>
      <c r="X38832" s="53"/>
      <c r="Y38832" s="55"/>
    </row>
    <row r="38833" spans="21:25" x14ac:dyDescent="0.2">
      <c r="U38833" s="55"/>
      <c r="V38833" s="53"/>
      <c r="W38833" s="53"/>
      <c r="X38833" s="53"/>
      <c r="Y38833" s="55"/>
    </row>
    <row r="38834" spans="21:25" x14ac:dyDescent="0.2">
      <c r="U38834" s="55"/>
      <c r="V38834" s="53"/>
      <c r="W38834" s="53"/>
      <c r="X38834" s="53"/>
      <c r="Y38834" s="55"/>
    </row>
    <row r="38835" spans="21:25" x14ac:dyDescent="0.2">
      <c r="U38835" s="55"/>
      <c r="V38835" s="53"/>
      <c r="W38835" s="53"/>
      <c r="X38835" s="53"/>
      <c r="Y38835" s="55"/>
    </row>
    <row r="38836" spans="21:25" x14ac:dyDescent="0.2">
      <c r="U38836" s="55"/>
      <c r="V38836" s="53"/>
      <c r="W38836" s="53"/>
      <c r="X38836" s="53"/>
      <c r="Y38836" s="55"/>
    </row>
    <row r="38837" spans="21:25" x14ac:dyDescent="0.2">
      <c r="U38837" s="55"/>
      <c r="V38837" s="53"/>
      <c r="W38837" s="53"/>
      <c r="X38837" s="53"/>
      <c r="Y38837" s="55"/>
    </row>
    <row r="38838" spans="21:25" x14ac:dyDescent="0.2">
      <c r="U38838" s="55"/>
      <c r="V38838" s="53"/>
      <c r="W38838" s="53"/>
      <c r="X38838" s="53"/>
      <c r="Y38838" s="55"/>
    </row>
    <row r="38839" spans="21:25" x14ac:dyDescent="0.2">
      <c r="U38839" s="55"/>
      <c r="V38839" s="53"/>
      <c r="W38839" s="53"/>
      <c r="X38839" s="53"/>
      <c r="Y38839" s="55"/>
    </row>
    <row r="38840" spans="21:25" x14ac:dyDescent="0.2">
      <c r="U38840" s="55"/>
      <c r="V38840" s="53"/>
      <c r="W38840" s="53"/>
      <c r="X38840" s="53"/>
      <c r="Y38840" s="55"/>
    </row>
    <row r="38841" spans="21:25" x14ac:dyDescent="0.2">
      <c r="U38841" s="55"/>
      <c r="V38841" s="53"/>
      <c r="W38841" s="53"/>
      <c r="X38841" s="53"/>
      <c r="Y38841" s="55"/>
    </row>
    <row r="38842" spans="21:25" x14ac:dyDescent="0.2">
      <c r="U38842" s="55"/>
      <c r="V38842" s="53"/>
      <c r="W38842" s="53"/>
      <c r="X38842" s="53"/>
      <c r="Y38842" s="55"/>
    </row>
    <row r="38843" spans="21:25" x14ac:dyDescent="0.2">
      <c r="U38843" s="55"/>
      <c r="V38843" s="53"/>
      <c r="W38843" s="53"/>
      <c r="X38843" s="53"/>
      <c r="Y38843" s="55"/>
    </row>
    <row r="38844" spans="21:25" x14ac:dyDescent="0.2">
      <c r="U38844" s="55"/>
      <c r="V38844" s="53"/>
      <c r="W38844" s="53"/>
      <c r="X38844" s="53"/>
      <c r="Y38844" s="55"/>
    </row>
    <row r="38845" spans="21:25" x14ac:dyDescent="0.2">
      <c r="U38845" s="55"/>
      <c r="V38845" s="53"/>
      <c r="W38845" s="53"/>
      <c r="X38845" s="53"/>
      <c r="Y38845" s="55"/>
    </row>
    <row r="38846" spans="21:25" x14ac:dyDescent="0.2">
      <c r="U38846" s="55"/>
      <c r="V38846" s="53"/>
      <c r="W38846" s="53"/>
      <c r="X38846" s="53"/>
      <c r="Y38846" s="55"/>
    </row>
    <row r="38847" spans="21:25" x14ac:dyDescent="0.2">
      <c r="U38847" s="55"/>
      <c r="V38847" s="53"/>
      <c r="W38847" s="53"/>
      <c r="X38847" s="53"/>
      <c r="Y38847" s="55"/>
    </row>
    <row r="38848" spans="21:25" x14ac:dyDescent="0.2">
      <c r="U38848" s="55"/>
      <c r="V38848" s="53"/>
      <c r="W38848" s="53"/>
      <c r="X38848" s="53"/>
      <c r="Y38848" s="55"/>
    </row>
    <row r="38849" spans="21:25" x14ac:dyDescent="0.2">
      <c r="U38849" s="55"/>
      <c r="V38849" s="53"/>
      <c r="W38849" s="53"/>
      <c r="X38849" s="53"/>
      <c r="Y38849" s="55"/>
    </row>
    <row r="38850" spans="21:25" x14ac:dyDescent="0.2">
      <c r="U38850" s="55"/>
      <c r="V38850" s="53"/>
      <c r="W38850" s="53"/>
      <c r="X38850" s="53"/>
      <c r="Y38850" s="55"/>
    </row>
    <row r="38851" spans="21:25" x14ac:dyDescent="0.2">
      <c r="U38851" s="55"/>
      <c r="V38851" s="53"/>
      <c r="W38851" s="53"/>
      <c r="X38851" s="53"/>
      <c r="Y38851" s="55"/>
    </row>
    <row r="38852" spans="21:25" x14ac:dyDescent="0.2">
      <c r="U38852" s="55"/>
      <c r="V38852" s="53"/>
      <c r="W38852" s="53"/>
      <c r="X38852" s="53"/>
      <c r="Y38852" s="55"/>
    </row>
    <row r="38853" spans="21:25" x14ac:dyDescent="0.2">
      <c r="U38853" s="55"/>
      <c r="V38853" s="53"/>
      <c r="W38853" s="53"/>
      <c r="X38853" s="53"/>
      <c r="Y38853" s="55"/>
    </row>
    <row r="38854" spans="21:25" x14ac:dyDescent="0.2">
      <c r="U38854" s="55"/>
      <c r="V38854" s="53"/>
      <c r="W38854" s="53"/>
      <c r="X38854" s="53"/>
      <c r="Y38854" s="55"/>
    </row>
    <row r="38855" spans="21:25" x14ac:dyDescent="0.2">
      <c r="U38855" s="55"/>
      <c r="V38855" s="53"/>
      <c r="W38855" s="53"/>
      <c r="X38855" s="53"/>
      <c r="Y38855" s="55"/>
    </row>
    <row r="38856" spans="21:25" x14ac:dyDescent="0.2">
      <c r="U38856" s="55"/>
      <c r="V38856" s="53"/>
      <c r="W38856" s="53"/>
      <c r="X38856" s="53"/>
      <c r="Y38856" s="55"/>
    </row>
    <row r="38857" spans="21:25" x14ac:dyDescent="0.2">
      <c r="U38857" s="55"/>
      <c r="V38857" s="53"/>
      <c r="W38857" s="53"/>
      <c r="X38857" s="53"/>
      <c r="Y38857" s="55"/>
    </row>
    <row r="38858" spans="21:25" x14ac:dyDescent="0.2">
      <c r="U38858" s="55"/>
      <c r="V38858" s="53"/>
      <c r="W38858" s="53"/>
      <c r="X38858" s="53"/>
      <c r="Y38858" s="55"/>
    </row>
    <row r="38859" spans="21:25" x14ac:dyDescent="0.2">
      <c r="U38859" s="55"/>
      <c r="V38859" s="53"/>
      <c r="W38859" s="53"/>
      <c r="X38859" s="53"/>
      <c r="Y38859" s="55"/>
    </row>
    <row r="38860" spans="21:25" x14ac:dyDescent="0.2">
      <c r="U38860" s="55"/>
      <c r="V38860" s="53"/>
      <c r="W38860" s="53"/>
      <c r="X38860" s="53"/>
      <c r="Y38860" s="55"/>
    </row>
    <row r="38861" spans="21:25" x14ac:dyDescent="0.2">
      <c r="U38861" s="55"/>
      <c r="V38861" s="53"/>
      <c r="W38861" s="53"/>
      <c r="X38861" s="53"/>
      <c r="Y38861" s="55"/>
    </row>
    <row r="38862" spans="21:25" x14ac:dyDescent="0.2">
      <c r="U38862" s="55"/>
      <c r="V38862" s="53"/>
      <c r="W38862" s="53"/>
      <c r="X38862" s="53"/>
      <c r="Y38862" s="55"/>
    </row>
    <row r="38863" spans="21:25" x14ac:dyDescent="0.2">
      <c r="U38863" s="55"/>
      <c r="V38863" s="53"/>
      <c r="W38863" s="53"/>
      <c r="X38863" s="53"/>
      <c r="Y38863" s="55"/>
    </row>
    <row r="38864" spans="21:25" x14ac:dyDescent="0.2">
      <c r="U38864" s="55"/>
      <c r="V38864" s="53"/>
      <c r="W38864" s="53"/>
      <c r="X38864" s="53"/>
      <c r="Y38864" s="55"/>
    </row>
    <row r="38865" spans="21:25" x14ac:dyDescent="0.2">
      <c r="U38865" s="55"/>
      <c r="V38865" s="53"/>
      <c r="W38865" s="53"/>
      <c r="X38865" s="53"/>
      <c r="Y38865" s="55"/>
    </row>
    <row r="38866" spans="21:25" x14ac:dyDescent="0.2">
      <c r="U38866" s="55"/>
      <c r="V38866" s="53"/>
      <c r="W38866" s="53"/>
      <c r="X38866" s="53"/>
      <c r="Y38866" s="55"/>
    </row>
    <row r="38867" spans="21:25" x14ac:dyDescent="0.2">
      <c r="U38867" s="55"/>
      <c r="V38867" s="53"/>
      <c r="W38867" s="53"/>
      <c r="X38867" s="53"/>
      <c r="Y38867" s="55"/>
    </row>
    <row r="38868" spans="21:25" x14ac:dyDescent="0.2">
      <c r="U38868" s="55"/>
      <c r="V38868" s="53"/>
      <c r="W38868" s="53"/>
      <c r="X38868" s="53"/>
      <c r="Y38868" s="55"/>
    </row>
    <row r="38869" spans="21:25" x14ac:dyDescent="0.2">
      <c r="U38869" s="55"/>
      <c r="V38869" s="53"/>
      <c r="W38869" s="53"/>
      <c r="X38869" s="53"/>
      <c r="Y38869" s="55"/>
    </row>
    <row r="38870" spans="21:25" x14ac:dyDescent="0.2">
      <c r="U38870" s="55"/>
      <c r="V38870" s="53"/>
      <c r="W38870" s="53"/>
      <c r="X38870" s="53"/>
      <c r="Y38870" s="55"/>
    </row>
    <row r="38871" spans="21:25" x14ac:dyDescent="0.2">
      <c r="U38871" s="55"/>
      <c r="V38871" s="53"/>
      <c r="W38871" s="53"/>
      <c r="X38871" s="53"/>
      <c r="Y38871" s="55"/>
    </row>
    <row r="38872" spans="21:25" x14ac:dyDescent="0.2">
      <c r="U38872" s="55"/>
      <c r="V38872" s="53"/>
      <c r="W38872" s="53"/>
      <c r="X38872" s="53"/>
      <c r="Y38872" s="55"/>
    </row>
    <row r="38873" spans="21:25" x14ac:dyDescent="0.2">
      <c r="U38873" s="55"/>
      <c r="V38873" s="53"/>
      <c r="W38873" s="53"/>
      <c r="X38873" s="53"/>
      <c r="Y38873" s="55"/>
    </row>
    <row r="38874" spans="21:25" x14ac:dyDescent="0.2">
      <c r="U38874" s="55"/>
      <c r="V38874" s="53"/>
      <c r="W38874" s="53"/>
      <c r="X38874" s="53"/>
      <c r="Y38874" s="55"/>
    </row>
    <row r="38875" spans="21:25" x14ac:dyDescent="0.2">
      <c r="U38875" s="55"/>
      <c r="V38875" s="53"/>
      <c r="W38875" s="53"/>
      <c r="X38875" s="53"/>
      <c r="Y38875" s="55"/>
    </row>
    <row r="38876" spans="21:25" x14ac:dyDescent="0.2">
      <c r="U38876" s="55"/>
      <c r="V38876" s="53"/>
      <c r="W38876" s="53"/>
      <c r="X38876" s="53"/>
      <c r="Y38876" s="55"/>
    </row>
    <row r="38877" spans="21:25" x14ac:dyDescent="0.2">
      <c r="U38877" s="55"/>
      <c r="V38877" s="53"/>
      <c r="W38877" s="53"/>
      <c r="X38877" s="53"/>
      <c r="Y38877" s="55"/>
    </row>
    <row r="38878" spans="21:25" x14ac:dyDescent="0.2">
      <c r="U38878" s="55"/>
      <c r="V38878" s="53"/>
      <c r="W38878" s="53"/>
      <c r="X38878" s="53"/>
      <c r="Y38878" s="55"/>
    </row>
    <row r="38879" spans="21:25" x14ac:dyDescent="0.2">
      <c r="U38879" s="55"/>
      <c r="V38879" s="53"/>
      <c r="W38879" s="53"/>
      <c r="X38879" s="53"/>
      <c r="Y38879" s="55"/>
    </row>
    <row r="38880" spans="21:25" x14ac:dyDescent="0.2">
      <c r="U38880" s="55"/>
      <c r="V38880" s="53"/>
      <c r="W38880" s="53"/>
      <c r="X38880" s="53"/>
      <c r="Y38880" s="55"/>
    </row>
    <row r="38881" spans="21:25" x14ac:dyDescent="0.2">
      <c r="U38881" s="55"/>
      <c r="V38881" s="53"/>
      <c r="W38881" s="53"/>
      <c r="X38881" s="53"/>
      <c r="Y38881" s="55"/>
    </row>
    <row r="38882" spans="21:25" x14ac:dyDescent="0.2">
      <c r="U38882" s="55"/>
      <c r="V38882" s="53"/>
      <c r="W38882" s="53"/>
      <c r="X38882" s="53"/>
      <c r="Y38882" s="55"/>
    </row>
    <row r="38883" spans="21:25" x14ac:dyDescent="0.2">
      <c r="U38883" s="55"/>
      <c r="V38883" s="53"/>
      <c r="W38883" s="53"/>
      <c r="X38883" s="53"/>
      <c r="Y38883" s="55"/>
    </row>
    <row r="38884" spans="21:25" x14ac:dyDescent="0.2">
      <c r="U38884" s="55"/>
      <c r="V38884" s="53"/>
      <c r="W38884" s="53"/>
      <c r="X38884" s="53"/>
      <c r="Y38884" s="55"/>
    </row>
    <row r="38885" spans="21:25" x14ac:dyDescent="0.2">
      <c r="U38885" s="55"/>
      <c r="V38885" s="53"/>
      <c r="W38885" s="53"/>
      <c r="X38885" s="53"/>
      <c r="Y38885" s="55"/>
    </row>
    <row r="38886" spans="21:25" x14ac:dyDescent="0.2">
      <c r="U38886" s="55"/>
      <c r="V38886" s="53"/>
      <c r="W38886" s="53"/>
      <c r="X38886" s="53"/>
      <c r="Y38886" s="55"/>
    </row>
    <row r="38887" spans="21:25" x14ac:dyDescent="0.2">
      <c r="U38887" s="55"/>
      <c r="V38887" s="53"/>
      <c r="W38887" s="53"/>
      <c r="X38887" s="53"/>
      <c r="Y38887" s="55"/>
    </row>
    <row r="38888" spans="21:25" x14ac:dyDescent="0.2">
      <c r="U38888" s="55"/>
      <c r="V38888" s="53"/>
      <c r="W38888" s="53"/>
      <c r="X38888" s="53"/>
      <c r="Y38888" s="55"/>
    </row>
    <row r="38889" spans="21:25" x14ac:dyDescent="0.2">
      <c r="U38889" s="55"/>
      <c r="V38889" s="53"/>
      <c r="W38889" s="53"/>
      <c r="X38889" s="53"/>
      <c r="Y38889" s="55"/>
    </row>
    <row r="38890" spans="21:25" x14ac:dyDescent="0.2">
      <c r="U38890" s="55"/>
      <c r="V38890" s="53"/>
      <c r="W38890" s="53"/>
      <c r="X38890" s="53"/>
      <c r="Y38890" s="55"/>
    </row>
    <row r="38891" spans="21:25" x14ac:dyDescent="0.2">
      <c r="U38891" s="55"/>
      <c r="V38891" s="53"/>
      <c r="W38891" s="53"/>
      <c r="X38891" s="53"/>
      <c r="Y38891" s="55"/>
    </row>
    <row r="38892" spans="21:25" x14ac:dyDescent="0.2">
      <c r="U38892" s="55"/>
      <c r="V38892" s="53"/>
      <c r="W38892" s="53"/>
      <c r="X38892" s="53"/>
      <c r="Y38892" s="55"/>
    </row>
    <row r="38893" spans="21:25" x14ac:dyDescent="0.2">
      <c r="U38893" s="55"/>
      <c r="V38893" s="53"/>
      <c r="W38893" s="53"/>
      <c r="X38893" s="53"/>
      <c r="Y38893" s="55"/>
    </row>
    <row r="38894" spans="21:25" x14ac:dyDescent="0.2">
      <c r="U38894" s="55"/>
      <c r="V38894" s="53"/>
      <c r="W38894" s="53"/>
      <c r="X38894" s="53"/>
      <c r="Y38894" s="55"/>
    </row>
    <row r="38895" spans="21:25" x14ac:dyDescent="0.2">
      <c r="U38895" s="55"/>
      <c r="V38895" s="53"/>
      <c r="W38895" s="53"/>
      <c r="X38895" s="53"/>
      <c r="Y38895" s="55"/>
    </row>
    <row r="38896" spans="21:25" x14ac:dyDescent="0.2">
      <c r="U38896" s="55"/>
      <c r="V38896" s="53"/>
      <c r="W38896" s="53"/>
      <c r="X38896" s="53"/>
      <c r="Y38896" s="55"/>
    </row>
    <row r="38897" spans="21:25" x14ac:dyDescent="0.2">
      <c r="U38897" s="55"/>
      <c r="V38897" s="53"/>
      <c r="W38897" s="53"/>
      <c r="X38897" s="53"/>
      <c r="Y38897" s="55"/>
    </row>
    <row r="38898" spans="21:25" x14ac:dyDescent="0.2">
      <c r="U38898" s="55"/>
      <c r="V38898" s="53"/>
      <c r="W38898" s="53"/>
      <c r="X38898" s="53"/>
      <c r="Y38898" s="55"/>
    </row>
    <row r="38899" spans="21:25" x14ac:dyDescent="0.2">
      <c r="U38899" s="55"/>
      <c r="V38899" s="53"/>
      <c r="W38899" s="53"/>
      <c r="X38899" s="53"/>
      <c r="Y38899" s="55"/>
    </row>
    <row r="38900" spans="21:25" x14ac:dyDescent="0.2">
      <c r="U38900" s="55"/>
      <c r="V38900" s="53"/>
      <c r="W38900" s="53"/>
      <c r="X38900" s="53"/>
      <c r="Y38900" s="55"/>
    </row>
    <row r="38901" spans="21:25" x14ac:dyDescent="0.2">
      <c r="U38901" s="55"/>
      <c r="V38901" s="53"/>
      <c r="W38901" s="53"/>
      <c r="X38901" s="53"/>
      <c r="Y38901" s="55"/>
    </row>
    <row r="38902" spans="21:25" x14ac:dyDescent="0.2">
      <c r="U38902" s="55"/>
      <c r="V38902" s="53"/>
      <c r="W38902" s="53"/>
      <c r="X38902" s="53"/>
      <c r="Y38902" s="55"/>
    </row>
    <row r="38903" spans="21:25" x14ac:dyDescent="0.2">
      <c r="U38903" s="55"/>
      <c r="V38903" s="53"/>
      <c r="W38903" s="53"/>
      <c r="X38903" s="53"/>
      <c r="Y38903" s="55"/>
    </row>
    <row r="38904" spans="21:25" x14ac:dyDescent="0.2">
      <c r="U38904" s="55"/>
      <c r="V38904" s="53"/>
      <c r="W38904" s="53"/>
      <c r="X38904" s="53"/>
      <c r="Y38904" s="55"/>
    </row>
    <row r="38905" spans="21:25" x14ac:dyDescent="0.2">
      <c r="U38905" s="55"/>
      <c r="V38905" s="53"/>
      <c r="W38905" s="53"/>
      <c r="X38905" s="53"/>
      <c r="Y38905" s="55"/>
    </row>
    <row r="38906" spans="21:25" x14ac:dyDescent="0.2">
      <c r="U38906" s="55"/>
      <c r="V38906" s="53"/>
      <c r="W38906" s="53"/>
      <c r="X38906" s="53"/>
      <c r="Y38906" s="55"/>
    </row>
    <row r="38907" spans="21:25" x14ac:dyDescent="0.2">
      <c r="U38907" s="55"/>
      <c r="V38907" s="53"/>
      <c r="W38907" s="53"/>
      <c r="X38907" s="53"/>
      <c r="Y38907" s="55"/>
    </row>
    <row r="38908" spans="21:25" x14ac:dyDescent="0.2">
      <c r="U38908" s="55"/>
      <c r="V38908" s="53"/>
      <c r="W38908" s="53"/>
      <c r="X38908" s="53"/>
      <c r="Y38908" s="55"/>
    </row>
    <row r="38909" spans="21:25" x14ac:dyDescent="0.2">
      <c r="U38909" s="55"/>
      <c r="V38909" s="53"/>
      <c r="W38909" s="53"/>
      <c r="X38909" s="53"/>
      <c r="Y38909" s="55"/>
    </row>
    <row r="38910" spans="21:25" x14ac:dyDescent="0.2">
      <c r="U38910" s="55"/>
      <c r="V38910" s="53"/>
      <c r="W38910" s="53"/>
      <c r="X38910" s="53"/>
      <c r="Y38910" s="55"/>
    </row>
    <row r="38911" spans="21:25" x14ac:dyDescent="0.2">
      <c r="U38911" s="55"/>
      <c r="V38911" s="53"/>
      <c r="W38911" s="53"/>
      <c r="X38911" s="53"/>
      <c r="Y38911" s="55"/>
    </row>
    <row r="38912" spans="21:25" x14ac:dyDescent="0.2">
      <c r="U38912" s="55"/>
      <c r="V38912" s="53"/>
      <c r="W38912" s="53"/>
      <c r="X38912" s="53"/>
      <c r="Y38912" s="55"/>
    </row>
    <row r="38913" spans="21:25" x14ac:dyDescent="0.2">
      <c r="U38913" s="55"/>
      <c r="V38913" s="53"/>
      <c r="W38913" s="53"/>
      <c r="X38913" s="53"/>
      <c r="Y38913" s="55"/>
    </row>
    <row r="38914" spans="21:25" x14ac:dyDescent="0.2">
      <c r="U38914" s="55"/>
      <c r="V38914" s="53"/>
      <c r="W38914" s="53"/>
      <c r="X38914" s="53"/>
      <c r="Y38914" s="55"/>
    </row>
    <row r="38915" spans="21:25" x14ac:dyDescent="0.2">
      <c r="U38915" s="55"/>
      <c r="V38915" s="53"/>
      <c r="W38915" s="53"/>
      <c r="X38915" s="53"/>
      <c r="Y38915" s="55"/>
    </row>
    <row r="38916" spans="21:25" x14ac:dyDescent="0.2">
      <c r="U38916" s="55"/>
      <c r="V38916" s="53"/>
      <c r="W38916" s="53"/>
      <c r="X38916" s="53"/>
      <c r="Y38916" s="55"/>
    </row>
    <row r="38917" spans="21:25" x14ac:dyDescent="0.2">
      <c r="U38917" s="55"/>
      <c r="V38917" s="53"/>
      <c r="W38917" s="53"/>
      <c r="X38917" s="53"/>
      <c r="Y38917" s="55"/>
    </row>
    <row r="38918" spans="21:25" x14ac:dyDescent="0.2">
      <c r="U38918" s="55"/>
      <c r="V38918" s="53"/>
      <c r="W38918" s="53"/>
      <c r="X38918" s="53"/>
      <c r="Y38918" s="55"/>
    </row>
    <row r="38919" spans="21:25" x14ac:dyDescent="0.2">
      <c r="U38919" s="55"/>
      <c r="V38919" s="53"/>
      <c r="W38919" s="53"/>
      <c r="X38919" s="53"/>
      <c r="Y38919" s="55"/>
    </row>
    <row r="38920" spans="21:25" x14ac:dyDescent="0.2">
      <c r="U38920" s="55"/>
      <c r="V38920" s="53"/>
      <c r="W38920" s="53"/>
      <c r="X38920" s="53"/>
      <c r="Y38920" s="55"/>
    </row>
    <row r="38921" spans="21:25" x14ac:dyDescent="0.2">
      <c r="U38921" s="55"/>
      <c r="V38921" s="53"/>
      <c r="W38921" s="53"/>
      <c r="X38921" s="53"/>
      <c r="Y38921" s="55"/>
    </row>
    <row r="38922" spans="21:25" x14ac:dyDescent="0.2">
      <c r="U38922" s="55"/>
      <c r="V38922" s="53"/>
      <c r="W38922" s="53"/>
      <c r="X38922" s="53"/>
      <c r="Y38922" s="55"/>
    </row>
    <row r="38923" spans="21:25" x14ac:dyDescent="0.2">
      <c r="U38923" s="55"/>
      <c r="V38923" s="53"/>
      <c r="W38923" s="53"/>
      <c r="X38923" s="53"/>
      <c r="Y38923" s="55"/>
    </row>
    <row r="38924" spans="21:25" x14ac:dyDescent="0.2">
      <c r="U38924" s="55"/>
      <c r="V38924" s="53"/>
      <c r="W38924" s="53"/>
      <c r="X38924" s="53"/>
      <c r="Y38924" s="55"/>
    </row>
    <row r="38925" spans="21:25" x14ac:dyDescent="0.2">
      <c r="U38925" s="55"/>
      <c r="V38925" s="53"/>
      <c r="W38925" s="53"/>
      <c r="X38925" s="53"/>
      <c r="Y38925" s="55"/>
    </row>
    <row r="38926" spans="21:25" x14ac:dyDescent="0.2">
      <c r="U38926" s="55"/>
      <c r="V38926" s="53"/>
      <c r="W38926" s="53"/>
      <c r="X38926" s="53"/>
      <c r="Y38926" s="55"/>
    </row>
    <row r="38927" spans="21:25" x14ac:dyDescent="0.2">
      <c r="U38927" s="55"/>
      <c r="V38927" s="53"/>
      <c r="W38927" s="53"/>
      <c r="X38927" s="53"/>
      <c r="Y38927" s="55"/>
    </row>
    <row r="38928" spans="21:25" x14ac:dyDescent="0.2">
      <c r="U38928" s="55"/>
      <c r="V38928" s="53"/>
      <c r="W38928" s="53"/>
      <c r="X38928" s="53"/>
      <c r="Y38928" s="55"/>
    </row>
    <row r="38929" spans="21:25" x14ac:dyDescent="0.2">
      <c r="U38929" s="55"/>
      <c r="V38929" s="53"/>
      <c r="W38929" s="53"/>
      <c r="X38929" s="53"/>
      <c r="Y38929" s="55"/>
    </row>
    <row r="38930" spans="21:25" x14ac:dyDescent="0.2">
      <c r="U38930" s="55"/>
      <c r="V38930" s="53"/>
      <c r="W38930" s="53"/>
      <c r="X38930" s="53"/>
      <c r="Y38930" s="55"/>
    </row>
    <row r="38931" spans="21:25" x14ac:dyDescent="0.2">
      <c r="U38931" s="55"/>
      <c r="V38931" s="53"/>
      <c r="W38931" s="53"/>
      <c r="X38931" s="53"/>
      <c r="Y38931" s="55"/>
    </row>
    <row r="38932" spans="21:25" x14ac:dyDescent="0.2">
      <c r="U38932" s="55"/>
      <c r="V38932" s="53"/>
      <c r="W38932" s="53"/>
      <c r="X38932" s="53"/>
      <c r="Y38932" s="55"/>
    </row>
    <row r="38933" spans="21:25" x14ac:dyDescent="0.2">
      <c r="U38933" s="55"/>
      <c r="V38933" s="53"/>
      <c r="W38933" s="53"/>
      <c r="X38933" s="53"/>
      <c r="Y38933" s="55"/>
    </row>
    <row r="38934" spans="21:25" x14ac:dyDescent="0.2">
      <c r="U38934" s="55"/>
      <c r="V38934" s="53"/>
      <c r="W38934" s="53"/>
      <c r="X38934" s="53"/>
      <c r="Y38934" s="55"/>
    </row>
    <row r="38935" spans="21:25" x14ac:dyDescent="0.2">
      <c r="U38935" s="55"/>
      <c r="V38935" s="53"/>
      <c r="W38935" s="53"/>
      <c r="X38935" s="53"/>
      <c r="Y38935" s="55"/>
    </row>
    <row r="38936" spans="21:25" x14ac:dyDescent="0.2">
      <c r="U38936" s="55"/>
      <c r="V38936" s="53"/>
      <c r="W38936" s="53"/>
      <c r="X38936" s="53"/>
      <c r="Y38936" s="55"/>
    </row>
    <row r="38937" spans="21:25" x14ac:dyDescent="0.2">
      <c r="U38937" s="55"/>
      <c r="V38937" s="53"/>
      <c r="W38937" s="53"/>
      <c r="X38937" s="53"/>
      <c r="Y38937" s="55"/>
    </row>
    <row r="38938" spans="21:25" x14ac:dyDescent="0.2">
      <c r="U38938" s="55"/>
      <c r="V38938" s="53"/>
      <c r="W38938" s="53"/>
      <c r="X38938" s="53"/>
      <c r="Y38938" s="55"/>
    </row>
    <row r="38939" spans="21:25" x14ac:dyDescent="0.2">
      <c r="U38939" s="55"/>
      <c r="V38939" s="53"/>
      <c r="W38939" s="53"/>
      <c r="X38939" s="53"/>
      <c r="Y38939" s="55"/>
    </row>
    <row r="38940" spans="21:25" x14ac:dyDescent="0.2">
      <c r="U38940" s="55"/>
      <c r="V38940" s="53"/>
      <c r="W38940" s="53"/>
      <c r="X38940" s="53"/>
      <c r="Y38940" s="55"/>
    </row>
    <row r="38941" spans="21:25" x14ac:dyDescent="0.2">
      <c r="U38941" s="55"/>
      <c r="V38941" s="53"/>
      <c r="W38941" s="53"/>
      <c r="X38941" s="53"/>
      <c r="Y38941" s="55"/>
    </row>
    <row r="38942" spans="21:25" x14ac:dyDescent="0.2">
      <c r="U38942" s="55"/>
      <c r="V38942" s="53"/>
      <c r="W38942" s="53"/>
      <c r="X38942" s="53"/>
      <c r="Y38942" s="55"/>
    </row>
    <row r="38943" spans="21:25" x14ac:dyDescent="0.2">
      <c r="U38943" s="55"/>
      <c r="V38943" s="53"/>
      <c r="W38943" s="53"/>
      <c r="X38943" s="53"/>
      <c r="Y38943" s="55"/>
    </row>
    <row r="38944" spans="21:25" x14ac:dyDescent="0.2">
      <c r="U38944" s="55"/>
      <c r="V38944" s="53"/>
      <c r="W38944" s="53"/>
      <c r="X38944" s="53"/>
      <c r="Y38944" s="55"/>
    </row>
    <row r="38945" spans="21:25" x14ac:dyDescent="0.2">
      <c r="U38945" s="55"/>
      <c r="V38945" s="53"/>
      <c r="W38945" s="53"/>
      <c r="X38945" s="53"/>
      <c r="Y38945" s="55"/>
    </row>
    <row r="38946" spans="21:25" x14ac:dyDescent="0.2">
      <c r="U38946" s="55"/>
      <c r="V38946" s="53"/>
      <c r="W38946" s="53"/>
      <c r="X38946" s="53"/>
      <c r="Y38946" s="55"/>
    </row>
    <row r="38947" spans="21:25" x14ac:dyDescent="0.2">
      <c r="U38947" s="55"/>
      <c r="V38947" s="53"/>
      <c r="W38947" s="53"/>
      <c r="X38947" s="53"/>
      <c r="Y38947" s="55"/>
    </row>
    <row r="38948" spans="21:25" x14ac:dyDescent="0.2">
      <c r="U38948" s="55"/>
      <c r="V38948" s="53"/>
      <c r="W38948" s="53"/>
      <c r="X38948" s="53"/>
      <c r="Y38948" s="55"/>
    </row>
    <row r="38949" spans="21:25" x14ac:dyDescent="0.2">
      <c r="U38949" s="55"/>
      <c r="V38949" s="53"/>
      <c r="W38949" s="53"/>
      <c r="X38949" s="53"/>
      <c r="Y38949" s="55"/>
    </row>
    <row r="38950" spans="21:25" x14ac:dyDescent="0.2">
      <c r="U38950" s="55"/>
      <c r="V38950" s="53"/>
      <c r="W38950" s="53"/>
      <c r="X38950" s="53"/>
      <c r="Y38950" s="55"/>
    </row>
    <row r="38951" spans="21:25" x14ac:dyDescent="0.2">
      <c r="U38951" s="55"/>
      <c r="V38951" s="53"/>
      <c r="W38951" s="53"/>
      <c r="X38951" s="53"/>
      <c r="Y38951" s="55"/>
    </row>
    <row r="38952" spans="21:25" x14ac:dyDescent="0.2">
      <c r="U38952" s="55"/>
      <c r="V38952" s="53"/>
      <c r="W38952" s="53"/>
      <c r="X38952" s="53"/>
      <c r="Y38952" s="55"/>
    </row>
    <row r="38953" spans="21:25" x14ac:dyDescent="0.2">
      <c r="U38953" s="55"/>
      <c r="V38953" s="53"/>
      <c r="W38953" s="53"/>
      <c r="X38953" s="53"/>
      <c r="Y38953" s="55"/>
    </row>
    <row r="38954" spans="21:25" x14ac:dyDescent="0.2">
      <c r="U38954" s="55"/>
      <c r="V38954" s="53"/>
      <c r="W38954" s="53"/>
      <c r="X38954" s="53"/>
      <c r="Y38954" s="55"/>
    </row>
    <row r="38955" spans="21:25" x14ac:dyDescent="0.2">
      <c r="U38955" s="55"/>
      <c r="V38955" s="53"/>
      <c r="W38955" s="53"/>
      <c r="X38955" s="53"/>
      <c r="Y38955" s="55"/>
    </row>
    <row r="38956" spans="21:25" x14ac:dyDescent="0.2">
      <c r="U38956" s="55"/>
      <c r="V38956" s="53"/>
      <c r="W38956" s="53"/>
      <c r="X38956" s="53"/>
      <c r="Y38956" s="55"/>
    </row>
    <row r="38957" spans="21:25" x14ac:dyDescent="0.2">
      <c r="U38957" s="55"/>
      <c r="V38957" s="53"/>
      <c r="W38957" s="53"/>
      <c r="X38957" s="53"/>
      <c r="Y38957" s="55"/>
    </row>
    <row r="38958" spans="21:25" x14ac:dyDescent="0.2">
      <c r="U38958" s="55"/>
      <c r="V38958" s="53"/>
      <c r="W38958" s="53"/>
      <c r="X38958" s="53"/>
      <c r="Y38958" s="55"/>
    </row>
    <row r="38959" spans="21:25" x14ac:dyDescent="0.2">
      <c r="U38959" s="55"/>
      <c r="V38959" s="53"/>
      <c r="W38959" s="53"/>
      <c r="X38959" s="53"/>
      <c r="Y38959" s="55"/>
    </row>
    <row r="38960" spans="21:25" x14ac:dyDescent="0.2">
      <c r="U38960" s="55"/>
      <c r="V38960" s="53"/>
      <c r="W38960" s="53"/>
      <c r="X38960" s="53"/>
      <c r="Y38960" s="55"/>
    </row>
    <row r="38961" spans="21:25" x14ac:dyDescent="0.2">
      <c r="U38961" s="55"/>
      <c r="V38961" s="53"/>
      <c r="W38961" s="53"/>
      <c r="X38961" s="53"/>
      <c r="Y38961" s="55"/>
    </row>
    <row r="38962" spans="21:25" x14ac:dyDescent="0.2">
      <c r="U38962" s="55"/>
      <c r="V38962" s="53"/>
      <c r="W38962" s="53"/>
      <c r="X38962" s="53"/>
      <c r="Y38962" s="55"/>
    </row>
    <row r="38963" spans="21:25" x14ac:dyDescent="0.2">
      <c r="U38963" s="55"/>
      <c r="V38963" s="53"/>
      <c r="W38963" s="53"/>
      <c r="X38963" s="53"/>
      <c r="Y38963" s="55"/>
    </row>
    <row r="38964" spans="21:25" x14ac:dyDescent="0.2">
      <c r="U38964" s="55"/>
      <c r="V38964" s="53"/>
      <c r="W38964" s="53"/>
      <c r="X38964" s="53"/>
      <c r="Y38964" s="55"/>
    </row>
    <row r="38965" spans="21:25" x14ac:dyDescent="0.2">
      <c r="U38965" s="55"/>
      <c r="V38965" s="53"/>
      <c r="W38965" s="53"/>
      <c r="X38965" s="53"/>
      <c r="Y38965" s="55"/>
    </row>
    <row r="38966" spans="21:25" x14ac:dyDescent="0.2">
      <c r="U38966" s="55"/>
      <c r="V38966" s="53"/>
      <c r="W38966" s="53"/>
      <c r="X38966" s="53"/>
      <c r="Y38966" s="55"/>
    </row>
    <row r="38967" spans="21:25" x14ac:dyDescent="0.2">
      <c r="U38967" s="55"/>
      <c r="V38967" s="53"/>
      <c r="W38967" s="53"/>
      <c r="X38967" s="53"/>
      <c r="Y38967" s="55"/>
    </row>
    <row r="38968" spans="21:25" x14ac:dyDescent="0.2">
      <c r="U38968" s="55"/>
      <c r="V38968" s="53"/>
      <c r="W38968" s="53"/>
      <c r="X38968" s="53"/>
      <c r="Y38968" s="55"/>
    </row>
    <row r="38969" spans="21:25" x14ac:dyDescent="0.2">
      <c r="U38969" s="55"/>
      <c r="V38969" s="53"/>
      <c r="W38969" s="53"/>
      <c r="X38969" s="53"/>
      <c r="Y38969" s="55"/>
    </row>
    <row r="38970" spans="21:25" x14ac:dyDescent="0.2">
      <c r="U38970" s="55"/>
      <c r="V38970" s="53"/>
      <c r="W38970" s="53"/>
      <c r="X38970" s="53"/>
      <c r="Y38970" s="55"/>
    </row>
    <row r="38971" spans="21:25" x14ac:dyDescent="0.2">
      <c r="U38971" s="55"/>
      <c r="V38971" s="53"/>
      <c r="W38971" s="53"/>
      <c r="X38971" s="53"/>
      <c r="Y38971" s="55"/>
    </row>
    <row r="38972" spans="21:25" x14ac:dyDescent="0.2">
      <c r="U38972" s="55"/>
      <c r="V38972" s="53"/>
      <c r="W38972" s="53"/>
      <c r="X38972" s="53"/>
      <c r="Y38972" s="55"/>
    </row>
    <row r="38973" spans="21:25" x14ac:dyDescent="0.2">
      <c r="U38973" s="55"/>
      <c r="V38973" s="53"/>
      <c r="W38973" s="53"/>
      <c r="X38973" s="53"/>
      <c r="Y38973" s="55"/>
    </row>
    <row r="38974" spans="21:25" x14ac:dyDescent="0.2">
      <c r="U38974" s="55"/>
      <c r="V38974" s="53"/>
      <c r="W38974" s="53"/>
      <c r="X38974" s="53"/>
      <c r="Y38974" s="55"/>
    </row>
    <row r="38975" spans="21:25" x14ac:dyDescent="0.2">
      <c r="U38975" s="55"/>
      <c r="V38975" s="53"/>
      <c r="W38975" s="53"/>
      <c r="X38975" s="53"/>
      <c r="Y38975" s="55"/>
    </row>
    <row r="38976" spans="21:25" x14ac:dyDescent="0.2">
      <c r="U38976" s="55"/>
      <c r="V38976" s="53"/>
      <c r="W38976" s="53"/>
      <c r="X38976" s="53"/>
      <c r="Y38976" s="55"/>
    </row>
    <row r="38977" spans="21:25" x14ac:dyDescent="0.2">
      <c r="U38977" s="55"/>
      <c r="V38977" s="53"/>
      <c r="W38977" s="53"/>
      <c r="X38977" s="53"/>
      <c r="Y38977" s="55"/>
    </row>
    <row r="38978" spans="21:25" x14ac:dyDescent="0.2">
      <c r="U38978" s="55"/>
      <c r="V38978" s="53"/>
      <c r="W38978" s="53"/>
      <c r="X38978" s="53"/>
      <c r="Y38978" s="55"/>
    </row>
    <row r="38979" spans="21:25" x14ac:dyDescent="0.2">
      <c r="U38979" s="55"/>
      <c r="V38979" s="53"/>
      <c r="W38979" s="53"/>
      <c r="X38979" s="53"/>
      <c r="Y38979" s="55"/>
    </row>
    <row r="38980" spans="21:25" x14ac:dyDescent="0.2">
      <c r="U38980" s="55"/>
      <c r="V38980" s="53"/>
      <c r="W38980" s="53"/>
      <c r="X38980" s="53"/>
      <c r="Y38980" s="55"/>
    </row>
    <row r="38981" spans="21:25" x14ac:dyDescent="0.2">
      <c r="U38981" s="55"/>
      <c r="V38981" s="53"/>
      <c r="W38981" s="53"/>
      <c r="X38981" s="53"/>
      <c r="Y38981" s="55"/>
    </row>
    <row r="38982" spans="21:25" x14ac:dyDescent="0.2">
      <c r="U38982" s="55"/>
      <c r="V38982" s="53"/>
      <c r="W38982" s="53"/>
      <c r="X38982" s="53"/>
      <c r="Y38982" s="55"/>
    </row>
    <row r="38983" spans="21:25" x14ac:dyDescent="0.2">
      <c r="U38983" s="55"/>
      <c r="V38983" s="53"/>
      <c r="W38983" s="53"/>
      <c r="X38983" s="53"/>
      <c r="Y38983" s="55"/>
    </row>
    <row r="38984" spans="21:25" x14ac:dyDescent="0.2">
      <c r="U38984" s="55"/>
      <c r="V38984" s="53"/>
      <c r="W38984" s="53"/>
      <c r="X38984" s="53"/>
      <c r="Y38984" s="55"/>
    </row>
    <row r="38985" spans="21:25" x14ac:dyDescent="0.2">
      <c r="U38985" s="55"/>
      <c r="V38985" s="53"/>
      <c r="W38985" s="53"/>
      <c r="X38985" s="53"/>
      <c r="Y38985" s="55"/>
    </row>
    <row r="38986" spans="21:25" x14ac:dyDescent="0.2">
      <c r="U38986" s="55"/>
      <c r="V38986" s="53"/>
      <c r="W38986" s="53"/>
      <c r="X38986" s="53"/>
      <c r="Y38986" s="55"/>
    </row>
    <row r="38987" spans="21:25" x14ac:dyDescent="0.2">
      <c r="U38987" s="55"/>
      <c r="V38987" s="53"/>
      <c r="W38987" s="53"/>
      <c r="X38987" s="53"/>
      <c r="Y38987" s="55"/>
    </row>
    <row r="38988" spans="21:25" x14ac:dyDescent="0.2">
      <c r="U38988" s="55"/>
      <c r="V38988" s="53"/>
      <c r="W38988" s="53"/>
      <c r="X38988" s="53"/>
      <c r="Y38988" s="55"/>
    </row>
    <row r="38989" spans="21:25" x14ac:dyDescent="0.2">
      <c r="U38989" s="55"/>
      <c r="V38989" s="53"/>
      <c r="W38989" s="53"/>
      <c r="X38989" s="53"/>
      <c r="Y38989" s="55"/>
    </row>
    <row r="38990" spans="21:25" x14ac:dyDescent="0.2">
      <c r="U38990" s="55"/>
      <c r="V38990" s="53"/>
      <c r="W38990" s="53"/>
      <c r="X38990" s="53"/>
      <c r="Y38990" s="55"/>
    </row>
    <row r="38991" spans="21:25" x14ac:dyDescent="0.2">
      <c r="U38991" s="55"/>
      <c r="V38991" s="53"/>
      <c r="W38991" s="53"/>
      <c r="X38991" s="53"/>
      <c r="Y38991" s="55"/>
    </row>
    <row r="38992" spans="21:25" x14ac:dyDescent="0.2">
      <c r="U38992" s="55"/>
      <c r="V38992" s="53"/>
      <c r="W38992" s="53"/>
      <c r="X38992" s="53"/>
      <c r="Y38992" s="55"/>
    </row>
    <row r="38993" spans="21:25" x14ac:dyDescent="0.2">
      <c r="U38993" s="55"/>
      <c r="V38993" s="53"/>
      <c r="W38993" s="53"/>
      <c r="X38993" s="53"/>
      <c r="Y38993" s="55"/>
    </row>
    <row r="38994" spans="21:25" x14ac:dyDescent="0.2">
      <c r="U38994" s="55"/>
      <c r="V38994" s="53"/>
      <c r="W38994" s="53"/>
      <c r="X38994" s="53"/>
      <c r="Y38994" s="55"/>
    </row>
    <row r="38995" spans="21:25" x14ac:dyDescent="0.2">
      <c r="U38995" s="55"/>
      <c r="V38995" s="53"/>
      <c r="W38995" s="53"/>
      <c r="X38995" s="53"/>
      <c r="Y38995" s="55"/>
    </row>
    <row r="38996" spans="21:25" x14ac:dyDescent="0.2">
      <c r="U38996" s="55"/>
      <c r="V38996" s="53"/>
      <c r="W38996" s="53"/>
      <c r="X38996" s="53"/>
      <c r="Y38996" s="55"/>
    </row>
    <row r="38997" spans="21:25" x14ac:dyDescent="0.2">
      <c r="U38997" s="55"/>
      <c r="V38997" s="53"/>
      <c r="W38997" s="53"/>
      <c r="X38997" s="53"/>
      <c r="Y38997" s="55"/>
    </row>
    <row r="38998" spans="21:25" x14ac:dyDescent="0.2">
      <c r="U38998" s="55"/>
      <c r="V38998" s="53"/>
      <c r="W38998" s="53"/>
      <c r="X38998" s="53"/>
      <c r="Y38998" s="55"/>
    </row>
    <row r="38999" spans="21:25" x14ac:dyDescent="0.2">
      <c r="U38999" s="55"/>
      <c r="V38999" s="53"/>
      <c r="W38999" s="53"/>
      <c r="X38999" s="53"/>
      <c r="Y38999" s="55"/>
    </row>
    <row r="39000" spans="21:25" x14ac:dyDescent="0.2">
      <c r="U39000" s="55"/>
      <c r="V39000" s="53"/>
      <c r="W39000" s="53"/>
      <c r="X39000" s="53"/>
      <c r="Y39000" s="55"/>
    </row>
    <row r="39001" spans="21:25" x14ac:dyDescent="0.2">
      <c r="U39001" s="55"/>
      <c r="V39001" s="53"/>
      <c r="W39001" s="53"/>
      <c r="X39001" s="53"/>
      <c r="Y39001" s="55"/>
    </row>
    <row r="39002" spans="21:25" x14ac:dyDescent="0.2">
      <c r="U39002" s="55"/>
      <c r="V39002" s="53"/>
      <c r="W39002" s="53"/>
      <c r="X39002" s="53"/>
      <c r="Y39002" s="55"/>
    </row>
    <row r="39003" spans="21:25" x14ac:dyDescent="0.2">
      <c r="U39003" s="55"/>
      <c r="V39003" s="53"/>
      <c r="W39003" s="53"/>
      <c r="X39003" s="53"/>
      <c r="Y39003" s="55"/>
    </row>
    <row r="39004" spans="21:25" x14ac:dyDescent="0.2">
      <c r="U39004" s="55"/>
      <c r="V39004" s="53"/>
      <c r="W39004" s="53"/>
      <c r="X39004" s="53"/>
      <c r="Y39004" s="55"/>
    </row>
    <row r="39005" spans="21:25" x14ac:dyDescent="0.2">
      <c r="U39005" s="55"/>
      <c r="V39005" s="53"/>
      <c r="W39005" s="53"/>
      <c r="X39005" s="53"/>
      <c r="Y39005" s="55"/>
    </row>
    <row r="39006" spans="21:25" x14ac:dyDescent="0.2">
      <c r="U39006" s="55"/>
      <c r="V39006" s="53"/>
      <c r="W39006" s="53"/>
      <c r="X39006" s="53"/>
      <c r="Y39006" s="55"/>
    </row>
    <row r="39007" spans="21:25" x14ac:dyDescent="0.2">
      <c r="U39007" s="55"/>
      <c r="V39007" s="53"/>
      <c r="W39007" s="53"/>
      <c r="X39007" s="53"/>
      <c r="Y39007" s="55"/>
    </row>
    <row r="39008" spans="21:25" x14ac:dyDescent="0.2">
      <c r="U39008" s="55"/>
      <c r="V39008" s="53"/>
      <c r="W39008" s="53"/>
      <c r="X39008" s="53"/>
      <c r="Y39008" s="55"/>
    </row>
    <row r="39009" spans="21:25" x14ac:dyDescent="0.2">
      <c r="U39009" s="55"/>
      <c r="V39009" s="53"/>
      <c r="W39009" s="53"/>
      <c r="X39009" s="53"/>
      <c r="Y39009" s="55"/>
    </row>
    <row r="39010" spans="21:25" x14ac:dyDescent="0.2">
      <c r="U39010" s="55"/>
      <c r="V39010" s="53"/>
      <c r="W39010" s="53"/>
      <c r="X39010" s="53"/>
      <c r="Y39010" s="55"/>
    </row>
    <row r="39011" spans="21:25" x14ac:dyDescent="0.2">
      <c r="U39011" s="55"/>
      <c r="V39011" s="53"/>
      <c r="W39011" s="53"/>
      <c r="X39011" s="53"/>
      <c r="Y39011" s="55"/>
    </row>
    <row r="39012" spans="21:25" x14ac:dyDescent="0.2">
      <c r="U39012" s="55"/>
      <c r="V39012" s="53"/>
      <c r="W39012" s="53"/>
      <c r="X39012" s="53"/>
      <c r="Y39012" s="55"/>
    </row>
    <row r="39013" spans="21:25" x14ac:dyDescent="0.2">
      <c r="U39013" s="55"/>
      <c r="V39013" s="53"/>
      <c r="W39013" s="53"/>
      <c r="X39013" s="53"/>
      <c r="Y39013" s="55"/>
    </row>
    <row r="39014" spans="21:25" x14ac:dyDescent="0.2">
      <c r="U39014" s="55"/>
      <c r="V39014" s="53"/>
      <c r="W39014" s="53"/>
      <c r="X39014" s="53"/>
      <c r="Y39014" s="55"/>
    </row>
    <row r="39015" spans="21:25" x14ac:dyDescent="0.2">
      <c r="U39015" s="55"/>
      <c r="V39015" s="53"/>
      <c r="W39015" s="53"/>
      <c r="X39015" s="53"/>
      <c r="Y39015" s="55"/>
    </row>
    <row r="39016" spans="21:25" x14ac:dyDescent="0.2">
      <c r="U39016" s="55"/>
      <c r="V39016" s="53"/>
      <c r="W39016" s="53"/>
      <c r="X39016" s="53"/>
      <c r="Y39016" s="55"/>
    </row>
    <row r="39017" spans="21:25" x14ac:dyDescent="0.2">
      <c r="U39017" s="55"/>
      <c r="V39017" s="53"/>
      <c r="W39017" s="53"/>
      <c r="X39017" s="53"/>
      <c r="Y39017" s="55"/>
    </row>
    <row r="39018" spans="21:25" x14ac:dyDescent="0.2">
      <c r="U39018" s="55"/>
      <c r="V39018" s="53"/>
      <c r="W39018" s="53"/>
      <c r="X39018" s="53"/>
      <c r="Y39018" s="55"/>
    </row>
    <row r="39019" spans="21:25" x14ac:dyDescent="0.2">
      <c r="U39019" s="55"/>
      <c r="V39019" s="53"/>
      <c r="W39019" s="53"/>
      <c r="X39019" s="53"/>
      <c r="Y39019" s="55"/>
    </row>
    <row r="39020" spans="21:25" x14ac:dyDescent="0.2">
      <c r="U39020" s="55"/>
      <c r="V39020" s="53"/>
      <c r="W39020" s="53"/>
      <c r="X39020" s="53"/>
      <c r="Y39020" s="55"/>
    </row>
    <row r="39021" spans="21:25" x14ac:dyDescent="0.2">
      <c r="U39021" s="55"/>
      <c r="V39021" s="53"/>
      <c r="W39021" s="53"/>
      <c r="X39021" s="53"/>
      <c r="Y39021" s="55"/>
    </row>
    <row r="39022" spans="21:25" x14ac:dyDescent="0.2">
      <c r="U39022" s="55"/>
      <c r="V39022" s="53"/>
      <c r="W39022" s="53"/>
      <c r="X39022" s="53"/>
      <c r="Y39022" s="55"/>
    </row>
    <row r="39023" spans="21:25" x14ac:dyDescent="0.2">
      <c r="U39023" s="55"/>
      <c r="V39023" s="53"/>
      <c r="W39023" s="53"/>
      <c r="X39023" s="53"/>
      <c r="Y39023" s="55"/>
    </row>
    <row r="39024" spans="21:25" x14ac:dyDescent="0.2">
      <c r="U39024" s="55"/>
      <c r="V39024" s="53"/>
      <c r="W39024" s="53"/>
      <c r="X39024" s="53"/>
      <c r="Y39024" s="55"/>
    </row>
    <row r="39025" spans="21:25" x14ac:dyDescent="0.2">
      <c r="U39025" s="55"/>
      <c r="V39025" s="53"/>
      <c r="W39025" s="53"/>
      <c r="X39025" s="53"/>
      <c r="Y39025" s="55"/>
    </row>
    <row r="39026" spans="21:25" x14ac:dyDescent="0.2">
      <c r="U39026" s="55"/>
      <c r="V39026" s="53"/>
      <c r="W39026" s="53"/>
      <c r="X39026" s="53"/>
      <c r="Y39026" s="55"/>
    </row>
    <row r="39027" spans="21:25" x14ac:dyDescent="0.2">
      <c r="U39027" s="55"/>
      <c r="V39027" s="53"/>
      <c r="W39027" s="53"/>
      <c r="X39027" s="53"/>
      <c r="Y39027" s="55"/>
    </row>
    <row r="39028" spans="21:25" x14ac:dyDescent="0.2">
      <c r="U39028" s="55"/>
      <c r="V39028" s="53"/>
      <c r="W39028" s="53"/>
      <c r="X39028" s="53"/>
      <c r="Y39028" s="55"/>
    </row>
    <row r="39029" spans="21:25" x14ac:dyDescent="0.2">
      <c r="U39029" s="55"/>
      <c r="V39029" s="53"/>
      <c r="W39029" s="53"/>
      <c r="X39029" s="53"/>
      <c r="Y39029" s="55"/>
    </row>
    <row r="39030" spans="21:25" x14ac:dyDescent="0.2">
      <c r="U39030" s="55"/>
      <c r="V39030" s="53"/>
      <c r="W39030" s="53"/>
      <c r="X39030" s="53"/>
      <c r="Y39030" s="55"/>
    </row>
    <row r="39031" spans="21:25" x14ac:dyDescent="0.2">
      <c r="U39031" s="55"/>
      <c r="V39031" s="53"/>
      <c r="W39031" s="53"/>
      <c r="X39031" s="53"/>
      <c r="Y39031" s="55"/>
    </row>
    <row r="39032" spans="21:25" x14ac:dyDescent="0.2">
      <c r="U39032" s="55"/>
      <c r="V39032" s="53"/>
      <c r="W39032" s="53"/>
      <c r="X39032" s="53"/>
      <c r="Y39032" s="55"/>
    </row>
    <row r="39033" spans="21:25" x14ac:dyDescent="0.2">
      <c r="U39033" s="55"/>
      <c r="V39033" s="53"/>
      <c r="W39033" s="53"/>
      <c r="X39033" s="53"/>
      <c r="Y39033" s="55"/>
    </row>
    <row r="39034" spans="21:25" x14ac:dyDescent="0.2">
      <c r="U39034" s="55"/>
      <c r="V39034" s="53"/>
      <c r="W39034" s="53"/>
      <c r="X39034" s="53"/>
      <c r="Y39034" s="55"/>
    </row>
    <row r="39035" spans="21:25" x14ac:dyDescent="0.2">
      <c r="U39035" s="55"/>
      <c r="V39035" s="53"/>
      <c r="W39035" s="53"/>
      <c r="X39035" s="53"/>
      <c r="Y39035" s="55"/>
    </row>
    <row r="39036" spans="21:25" x14ac:dyDescent="0.2">
      <c r="U39036" s="55"/>
      <c r="V39036" s="53"/>
      <c r="W39036" s="53"/>
      <c r="X39036" s="53"/>
      <c r="Y39036" s="55"/>
    </row>
    <row r="39037" spans="21:25" x14ac:dyDescent="0.2">
      <c r="U39037" s="55"/>
      <c r="V39037" s="53"/>
      <c r="W39037" s="53"/>
      <c r="X39037" s="53"/>
      <c r="Y39037" s="55"/>
    </row>
    <row r="39038" spans="21:25" x14ac:dyDescent="0.2">
      <c r="U39038" s="55"/>
      <c r="V39038" s="53"/>
      <c r="W39038" s="53"/>
      <c r="X39038" s="53"/>
      <c r="Y39038" s="55"/>
    </row>
    <row r="39039" spans="21:25" x14ac:dyDescent="0.2">
      <c r="U39039" s="55"/>
      <c r="V39039" s="53"/>
      <c r="W39039" s="53"/>
      <c r="X39039" s="53"/>
      <c r="Y39039" s="55"/>
    </row>
    <row r="39040" spans="21:25" x14ac:dyDescent="0.2">
      <c r="U39040" s="55"/>
      <c r="V39040" s="53"/>
      <c r="W39040" s="53"/>
      <c r="X39040" s="53"/>
      <c r="Y39040" s="55"/>
    </row>
    <row r="39041" spans="21:25" x14ac:dyDescent="0.2">
      <c r="U39041" s="55"/>
      <c r="V39041" s="53"/>
      <c r="W39041" s="53"/>
      <c r="X39041" s="53"/>
      <c r="Y39041" s="55"/>
    </row>
    <row r="39042" spans="21:25" x14ac:dyDescent="0.2">
      <c r="U39042" s="55"/>
      <c r="V39042" s="53"/>
      <c r="W39042" s="53"/>
      <c r="X39042" s="53"/>
      <c r="Y39042" s="55"/>
    </row>
    <row r="39043" spans="21:25" x14ac:dyDescent="0.2">
      <c r="U39043" s="55"/>
      <c r="V39043" s="53"/>
      <c r="W39043" s="53"/>
      <c r="X39043" s="53"/>
      <c r="Y39043" s="55"/>
    </row>
    <row r="39044" spans="21:25" x14ac:dyDescent="0.2">
      <c r="U39044" s="55"/>
      <c r="V39044" s="53"/>
      <c r="W39044" s="53"/>
      <c r="X39044" s="53"/>
      <c r="Y39044" s="55"/>
    </row>
    <row r="39045" spans="21:25" x14ac:dyDescent="0.2">
      <c r="U39045" s="55"/>
      <c r="V39045" s="53"/>
      <c r="W39045" s="53"/>
      <c r="X39045" s="53"/>
      <c r="Y39045" s="55"/>
    </row>
    <row r="39046" spans="21:25" x14ac:dyDescent="0.2">
      <c r="U39046" s="55"/>
      <c r="V39046" s="53"/>
      <c r="W39046" s="53"/>
      <c r="X39046" s="53"/>
      <c r="Y39046" s="55"/>
    </row>
    <row r="39047" spans="21:25" x14ac:dyDescent="0.2">
      <c r="U39047" s="55"/>
      <c r="V39047" s="53"/>
      <c r="W39047" s="53"/>
      <c r="X39047" s="53"/>
      <c r="Y39047" s="55"/>
    </row>
    <row r="39048" spans="21:25" x14ac:dyDescent="0.2">
      <c r="U39048" s="55"/>
      <c r="V39048" s="53"/>
      <c r="W39048" s="53"/>
      <c r="X39048" s="53"/>
      <c r="Y39048" s="55"/>
    </row>
    <row r="39049" spans="21:25" x14ac:dyDescent="0.2">
      <c r="U39049" s="55"/>
      <c r="V39049" s="53"/>
      <c r="W39049" s="53"/>
      <c r="X39049" s="53"/>
      <c r="Y39049" s="55"/>
    </row>
    <row r="39050" spans="21:25" x14ac:dyDescent="0.2">
      <c r="U39050" s="55"/>
      <c r="V39050" s="53"/>
      <c r="W39050" s="53"/>
      <c r="X39050" s="53"/>
      <c r="Y39050" s="55"/>
    </row>
    <row r="39051" spans="21:25" x14ac:dyDescent="0.2">
      <c r="U39051" s="55"/>
      <c r="V39051" s="53"/>
      <c r="W39051" s="53"/>
      <c r="X39051" s="53"/>
      <c r="Y39051" s="55"/>
    </row>
    <row r="39052" spans="21:25" x14ac:dyDescent="0.2">
      <c r="U39052" s="55"/>
      <c r="V39052" s="53"/>
      <c r="W39052" s="53"/>
      <c r="X39052" s="53"/>
      <c r="Y39052" s="55"/>
    </row>
    <row r="39053" spans="21:25" x14ac:dyDescent="0.2">
      <c r="U39053" s="55"/>
      <c r="V39053" s="53"/>
      <c r="W39053" s="53"/>
      <c r="X39053" s="53"/>
      <c r="Y39053" s="55"/>
    </row>
    <row r="39054" spans="21:25" x14ac:dyDescent="0.2">
      <c r="U39054" s="55"/>
      <c r="V39054" s="53"/>
      <c r="W39054" s="53"/>
      <c r="X39054" s="53"/>
      <c r="Y39054" s="55"/>
    </row>
    <row r="39055" spans="21:25" x14ac:dyDescent="0.2">
      <c r="U39055" s="55"/>
      <c r="V39055" s="53"/>
      <c r="W39055" s="53"/>
      <c r="X39055" s="53"/>
      <c r="Y39055" s="55"/>
    </row>
    <row r="39056" spans="21:25" x14ac:dyDescent="0.2">
      <c r="U39056" s="55"/>
      <c r="V39056" s="53"/>
      <c r="W39056" s="53"/>
      <c r="X39056" s="53"/>
      <c r="Y39056" s="55"/>
    </row>
    <row r="39057" spans="21:25" x14ac:dyDescent="0.2">
      <c r="U39057" s="55"/>
      <c r="V39057" s="53"/>
      <c r="W39057" s="53"/>
      <c r="X39057" s="53"/>
      <c r="Y39057" s="55"/>
    </row>
    <row r="39058" spans="21:25" x14ac:dyDescent="0.2">
      <c r="U39058" s="55"/>
      <c r="V39058" s="53"/>
      <c r="W39058" s="53"/>
      <c r="X39058" s="53"/>
      <c r="Y39058" s="55"/>
    </row>
    <row r="39059" spans="21:25" x14ac:dyDescent="0.2">
      <c r="U39059" s="55"/>
      <c r="V39059" s="53"/>
      <c r="W39059" s="53"/>
      <c r="X39059" s="53"/>
      <c r="Y39059" s="55"/>
    </row>
    <row r="39060" spans="21:25" x14ac:dyDescent="0.2">
      <c r="U39060" s="55"/>
      <c r="V39060" s="53"/>
      <c r="W39060" s="53"/>
      <c r="X39060" s="53"/>
      <c r="Y39060" s="55"/>
    </row>
    <row r="39061" spans="21:25" x14ac:dyDescent="0.2">
      <c r="U39061" s="55"/>
      <c r="V39061" s="53"/>
      <c r="W39061" s="53"/>
      <c r="X39061" s="53"/>
      <c r="Y39061" s="55"/>
    </row>
    <row r="39062" spans="21:25" x14ac:dyDescent="0.2">
      <c r="U39062" s="55"/>
      <c r="V39062" s="53"/>
      <c r="W39062" s="53"/>
      <c r="X39062" s="53"/>
      <c r="Y39062" s="55"/>
    </row>
    <row r="39063" spans="21:25" x14ac:dyDescent="0.2">
      <c r="U39063" s="55"/>
      <c r="V39063" s="53"/>
      <c r="W39063" s="53"/>
      <c r="X39063" s="53"/>
      <c r="Y39063" s="55"/>
    </row>
    <row r="39064" spans="21:25" x14ac:dyDescent="0.2">
      <c r="U39064" s="55"/>
      <c r="V39064" s="53"/>
      <c r="W39064" s="53"/>
      <c r="X39064" s="53"/>
      <c r="Y39064" s="55"/>
    </row>
    <row r="39065" spans="21:25" x14ac:dyDescent="0.2">
      <c r="U39065" s="55"/>
      <c r="V39065" s="53"/>
      <c r="W39065" s="53"/>
      <c r="X39065" s="53"/>
      <c r="Y39065" s="55"/>
    </row>
    <row r="39066" spans="21:25" x14ac:dyDescent="0.2">
      <c r="U39066" s="55"/>
      <c r="V39066" s="53"/>
      <c r="W39066" s="53"/>
      <c r="X39066" s="53"/>
      <c r="Y39066" s="55"/>
    </row>
    <row r="39067" spans="21:25" x14ac:dyDescent="0.2">
      <c r="U39067" s="55"/>
      <c r="V39067" s="53"/>
      <c r="W39067" s="53"/>
      <c r="X39067" s="53"/>
      <c r="Y39067" s="55"/>
    </row>
    <row r="39068" spans="21:25" x14ac:dyDescent="0.2">
      <c r="U39068" s="55"/>
      <c r="V39068" s="53"/>
      <c r="W39068" s="53"/>
      <c r="X39068" s="53"/>
      <c r="Y39068" s="55"/>
    </row>
    <row r="39069" spans="21:25" x14ac:dyDescent="0.2">
      <c r="U39069" s="55"/>
      <c r="V39069" s="53"/>
      <c r="W39069" s="53"/>
      <c r="X39069" s="53"/>
      <c r="Y39069" s="55"/>
    </row>
    <row r="39070" spans="21:25" x14ac:dyDescent="0.2">
      <c r="U39070" s="55"/>
      <c r="V39070" s="53"/>
      <c r="W39070" s="53"/>
      <c r="X39070" s="53"/>
      <c r="Y39070" s="55"/>
    </row>
    <row r="39071" spans="21:25" x14ac:dyDescent="0.2">
      <c r="U39071" s="55"/>
      <c r="V39071" s="53"/>
      <c r="W39071" s="53"/>
      <c r="X39071" s="53"/>
      <c r="Y39071" s="55"/>
    </row>
    <row r="39072" spans="21:25" x14ac:dyDescent="0.2">
      <c r="U39072" s="55"/>
      <c r="V39072" s="53"/>
      <c r="W39072" s="53"/>
      <c r="X39072" s="53"/>
      <c r="Y39072" s="55"/>
    </row>
    <row r="39073" spans="21:25" x14ac:dyDescent="0.2">
      <c r="U39073" s="55"/>
      <c r="V39073" s="53"/>
      <c r="W39073" s="53"/>
      <c r="X39073" s="53"/>
      <c r="Y39073" s="55"/>
    </row>
    <row r="39074" spans="21:25" x14ac:dyDescent="0.2">
      <c r="U39074" s="55"/>
      <c r="V39074" s="53"/>
      <c r="W39074" s="53"/>
      <c r="X39074" s="53"/>
      <c r="Y39074" s="55"/>
    </row>
    <row r="39075" spans="21:25" x14ac:dyDescent="0.2">
      <c r="U39075" s="55"/>
      <c r="V39075" s="53"/>
      <c r="W39075" s="53"/>
      <c r="X39075" s="53"/>
      <c r="Y39075" s="55"/>
    </row>
    <row r="39076" spans="21:25" x14ac:dyDescent="0.2">
      <c r="U39076" s="55"/>
      <c r="V39076" s="53"/>
      <c r="W39076" s="53"/>
      <c r="X39076" s="53"/>
      <c r="Y39076" s="55"/>
    </row>
    <row r="39077" spans="21:25" x14ac:dyDescent="0.2">
      <c r="U39077" s="55"/>
      <c r="V39077" s="53"/>
      <c r="W39077" s="53"/>
      <c r="X39077" s="53"/>
      <c r="Y39077" s="55"/>
    </row>
    <row r="39078" spans="21:25" x14ac:dyDescent="0.2">
      <c r="U39078" s="55"/>
      <c r="V39078" s="53"/>
      <c r="W39078" s="53"/>
      <c r="X39078" s="53"/>
      <c r="Y39078" s="55"/>
    </row>
    <row r="39079" spans="21:25" x14ac:dyDescent="0.2">
      <c r="U39079" s="55"/>
      <c r="V39079" s="53"/>
      <c r="W39079" s="53"/>
      <c r="X39079" s="53"/>
      <c r="Y39079" s="55"/>
    </row>
    <row r="39080" spans="21:25" x14ac:dyDescent="0.2">
      <c r="U39080" s="55"/>
      <c r="V39080" s="53"/>
      <c r="W39080" s="53"/>
      <c r="X39080" s="53"/>
      <c r="Y39080" s="55"/>
    </row>
    <row r="39081" spans="21:25" x14ac:dyDescent="0.2">
      <c r="U39081" s="55"/>
      <c r="V39081" s="53"/>
      <c r="W39081" s="53"/>
      <c r="X39081" s="53"/>
      <c r="Y39081" s="55"/>
    </row>
    <row r="39082" spans="21:25" x14ac:dyDescent="0.2">
      <c r="U39082" s="55"/>
      <c r="V39082" s="53"/>
      <c r="W39082" s="53"/>
      <c r="X39082" s="53"/>
      <c r="Y39082" s="55"/>
    </row>
    <row r="39083" spans="21:25" x14ac:dyDescent="0.2">
      <c r="U39083" s="55"/>
      <c r="V39083" s="53"/>
      <c r="W39083" s="53"/>
      <c r="X39083" s="53"/>
      <c r="Y39083" s="55"/>
    </row>
    <row r="39084" spans="21:25" x14ac:dyDescent="0.2">
      <c r="U39084" s="55"/>
      <c r="V39084" s="53"/>
      <c r="W39084" s="53"/>
      <c r="X39084" s="53"/>
      <c r="Y39084" s="55"/>
    </row>
    <row r="39085" spans="21:25" x14ac:dyDescent="0.2">
      <c r="U39085" s="55"/>
      <c r="V39085" s="53"/>
      <c r="W39085" s="53"/>
      <c r="X39085" s="53"/>
      <c r="Y39085" s="55"/>
    </row>
    <row r="39086" spans="21:25" x14ac:dyDescent="0.2">
      <c r="U39086" s="55"/>
      <c r="V39086" s="53"/>
      <c r="W39086" s="53"/>
      <c r="X39086" s="53"/>
      <c r="Y39086" s="55"/>
    </row>
    <row r="39087" spans="21:25" x14ac:dyDescent="0.2">
      <c r="U39087" s="55"/>
      <c r="V39087" s="53"/>
      <c r="W39087" s="53"/>
      <c r="X39087" s="53"/>
      <c r="Y39087" s="55"/>
    </row>
    <row r="39088" spans="21:25" x14ac:dyDescent="0.2">
      <c r="U39088" s="55"/>
      <c r="V39088" s="53"/>
      <c r="W39088" s="53"/>
      <c r="X39088" s="53"/>
      <c r="Y39088" s="55"/>
    </row>
    <row r="39089" spans="21:25" x14ac:dyDescent="0.2">
      <c r="U39089" s="55"/>
      <c r="V39089" s="53"/>
      <c r="W39089" s="53"/>
      <c r="X39089" s="53"/>
      <c r="Y39089" s="55"/>
    </row>
    <row r="39090" spans="21:25" x14ac:dyDescent="0.2">
      <c r="U39090" s="55"/>
      <c r="V39090" s="53"/>
      <c r="W39090" s="53"/>
      <c r="X39090" s="53"/>
      <c r="Y39090" s="55"/>
    </row>
    <row r="39091" spans="21:25" x14ac:dyDescent="0.2">
      <c r="U39091" s="55"/>
      <c r="V39091" s="53"/>
      <c r="W39091" s="53"/>
      <c r="X39091" s="53"/>
      <c r="Y39091" s="55"/>
    </row>
    <row r="39092" spans="21:25" x14ac:dyDescent="0.2">
      <c r="U39092" s="55"/>
      <c r="V39092" s="53"/>
      <c r="W39092" s="53"/>
      <c r="X39092" s="53"/>
      <c r="Y39092" s="55"/>
    </row>
    <row r="39093" spans="21:25" x14ac:dyDescent="0.2">
      <c r="U39093" s="55"/>
      <c r="V39093" s="53"/>
      <c r="W39093" s="53"/>
      <c r="X39093" s="53"/>
      <c r="Y39093" s="55"/>
    </row>
    <row r="39094" spans="21:25" x14ac:dyDescent="0.2">
      <c r="U39094" s="55"/>
      <c r="V39094" s="53"/>
      <c r="W39094" s="53"/>
      <c r="X39094" s="53"/>
      <c r="Y39094" s="55"/>
    </row>
    <row r="39095" spans="21:25" x14ac:dyDescent="0.2">
      <c r="U39095" s="55"/>
      <c r="V39095" s="53"/>
      <c r="W39095" s="53"/>
      <c r="X39095" s="53"/>
      <c r="Y39095" s="55"/>
    </row>
    <row r="39096" spans="21:25" x14ac:dyDescent="0.2">
      <c r="U39096" s="55"/>
      <c r="V39096" s="53"/>
      <c r="W39096" s="53"/>
      <c r="X39096" s="53"/>
      <c r="Y39096" s="55"/>
    </row>
    <row r="39097" spans="21:25" x14ac:dyDescent="0.2">
      <c r="U39097" s="55"/>
      <c r="V39097" s="53"/>
      <c r="W39097" s="53"/>
      <c r="X39097" s="53"/>
      <c r="Y39097" s="55"/>
    </row>
    <row r="39098" spans="21:25" x14ac:dyDescent="0.2">
      <c r="U39098" s="55"/>
      <c r="V39098" s="53"/>
      <c r="W39098" s="53"/>
      <c r="X39098" s="53"/>
      <c r="Y39098" s="55"/>
    </row>
    <row r="39099" spans="21:25" x14ac:dyDescent="0.2">
      <c r="U39099" s="55"/>
      <c r="V39099" s="53"/>
      <c r="W39099" s="53"/>
      <c r="X39099" s="53"/>
      <c r="Y39099" s="55"/>
    </row>
    <row r="39100" spans="21:25" x14ac:dyDescent="0.2">
      <c r="U39100" s="55"/>
      <c r="V39100" s="53"/>
      <c r="W39100" s="53"/>
      <c r="X39100" s="53"/>
      <c r="Y39100" s="55"/>
    </row>
    <row r="39101" spans="21:25" x14ac:dyDescent="0.2">
      <c r="U39101" s="55"/>
      <c r="V39101" s="53"/>
      <c r="W39101" s="53"/>
      <c r="X39101" s="53"/>
      <c r="Y39101" s="55"/>
    </row>
    <row r="39102" spans="21:25" x14ac:dyDescent="0.2">
      <c r="U39102" s="55"/>
      <c r="V39102" s="53"/>
      <c r="W39102" s="53"/>
      <c r="X39102" s="53"/>
      <c r="Y39102" s="55"/>
    </row>
    <row r="39103" spans="21:25" x14ac:dyDescent="0.2">
      <c r="U39103" s="55"/>
      <c r="V39103" s="53"/>
      <c r="W39103" s="53"/>
      <c r="X39103" s="53"/>
      <c r="Y39103" s="55"/>
    </row>
    <row r="39104" spans="21:25" x14ac:dyDescent="0.2">
      <c r="U39104" s="55"/>
      <c r="V39104" s="53"/>
      <c r="W39104" s="53"/>
      <c r="X39104" s="53"/>
      <c r="Y39104" s="55"/>
    </row>
    <row r="39105" spans="21:25" x14ac:dyDescent="0.2">
      <c r="U39105" s="55"/>
      <c r="V39105" s="53"/>
      <c r="W39105" s="53"/>
      <c r="X39105" s="53"/>
      <c r="Y39105" s="55"/>
    </row>
    <row r="39106" spans="21:25" x14ac:dyDescent="0.2">
      <c r="U39106" s="55"/>
      <c r="V39106" s="53"/>
      <c r="W39106" s="53"/>
      <c r="X39106" s="53"/>
      <c r="Y39106" s="55"/>
    </row>
    <row r="39107" spans="21:25" x14ac:dyDescent="0.2">
      <c r="U39107" s="55"/>
      <c r="V39107" s="53"/>
      <c r="W39107" s="53"/>
      <c r="X39107" s="53"/>
      <c r="Y39107" s="55"/>
    </row>
    <row r="39108" spans="21:25" x14ac:dyDescent="0.2">
      <c r="U39108" s="55"/>
      <c r="V39108" s="53"/>
      <c r="W39108" s="53"/>
      <c r="X39108" s="53"/>
      <c r="Y39108" s="55"/>
    </row>
    <row r="39109" spans="21:25" x14ac:dyDescent="0.2">
      <c r="U39109" s="55"/>
      <c r="V39109" s="53"/>
      <c r="W39109" s="53"/>
      <c r="X39109" s="53"/>
      <c r="Y39109" s="55"/>
    </row>
    <row r="39110" spans="21:25" x14ac:dyDescent="0.2">
      <c r="U39110" s="55"/>
      <c r="V39110" s="53"/>
      <c r="W39110" s="53"/>
      <c r="X39110" s="53"/>
      <c r="Y39110" s="55"/>
    </row>
    <row r="39111" spans="21:25" x14ac:dyDescent="0.2">
      <c r="U39111" s="55"/>
      <c r="V39111" s="53"/>
      <c r="W39111" s="53"/>
      <c r="X39111" s="53"/>
      <c r="Y39111" s="55"/>
    </row>
    <row r="39112" spans="21:25" x14ac:dyDescent="0.2">
      <c r="U39112" s="55"/>
      <c r="V39112" s="53"/>
      <c r="W39112" s="53"/>
      <c r="X39112" s="53"/>
      <c r="Y39112" s="55"/>
    </row>
    <row r="39113" spans="21:25" x14ac:dyDescent="0.2">
      <c r="U39113" s="55"/>
      <c r="V39113" s="53"/>
      <c r="W39113" s="53"/>
      <c r="X39113" s="53"/>
      <c r="Y39113" s="55"/>
    </row>
    <row r="39114" spans="21:25" x14ac:dyDescent="0.2">
      <c r="U39114" s="55"/>
      <c r="V39114" s="53"/>
      <c r="W39114" s="53"/>
      <c r="X39114" s="53"/>
      <c r="Y39114" s="55"/>
    </row>
    <row r="39115" spans="21:25" x14ac:dyDescent="0.2">
      <c r="U39115" s="55"/>
      <c r="V39115" s="53"/>
      <c r="W39115" s="53"/>
      <c r="X39115" s="53"/>
      <c r="Y39115" s="55"/>
    </row>
    <row r="39116" spans="21:25" x14ac:dyDescent="0.2">
      <c r="U39116" s="55"/>
      <c r="V39116" s="53"/>
      <c r="W39116" s="53"/>
      <c r="X39116" s="53"/>
      <c r="Y39116" s="55"/>
    </row>
    <row r="39117" spans="21:25" x14ac:dyDescent="0.2">
      <c r="U39117" s="55"/>
      <c r="V39117" s="53"/>
      <c r="W39117" s="53"/>
      <c r="X39117" s="53"/>
      <c r="Y39117" s="55"/>
    </row>
    <row r="39118" spans="21:25" x14ac:dyDescent="0.2">
      <c r="U39118" s="55"/>
      <c r="V39118" s="53"/>
      <c r="W39118" s="53"/>
      <c r="X39118" s="53"/>
      <c r="Y39118" s="55"/>
    </row>
    <row r="39119" spans="21:25" x14ac:dyDescent="0.2">
      <c r="U39119" s="55"/>
      <c r="V39119" s="53"/>
      <c r="W39119" s="53"/>
      <c r="X39119" s="53"/>
      <c r="Y39119" s="55"/>
    </row>
    <row r="39120" spans="21:25" x14ac:dyDescent="0.2">
      <c r="U39120" s="55"/>
      <c r="V39120" s="53"/>
      <c r="W39120" s="53"/>
      <c r="X39120" s="53"/>
      <c r="Y39120" s="55"/>
    </row>
    <row r="39121" spans="21:25" x14ac:dyDescent="0.2">
      <c r="U39121" s="55"/>
      <c r="V39121" s="53"/>
      <c r="W39121" s="53"/>
      <c r="X39121" s="53"/>
      <c r="Y39121" s="55"/>
    </row>
    <row r="39122" spans="21:25" x14ac:dyDescent="0.2">
      <c r="U39122" s="55"/>
      <c r="V39122" s="53"/>
      <c r="W39122" s="53"/>
      <c r="X39122" s="53"/>
      <c r="Y39122" s="55"/>
    </row>
    <row r="39123" spans="21:25" x14ac:dyDescent="0.2">
      <c r="U39123" s="55"/>
      <c r="V39123" s="53"/>
      <c r="W39123" s="53"/>
      <c r="X39123" s="53"/>
      <c r="Y39123" s="55"/>
    </row>
    <row r="39124" spans="21:25" x14ac:dyDescent="0.2">
      <c r="U39124" s="55"/>
      <c r="V39124" s="53"/>
      <c r="W39124" s="53"/>
      <c r="X39124" s="53"/>
      <c r="Y39124" s="55"/>
    </row>
    <row r="39125" spans="21:25" x14ac:dyDescent="0.2">
      <c r="U39125" s="55"/>
      <c r="V39125" s="53"/>
      <c r="W39125" s="53"/>
      <c r="X39125" s="53"/>
      <c r="Y39125" s="55"/>
    </row>
    <row r="39126" spans="21:25" x14ac:dyDescent="0.2">
      <c r="U39126" s="55"/>
      <c r="V39126" s="53"/>
      <c r="W39126" s="53"/>
      <c r="X39126" s="53"/>
      <c r="Y39126" s="55"/>
    </row>
    <row r="39127" spans="21:25" x14ac:dyDescent="0.2">
      <c r="U39127" s="55"/>
      <c r="V39127" s="53"/>
      <c r="W39127" s="53"/>
      <c r="X39127" s="53"/>
      <c r="Y39127" s="55"/>
    </row>
    <row r="39128" spans="21:25" x14ac:dyDescent="0.2">
      <c r="U39128" s="55"/>
      <c r="V39128" s="53"/>
      <c r="W39128" s="53"/>
      <c r="X39128" s="53"/>
      <c r="Y39128" s="55"/>
    </row>
    <row r="39129" spans="21:25" x14ac:dyDescent="0.2">
      <c r="U39129" s="55"/>
      <c r="V39129" s="53"/>
      <c r="W39129" s="53"/>
      <c r="X39129" s="53"/>
      <c r="Y39129" s="55"/>
    </row>
    <row r="39130" spans="21:25" x14ac:dyDescent="0.2">
      <c r="U39130" s="55"/>
      <c r="V39130" s="53"/>
      <c r="W39130" s="53"/>
      <c r="X39130" s="53"/>
      <c r="Y39130" s="55"/>
    </row>
    <row r="39131" spans="21:25" x14ac:dyDescent="0.2">
      <c r="U39131" s="55"/>
      <c r="V39131" s="53"/>
      <c r="W39131" s="53"/>
      <c r="X39131" s="53"/>
      <c r="Y39131" s="55"/>
    </row>
    <row r="39132" spans="21:25" x14ac:dyDescent="0.2">
      <c r="U39132" s="55"/>
      <c r="V39132" s="53"/>
      <c r="W39132" s="53"/>
      <c r="X39132" s="53"/>
      <c r="Y39132" s="55"/>
    </row>
    <row r="39133" spans="21:25" x14ac:dyDescent="0.2">
      <c r="U39133" s="55"/>
      <c r="V39133" s="53"/>
      <c r="W39133" s="53"/>
      <c r="X39133" s="53"/>
      <c r="Y39133" s="55"/>
    </row>
    <row r="39134" spans="21:25" x14ac:dyDescent="0.2">
      <c r="U39134" s="55"/>
      <c r="V39134" s="53"/>
      <c r="W39134" s="53"/>
      <c r="X39134" s="53"/>
      <c r="Y39134" s="55"/>
    </row>
    <row r="39135" spans="21:25" x14ac:dyDescent="0.2">
      <c r="U39135" s="55"/>
      <c r="V39135" s="53"/>
      <c r="W39135" s="53"/>
      <c r="X39135" s="53"/>
      <c r="Y39135" s="55"/>
    </row>
    <row r="39136" spans="21:25" x14ac:dyDescent="0.2">
      <c r="U39136" s="55"/>
      <c r="V39136" s="53"/>
      <c r="W39136" s="53"/>
      <c r="X39136" s="53"/>
      <c r="Y39136" s="55"/>
    </row>
    <row r="39137" spans="21:25" x14ac:dyDescent="0.2">
      <c r="U39137" s="55"/>
      <c r="V39137" s="53"/>
      <c r="W39137" s="53"/>
      <c r="X39137" s="53"/>
      <c r="Y39137" s="55"/>
    </row>
    <row r="39138" spans="21:25" x14ac:dyDescent="0.2">
      <c r="U39138" s="55"/>
      <c r="V39138" s="53"/>
      <c r="W39138" s="53"/>
      <c r="X39138" s="53"/>
      <c r="Y39138" s="55"/>
    </row>
    <row r="39139" spans="21:25" x14ac:dyDescent="0.2">
      <c r="U39139" s="55"/>
      <c r="V39139" s="53"/>
      <c r="W39139" s="53"/>
      <c r="X39139" s="53"/>
      <c r="Y39139" s="55"/>
    </row>
    <row r="39140" spans="21:25" x14ac:dyDescent="0.2">
      <c r="U39140" s="55"/>
      <c r="V39140" s="53"/>
      <c r="W39140" s="53"/>
      <c r="X39140" s="53"/>
      <c r="Y39140" s="55"/>
    </row>
    <row r="39141" spans="21:25" x14ac:dyDescent="0.2">
      <c r="U39141" s="55"/>
      <c r="V39141" s="53"/>
      <c r="W39141" s="53"/>
      <c r="X39141" s="53"/>
      <c r="Y39141" s="55"/>
    </row>
    <row r="39142" spans="21:25" x14ac:dyDescent="0.2">
      <c r="U39142" s="55"/>
      <c r="V39142" s="53"/>
      <c r="W39142" s="53"/>
      <c r="X39142" s="53"/>
      <c r="Y39142" s="55"/>
    </row>
    <row r="39143" spans="21:25" x14ac:dyDescent="0.2">
      <c r="U39143" s="55"/>
      <c r="V39143" s="53"/>
      <c r="W39143" s="53"/>
      <c r="X39143" s="53"/>
      <c r="Y39143" s="55"/>
    </row>
    <row r="39144" spans="21:25" x14ac:dyDescent="0.2">
      <c r="U39144" s="55"/>
      <c r="V39144" s="53"/>
      <c r="W39144" s="53"/>
      <c r="X39144" s="53"/>
      <c r="Y39144" s="55"/>
    </row>
    <row r="39145" spans="21:25" x14ac:dyDescent="0.2">
      <c r="U39145" s="55"/>
      <c r="V39145" s="53"/>
      <c r="W39145" s="53"/>
      <c r="X39145" s="53"/>
      <c r="Y39145" s="55"/>
    </row>
    <row r="39146" spans="21:25" x14ac:dyDescent="0.2">
      <c r="U39146" s="55"/>
      <c r="V39146" s="53"/>
      <c r="W39146" s="53"/>
      <c r="X39146" s="53"/>
      <c r="Y39146" s="55"/>
    </row>
    <row r="39147" spans="21:25" x14ac:dyDescent="0.2">
      <c r="U39147" s="55"/>
      <c r="V39147" s="53"/>
      <c r="W39147" s="53"/>
      <c r="X39147" s="53"/>
      <c r="Y39147" s="55"/>
    </row>
    <row r="39148" spans="21:25" x14ac:dyDescent="0.2">
      <c r="U39148" s="55"/>
      <c r="V39148" s="53"/>
      <c r="W39148" s="53"/>
      <c r="X39148" s="53"/>
      <c r="Y39148" s="55"/>
    </row>
    <row r="39149" spans="21:25" x14ac:dyDescent="0.2">
      <c r="U39149" s="55"/>
      <c r="V39149" s="53"/>
      <c r="W39149" s="53"/>
      <c r="X39149" s="53"/>
      <c r="Y39149" s="55"/>
    </row>
    <row r="39150" spans="21:25" x14ac:dyDescent="0.2">
      <c r="U39150" s="55"/>
      <c r="V39150" s="53"/>
      <c r="W39150" s="53"/>
      <c r="X39150" s="53"/>
      <c r="Y39150" s="55"/>
    </row>
    <row r="39151" spans="21:25" x14ac:dyDescent="0.2">
      <c r="U39151" s="55"/>
      <c r="V39151" s="53"/>
      <c r="W39151" s="53"/>
      <c r="X39151" s="53"/>
      <c r="Y39151" s="55"/>
    </row>
    <row r="39152" spans="21:25" x14ac:dyDescent="0.2">
      <c r="U39152" s="55"/>
      <c r="V39152" s="53"/>
      <c r="W39152" s="53"/>
      <c r="X39152" s="53"/>
      <c r="Y39152" s="55"/>
    </row>
    <row r="39153" spans="21:25" x14ac:dyDescent="0.2">
      <c r="U39153" s="55"/>
      <c r="V39153" s="53"/>
      <c r="W39153" s="53"/>
      <c r="X39153" s="53"/>
      <c r="Y39153" s="55"/>
    </row>
    <row r="39154" spans="21:25" x14ac:dyDescent="0.2">
      <c r="U39154" s="55"/>
      <c r="V39154" s="53"/>
      <c r="W39154" s="53"/>
      <c r="X39154" s="53"/>
      <c r="Y39154" s="55"/>
    </row>
    <row r="39155" spans="21:25" x14ac:dyDescent="0.2">
      <c r="U39155" s="55"/>
      <c r="V39155" s="53"/>
      <c r="W39155" s="53"/>
      <c r="X39155" s="53"/>
      <c r="Y39155" s="55"/>
    </row>
    <row r="39156" spans="21:25" x14ac:dyDescent="0.2">
      <c r="U39156" s="55"/>
      <c r="V39156" s="53"/>
      <c r="W39156" s="53"/>
      <c r="X39156" s="53"/>
      <c r="Y39156" s="55"/>
    </row>
    <row r="39157" spans="21:25" x14ac:dyDescent="0.2">
      <c r="U39157" s="55"/>
      <c r="V39157" s="53"/>
      <c r="W39157" s="53"/>
      <c r="X39157" s="53"/>
      <c r="Y39157" s="55"/>
    </row>
    <row r="39158" spans="21:25" x14ac:dyDescent="0.2">
      <c r="U39158" s="55"/>
      <c r="V39158" s="53"/>
      <c r="W39158" s="53"/>
      <c r="X39158" s="53"/>
      <c r="Y39158" s="55"/>
    </row>
    <row r="39159" spans="21:25" x14ac:dyDescent="0.2">
      <c r="U39159" s="55"/>
      <c r="V39159" s="53"/>
      <c r="W39159" s="53"/>
      <c r="X39159" s="53"/>
      <c r="Y39159" s="55"/>
    </row>
    <row r="39160" spans="21:25" x14ac:dyDescent="0.2">
      <c r="U39160" s="55"/>
      <c r="V39160" s="53"/>
      <c r="W39160" s="53"/>
      <c r="X39160" s="53"/>
      <c r="Y39160" s="55"/>
    </row>
    <row r="39161" spans="21:25" x14ac:dyDescent="0.2">
      <c r="U39161" s="55"/>
      <c r="V39161" s="53"/>
      <c r="W39161" s="53"/>
      <c r="X39161" s="53"/>
      <c r="Y39161" s="55"/>
    </row>
    <row r="39162" spans="21:25" x14ac:dyDescent="0.2">
      <c r="U39162" s="55"/>
      <c r="V39162" s="53"/>
      <c r="W39162" s="53"/>
      <c r="X39162" s="53"/>
      <c r="Y39162" s="55"/>
    </row>
    <row r="39163" spans="21:25" x14ac:dyDescent="0.2">
      <c r="U39163" s="55"/>
      <c r="V39163" s="53"/>
      <c r="W39163" s="53"/>
      <c r="X39163" s="53"/>
      <c r="Y39163" s="55"/>
    </row>
    <row r="39164" spans="21:25" x14ac:dyDescent="0.2">
      <c r="U39164" s="55"/>
      <c r="V39164" s="53"/>
      <c r="W39164" s="53"/>
      <c r="X39164" s="53"/>
      <c r="Y39164" s="55"/>
    </row>
    <row r="39165" spans="21:25" x14ac:dyDescent="0.2">
      <c r="U39165" s="55"/>
      <c r="V39165" s="53"/>
      <c r="W39165" s="53"/>
      <c r="X39165" s="53"/>
      <c r="Y39165" s="55"/>
    </row>
    <row r="39166" spans="21:25" x14ac:dyDescent="0.2">
      <c r="U39166" s="55"/>
      <c r="V39166" s="53"/>
      <c r="W39166" s="53"/>
      <c r="X39166" s="53"/>
      <c r="Y39166" s="55"/>
    </row>
    <row r="39167" spans="21:25" x14ac:dyDescent="0.2">
      <c r="U39167" s="55"/>
      <c r="V39167" s="53"/>
      <c r="W39167" s="53"/>
      <c r="X39167" s="53"/>
      <c r="Y39167" s="55"/>
    </row>
    <row r="39168" spans="21:25" x14ac:dyDescent="0.2">
      <c r="U39168" s="55"/>
      <c r="V39168" s="53"/>
      <c r="W39168" s="53"/>
      <c r="X39168" s="53"/>
      <c r="Y39168" s="55"/>
    </row>
    <row r="39169" spans="21:25" x14ac:dyDescent="0.2">
      <c r="U39169" s="55"/>
      <c r="V39169" s="53"/>
      <c r="W39169" s="53"/>
      <c r="X39169" s="53"/>
      <c r="Y39169" s="55"/>
    </row>
    <row r="39170" spans="21:25" x14ac:dyDescent="0.2">
      <c r="U39170" s="55"/>
      <c r="V39170" s="53"/>
      <c r="W39170" s="53"/>
      <c r="X39170" s="53"/>
      <c r="Y39170" s="55"/>
    </row>
    <row r="39171" spans="21:25" x14ac:dyDescent="0.2">
      <c r="U39171" s="55"/>
      <c r="V39171" s="53"/>
      <c r="W39171" s="53"/>
      <c r="X39171" s="53"/>
      <c r="Y39171" s="55"/>
    </row>
    <row r="39172" spans="21:25" x14ac:dyDescent="0.2">
      <c r="U39172" s="55"/>
      <c r="V39172" s="53"/>
      <c r="W39172" s="53"/>
      <c r="X39172" s="53"/>
      <c r="Y39172" s="55"/>
    </row>
    <row r="39173" spans="21:25" x14ac:dyDescent="0.2">
      <c r="U39173" s="55"/>
      <c r="V39173" s="53"/>
      <c r="W39173" s="53"/>
      <c r="X39173" s="53"/>
      <c r="Y39173" s="55"/>
    </row>
    <row r="39174" spans="21:25" x14ac:dyDescent="0.2">
      <c r="U39174" s="55"/>
      <c r="V39174" s="53"/>
      <c r="W39174" s="53"/>
      <c r="X39174" s="53"/>
      <c r="Y39174" s="55"/>
    </row>
    <row r="39175" spans="21:25" x14ac:dyDescent="0.2">
      <c r="U39175" s="55"/>
      <c r="V39175" s="53"/>
      <c r="W39175" s="53"/>
      <c r="X39175" s="53"/>
      <c r="Y39175" s="55"/>
    </row>
    <row r="39176" spans="21:25" x14ac:dyDescent="0.2">
      <c r="U39176" s="55"/>
      <c r="V39176" s="53"/>
      <c r="W39176" s="53"/>
      <c r="X39176" s="53"/>
      <c r="Y39176" s="55"/>
    </row>
    <row r="39177" spans="21:25" x14ac:dyDescent="0.2">
      <c r="U39177" s="55"/>
      <c r="V39177" s="53"/>
      <c r="W39177" s="53"/>
      <c r="X39177" s="53"/>
      <c r="Y39177" s="55"/>
    </row>
    <row r="39178" spans="21:25" x14ac:dyDescent="0.2">
      <c r="U39178" s="55"/>
      <c r="V39178" s="53"/>
      <c r="W39178" s="53"/>
      <c r="X39178" s="53"/>
      <c r="Y39178" s="55"/>
    </row>
    <row r="39179" spans="21:25" x14ac:dyDescent="0.2">
      <c r="U39179" s="55"/>
      <c r="V39179" s="53"/>
      <c r="W39179" s="53"/>
      <c r="X39179" s="53"/>
      <c r="Y39179" s="55"/>
    </row>
    <row r="39180" spans="21:25" x14ac:dyDescent="0.2">
      <c r="U39180" s="55"/>
      <c r="V39180" s="53"/>
      <c r="W39180" s="53"/>
      <c r="X39180" s="53"/>
      <c r="Y39180" s="55"/>
    </row>
    <row r="39181" spans="21:25" x14ac:dyDescent="0.2">
      <c r="U39181" s="55"/>
      <c r="V39181" s="53"/>
      <c r="W39181" s="53"/>
      <c r="X39181" s="53"/>
      <c r="Y39181" s="55"/>
    </row>
    <row r="39182" spans="21:25" x14ac:dyDescent="0.2">
      <c r="U39182" s="55"/>
      <c r="V39182" s="53"/>
      <c r="W39182" s="53"/>
      <c r="X39182" s="53"/>
      <c r="Y39182" s="55"/>
    </row>
    <row r="39183" spans="21:25" x14ac:dyDescent="0.2">
      <c r="U39183" s="55"/>
      <c r="V39183" s="53"/>
      <c r="W39183" s="53"/>
      <c r="X39183" s="53"/>
      <c r="Y39183" s="55"/>
    </row>
    <row r="39184" spans="21:25" x14ac:dyDescent="0.2">
      <c r="U39184" s="55"/>
      <c r="V39184" s="53"/>
      <c r="W39184" s="53"/>
      <c r="X39184" s="53"/>
      <c r="Y39184" s="55"/>
    </row>
    <row r="39185" spans="21:25" x14ac:dyDescent="0.2">
      <c r="U39185" s="55"/>
      <c r="V39185" s="53"/>
      <c r="W39185" s="53"/>
      <c r="X39185" s="53"/>
      <c r="Y39185" s="55"/>
    </row>
    <row r="39186" spans="21:25" x14ac:dyDescent="0.2">
      <c r="U39186" s="55"/>
      <c r="V39186" s="53"/>
      <c r="W39186" s="53"/>
      <c r="X39186" s="53"/>
      <c r="Y39186" s="55"/>
    </row>
    <row r="39187" spans="21:25" x14ac:dyDescent="0.2">
      <c r="U39187" s="55"/>
      <c r="V39187" s="53"/>
      <c r="W39187" s="53"/>
      <c r="X39187" s="53"/>
      <c r="Y39187" s="55"/>
    </row>
    <row r="39188" spans="21:25" x14ac:dyDescent="0.2">
      <c r="U39188" s="55"/>
      <c r="V39188" s="53"/>
      <c r="W39188" s="53"/>
      <c r="X39188" s="53"/>
      <c r="Y39188" s="55"/>
    </row>
    <row r="39189" spans="21:25" x14ac:dyDescent="0.2">
      <c r="U39189" s="55"/>
      <c r="V39189" s="53"/>
      <c r="W39189" s="53"/>
      <c r="X39189" s="53"/>
      <c r="Y39189" s="55"/>
    </row>
    <row r="39190" spans="21:25" x14ac:dyDescent="0.2">
      <c r="U39190" s="55"/>
      <c r="V39190" s="53"/>
      <c r="W39190" s="53"/>
      <c r="X39190" s="53"/>
      <c r="Y39190" s="55"/>
    </row>
    <row r="39191" spans="21:25" x14ac:dyDescent="0.2">
      <c r="U39191" s="55"/>
      <c r="V39191" s="53"/>
      <c r="W39191" s="53"/>
      <c r="X39191" s="53"/>
      <c r="Y39191" s="55"/>
    </row>
    <row r="39192" spans="21:25" x14ac:dyDescent="0.2">
      <c r="U39192" s="55"/>
      <c r="V39192" s="53"/>
      <c r="W39192" s="53"/>
      <c r="X39192" s="53"/>
      <c r="Y39192" s="55"/>
    </row>
    <row r="39193" spans="21:25" x14ac:dyDescent="0.2">
      <c r="U39193" s="55"/>
      <c r="V39193" s="53"/>
      <c r="W39193" s="53"/>
      <c r="X39193" s="53"/>
      <c r="Y39193" s="55"/>
    </row>
    <row r="39194" spans="21:25" x14ac:dyDescent="0.2">
      <c r="U39194" s="55"/>
      <c r="V39194" s="53"/>
      <c r="W39194" s="53"/>
      <c r="X39194" s="53"/>
      <c r="Y39194" s="55"/>
    </row>
    <row r="39195" spans="21:25" x14ac:dyDescent="0.2">
      <c r="U39195" s="55"/>
      <c r="V39195" s="53"/>
      <c r="W39195" s="53"/>
      <c r="X39195" s="53"/>
      <c r="Y39195" s="55"/>
    </row>
    <row r="39196" spans="21:25" x14ac:dyDescent="0.2">
      <c r="U39196" s="55"/>
      <c r="V39196" s="53"/>
      <c r="W39196" s="53"/>
      <c r="X39196" s="53"/>
      <c r="Y39196" s="55"/>
    </row>
    <row r="39197" spans="21:25" x14ac:dyDescent="0.2">
      <c r="U39197" s="55"/>
      <c r="V39197" s="53"/>
      <c r="W39197" s="53"/>
      <c r="X39197" s="53"/>
      <c r="Y39197" s="55"/>
    </row>
    <row r="39198" spans="21:25" x14ac:dyDescent="0.2">
      <c r="U39198" s="55"/>
      <c r="V39198" s="53"/>
      <c r="W39198" s="53"/>
      <c r="X39198" s="53"/>
      <c r="Y39198" s="55"/>
    </row>
    <row r="39199" spans="21:25" x14ac:dyDescent="0.2">
      <c r="U39199" s="55"/>
      <c r="V39199" s="53"/>
      <c r="W39199" s="53"/>
      <c r="X39199" s="53"/>
      <c r="Y39199" s="55"/>
    </row>
    <row r="39200" spans="21:25" x14ac:dyDescent="0.2">
      <c r="U39200" s="55"/>
      <c r="V39200" s="53"/>
      <c r="W39200" s="53"/>
      <c r="X39200" s="53"/>
      <c r="Y39200" s="55"/>
    </row>
    <row r="39201" spans="21:25" x14ac:dyDescent="0.2">
      <c r="U39201" s="55"/>
      <c r="V39201" s="53"/>
      <c r="W39201" s="53"/>
      <c r="X39201" s="53"/>
      <c r="Y39201" s="55"/>
    </row>
    <row r="39202" spans="21:25" x14ac:dyDescent="0.2">
      <c r="U39202" s="55"/>
      <c r="V39202" s="53"/>
      <c r="W39202" s="53"/>
      <c r="X39202" s="53"/>
      <c r="Y39202" s="55"/>
    </row>
    <row r="39203" spans="21:25" x14ac:dyDescent="0.2">
      <c r="U39203" s="55"/>
      <c r="V39203" s="53"/>
      <c r="W39203" s="53"/>
      <c r="X39203" s="53"/>
      <c r="Y39203" s="55"/>
    </row>
    <row r="39204" spans="21:25" x14ac:dyDescent="0.2">
      <c r="U39204" s="55"/>
      <c r="V39204" s="53"/>
      <c r="W39204" s="53"/>
      <c r="X39204" s="53"/>
      <c r="Y39204" s="55"/>
    </row>
    <row r="39205" spans="21:25" x14ac:dyDescent="0.2">
      <c r="U39205" s="55"/>
      <c r="V39205" s="53"/>
      <c r="W39205" s="53"/>
      <c r="X39205" s="53"/>
      <c r="Y39205" s="55"/>
    </row>
    <row r="39206" spans="21:25" x14ac:dyDescent="0.2">
      <c r="U39206" s="55"/>
      <c r="V39206" s="53"/>
      <c r="W39206" s="53"/>
      <c r="X39206" s="53"/>
      <c r="Y39206" s="55"/>
    </row>
    <row r="39207" spans="21:25" x14ac:dyDescent="0.2">
      <c r="U39207" s="55"/>
      <c r="V39207" s="53"/>
      <c r="W39207" s="53"/>
      <c r="X39207" s="53"/>
      <c r="Y39207" s="55"/>
    </row>
    <row r="39208" spans="21:25" x14ac:dyDescent="0.2">
      <c r="U39208" s="55"/>
      <c r="V39208" s="53"/>
      <c r="W39208" s="53"/>
      <c r="X39208" s="53"/>
      <c r="Y39208" s="55"/>
    </row>
    <row r="39209" spans="21:25" x14ac:dyDescent="0.2">
      <c r="U39209" s="55"/>
      <c r="V39209" s="53"/>
      <c r="W39209" s="53"/>
      <c r="X39209" s="53"/>
      <c r="Y39209" s="55"/>
    </row>
    <row r="39210" spans="21:25" x14ac:dyDescent="0.2">
      <c r="U39210" s="55"/>
      <c r="V39210" s="53"/>
      <c r="W39210" s="53"/>
      <c r="X39210" s="53"/>
      <c r="Y39210" s="55"/>
    </row>
    <row r="39211" spans="21:25" x14ac:dyDescent="0.2">
      <c r="U39211" s="55"/>
      <c r="V39211" s="53"/>
      <c r="W39211" s="53"/>
      <c r="X39211" s="53"/>
      <c r="Y39211" s="55"/>
    </row>
    <row r="39212" spans="21:25" x14ac:dyDescent="0.2">
      <c r="U39212" s="55"/>
      <c r="V39212" s="53"/>
      <c r="W39212" s="53"/>
      <c r="X39212" s="53"/>
      <c r="Y39212" s="55"/>
    </row>
    <row r="39213" spans="21:25" x14ac:dyDescent="0.2">
      <c r="U39213" s="55"/>
      <c r="V39213" s="53"/>
      <c r="W39213" s="53"/>
      <c r="X39213" s="53"/>
      <c r="Y39213" s="55"/>
    </row>
    <row r="39214" spans="21:25" x14ac:dyDescent="0.2">
      <c r="U39214" s="55"/>
      <c r="V39214" s="53"/>
      <c r="W39214" s="53"/>
      <c r="X39214" s="53"/>
      <c r="Y39214" s="55"/>
    </row>
    <row r="39215" spans="21:25" x14ac:dyDescent="0.2">
      <c r="U39215" s="55"/>
      <c r="V39215" s="53"/>
      <c r="W39215" s="53"/>
      <c r="X39215" s="53"/>
      <c r="Y39215" s="55"/>
    </row>
    <row r="39216" spans="21:25" x14ac:dyDescent="0.2">
      <c r="U39216" s="55"/>
      <c r="V39216" s="53"/>
      <c r="W39216" s="53"/>
      <c r="X39216" s="53"/>
      <c r="Y39216" s="55"/>
    </row>
    <row r="39217" spans="21:25" x14ac:dyDescent="0.2">
      <c r="U39217" s="55"/>
      <c r="V39217" s="53"/>
      <c r="W39217" s="53"/>
      <c r="X39217" s="53"/>
      <c r="Y39217" s="55"/>
    </row>
    <row r="39218" spans="21:25" x14ac:dyDescent="0.2">
      <c r="U39218" s="55"/>
      <c r="V39218" s="53"/>
      <c r="W39218" s="53"/>
      <c r="X39218" s="53"/>
      <c r="Y39218" s="55"/>
    </row>
    <row r="39219" spans="21:25" x14ac:dyDescent="0.2">
      <c r="U39219" s="55"/>
      <c r="V39219" s="53"/>
      <c r="W39219" s="53"/>
      <c r="X39219" s="53"/>
      <c r="Y39219" s="55"/>
    </row>
    <row r="39220" spans="21:25" x14ac:dyDescent="0.2">
      <c r="U39220" s="55"/>
      <c r="V39220" s="53"/>
      <c r="W39220" s="53"/>
      <c r="X39220" s="53"/>
      <c r="Y39220" s="55"/>
    </row>
    <row r="39221" spans="21:25" x14ac:dyDescent="0.2">
      <c r="U39221" s="55"/>
      <c r="V39221" s="53"/>
      <c r="W39221" s="53"/>
      <c r="X39221" s="53"/>
      <c r="Y39221" s="55"/>
    </row>
    <row r="39222" spans="21:25" x14ac:dyDescent="0.2">
      <c r="U39222" s="55"/>
      <c r="V39222" s="53"/>
      <c r="W39222" s="53"/>
      <c r="X39222" s="53"/>
      <c r="Y39222" s="55"/>
    </row>
    <row r="39223" spans="21:25" x14ac:dyDescent="0.2">
      <c r="U39223" s="55"/>
      <c r="V39223" s="53"/>
      <c r="W39223" s="53"/>
      <c r="X39223" s="53"/>
      <c r="Y39223" s="55"/>
    </row>
    <row r="39224" spans="21:25" x14ac:dyDescent="0.2">
      <c r="U39224" s="55"/>
      <c r="V39224" s="53"/>
      <c r="W39224" s="53"/>
      <c r="X39224" s="53"/>
      <c r="Y39224" s="55"/>
    </row>
    <row r="39225" spans="21:25" x14ac:dyDescent="0.2">
      <c r="U39225" s="55"/>
      <c r="V39225" s="53"/>
      <c r="W39225" s="53"/>
      <c r="X39225" s="53"/>
      <c r="Y39225" s="55"/>
    </row>
    <row r="39226" spans="21:25" x14ac:dyDescent="0.2">
      <c r="U39226" s="55"/>
      <c r="V39226" s="53"/>
      <c r="W39226" s="53"/>
      <c r="X39226" s="53"/>
      <c r="Y39226" s="55"/>
    </row>
    <row r="39227" spans="21:25" x14ac:dyDescent="0.2">
      <c r="U39227" s="55"/>
      <c r="V39227" s="53"/>
      <c r="W39227" s="53"/>
      <c r="X39227" s="53"/>
      <c r="Y39227" s="55"/>
    </row>
    <row r="39228" spans="21:25" x14ac:dyDescent="0.2">
      <c r="U39228" s="55"/>
      <c r="V39228" s="53"/>
      <c r="W39228" s="53"/>
      <c r="X39228" s="53"/>
      <c r="Y39228" s="55"/>
    </row>
    <row r="39229" spans="21:25" x14ac:dyDescent="0.2">
      <c r="U39229" s="55"/>
      <c r="V39229" s="53"/>
      <c r="W39229" s="53"/>
      <c r="X39229" s="53"/>
      <c r="Y39229" s="55"/>
    </row>
    <row r="39230" spans="21:25" x14ac:dyDescent="0.2">
      <c r="U39230" s="55"/>
      <c r="V39230" s="53"/>
      <c r="W39230" s="53"/>
      <c r="X39230" s="53"/>
      <c r="Y39230" s="55"/>
    </row>
    <row r="39231" spans="21:25" x14ac:dyDescent="0.2">
      <c r="U39231" s="55"/>
      <c r="V39231" s="53"/>
      <c r="W39231" s="53"/>
      <c r="X39231" s="53"/>
      <c r="Y39231" s="55"/>
    </row>
    <row r="39232" spans="21:25" x14ac:dyDescent="0.2">
      <c r="U39232" s="55"/>
      <c r="V39232" s="53"/>
      <c r="W39232" s="53"/>
      <c r="X39232" s="53"/>
      <c r="Y39232" s="55"/>
    </row>
    <row r="39233" spans="21:25" x14ac:dyDescent="0.2">
      <c r="U39233" s="55"/>
      <c r="V39233" s="53"/>
      <c r="W39233" s="53"/>
      <c r="X39233" s="53"/>
      <c r="Y39233" s="55"/>
    </row>
    <row r="39234" spans="21:25" x14ac:dyDescent="0.2">
      <c r="U39234" s="55"/>
      <c r="V39234" s="53"/>
      <c r="W39234" s="53"/>
      <c r="X39234" s="53"/>
      <c r="Y39234" s="55"/>
    </row>
    <row r="39235" spans="21:25" x14ac:dyDescent="0.2">
      <c r="U39235" s="55"/>
      <c r="V39235" s="53"/>
      <c r="W39235" s="53"/>
      <c r="X39235" s="53"/>
      <c r="Y39235" s="55"/>
    </row>
    <row r="39236" spans="21:25" x14ac:dyDescent="0.2">
      <c r="U39236" s="55"/>
      <c r="V39236" s="53"/>
      <c r="W39236" s="53"/>
      <c r="X39236" s="53"/>
      <c r="Y39236" s="55"/>
    </row>
    <row r="39237" spans="21:25" x14ac:dyDescent="0.2">
      <c r="U39237" s="55"/>
      <c r="V39237" s="53"/>
      <c r="W39237" s="53"/>
      <c r="X39237" s="53"/>
      <c r="Y39237" s="55"/>
    </row>
    <row r="39238" spans="21:25" x14ac:dyDescent="0.2">
      <c r="U39238" s="55"/>
      <c r="V39238" s="53"/>
      <c r="W39238" s="53"/>
      <c r="X39238" s="53"/>
      <c r="Y39238" s="55"/>
    </row>
    <row r="39239" spans="21:25" x14ac:dyDescent="0.2">
      <c r="U39239" s="55"/>
      <c r="V39239" s="53"/>
      <c r="W39239" s="53"/>
      <c r="X39239" s="53"/>
      <c r="Y39239" s="55"/>
    </row>
    <row r="39240" spans="21:25" x14ac:dyDescent="0.2">
      <c r="U39240" s="55"/>
      <c r="V39240" s="53"/>
      <c r="W39240" s="53"/>
      <c r="X39240" s="53"/>
      <c r="Y39240" s="55"/>
    </row>
    <row r="39241" spans="21:25" x14ac:dyDescent="0.2">
      <c r="U39241" s="55"/>
      <c r="V39241" s="53"/>
      <c r="W39241" s="53"/>
      <c r="X39241" s="53"/>
      <c r="Y39241" s="55"/>
    </row>
    <row r="39242" spans="21:25" x14ac:dyDescent="0.2">
      <c r="U39242" s="55"/>
      <c r="V39242" s="53"/>
      <c r="W39242" s="53"/>
      <c r="X39242" s="53"/>
      <c r="Y39242" s="55"/>
    </row>
    <row r="39243" spans="21:25" x14ac:dyDescent="0.2">
      <c r="U39243" s="55"/>
      <c r="V39243" s="53"/>
      <c r="W39243" s="53"/>
      <c r="X39243" s="53"/>
      <c r="Y39243" s="55"/>
    </row>
    <row r="39244" spans="21:25" x14ac:dyDescent="0.2">
      <c r="U39244" s="55"/>
      <c r="V39244" s="53"/>
      <c r="W39244" s="53"/>
      <c r="X39244" s="53"/>
      <c r="Y39244" s="55"/>
    </row>
    <row r="39245" spans="21:25" x14ac:dyDescent="0.2">
      <c r="U39245" s="55"/>
      <c r="V39245" s="53"/>
      <c r="W39245" s="53"/>
      <c r="X39245" s="53"/>
      <c r="Y39245" s="55"/>
    </row>
    <row r="39246" spans="21:25" x14ac:dyDescent="0.2">
      <c r="U39246" s="55"/>
      <c r="V39246" s="53"/>
      <c r="W39246" s="53"/>
      <c r="X39246" s="53"/>
      <c r="Y39246" s="55"/>
    </row>
    <row r="39247" spans="21:25" x14ac:dyDescent="0.2">
      <c r="U39247" s="55"/>
      <c r="V39247" s="53"/>
      <c r="W39247" s="53"/>
      <c r="X39247" s="53"/>
      <c r="Y39247" s="55"/>
    </row>
    <row r="39248" spans="21:25" x14ac:dyDescent="0.2">
      <c r="U39248" s="55"/>
      <c r="V39248" s="53"/>
      <c r="W39248" s="53"/>
      <c r="X39248" s="53"/>
      <c r="Y39248" s="55"/>
    </row>
    <row r="39249" spans="21:25" x14ac:dyDescent="0.2">
      <c r="U39249" s="55"/>
      <c r="V39249" s="53"/>
      <c r="W39249" s="53"/>
      <c r="X39249" s="53"/>
      <c r="Y39249" s="55"/>
    </row>
    <row r="39250" spans="21:25" x14ac:dyDescent="0.2">
      <c r="U39250" s="55"/>
      <c r="V39250" s="53"/>
      <c r="W39250" s="53"/>
      <c r="X39250" s="53"/>
      <c r="Y39250" s="55"/>
    </row>
    <row r="39251" spans="21:25" x14ac:dyDescent="0.2">
      <c r="U39251" s="55"/>
      <c r="V39251" s="53"/>
      <c r="W39251" s="53"/>
      <c r="X39251" s="53"/>
      <c r="Y39251" s="55"/>
    </row>
    <row r="39252" spans="21:25" x14ac:dyDescent="0.2">
      <c r="U39252" s="55"/>
      <c r="V39252" s="53"/>
      <c r="W39252" s="53"/>
      <c r="X39252" s="53"/>
      <c r="Y39252" s="55"/>
    </row>
    <row r="39253" spans="21:25" x14ac:dyDescent="0.2">
      <c r="U39253" s="55"/>
      <c r="V39253" s="53"/>
      <c r="W39253" s="53"/>
      <c r="X39253" s="53"/>
      <c r="Y39253" s="55"/>
    </row>
    <row r="39254" spans="21:25" x14ac:dyDescent="0.2">
      <c r="U39254" s="55"/>
      <c r="V39254" s="53"/>
      <c r="W39254" s="53"/>
      <c r="X39254" s="53"/>
      <c r="Y39254" s="55"/>
    </row>
    <row r="39255" spans="21:25" x14ac:dyDescent="0.2">
      <c r="U39255" s="55"/>
      <c r="V39255" s="53"/>
      <c r="W39255" s="53"/>
      <c r="X39255" s="53"/>
      <c r="Y39255" s="55"/>
    </row>
    <row r="39256" spans="21:25" x14ac:dyDescent="0.2">
      <c r="U39256" s="55"/>
      <c r="V39256" s="53"/>
      <c r="W39256" s="53"/>
      <c r="X39256" s="53"/>
      <c r="Y39256" s="55"/>
    </row>
    <row r="39257" spans="21:25" x14ac:dyDescent="0.2">
      <c r="U39257" s="55"/>
      <c r="V39257" s="53"/>
      <c r="W39257" s="53"/>
      <c r="X39257" s="53"/>
      <c r="Y39257" s="55"/>
    </row>
    <row r="39258" spans="21:25" x14ac:dyDescent="0.2">
      <c r="U39258" s="55"/>
      <c r="V39258" s="53"/>
      <c r="W39258" s="53"/>
      <c r="X39258" s="53"/>
      <c r="Y39258" s="55"/>
    </row>
    <row r="39259" spans="21:25" x14ac:dyDescent="0.2">
      <c r="U39259" s="55"/>
      <c r="V39259" s="53"/>
      <c r="W39259" s="53"/>
      <c r="X39259" s="53"/>
      <c r="Y39259" s="55"/>
    </row>
    <row r="39260" spans="21:25" x14ac:dyDescent="0.2">
      <c r="U39260" s="55"/>
      <c r="V39260" s="53"/>
      <c r="W39260" s="53"/>
      <c r="X39260" s="53"/>
      <c r="Y39260" s="55"/>
    </row>
    <row r="39261" spans="21:25" x14ac:dyDescent="0.2">
      <c r="U39261" s="55"/>
      <c r="V39261" s="53"/>
      <c r="W39261" s="53"/>
      <c r="X39261" s="53"/>
      <c r="Y39261" s="55"/>
    </row>
    <row r="39262" spans="21:25" x14ac:dyDescent="0.2">
      <c r="U39262" s="55"/>
      <c r="V39262" s="53"/>
      <c r="W39262" s="53"/>
      <c r="X39262" s="53"/>
      <c r="Y39262" s="55"/>
    </row>
    <row r="39263" spans="21:25" x14ac:dyDescent="0.2">
      <c r="U39263" s="55"/>
      <c r="V39263" s="53"/>
      <c r="W39263" s="53"/>
      <c r="X39263" s="53"/>
      <c r="Y39263" s="55"/>
    </row>
    <row r="39264" spans="21:25" x14ac:dyDescent="0.2">
      <c r="U39264" s="55"/>
      <c r="V39264" s="53"/>
      <c r="W39264" s="53"/>
      <c r="X39264" s="53"/>
      <c r="Y39264" s="55"/>
    </row>
    <row r="39265" spans="21:25" x14ac:dyDescent="0.2">
      <c r="U39265" s="55"/>
      <c r="V39265" s="53"/>
      <c r="W39265" s="53"/>
      <c r="X39265" s="53"/>
      <c r="Y39265" s="55"/>
    </row>
    <row r="39266" spans="21:25" x14ac:dyDescent="0.2">
      <c r="U39266" s="55"/>
      <c r="V39266" s="53"/>
      <c r="W39266" s="53"/>
      <c r="X39266" s="53"/>
      <c r="Y39266" s="55"/>
    </row>
    <row r="39267" spans="21:25" x14ac:dyDescent="0.2">
      <c r="U39267" s="55"/>
      <c r="V39267" s="53"/>
      <c r="W39267" s="53"/>
      <c r="X39267" s="53"/>
      <c r="Y39267" s="55"/>
    </row>
    <row r="39268" spans="21:25" x14ac:dyDescent="0.2">
      <c r="U39268" s="55"/>
      <c r="V39268" s="53"/>
      <c r="W39268" s="53"/>
      <c r="X39268" s="53"/>
      <c r="Y39268" s="55"/>
    </row>
    <row r="39269" spans="21:25" x14ac:dyDescent="0.2">
      <c r="U39269" s="55"/>
      <c r="V39269" s="53"/>
      <c r="W39269" s="53"/>
      <c r="X39269" s="53"/>
      <c r="Y39269" s="55"/>
    </row>
    <row r="39270" spans="21:25" x14ac:dyDescent="0.2">
      <c r="U39270" s="55"/>
      <c r="V39270" s="53"/>
      <c r="W39270" s="53"/>
      <c r="X39270" s="53"/>
      <c r="Y39270" s="55"/>
    </row>
    <row r="39271" spans="21:25" x14ac:dyDescent="0.2">
      <c r="U39271" s="55"/>
      <c r="V39271" s="53"/>
      <c r="W39271" s="53"/>
      <c r="X39271" s="53"/>
      <c r="Y39271" s="55"/>
    </row>
    <row r="39272" spans="21:25" x14ac:dyDescent="0.2">
      <c r="U39272" s="55"/>
      <c r="V39272" s="53"/>
      <c r="W39272" s="53"/>
      <c r="X39272" s="53"/>
      <c r="Y39272" s="55"/>
    </row>
    <row r="39273" spans="21:25" x14ac:dyDescent="0.2">
      <c r="U39273" s="55"/>
      <c r="V39273" s="53"/>
      <c r="W39273" s="53"/>
      <c r="X39273" s="53"/>
      <c r="Y39273" s="55"/>
    </row>
    <row r="39274" spans="21:25" x14ac:dyDescent="0.2">
      <c r="U39274" s="55"/>
      <c r="V39274" s="53"/>
      <c r="W39274" s="53"/>
      <c r="X39274" s="53"/>
      <c r="Y39274" s="55"/>
    </row>
    <row r="39275" spans="21:25" x14ac:dyDescent="0.2">
      <c r="U39275" s="55"/>
      <c r="V39275" s="53"/>
      <c r="W39275" s="53"/>
      <c r="X39275" s="53"/>
      <c r="Y39275" s="55"/>
    </row>
    <row r="39276" spans="21:25" x14ac:dyDescent="0.2">
      <c r="U39276" s="55"/>
      <c r="V39276" s="53"/>
      <c r="W39276" s="53"/>
      <c r="X39276" s="53"/>
      <c r="Y39276" s="55"/>
    </row>
    <row r="39277" spans="21:25" x14ac:dyDescent="0.2">
      <c r="U39277" s="55"/>
      <c r="V39277" s="53"/>
      <c r="W39277" s="53"/>
      <c r="X39277" s="53"/>
      <c r="Y39277" s="55"/>
    </row>
    <row r="39278" spans="21:25" x14ac:dyDescent="0.2">
      <c r="U39278" s="55"/>
      <c r="V39278" s="53"/>
      <c r="W39278" s="53"/>
      <c r="X39278" s="53"/>
      <c r="Y39278" s="55"/>
    </row>
    <row r="39279" spans="21:25" x14ac:dyDescent="0.2">
      <c r="U39279" s="55"/>
      <c r="V39279" s="53"/>
      <c r="W39279" s="53"/>
      <c r="X39279" s="53"/>
      <c r="Y39279" s="55"/>
    </row>
    <row r="39280" spans="21:25" x14ac:dyDescent="0.2">
      <c r="U39280" s="55"/>
      <c r="V39280" s="53"/>
      <c r="W39280" s="53"/>
      <c r="X39280" s="53"/>
      <c r="Y39280" s="55"/>
    </row>
    <row r="39281" spans="21:25" x14ac:dyDescent="0.2">
      <c r="U39281" s="55"/>
      <c r="V39281" s="53"/>
      <c r="W39281" s="53"/>
      <c r="X39281" s="53"/>
      <c r="Y39281" s="55"/>
    </row>
    <row r="39282" spans="21:25" x14ac:dyDescent="0.2">
      <c r="U39282" s="55"/>
      <c r="V39282" s="53"/>
      <c r="W39282" s="53"/>
      <c r="X39282" s="53"/>
      <c r="Y39282" s="55"/>
    </row>
    <row r="39283" spans="21:25" x14ac:dyDescent="0.2">
      <c r="U39283" s="55"/>
      <c r="V39283" s="53"/>
      <c r="W39283" s="53"/>
      <c r="X39283" s="53"/>
      <c r="Y39283" s="55"/>
    </row>
    <row r="39284" spans="21:25" x14ac:dyDescent="0.2">
      <c r="U39284" s="55"/>
      <c r="V39284" s="53"/>
      <c r="W39284" s="53"/>
      <c r="X39284" s="53"/>
      <c r="Y39284" s="55"/>
    </row>
    <row r="39285" spans="21:25" x14ac:dyDescent="0.2">
      <c r="U39285" s="55"/>
      <c r="V39285" s="53"/>
      <c r="W39285" s="53"/>
      <c r="X39285" s="53"/>
      <c r="Y39285" s="55"/>
    </row>
    <row r="39286" spans="21:25" x14ac:dyDescent="0.2">
      <c r="U39286" s="55"/>
      <c r="V39286" s="53"/>
      <c r="W39286" s="53"/>
      <c r="X39286" s="53"/>
      <c r="Y39286" s="55"/>
    </row>
    <row r="39287" spans="21:25" x14ac:dyDescent="0.2">
      <c r="U39287" s="55"/>
      <c r="V39287" s="53"/>
      <c r="W39287" s="53"/>
      <c r="X39287" s="53"/>
      <c r="Y39287" s="55"/>
    </row>
    <row r="39288" spans="21:25" x14ac:dyDescent="0.2">
      <c r="U39288" s="55"/>
      <c r="V39288" s="53"/>
      <c r="W39288" s="53"/>
      <c r="X39288" s="53"/>
      <c r="Y39288" s="55"/>
    </row>
    <row r="39289" spans="21:25" x14ac:dyDescent="0.2">
      <c r="U39289" s="55"/>
      <c r="V39289" s="53"/>
      <c r="W39289" s="53"/>
      <c r="X39289" s="53"/>
      <c r="Y39289" s="55"/>
    </row>
    <row r="39290" spans="21:25" x14ac:dyDescent="0.2">
      <c r="U39290" s="55"/>
      <c r="V39290" s="53"/>
      <c r="W39290" s="53"/>
      <c r="X39290" s="53"/>
      <c r="Y39290" s="55"/>
    </row>
    <row r="39291" spans="21:25" x14ac:dyDescent="0.2">
      <c r="U39291" s="55"/>
      <c r="V39291" s="53"/>
      <c r="W39291" s="53"/>
      <c r="X39291" s="53"/>
      <c r="Y39291" s="55"/>
    </row>
    <row r="39292" spans="21:25" x14ac:dyDescent="0.2">
      <c r="U39292" s="55"/>
      <c r="V39292" s="53"/>
      <c r="W39292" s="53"/>
      <c r="X39292" s="53"/>
      <c r="Y39292" s="55"/>
    </row>
    <row r="39293" spans="21:25" x14ac:dyDescent="0.2">
      <c r="U39293" s="55"/>
      <c r="V39293" s="53"/>
      <c r="W39293" s="53"/>
      <c r="X39293" s="53"/>
      <c r="Y39293" s="55"/>
    </row>
    <row r="39294" spans="21:25" x14ac:dyDescent="0.2">
      <c r="U39294" s="55"/>
      <c r="V39294" s="53"/>
      <c r="W39294" s="53"/>
      <c r="X39294" s="53"/>
      <c r="Y39294" s="55"/>
    </row>
    <row r="39295" spans="21:25" x14ac:dyDescent="0.2">
      <c r="U39295" s="55"/>
      <c r="V39295" s="53"/>
      <c r="W39295" s="53"/>
      <c r="X39295" s="53"/>
      <c r="Y39295" s="55"/>
    </row>
    <row r="39296" spans="21:25" x14ac:dyDescent="0.2">
      <c r="U39296" s="55"/>
      <c r="V39296" s="53"/>
      <c r="W39296" s="53"/>
      <c r="X39296" s="53"/>
      <c r="Y39296" s="55"/>
    </row>
    <row r="39297" spans="21:25" x14ac:dyDescent="0.2">
      <c r="U39297" s="55"/>
      <c r="V39297" s="53"/>
      <c r="W39297" s="53"/>
      <c r="X39297" s="53"/>
      <c r="Y39297" s="55"/>
    </row>
    <row r="39298" spans="21:25" x14ac:dyDescent="0.2">
      <c r="U39298" s="55"/>
      <c r="V39298" s="53"/>
      <c r="W39298" s="53"/>
      <c r="X39298" s="53"/>
      <c r="Y39298" s="55"/>
    </row>
    <row r="39299" spans="21:25" x14ac:dyDescent="0.2">
      <c r="U39299" s="55"/>
      <c r="V39299" s="53"/>
      <c r="W39299" s="53"/>
      <c r="X39299" s="53"/>
      <c r="Y39299" s="55"/>
    </row>
    <row r="39300" spans="21:25" x14ac:dyDescent="0.2">
      <c r="U39300" s="55"/>
      <c r="V39300" s="53"/>
      <c r="W39300" s="53"/>
      <c r="X39300" s="53"/>
      <c r="Y39300" s="55"/>
    </row>
    <row r="39301" spans="21:25" x14ac:dyDescent="0.2">
      <c r="U39301" s="55"/>
      <c r="V39301" s="53"/>
      <c r="W39301" s="53"/>
      <c r="X39301" s="53"/>
      <c r="Y39301" s="55"/>
    </row>
    <row r="39302" spans="21:25" x14ac:dyDescent="0.2">
      <c r="U39302" s="55"/>
      <c r="V39302" s="53"/>
      <c r="W39302" s="53"/>
      <c r="X39302" s="53"/>
      <c r="Y39302" s="55"/>
    </row>
    <row r="39303" spans="21:25" x14ac:dyDescent="0.2">
      <c r="U39303" s="55"/>
      <c r="V39303" s="53"/>
      <c r="W39303" s="53"/>
      <c r="X39303" s="53"/>
      <c r="Y39303" s="55"/>
    </row>
    <row r="39304" spans="21:25" x14ac:dyDescent="0.2">
      <c r="U39304" s="55"/>
      <c r="V39304" s="53"/>
      <c r="W39304" s="53"/>
      <c r="X39304" s="53"/>
      <c r="Y39304" s="55"/>
    </row>
    <row r="39305" spans="21:25" x14ac:dyDescent="0.2">
      <c r="U39305" s="55"/>
      <c r="V39305" s="53"/>
      <c r="W39305" s="53"/>
      <c r="X39305" s="53"/>
      <c r="Y39305" s="55"/>
    </row>
    <row r="39306" spans="21:25" x14ac:dyDescent="0.2">
      <c r="U39306" s="55"/>
      <c r="V39306" s="53"/>
      <c r="W39306" s="53"/>
      <c r="X39306" s="53"/>
      <c r="Y39306" s="55"/>
    </row>
    <row r="39307" spans="21:25" x14ac:dyDescent="0.2">
      <c r="U39307" s="55"/>
      <c r="V39307" s="53"/>
      <c r="W39307" s="53"/>
      <c r="X39307" s="53"/>
      <c r="Y39307" s="55"/>
    </row>
    <row r="39308" spans="21:25" x14ac:dyDescent="0.2">
      <c r="U39308" s="55"/>
      <c r="V39308" s="53"/>
      <c r="W39308" s="53"/>
      <c r="X39308" s="53"/>
      <c r="Y39308" s="55"/>
    </row>
    <row r="39309" spans="21:25" x14ac:dyDescent="0.2">
      <c r="U39309" s="55"/>
      <c r="V39309" s="53"/>
      <c r="W39309" s="53"/>
      <c r="X39309" s="53"/>
      <c r="Y39309" s="55"/>
    </row>
    <row r="39310" spans="21:25" x14ac:dyDescent="0.2">
      <c r="U39310" s="55"/>
      <c r="V39310" s="53"/>
      <c r="W39310" s="53"/>
      <c r="X39310" s="53"/>
      <c r="Y39310" s="55"/>
    </row>
    <row r="39311" spans="21:25" x14ac:dyDescent="0.2">
      <c r="U39311" s="55"/>
      <c r="V39311" s="53"/>
      <c r="W39311" s="53"/>
      <c r="X39311" s="53"/>
      <c r="Y39311" s="55"/>
    </row>
    <row r="39312" spans="21:25" x14ac:dyDescent="0.2">
      <c r="U39312" s="55"/>
      <c r="V39312" s="53"/>
      <c r="W39312" s="53"/>
      <c r="X39312" s="53"/>
      <c r="Y39312" s="55"/>
    </row>
    <row r="39313" spans="21:25" x14ac:dyDescent="0.2">
      <c r="U39313" s="55"/>
      <c r="V39313" s="53"/>
      <c r="W39313" s="53"/>
      <c r="X39313" s="53"/>
      <c r="Y39313" s="55"/>
    </row>
    <row r="39314" spans="21:25" x14ac:dyDescent="0.2">
      <c r="U39314" s="55"/>
      <c r="V39314" s="53"/>
      <c r="W39314" s="53"/>
      <c r="X39314" s="53"/>
      <c r="Y39314" s="55"/>
    </row>
    <row r="39315" spans="21:25" x14ac:dyDescent="0.2">
      <c r="U39315" s="55"/>
      <c r="V39315" s="53"/>
      <c r="W39315" s="53"/>
      <c r="X39315" s="53"/>
      <c r="Y39315" s="55"/>
    </row>
    <row r="39316" spans="21:25" x14ac:dyDescent="0.2">
      <c r="U39316" s="55"/>
      <c r="V39316" s="53"/>
      <c r="W39316" s="53"/>
      <c r="X39316" s="53"/>
      <c r="Y39316" s="55"/>
    </row>
    <row r="39317" spans="21:25" x14ac:dyDescent="0.2">
      <c r="U39317" s="55"/>
      <c r="V39317" s="53"/>
      <c r="W39317" s="53"/>
      <c r="X39317" s="53"/>
      <c r="Y39317" s="55"/>
    </row>
    <row r="39318" spans="21:25" x14ac:dyDescent="0.2">
      <c r="U39318" s="55"/>
      <c r="V39318" s="53"/>
      <c r="W39318" s="53"/>
      <c r="X39318" s="53"/>
      <c r="Y39318" s="55"/>
    </row>
    <row r="39319" spans="21:25" x14ac:dyDescent="0.2">
      <c r="U39319" s="55"/>
      <c r="V39319" s="53"/>
      <c r="W39319" s="53"/>
      <c r="X39319" s="53"/>
      <c r="Y39319" s="55"/>
    </row>
    <row r="39320" spans="21:25" x14ac:dyDescent="0.2">
      <c r="U39320" s="55"/>
      <c r="V39320" s="53"/>
      <c r="W39320" s="53"/>
      <c r="X39320" s="53"/>
      <c r="Y39320" s="55"/>
    </row>
    <row r="39321" spans="21:25" x14ac:dyDescent="0.2">
      <c r="U39321" s="55"/>
      <c r="V39321" s="53"/>
      <c r="W39321" s="53"/>
      <c r="X39321" s="53"/>
      <c r="Y39321" s="55"/>
    </row>
    <row r="39322" spans="21:25" x14ac:dyDescent="0.2">
      <c r="U39322" s="55"/>
      <c r="V39322" s="53"/>
      <c r="W39322" s="53"/>
      <c r="X39322" s="53"/>
      <c r="Y39322" s="55"/>
    </row>
    <row r="39323" spans="21:25" x14ac:dyDescent="0.2">
      <c r="U39323" s="55"/>
      <c r="V39323" s="53"/>
      <c r="W39323" s="53"/>
      <c r="X39323" s="53"/>
      <c r="Y39323" s="55"/>
    </row>
    <row r="39324" spans="21:25" x14ac:dyDescent="0.2">
      <c r="U39324" s="55"/>
      <c r="V39324" s="53"/>
      <c r="W39324" s="53"/>
      <c r="X39324" s="53"/>
      <c r="Y39324" s="55"/>
    </row>
    <row r="39325" spans="21:25" x14ac:dyDescent="0.2">
      <c r="U39325" s="55"/>
      <c r="V39325" s="53"/>
      <c r="W39325" s="53"/>
      <c r="X39325" s="53"/>
      <c r="Y39325" s="55"/>
    </row>
    <row r="39326" spans="21:25" x14ac:dyDescent="0.2">
      <c r="U39326" s="55"/>
      <c r="V39326" s="53"/>
      <c r="W39326" s="53"/>
      <c r="X39326" s="53"/>
      <c r="Y39326" s="55"/>
    </row>
    <row r="39327" spans="21:25" x14ac:dyDescent="0.2">
      <c r="U39327" s="55"/>
      <c r="V39327" s="53"/>
      <c r="W39327" s="53"/>
      <c r="X39327" s="53"/>
      <c r="Y39327" s="55"/>
    </row>
    <row r="39328" spans="21:25" x14ac:dyDescent="0.2">
      <c r="U39328" s="55"/>
      <c r="V39328" s="53"/>
      <c r="W39328" s="53"/>
      <c r="X39328" s="53"/>
      <c r="Y39328" s="55"/>
    </row>
    <row r="39329" spans="21:25" x14ac:dyDescent="0.2">
      <c r="U39329" s="55"/>
      <c r="V39329" s="53"/>
      <c r="W39329" s="53"/>
      <c r="X39329" s="53"/>
      <c r="Y39329" s="55"/>
    </row>
    <row r="39330" spans="21:25" x14ac:dyDescent="0.2">
      <c r="U39330" s="55"/>
      <c r="V39330" s="53"/>
      <c r="W39330" s="53"/>
      <c r="X39330" s="53"/>
      <c r="Y39330" s="55"/>
    </row>
    <row r="39331" spans="21:25" x14ac:dyDescent="0.2">
      <c r="U39331" s="55"/>
      <c r="V39331" s="53"/>
      <c r="W39331" s="53"/>
      <c r="X39331" s="53"/>
      <c r="Y39331" s="55"/>
    </row>
    <row r="39332" spans="21:25" x14ac:dyDescent="0.2">
      <c r="U39332" s="55"/>
      <c r="V39332" s="53"/>
      <c r="W39332" s="53"/>
      <c r="X39332" s="53"/>
      <c r="Y39332" s="55"/>
    </row>
    <row r="39333" spans="21:25" x14ac:dyDescent="0.2">
      <c r="U39333" s="55"/>
      <c r="V39333" s="53"/>
      <c r="W39333" s="53"/>
      <c r="X39333" s="53"/>
      <c r="Y39333" s="55"/>
    </row>
    <row r="39334" spans="21:25" x14ac:dyDescent="0.2">
      <c r="U39334" s="55"/>
      <c r="V39334" s="53"/>
      <c r="W39334" s="53"/>
      <c r="X39334" s="53"/>
      <c r="Y39334" s="55"/>
    </row>
    <row r="39335" spans="21:25" x14ac:dyDescent="0.2">
      <c r="U39335" s="55"/>
      <c r="V39335" s="53"/>
      <c r="W39335" s="53"/>
      <c r="X39335" s="53"/>
      <c r="Y39335" s="55"/>
    </row>
    <row r="39336" spans="21:25" x14ac:dyDescent="0.2">
      <c r="U39336" s="55"/>
      <c r="V39336" s="53"/>
      <c r="W39336" s="53"/>
      <c r="X39336" s="53"/>
      <c r="Y39336" s="55"/>
    </row>
    <row r="39337" spans="21:25" x14ac:dyDescent="0.2">
      <c r="U39337" s="55"/>
      <c r="V39337" s="53"/>
      <c r="W39337" s="53"/>
      <c r="X39337" s="53"/>
      <c r="Y39337" s="55"/>
    </row>
    <row r="39338" spans="21:25" x14ac:dyDescent="0.2">
      <c r="U39338" s="55"/>
      <c r="V39338" s="53"/>
      <c r="W39338" s="53"/>
      <c r="X39338" s="53"/>
      <c r="Y39338" s="55"/>
    </row>
    <row r="39339" spans="21:25" x14ac:dyDescent="0.2">
      <c r="U39339" s="55"/>
      <c r="V39339" s="53"/>
      <c r="W39339" s="53"/>
      <c r="X39339" s="53"/>
      <c r="Y39339" s="55"/>
    </row>
    <row r="39340" spans="21:25" x14ac:dyDescent="0.2">
      <c r="U39340" s="55"/>
      <c r="V39340" s="53"/>
      <c r="W39340" s="53"/>
      <c r="X39340" s="53"/>
      <c r="Y39340" s="55"/>
    </row>
    <row r="39341" spans="21:25" x14ac:dyDescent="0.2">
      <c r="U39341" s="55"/>
      <c r="V39341" s="53"/>
      <c r="W39341" s="53"/>
      <c r="X39341" s="53"/>
      <c r="Y39341" s="55"/>
    </row>
    <row r="39342" spans="21:25" x14ac:dyDescent="0.2">
      <c r="U39342" s="55"/>
      <c r="V39342" s="53"/>
      <c r="W39342" s="53"/>
      <c r="X39342" s="53"/>
      <c r="Y39342" s="55"/>
    </row>
    <row r="39343" spans="21:25" x14ac:dyDescent="0.2">
      <c r="U39343" s="55"/>
      <c r="V39343" s="53"/>
      <c r="W39343" s="53"/>
      <c r="X39343" s="53"/>
      <c r="Y39343" s="55"/>
    </row>
    <row r="39344" spans="21:25" x14ac:dyDescent="0.2">
      <c r="U39344" s="55"/>
      <c r="V39344" s="53"/>
      <c r="W39344" s="53"/>
      <c r="X39344" s="53"/>
      <c r="Y39344" s="55"/>
    </row>
    <row r="39345" spans="21:25" x14ac:dyDescent="0.2">
      <c r="U39345" s="55"/>
      <c r="V39345" s="53"/>
      <c r="W39345" s="53"/>
      <c r="X39345" s="53"/>
      <c r="Y39345" s="55"/>
    </row>
    <row r="39346" spans="21:25" x14ac:dyDescent="0.2">
      <c r="U39346" s="55"/>
      <c r="V39346" s="53"/>
      <c r="W39346" s="53"/>
      <c r="X39346" s="53"/>
      <c r="Y39346" s="55"/>
    </row>
    <row r="39347" spans="21:25" x14ac:dyDescent="0.2">
      <c r="U39347" s="55"/>
      <c r="V39347" s="53"/>
      <c r="W39347" s="53"/>
      <c r="X39347" s="53"/>
      <c r="Y39347" s="55"/>
    </row>
    <row r="39348" spans="21:25" x14ac:dyDescent="0.2">
      <c r="U39348" s="55"/>
      <c r="V39348" s="53"/>
      <c r="W39348" s="53"/>
      <c r="X39348" s="53"/>
      <c r="Y39348" s="55"/>
    </row>
    <row r="39349" spans="21:25" x14ac:dyDescent="0.2">
      <c r="U39349" s="55"/>
      <c r="V39349" s="53"/>
      <c r="W39349" s="53"/>
      <c r="X39349" s="53"/>
      <c r="Y39349" s="55"/>
    </row>
    <row r="39350" spans="21:25" x14ac:dyDescent="0.2">
      <c r="U39350" s="55"/>
      <c r="V39350" s="53"/>
      <c r="W39350" s="53"/>
      <c r="X39350" s="53"/>
      <c r="Y39350" s="55"/>
    </row>
    <row r="39351" spans="21:25" x14ac:dyDescent="0.2">
      <c r="U39351" s="55"/>
      <c r="V39351" s="53"/>
      <c r="W39351" s="53"/>
      <c r="X39351" s="53"/>
      <c r="Y39351" s="55"/>
    </row>
    <row r="39352" spans="21:25" x14ac:dyDescent="0.2">
      <c r="U39352" s="55"/>
      <c r="V39352" s="53"/>
      <c r="W39352" s="53"/>
      <c r="X39352" s="53"/>
      <c r="Y39352" s="55"/>
    </row>
    <row r="39353" spans="21:25" x14ac:dyDescent="0.2">
      <c r="U39353" s="55"/>
      <c r="V39353" s="53"/>
      <c r="W39353" s="53"/>
      <c r="X39353" s="53"/>
      <c r="Y39353" s="55"/>
    </row>
    <row r="39354" spans="21:25" x14ac:dyDescent="0.2">
      <c r="U39354" s="55"/>
      <c r="V39354" s="53"/>
      <c r="W39354" s="53"/>
      <c r="X39354" s="53"/>
      <c r="Y39354" s="55"/>
    </row>
    <row r="39355" spans="21:25" x14ac:dyDescent="0.2">
      <c r="U39355" s="55"/>
      <c r="V39355" s="53"/>
      <c r="W39355" s="53"/>
      <c r="X39355" s="53"/>
      <c r="Y39355" s="55"/>
    </row>
    <row r="39356" spans="21:25" x14ac:dyDescent="0.2">
      <c r="U39356" s="55"/>
      <c r="V39356" s="53"/>
      <c r="W39356" s="53"/>
      <c r="X39356" s="53"/>
      <c r="Y39356" s="55"/>
    </row>
    <row r="39357" spans="21:25" x14ac:dyDescent="0.2">
      <c r="U39357" s="55"/>
      <c r="V39357" s="53"/>
      <c r="W39357" s="53"/>
      <c r="X39357" s="53"/>
      <c r="Y39357" s="55"/>
    </row>
    <row r="39358" spans="21:25" x14ac:dyDescent="0.2">
      <c r="U39358" s="55"/>
      <c r="V39358" s="53"/>
      <c r="W39358" s="53"/>
      <c r="X39358" s="53"/>
      <c r="Y39358" s="55"/>
    </row>
    <row r="39359" spans="21:25" x14ac:dyDescent="0.2">
      <c r="U39359" s="55"/>
      <c r="V39359" s="53"/>
      <c r="W39359" s="53"/>
      <c r="X39359" s="53"/>
      <c r="Y39359" s="55"/>
    </row>
    <row r="39360" spans="21:25" x14ac:dyDescent="0.2">
      <c r="U39360" s="55"/>
      <c r="V39360" s="53"/>
      <c r="W39360" s="53"/>
      <c r="X39360" s="53"/>
      <c r="Y39360" s="55"/>
    </row>
    <row r="39361" spans="21:25" x14ac:dyDescent="0.2">
      <c r="U39361" s="55"/>
      <c r="V39361" s="53"/>
      <c r="W39361" s="53"/>
      <c r="X39361" s="53"/>
      <c r="Y39361" s="55"/>
    </row>
    <row r="39362" spans="21:25" x14ac:dyDescent="0.2">
      <c r="U39362" s="55"/>
      <c r="V39362" s="53"/>
      <c r="W39362" s="53"/>
      <c r="X39362" s="53"/>
      <c r="Y39362" s="55"/>
    </row>
    <row r="39363" spans="21:25" x14ac:dyDescent="0.2">
      <c r="U39363" s="55"/>
      <c r="V39363" s="53"/>
      <c r="W39363" s="53"/>
      <c r="X39363" s="53"/>
      <c r="Y39363" s="55"/>
    </row>
    <row r="39364" spans="21:25" x14ac:dyDescent="0.2">
      <c r="U39364" s="55"/>
      <c r="V39364" s="53"/>
      <c r="W39364" s="53"/>
      <c r="X39364" s="53"/>
      <c r="Y39364" s="55"/>
    </row>
    <row r="39365" spans="21:25" x14ac:dyDescent="0.2">
      <c r="U39365" s="55"/>
      <c r="V39365" s="53"/>
      <c r="W39365" s="53"/>
      <c r="X39365" s="53"/>
      <c r="Y39365" s="55"/>
    </row>
    <row r="39366" spans="21:25" x14ac:dyDescent="0.2">
      <c r="U39366" s="55"/>
      <c r="V39366" s="53"/>
      <c r="W39366" s="53"/>
      <c r="X39366" s="53"/>
      <c r="Y39366" s="55"/>
    </row>
    <row r="39367" spans="21:25" x14ac:dyDescent="0.2">
      <c r="U39367" s="55"/>
      <c r="V39367" s="53"/>
      <c r="W39367" s="53"/>
      <c r="X39367" s="53"/>
      <c r="Y39367" s="55"/>
    </row>
    <row r="39368" spans="21:25" x14ac:dyDescent="0.2">
      <c r="U39368" s="55"/>
      <c r="V39368" s="53"/>
      <c r="W39368" s="53"/>
      <c r="X39368" s="53"/>
      <c r="Y39368" s="55"/>
    </row>
    <row r="39369" spans="21:25" x14ac:dyDescent="0.2">
      <c r="U39369" s="55"/>
      <c r="V39369" s="53"/>
      <c r="W39369" s="53"/>
      <c r="X39369" s="53"/>
      <c r="Y39369" s="55"/>
    </row>
    <row r="39370" spans="21:25" x14ac:dyDescent="0.2">
      <c r="U39370" s="55"/>
      <c r="V39370" s="53"/>
      <c r="W39370" s="53"/>
      <c r="X39370" s="53"/>
      <c r="Y39370" s="55"/>
    </row>
    <row r="39371" spans="21:25" x14ac:dyDescent="0.2">
      <c r="U39371" s="55"/>
      <c r="V39371" s="53"/>
      <c r="W39371" s="53"/>
      <c r="X39371" s="53"/>
      <c r="Y39371" s="55"/>
    </row>
    <row r="39372" spans="21:25" x14ac:dyDescent="0.2">
      <c r="U39372" s="55"/>
      <c r="V39372" s="53"/>
      <c r="W39372" s="53"/>
      <c r="X39372" s="53"/>
      <c r="Y39372" s="55"/>
    </row>
    <row r="39373" spans="21:25" x14ac:dyDescent="0.2">
      <c r="U39373" s="55"/>
      <c r="V39373" s="53"/>
      <c r="W39373" s="53"/>
      <c r="X39373" s="53"/>
      <c r="Y39373" s="55"/>
    </row>
    <row r="39374" spans="21:25" x14ac:dyDescent="0.2">
      <c r="U39374" s="55"/>
      <c r="V39374" s="53"/>
      <c r="W39374" s="53"/>
      <c r="X39374" s="53"/>
      <c r="Y39374" s="55"/>
    </row>
    <row r="39375" spans="21:25" x14ac:dyDescent="0.2">
      <c r="U39375" s="55"/>
      <c r="V39375" s="53"/>
      <c r="W39375" s="53"/>
      <c r="X39375" s="53"/>
      <c r="Y39375" s="55"/>
    </row>
    <row r="39376" spans="21:25" x14ac:dyDescent="0.2">
      <c r="U39376" s="55"/>
      <c r="V39376" s="53"/>
      <c r="W39376" s="53"/>
      <c r="X39376" s="53"/>
      <c r="Y39376" s="55"/>
    </row>
    <row r="39377" spans="21:25" x14ac:dyDescent="0.2">
      <c r="U39377" s="55"/>
      <c r="V39377" s="53"/>
      <c r="W39377" s="53"/>
      <c r="X39377" s="53"/>
      <c r="Y39377" s="55"/>
    </row>
    <row r="39378" spans="21:25" x14ac:dyDescent="0.2">
      <c r="U39378" s="55"/>
      <c r="V39378" s="53"/>
      <c r="W39378" s="53"/>
      <c r="X39378" s="53"/>
      <c r="Y39378" s="55"/>
    </row>
    <row r="39379" spans="21:25" x14ac:dyDescent="0.2">
      <c r="U39379" s="55"/>
      <c r="V39379" s="53"/>
      <c r="W39379" s="53"/>
      <c r="X39379" s="53"/>
      <c r="Y39379" s="55"/>
    </row>
    <row r="39380" spans="21:25" x14ac:dyDescent="0.2">
      <c r="U39380" s="55"/>
      <c r="V39380" s="53"/>
      <c r="W39380" s="53"/>
      <c r="X39380" s="53"/>
      <c r="Y39380" s="55"/>
    </row>
    <row r="39381" spans="21:25" x14ac:dyDescent="0.2">
      <c r="U39381" s="55"/>
      <c r="V39381" s="53"/>
      <c r="W39381" s="53"/>
      <c r="X39381" s="53"/>
      <c r="Y39381" s="55"/>
    </row>
    <row r="39382" spans="21:25" x14ac:dyDescent="0.2">
      <c r="U39382" s="55"/>
      <c r="V39382" s="53"/>
      <c r="W39382" s="53"/>
      <c r="X39382" s="53"/>
      <c r="Y39382" s="55"/>
    </row>
    <row r="39383" spans="21:25" x14ac:dyDescent="0.2">
      <c r="U39383" s="55"/>
      <c r="V39383" s="53"/>
      <c r="W39383" s="53"/>
      <c r="X39383" s="53"/>
      <c r="Y39383" s="55"/>
    </row>
    <row r="39384" spans="21:25" x14ac:dyDescent="0.2">
      <c r="U39384" s="55"/>
      <c r="V39384" s="53"/>
      <c r="W39384" s="53"/>
      <c r="X39384" s="53"/>
      <c r="Y39384" s="55"/>
    </row>
    <row r="39385" spans="21:25" x14ac:dyDescent="0.2">
      <c r="U39385" s="55"/>
      <c r="V39385" s="53"/>
      <c r="W39385" s="53"/>
      <c r="X39385" s="53"/>
      <c r="Y39385" s="55"/>
    </row>
    <row r="39386" spans="21:25" x14ac:dyDescent="0.2">
      <c r="U39386" s="55"/>
      <c r="V39386" s="53"/>
      <c r="W39386" s="53"/>
      <c r="X39386" s="53"/>
      <c r="Y39386" s="55"/>
    </row>
    <row r="39387" spans="21:25" x14ac:dyDescent="0.2">
      <c r="U39387" s="55"/>
      <c r="V39387" s="53"/>
      <c r="W39387" s="53"/>
      <c r="X39387" s="53"/>
      <c r="Y39387" s="55"/>
    </row>
    <row r="39388" spans="21:25" x14ac:dyDescent="0.2">
      <c r="U39388" s="55"/>
      <c r="V39388" s="53"/>
      <c r="W39388" s="53"/>
      <c r="X39388" s="53"/>
      <c r="Y39388" s="55"/>
    </row>
    <row r="39389" spans="21:25" x14ac:dyDescent="0.2">
      <c r="U39389" s="55"/>
      <c r="V39389" s="53"/>
      <c r="W39389" s="53"/>
      <c r="X39389" s="53"/>
      <c r="Y39389" s="55"/>
    </row>
    <row r="39390" spans="21:25" x14ac:dyDescent="0.2">
      <c r="U39390" s="55"/>
      <c r="V39390" s="53"/>
      <c r="W39390" s="53"/>
      <c r="X39390" s="53"/>
      <c r="Y39390" s="55"/>
    </row>
    <row r="39391" spans="21:25" x14ac:dyDescent="0.2">
      <c r="U39391" s="55"/>
      <c r="V39391" s="53"/>
      <c r="W39391" s="53"/>
      <c r="X39391" s="53"/>
      <c r="Y39391" s="55"/>
    </row>
    <row r="39392" spans="21:25" x14ac:dyDescent="0.2">
      <c r="U39392" s="55"/>
      <c r="V39392" s="53"/>
      <c r="W39392" s="53"/>
      <c r="X39392" s="53"/>
      <c r="Y39392" s="55"/>
    </row>
    <row r="39393" spans="21:25" x14ac:dyDescent="0.2">
      <c r="U39393" s="55"/>
      <c r="V39393" s="53"/>
      <c r="W39393" s="53"/>
      <c r="X39393" s="53"/>
      <c r="Y39393" s="55"/>
    </row>
    <row r="39394" spans="21:25" x14ac:dyDescent="0.2">
      <c r="U39394" s="55"/>
      <c r="V39394" s="53"/>
      <c r="W39394" s="53"/>
      <c r="X39394" s="53"/>
      <c r="Y39394" s="55"/>
    </row>
    <row r="39395" spans="21:25" x14ac:dyDescent="0.2">
      <c r="U39395" s="55"/>
      <c r="V39395" s="53"/>
      <c r="W39395" s="53"/>
      <c r="X39395" s="53"/>
      <c r="Y39395" s="55"/>
    </row>
    <row r="39396" spans="21:25" x14ac:dyDescent="0.2">
      <c r="U39396" s="55"/>
      <c r="V39396" s="53"/>
      <c r="W39396" s="53"/>
      <c r="X39396" s="53"/>
      <c r="Y39396" s="55"/>
    </row>
    <row r="39397" spans="21:25" x14ac:dyDescent="0.2">
      <c r="U39397" s="55"/>
      <c r="V39397" s="53"/>
      <c r="W39397" s="53"/>
      <c r="X39397" s="53"/>
      <c r="Y39397" s="55"/>
    </row>
    <row r="39398" spans="21:25" x14ac:dyDescent="0.2">
      <c r="U39398" s="55"/>
      <c r="V39398" s="53"/>
      <c r="W39398" s="53"/>
      <c r="X39398" s="53"/>
      <c r="Y39398" s="55"/>
    </row>
    <row r="39399" spans="21:25" x14ac:dyDescent="0.2">
      <c r="U39399" s="55"/>
      <c r="V39399" s="53"/>
      <c r="W39399" s="53"/>
      <c r="X39399" s="53"/>
      <c r="Y39399" s="55"/>
    </row>
    <row r="39400" spans="21:25" x14ac:dyDescent="0.2">
      <c r="U39400" s="55"/>
      <c r="V39400" s="53"/>
      <c r="W39400" s="53"/>
      <c r="X39400" s="53"/>
      <c r="Y39400" s="55"/>
    </row>
    <row r="39401" spans="21:25" x14ac:dyDescent="0.2">
      <c r="U39401" s="55"/>
      <c r="V39401" s="53"/>
      <c r="W39401" s="53"/>
      <c r="X39401" s="53"/>
      <c r="Y39401" s="55"/>
    </row>
    <row r="39402" spans="21:25" x14ac:dyDescent="0.2">
      <c r="U39402" s="55"/>
      <c r="V39402" s="53"/>
      <c r="W39402" s="53"/>
      <c r="X39402" s="53"/>
      <c r="Y39402" s="55"/>
    </row>
    <row r="39403" spans="21:25" x14ac:dyDescent="0.2">
      <c r="U39403" s="55"/>
      <c r="V39403" s="53"/>
      <c r="W39403" s="53"/>
      <c r="X39403" s="53"/>
      <c r="Y39403" s="55"/>
    </row>
    <row r="39404" spans="21:25" x14ac:dyDescent="0.2">
      <c r="U39404" s="55"/>
      <c r="V39404" s="53"/>
      <c r="W39404" s="53"/>
      <c r="X39404" s="53"/>
      <c r="Y39404" s="55"/>
    </row>
    <row r="39405" spans="21:25" x14ac:dyDescent="0.2">
      <c r="U39405" s="55"/>
      <c r="V39405" s="53"/>
      <c r="W39405" s="53"/>
      <c r="X39405" s="53"/>
      <c r="Y39405" s="55"/>
    </row>
    <row r="39406" spans="21:25" x14ac:dyDescent="0.2">
      <c r="U39406" s="55"/>
      <c r="V39406" s="53"/>
      <c r="W39406" s="53"/>
      <c r="X39406" s="53"/>
      <c r="Y39406" s="55"/>
    </row>
    <row r="39407" spans="21:25" x14ac:dyDescent="0.2">
      <c r="U39407" s="55"/>
      <c r="V39407" s="53"/>
      <c r="W39407" s="53"/>
      <c r="X39407" s="53"/>
      <c r="Y39407" s="55"/>
    </row>
    <row r="39408" spans="21:25" x14ac:dyDescent="0.2">
      <c r="U39408" s="55"/>
      <c r="V39408" s="53"/>
      <c r="W39408" s="53"/>
      <c r="X39408" s="53"/>
      <c r="Y39408" s="55"/>
    </row>
    <row r="39409" spans="21:25" x14ac:dyDescent="0.2">
      <c r="U39409" s="55"/>
      <c r="V39409" s="53"/>
      <c r="W39409" s="53"/>
      <c r="X39409" s="53"/>
      <c r="Y39409" s="55"/>
    </row>
    <row r="39410" spans="21:25" x14ac:dyDescent="0.2">
      <c r="U39410" s="55"/>
      <c r="V39410" s="53"/>
      <c r="W39410" s="53"/>
      <c r="X39410" s="53"/>
      <c r="Y39410" s="55"/>
    </row>
    <row r="39411" spans="21:25" x14ac:dyDescent="0.2">
      <c r="U39411" s="55"/>
      <c r="V39411" s="53"/>
      <c r="W39411" s="53"/>
      <c r="X39411" s="53"/>
      <c r="Y39411" s="55"/>
    </row>
    <row r="39412" spans="21:25" x14ac:dyDescent="0.2">
      <c r="U39412" s="55"/>
      <c r="V39412" s="53"/>
      <c r="W39412" s="53"/>
      <c r="X39412" s="53"/>
      <c r="Y39412" s="55"/>
    </row>
    <row r="39413" spans="21:25" x14ac:dyDescent="0.2">
      <c r="U39413" s="55"/>
      <c r="V39413" s="53"/>
      <c r="W39413" s="53"/>
      <c r="X39413" s="53"/>
      <c r="Y39413" s="55"/>
    </row>
    <row r="39414" spans="21:25" x14ac:dyDescent="0.2">
      <c r="U39414" s="55"/>
      <c r="V39414" s="53"/>
      <c r="W39414" s="53"/>
      <c r="X39414" s="53"/>
      <c r="Y39414" s="55"/>
    </row>
    <row r="39415" spans="21:25" x14ac:dyDescent="0.2">
      <c r="U39415" s="55"/>
      <c r="V39415" s="53"/>
      <c r="W39415" s="53"/>
      <c r="X39415" s="53"/>
      <c r="Y39415" s="55"/>
    </row>
    <row r="39416" spans="21:25" x14ac:dyDescent="0.2">
      <c r="U39416" s="55"/>
      <c r="V39416" s="53"/>
      <c r="W39416" s="53"/>
      <c r="X39416" s="53"/>
      <c r="Y39416" s="55"/>
    </row>
    <row r="39417" spans="21:25" x14ac:dyDescent="0.2">
      <c r="U39417" s="55"/>
      <c r="V39417" s="53"/>
      <c r="W39417" s="53"/>
      <c r="X39417" s="53"/>
      <c r="Y39417" s="55"/>
    </row>
    <row r="39418" spans="21:25" x14ac:dyDescent="0.2">
      <c r="U39418" s="55"/>
      <c r="V39418" s="53"/>
      <c r="W39418" s="53"/>
      <c r="X39418" s="53"/>
      <c r="Y39418" s="55"/>
    </row>
    <row r="39419" spans="21:25" x14ac:dyDescent="0.2">
      <c r="U39419" s="55"/>
      <c r="V39419" s="53"/>
      <c r="W39419" s="53"/>
      <c r="X39419" s="53"/>
      <c r="Y39419" s="55"/>
    </row>
    <row r="39420" spans="21:25" x14ac:dyDescent="0.2">
      <c r="U39420" s="55"/>
      <c r="V39420" s="53"/>
      <c r="W39420" s="53"/>
      <c r="X39420" s="53"/>
      <c r="Y39420" s="55"/>
    </row>
    <row r="39421" spans="21:25" x14ac:dyDescent="0.2">
      <c r="U39421" s="55"/>
      <c r="V39421" s="53"/>
      <c r="W39421" s="53"/>
      <c r="X39421" s="53"/>
      <c r="Y39421" s="55"/>
    </row>
    <row r="39422" spans="21:25" x14ac:dyDescent="0.2">
      <c r="U39422" s="55"/>
      <c r="V39422" s="53"/>
      <c r="W39422" s="53"/>
      <c r="X39422" s="53"/>
      <c r="Y39422" s="55"/>
    </row>
    <row r="39423" spans="21:25" x14ac:dyDescent="0.2">
      <c r="U39423" s="55"/>
      <c r="V39423" s="53"/>
      <c r="W39423" s="53"/>
      <c r="X39423" s="53"/>
      <c r="Y39423" s="55"/>
    </row>
    <row r="39424" spans="21:25" x14ac:dyDescent="0.2">
      <c r="U39424" s="55"/>
      <c r="V39424" s="53"/>
      <c r="W39424" s="53"/>
      <c r="X39424" s="53"/>
      <c r="Y39424" s="55"/>
    </row>
    <row r="39425" spans="21:25" x14ac:dyDescent="0.2">
      <c r="U39425" s="55"/>
      <c r="V39425" s="53"/>
      <c r="W39425" s="53"/>
      <c r="X39425" s="53"/>
      <c r="Y39425" s="55"/>
    </row>
    <row r="39426" spans="21:25" x14ac:dyDescent="0.2">
      <c r="U39426" s="55"/>
      <c r="V39426" s="53"/>
      <c r="W39426" s="53"/>
      <c r="X39426" s="53"/>
      <c r="Y39426" s="55"/>
    </row>
    <row r="39427" spans="21:25" x14ac:dyDescent="0.2">
      <c r="U39427" s="55"/>
      <c r="V39427" s="53"/>
      <c r="W39427" s="53"/>
      <c r="X39427" s="53"/>
      <c r="Y39427" s="55"/>
    </row>
    <row r="39428" spans="21:25" x14ac:dyDescent="0.2">
      <c r="U39428" s="55"/>
      <c r="V39428" s="53"/>
      <c r="W39428" s="53"/>
      <c r="X39428" s="53"/>
      <c r="Y39428" s="55"/>
    </row>
    <row r="39429" spans="21:25" x14ac:dyDescent="0.2">
      <c r="U39429" s="55"/>
      <c r="V39429" s="53"/>
      <c r="W39429" s="53"/>
      <c r="X39429" s="53"/>
      <c r="Y39429" s="55"/>
    </row>
    <row r="39430" spans="21:25" x14ac:dyDescent="0.2">
      <c r="U39430" s="55"/>
      <c r="V39430" s="53"/>
      <c r="W39430" s="53"/>
      <c r="X39430" s="53"/>
      <c r="Y39430" s="55"/>
    </row>
    <row r="39431" spans="21:25" x14ac:dyDescent="0.2">
      <c r="U39431" s="55"/>
      <c r="V39431" s="53"/>
      <c r="W39431" s="53"/>
      <c r="X39431" s="53"/>
      <c r="Y39431" s="55"/>
    </row>
    <row r="39432" spans="21:25" x14ac:dyDescent="0.2">
      <c r="U39432" s="55"/>
      <c r="V39432" s="53"/>
      <c r="W39432" s="53"/>
      <c r="X39432" s="53"/>
      <c r="Y39432" s="55"/>
    </row>
    <row r="39433" spans="21:25" x14ac:dyDescent="0.2">
      <c r="U39433" s="55"/>
      <c r="V39433" s="53"/>
      <c r="W39433" s="53"/>
      <c r="X39433" s="53"/>
      <c r="Y39433" s="55"/>
    </row>
    <row r="39434" spans="21:25" x14ac:dyDescent="0.2">
      <c r="U39434" s="55"/>
      <c r="V39434" s="53"/>
      <c r="W39434" s="53"/>
      <c r="X39434" s="53"/>
      <c r="Y39434" s="55"/>
    </row>
    <row r="39435" spans="21:25" x14ac:dyDescent="0.2">
      <c r="U39435" s="55"/>
      <c r="V39435" s="53"/>
      <c r="W39435" s="53"/>
      <c r="X39435" s="53"/>
      <c r="Y39435" s="55"/>
    </row>
    <row r="39436" spans="21:25" x14ac:dyDescent="0.2">
      <c r="U39436" s="55"/>
      <c r="V39436" s="53"/>
      <c r="W39436" s="53"/>
      <c r="X39436" s="53"/>
      <c r="Y39436" s="55"/>
    </row>
    <row r="39437" spans="21:25" x14ac:dyDescent="0.2">
      <c r="U39437" s="55"/>
      <c r="V39437" s="53"/>
      <c r="W39437" s="53"/>
      <c r="X39437" s="53"/>
      <c r="Y39437" s="55"/>
    </row>
    <row r="39438" spans="21:25" x14ac:dyDescent="0.2">
      <c r="U39438" s="55"/>
      <c r="V39438" s="53"/>
      <c r="W39438" s="53"/>
      <c r="X39438" s="53"/>
      <c r="Y39438" s="55"/>
    </row>
    <row r="39439" spans="21:25" x14ac:dyDescent="0.2">
      <c r="U39439" s="55"/>
      <c r="V39439" s="53"/>
      <c r="W39439" s="53"/>
      <c r="X39439" s="53"/>
      <c r="Y39439" s="55"/>
    </row>
    <row r="39440" spans="21:25" x14ac:dyDescent="0.2">
      <c r="U39440" s="55"/>
      <c r="V39440" s="53"/>
      <c r="W39440" s="53"/>
      <c r="X39440" s="53"/>
      <c r="Y39440" s="55"/>
    </row>
    <row r="39441" spans="21:25" x14ac:dyDescent="0.2">
      <c r="U39441" s="55"/>
      <c r="V39441" s="53"/>
      <c r="W39441" s="53"/>
      <c r="X39441" s="53"/>
      <c r="Y39441" s="55"/>
    </row>
    <row r="39442" spans="21:25" x14ac:dyDescent="0.2">
      <c r="U39442" s="55"/>
      <c r="V39442" s="53"/>
      <c r="W39442" s="53"/>
      <c r="X39442" s="53"/>
      <c r="Y39442" s="55"/>
    </row>
    <row r="39443" spans="21:25" x14ac:dyDescent="0.2">
      <c r="U39443" s="55"/>
      <c r="V39443" s="53"/>
      <c r="W39443" s="53"/>
      <c r="X39443" s="53"/>
      <c r="Y39443" s="55"/>
    </row>
    <row r="39444" spans="21:25" x14ac:dyDescent="0.2">
      <c r="U39444" s="55"/>
      <c r="V39444" s="53"/>
      <c r="W39444" s="53"/>
      <c r="X39444" s="53"/>
      <c r="Y39444" s="55"/>
    </row>
    <row r="39445" spans="21:25" x14ac:dyDescent="0.2">
      <c r="U39445" s="55"/>
      <c r="V39445" s="53"/>
      <c r="W39445" s="53"/>
      <c r="X39445" s="53"/>
      <c r="Y39445" s="55"/>
    </row>
    <row r="39446" spans="21:25" x14ac:dyDescent="0.2">
      <c r="U39446" s="55"/>
      <c r="V39446" s="53"/>
      <c r="W39446" s="53"/>
      <c r="X39446" s="53"/>
      <c r="Y39446" s="55"/>
    </row>
    <row r="39447" spans="21:25" x14ac:dyDescent="0.2">
      <c r="U39447" s="55"/>
      <c r="V39447" s="53"/>
      <c r="W39447" s="53"/>
      <c r="X39447" s="53"/>
      <c r="Y39447" s="55"/>
    </row>
    <row r="39448" spans="21:25" x14ac:dyDescent="0.2">
      <c r="U39448" s="55"/>
      <c r="V39448" s="53"/>
      <c r="W39448" s="53"/>
      <c r="X39448" s="53"/>
      <c r="Y39448" s="55"/>
    </row>
    <row r="39449" spans="21:25" x14ac:dyDescent="0.2">
      <c r="U39449" s="55"/>
      <c r="V39449" s="53"/>
      <c r="W39449" s="53"/>
      <c r="X39449" s="53"/>
      <c r="Y39449" s="55"/>
    </row>
    <row r="39450" spans="21:25" x14ac:dyDescent="0.2">
      <c r="U39450" s="55"/>
      <c r="V39450" s="53"/>
      <c r="W39450" s="53"/>
      <c r="X39450" s="53"/>
      <c r="Y39450" s="55"/>
    </row>
    <row r="39451" spans="21:25" x14ac:dyDescent="0.2">
      <c r="U39451" s="55"/>
      <c r="V39451" s="53"/>
      <c r="W39451" s="53"/>
      <c r="X39451" s="53"/>
      <c r="Y39451" s="55"/>
    </row>
    <row r="39452" spans="21:25" x14ac:dyDescent="0.2">
      <c r="U39452" s="55"/>
      <c r="V39452" s="53"/>
      <c r="W39452" s="53"/>
      <c r="X39452" s="53"/>
      <c r="Y39452" s="55"/>
    </row>
    <row r="39453" spans="21:25" x14ac:dyDescent="0.2">
      <c r="U39453" s="55"/>
      <c r="V39453" s="53"/>
      <c r="W39453" s="53"/>
      <c r="X39453" s="53"/>
      <c r="Y39453" s="55"/>
    </row>
    <row r="39454" spans="21:25" x14ac:dyDescent="0.2">
      <c r="U39454" s="55"/>
      <c r="V39454" s="53"/>
      <c r="W39454" s="53"/>
      <c r="X39454" s="53"/>
      <c r="Y39454" s="55"/>
    </row>
    <row r="39455" spans="21:25" x14ac:dyDescent="0.2">
      <c r="U39455" s="55"/>
      <c r="V39455" s="53"/>
      <c r="W39455" s="53"/>
      <c r="X39455" s="53"/>
      <c r="Y39455" s="55"/>
    </row>
    <row r="39456" spans="21:25" x14ac:dyDescent="0.2">
      <c r="U39456" s="55"/>
      <c r="V39456" s="53"/>
      <c r="W39456" s="53"/>
      <c r="X39456" s="53"/>
      <c r="Y39456" s="55"/>
    </row>
    <row r="39457" spans="21:25" x14ac:dyDescent="0.2">
      <c r="U39457" s="55"/>
      <c r="V39457" s="53"/>
      <c r="W39457" s="53"/>
      <c r="X39457" s="53"/>
      <c r="Y39457" s="55"/>
    </row>
    <row r="39458" spans="21:25" x14ac:dyDescent="0.2">
      <c r="U39458" s="55"/>
      <c r="V39458" s="53"/>
      <c r="W39458" s="53"/>
      <c r="X39458" s="53"/>
      <c r="Y39458" s="55"/>
    </row>
    <row r="39459" spans="21:25" x14ac:dyDescent="0.2">
      <c r="U39459" s="55"/>
      <c r="V39459" s="53"/>
      <c r="W39459" s="53"/>
      <c r="X39459" s="53"/>
      <c r="Y39459" s="55"/>
    </row>
    <row r="39460" spans="21:25" x14ac:dyDescent="0.2">
      <c r="U39460" s="55"/>
      <c r="V39460" s="53"/>
      <c r="W39460" s="53"/>
      <c r="X39460" s="53"/>
      <c r="Y39460" s="55"/>
    </row>
    <row r="39461" spans="21:25" x14ac:dyDescent="0.2">
      <c r="U39461" s="55"/>
      <c r="V39461" s="53"/>
      <c r="W39461" s="53"/>
      <c r="X39461" s="53"/>
      <c r="Y39461" s="55"/>
    </row>
    <row r="39462" spans="21:25" x14ac:dyDescent="0.2">
      <c r="U39462" s="55"/>
      <c r="V39462" s="53"/>
      <c r="W39462" s="53"/>
      <c r="X39462" s="53"/>
      <c r="Y39462" s="55"/>
    </row>
    <row r="39463" spans="21:25" x14ac:dyDescent="0.2">
      <c r="U39463" s="55"/>
      <c r="V39463" s="53"/>
      <c r="W39463" s="53"/>
      <c r="X39463" s="53"/>
      <c r="Y39463" s="55"/>
    </row>
    <row r="39464" spans="21:25" x14ac:dyDescent="0.2">
      <c r="U39464" s="55"/>
      <c r="V39464" s="53"/>
      <c r="W39464" s="53"/>
      <c r="X39464" s="53"/>
      <c r="Y39464" s="55"/>
    </row>
    <row r="39465" spans="21:25" x14ac:dyDescent="0.2">
      <c r="U39465" s="55"/>
      <c r="V39465" s="53"/>
      <c r="W39465" s="53"/>
      <c r="X39465" s="53"/>
      <c r="Y39465" s="55"/>
    </row>
    <row r="39466" spans="21:25" x14ac:dyDescent="0.2">
      <c r="U39466" s="55"/>
      <c r="V39466" s="53"/>
      <c r="W39466" s="53"/>
      <c r="X39466" s="53"/>
      <c r="Y39466" s="55"/>
    </row>
    <row r="39467" spans="21:25" x14ac:dyDescent="0.2">
      <c r="U39467" s="55"/>
      <c r="V39467" s="53"/>
      <c r="W39467" s="53"/>
      <c r="X39467" s="53"/>
      <c r="Y39467" s="55"/>
    </row>
    <row r="39468" spans="21:25" x14ac:dyDescent="0.2">
      <c r="U39468" s="55"/>
      <c r="V39468" s="53"/>
      <c r="W39468" s="53"/>
      <c r="X39468" s="53"/>
      <c r="Y39468" s="55"/>
    </row>
    <row r="39469" spans="21:25" x14ac:dyDescent="0.2">
      <c r="U39469" s="55"/>
      <c r="V39469" s="53"/>
      <c r="W39469" s="53"/>
      <c r="X39469" s="53"/>
      <c r="Y39469" s="55"/>
    </row>
    <row r="39470" spans="21:25" x14ac:dyDescent="0.2">
      <c r="U39470" s="55"/>
      <c r="V39470" s="53"/>
      <c r="W39470" s="53"/>
      <c r="X39470" s="53"/>
      <c r="Y39470" s="55"/>
    </row>
    <row r="39471" spans="21:25" x14ac:dyDescent="0.2">
      <c r="U39471" s="55"/>
      <c r="V39471" s="53"/>
      <c r="W39471" s="53"/>
      <c r="X39471" s="53"/>
      <c r="Y39471" s="55"/>
    </row>
    <row r="39472" spans="21:25" x14ac:dyDescent="0.2">
      <c r="U39472" s="55"/>
      <c r="V39472" s="53"/>
      <c r="W39472" s="53"/>
      <c r="X39472" s="53"/>
      <c r="Y39472" s="55"/>
    </row>
    <row r="39473" spans="21:25" x14ac:dyDescent="0.2">
      <c r="U39473" s="55"/>
      <c r="V39473" s="53"/>
      <c r="W39473" s="53"/>
      <c r="X39473" s="53"/>
      <c r="Y39473" s="55"/>
    </row>
    <row r="39474" spans="21:25" x14ac:dyDescent="0.2">
      <c r="U39474" s="55"/>
      <c r="V39474" s="53"/>
      <c r="W39474" s="53"/>
      <c r="X39474" s="53"/>
      <c r="Y39474" s="55"/>
    </row>
    <row r="39475" spans="21:25" x14ac:dyDescent="0.2">
      <c r="U39475" s="55"/>
      <c r="V39475" s="53"/>
      <c r="W39475" s="53"/>
      <c r="X39475" s="53"/>
      <c r="Y39475" s="55"/>
    </row>
    <row r="39476" spans="21:25" x14ac:dyDescent="0.2">
      <c r="U39476" s="55"/>
      <c r="V39476" s="53"/>
      <c r="W39476" s="53"/>
      <c r="X39476" s="53"/>
      <c r="Y39476" s="55"/>
    </row>
    <row r="39477" spans="21:25" x14ac:dyDescent="0.2">
      <c r="U39477" s="55"/>
      <c r="V39477" s="53"/>
      <c r="W39477" s="53"/>
      <c r="X39477" s="53"/>
      <c r="Y39477" s="55"/>
    </row>
    <row r="39478" spans="21:25" x14ac:dyDescent="0.2">
      <c r="U39478" s="55"/>
      <c r="V39478" s="53"/>
      <c r="W39478" s="53"/>
      <c r="X39478" s="53"/>
      <c r="Y39478" s="55"/>
    </row>
    <row r="39479" spans="21:25" x14ac:dyDescent="0.2">
      <c r="U39479" s="55"/>
      <c r="V39479" s="53"/>
      <c r="W39479" s="53"/>
      <c r="X39479" s="53"/>
      <c r="Y39479" s="55"/>
    </row>
    <row r="39480" spans="21:25" x14ac:dyDescent="0.2">
      <c r="U39480" s="55"/>
      <c r="V39480" s="53"/>
      <c r="W39480" s="53"/>
      <c r="X39480" s="53"/>
      <c r="Y39480" s="55"/>
    </row>
    <row r="39481" spans="21:25" x14ac:dyDescent="0.2">
      <c r="U39481" s="55"/>
      <c r="V39481" s="53"/>
      <c r="W39481" s="53"/>
      <c r="X39481" s="53"/>
      <c r="Y39481" s="55"/>
    </row>
    <row r="39482" spans="21:25" x14ac:dyDescent="0.2">
      <c r="U39482" s="55"/>
      <c r="V39482" s="53"/>
      <c r="W39482" s="53"/>
      <c r="X39482" s="53"/>
      <c r="Y39482" s="55"/>
    </row>
    <row r="39483" spans="21:25" x14ac:dyDescent="0.2">
      <c r="U39483" s="55"/>
      <c r="V39483" s="53"/>
      <c r="W39483" s="53"/>
      <c r="X39483" s="53"/>
      <c r="Y39483" s="55"/>
    </row>
    <row r="39484" spans="21:25" x14ac:dyDescent="0.2">
      <c r="U39484" s="55"/>
      <c r="V39484" s="53"/>
      <c r="W39484" s="53"/>
      <c r="X39484" s="53"/>
      <c r="Y39484" s="55"/>
    </row>
    <row r="39485" spans="21:25" x14ac:dyDescent="0.2">
      <c r="U39485" s="55"/>
      <c r="V39485" s="53"/>
      <c r="W39485" s="53"/>
      <c r="X39485" s="53"/>
      <c r="Y39485" s="55"/>
    </row>
    <row r="39486" spans="21:25" x14ac:dyDescent="0.2">
      <c r="U39486" s="55"/>
      <c r="V39486" s="53"/>
      <c r="W39486" s="53"/>
      <c r="X39486" s="53"/>
      <c r="Y39486" s="55"/>
    </row>
    <row r="39487" spans="21:25" x14ac:dyDescent="0.2">
      <c r="U39487" s="55"/>
      <c r="V39487" s="53"/>
      <c r="W39487" s="53"/>
      <c r="X39487" s="53"/>
      <c r="Y39487" s="55"/>
    </row>
    <row r="39488" spans="21:25" x14ac:dyDescent="0.2">
      <c r="U39488" s="55"/>
      <c r="V39488" s="53"/>
      <c r="W39488" s="53"/>
      <c r="X39488" s="53"/>
      <c r="Y39488" s="55"/>
    </row>
    <row r="39489" spans="21:25" x14ac:dyDescent="0.2">
      <c r="U39489" s="55"/>
      <c r="V39489" s="53"/>
      <c r="W39489" s="53"/>
      <c r="X39489" s="53"/>
      <c r="Y39489" s="55"/>
    </row>
    <row r="39490" spans="21:25" x14ac:dyDescent="0.2">
      <c r="U39490" s="55"/>
      <c r="V39490" s="53"/>
      <c r="W39490" s="53"/>
      <c r="X39490" s="53"/>
      <c r="Y39490" s="55"/>
    </row>
    <row r="39491" spans="21:25" x14ac:dyDescent="0.2">
      <c r="U39491" s="55"/>
      <c r="V39491" s="53"/>
      <c r="W39491" s="53"/>
      <c r="X39491" s="53"/>
      <c r="Y39491" s="55"/>
    </row>
    <row r="39492" spans="21:25" x14ac:dyDescent="0.2">
      <c r="U39492" s="55"/>
      <c r="V39492" s="53"/>
      <c r="W39492" s="53"/>
      <c r="X39492" s="53"/>
      <c r="Y39492" s="55"/>
    </row>
    <row r="39493" spans="21:25" x14ac:dyDescent="0.2">
      <c r="U39493" s="55"/>
      <c r="V39493" s="53"/>
      <c r="W39493" s="53"/>
      <c r="X39493" s="53"/>
      <c r="Y39493" s="55"/>
    </row>
    <row r="39494" spans="21:25" x14ac:dyDescent="0.2">
      <c r="U39494" s="55"/>
      <c r="V39494" s="53"/>
      <c r="W39494" s="53"/>
      <c r="X39494" s="53"/>
      <c r="Y39494" s="55"/>
    </row>
    <row r="39495" spans="21:25" x14ac:dyDescent="0.2">
      <c r="U39495" s="55"/>
      <c r="V39495" s="53"/>
      <c r="W39495" s="53"/>
      <c r="X39495" s="53"/>
      <c r="Y39495" s="55"/>
    </row>
    <row r="39496" spans="21:25" x14ac:dyDescent="0.2">
      <c r="U39496" s="55"/>
      <c r="V39496" s="53"/>
      <c r="W39496" s="53"/>
      <c r="X39496" s="53"/>
      <c r="Y39496" s="55"/>
    </row>
    <row r="39497" spans="21:25" x14ac:dyDescent="0.2">
      <c r="U39497" s="55"/>
      <c r="V39497" s="53"/>
      <c r="W39497" s="53"/>
      <c r="X39497" s="53"/>
      <c r="Y39497" s="55"/>
    </row>
    <row r="39498" spans="21:25" x14ac:dyDescent="0.2">
      <c r="U39498" s="55"/>
      <c r="V39498" s="53"/>
      <c r="W39498" s="53"/>
      <c r="X39498" s="53"/>
      <c r="Y39498" s="55"/>
    </row>
    <row r="39499" spans="21:25" x14ac:dyDescent="0.2">
      <c r="U39499" s="55"/>
      <c r="V39499" s="53"/>
      <c r="W39499" s="53"/>
      <c r="X39499" s="53"/>
      <c r="Y39499" s="55"/>
    </row>
    <row r="39500" spans="21:25" x14ac:dyDescent="0.2">
      <c r="U39500" s="55"/>
      <c r="V39500" s="53"/>
      <c r="W39500" s="53"/>
      <c r="X39500" s="53"/>
      <c r="Y39500" s="55"/>
    </row>
    <row r="39501" spans="21:25" x14ac:dyDescent="0.2">
      <c r="U39501" s="55"/>
      <c r="V39501" s="53"/>
      <c r="W39501" s="53"/>
      <c r="X39501" s="53"/>
      <c r="Y39501" s="55"/>
    </row>
    <row r="39502" spans="21:25" x14ac:dyDescent="0.2">
      <c r="U39502" s="55"/>
      <c r="V39502" s="53"/>
      <c r="W39502" s="53"/>
      <c r="X39502" s="53"/>
      <c r="Y39502" s="55"/>
    </row>
    <row r="39503" spans="21:25" x14ac:dyDescent="0.2">
      <c r="U39503" s="55"/>
      <c r="V39503" s="53"/>
      <c r="W39503" s="53"/>
      <c r="X39503" s="53"/>
      <c r="Y39503" s="55"/>
    </row>
    <row r="39504" spans="21:25" x14ac:dyDescent="0.2">
      <c r="U39504" s="55"/>
      <c r="V39504" s="53"/>
      <c r="W39504" s="53"/>
      <c r="X39504" s="53"/>
      <c r="Y39504" s="55"/>
    </row>
    <row r="39505" spans="21:25" x14ac:dyDescent="0.2">
      <c r="U39505" s="55"/>
      <c r="V39505" s="53"/>
      <c r="W39505" s="53"/>
      <c r="X39505" s="53"/>
      <c r="Y39505" s="55"/>
    </row>
    <row r="39506" spans="21:25" x14ac:dyDescent="0.2">
      <c r="U39506" s="55"/>
      <c r="V39506" s="53"/>
      <c r="W39506" s="53"/>
      <c r="X39506" s="53"/>
      <c r="Y39506" s="55"/>
    </row>
    <row r="39507" spans="21:25" x14ac:dyDescent="0.2">
      <c r="U39507" s="55"/>
      <c r="V39507" s="53"/>
      <c r="W39507" s="53"/>
      <c r="X39507" s="53"/>
      <c r="Y39507" s="55"/>
    </row>
    <row r="39508" spans="21:25" x14ac:dyDescent="0.2">
      <c r="U39508" s="55"/>
      <c r="V39508" s="53"/>
      <c r="W39508" s="53"/>
      <c r="X39508" s="53"/>
      <c r="Y39508" s="55"/>
    </row>
    <row r="39509" spans="21:25" x14ac:dyDescent="0.2">
      <c r="U39509" s="55"/>
      <c r="V39509" s="53"/>
      <c r="W39509" s="53"/>
      <c r="X39509" s="53"/>
      <c r="Y39509" s="55"/>
    </row>
    <row r="39510" spans="21:25" x14ac:dyDescent="0.2">
      <c r="U39510" s="55"/>
      <c r="V39510" s="53"/>
      <c r="W39510" s="53"/>
      <c r="X39510" s="53"/>
      <c r="Y39510" s="55"/>
    </row>
    <row r="39511" spans="21:25" x14ac:dyDescent="0.2">
      <c r="U39511" s="55"/>
      <c r="V39511" s="53"/>
      <c r="W39511" s="53"/>
      <c r="X39511" s="53"/>
      <c r="Y39511" s="55"/>
    </row>
    <row r="39512" spans="21:25" x14ac:dyDescent="0.2">
      <c r="U39512" s="55"/>
      <c r="V39512" s="53"/>
      <c r="W39512" s="53"/>
      <c r="X39512" s="53"/>
      <c r="Y39512" s="55"/>
    </row>
    <row r="39513" spans="21:25" x14ac:dyDescent="0.2">
      <c r="U39513" s="55"/>
      <c r="V39513" s="53"/>
      <c r="W39513" s="53"/>
      <c r="X39513" s="53"/>
      <c r="Y39513" s="55"/>
    </row>
    <row r="39514" spans="21:25" x14ac:dyDescent="0.2">
      <c r="U39514" s="55"/>
      <c r="V39514" s="53"/>
      <c r="W39514" s="53"/>
      <c r="X39514" s="53"/>
      <c r="Y39514" s="55"/>
    </row>
    <row r="39515" spans="21:25" x14ac:dyDescent="0.2">
      <c r="U39515" s="55"/>
      <c r="V39515" s="53"/>
      <c r="W39515" s="53"/>
      <c r="X39515" s="53"/>
      <c r="Y39515" s="55"/>
    </row>
    <row r="39516" spans="21:25" x14ac:dyDescent="0.2">
      <c r="U39516" s="55"/>
      <c r="V39516" s="53"/>
      <c r="W39516" s="53"/>
      <c r="X39516" s="53"/>
      <c r="Y39516" s="55"/>
    </row>
    <row r="39517" spans="21:25" x14ac:dyDescent="0.2">
      <c r="U39517" s="55"/>
      <c r="V39517" s="53"/>
      <c r="W39517" s="53"/>
      <c r="X39517" s="53"/>
      <c r="Y39517" s="55"/>
    </row>
    <row r="39518" spans="21:25" x14ac:dyDescent="0.2">
      <c r="U39518" s="55"/>
      <c r="V39518" s="53"/>
      <c r="W39518" s="53"/>
      <c r="X39518" s="53"/>
      <c r="Y39518" s="55"/>
    </row>
    <row r="39519" spans="21:25" x14ac:dyDescent="0.2">
      <c r="U39519" s="55"/>
      <c r="V39519" s="53"/>
      <c r="W39519" s="53"/>
      <c r="X39519" s="53"/>
      <c r="Y39519" s="55"/>
    </row>
    <row r="39520" spans="21:25" x14ac:dyDescent="0.2">
      <c r="U39520" s="55"/>
      <c r="V39520" s="53"/>
      <c r="W39520" s="53"/>
      <c r="X39520" s="53"/>
      <c r="Y39520" s="55"/>
    </row>
    <row r="39521" spans="21:25" x14ac:dyDescent="0.2">
      <c r="U39521" s="55"/>
      <c r="V39521" s="53"/>
      <c r="W39521" s="53"/>
      <c r="X39521" s="53"/>
      <c r="Y39521" s="55"/>
    </row>
    <row r="39522" spans="21:25" x14ac:dyDescent="0.2">
      <c r="U39522" s="55"/>
      <c r="V39522" s="53"/>
      <c r="W39522" s="53"/>
      <c r="X39522" s="53"/>
      <c r="Y39522" s="55"/>
    </row>
    <row r="39523" spans="21:25" x14ac:dyDescent="0.2">
      <c r="U39523" s="55"/>
      <c r="V39523" s="53"/>
      <c r="W39523" s="53"/>
      <c r="X39523" s="53"/>
      <c r="Y39523" s="55"/>
    </row>
    <row r="39524" spans="21:25" x14ac:dyDescent="0.2">
      <c r="U39524" s="55"/>
      <c r="V39524" s="53"/>
      <c r="W39524" s="53"/>
      <c r="X39524" s="53"/>
      <c r="Y39524" s="55"/>
    </row>
    <row r="39525" spans="21:25" x14ac:dyDescent="0.2">
      <c r="U39525" s="55"/>
      <c r="V39525" s="53"/>
      <c r="W39525" s="53"/>
      <c r="X39525" s="53"/>
      <c r="Y39525" s="55"/>
    </row>
    <row r="39526" spans="21:25" x14ac:dyDescent="0.2">
      <c r="U39526" s="55"/>
      <c r="V39526" s="53"/>
      <c r="W39526" s="53"/>
      <c r="X39526" s="53"/>
      <c r="Y39526" s="55"/>
    </row>
    <row r="39527" spans="21:25" x14ac:dyDescent="0.2">
      <c r="U39527" s="55"/>
      <c r="V39527" s="53"/>
      <c r="W39527" s="53"/>
      <c r="X39527" s="53"/>
      <c r="Y39527" s="55"/>
    </row>
    <row r="39528" spans="21:25" x14ac:dyDescent="0.2">
      <c r="U39528" s="55"/>
      <c r="V39528" s="53"/>
      <c r="W39528" s="53"/>
      <c r="X39528" s="53"/>
      <c r="Y39528" s="55"/>
    </row>
    <row r="39529" spans="21:25" x14ac:dyDescent="0.2">
      <c r="U39529" s="55"/>
      <c r="V39529" s="53"/>
      <c r="W39529" s="53"/>
      <c r="X39529" s="53"/>
      <c r="Y39529" s="55"/>
    </row>
    <row r="39530" spans="21:25" x14ac:dyDescent="0.2">
      <c r="U39530" s="55"/>
      <c r="V39530" s="53"/>
      <c r="W39530" s="53"/>
      <c r="X39530" s="53"/>
      <c r="Y39530" s="55"/>
    </row>
    <row r="39531" spans="21:25" x14ac:dyDescent="0.2">
      <c r="U39531" s="55"/>
      <c r="V39531" s="53"/>
      <c r="W39531" s="53"/>
      <c r="X39531" s="53"/>
      <c r="Y39531" s="55"/>
    </row>
    <row r="39532" spans="21:25" x14ac:dyDescent="0.2">
      <c r="U39532" s="55"/>
      <c r="V39532" s="53"/>
      <c r="W39532" s="53"/>
      <c r="X39532" s="53"/>
      <c r="Y39532" s="55"/>
    </row>
    <row r="39533" spans="21:25" x14ac:dyDescent="0.2">
      <c r="U39533" s="55"/>
      <c r="V39533" s="53"/>
      <c r="W39533" s="53"/>
      <c r="X39533" s="53"/>
      <c r="Y39533" s="55"/>
    </row>
    <row r="39534" spans="21:25" x14ac:dyDescent="0.2">
      <c r="U39534" s="55"/>
      <c r="V39534" s="53"/>
      <c r="W39534" s="53"/>
      <c r="X39534" s="53"/>
      <c r="Y39534" s="55"/>
    </row>
    <row r="39535" spans="21:25" x14ac:dyDescent="0.2">
      <c r="U39535" s="55"/>
      <c r="V39535" s="53"/>
      <c r="W39535" s="53"/>
      <c r="X39535" s="53"/>
      <c r="Y39535" s="55"/>
    </row>
    <row r="39536" spans="21:25" x14ac:dyDescent="0.2">
      <c r="U39536" s="55"/>
      <c r="V39536" s="53"/>
      <c r="W39536" s="53"/>
      <c r="X39536" s="53"/>
      <c r="Y39536" s="55"/>
    </row>
    <row r="39537" spans="21:25" x14ac:dyDescent="0.2">
      <c r="U39537" s="55"/>
      <c r="V39537" s="53"/>
      <c r="W39537" s="53"/>
      <c r="X39537" s="53"/>
      <c r="Y39537" s="55"/>
    </row>
    <row r="39538" spans="21:25" x14ac:dyDescent="0.2">
      <c r="U39538" s="55"/>
      <c r="V39538" s="53"/>
      <c r="W39538" s="53"/>
      <c r="X39538" s="53"/>
      <c r="Y39538" s="55"/>
    </row>
    <row r="39539" spans="21:25" x14ac:dyDescent="0.2">
      <c r="U39539" s="55"/>
      <c r="V39539" s="53"/>
      <c r="W39539" s="53"/>
      <c r="X39539" s="53"/>
      <c r="Y39539" s="55"/>
    </row>
    <row r="39540" spans="21:25" x14ac:dyDescent="0.2">
      <c r="U39540" s="55"/>
      <c r="V39540" s="53"/>
      <c r="W39540" s="53"/>
      <c r="X39540" s="53"/>
      <c r="Y39540" s="55"/>
    </row>
    <row r="39541" spans="21:25" x14ac:dyDescent="0.2">
      <c r="U39541" s="55"/>
      <c r="V39541" s="53"/>
      <c r="W39541" s="53"/>
      <c r="X39541" s="53"/>
      <c r="Y39541" s="55"/>
    </row>
    <row r="39542" spans="21:25" x14ac:dyDescent="0.2">
      <c r="U39542" s="55"/>
      <c r="V39542" s="53"/>
      <c r="W39542" s="53"/>
      <c r="X39542" s="53"/>
      <c r="Y39542" s="55"/>
    </row>
    <row r="39543" spans="21:25" x14ac:dyDescent="0.2">
      <c r="U39543" s="55"/>
      <c r="V39543" s="53"/>
      <c r="W39543" s="53"/>
      <c r="X39543" s="53"/>
      <c r="Y39543" s="55"/>
    </row>
    <row r="39544" spans="21:25" x14ac:dyDescent="0.2">
      <c r="U39544" s="55"/>
      <c r="V39544" s="53"/>
      <c r="W39544" s="53"/>
      <c r="X39544" s="53"/>
      <c r="Y39544" s="55"/>
    </row>
    <row r="39545" spans="21:25" x14ac:dyDescent="0.2">
      <c r="U39545" s="55"/>
      <c r="V39545" s="53"/>
      <c r="W39545" s="53"/>
      <c r="X39545" s="53"/>
      <c r="Y39545" s="55"/>
    </row>
    <row r="39546" spans="21:25" x14ac:dyDescent="0.2">
      <c r="U39546" s="55"/>
      <c r="V39546" s="53"/>
      <c r="W39546" s="53"/>
      <c r="X39546" s="53"/>
      <c r="Y39546" s="55"/>
    </row>
    <row r="39547" spans="21:25" x14ac:dyDescent="0.2">
      <c r="U39547" s="55"/>
      <c r="V39547" s="53"/>
      <c r="W39547" s="53"/>
      <c r="X39547" s="53"/>
      <c r="Y39547" s="55"/>
    </row>
    <row r="39548" spans="21:25" x14ac:dyDescent="0.2">
      <c r="U39548" s="55"/>
      <c r="V39548" s="53"/>
      <c r="W39548" s="53"/>
      <c r="X39548" s="53"/>
      <c r="Y39548" s="55"/>
    </row>
    <row r="39549" spans="21:25" x14ac:dyDescent="0.2">
      <c r="U39549" s="55"/>
      <c r="V39549" s="53"/>
      <c r="W39549" s="53"/>
      <c r="X39549" s="53"/>
      <c r="Y39549" s="55"/>
    </row>
    <row r="39550" spans="21:25" x14ac:dyDescent="0.2">
      <c r="U39550" s="55"/>
      <c r="V39550" s="53"/>
      <c r="W39550" s="53"/>
      <c r="X39550" s="53"/>
      <c r="Y39550" s="55"/>
    </row>
    <row r="39551" spans="21:25" x14ac:dyDescent="0.2">
      <c r="U39551" s="55"/>
      <c r="V39551" s="53"/>
      <c r="W39551" s="53"/>
      <c r="X39551" s="53"/>
      <c r="Y39551" s="55"/>
    </row>
    <row r="39552" spans="21:25" x14ac:dyDescent="0.2">
      <c r="U39552" s="55"/>
      <c r="V39552" s="53"/>
      <c r="W39552" s="53"/>
      <c r="X39552" s="53"/>
      <c r="Y39552" s="55"/>
    </row>
    <row r="39553" spans="21:25" x14ac:dyDescent="0.2">
      <c r="U39553" s="55"/>
      <c r="V39553" s="53"/>
      <c r="W39553" s="53"/>
      <c r="X39553" s="53"/>
      <c r="Y39553" s="55"/>
    </row>
    <row r="39554" spans="21:25" x14ac:dyDescent="0.2">
      <c r="U39554" s="55"/>
      <c r="V39554" s="53"/>
      <c r="W39554" s="53"/>
      <c r="X39554" s="53"/>
      <c r="Y39554" s="55"/>
    </row>
    <row r="39555" spans="21:25" x14ac:dyDescent="0.2">
      <c r="U39555" s="55"/>
      <c r="V39555" s="53"/>
      <c r="W39555" s="53"/>
      <c r="X39555" s="53"/>
      <c r="Y39555" s="55"/>
    </row>
    <row r="39556" spans="21:25" x14ac:dyDescent="0.2">
      <c r="U39556" s="55"/>
      <c r="V39556" s="53"/>
      <c r="W39556" s="53"/>
      <c r="X39556" s="53"/>
      <c r="Y39556" s="55"/>
    </row>
    <row r="39557" spans="21:25" x14ac:dyDescent="0.2">
      <c r="U39557" s="55"/>
      <c r="V39557" s="53"/>
      <c r="W39557" s="53"/>
      <c r="X39557" s="53"/>
      <c r="Y39557" s="55"/>
    </row>
    <row r="39558" spans="21:25" x14ac:dyDescent="0.2">
      <c r="U39558" s="55"/>
      <c r="V39558" s="53"/>
      <c r="W39558" s="53"/>
      <c r="X39558" s="53"/>
      <c r="Y39558" s="55"/>
    </row>
    <row r="39559" spans="21:25" x14ac:dyDescent="0.2">
      <c r="U39559" s="55"/>
      <c r="V39559" s="53"/>
      <c r="W39559" s="53"/>
      <c r="X39559" s="53"/>
      <c r="Y39559" s="55"/>
    </row>
    <row r="39560" spans="21:25" x14ac:dyDescent="0.2">
      <c r="U39560" s="55"/>
      <c r="V39560" s="53"/>
      <c r="W39560" s="53"/>
      <c r="X39560" s="53"/>
      <c r="Y39560" s="55"/>
    </row>
    <row r="39561" spans="21:25" x14ac:dyDescent="0.2">
      <c r="U39561" s="55"/>
      <c r="V39561" s="53"/>
      <c r="W39561" s="53"/>
      <c r="X39561" s="53"/>
      <c r="Y39561" s="55"/>
    </row>
    <row r="39562" spans="21:25" x14ac:dyDescent="0.2">
      <c r="U39562" s="55"/>
      <c r="V39562" s="53"/>
      <c r="W39562" s="53"/>
      <c r="X39562" s="53"/>
      <c r="Y39562" s="55"/>
    </row>
    <row r="39563" spans="21:25" x14ac:dyDescent="0.2">
      <c r="U39563" s="55"/>
      <c r="V39563" s="53"/>
      <c r="W39563" s="53"/>
      <c r="X39563" s="53"/>
      <c r="Y39563" s="55"/>
    </row>
    <row r="39564" spans="21:25" x14ac:dyDescent="0.2">
      <c r="U39564" s="55"/>
      <c r="V39564" s="53"/>
      <c r="W39564" s="53"/>
      <c r="X39564" s="53"/>
      <c r="Y39564" s="55"/>
    </row>
    <row r="39565" spans="21:25" x14ac:dyDescent="0.2">
      <c r="U39565" s="55"/>
      <c r="V39565" s="53"/>
      <c r="W39565" s="53"/>
      <c r="X39565" s="53"/>
      <c r="Y39565" s="55"/>
    </row>
    <row r="39566" spans="21:25" x14ac:dyDescent="0.2">
      <c r="U39566" s="55"/>
      <c r="V39566" s="53"/>
      <c r="W39566" s="53"/>
      <c r="X39566" s="53"/>
      <c r="Y39566" s="55"/>
    </row>
    <row r="39567" spans="21:25" x14ac:dyDescent="0.2">
      <c r="U39567" s="55"/>
      <c r="V39567" s="53"/>
      <c r="W39567" s="53"/>
      <c r="X39567" s="53"/>
      <c r="Y39567" s="55"/>
    </row>
    <row r="39568" spans="21:25" x14ac:dyDescent="0.2">
      <c r="U39568" s="55"/>
      <c r="V39568" s="53"/>
      <c r="W39568" s="53"/>
      <c r="X39568" s="53"/>
      <c r="Y39568" s="55"/>
    </row>
    <row r="39569" spans="21:25" x14ac:dyDescent="0.2">
      <c r="U39569" s="55"/>
      <c r="V39569" s="53"/>
      <c r="W39569" s="53"/>
      <c r="X39569" s="53"/>
      <c r="Y39569" s="55"/>
    </row>
    <row r="39570" spans="21:25" x14ac:dyDescent="0.2">
      <c r="U39570" s="55"/>
      <c r="V39570" s="53"/>
      <c r="W39570" s="53"/>
      <c r="X39570" s="53"/>
      <c r="Y39570" s="55"/>
    </row>
    <row r="39571" spans="21:25" x14ac:dyDescent="0.2">
      <c r="U39571" s="55"/>
      <c r="V39571" s="53"/>
      <c r="W39571" s="53"/>
      <c r="X39571" s="53"/>
      <c r="Y39571" s="55"/>
    </row>
    <row r="39572" spans="21:25" x14ac:dyDescent="0.2">
      <c r="U39572" s="55"/>
      <c r="V39572" s="53"/>
      <c r="W39572" s="53"/>
      <c r="X39572" s="53"/>
      <c r="Y39572" s="55"/>
    </row>
    <row r="39573" spans="21:25" x14ac:dyDescent="0.2">
      <c r="U39573" s="55"/>
      <c r="V39573" s="53"/>
      <c r="W39573" s="53"/>
      <c r="X39573" s="53"/>
      <c r="Y39573" s="55"/>
    </row>
    <row r="39574" spans="21:25" x14ac:dyDescent="0.2">
      <c r="U39574" s="55"/>
      <c r="V39574" s="53"/>
      <c r="W39574" s="53"/>
      <c r="X39574" s="53"/>
      <c r="Y39574" s="55"/>
    </row>
    <row r="39575" spans="21:25" x14ac:dyDescent="0.2">
      <c r="U39575" s="55"/>
      <c r="V39575" s="53"/>
      <c r="W39575" s="53"/>
      <c r="X39575" s="53"/>
      <c r="Y39575" s="55"/>
    </row>
    <row r="39576" spans="21:25" x14ac:dyDescent="0.2">
      <c r="U39576" s="55"/>
      <c r="V39576" s="53"/>
      <c r="W39576" s="53"/>
      <c r="X39576" s="53"/>
      <c r="Y39576" s="55"/>
    </row>
    <row r="39577" spans="21:25" x14ac:dyDescent="0.2">
      <c r="U39577" s="55"/>
      <c r="V39577" s="53"/>
      <c r="W39577" s="53"/>
      <c r="X39577" s="53"/>
      <c r="Y39577" s="55"/>
    </row>
    <row r="39578" spans="21:25" x14ac:dyDescent="0.2">
      <c r="U39578" s="55"/>
      <c r="V39578" s="53"/>
      <c r="W39578" s="53"/>
      <c r="X39578" s="53"/>
      <c r="Y39578" s="55"/>
    </row>
    <row r="39579" spans="21:25" x14ac:dyDescent="0.2">
      <c r="U39579" s="55"/>
      <c r="V39579" s="53"/>
      <c r="W39579" s="53"/>
      <c r="X39579" s="53"/>
      <c r="Y39579" s="55"/>
    </row>
    <row r="39580" spans="21:25" x14ac:dyDescent="0.2">
      <c r="U39580" s="55"/>
      <c r="V39580" s="53"/>
      <c r="W39580" s="53"/>
      <c r="X39580" s="53"/>
      <c r="Y39580" s="55"/>
    </row>
    <row r="39581" spans="21:25" x14ac:dyDescent="0.2">
      <c r="U39581" s="55"/>
      <c r="V39581" s="53"/>
      <c r="W39581" s="53"/>
      <c r="X39581" s="53"/>
      <c r="Y39581" s="55"/>
    </row>
    <row r="39582" spans="21:25" x14ac:dyDescent="0.2">
      <c r="U39582" s="55"/>
      <c r="V39582" s="53"/>
      <c r="W39582" s="53"/>
      <c r="X39582" s="53"/>
      <c r="Y39582" s="55"/>
    </row>
    <row r="39583" spans="21:25" x14ac:dyDescent="0.2">
      <c r="U39583" s="55"/>
      <c r="V39583" s="53"/>
      <c r="W39583" s="53"/>
      <c r="X39583" s="53"/>
      <c r="Y39583" s="55"/>
    </row>
    <row r="39584" spans="21:25" x14ac:dyDescent="0.2">
      <c r="U39584" s="55"/>
      <c r="V39584" s="53"/>
      <c r="W39584" s="53"/>
      <c r="X39584" s="53"/>
      <c r="Y39584" s="55"/>
    </row>
    <row r="39585" spans="21:25" x14ac:dyDescent="0.2">
      <c r="U39585" s="55"/>
      <c r="V39585" s="53"/>
      <c r="W39585" s="53"/>
      <c r="X39585" s="53"/>
      <c r="Y39585" s="55"/>
    </row>
    <row r="39586" spans="21:25" x14ac:dyDescent="0.2">
      <c r="U39586" s="55"/>
      <c r="V39586" s="53"/>
      <c r="W39586" s="53"/>
      <c r="X39586" s="53"/>
      <c r="Y39586" s="55"/>
    </row>
    <row r="39587" spans="21:25" x14ac:dyDescent="0.2">
      <c r="U39587" s="55"/>
      <c r="V39587" s="53"/>
      <c r="W39587" s="53"/>
      <c r="X39587" s="53"/>
      <c r="Y39587" s="55"/>
    </row>
    <row r="39588" spans="21:25" x14ac:dyDescent="0.2">
      <c r="U39588" s="55"/>
      <c r="V39588" s="53"/>
      <c r="W39588" s="53"/>
      <c r="X39588" s="53"/>
      <c r="Y39588" s="55"/>
    </row>
    <row r="39589" spans="21:25" x14ac:dyDescent="0.2">
      <c r="U39589" s="55"/>
      <c r="V39589" s="53"/>
      <c r="W39589" s="53"/>
      <c r="X39589" s="53"/>
      <c r="Y39589" s="55"/>
    </row>
    <row r="39590" spans="21:25" x14ac:dyDescent="0.2">
      <c r="U39590" s="55"/>
      <c r="V39590" s="53"/>
      <c r="W39590" s="53"/>
      <c r="X39590" s="53"/>
      <c r="Y39590" s="55"/>
    </row>
    <row r="39591" spans="21:25" x14ac:dyDescent="0.2">
      <c r="U39591" s="55"/>
      <c r="V39591" s="53"/>
      <c r="W39591" s="53"/>
      <c r="X39591" s="53"/>
      <c r="Y39591" s="55"/>
    </row>
    <row r="39592" spans="21:25" x14ac:dyDescent="0.2">
      <c r="U39592" s="55"/>
      <c r="V39592" s="53"/>
      <c r="W39592" s="53"/>
      <c r="X39592" s="53"/>
      <c r="Y39592" s="55"/>
    </row>
    <row r="39593" spans="21:25" x14ac:dyDescent="0.2">
      <c r="U39593" s="55"/>
      <c r="V39593" s="53"/>
      <c r="W39593" s="53"/>
      <c r="X39593" s="53"/>
      <c r="Y39593" s="55"/>
    </row>
    <row r="39594" spans="21:25" x14ac:dyDescent="0.2">
      <c r="U39594" s="55"/>
      <c r="V39594" s="53"/>
      <c r="W39594" s="53"/>
      <c r="X39594" s="53"/>
      <c r="Y39594" s="55"/>
    </row>
    <row r="39595" spans="21:25" x14ac:dyDescent="0.2">
      <c r="U39595" s="55"/>
      <c r="V39595" s="53"/>
      <c r="W39595" s="53"/>
      <c r="X39595" s="53"/>
      <c r="Y39595" s="55"/>
    </row>
    <row r="39596" spans="21:25" x14ac:dyDescent="0.2">
      <c r="U39596" s="55"/>
      <c r="V39596" s="53"/>
      <c r="W39596" s="53"/>
      <c r="X39596" s="53"/>
      <c r="Y39596" s="55"/>
    </row>
    <row r="39597" spans="21:25" x14ac:dyDescent="0.2">
      <c r="U39597" s="55"/>
      <c r="V39597" s="53"/>
      <c r="W39597" s="53"/>
      <c r="X39597" s="53"/>
      <c r="Y39597" s="55"/>
    </row>
    <row r="39598" spans="21:25" x14ac:dyDescent="0.2">
      <c r="U39598" s="55"/>
      <c r="V39598" s="53"/>
      <c r="W39598" s="53"/>
      <c r="X39598" s="53"/>
      <c r="Y39598" s="55"/>
    </row>
    <row r="39599" spans="21:25" x14ac:dyDescent="0.2">
      <c r="U39599" s="55"/>
      <c r="V39599" s="53"/>
      <c r="W39599" s="53"/>
      <c r="X39599" s="53"/>
      <c r="Y39599" s="55"/>
    </row>
    <row r="39600" spans="21:25" x14ac:dyDescent="0.2">
      <c r="U39600" s="55"/>
      <c r="V39600" s="53"/>
      <c r="W39600" s="53"/>
      <c r="X39600" s="53"/>
      <c r="Y39600" s="55"/>
    </row>
    <row r="39601" spans="21:25" x14ac:dyDescent="0.2">
      <c r="U39601" s="55"/>
      <c r="V39601" s="53"/>
      <c r="W39601" s="53"/>
      <c r="X39601" s="53"/>
      <c r="Y39601" s="55"/>
    </row>
    <row r="39602" spans="21:25" x14ac:dyDescent="0.2">
      <c r="U39602" s="55"/>
      <c r="V39602" s="53"/>
      <c r="W39602" s="53"/>
      <c r="X39602" s="53"/>
      <c r="Y39602" s="55"/>
    </row>
    <row r="39603" spans="21:25" x14ac:dyDescent="0.2">
      <c r="U39603" s="55"/>
      <c r="V39603" s="53"/>
      <c r="W39603" s="53"/>
      <c r="X39603" s="53"/>
      <c r="Y39603" s="55"/>
    </row>
    <row r="39604" spans="21:25" x14ac:dyDescent="0.2">
      <c r="U39604" s="55"/>
      <c r="V39604" s="53"/>
      <c r="W39604" s="53"/>
      <c r="X39604" s="53"/>
      <c r="Y39604" s="55"/>
    </row>
    <row r="39605" spans="21:25" x14ac:dyDescent="0.2">
      <c r="U39605" s="55"/>
      <c r="V39605" s="53"/>
      <c r="W39605" s="53"/>
      <c r="X39605" s="53"/>
      <c r="Y39605" s="55"/>
    </row>
    <row r="39606" spans="21:25" x14ac:dyDescent="0.2">
      <c r="U39606" s="55"/>
      <c r="V39606" s="53"/>
      <c r="W39606" s="53"/>
      <c r="X39606" s="53"/>
      <c r="Y39606" s="55"/>
    </row>
    <row r="39607" spans="21:25" x14ac:dyDescent="0.2">
      <c r="U39607" s="55"/>
      <c r="V39607" s="53"/>
      <c r="W39607" s="53"/>
      <c r="X39607" s="53"/>
      <c r="Y39607" s="55"/>
    </row>
    <row r="39608" spans="21:25" x14ac:dyDescent="0.2">
      <c r="U39608" s="55"/>
      <c r="V39608" s="53"/>
      <c r="W39608" s="53"/>
      <c r="X39608" s="53"/>
      <c r="Y39608" s="55"/>
    </row>
    <row r="39609" spans="21:25" x14ac:dyDescent="0.2">
      <c r="U39609" s="55"/>
      <c r="V39609" s="53"/>
      <c r="W39609" s="53"/>
      <c r="X39609" s="53"/>
      <c r="Y39609" s="55"/>
    </row>
    <row r="39610" spans="21:25" x14ac:dyDescent="0.2">
      <c r="U39610" s="55"/>
      <c r="V39610" s="53"/>
      <c r="W39610" s="53"/>
      <c r="X39610" s="53"/>
      <c r="Y39610" s="55"/>
    </row>
    <row r="39611" spans="21:25" x14ac:dyDescent="0.2">
      <c r="U39611" s="55"/>
      <c r="V39611" s="53"/>
      <c r="W39611" s="53"/>
      <c r="X39611" s="53"/>
      <c r="Y39611" s="55"/>
    </row>
    <row r="39612" spans="21:25" x14ac:dyDescent="0.2">
      <c r="U39612" s="55"/>
      <c r="V39612" s="53"/>
      <c r="W39612" s="53"/>
      <c r="X39612" s="53"/>
      <c r="Y39612" s="55"/>
    </row>
    <row r="39613" spans="21:25" x14ac:dyDescent="0.2">
      <c r="U39613" s="55"/>
      <c r="V39613" s="53"/>
      <c r="W39613" s="53"/>
      <c r="X39613" s="53"/>
      <c r="Y39613" s="55"/>
    </row>
    <row r="39614" spans="21:25" x14ac:dyDescent="0.2">
      <c r="U39614" s="55"/>
      <c r="V39614" s="53"/>
      <c r="W39614" s="53"/>
      <c r="X39614" s="53"/>
      <c r="Y39614" s="55"/>
    </row>
    <row r="39615" spans="21:25" x14ac:dyDescent="0.2">
      <c r="U39615" s="55"/>
      <c r="V39615" s="53"/>
      <c r="W39615" s="53"/>
      <c r="X39615" s="53"/>
      <c r="Y39615" s="55"/>
    </row>
    <row r="39616" spans="21:25" x14ac:dyDescent="0.2">
      <c r="U39616" s="55"/>
      <c r="V39616" s="53"/>
      <c r="W39616" s="53"/>
      <c r="X39616" s="53"/>
      <c r="Y39616" s="55"/>
    </row>
    <row r="39617" spans="21:25" x14ac:dyDescent="0.2">
      <c r="U39617" s="55"/>
      <c r="V39617" s="53"/>
      <c r="W39617" s="53"/>
      <c r="X39617" s="53"/>
      <c r="Y39617" s="55"/>
    </row>
    <row r="39618" spans="21:25" x14ac:dyDescent="0.2">
      <c r="U39618" s="55"/>
      <c r="V39618" s="53"/>
      <c r="W39618" s="53"/>
      <c r="X39618" s="53"/>
      <c r="Y39618" s="55"/>
    </row>
    <row r="39619" spans="21:25" x14ac:dyDescent="0.2">
      <c r="U39619" s="55"/>
      <c r="V39619" s="53"/>
      <c r="W39619" s="53"/>
      <c r="X39619" s="53"/>
      <c r="Y39619" s="55"/>
    </row>
    <row r="39620" spans="21:25" x14ac:dyDescent="0.2">
      <c r="U39620" s="55"/>
      <c r="V39620" s="53"/>
      <c r="W39620" s="53"/>
      <c r="X39620" s="53"/>
      <c r="Y39620" s="55"/>
    </row>
    <row r="39621" spans="21:25" x14ac:dyDescent="0.2">
      <c r="U39621" s="55"/>
      <c r="V39621" s="53"/>
      <c r="W39621" s="53"/>
      <c r="X39621" s="53"/>
      <c r="Y39621" s="55"/>
    </row>
    <row r="39622" spans="21:25" x14ac:dyDescent="0.2">
      <c r="U39622" s="55"/>
      <c r="V39622" s="53"/>
      <c r="W39622" s="53"/>
      <c r="X39622" s="53"/>
      <c r="Y39622" s="55"/>
    </row>
    <row r="39623" spans="21:25" x14ac:dyDescent="0.2">
      <c r="U39623" s="55"/>
      <c r="V39623" s="53"/>
      <c r="W39623" s="53"/>
      <c r="X39623" s="53"/>
      <c r="Y39623" s="55"/>
    </row>
    <row r="39624" spans="21:25" x14ac:dyDescent="0.2">
      <c r="U39624" s="55"/>
      <c r="V39624" s="53"/>
      <c r="W39624" s="53"/>
      <c r="X39624" s="53"/>
      <c r="Y39624" s="55"/>
    </row>
    <row r="39625" spans="21:25" x14ac:dyDescent="0.2">
      <c r="U39625" s="55"/>
      <c r="V39625" s="53"/>
      <c r="W39625" s="53"/>
      <c r="X39625" s="53"/>
      <c r="Y39625" s="55"/>
    </row>
    <row r="39626" spans="21:25" x14ac:dyDescent="0.2">
      <c r="U39626" s="55"/>
      <c r="V39626" s="53"/>
      <c r="W39626" s="53"/>
      <c r="X39626" s="53"/>
      <c r="Y39626" s="55"/>
    </row>
    <row r="39627" spans="21:25" x14ac:dyDescent="0.2">
      <c r="U39627" s="55"/>
      <c r="V39627" s="53"/>
      <c r="W39627" s="53"/>
      <c r="X39627" s="53"/>
      <c r="Y39627" s="55"/>
    </row>
    <row r="39628" spans="21:25" x14ac:dyDescent="0.2">
      <c r="U39628" s="55"/>
      <c r="V39628" s="53"/>
      <c r="W39628" s="53"/>
      <c r="X39628" s="53"/>
      <c r="Y39628" s="55"/>
    </row>
    <row r="39629" spans="21:25" x14ac:dyDescent="0.2">
      <c r="U39629" s="55"/>
      <c r="V39629" s="53"/>
      <c r="W39629" s="53"/>
      <c r="X39629" s="53"/>
      <c r="Y39629" s="55"/>
    </row>
    <row r="39630" spans="21:25" x14ac:dyDescent="0.2">
      <c r="U39630" s="55"/>
      <c r="V39630" s="53"/>
      <c r="W39630" s="53"/>
      <c r="X39630" s="53"/>
      <c r="Y39630" s="55"/>
    </row>
    <row r="39631" spans="21:25" x14ac:dyDescent="0.2">
      <c r="U39631" s="55"/>
      <c r="V39631" s="53"/>
      <c r="W39631" s="53"/>
      <c r="X39631" s="53"/>
      <c r="Y39631" s="55"/>
    </row>
    <row r="39632" spans="21:25" x14ac:dyDescent="0.2">
      <c r="U39632" s="55"/>
      <c r="V39632" s="53"/>
      <c r="W39632" s="53"/>
      <c r="X39632" s="53"/>
      <c r="Y39632" s="55"/>
    </row>
    <row r="39633" spans="21:25" x14ac:dyDescent="0.2">
      <c r="U39633" s="55"/>
      <c r="V39633" s="53"/>
      <c r="W39633" s="53"/>
      <c r="X39633" s="53"/>
      <c r="Y39633" s="55"/>
    </row>
    <row r="39634" spans="21:25" x14ac:dyDescent="0.2">
      <c r="U39634" s="55"/>
      <c r="V39634" s="53"/>
      <c r="W39634" s="53"/>
      <c r="X39634" s="53"/>
      <c r="Y39634" s="55"/>
    </row>
    <row r="39635" spans="21:25" x14ac:dyDescent="0.2">
      <c r="U39635" s="55"/>
      <c r="V39635" s="53"/>
      <c r="W39635" s="53"/>
      <c r="X39635" s="53"/>
      <c r="Y39635" s="55"/>
    </row>
    <row r="39636" spans="21:25" x14ac:dyDescent="0.2">
      <c r="U39636" s="55"/>
      <c r="V39636" s="53"/>
      <c r="W39636" s="53"/>
      <c r="X39636" s="53"/>
      <c r="Y39636" s="55"/>
    </row>
    <row r="39637" spans="21:25" x14ac:dyDescent="0.2">
      <c r="U39637" s="55"/>
      <c r="V39637" s="53"/>
      <c r="W39637" s="53"/>
      <c r="X39637" s="53"/>
      <c r="Y39637" s="55"/>
    </row>
    <row r="39638" spans="21:25" x14ac:dyDescent="0.2">
      <c r="U39638" s="55"/>
      <c r="V39638" s="53"/>
      <c r="W39638" s="53"/>
      <c r="X39638" s="53"/>
      <c r="Y39638" s="55"/>
    </row>
    <row r="39639" spans="21:25" x14ac:dyDescent="0.2">
      <c r="U39639" s="55"/>
      <c r="V39639" s="53"/>
      <c r="W39639" s="53"/>
      <c r="X39639" s="53"/>
      <c r="Y39639" s="55"/>
    </row>
    <row r="39640" spans="21:25" x14ac:dyDescent="0.2">
      <c r="U39640" s="55"/>
      <c r="V39640" s="53"/>
      <c r="W39640" s="53"/>
      <c r="X39640" s="53"/>
      <c r="Y39640" s="55"/>
    </row>
    <row r="39641" spans="21:25" x14ac:dyDescent="0.2">
      <c r="U39641" s="55"/>
      <c r="V39641" s="53"/>
      <c r="W39641" s="53"/>
      <c r="X39641" s="53"/>
      <c r="Y39641" s="55"/>
    </row>
    <row r="39642" spans="21:25" x14ac:dyDescent="0.2">
      <c r="U39642" s="55"/>
      <c r="V39642" s="53"/>
      <c r="W39642" s="53"/>
      <c r="X39642" s="53"/>
      <c r="Y39642" s="55"/>
    </row>
    <row r="39643" spans="21:25" x14ac:dyDescent="0.2">
      <c r="U39643" s="55"/>
      <c r="V39643" s="53"/>
      <c r="W39643" s="53"/>
      <c r="X39643" s="53"/>
      <c r="Y39643" s="55"/>
    </row>
    <row r="39644" spans="21:25" x14ac:dyDescent="0.2">
      <c r="U39644" s="55"/>
      <c r="V39644" s="53"/>
      <c r="W39644" s="53"/>
      <c r="X39644" s="53"/>
      <c r="Y39644" s="55"/>
    </row>
    <row r="39645" spans="21:25" x14ac:dyDescent="0.2">
      <c r="U39645" s="55"/>
      <c r="V39645" s="53"/>
      <c r="W39645" s="53"/>
      <c r="X39645" s="53"/>
      <c r="Y39645" s="55"/>
    </row>
    <row r="39646" spans="21:25" x14ac:dyDescent="0.2">
      <c r="U39646" s="55"/>
      <c r="V39646" s="53"/>
      <c r="W39646" s="53"/>
      <c r="X39646" s="53"/>
      <c r="Y39646" s="55"/>
    </row>
    <row r="39647" spans="21:25" x14ac:dyDescent="0.2">
      <c r="U39647" s="55"/>
      <c r="V39647" s="53"/>
      <c r="W39647" s="53"/>
      <c r="X39647" s="53"/>
      <c r="Y39647" s="55"/>
    </row>
    <row r="39648" spans="21:25" x14ac:dyDescent="0.2">
      <c r="U39648" s="55"/>
      <c r="V39648" s="53"/>
      <c r="W39648" s="53"/>
      <c r="X39648" s="53"/>
      <c r="Y39648" s="55"/>
    </row>
    <row r="39649" spans="21:25" x14ac:dyDescent="0.2">
      <c r="U39649" s="55"/>
      <c r="V39649" s="53"/>
      <c r="W39649" s="53"/>
      <c r="X39649" s="53"/>
      <c r="Y39649" s="55"/>
    </row>
    <row r="39650" spans="21:25" x14ac:dyDescent="0.2">
      <c r="U39650" s="55"/>
      <c r="V39650" s="53"/>
      <c r="W39650" s="53"/>
      <c r="X39650" s="53"/>
      <c r="Y39650" s="55"/>
    </row>
    <row r="39651" spans="21:25" x14ac:dyDescent="0.2">
      <c r="U39651" s="55"/>
      <c r="V39651" s="53"/>
      <c r="W39651" s="53"/>
      <c r="X39651" s="53"/>
      <c r="Y39651" s="55"/>
    </row>
    <row r="39652" spans="21:25" x14ac:dyDescent="0.2">
      <c r="U39652" s="55"/>
      <c r="V39652" s="53"/>
      <c r="W39652" s="53"/>
      <c r="X39652" s="53"/>
      <c r="Y39652" s="55"/>
    </row>
    <row r="39653" spans="21:25" x14ac:dyDescent="0.2">
      <c r="U39653" s="55"/>
      <c r="V39653" s="53"/>
      <c r="W39653" s="53"/>
      <c r="X39653" s="53"/>
      <c r="Y39653" s="55"/>
    </row>
    <row r="39654" spans="21:25" x14ac:dyDescent="0.2">
      <c r="U39654" s="55"/>
      <c r="V39654" s="53"/>
      <c r="W39654" s="53"/>
      <c r="X39654" s="53"/>
      <c r="Y39654" s="55"/>
    </row>
    <row r="39655" spans="21:25" x14ac:dyDescent="0.2">
      <c r="U39655" s="55"/>
      <c r="V39655" s="53"/>
      <c r="W39655" s="53"/>
      <c r="X39655" s="53"/>
      <c r="Y39655" s="55"/>
    </row>
    <row r="39656" spans="21:25" x14ac:dyDescent="0.2">
      <c r="U39656" s="55"/>
      <c r="V39656" s="53"/>
      <c r="W39656" s="53"/>
      <c r="X39656" s="53"/>
      <c r="Y39656" s="55"/>
    </row>
    <row r="39657" spans="21:25" x14ac:dyDescent="0.2">
      <c r="U39657" s="55"/>
      <c r="V39657" s="53"/>
      <c r="W39657" s="53"/>
      <c r="X39657" s="53"/>
      <c r="Y39657" s="55"/>
    </row>
    <row r="39658" spans="21:25" x14ac:dyDescent="0.2">
      <c r="U39658" s="55"/>
      <c r="V39658" s="53"/>
      <c r="W39658" s="53"/>
      <c r="X39658" s="53"/>
      <c r="Y39658" s="55"/>
    </row>
    <row r="39659" spans="21:25" x14ac:dyDescent="0.2">
      <c r="U39659" s="55"/>
      <c r="V39659" s="53"/>
      <c r="W39659" s="53"/>
      <c r="X39659" s="53"/>
      <c r="Y39659" s="55"/>
    </row>
    <row r="39660" spans="21:25" x14ac:dyDescent="0.2">
      <c r="U39660" s="55"/>
      <c r="V39660" s="53"/>
      <c r="W39660" s="53"/>
      <c r="X39660" s="53"/>
      <c r="Y39660" s="55"/>
    </row>
    <row r="39661" spans="21:25" x14ac:dyDescent="0.2">
      <c r="U39661" s="55"/>
      <c r="V39661" s="53"/>
      <c r="W39661" s="53"/>
      <c r="X39661" s="53"/>
      <c r="Y39661" s="55"/>
    </row>
    <row r="39662" spans="21:25" x14ac:dyDescent="0.2">
      <c r="U39662" s="55"/>
      <c r="V39662" s="53"/>
      <c r="W39662" s="53"/>
      <c r="X39662" s="53"/>
      <c r="Y39662" s="55"/>
    </row>
    <row r="39663" spans="21:25" x14ac:dyDescent="0.2">
      <c r="U39663" s="55"/>
      <c r="V39663" s="53"/>
      <c r="W39663" s="53"/>
      <c r="X39663" s="53"/>
      <c r="Y39663" s="55"/>
    </row>
    <row r="39664" spans="21:25" x14ac:dyDescent="0.2">
      <c r="U39664" s="55"/>
      <c r="V39664" s="53"/>
      <c r="W39664" s="53"/>
      <c r="X39664" s="53"/>
      <c r="Y39664" s="55"/>
    </row>
    <row r="39665" spans="21:25" x14ac:dyDescent="0.2">
      <c r="U39665" s="55"/>
      <c r="V39665" s="53"/>
      <c r="W39665" s="53"/>
      <c r="X39665" s="53"/>
      <c r="Y39665" s="55"/>
    </row>
    <row r="39666" spans="21:25" x14ac:dyDescent="0.2">
      <c r="U39666" s="55"/>
      <c r="V39666" s="53"/>
      <c r="W39666" s="53"/>
      <c r="X39666" s="53"/>
      <c r="Y39666" s="55"/>
    </row>
    <row r="39667" spans="21:25" x14ac:dyDescent="0.2">
      <c r="U39667" s="55"/>
      <c r="V39667" s="53"/>
      <c r="W39667" s="53"/>
      <c r="X39667" s="53"/>
      <c r="Y39667" s="55"/>
    </row>
    <row r="39668" spans="21:25" x14ac:dyDescent="0.2">
      <c r="U39668" s="55"/>
      <c r="V39668" s="53"/>
      <c r="W39668" s="53"/>
      <c r="X39668" s="53"/>
      <c r="Y39668" s="55"/>
    </row>
    <row r="39669" spans="21:25" x14ac:dyDescent="0.2">
      <c r="U39669" s="55"/>
      <c r="V39669" s="53"/>
      <c r="W39669" s="53"/>
      <c r="X39669" s="53"/>
      <c r="Y39669" s="55"/>
    </row>
    <row r="39670" spans="21:25" x14ac:dyDescent="0.2">
      <c r="U39670" s="55"/>
      <c r="V39670" s="53"/>
      <c r="W39670" s="53"/>
      <c r="X39670" s="53"/>
      <c r="Y39670" s="55"/>
    </row>
    <row r="39671" spans="21:25" x14ac:dyDescent="0.2">
      <c r="U39671" s="55"/>
      <c r="V39671" s="53"/>
      <c r="W39671" s="53"/>
      <c r="X39671" s="53"/>
      <c r="Y39671" s="55"/>
    </row>
    <row r="39672" spans="21:25" x14ac:dyDescent="0.2">
      <c r="U39672" s="55"/>
      <c r="V39672" s="53"/>
      <c r="W39672" s="53"/>
      <c r="X39672" s="53"/>
      <c r="Y39672" s="55"/>
    </row>
    <row r="39673" spans="21:25" x14ac:dyDescent="0.2">
      <c r="U39673" s="55"/>
      <c r="V39673" s="53"/>
      <c r="W39673" s="53"/>
      <c r="X39673" s="53"/>
      <c r="Y39673" s="55"/>
    </row>
    <row r="39674" spans="21:25" x14ac:dyDescent="0.2">
      <c r="U39674" s="55"/>
      <c r="V39674" s="53"/>
      <c r="W39674" s="53"/>
      <c r="X39674" s="53"/>
      <c r="Y39674" s="55"/>
    </row>
    <row r="39675" spans="21:25" x14ac:dyDescent="0.2">
      <c r="U39675" s="55"/>
      <c r="V39675" s="53"/>
      <c r="W39675" s="53"/>
      <c r="X39675" s="53"/>
      <c r="Y39675" s="55"/>
    </row>
    <row r="39676" spans="21:25" x14ac:dyDescent="0.2">
      <c r="U39676" s="55"/>
      <c r="V39676" s="53"/>
      <c r="W39676" s="53"/>
      <c r="X39676" s="53"/>
      <c r="Y39676" s="55"/>
    </row>
    <row r="39677" spans="21:25" x14ac:dyDescent="0.2">
      <c r="U39677" s="55"/>
      <c r="V39677" s="53"/>
      <c r="W39677" s="53"/>
      <c r="X39677" s="53"/>
      <c r="Y39677" s="55"/>
    </row>
    <row r="39678" spans="21:25" x14ac:dyDescent="0.2">
      <c r="U39678" s="55"/>
      <c r="V39678" s="53"/>
      <c r="W39678" s="53"/>
      <c r="X39678" s="53"/>
      <c r="Y39678" s="55"/>
    </row>
    <row r="39679" spans="21:25" x14ac:dyDescent="0.2">
      <c r="U39679" s="55"/>
      <c r="V39679" s="53"/>
      <c r="W39679" s="53"/>
      <c r="X39679" s="53"/>
      <c r="Y39679" s="55"/>
    </row>
    <row r="39680" spans="21:25" x14ac:dyDescent="0.2">
      <c r="U39680" s="55"/>
      <c r="V39680" s="53"/>
      <c r="W39680" s="53"/>
      <c r="X39680" s="53"/>
      <c r="Y39680" s="55"/>
    </row>
    <row r="39681" spans="21:25" x14ac:dyDescent="0.2">
      <c r="U39681" s="55"/>
      <c r="V39681" s="53"/>
      <c r="W39681" s="53"/>
      <c r="X39681" s="53"/>
      <c r="Y39681" s="55"/>
    </row>
    <row r="39682" spans="21:25" x14ac:dyDescent="0.2">
      <c r="U39682" s="55"/>
      <c r="V39682" s="53"/>
      <c r="W39682" s="53"/>
      <c r="X39682" s="53"/>
      <c r="Y39682" s="55"/>
    </row>
    <row r="39683" spans="21:25" x14ac:dyDescent="0.2">
      <c r="U39683" s="55"/>
      <c r="V39683" s="53"/>
      <c r="W39683" s="53"/>
      <c r="X39683" s="53"/>
      <c r="Y39683" s="55"/>
    </row>
    <row r="39684" spans="21:25" x14ac:dyDescent="0.2">
      <c r="U39684" s="55"/>
      <c r="V39684" s="53"/>
      <c r="W39684" s="53"/>
      <c r="X39684" s="53"/>
      <c r="Y39684" s="55"/>
    </row>
    <row r="39685" spans="21:25" x14ac:dyDescent="0.2">
      <c r="U39685" s="55"/>
      <c r="V39685" s="53"/>
      <c r="W39685" s="53"/>
      <c r="X39685" s="53"/>
      <c r="Y39685" s="55"/>
    </row>
    <row r="39686" spans="21:25" x14ac:dyDescent="0.2">
      <c r="U39686" s="55"/>
      <c r="V39686" s="53"/>
      <c r="W39686" s="53"/>
      <c r="X39686" s="53"/>
      <c r="Y39686" s="55"/>
    </row>
    <row r="39687" spans="21:25" x14ac:dyDescent="0.2">
      <c r="U39687" s="55"/>
      <c r="V39687" s="53"/>
      <c r="W39687" s="53"/>
      <c r="X39687" s="53"/>
      <c r="Y39687" s="55"/>
    </row>
    <row r="39688" spans="21:25" x14ac:dyDescent="0.2">
      <c r="U39688" s="55"/>
      <c r="V39688" s="53"/>
      <c r="W39688" s="53"/>
      <c r="X39688" s="53"/>
      <c r="Y39688" s="55"/>
    </row>
    <row r="39689" spans="21:25" x14ac:dyDescent="0.2">
      <c r="U39689" s="55"/>
      <c r="V39689" s="53"/>
      <c r="W39689" s="53"/>
      <c r="X39689" s="53"/>
      <c r="Y39689" s="55"/>
    </row>
    <row r="39690" spans="21:25" x14ac:dyDescent="0.2">
      <c r="U39690" s="55"/>
      <c r="V39690" s="53"/>
      <c r="W39690" s="53"/>
      <c r="X39690" s="53"/>
      <c r="Y39690" s="55"/>
    </row>
    <row r="39691" spans="21:25" x14ac:dyDescent="0.2">
      <c r="U39691" s="55"/>
      <c r="V39691" s="53"/>
      <c r="W39691" s="53"/>
      <c r="X39691" s="53"/>
      <c r="Y39691" s="55"/>
    </row>
    <row r="39692" spans="21:25" x14ac:dyDescent="0.2">
      <c r="U39692" s="55"/>
      <c r="V39692" s="53"/>
      <c r="W39692" s="53"/>
      <c r="X39692" s="53"/>
      <c r="Y39692" s="55"/>
    </row>
    <row r="39693" spans="21:25" x14ac:dyDescent="0.2">
      <c r="U39693" s="55"/>
      <c r="V39693" s="53"/>
      <c r="W39693" s="53"/>
      <c r="X39693" s="53"/>
      <c r="Y39693" s="55"/>
    </row>
    <row r="39694" spans="21:25" x14ac:dyDescent="0.2">
      <c r="U39694" s="55"/>
      <c r="V39694" s="53"/>
      <c r="W39694" s="53"/>
      <c r="X39694" s="53"/>
      <c r="Y39694" s="55"/>
    </row>
    <row r="39695" spans="21:25" x14ac:dyDescent="0.2">
      <c r="U39695" s="55"/>
      <c r="V39695" s="53"/>
      <c r="W39695" s="53"/>
      <c r="X39695" s="53"/>
      <c r="Y39695" s="55"/>
    </row>
    <row r="39696" spans="21:25" x14ac:dyDescent="0.2">
      <c r="U39696" s="55"/>
      <c r="V39696" s="53"/>
      <c r="W39696" s="53"/>
      <c r="X39696" s="53"/>
      <c r="Y39696" s="55"/>
    </row>
    <row r="39697" spans="21:25" x14ac:dyDescent="0.2">
      <c r="U39697" s="55"/>
      <c r="V39697" s="53"/>
      <c r="W39697" s="53"/>
      <c r="X39697" s="53"/>
      <c r="Y39697" s="55"/>
    </row>
    <row r="39698" spans="21:25" x14ac:dyDescent="0.2">
      <c r="U39698" s="55"/>
      <c r="V39698" s="53"/>
      <c r="W39698" s="53"/>
      <c r="X39698" s="53"/>
      <c r="Y39698" s="55"/>
    </row>
    <row r="39699" spans="21:25" x14ac:dyDescent="0.2">
      <c r="U39699" s="55"/>
      <c r="V39699" s="53"/>
      <c r="W39699" s="53"/>
      <c r="X39699" s="53"/>
      <c r="Y39699" s="55"/>
    </row>
    <row r="39700" spans="21:25" x14ac:dyDescent="0.2">
      <c r="U39700" s="55"/>
      <c r="V39700" s="53"/>
      <c r="W39700" s="53"/>
      <c r="X39700" s="53"/>
      <c r="Y39700" s="55"/>
    </row>
    <row r="39701" spans="21:25" x14ac:dyDescent="0.2">
      <c r="U39701" s="55"/>
      <c r="V39701" s="53"/>
      <c r="W39701" s="53"/>
      <c r="X39701" s="53"/>
      <c r="Y39701" s="55"/>
    </row>
    <row r="39702" spans="21:25" x14ac:dyDescent="0.2">
      <c r="U39702" s="55"/>
      <c r="V39702" s="53"/>
      <c r="W39702" s="53"/>
      <c r="X39702" s="53"/>
      <c r="Y39702" s="55"/>
    </row>
    <row r="39703" spans="21:25" x14ac:dyDescent="0.2">
      <c r="U39703" s="55"/>
      <c r="V39703" s="53"/>
      <c r="W39703" s="53"/>
      <c r="X39703" s="53"/>
      <c r="Y39703" s="55"/>
    </row>
    <row r="39704" spans="21:25" x14ac:dyDescent="0.2">
      <c r="U39704" s="55"/>
      <c r="V39704" s="53"/>
      <c r="W39704" s="53"/>
      <c r="X39704" s="53"/>
      <c r="Y39704" s="55"/>
    </row>
    <row r="39705" spans="21:25" x14ac:dyDescent="0.2">
      <c r="U39705" s="55"/>
      <c r="V39705" s="53"/>
      <c r="W39705" s="53"/>
      <c r="X39705" s="53"/>
      <c r="Y39705" s="55"/>
    </row>
    <row r="39706" spans="21:25" x14ac:dyDescent="0.2">
      <c r="U39706" s="55"/>
      <c r="V39706" s="53"/>
      <c r="W39706" s="53"/>
      <c r="X39706" s="53"/>
      <c r="Y39706" s="55"/>
    </row>
    <row r="39707" spans="21:25" x14ac:dyDescent="0.2">
      <c r="U39707" s="55"/>
      <c r="V39707" s="53"/>
      <c r="W39707" s="53"/>
      <c r="X39707" s="53"/>
      <c r="Y39707" s="55"/>
    </row>
    <row r="39708" spans="21:25" x14ac:dyDescent="0.2">
      <c r="U39708" s="55"/>
      <c r="V39708" s="53"/>
      <c r="W39708" s="53"/>
      <c r="X39708" s="53"/>
      <c r="Y39708" s="55"/>
    </row>
    <row r="39709" spans="21:25" x14ac:dyDescent="0.2">
      <c r="U39709" s="55"/>
      <c r="V39709" s="53"/>
      <c r="W39709" s="53"/>
      <c r="X39709" s="53"/>
      <c r="Y39709" s="55"/>
    </row>
    <row r="39710" spans="21:25" x14ac:dyDescent="0.2">
      <c r="U39710" s="55"/>
      <c r="V39710" s="53"/>
      <c r="W39710" s="53"/>
      <c r="X39710" s="53"/>
      <c r="Y39710" s="55"/>
    </row>
    <row r="39711" spans="21:25" x14ac:dyDescent="0.2">
      <c r="U39711" s="55"/>
      <c r="V39711" s="53"/>
      <c r="W39711" s="53"/>
      <c r="X39711" s="53"/>
      <c r="Y39711" s="55"/>
    </row>
    <row r="39712" spans="21:25" x14ac:dyDescent="0.2">
      <c r="U39712" s="55"/>
      <c r="V39712" s="53"/>
      <c r="W39712" s="53"/>
      <c r="X39712" s="53"/>
      <c r="Y39712" s="55"/>
    </row>
    <row r="39713" spans="21:25" x14ac:dyDescent="0.2">
      <c r="U39713" s="55"/>
      <c r="V39713" s="53"/>
      <c r="W39713" s="53"/>
      <c r="X39713" s="53"/>
      <c r="Y39713" s="55"/>
    </row>
    <row r="39714" spans="21:25" x14ac:dyDescent="0.2">
      <c r="U39714" s="55"/>
      <c r="V39714" s="53"/>
      <c r="W39714" s="53"/>
      <c r="X39714" s="53"/>
      <c r="Y39714" s="55"/>
    </row>
    <row r="39715" spans="21:25" x14ac:dyDescent="0.2">
      <c r="U39715" s="55"/>
      <c r="V39715" s="53"/>
      <c r="W39715" s="53"/>
      <c r="X39715" s="53"/>
      <c r="Y39715" s="55"/>
    </row>
    <row r="39716" spans="21:25" x14ac:dyDescent="0.2">
      <c r="U39716" s="55"/>
      <c r="V39716" s="53"/>
      <c r="W39716" s="53"/>
      <c r="X39716" s="53"/>
      <c r="Y39716" s="55"/>
    </row>
    <row r="39717" spans="21:25" x14ac:dyDescent="0.2">
      <c r="U39717" s="55"/>
      <c r="V39717" s="53"/>
      <c r="W39717" s="53"/>
      <c r="X39717" s="53"/>
      <c r="Y39717" s="55"/>
    </row>
    <row r="39718" spans="21:25" x14ac:dyDescent="0.2">
      <c r="U39718" s="55"/>
      <c r="V39718" s="53"/>
      <c r="W39718" s="53"/>
      <c r="X39718" s="53"/>
      <c r="Y39718" s="55"/>
    </row>
    <row r="39719" spans="21:25" x14ac:dyDescent="0.2">
      <c r="U39719" s="55"/>
      <c r="V39719" s="53"/>
      <c r="W39719" s="53"/>
      <c r="X39719" s="53"/>
      <c r="Y39719" s="55"/>
    </row>
    <row r="39720" spans="21:25" x14ac:dyDescent="0.2">
      <c r="U39720" s="55"/>
      <c r="V39720" s="53"/>
      <c r="W39720" s="53"/>
      <c r="X39720" s="53"/>
      <c r="Y39720" s="55"/>
    </row>
    <row r="39721" spans="21:25" x14ac:dyDescent="0.2">
      <c r="U39721" s="55"/>
      <c r="V39721" s="53"/>
      <c r="W39721" s="53"/>
      <c r="X39721" s="53"/>
      <c r="Y39721" s="55"/>
    </row>
    <row r="39722" spans="21:25" x14ac:dyDescent="0.2">
      <c r="U39722" s="55"/>
      <c r="V39722" s="53"/>
      <c r="W39722" s="53"/>
      <c r="X39722" s="53"/>
      <c r="Y39722" s="55"/>
    </row>
    <row r="39723" spans="21:25" x14ac:dyDescent="0.2">
      <c r="U39723" s="55"/>
      <c r="V39723" s="53"/>
      <c r="W39723" s="53"/>
      <c r="X39723" s="53"/>
      <c r="Y39723" s="55"/>
    </row>
    <row r="39724" spans="21:25" x14ac:dyDescent="0.2">
      <c r="U39724" s="55"/>
      <c r="V39724" s="53"/>
      <c r="W39724" s="53"/>
      <c r="X39724" s="53"/>
      <c r="Y39724" s="55"/>
    </row>
    <row r="39725" spans="21:25" x14ac:dyDescent="0.2">
      <c r="U39725" s="55"/>
      <c r="V39725" s="53"/>
      <c r="W39725" s="53"/>
      <c r="X39725" s="53"/>
      <c r="Y39725" s="55"/>
    </row>
    <row r="39726" spans="21:25" x14ac:dyDescent="0.2">
      <c r="U39726" s="55"/>
      <c r="V39726" s="53"/>
      <c r="W39726" s="53"/>
      <c r="X39726" s="53"/>
      <c r="Y39726" s="55"/>
    </row>
    <row r="39727" spans="21:25" x14ac:dyDescent="0.2">
      <c r="U39727" s="55"/>
      <c r="V39727" s="53"/>
      <c r="W39727" s="53"/>
      <c r="X39727" s="53"/>
      <c r="Y39727" s="55"/>
    </row>
    <row r="39728" spans="21:25" x14ac:dyDescent="0.2">
      <c r="U39728" s="55"/>
      <c r="V39728" s="53"/>
      <c r="W39728" s="53"/>
      <c r="X39728" s="53"/>
      <c r="Y39728" s="55"/>
    </row>
    <row r="39729" spans="21:25" x14ac:dyDescent="0.2">
      <c r="U39729" s="55"/>
      <c r="V39729" s="53"/>
      <c r="W39729" s="53"/>
      <c r="X39729" s="53"/>
      <c r="Y39729" s="55"/>
    </row>
    <row r="39730" spans="21:25" x14ac:dyDescent="0.2">
      <c r="U39730" s="55"/>
      <c r="V39730" s="53"/>
      <c r="W39730" s="53"/>
      <c r="X39730" s="53"/>
      <c r="Y39730" s="55"/>
    </row>
    <row r="39731" spans="21:25" x14ac:dyDescent="0.2">
      <c r="U39731" s="55"/>
      <c r="V39731" s="53"/>
      <c r="W39731" s="53"/>
      <c r="X39731" s="53"/>
      <c r="Y39731" s="55"/>
    </row>
    <row r="39732" spans="21:25" x14ac:dyDescent="0.2">
      <c r="U39732" s="55"/>
      <c r="V39732" s="53"/>
      <c r="W39732" s="53"/>
      <c r="X39732" s="53"/>
      <c r="Y39732" s="55"/>
    </row>
    <row r="39733" spans="21:25" x14ac:dyDescent="0.2">
      <c r="U39733" s="55"/>
      <c r="V39733" s="53"/>
      <c r="W39733" s="53"/>
      <c r="X39733" s="53"/>
      <c r="Y39733" s="55"/>
    </row>
    <row r="39734" spans="21:25" x14ac:dyDescent="0.2">
      <c r="U39734" s="55"/>
      <c r="V39734" s="53"/>
      <c r="W39734" s="53"/>
      <c r="X39734" s="53"/>
      <c r="Y39734" s="55"/>
    </row>
    <row r="39735" spans="21:25" x14ac:dyDescent="0.2">
      <c r="U39735" s="55"/>
      <c r="V39735" s="53"/>
      <c r="W39735" s="53"/>
      <c r="X39735" s="53"/>
      <c r="Y39735" s="55"/>
    </row>
    <row r="39736" spans="21:25" x14ac:dyDescent="0.2">
      <c r="U39736" s="55"/>
      <c r="V39736" s="53"/>
      <c r="W39736" s="53"/>
      <c r="X39736" s="53"/>
      <c r="Y39736" s="55"/>
    </row>
    <row r="39737" spans="21:25" x14ac:dyDescent="0.2">
      <c r="U39737" s="55"/>
      <c r="V39737" s="53"/>
      <c r="W39737" s="53"/>
      <c r="X39737" s="53"/>
      <c r="Y39737" s="55"/>
    </row>
    <row r="39738" spans="21:25" x14ac:dyDescent="0.2">
      <c r="U39738" s="55"/>
      <c r="V39738" s="53"/>
      <c r="W39738" s="53"/>
      <c r="X39738" s="53"/>
      <c r="Y39738" s="55"/>
    </row>
    <row r="39739" spans="21:25" x14ac:dyDescent="0.2">
      <c r="U39739" s="55"/>
      <c r="V39739" s="53"/>
      <c r="W39739" s="53"/>
      <c r="X39739" s="53"/>
      <c r="Y39739" s="55"/>
    </row>
    <row r="39740" spans="21:25" x14ac:dyDescent="0.2">
      <c r="U39740" s="55"/>
      <c r="V39740" s="53"/>
      <c r="W39740" s="53"/>
      <c r="X39740" s="53"/>
      <c r="Y39740" s="55"/>
    </row>
    <row r="39741" spans="21:25" x14ac:dyDescent="0.2">
      <c r="U39741" s="55"/>
      <c r="V39741" s="53"/>
      <c r="W39741" s="53"/>
      <c r="X39741" s="53"/>
      <c r="Y39741" s="55"/>
    </row>
    <row r="39742" spans="21:25" x14ac:dyDescent="0.2">
      <c r="U39742" s="55"/>
      <c r="V39742" s="53"/>
      <c r="W39742" s="53"/>
      <c r="X39742" s="53"/>
      <c r="Y39742" s="55"/>
    </row>
    <row r="39743" spans="21:25" x14ac:dyDescent="0.2">
      <c r="U39743" s="55"/>
      <c r="V39743" s="53"/>
      <c r="W39743" s="53"/>
      <c r="X39743" s="53"/>
      <c r="Y39743" s="55"/>
    </row>
    <row r="39744" spans="21:25" x14ac:dyDescent="0.2">
      <c r="U39744" s="55"/>
      <c r="V39744" s="53"/>
      <c r="W39744" s="53"/>
      <c r="X39744" s="53"/>
      <c r="Y39744" s="55"/>
    </row>
    <row r="39745" spans="21:25" x14ac:dyDescent="0.2">
      <c r="U39745" s="55"/>
      <c r="V39745" s="53"/>
      <c r="W39745" s="53"/>
      <c r="X39745" s="53"/>
      <c r="Y39745" s="55"/>
    </row>
    <row r="39746" spans="21:25" x14ac:dyDescent="0.2">
      <c r="U39746" s="55"/>
      <c r="V39746" s="53"/>
      <c r="W39746" s="53"/>
      <c r="X39746" s="53"/>
      <c r="Y39746" s="55"/>
    </row>
    <row r="39747" spans="21:25" x14ac:dyDescent="0.2">
      <c r="U39747" s="55"/>
      <c r="V39747" s="53"/>
      <c r="W39747" s="53"/>
      <c r="X39747" s="53"/>
      <c r="Y39747" s="55"/>
    </row>
    <row r="39748" spans="21:25" x14ac:dyDescent="0.2">
      <c r="U39748" s="55"/>
      <c r="V39748" s="53"/>
      <c r="W39748" s="53"/>
      <c r="X39748" s="53"/>
      <c r="Y39748" s="55"/>
    </row>
    <row r="39749" spans="21:25" x14ac:dyDescent="0.2">
      <c r="U39749" s="55"/>
      <c r="V39749" s="53"/>
      <c r="W39749" s="53"/>
      <c r="X39749" s="53"/>
      <c r="Y39749" s="55"/>
    </row>
    <row r="39750" spans="21:25" x14ac:dyDescent="0.2">
      <c r="U39750" s="55"/>
      <c r="V39750" s="53"/>
      <c r="W39750" s="53"/>
      <c r="X39750" s="53"/>
      <c r="Y39750" s="55"/>
    </row>
    <row r="39751" spans="21:25" x14ac:dyDescent="0.2">
      <c r="U39751" s="55"/>
      <c r="V39751" s="53"/>
      <c r="W39751" s="53"/>
      <c r="X39751" s="53"/>
      <c r="Y39751" s="55"/>
    </row>
    <row r="39752" spans="21:25" x14ac:dyDescent="0.2">
      <c r="U39752" s="55"/>
      <c r="V39752" s="53"/>
      <c r="W39752" s="53"/>
      <c r="X39752" s="53"/>
      <c r="Y39752" s="55"/>
    </row>
    <row r="39753" spans="21:25" x14ac:dyDescent="0.2">
      <c r="U39753" s="55"/>
      <c r="V39753" s="53"/>
      <c r="W39753" s="53"/>
      <c r="X39753" s="53"/>
      <c r="Y39753" s="55"/>
    </row>
    <row r="39754" spans="21:25" x14ac:dyDescent="0.2">
      <c r="U39754" s="55"/>
      <c r="V39754" s="53"/>
      <c r="W39754" s="53"/>
      <c r="X39754" s="53"/>
      <c r="Y39754" s="55"/>
    </row>
    <row r="39755" spans="21:25" x14ac:dyDescent="0.2">
      <c r="U39755" s="55"/>
      <c r="V39755" s="53"/>
      <c r="W39755" s="53"/>
      <c r="X39755" s="53"/>
      <c r="Y39755" s="55"/>
    </row>
    <row r="39756" spans="21:25" x14ac:dyDescent="0.2">
      <c r="U39756" s="55"/>
      <c r="V39756" s="53"/>
      <c r="W39756" s="53"/>
      <c r="X39756" s="53"/>
      <c r="Y39756" s="55"/>
    </row>
    <row r="39757" spans="21:25" x14ac:dyDescent="0.2">
      <c r="U39757" s="55"/>
      <c r="V39757" s="53"/>
      <c r="W39757" s="53"/>
      <c r="X39757" s="53"/>
      <c r="Y39757" s="55"/>
    </row>
    <row r="39758" spans="21:25" x14ac:dyDescent="0.2">
      <c r="U39758" s="55"/>
      <c r="V39758" s="53"/>
      <c r="W39758" s="53"/>
      <c r="X39758" s="53"/>
      <c r="Y39758" s="55"/>
    </row>
    <row r="39759" spans="21:25" x14ac:dyDescent="0.2">
      <c r="U39759" s="55"/>
      <c r="V39759" s="53"/>
      <c r="W39759" s="53"/>
      <c r="X39759" s="53"/>
      <c r="Y39759" s="55"/>
    </row>
    <row r="39760" spans="21:25" x14ac:dyDescent="0.2">
      <c r="U39760" s="55"/>
      <c r="V39760" s="53"/>
      <c r="W39760" s="53"/>
      <c r="X39760" s="53"/>
      <c r="Y39760" s="55"/>
    </row>
    <row r="39761" spans="21:25" x14ac:dyDescent="0.2">
      <c r="U39761" s="55"/>
      <c r="V39761" s="53"/>
      <c r="W39761" s="53"/>
      <c r="X39761" s="53"/>
      <c r="Y39761" s="55"/>
    </row>
    <row r="39762" spans="21:25" x14ac:dyDescent="0.2">
      <c r="U39762" s="55"/>
      <c r="V39762" s="53"/>
      <c r="W39762" s="53"/>
      <c r="X39762" s="53"/>
      <c r="Y39762" s="55"/>
    </row>
    <row r="39763" spans="21:25" x14ac:dyDescent="0.2">
      <c r="U39763" s="55"/>
      <c r="V39763" s="53"/>
      <c r="W39763" s="53"/>
      <c r="X39763" s="53"/>
      <c r="Y39763" s="55"/>
    </row>
    <row r="39764" spans="21:25" x14ac:dyDescent="0.2">
      <c r="U39764" s="55"/>
      <c r="V39764" s="53"/>
      <c r="W39764" s="53"/>
      <c r="X39764" s="53"/>
      <c r="Y39764" s="55"/>
    </row>
    <row r="39765" spans="21:25" x14ac:dyDescent="0.2">
      <c r="U39765" s="55"/>
      <c r="V39765" s="53"/>
      <c r="W39765" s="53"/>
      <c r="X39765" s="53"/>
      <c r="Y39765" s="55"/>
    </row>
    <row r="39766" spans="21:25" x14ac:dyDescent="0.2">
      <c r="U39766" s="55"/>
      <c r="V39766" s="53"/>
      <c r="W39766" s="53"/>
      <c r="X39766" s="53"/>
      <c r="Y39766" s="55"/>
    </row>
    <row r="39767" spans="21:25" x14ac:dyDescent="0.2">
      <c r="U39767" s="55"/>
      <c r="V39767" s="53"/>
      <c r="W39767" s="53"/>
      <c r="X39767" s="53"/>
      <c r="Y39767" s="55"/>
    </row>
    <row r="39768" spans="21:25" x14ac:dyDescent="0.2">
      <c r="U39768" s="55"/>
      <c r="V39768" s="53"/>
      <c r="W39768" s="53"/>
      <c r="X39768" s="53"/>
      <c r="Y39768" s="55"/>
    </row>
    <row r="39769" spans="21:25" x14ac:dyDescent="0.2">
      <c r="U39769" s="55"/>
      <c r="V39769" s="53"/>
      <c r="W39769" s="53"/>
      <c r="X39769" s="53"/>
      <c r="Y39769" s="55"/>
    </row>
    <row r="39770" spans="21:25" x14ac:dyDescent="0.2">
      <c r="U39770" s="55"/>
      <c r="V39770" s="53"/>
      <c r="W39770" s="53"/>
      <c r="X39770" s="53"/>
      <c r="Y39770" s="55"/>
    </row>
    <row r="39771" spans="21:25" x14ac:dyDescent="0.2">
      <c r="U39771" s="55"/>
      <c r="V39771" s="53"/>
      <c r="W39771" s="53"/>
      <c r="X39771" s="53"/>
      <c r="Y39771" s="55"/>
    </row>
    <row r="39772" spans="21:25" x14ac:dyDescent="0.2">
      <c r="U39772" s="55"/>
      <c r="V39772" s="53"/>
      <c r="W39772" s="53"/>
      <c r="X39772" s="53"/>
      <c r="Y39772" s="55"/>
    </row>
    <row r="39773" spans="21:25" x14ac:dyDescent="0.2">
      <c r="U39773" s="55"/>
      <c r="V39773" s="53"/>
      <c r="W39773" s="53"/>
      <c r="X39773" s="53"/>
      <c r="Y39773" s="55"/>
    </row>
    <row r="39774" spans="21:25" x14ac:dyDescent="0.2">
      <c r="U39774" s="55"/>
      <c r="V39774" s="53"/>
      <c r="W39774" s="53"/>
      <c r="X39774" s="53"/>
      <c r="Y39774" s="55"/>
    </row>
    <row r="39775" spans="21:25" x14ac:dyDescent="0.2">
      <c r="U39775" s="55"/>
      <c r="V39775" s="53"/>
      <c r="W39775" s="53"/>
      <c r="X39775" s="53"/>
      <c r="Y39775" s="55"/>
    </row>
    <row r="39776" spans="21:25" x14ac:dyDescent="0.2">
      <c r="U39776" s="55"/>
      <c r="V39776" s="53"/>
      <c r="W39776" s="53"/>
      <c r="X39776" s="53"/>
      <c r="Y39776" s="55"/>
    </row>
    <row r="39777" spans="21:25" x14ac:dyDescent="0.2">
      <c r="U39777" s="55"/>
      <c r="V39777" s="53"/>
      <c r="W39777" s="53"/>
      <c r="X39777" s="53"/>
      <c r="Y39777" s="55"/>
    </row>
    <row r="39778" spans="21:25" x14ac:dyDescent="0.2">
      <c r="U39778" s="55"/>
      <c r="V39778" s="53"/>
      <c r="W39778" s="53"/>
      <c r="X39778" s="53"/>
      <c r="Y39778" s="55"/>
    </row>
    <row r="39779" spans="21:25" x14ac:dyDescent="0.2">
      <c r="U39779" s="55"/>
      <c r="V39779" s="53"/>
      <c r="W39779" s="53"/>
      <c r="X39779" s="53"/>
      <c r="Y39779" s="55"/>
    </row>
    <row r="39780" spans="21:25" x14ac:dyDescent="0.2">
      <c r="U39780" s="55"/>
      <c r="V39780" s="53"/>
      <c r="W39780" s="53"/>
      <c r="X39780" s="53"/>
      <c r="Y39780" s="55"/>
    </row>
    <row r="39781" spans="21:25" x14ac:dyDescent="0.2">
      <c r="U39781" s="55"/>
      <c r="V39781" s="53"/>
      <c r="W39781" s="53"/>
      <c r="X39781" s="53"/>
      <c r="Y39781" s="55"/>
    </row>
    <row r="39782" spans="21:25" x14ac:dyDescent="0.2">
      <c r="U39782" s="55"/>
      <c r="V39782" s="53"/>
      <c r="W39782" s="53"/>
      <c r="X39782" s="53"/>
      <c r="Y39782" s="55"/>
    </row>
    <row r="39783" spans="21:25" x14ac:dyDescent="0.2">
      <c r="U39783" s="55"/>
      <c r="V39783" s="53"/>
      <c r="W39783" s="53"/>
      <c r="X39783" s="53"/>
      <c r="Y39783" s="55"/>
    </row>
    <row r="39784" spans="21:25" x14ac:dyDescent="0.2">
      <c r="U39784" s="55"/>
      <c r="V39784" s="53"/>
      <c r="W39784" s="53"/>
      <c r="X39784" s="53"/>
      <c r="Y39784" s="55"/>
    </row>
    <row r="39785" spans="21:25" x14ac:dyDescent="0.2">
      <c r="U39785" s="55"/>
      <c r="V39785" s="53"/>
      <c r="W39785" s="53"/>
      <c r="X39785" s="53"/>
      <c r="Y39785" s="55"/>
    </row>
    <row r="39786" spans="21:25" x14ac:dyDescent="0.2">
      <c r="U39786" s="55"/>
      <c r="V39786" s="53"/>
      <c r="W39786" s="53"/>
      <c r="X39786" s="53"/>
      <c r="Y39786" s="55"/>
    </row>
    <row r="39787" spans="21:25" x14ac:dyDescent="0.2">
      <c r="U39787" s="55"/>
      <c r="V39787" s="53"/>
      <c r="W39787" s="53"/>
      <c r="X39787" s="53"/>
      <c r="Y39787" s="55"/>
    </row>
    <row r="39788" spans="21:25" x14ac:dyDescent="0.2">
      <c r="U39788" s="55"/>
      <c r="V39788" s="53"/>
      <c r="W39788" s="53"/>
      <c r="X39788" s="53"/>
      <c r="Y39788" s="55"/>
    </row>
    <row r="39789" spans="21:25" x14ac:dyDescent="0.2">
      <c r="U39789" s="55"/>
      <c r="V39789" s="53"/>
      <c r="W39789" s="53"/>
      <c r="X39789" s="53"/>
      <c r="Y39789" s="55"/>
    </row>
    <row r="39790" spans="21:25" x14ac:dyDescent="0.2">
      <c r="U39790" s="55"/>
      <c r="V39790" s="53"/>
      <c r="W39790" s="53"/>
      <c r="X39790" s="53"/>
      <c r="Y39790" s="55"/>
    </row>
    <row r="39791" spans="21:25" x14ac:dyDescent="0.2">
      <c r="U39791" s="55"/>
      <c r="V39791" s="53"/>
      <c r="W39791" s="53"/>
      <c r="X39791" s="53"/>
      <c r="Y39791" s="55"/>
    </row>
    <row r="39792" spans="21:25" x14ac:dyDescent="0.2">
      <c r="U39792" s="55"/>
      <c r="V39792" s="53"/>
      <c r="W39792" s="53"/>
      <c r="X39792" s="53"/>
      <c r="Y39792" s="55"/>
    </row>
    <row r="39793" spans="21:25" x14ac:dyDescent="0.2">
      <c r="U39793" s="55"/>
      <c r="V39793" s="53"/>
      <c r="W39793" s="53"/>
      <c r="X39793" s="53"/>
      <c r="Y39793" s="55"/>
    </row>
    <row r="39794" spans="21:25" x14ac:dyDescent="0.2">
      <c r="U39794" s="55"/>
      <c r="V39794" s="53"/>
      <c r="W39794" s="53"/>
      <c r="X39794" s="53"/>
      <c r="Y39794" s="55"/>
    </row>
    <row r="39795" spans="21:25" x14ac:dyDescent="0.2">
      <c r="U39795" s="55"/>
      <c r="V39795" s="53"/>
      <c r="W39795" s="53"/>
      <c r="X39795" s="53"/>
      <c r="Y39795" s="55"/>
    </row>
    <row r="39796" spans="21:25" x14ac:dyDescent="0.2">
      <c r="U39796" s="55"/>
      <c r="V39796" s="53"/>
      <c r="W39796" s="53"/>
      <c r="X39796" s="53"/>
      <c r="Y39796" s="55"/>
    </row>
    <row r="39797" spans="21:25" x14ac:dyDescent="0.2">
      <c r="U39797" s="55"/>
      <c r="V39797" s="53"/>
      <c r="W39797" s="53"/>
      <c r="X39797" s="53"/>
      <c r="Y39797" s="55"/>
    </row>
    <row r="39798" spans="21:25" x14ac:dyDescent="0.2">
      <c r="U39798" s="55"/>
      <c r="V39798" s="53"/>
      <c r="W39798" s="53"/>
      <c r="X39798" s="53"/>
      <c r="Y39798" s="55"/>
    </row>
    <row r="39799" spans="21:25" x14ac:dyDescent="0.2">
      <c r="U39799" s="55"/>
      <c r="V39799" s="53"/>
      <c r="W39799" s="53"/>
      <c r="X39799" s="53"/>
      <c r="Y39799" s="55"/>
    </row>
    <row r="39800" spans="21:25" x14ac:dyDescent="0.2">
      <c r="U39800" s="55"/>
      <c r="V39800" s="53"/>
      <c r="W39800" s="53"/>
      <c r="X39800" s="53"/>
      <c r="Y39800" s="55"/>
    </row>
    <row r="39801" spans="21:25" x14ac:dyDescent="0.2">
      <c r="U39801" s="55"/>
      <c r="V39801" s="53"/>
      <c r="W39801" s="53"/>
      <c r="X39801" s="53"/>
      <c r="Y39801" s="55"/>
    </row>
    <row r="39802" spans="21:25" x14ac:dyDescent="0.2">
      <c r="U39802" s="55"/>
      <c r="V39802" s="53"/>
      <c r="W39802" s="53"/>
      <c r="X39802" s="53"/>
      <c r="Y39802" s="55"/>
    </row>
    <row r="39803" spans="21:25" x14ac:dyDescent="0.2">
      <c r="U39803" s="55"/>
      <c r="V39803" s="53"/>
      <c r="W39803" s="53"/>
      <c r="X39803" s="53"/>
      <c r="Y39803" s="55"/>
    </row>
    <row r="39804" spans="21:25" x14ac:dyDescent="0.2">
      <c r="U39804" s="55"/>
      <c r="V39804" s="53"/>
      <c r="W39804" s="53"/>
      <c r="X39804" s="53"/>
      <c r="Y39804" s="55"/>
    </row>
    <row r="39805" spans="21:25" x14ac:dyDescent="0.2">
      <c r="U39805" s="55"/>
      <c r="V39805" s="53"/>
      <c r="W39805" s="53"/>
      <c r="X39805" s="53"/>
      <c r="Y39805" s="55"/>
    </row>
    <row r="39806" spans="21:25" x14ac:dyDescent="0.2">
      <c r="U39806" s="55"/>
      <c r="V39806" s="53"/>
      <c r="W39806" s="53"/>
      <c r="X39806" s="53"/>
      <c r="Y39806" s="55"/>
    </row>
    <row r="39807" spans="21:25" x14ac:dyDescent="0.2">
      <c r="U39807" s="55"/>
      <c r="V39807" s="53"/>
      <c r="W39807" s="53"/>
      <c r="X39807" s="53"/>
      <c r="Y39807" s="55"/>
    </row>
    <row r="39808" spans="21:25" x14ac:dyDescent="0.2">
      <c r="U39808" s="55"/>
      <c r="V39808" s="53"/>
      <c r="W39808" s="53"/>
      <c r="X39808" s="53"/>
      <c r="Y39808" s="55"/>
    </row>
    <row r="39809" spans="21:25" x14ac:dyDescent="0.2">
      <c r="U39809" s="55"/>
      <c r="V39809" s="53"/>
      <c r="W39809" s="53"/>
      <c r="X39809" s="53"/>
      <c r="Y39809" s="55"/>
    </row>
    <row r="39810" spans="21:25" x14ac:dyDescent="0.2">
      <c r="U39810" s="55"/>
      <c r="V39810" s="53"/>
      <c r="W39810" s="53"/>
      <c r="X39810" s="53"/>
      <c r="Y39810" s="55"/>
    </row>
    <row r="39811" spans="21:25" x14ac:dyDescent="0.2">
      <c r="U39811" s="55"/>
      <c r="V39811" s="53"/>
      <c r="W39811" s="53"/>
      <c r="X39811" s="53"/>
      <c r="Y39811" s="55"/>
    </row>
    <row r="39812" spans="21:25" x14ac:dyDescent="0.2">
      <c r="U39812" s="55"/>
      <c r="V39812" s="53"/>
      <c r="W39812" s="53"/>
      <c r="X39812" s="53"/>
      <c r="Y39812" s="55"/>
    </row>
    <row r="39813" spans="21:25" x14ac:dyDescent="0.2">
      <c r="U39813" s="55"/>
      <c r="V39813" s="53"/>
      <c r="W39813" s="53"/>
      <c r="X39813" s="53"/>
      <c r="Y39813" s="55"/>
    </row>
    <row r="39814" spans="21:25" x14ac:dyDescent="0.2">
      <c r="U39814" s="55"/>
      <c r="V39814" s="53"/>
      <c r="W39814" s="53"/>
      <c r="X39814" s="53"/>
      <c r="Y39814" s="55"/>
    </row>
    <row r="39815" spans="21:25" x14ac:dyDescent="0.2">
      <c r="U39815" s="55"/>
      <c r="V39815" s="53"/>
      <c r="W39815" s="53"/>
      <c r="X39815" s="53"/>
      <c r="Y39815" s="55"/>
    </row>
    <row r="39816" spans="21:25" x14ac:dyDescent="0.2">
      <c r="U39816" s="55"/>
      <c r="V39816" s="53"/>
      <c r="W39816" s="53"/>
      <c r="X39816" s="53"/>
      <c r="Y39816" s="55"/>
    </row>
    <row r="39817" spans="21:25" x14ac:dyDescent="0.2">
      <c r="U39817" s="55"/>
      <c r="V39817" s="53"/>
      <c r="W39817" s="53"/>
      <c r="X39817" s="53"/>
      <c r="Y39817" s="55"/>
    </row>
    <row r="39818" spans="21:25" x14ac:dyDescent="0.2">
      <c r="U39818" s="55"/>
      <c r="V39818" s="53"/>
      <c r="W39818" s="53"/>
      <c r="X39818" s="53"/>
      <c r="Y39818" s="55"/>
    </row>
    <row r="39819" spans="21:25" x14ac:dyDescent="0.2">
      <c r="U39819" s="55"/>
      <c r="V39819" s="53"/>
      <c r="W39819" s="53"/>
      <c r="X39819" s="53"/>
      <c r="Y39819" s="55"/>
    </row>
    <row r="39820" spans="21:25" x14ac:dyDescent="0.2">
      <c r="U39820" s="55"/>
      <c r="V39820" s="53"/>
      <c r="W39820" s="53"/>
      <c r="X39820" s="53"/>
      <c r="Y39820" s="55"/>
    </row>
    <row r="39821" spans="21:25" x14ac:dyDescent="0.2">
      <c r="U39821" s="55"/>
      <c r="V39821" s="53"/>
      <c r="W39821" s="53"/>
      <c r="X39821" s="53"/>
      <c r="Y39821" s="55"/>
    </row>
    <row r="39822" spans="21:25" x14ac:dyDescent="0.2">
      <c r="U39822" s="55"/>
      <c r="V39822" s="53"/>
      <c r="W39822" s="53"/>
      <c r="X39822" s="53"/>
      <c r="Y39822" s="55"/>
    </row>
    <row r="39823" spans="21:25" x14ac:dyDescent="0.2">
      <c r="U39823" s="55"/>
      <c r="V39823" s="53"/>
      <c r="W39823" s="53"/>
      <c r="X39823" s="53"/>
      <c r="Y39823" s="55"/>
    </row>
    <row r="39824" spans="21:25" x14ac:dyDescent="0.2">
      <c r="U39824" s="55"/>
      <c r="V39824" s="53"/>
      <c r="W39824" s="53"/>
      <c r="X39824" s="53"/>
      <c r="Y39824" s="55"/>
    </row>
    <row r="39825" spans="21:25" x14ac:dyDescent="0.2">
      <c r="U39825" s="55"/>
      <c r="V39825" s="53"/>
      <c r="W39825" s="53"/>
      <c r="X39825" s="53"/>
      <c r="Y39825" s="55"/>
    </row>
    <row r="39826" spans="21:25" x14ac:dyDescent="0.2">
      <c r="U39826" s="55"/>
      <c r="V39826" s="53"/>
      <c r="W39826" s="53"/>
      <c r="X39826" s="53"/>
      <c r="Y39826" s="55"/>
    </row>
    <row r="39827" spans="21:25" x14ac:dyDescent="0.2">
      <c r="U39827" s="55"/>
      <c r="V39827" s="53"/>
      <c r="W39827" s="53"/>
      <c r="X39827" s="53"/>
      <c r="Y39827" s="55"/>
    </row>
    <row r="39828" spans="21:25" x14ac:dyDescent="0.2">
      <c r="U39828" s="55"/>
      <c r="V39828" s="53"/>
      <c r="W39828" s="53"/>
      <c r="X39828" s="53"/>
      <c r="Y39828" s="55"/>
    </row>
    <row r="39829" spans="21:25" x14ac:dyDescent="0.2">
      <c r="U39829" s="55"/>
      <c r="V39829" s="53"/>
      <c r="W39829" s="53"/>
      <c r="X39829" s="53"/>
      <c r="Y39829" s="55"/>
    </row>
    <row r="39830" spans="21:25" x14ac:dyDescent="0.2">
      <c r="U39830" s="55"/>
      <c r="V39830" s="53"/>
      <c r="W39830" s="53"/>
      <c r="X39830" s="53"/>
      <c r="Y39830" s="55"/>
    </row>
    <row r="39831" spans="21:25" x14ac:dyDescent="0.2">
      <c r="U39831" s="55"/>
      <c r="V39831" s="53"/>
      <c r="W39831" s="53"/>
      <c r="X39831" s="53"/>
      <c r="Y39831" s="55"/>
    </row>
    <row r="39832" spans="21:25" x14ac:dyDescent="0.2">
      <c r="U39832" s="55"/>
      <c r="V39832" s="53"/>
      <c r="W39832" s="53"/>
      <c r="X39832" s="53"/>
      <c r="Y39832" s="55"/>
    </row>
    <row r="39833" spans="21:25" x14ac:dyDescent="0.2">
      <c r="U39833" s="55"/>
      <c r="V39833" s="53"/>
      <c r="W39833" s="53"/>
      <c r="X39833" s="53"/>
      <c r="Y39833" s="55"/>
    </row>
    <row r="39834" spans="21:25" x14ac:dyDescent="0.2">
      <c r="U39834" s="55"/>
      <c r="V39834" s="53"/>
      <c r="W39834" s="53"/>
      <c r="X39834" s="53"/>
      <c r="Y39834" s="55"/>
    </row>
    <row r="39835" spans="21:25" x14ac:dyDescent="0.2">
      <c r="U39835" s="55"/>
      <c r="V39835" s="53"/>
      <c r="W39835" s="53"/>
      <c r="X39835" s="53"/>
      <c r="Y39835" s="55"/>
    </row>
    <row r="39836" spans="21:25" x14ac:dyDescent="0.2">
      <c r="U39836" s="55"/>
      <c r="V39836" s="53"/>
      <c r="W39836" s="53"/>
      <c r="X39836" s="53"/>
      <c r="Y39836" s="55"/>
    </row>
    <row r="39837" spans="21:25" x14ac:dyDescent="0.2">
      <c r="U39837" s="55"/>
      <c r="V39837" s="53"/>
      <c r="W39837" s="53"/>
      <c r="X39837" s="53"/>
      <c r="Y39837" s="55"/>
    </row>
    <row r="39838" spans="21:25" x14ac:dyDescent="0.2">
      <c r="U39838" s="55"/>
      <c r="V39838" s="53"/>
      <c r="W39838" s="53"/>
      <c r="X39838" s="53"/>
      <c r="Y39838" s="55"/>
    </row>
    <row r="39839" spans="21:25" x14ac:dyDescent="0.2">
      <c r="U39839" s="55"/>
      <c r="V39839" s="53"/>
      <c r="W39839" s="53"/>
      <c r="X39839" s="53"/>
      <c r="Y39839" s="55"/>
    </row>
    <row r="39840" spans="21:25" x14ac:dyDescent="0.2">
      <c r="U39840" s="55"/>
      <c r="V39840" s="53"/>
      <c r="W39840" s="53"/>
      <c r="X39840" s="53"/>
      <c r="Y39840" s="55"/>
    </row>
    <row r="39841" spans="21:25" x14ac:dyDescent="0.2">
      <c r="U39841" s="55"/>
      <c r="V39841" s="53"/>
      <c r="W39841" s="53"/>
      <c r="X39841" s="53"/>
      <c r="Y39841" s="55"/>
    </row>
    <row r="39842" spans="21:25" x14ac:dyDescent="0.2">
      <c r="U39842" s="55"/>
      <c r="V39842" s="53"/>
      <c r="W39842" s="53"/>
      <c r="X39842" s="53"/>
      <c r="Y39842" s="55"/>
    </row>
    <row r="39843" spans="21:25" x14ac:dyDescent="0.2">
      <c r="U39843" s="55"/>
      <c r="V39843" s="53"/>
      <c r="W39843" s="53"/>
      <c r="X39843" s="53"/>
      <c r="Y39843" s="55"/>
    </row>
    <row r="39844" spans="21:25" x14ac:dyDescent="0.2">
      <c r="U39844" s="55"/>
      <c r="V39844" s="53"/>
      <c r="W39844" s="53"/>
      <c r="X39844" s="53"/>
      <c r="Y39844" s="55"/>
    </row>
    <row r="39845" spans="21:25" x14ac:dyDescent="0.2">
      <c r="U39845" s="55"/>
      <c r="V39845" s="53"/>
      <c r="W39845" s="53"/>
      <c r="X39845" s="53"/>
      <c r="Y39845" s="55"/>
    </row>
    <row r="39846" spans="21:25" x14ac:dyDescent="0.2">
      <c r="U39846" s="55"/>
      <c r="V39846" s="53"/>
      <c r="W39846" s="53"/>
      <c r="X39846" s="53"/>
      <c r="Y39846" s="55"/>
    </row>
    <row r="39847" spans="21:25" x14ac:dyDescent="0.2">
      <c r="U39847" s="55"/>
      <c r="V39847" s="53"/>
      <c r="W39847" s="53"/>
      <c r="X39847" s="53"/>
      <c r="Y39847" s="55"/>
    </row>
    <row r="39848" spans="21:25" x14ac:dyDescent="0.2">
      <c r="U39848" s="55"/>
      <c r="V39848" s="53"/>
      <c r="W39848" s="53"/>
      <c r="X39848" s="53"/>
      <c r="Y39848" s="55"/>
    </row>
    <row r="39849" spans="21:25" x14ac:dyDescent="0.2">
      <c r="U39849" s="55"/>
      <c r="V39849" s="53"/>
      <c r="W39849" s="53"/>
      <c r="X39849" s="53"/>
      <c r="Y39849" s="55"/>
    </row>
    <row r="39850" spans="21:25" x14ac:dyDescent="0.2">
      <c r="U39850" s="55"/>
      <c r="V39850" s="53"/>
      <c r="W39850" s="53"/>
      <c r="X39850" s="53"/>
      <c r="Y39850" s="55"/>
    </row>
    <row r="39851" spans="21:25" x14ac:dyDescent="0.2">
      <c r="U39851" s="55"/>
      <c r="V39851" s="53"/>
      <c r="W39851" s="53"/>
      <c r="X39851" s="53"/>
      <c r="Y39851" s="55"/>
    </row>
    <row r="39852" spans="21:25" x14ac:dyDescent="0.2">
      <c r="U39852" s="55"/>
      <c r="V39852" s="53"/>
      <c r="W39852" s="53"/>
      <c r="X39852" s="53"/>
      <c r="Y39852" s="55"/>
    </row>
    <row r="39853" spans="21:25" x14ac:dyDescent="0.2">
      <c r="U39853" s="55"/>
      <c r="V39853" s="53"/>
      <c r="W39853" s="53"/>
      <c r="X39853" s="53"/>
      <c r="Y39853" s="55"/>
    </row>
    <row r="39854" spans="21:25" x14ac:dyDescent="0.2">
      <c r="U39854" s="55"/>
      <c r="V39854" s="53"/>
      <c r="W39854" s="53"/>
      <c r="X39854" s="53"/>
      <c r="Y39854" s="55"/>
    </row>
    <row r="39855" spans="21:25" x14ac:dyDescent="0.2">
      <c r="U39855" s="55"/>
      <c r="V39855" s="53"/>
      <c r="W39855" s="53"/>
      <c r="X39855" s="53"/>
      <c r="Y39855" s="55"/>
    </row>
    <row r="39856" spans="21:25" x14ac:dyDescent="0.2">
      <c r="U39856" s="55"/>
      <c r="V39856" s="53"/>
      <c r="W39856" s="53"/>
      <c r="X39856" s="53"/>
      <c r="Y39856" s="55"/>
    </row>
    <row r="39857" spans="21:25" x14ac:dyDescent="0.2">
      <c r="U39857" s="55"/>
      <c r="V39857" s="53"/>
      <c r="W39857" s="53"/>
      <c r="X39857" s="53"/>
      <c r="Y39857" s="55"/>
    </row>
    <row r="39858" spans="21:25" x14ac:dyDescent="0.2">
      <c r="U39858" s="55"/>
      <c r="V39858" s="53"/>
      <c r="W39858" s="53"/>
      <c r="X39858" s="53"/>
      <c r="Y39858" s="55"/>
    </row>
    <row r="39859" spans="21:25" x14ac:dyDescent="0.2">
      <c r="U39859" s="55"/>
      <c r="V39859" s="53"/>
      <c r="W39859" s="53"/>
      <c r="X39859" s="53"/>
      <c r="Y39859" s="55"/>
    </row>
    <row r="39860" spans="21:25" x14ac:dyDescent="0.2">
      <c r="U39860" s="55"/>
      <c r="V39860" s="53"/>
      <c r="W39860" s="53"/>
      <c r="X39860" s="53"/>
      <c r="Y39860" s="55"/>
    </row>
    <row r="39861" spans="21:25" x14ac:dyDescent="0.2">
      <c r="U39861" s="55"/>
      <c r="V39861" s="53"/>
      <c r="W39861" s="53"/>
      <c r="X39861" s="53"/>
      <c r="Y39861" s="55"/>
    </row>
    <row r="39862" spans="21:25" x14ac:dyDescent="0.2">
      <c r="U39862" s="55"/>
      <c r="V39862" s="53"/>
      <c r="W39862" s="53"/>
      <c r="X39862" s="53"/>
      <c r="Y39862" s="55"/>
    </row>
    <row r="39863" spans="21:25" x14ac:dyDescent="0.2">
      <c r="U39863" s="55"/>
      <c r="V39863" s="53"/>
      <c r="W39863" s="53"/>
      <c r="X39863" s="53"/>
      <c r="Y39863" s="55"/>
    </row>
    <row r="39864" spans="21:25" x14ac:dyDescent="0.2">
      <c r="U39864" s="55"/>
      <c r="V39864" s="53"/>
      <c r="W39864" s="53"/>
      <c r="X39864" s="53"/>
      <c r="Y39864" s="55"/>
    </row>
    <row r="39865" spans="21:25" x14ac:dyDescent="0.2">
      <c r="U39865" s="55"/>
      <c r="V39865" s="53"/>
      <c r="W39865" s="53"/>
      <c r="X39865" s="53"/>
      <c r="Y39865" s="55"/>
    </row>
    <row r="39866" spans="21:25" x14ac:dyDescent="0.2">
      <c r="U39866" s="55"/>
      <c r="V39866" s="53"/>
      <c r="W39866" s="53"/>
      <c r="X39866" s="53"/>
      <c r="Y39866" s="55"/>
    </row>
    <row r="39867" spans="21:25" x14ac:dyDescent="0.2">
      <c r="U39867" s="55"/>
      <c r="V39867" s="53"/>
      <c r="W39867" s="53"/>
      <c r="X39867" s="53"/>
      <c r="Y39867" s="55"/>
    </row>
    <row r="39868" spans="21:25" x14ac:dyDescent="0.2">
      <c r="U39868" s="55"/>
      <c r="V39868" s="53"/>
      <c r="W39868" s="53"/>
      <c r="X39868" s="53"/>
      <c r="Y39868" s="55"/>
    </row>
    <row r="39869" spans="21:25" x14ac:dyDescent="0.2">
      <c r="U39869" s="55"/>
      <c r="V39869" s="53"/>
      <c r="W39869" s="53"/>
      <c r="X39869" s="53"/>
      <c r="Y39869" s="55"/>
    </row>
    <row r="39870" spans="21:25" x14ac:dyDescent="0.2">
      <c r="U39870" s="55"/>
      <c r="V39870" s="53"/>
      <c r="W39870" s="53"/>
      <c r="X39870" s="53"/>
      <c r="Y39870" s="55"/>
    </row>
    <row r="39871" spans="21:25" x14ac:dyDescent="0.2">
      <c r="U39871" s="55"/>
      <c r="V39871" s="53"/>
      <c r="W39871" s="53"/>
      <c r="X39871" s="53"/>
      <c r="Y39871" s="55"/>
    </row>
    <row r="39872" spans="21:25" x14ac:dyDescent="0.2">
      <c r="U39872" s="55"/>
      <c r="V39872" s="53"/>
      <c r="W39872" s="53"/>
      <c r="X39872" s="53"/>
      <c r="Y39872" s="55"/>
    </row>
    <row r="39873" spans="21:25" x14ac:dyDescent="0.2">
      <c r="U39873" s="55"/>
      <c r="V39873" s="53"/>
      <c r="W39873" s="53"/>
      <c r="X39873" s="53"/>
      <c r="Y39873" s="55"/>
    </row>
    <row r="39874" spans="21:25" x14ac:dyDescent="0.2">
      <c r="U39874" s="55"/>
      <c r="V39874" s="53"/>
      <c r="W39874" s="53"/>
      <c r="X39874" s="53"/>
      <c r="Y39874" s="55"/>
    </row>
    <row r="39875" spans="21:25" x14ac:dyDescent="0.2">
      <c r="U39875" s="55"/>
      <c r="V39875" s="53"/>
      <c r="W39875" s="53"/>
      <c r="X39875" s="53"/>
      <c r="Y39875" s="55"/>
    </row>
    <row r="39876" spans="21:25" x14ac:dyDescent="0.2">
      <c r="U39876" s="55"/>
      <c r="V39876" s="53"/>
      <c r="W39876" s="53"/>
      <c r="X39876" s="53"/>
      <c r="Y39876" s="55"/>
    </row>
    <row r="39877" spans="21:25" x14ac:dyDescent="0.2">
      <c r="U39877" s="55"/>
      <c r="V39877" s="53"/>
      <c r="W39877" s="53"/>
      <c r="X39877" s="53"/>
      <c r="Y39877" s="55"/>
    </row>
    <row r="39878" spans="21:25" x14ac:dyDescent="0.2">
      <c r="U39878" s="55"/>
      <c r="V39878" s="53"/>
      <c r="W39878" s="53"/>
      <c r="X39878" s="53"/>
      <c r="Y39878" s="55"/>
    </row>
    <row r="39879" spans="21:25" x14ac:dyDescent="0.2">
      <c r="U39879" s="55"/>
      <c r="V39879" s="53"/>
      <c r="W39879" s="53"/>
      <c r="X39879" s="53"/>
      <c r="Y39879" s="55"/>
    </row>
    <row r="39880" spans="21:25" x14ac:dyDescent="0.2">
      <c r="U39880" s="55"/>
      <c r="V39880" s="53"/>
      <c r="W39880" s="53"/>
      <c r="X39880" s="53"/>
      <c r="Y39880" s="55"/>
    </row>
    <row r="39881" spans="21:25" x14ac:dyDescent="0.2">
      <c r="U39881" s="55"/>
      <c r="V39881" s="53"/>
      <c r="W39881" s="53"/>
      <c r="X39881" s="53"/>
      <c r="Y39881" s="55"/>
    </row>
    <row r="39882" spans="21:25" x14ac:dyDescent="0.2">
      <c r="U39882" s="55"/>
      <c r="V39882" s="53"/>
      <c r="W39882" s="53"/>
      <c r="X39882" s="53"/>
      <c r="Y39882" s="55"/>
    </row>
    <row r="39883" spans="21:25" x14ac:dyDescent="0.2">
      <c r="U39883" s="55"/>
      <c r="V39883" s="53"/>
      <c r="W39883" s="53"/>
      <c r="X39883" s="53"/>
      <c r="Y39883" s="55"/>
    </row>
    <row r="39884" spans="21:25" x14ac:dyDescent="0.2">
      <c r="U39884" s="55"/>
      <c r="V39884" s="53"/>
      <c r="W39884" s="53"/>
      <c r="X39884" s="53"/>
      <c r="Y39884" s="55"/>
    </row>
    <row r="39885" spans="21:25" x14ac:dyDescent="0.2">
      <c r="U39885" s="55"/>
      <c r="V39885" s="53"/>
      <c r="W39885" s="53"/>
      <c r="X39885" s="53"/>
      <c r="Y39885" s="55"/>
    </row>
    <row r="39886" spans="21:25" x14ac:dyDescent="0.2">
      <c r="U39886" s="55"/>
      <c r="V39886" s="53"/>
      <c r="W39886" s="53"/>
      <c r="X39886" s="53"/>
      <c r="Y39886" s="55"/>
    </row>
    <row r="39887" spans="21:25" x14ac:dyDescent="0.2">
      <c r="U39887" s="55"/>
      <c r="V39887" s="53"/>
      <c r="W39887" s="53"/>
      <c r="X39887" s="53"/>
      <c r="Y39887" s="55"/>
    </row>
    <row r="39888" spans="21:25" x14ac:dyDescent="0.2">
      <c r="U39888" s="55"/>
      <c r="V39888" s="53"/>
      <c r="W39888" s="53"/>
      <c r="X39888" s="53"/>
      <c r="Y39888" s="55"/>
    </row>
    <row r="39889" spans="21:25" x14ac:dyDescent="0.2">
      <c r="U39889" s="55"/>
      <c r="V39889" s="53"/>
      <c r="W39889" s="53"/>
      <c r="X39889" s="53"/>
      <c r="Y39889" s="55"/>
    </row>
    <row r="39890" spans="21:25" x14ac:dyDescent="0.2">
      <c r="U39890" s="55"/>
      <c r="V39890" s="53"/>
      <c r="W39890" s="53"/>
      <c r="X39890" s="53"/>
      <c r="Y39890" s="55"/>
    </row>
    <row r="39891" spans="21:25" x14ac:dyDescent="0.2">
      <c r="U39891" s="55"/>
      <c r="V39891" s="53"/>
      <c r="W39891" s="53"/>
      <c r="X39891" s="53"/>
      <c r="Y39891" s="55"/>
    </row>
    <row r="39892" spans="21:25" x14ac:dyDescent="0.2">
      <c r="U39892" s="55"/>
      <c r="V39892" s="53"/>
      <c r="W39892" s="53"/>
      <c r="X39892" s="53"/>
      <c r="Y39892" s="55"/>
    </row>
    <row r="39893" spans="21:25" x14ac:dyDescent="0.2">
      <c r="U39893" s="55"/>
      <c r="V39893" s="53"/>
      <c r="W39893" s="53"/>
      <c r="X39893" s="53"/>
      <c r="Y39893" s="55"/>
    </row>
    <row r="39894" spans="21:25" x14ac:dyDescent="0.2">
      <c r="U39894" s="55"/>
      <c r="V39894" s="53"/>
      <c r="W39894" s="53"/>
      <c r="X39894" s="53"/>
      <c r="Y39894" s="55"/>
    </row>
    <row r="39895" spans="21:25" x14ac:dyDescent="0.2">
      <c r="U39895" s="55"/>
      <c r="V39895" s="53"/>
      <c r="W39895" s="53"/>
      <c r="X39895" s="53"/>
      <c r="Y39895" s="55"/>
    </row>
    <row r="39896" spans="21:25" x14ac:dyDescent="0.2">
      <c r="U39896" s="55"/>
      <c r="V39896" s="53"/>
      <c r="W39896" s="53"/>
      <c r="X39896" s="53"/>
      <c r="Y39896" s="55"/>
    </row>
    <row r="39897" spans="21:25" x14ac:dyDescent="0.2">
      <c r="U39897" s="55"/>
      <c r="V39897" s="53"/>
      <c r="W39897" s="53"/>
      <c r="X39897" s="53"/>
      <c r="Y39897" s="55"/>
    </row>
    <row r="39898" spans="21:25" x14ac:dyDescent="0.2">
      <c r="U39898" s="55"/>
      <c r="V39898" s="53"/>
      <c r="W39898" s="53"/>
      <c r="X39898" s="53"/>
      <c r="Y39898" s="55"/>
    </row>
    <row r="39899" spans="21:25" x14ac:dyDescent="0.2">
      <c r="U39899" s="55"/>
      <c r="V39899" s="53"/>
      <c r="W39899" s="53"/>
      <c r="X39899" s="53"/>
      <c r="Y39899" s="55"/>
    </row>
    <row r="39900" spans="21:25" x14ac:dyDescent="0.2">
      <c r="U39900" s="55"/>
      <c r="V39900" s="53"/>
      <c r="W39900" s="53"/>
      <c r="X39900" s="53"/>
      <c r="Y39900" s="55"/>
    </row>
    <row r="39901" spans="21:25" x14ac:dyDescent="0.2">
      <c r="U39901" s="55"/>
      <c r="V39901" s="53"/>
      <c r="W39901" s="53"/>
      <c r="X39901" s="53"/>
      <c r="Y39901" s="55"/>
    </row>
    <row r="39902" spans="21:25" x14ac:dyDescent="0.2">
      <c r="U39902" s="55"/>
      <c r="V39902" s="53"/>
      <c r="W39902" s="53"/>
      <c r="X39902" s="53"/>
      <c r="Y39902" s="55"/>
    </row>
    <row r="39903" spans="21:25" x14ac:dyDescent="0.2">
      <c r="U39903" s="55"/>
      <c r="V39903" s="53"/>
      <c r="W39903" s="53"/>
      <c r="X39903" s="53"/>
      <c r="Y39903" s="55"/>
    </row>
    <row r="39904" spans="21:25" x14ac:dyDescent="0.2">
      <c r="U39904" s="55"/>
      <c r="V39904" s="53"/>
      <c r="W39904" s="53"/>
      <c r="X39904" s="53"/>
      <c r="Y39904" s="55"/>
    </row>
    <row r="39905" spans="21:25" x14ac:dyDescent="0.2">
      <c r="U39905" s="55"/>
      <c r="V39905" s="53"/>
      <c r="W39905" s="53"/>
      <c r="X39905" s="53"/>
      <c r="Y39905" s="55"/>
    </row>
    <row r="39906" spans="21:25" x14ac:dyDescent="0.2">
      <c r="U39906" s="55"/>
      <c r="V39906" s="53"/>
      <c r="W39906" s="53"/>
      <c r="X39906" s="53"/>
      <c r="Y39906" s="55"/>
    </row>
    <row r="39907" spans="21:25" x14ac:dyDescent="0.2">
      <c r="U39907" s="55"/>
      <c r="V39907" s="53"/>
      <c r="W39907" s="53"/>
      <c r="X39907" s="53"/>
      <c r="Y39907" s="55"/>
    </row>
    <row r="39908" spans="21:25" x14ac:dyDescent="0.2">
      <c r="U39908" s="55"/>
      <c r="V39908" s="53"/>
      <c r="W39908" s="53"/>
      <c r="X39908" s="53"/>
      <c r="Y39908" s="55"/>
    </row>
    <row r="39909" spans="21:25" x14ac:dyDescent="0.2">
      <c r="U39909" s="55"/>
      <c r="V39909" s="53"/>
      <c r="W39909" s="53"/>
      <c r="X39909" s="53"/>
      <c r="Y39909" s="55"/>
    </row>
    <row r="39910" spans="21:25" x14ac:dyDescent="0.2">
      <c r="U39910" s="55"/>
      <c r="V39910" s="53"/>
      <c r="W39910" s="53"/>
      <c r="X39910" s="53"/>
      <c r="Y39910" s="55"/>
    </row>
    <row r="39911" spans="21:25" x14ac:dyDescent="0.2">
      <c r="U39911" s="55"/>
      <c r="V39911" s="53"/>
      <c r="W39911" s="53"/>
      <c r="X39911" s="53"/>
      <c r="Y39911" s="55"/>
    </row>
    <row r="39912" spans="21:25" x14ac:dyDescent="0.2">
      <c r="U39912" s="55"/>
      <c r="V39912" s="53"/>
      <c r="W39912" s="53"/>
      <c r="X39912" s="53"/>
      <c r="Y39912" s="55"/>
    </row>
    <row r="39913" spans="21:25" x14ac:dyDescent="0.2">
      <c r="U39913" s="55"/>
      <c r="V39913" s="53"/>
      <c r="W39913" s="53"/>
      <c r="X39913" s="53"/>
      <c r="Y39913" s="55"/>
    </row>
    <row r="39914" spans="21:25" x14ac:dyDescent="0.2">
      <c r="U39914" s="55"/>
      <c r="V39914" s="53"/>
      <c r="W39914" s="53"/>
      <c r="X39914" s="53"/>
      <c r="Y39914" s="55"/>
    </row>
    <row r="39915" spans="21:25" x14ac:dyDescent="0.2">
      <c r="U39915" s="55"/>
      <c r="V39915" s="53"/>
      <c r="W39915" s="53"/>
      <c r="X39915" s="53"/>
      <c r="Y39915" s="55"/>
    </row>
    <row r="39916" spans="21:25" x14ac:dyDescent="0.2">
      <c r="U39916" s="55"/>
      <c r="V39916" s="53"/>
      <c r="W39916" s="53"/>
      <c r="X39916" s="53"/>
      <c r="Y39916" s="55"/>
    </row>
    <row r="39917" spans="21:25" x14ac:dyDescent="0.2">
      <c r="U39917" s="55"/>
      <c r="V39917" s="53"/>
      <c r="W39917" s="53"/>
      <c r="X39917" s="53"/>
      <c r="Y39917" s="55"/>
    </row>
    <row r="39918" spans="21:25" x14ac:dyDescent="0.2">
      <c r="U39918" s="55"/>
      <c r="V39918" s="53"/>
      <c r="W39918" s="53"/>
      <c r="X39918" s="53"/>
      <c r="Y39918" s="55"/>
    </row>
    <row r="39919" spans="21:25" x14ac:dyDescent="0.2">
      <c r="U39919" s="55"/>
      <c r="V39919" s="53"/>
      <c r="W39919" s="53"/>
      <c r="X39919" s="53"/>
      <c r="Y39919" s="55"/>
    </row>
    <row r="39920" spans="21:25" x14ac:dyDescent="0.2">
      <c r="U39920" s="55"/>
      <c r="V39920" s="53"/>
      <c r="W39920" s="53"/>
      <c r="X39920" s="53"/>
      <c r="Y39920" s="55"/>
    </row>
    <row r="39921" spans="21:25" x14ac:dyDescent="0.2">
      <c r="U39921" s="55"/>
      <c r="V39921" s="53"/>
      <c r="W39921" s="53"/>
      <c r="X39921" s="53"/>
      <c r="Y39921" s="55"/>
    </row>
    <row r="39922" spans="21:25" x14ac:dyDescent="0.2">
      <c r="U39922" s="55"/>
      <c r="V39922" s="53"/>
      <c r="W39922" s="53"/>
      <c r="X39922" s="53"/>
      <c r="Y39922" s="55"/>
    </row>
    <row r="39923" spans="21:25" x14ac:dyDescent="0.2">
      <c r="U39923" s="55"/>
      <c r="V39923" s="53"/>
      <c r="W39923" s="53"/>
      <c r="X39923" s="53"/>
      <c r="Y39923" s="55"/>
    </row>
    <row r="39924" spans="21:25" x14ac:dyDescent="0.2">
      <c r="U39924" s="55"/>
      <c r="V39924" s="53"/>
      <c r="W39924" s="53"/>
      <c r="X39924" s="53"/>
      <c r="Y39924" s="55"/>
    </row>
    <row r="39925" spans="21:25" x14ac:dyDescent="0.2">
      <c r="U39925" s="55"/>
      <c r="V39925" s="53"/>
      <c r="W39925" s="53"/>
      <c r="X39925" s="53"/>
      <c r="Y39925" s="55"/>
    </row>
    <row r="39926" spans="21:25" x14ac:dyDescent="0.2">
      <c r="U39926" s="55"/>
      <c r="V39926" s="53"/>
      <c r="W39926" s="53"/>
      <c r="X39926" s="53"/>
      <c r="Y39926" s="55"/>
    </row>
    <row r="39927" spans="21:25" x14ac:dyDescent="0.2">
      <c r="U39927" s="55"/>
      <c r="V39927" s="53"/>
      <c r="W39927" s="53"/>
      <c r="X39927" s="53"/>
      <c r="Y39927" s="55"/>
    </row>
    <row r="39928" spans="21:25" x14ac:dyDescent="0.2">
      <c r="U39928" s="55"/>
      <c r="V39928" s="53"/>
      <c r="W39928" s="53"/>
      <c r="X39928" s="53"/>
      <c r="Y39928" s="55"/>
    </row>
    <row r="39929" spans="21:25" x14ac:dyDescent="0.2">
      <c r="U39929" s="55"/>
      <c r="V39929" s="53"/>
      <c r="W39929" s="53"/>
      <c r="X39929" s="53"/>
      <c r="Y39929" s="55"/>
    </row>
    <row r="39930" spans="21:25" x14ac:dyDescent="0.2">
      <c r="U39930" s="55"/>
      <c r="V39930" s="53"/>
      <c r="W39930" s="53"/>
      <c r="X39930" s="53"/>
      <c r="Y39930" s="55"/>
    </row>
    <row r="39931" spans="21:25" x14ac:dyDescent="0.2">
      <c r="U39931" s="55"/>
      <c r="V39931" s="53"/>
      <c r="W39931" s="53"/>
      <c r="X39931" s="53"/>
      <c r="Y39931" s="55"/>
    </row>
    <row r="39932" spans="21:25" x14ac:dyDescent="0.2">
      <c r="U39932" s="55"/>
      <c r="V39932" s="53"/>
      <c r="W39932" s="53"/>
      <c r="X39932" s="53"/>
      <c r="Y39932" s="55"/>
    </row>
    <row r="39933" spans="21:25" x14ac:dyDescent="0.2">
      <c r="U39933" s="55"/>
      <c r="V39933" s="53"/>
      <c r="W39933" s="53"/>
      <c r="X39933" s="53"/>
      <c r="Y39933" s="55"/>
    </row>
    <row r="39934" spans="21:25" x14ac:dyDescent="0.2">
      <c r="U39934" s="55"/>
      <c r="V39934" s="53"/>
      <c r="W39934" s="53"/>
      <c r="X39934" s="53"/>
      <c r="Y39934" s="55"/>
    </row>
    <row r="39935" spans="21:25" x14ac:dyDescent="0.2">
      <c r="U39935" s="55"/>
      <c r="V39935" s="53"/>
      <c r="W39935" s="53"/>
      <c r="X39935" s="53"/>
      <c r="Y39935" s="55"/>
    </row>
    <row r="39936" spans="21:25" x14ac:dyDescent="0.2">
      <c r="U39936" s="55"/>
      <c r="V39936" s="53"/>
      <c r="W39936" s="53"/>
      <c r="X39936" s="53"/>
      <c r="Y39936" s="55"/>
    </row>
    <row r="39937" spans="21:25" x14ac:dyDescent="0.2">
      <c r="U39937" s="55"/>
      <c r="V39937" s="53"/>
      <c r="W39937" s="53"/>
      <c r="X39937" s="53"/>
      <c r="Y39937" s="55"/>
    </row>
    <row r="39938" spans="21:25" x14ac:dyDescent="0.2">
      <c r="U39938" s="55"/>
      <c r="V39938" s="53"/>
      <c r="W39938" s="53"/>
      <c r="X39938" s="53"/>
      <c r="Y39938" s="55"/>
    </row>
    <row r="39939" spans="21:25" x14ac:dyDescent="0.2">
      <c r="U39939" s="55"/>
      <c r="V39939" s="53"/>
      <c r="W39939" s="53"/>
      <c r="X39939" s="53"/>
      <c r="Y39939" s="55"/>
    </row>
    <row r="39940" spans="21:25" x14ac:dyDescent="0.2">
      <c r="U39940" s="55"/>
      <c r="V39940" s="53"/>
      <c r="W39940" s="53"/>
      <c r="X39940" s="53"/>
      <c r="Y39940" s="55"/>
    </row>
    <row r="39941" spans="21:25" x14ac:dyDescent="0.2">
      <c r="U39941" s="55"/>
      <c r="V39941" s="53"/>
      <c r="W39941" s="53"/>
      <c r="X39941" s="53"/>
      <c r="Y39941" s="55"/>
    </row>
    <row r="39942" spans="21:25" x14ac:dyDescent="0.2">
      <c r="U39942" s="55"/>
      <c r="V39942" s="53"/>
      <c r="W39942" s="53"/>
      <c r="X39942" s="53"/>
      <c r="Y39942" s="55"/>
    </row>
    <row r="39943" spans="21:25" x14ac:dyDescent="0.2">
      <c r="U39943" s="55"/>
      <c r="V39943" s="53"/>
      <c r="W39943" s="53"/>
      <c r="X39943" s="53"/>
      <c r="Y39943" s="55"/>
    </row>
    <row r="39944" spans="21:25" x14ac:dyDescent="0.2">
      <c r="U39944" s="55"/>
      <c r="V39944" s="53"/>
      <c r="W39944" s="53"/>
      <c r="X39944" s="53"/>
      <c r="Y39944" s="55"/>
    </row>
    <row r="39945" spans="21:25" x14ac:dyDescent="0.2">
      <c r="U39945" s="55"/>
      <c r="V39945" s="53"/>
      <c r="W39945" s="53"/>
      <c r="X39945" s="53"/>
      <c r="Y39945" s="55"/>
    </row>
    <row r="39946" spans="21:25" x14ac:dyDescent="0.2">
      <c r="U39946" s="55"/>
      <c r="V39946" s="53"/>
      <c r="W39946" s="53"/>
      <c r="X39946" s="53"/>
      <c r="Y39946" s="55"/>
    </row>
    <row r="39947" spans="21:25" x14ac:dyDescent="0.2">
      <c r="U39947" s="55"/>
      <c r="V39947" s="53"/>
      <c r="W39947" s="53"/>
      <c r="X39947" s="53"/>
      <c r="Y39947" s="55"/>
    </row>
    <row r="39948" spans="21:25" x14ac:dyDescent="0.2">
      <c r="U39948" s="55"/>
      <c r="V39948" s="53"/>
      <c r="W39948" s="53"/>
      <c r="X39948" s="53"/>
      <c r="Y39948" s="55"/>
    </row>
    <row r="39949" spans="21:25" x14ac:dyDescent="0.2">
      <c r="U39949" s="55"/>
      <c r="V39949" s="53"/>
      <c r="W39949" s="53"/>
      <c r="X39949" s="53"/>
      <c r="Y39949" s="55"/>
    </row>
    <row r="39950" spans="21:25" x14ac:dyDescent="0.2">
      <c r="U39950" s="55"/>
      <c r="V39950" s="53"/>
      <c r="W39950" s="53"/>
      <c r="X39950" s="53"/>
      <c r="Y39950" s="55"/>
    </row>
    <row r="39951" spans="21:25" x14ac:dyDescent="0.2">
      <c r="U39951" s="55"/>
      <c r="V39951" s="53"/>
      <c r="W39951" s="53"/>
      <c r="X39951" s="53"/>
      <c r="Y39951" s="55"/>
    </row>
    <row r="39952" spans="21:25" x14ac:dyDescent="0.2">
      <c r="U39952" s="55"/>
      <c r="V39952" s="53"/>
      <c r="W39952" s="53"/>
      <c r="X39952" s="53"/>
      <c r="Y39952" s="55"/>
    </row>
    <row r="39953" spans="21:25" x14ac:dyDescent="0.2">
      <c r="U39953" s="55"/>
      <c r="V39953" s="53"/>
      <c r="W39953" s="53"/>
      <c r="X39953" s="53"/>
      <c r="Y39953" s="55"/>
    </row>
    <row r="39954" spans="21:25" x14ac:dyDescent="0.2">
      <c r="U39954" s="55"/>
      <c r="V39954" s="53"/>
      <c r="W39954" s="53"/>
      <c r="X39954" s="53"/>
      <c r="Y39954" s="55"/>
    </row>
    <row r="39955" spans="21:25" x14ac:dyDescent="0.2">
      <c r="U39955" s="55"/>
      <c r="V39955" s="53"/>
      <c r="W39955" s="53"/>
      <c r="X39955" s="53"/>
      <c r="Y39955" s="55"/>
    </row>
    <row r="39956" spans="21:25" x14ac:dyDescent="0.2">
      <c r="U39956" s="55"/>
      <c r="V39956" s="53"/>
      <c r="W39956" s="53"/>
      <c r="X39956" s="53"/>
      <c r="Y39956" s="55"/>
    </row>
    <row r="39957" spans="21:25" x14ac:dyDescent="0.2">
      <c r="U39957" s="55"/>
      <c r="V39957" s="53"/>
      <c r="W39957" s="53"/>
      <c r="X39957" s="53"/>
      <c r="Y39957" s="55"/>
    </row>
    <row r="39958" spans="21:25" x14ac:dyDescent="0.2">
      <c r="U39958" s="55"/>
      <c r="V39958" s="53"/>
      <c r="W39958" s="53"/>
      <c r="X39958" s="53"/>
      <c r="Y39958" s="55"/>
    </row>
    <row r="39959" spans="21:25" x14ac:dyDescent="0.2">
      <c r="U39959" s="55"/>
      <c r="V39959" s="53"/>
      <c r="W39959" s="53"/>
      <c r="X39959" s="53"/>
      <c r="Y39959" s="55"/>
    </row>
    <row r="39960" spans="21:25" x14ac:dyDescent="0.2">
      <c r="U39960" s="55"/>
      <c r="V39960" s="53"/>
      <c r="W39960" s="53"/>
      <c r="X39960" s="53"/>
      <c r="Y39960" s="55"/>
    </row>
    <row r="39961" spans="21:25" x14ac:dyDescent="0.2">
      <c r="U39961" s="55"/>
      <c r="V39961" s="53"/>
      <c r="W39961" s="53"/>
      <c r="X39961" s="53"/>
      <c r="Y39961" s="55"/>
    </row>
    <row r="39962" spans="21:25" x14ac:dyDescent="0.2">
      <c r="U39962" s="55"/>
      <c r="V39962" s="53"/>
      <c r="W39962" s="53"/>
      <c r="X39962" s="53"/>
      <c r="Y39962" s="55"/>
    </row>
    <row r="39963" spans="21:25" x14ac:dyDescent="0.2">
      <c r="U39963" s="55"/>
      <c r="V39963" s="53"/>
      <c r="W39963" s="53"/>
      <c r="X39963" s="53"/>
      <c r="Y39963" s="55"/>
    </row>
    <row r="39964" spans="21:25" x14ac:dyDescent="0.2">
      <c r="U39964" s="55"/>
      <c r="V39964" s="53"/>
      <c r="W39964" s="53"/>
      <c r="X39964" s="53"/>
      <c r="Y39964" s="55"/>
    </row>
    <row r="39965" spans="21:25" x14ac:dyDescent="0.2">
      <c r="U39965" s="55"/>
      <c r="V39965" s="53"/>
      <c r="W39965" s="53"/>
      <c r="X39965" s="53"/>
      <c r="Y39965" s="55"/>
    </row>
    <row r="39966" spans="21:25" x14ac:dyDescent="0.2">
      <c r="U39966" s="55"/>
      <c r="V39966" s="53"/>
      <c r="W39966" s="53"/>
      <c r="X39966" s="53"/>
      <c r="Y39966" s="55"/>
    </row>
    <row r="39967" spans="21:25" x14ac:dyDescent="0.2">
      <c r="U39967" s="55"/>
      <c r="V39967" s="53"/>
      <c r="W39967" s="53"/>
      <c r="X39967" s="53"/>
      <c r="Y39967" s="55"/>
    </row>
    <row r="39968" spans="21:25" x14ac:dyDescent="0.2">
      <c r="U39968" s="55"/>
      <c r="V39968" s="53"/>
      <c r="W39968" s="53"/>
      <c r="X39968" s="53"/>
      <c r="Y39968" s="55"/>
    </row>
    <row r="39969" spans="21:25" x14ac:dyDescent="0.2">
      <c r="U39969" s="55"/>
      <c r="V39969" s="53"/>
      <c r="W39969" s="53"/>
      <c r="X39969" s="53"/>
      <c r="Y39969" s="55"/>
    </row>
    <row r="39970" spans="21:25" x14ac:dyDescent="0.2">
      <c r="U39970" s="55"/>
      <c r="V39970" s="53"/>
      <c r="W39970" s="53"/>
      <c r="X39970" s="53"/>
      <c r="Y39970" s="55"/>
    </row>
    <row r="39971" spans="21:25" x14ac:dyDescent="0.2">
      <c r="U39971" s="55"/>
      <c r="V39971" s="53"/>
      <c r="W39971" s="53"/>
      <c r="X39971" s="53"/>
      <c r="Y39971" s="55"/>
    </row>
    <row r="39972" spans="21:25" x14ac:dyDescent="0.2">
      <c r="U39972" s="55"/>
      <c r="V39972" s="53"/>
      <c r="W39972" s="53"/>
      <c r="X39972" s="53"/>
      <c r="Y39972" s="55"/>
    </row>
    <row r="39973" spans="21:25" x14ac:dyDescent="0.2">
      <c r="U39973" s="55"/>
      <c r="V39973" s="53"/>
      <c r="W39973" s="53"/>
      <c r="X39973" s="53"/>
      <c r="Y39973" s="55"/>
    </row>
    <row r="39974" spans="21:25" x14ac:dyDescent="0.2">
      <c r="U39974" s="55"/>
      <c r="V39974" s="53"/>
      <c r="W39974" s="53"/>
      <c r="X39974" s="53"/>
      <c r="Y39974" s="55"/>
    </row>
    <row r="39975" spans="21:25" x14ac:dyDescent="0.2">
      <c r="U39975" s="55"/>
      <c r="V39975" s="53"/>
      <c r="W39975" s="53"/>
      <c r="X39975" s="53"/>
      <c r="Y39975" s="55"/>
    </row>
    <row r="39976" spans="21:25" x14ac:dyDescent="0.2">
      <c r="U39976" s="55"/>
      <c r="V39976" s="53"/>
      <c r="W39976" s="53"/>
      <c r="X39976" s="53"/>
      <c r="Y39976" s="55"/>
    </row>
    <row r="39977" spans="21:25" x14ac:dyDescent="0.2">
      <c r="U39977" s="55"/>
      <c r="V39977" s="53"/>
      <c r="W39977" s="53"/>
      <c r="X39977" s="53"/>
      <c r="Y39977" s="55"/>
    </row>
    <row r="39978" spans="21:25" x14ac:dyDescent="0.2">
      <c r="U39978" s="55"/>
      <c r="V39978" s="53"/>
      <c r="W39978" s="53"/>
      <c r="X39978" s="53"/>
      <c r="Y39978" s="55"/>
    </row>
    <row r="39979" spans="21:25" x14ac:dyDescent="0.2">
      <c r="U39979" s="55"/>
      <c r="V39979" s="53"/>
      <c r="W39979" s="53"/>
      <c r="X39979" s="53"/>
      <c r="Y39979" s="55"/>
    </row>
    <row r="39980" spans="21:25" x14ac:dyDescent="0.2">
      <c r="U39980" s="55"/>
      <c r="V39980" s="53"/>
      <c r="W39980" s="53"/>
      <c r="X39980" s="53"/>
      <c r="Y39980" s="55"/>
    </row>
    <row r="39981" spans="21:25" x14ac:dyDescent="0.2">
      <c r="U39981" s="55"/>
      <c r="V39981" s="53"/>
      <c r="W39981" s="53"/>
      <c r="X39981" s="53"/>
      <c r="Y39981" s="55"/>
    </row>
    <row r="39982" spans="21:25" x14ac:dyDescent="0.2">
      <c r="U39982" s="55"/>
      <c r="V39982" s="53"/>
      <c r="W39982" s="53"/>
      <c r="X39982" s="53"/>
      <c r="Y39982" s="55"/>
    </row>
    <row r="39983" spans="21:25" x14ac:dyDescent="0.2">
      <c r="U39983" s="55"/>
      <c r="V39983" s="53"/>
      <c r="W39983" s="53"/>
      <c r="X39983" s="53"/>
      <c r="Y39983" s="55"/>
    </row>
    <row r="39984" spans="21:25" x14ac:dyDescent="0.2">
      <c r="U39984" s="55"/>
      <c r="V39984" s="53"/>
      <c r="W39984" s="53"/>
      <c r="X39984" s="53"/>
      <c r="Y39984" s="55"/>
    </row>
    <row r="39985" spans="21:25" x14ac:dyDescent="0.2">
      <c r="U39985" s="55"/>
      <c r="V39985" s="53"/>
      <c r="W39985" s="53"/>
      <c r="X39985" s="53"/>
      <c r="Y39985" s="55"/>
    </row>
    <row r="39986" spans="21:25" x14ac:dyDescent="0.2">
      <c r="U39986" s="55"/>
      <c r="V39986" s="53"/>
      <c r="W39986" s="53"/>
      <c r="X39986" s="53"/>
      <c r="Y39986" s="55"/>
    </row>
    <row r="39987" spans="21:25" x14ac:dyDescent="0.2">
      <c r="U39987" s="55"/>
      <c r="V39987" s="53"/>
      <c r="W39987" s="53"/>
      <c r="X39987" s="53"/>
      <c r="Y39987" s="55"/>
    </row>
    <row r="39988" spans="21:25" x14ac:dyDescent="0.2">
      <c r="U39988" s="55"/>
      <c r="V39988" s="53"/>
      <c r="W39988" s="53"/>
      <c r="X39988" s="53"/>
      <c r="Y39988" s="55"/>
    </row>
    <row r="39989" spans="21:25" x14ac:dyDescent="0.2">
      <c r="U39989" s="55"/>
      <c r="V39989" s="53"/>
      <c r="W39989" s="53"/>
      <c r="X39989" s="53"/>
      <c r="Y39989" s="55"/>
    </row>
    <row r="39990" spans="21:25" x14ac:dyDescent="0.2">
      <c r="U39990" s="55"/>
      <c r="V39990" s="53"/>
      <c r="W39990" s="53"/>
      <c r="X39990" s="53"/>
      <c r="Y39990" s="55"/>
    </row>
    <row r="39991" spans="21:25" x14ac:dyDescent="0.2">
      <c r="U39991" s="55"/>
      <c r="V39991" s="53"/>
      <c r="W39991" s="53"/>
      <c r="X39991" s="53"/>
      <c r="Y39991" s="55"/>
    </row>
    <row r="39992" spans="21:25" x14ac:dyDescent="0.2">
      <c r="U39992" s="55"/>
      <c r="V39992" s="53"/>
      <c r="W39992" s="53"/>
      <c r="X39992" s="53"/>
      <c r="Y39992" s="55"/>
    </row>
    <row r="39993" spans="21:25" x14ac:dyDescent="0.2">
      <c r="U39993" s="55"/>
      <c r="V39993" s="53"/>
      <c r="W39993" s="53"/>
      <c r="X39993" s="53"/>
      <c r="Y39993" s="55"/>
    </row>
    <row r="39994" spans="21:25" x14ac:dyDescent="0.2">
      <c r="U39994" s="55"/>
      <c r="V39994" s="53"/>
      <c r="W39994" s="53"/>
      <c r="X39994" s="53"/>
      <c r="Y39994" s="55"/>
    </row>
    <row r="39995" spans="21:25" x14ac:dyDescent="0.2">
      <c r="U39995" s="55"/>
      <c r="V39995" s="53"/>
      <c r="W39995" s="53"/>
      <c r="X39995" s="53"/>
      <c r="Y39995" s="55"/>
    </row>
    <row r="39996" spans="21:25" x14ac:dyDescent="0.2">
      <c r="U39996" s="55"/>
      <c r="V39996" s="53"/>
      <c r="W39996" s="53"/>
      <c r="X39996" s="53"/>
      <c r="Y39996" s="55"/>
    </row>
    <row r="39997" spans="21:25" x14ac:dyDescent="0.2">
      <c r="U39997" s="55"/>
      <c r="V39997" s="53"/>
      <c r="W39997" s="53"/>
      <c r="X39997" s="53"/>
      <c r="Y39997" s="55"/>
    </row>
    <row r="39998" spans="21:25" x14ac:dyDescent="0.2">
      <c r="U39998" s="55"/>
      <c r="V39998" s="53"/>
      <c r="W39998" s="53"/>
      <c r="X39998" s="53"/>
      <c r="Y39998" s="55"/>
    </row>
    <row r="39999" spans="21:25" x14ac:dyDescent="0.2">
      <c r="U39999" s="55"/>
      <c r="V39999" s="53"/>
      <c r="W39999" s="53"/>
      <c r="X39999" s="53"/>
      <c r="Y39999" s="55"/>
    </row>
    <row r="40000" spans="21:25" x14ac:dyDescent="0.2">
      <c r="U40000" s="55"/>
      <c r="V40000" s="53"/>
      <c r="W40000" s="53"/>
      <c r="X40000" s="53"/>
      <c r="Y40000" s="55"/>
    </row>
    <row r="40001" spans="21:25" x14ac:dyDescent="0.2">
      <c r="U40001" s="55"/>
      <c r="V40001" s="53"/>
      <c r="W40001" s="53"/>
      <c r="X40001" s="53"/>
      <c r="Y40001" s="55"/>
    </row>
    <row r="40002" spans="21:25" x14ac:dyDescent="0.2">
      <c r="U40002" s="55"/>
      <c r="V40002" s="53"/>
      <c r="W40002" s="53"/>
      <c r="X40002" s="53"/>
      <c r="Y40002" s="55"/>
    </row>
    <row r="40003" spans="21:25" x14ac:dyDescent="0.2">
      <c r="U40003" s="55"/>
      <c r="V40003" s="53"/>
      <c r="W40003" s="53"/>
      <c r="X40003" s="53"/>
      <c r="Y40003" s="55"/>
    </row>
    <row r="40004" spans="21:25" x14ac:dyDescent="0.2">
      <c r="U40004" s="55"/>
      <c r="V40004" s="53"/>
      <c r="W40004" s="53"/>
      <c r="X40004" s="53"/>
      <c r="Y40004" s="55"/>
    </row>
    <row r="40005" spans="21:25" x14ac:dyDescent="0.2">
      <c r="U40005" s="55"/>
      <c r="V40005" s="53"/>
      <c r="W40005" s="53"/>
      <c r="X40005" s="53"/>
      <c r="Y40005" s="55"/>
    </row>
    <row r="40006" spans="21:25" x14ac:dyDescent="0.2">
      <c r="U40006" s="55"/>
      <c r="V40006" s="53"/>
      <c r="W40006" s="53"/>
      <c r="X40006" s="53"/>
      <c r="Y40006" s="55"/>
    </row>
    <row r="40007" spans="21:25" x14ac:dyDescent="0.2">
      <c r="U40007" s="55"/>
      <c r="V40007" s="53"/>
      <c r="W40007" s="53"/>
      <c r="X40007" s="53"/>
      <c r="Y40007" s="55"/>
    </row>
    <row r="40008" spans="21:25" x14ac:dyDescent="0.2">
      <c r="U40008" s="55"/>
      <c r="V40008" s="53"/>
      <c r="W40008" s="53"/>
      <c r="X40008" s="53"/>
      <c r="Y40008" s="55"/>
    </row>
    <row r="40009" spans="21:25" x14ac:dyDescent="0.2">
      <c r="U40009" s="55"/>
      <c r="V40009" s="53"/>
      <c r="W40009" s="53"/>
      <c r="X40009" s="53"/>
      <c r="Y40009" s="55"/>
    </row>
    <row r="40010" spans="21:25" x14ac:dyDescent="0.2">
      <c r="U40010" s="55"/>
      <c r="V40010" s="53"/>
      <c r="W40010" s="53"/>
      <c r="X40010" s="53"/>
      <c r="Y40010" s="55"/>
    </row>
    <row r="40011" spans="21:25" x14ac:dyDescent="0.2">
      <c r="U40011" s="55"/>
      <c r="V40011" s="53"/>
      <c r="W40011" s="53"/>
      <c r="X40011" s="53"/>
      <c r="Y40011" s="55"/>
    </row>
    <row r="40012" spans="21:25" x14ac:dyDescent="0.2">
      <c r="U40012" s="55"/>
      <c r="V40012" s="53"/>
      <c r="W40012" s="53"/>
      <c r="X40012" s="53"/>
      <c r="Y40012" s="55"/>
    </row>
    <row r="40013" spans="21:25" x14ac:dyDescent="0.2">
      <c r="U40013" s="55"/>
      <c r="V40013" s="53"/>
      <c r="W40013" s="53"/>
      <c r="X40013" s="53"/>
      <c r="Y40013" s="55"/>
    </row>
    <row r="40014" spans="21:25" x14ac:dyDescent="0.2">
      <c r="U40014" s="55"/>
      <c r="V40014" s="53"/>
      <c r="W40014" s="53"/>
      <c r="X40014" s="53"/>
      <c r="Y40014" s="55"/>
    </row>
    <row r="40015" spans="21:25" x14ac:dyDescent="0.2">
      <c r="U40015" s="55"/>
      <c r="V40015" s="53"/>
      <c r="W40015" s="53"/>
      <c r="X40015" s="53"/>
      <c r="Y40015" s="55"/>
    </row>
    <row r="40016" spans="21:25" x14ac:dyDescent="0.2">
      <c r="U40016" s="55"/>
      <c r="V40016" s="53"/>
      <c r="W40016" s="53"/>
      <c r="X40016" s="53"/>
      <c r="Y40016" s="55"/>
    </row>
    <row r="40017" spans="21:25" x14ac:dyDescent="0.2">
      <c r="U40017" s="55"/>
      <c r="V40017" s="53"/>
      <c r="W40017" s="53"/>
      <c r="X40017" s="53"/>
      <c r="Y40017" s="55"/>
    </row>
    <row r="40018" spans="21:25" x14ac:dyDescent="0.2">
      <c r="U40018" s="55"/>
      <c r="V40018" s="53"/>
      <c r="W40018" s="53"/>
      <c r="X40018" s="53"/>
      <c r="Y40018" s="55"/>
    </row>
    <row r="40019" spans="21:25" x14ac:dyDescent="0.2">
      <c r="U40019" s="55"/>
      <c r="V40019" s="53"/>
      <c r="W40019" s="53"/>
      <c r="X40019" s="53"/>
      <c r="Y40019" s="55"/>
    </row>
    <row r="40020" spans="21:25" x14ac:dyDescent="0.2">
      <c r="U40020" s="55"/>
      <c r="V40020" s="53"/>
      <c r="W40020" s="53"/>
      <c r="X40020" s="53"/>
      <c r="Y40020" s="55"/>
    </row>
    <row r="40021" spans="21:25" x14ac:dyDescent="0.2">
      <c r="U40021" s="55"/>
      <c r="V40021" s="53"/>
      <c r="W40021" s="53"/>
      <c r="X40021" s="53"/>
      <c r="Y40021" s="55"/>
    </row>
    <row r="40022" spans="21:25" x14ac:dyDescent="0.2">
      <c r="U40022" s="55"/>
      <c r="V40022" s="53"/>
      <c r="W40022" s="53"/>
      <c r="X40022" s="53"/>
      <c r="Y40022" s="55"/>
    </row>
    <row r="40023" spans="21:25" x14ac:dyDescent="0.2">
      <c r="U40023" s="55"/>
      <c r="V40023" s="53"/>
      <c r="W40023" s="53"/>
      <c r="X40023" s="53"/>
      <c r="Y40023" s="55"/>
    </row>
    <row r="40024" spans="21:25" x14ac:dyDescent="0.2">
      <c r="U40024" s="55"/>
      <c r="V40024" s="53"/>
      <c r="W40024" s="53"/>
      <c r="X40024" s="53"/>
      <c r="Y40024" s="55"/>
    </row>
    <row r="40025" spans="21:25" x14ac:dyDescent="0.2">
      <c r="U40025" s="55"/>
      <c r="V40025" s="53"/>
      <c r="W40025" s="53"/>
      <c r="X40025" s="53"/>
      <c r="Y40025" s="55"/>
    </row>
    <row r="40026" spans="21:25" x14ac:dyDescent="0.2">
      <c r="U40026" s="55"/>
      <c r="V40026" s="53"/>
      <c r="W40026" s="53"/>
      <c r="X40026" s="53"/>
      <c r="Y40026" s="55"/>
    </row>
    <row r="40027" spans="21:25" x14ac:dyDescent="0.2">
      <c r="U40027" s="55"/>
      <c r="V40027" s="53"/>
      <c r="W40027" s="53"/>
      <c r="X40027" s="53"/>
      <c r="Y40027" s="55"/>
    </row>
    <row r="40028" spans="21:25" x14ac:dyDescent="0.2">
      <c r="U40028" s="55"/>
      <c r="V40028" s="53"/>
      <c r="W40028" s="53"/>
      <c r="X40028" s="53"/>
      <c r="Y40028" s="55"/>
    </row>
    <row r="40029" spans="21:25" x14ac:dyDescent="0.2">
      <c r="U40029" s="55"/>
      <c r="V40029" s="53"/>
      <c r="W40029" s="53"/>
      <c r="X40029" s="53"/>
      <c r="Y40029" s="55"/>
    </row>
    <row r="40030" spans="21:25" x14ac:dyDescent="0.2">
      <c r="U40030" s="55"/>
      <c r="V40030" s="53"/>
      <c r="W40030" s="53"/>
      <c r="X40030" s="53"/>
      <c r="Y40030" s="55"/>
    </row>
    <row r="40031" spans="21:25" x14ac:dyDescent="0.2">
      <c r="U40031" s="55"/>
      <c r="V40031" s="53"/>
      <c r="W40031" s="53"/>
      <c r="X40031" s="53"/>
      <c r="Y40031" s="55"/>
    </row>
    <row r="40032" spans="21:25" x14ac:dyDescent="0.2">
      <c r="U40032" s="55"/>
      <c r="V40032" s="53"/>
      <c r="W40032" s="53"/>
      <c r="X40032" s="53"/>
      <c r="Y40032" s="55"/>
    </row>
    <row r="40033" spans="21:25" x14ac:dyDescent="0.2">
      <c r="U40033" s="55"/>
      <c r="V40033" s="53"/>
      <c r="W40033" s="53"/>
      <c r="X40033" s="53"/>
      <c r="Y40033" s="55"/>
    </row>
    <row r="40034" spans="21:25" x14ac:dyDescent="0.2">
      <c r="U40034" s="55"/>
      <c r="V40034" s="53"/>
      <c r="W40034" s="53"/>
      <c r="X40034" s="53"/>
      <c r="Y40034" s="55"/>
    </row>
    <row r="40035" spans="21:25" x14ac:dyDescent="0.2">
      <c r="U40035" s="55"/>
      <c r="V40035" s="53"/>
      <c r="W40035" s="53"/>
      <c r="X40035" s="53"/>
      <c r="Y40035" s="55"/>
    </row>
    <row r="40036" spans="21:25" x14ac:dyDescent="0.2">
      <c r="U40036" s="55"/>
      <c r="V40036" s="53"/>
      <c r="W40036" s="53"/>
      <c r="X40036" s="53"/>
      <c r="Y40036" s="55"/>
    </row>
    <row r="40037" spans="21:25" x14ac:dyDescent="0.2">
      <c r="U40037" s="55"/>
      <c r="V40037" s="53"/>
      <c r="W40037" s="53"/>
      <c r="X40037" s="53"/>
      <c r="Y40037" s="55"/>
    </row>
    <row r="40038" spans="21:25" x14ac:dyDescent="0.2">
      <c r="U40038" s="55"/>
      <c r="V40038" s="53"/>
      <c r="W40038" s="53"/>
      <c r="X40038" s="53"/>
      <c r="Y40038" s="55"/>
    </row>
    <row r="40039" spans="21:25" x14ac:dyDescent="0.2">
      <c r="U40039" s="55"/>
      <c r="V40039" s="53"/>
      <c r="W40039" s="53"/>
      <c r="X40039" s="53"/>
      <c r="Y40039" s="55"/>
    </row>
    <row r="40040" spans="21:25" x14ac:dyDescent="0.2">
      <c r="U40040" s="55"/>
      <c r="V40040" s="53"/>
      <c r="W40040" s="53"/>
      <c r="X40040" s="53"/>
      <c r="Y40040" s="55"/>
    </row>
    <row r="40041" spans="21:25" x14ac:dyDescent="0.2">
      <c r="U40041" s="55"/>
      <c r="V40041" s="53"/>
      <c r="W40041" s="53"/>
      <c r="X40041" s="53"/>
      <c r="Y40041" s="55"/>
    </row>
    <row r="40042" spans="21:25" x14ac:dyDescent="0.2">
      <c r="U40042" s="55"/>
      <c r="V40042" s="53"/>
      <c r="W40042" s="53"/>
      <c r="X40042" s="53"/>
      <c r="Y40042" s="55"/>
    </row>
    <row r="40043" spans="21:25" x14ac:dyDescent="0.2">
      <c r="U40043" s="55"/>
      <c r="V40043" s="53"/>
      <c r="W40043" s="53"/>
      <c r="X40043" s="53"/>
      <c r="Y40043" s="55"/>
    </row>
    <row r="40044" spans="21:25" x14ac:dyDescent="0.2">
      <c r="U40044" s="55"/>
      <c r="V40044" s="53"/>
      <c r="W40044" s="53"/>
      <c r="X40044" s="53"/>
      <c r="Y40044" s="55"/>
    </row>
    <row r="40045" spans="21:25" x14ac:dyDescent="0.2">
      <c r="U40045" s="55"/>
      <c r="V40045" s="53"/>
      <c r="W40045" s="53"/>
      <c r="X40045" s="53"/>
      <c r="Y40045" s="55"/>
    </row>
    <row r="40046" spans="21:25" x14ac:dyDescent="0.2">
      <c r="U40046" s="55"/>
      <c r="V40046" s="53"/>
      <c r="W40046" s="53"/>
      <c r="X40046" s="53"/>
      <c r="Y40046" s="55"/>
    </row>
    <row r="40047" spans="21:25" x14ac:dyDescent="0.2">
      <c r="U40047" s="55"/>
      <c r="V40047" s="53"/>
      <c r="W40047" s="53"/>
      <c r="X40047" s="53"/>
      <c r="Y40047" s="55"/>
    </row>
    <row r="40048" spans="21:25" x14ac:dyDescent="0.2">
      <c r="U40048" s="55"/>
      <c r="V40048" s="53"/>
      <c r="W40048" s="53"/>
      <c r="X40048" s="53"/>
      <c r="Y40048" s="55"/>
    </row>
    <row r="40049" spans="21:25" x14ac:dyDescent="0.2">
      <c r="U40049" s="55"/>
      <c r="V40049" s="53"/>
      <c r="W40049" s="53"/>
      <c r="X40049" s="53"/>
      <c r="Y40049" s="55"/>
    </row>
    <row r="40050" spans="21:25" x14ac:dyDescent="0.2">
      <c r="U40050" s="55"/>
      <c r="V40050" s="53"/>
      <c r="W40050" s="53"/>
      <c r="X40050" s="53"/>
      <c r="Y40050" s="55"/>
    </row>
    <row r="40051" spans="21:25" x14ac:dyDescent="0.2">
      <c r="U40051" s="55"/>
      <c r="V40051" s="53"/>
      <c r="W40051" s="53"/>
      <c r="X40051" s="53"/>
      <c r="Y40051" s="55"/>
    </row>
    <row r="40052" spans="21:25" x14ac:dyDescent="0.2">
      <c r="U40052" s="55"/>
      <c r="V40052" s="53"/>
      <c r="W40052" s="53"/>
      <c r="X40052" s="53"/>
      <c r="Y40052" s="55"/>
    </row>
    <row r="40053" spans="21:25" x14ac:dyDescent="0.2">
      <c r="U40053" s="55"/>
      <c r="V40053" s="53"/>
      <c r="W40053" s="53"/>
      <c r="X40053" s="53"/>
      <c r="Y40053" s="55"/>
    </row>
    <row r="40054" spans="21:25" x14ac:dyDescent="0.2">
      <c r="U40054" s="55"/>
      <c r="V40054" s="53"/>
      <c r="W40054" s="53"/>
      <c r="X40054" s="53"/>
      <c r="Y40054" s="55"/>
    </row>
    <row r="40055" spans="21:25" x14ac:dyDescent="0.2">
      <c r="U40055" s="55"/>
      <c r="V40055" s="53"/>
      <c r="W40055" s="53"/>
      <c r="X40055" s="53"/>
      <c r="Y40055" s="55"/>
    </row>
    <row r="40056" spans="21:25" x14ac:dyDescent="0.2">
      <c r="U40056" s="55"/>
      <c r="V40056" s="53"/>
      <c r="W40056" s="53"/>
      <c r="X40056" s="53"/>
      <c r="Y40056" s="55"/>
    </row>
    <row r="40057" spans="21:25" x14ac:dyDescent="0.2">
      <c r="U40057" s="55"/>
      <c r="V40057" s="53"/>
      <c r="W40057" s="53"/>
      <c r="X40057" s="53"/>
      <c r="Y40057" s="55"/>
    </row>
    <row r="40058" spans="21:25" x14ac:dyDescent="0.2">
      <c r="U40058" s="55"/>
      <c r="V40058" s="53"/>
      <c r="W40058" s="53"/>
      <c r="X40058" s="53"/>
      <c r="Y40058" s="55"/>
    </row>
    <row r="40059" spans="21:25" x14ac:dyDescent="0.2">
      <c r="U40059" s="55"/>
      <c r="V40059" s="53"/>
      <c r="W40059" s="53"/>
      <c r="X40059" s="53"/>
      <c r="Y40059" s="55"/>
    </row>
    <row r="40060" spans="21:25" x14ac:dyDescent="0.2">
      <c r="U40060" s="55"/>
      <c r="V40060" s="53"/>
      <c r="W40060" s="53"/>
      <c r="X40060" s="53"/>
      <c r="Y40060" s="55"/>
    </row>
    <row r="40061" spans="21:25" x14ac:dyDescent="0.2">
      <c r="U40061" s="55"/>
      <c r="V40061" s="53"/>
      <c r="W40061" s="53"/>
      <c r="X40061" s="53"/>
      <c r="Y40061" s="55"/>
    </row>
    <row r="40062" spans="21:25" x14ac:dyDescent="0.2">
      <c r="U40062" s="55"/>
      <c r="V40062" s="53"/>
      <c r="W40062" s="53"/>
      <c r="X40062" s="53"/>
      <c r="Y40062" s="55"/>
    </row>
    <row r="40063" spans="21:25" x14ac:dyDescent="0.2">
      <c r="U40063" s="55"/>
      <c r="V40063" s="53"/>
      <c r="W40063" s="53"/>
      <c r="X40063" s="53"/>
      <c r="Y40063" s="55"/>
    </row>
    <row r="40064" spans="21:25" x14ac:dyDescent="0.2">
      <c r="U40064" s="55"/>
      <c r="V40064" s="53"/>
      <c r="W40064" s="53"/>
      <c r="X40064" s="53"/>
      <c r="Y40064" s="55"/>
    </row>
    <row r="40065" spans="21:25" x14ac:dyDescent="0.2">
      <c r="U40065" s="55"/>
      <c r="V40065" s="53"/>
      <c r="W40065" s="53"/>
      <c r="X40065" s="53"/>
      <c r="Y40065" s="55"/>
    </row>
    <row r="40066" spans="21:25" x14ac:dyDescent="0.2">
      <c r="U40066" s="55"/>
      <c r="V40066" s="53"/>
      <c r="W40066" s="53"/>
      <c r="X40066" s="53"/>
      <c r="Y40066" s="55"/>
    </row>
    <row r="40067" spans="21:25" x14ac:dyDescent="0.2">
      <c r="U40067" s="55"/>
      <c r="V40067" s="53"/>
      <c r="W40067" s="53"/>
      <c r="X40067" s="53"/>
      <c r="Y40067" s="55"/>
    </row>
    <row r="40068" spans="21:25" x14ac:dyDescent="0.2">
      <c r="U40068" s="55"/>
      <c r="V40068" s="53"/>
      <c r="W40068" s="53"/>
      <c r="X40068" s="53"/>
      <c r="Y40068" s="55"/>
    </row>
    <row r="40069" spans="21:25" x14ac:dyDescent="0.2">
      <c r="U40069" s="55"/>
      <c r="V40069" s="53"/>
      <c r="W40069" s="53"/>
      <c r="X40069" s="53"/>
      <c r="Y40069" s="55"/>
    </row>
    <row r="40070" spans="21:25" x14ac:dyDescent="0.2">
      <c r="U40070" s="55"/>
      <c r="V40070" s="53"/>
      <c r="W40070" s="53"/>
      <c r="X40070" s="53"/>
      <c r="Y40070" s="55"/>
    </row>
    <row r="40071" spans="21:25" x14ac:dyDescent="0.2">
      <c r="U40071" s="55"/>
      <c r="V40071" s="53"/>
      <c r="W40071" s="53"/>
      <c r="X40071" s="53"/>
      <c r="Y40071" s="55"/>
    </row>
    <row r="40072" spans="21:25" x14ac:dyDescent="0.2">
      <c r="U40072" s="55"/>
      <c r="V40072" s="53"/>
      <c r="W40072" s="53"/>
      <c r="X40072" s="53"/>
      <c r="Y40072" s="55"/>
    </row>
    <row r="40073" spans="21:25" x14ac:dyDescent="0.2">
      <c r="U40073" s="55"/>
      <c r="V40073" s="53"/>
      <c r="W40073" s="53"/>
      <c r="X40073" s="53"/>
      <c r="Y40073" s="55"/>
    </row>
    <row r="40074" spans="21:25" x14ac:dyDescent="0.2">
      <c r="U40074" s="55"/>
      <c r="V40074" s="53"/>
      <c r="W40074" s="53"/>
      <c r="X40074" s="53"/>
      <c r="Y40074" s="55"/>
    </row>
    <row r="40075" spans="21:25" x14ac:dyDescent="0.2">
      <c r="U40075" s="55"/>
      <c r="V40075" s="53"/>
      <c r="W40075" s="53"/>
      <c r="X40075" s="53"/>
      <c r="Y40075" s="55"/>
    </row>
    <row r="40076" spans="21:25" x14ac:dyDescent="0.2">
      <c r="U40076" s="55"/>
      <c r="V40076" s="53"/>
      <c r="W40076" s="53"/>
      <c r="X40076" s="53"/>
      <c r="Y40076" s="55"/>
    </row>
    <row r="40077" spans="21:25" x14ac:dyDescent="0.2">
      <c r="U40077" s="55"/>
      <c r="V40077" s="53"/>
      <c r="W40077" s="53"/>
      <c r="X40077" s="53"/>
      <c r="Y40077" s="55"/>
    </row>
    <row r="40078" spans="21:25" x14ac:dyDescent="0.2">
      <c r="U40078" s="55"/>
      <c r="V40078" s="53"/>
      <c r="W40078" s="53"/>
      <c r="X40078" s="53"/>
      <c r="Y40078" s="55"/>
    </row>
    <row r="40079" spans="21:25" x14ac:dyDescent="0.2">
      <c r="U40079" s="55"/>
      <c r="V40079" s="53"/>
      <c r="W40079" s="53"/>
      <c r="X40079" s="53"/>
      <c r="Y40079" s="55"/>
    </row>
    <row r="40080" spans="21:25" x14ac:dyDescent="0.2">
      <c r="U40080" s="55"/>
      <c r="V40080" s="53"/>
      <c r="W40080" s="53"/>
      <c r="X40080" s="53"/>
      <c r="Y40080" s="55"/>
    </row>
    <row r="40081" spans="21:25" x14ac:dyDescent="0.2">
      <c r="U40081" s="55"/>
      <c r="V40081" s="53"/>
      <c r="W40081" s="53"/>
      <c r="X40081" s="53"/>
      <c r="Y40081" s="55"/>
    </row>
    <row r="40082" spans="21:25" x14ac:dyDescent="0.2">
      <c r="U40082" s="55"/>
      <c r="V40082" s="53"/>
      <c r="W40082" s="53"/>
      <c r="X40082" s="53"/>
      <c r="Y40082" s="55"/>
    </row>
    <row r="40083" spans="21:25" x14ac:dyDescent="0.2">
      <c r="U40083" s="55"/>
      <c r="V40083" s="53"/>
      <c r="W40083" s="53"/>
      <c r="X40083" s="53"/>
      <c r="Y40083" s="55"/>
    </row>
    <row r="40084" spans="21:25" x14ac:dyDescent="0.2">
      <c r="U40084" s="55"/>
      <c r="V40084" s="53"/>
      <c r="W40084" s="53"/>
      <c r="X40084" s="53"/>
      <c r="Y40084" s="55"/>
    </row>
    <row r="40085" spans="21:25" x14ac:dyDescent="0.2">
      <c r="U40085" s="55"/>
      <c r="V40085" s="53"/>
      <c r="W40085" s="53"/>
      <c r="X40085" s="53"/>
      <c r="Y40085" s="55"/>
    </row>
    <row r="40086" spans="21:25" x14ac:dyDescent="0.2">
      <c r="U40086" s="55"/>
      <c r="V40086" s="53"/>
      <c r="W40086" s="53"/>
      <c r="X40086" s="53"/>
      <c r="Y40086" s="55"/>
    </row>
    <row r="40087" spans="21:25" x14ac:dyDescent="0.2">
      <c r="U40087" s="55"/>
      <c r="V40087" s="53"/>
      <c r="W40087" s="53"/>
      <c r="X40087" s="53"/>
      <c r="Y40087" s="55"/>
    </row>
    <row r="40088" spans="21:25" x14ac:dyDescent="0.2">
      <c r="U40088" s="55"/>
      <c r="V40088" s="53"/>
      <c r="W40088" s="53"/>
      <c r="X40088" s="53"/>
      <c r="Y40088" s="55"/>
    </row>
    <row r="40089" spans="21:25" x14ac:dyDescent="0.2">
      <c r="U40089" s="55"/>
      <c r="V40089" s="53"/>
      <c r="W40089" s="53"/>
      <c r="X40089" s="53"/>
      <c r="Y40089" s="55"/>
    </row>
    <row r="40090" spans="21:25" x14ac:dyDescent="0.2">
      <c r="U40090" s="55"/>
      <c r="V40090" s="53"/>
      <c r="W40090" s="53"/>
      <c r="X40090" s="53"/>
      <c r="Y40090" s="55"/>
    </row>
    <row r="40091" spans="21:25" x14ac:dyDescent="0.2">
      <c r="U40091" s="55"/>
      <c r="V40091" s="53"/>
      <c r="W40091" s="53"/>
      <c r="X40091" s="53"/>
      <c r="Y40091" s="55"/>
    </row>
    <row r="40092" spans="21:25" x14ac:dyDescent="0.2">
      <c r="U40092" s="55"/>
      <c r="V40092" s="53"/>
      <c r="W40092" s="53"/>
      <c r="X40092" s="53"/>
      <c r="Y40092" s="55"/>
    </row>
    <row r="40093" spans="21:25" x14ac:dyDescent="0.2">
      <c r="U40093" s="55"/>
      <c r="V40093" s="53"/>
      <c r="W40093" s="53"/>
      <c r="X40093" s="53"/>
      <c r="Y40093" s="55"/>
    </row>
    <row r="40094" spans="21:25" x14ac:dyDescent="0.2">
      <c r="U40094" s="55"/>
      <c r="V40094" s="53"/>
      <c r="W40094" s="53"/>
      <c r="X40094" s="53"/>
      <c r="Y40094" s="55"/>
    </row>
    <row r="40095" spans="21:25" x14ac:dyDescent="0.2">
      <c r="U40095" s="55"/>
      <c r="V40095" s="53"/>
      <c r="W40095" s="53"/>
      <c r="X40095" s="53"/>
      <c r="Y40095" s="55"/>
    </row>
    <row r="40096" spans="21:25" x14ac:dyDescent="0.2">
      <c r="U40096" s="55"/>
      <c r="V40096" s="53"/>
      <c r="W40096" s="53"/>
      <c r="X40096" s="53"/>
      <c r="Y40096" s="55"/>
    </row>
    <row r="40097" spans="21:25" x14ac:dyDescent="0.2">
      <c r="U40097" s="55"/>
      <c r="V40097" s="53"/>
      <c r="W40097" s="53"/>
      <c r="X40097" s="53"/>
      <c r="Y40097" s="55"/>
    </row>
    <row r="40098" spans="21:25" x14ac:dyDescent="0.2">
      <c r="U40098" s="55"/>
      <c r="V40098" s="53"/>
      <c r="W40098" s="53"/>
      <c r="X40098" s="53"/>
      <c r="Y40098" s="55"/>
    </row>
    <row r="40099" spans="21:25" x14ac:dyDescent="0.2">
      <c r="U40099" s="55"/>
      <c r="V40099" s="53"/>
      <c r="W40099" s="53"/>
      <c r="X40099" s="53"/>
      <c r="Y40099" s="55"/>
    </row>
    <row r="40100" spans="21:25" x14ac:dyDescent="0.2">
      <c r="U40100" s="55"/>
      <c r="V40100" s="53"/>
      <c r="W40100" s="53"/>
      <c r="X40100" s="53"/>
      <c r="Y40100" s="55"/>
    </row>
    <row r="40101" spans="21:25" x14ac:dyDescent="0.2">
      <c r="U40101" s="55"/>
      <c r="V40101" s="53"/>
      <c r="W40101" s="53"/>
      <c r="X40101" s="53"/>
      <c r="Y40101" s="55"/>
    </row>
    <row r="40102" spans="21:25" x14ac:dyDescent="0.2">
      <c r="U40102" s="55"/>
      <c r="V40102" s="53"/>
      <c r="W40102" s="53"/>
      <c r="X40102" s="53"/>
      <c r="Y40102" s="55"/>
    </row>
    <row r="40103" spans="21:25" x14ac:dyDescent="0.2">
      <c r="U40103" s="55"/>
      <c r="V40103" s="53"/>
      <c r="W40103" s="53"/>
      <c r="X40103" s="53"/>
      <c r="Y40103" s="55"/>
    </row>
    <row r="40104" spans="21:25" x14ac:dyDescent="0.2">
      <c r="U40104" s="55"/>
      <c r="V40104" s="53"/>
      <c r="W40104" s="53"/>
      <c r="X40104" s="53"/>
      <c r="Y40104" s="55"/>
    </row>
    <row r="40105" spans="21:25" x14ac:dyDescent="0.2">
      <c r="U40105" s="55"/>
      <c r="V40105" s="53"/>
      <c r="W40105" s="53"/>
      <c r="X40105" s="53"/>
      <c r="Y40105" s="55"/>
    </row>
    <row r="40106" spans="21:25" x14ac:dyDescent="0.2">
      <c r="U40106" s="55"/>
      <c r="V40106" s="53"/>
      <c r="W40106" s="53"/>
      <c r="X40106" s="53"/>
      <c r="Y40106" s="55"/>
    </row>
    <row r="40107" spans="21:25" x14ac:dyDescent="0.2">
      <c r="U40107" s="55"/>
      <c r="V40107" s="53"/>
      <c r="W40107" s="53"/>
      <c r="X40107" s="53"/>
      <c r="Y40107" s="55"/>
    </row>
    <row r="40108" spans="21:25" x14ac:dyDescent="0.2">
      <c r="U40108" s="55"/>
      <c r="V40108" s="53"/>
      <c r="W40108" s="53"/>
      <c r="X40108" s="53"/>
      <c r="Y40108" s="55"/>
    </row>
    <row r="40109" spans="21:25" x14ac:dyDescent="0.2">
      <c r="U40109" s="55"/>
      <c r="V40109" s="53"/>
      <c r="W40109" s="53"/>
      <c r="X40109" s="53"/>
      <c r="Y40109" s="55"/>
    </row>
    <row r="40110" spans="21:25" x14ac:dyDescent="0.2">
      <c r="U40110" s="55"/>
      <c r="V40110" s="53"/>
      <c r="W40110" s="53"/>
      <c r="X40110" s="53"/>
      <c r="Y40110" s="55"/>
    </row>
    <row r="40111" spans="21:25" x14ac:dyDescent="0.2">
      <c r="U40111" s="55"/>
      <c r="V40111" s="53"/>
      <c r="W40111" s="53"/>
      <c r="X40111" s="53"/>
      <c r="Y40111" s="55"/>
    </row>
    <row r="40112" spans="21:25" x14ac:dyDescent="0.2">
      <c r="U40112" s="55"/>
      <c r="V40112" s="53"/>
      <c r="W40112" s="53"/>
      <c r="X40112" s="53"/>
      <c r="Y40112" s="55"/>
    </row>
    <row r="40113" spans="21:25" x14ac:dyDescent="0.2">
      <c r="U40113" s="55"/>
      <c r="V40113" s="53"/>
      <c r="W40113" s="53"/>
      <c r="X40113" s="53"/>
      <c r="Y40113" s="55"/>
    </row>
    <row r="40114" spans="21:25" x14ac:dyDescent="0.2">
      <c r="U40114" s="55"/>
      <c r="V40114" s="53"/>
      <c r="W40114" s="53"/>
      <c r="X40114" s="53"/>
      <c r="Y40114" s="55"/>
    </row>
    <row r="40115" spans="21:25" x14ac:dyDescent="0.2">
      <c r="U40115" s="55"/>
      <c r="V40115" s="53"/>
      <c r="W40115" s="53"/>
      <c r="X40115" s="53"/>
      <c r="Y40115" s="55"/>
    </row>
    <row r="40116" spans="21:25" x14ac:dyDescent="0.2">
      <c r="U40116" s="55"/>
      <c r="V40116" s="53"/>
      <c r="W40116" s="53"/>
      <c r="X40116" s="53"/>
      <c r="Y40116" s="55"/>
    </row>
    <row r="40117" spans="21:25" x14ac:dyDescent="0.2">
      <c r="U40117" s="55"/>
      <c r="V40117" s="53"/>
      <c r="W40117" s="53"/>
      <c r="X40117" s="53"/>
      <c r="Y40117" s="55"/>
    </row>
    <row r="40118" spans="21:25" x14ac:dyDescent="0.2">
      <c r="U40118" s="55"/>
      <c r="V40118" s="53"/>
      <c r="W40118" s="53"/>
      <c r="X40118" s="53"/>
      <c r="Y40118" s="55"/>
    </row>
    <row r="40119" spans="21:25" x14ac:dyDescent="0.2">
      <c r="U40119" s="55"/>
      <c r="V40119" s="53"/>
      <c r="W40119" s="53"/>
      <c r="X40119" s="53"/>
      <c r="Y40119" s="55"/>
    </row>
    <row r="40120" spans="21:25" x14ac:dyDescent="0.2">
      <c r="U40120" s="55"/>
      <c r="V40120" s="53"/>
      <c r="W40120" s="53"/>
      <c r="X40120" s="53"/>
      <c r="Y40120" s="55"/>
    </row>
    <row r="40121" spans="21:25" x14ac:dyDescent="0.2">
      <c r="U40121" s="55"/>
      <c r="V40121" s="53"/>
      <c r="W40121" s="53"/>
      <c r="X40121" s="53"/>
      <c r="Y40121" s="55"/>
    </row>
    <row r="40122" spans="21:25" x14ac:dyDescent="0.2">
      <c r="U40122" s="55"/>
      <c r="V40122" s="53"/>
      <c r="W40122" s="53"/>
      <c r="X40122" s="53"/>
      <c r="Y40122" s="55"/>
    </row>
    <row r="40123" spans="21:25" x14ac:dyDescent="0.2">
      <c r="U40123" s="55"/>
      <c r="V40123" s="53"/>
      <c r="W40123" s="53"/>
      <c r="X40123" s="53"/>
      <c r="Y40123" s="55"/>
    </row>
    <row r="40124" spans="21:25" x14ac:dyDescent="0.2">
      <c r="U40124" s="55"/>
      <c r="V40124" s="53"/>
      <c r="W40124" s="53"/>
      <c r="X40124" s="53"/>
      <c r="Y40124" s="55"/>
    </row>
    <row r="40125" spans="21:25" x14ac:dyDescent="0.2">
      <c r="U40125" s="55"/>
      <c r="V40125" s="53"/>
      <c r="W40125" s="53"/>
      <c r="X40125" s="53"/>
      <c r="Y40125" s="55"/>
    </row>
    <row r="40126" spans="21:25" x14ac:dyDescent="0.2">
      <c r="U40126" s="55"/>
      <c r="V40126" s="53"/>
      <c r="W40126" s="53"/>
      <c r="X40126" s="53"/>
      <c r="Y40126" s="55"/>
    </row>
    <row r="40127" spans="21:25" x14ac:dyDescent="0.2">
      <c r="U40127" s="55"/>
      <c r="V40127" s="53"/>
      <c r="W40127" s="53"/>
      <c r="X40127" s="53"/>
      <c r="Y40127" s="55"/>
    </row>
    <row r="40128" spans="21:25" x14ac:dyDescent="0.2">
      <c r="U40128" s="55"/>
      <c r="V40128" s="53"/>
      <c r="W40128" s="53"/>
      <c r="X40128" s="53"/>
      <c r="Y40128" s="55"/>
    </row>
    <row r="40129" spans="21:25" x14ac:dyDescent="0.2">
      <c r="U40129" s="55"/>
      <c r="V40129" s="53"/>
      <c r="W40129" s="53"/>
      <c r="X40129" s="53"/>
      <c r="Y40129" s="55"/>
    </row>
    <row r="40130" spans="21:25" x14ac:dyDescent="0.2">
      <c r="U40130" s="55"/>
      <c r="V40130" s="53"/>
      <c r="W40130" s="53"/>
      <c r="X40130" s="53"/>
      <c r="Y40130" s="55"/>
    </row>
    <row r="40131" spans="21:25" x14ac:dyDescent="0.2">
      <c r="U40131" s="55"/>
      <c r="V40131" s="53"/>
      <c r="W40131" s="53"/>
      <c r="X40131" s="53"/>
      <c r="Y40131" s="55"/>
    </row>
    <row r="40132" spans="21:25" x14ac:dyDescent="0.2">
      <c r="U40132" s="55"/>
      <c r="V40132" s="53"/>
      <c r="W40132" s="53"/>
      <c r="X40132" s="53"/>
      <c r="Y40132" s="55"/>
    </row>
    <row r="40133" spans="21:25" x14ac:dyDescent="0.2">
      <c r="U40133" s="55"/>
      <c r="V40133" s="53"/>
      <c r="W40133" s="53"/>
      <c r="X40133" s="53"/>
      <c r="Y40133" s="55"/>
    </row>
    <row r="40134" spans="21:25" x14ac:dyDescent="0.2">
      <c r="U40134" s="55"/>
      <c r="V40134" s="53"/>
      <c r="W40134" s="53"/>
      <c r="X40134" s="53"/>
      <c r="Y40134" s="55"/>
    </row>
    <row r="40135" spans="21:25" x14ac:dyDescent="0.2">
      <c r="U40135" s="55"/>
      <c r="V40135" s="53"/>
      <c r="W40135" s="53"/>
      <c r="X40135" s="53"/>
      <c r="Y40135" s="55"/>
    </row>
    <row r="40136" spans="21:25" x14ac:dyDescent="0.2">
      <c r="U40136" s="55"/>
      <c r="V40136" s="53"/>
      <c r="W40136" s="53"/>
      <c r="X40136" s="53"/>
      <c r="Y40136" s="55"/>
    </row>
    <row r="40137" spans="21:25" x14ac:dyDescent="0.2">
      <c r="U40137" s="55"/>
      <c r="V40137" s="53"/>
      <c r="W40137" s="53"/>
      <c r="X40137" s="53"/>
      <c r="Y40137" s="55"/>
    </row>
    <row r="40138" spans="21:25" x14ac:dyDescent="0.2">
      <c r="U40138" s="55"/>
      <c r="V40138" s="53"/>
      <c r="W40138" s="53"/>
      <c r="X40138" s="53"/>
      <c r="Y40138" s="55"/>
    </row>
    <row r="40139" spans="21:25" x14ac:dyDescent="0.2">
      <c r="U40139" s="55"/>
      <c r="V40139" s="53"/>
      <c r="W40139" s="53"/>
      <c r="X40139" s="53"/>
      <c r="Y40139" s="55"/>
    </row>
    <row r="40140" spans="21:25" x14ac:dyDescent="0.2">
      <c r="U40140" s="55"/>
      <c r="V40140" s="53"/>
      <c r="W40140" s="53"/>
      <c r="X40140" s="53"/>
      <c r="Y40140" s="55"/>
    </row>
    <row r="40141" spans="21:25" x14ac:dyDescent="0.2">
      <c r="U40141" s="55"/>
      <c r="V40141" s="53"/>
      <c r="W40141" s="53"/>
      <c r="X40141" s="53"/>
      <c r="Y40141" s="55"/>
    </row>
    <row r="40142" spans="21:25" x14ac:dyDescent="0.2">
      <c r="U40142" s="55"/>
      <c r="V40142" s="53"/>
      <c r="W40142" s="53"/>
      <c r="X40142" s="53"/>
      <c r="Y40142" s="55"/>
    </row>
    <row r="40143" spans="21:25" x14ac:dyDescent="0.2">
      <c r="U40143" s="55"/>
      <c r="V40143" s="53"/>
      <c r="W40143" s="53"/>
      <c r="X40143" s="53"/>
      <c r="Y40143" s="55"/>
    </row>
    <row r="40144" spans="21:25" x14ac:dyDescent="0.2">
      <c r="U40144" s="55"/>
      <c r="V40144" s="53"/>
      <c r="W40144" s="53"/>
      <c r="X40144" s="53"/>
      <c r="Y40144" s="55"/>
    </row>
    <row r="40145" spans="21:25" x14ac:dyDescent="0.2">
      <c r="U40145" s="55"/>
      <c r="V40145" s="53"/>
      <c r="W40145" s="53"/>
      <c r="X40145" s="53"/>
      <c r="Y40145" s="55"/>
    </row>
    <row r="40146" spans="21:25" x14ac:dyDescent="0.2">
      <c r="U40146" s="55"/>
      <c r="V40146" s="53"/>
      <c r="W40146" s="53"/>
      <c r="X40146" s="53"/>
      <c r="Y40146" s="55"/>
    </row>
    <row r="40147" spans="21:25" x14ac:dyDescent="0.2">
      <c r="U40147" s="55"/>
      <c r="V40147" s="53"/>
      <c r="W40147" s="53"/>
      <c r="X40147" s="53"/>
      <c r="Y40147" s="55"/>
    </row>
    <row r="40148" spans="21:25" x14ac:dyDescent="0.2">
      <c r="U40148" s="55"/>
      <c r="V40148" s="53"/>
      <c r="W40148" s="53"/>
      <c r="X40148" s="53"/>
      <c r="Y40148" s="55"/>
    </row>
    <row r="40149" spans="21:25" x14ac:dyDescent="0.2">
      <c r="U40149" s="55"/>
      <c r="V40149" s="53"/>
      <c r="W40149" s="53"/>
      <c r="X40149" s="53"/>
      <c r="Y40149" s="55"/>
    </row>
    <row r="40150" spans="21:25" x14ac:dyDescent="0.2">
      <c r="U40150" s="55"/>
      <c r="V40150" s="53"/>
      <c r="W40150" s="53"/>
      <c r="X40150" s="53"/>
      <c r="Y40150" s="55"/>
    </row>
    <row r="40151" spans="21:25" x14ac:dyDescent="0.2">
      <c r="U40151" s="55"/>
      <c r="V40151" s="53"/>
      <c r="W40151" s="53"/>
      <c r="X40151" s="53"/>
      <c r="Y40151" s="55"/>
    </row>
    <row r="40152" spans="21:25" x14ac:dyDescent="0.2">
      <c r="U40152" s="55"/>
      <c r="V40152" s="53"/>
      <c r="W40152" s="53"/>
      <c r="X40152" s="53"/>
      <c r="Y40152" s="55"/>
    </row>
    <row r="40153" spans="21:25" x14ac:dyDescent="0.2">
      <c r="U40153" s="55"/>
      <c r="V40153" s="53"/>
      <c r="W40153" s="53"/>
      <c r="X40153" s="53"/>
      <c r="Y40153" s="55"/>
    </row>
    <row r="40154" spans="21:25" x14ac:dyDescent="0.2">
      <c r="U40154" s="55"/>
      <c r="V40154" s="53"/>
      <c r="W40154" s="53"/>
      <c r="X40154" s="53"/>
      <c r="Y40154" s="55"/>
    </row>
    <row r="40155" spans="21:25" x14ac:dyDescent="0.2">
      <c r="U40155" s="55"/>
      <c r="V40155" s="53"/>
      <c r="W40155" s="53"/>
      <c r="X40155" s="53"/>
      <c r="Y40155" s="55"/>
    </row>
    <row r="40156" spans="21:25" x14ac:dyDescent="0.2">
      <c r="U40156" s="55"/>
      <c r="V40156" s="53"/>
      <c r="W40156" s="53"/>
      <c r="X40156" s="53"/>
      <c r="Y40156" s="55"/>
    </row>
    <row r="40157" spans="21:25" x14ac:dyDescent="0.2">
      <c r="U40157" s="55"/>
      <c r="V40157" s="53"/>
      <c r="W40157" s="53"/>
      <c r="X40157" s="53"/>
      <c r="Y40157" s="55"/>
    </row>
    <row r="40158" spans="21:25" x14ac:dyDescent="0.2">
      <c r="U40158" s="55"/>
      <c r="V40158" s="53"/>
      <c r="W40158" s="53"/>
      <c r="X40158" s="53"/>
      <c r="Y40158" s="55"/>
    </row>
    <row r="40159" spans="21:25" x14ac:dyDescent="0.2">
      <c r="U40159" s="55"/>
      <c r="V40159" s="53"/>
      <c r="W40159" s="53"/>
      <c r="X40159" s="53"/>
      <c r="Y40159" s="55"/>
    </row>
    <row r="40160" spans="21:25" x14ac:dyDescent="0.2">
      <c r="U40160" s="55"/>
      <c r="V40160" s="53"/>
      <c r="W40160" s="53"/>
      <c r="X40160" s="53"/>
      <c r="Y40160" s="55"/>
    </row>
    <row r="40161" spans="21:25" x14ac:dyDescent="0.2">
      <c r="U40161" s="55"/>
      <c r="V40161" s="53"/>
      <c r="W40161" s="53"/>
      <c r="X40161" s="53"/>
      <c r="Y40161" s="55"/>
    </row>
    <row r="40162" spans="21:25" x14ac:dyDescent="0.2">
      <c r="U40162" s="55"/>
      <c r="V40162" s="53"/>
      <c r="W40162" s="53"/>
      <c r="X40162" s="53"/>
      <c r="Y40162" s="55"/>
    </row>
    <row r="40163" spans="21:25" x14ac:dyDescent="0.2">
      <c r="U40163" s="55"/>
      <c r="V40163" s="53"/>
      <c r="W40163" s="53"/>
      <c r="X40163" s="53"/>
      <c r="Y40163" s="55"/>
    </row>
    <row r="40164" spans="21:25" x14ac:dyDescent="0.2">
      <c r="U40164" s="55"/>
      <c r="V40164" s="53"/>
      <c r="W40164" s="53"/>
      <c r="X40164" s="53"/>
      <c r="Y40164" s="55"/>
    </row>
    <row r="40165" spans="21:25" x14ac:dyDescent="0.2">
      <c r="U40165" s="55"/>
      <c r="V40165" s="53"/>
      <c r="W40165" s="53"/>
      <c r="X40165" s="53"/>
      <c r="Y40165" s="55"/>
    </row>
    <row r="40166" spans="21:25" x14ac:dyDescent="0.2">
      <c r="U40166" s="55"/>
      <c r="V40166" s="53"/>
      <c r="W40166" s="53"/>
      <c r="X40166" s="53"/>
      <c r="Y40166" s="55"/>
    </row>
    <row r="40167" spans="21:25" x14ac:dyDescent="0.2">
      <c r="U40167" s="55"/>
      <c r="V40167" s="53"/>
      <c r="W40167" s="53"/>
      <c r="X40167" s="53"/>
      <c r="Y40167" s="55"/>
    </row>
    <row r="40168" spans="21:25" x14ac:dyDescent="0.2">
      <c r="U40168" s="55"/>
      <c r="V40168" s="53"/>
      <c r="W40168" s="53"/>
      <c r="X40168" s="53"/>
      <c r="Y40168" s="55"/>
    </row>
    <row r="40169" spans="21:25" x14ac:dyDescent="0.2">
      <c r="U40169" s="55"/>
      <c r="V40169" s="53"/>
      <c r="W40169" s="53"/>
      <c r="X40169" s="53"/>
      <c r="Y40169" s="55"/>
    </row>
    <row r="40170" spans="21:25" x14ac:dyDescent="0.2">
      <c r="U40170" s="55"/>
      <c r="V40170" s="53"/>
      <c r="W40170" s="53"/>
      <c r="X40170" s="53"/>
      <c r="Y40170" s="55"/>
    </row>
    <row r="40171" spans="21:25" x14ac:dyDescent="0.2">
      <c r="U40171" s="55"/>
      <c r="V40171" s="53"/>
      <c r="W40171" s="53"/>
      <c r="X40171" s="53"/>
      <c r="Y40171" s="55"/>
    </row>
    <row r="40172" spans="21:25" x14ac:dyDescent="0.2">
      <c r="U40172" s="55"/>
      <c r="V40172" s="53"/>
      <c r="W40172" s="53"/>
      <c r="X40172" s="53"/>
      <c r="Y40172" s="55"/>
    </row>
    <row r="40173" spans="21:25" x14ac:dyDescent="0.2">
      <c r="U40173" s="55"/>
      <c r="V40173" s="53"/>
      <c r="W40173" s="53"/>
      <c r="X40173" s="53"/>
      <c r="Y40173" s="55"/>
    </row>
    <row r="40174" spans="21:25" x14ac:dyDescent="0.2">
      <c r="U40174" s="55"/>
      <c r="V40174" s="53"/>
      <c r="W40174" s="53"/>
      <c r="X40174" s="53"/>
      <c r="Y40174" s="55"/>
    </row>
    <row r="40175" spans="21:25" x14ac:dyDescent="0.2">
      <c r="U40175" s="55"/>
      <c r="V40175" s="53"/>
      <c r="W40175" s="53"/>
      <c r="X40175" s="53"/>
      <c r="Y40175" s="55"/>
    </row>
    <row r="40176" spans="21:25" x14ac:dyDescent="0.2">
      <c r="U40176" s="55"/>
      <c r="V40176" s="53"/>
      <c r="W40176" s="53"/>
      <c r="X40176" s="53"/>
      <c r="Y40176" s="55"/>
    </row>
    <row r="40177" spans="21:25" x14ac:dyDescent="0.2">
      <c r="U40177" s="55"/>
      <c r="V40177" s="53"/>
      <c r="W40177" s="53"/>
      <c r="X40177" s="53"/>
      <c r="Y40177" s="55"/>
    </row>
    <row r="40178" spans="21:25" x14ac:dyDescent="0.2">
      <c r="U40178" s="55"/>
      <c r="V40178" s="53"/>
      <c r="W40178" s="53"/>
      <c r="X40178" s="53"/>
      <c r="Y40178" s="55"/>
    </row>
    <row r="40179" spans="21:25" x14ac:dyDescent="0.2">
      <c r="U40179" s="55"/>
      <c r="V40179" s="53"/>
      <c r="W40179" s="53"/>
      <c r="X40179" s="53"/>
      <c r="Y40179" s="55"/>
    </row>
    <row r="40180" spans="21:25" x14ac:dyDescent="0.2">
      <c r="U40180" s="55"/>
      <c r="V40180" s="53"/>
      <c r="W40180" s="53"/>
      <c r="X40180" s="53"/>
      <c r="Y40180" s="55"/>
    </row>
    <row r="40181" spans="21:25" x14ac:dyDescent="0.2">
      <c r="U40181" s="55"/>
      <c r="V40181" s="53"/>
      <c r="W40181" s="53"/>
      <c r="X40181" s="53"/>
      <c r="Y40181" s="55"/>
    </row>
    <row r="40182" spans="21:25" x14ac:dyDescent="0.2">
      <c r="U40182" s="55"/>
      <c r="V40182" s="53"/>
      <c r="W40182" s="53"/>
      <c r="X40182" s="53"/>
      <c r="Y40182" s="55"/>
    </row>
    <row r="40183" spans="21:25" x14ac:dyDescent="0.2">
      <c r="U40183" s="55"/>
      <c r="V40183" s="53"/>
      <c r="W40183" s="53"/>
      <c r="X40183" s="53"/>
      <c r="Y40183" s="55"/>
    </row>
    <row r="40184" spans="21:25" x14ac:dyDescent="0.2">
      <c r="U40184" s="55"/>
      <c r="V40184" s="53"/>
      <c r="W40184" s="53"/>
      <c r="X40184" s="53"/>
      <c r="Y40184" s="55"/>
    </row>
    <row r="40185" spans="21:25" x14ac:dyDescent="0.2">
      <c r="U40185" s="55"/>
      <c r="V40185" s="53"/>
      <c r="W40185" s="53"/>
      <c r="X40185" s="53"/>
      <c r="Y40185" s="55"/>
    </row>
    <row r="40186" spans="21:25" x14ac:dyDescent="0.2">
      <c r="U40186" s="55"/>
      <c r="V40186" s="53"/>
      <c r="W40186" s="53"/>
      <c r="X40186" s="53"/>
      <c r="Y40186" s="55"/>
    </row>
    <row r="40187" spans="21:25" x14ac:dyDescent="0.2">
      <c r="U40187" s="55"/>
      <c r="V40187" s="53"/>
      <c r="W40187" s="53"/>
      <c r="X40187" s="53"/>
      <c r="Y40187" s="55"/>
    </row>
    <row r="40188" spans="21:25" x14ac:dyDescent="0.2">
      <c r="U40188" s="55"/>
      <c r="V40188" s="53"/>
      <c r="W40188" s="53"/>
      <c r="X40188" s="53"/>
      <c r="Y40188" s="55"/>
    </row>
    <row r="40189" spans="21:25" x14ac:dyDescent="0.2">
      <c r="U40189" s="55"/>
      <c r="V40189" s="53"/>
      <c r="W40189" s="53"/>
      <c r="X40189" s="53"/>
      <c r="Y40189" s="55"/>
    </row>
    <row r="40190" spans="21:25" x14ac:dyDescent="0.2">
      <c r="U40190" s="55"/>
      <c r="V40190" s="53"/>
      <c r="W40190" s="53"/>
      <c r="X40190" s="53"/>
      <c r="Y40190" s="55"/>
    </row>
    <row r="40191" spans="21:25" x14ac:dyDescent="0.2">
      <c r="U40191" s="55"/>
      <c r="V40191" s="53"/>
      <c r="W40191" s="53"/>
      <c r="X40191" s="53"/>
      <c r="Y40191" s="55"/>
    </row>
    <row r="40192" spans="21:25" x14ac:dyDescent="0.2">
      <c r="U40192" s="55"/>
      <c r="V40192" s="53"/>
      <c r="W40192" s="53"/>
      <c r="X40192" s="53"/>
      <c r="Y40192" s="55"/>
    </row>
    <row r="40193" spans="21:25" x14ac:dyDescent="0.2">
      <c r="U40193" s="55"/>
      <c r="V40193" s="53"/>
      <c r="W40193" s="53"/>
      <c r="X40193" s="53"/>
      <c r="Y40193" s="55"/>
    </row>
    <row r="40194" spans="21:25" x14ac:dyDescent="0.2">
      <c r="U40194" s="55"/>
      <c r="V40194" s="53"/>
      <c r="W40194" s="53"/>
      <c r="X40194" s="53"/>
      <c r="Y40194" s="55"/>
    </row>
    <row r="40195" spans="21:25" x14ac:dyDescent="0.2">
      <c r="U40195" s="55"/>
      <c r="V40195" s="53"/>
      <c r="W40195" s="53"/>
      <c r="X40195" s="53"/>
      <c r="Y40195" s="55"/>
    </row>
    <row r="40196" spans="21:25" x14ac:dyDescent="0.2">
      <c r="U40196" s="55"/>
      <c r="V40196" s="53"/>
      <c r="W40196" s="53"/>
      <c r="X40196" s="53"/>
      <c r="Y40196" s="55"/>
    </row>
    <row r="40197" spans="21:25" x14ac:dyDescent="0.2">
      <c r="U40197" s="55"/>
      <c r="V40197" s="53"/>
      <c r="W40197" s="53"/>
      <c r="X40197" s="53"/>
      <c r="Y40197" s="55"/>
    </row>
    <row r="40198" spans="21:25" x14ac:dyDescent="0.2">
      <c r="U40198" s="55"/>
      <c r="V40198" s="53"/>
      <c r="W40198" s="53"/>
      <c r="X40198" s="53"/>
      <c r="Y40198" s="55"/>
    </row>
    <row r="40199" spans="21:25" x14ac:dyDescent="0.2">
      <c r="U40199" s="55"/>
      <c r="V40199" s="53"/>
      <c r="W40199" s="53"/>
      <c r="X40199" s="53"/>
      <c r="Y40199" s="55"/>
    </row>
    <row r="40200" spans="21:25" x14ac:dyDescent="0.2">
      <c r="U40200" s="55"/>
      <c r="V40200" s="53"/>
      <c r="W40200" s="53"/>
      <c r="X40200" s="53"/>
      <c r="Y40200" s="55"/>
    </row>
    <row r="40201" spans="21:25" x14ac:dyDescent="0.2">
      <c r="U40201" s="55"/>
      <c r="V40201" s="53"/>
      <c r="W40201" s="53"/>
      <c r="X40201" s="53"/>
      <c r="Y40201" s="55"/>
    </row>
    <row r="40202" spans="21:25" x14ac:dyDescent="0.2">
      <c r="U40202" s="55"/>
      <c r="V40202" s="53"/>
      <c r="W40202" s="53"/>
      <c r="X40202" s="53"/>
      <c r="Y40202" s="55"/>
    </row>
    <row r="40203" spans="21:25" x14ac:dyDescent="0.2">
      <c r="U40203" s="55"/>
      <c r="V40203" s="53"/>
      <c r="W40203" s="53"/>
      <c r="X40203" s="53"/>
      <c r="Y40203" s="55"/>
    </row>
    <row r="40204" spans="21:25" x14ac:dyDescent="0.2">
      <c r="U40204" s="55"/>
      <c r="V40204" s="53"/>
      <c r="W40204" s="53"/>
      <c r="X40204" s="53"/>
      <c r="Y40204" s="55"/>
    </row>
    <row r="40205" spans="21:25" x14ac:dyDescent="0.2">
      <c r="U40205" s="55"/>
      <c r="V40205" s="53"/>
      <c r="W40205" s="53"/>
      <c r="X40205" s="53"/>
      <c r="Y40205" s="55"/>
    </row>
    <row r="40206" spans="21:25" x14ac:dyDescent="0.2">
      <c r="U40206" s="55"/>
      <c r="V40206" s="53"/>
      <c r="W40206" s="53"/>
      <c r="X40206" s="53"/>
      <c r="Y40206" s="55"/>
    </row>
    <row r="40207" spans="21:25" x14ac:dyDescent="0.2">
      <c r="U40207" s="55"/>
      <c r="V40207" s="53"/>
      <c r="W40207" s="53"/>
      <c r="X40207" s="53"/>
      <c r="Y40207" s="55"/>
    </row>
    <row r="40208" spans="21:25" x14ac:dyDescent="0.2">
      <c r="U40208" s="55"/>
      <c r="V40208" s="53"/>
      <c r="W40208" s="53"/>
      <c r="X40208" s="53"/>
      <c r="Y40208" s="55"/>
    </row>
    <row r="40209" spans="21:25" x14ac:dyDescent="0.2">
      <c r="U40209" s="55"/>
      <c r="V40209" s="53"/>
      <c r="W40209" s="53"/>
      <c r="X40209" s="53"/>
      <c r="Y40209" s="55"/>
    </row>
    <row r="40210" spans="21:25" x14ac:dyDescent="0.2">
      <c r="U40210" s="55"/>
      <c r="V40210" s="53"/>
      <c r="W40210" s="53"/>
      <c r="X40210" s="53"/>
      <c r="Y40210" s="55"/>
    </row>
    <row r="40211" spans="21:25" x14ac:dyDescent="0.2">
      <c r="U40211" s="55"/>
      <c r="V40211" s="53"/>
      <c r="W40211" s="53"/>
      <c r="X40211" s="53"/>
      <c r="Y40211" s="55"/>
    </row>
    <row r="40212" spans="21:25" x14ac:dyDescent="0.2">
      <c r="U40212" s="55"/>
      <c r="V40212" s="53"/>
      <c r="W40212" s="53"/>
      <c r="X40212" s="53"/>
      <c r="Y40212" s="55"/>
    </row>
    <row r="40213" spans="21:25" x14ac:dyDescent="0.2">
      <c r="U40213" s="55"/>
      <c r="V40213" s="53"/>
      <c r="W40213" s="53"/>
      <c r="X40213" s="53"/>
      <c r="Y40213" s="55"/>
    </row>
    <row r="40214" spans="21:25" x14ac:dyDescent="0.2">
      <c r="U40214" s="55"/>
      <c r="V40214" s="53"/>
      <c r="W40214" s="53"/>
      <c r="X40214" s="53"/>
      <c r="Y40214" s="55"/>
    </row>
    <row r="40215" spans="21:25" x14ac:dyDescent="0.2">
      <c r="U40215" s="55"/>
      <c r="V40215" s="53"/>
      <c r="W40215" s="53"/>
      <c r="X40215" s="53"/>
      <c r="Y40215" s="55"/>
    </row>
    <row r="40216" spans="21:25" x14ac:dyDescent="0.2">
      <c r="U40216" s="55"/>
      <c r="V40216" s="53"/>
      <c r="W40216" s="53"/>
      <c r="X40216" s="53"/>
      <c r="Y40216" s="55"/>
    </row>
    <row r="40217" spans="21:25" x14ac:dyDescent="0.2">
      <c r="U40217" s="55"/>
      <c r="V40217" s="53"/>
      <c r="W40217" s="53"/>
      <c r="X40217" s="53"/>
      <c r="Y40217" s="55"/>
    </row>
    <row r="40218" spans="21:25" x14ac:dyDescent="0.2">
      <c r="U40218" s="55"/>
      <c r="V40218" s="53"/>
      <c r="W40218" s="53"/>
      <c r="X40218" s="53"/>
      <c r="Y40218" s="55"/>
    </row>
    <row r="40219" spans="21:25" x14ac:dyDescent="0.2">
      <c r="U40219" s="55"/>
      <c r="V40219" s="53"/>
      <c r="W40219" s="53"/>
      <c r="X40219" s="53"/>
      <c r="Y40219" s="55"/>
    </row>
    <row r="40220" spans="21:25" x14ac:dyDescent="0.2">
      <c r="U40220" s="55"/>
      <c r="V40220" s="53"/>
      <c r="W40220" s="53"/>
      <c r="X40220" s="53"/>
      <c r="Y40220" s="55"/>
    </row>
    <row r="40221" spans="21:25" x14ac:dyDescent="0.2">
      <c r="U40221" s="55"/>
      <c r="V40221" s="53"/>
      <c r="W40221" s="53"/>
      <c r="X40221" s="53"/>
      <c r="Y40221" s="55"/>
    </row>
    <row r="40222" spans="21:25" x14ac:dyDescent="0.2">
      <c r="U40222" s="55"/>
      <c r="V40222" s="53"/>
      <c r="W40222" s="53"/>
      <c r="X40222" s="53"/>
      <c r="Y40222" s="55"/>
    </row>
    <row r="40223" spans="21:25" x14ac:dyDescent="0.2">
      <c r="U40223" s="55"/>
      <c r="V40223" s="53"/>
      <c r="W40223" s="53"/>
      <c r="X40223" s="53"/>
      <c r="Y40223" s="55"/>
    </row>
    <row r="40224" spans="21:25" x14ac:dyDescent="0.2">
      <c r="U40224" s="55"/>
      <c r="V40224" s="53"/>
      <c r="W40224" s="53"/>
      <c r="X40224" s="53"/>
      <c r="Y40224" s="55"/>
    </row>
    <row r="40225" spans="21:25" x14ac:dyDescent="0.2">
      <c r="U40225" s="55"/>
      <c r="V40225" s="53"/>
      <c r="W40225" s="53"/>
      <c r="X40225" s="53"/>
      <c r="Y40225" s="55"/>
    </row>
    <row r="40226" spans="21:25" x14ac:dyDescent="0.2">
      <c r="U40226" s="55"/>
      <c r="V40226" s="53"/>
      <c r="W40226" s="53"/>
      <c r="X40226" s="53"/>
      <c r="Y40226" s="55"/>
    </row>
    <row r="40227" spans="21:25" x14ac:dyDescent="0.2">
      <c r="U40227" s="55"/>
      <c r="V40227" s="53"/>
      <c r="W40227" s="53"/>
      <c r="X40227" s="53"/>
      <c r="Y40227" s="55"/>
    </row>
    <row r="40228" spans="21:25" x14ac:dyDescent="0.2">
      <c r="U40228" s="55"/>
      <c r="V40228" s="53"/>
      <c r="W40228" s="53"/>
      <c r="X40228" s="53"/>
      <c r="Y40228" s="55"/>
    </row>
    <row r="40229" spans="21:25" x14ac:dyDescent="0.2">
      <c r="U40229" s="55"/>
      <c r="V40229" s="53"/>
      <c r="W40229" s="53"/>
      <c r="X40229" s="53"/>
      <c r="Y40229" s="55"/>
    </row>
    <row r="40230" spans="21:25" x14ac:dyDescent="0.2">
      <c r="U40230" s="55"/>
      <c r="V40230" s="53"/>
      <c r="W40230" s="53"/>
      <c r="X40230" s="53"/>
      <c r="Y40230" s="55"/>
    </row>
    <row r="40231" spans="21:25" x14ac:dyDescent="0.2">
      <c r="U40231" s="55"/>
      <c r="V40231" s="53"/>
      <c r="W40231" s="53"/>
      <c r="X40231" s="53"/>
      <c r="Y40231" s="55"/>
    </row>
    <row r="40232" spans="21:25" x14ac:dyDescent="0.2">
      <c r="U40232" s="55"/>
      <c r="V40232" s="53"/>
      <c r="W40232" s="53"/>
      <c r="X40232" s="53"/>
      <c r="Y40232" s="55"/>
    </row>
    <row r="40233" spans="21:25" x14ac:dyDescent="0.2">
      <c r="U40233" s="55"/>
      <c r="V40233" s="53"/>
      <c r="W40233" s="53"/>
      <c r="X40233" s="53"/>
      <c r="Y40233" s="55"/>
    </row>
    <row r="40234" spans="21:25" x14ac:dyDescent="0.2">
      <c r="U40234" s="55"/>
      <c r="V40234" s="53"/>
      <c r="W40234" s="53"/>
      <c r="X40234" s="53"/>
      <c r="Y40234" s="55"/>
    </row>
    <row r="40235" spans="21:25" x14ac:dyDescent="0.2">
      <c r="U40235" s="55"/>
      <c r="V40235" s="53"/>
      <c r="W40235" s="53"/>
      <c r="X40235" s="53"/>
      <c r="Y40235" s="55"/>
    </row>
    <row r="40236" spans="21:25" x14ac:dyDescent="0.2">
      <c r="U40236" s="55"/>
      <c r="V40236" s="53"/>
      <c r="W40236" s="53"/>
      <c r="X40236" s="53"/>
      <c r="Y40236" s="55"/>
    </row>
    <row r="40237" spans="21:25" x14ac:dyDescent="0.2">
      <c r="U40237" s="55"/>
      <c r="V40237" s="53"/>
      <c r="W40237" s="53"/>
      <c r="X40237" s="53"/>
      <c r="Y40237" s="55"/>
    </row>
    <row r="40238" spans="21:25" x14ac:dyDescent="0.2">
      <c r="U40238" s="55"/>
      <c r="V40238" s="53"/>
      <c r="W40238" s="53"/>
      <c r="X40238" s="53"/>
      <c r="Y40238" s="55"/>
    </row>
    <row r="40239" spans="21:25" x14ac:dyDescent="0.2">
      <c r="U40239" s="55"/>
      <c r="V40239" s="53"/>
      <c r="W40239" s="53"/>
      <c r="X40239" s="53"/>
      <c r="Y40239" s="55"/>
    </row>
    <row r="40240" spans="21:25" x14ac:dyDescent="0.2">
      <c r="U40240" s="55"/>
      <c r="V40240" s="53"/>
      <c r="W40240" s="53"/>
      <c r="X40240" s="53"/>
      <c r="Y40240" s="55"/>
    </row>
    <row r="40241" spans="21:25" x14ac:dyDescent="0.2">
      <c r="U40241" s="55"/>
      <c r="V40241" s="53"/>
      <c r="W40241" s="53"/>
      <c r="X40241" s="53"/>
      <c r="Y40241" s="55"/>
    </row>
    <row r="40242" spans="21:25" x14ac:dyDescent="0.2">
      <c r="U40242" s="55"/>
      <c r="V40242" s="53"/>
      <c r="W40242" s="53"/>
      <c r="X40242" s="53"/>
      <c r="Y40242" s="55"/>
    </row>
    <row r="40243" spans="21:25" x14ac:dyDescent="0.2">
      <c r="U40243" s="55"/>
      <c r="V40243" s="53"/>
      <c r="W40243" s="53"/>
      <c r="X40243" s="53"/>
      <c r="Y40243" s="55"/>
    </row>
    <row r="40244" spans="21:25" x14ac:dyDescent="0.2">
      <c r="U40244" s="55"/>
      <c r="V40244" s="53"/>
      <c r="W40244" s="53"/>
      <c r="X40244" s="53"/>
      <c r="Y40244" s="55"/>
    </row>
    <row r="40245" spans="21:25" x14ac:dyDescent="0.2">
      <c r="U40245" s="55"/>
      <c r="V40245" s="53"/>
      <c r="W40245" s="53"/>
      <c r="X40245" s="53"/>
      <c r="Y40245" s="55"/>
    </row>
    <row r="40246" spans="21:25" x14ac:dyDescent="0.2">
      <c r="U40246" s="55"/>
      <c r="V40246" s="53"/>
      <c r="W40246" s="53"/>
      <c r="X40246" s="53"/>
      <c r="Y40246" s="55"/>
    </row>
    <row r="40247" spans="21:25" x14ac:dyDescent="0.2">
      <c r="U40247" s="55"/>
      <c r="V40247" s="53"/>
      <c r="W40247" s="53"/>
      <c r="X40247" s="53"/>
      <c r="Y40247" s="55"/>
    </row>
    <row r="40248" spans="21:25" x14ac:dyDescent="0.2">
      <c r="U40248" s="55"/>
      <c r="V40248" s="53"/>
      <c r="W40248" s="53"/>
      <c r="X40248" s="53"/>
      <c r="Y40248" s="55"/>
    </row>
    <row r="40249" spans="21:25" x14ac:dyDescent="0.2">
      <c r="U40249" s="55"/>
      <c r="V40249" s="53"/>
      <c r="W40249" s="53"/>
      <c r="X40249" s="53"/>
      <c r="Y40249" s="55"/>
    </row>
    <row r="40250" spans="21:25" x14ac:dyDescent="0.2">
      <c r="U40250" s="55"/>
      <c r="V40250" s="53"/>
      <c r="W40250" s="53"/>
      <c r="X40250" s="53"/>
      <c r="Y40250" s="55"/>
    </row>
    <row r="40251" spans="21:25" x14ac:dyDescent="0.2">
      <c r="U40251" s="55"/>
      <c r="V40251" s="53"/>
      <c r="W40251" s="53"/>
      <c r="X40251" s="53"/>
      <c r="Y40251" s="55"/>
    </row>
    <row r="40252" spans="21:25" x14ac:dyDescent="0.2">
      <c r="U40252" s="55"/>
      <c r="V40252" s="53"/>
      <c r="W40252" s="53"/>
      <c r="X40252" s="53"/>
      <c r="Y40252" s="55"/>
    </row>
    <row r="40253" spans="21:25" x14ac:dyDescent="0.2">
      <c r="U40253" s="55"/>
      <c r="V40253" s="53"/>
      <c r="W40253" s="53"/>
      <c r="X40253" s="53"/>
      <c r="Y40253" s="55"/>
    </row>
    <row r="40254" spans="21:25" x14ac:dyDescent="0.2">
      <c r="U40254" s="55"/>
      <c r="V40254" s="53"/>
      <c r="W40254" s="53"/>
      <c r="X40254" s="53"/>
      <c r="Y40254" s="55"/>
    </row>
    <row r="40255" spans="21:25" x14ac:dyDescent="0.2">
      <c r="U40255" s="55"/>
      <c r="V40255" s="53"/>
      <c r="W40255" s="53"/>
      <c r="X40255" s="53"/>
      <c r="Y40255" s="55"/>
    </row>
    <row r="40256" spans="21:25" x14ac:dyDescent="0.2">
      <c r="U40256" s="55"/>
      <c r="V40256" s="53"/>
      <c r="W40256" s="53"/>
      <c r="X40256" s="53"/>
      <c r="Y40256" s="55"/>
    </row>
    <row r="40257" spans="21:25" x14ac:dyDescent="0.2">
      <c r="U40257" s="55"/>
      <c r="V40257" s="53"/>
      <c r="W40257" s="53"/>
      <c r="X40257" s="53"/>
      <c r="Y40257" s="55"/>
    </row>
    <row r="40258" spans="21:25" x14ac:dyDescent="0.2">
      <c r="U40258" s="55"/>
      <c r="V40258" s="53"/>
      <c r="W40258" s="53"/>
      <c r="X40258" s="53"/>
      <c r="Y40258" s="55"/>
    </row>
    <row r="40259" spans="21:25" x14ac:dyDescent="0.2">
      <c r="U40259" s="55"/>
      <c r="V40259" s="53"/>
      <c r="W40259" s="53"/>
      <c r="X40259" s="53"/>
      <c r="Y40259" s="55"/>
    </row>
    <row r="40260" spans="21:25" x14ac:dyDescent="0.2">
      <c r="U40260" s="55"/>
      <c r="V40260" s="53"/>
      <c r="W40260" s="53"/>
      <c r="X40260" s="53"/>
      <c r="Y40260" s="55"/>
    </row>
    <row r="40261" spans="21:25" x14ac:dyDescent="0.2">
      <c r="U40261" s="55"/>
      <c r="V40261" s="53"/>
      <c r="W40261" s="53"/>
      <c r="X40261" s="53"/>
      <c r="Y40261" s="55"/>
    </row>
    <row r="40262" spans="21:25" x14ac:dyDescent="0.2">
      <c r="U40262" s="55"/>
      <c r="V40262" s="53"/>
      <c r="W40262" s="53"/>
      <c r="X40262" s="53"/>
      <c r="Y40262" s="55"/>
    </row>
    <row r="40263" spans="21:25" x14ac:dyDescent="0.2">
      <c r="U40263" s="55"/>
      <c r="V40263" s="53"/>
      <c r="W40263" s="53"/>
      <c r="X40263" s="53"/>
      <c r="Y40263" s="55"/>
    </row>
    <row r="40264" spans="21:25" x14ac:dyDescent="0.2">
      <c r="U40264" s="55"/>
      <c r="V40264" s="53"/>
      <c r="W40264" s="53"/>
      <c r="X40264" s="53"/>
      <c r="Y40264" s="55"/>
    </row>
    <row r="40265" spans="21:25" x14ac:dyDescent="0.2">
      <c r="U40265" s="55"/>
      <c r="V40265" s="53"/>
      <c r="W40265" s="53"/>
      <c r="X40265" s="53"/>
      <c r="Y40265" s="55"/>
    </row>
    <row r="40266" spans="21:25" x14ac:dyDescent="0.2">
      <c r="U40266" s="55"/>
      <c r="V40266" s="53"/>
      <c r="W40266" s="53"/>
      <c r="X40266" s="53"/>
      <c r="Y40266" s="55"/>
    </row>
    <row r="40267" spans="21:25" x14ac:dyDescent="0.2">
      <c r="U40267" s="55"/>
      <c r="V40267" s="53"/>
      <c r="W40267" s="53"/>
      <c r="X40267" s="53"/>
      <c r="Y40267" s="55"/>
    </row>
    <row r="40268" spans="21:25" x14ac:dyDescent="0.2">
      <c r="U40268" s="55"/>
      <c r="V40268" s="53"/>
      <c r="W40268" s="53"/>
      <c r="X40268" s="53"/>
      <c r="Y40268" s="55"/>
    </row>
    <row r="40269" spans="21:25" x14ac:dyDescent="0.2">
      <c r="U40269" s="55"/>
      <c r="V40269" s="53"/>
      <c r="W40269" s="53"/>
      <c r="X40269" s="53"/>
      <c r="Y40269" s="55"/>
    </row>
    <row r="40270" spans="21:25" x14ac:dyDescent="0.2">
      <c r="U40270" s="55"/>
      <c r="V40270" s="53"/>
      <c r="W40270" s="53"/>
      <c r="X40270" s="53"/>
      <c r="Y40270" s="55"/>
    </row>
    <row r="40271" spans="21:25" x14ac:dyDescent="0.2">
      <c r="U40271" s="55"/>
      <c r="V40271" s="53"/>
      <c r="W40271" s="53"/>
      <c r="X40271" s="53"/>
      <c r="Y40271" s="55"/>
    </row>
    <row r="40272" spans="21:25" x14ac:dyDescent="0.2">
      <c r="U40272" s="55"/>
      <c r="V40272" s="53"/>
      <c r="W40272" s="53"/>
      <c r="X40272" s="53"/>
      <c r="Y40272" s="55"/>
    </row>
    <row r="40273" spans="21:25" x14ac:dyDescent="0.2">
      <c r="U40273" s="55"/>
      <c r="V40273" s="53"/>
      <c r="W40273" s="53"/>
      <c r="X40273" s="53"/>
      <c r="Y40273" s="55"/>
    </row>
    <row r="40274" spans="21:25" x14ac:dyDescent="0.2">
      <c r="U40274" s="55"/>
      <c r="V40274" s="53"/>
      <c r="W40274" s="53"/>
      <c r="X40274" s="53"/>
      <c r="Y40274" s="55"/>
    </row>
    <row r="40275" spans="21:25" x14ac:dyDescent="0.2">
      <c r="U40275" s="55"/>
      <c r="V40275" s="53"/>
      <c r="W40275" s="53"/>
      <c r="X40275" s="53"/>
      <c r="Y40275" s="55"/>
    </row>
    <row r="40276" spans="21:25" x14ac:dyDescent="0.2">
      <c r="U40276" s="55"/>
      <c r="V40276" s="53"/>
      <c r="W40276" s="53"/>
      <c r="X40276" s="53"/>
      <c r="Y40276" s="55"/>
    </row>
    <row r="40277" spans="21:25" x14ac:dyDescent="0.2">
      <c r="U40277" s="55"/>
      <c r="V40277" s="53"/>
      <c r="W40277" s="53"/>
      <c r="X40277" s="53"/>
      <c r="Y40277" s="55"/>
    </row>
    <row r="40278" spans="21:25" x14ac:dyDescent="0.2">
      <c r="U40278" s="55"/>
      <c r="V40278" s="53"/>
      <c r="W40278" s="53"/>
      <c r="X40278" s="53"/>
      <c r="Y40278" s="55"/>
    </row>
    <row r="40279" spans="21:25" x14ac:dyDescent="0.2">
      <c r="U40279" s="55"/>
      <c r="V40279" s="53"/>
      <c r="W40279" s="53"/>
      <c r="X40279" s="53"/>
      <c r="Y40279" s="55"/>
    </row>
    <row r="40280" spans="21:25" x14ac:dyDescent="0.2">
      <c r="U40280" s="55"/>
      <c r="V40280" s="53"/>
      <c r="W40280" s="53"/>
      <c r="X40280" s="53"/>
      <c r="Y40280" s="55"/>
    </row>
    <row r="40281" spans="21:25" x14ac:dyDescent="0.2">
      <c r="U40281" s="55"/>
      <c r="V40281" s="53"/>
      <c r="W40281" s="53"/>
      <c r="X40281" s="53"/>
      <c r="Y40281" s="55"/>
    </row>
    <row r="40282" spans="21:25" x14ac:dyDescent="0.2">
      <c r="U40282" s="55"/>
      <c r="V40282" s="53"/>
      <c r="W40282" s="53"/>
      <c r="X40282" s="53"/>
      <c r="Y40282" s="55"/>
    </row>
    <row r="40283" spans="21:25" x14ac:dyDescent="0.2">
      <c r="U40283" s="55"/>
      <c r="V40283" s="53"/>
      <c r="W40283" s="53"/>
      <c r="X40283" s="53"/>
      <c r="Y40283" s="55"/>
    </row>
    <row r="40284" spans="21:25" x14ac:dyDescent="0.2">
      <c r="U40284" s="55"/>
      <c r="V40284" s="53"/>
      <c r="W40284" s="53"/>
      <c r="X40284" s="53"/>
      <c r="Y40284" s="55"/>
    </row>
    <row r="40285" spans="21:25" x14ac:dyDescent="0.2">
      <c r="U40285" s="55"/>
      <c r="V40285" s="53"/>
      <c r="W40285" s="53"/>
      <c r="X40285" s="53"/>
      <c r="Y40285" s="55"/>
    </row>
    <row r="40286" spans="21:25" x14ac:dyDescent="0.2">
      <c r="U40286" s="55"/>
      <c r="V40286" s="53"/>
      <c r="W40286" s="53"/>
      <c r="X40286" s="53"/>
      <c r="Y40286" s="55"/>
    </row>
    <row r="40287" spans="21:25" x14ac:dyDescent="0.2">
      <c r="U40287" s="55"/>
      <c r="V40287" s="53"/>
      <c r="W40287" s="53"/>
      <c r="X40287" s="53"/>
      <c r="Y40287" s="55"/>
    </row>
    <row r="40288" spans="21:25" x14ac:dyDescent="0.2">
      <c r="U40288" s="55"/>
      <c r="V40288" s="53"/>
      <c r="W40288" s="53"/>
      <c r="X40288" s="53"/>
      <c r="Y40288" s="55"/>
    </row>
    <row r="40289" spans="21:25" x14ac:dyDescent="0.2">
      <c r="U40289" s="55"/>
      <c r="V40289" s="53"/>
      <c r="W40289" s="53"/>
      <c r="X40289" s="53"/>
      <c r="Y40289" s="55"/>
    </row>
    <row r="40290" spans="21:25" x14ac:dyDescent="0.2">
      <c r="U40290" s="55"/>
      <c r="V40290" s="53"/>
      <c r="W40290" s="53"/>
      <c r="X40290" s="53"/>
      <c r="Y40290" s="55"/>
    </row>
    <row r="40291" spans="21:25" x14ac:dyDescent="0.2">
      <c r="U40291" s="55"/>
      <c r="V40291" s="53"/>
      <c r="W40291" s="53"/>
      <c r="X40291" s="53"/>
      <c r="Y40291" s="55"/>
    </row>
    <row r="40292" spans="21:25" x14ac:dyDescent="0.2">
      <c r="U40292" s="55"/>
      <c r="V40292" s="53"/>
      <c r="W40292" s="53"/>
      <c r="X40292" s="53"/>
      <c r="Y40292" s="55"/>
    </row>
    <row r="40293" spans="21:25" x14ac:dyDescent="0.2">
      <c r="U40293" s="55"/>
      <c r="V40293" s="53"/>
      <c r="W40293" s="53"/>
      <c r="X40293" s="53"/>
      <c r="Y40293" s="55"/>
    </row>
    <row r="40294" spans="21:25" x14ac:dyDescent="0.2">
      <c r="U40294" s="55"/>
      <c r="V40294" s="53"/>
      <c r="W40294" s="53"/>
      <c r="X40294" s="53"/>
      <c r="Y40294" s="55"/>
    </row>
    <row r="40295" spans="21:25" x14ac:dyDescent="0.2">
      <c r="U40295" s="55"/>
      <c r="V40295" s="53"/>
      <c r="W40295" s="53"/>
      <c r="X40295" s="53"/>
      <c r="Y40295" s="55"/>
    </row>
    <row r="40296" spans="21:25" x14ac:dyDescent="0.2">
      <c r="U40296" s="55"/>
      <c r="V40296" s="53"/>
      <c r="W40296" s="53"/>
      <c r="X40296" s="53"/>
      <c r="Y40296" s="55"/>
    </row>
    <row r="40297" spans="21:25" x14ac:dyDescent="0.2">
      <c r="U40297" s="55"/>
      <c r="V40297" s="53"/>
      <c r="W40297" s="53"/>
      <c r="X40297" s="53"/>
      <c r="Y40297" s="55"/>
    </row>
    <row r="40298" spans="21:25" x14ac:dyDescent="0.2">
      <c r="U40298" s="55"/>
      <c r="V40298" s="53"/>
      <c r="W40298" s="53"/>
      <c r="X40298" s="53"/>
      <c r="Y40298" s="55"/>
    </row>
    <row r="40299" spans="21:25" x14ac:dyDescent="0.2">
      <c r="U40299" s="55"/>
      <c r="V40299" s="53"/>
      <c r="W40299" s="53"/>
      <c r="X40299" s="53"/>
      <c r="Y40299" s="55"/>
    </row>
    <row r="40300" spans="21:25" x14ac:dyDescent="0.2">
      <c r="U40300" s="55"/>
      <c r="V40300" s="53"/>
      <c r="W40300" s="53"/>
      <c r="X40300" s="53"/>
      <c r="Y40300" s="55"/>
    </row>
    <row r="40301" spans="21:25" x14ac:dyDescent="0.2">
      <c r="U40301" s="55"/>
      <c r="V40301" s="53"/>
      <c r="W40301" s="53"/>
      <c r="X40301" s="53"/>
      <c r="Y40301" s="55"/>
    </row>
    <row r="40302" spans="21:25" x14ac:dyDescent="0.2">
      <c r="U40302" s="55"/>
      <c r="V40302" s="53"/>
      <c r="W40302" s="53"/>
      <c r="X40302" s="53"/>
      <c r="Y40302" s="55"/>
    </row>
    <row r="40303" spans="21:25" x14ac:dyDescent="0.2">
      <c r="U40303" s="55"/>
      <c r="V40303" s="53"/>
      <c r="W40303" s="53"/>
      <c r="X40303" s="53"/>
      <c r="Y40303" s="55"/>
    </row>
    <row r="40304" spans="21:25" x14ac:dyDescent="0.2">
      <c r="U40304" s="55"/>
      <c r="V40304" s="53"/>
      <c r="W40304" s="53"/>
      <c r="X40304" s="53"/>
      <c r="Y40304" s="55"/>
    </row>
    <row r="40305" spans="21:25" x14ac:dyDescent="0.2">
      <c r="U40305" s="55"/>
      <c r="V40305" s="53"/>
      <c r="W40305" s="53"/>
      <c r="X40305" s="53"/>
      <c r="Y40305" s="55"/>
    </row>
    <row r="40306" spans="21:25" x14ac:dyDescent="0.2">
      <c r="U40306" s="55"/>
      <c r="V40306" s="53"/>
      <c r="W40306" s="53"/>
      <c r="X40306" s="53"/>
      <c r="Y40306" s="55"/>
    </row>
    <row r="40307" spans="21:25" x14ac:dyDescent="0.2">
      <c r="U40307" s="55"/>
      <c r="V40307" s="53"/>
      <c r="W40307" s="53"/>
      <c r="X40307" s="53"/>
      <c r="Y40307" s="55"/>
    </row>
    <row r="40308" spans="21:25" x14ac:dyDescent="0.2">
      <c r="U40308" s="55"/>
      <c r="V40308" s="53"/>
      <c r="W40308" s="53"/>
      <c r="X40308" s="53"/>
      <c r="Y40308" s="55"/>
    </row>
    <row r="40309" spans="21:25" x14ac:dyDescent="0.2">
      <c r="U40309" s="55"/>
      <c r="V40309" s="53"/>
      <c r="W40309" s="53"/>
      <c r="X40309" s="53"/>
      <c r="Y40309" s="55"/>
    </row>
    <row r="40310" spans="21:25" x14ac:dyDescent="0.2">
      <c r="U40310" s="55"/>
      <c r="V40310" s="53"/>
      <c r="W40310" s="53"/>
      <c r="X40310" s="53"/>
      <c r="Y40310" s="55"/>
    </row>
    <row r="40311" spans="21:25" x14ac:dyDescent="0.2">
      <c r="U40311" s="55"/>
      <c r="V40311" s="53"/>
      <c r="W40311" s="53"/>
      <c r="X40311" s="53"/>
      <c r="Y40311" s="55"/>
    </row>
    <row r="40312" spans="21:25" x14ac:dyDescent="0.2">
      <c r="U40312" s="55"/>
      <c r="V40312" s="53"/>
      <c r="W40312" s="53"/>
      <c r="X40312" s="53"/>
      <c r="Y40312" s="55"/>
    </row>
    <row r="40313" spans="21:25" x14ac:dyDescent="0.2">
      <c r="U40313" s="55"/>
      <c r="V40313" s="53"/>
      <c r="W40313" s="53"/>
      <c r="X40313" s="53"/>
      <c r="Y40313" s="55"/>
    </row>
    <row r="40314" spans="21:25" x14ac:dyDescent="0.2">
      <c r="U40314" s="55"/>
      <c r="V40314" s="53"/>
      <c r="W40314" s="53"/>
      <c r="X40314" s="53"/>
      <c r="Y40314" s="55"/>
    </row>
    <row r="40315" spans="21:25" x14ac:dyDescent="0.2">
      <c r="U40315" s="55"/>
      <c r="V40315" s="53"/>
      <c r="W40315" s="53"/>
      <c r="X40315" s="53"/>
      <c r="Y40315" s="55"/>
    </row>
    <row r="40316" spans="21:25" x14ac:dyDescent="0.2">
      <c r="U40316" s="55"/>
      <c r="V40316" s="53"/>
      <c r="W40316" s="53"/>
      <c r="X40316" s="53"/>
      <c r="Y40316" s="55"/>
    </row>
    <row r="40317" spans="21:25" x14ac:dyDescent="0.2">
      <c r="U40317" s="55"/>
      <c r="V40317" s="53"/>
      <c r="W40317" s="53"/>
      <c r="X40317" s="53"/>
      <c r="Y40317" s="55"/>
    </row>
    <row r="40318" spans="21:25" x14ac:dyDescent="0.2">
      <c r="U40318" s="55"/>
      <c r="V40318" s="53"/>
      <c r="W40318" s="53"/>
      <c r="X40318" s="53"/>
      <c r="Y40318" s="55"/>
    </row>
    <row r="40319" spans="21:25" x14ac:dyDescent="0.2">
      <c r="U40319" s="55"/>
      <c r="V40319" s="53"/>
      <c r="W40319" s="53"/>
      <c r="X40319" s="53"/>
      <c r="Y40319" s="55"/>
    </row>
    <row r="40320" spans="21:25" x14ac:dyDescent="0.2">
      <c r="U40320" s="55"/>
      <c r="V40320" s="53"/>
      <c r="W40320" s="53"/>
      <c r="X40320" s="53"/>
      <c r="Y40320" s="55"/>
    </row>
    <row r="40321" spans="21:25" x14ac:dyDescent="0.2">
      <c r="U40321" s="55"/>
      <c r="V40321" s="53"/>
      <c r="W40321" s="53"/>
      <c r="X40321" s="53"/>
      <c r="Y40321" s="55"/>
    </row>
    <row r="40322" spans="21:25" x14ac:dyDescent="0.2">
      <c r="U40322" s="55"/>
      <c r="V40322" s="53"/>
      <c r="W40322" s="53"/>
      <c r="X40322" s="53"/>
      <c r="Y40322" s="55"/>
    </row>
    <row r="40323" spans="21:25" x14ac:dyDescent="0.2">
      <c r="U40323" s="55"/>
      <c r="V40323" s="53"/>
      <c r="W40323" s="53"/>
      <c r="X40323" s="53"/>
      <c r="Y40323" s="55"/>
    </row>
    <row r="40324" spans="21:25" x14ac:dyDescent="0.2">
      <c r="U40324" s="55"/>
      <c r="V40324" s="53"/>
      <c r="W40324" s="53"/>
      <c r="X40324" s="53"/>
      <c r="Y40324" s="55"/>
    </row>
    <row r="40325" spans="21:25" x14ac:dyDescent="0.2">
      <c r="U40325" s="55"/>
      <c r="V40325" s="53"/>
      <c r="W40325" s="53"/>
      <c r="X40325" s="53"/>
      <c r="Y40325" s="55"/>
    </row>
    <row r="40326" spans="21:25" x14ac:dyDescent="0.2">
      <c r="U40326" s="55"/>
      <c r="V40326" s="53"/>
      <c r="W40326" s="53"/>
      <c r="X40326" s="53"/>
      <c r="Y40326" s="55"/>
    </row>
    <row r="40327" spans="21:25" x14ac:dyDescent="0.2">
      <c r="U40327" s="55"/>
      <c r="V40327" s="53"/>
      <c r="W40327" s="53"/>
      <c r="X40327" s="53"/>
      <c r="Y40327" s="55"/>
    </row>
    <row r="40328" spans="21:25" x14ac:dyDescent="0.2">
      <c r="U40328" s="55"/>
      <c r="V40328" s="53"/>
      <c r="W40328" s="53"/>
      <c r="X40328" s="53"/>
      <c r="Y40328" s="55"/>
    </row>
    <row r="40329" spans="21:25" x14ac:dyDescent="0.2">
      <c r="U40329" s="55"/>
      <c r="V40329" s="53"/>
      <c r="W40329" s="53"/>
      <c r="X40329" s="53"/>
      <c r="Y40329" s="55"/>
    </row>
    <row r="40330" spans="21:25" x14ac:dyDescent="0.2">
      <c r="U40330" s="55"/>
      <c r="V40330" s="53"/>
      <c r="W40330" s="53"/>
      <c r="X40330" s="53"/>
      <c r="Y40330" s="55"/>
    </row>
    <row r="40331" spans="21:25" x14ac:dyDescent="0.2">
      <c r="U40331" s="55"/>
      <c r="V40331" s="53"/>
      <c r="W40331" s="53"/>
      <c r="X40331" s="53"/>
      <c r="Y40331" s="55"/>
    </row>
    <row r="40332" spans="21:25" x14ac:dyDescent="0.2">
      <c r="U40332" s="55"/>
      <c r="V40332" s="53"/>
      <c r="W40332" s="53"/>
      <c r="X40332" s="53"/>
      <c r="Y40332" s="55"/>
    </row>
    <row r="40333" spans="21:25" x14ac:dyDescent="0.2">
      <c r="U40333" s="55"/>
      <c r="V40333" s="53"/>
      <c r="W40333" s="53"/>
      <c r="X40333" s="53"/>
      <c r="Y40333" s="55"/>
    </row>
    <row r="40334" spans="21:25" x14ac:dyDescent="0.2">
      <c r="U40334" s="55"/>
      <c r="V40334" s="53"/>
      <c r="W40334" s="53"/>
      <c r="X40334" s="53"/>
      <c r="Y40334" s="55"/>
    </row>
    <row r="40335" spans="21:25" x14ac:dyDescent="0.2">
      <c r="U40335" s="55"/>
      <c r="V40335" s="53"/>
      <c r="W40335" s="53"/>
      <c r="X40335" s="53"/>
      <c r="Y40335" s="55"/>
    </row>
    <row r="40336" spans="21:25" x14ac:dyDescent="0.2">
      <c r="U40336" s="55"/>
      <c r="V40336" s="53"/>
      <c r="W40336" s="53"/>
      <c r="X40336" s="53"/>
      <c r="Y40336" s="55"/>
    </row>
    <row r="40337" spans="21:25" x14ac:dyDescent="0.2">
      <c r="U40337" s="55"/>
      <c r="V40337" s="53"/>
      <c r="W40337" s="53"/>
      <c r="X40337" s="53"/>
      <c r="Y40337" s="55"/>
    </row>
    <row r="40338" spans="21:25" x14ac:dyDescent="0.2">
      <c r="U40338" s="55"/>
      <c r="V40338" s="53"/>
      <c r="W40338" s="53"/>
      <c r="X40338" s="53"/>
      <c r="Y40338" s="55"/>
    </row>
    <row r="40339" spans="21:25" x14ac:dyDescent="0.2">
      <c r="U40339" s="55"/>
      <c r="V40339" s="53"/>
      <c r="W40339" s="53"/>
      <c r="X40339" s="53"/>
      <c r="Y40339" s="55"/>
    </row>
    <row r="40340" spans="21:25" x14ac:dyDescent="0.2">
      <c r="U40340" s="55"/>
      <c r="V40340" s="53"/>
      <c r="W40340" s="53"/>
      <c r="X40340" s="53"/>
      <c r="Y40340" s="55"/>
    </row>
    <row r="40341" spans="21:25" x14ac:dyDescent="0.2">
      <c r="U40341" s="55"/>
      <c r="V40341" s="53"/>
      <c r="W40341" s="53"/>
      <c r="X40341" s="53"/>
      <c r="Y40341" s="55"/>
    </row>
    <row r="40342" spans="21:25" x14ac:dyDescent="0.2">
      <c r="U40342" s="55"/>
      <c r="V40342" s="53"/>
      <c r="W40342" s="53"/>
      <c r="X40342" s="53"/>
      <c r="Y40342" s="55"/>
    </row>
    <row r="40343" spans="21:25" x14ac:dyDescent="0.2">
      <c r="U40343" s="55"/>
      <c r="V40343" s="53"/>
      <c r="W40343" s="53"/>
      <c r="X40343" s="53"/>
      <c r="Y40343" s="55"/>
    </row>
    <row r="40344" spans="21:25" x14ac:dyDescent="0.2">
      <c r="U40344" s="55"/>
      <c r="V40344" s="53"/>
      <c r="W40344" s="53"/>
      <c r="X40344" s="53"/>
      <c r="Y40344" s="55"/>
    </row>
    <row r="40345" spans="21:25" x14ac:dyDescent="0.2">
      <c r="U40345" s="55"/>
      <c r="V40345" s="53"/>
      <c r="W40345" s="53"/>
      <c r="X40345" s="53"/>
      <c r="Y40345" s="55"/>
    </row>
    <row r="40346" spans="21:25" x14ac:dyDescent="0.2">
      <c r="U40346" s="55"/>
      <c r="V40346" s="53"/>
      <c r="W40346" s="53"/>
      <c r="X40346" s="53"/>
      <c r="Y40346" s="55"/>
    </row>
    <row r="40347" spans="21:25" x14ac:dyDescent="0.2">
      <c r="U40347" s="55"/>
      <c r="V40347" s="53"/>
      <c r="W40347" s="53"/>
      <c r="X40347" s="53"/>
      <c r="Y40347" s="55"/>
    </row>
    <row r="40348" spans="21:25" x14ac:dyDescent="0.2">
      <c r="U40348" s="55"/>
      <c r="V40348" s="53"/>
      <c r="W40348" s="53"/>
      <c r="X40348" s="53"/>
      <c r="Y40348" s="55"/>
    </row>
    <row r="40349" spans="21:25" x14ac:dyDescent="0.2">
      <c r="U40349" s="55"/>
      <c r="V40349" s="53"/>
      <c r="W40349" s="53"/>
      <c r="X40349" s="53"/>
      <c r="Y40349" s="55"/>
    </row>
    <row r="40350" spans="21:25" x14ac:dyDescent="0.2">
      <c r="U40350" s="55"/>
      <c r="V40350" s="53"/>
      <c r="W40350" s="53"/>
      <c r="X40350" s="53"/>
      <c r="Y40350" s="55"/>
    </row>
    <row r="40351" spans="21:25" x14ac:dyDescent="0.2">
      <c r="U40351" s="55"/>
      <c r="V40351" s="53"/>
      <c r="W40351" s="53"/>
      <c r="X40351" s="53"/>
      <c r="Y40351" s="55"/>
    </row>
    <row r="40352" spans="21:25" x14ac:dyDescent="0.2">
      <c r="U40352" s="55"/>
      <c r="V40352" s="53"/>
      <c r="W40352" s="53"/>
      <c r="X40352" s="53"/>
      <c r="Y40352" s="55"/>
    </row>
    <row r="40353" spans="21:25" x14ac:dyDescent="0.2">
      <c r="U40353" s="55"/>
      <c r="V40353" s="53"/>
      <c r="W40353" s="53"/>
      <c r="X40353" s="53"/>
      <c r="Y40353" s="55"/>
    </row>
    <row r="40354" spans="21:25" x14ac:dyDescent="0.2">
      <c r="U40354" s="55"/>
      <c r="V40354" s="53"/>
      <c r="W40354" s="53"/>
      <c r="X40354" s="53"/>
      <c r="Y40354" s="55"/>
    </row>
    <row r="40355" spans="21:25" x14ac:dyDescent="0.2">
      <c r="U40355" s="55"/>
      <c r="V40355" s="53"/>
      <c r="W40355" s="53"/>
      <c r="X40355" s="53"/>
      <c r="Y40355" s="55"/>
    </row>
    <row r="40356" spans="21:25" x14ac:dyDescent="0.2">
      <c r="U40356" s="55"/>
      <c r="V40356" s="53"/>
      <c r="W40356" s="53"/>
      <c r="X40356" s="53"/>
      <c r="Y40356" s="55"/>
    </row>
    <row r="40357" spans="21:25" x14ac:dyDescent="0.2">
      <c r="U40357" s="55"/>
      <c r="V40357" s="53"/>
      <c r="W40357" s="53"/>
      <c r="X40357" s="53"/>
      <c r="Y40357" s="55"/>
    </row>
    <row r="40358" spans="21:25" x14ac:dyDescent="0.2">
      <c r="U40358" s="55"/>
      <c r="V40358" s="53"/>
      <c r="W40358" s="53"/>
      <c r="X40358" s="53"/>
      <c r="Y40358" s="55"/>
    </row>
    <row r="40359" spans="21:25" x14ac:dyDescent="0.2">
      <c r="U40359" s="55"/>
      <c r="V40359" s="53"/>
      <c r="W40359" s="53"/>
      <c r="X40359" s="53"/>
      <c r="Y40359" s="55"/>
    </row>
    <row r="40360" spans="21:25" x14ac:dyDescent="0.2">
      <c r="U40360" s="55"/>
      <c r="V40360" s="53"/>
      <c r="W40360" s="53"/>
      <c r="X40360" s="53"/>
      <c r="Y40360" s="55"/>
    </row>
    <row r="40361" spans="21:25" x14ac:dyDescent="0.2">
      <c r="U40361" s="55"/>
      <c r="V40361" s="53"/>
      <c r="W40361" s="53"/>
      <c r="X40361" s="53"/>
      <c r="Y40361" s="55"/>
    </row>
    <row r="40362" spans="21:25" x14ac:dyDescent="0.2">
      <c r="U40362" s="55"/>
      <c r="V40362" s="53"/>
      <c r="W40362" s="53"/>
      <c r="X40362" s="53"/>
      <c r="Y40362" s="55"/>
    </row>
    <row r="40363" spans="21:25" x14ac:dyDescent="0.2">
      <c r="U40363" s="55"/>
      <c r="V40363" s="53"/>
      <c r="W40363" s="53"/>
      <c r="X40363" s="53"/>
      <c r="Y40363" s="55"/>
    </row>
    <row r="40364" spans="21:25" x14ac:dyDescent="0.2">
      <c r="U40364" s="55"/>
      <c r="V40364" s="53"/>
      <c r="W40364" s="53"/>
      <c r="X40364" s="53"/>
      <c r="Y40364" s="55"/>
    </row>
    <row r="40365" spans="21:25" x14ac:dyDescent="0.2">
      <c r="U40365" s="55"/>
      <c r="V40365" s="53"/>
      <c r="W40365" s="53"/>
      <c r="X40365" s="53"/>
      <c r="Y40365" s="55"/>
    </row>
    <row r="40366" spans="21:25" x14ac:dyDescent="0.2">
      <c r="U40366" s="55"/>
      <c r="V40366" s="53"/>
      <c r="W40366" s="53"/>
      <c r="X40366" s="53"/>
      <c r="Y40366" s="55"/>
    </row>
    <row r="40367" spans="21:25" x14ac:dyDescent="0.2">
      <c r="U40367" s="55"/>
      <c r="V40367" s="53"/>
      <c r="W40367" s="53"/>
      <c r="X40367" s="53"/>
      <c r="Y40367" s="55"/>
    </row>
    <row r="40368" spans="21:25" x14ac:dyDescent="0.2">
      <c r="U40368" s="55"/>
      <c r="V40368" s="53"/>
      <c r="W40368" s="53"/>
      <c r="X40368" s="53"/>
      <c r="Y40368" s="55"/>
    </row>
    <row r="40369" spans="21:25" x14ac:dyDescent="0.2">
      <c r="U40369" s="55"/>
      <c r="V40369" s="53"/>
      <c r="W40369" s="53"/>
      <c r="X40369" s="53"/>
      <c r="Y40369" s="55"/>
    </row>
    <row r="40370" spans="21:25" x14ac:dyDescent="0.2">
      <c r="U40370" s="55"/>
      <c r="V40370" s="53"/>
      <c r="W40370" s="53"/>
      <c r="X40370" s="53"/>
      <c r="Y40370" s="55"/>
    </row>
    <row r="40371" spans="21:25" x14ac:dyDescent="0.2">
      <c r="U40371" s="55"/>
      <c r="V40371" s="53"/>
      <c r="W40371" s="53"/>
      <c r="X40371" s="53"/>
      <c r="Y40371" s="55"/>
    </row>
    <row r="40372" spans="21:25" x14ac:dyDescent="0.2">
      <c r="U40372" s="55"/>
      <c r="V40372" s="53"/>
      <c r="W40372" s="53"/>
      <c r="X40372" s="53"/>
      <c r="Y40372" s="55"/>
    </row>
    <row r="40373" spans="21:25" x14ac:dyDescent="0.2">
      <c r="U40373" s="55"/>
      <c r="V40373" s="53"/>
      <c r="W40373" s="53"/>
      <c r="X40373" s="53"/>
      <c r="Y40373" s="55"/>
    </row>
    <row r="40374" spans="21:25" x14ac:dyDescent="0.2">
      <c r="U40374" s="55"/>
      <c r="V40374" s="53"/>
      <c r="W40374" s="53"/>
      <c r="X40374" s="53"/>
      <c r="Y40374" s="55"/>
    </row>
    <row r="40375" spans="21:25" x14ac:dyDescent="0.2">
      <c r="U40375" s="55"/>
      <c r="V40375" s="53"/>
      <c r="W40375" s="53"/>
      <c r="X40375" s="53"/>
      <c r="Y40375" s="55"/>
    </row>
    <row r="40376" spans="21:25" x14ac:dyDescent="0.2">
      <c r="U40376" s="55"/>
      <c r="V40376" s="53"/>
      <c r="W40376" s="53"/>
      <c r="X40376" s="53"/>
      <c r="Y40376" s="55"/>
    </row>
    <row r="40377" spans="21:25" x14ac:dyDescent="0.2">
      <c r="U40377" s="55"/>
      <c r="V40377" s="53"/>
      <c r="W40377" s="53"/>
      <c r="X40377" s="53"/>
      <c r="Y40377" s="55"/>
    </row>
    <row r="40378" spans="21:25" x14ac:dyDescent="0.2">
      <c r="U40378" s="55"/>
      <c r="V40378" s="53"/>
      <c r="W40378" s="53"/>
      <c r="X40378" s="53"/>
      <c r="Y40378" s="55"/>
    </row>
    <row r="40379" spans="21:25" x14ac:dyDescent="0.2">
      <c r="U40379" s="55"/>
      <c r="V40379" s="53"/>
      <c r="W40379" s="53"/>
      <c r="X40379" s="53"/>
      <c r="Y40379" s="55"/>
    </row>
    <row r="40380" spans="21:25" x14ac:dyDescent="0.2">
      <c r="U40380" s="55"/>
      <c r="V40380" s="53"/>
      <c r="W40380" s="53"/>
      <c r="X40380" s="53"/>
      <c r="Y40380" s="55"/>
    </row>
    <row r="40381" spans="21:25" x14ac:dyDescent="0.2">
      <c r="U40381" s="55"/>
      <c r="V40381" s="53"/>
      <c r="W40381" s="53"/>
      <c r="X40381" s="53"/>
      <c r="Y40381" s="55"/>
    </row>
    <row r="40382" spans="21:25" x14ac:dyDescent="0.2">
      <c r="U40382" s="55"/>
      <c r="V40382" s="53"/>
      <c r="W40382" s="53"/>
      <c r="X40382" s="53"/>
      <c r="Y40382" s="55"/>
    </row>
    <row r="40383" spans="21:25" x14ac:dyDescent="0.2">
      <c r="U40383" s="55"/>
      <c r="V40383" s="53"/>
      <c r="W40383" s="53"/>
      <c r="X40383" s="53"/>
      <c r="Y40383" s="55"/>
    </row>
    <row r="40384" spans="21:25" x14ac:dyDescent="0.2">
      <c r="U40384" s="55"/>
      <c r="V40384" s="53"/>
      <c r="W40384" s="53"/>
      <c r="X40384" s="53"/>
      <c r="Y40384" s="55"/>
    </row>
    <row r="40385" spans="21:25" x14ac:dyDescent="0.2">
      <c r="U40385" s="55"/>
      <c r="V40385" s="53"/>
      <c r="W40385" s="53"/>
      <c r="X40385" s="53"/>
      <c r="Y40385" s="55"/>
    </row>
    <row r="40386" spans="21:25" x14ac:dyDescent="0.2">
      <c r="U40386" s="55"/>
      <c r="V40386" s="53"/>
      <c r="W40386" s="53"/>
      <c r="X40386" s="53"/>
      <c r="Y40386" s="55"/>
    </row>
    <row r="40387" spans="21:25" x14ac:dyDescent="0.2">
      <c r="U40387" s="55"/>
      <c r="V40387" s="53"/>
      <c r="W40387" s="53"/>
      <c r="X40387" s="53"/>
      <c r="Y40387" s="55"/>
    </row>
    <row r="40388" spans="21:25" x14ac:dyDescent="0.2">
      <c r="U40388" s="55"/>
      <c r="V40388" s="53"/>
      <c r="W40388" s="53"/>
      <c r="X40388" s="53"/>
      <c r="Y40388" s="55"/>
    </row>
    <row r="40389" spans="21:25" x14ac:dyDescent="0.2">
      <c r="U40389" s="55"/>
      <c r="V40389" s="53"/>
      <c r="W40389" s="53"/>
      <c r="X40389" s="53"/>
      <c r="Y40389" s="55"/>
    </row>
    <row r="40390" spans="21:25" x14ac:dyDescent="0.2">
      <c r="U40390" s="55"/>
      <c r="V40390" s="53"/>
      <c r="W40390" s="53"/>
      <c r="X40390" s="53"/>
      <c r="Y40390" s="55"/>
    </row>
    <row r="40391" spans="21:25" x14ac:dyDescent="0.2">
      <c r="U40391" s="55"/>
      <c r="V40391" s="53"/>
      <c r="W40391" s="53"/>
      <c r="X40391" s="53"/>
      <c r="Y40391" s="55"/>
    </row>
    <row r="40392" spans="21:25" x14ac:dyDescent="0.2">
      <c r="U40392" s="55"/>
      <c r="V40392" s="53"/>
      <c r="W40392" s="53"/>
      <c r="X40392" s="53"/>
      <c r="Y40392" s="55"/>
    </row>
    <row r="40393" spans="21:25" x14ac:dyDescent="0.2">
      <c r="U40393" s="55"/>
      <c r="V40393" s="53"/>
      <c r="W40393" s="53"/>
      <c r="X40393" s="53"/>
      <c r="Y40393" s="55"/>
    </row>
    <row r="40394" spans="21:25" x14ac:dyDescent="0.2">
      <c r="U40394" s="55"/>
      <c r="V40394" s="53"/>
      <c r="W40394" s="53"/>
      <c r="X40394" s="53"/>
      <c r="Y40394" s="55"/>
    </row>
    <row r="40395" spans="21:25" x14ac:dyDescent="0.2">
      <c r="U40395" s="55"/>
      <c r="V40395" s="53"/>
      <c r="W40395" s="53"/>
      <c r="X40395" s="53"/>
      <c r="Y40395" s="55"/>
    </row>
    <row r="40396" spans="21:25" x14ac:dyDescent="0.2">
      <c r="U40396" s="55"/>
      <c r="V40396" s="53"/>
      <c r="W40396" s="53"/>
      <c r="X40396" s="53"/>
      <c r="Y40396" s="55"/>
    </row>
    <row r="40397" spans="21:25" x14ac:dyDescent="0.2">
      <c r="U40397" s="55"/>
      <c r="V40397" s="53"/>
      <c r="W40397" s="53"/>
      <c r="X40397" s="53"/>
      <c r="Y40397" s="55"/>
    </row>
    <row r="40398" spans="21:25" x14ac:dyDescent="0.2">
      <c r="U40398" s="55"/>
      <c r="V40398" s="53"/>
      <c r="W40398" s="53"/>
      <c r="X40398" s="53"/>
      <c r="Y40398" s="55"/>
    </row>
    <row r="40399" spans="21:25" x14ac:dyDescent="0.2">
      <c r="U40399" s="55"/>
      <c r="V40399" s="53"/>
      <c r="W40399" s="53"/>
      <c r="X40399" s="53"/>
      <c r="Y40399" s="55"/>
    </row>
    <row r="40400" spans="21:25" x14ac:dyDescent="0.2">
      <c r="U40400" s="55"/>
      <c r="V40400" s="53"/>
      <c r="W40400" s="53"/>
      <c r="X40400" s="53"/>
      <c r="Y40400" s="55"/>
    </row>
    <row r="40401" spans="21:25" x14ac:dyDescent="0.2">
      <c r="U40401" s="55"/>
      <c r="V40401" s="53"/>
      <c r="W40401" s="53"/>
      <c r="X40401" s="53"/>
      <c r="Y40401" s="55"/>
    </row>
    <row r="40402" spans="21:25" x14ac:dyDescent="0.2">
      <c r="U40402" s="55"/>
      <c r="V40402" s="53"/>
      <c r="W40402" s="53"/>
      <c r="X40402" s="53"/>
      <c r="Y40402" s="55"/>
    </row>
    <row r="40403" spans="21:25" x14ac:dyDescent="0.2">
      <c r="U40403" s="55"/>
      <c r="V40403" s="53"/>
      <c r="W40403" s="53"/>
      <c r="X40403" s="53"/>
      <c r="Y40403" s="55"/>
    </row>
    <row r="40404" spans="21:25" x14ac:dyDescent="0.2">
      <c r="U40404" s="55"/>
      <c r="V40404" s="53"/>
      <c r="W40404" s="53"/>
      <c r="X40404" s="53"/>
      <c r="Y40404" s="55"/>
    </row>
    <row r="40405" spans="21:25" x14ac:dyDescent="0.2">
      <c r="U40405" s="55"/>
      <c r="V40405" s="53"/>
      <c r="W40405" s="53"/>
      <c r="X40405" s="53"/>
      <c r="Y40405" s="55"/>
    </row>
    <row r="40406" spans="21:25" x14ac:dyDescent="0.2">
      <c r="U40406" s="55"/>
      <c r="V40406" s="53"/>
      <c r="W40406" s="53"/>
      <c r="X40406" s="53"/>
      <c r="Y40406" s="55"/>
    </row>
    <row r="40407" spans="21:25" x14ac:dyDescent="0.2">
      <c r="U40407" s="55"/>
      <c r="V40407" s="53"/>
      <c r="W40407" s="53"/>
      <c r="X40407" s="53"/>
      <c r="Y40407" s="55"/>
    </row>
    <row r="40408" spans="21:25" x14ac:dyDescent="0.2">
      <c r="U40408" s="55"/>
      <c r="V40408" s="53"/>
      <c r="W40408" s="53"/>
      <c r="X40408" s="53"/>
      <c r="Y40408" s="55"/>
    </row>
    <row r="40409" spans="21:25" x14ac:dyDescent="0.2">
      <c r="U40409" s="55"/>
      <c r="V40409" s="53"/>
      <c r="W40409" s="53"/>
      <c r="X40409" s="53"/>
      <c r="Y40409" s="55"/>
    </row>
    <row r="40410" spans="21:25" x14ac:dyDescent="0.2">
      <c r="U40410" s="55"/>
      <c r="V40410" s="53"/>
      <c r="W40410" s="53"/>
      <c r="X40410" s="53"/>
      <c r="Y40410" s="55"/>
    </row>
    <row r="40411" spans="21:25" x14ac:dyDescent="0.2">
      <c r="U40411" s="55"/>
      <c r="V40411" s="53"/>
      <c r="W40411" s="53"/>
      <c r="X40411" s="53"/>
      <c r="Y40411" s="55"/>
    </row>
    <row r="40412" spans="21:25" x14ac:dyDescent="0.2">
      <c r="U40412" s="55"/>
      <c r="V40412" s="53"/>
      <c r="W40412" s="53"/>
      <c r="X40412" s="53"/>
      <c r="Y40412" s="55"/>
    </row>
    <row r="40413" spans="21:25" x14ac:dyDescent="0.2">
      <c r="U40413" s="55"/>
      <c r="V40413" s="53"/>
      <c r="W40413" s="53"/>
      <c r="X40413" s="53"/>
      <c r="Y40413" s="55"/>
    </row>
    <row r="40414" spans="21:25" x14ac:dyDescent="0.2">
      <c r="U40414" s="55"/>
      <c r="V40414" s="53"/>
      <c r="W40414" s="53"/>
      <c r="X40414" s="53"/>
      <c r="Y40414" s="55"/>
    </row>
    <row r="40415" spans="21:25" x14ac:dyDescent="0.2">
      <c r="U40415" s="55"/>
      <c r="V40415" s="53"/>
      <c r="W40415" s="53"/>
      <c r="X40415" s="53"/>
      <c r="Y40415" s="55"/>
    </row>
    <row r="40416" spans="21:25" x14ac:dyDescent="0.2">
      <c r="U40416" s="55"/>
      <c r="V40416" s="53"/>
      <c r="W40416" s="53"/>
      <c r="X40416" s="53"/>
      <c r="Y40416" s="55"/>
    </row>
    <row r="40417" spans="21:25" x14ac:dyDescent="0.2">
      <c r="U40417" s="55"/>
      <c r="V40417" s="53"/>
      <c r="W40417" s="53"/>
      <c r="X40417" s="53"/>
      <c r="Y40417" s="55"/>
    </row>
    <row r="40418" spans="21:25" x14ac:dyDescent="0.2">
      <c r="U40418" s="55"/>
      <c r="V40418" s="53"/>
      <c r="W40418" s="53"/>
      <c r="X40418" s="53"/>
      <c r="Y40418" s="55"/>
    </row>
    <row r="40419" spans="21:25" x14ac:dyDescent="0.2">
      <c r="U40419" s="55"/>
      <c r="V40419" s="53"/>
      <c r="W40419" s="53"/>
      <c r="X40419" s="53"/>
      <c r="Y40419" s="55"/>
    </row>
    <row r="40420" spans="21:25" x14ac:dyDescent="0.2">
      <c r="U40420" s="55"/>
      <c r="V40420" s="53"/>
      <c r="W40420" s="53"/>
      <c r="X40420" s="53"/>
      <c r="Y40420" s="55"/>
    </row>
    <row r="40421" spans="21:25" x14ac:dyDescent="0.2">
      <c r="U40421" s="55"/>
      <c r="V40421" s="53"/>
      <c r="W40421" s="53"/>
      <c r="X40421" s="53"/>
      <c r="Y40421" s="55"/>
    </row>
    <row r="40422" spans="21:25" x14ac:dyDescent="0.2">
      <c r="U40422" s="55"/>
      <c r="V40422" s="53"/>
      <c r="W40422" s="53"/>
      <c r="X40422" s="53"/>
      <c r="Y40422" s="55"/>
    </row>
    <row r="40423" spans="21:25" x14ac:dyDescent="0.2">
      <c r="U40423" s="55"/>
      <c r="V40423" s="53"/>
      <c r="W40423" s="53"/>
      <c r="X40423" s="53"/>
      <c r="Y40423" s="55"/>
    </row>
    <row r="40424" spans="21:25" x14ac:dyDescent="0.2">
      <c r="U40424" s="55"/>
      <c r="V40424" s="53"/>
      <c r="W40424" s="53"/>
      <c r="X40424" s="53"/>
      <c r="Y40424" s="55"/>
    </row>
    <row r="40425" spans="21:25" x14ac:dyDescent="0.2">
      <c r="U40425" s="55"/>
      <c r="V40425" s="53"/>
      <c r="W40425" s="53"/>
      <c r="X40425" s="53"/>
      <c r="Y40425" s="55"/>
    </row>
    <row r="40426" spans="21:25" x14ac:dyDescent="0.2">
      <c r="U40426" s="55"/>
      <c r="V40426" s="53"/>
      <c r="W40426" s="53"/>
      <c r="X40426" s="53"/>
      <c r="Y40426" s="55"/>
    </row>
    <row r="40427" spans="21:25" x14ac:dyDescent="0.2">
      <c r="U40427" s="55"/>
      <c r="V40427" s="53"/>
      <c r="W40427" s="53"/>
      <c r="X40427" s="53"/>
      <c r="Y40427" s="55"/>
    </row>
    <row r="40428" spans="21:25" x14ac:dyDescent="0.2">
      <c r="U40428" s="55"/>
      <c r="V40428" s="53"/>
      <c r="W40428" s="53"/>
      <c r="X40428" s="53"/>
      <c r="Y40428" s="55"/>
    </row>
    <row r="40429" spans="21:25" x14ac:dyDescent="0.2">
      <c r="U40429" s="55"/>
      <c r="V40429" s="53"/>
      <c r="W40429" s="53"/>
      <c r="X40429" s="53"/>
      <c r="Y40429" s="55"/>
    </row>
    <row r="40430" spans="21:25" x14ac:dyDescent="0.2">
      <c r="U40430" s="55"/>
      <c r="V40430" s="53"/>
      <c r="W40430" s="53"/>
      <c r="X40430" s="53"/>
      <c r="Y40430" s="55"/>
    </row>
    <row r="40431" spans="21:25" x14ac:dyDescent="0.2">
      <c r="U40431" s="55"/>
      <c r="V40431" s="53"/>
      <c r="W40431" s="53"/>
      <c r="X40431" s="53"/>
      <c r="Y40431" s="55"/>
    </row>
    <row r="40432" spans="21:25" x14ac:dyDescent="0.2">
      <c r="U40432" s="55"/>
      <c r="V40432" s="53"/>
      <c r="W40432" s="53"/>
      <c r="X40432" s="53"/>
      <c r="Y40432" s="55"/>
    </row>
    <row r="40433" spans="21:25" x14ac:dyDescent="0.2">
      <c r="U40433" s="55"/>
      <c r="V40433" s="53"/>
      <c r="W40433" s="53"/>
      <c r="X40433" s="53"/>
      <c r="Y40433" s="55"/>
    </row>
    <row r="40434" spans="21:25" x14ac:dyDescent="0.2">
      <c r="U40434" s="55"/>
      <c r="V40434" s="53"/>
      <c r="W40434" s="53"/>
      <c r="X40434" s="53"/>
      <c r="Y40434" s="55"/>
    </row>
    <row r="40435" spans="21:25" x14ac:dyDescent="0.2">
      <c r="U40435" s="55"/>
      <c r="V40435" s="53"/>
      <c r="W40435" s="53"/>
      <c r="X40435" s="53"/>
      <c r="Y40435" s="55"/>
    </row>
    <row r="40436" spans="21:25" x14ac:dyDescent="0.2">
      <c r="U40436" s="55"/>
      <c r="V40436" s="53"/>
      <c r="W40436" s="53"/>
      <c r="X40436" s="53"/>
      <c r="Y40436" s="55"/>
    </row>
    <row r="40437" spans="21:25" x14ac:dyDescent="0.2">
      <c r="U40437" s="55"/>
      <c r="V40437" s="53"/>
      <c r="W40437" s="53"/>
      <c r="X40437" s="53"/>
      <c r="Y40437" s="55"/>
    </row>
    <row r="40438" spans="21:25" x14ac:dyDescent="0.2">
      <c r="U40438" s="55"/>
      <c r="V40438" s="53"/>
      <c r="W40438" s="53"/>
      <c r="X40438" s="53"/>
      <c r="Y40438" s="55"/>
    </row>
    <row r="40439" spans="21:25" x14ac:dyDescent="0.2">
      <c r="U40439" s="55"/>
      <c r="V40439" s="53"/>
      <c r="W40439" s="53"/>
      <c r="X40439" s="53"/>
      <c r="Y40439" s="55"/>
    </row>
    <row r="40440" spans="21:25" x14ac:dyDescent="0.2">
      <c r="U40440" s="55"/>
      <c r="V40440" s="53"/>
      <c r="W40440" s="53"/>
      <c r="X40440" s="53"/>
      <c r="Y40440" s="55"/>
    </row>
    <row r="40441" spans="21:25" x14ac:dyDescent="0.2">
      <c r="U40441" s="55"/>
      <c r="V40441" s="53"/>
      <c r="W40441" s="53"/>
      <c r="X40441" s="53"/>
      <c r="Y40441" s="55"/>
    </row>
    <row r="40442" spans="21:25" x14ac:dyDescent="0.2">
      <c r="U40442" s="55"/>
      <c r="V40442" s="53"/>
      <c r="W40442" s="53"/>
      <c r="X40442" s="53"/>
      <c r="Y40442" s="55"/>
    </row>
    <row r="40443" spans="21:25" x14ac:dyDescent="0.2">
      <c r="U40443" s="55"/>
      <c r="V40443" s="53"/>
      <c r="W40443" s="53"/>
      <c r="X40443" s="53"/>
      <c r="Y40443" s="55"/>
    </row>
    <row r="40444" spans="21:25" x14ac:dyDescent="0.2">
      <c r="U40444" s="55"/>
      <c r="V40444" s="53"/>
      <c r="W40444" s="53"/>
      <c r="X40444" s="53"/>
      <c r="Y40444" s="55"/>
    </row>
    <row r="40445" spans="21:25" x14ac:dyDescent="0.2">
      <c r="U40445" s="55"/>
      <c r="V40445" s="53"/>
      <c r="W40445" s="53"/>
      <c r="X40445" s="53"/>
      <c r="Y40445" s="55"/>
    </row>
    <row r="40446" spans="21:25" x14ac:dyDescent="0.2">
      <c r="U40446" s="55"/>
      <c r="V40446" s="53"/>
      <c r="W40446" s="53"/>
      <c r="X40446" s="53"/>
      <c r="Y40446" s="55"/>
    </row>
    <row r="40447" spans="21:25" x14ac:dyDescent="0.2">
      <c r="U40447" s="55"/>
      <c r="V40447" s="53"/>
      <c r="W40447" s="53"/>
      <c r="X40447" s="53"/>
      <c r="Y40447" s="55"/>
    </row>
    <row r="40448" spans="21:25" x14ac:dyDescent="0.2">
      <c r="U40448" s="55"/>
      <c r="V40448" s="53"/>
      <c r="W40448" s="53"/>
      <c r="X40448" s="53"/>
      <c r="Y40448" s="55"/>
    </row>
    <row r="40449" spans="21:25" x14ac:dyDescent="0.2">
      <c r="U40449" s="55"/>
      <c r="V40449" s="53"/>
      <c r="W40449" s="53"/>
      <c r="X40449" s="53"/>
      <c r="Y40449" s="55"/>
    </row>
    <row r="40450" spans="21:25" x14ac:dyDescent="0.2">
      <c r="U40450" s="55"/>
      <c r="V40450" s="53"/>
      <c r="W40450" s="53"/>
      <c r="X40450" s="53"/>
      <c r="Y40450" s="55"/>
    </row>
    <row r="40451" spans="21:25" x14ac:dyDescent="0.2">
      <c r="U40451" s="55"/>
      <c r="V40451" s="53"/>
      <c r="W40451" s="53"/>
      <c r="X40451" s="53"/>
      <c r="Y40451" s="55"/>
    </row>
    <row r="40452" spans="21:25" x14ac:dyDescent="0.2">
      <c r="U40452" s="55"/>
      <c r="V40452" s="53"/>
      <c r="W40452" s="53"/>
      <c r="X40452" s="53"/>
      <c r="Y40452" s="55"/>
    </row>
    <row r="40453" spans="21:25" x14ac:dyDescent="0.2">
      <c r="U40453" s="55"/>
      <c r="V40453" s="53"/>
      <c r="W40453" s="53"/>
      <c r="X40453" s="53"/>
      <c r="Y40453" s="55"/>
    </row>
    <row r="40454" spans="21:25" x14ac:dyDescent="0.2">
      <c r="U40454" s="55"/>
      <c r="V40454" s="53"/>
      <c r="W40454" s="53"/>
      <c r="X40454" s="53"/>
      <c r="Y40454" s="55"/>
    </row>
    <row r="40455" spans="21:25" x14ac:dyDescent="0.2">
      <c r="U40455" s="55"/>
      <c r="V40455" s="53"/>
      <c r="W40455" s="53"/>
      <c r="X40455" s="53"/>
      <c r="Y40455" s="55"/>
    </row>
    <row r="40456" spans="21:25" x14ac:dyDescent="0.2">
      <c r="U40456" s="55"/>
      <c r="V40456" s="53"/>
      <c r="W40456" s="53"/>
      <c r="X40456" s="53"/>
      <c r="Y40456" s="55"/>
    </row>
    <row r="40457" spans="21:25" x14ac:dyDescent="0.2">
      <c r="U40457" s="55"/>
      <c r="V40457" s="53"/>
      <c r="W40457" s="53"/>
      <c r="X40457" s="53"/>
      <c r="Y40457" s="55"/>
    </row>
    <row r="40458" spans="21:25" x14ac:dyDescent="0.2">
      <c r="U40458" s="55"/>
      <c r="V40458" s="53"/>
      <c r="W40458" s="53"/>
      <c r="X40458" s="53"/>
      <c r="Y40458" s="55"/>
    </row>
    <row r="40459" spans="21:25" x14ac:dyDescent="0.2">
      <c r="U40459" s="55"/>
      <c r="V40459" s="53"/>
      <c r="W40459" s="53"/>
      <c r="X40459" s="53"/>
      <c r="Y40459" s="55"/>
    </row>
    <row r="40460" spans="21:25" x14ac:dyDescent="0.2">
      <c r="U40460" s="55"/>
      <c r="V40460" s="53"/>
      <c r="W40460" s="53"/>
      <c r="X40460" s="53"/>
      <c r="Y40460" s="55"/>
    </row>
    <row r="40461" spans="21:25" x14ac:dyDescent="0.2">
      <c r="U40461" s="55"/>
      <c r="V40461" s="53"/>
      <c r="W40461" s="53"/>
      <c r="X40461" s="53"/>
      <c r="Y40461" s="55"/>
    </row>
    <row r="40462" spans="21:25" x14ac:dyDescent="0.2">
      <c r="U40462" s="55"/>
      <c r="V40462" s="53"/>
      <c r="W40462" s="53"/>
      <c r="X40462" s="53"/>
      <c r="Y40462" s="55"/>
    </row>
    <row r="40463" spans="21:25" x14ac:dyDescent="0.2">
      <c r="U40463" s="55"/>
      <c r="V40463" s="53"/>
      <c r="W40463" s="53"/>
      <c r="X40463" s="53"/>
      <c r="Y40463" s="55"/>
    </row>
    <row r="40464" spans="21:25" x14ac:dyDescent="0.2">
      <c r="U40464" s="55"/>
      <c r="V40464" s="53"/>
      <c r="W40464" s="53"/>
      <c r="X40464" s="53"/>
      <c r="Y40464" s="55"/>
    </row>
    <row r="40465" spans="21:25" x14ac:dyDescent="0.2">
      <c r="U40465" s="55"/>
      <c r="V40465" s="53"/>
      <c r="W40465" s="53"/>
      <c r="X40465" s="53"/>
      <c r="Y40465" s="55"/>
    </row>
    <row r="40466" spans="21:25" x14ac:dyDescent="0.2">
      <c r="U40466" s="55"/>
      <c r="V40466" s="53"/>
      <c r="W40466" s="53"/>
      <c r="X40466" s="53"/>
      <c r="Y40466" s="55"/>
    </row>
    <row r="40467" spans="21:25" x14ac:dyDescent="0.2">
      <c r="U40467" s="55"/>
      <c r="V40467" s="53"/>
      <c r="W40467" s="53"/>
      <c r="X40467" s="53"/>
      <c r="Y40467" s="55"/>
    </row>
    <row r="40468" spans="21:25" x14ac:dyDescent="0.2">
      <c r="U40468" s="55"/>
      <c r="V40468" s="53"/>
      <c r="W40468" s="53"/>
      <c r="X40468" s="53"/>
      <c r="Y40468" s="55"/>
    </row>
    <row r="40469" spans="21:25" x14ac:dyDescent="0.2">
      <c r="U40469" s="55"/>
      <c r="V40469" s="53"/>
      <c r="W40469" s="53"/>
      <c r="X40469" s="53"/>
      <c r="Y40469" s="55"/>
    </row>
    <row r="40470" spans="21:25" x14ac:dyDescent="0.2">
      <c r="U40470" s="55"/>
      <c r="V40470" s="53"/>
      <c r="W40470" s="53"/>
      <c r="X40470" s="53"/>
      <c r="Y40470" s="55"/>
    </row>
    <row r="40471" spans="21:25" x14ac:dyDescent="0.2">
      <c r="U40471" s="55"/>
      <c r="V40471" s="53"/>
      <c r="W40471" s="53"/>
      <c r="X40471" s="53"/>
      <c r="Y40471" s="55"/>
    </row>
    <row r="40472" spans="21:25" x14ac:dyDescent="0.2">
      <c r="U40472" s="55"/>
      <c r="V40472" s="53"/>
      <c r="W40472" s="53"/>
      <c r="X40472" s="53"/>
      <c r="Y40472" s="55"/>
    </row>
    <row r="40473" spans="21:25" x14ac:dyDescent="0.2">
      <c r="U40473" s="55"/>
      <c r="V40473" s="53"/>
      <c r="W40473" s="53"/>
      <c r="X40473" s="53"/>
      <c r="Y40473" s="55"/>
    </row>
    <row r="40474" spans="21:25" x14ac:dyDescent="0.2">
      <c r="U40474" s="55"/>
      <c r="V40474" s="53"/>
      <c r="W40474" s="53"/>
      <c r="X40474" s="53"/>
      <c r="Y40474" s="55"/>
    </row>
    <row r="40475" spans="21:25" x14ac:dyDescent="0.2">
      <c r="U40475" s="55"/>
      <c r="V40475" s="53"/>
      <c r="W40475" s="53"/>
      <c r="X40475" s="53"/>
      <c r="Y40475" s="55"/>
    </row>
    <row r="40476" spans="21:25" x14ac:dyDescent="0.2">
      <c r="U40476" s="55"/>
      <c r="V40476" s="53"/>
      <c r="W40476" s="53"/>
      <c r="X40476" s="53"/>
      <c r="Y40476" s="55"/>
    </row>
    <row r="40477" spans="21:25" x14ac:dyDescent="0.2">
      <c r="U40477" s="55"/>
      <c r="V40477" s="53"/>
      <c r="W40477" s="53"/>
      <c r="X40477" s="53"/>
      <c r="Y40477" s="55"/>
    </row>
    <row r="40478" spans="21:25" x14ac:dyDescent="0.2">
      <c r="U40478" s="55"/>
      <c r="V40478" s="53"/>
      <c r="W40478" s="53"/>
      <c r="X40478" s="53"/>
      <c r="Y40478" s="55"/>
    </row>
    <row r="40479" spans="21:25" x14ac:dyDescent="0.2">
      <c r="U40479" s="55"/>
      <c r="V40479" s="53"/>
      <c r="W40479" s="53"/>
      <c r="X40479" s="53"/>
      <c r="Y40479" s="55"/>
    </row>
    <row r="40480" spans="21:25" x14ac:dyDescent="0.2">
      <c r="U40480" s="55"/>
      <c r="V40480" s="53"/>
      <c r="W40480" s="53"/>
      <c r="X40480" s="53"/>
      <c r="Y40480" s="55"/>
    </row>
    <row r="40481" spans="21:25" x14ac:dyDescent="0.2">
      <c r="U40481" s="55"/>
      <c r="V40481" s="53"/>
      <c r="W40481" s="53"/>
      <c r="X40481" s="53"/>
      <c r="Y40481" s="55"/>
    </row>
    <row r="40482" spans="21:25" x14ac:dyDescent="0.2">
      <c r="U40482" s="55"/>
      <c r="V40482" s="53"/>
      <c r="W40482" s="53"/>
      <c r="X40482" s="53"/>
      <c r="Y40482" s="55"/>
    </row>
    <row r="40483" spans="21:25" x14ac:dyDescent="0.2">
      <c r="U40483" s="55"/>
      <c r="V40483" s="53"/>
      <c r="W40483" s="53"/>
      <c r="X40483" s="53"/>
      <c r="Y40483" s="55"/>
    </row>
    <row r="40484" spans="21:25" x14ac:dyDescent="0.2">
      <c r="U40484" s="55"/>
      <c r="V40484" s="53"/>
      <c r="W40484" s="53"/>
      <c r="X40484" s="53"/>
      <c r="Y40484" s="55"/>
    </row>
    <row r="40485" spans="21:25" x14ac:dyDescent="0.2">
      <c r="U40485" s="55"/>
      <c r="V40485" s="53"/>
      <c r="W40485" s="53"/>
      <c r="X40485" s="53"/>
      <c r="Y40485" s="55"/>
    </row>
    <row r="40486" spans="21:25" x14ac:dyDescent="0.2">
      <c r="U40486" s="55"/>
      <c r="V40486" s="53"/>
      <c r="W40486" s="53"/>
      <c r="X40486" s="53"/>
      <c r="Y40486" s="55"/>
    </row>
    <row r="40487" spans="21:25" x14ac:dyDescent="0.2">
      <c r="U40487" s="55"/>
      <c r="V40487" s="53"/>
      <c r="W40487" s="53"/>
      <c r="X40487" s="53"/>
      <c r="Y40487" s="55"/>
    </row>
    <row r="40488" spans="21:25" x14ac:dyDescent="0.2">
      <c r="U40488" s="55"/>
      <c r="V40488" s="53"/>
      <c r="W40488" s="53"/>
      <c r="X40488" s="53"/>
      <c r="Y40488" s="55"/>
    </row>
    <row r="40489" spans="21:25" x14ac:dyDescent="0.2">
      <c r="U40489" s="55"/>
      <c r="V40489" s="53"/>
      <c r="W40489" s="53"/>
      <c r="X40489" s="53"/>
      <c r="Y40489" s="55"/>
    </row>
    <row r="40490" spans="21:25" x14ac:dyDescent="0.2">
      <c r="U40490" s="55"/>
      <c r="V40490" s="53"/>
      <c r="W40490" s="53"/>
      <c r="X40490" s="53"/>
      <c r="Y40490" s="55"/>
    </row>
    <row r="40491" spans="21:25" x14ac:dyDescent="0.2">
      <c r="U40491" s="55"/>
      <c r="V40491" s="53"/>
      <c r="W40491" s="53"/>
      <c r="X40491" s="53"/>
      <c r="Y40491" s="55"/>
    </row>
    <row r="40492" spans="21:25" x14ac:dyDescent="0.2">
      <c r="U40492" s="55"/>
      <c r="V40492" s="53"/>
      <c r="W40492" s="53"/>
      <c r="X40492" s="53"/>
      <c r="Y40492" s="55"/>
    </row>
    <row r="40493" spans="21:25" x14ac:dyDescent="0.2">
      <c r="U40493" s="55"/>
      <c r="V40493" s="53"/>
      <c r="W40493" s="53"/>
      <c r="X40493" s="53"/>
      <c r="Y40493" s="55"/>
    </row>
    <row r="40494" spans="21:25" x14ac:dyDescent="0.2">
      <c r="U40494" s="55"/>
      <c r="V40494" s="53"/>
      <c r="W40494" s="53"/>
      <c r="X40494" s="53"/>
      <c r="Y40494" s="55"/>
    </row>
    <row r="40495" spans="21:25" x14ac:dyDescent="0.2">
      <c r="U40495" s="55"/>
      <c r="V40495" s="53"/>
      <c r="W40495" s="53"/>
      <c r="X40495" s="53"/>
      <c r="Y40495" s="55"/>
    </row>
    <row r="40496" spans="21:25" x14ac:dyDescent="0.2">
      <c r="U40496" s="55"/>
      <c r="V40496" s="53"/>
      <c r="W40496" s="53"/>
      <c r="X40496" s="53"/>
      <c r="Y40496" s="55"/>
    </row>
    <row r="40497" spans="21:25" x14ac:dyDescent="0.2">
      <c r="U40497" s="55"/>
      <c r="V40497" s="53"/>
      <c r="W40497" s="53"/>
      <c r="X40497" s="53"/>
      <c r="Y40497" s="55"/>
    </row>
    <row r="40498" spans="21:25" x14ac:dyDescent="0.2">
      <c r="U40498" s="55"/>
      <c r="V40498" s="53"/>
      <c r="W40498" s="53"/>
      <c r="X40498" s="53"/>
      <c r="Y40498" s="55"/>
    </row>
    <row r="40499" spans="21:25" x14ac:dyDescent="0.2">
      <c r="U40499" s="55"/>
      <c r="V40499" s="53"/>
      <c r="W40499" s="53"/>
      <c r="X40499" s="53"/>
      <c r="Y40499" s="55"/>
    </row>
    <row r="40500" spans="21:25" x14ac:dyDescent="0.2">
      <c r="U40500" s="55"/>
      <c r="V40500" s="53"/>
      <c r="W40500" s="53"/>
      <c r="X40500" s="53"/>
      <c r="Y40500" s="55"/>
    </row>
    <row r="40501" spans="21:25" x14ac:dyDescent="0.2">
      <c r="U40501" s="55"/>
      <c r="V40501" s="53"/>
      <c r="W40501" s="53"/>
      <c r="X40501" s="53"/>
      <c r="Y40501" s="55"/>
    </row>
    <row r="40502" spans="21:25" x14ac:dyDescent="0.2">
      <c r="U40502" s="55"/>
      <c r="V40502" s="53"/>
      <c r="W40502" s="53"/>
      <c r="X40502" s="53"/>
      <c r="Y40502" s="55"/>
    </row>
    <row r="40503" spans="21:25" x14ac:dyDescent="0.2">
      <c r="U40503" s="55"/>
      <c r="V40503" s="53"/>
      <c r="W40503" s="53"/>
      <c r="X40503" s="53"/>
      <c r="Y40503" s="55"/>
    </row>
    <row r="40504" spans="21:25" x14ac:dyDescent="0.2">
      <c r="U40504" s="55"/>
      <c r="V40504" s="53"/>
      <c r="W40504" s="53"/>
      <c r="X40504" s="53"/>
      <c r="Y40504" s="55"/>
    </row>
    <row r="40505" spans="21:25" x14ac:dyDescent="0.2">
      <c r="U40505" s="55"/>
      <c r="V40505" s="53"/>
      <c r="W40505" s="53"/>
      <c r="X40505" s="53"/>
      <c r="Y40505" s="55"/>
    </row>
    <row r="40506" spans="21:25" x14ac:dyDescent="0.2">
      <c r="U40506" s="55"/>
      <c r="V40506" s="53"/>
      <c r="W40506" s="53"/>
      <c r="X40506" s="53"/>
      <c r="Y40506" s="55"/>
    </row>
    <row r="40507" spans="21:25" x14ac:dyDescent="0.2">
      <c r="U40507" s="55"/>
      <c r="V40507" s="53"/>
      <c r="W40507" s="53"/>
      <c r="X40507" s="53"/>
      <c r="Y40507" s="55"/>
    </row>
    <row r="40508" spans="21:25" x14ac:dyDescent="0.2">
      <c r="U40508" s="55"/>
      <c r="V40508" s="53"/>
      <c r="W40508" s="53"/>
      <c r="X40508" s="53"/>
      <c r="Y40508" s="55"/>
    </row>
    <row r="40509" spans="21:25" x14ac:dyDescent="0.2">
      <c r="U40509" s="55"/>
      <c r="V40509" s="53"/>
      <c r="W40509" s="53"/>
      <c r="X40509" s="53"/>
      <c r="Y40509" s="55"/>
    </row>
    <row r="40510" spans="21:25" x14ac:dyDescent="0.2">
      <c r="U40510" s="55"/>
      <c r="V40510" s="53"/>
      <c r="W40510" s="53"/>
      <c r="X40510" s="53"/>
      <c r="Y40510" s="55"/>
    </row>
    <row r="40511" spans="21:25" x14ac:dyDescent="0.2">
      <c r="U40511" s="55"/>
      <c r="V40511" s="53"/>
      <c r="W40511" s="53"/>
      <c r="X40511" s="53"/>
      <c r="Y40511" s="55"/>
    </row>
    <row r="40512" spans="21:25" x14ac:dyDescent="0.2">
      <c r="U40512" s="55"/>
      <c r="V40512" s="53"/>
      <c r="W40512" s="53"/>
      <c r="X40512" s="53"/>
      <c r="Y40512" s="55"/>
    </row>
    <row r="40513" spans="21:25" x14ac:dyDescent="0.2">
      <c r="U40513" s="55"/>
      <c r="V40513" s="53"/>
      <c r="W40513" s="53"/>
      <c r="X40513" s="53"/>
      <c r="Y40513" s="55"/>
    </row>
    <row r="40514" spans="21:25" x14ac:dyDescent="0.2">
      <c r="U40514" s="55"/>
      <c r="V40514" s="53"/>
      <c r="W40514" s="53"/>
      <c r="X40514" s="53"/>
      <c r="Y40514" s="55"/>
    </row>
    <row r="40515" spans="21:25" x14ac:dyDescent="0.2">
      <c r="U40515" s="55"/>
      <c r="V40515" s="53"/>
      <c r="W40515" s="53"/>
      <c r="X40515" s="53"/>
      <c r="Y40515" s="55"/>
    </row>
    <row r="40516" spans="21:25" x14ac:dyDescent="0.2">
      <c r="U40516" s="55"/>
      <c r="V40516" s="53"/>
      <c r="W40516" s="53"/>
      <c r="X40516" s="53"/>
      <c r="Y40516" s="55"/>
    </row>
    <row r="40517" spans="21:25" x14ac:dyDescent="0.2">
      <c r="U40517" s="55"/>
      <c r="V40517" s="53"/>
      <c r="W40517" s="53"/>
      <c r="X40517" s="53"/>
      <c r="Y40517" s="55"/>
    </row>
    <row r="40518" spans="21:25" x14ac:dyDescent="0.2">
      <c r="U40518" s="55"/>
      <c r="V40518" s="53"/>
      <c r="W40518" s="53"/>
      <c r="X40518" s="53"/>
      <c r="Y40518" s="55"/>
    </row>
    <row r="40519" spans="21:25" x14ac:dyDescent="0.2">
      <c r="U40519" s="55"/>
      <c r="V40519" s="53"/>
      <c r="W40519" s="53"/>
      <c r="X40519" s="53"/>
      <c r="Y40519" s="55"/>
    </row>
    <row r="40520" spans="21:25" x14ac:dyDescent="0.2">
      <c r="U40520" s="55"/>
      <c r="V40520" s="53"/>
      <c r="W40520" s="53"/>
      <c r="X40520" s="53"/>
      <c r="Y40520" s="55"/>
    </row>
    <row r="40521" spans="21:25" x14ac:dyDescent="0.2">
      <c r="U40521" s="55"/>
      <c r="V40521" s="53"/>
      <c r="W40521" s="53"/>
      <c r="X40521" s="53"/>
      <c r="Y40521" s="55"/>
    </row>
    <row r="40522" spans="21:25" x14ac:dyDescent="0.2">
      <c r="U40522" s="55"/>
      <c r="V40522" s="53"/>
      <c r="W40522" s="53"/>
      <c r="X40522" s="53"/>
      <c r="Y40522" s="55"/>
    </row>
    <row r="40523" spans="21:25" x14ac:dyDescent="0.2">
      <c r="U40523" s="55"/>
      <c r="V40523" s="53"/>
      <c r="W40523" s="53"/>
      <c r="X40523" s="53"/>
      <c r="Y40523" s="55"/>
    </row>
    <row r="40524" spans="21:25" x14ac:dyDescent="0.2">
      <c r="U40524" s="55"/>
      <c r="V40524" s="53"/>
      <c r="W40524" s="53"/>
      <c r="X40524" s="53"/>
      <c r="Y40524" s="55"/>
    </row>
    <row r="40525" spans="21:25" x14ac:dyDescent="0.2">
      <c r="U40525" s="55"/>
      <c r="V40525" s="53"/>
      <c r="W40525" s="53"/>
      <c r="X40525" s="53"/>
      <c r="Y40525" s="55"/>
    </row>
    <row r="40526" spans="21:25" x14ac:dyDescent="0.2">
      <c r="U40526" s="55"/>
      <c r="V40526" s="53"/>
      <c r="W40526" s="53"/>
      <c r="X40526" s="53"/>
      <c r="Y40526" s="55"/>
    </row>
    <row r="40527" spans="21:25" x14ac:dyDescent="0.2">
      <c r="U40527" s="55"/>
      <c r="V40527" s="53"/>
      <c r="W40527" s="53"/>
      <c r="X40527" s="53"/>
      <c r="Y40527" s="55"/>
    </row>
    <row r="40528" spans="21:25" x14ac:dyDescent="0.2">
      <c r="U40528" s="55"/>
      <c r="V40528" s="53"/>
      <c r="W40528" s="53"/>
      <c r="X40528" s="53"/>
      <c r="Y40528" s="55"/>
    </row>
    <row r="40529" spans="21:25" x14ac:dyDescent="0.2">
      <c r="U40529" s="55"/>
      <c r="V40529" s="53"/>
      <c r="W40529" s="53"/>
      <c r="X40529" s="53"/>
      <c r="Y40529" s="55"/>
    </row>
    <row r="40530" spans="21:25" x14ac:dyDescent="0.2">
      <c r="U40530" s="55"/>
      <c r="V40530" s="53"/>
      <c r="W40530" s="53"/>
      <c r="X40530" s="53"/>
      <c r="Y40530" s="55"/>
    </row>
    <row r="40531" spans="21:25" x14ac:dyDescent="0.2">
      <c r="U40531" s="55"/>
      <c r="V40531" s="53"/>
      <c r="W40531" s="53"/>
      <c r="X40531" s="53"/>
      <c r="Y40531" s="55"/>
    </row>
    <row r="40532" spans="21:25" x14ac:dyDescent="0.2">
      <c r="U40532" s="55"/>
      <c r="V40532" s="53"/>
      <c r="W40532" s="53"/>
      <c r="X40532" s="53"/>
      <c r="Y40532" s="55"/>
    </row>
    <row r="40533" spans="21:25" x14ac:dyDescent="0.2">
      <c r="U40533" s="55"/>
      <c r="V40533" s="53"/>
      <c r="W40533" s="53"/>
      <c r="X40533" s="53"/>
      <c r="Y40533" s="55"/>
    </row>
    <row r="40534" spans="21:25" x14ac:dyDescent="0.2">
      <c r="U40534" s="55"/>
      <c r="V40534" s="53"/>
      <c r="W40534" s="53"/>
      <c r="X40534" s="53"/>
      <c r="Y40534" s="55"/>
    </row>
    <row r="40535" spans="21:25" x14ac:dyDescent="0.2">
      <c r="U40535" s="55"/>
      <c r="V40535" s="53"/>
      <c r="W40535" s="53"/>
      <c r="X40535" s="53"/>
      <c r="Y40535" s="55"/>
    </row>
    <row r="40536" spans="21:25" x14ac:dyDescent="0.2">
      <c r="U40536" s="55"/>
      <c r="V40536" s="53"/>
      <c r="W40536" s="53"/>
      <c r="X40536" s="53"/>
      <c r="Y40536" s="55"/>
    </row>
    <row r="40537" spans="21:25" x14ac:dyDescent="0.2">
      <c r="U40537" s="55"/>
      <c r="V40537" s="53"/>
      <c r="W40537" s="53"/>
      <c r="X40537" s="53"/>
      <c r="Y40537" s="55"/>
    </row>
    <row r="40538" spans="21:25" x14ac:dyDescent="0.2">
      <c r="U40538" s="55"/>
      <c r="V40538" s="53"/>
      <c r="W40538" s="53"/>
      <c r="X40538" s="53"/>
      <c r="Y40538" s="55"/>
    </row>
    <row r="40539" spans="21:25" x14ac:dyDescent="0.2">
      <c r="U40539" s="55"/>
      <c r="V40539" s="53"/>
      <c r="W40539" s="53"/>
      <c r="X40539" s="53"/>
      <c r="Y40539" s="55"/>
    </row>
    <row r="40540" spans="21:25" x14ac:dyDescent="0.2">
      <c r="U40540" s="55"/>
      <c r="V40540" s="53"/>
      <c r="W40540" s="53"/>
      <c r="X40540" s="53"/>
      <c r="Y40540" s="55"/>
    </row>
    <row r="40541" spans="21:25" x14ac:dyDescent="0.2">
      <c r="U40541" s="55"/>
      <c r="V40541" s="53"/>
      <c r="W40541" s="53"/>
      <c r="X40541" s="53"/>
      <c r="Y40541" s="55"/>
    </row>
    <row r="40542" spans="21:25" x14ac:dyDescent="0.2">
      <c r="U40542" s="55"/>
      <c r="V40542" s="53"/>
      <c r="W40542" s="53"/>
      <c r="X40542" s="53"/>
      <c r="Y40542" s="55"/>
    </row>
    <row r="40543" spans="21:25" x14ac:dyDescent="0.2">
      <c r="U40543" s="55"/>
      <c r="V40543" s="53"/>
      <c r="W40543" s="53"/>
      <c r="X40543" s="53"/>
      <c r="Y40543" s="55"/>
    </row>
    <row r="40544" spans="21:25" x14ac:dyDescent="0.2">
      <c r="U40544" s="55"/>
      <c r="V40544" s="53"/>
      <c r="W40544" s="53"/>
      <c r="X40544" s="53"/>
      <c r="Y40544" s="55"/>
    </row>
    <row r="40545" spans="21:25" x14ac:dyDescent="0.2">
      <c r="U40545" s="55"/>
      <c r="V40545" s="53"/>
      <c r="W40545" s="53"/>
      <c r="X40545" s="53"/>
      <c r="Y40545" s="55"/>
    </row>
    <row r="40546" spans="21:25" x14ac:dyDescent="0.2">
      <c r="U40546" s="55"/>
      <c r="V40546" s="53"/>
      <c r="W40546" s="53"/>
      <c r="X40546" s="53"/>
      <c r="Y40546" s="55"/>
    </row>
    <row r="40547" spans="21:25" x14ac:dyDescent="0.2">
      <c r="U40547" s="55"/>
      <c r="V40547" s="53"/>
      <c r="W40547" s="53"/>
      <c r="X40547" s="53"/>
      <c r="Y40547" s="55"/>
    </row>
    <row r="40548" spans="21:25" x14ac:dyDescent="0.2">
      <c r="U40548" s="55"/>
      <c r="V40548" s="53"/>
      <c r="W40548" s="53"/>
      <c r="X40548" s="53"/>
      <c r="Y40548" s="55"/>
    </row>
    <row r="40549" spans="21:25" x14ac:dyDescent="0.2">
      <c r="U40549" s="55"/>
      <c r="V40549" s="53"/>
      <c r="W40549" s="53"/>
      <c r="X40549" s="53"/>
      <c r="Y40549" s="55"/>
    </row>
    <row r="40550" spans="21:25" x14ac:dyDescent="0.2">
      <c r="U40550" s="55"/>
      <c r="V40550" s="53"/>
      <c r="W40550" s="53"/>
      <c r="X40550" s="53"/>
      <c r="Y40550" s="55"/>
    </row>
    <row r="40551" spans="21:25" x14ac:dyDescent="0.2">
      <c r="U40551" s="55"/>
      <c r="V40551" s="53"/>
      <c r="W40551" s="53"/>
      <c r="X40551" s="53"/>
      <c r="Y40551" s="55"/>
    </row>
    <row r="40552" spans="21:25" x14ac:dyDescent="0.2">
      <c r="U40552" s="55"/>
      <c r="V40552" s="53"/>
      <c r="W40552" s="53"/>
      <c r="X40552" s="53"/>
      <c r="Y40552" s="55"/>
    </row>
    <row r="40553" spans="21:25" x14ac:dyDescent="0.2">
      <c r="U40553" s="55"/>
      <c r="V40553" s="53"/>
      <c r="W40553" s="53"/>
      <c r="X40553" s="53"/>
      <c r="Y40553" s="55"/>
    </row>
    <row r="40554" spans="21:25" x14ac:dyDescent="0.2">
      <c r="U40554" s="55"/>
      <c r="V40554" s="53"/>
      <c r="W40554" s="53"/>
      <c r="X40554" s="53"/>
      <c r="Y40554" s="55"/>
    </row>
    <row r="40555" spans="21:25" x14ac:dyDescent="0.2">
      <c r="U40555" s="55"/>
      <c r="V40555" s="53"/>
      <c r="W40555" s="53"/>
      <c r="X40555" s="53"/>
      <c r="Y40555" s="55"/>
    </row>
    <row r="40556" spans="21:25" x14ac:dyDescent="0.2">
      <c r="U40556" s="55"/>
      <c r="V40556" s="53"/>
      <c r="W40556" s="53"/>
      <c r="X40556" s="53"/>
      <c r="Y40556" s="55"/>
    </row>
    <row r="40557" spans="21:25" x14ac:dyDescent="0.2">
      <c r="U40557" s="55"/>
      <c r="V40557" s="53"/>
      <c r="W40557" s="53"/>
      <c r="X40557" s="53"/>
      <c r="Y40557" s="55"/>
    </row>
    <row r="40558" spans="21:25" x14ac:dyDescent="0.2">
      <c r="U40558" s="55"/>
      <c r="V40558" s="53"/>
      <c r="W40558" s="53"/>
      <c r="X40558" s="53"/>
      <c r="Y40558" s="55"/>
    </row>
    <row r="40559" spans="21:25" x14ac:dyDescent="0.2">
      <c r="U40559" s="55"/>
      <c r="V40559" s="53"/>
      <c r="W40559" s="53"/>
      <c r="X40559" s="53"/>
      <c r="Y40559" s="55"/>
    </row>
    <row r="40560" spans="21:25" x14ac:dyDescent="0.2">
      <c r="U40560" s="55"/>
      <c r="V40560" s="53"/>
      <c r="W40560" s="53"/>
      <c r="X40560" s="53"/>
      <c r="Y40560" s="55"/>
    </row>
    <row r="40561" spans="21:25" x14ac:dyDescent="0.2">
      <c r="U40561" s="55"/>
      <c r="V40561" s="53"/>
      <c r="W40561" s="53"/>
      <c r="X40561" s="53"/>
      <c r="Y40561" s="55"/>
    </row>
    <row r="40562" spans="21:25" x14ac:dyDescent="0.2">
      <c r="U40562" s="55"/>
      <c r="V40562" s="53"/>
      <c r="W40562" s="53"/>
      <c r="X40562" s="53"/>
      <c r="Y40562" s="55"/>
    </row>
    <row r="40563" spans="21:25" x14ac:dyDescent="0.2">
      <c r="U40563" s="55"/>
      <c r="V40563" s="53"/>
      <c r="W40563" s="53"/>
      <c r="X40563" s="53"/>
      <c r="Y40563" s="55"/>
    </row>
    <row r="40564" spans="21:25" x14ac:dyDescent="0.2">
      <c r="U40564" s="55"/>
      <c r="V40564" s="53"/>
      <c r="W40564" s="53"/>
      <c r="X40564" s="53"/>
      <c r="Y40564" s="55"/>
    </row>
    <row r="40565" spans="21:25" x14ac:dyDescent="0.2">
      <c r="U40565" s="55"/>
      <c r="V40565" s="53"/>
      <c r="W40565" s="53"/>
      <c r="X40565" s="53"/>
      <c r="Y40565" s="55"/>
    </row>
    <row r="40566" spans="21:25" x14ac:dyDescent="0.2">
      <c r="U40566" s="55"/>
      <c r="V40566" s="53"/>
      <c r="W40566" s="53"/>
      <c r="X40566" s="53"/>
      <c r="Y40566" s="55"/>
    </row>
    <row r="40567" spans="21:25" x14ac:dyDescent="0.2">
      <c r="U40567" s="55"/>
      <c r="V40567" s="53"/>
      <c r="W40567" s="53"/>
      <c r="X40567" s="53"/>
      <c r="Y40567" s="55"/>
    </row>
    <row r="40568" spans="21:25" x14ac:dyDescent="0.2">
      <c r="U40568" s="55"/>
      <c r="V40568" s="53"/>
      <c r="W40568" s="53"/>
      <c r="X40568" s="53"/>
      <c r="Y40568" s="55"/>
    </row>
    <row r="40569" spans="21:25" x14ac:dyDescent="0.2">
      <c r="U40569" s="55"/>
      <c r="V40569" s="53"/>
      <c r="W40569" s="53"/>
      <c r="X40569" s="53"/>
      <c r="Y40569" s="55"/>
    </row>
    <row r="40570" spans="21:25" x14ac:dyDescent="0.2">
      <c r="U40570" s="55"/>
      <c r="V40570" s="53"/>
      <c r="W40570" s="53"/>
      <c r="X40570" s="53"/>
      <c r="Y40570" s="55"/>
    </row>
    <row r="40571" spans="21:25" x14ac:dyDescent="0.2">
      <c r="U40571" s="55"/>
      <c r="V40571" s="53"/>
      <c r="W40571" s="53"/>
      <c r="X40571" s="53"/>
      <c r="Y40571" s="55"/>
    </row>
    <row r="40572" spans="21:25" x14ac:dyDescent="0.2">
      <c r="U40572" s="55"/>
      <c r="V40572" s="53"/>
      <c r="W40572" s="53"/>
      <c r="X40572" s="53"/>
      <c r="Y40572" s="55"/>
    </row>
    <row r="40573" spans="21:25" x14ac:dyDescent="0.2">
      <c r="U40573" s="55"/>
      <c r="V40573" s="53"/>
      <c r="W40573" s="53"/>
      <c r="X40573" s="53"/>
      <c r="Y40573" s="55"/>
    </row>
    <row r="40574" spans="21:25" x14ac:dyDescent="0.2">
      <c r="U40574" s="55"/>
      <c r="V40574" s="53"/>
      <c r="W40574" s="53"/>
      <c r="X40574" s="53"/>
      <c r="Y40574" s="55"/>
    </row>
    <row r="40575" spans="21:25" x14ac:dyDescent="0.2">
      <c r="U40575" s="55"/>
      <c r="V40575" s="53"/>
      <c r="W40575" s="53"/>
      <c r="X40575" s="53"/>
      <c r="Y40575" s="55"/>
    </row>
    <row r="40576" spans="21:25" x14ac:dyDescent="0.2">
      <c r="U40576" s="55"/>
      <c r="V40576" s="53"/>
      <c r="W40576" s="53"/>
      <c r="X40576" s="53"/>
      <c r="Y40576" s="55"/>
    </row>
    <row r="40577" spans="21:25" x14ac:dyDescent="0.2">
      <c r="U40577" s="55"/>
      <c r="V40577" s="53"/>
      <c r="W40577" s="53"/>
      <c r="X40577" s="53"/>
      <c r="Y40577" s="55"/>
    </row>
    <row r="40578" spans="21:25" x14ac:dyDescent="0.2">
      <c r="U40578" s="55"/>
      <c r="V40578" s="53"/>
      <c r="W40578" s="53"/>
      <c r="X40578" s="53"/>
      <c r="Y40578" s="55"/>
    </row>
    <row r="40579" spans="21:25" x14ac:dyDescent="0.2">
      <c r="U40579" s="55"/>
      <c r="V40579" s="53"/>
      <c r="W40579" s="53"/>
      <c r="X40579" s="53"/>
      <c r="Y40579" s="55"/>
    </row>
    <row r="40580" spans="21:25" x14ac:dyDescent="0.2">
      <c r="U40580" s="55"/>
      <c r="V40580" s="53"/>
      <c r="W40580" s="53"/>
      <c r="X40580" s="53"/>
      <c r="Y40580" s="55"/>
    </row>
    <row r="40581" spans="21:25" x14ac:dyDescent="0.2">
      <c r="U40581" s="55"/>
      <c r="V40581" s="53"/>
      <c r="W40581" s="53"/>
      <c r="X40581" s="53"/>
      <c r="Y40581" s="55"/>
    </row>
    <row r="40582" spans="21:25" x14ac:dyDescent="0.2">
      <c r="U40582" s="55"/>
      <c r="V40582" s="53"/>
      <c r="W40582" s="53"/>
      <c r="X40582" s="53"/>
      <c r="Y40582" s="55"/>
    </row>
    <row r="40583" spans="21:25" x14ac:dyDescent="0.2">
      <c r="U40583" s="55"/>
      <c r="V40583" s="53"/>
      <c r="W40583" s="53"/>
      <c r="X40583" s="53"/>
      <c r="Y40583" s="55"/>
    </row>
    <row r="40584" spans="21:25" x14ac:dyDescent="0.2">
      <c r="U40584" s="55"/>
      <c r="V40584" s="53"/>
      <c r="W40584" s="53"/>
      <c r="X40584" s="53"/>
      <c r="Y40584" s="55"/>
    </row>
    <row r="40585" spans="21:25" x14ac:dyDescent="0.2">
      <c r="U40585" s="55"/>
      <c r="V40585" s="53"/>
      <c r="W40585" s="53"/>
      <c r="X40585" s="53"/>
      <c r="Y40585" s="55"/>
    </row>
    <row r="40586" spans="21:25" x14ac:dyDescent="0.2">
      <c r="U40586" s="55"/>
      <c r="V40586" s="53"/>
      <c r="W40586" s="53"/>
      <c r="X40586" s="53"/>
      <c r="Y40586" s="55"/>
    </row>
    <row r="40587" spans="21:25" x14ac:dyDescent="0.2">
      <c r="U40587" s="55"/>
      <c r="V40587" s="53"/>
      <c r="W40587" s="53"/>
      <c r="X40587" s="53"/>
      <c r="Y40587" s="55"/>
    </row>
    <row r="40588" spans="21:25" x14ac:dyDescent="0.2">
      <c r="U40588" s="55"/>
      <c r="V40588" s="53"/>
      <c r="W40588" s="53"/>
      <c r="X40588" s="53"/>
      <c r="Y40588" s="55"/>
    </row>
    <row r="40589" spans="21:25" x14ac:dyDescent="0.2">
      <c r="U40589" s="55"/>
      <c r="V40589" s="53"/>
      <c r="W40589" s="53"/>
      <c r="X40589" s="53"/>
      <c r="Y40589" s="55"/>
    </row>
    <row r="40590" spans="21:25" x14ac:dyDescent="0.2">
      <c r="U40590" s="55"/>
      <c r="V40590" s="53"/>
      <c r="W40590" s="53"/>
      <c r="X40590" s="53"/>
      <c r="Y40590" s="55"/>
    </row>
    <row r="40591" spans="21:25" x14ac:dyDescent="0.2">
      <c r="U40591" s="55"/>
      <c r="V40591" s="53"/>
      <c r="W40591" s="53"/>
      <c r="X40591" s="53"/>
      <c r="Y40591" s="55"/>
    </row>
    <row r="40592" spans="21:25" x14ac:dyDescent="0.2">
      <c r="U40592" s="55"/>
      <c r="V40592" s="53"/>
      <c r="W40592" s="53"/>
      <c r="X40592" s="53"/>
      <c r="Y40592" s="55"/>
    </row>
    <row r="40593" spans="21:25" x14ac:dyDescent="0.2">
      <c r="U40593" s="55"/>
      <c r="V40593" s="53"/>
      <c r="W40593" s="53"/>
      <c r="X40593" s="53"/>
      <c r="Y40593" s="55"/>
    </row>
    <row r="40594" spans="21:25" x14ac:dyDescent="0.2">
      <c r="U40594" s="55"/>
      <c r="V40594" s="53"/>
      <c r="W40594" s="53"/>
      <c r="X40594" s="53"/>
      <c r="Y40594" s="55"/>
    </row>
    <row r="40595" spans="21:25" x14ac:dyDescent="0.2">
      <c r="U40595" s="55"/>
      <c r="V40595" s="53"/>
      <c r="W40595" s="53"/>
      <c r="X40595" s="53"/>
      <c r="Y40595" s="55"/>
    </row>
    <row r="40596" spans="21:25" x14ac:dyDescent="0.2">
      <c r="U40596" s="55"/>
      <c r="V40596" s="53"/>
      <c r="W40596" s="53"/>
      <c r="X40596" s="53"/>
      <c r="Y40596" s="55"/>
    </row>
    <row r="40597" spans="21:25" x14ac:dyDescent="0.2">
      <c r="U40597" s="55"/>
      <c r="V40597" s="53"/>
      <c r="W40597" s="53"/>
      <c r="X40597" s="53"/>
      <c r="Y40597" s="55"/>
    </row>
    <row r="40598" spans="21:25" x14ac:dyDescent="0.2">
      <c r="U40598" s="55"/>
      <c r="V40598" s="53"/>
      <c r="W40598" s="53"/>
      <c r="X40598" s="53"/>
      <c r="Y40598" s="55"/>
    </row>
    <row r="40599" spans="21:25" x14ac:dyDescent="0.2">
      <c r="U40599" s="55"/>
      <c r="V40599" s="53"/>
      <c r="W40599" s="53"/>
      <c r="X40599" s="53"/>
      <c r="Y40599" s="55"/>
    </row>
    <row r="40600" spans="21:25" x14ac:dyDescent="0.2">
      <c r="U40600" s="55"/>
      <c r="V40600" s="53"/>
      <c r="W40600" s="53"/>
      <c r="X40600" s="53"/>
      <c r="Y40600" s="55"/>
    </row>
    <row r="40601" spans="21:25" x14ac:dyDescent="0.2">
      <c r="U40601" s="55"/>
      <c r="V40601" s="53"/>
      <c r="W40601" s="53"/>
      <c r="X40601" s="53"/>
      <c r="Y40601" s="55"/>
    </row>
    <row r="40602" spans="21:25" x14ac:dyDescent="0.2">
      <c r="U40602" s="55"/>
      <c r="V40602" s="53"/>
      <c r="W40602" s="53"/>
      <c r="X40602" s="53"/>
      <c r="Y40602" s="55"/>
    </row>
    <row r="40603" spans="21:25" x14ac:dyDescent="0.2">
      <c r="U40603" s="55"/>
      <c r="V40603" s="53"/>
      <c r="W40603" s="53"/>
      <c r="X40603" s="53"/>
      <c r="Y40603" s="55"/>
    </row>
    <row r="40604" spans="21:25" x14ac:dyDescent="0.2">
      <c r="U40604" s="55"/>
      <c r="V40604" s="53"/>
      <c r="W40604" s="53"/>
      <c r="X40604" s="53"/>
      <c r="Y40604" s="55"/>
    </row>
    <row r="40605" spans="21:25" x14ac:dyDescent="0.2">
      <c r="U40605" s="55"/>
      <c r="V40605" s="53"/>
      <c r="W40605" s="53"/>
      <c r="X40605" s="53"/>
      <c r="Y40605" s="55"/>
    </row>
    <row r="40606" spans="21:25" x14ac:dyDescent="0.2">
      <c r="U40606" s="55"/>
      <c r="V40606" s="53"/>
      <c r="W40606" s="53"/>
      <c r="X40606" s="53"/>
      <c r="Y40606" s="55"/>
    </row>
    <row r="40607" spans="21:25" x14ac:dyDescent="0.2">
      <c r="U40607" s="55"/>
      <c r="V40607" s="53"/>
      <c r="W40607" s="53"/>
      <c r="X40607" s="53"/>
      <c r="Y40607" s="55"/>
    </row>
    <row r="40608" spans="21:25" x14ac:dyDescent="0.2">
      <c r="U40608" s="55"/>
      <c r="V40608" s="53"/>
      <c r="W40608" s="53"/>
      <c r="X40608" s="53"/>
      <c r="Y40608" s="55"/>
    </row>
    <row r="40609" spans="21:25" x14ac:dyDescent="0.2">
      <c r="U40609" s="55"/>
      <c r="V40609" s="53"/>
      <c r="W40609" s="53"/>
      <c r="X40609" s="53"/>
      <c r="Y40609" s="55"/>
    </row>
    <row r="40610" spans="21:25" x14ac:dyDescent="0.2">
      <c r="U40610" s="55"/>
      <c r="V40610" s="53"/>
      <c r="W40610" s="53"/>
      <c r="X40610" s="53"/>
      <c r="Y40610" s="55"/>
    </row>
    <row r="40611" spans="21:25" x14ac:dyDescent="0.2">
      <c r="U40611" s="55"/>
      <c r="V40611" s="53"/>
      <c r="W40611" s="53"/>
      <c r="X40611" s="53"/>
      <c r="Y40611" s="55"/>
    </row>
    <row r="40612" spans="21:25" x14ac:dyDescent="0.2">
      <c r="U40612" s="55"/>
      <c r="V40612" s="53"/>
      <c r="W40612" s="53"/>
      <c r="X40612" s="53"/>
      <c r="Y40612" s="55"/>
    </row>
    <row r="40613" spans="21:25" x14ac:dyDescent="0.2">
      <c r="U40613" s="55"/>
      <c r="V40613" s="53"/>
      <c r="W40613" s="53"/>
      <c r="X40613" s="53"/>
      <c r="Y40613" s="55"/>
    </row>
    <row r="40614" spans="21:25" x14ac:dyDescent="0.2">
      <c r="U40614" s="55"/>
      <c r="V40614" s="53"/>
      <c r="W40614" s="53"/>
      <c r="X40614" s="53"/>
      <c r="Y40614" s="55"/>
    </row>
    <row r="40615" spans="21:25" x14ac:dyDescent="0.2">
      <c r="U40615" s="55"/>
      <c r="V40615" s="53"/>
      <c r="W40615" s="53"/>
      <c r="X40615" s="53"/>
      <c r="Y40615" s="55"/>
    </row>
    <row r="40616" spans="21:25" x14ac:dyDescent="0.2">
      <c r="U40616" s="55"/>
      <c r="V40616" s="53"/>
      <c r="W40616" s="53"/>
      <c r="X40616" s="53"/>
      <c r="Y40616" s="55"/>
    </row>
    <row r="40617" spans="21:25" x14ac:dyDescent="0.2">
      <c r="U40617" s="55"/>
      <c r="V40617" s="53"/>
      <c r="W40617" s="53"/>
      <c r="X40617" s="53"/>
      <c r="Y40617" s="55"/>
    </row>
    <row r="40618" spans="21:25" x14ac:dyDescent="0.2">
      <c r="U40618" s="55"/>
      <c r="V40618" s="53"/>
      <c r="W40618" s="53"/>
      <c r="X40618" s="53"/>
      <c r="Y40618" s="55"/>
    </row>
    <row r="40619" spans="21:25" x14ac:dyDescent="0.2">
      <c r="U40619" s="55"/>
      <c r="V40619" s="53"/>
      <c r="W40619" s="53"/>
      <c r="X40619" s="53"/>
      <c r="Y40619" s="55"/>
    </row>
    <row r="40620" spans="21:25" x14ac:dyDescent="0.2">
      <c r="U40620" s="55"/>
      <c r="V40620" s="53"/>
      <c r="W40620" s="53"/>
      <c r="X40620" s="53"/>
      <c r="Y40620" s="55"/>
    </row>
    <row r="40621" spans="21:25" x14ac:dyDescent="0.2">
      <c r="U40621" s="55"/>
      <c r="V40621" s="53"/>
      <c r="W40621" s="53"/>
      <c r="X40621" s="53"/>
      <c r="Y40621" s="55"/>
    </row>
    <row r="40622" spans="21:25" x14ac:dyDescent="0.2">
      <c r="U40622" s="55"/>
      <c r="V40622" s="53"/>
      <c r="W40622" s="53"/>
      <c r="X40622" s="53"/>
      <c r="Y40622" s="55"/>
    </row>
    <row r="40623" spans="21:25" x14ac:dyDescent="0.2">
      <c r="U40623" s="55"/>
      <c r="V40623" s="53"/>
      <c r="W40623" s="53"/>
      <c r="X40623" s="53"/>
      <c r="Y40623" s="55"/>
    </row>
    <row r="40624" spans="21:25" x14ac:dyDescent="0.2">
      <c r="U40624" s="55"/>
      <c r="V40624" s="53"/>
      <c r="W40624" s="53"/>
      <c r="X40624" s="53"/>
      <c r="Y40624" s="55"/>
    </row>
    <row r="40625" spans="21:25" x14ac:dyDescent="0.2">
      <c r="U40625" s="55"/>
      <c r="V40625" s="53"/>
      <c r="W40625" s="53"/>
      <c r="X40625" s="53"/>
      <c r="Y40625" s="55"/>
    </row>
    <row r="40626" spans="21:25" x14ac:dyDescent="0.2">
      <c r="U40626" s="55"/>
      <c r="V40626" s="53"/>
      <c r="W40626" s="53"/>
      <c r="X40626" s="53"/>
      <c r="Y40626" s="55"/>
    </row>
    <row r="40627" spans="21:25" x14ac:dyDescent="0.2">
      <c r="U40627" s="55"/>
      <c r="V40627" s="53"/>
      <c r="W40627" s="53"/>
      <c r="X40627" s="53"/>
      <c r="Y40627" s="55"/>
    </row>
    <row r="40628" spans="21:25" x14ac:dyDescent="0.2">
      <c r="U40628" s="55"/>
      <c r="V40628" s="53"/>
      <c r="W40628" s="53"/>
      <c r="X40628" s="53"/>
      <c r="Y40628" s="55"/>
    </row>
    <row r="40629" spans="21:25" x14ac:dyDescent="0.2">
      <c r="U40629" s="55"/>
      <c r="V40629" s="53"/>
      <c r="W40629" s="53"/>
      <c r="X40629" s="53"/>
      <c r="Y40629" s="55"/>
    </row>
    <row r="40630" spans="21:25" x14ac:dyDescent="0.2">
      <c r="U40630" s="55"/>
      <c r="V40630" s="53"/>
      <c r="W40630" s="53"/>
      <c r="X40630" s="53"/>
      <c r="Y40630" s="55"/>
    </row>
    <row r="40631" spans="21:25" x14ac:dyDescent="0.2">
      <c r="U40631" s="55"/>
      <c r="V40631" s="53"/>
      <c r="W40631" s="53"/>
      <c r="X40631" s="53"/>
      <c r="Y40631" s="55"/>
    </row>
    <row r="40632" spans="21:25" x14ac:dyDescent="0.2">
      <c r="U40632" s="55"/>
      <c r="V40632" s="53"/>
      <c r="W40632" s="53"/>
      <c r="X40632" s="53"/>
      <c r="Y40632" s="55"/>
    </row>
    <row r="40633" spans="21:25" x14ac:dyDescent="0.2">
      <c r="U40633" s="55"/>
      <c r="V40633" s="53"/>
      <c r="W40633" s="53"/>
      <c r="X40633" s="53"/>
      <c r="Y40633" s="55"/>
    </row>
    <row r="40634" spans="21:25" x14ac:dyDescent="0.2">
      <c r="U40634" s="55"/>
      <c r="V40634" s="53"/>
      <c r="W40634" s="53"/>
      <c r="X40634" s="53"/>
      <c r="Y40634" s="55"/>
    </row>
    <row r="40635" spans="21:25" x14ac:dyDescent="0.2">
      <c r="U40635" s="55"/>
      <c r="V40635" s="53"/>
      <c r="W40635" s="53"/>
      <c r="X40635" s="53"/>
      <c r="Y40635" s="55"/>
    </row>
    <row r="40636" spans="21:25" x14ac:dyDescent="0.2">
      <c r="U40636" s="55"/>
      <c r="V40636" s="53"/>
      <c r="W40636" s="53"/>
      <c r="X40636" s="53"/>
      <c r="Y40636" s="55"/>
    </row>
    <row r="40637" spans="21:25" x14ac:dyDescent="0.2">
      <c r="U40637" s="55"/>
      <c r="V40637" s="53"/>
      <c r="W40637" s="53"/>
      <c r="X40637" s="53"/>
      <c r="Y40637" s="55"/>
    </row>
    <row r="40638" spans="21:25" x14ac:dyDescent="0.2">
      <c r="U40638" s="55"/>
      <c r="V40638" s="53"/>
      <c r="W40638" s="53"/>
      <c r="X40638" s="53"/>
      <c r="Y40638" s="55"/>
    </row>
    <row r="40639" spans="21:25" x14ac:dyDescent="0.2">
      <c r="U40639" s="55"/>
      <c r="V40639" s="53"/>
      <c r="W40639" s="53"/>
      <c r="X40639" s="53"/>
      <c r="Y40639" s="55"/>
    </row>
    <row r="40640" spans="21:25" x14ac:dyDescent="0.2">
      <c r="U40640" s="55"/>
      <c r="V40640" s="53"/>
      <c r="W40640" s="53"/>
      <c r="X40640" s="53"/>
      <c r="Y40640" s="55"/>
    </row>
    <row r="40641" spans="21:25" x14ac:dyDescent="0.2">
      <c r="U40641" s="55"/>
      <c r="V40641" s="53"/>
      <c r="W40641" s="53"/>
      <c r="X40641" s="53"/>
      <c r="Y40641" s="55"/>
    </row>
    <row r="40642" spans="21:25" x14ac:dyDescent="0.2">
      <c r="U40642" s="55"/>
      <c r="V40642" s="53"/>
      <c r="W40642" s="53"/>
      <c r="X40642" s="53"/>
      <c r="Y40642" s="55"/>
    </row>
    <row r="40643" spans="21:25" x14ac:dyDescent="0.2">
      <c r="U40643" s="55"/>
      <c r="V40643" s="53"/>
      <c r="W40643" s="53"/>
      <c r="X40643" s="53"/>
      <c r="Y40643" s="55"/>
    </row>
    <row r="40644" spans="21:25" x14ac:dyDescent="0.2">
      <c r="U40644" s="55"/>
      <c r="V40644" s="53"/>
      <c r="W40644" s="53"/>
      <c r="X40644" s="53"/>
      <c r="Y40644" s="55"/>
    </row>
    <row r="40645" spans="21:25" x14ac:dyDescent="0.2">
      <c r="U40645" s="55"/>
      <c r="V40645" s="53"/>
      <c r="W40645" s="53"/>
      <c r="X40645" s="53"/>
      <c r="Y40645" s="55"/>
    </row>
    <row r="40646" spans="21:25" x14ac:dyDescent="0.2">
      <c r="U40646" s="55"/>
      <c r="V40646" s="53"/>
      <c r="W40646" s="53"/>
      <c r="X40646" s="53"/>
      <c r="Y40646" s="55"/>
    </row>
    <row r="40647" spans="21:25" x14ac:dyDescent="0.2">
      <c r="U40647" s="55"/>
      <c r="V40647" s="53"/>
      <c r="W40647" s="53"/>
      <c r="X40647" s="53"/>
      <c r="Y40647" s="55"/>
    </row>
    <row r="40648" spans="21:25" x14ac:dyDescent="0.2">
      <c r="U40648" s="55"/>
      <c r="V40648" s="53"/>
      <c r="W40648" s="53"/>
      <c r="X40648" s="53"/>
      <c r="Y40648" s="55"/>
    </row>
    <row r="40649" spans="21:25" x14ac:dyDescent="0.2">
      <c r="U40649" s="55"/>
      <c r="V40649" s="53"/>
      <c r="W40649" s="53"/>
      <c r="X40649" s="53"/>
      <c r="Y40649" s="55"/>
    </row>
    <row r="40650" spans="21:25" x14ac:dyDescent="0.2">
      <c r="U40650" s="55"/>
      <c r="V40650" s="53"/>
      <c r="W40650" s="53"/>
      <c r="X40650" s="53"/>
      <c r="Y40650" s="55"/>
    </row>
    <row r="40651" spans="21:25" x14ac:dyDescent="0.2">
      <c r="U40651" s="55"/>
      <c r="V40651" s="53"/>
      <c r="W40651" s="53"/>
      <c r="X40651" s="53"/>
      <c r="Y40651" s="55"/>
    </row>
    <row r="40652" spans="21:25" x14ac:dyDescent="0.2">
      <c r="U40652" s="55"/>
      <c r="V40652" s="53"/>
      <c r="W40652" s="53"/>
      <c r="X40652" s="53"/>
      <c r="Y40652" s="55"/>
    </row>
    <row r="40653" spans="21:25" x14ac:dyDescent="0.2">
      <c r="U40653" s="55"/>
      <c r="V40653" s="53"/>
      <c r="W40653" s="53"/>
      <c r="X40653" s="53"/>
      <c r="Y40653" s="55"/>
    </row>
    <row r="40654" spans="21:25" x14ac:dyDescent="0.2">
      <c r="U40654" s="55"/>
      <c r="V40654" s="53"/>
      <c r="W40654" s="53"/>
      <c r="X40654" s="53"/>
      <c r="Y40654" s="55"/>
    </row>
    <row r="40655" spans="21:25" x14ac:dyDescent="0.2">
      <c r="U40655" s="55"/>
      <c r="V40655" s="53"/>
      <c r="W40655" s="53"/>
      <c r="X40655" s="53"/>
      <c r="Y40655" s="55"/>
    </row>
    <row r="40656" spans="21:25" x14ac:dyDescent="0.2">
      <c r="U40656" s="55"/>
      <c r="V40656" s="53"/>
      <c r="W40656" s="53"/>
      <c r="X40656" s="53"/>
      <c r="Y40656" s="55"/>
    </row>
    <row r="40657" spans="21:25" x14ac:dyDescent="0.2">
      <c r="U40657" s="55"/>
      <c r="V40657" s="53"/>
      <c r="W40657" s="53"/>
      <c r="X40657" s="53"/>
      <c r="Y40657" s="55"/>
    </row>
    <row r="40658" spans="21:25" x14ac:dyDescent="0.2">
      <c r="U40658" s="55"/>
      <c r="V40658" s="53"/>
      <c r="W40658" s="53"/>
      <c r="X40658" s="53"/>
      <c r="Y40658" s="55"/>
    </row>
    <row r="40659" spans="21:25" x14ac:dyDescent="0.2">
      <c r="U40659" s="55"/>
      <c r="V40659" s="53"/>
      <c r="W40659" s="53"/>
      <c r="X40659" s="53"/>
      <c r="Y40659" s="55"/>
    </row>
    <row r="40660" spans="21:25" x14ac:dyDescent="0.2">
      <c r="U40660" s="55"/>
      <c r="V40660" s="53"/>
      <c r="W40660" s="53"/>
      <c r="X40660" s="53"/>
      <c r="Y40660" s="55"/>
    </row>
    <row r="40661" spans="21:25" x14ac:dyDescent="0.2">
      <c r="U40661" s="55"/>
      <c r="V40661" s="53"/>
      <c r="W40661" s="53"/>
      <c r="X40661" s="53"/>
      <c r="Y40661" s="55"/>
    </row>
    <row r="40662" spans="21:25" x14ac:dyDescent="0.2">
      <c r="U40662" s="55"/>
      <c r="V40662" s="53"/>
      <c r="W40662" s="53"/>
      <c r="X40662" s="53"/>
      <c r="Y40662" s="55"/>
    </row>
    <row r="40663" spans="21:25" x14ac:dyDescent="0.2">
      <c r="U40663" s="55"/>
      <c r="V40663" s="53"/>
      <c r="W40663" s="53"/>
      <c r="X40663" s="53"/>
      <c r="Y40663" s="55"/>
    </row>
    <row r="40664" spans="21:25" x14ac:dyDescent="0.2">
      <c r="U40664" s="55"/>
      <c r="V40664" s="53"/>
      <c r="W40664" s="53"/>
      <c r="X40664" s="53"/>
      <c r="Y40664" s="55"/>
    </row>
    <row r="40665" spans="21:25" x14ac:dyDescent="0.2">
      <c r="U40665" s="55"/>
      <c r="V40665" s="53"/>
      <c r="W40665" s="53"/>
      <c r="X40665" s="53"/>
      <c r="Y40665" s="55"/>
    </row>
    <row r="40666" spans="21:25" x14ac:dyDescent="0.2">
      <c r="U40666" s="55"/>
      <c r="V40666" s="53"/>
      <c r="W40666" s="53"/>
      <c r="X40666" s="53"/>
      <c r="Y40666" s="55"/>
    </row>
    <row r="40667" spans="21:25" x14ac:dyDescent="0.2">
      <c r="U40667" s="55"/>
      <c r="V40667" s="53"/>
      <c r="W40667" s="53"/>
      <c r="X40667" s="53"/>
      <c r="Y40667" s="55"/>
    </row>
    <row r="40668" spans="21:25" x14ac:dyDescent="0.2">
      <c r="U40668" s="55"/>
      <c r="V40668" s="53"/>
      <c r="W40668" s="53"/>
      <c r="X40668" s="53"/>
      <c r="Y40668" s="55"/>
    </row>
    <row r="40669" spans="21:25" x14ac:dyDescent="0.2">
      <c r="U40669" s="55"/>
      <c r="V40669" s="53"/>
      <c r="W40669" s="53"/>
      <c r="X40669" s="53"/>
      <c r="Y40669" s="55"/>
    </row>
    <row r="40670" spans="21:25" x14ac:dyDescent="0.2">
      <c r="U40670" s="55"/>
      <c r="V40670" s="53"/>
      <c r="W40670" s="53"/>
      <c r="X40670" s="53"/>
      <c r="Y40670" s="55"/>
    </row>
    <row r="40671" spans="21:25" x14ac:dyDescent="0.2">
      <c r="U40671" s="55"/>
      <c r="V40671" s="53"/>
      <c r="W40671" s="53"/>
      <c r="X40671" s="53"/>
      <c r="Y40671" s="55"/>
    </row>
    <row r="40672" spans="21:25" x14ac:dyDescent="0.2">
      <c r="U40672" s="55"/>
      <c r="V40672" s="53"/>
      <c r="W40672" s="53"/>
      <c r="X40672" s="53"/>
      <c r="Y40672" s="55"/>
    </row>
    <row r="40673" spans="21:25" x14ac:dyDescent="0.2">
      <c r="U40673" s="55"/>
      <c r="V40673" s="53"/>
      <c r="W40673" s="53"/>
      <c r="X40673" s="53"/>
      <c r="Y40673" s="55"/>
    </row>
    <row r="40674" spans="21:25" x14ac:dyDescent="0.2">
      <c r="U40674" s="55"/>
      <c r="V40674" s="53"/>
      <c r="W40674" s="53"/>
      <c r="X40674" s="53"/>
      <c r="Y40674" s="55"/>
    </row>
    <row r="40675" spans="21:25" x14ac:dyDescent="0.2">
      <c r="U40675" s="55"/>
      <c r="V40675" s="53"/>
      <c r="W40675" s="53"/>
      <c r="X40675" s="53"/>
      <c r="Y40675" s="55"/>
    </row>
    <row r="40676" spans="21:25" x14ac:dyDescent="0.2">
      <c r="U40676" s="55"/>
      <c r="V40676" s="53"/>
      <c r="W40676" s="53"/>
      <c r="X40676" s="53"/>
      <c r="Y40676" s="55"/>
    </row>
    <row r="40677" spans="21:25" x14ac:dyDescent="0.2">
      <c r="U40677" s="55"/>
      <c r="V40677" s="53"/>
      <c r="W40677" s="53"/>
      <c r="X40677" s="53"/>
      <c r="Y40677" s="55"/>
    </row>
    <row r="40678" spans="21:25" x14ac:dyDescent="0.2">
      <c r="U40678" s="55"/>
      <c r="V40678" s="53"/>
      <c r="W40678" s="53"/>
      <c r="X40678" s="53"/>
      <c r="Y40678" s="55"/>
    </row>
    <row r="40679" spans="21:25" x14ac:dyDescent="0.2">
      <c r="U40679" s="55"/>
      <c r="V40679" s="53"/>
      <c r="W40679" s="53"/>
      <c r="X40679" s="53"/>
      <c r="Y40679" s="55"/>
    </row>
    <row r="40680" spans="21:25" x14ac:dyDescent="0.2">
      <c r="U40680" s="55"/>
      <c r="V40680" s="53"/>
      <c r="W40680" s="53"/>
      <c r="X40680" s="53"/>
      <c r="Y40680" s="55"/>
    </row>
    <row r="40681" spans="21:25" x14ac:dyDescent="0.2">
      <c r="U40681" s="55"/>
      <c r="V40681" s="53"/>
      <c r="W40681" s="53"/>
      <c r="X40681" s="53"/>
      <c r="Y40681" s="55"/>
    </row>
    <row r="40682" spans="21:25" x14ac:dyDescent="0.2">
      <c r="U40682" s="55"/>
      <c r="V40682" s="53"/>
      <c r="W40682" s="53"/>
      <c r="X40682" s="53"/>
      <c r="Y40682" s="55"/>
    </row>
    <row r="40683" spans="21:25" x14ac:dyDescent="0.2">
      <c r="U40683" s="55"/>
      <c r="V40683" s="53"/>
      <c r="W40683" s="53"/>
      <c r="X40683" s="53"/>
      <c r="Y40683" s="55"/>
    </row>
    <row r="40684" spans="21:25" x14ac:dyDescent="0.2">
      <c r="U40684" s="55"/>
      <c r="V40684" s="53"/>
      <c r="W40684" s="53"/>
      <c r="X40684" s="53"/>
      <c r="Y40684" s="55"/>
    </row>
    <row r="40685" spans="21:25" x14ac:dyDescent="0.2">
      <c r="U40685" s="55"/>
      <c r="V40685" s="53"/>
      <c r="W40685" s="53"/>
      <c r="X40685" s="53"/>
      <c r="Y40685" s="55"/>
    </row>
    <row r="40686" spans="21:25" x14ac:dyDescent="0.2">
      <c r="U40686" s="55"/>
      <c r="V40686" s="53"/>
      <c r="W40686" s="53"/>
      <c r="X40686" s="53"/>
      <c r="Y40686" s="55"/>
    </row>
    <row r="40687" spans="21:25" x14ac:dyDescent="0.2">
      <c r="U40687" s="55"/>
      <c r="V40687" s="53"/>
      <c r="W40687" s="53"/>
      <c r="X40687" s="53"/>
      <c r="Y40687" s="55"/>
    </row>
    <row r="40688" spans="21:25" x14ac:dyDescent="0.2">
      <c r="U40688" s="55"/>
      <c r="V40688" s="53"/>
      <c r="W40688" s="53"/>
      <c r="X40688" s="53"/>
      <c r="Y40688" s="55"/>
    </row>
    <row r="40689" spans="21:25" x14ac:dyDescent="0.2">
      <c r="U40689" s="55"/>
      <c r="V40689" s="53"/>
      <c r="W40689" s="53"/>
      <c r="X40689" s="53"/>
      <c r="Y40689" s="55"/>
    </row>
    <row r="40690" spans="21:25" x14ac:dyDescent="0.2">
      <c r="U40690" s="55"/>
      <c r="V40690" s="53"/>
      <c r="W40690" s="53"/>
      <c r="X40690" s="53"/>
      <c r="Y40690" s="55"/>
    </row>
    <row r="40691" spans="21:25" x14ac:dyDescent="0.2">
      <c r="U40691" s="55"/>
      <c r="V40691" s="53"/>
      <c r="W40691" s="53"/>
      <c r="X40691" s="53"/>
      <c r="Y40691" s="55"/>
    </row>
    <row r="40692" spans="21:25" x14ac:dyDescent="0.2">
      <c r="U40692" s="55"/>
      <c r="V40692" s="53"/>
      <c r="W40692" s="53"/>
      <c r="X40692" s="53"/>
      <c r="Y40692" s="55"/>
    </row>
    <row r="40693" spans="21:25" x14ac:dyDescent="0.2">
      <c r="U40693" s="55"/>
      <c r="V40693" s="53"/>
      <c r="W40693" s="53"/>
      <c r="X40693" s="53"/>
      <c r="Y40693" s="55"/>
    </row>
    <row r="40694" spans="21:25" x14ac:dyDescent="0.2">
      <c r="U40694" s="55"/>
      <c r="V40694" s="53"/>
      <c r="W40694" s="53"/>
      <c r="X40694" s="53"/>
      <c r="Y40694" s="55"/>
    </row>
    <row r="40695" spans="21:25" x14ac:dyDescent="0.2">
      <c r="U40695" s="55"/>
      <c r="V40695" s="53"/>
      <c r="W40695" s="53"/>
      <c r="X40695" s="53"/>
      <c r="Y40695" s="55"/>
    </row>
    <row r="40696" spans="21:25" x14ac:dyDescent="0.2">
      <c r="U40696" s="55"/>
      <c r="V40696" s="53"/>
      <c r="W40696" s="53"/>
      <c r="X40696" s="53"/>
      <c r="Y40696" s="55"/>
    </row>
    <row r="40697" spans="21:25" x14ac:dyDescent="0.2">
      <c r="U40697" s="55"/>
      <c r="V40697" s="53"/>
      <c r="W40697" s="53"/>
      <c r="X40697" s="53"/>
      <c r="Y40697" s="55"/>
    </row>
    <row r="40698" spans="21:25" x14ac:dyDescent="0.2">
      <c r="U40698" s="55"/>
      <c r="V40698" s="53"/>
      <c r="W40698" s="53"/>
      <c r="X40698" s="53"/>
      <c r="Y40698" s="55"/>
    </row>
    <row r="40699" spans="21:25" x14ac:dyDescent="0.2">
      <c r="U40699" s="55"/>
      <c r="V40699" s="53"/>
      <c r="W40699" s="53"/>
      <c r="X40699" s="53"/>
      <c r="Y40699" s="55"/>
    </row>
    <row r="40700" spans="21:25" x14ac:dyDescent="0.2">
      <c r="U40700" s="55"/>
      <c r="V40700" s="53"/>
      <c r="W40700" s="53"/>
      <c r="X40700" s="53"/>
      <c r="Y40700" s="55"/>
    </row>
    <row r="40701" spans="21:25" x14ac:dyDescent="0.2">
      <c r="U40701" s="55"/>
      <c r="V40701" s="53"/>
      <c r="W40701" s="53"/>
      <c r="X40701" s="53"/>
      <c r="Y40701" s="55"/>
    </row>
    <row r="40702" spans="21:25" x14ac:dyDescent="0.2">
      <c r="U40702" s="55"/>
      <c r="V40702" s="53"/>
      <c r="W40702" s="53"/>
      <c r="X40702" s="53"/>
      <c r="Y40702" s="55"/>
    </row>
    <row r="40703" spans="21:25" x14ac:dyDescent="0.2">
      <c r="U40703" s="55"/>
      <c r="V40703" s="53"/>
      <c r="W40703" s="53"/>
      <c r="X40703" s="53"/>
      <c r="Y40703" s="55"/>
    </row>
    <row r="40704" spans="21:25" x14ac:dyDescent="0.2">
      <c r="U40704" s="55"/>
      <c r="V40704" s="53"/>
      <c r="W40704" s="53"/>
      <c r="X40704" s="53"/>
      <c r="Y40704" s="55"/>
    </row>
    <row r="40705" spans="21:25" x14ac:dyDescent="0.2">
      <c r="U40705" s="55"/>
      <c r="V40705" s="53"/>
      <c r="W40705" s="53"/>
      <c r="X40705" s="53"/>
      <c r="Y40705" s="55"/>
    </row>
    <row r="40706" spans="21:25" x14ac:dyDescent="0.2">
      <c r="U40706" s="55"/>
      <c r="V40706" s="53"/>
      <c r="W40706" s="53"/>
      <c r="X40706" s="53"/>
      <c r="Y40706" s="55"/>
    </row>
    <row r="40707" spans="21:25" x14ac:dyDescent="0.2">
      <c r="U40707" s="55"/>
      <c r="V40707" s="53"/>
      <c r="W40707" s="53"/>
      <c r="X40707" s="53"/>
      <c r="Y40707" s="55"/>
    </row>
    <row r="40708" spans="21:25" x14ac:dyDescent="0.2">
      <c r="U40708" s="55"/>
      <c r="V40708" s="53"/>
      <c r="W40708" s="53"/>
      <c r="X40708" s="53"/>
      <c r="Y40708" s="55"/>
    </row>
    <row r="40709" spans="21:25" x14ac:dyDescent="0.2">
      <c r="U40709" s="55"/>
      <c r="V40709" s="53"/>
      <c r="W40709" s="53"/>
      <c r="X40709" s="53"/>
      <c r="Y40709" s="55"/>
    </row>
    <row r="40710" spans="21:25" x14ac:dyDescent="0.2">
      <c r="U40710" s="55"/>
      <c r="V40710" s="53"/>
      <c r="W40710" s="53"/>
      <c r="X40710" s="53"/>
      <c r="Y40710" s="55"/>
    </row>
    <row r="40711" spans="21:25" x14ac:dyDescent="0.2">
      <c r="U40711" s="55"/>
      <c r="V40711" s="53"/>
      <c r="W40711" s="53"/>
      <c r="X40711" s="53"/>
      <c r="Y40711" s="55"/>
    </row>
    <row r="40712" spans="21:25" x14ac:dyDescent="0.2">
      <c r="U40712" s="55"/>
      <c r="V40712" s="53"/>
      <c r="W40712" s="53"/>
      <c r="X40712" s="53"/>
      <c r="Y40712" s="55"/>
    </row>
    <row r="40713" spans="21:25" x14ac:dyDescent="0.2">
      <c r="U40713" s="55"/>
      <c r="V40713" s="53"/>
      <c r="W40713" s="53"/>
      <c r="X40713" s="53"/>
      <c r="Y40713" s="55"/>
    </row>
    <row r="40714" spans="21:25" x14ac:dyDescent="0.2">
      <c r="U40714" s="55"/>
      <c r="V40714" s="53"/>
      <c r="W40714" s="53"/>
      <c r="X40714" s="53"/>
      <c r="Y40714" s="55"/>
    </row>
    <row r="40715" spans="21:25" x14ac:dyDescent="0.2">
      <c r="U40715" s="55"/>
      <c r="V40715" s="53"/>
      <c r="W40715" s="53"/>
      <c r="X40715" s="53"/>
      <c r="Y40715" s="55"/>
    </row>
    <row r="40716" spans="21:25" x14ac:dyDescent="0.2">
      <c r="U40716" s="55"/>
      <c r="V40716" s="53"/>
      <c r="W40716" s="53"/>
      <c r="X40716" s="53"/>
      <c r="Y40716" s="55"/>
    </row>
    <row r="40717" spans="21:25" x14ac:dyDescent="0.2">
      <c r="U40717" s="55"/>
      <c r="V40717" s="53"/>
      <c r="W40717" s="53"/>
      <c r="X40717" s="53"/>
      <c r="Y40717" s="55"/>
    </row>
    <row r="40718" spans="21:25" x14ac:dyDescent="0.2">
      <c r="U40718" s="55"/>
      <c r="V40718" s="53"/>
      <c r="W40718" s="53"/>
      <c r="X40718" s="53"/>
      <c r="Y40718" s="55"/>
    </row>
    <row r="40719" spans="21:25" x14ac:dyDescent="0.2">
      <c r="U40719" s="55"/>
      <c r="V40719" s="53"/>
      <c r="W40719" s="53"/>
      <c r="X40719" s="53"/>
      <c r="Y40719" s="55"/>
    </row>
    <row r="40720" spans="21:25" x14ac:dyDescent="0.2">
      <c r="U40720" s="55"/>
      <c r="V40720" s="53"/>
      <c r="W40720" s="53"/>
      <c r="X40720" s="53"/>
      <c r="Y40720" s="55"/>
    </row>
    <row r="40721" spans="21:25" x14ac:dyDescent="0.2">
      <c r="U40721" s="55"/>
      <c r="V40721" s="53"/>
      <c r="W40721" s="53"/>
      <c r="X40721" s="53"/>
      <c r="Y40721" s="55"/>
    </row>
    <row r="40722" spans="21:25" x14ac:dyDescent="0.2">
      <c r="U40722" s="55"/>
      <c r="V40722" s="53"/>
      <c r="W40722" s="53"/>
      <c r="X40722" s="53"/>
      <c r="Y40722" s="55"/>
    </row>
    <row r="40723" spans="21:25" x14ac:dyDescent="0.2">
      <c r="U40723" s="55"/>
      <c r="V40723" s="53"/>
      <c r="W40723" s="53"/>
      <c r="X40723" s="53"/>
      <c r="Y40723" s="55"/>
    </row>
    <row r="40724" spans="21:25" x14ac:dyDescent="0.2">
      <c r="U40724" s="55"/>
      <c r="V40724" s="53"/>
      <c r="W40724" s="53"/>
      <c r="X40724" s="53"/>
      <c r="Y40724" s="55"/>
    </row>
    <row r="40725" spans="21:25" x14ac:dyDescent="0.2">
      <c r="U40725" s="55"/>
      <c r="V40725" s="53"/>
      <c r="W40725" s="53"/>
      <c r="X40725" s="53"/>
      <c r="Y40725" s="55"/>
    </row>
    <row r="40726" spans="21:25" x14ac:dyDescent="0.2">
      <c r="U40726" s="55"/>
      <c r="V40726" s="53"/>
      <c r="W40726" s="53"/>
      <c r="X40726" s="53"/>
      <c r="Y40726" s="55"/>
    </row>
    <row r="40727" spans="21:25" x14ac:dyDescent="0.2">
      <c r="U40727" s="55"/>
      <c r="V40727" s="53"/>
      <c r="W40727" s="53"/>
      <c r="X40727" s="53"/>
      <c r="Y40727" s="55"/>
    </row>
    <row r="40728" spans="21:25" x14ac:dyDescent="0.2">
      <c r="U40728" s="55"/>
      <c r="V40728" s="53"/>
      <c r="W40728" s="53"/>
      <c r="X40728" s="53"/>
      <c r="Y40728" s="55"/>
    </row>
    <row r="40729" spans="21:25" x14ac:dyDescent="0.2">
      <c r="U40729" s="55"/>
      <c r="V40729" s="53"/>
      <c r="W40729" s="53"/>
      <c r="X40729" s="53"/>
      <c r="Y40729" s="55"/>
    </row>
    <row r="40730" spans="21:25" x14ac:dyDescent="0.2">
      <c r="U40730" s="55"/>
      <c r="V40730" s="53"/>
      <c r="W40730" s="53"/>
      <c r="X40730" s="53"/>
      <c r="Y40730" s="55"/>
    </row>
    <row r="40731" spans="21:25" x14ac:dyDescent="0.2">
      <c r="U40731" s="55"/>
      <c r="V40731" s="53"/>
      <c r="W40731" s="53"/>
      <c r="X40731" s="53"/>
      <c r="Y40731" s="55"/>
    </row>
    <row r="40732" spans="21:25" x14ac:dyDescent="0.2">
      <c r="U40732" s="55"/>
      <c r="V40732" s="53"/>
      <c r="W40732" s="53"/>
      <c r="X40732" s="53"/>
      <c r="Y40732" s="55"/>
    </row>
    <row r="40733" spans="21:25" x14ac:dyDescent="0.2">
      <c r="U40733" s="55"/>
      <c r="V40733" s="53"/>
      <c r="W40733" s="53"/>
      <c r="X40733" s="53"/>
      <c r="Y40733" s="55"/>
    </row>
    <row r="40734" spans="21:25" x14ac:dyDescent="0.2">
      <c r="U40734" s="55"/>
      <c r="V40734" s="53"/>
      <c r="W40734" s="53"/>
      <c r="X40734" s="53"/>
      <c r="Y40734" s="55"/>
    </row>
    <row r="40735" spans="21:25" x14ac:dyDescent="0.2">
      <c r="U40735" s="55"/>
      <c r="V40735" s="53"/>
      <c r="W40735" s="53"/>
      <c r="X40735" s="53"/>
      <c r="Y40735" s="55"/>
    </row>
    <row r="40736" spans="21:25" x14ac:dyDescent="0.2">
      <c r="U40736" s="55"/>
      <c r="V40736" s="53"/>
      <c r="W40736" s="53"/>
      <c r="X40736" s="53"/>
      <c r="Y40736" s="55"/>
    </row>
    <row r="40737" spans="21:25" x14ac:dyDescent="0.2">
      <c r="U40737" s="55"/>
      <c r="V40737" s="53"/>
      <c r="W40737" s="53"/>
      <c r="X40737" s="53"/>
      <c r="Y40737" s="55"/>
    </row>
    <row r="40738" spans="21:25" x14ac:dyDescent="0.2">
      <c r="U40738" s="55"/>
      <c r="V40738" s="53"/>
      <c r="W40738" s="53"/>
      <c r="X40738" s="53"/>
      <c r="Y40738" s="55"/>
    </row>
    <row r="40739" spans="21:25" x14ac:dyDescent="0.2">
      <c r="U40739" s="55"/>
      <c r="V40739" s="53"/>
      <c r="W40739" s="53"/>
      <c r="X40739" s="53"/>
      <c r="Y40739" s="55"/>
    </row>
    <row r="40740" spans="21:25" x14ac:dyDescent="0.2">
      <c r="U40740" s="55"/>
      <c r="V40740" s="53"/>
      <c r="W40740" s="53"/>
      <c r="X40740" s="53"/>
      <c r="Y40740" s="55"/>
    </row>
    <row r="40741" spans="21:25" x14ac:dyDescent="0.2">
      <c r="U40741" s="55"/>
      <c r="V40741" s="53"/>
      <c r="W40741" s="53"/>
      <c r="X40741" s="53"/>
      <c r="Y40741" s="55"/>
    </row>
    <row r="40742" spans="21:25" x14ac:dyDescent="0.2">
      <c r="U40742" s="55"/>
      <c r="V40742" s="53"/>
      <c r="W40742" s="53"/>
      <c r="X40742" s="53"/>
      <c r="Y40742" s="55"/>
    </row>
    <row r="40743" spans="21:25" x14ac:dyDescent="0.2">
      <c r="U40743" s="55"/>
      <c r="V40743" s="53"/>
      <c r="W40743" s="53"/>
      <c r="X40743" s="53"/>
      <c r="Y40743" s="55"/>
    </row>
    <row r="40744" spans="21:25" x14ac:dyDescent="0.2">
      <c r="U40744" s="55"/>
      <c r="V40744" s="53"/>
      <c r="W40744" s="53"/>
      <c r="X40744" s="53"/>
      <c r="Y40744" s="55"/>
    </row>
    <row r="40745" spans="21:25" x14ac:dyDescent="0.2">
      <c r="U40745" s="55"/>
      <c r="V40745" s="53"/>
      <c r="W40745" s="53"/>
      <c r="X40745" s="53"/>
      <c r="Y40745" s="55"/>
    </row>
    <row r="40746" spans="21:25" x14ac:dyDescent="0.2">
      <c r="U40746" s="55"/>
      <c r="V40746" s="53"/>
      <c r="W40746" s="53"/>
      <c r="X40746" s="53"/>
      <c r="Y40746" s="55"/>
    </row>
    <row r="40747" spans="21:25" x14ac:dyDescent="0.2">
      <c r="U40747" s="55"/>
      <c r="V40747" s="53"/>
      <c r="W40747" s="53"/>
      <c r="X40747" s="53"/>
      <c r="Y40747" s="55"/>
    </row>
    <row r="40748" spans="21:25" x14ac:dyDescent="0.2">
      <c r="U40748" s="55"/>
      <c r="V40748" s="53"/>
      <c r="W40748" s="53"/>
      <c r="X40748" s="53"/>
      <c r="Y40748" s="55"/>
    </row>
    <row r="40749" spans="21:25" x14ac:dyDescent="0.2">
      <c r="U40749" s="55"/>
      <c r="V40749" s="53"/>
      <c r="W40749" s="53"/>
      <c r="X40749" s="53"/>
      <c r="Y40749" s="55"/>
    </row>
    <row r="40750" spans="21:25" x14ac:dyDescent="0.2">
      <c r="U40750" s="55"/>
      <c r="V40750" s="53"/>
      <c r="W40750" s="53"/>
      <c r="X40750" s="53"/>
      <c r="Y40750" s="55"/>
    </row>
    <row r="40751" spans="21:25" x14ac:dyDescent="0.2">
      <c r="U40751" s="55"/>
      <c r="V40751" s="53"/>
      <c r="W40751" s="53"/>
      <c r="X40751" s="53"/>
      <c r="Y40751" s="55"/>
    </row>
    <row r="40752" spans="21:25" x14ac:dyDescent="0.2">
      <c r="U40752" s="55"/>
      <c r="V40752" s="53"/>
      <c r="W40752" s="53"/>
      <c r="X40752" s="53"/>
      <c r="Y40752" s="55"/>
    </row>
    <row r="40753" spans="21:25" x14ac:dyDescent="0.2">
      <c r="U40753" s="55"/>
      <c r="V40753" s="53"/>
      <c r="W40753" s="53"/>
      <c r="X40753" s="53"/>
      <c r="Y40753" s="55"/>
    </row>
    <row r="40754" spans="21:25" x14ac:dyDescent="0.2">
      <c r="U40754" s="55"/>
      <c r="V40754" s="53"/>
      <c r="W40754" s="53"/>
      <c r="X40754" s="53"/>
      <c r="Y40754" s="55"/>
    </row>
    <row r="40755" spans="21:25" x14ac:dyDescent="0.2">
      <c r="U40755" s="55"/>
      <c r="V40755" s="53"/>
      <c r="W40755" s="53"/>
      <c r="X40755" s="53"/>
      <c r="Y40755" s="55"/>
    </row>
    <row r="40756" spans="21:25" x14ac:dyDescent="0.2">
      <c r="U40756" s="55"/>
      <c r="V40756" s="53"/>
      <c r="W40756" s="53"/>
      <c r="X40756" s="53"/>
      <c r="Y40756" s="55"/>
    </row>
    <row r="40757" spans="21:25" x14ac:dyDescent="0.2">
      <c r="U40757" s="55"/>
      <c r="V40757" s="53"/>
      <c r="W40757" s="53"/>
      <c r="X40757" s="53"/>
      <c r="Y40757" s="55"/>
    </row>
    <row r="40758" spans="21:25" x14ac:dyDescent="0.2">
      <c r="U40758" s="55"/>
      <c r="V40758" s="53"/>
      <c r="W40758" s="53"/>
      <c r="X40758" s="53"/>
      <c r="Y40758" s="55"/>
    </row>
    <row r="40759" spans="21:25" x14ac:dyDescent="0.2">
      <c r="U40759" s="55"/>
      <c r="V40759" s="53"/>
      <c r="W40759" s="53"/>
      <c r="X40759" s="53"/>
      <c r="Y40759" s="55"/>
    </row>
    <row r="40760" spans="21:25" x14ac:dyDescent="0.2">
      <c r="U40760" s="55"/>
      <c r="V40760" s="53"/>
      <c r="W40760" s="53"/>
      <c r="X40760" s="53"/>
      <c r="Y40760" s="55"/>
    </row>
    <row r="40761" spans="21:25" x14ac:dyDescent="0.2">
      <c r="U40761" s="55"/>
      <c r="V40761" s="53"/>
      <c r="W40761" s="53"/>
      <c r="X40761" s="53"/>
      <c r="Y40761" s="55"/>
    </row>
    <row r="40762" spans="21:25" x14ac:dyDescent="0.2">
      <c r="U40762" s="55"/>
      <c r="V40762" s="53"/>
      <c r="W40762" s="53"/>
      <c r="X40762" s="53"/>
      <c r="Y40762" s="55"/>
    </row>
    <row r="40763" spans="21:25" x14ac:dyDescent="0.2">
      <c r="U40763" s="55"/>
      <c r="V40763" s="53"/>
      <c r="W40763" s="53"/>
      <c r="X40763" s="53"/>
      <c r="Y40763" s="55"/>
    </row>
    <row r="40764" spans="21:25" x14ac:dyDescent="0.2">
      <c r="U40764" s="55"/>
      <c r="V40764" s="53"/>
      <c r="W40764" s="53"/>
      <c r="X40764" s="53"/>
      <c r="Y40764" s="55"/>
    </row>
    <row r="40765" spans="21:25" x14ac:dyDescent="0.2">
      <c r="U40765" s="55"/>
      <c r="V40765" s="53"/>
      <c r="W40765" s="53"/>
      <c r="X40765" s="53"/>
      <c r="Y40765" s="55"/>
    </row>
    <row r="40766" spans="21:25" x14ac:dyDescent="0.2">
      <c r="U40766" s="55"/>
      <c r="V40766" s="53"/>
      <c r="W40766" s="53"/>
      <c r="X40766" s="53"/>
      <c r="Y40766" s="55"/>
    </row>
    <row r="40767" spans="21:25" x14ac:dyDescent="0.2">
      <c r="U40767" s="55"/>
      <c r="V40767" s="53"/>
      <c r="W40767" s="53"/>
      <c r="X40767" s="53"/>
      <c r="Y40767" s="55"/>
    </row>
    <row r="40768" spans="21:25" x14ac:dyDescent="0.2">
      <c r="U40768" s="55"/>
      <c r="V40768" s="53"/>
      <c r="W40768" s="53"/>
      <c r="X40768" s="53"/>
      <c r="Y40768" s="55"/>
    </row>
    <row r="40769" spans="21:25" x14ac:dyDescent="0.2">
      <c r="U40769" s="55"/>
      <c r="V40769" s="53"/>
      <c r="W40769" s="53"/>
      <c r="X40769" s="53"/>
      <c r="Y40769" s="55"/>
    </row>
    <row r="40770" spans="21:25" x14ac:dyDescent="0.2">
      <c r="U40770" s="55"/>
      <c r="V40770" s="53"/>
      <c r="W40770" s="53"/>
      <c r="X40770" s="53"/>
      <c r="Y40770" s="55"/>
    </row>
    <row r="40771" spans="21:25" x14ac:dyDescent="0.2">
      <c r="U40771" s="55"/>
      <c r="V40771" s="53"/>
      <c r="W40771" s="53"/>
      <c r="X40771" s="53"/>
      <c r="Y40771" s="55"/>
    </row>
    <row r="40772" spans="21:25" x14ac:dyDescent="0.2">
      <c r="U40772" s="55"/>
      <c r="V40772" s="53"/>
      <c r="W40772" s="53"/>
      <c r="X40772" s="53"/>
      <c r="Y40772" s="55"/>
    </row>
    <row r="40773" spans="21:25" x14ac:dyDescent="0.2">
      <c r="U40773" s="55"/>
      <c r="V40773" s="53"/>
      <c r="W40773" s="53"/>
      <c r="X40773" s="53"/>
      <c r="Y40773" s="55"/>
    </row>
    <row r="40774" spans="21:25" x14ac:dyDescent="0.2">
      <c r="U40774" s="55"/>
      <c r="V40774" s="53"/>
      <c r="W40774" s="53"/>
      <c r="X40774" s="53"/>
      <c r="Y40774" s="55"/>
    </row>
    <row r="40775" spans="21:25" x14ac:dyDescent="0.2">
      <c r="U40775" s="55"/>
      <c r="V40775" s="53"/>
      <c r="W40775" s="53"/>
      <c r="X40775" s="53"/>
      <c r="Y40775" s="55"/>
    </row>
    <row r="40776" spans="21:25" x14ac:dyDescent="0.2">
      <c r="U40776" s="55"/>
      <c r="V40776" s="53"/>
      <c r="W40776" s="53"/>
      <c r="X40776" s="53"/>
      <c r="Y40776" s="55"/>
    </row>
    <row r="40777" spans="21:25" x14ac:dyDescent="0.2">
      <c r="U40777" s="55"/>
      <c r="V40777" s="53"/>
      <c r="W40777" s="53"/>
      <c r="X40777" s="53"/>
      <c r="Y40777" s="55"/>
    </row>
    <row r="40778" spans="21:25" x14ac:dyDescent="0.2">
      <c r="U40778" s="55"/>
      <c r="V40778" s="53"/>
      <c r="W40778" s="53"/>
      <c r="X40778" s="53"/>
      <c r="Y40778" s="55"/>
    </row>
    <row r="40779" spans="21:25" x14ac:dyDescent="0.2">
      <c r="U40779" s="55"/>
      <c r="V40779" s="53"/>
      <c r="W40779" s="53"/>
      <c r="X40779" s="53"/>
      <c r="Y40779" s="55"/>
    </row>
    <row r="40780" spans="21:25" x14ac:dyDescent="0.2">
      <c r="U40780" s="55"/>
      <c r="V40780" s="53"/>
      <c r="W40780" s="53"/>
      <c r="X40780" s="53"/>
      <c r="Y40780" s="55"/>
    </row>
    <row r="40781" spans="21:25" x14ac:dyDescent="0.2">
      <c r="U40781" s="55"/>
      <c r="V40781" s="53"/>
      <c r="W40781" s="53"/>
      <c r="X40781" s="53"/>
      <c r="Y40781" s="55"/>
    </row>
    <row r="40782" spans="21:25" x14ac:dyDescent="0.2">
      <c r="U40782" s="55"/>
      <c r="V40782" s="53"/>
      <c r="W40782" s="53"/>
      <c r="X40782" s="53"/>
      <c r="Y40782" s="55"/>
    </row>
    <row r="40783" spans="21:25" x14ac:dyDescent="0.2">
      <c r="U40783" s="55"/>
      <c r="V40783" s="53"/>
      <c r="W40783" s="53"/>
      <c r="X40783" s="53"/>
      <c r="Y40783" s="55"/>
    </row>
    <row r="40784" spans="21:25" x14ac:dyDescent="0.2">
      <c r="U40784" s="55"/>
      <c r="V40784" s="53"/>
      <c r="W40784" s="53"/>
      <c r="X40784" s="53"/>
      <c r="Y40784" s="55"/>
    </row>
    <row r="40785" spans="21:25" x14ac:dyDescent="0.2">
      <c r="U40785" s="55"/>
      <c r="V40785" s="53"/>
      <c r="W40785" s="53"/>
      <c r="X40785" s="53"/>
      <c r="Y40785" s="55"/>
    </row>
    <row r="40786" spans="21:25" x14ac:dyDescent="0.2">
      <c r="U40786" s="55"/>
      <c r="V40786" s="53"/>
      <c r="W40786" s="53"/>
      <c r="X40786" s="53"/>
      <c r="Y40786" s="55"/>
    </row>
    <row r="40787" spans="21:25" x14ac:dyDescent="0.2">
      <c r="U40787" s="55"/>
      <c r="V40787" s="53"/>
      <c r="W40787" s="53"/>
      <c r="X40787" s="53"/>
      <c r="Y40787" s="55"/>
    </row>
    <row r="40788" spans="21:25" x14ac:dyDescent="0.2">
      <c r="U40788" s="55"/>
      <c r="V40788" s="53"/>
      <c r="W40788" s="53"/>
      <c r="X40788" s="53"/>
      <c r="Y40788" s="55"/>
    </row>
    <row r="40789" spans="21:25" x14ac:dyDescent="0.2">
      <c r="U40789" s="55"/>
      <c r="V40789" s="53"/>
      <c r="W40789" s="53"/>
      <c r="X40789" s="53"/>
      <c r="Y40789" s="55"/>
    </row>
    <row r="40790" spans="21:25" x14ac:dyDescent="0.2">
      <c r="U40790" s="55"/>
      <c r="V40790" s="53"/>
      <c r="W40790" s="53"/>
      <c r="X40790" s="53"/>
      <c r="Y40790" s="55"/>
    </row>
    <row r="40791" spans="21:25" x14ac:dyDescent="0.2">
      <c r="U40791" s="55"/>
      <c r="V40791" s="53"/>
      <c r="W40791" s="53"/>
      <c r="X40791" s="53"/>
      <c r="Y40791" s="55"/>
    </row>
    <row r="40792" spans="21:25" x14ac:dyDescent="0.2">
      <c r="U40792" s="55"/>
      <c r="V40792" s="53"/>
      <c r="W40792" s="53"/>
      <c r="X40792" s="53"/>
      <c r="Y40792" s="55"/>
    </row>
    <row r="40793" spans="21:25" x14ac:dyDescent="0.2">
      <c r="U40793" s="55"/>
      <c r="V40793" s="53"/>
      <c r="W40793" s="53"/>
      <c r="X40793" s="53"/>
      <c r="Y40793" s="55"/>
    </row>
    <row r="40794" spans="21:25" x14ac:dyDescent="0.2">
      <c r="U40794" s="55"/>
      <c r="V40794" s="53"/>
      <c r="W40794" s="53"/>
      <c r="X40794" s="53"/>
      <c r="Y40794" s="55"/>
    </row>
    <row r="40795" spans="21:25" x14ac:dyDescent="0.2">
      <c r="U40795" s="55"/>
      <c r="V40795" s="53"/>
      <c r="W40795" s="53"/>
      <c r="X40795" s="53"/>
      <c r="Y40795" s="55"/>
    </row>
    <row r="40796" spans="21:25" x14ac:dyDescent="0.2">
      <c r="U40796" s="55"/>
      <c r="V40796" s="53"/>
      <c r="W40796" s="53"/>
      <c r="X40796" s="53"/>
      <c r="Y40796" s="55"/>
    </row>
    <row r="40797" spans="21:25" x14ac:dyDescent="0.2">
      <c r="U40797" s="55"/>
      <c r="V40797" s="53"/>
      <c r="W40797" s="53"/>
      <c r="X40797" s="53"/>
      <c r="Y40797" s="55"/>
    </row>
    <row r="40798" spans="21:25" x14ac:dyDescent="0.2">
      <c r="U40798" s="55"/>
      <c r="V40798" s="53"/>
      <c r="W40798" s="53"/>
      <c r="X40798" s="53"/>
      <c r="Y40798" s="55"/>
    </row>
    <row r="40799" spans="21:25" x14ac:dyDescent="0.2">
      <c r="U40799" s="55"/>
      <c r="V40799" s="53"/>
      <c r="W40799" s="53"/>
      <c r="X40799" s="53"/>
      <c r="Y40799" s="55"/>
    </row>
    <row r="40800" spans="21:25" x14ac:dyDescent="0.2">
      <c r="U40800" s="55"/>
      <c r="V40800" s="53"/>
      <c r="W40800" s="53"/>
      <c r="X40800" s="53"/>
      <c r="Y40800" s="55"/>
    </row>
    <row r="40801" spans="21:25" x14ac:dyDescent="0.2">
      <c r="U40801" s="55"/>
      <c r="V40801" s="53"/>
      <c r="W40801" s="53"/>
      <c r="X40801" s="53"/>
      <c r="Y40801" s="55"/>
    </row>
    <row r="40802" spans="21:25" x14ac:dyDescent="0.2">
      <c r="U40802" s="55"/>
      <c r="V40802" s="53"/>
      <c r="W40802" s="53"/>
      <c r="X40802" s="53"/>
      <c r="Y40802" s="55"/>
    </row>
    <row r="40803" spans="21:25" x14ac:dyDescent="0.2">
      <c r="U40803" s="55"/>
      <c r="V40803" s="53"/>
      <c r="W40803" s="53"/>
      <c r="X40803" s="53"/>
      <c r="Y40803" s="55"/>
    </row>
    <row r="40804" spans="21:25" x14ac:dyDescent="0.2">
      <c r="U40804" s="55"/>
      <c r="V40804" s="53"/>
      <c r="W40804" s="53"/>
      <c r="X40804" s="53"/>
      <c r="Y40804" s="55"/>
    </row>
    <row r="40805" spans="21:25" x14ac:dyDescent="0.2">
      <c r="U40805" s="55"/>
      <c r="V40805" s="53"/>
      <c r="W40805" s="53"/>
      <c r="X40805" s="53"/>
      <c r="Y40805" s="55"/>
    </row>
    <row r="40806" spans="21:25" x14ac:dyDescent="0.2">
      <c r="U40806" s="55"/>
      <c r="V40806" s="53"/>
      <c r="W40806" s="53"/>
      <c r="X40806" s="53"/>
      <c r="Y40806" s="55"/>
    </row>
    <row r="40807" spans="21:25" x14ac:dyDescent="0.2">
      <c r="U40807" s="55"/>
      <c r="V40807" s="53"/>
      <c r="W40807" s="53"/>
      <c r="X40807" s="53"/>
      <c r="Y40807" s="55"/>
    </row>
    <row r="40808" spans="21:25" x14ac:dyDescent="0.2">
      <c r="U40808" s="55"/>
      <c r="V40808" s="53"/>
      <c r="W40808" s="53"/>
      <c r="X40808" s="53"/>
      <c r="Y40808" s="55"/>
    </row>
    <row r="40809" spans="21:25" x14ac:dyDescent="0.2">
      <c r="U40809" s="55"/>
      <c r="V40809" s="53"/>
      <c r="W40809" s="53"/>
      <c r="X40809" s="53"/>
      <c r="Y40809" s="55"/>
    </row>
    <row r="40810" spans="21:25" x14ac:dyDescent="0.2">
      <c r="U40810" s="55"/>
      <c r="V40810" s="53"/>
      <c r="W40810" s="53"/>
      <c r="X40810" s="53"/>
      <c r="Y40810" s="55"/>
    </row>
    <row r="40811" spans="21:25" x14ac:dyDescent="0.2">
      <c r="U40811" s="55"/>
      <c r="V40811" s="53"/>
      <c r="W40811" s="53"/>
      <c r="X40811" s="53"/>
      <c r="Y40811" s="55"/>
    </row>
    <row r="40812" spans="21:25" x14ac:dyDescent="0.2">
      <c r="U40812" s="55"/>
      <c r="V40812" s="53"/>
      <c r="W40812" s="53"/>
      <c r="X40812" s="53"/>
      <c r="Y40812" s="55"/>
    </row>
    <row r="40813" spans="21:25" x14ac:dyDescent="0.2">
      <c r="U40813" s="55"/>
      <c r="V40813" s="53"/>
      <c r="W40813" s="53"/>
      <c r="X40813" s="53"/>
      <c r="Y40813" s="55"/>
    </row>
    <row r="40814" spans="21:25" x14ac:dyDescent="0.2">
      <c r="U40814" s="55"/>
      <c r="V40814" s="53"/>
      <c r="W40814" s="53"/>
      <c r="X40814" s="53"/>
      <c r="Y40814" s="55"/>
    </row>
    <row r="40815" spans="21:25" x14ac:dyDescent="0.2">
      <c r="U40815" s="55"/>
      <c r="V40815" s="53"/>
      <c r="W40815" s="53"/>
      <c r="X40815" s="53"/>
      <c r="Y40815" s="55"/>
    </row>
    <row r="40816" spans="21:25" x14ac:dyDescent="0.2">
      <c r="U40816" s="55"/>
      <c r="V40816" s="53"/>
      <c r="W40816" s="53"/>
      <c r="X40816" s="53"/>
      <c r="Y40816" s="55"/>
    </row>
    <row r="40817" spans="21:25" x14ac:dyDescent="0.2">
      <c r="U40817" s="55"/>
      <c r="V40817" s="53"/>
      <c r="W40817" s="53"/>
      <c r="X40817" s="53"/>
      <c r="Y40817" s="55"/>
    </row>
    <row r="40818" spans="21:25" x14ac:dyDescent="0.2">
      <c r="U40818" s="55"/>
      <c r="V40818" s="53"/>
      <c r="W40818" s="53"/>
      <c r="X40818" s="53"/>
      <c r="Y40818" s="55"/>
    </row>
    <row r="40819" spans="21:25" x14ac:dyDescent="0.2">
      <c r="U40819" s="55"/>
      <c r="V40819" s="53"/>
      <c r="W40819" s="53"/>
      <c r="X40819" s="53"/>
      <c r="Y40819" s="55"/>
    </row>
    <row r="40820" spans="21:25" x14ac:dyDescent="0.2">
      <c r="U40820" s="55"/>
      <c r="V40820" s="53"/>
      <c r="W40820" s="53"/>
      <c r="X40820" s="53"/>
      <c r="Y40820" s="55"/>
    </row>
    <row r="40821" spans="21:25" x14ac:dyDescent="0.2">
      <c r="U40821" s="55"/>
      <c r="V40821" s="53"/>
      <c r="W40821" s="53"/>
      <c r="X40821" s="53"/>
      <c r="Y40821" s="55"/>
    </row>
    <row r="40822" spans="21:25" x14ac:dyDescent="0.2">
      <c r="U40822" s="55"/>
      <c r="V40822" s="53"/>
      <c r="W40822" s="53"/>
      <c r="X40822" s="53"/>
      <c r="Y40822" s="55"/>
    </row>
    <row r="40823" spans="21:25" x14ac:dyDescent="0.2">
      <c r="U40823" s="55"/>
      <c r="V40823" s="53"/>
      <c r="W40823" s="53"/>
      <c r="X40823" s="53"/>
      <c r="Y40823" s="55"/>
    </row>
    <row r="40824" spans="21:25" x14ac:dyDescent="0.2">
      <c r="U40824" s="55"/>
      <c r="V40824" s="53"/>
      <c r="W40824" s="53"/>
      <c r="X40824" s="53"/>
      <c r="Y40824" s="55"/>
    </row>
    <row r="40825" spans="21:25" x14ac:dyDescent="0.2">
      <c r="U40825" s="55"/>
      <c r="V40825" s="53"/>
      <c r="W40825" s="53"/>
      <c r="X40825" s="53"/>
      <c r="Y40825" s="55"/>
    </row>
    <row r="40826" spans="21:25" x14ac:dyDescent="0.2">
      <c r="U40826" s="55"/>
      <c r="V40826" s="53"/>
      <c r="W40826" s="53"/>
      <c r="X40826" s="53"/>
      <c r="Y40826" s="55"/>
    </row>
    <row r="40827" spans="21:25" x14ac:dyDescent="0.2">
      <c r="U40827" s="55"/>
      <c r="V40827" s="53"/>
      <c r="W40827" s="53"/>
      <c r="X40827" s="53"/>
      <c r="Y40827" s="55"/>
    </row>
    <row r="40828" spans="21:25" x14ac:dyDescent="0.2">
      <c r="U40828" s="55"/>
      <c r="V40828" s="53"/>
      <c r="W40828" s="53"/>
      <c r="X40828" s="53"/>
      <c r="Y40828" s="55"/>
    </row>
    <row r="40829" spans="21:25" x14ac:dyDescent="0.2">
      <c r="U40829" s="55"/>
      <c r="V40829" s="53"/>
      <c r="W40829" s="53"/>
      <c r="X40829" s="53"/>
      <c r="Y40829" s="55"/>
    </row>
    <row r="40830" spans="21:25" x14ac:dyDescent="0.2">
      <c r="U40830" s="55"/>
      <c r="V40830" s="53"/>
      <c r="W40830" s="53"/>
      <c r="X40830" s="53"/>
      <c r="Y40830" s="55"/>
    </row>
    <row r="40831" spans="21:25" x14ac:dyDescent="0.2">
      <c r="U40831" s="55"/>
      <c r="V40831" s="53"/>
      <c r="W40831" s="53"/>
      <c r="X40831" s="53"/>
      <c r="Y40831" s="55"/>
    </row>
    <row r="40832" spans="21:25" x14ac:dyDescent="0.2">
      <c r="U40832" s="55"/>
      <c r="V40832" s="53"/>
      <c r="W40832" s="53"/>
      <c r="X40832" s="53"/>
      <c r="Y40832" s="55"/>
    </row>
    <row r="40833" spans="21:25" x14ac:dyDescent="0.2">
      <c r="U40833" s="55"/>
      <c r="V40833" s="53"/>
      <c r="W40833" s="53"/>
      <c r="X40833" s="53"/>
      <c r="Y40833" s="55"/>
    </row>
    <row r="40834" spans="21:25" x14ac:dyDescent="0.2">
      <c r="U40834" s="55"/>
      <c r="V40834" s="53"/>
      <c r="W40834" s="53"/>
      <c r="X40834" s="53"/>
      <c r="Y40834" s="55"/>
    </row>
    <row r="40835" spans="21:25" x14ac:dyDescent="0.2">
      <c r="U40835" s="55"/>
      <c r="V40835" s="53"/>
      <c r="W40835" s="53"/>
      <c r="X40835" s="53"/>
      <c r="Y40835" s="55"/>
    </row>
    <row r="40836" spans="21:25" x14ac:dyDescent="0.2">
      <c r="U40836" s="55"/>
      <c r="V40836" s="53"/>
      <c r="W40836" s="53"/>
      <c r="X40836" s="53"/>
      <c r="Y40836" s="55"/>
    </row>
    <row r="40837" spans="21:25" x14ac:dyDescent="0.2">
      <c r="U40837" s="55"/>
      <c r="V40837" s="53"/>
      <c r="W40837" s="53"/>
      <c r="X40837" s="53"/>
      <c r="Y40837" s="55"/>
    </row>
    <row r="40838" spans="21:25" x14ac:dyDescent="0.2">
      <c r="U40838" s="55"/>
      <c r="V40838" s="53"/>
      <c r="W40838" s="53"/>
      <c r="X40838" s="53"/>
      <c r="Y40838" s="55"/>
    </row>
    <row r="40839" spans="21:25" x14ac:dyDescent="0.2">
      <c r="U40839" s="55"/>
      <c r="V40839" s="53"/>
      <c r="W40839" s="53"/>
      <c r="X40839" s="53"/>
      <c r="Y40839" s="55"/>
    </row>
    <row r="40840" spans="21:25" x14ac:dyDescent="0.2">
      <c r="U40840" s="55"/>
      <c r="V40840" s="53"/>
      <c r="W40840" s="53"/>
      <c r="X40840" s="53"/>
      <c r="Y40840" s="55"/>
    </row>
    <row r="40841" spans="21:25" x14ac:dyDescent="0.2">
      <c r="U40841" s="55"/>
      <c r="V40841" s="53"/>
      <c r="W40841" s="53"/>
      <c r="X40841" s="53"/>
      <c r="Y40841" s="55"/>
    </row>
    <row r="40842" spans="21:25" x14ac:dyDescent="0.2">
      <c r="U40842" s="55"/>
      <c r="V40842" s="53"/>
      <c r="W40842" s="53"/>
      <c r="X40842" s="53"/>
      <c r="Y40842" s="55"/>
    </row>
    <row r="40843" spans="21:25" x14ac:dyDescent="0.2">
      <c r="U40843" s="55"/>
      <c r="V40843" s="53"/>
      <c r="W40843" s="53"/>
      <c r="X40843" s="53"/>
      <c r="Y40843" s="55"/>
    </row>
    <row r="40844" spans="21:25" x14ac:dyDescent="0.2">
      <c r="U40844" s="55"/>
      <c r="V40844" s="53"/>
      <c r="W40844" s="53"/>
      <c r="X40844" s="53"/>
      <c r="Y40844" s="55"/>
    </row>
    <row r="40845" spans="21:25" x14ac:dyDescent="0.2">
      <c r="U40845" s="55"/>
      <c r="V40845" s="53"/>
      <c r="W40845" s="53"/>
      <c r="X40845" s="53"/>
      <c r="Y40845" s="55"/>
    </row>
    <row r="40846" spans="21:25" x14ac:dyDescent="0.2">
      <c r="U40846" s="55"/>
      <c r="V40846" s="53"/>
      <c r="W40846" s="53"/>
      <c r="X40846" s="53"/>
      <c r="Y40846" s="55"/>
    </row>
    <row r="40847" spans="21:25" x14ac:dyDescent="0.2">
      <c r="U40847" s="55"/>
      <c r="V40847" s="53"/>
      <c r="W40847" s="53"/>
      <c r="X40847" s="53"/>
      <c r="Y40847" s="55"/>
    </row>
    <row r="40848" spans="21:25" x14ac:dyDescent="0.2">
      <c r="U40848" s="55"/>
      <c r="V40848" s="53"/>
      <c r="W40848" s="53"/>
      <c r="X40848" s="53"/>
      <c r="Y40848" s="55"/>
    </row>
    <row r="40849" spans="21:25" x14ac:dyDescent="0.2">
      <c r="U40849" s="55"/>
      <c r="V40849" s="53"/>
      <c r="W40849" s="53"/>
      <c r="X40849" s="53"/>
      <c r="Y40849" s="55"/>
    </row>
    <row r="40850" spans="21:25" x14ac:dyDescent="0.2">
      <c r="U40850" s="55"/>
      <c r="V40850" s="53"/>
      <c r="W40850" s="53"/>
      <c r="X40850" s="53"/>
      <c r="Y40850" s="55"/>
    </row>
    <row r="40851" spans="21:25" x14ac:dyDescent="0.2">
      <c r="U40851" s="55"/>
      <c r="V40851" s="53"/>
      <c r="W40851" s="53"/>
      <c r="X40851" s="53"/>
      <c r="Y40851" s="55"/>
    </row>
    <row r="40852" spans="21:25" x14ac:dyDescent="0.2">
      <c r="U40852" s="55"/>
      <c r="V40852" s="53"/>
      <c r="W40852" s="53"/>
      <c r="X40852" s="53"/>
      <c r="Y40852" s="55"/>
    </row>
    <row r="40853" spans="21:25" x14ac:dyDescent="0.2">
      <c r="U40853" s="55"/>
      <c r="V40853" s="53"/>
      <c r="W40853" s="53"/>
      <c r="X40853" s="53"/>
      <c r="Y40853" s="55"/>
    </row>
    <row r="40854" spans="21:25" x14ac:dyDescent="0.2">
      <c r="U40854" s="55"/>
      <c r="V40854" s="53"/>
      <c r="W40854" s="53"/>
      <c r="X40854" s="53"/>
      <c r="Y40854" s="55"/>
    </row>
    <row r="40855" spans="21:25" x14ac:dyDescent="0.2">
      <c r="U40855" s="55"/>
      <c r="V40855" s="53"/>
      <c r="W40855" s="53"/>
      <c r="X40855" s="53"/>
      <c r="Y40855" s="55"/>
    </row>
    <row r="40856" spans="21:25" x14ac:dyDescent="0.2">
      <c r="U40856" s="55"/>
      <c r="V40856" s="53"/>
      <c r="W40856" s="53"/>
      <c r="X40856" s="53"/>
      <c r="Y40856" s="55"/>
    </row>
    <row r="40857" spans="21:25" x14ac:dyDescent="0.2">
      <c r="U40857" s="55"/>
      <c r="V40857" s="53"/>
      <c r="W40857" s="53"/>
      <c r="X40857" s="53"/>
      <c r="Y40857" s="55"/>
    </row>
    <row r="40858" spans="21:25" x14ac:dyDescent="0.2">
      <c r="U40858" s="55"/>
      <c r="V40858" s="53"/>
      <c r="W40858" s="53"/>
      <c r="X40858" s="53"/>
      <c r="Y40858" s="55"/>
    </row>
    <row r="40859" spans="21:25" x14ac:dyDescent="0.2">
      <c r="U40859" s="55"/>
      <c r="V40859" s="53"/>
      <c r="W40859" s="53"/>
      <c r="X40859" s="53"/>
      <c r="Y40859" s="55"/>
    </row>
    <row r="40860" spans="21:25" x14ac:dyDescent="0.2">
      <c r="U40860" s="55"/>
      <c r="V40860" s="53"/>
      <c r="W40860" s="53"/>
      <c r="X40860" s="53"/>
      <c r="Y40860" s="55"/>
    </row>
    <row r="40861" spans="21:25" x14ac:dyDescent="0.2">
      <c r="U40861" s="55"/>
      <c r="V40861" s="53"/>
      <c r="W40861" s="53"/>
      <c r="X40861" s="53"/>
      <c r="Y40861" s="55"/>
    </row>
    <row r="40862" spans="21:25" x14ac:dyDescent="0.2">
      <c r="U40862" s="55"/>
      <c r="V40862" s="53"/>
      <c r="W40862" s="53"/>
      <c r="X40862" s="53"/>
      <c r="Y40862" s="55"/>
    </row>
    <row r="40863" spans="21:25" x14ac:dyDescent="0.2">
      <c r="U40863" s="55"/>
      <c r="V40863" s="53"/>
      <c r="W40863" s="53"/>
      <c r="X40863" s="53"/>
      <c r="Y40863" s="55"/>
    </row>
    <row r="40864" spans="21:25" x14ac:dyDescent="0.2">
      <c r="U40864" s="55"/>
      <c r="V40864" s="53"/>
      <c r="W40864" s="53"/>
      <c r="X40864" s="53"/>
      <c r="Y40864" s="55"/>
    </row>
    <row r="40865" spans="21:25" x14ac:dyDescent="0.2">
      <c r="U40865" s="55"/>
      <c r="V40865" s="53"/>
      <c r="W40865" s="53"/>
      <c r="X40865" s="53"/>
      <c r="Y40865" s="55"/>
    </row>
    <row r="40866" spans="21:25" x14ac:dyDescent="0.2">
      <c r="U40866" s="55"/>
      <c r="V40866" s="53"/>
      <c r="W40866" s="53"/>
      <c r="X40866" s="53"/>
      <c r="Y40866" s="55"/>
    </row>
    <row r="40867" spans="21:25" x14ac:dyDescent="0.2">
      <c r="U40867" s="55"/>
      <c r="V40867" s="53"/>
      <c r="W40867" s="53"/>
      <c r="X40867" s="53"/>
      <c r="Y40867" s="55"/>
    </row>
    <row r="40868" spans="21:25" x14ac:dyDescent="0.2">
      <c r="U40868" s="55"/>
      <c r="V40868" s="53"/>
      <c r="W40868" s="53"/>
      <c r="X40868" s="53"/>
      <c r="Y40868" s="55"/>
    </row>
    <row r="40869" spans="21:25" x14ac:dyDescent="0.2">
      <c r="U40869" s="55"/>
      <c r="V40869" s="53"/>
      <c r="W40869" s="53"/>
      <c r="X40869" s="53"/>
      <c r="Y40869" s="55"/>
    </row>
    <row r="40870" spans="21:25" x14ac:dyDescent="0.2">
      <c r="U40870" s="55"/>
      <c r="V40870" s="53"/>
      <c r="W40870" s="53"/>
      <c r="X40870" s="53"/>
      <c r="Y40870" s="55"/>
    </row>
    <row r="40871" spans="21:25" x14ac:dyDescent="0.2">
      <c r="U40871" s="55"/>
      <c r="V40871" s="53"/>
      <c r="W40871" s="53"/>
      <c r="X40871" s="53"/>
      <c r="Y40871" s="55"/>
    </row>
    <row r="40872" spans="21:25" x14ac:dyDescent="0.2">
      <c r="U40872" s="55"/>
      <c r="V40872" s="53"/>
      <c r="W40872" s="53"/>
      <c r="X40872" s="53"/>
      <c r="Y40872" s="55"/>
    </row>
    <row r="40873" spans="21:25" x14ac:dyDescent="0.2">
      <c r="U40873" s="55"/>
      <c r="V40873" s="53"/>
      <c r="W40873" s="53"/>
      <c r="X40873" s="53"/>
      <c r="Y40873" s="55"/>
    </row>
    <row r="40874" spans="21:25" x14ac:dyDescent="0.2">
      <c r="U40874" s="55"/>
      <c r="V40874" s="53"/>
      <c r="W40874" s="53"/>
      <c r="X40874" s="53"/>
      <c r="Y40874" s="55"/>
    </row>
    <row r="40875" spans="21:25" x14ac:dyDescent="0.2">
      <c r="U40875" s="55"/>
      <c r="V40875" s="53"/>
      <c r="W40875" s="53"/>
      <c r="X40875" s="53"/>
      <c r="Y40875" s="55"/>
    </row>
    <row r="40876" spans="21:25" x14ac:dyDescent="0.2">
      <c r="U40876" s="55"/>
      <c r="V40876" s="53"/>
      <c r="W40876" s="53"/>
      <c r="X40876" s="53"/>
      <c r="Y40876" s="55"/>
    </row>
    <row r="40877" spans="21:25" x14ac:dyDescent="0.2">
      <c r="U40877" s="55"/>
      <c r="V40877" s="53"/>
      <c r="W40877" s="53"/>
      <c r="X40877" s="53"/>
      <c r="Y40877" s="55"/>
    </row>
    <row r="40878" spans="21:25" x14ac:dyDescent="0.2">
      <c r="U40878" s="55"/>
      <c r="V40878" s="53"/>
      <c r="W40878" s="53"/>
      <c r="X40878" s="53"/>
      <c r="Y40878" s="55"/>
    </row>
    <row r="40879" spans="21:25" x14ac:dyDescent="0.2">
      <c r="U40879" s="55"/>
      <c r="V40879" s="53"/>
      <c r="W40879" s="53"/>
      <c r="X40879" s="53"/>
      <c r="Y40879" s="55"/>
    </row>
    <row r="40880" spans="21:25" x14ac:dyDescent="0.2">
      <c r="U40880" s="55"/>
      <c r="V40880" s="53"/>
      <c r="W40880" s="53"/>
      <c r="X40880" s="53"/>
      <c r="Y40880" s="55"/>
    </row>
    <row r="40881" spans="21:25" x14ac:dyDescent="0.2">
      <c r="U40881" s="55"/>
      <c r="V40881" s="53"/>
      <c r="W40881" s="53"/>
      <c r="X40881" s="53"/>
      <c r="Y40881" s="55"/>
    </row>
    <row r="40882" spans="21:25" x14ac:dyDescent="0.2">
      <c r="U40882" s="55"/>
      <c r="V40882" s="53"/>
      <c r="W40882" s="53"/>
      <c r="X40882" s="53"/>
      <c r="Y40882" s="55"/>
    </row>
    <row r="40883" spans="21:25" x14ac:dyDescent="0.2">
      <c r="U40883" s="55"/>
      <c r="V40883" s="53"/>
      <c r="W40883" s="53"/>
      <c r="X40883" s="53"/>
      <c r="Y40883" s="55"/>
    </row>
    <row r="40884" spans="21:25" x14ac:dyDescent="0.2">
      <c r="U40884" s="55"/>
      <c r="V40884" s="53"/>
      <c r="W40884" s="53"/>
      <c r="X40884" s="53"/>
      <c r="Y40884" s="55"/>
    </row>
    <row r="40885" spans="21:25" x14ac:dyDescent="0.2">
      <c r="U40885" s="55"/>
      <c r="V40885" s="53"/>
      <c r="W40885" s="53"/>
      <c r="X40885" s="53"/>
      <c r="Y40885" s="55"/>
    </row>
    <row r="40886" spans="21:25" x14ac:dyDescent="0.2">
      <c r="U40886" s="55"/>
      <c r="V40886" s="53"/>
      <c r="W40886" s="53"/>
      <c r="X40886" s="53"/>
      <c r="Y40886" s="55"/>
    </row>
    <row r="40887" spans="21:25" x14ac:dyDescent="0.2">
      <c r="U40887" s="55"/>
      <c r="V40887" s="53"/>
      <c r="W40887" s="53"/>
      <c r="X40887" s="53"/>
      <c r="Y40887" s="55"/>
    </row>
    <row r="40888" spans="21:25" x14ac:dyDescent="0.2">
      <c r="U40888" s="55"/>
      <c r="V40888" s="53"/>
      <c r="W40888" s="53"/>
      <c r="X40888" s="53"/>
      <c r="Y40888" s="55"/>
    </row>
    <row r="40889" spans="21:25" x14ac:dyDescent="0.2">
      <c r="U40889" s="55"/>
      <c r="V40889" s="53"/>
      <c r="W40889" s="53"/>
      <c r="X40889" s="53"/>
      <c r="Y40889" s="55"/>
    </row>
    <row r="40890" spans="21:25" x14ac:dyDescent="0.2">
      <c r="U40890" s="55"/>
      <c r="V40890" s="53"/>
      <c r="W40890" s="53"/>
      <c r="X40890" s="53"/>
      <c r="Y40890" s="55"/>
    </row>
    <row r="40891" spans="21:25" x14ac:dyDescent="0.2">
      <c r="U40891" s="55"/>
      <c r="V40891" s="53"/>
      <c r="W40891" s="53"/>
      <c r="X40891" s="53"/>
      <c r="Y40891" s="55"/>
    </row>
    <row r="40892" spans="21:25" x14ac:dyDescent="0.2">
      <c r="U40892" s="55"/>
      <c r="V40892" s="53"/>
      <c r="W40892" s="53"/>
      <c r="X40892" s="53"/>
      <c r="Y40892" s="55"/>
    </row>
    <row r="40893" spans="21:25" x14ac:dyDescent="0.2">
      <c r="U40893" s="55"/>
      <c r="V40893" s="53"/>
      <c r="W40893" s="53"/>
      <c r="X40893" s="53"/>
      <c r="Y40893" s="55"/>
    </row>
    <row r="40894" spans="21:25" x14ac:dyDescent="0.2">
      <c r="U40894" s="55"/>
      <c r="V40894" s="53"/>
      <c r="W40894" s="53"/>
      <c r="X40894" s="53"/>
      <c r="Y40894" s="55"/>
    </row>
    <row r="40895" spans="21:25" x14ac:dyDescent="0.2">
      <c r="U40895" s="55"/>
      <c r="V40895" s="53"/>
      <c r="W40895" s="53"/>
      <c r="X40895" s="53"/>
      <c r="Y40895" s="55"/>
    </row>
    <row r="40896" spans="21:25" x14ac:dyDescent="0.2">
      <c r="U40896" s="55"/>
      <c r="V40896" s="53"/>
      <c r="W40896" s="53"/>
      <c r="X40896" s="53"/>
      <c r="Y40896" s="55"/>
    </row>
    <row r="40897" spans="21:25" x14ac:dyDescent="0.2">
      <c r="U40897" s="55"/>
      <c r="V40897" s="53"/>
      <c r="W40897" s="53"/>
      <c r="X40897" s="53"/>
      <c r="Y40897" s="55"/>
    </row>
    <row r="40898" spans="21:25" x14ac:dyDescent="0.2">
      <c r="U40898" s="55"/>
      <c r="V40898" s="53"/>
      <c r="W40898" s="53"/>
      <c r="X40898" s="53"/>
      <c r="Y40898" s="55"/>
    </row>
    <row r="40899" spans="21:25" x14ac:dyDescent="0.2">
      <c r="U40899" s="55"/>
      <c r="V40899" s="53"/>
      <c r="W40899" s="53"/>
      <c r="X40899" s="53"/>
      <c r="Y40899" s="55"/>
    </row>
    <row r="40900" spans="21:25" x14ac:dyDescent="0.2">
      <c r="U40900" s="55"/>
      <c r="V40900" s="53"/>
      <c r="W40900" s="53"/>
      <c r="X40900" s="53"/>
      <c r="Y40900" s="55"/>
    </row>
    <row r="40901" spans="21:25" x14ac:dyDescent="0.2">
      <c r="U40901" s="55"/>
      <c r="V40901" s="53"/>
      <c r="W40901" s="53"/>
      <c r="X40901" s="53"/>
      <c r="Y40901" s="55"/>
    </row>
    <row r="40902" spans="21:25" x14ac:dyDescent="0.2">
      <c r="U40902" s="55"/>
      <c r="V40902" s="53"/>
      <c r="W40902" s="53"/>
      <c r="X40902" s="53"/>
      <c r="Y40902" s="55"/>
    </row>
    <row r="40903" spans="21:25" x14ac:dyDescent="0.2">
      <c r="U40903" s="55"/>
      <c r="V40903" s="53"/>
      <c r="W40903" s="53"/>
      <c r="X40903" s="53"/>
      <c r="Y40903" s="55"/>
    </row>
    <row r="40904" spans="21:25" x14ac:dyDescent="0.2">
      <c r="U40904" s="55"/>
      <c r="V40904" s="53"/>
      <c r="W40904" s="53"/>
      <c r="X40904" s="53"/>
      <c r="Y40904" s="55"/>
    </row>
    <row r="40905" spans="21:25" x14ac:dyDescent="0.2">
      <c r="U40905" s="55"/>
      <c r="V40905" s="53"/>
      <c r="W40905" s="53"/>
      <c r="X40905" s="53"/>
      <c r="Y40905" s="55"/>
    </row>
    <row r="40906" spans="21:25" x14ac:dyDescent="0.2">
      <c r="U40906" s="55"/>
      <c r="V40906" s="53"/>
      <c r="W40906" s="53"/>
      <c r="X40906" s="53"/>
      <c r="Y40906" s="55"/>
    </row>
    <row r="40907" spans="21:25" x14ac:dyDescent="0.2">
      <c r="U40907" s="55"/>
      <c r="V40907" s="53"/>
      <c r="W40907" s="53"/>
      <c r="X40907" s="53"/>
      <c r="Y40907" s="55"/>
    </row>
    <row r="40908" spans="21:25" x14ac:dyDescent="0.2">
      <c r="U40908" s="55"/>
      <c r="V40908" s="53"/>
      <c r="W40908" s="53"/>
      <c r="X40908" s="53"/>
      <c r="Y40908" s="55"/>
    </row>
    <row r="40909" spans="21:25" x14ac:dyDescent="0.2">
      <c r="U40909" s="55"/>
      <c r="V40909" s="53"/>
      <c r="W40909" s="53"/>
      <c r="X40909" s="53"/>
      <c r="Y40909" s="55"/>
    </row>
    <row r="40910" spans="21:25" x14ac:dyDescent="0.2">
      <c r="U40910" s="55"/>
      <c r="V40910" s="53"/>
      <c r="W40910" s="53"/>
      <c r="X40910" s="53"/>
      <c r="Y40910" s="55"/>
    </row>
    <row r="40911" spans="21:25" x14ac:dyDescent="0.2">
      <c r="U40911" s="55"/>
      <c r="V40911" s="53"/>
      <c r="W40911" s="53"/>
      <c r="X40911" s="53"/>
      <c r="Y40911" s="55"/>
    </row>
    <row r="40912" spans="21:25" x14ac:dyDescent="0.2">
      <c r="U40912" s="55"/>
      <c r="V40912" s="53"/>
      <c r="W40912" s="53"/>
      <c r="X40912" s="53"/>
      <c r="Y40912" s="55"/>
    </row>
    <row r="40913" spans="21:25" x14ac:dyDescent="0.2">
      <c r="U40913" s="55"/>
      <c r="V40913" s="53"/>
      <c r="W40913" s="53"/>
      <c r="X40913" s="53"/>
      <c r="Y40913" s="55"/>
    </row>
    <row r="40914" spans="21:25" x14ac:dyDescent="0.2">
      <c r="U40914" s="55"/>
      <c r="V40914" s="53"/>
      <c r="W40914" s="53"/>
      <c r="X40914" s="53"/>
      <c r="Y40914" s="55"/>
    </row>
    <row r="40915" spans="21:25" x14ac:dyDescent="0.2">
      <c r="U40915" s="55"/>
      <c r="V40915" s="53"/>
      <c r="W40915" s="53"/>
      <c r="X40915" s="53"/>
      <c r="Y40915" s="55"/>
    </row>
    <row r="40916" spans="21:25" x14ac:dyDescent="0.2">
      <c r="U40916" s="55"/>
      <c r="V40916" s="53"/>
      <c r="W40916" s="53"/>
      <c r="X40916" s="53"/>
      <c r="Y40916" s="55"/>
    </row>
    <row r="40917" spans="21:25" x14ac:dyDescent="0.2">
      <c r="U40917" s="55"/>
      <c r="V40917" s="53"/>
      <c r="W40917" s="53"/>
      <c r="X40917" s="53"/>
      <c r="Y40917" s="55"/>
    </row>
    <row r="40918" spans="21:25" x14ac:dyDescent="0.2">
      <c r="U40918" s="55"/>
      <c r="V40918" s="53"/>
      <c r="W40918" s="53"/>
      <c r="X40918" s="53"/>
      <c r="Y40918" s="55"/>
    </row>
    <row r="40919" spans="21:25" x14ac:dyDescent="0.2">
      <c r="U40919" s="55"/>
      <c r="V40919" s="53"/>
      <c r="W40919" s="53"/>
      <c r="X40919" s="53"/>
      <c r="Y40919" s="55"/>
    </row>
    <row r="40920" spans="21:25" x14ac:dyDescent="0.2">
      <c r="U40920" s="55"/>
      <c r="V40920" s="53"/>
      <c r="W40920" s="53"/>
      <c r="X40920" s="53"/>
      <c r="Y40920" s="55"/>
    </row>
    <row r="40921" spans="21:25" x14ac:dyDescent="0.2">
      <c r="U40921" s="55"/>
      <c r="V40921" s="53"/>
      <c r="W40921" s="53"/>
      <c r="X40921" s="53"/>
      <c r="Y40921" s="55"/>
    </row>
    <row r="40922" spans="21:25" x14ac:dyDescent="0.2">
      <c r="U40922" s="55"/>
      <c r="V40922" s="53"/>
      <c r="W40922" s="53"/>
      <c r="X40922" s="53"/>
      <c r="Y40922" s="55"/>
    </row>
    <row r="40923" spans="21:25" x14ac:dyDescent="0.2">
      <c r="U40923" s="55"/>
      <c r="V40923" s="53"/>
      <c r="W40923" s="53"/>
      <c r="X40923" s="53"/>
      <c r="Y40923" s="55"/>
    </row>
    <row r="40924" spans="21:25" x14ac:dyDescent="0.2">
      <c r="U40924" s="55"/>
      <c r="V40924" s="53"/>
      <c r="W40924" s="53"/>
      <c r="X40924" s="53"/>
      <c r="Y40924" s="55"/>
    </row>
    <row r="40925" spans="21:25" x14ac:dyDescent="0.2">
      <c r="U40925" s="55"/>
      <c r="V40925" s="53"/>
      <c r="W40925" s="53"/>
      <c r="X40925" s="53"/>
      <c r="Y40925" s="55"/>
    </row>
    <row r="40926" spans="21:25" x14ac:dyDescent="0.2">
      <c r="U40926" s="55"/>
      <c r="V40926" s="53"/>
      <c r="W40926" s="53"/>
      <c r="X40926" s="53"/>
      <c r="Y40926" s="55"/>
    </row>
    <row r="40927" spans="21:25" x14ac:dyDescent="0.2">
      <c r="U40927" s="55"/>
      <c r="V40927" s="53"/>
      <c r="W40927" s="53"/>
      <c r="X40927" s="53"/>
      <c r="Y40927" s="55"/>
    </row>
    <row r="40928" spans="21:25" x14ac:dyDescent="0.2">
      <c r="U40928" s="55"/>
      <c r="V40928" s="53"/>
      <c r="W40928" s="53"/>
      <c r="X40928" s="53"/>
      <c r="Y40928" s="55"/>
    </row>
    <row r="40929" spans="21:25" x14ac:dyDescent="0.2">
      <c r="U40929" s="55"/>
      <c r="V40929" s="53"/>
      <c r="W40929" s="53"/>
      <c r="X40929" s="53"/>
      <c r="Y40929" s="55"/>
    </row>
    <row r="40930" spans="21:25" x14ac:dyDescent="0.2">
      <c r="U40930" s="55"/>
      <c r="V40930" s="53"/>
      <c r="W40930" s="53"/>
      <c r="X40930" s="53"/>
      <c r="Y40930" s="55"/>
    </row>
    <row r="40931" spans="21:25" x14ac:dyDescent="0.2">
      <c r="U40931" s="55"/>
      <c r="V40931" s="53"/>
      <c r="W40931" s="53"/>
      <c r="X40931" s="53"/>
      <c r="Y40931" s="55"/>
    </row>
    <row r="40932" spans="21:25" x14ac:dyDescent="0.2">
      <c r="U40932" s="55"/>
      <c r="V40932" s="53"/>
      <c r="W40932" s="53"/>
      <c r="X40932" s="53"/>
      <c r="Y40932" s="55"/>
    </row>
    <row r="40933" spans="21:25" x14ac:dyDescent="0.2">
      <c r="U40933" s="55"/>
      <c r="V40933" s="53"/>
      <c r="W40933" s="53"/>
      <c r="X40933" s="53"/>
      <c r="Y40933" s="55"/>
    </row>
    <row r="40934" spans="21:25" x14ac:dyDescent="0.2">
      <c r="U40934" s="55"/>
      <c r="V40934" s="53"/>
      <c r="W40934" s="53"/>
      <c r="X40934" s="53"/>
      <c r="Y40934" s="55"/>
    </row>
    <row r="40935" spans="21:25" x14ac:dyDescent="0.2">
      <c r="U40935" s="55"/>
      <c r="V40935" s="53"/>
      <c r="W40935" s="53"/>
      <c r="X40935" s="53"/>
      <c r="Y40935" s="55"/>
    </row>
    <row r="40936" spans="21:25" x14ac:dyDescent="0.2">
      <c r="U40936" s="55"/>
      <c r="V40936" s="53"/>
      <c r="W40936" s="53"/>
      <c r="X40936" s="53"/>
      <c r="Y40936" s="55"/>
    </row>
    <row r="40937" spans="21:25" x14ac:dyDescent="0.2">
      <c r="U40937" s="55"/>
      <c r="V40937" s="53"/>
      <c r="W40937" s="53"/>
      <c r="X40937" s="53"/>
      <c r="Y40937" s="55"/>
    </row>
    <row r="40938" spans="21:25" x14ac:dyDescent="0.2">
      <c r="U40938" s="55"/>
      <c r="V40938" s="53"/>
      <c r="W40938" s="53"/>
      <c r="X40938" s="53"/>
      <c r="Y40938" s="55"/>
    </row>
    <row r="40939" spans="21:25" x14ac:dyDescent="0.2">
      <c r="U40939" s="55"/>
      <c r="V40939" s="53"/>
      <c r="W40939" s="53"/>
      <c r="X40939" s="53"/>
      <c r="Y40939" s="55"/>
    </row>
    <row r="40940" spans="21:25" x14ac:dyDescent="0.2">
      <c r="U40940" s="55"/>
      <c r="V40940" s="53"/>
      <c r="W40940" s="53"/>
      <c r="X40940" s="53"/>
      <c r="Y40940" s="55"/>
    </row>
    <row r="40941" spans="21:25" x14ac:dyDescent="0.2">
      <c r="U40941" s="55"/>
      <c r="V40941" s="53"/>
      <c r="W40941" s="53"/>
      <c r="X40941" s="53"/>
      <c r="Y40941" s="55"/>
    </row>
    <row r="40942" spans="21:25" x14ac:dyDescent="0.2">
      <c r="U40942" s="55"/>
      <c r="V40942" s="53"/>
      <c r="W40942" s="53"/>
      <c r="X40942" s="53"/>
      <c r="Y40942" s="55"/>
    </row>
    <row r="40943" spans="21:25" x14ac:dyDescent="0.2">
      <c r="U40943" s="55"/>
      <c r="V40943" s="53"/>
      <c r="W40943" s="53"/>
      <c r="X40943" s="53"/>
      <c r="Y40943" s="55"/>
    </row>
    <row r="40944" spans="21:25" x14ac:dyDescent="0.2">
      <c r="U40944" s="55"/>
      <c r="V40944" s="53"/>
      <c r="W40944" s="53"/>
      <c r="X40944" s="53"/>
      <c r="Y40944" s="55"/>
    </row>
    <row r="40945" spans="21:25" x14ac:dyDescent="0.2">
      <c r="U40945" s="55"/>
      <c r="V40945" s="53"/>
      <c r="W40945" s="53"/>
      <c r="X40945" s="53"/>
      <c r="Y40945" s="55"/>
    </row>
    <row r="40946" spans="21:25" x14ac:dyDescent="0.2">
      <c r="U40946" s="55"/>
      <c r="V40946" s="53"/>
      <c r="W40946" s="53"/>
      <c r="X40946" s="53"/>
      <c r="Y40946" s="55"/>
    </row>
    <row r="40947" spans="21:25" x14ac:dyDescent="0.2">
      <c r="U40947" s="55"/>
      <c r="V40947" s="53"/>
      <c r="W40947" s="53"/>
      <c r="X40947" s="53"/>
      <c r="Y40947" s="55"/>
    </row>
    <row r="40948" spans="21:25" x14ac:dyDescent="0.2">
      <c r="U40948" s="55"/>
      <c r="V40948" s="53"/>
      <c r="W40948" s="53"/>
      <c r="X40948" s="53"/>
      <c r="Y40948" s="55"/>
    </row>
    <row r="40949" spans="21:25" x14ac:dyDescent="0.2">
      <c r="U40949" s="55"/>
      <c r="V40949" s="53"/>
      <c r="W40949" s="53"/>
      <c r="X40949" s="53"/>
      <c r="Y40949" s="55"/>
    </row>
    <row r="40950" spans="21:25" x14ac:dyDescent="0.2">
      <c r="U40950" s="55"/>
      <c r="V40950" s="53"/>
      <c r="W40950" s="53"/>
      <c r="X40950" s="53"/>
      <c r="Y40950" s="55"/>
    </row>
    <row r="40951" spans="21:25" x14ac:dyDescent="0.2">
      <c r="U40951" s="55"/>
      <c r="V40951" s="53"/>
      <c r="W40951" s="53"/>
      <c r="X40951" s="53"/>
      <c r="Y40951" s="55"/>
    </row>
    <row r="40952" spans="21:25" x14ac:dyDescent="0.2">
      <c r="U40952" s="55"/>
      <c r="V40952" s="53"/>
      <c r="W40952" s="53"/>
      <c r="X40952" s="53"/>
      <c r="Y40952" s="55"/>
    </row>
    <row r="40953" spans="21:25" x14ac:dyDescent="0.2">
      <c r="U40953" s="55"/>
      <c r="V40953" s="53"/>
      <c r="W40953" s="53"/>
      <c r="X40953" s="53"/>
      <c r="Y40953" s="55"/>
    </row>
    <row r="40954" spans="21:25" x14ac:dyDescent="0.2">
      <c r="U40954" s="55"/>
      <c r="V40954" s="53"/>
      <c r="W40954" s="53"/>
      <c r="X40954" s="53"/>
      <c r="Y40954" s="55"/>
    </row>
    <row r="40955" spans="21:25" x14ac:dyDescent="0.2">
      <c r="U40955" s="55"/>
      <c r="V40955" s="53"/>
      <c r="W40955" s="53"/>
      <c r="X40955" s="53"/>
      <c r="Y40955" s="55"/>
    </row>
    <row r="40956" spans="21:25" x14ac:dyDescent="0.2">
      <c r="U40956" s="55"/>
      <c r="V40956" s="53"/>
      <c r="W40956" s="53"/>
      <c r="X40956" s="53"/>
      <c r="Y40956" s="55"/>
    </row>
    <row r="40957" spans="21:25" x14ac:dyDescent="0.2">
      <c r="U40957" s="55"/>
      <c r="V40957" s="53"/>
      <c r="W40957" s="53"/>
      <c r="X40957" s="53"/>
      <c r="Y40957" s="55"/>
    </row>
    <row r="40958" spans="21:25" x14ac:dyDescent="0.2">
      <c r="U40958" s="55"/>
      <c r="V40958" s="53"/>
      <c r="W40958" s="53"/>
      <c r="X40958" s="53"/>
      <c r="Y40958" s="55"/>
    </row>
    <row r="40959" spans="21:25" x14ac:dyDescent="0.2">
      <c r="U40959" s="55"/>
      <c r="V40959" s="53"/>
      <c r="W40959" s="53"/>
      <c r="X40959" s="53"/>
      <c r="Y40959" s="55"/>
    </row>
    <row r="40960" spans="21:25" x14ac:dyDescent="0.2">
      <c r="U40960" s="55"/>
      <c r="V40960" s="53"/>
      <c r="W40960" s="53"/>
      <c r="X40960" s="53"/>
      <c r="Y40960" s="55"/>
    </row>
    <row r="40961" spans="21:25" x14ac:dyDescent="0.2">
      <c r="U40961" s="55"/>
      <c r="V40961" s="53"/>
      <c r="W40961" s="53"/>
      <c r="X40961" s="53"/>
      <c r="Y40961" s="55"/>
    </row>
    <row r="40962" spans="21:25" x14ac:dyDescent="0.2">
      <c r="U40962" s="55"/>
      <c r="V40962" s="53"/>
      <c r="W40962" s="53"/>
      <c r="X40962" s="53"/>
      <c r="Y40962" s="55"/>
    </row>
    <row r="40963" spans="21:25" x14ac:dyDescent="0.2">
      <c r="U40963" s="55"/>
      <c r="V40963" s="53"/>
      <c r="W40963" s="53"/>
      <c r="X40963" s="53"/>
      <c r="Y40963" s="55"/>
    </row>
    <row r="40964" spans="21:25" x14ac:dyDescent="0.2">
      <c r="U40964" s="55"/>
      <c r="V40964" s="53"/>
      <c r="W40964" s="53"/>
      <c r="X40964" s="53"/>
      <c r="Y40964" s="55"/>
    </row>
    <row r="40965" spans="21:25" x14ac:dyDescent="0.2">
      <c r="U40965" s="55"/>
      <c r="V40965" s="53"/>
      <c r="W40965" s="53"/>
      <c r="X40965" s="53"/>
      <c r="Y40965" s="55"/>
    </row>
    <row r="40966" spans="21:25" x14ac:dyDescent="0.2">
      <c r="U40966" s="55"/>
      <c r="V40966" s="53"/>
      <c r="W40966" s="53"/>
      <c r="X40966" s="53"/>
      <c r="Y40966" s="55"/>
    </row>
    <row r="40967" spans="21:25" x14ac:dyDescent="0.2">
      <c r="U40967" s="55"/>
      <c r="V40967" s="53"/>
      <c r="W40967" s="53"/>
      <c r="X40967" s="53"/>
      <c r="Y40967" s="55"/>
    </row>
    <row r="40968" spans="21:25" x14ac:dyDescent="0.2">
      <c r="U40968" s="55"/>
      <c r="V40968" s="53"/>
      <c r="W40968" s="53"/>
      <c r="X40968" s="53"/>
      <c r="Y40968" s="55"/>
    </row>
    <row r="40969" spans="21:25" x14ac:dyDescent="0.2">
      <c r="U40969" s="55"/>
      <c r="V40969" s="53"/>
      <c r="W40969" s="53"/>
      <c r="X40969" s="53"/>
      <c r="Y40969" s="55"/>
    </row>
    <row r="40970" spans="21:25" x14ac:dyDescent="0.2">
      <c r="U40970" s="55"/>
      <c r="V40970" s="53"/>
      <c r="W40970" s="53"/>
      <c r="X40970" s="53"/>
      <c r="Y40970" s="55"/>
    </row>
    <row r="40971" spans="21:25" x14ac:dyDescent="0.2">
      <c r="U40971" s="55"/>
      <c r="V40971" s="53"/>
      <c r="W40971" s="53"/>
      <c r="X40971" s="53"/>
      <c r="Y40971" s="55"/>
    </row>
    <row r="40972" spans="21:25" x14ac:dyDescent="0.2">
      <c r="U40972" s="55"/>
      <c r="V40972" s="53"/>
      <c r="W40972" s="53"/>
      <c r="X40972" s="53"/>
      <c r="Y40972" s="55"/>
    </row>
    <row r="40973" spans="21:25" x14ac:dyDescent="0.2">
      <c r="U40973" s="55"/>
      <c r="V40973" s="53"/>
      <c r="W40973" s="53"/>
      <c r="X40973" s="53"/>
      <c r="Y40973" s="55"/>
    </row>
    <row r="40974" spans="21:25" x14ac:dyDescent="0.2">
      <c r="U40974" s="55"/>
      <c r="V40974" s="53"/>
      <c r="W40974" s="53"/>
      <c r="X40974" s="53"/>
      <c r="Y40974" s="55"/>
    </row>
    <row r="40975" spans="21:25" x14ac:dyDescent="0.2">
      <c r="U40975" s="55"/>
      <c r="V40975" s="53"/>
      <c r="W40975" s="53"/>
      <c r="X40975" s="53"/>
      <c r="Y40975" s="55"/>
    </row>
    <row r="40976" spans="21:25" x14ac:dyDescent="0.2">
      <c r="U40976" s="55"/>
      <c r="V40976" s="53"/>
      <c r="W40976" s="53"/>
      <c r="X40976" s="53"/>
      <c r="Y40976" s="55"/>
    </row>
    <row r="40977" spans="21:25" x14ac:dyDescent="0.2">
      <c r="U40977" s="55"/>
      <c r="V40977" s="53"/>
      <c r="W40977" s="53"/>
      <c r="X40977" s="53"/>
      <c r="Y40977" s="55"/>
    </row>
    <row r="40978" spans="21:25" x14ac:dyDescent="0.2">
      <c r="U40978" s="55"/>
      <c r="V40978" s="53"/>
      <c r="W40978" s="53"/>
      <c r="X40978" s="53"/>
      <c r="Y40978" s="55"/>
    </row>
    <row r="40979" spans="21:25" x14ac:dyDescent="0.2">
      <c r="U40979" s="55"/>
      <c r="V40979" s="53"/>
      <c r="W40979" s="53"/>
      <c r="X40979" s="53"/>
      <c r="Y40979" s="55"/>
    </row>
    <row r="40980" spans="21:25" x14ac:dyDescent="0.2">
      <c r="U40980" s="55"/>
      <c r="V40980" s="53"/>
      <c r="W40980" s="53"/>
      <c r="X40980" s="53"/>
      <c r="Y40980" s="55"/>
    </row>
    <row r="40981" spans="21:25" x14ac:dyDescent="0.2">
      <c r="U40981" s="55"/>
      <c r="V40981" s="53"/>
      <c r="W40981" s="53"/>
      <c r="X40981" s="53"/>
      <c r="Y40981" s="55"/>
    </row>
    <row r="40982" spans="21:25" x14ac:dyDescent="0.2">
      <c r="U40982" s="55"/>
      <c r="V40982" s="53"/>
      <c r="W40982" s="53"/>
      <c r="X40982" s="53"/>
      <c r="Y40982" s="55"/>
    </row>
    <row r="40983" spans="21:25" x14ac:dyDescent="0.2">
      <c r="U40983" s="55"/>
      <c r="V40983" s="53"/>
      <c r="W40983" s="53"/>
      <c r="X40983" s="53"/>
      <c r="Y40983" s="55"/>
    </row>
    <row r="40984" spans="21:25" x14ac:dyDescent="0.2">
      <c r="U40984" s="55"/>
      <c r="V40984" s="53"/>
      <c r="W40984" s="53"/>
      <c r="X40984" s="53"/>
      <c r="Y40984" s="55"/>
    </row>
    <row r="40985" spans="21:25" x14ac:dyDescent="0.2">
      <c r="U40985" s="55"/>
      <c r="V40985" s="53"/>
      <c r="W40985" s="53"/>
      <c r="X40985" s="53"/>
      <c r="Y40985" s="55"/>
    </row>
    <row r="40986" spans="21:25" x14ac:dyDescent="0.2">
      <c r="U40986" s="55"/>
      <c r="V40986" s="53"/>
      <c r="W40986" s="53"/>
      <c r="X40986" s="53"/>
      <c r="Y40986" s="55"/>
    </row>
    <row r="40987" spans="21:25" x14ac:dyDescent="0.2">
      <c r="U40987" s="55"/>
      <c r="V40987" s="53"/>
      <c r="W40987" s="53"/>
      <c r="X40987" s="53"/>
      <c r="Y40987" s="55"/>
    </row>
    <row r="40988" spans="21:25" x14ac:dyDescent="0.2">
      <c r="U40988" s="55"/>
      <c r="V40988" s="53"/>
      <c r="W40988" s="53"/>
      <c r="X40988" s="53"/>
      <c r="Y40988" s="55"/>
    </row>
    <row r="40989" spans="21:25" x14ac:dyDescent="0.2">
      <c r="U40989" s="55"/>
      <c r="V40989" s="53"/>
      <c r="W40989" s="53"/>
      <c r="X40989" s="53"/>
      <c r="Y40989" s="55"/>
    </row>
    <row r="40990" spans="21:25" x14ac:dyDescent="0.2">
      <c r="U40990" s="55"/>
      <c r="V40990" s="53"/>
      <c r="W40990" s="53"/>
      <c r="X40990" s="53"/>
      <c r="Y40990" s="55"/>
    </row>
    <row r="40991" spans="21:25" x14ac:dyDescent="0.2">
      <c r="U40991" s="55"/>
      <c r="V40991" s="53"/>
      <c r="W40991" s="53"/>
      <c r="X40991" s="53"/>
      <c r="Y40991" s="55"/>
    </row>
    <row r="40992" spans="21:25" x14ac:dyDescent="0.2">
      <c r="U40992" s="55"/>
      <c r="V40992" s="53"/>
      <c r="W40992" s="53"/>
      <c r="X40992" s="53"/>
      <c r="Y40992" s="55"/>
    </row>
    <row r="40993" spans="21:25" x14ac:dyDescent="0.2">
      <c r="U40993" s="55"/>
      <c r="V40993" s="53"/>
      <c r="W40993" s="53"/>
      <c r="X40993" s="53"/>
      <c r="Y40993" s="55"/>
    </row>
    <row r="40994" spans="21:25" x14ac:dyDescent="0.2">
      <c r="U40994" s="55"/>
      <c r="V40994" s="53"/>
      <c r="W40994" s="53"/>
      <c r="X40994" s="53"/>
      <c r="Y40994" s="55"/>
    </row>
    <row r="40995" spans="21:25" x14ac:dyDescent="0.2">
      <c r="U40995" s="55"/>
      <c r="V40995" s="53"/>
      <c r="W40995" s="53"/>
      <c r="X40995" s="53"/>
      <c r="Y40995" s="55"/>
    </row>
    <row r="40996" spans="21:25" x14ac:dyDescent="0.2">
      <c r="U40996" s="55"/>
      <c r="V40996" s="53"/>
      <c r="W40996" s="53"/>
      <c r="X40996" s="53"/>
      <c r="Y40996" s="55"/>
    </row>
    <row r="40997" spans="21:25" x14ac:dyDescent="0.2">
      <c r="U40997" s="55"/>
      <c r="V40997" s="53"/>
      <c r="W40997" s="53"/>
      <c r="X40997" s="53"/>
      <c r="Y40997" s="55"/>
    </row>
    <row r="40998" spans="21:25" x14ac:dyDescent="0.2">
      <c r="U40998" s="55"/>
      <c r="V40998" s="53"/>
      <c r="W40998" s="53"/>
      <c r="X40998" s="53"/>
      <c r="Y40998" s="55"/>
    </row>
    <row r="40999" spans="21:25" x14ac:dyDescent="0.2">
      <c r="U40999" s="55"/>
      <c r="V40999" s="53"/>
      <c r="W40999" s="53"/>
      <c r="X40999" s="53"/>
      <c r="Y40999" s="55"/>
    </row>
    <row r="41000" spans="21:25" x14ac:dyDescent="0.2">
      <c r="U41000" s="55"/>
      <c r="V41000" s="53"/>
      <c r="W41000" s="53"/>
      <c r="X41000" s="53"/>
      <c r="Y41000" s="55"/>
    </row>
    <row r="41001" spans="21:25" x14ac:dyDescent="0.2">
      <c r="U41001" s="55"/>
      <c r="V41001" s="53"/>
      <c r="W41001" s="53"/>
      <c r="X41001" s="53"/>
      <c r="Y41001" s="55"/>
    </row>
    <row r="41002" spans="21:25" x14ac:dyDescent="0.2">
      <c r="U41002" s="55"/>
      <c r="V41002" s="53"/>
      <c r="W41002" s="53"/>
      <c r="X41002" s="53"/>
      <c r="Y41002" s="55"/>
    </row>
    <row r="41003" spans="21:25" x14ac:dyDescent="0.2">
      <c r="U41003" s="55"/>
      <c r="V41003" s="53"/>
      <c r="W41003" s="53"/>
      <c r="X41003" s="53"/>
      <c r="Y41003" s="55"/>
    </row>
    <row r="41004" spans="21:25" x14ac:dyDescent="0.2">
      <c r="U41004" s="55"/>
      <c r="V41004" s="53"/>
      <c r="W41004" s="53"/>
      <c r="X41004" s="53"/>
      <c r="Y41004" s="55"/>
    </row>
    <row r="41005" spans="21:25" x14ac:dyDescent="0.2">
      <c r="U41005" s="55"/>
      <c r="V41005" s="53"/>
      <c r="W41005" s="53"/>
      <c r="X41005" s="53"/>
      <c r="Y41005" s="55"/>
    </row>
    <row r="41006" spans="21:25" x14ac:dyDescent="0.2">
      <c r="U41006" s="55"/>
      <c r="V41006" s="53"/>
      <c r="W41006" s="53"/>
      <c r="X41006" s="53"/>
      <c r="Y41006" s="55"/>
    </row>
    <row r="41007" spans="21:25" x14ac:dyDescent="0.2">
      <c r="U41007" s="55"/>
      <c r="V41007" s="53"/>
      <c r="W41007" s="53"/>
      <c r="X41007" s="53"/>
      <c r="Y41007" s="55"/>
    </row>
    <row r="41008" spans="21:25" x14ac:dyDescent="0.2">
      <c r="U41008" s="55"/>
      <c r="V41008" s="53"/>
      <c r="W41008" s="53"/>
      <c r="X41008" s="53"/>
      <c r="Y41008" s="55"/>
    </row>
    <row r="41009" spans="21:25" x14ac:dyDescent="0.2">
      <c r="U41009" s="55"/>
      <c r="V41009" s="53"/>
      <c r="W41009" s="53"/>
      <c r="X41009" s="53"/>
      <c r="Y41009" s="55"/>
    </row>
    <row r="41010" spans="21:25" x14ac:dyDescent="0.2">
      <c r="U41010" s="55"/>
      <c r="V41010" s="53"/>
      <c r="W41010" s="53"/>
      <c r="X41010" s="53"/>
      <c r="Y41010" s="55"/>
    </row>
    <row r="41011" spans="21:25" x14ac:dyDescent="0.2">
      <c r="U41011" s="55"/>
      <c r="V41011" s="53"/>
      <c r="W41011" s="53"/>
      <c r="X41011" s="53"/>
      <c r="Y41011" s="55"/>
    </row>
    <row r="41012" spans="21:25" x14ac:dyDescent="0.2">
      <c r="U41012" s="55"/>
      <c r="V41012" s="53"/>
      <c r="W41012" s="53"/>
      <c r="X41012" s="53"/>
      <c r="Y41012" s="55"/>
    </row>
    <row r="41013" spans="21:25" x14ac:dyDescent="0.2">
      <c r="U41013" s="55"/>
      <c r="V41013" s="53"/>
      <c r="W41013" s="53"/>
      <c r="X41013" s="53"/>
      <c r="Y41013" s="55"/>
    </row>
    <row r="41014" spans="21:25" x14ac:dyDescent="0.2">
      <c r="U41014" s="55"/>
      <c r="V41014" s="53"/>
      <c r="W41014" s="53"/>
      <c r="X41014" s="53"/>
      <c r="Y41014" s="55"/>
    </row>
    <row r="41015" spans="21:25" x14ac:dyDescent="0.2">
      <c r="U41015" s="55"/>
      <c r="V41015" s="53"/>
      <c r="W41015" s="53"/>
      <c r="X41015" s="53"/>
      <c r="Y41015" s="55"/>
    </row>
    <row r="41016" spans="21:25" x14ac:dyDescent="0.2">
      <c r="U41016" s="55"/>
      <c r="V41016" s="53"/>
      <c r="W41016" s="53"/>
      <c r="X41016" s="53"/>
      <c r="Y41016" s="55"/>
    </row>
    <row r="41017" spans="21:25" x14ac:dyDescent="0.2">
      <c r="U41017" s="55"/>
      <c r="V41017" s="53"/>
      <c r="W41017" s="53"/>
      <c r="X41017" s="53"/>
      <c r="Y41017" s="55"/>
    </row>
    <row r="41018" spans="21:25" x14ac:dyDescent="0.2">
      <c r="U41018" s="55"/>
      <c r="V41018" s="53"/>
      <c r="W41018" s="53"/>
      <c r="X41018" s="53"/>
      <c r="Y41018" s="55"/>
    </row>
    <row r="41019" spans="21:25" x14ac:dyDescent="0.2">
      <c r="U41019" s="55"/>
      <c r="V41019" s="53"/>
      <c r="W41019" s="53"/>
      <c r="X41019" s="53"/>
      <c r="Y41019" s="55"/>
    </row>
    <row r="41020" spans="21:25" x14ac:dyDescent="0.2">
      <c r="U41020" s="55"/>
      <c r="V41020" s="53"/>
      <c r="W41020" s="53"/>
      <c r="X41020" s="53"/>
      <c r="Y41020" s="55"/>
    </row>
    <row r="41021" spans="21:25" x14ac:dyDescent="0.2">
      <c r="U41021" s="55"/>
      <c r="V41021" s="53"/>
      <c r="W41021" s="53"/>
      <c r="X41021" s="53"/>
      <c r="Y41021" s="55"/>
    </row>
    <row r="41022" spans="21:25" x14ac:dyDescent="0.2">
      <c r="U41022" s="55"/>
      <c r="V41022" s="53"/>
      <c r="W41022" s="53"/>
      <c r="X41022" s="53"/>
      <c r="Y41022" s="55"/>
    </row>
    <row r="41023" spans="21:25" x14ac:dyDescent="0.2">
      <c r="U41023" s="55"/>
      <c r="V41023" s="53"/>
      <c r="W41023" s="53"/>
      <c r="X41023" s="53"/>
      <c r="Y41023" s="55"/>
    </row>
    <row r="41024" spans="21:25" x14ac:dyDescent="0.2">
      <c r="U41024" s="55"/>
      <c r="V41024" s="53"/>
      <c r="W41024" s="53"/>
      <c r="X41024" s="53"/>
      <c r="Y41024" s="55"/>
    </row>
    <row r="41025" spans="21:25" x14ac:dyDescent="0.2">
      <c r="U41025" s="55"/>
      <c r="V41025" s="53"/>
      <c r="W41025" s="53"/>
      <c r="X41025" s="53"/>
      <c r="Y41025" s="55"/>
    </row>
    <row r="41026" spans="21:25" x14ac:dyDescent="0.2">
      <c r="U41026" s="55"/>
      <c r="V41026" s="53"/>
      <c r="W41026" s="53"/>
      <c r="X41026" s="53"/>
      <c r="Y41026" s="55"/>
    </row>
    <row r="41027" spans="21:25" x14ac:dyDescent="0.2">
      <c r="U41027" s="55"/>
      <c r="V41027" s="53"/>
      <c r="W41027" s="53"/>
      <c r="X41027" s="53"/>
      <c r="Y41027" s="55"/>
    </row>
    <row r="41028" spans="21:25" x14ac:dyDescent="0.2">
      <c r="U41028" s="55"/>
      <c r="V41028" s="53"/>
      <c r="W41028" s="53"/>
      <c r="X41028" s="53"/>
      <c r="Y41028" s="55"/>
    </row>
    <row r="41029" spans="21:25" x14ac:dyDescent="0.2">
      <c r="U41029" s="55"/>
      <c r="V41029" s="53"/>
      <c r="W41029" s="53"/>
      <c r="X41029" s="53"/>
      <c r="Y41029" s="55"/>
    </row>
    <row r="41030" spans="21:25" x14ac:dyDescent="0.2">
      <c r="U41030" s="55"/>
      <c r="V41030" s="53"/>
      <c r="W41030" s="53"/>
      <c r="X41030" s="53"/>
      <c r="Y41030" s="55"/>
    </row>
    <row r="41031" spans="21:25" x14ac:dyDescent="0.2">
      <c r="U41031" s="55"/>
      <c r="V41031" s="53"/>
      <c r="W41031" s="53"/>
      <c r="X41031" s="53"/>
      <c r="Y41031" s="55"/>
    </row>
    <row r="41032" spans="21:25" x14ac:dyDescent="0.2">
      <c r="U41032" s="55"/>
      <c r="V41032" s="53"/>
      <c r="W41032" s="53"/>
      <c r="X41032" s="53"/>
      <c r="Y41032" s="55"/>
    </row>
    <row r="41033" spans="21:25" x14ac:dyDescent="0.2">
      <c r="U41033" s="55"/>
      <c r="V41033" s="53"/>
      <c r="W41033" s="53"/>
      <c r="X41033" s="53"/>
      <c r="Y41033" s="55"/>
    </row>
    <row r="41034" spans="21:25" x14ac:dyDescent="0.2">
      <c r="U41034" s="55"/>
      <c r="V41034" s="53"/>
      <c r="W41034" s="53"/>
      <c r="X41034" s="53"/>
      <c r="Y41034" s="55"/>
    </row>
    <row r="41035" spans="21:25" x14ac:dyDescent="0.2">
      <c r="U41035" s="55"/>
      <c r="V41035" s="53"/>
      <c r="W41035" s="53"/>
      <c r="X41035" s="53"/>
      <c r="Y41035" s="55"/>
    </row>
    <row r="41036" spans="21:25" x14ac:dyDescent="0.2">
      <c r="U41036" s="55"/>
      <c r="V41036" s="53"/>
      <c r="W41036" s="53"/>
      <c r="X41036" s="53"/>
      <c r="Y41036" s="55"/>
    </row>
    <row r="41037" spans="21:25" x14ac:dyDescent="0.2">
      <c r="U41037" s="55"/>
      <c r="V41037" s="53"/>
      <c r="W41037" s="53"/>
      <c r="X41037" s="53"/>
      <c r="Y41037" s="55"/>
    </row>
    <row r="41038" spans="21:25" x14ac:dyDescent="0.2">
      <c r="U41038" s="55"/>
      <c r="V41038" s="53"/>
      <c r="W41038" s="53"/>
      <c r="X41038" s="53"/>
      <c r="Y41038" s="55"/>
    </row>
    <row r="41039" spans="21:25" x14ac:dyDescent="0.2">
      <c r="U41039" s="55"/>
      <c r="V41039" s="53"/>
      <c r="W41039" s="53"/>
      <c r="X41039" s="53"/>
      <c r="Y41039" s="55"/>
    </row>
    <row r="41040" spans="21:25" x14ac:dyDescent="0.2">
      <c r="U41040" s="55"/>
      <c r="V41040" s="53"/>
      <c r="W41040" s="53"/>
      <c r="X41040" s="53"/>
      <c r="Y41040" s="55"/>
    </row>
    <row r="41041" spans="21:25" x14ac:dyDescent="0.2">
      <c r="U41041" s="55"/>
      <c r="V41041" s="53"/>
      <c r="W41041" s="53"/>
      <c r="X41041" s="53"/>
      <c r="Y41041" s="55"/>
    </row>
    <row r="41042" spans="21:25" x14ac:dyDescent="0.2">
      <c r="U41042" s="55"/>
      <c r="V41042" s="53"/>
      <c r="W41042" s="53"/>
      <c r="X41042" s="53"/>
      <c r="Y41042" s="55"/>
    </row>
    <row r="41043" spans="21:25" x14ac:dyDescent="0.2">
      <c r="U41043" s="55"/>
      <c r="V41043" s="53"/>
      <c r="W41043" s="53"/>
      <c r="X41043" s="53"/>
      <c r="Y41043" s="55"/>
    </row>
    <row r="41044" spans="21:25" x14ac:dyDescent="0.2">
      <c r="U41044" s="55"/>
      <c r="V41044" s="53"/>
      <c r="W41044" s="53"/>
      <c r="X41044" s="53"/>
      <c r="Y41044" s="55"/>
    </row>
    <row r="41045" spans="21:25" x14ac:dyDescent="0.2">
      <c r="U41045" s="55"/>
      <c r="V41045" s="53"/>
      <c r="W41045" s="53"/>
      <c r="X41045" s="53"/>
      <c r="Y41045" s="55"/>
    </row>
    <row r="41046" spans="21:25" x14ac:dyDescent="0.2">
      <c r="U41046" s="55"/>
      <c r="V41046" s="53"/>
      <c r="W41046" s="53"/>
      <c r="X41046" s="53"/>
      <c r="Y41046" s="55"/>
    </row>
    <row r="41047" spans="21:25" x14ac:dyDescent="0.2">
      <c r="U41047" s="55"/>
      <c r="V41047" s="53"/>
      <c r="W41047" s="53"/>
      <c r="X41047" s="53"/>
      <c r="Y41047" s="55"/>
    </row>
    <row r="41048" spans="21:25" x14ac:dyDescent="0.2">
      <c r="U41048" s="55"/>
      <c r="V41048" s="53"/>
      <c r="W41048" s="53"/>
      <c r="X41048" s="53"/>
      <c r="Y41048" s="55"/>
    </row>
    <row r="41049" spans="21:25" x14ac:dyDescent="0.2">
      <c r="U41049" s="55"/>
      <c r="V41049" s="53"/>
      <c r="W41049" s="53"/>
      <c r="X41049" s="53"/>
      <c r="Y41049" s="55"/>
    </row>
    <row r="41050" spans="21:25" x14ac:dyDescent="0.2">
      <c r="U41050" s="55"/>
      <c r="V41050" s="53"/>
      <c r="W41050" s="53"/>
      <c r="X41050" s="53"/>
      <c r="Y41050" s="55"/>
    </row>
    <row r="41051" spans="21:25" x14ac:dyDescent="0.2">
      <c r="U41051" s="55"/>
      <c r="V41051" s="53"/>
      <c r="W41051" s="53"/>
      <c r="X41051" s="53"/>
      <c r="Y41051" s="55"/>
    </row>
    <row r="41052" spans="21:25" x14ac:dyDescent="0.2">
      <c r="U41052" s="55"/>
      <c r="V41052" s="53"/>
      <c r="W41052" s="53"/>
      <c r="X41052" s="53"/>
      <c r="Y41052" s="55"/>
    </row>
    <row r="41053" spans="21:25" x14ac:dyDescent="0.2">
      <c r="U41053" s="55"/>
      <c r="V41053" s="53"/>
      <c r="W41053" s="53"/>
      <c r="X41053" s="53"/>
      <c r="Y41053" s="55"/>
    </row>
    <row r="41054" spans="21:25" x14ac:dyDescent="0.2">
      <c r="U41054" s="55"/>
      <c r="V41054" s="53"/>
      <c r="W41054" s="53"/>
      <c r="X41054" s="53"/>
      <c r="Y41054" s="55"/>
    </row>
    <row r="41055" spans="21:25" x14ac:dyDescent="0.2">
      <c r="U41055" s="55"/>
      <c r="V41055" s="53"/>
      <c r="W41055" s="53"/>
      <c r="X41055" s="53"/>
      <c r="Y41055" s="55"/>
    </row>
    <row r="41056" spans="21:25" x14ac:dyDescent="0.2">
      <c r="U41056" s="55"/>
      <c r="V41056" s="53"/>
      <c r="W41056" s="53"/>
      <c r="X41056" s="53"/>
      <c r="Y41056" s="55"/>
    </row>
    <row r="41057" spans="21:25" x14ac:dyDescent="0.2">
      <c r="U41057" s="55"/>
      <c r="V41057" s="53"/>
      <c r="W41057" s="53"/>
      <c r="X41057" s="53"/>
      <c r="Y41057" s="55"/>
    </row>
    <row r="41058" spans="21:25" x14ac:dyDescent="0.2">
      <c r="U41058" s="55"/>
      <c r="V41058" s="53"/>
      <c r="W41058" s="53"/>
      <c r="X41058" s="53"/>
      <c r="Y41058" s="55"/>
    </row>
    <row r="41059" spans="21:25" x14ac:dyDescent="0.2">
      <c r="U41059" s="55"/>
      <c r="V41059" s="53"/>
      <c r="W41059" s="53"/>
      <c r="X41059" s="53"/>
      <c r="Y41059" s="55"/>
    </row>
    <row r="41060" spans="21:25" x14ac:dyDescent="0.2">
      <c r="U41060" s="55"/>
      <c r="V41060" s="53"/>
      <c r="W41060" s="53"/>
      <c r="X41060" s="53"/>
      <c r="Y41060" s="55"/>
    </row>
    <row r="41061" spans="21:25" x14ac:dyDescent="0.2">
      <c r="U41061" s="55"/>
      <c r="V41061" s="53"/>
      <c r="W41061" s="53"/>
      <c r="X41061" s="53"/>
      <c r="Y41061" s="55"/>
    </row>
    <row r="41062" spans="21:25" x14ac:dyDescent="0.2">
      <c r="U41062" s="55"/>
      <c r="V41062" s="53"/>
      <c r="W41062" s="53"/>
      <c r="X41062" s="53"/>
      <c r="Y41062" s="55"/>
    </row>
    <row r="41063" spans="21:25" x14ac:dyDescent="0.2">
      <c r="U41063" s="55"/>
      <c r="V41063" s="53"/>
      <c r="W41063" s="53"/>
      <c r="X41063" s="53"/>
      <c r="Y41063" s="55"/>
    </row>
    <row r="41064" spans="21:25" x14ac:dyDescent="0.2">
      <c r="U41064" s="55"/>
      <c r="V41064" s="53"/>
      <c r="W41064" s="53"/>
      <c r="X41064" s="53"/>
      <c r="Y41064" s="55"/>
    </row>
    <row r="41065" spans="21:25" x14ac:dyDescent="0.2">
      <c r="U41065" s="55"/>
      <c r="V41065" s="53"/>
      <c r="W41065" s="53"/>
      <c r="X41065" s="53"/>
      <c r="Y41065" s="55"/>
    </row>
    <row r="41066" spans="21:25" x14ac:dyDescent="0.2">
      <c r="U41066" s="55"/>
      <c r="V41066" s="53"/>
      <c r="W41066" s="53"/>
      <c r="X41066" s="53"/>
      <c r="Y41066" s="55"/>
    </row>
    <row r="41067" spans="21:25" x14ac:dyDescent="0.2">
      <c r="U41067" s="55"/>
      <c r="V41067" s="53"/>
      <c r="W41067" s="53"/>
      <c r="X41067" s="53"/>
      <c r="Y41067" s="55"/>
    </row>
    <row r="41068" spans="21:25" x14ac:dyDescent="0.2">
      <c r="U41068" s="55"/>
      <c r="V41068" s="53"/>
      <c r="W41068" s="53"/>
      <c r="X41068" s="53"/>
      <c r="Y41068" s="55"/>
    </row>
    <row r="41069" spans="21:25" x14ac:dyDescent="0.2">
      <c r="U41069" s="55"/>
      <c r="V41069" s="53"/>
      <c r="W41069" s="53"/>
      <c r="X41069" s="53"/>
      <c r="Y41069" s="55"/>
    </row>
    <row r="41070" spans="21:25" x14ac:dyDescent="0.2">
      <c r="U41070" s="55"/>
      <c r="V41070" s="53"/>
      <c r="W41070" s="53"/>
      <c r="X41070" s="53"/>
      <c r="Y41070" s="55"/>
    </row>
    <row r="41071" spans="21:25" x14ac:dyDescent="0.2">
      <c r="U41071" s="55"/>
      <c r="V41071" s="53"/>
      <c r="W41071" s="53"/>
      <c r="X41071" s="53"/>
      <c r="Y41071" s="55"/>
    </row>
    <row r="41072" spans="21:25" x14ac:dyDescent="0.2">
      <c r="U41072" s="55"/>
      <c r="V41072" s="53"/>
      <c r="W41072" s="53"/>
      <c r="X41072" s="53"/>
      <c r="Y41072" s="55"/>
    </row>
    <row r="41073" spans="21:25" x14ac:dyDescent="0.2">
      <c r="U41073" s="55"/>
      <c r="V41073" s="53"/>
      <c r="W41073" s="53"/>
      <c r="X41073" s="53"/>
      <c r="Y41073" s="55"/>
    </row>
    <row r="41074" spans="21:25" x14ac:dyDescent="0.2">
      <c r="U41074" s="55"/>
      <c r="V41074" s="53"/>
      <c r="W41074" s="53"/>
      <c r="X41074" s="53"/>
      <c r="Y41074" s="55"/>
    </row>
    <row r="41075" spans="21:25" x14ac:dyDescent="0.2">
      <c r="U41075" s="55"/>
      <c r="V41075" s="53"/>
      <c r="W41075" s="53"/>
      <c r="X41075" s="53"/>
      <c r="Y41075" s="55"/>
    </row>
    <row r="41076" spans="21:25" x14ac:dyDescent="0.2">
      <c r="U41076" s="55"/>
      <c r="V41076" s="53"/>
      <c r="W41076" s="53"/>
      <c r="X41076" s="53"/>
      <c r="Y41076" s="55"/>
    </row>
    <row r="41077" spans="21:25" x14ac:dyDescent="0.2">
      <c r="U41077" s="55"/>
      <c r="V41077" s="53"/>
      <c r="W41077" s="53"/>
      <c r="X41077" s="53"/>
      <c r="Y41077" s="55"/>
    </row>
    <row r="41078" spans="21:25" x14ac:dyDescent="0.2">
      <c r="U41078" s="55"/>
      <c r="V41078" s="53"/>
      <c r="W41078" s="53"/>
      <c r="X41078" s="53"/>
      <c r="Y41078" s="55"/>
    </row>
    <row r="41079" spans="21:25" x14ac:dyDescent="0.2">
      <c r="U41079" s="55"/>
      <c r="V41079" s="53"/>
      <c r="W41079" s="53"/>
      <c r="X41079" s="53"/>
      <c r="Y41079" s="55"/>
    </row>
    <row r="41080" spans="21:25" x14ac:dyDescent="0.2">
      <c r="U41080" s="55"/>
      <c r="V41080" s="53"/>
      <c r="W41080" s="53"/>
      <c r="X41080" s="53"/>
      <c r="Y41080" s="55"/>
    </row>
    <row r="41081" spans="21:25" x14ac:dyDescent="0.2">
      <c r="U41081" s="55"/>
      <c r="V41081" s="53"/>
      <c r="W41081" s="53"/>
      <c r="X41081" s="53"/>
      <c r="Y41081" s="55"/>
    </row>
    <row r="41082" spans="21:25" x14ac:dyDescent="0.2">
      <c r="U41082" s="55"/>
      <c r="V41082" s="53"/>
      <c r="W41082" s="53"/>
      <c r="X41082" s="53"/>
      <c r="Y41082" s="55"/>
    </row>
    <row r="41083" spans="21:25" x14ac:dyDescent="0.2">
      <c r="U41083" s="55"/>
      <c r="V41083" s="53"/>
      <c r="W41083" s="53"/>
      <c r="X41083" s="53"/>
      <c r="Y41083" s="55"/>
    </row>
    <row r="41084" spans="21:25" x14ac:dyDescent="0.2">
      <c r="U41084" s="55"/>
      <c r="V41084" s="53"/>
      <c r="W41084" s="53"/>
      <c r="X41084" s="53"/>
      <c r="Y41084" s="55"/>
    </row>
    <row r="41085" spans="21:25" x14ac:dyDescent="0.2">
      <c r="U41085" s="55"/>
      <c r="V41085" s="53"/>
      <c r="W41085" s="53"/>
      <c r="X41085" s="53"/>
      <c r="Y41085" s="55"/>
    </row>
    <row r="41086" spans="21:25" x14ac:dyDescent="0.2">
      <c r="U41086" s="55"/>
      <c r="V41086" s="53"/>
      <c r="W41086" s="53"/>
      <c r="X41086" s="53"/>
      <c r="Y41086" s="55"/>
    </row>
    <row r="41087" spans="21:25" x14ac:dyDescent="0.2">
      <c r="U41087" s="55"/>
      <c r="V41087" s="53"/>
      <c r="W41087" s="53"/>
      <c r="X41087" s="53"/>
      <c r="Y41087" s="55"/>
    </row>
    <row r="41088" spans="21:25" x14ac:dyDescent="0.2">
      <c r="U41088" s="55"/>
      <c r="V41088" s="53"/>
      <c r="W41088" s="53"/>
      <c r="X41088" s="53"/>
      <c r="Y41088" s="55"/>
    </row>
    <row r="41089" spans="21:25" x14ac:dyDescent="0.2">
      <c r="U41089" s="55"/>
      <c r="V41089" s="53"/>
      <c r="W41089" s="53"/>
      <c r="X41089" s="53"/>
      <c r="Y41089" s="55"/>
    </row>
    <row r="41090" spans="21:25" x14ac:dyDescent="0.2">
      <c r="U41090" s="55"/>
      <c r="V41090" s="53"/>
      <c r="W41090" s="53"/>
      <c r="X41090" s="53"/>
      <c r="Y41090" s="55"/>
    </row>
    <row r="41091" spans="21:25" x14ac:dyDescent="0.2">
      <c r="U41091" s="55"/>
      <c r="V41091" s="53"/>
      <c r="W41091" s="53"/>
      <c r="X41091" s="53"/>
      <c r="Y41091" s="55"/>
    </row>
    <row r="41092" spans="21:25" x14ac:dyDescent="0.2">
      <c r="U41092" s="55"/>
      <c r="V41092" s="53"/>
      <c r="W41092" s="53"/>
      <c r="X41092" s="53"/>
      <c r="Y41092" s="55"/>
    </row>
    <row r="41093" spans="21:25" x14ac:dyDescent="0.2">
      <c r="U41093" s="55"/>
      <c r="V41093" s="53"/>
      <c r="W41093" s="53"/>
      <c r="X41093" s="53"/>
      <c r="Y41093" s="55"/>
    </row>
    <row r="41094" spans="21:25" x14ac:dyDescent="0.2">
      <c r="U41094" s="55"/>
      <c r="V41094" s="53"/>
      <c r="W41094" s="53"/>
      <c r="X41094" s="53"/>
      <c r="Y41094" s="55"/>
    </row>
    <row r="41095" spans="21:25" x14ac:dyDescent="0.2">
      <c r="U41095" s="55"/>
      <c r="V41095" s="53"/>
      <c r="W41095" s="53"/>
      <c r="X41095" s="53"/>
      <c r="Y41095" s="55"/>
    </row>
    <row r="41096" spans="21:25" x14ac:dyDescent="0.2">
      <c r="U41096" s="55"/>
      <c r="V41096" s="53"/>
      <c r="W41096" s="53"/>
      <c r="X41096" s="53"/>
      <c r="Y41096" s="55"/>
    </row>
    <row r="41097" spans="21:25" x14ac:dyDescent="0.2">
      <c r="U41097" s="55"/>
      <c r="V41097" s="53"/>
      <c r="W41097" s="53"/>
      <c r="X41097" s="53"/>
      <c r="Y41097" s="55"/>
    </row>
    <row r="41098" spans="21:25" x14ac:dyDescent="0.2">
      <c r="U41098" s="55"/>
      <c r="V41098" s="53"/>
      <c r="W41098" s="53"/>
      <c r="X41098" s="53"/>
      <c r="Y41098" s="55"/>
    </row>
    <row r="41099" spans="21:25" x14ac:dyDescent="0.2">
      <c r="U41099" s="55"/>
      <c r="V41099" s="53"/>
      <c r="W41099" s="53"/>
      <c r="X41099" s="53"/>
      <c r="Y41099" s="55"/>
    </row>
    <row r="41100" spans="21:25" x14ac:dyDescent="0.2">
      <c r="U41100" s="55"/>
      <c r="V41100" s="53"/>
      <c r="W41100" s="53"/>
      <c r="X41100" s="53"/>
      <c r="Y41100" s="55"/>
    </row>
    <row r="41101" spans="21:25" x14ac:dyDescent="0.2">
      <c r="U41101" s="55"/>
      <c r="V41101" s="53"/>
      <c r="W41101" s="53"/>
      <c r="X41101" s="53"/>
      <c r="Y41101" s="55"/>
    </row>
    <row r="41102" spans="21:25" x14ac:dyDescent="0.2">
      <c r="U41102" s="55"/>
      <c r="V41102" s="53"/>
      <c r="W41102" s="53"/>
      <c r="X41102" s="53"/>
      <c r="Y41102" s="55"/>
    </row>
    <row r="41103" spans="21:25" x14ac:dyDescent="0.2">
      <c r="U41103" s="55"/>
      <c r="V41103" s="53"/>
      <c r="W41103" s="53"/>
      <c r="X41103" s="53"/>
      <c r="Y41103" s="55"/>
    </row>
    <row r="41104" spans="21:25" x14ac:dyDescent="0.2">
      <c r="U41104" s="55"/>
      <c r="V41104" s="53"/>
      <c r="W41104" s="53"/>
      <c r="X41104" s="53"/>
      <c r="Y41104" s="55"/>
    </row>
    <row r="41105" spans="21:25" x14ac:dyDescent="0.2">
      <c r="U41105" s="55"/>
      <c r="V41105" s="53"/>
      <c r="W41105" s="53"/>
      <c r="X41105" s="53"/>
      <c r="Y41105" s="55"/>
    </row>
    <row r="41106" spans="21:25" x14ac:dyDescent="0.2">
      <c r="U41106" s="55"/>
      <c r="V41106" s="53"/>
      <c r="W41106" s="53"/>
      <c r="X41106" s="53"/>
      <c r="Y41106" s="55"/>
    </row>
    <row r="41107" spans="21:25" x14ac:dyDescent="0.2">
      <c r="U41107" s="55"/>
      <c r="V41107" s="53"/>
      <c r="W41107" s="53"/>
      <c r="X41107" s="53"/>
      <c r="Y41107" s="55"/>
    </row>
    <row r="41108" spans="21:25" x14ac:dyDescent="0.2">
      <c r="U41108" s="55"/>
      <c r="V41108" s="53"/>
      <c r="W41108" s="53"/>
      <c r="X41108" s="53"/>
      <c r="Y41108" s="55"/>
    </row>
    <row r="41109" spans="21:25" x14ac:dyDescent="0.2">
      <c r="U41109" s="55"/>
      <c r="V41109" s="53"/>
      <c r="W41109" s="53"/>
      <c r="X41109" s="53"/>
      <c r="Y41109" s="55"/>
    </row>
    <row r="41110" spans="21:25" x14ac:dyDescent="0.2">
      <c r="U41110" s="55"/>
      <c r="V41110" s="53"/>
      <c r="W41110" s="53"/>
      <c r="X41110" s="53"/>
      <c r="Y41110" s="55"/>
    </row>
    <row r="41111" spans="21:25" x14ac:dyDescent="0.2">
      <c r="U41111" s="55"/>
      <c r="V41111" s="53"/>
      <c r="W41111" s="53"/>
      <c r="X41111" s="53"/>
      <c r="Y41111" s="55"/>
    </row>
    <row r="41112" spans="21:25" x14ac:dyDescent="0.2">
      <c r="U41112" s="55"/>
      <c r="V41112" s="53"/>
      <c r="W41112" s="53"/>
      <c r="X41112" s="53"/>
      <c r="Y41112" s="55"/>
    </row>
    <row r="41113" spans="21:25" x14ac:dyDescent="0.2">
      <c r="U41113" s="55"/>
      <c r="V41113" s="53"/>
      <c r="W41113" s="53"/>
      <c r="X41113" s="53"/>
      <c r="Y41113" s="55"/>
    </row>
    <row r="41114" spans="21:25" x14ac:dyDescent="0.2">
      <c r="U41114" s="55"/>
      <c r="V41114" s="53"/>
      <c r="W41114" s="53"/>
      <c r="X41114" s="53"/>
      <c r="Y41114" s="55"/>
    </row>
    <row r="41115" spans="21:25" x14ac:dyDescent="0.2">
      <c r="U41115" s="55"/>
      <c r="V41115" s="53"/>
      <c r="W41115" s="53"/>
      <c r="X41115" s="53"/>
      <c r="Y41115" s="55"/>
    </row>
    <row r="41116" spans="21:25" x14ac:dyDescent="0.2">
      <c r="U41116" s="55"/>
      <c r="V41116" s="53"/>
      <c r="W41116" s="53"/>
      <c r="X41116" s="53"/>
      <c r="Y41116" s="55"/>
    </row>
    <row r="41117" spans="21:25" x14ac:dyDescent="0.2">
      <c r="U41117" s="55"/>
      <c r="V41117" s="53"/>
      <c r="W41117" s="53"/>
      <c r="X41117" s="53"/>
      <c r="Y41117" s="55"/>
    </row>
    <row r="41118" spans="21:25" x14ac:dyDescent="0.2">
      <c r="U41118" s="55"/>
      <c r="V41118" s="53"/>
      <c r="W41118" s="53"/>
      <c r="X41118" s="53"/>
      <c r="Y41118" s="55"/>
    </row>
    <row r="41119" spans="21:25" x14ac:dyDescent="0.2">
      <c r="U41119" s="55"/>
      <c r="V41119" s="53"/>
      <c r="W41119" s="53"/>
      <c r="X41119" s="53"/>
      <c r="Y41119" s="55"/>
    </row>
    <row r="41120" spans="21:25" x14ac:dyDescent="0.2">
      <c r="U41120" s="55"/>
      <c r="V41120" s="53"/>
      <c r="W41120" s="53"/>
      <c r="X41120" s="53"/>
      <c r="Y41120" s="55"/>
    </row>
    <row r="41121" spans="21:25" x14ac:dyDescent="0.2">
      <c r="U41121" s="55"/>
      <c r="V41121" s="53"/>
      <c r="W41121" s="53"/>
      <c r="X41121" s="53"/>
      <c r="Y41121" s="55"/>
    </row>
    <row r="41122" spans="21:25" x14ac:dyDescent="0.2">
      <c r="U41122" s="55"/>
      <c r="V41122" s="53"/>
      <c r="W41122" s="53"/>
      <c r="X41122" s="53"/>
      <c r="Y41122" s="55"/>
    </row>
    <row r="41123" spans="21:25" x14ac:dyDescent="0.2">
      <c r="U41123" s="55"/>
      <c r="V41123" s="53"/>
      <c r="W41123" s="53"/>
      <c r="X41123" s="53"/>
      <c r="Y41123" s="55"/>
    </row>
    <row r="41124" spans="21:25" x14ac:dyDescent="0.2">
      <c r="U41124" s="55"/>
      <c r="V41124" s="53"/>
      <c r="W41124" s="53"/>
      <c r="X41124" s="53"/>
      <c r="Y41124" s="55"/>
    </row>
    <row r="41125" spans="21:25" x14ac:dyDescent="0.2">
      <c r="U41125" s="55"/>
      <c r="V41125" s="53"/>
      <c r="W41125" s="53"/>
      <c r="X41125" s="53"/>
      <c r="Y41125" s="55"/>
    </row>
    <row r="41126" spans="21:25" x14ac:dyDescent="0.2">
      <c r="U41126" s="55"/>
      <c r="V41126" s="53"/>
      <c r="W41126" s="53"/>
      <c r="X41126" s="53"/>
      <c r="Y41126" s="55"/>
    </row>
    <row r="41127" spans="21:25" x14ac:dyDescent="0.2">
      <c r="U41127" s="55"/>
      <c r="V41127" s="53"/>
      <c r="W41127" s="53"/>
      <c r="X41127" s="53"/>
      <c r="Y41127" s="55"/>
    </row>
    <row r="41128" spans="21:25" x14ac:dyDescent="0.2">
      <c r="U41128" s="55"/>
      <c r="V41128" s="53"/>
      <c r="W41128" s="53"/>
      <c r="X41128" s="53"/>
      <c r="Y41128" s="55"/>
    </row>
    <row r="41129" spans="21:25" x14ac:dyDescent="0.2">
      <c r="U41129" s="55"/>
      <c r="V41129" s="53"/>
      <c r="W41129" s="53"/>
      <c r="X41129" s="53"/>
      <c r="Y41129" s="55"/>
    </row>
    <row r="41130" spans="21:25" x14ac:dyDescent="0.2">
      <c r="U41130" s="55"/>
      <c r="V41130" s="53"/>
      <c r="W41130" s="53"/>
      <c r="X41130" s="53"/>
      <c r="Y41130" s="55"/>
    </row>
    <row r="41131" spans="21:25" x14ac:dyDescent="0.2">
      <c r="U41131" s="55"/>
      <c r="V41131" s="53"/>
      <c r="W41131" s="53"/>
      <c r="X41131" s="53"/>
      <c r="Y41131" s="55"/>
    </row>
    <row r="41132" spans="21:25" x14ac:dyDescent="0.2">
      <c r="U41132" s="55"/>
      <c r="V41132" s="53"/>
      <c r="W41132" s="53"/>
      <c r="X41132" s="53"/>
      <c r="Y41132" s="55"/>
    </row>
    <row r="41133" spans="21:25" x14ac:dyDescent="0.2">
      <c r="U41133" s="55"/>
      <c r="V41133" s="53"/>
      <c r="W41133" s="53"/>
      <c r="X41133" s="53"/>
      <c r="Y41133" s="55"/>
    </row>
    <row r="41134" spans="21:25" x14ac:dyDescent="0.2">
      <c r="U41134" s="55"/>
      <c r="V41134" s="53"/>
      <c r="W41134" s="53"/>
      <c r="X41134" s="53"/>
      <c r="Y41134" s="55"/>
    </row>
    <row r="41135" spans="21:25" x14ac:dyDescent="0.2">
      <c r="U41135" s="55"/>
      <c r="V41135" s="53"/>
      <c r="W41135" s="53"/>
      <c r="X41135" s="53"/>
      <c r="Y41135" s="55"/>
    </row>
    <row r="41136" spans="21:25" x14ac:dyDescent="0.2">
      <c r="U41136" s="55"/>
      <c r="V41136" s="53"/>
      <c r="W41136" s="53"/>
      <c r="X41136" s="53"/>
      <c r="Y41136" s="55"/>
    </row>
    <row r="41137" spans="21:25" x14ac:dyDescent="0.2">
      <c r="U41137" s="55"/>
      <c r="V41137" s="53"/>
      <c r="W41137" s="53"/>
      <c r="X41137" s="53"/>
      <c r="Y41137" s="55"/>
    </row>
    <row r="41138" spans="21:25" x14ac:dyDescent="0.2">
      <c r="U41138" s="55"/>
      <c r="V41138" s="53"/>
      <c r="W41138" s="53"/>
      <c r="X41138" s="53"/>
      <c r="Y41138" s="55"/>
    </row>
    <row r="41139" spans="21:25" x14ac:dyDescent="0.2">
      <c r="U41139" s="55"/>
      <c r="V41139" s="53"/>
      <c r="W41139" s="53"/>
      <c r="X41139" s="53"/>
      <c r="Y41139" s="55"/>
    </row>
    <row r="41140" spans="21:25" x14ac:dyDescent="0.2">
      <c r="U41140" s="55"/>
      <c r="V41140" s="53"/>
      <c r="W41140" s="53"/>
      <c r="X41140" s="53"/>
      <c r="Y41140" s="55"/>
    </row>
    <row r="41141" spans="21:25" x14ac:dyDescent="0.2">
      <c r="U41141" s="55"/>
      <c r="V41141" s="53"/>
      <c r="W41141" s="53"/>
      <c r="X41141" s="53"/>
      <c r="Y41141" s="55"/>
    </row>
    <row r="41142" spans="21:25" x14ac:dyDescent="0.2">
      <c r="U41142" s="55"/>
      <c r="V41142" s="53"/>
      <c r="W41142" s="53"/>
      <c r="X41142" s="53"/>
      <c r="Y41142" s="55"/>
    </row>
    <row r="41143" spans="21:25" x14ac:dyDescent="0.2">
      <c r="U41143" s="55"/>
      <c r="V41143" s="53"/>
      <c r="W41143" s="53"/>
      <c r="X41143" s="53"/>
      <c r="Y41143" s="55"/>
    </row>
    <row r="41144" spans="21:25" x14ac:dyDescent="0.2">
      <c r="U41144" s="55"/>
      <c r="V41144" s="53"/>
      <c r="W41144" s="53"/>
      <c r="X41144" s="53"/>
      <c r="Y41144" s="55"/>
    </row>
    <row r="41145" spans="21:25" x14ac:dyDescent="0.2">
      <c r="U41145" s="55"/>
      <c r="V41145" s="53"/>
      <c r="W41145" s="53"/>
      <c r="X41145" s="53"/>
      <c r="Y41145" s="55"/>
    </row>
    <row r="41146" spans="21:25" x14ac:dyDescent="0.2">
      <c r="U41146" s="55"/>
      <c r="V41146" s="53"/>
      <c r="W41146" s="53"/>
      <c r="X41146" s="53"/>
      <c r="Y41146" s="55"/>
    </row>
    <row r="41147" spans="21:25" x14ac:dyDescent="0.2">
      <c r="U41147" s="55"/>
      <c r="V41147" s="53"/>
      <c r="W41147" s="53"/>
      <c r="X41147" s="53"/>
      <c r="Y41147" s="55"/>
    </row>
    <row r="41148" spans="21:25" x14ac:dyDescent="0.2">
      <c r="U41148" s="55"/>
      <c r="V41148" s="53"/>
      <c r="W41148" s="53"/>
      <c r="X41148" s="53"/>
      <c r="Y41148" s="55"/>
    </row>
    <row r="41149" spans="21:25" x14ac:dyDescent="0.2">
      <c r="U41149" s="55"/>
      <c r="V41149" s="53"/>
      <c r="W41149" s="53"/>
      <c r="X41149" s="53"/>
      <c r="Y41149" s="55"/>
    </row>
    <row r="41150" spans="21:25" x14ac:dyDescent="0.2">
      <c r="U41150" s="55"/>
      <c r="V41150" s="53"/>
      <c r="W41150" s="53"/>
      <c r="X41150" s="53"/>
      <c r="Y41150" s="55"/>
    </row>
    <row r="41151" spans="21:25" x14ac:dyDescent="0.2">
      <c r="U41151" s="55"/>
      <c r="V41151" s="53"/>
      <c r="W41151" s="53"/>
      <c r="X41151" s="53"/>
      <c r="Y41151" s="55"/>
    </row>
    <row r="41152" spans="21:25" x14ac:dyDescent="0.2">
      <c r="U41152" s="55"/>
      <c r="V41152" s="53"/>
      <c r="W41152" s="53"/>
      <c r="X41152" s="53"/>
      <c r="Y41152" s="55"/>
    </row>
    <row r="41153" spans="21:25" x14ac:dyDescent="0.2">
      <c r="U41153" s="55"/>
      <c r="V41153" s="53"/>
      <c r="W41153" s="53"/>
      <c r="X41153" s="53"/>
      <c r="Y41153" s="55"/>
    </row>
    <row r="41154" spans="21:25" x14ac:dyDescent="0.2">
      <c r="U41154" s="55"/>
      <c r="V41154" s="53"/>
      <c r="W41154" s="53"/>
      <c r="X41154" s="53"/>
      <c r="Y41154" s="55"/>
    </row>
    <row r="41155" spans="21:25" x14ac:dyDescent="0.2">
      <c r="U41155" s="55"/>
      <c r="V41155" s="53"/>
      <c r="W41155" s="53"/>
      <c r="X41155" s="53"/>
      <c r="Y41155" s="55"/>
    </row>
    <row r="41156" spans="21:25" x14ac:dyDescent="0.2">
      <c r="U41156" s="55"/>
      <c r="V41156" s="53"/>
      <c r="W41156" s="53"/>
      <c r="X41156" s="53"/>
      <c r="Y41156" s="55"/>
    </row>
    <row r="41157" spans="21:25" x14ac:dyDescent="0.2">
      <c r="U41157" s="55"/>
      <c r="V41157" s="53"/>
      <c r="W41157" s="53"/>
      <c r="X41157" s="53"/>
      <c r="Y41157" s="55"/>
    </row>
    <row r="41158" spans="21:25" x14ac:dyDescent="0.2">
      <c r="U41158" s="55"/>
      <c r="V41158" s="53"/>
      <c r="W41158" s="53"/>
      <c r="X41158" s="53"/>
      <c r="Y41158" s="55"/>
    </row>
    <row r="41159" spans="21:25" x14ac:dyDescent="0.2">
      <c r="U41159" s="55"/>
      <c r="V41159" s="53"/>
      <c r="W41159" s="53"/>
      <c r="X41159" s="53"/>
      <c r="Y41159" s="55"/>
    </row>
    <row r="41160" spans="21:25" x14ac:dyDescent="0.2">
      <c r="U41160" s="55"/>
      <c r="V41160" s="53"/>
      <c r="W41160" s="53"/>
      <c r="X41160" s="53"/>
      <c r="Y41160" s="55"/>
    </row>
    <row r="41161" spans="21:25" x14ac:dyDescent="0.2">
      <c r="U41161" s="55"/>
      <c r="V41161" s="53"/>
      <c r="W41161" s="53"/>
      <c r="X41161" s="53"/>
      <c r="Y41161" s="55"/>
    </row>
    <row r="41162" spans="21:25" x14ac:dyDescent="0.2">
      <c r="U41162" s="55"/>
      <c r="V41162" s="53"/>
      <c r="W41162" s="53"/>
      <c r="X41162" s="53"/>
      <c r="Y41162" s="55"/>
    </row>
    <row r="41163" spans="21:25" x14ac:dyDescent="0.2">
      <c r="U41163" s="55"/>
      <c r="V41163" s="53"/>
      <c r="W41163" s="53"/>
      <c r="X41163" s="53"/>
      <c r="Y41163" s="55"/>
    </row>
    <row r="41164" spans="21:25" x14ac:dyDescent="0.2">
      <c r="U41164" s="55"/>
      <c r="V41164" s="53"/>
      <c r="W41164" s="53"/>
      <c r="X41164" s="53"/>
      <c r="Y41164" s="55"/>
    </row>
    <row r="41165" spans="21:25" x14ac:dyDescent="0.2">
      <c r="U41165" s="55"/>
      <c r="V41165" s="53"/>
      <c r="W41165" s="53"/>
      <c r="X41165" s="53"/>
      <c r="Y41165" s="55"/>
    </row>
    <row r="41166" spans="21:25" x14ac:dyDescent="0.2">
      <c r="U41166" s="55"/>
      <c r="V41166" s="53"/>
      <c r="W41166" s="53"/>
      <c r="X41166" s="53"/>
      <c r="Y41166" s="55"/>
    </row>
    <row r="41167" spans="21:25" x14ac:dyDescent="0.2">
      <c r="U41167" s="55"/>
      <c r="V41167" s="53"/>
      <c r="W41167" s="53"/>
      <c r="X41167" s="53"/>
      <c r="Y41167" s="55"/>
    </row>
    <row r="41168" spans="21:25" x14ac:dyDescent="0.2">
      <c r="U41168" s="55"/>
      <c r="V41168" s="53"/>
      <c r="W41168" s="53"/>
      <c r="X41168" s="53"/>
      <c r="Y41168" s="55"/>
    </row>
    <row r="41169" spans="21:25" x14ac:dyDescent="0.2">
      <c r="U41169" s="55"/>
      <c r="V41169" s="53"/>
      <c r="W41169" s="53"/>
      <c r="X41169" s="53"/>
      <c r="Y41169" s="55"/>
    </row>
    <row r="41170" spans="21:25" x14ac:dyDescent="0.2">
      <c r="U41170" s="55"/>
      <c r="V41170" s="53"/>
      <c r="W41170" s="53"/>
      <c r="X41170" s="53"/>
      <c r="Y41170" s="55"/>
    </row>
    <row r="41171" spans="21:25" x14ac:dyDescent="0.2">
      <c r="U41171" s="55"/>
      <c r="V41171" s="53"/>
      <c r="W41171" s="53"/>
      <c r="X41171" s="53"/>
      <c r="Y41171" s="55"/>
    </row>
    <row r="41172" spans="21:25" x14ac:dyDescent="0.2">
      <c r="U41172" s="55"/>
      <c r="V41172" s="53"/>
      <c r="W41172" s="53"/>
      <c r="X41172" s="53"/>
      <c r="Y41172" s="55"/>
    </row>
    <row r="41173" spans="21:25" x14ac:dyDescent="0.2">
      <c r="U41173" s="55"/>
      <c r="V41173" s="53"/>
      <c r="W41173" s="53"/>
      <c r="X41173" s="53"/>
      <c r="Y41173" s="55"/>
    </row>
    <row r="41174" spans="21:25" x14ac:dyDescent="0.2">
      <c r="U41174" s="55"/>
      <c r="V41174" s="53"/>
      <c r="W41174" s="53"/>
      <c r="X41174" s="53"/>
      <c r="Y41174" s="55"/>
    </row>
    <row r="41175" spans="21:25" x14ac:dyDescent="0.2">
      <c r="U41175" s="55"/>
      <c r="V41175" s="53"/>
      <c r="W41175" s="53"/>
      <c r="X41175" s="53"/>
      <c r="Y41175" s="55"/>
    </row>
    <row r="41176" spans="21:25" x14ac:dyDescent="0.2">
      <c r="U41176" s="55"/>
      <c r="V41176" s="53"/>
      <c r="W41176" s="53"/>
      <c r="X41176" s="53"/>
      <c r="Y41176" s="55"/>
    </row>
    <row r="41177" spans="21:25" x14ac:dyDescent="0.2">
      <c r="U41177" s="55"/>
      <c r="V41177" s="53"/>
      <c r="W41177" s="53"/>
      <c r="X41177" s="53"/>
      <c r="Y41177" s="55"/>
    </row>
    <row r="41178" spans="21:25" x14ac:dyDescent="0.2">
      <c r="U41178" s="55"/>
      <c r="V41178" s="53"/>
      <c r="W41178" s="53"/>
      <c r="X41178" s="53"/>
      <c r="Y41178" s="55"/>
    </row>
    <row r="41179" spans="21:25" x14ac:dyDescent="0.2">
      <c r="U41179" s="55"/>
      <c r="V41179" s="53"/>
      <c r="W41179" s="53"/>
      <c r="X41179" s="53"/>
      <c r="Y41179" s="55"/>
    </row>
    <row r="41180" spans="21:25" x14ac:dyDescent="0.2">
      <c r="U41180" s="55"/>
      <c r="V41180" s="53"/>
      <c r="W41180" s="53"/>
      <c r="X41180" s="53"/>
      <c r="Y41180" s="55"/>
    </row>
    <row r="41181" spans="21:25" x14ac:dyDescent="0.2">
      <c r="U41181" s="55"/>
      <c r="V41181" s="53"/>
      <c r="W41181" s="53"/>
      <c r="X41181" s="53"/>
      <c r="Y41181" s="55"/>
    </row>
    <row r="41182" spans="21:25" x14ac:dyDescent="0.2">
      <c r="U41182" s="55"/>
      <c r="V41182" s="53"/>
      <c r="W41182" s="53"/>
      <c r="X41182" s="53"/>
      <c r="Y41182" s="55"/>
    </row>
    <row r="41183" spans="21:25" x14ac:dyDescent="0.2">
      <c r="U41183" s="55"/>
      <c r="V41183" s="53"/>
      <c r="W41183" s="53"/>
      <c r="X41183" s="53"/>
      <c r="Y41183" s="55"/>
    </row>
    <row r="41184" spans="21:25" x14ac:dyDescent="0.2">
      <c r="U41184" s="55"/>
      <c r="V41184" s="53"/>
      <c r="W41184" s="53"/>
      <c r="X41184" s="53"/>
      <c r="Y41184" s="55"/>
    </row>
    <row r="41185" spans="21:25" x14ac:dyDescent="0.2">
      <c r="U41185" s="55"/>
      <c r="V41185" s="53"/>
      <c r="W41185" s="53"/>
      <c r="X41185" s="53"/>
      <c r="Y41185" s="55"/>
    </row>
    <row r="41186" spans="21:25" x14ac:dyDescent="0.2">
      <c r="U41186" s="55"/>
      <c r="V41186" s="53"/>
      <c r="W41186" s="53"/>
      <c r="X41186" s="53"/>
      <c r="Y41186" s="55"/>
    </row>
    <row r="41187" spans="21:25" x14ac:dyDescent="0.2">
      <c r="U41187" s="55"/>
      <c r="V41187" s="53"/>
      <c r="W41187" s="53"/>
      <c r="X41187" s="53"/>
      <c r="Y41187" s="55"/>
    </row>
    <row r="41188" spans="21:25" x14ac:dyDescent="0.2">
      <c r="U41188" s="55"/>
      <c r="V41188" s="53"/>
      <c r="W41188" s="53"/>
      <c r="X41188" s="53"/>
      <c r="Y41188" s="55"/>
    </row>
    <row r="41189" spans="21:25" x14ac:dyDescent="0.2">
      <c r="U41189" s="55"/>
      <c r="V41189" s="53"/>
      <c r="W41189" s="53"/>
      <c r="X41189" s="53"/>
      <c r="Y41189" s="55"/>
    </row>
    <row r="41190" spans="21:25" x14ac:dyDescent="0.2">
      <c r="U41190" s="55"/>
      <c r="V41190" s="53"/>
      <c r="W41190" s="53"/>
      <c r="X41190" s="53"/>
      <c r="Y41190" s="55"/>
    </row>
    <row r="41191" spans="21:25" x14ac:dyDescent="0.2">
      <c r="U41191" s="55"/>
      <c r="V41191" s="53"/>
      <c r="W41191" s="53"/>
      <c r="X41191" s="53"/>
      <c r="Y41191" s="55"/>
    </row>
    <row r="41192" spans="21:25" x14ac:dyDescent="0.2">
      <c r="U41192" s="55"/>
      <c r="V41192" s="53"/>
      <c r="W41192" s="53"/>
      <c r="X41192" s="53"/>
      <c r="Y41192" s="55"/>
    </row>
    <row r="41193" spans="21:25" x14ac:dyDescent="0.2">
      <c r="U41193" s="55"/>
      <c r="V41193" s="53"/>
      <c r="W41193" s="53"/>
      <c r="X41193" s="53"/>
      <c r="Y41193" s="55"/>
    </row>
    <row r="41194" spans="21:25" x14ac:dyDescent="0.2">
      <c r="U41194" s="55"/>
      <c r="V41194" s="53"/>
      <c r="W41194" s="53"/>
      <c r="X41194" s="53"/>
      <c r="Y41194" s="55"/>
    </row>
    <row r="41195" spans="21:25" x14ac:dyDescent="0.2">
      <c r="U41195" s="55"/>
      <c r="V41195" s="53"/>
      <c r="W41195" s="53"/>
      <c r="X41195" s="53"/>
      <c r="Y41195" s="55"/>
    </row>
    <row r="41196" spans="21:25" x14ac:dyDescent="0.2">
      <c r="U41196" s="55"/>
      <c r="V41196" s="53"/>
      <c r="W41196" s="53"/>
      <c r="X41196" s="53"/>
      <c r="Y41196" s="55"/>
    </row>
    <row r="41197" spans="21:25" x14ac:dyDescent="0.2">
      <c r="U41197" s="55"/>
      <c r="V41197" s="53"/>
      <c r="W41197" s="53"/>
      <c r="X41197" s="53"/>
      <c r="Y41197" s="55"/>
    </row>
    <row r="41198" spans="21:25" x14ac:dyDescent="0.2">
      <c r="U41198" s="55"/>
      <c r="V41198" s="53"/>
      <c r="W41198" s="53"/>
      <c r="X41198" s="53"/>
      <c r="Y41198" s="55"/>
    </row>
    <row r="41199" spans="21:25" x14ac:dyDescent="0.2">
      <c r="U41199" s="55"/>
      <c r="V41199" s="53"/>
      <c r="W41199" s="53"/>
      <c r="X41199" s="53"/>
      <c r="Y41199" s="55"/>
    </row>
    <row r="41200" spans="21:25" x14ac:dyDescent="0.2">
      <c r="U41200" s="55"/>
      <c r="V41200" s="53"/>
      <c r="W41200" s="53"/>
      <c r="X41200" s="53"/>
      <c r="Y41200" s="55"/>
    </row>
    <row r="41201" spans="21:25" x14ac:dyDescent="0.2">
      <c r="U41201" s="55"/>
      <c r="V41201" s="53"/>
      <c r="W41201" s="53"/>
      <c r="X41201" s="53"/>
      <c r="Y41201" s="55"/>
    </row>
    <row r="41202" spans="21:25" x14ac:dyDescent="0.2">
      <c r="U41202" s="55"/>
      <c r="V41202" s="53"/>
      <c r="W41202" s="53"/>
      <c r="X41202" s="53"/>
      <c r="Y41202" s="55"/>
    </row>
    <row r="41203" spans="21:25" x14ac:dyDescent="0.2">
      <c r="U41203" s="55"/>
      <c r="V41203" s="53"/>
      <c r="W41203" s="53"/>
      <c r="X41203" s="53"/>
      <c r="Y41203" s="55"/>
    </row>
    <row r="41204" spans="21:25" x14ac:dyDescent="0.2">
      <c r="U41204" s="55"/>
      <c r="V41204" s="53"/>
      <c r="W41204" s="53"/>
      <c r="X41204" s="53"/>
      <c r="Y41204" s="55"/>
    </row>
    <row r="41205" spans="21:25" x14ac:dyDescent="0.2">
      <c r="U41205" s="55"/>
      <c r="V41205" s="53"/>
      <c r="W41205" s="53"/>
      <c r="X41205" s="53"/>
      <c r="Y41205" s="55"/>
    </row>
    <row r="41206" spans="21:25" x14ac:dyDescent="0.2">
      <c r="U41206" s="55"/>
      <c r="V41206" s="53"/>
      <c r="W41206" s="53"/>
      <c r="X41206" s="53"/>
      <c r="Y41206" s="55"/>
    </row>
    <row r="41207" spans="21:25" x14ac:dyDescent="0.2">
      <c r="U41207" s="55"/>
      <c r="V41207" s="53"/>
      <c r="W41207" s="53"/>
      <c r="X41207" s="53"/>
      <c r="Y41207" s="55"/>
    </row>
    <row r="41208" spans="21:25" x14ac:dyDescent="0.2">
      <c r="U41208" s="55"/>
      <c r="V41208" s="53"/>
      <c r="W41208" s="53"/>
      <c r="X41208" s="53"/>
      <c r="Y41208" s="55"/>
    </row>
    <row r="41209" spans="21:25" x14ac:dyDescent="0.2">
      <c r="U41209" s="55"/>
      <c r="V41209" s="53"/>
      <c r="W41209" s="53"/>
      <c r="X41209" s="53"/>
      <c r="Y41209" s="55"/>
    </row>
    <row r="41210" spans="21:25" x14ac:dyDescent="0.2">
      <c r="U41210" s="55"/>
      <c r="V41210" s="53"/>
      <c r="W41210" s="53"/>
      <c r="X41210" s="53"/>
      <c r="Y41210" s="55"/>
    </row>
    <row r="41211" spans="21:25" x14ac:dyDescent="0.2">
      <c r="U41211" s="55"/>
      <c r="V41211" s="53"/>
      <c r="W41211" s="53"/>
      <c r="X41211" s="53"/>
      <c r="Y41211" s="55"/>
    </row>
    <row r="41212" spans="21:25" x14ac:dyDescent="0.2">
      <c r="U41212" s="55"/>
      <c r="V41212" s="53"/>
      <c r="W41212" s="53"/>
      <c r="X41212" s="53"/>
      <c r="Y41212" s="55"/>
    </row>
    <row r="41213" spans="21:25" x14ac:dyDescent="0.2">
      <c r="U41213" s="55"/>
      <c r="V41213" s="53"/>
      <c r="W41213" s="53"/>
      <c r="X41213" s="53"/>
      <c r="Y41213" s="55"/>
    </row>
    <row r="41214" spans="21:25" x14ac:dyDescent="0.2">
      <c r="U41214" s="55"/>
      <c r="V41214" s="53"/>
      <c r="W41214" s="53"/>
      <c r="X41214" s="53"/>
      <c r="Y41214" s="55"/>
    </row>
    <row r="41215" spans="21:25" x14ac:dyDescent="0.2">
      <c r="U41215" s="55"/>
      <c r="V41215" s="53"/>
      <c r="W41215" s="53"/>
      <c r="X41215" s="53"/>
      <c r="Y41215" s="55"/>
    </row>
    <row r="41216" spans="21:25" x14ac:dyDescent="0.2">
      <c r="U41216" s="55"/>
      <c r="V41216" s="53"/>
      <c r="W41216" s="53"/>
      <c r="X41216" s="53"/>
      <c r="Y41216" s="55"/>
    </row>
    <row r="41217" spans="21:25" x14ac:dyDescent="0.2">
      <c r="U41217" s="55"/>
      <c r="V41217" s="53"/>
      <c r="W41217" s="53"/>
      <c r="X41217" s="53"/>
      <c r="Y41217" s="55"/>
    </row>
    <row r="41218" spans="21:25" x14ac:dyDescent="0.2">
      <c r="U41218" s="55"/>
      <c r="V41218" s="53"/>
      <c r="W41218" s="53"/>
      <c r="X41218" s="53"/>
      <c r="Y41218" s="55"/>
    </row>
    <row r="41219" spans="21:25" x14ac:dyDescent="0.2">
      <c r="U41219" s="55"/>
      <c r="V41219" s="53"/>
      <c r="W41219" s="53"/>
      <c r="X41219" s="53"/>
      <c r="Y41219" s="55"/>
    </row>
    <row r="41220" spans="21:25" x14ac:dyDescent="0.2">
      <c r="U41220" s="55"/>
      <c r="V41220" s="53"/>
      <c r="W41220" s="53"/>
      <c r="X41220" s="53"/>
      <c r="Y41220" s="55"/>
    </row>
    <row r="41221" spans="21:25" x14ac:dyDescent="0.2">
      <c r="U41221" s="55"/>
      <c r="V41221" s="53"/>
      <c r="W41221" s="53"/>
      <c r="X41221" s="53"/>
      <c r="Y41221" s="55"/>
    </row>
    <row r="41222" spans="21:25" x14ac:dyDescent="0.2">
      <c r="U41222" s="55"/>
      <c r="V41222" s="53"/>
      <c r="W41222" s="53"/>
      <c r="X41222" s="53"/>
      <c r="Y41222" s="55"/>
    </row>
    <row r="41223" spans="21:25" x14ac:dyDescent="0.2">
      <c r="U41223" s="55"/>
      <c r="V41223" s="53"/>
      <c r="W41223" s="53"/>
      <c r="X41223" s="53"/>
      <c r="Y41223" s="55"/>
    </row>
    <row r="41224" spans="21:25" x14ac:dyDescent="0.2">
      <c r="U41224" s="55"/>
      <c r="V41224" s="53"/>
      <c r="W41224" s="53"/>
      <c r="X41224" s="53"/>
      <c r="Y41224" s="55"/>
    </row>
    <row r="41225" spans="21:25" x14ac:dyDescent="0.2">
      <c r="U41225" s="55"/>
      <c r="V41225" s="53"/>
      <c r="W41225" s="53"/>
      <c r="X41225" s="53"/>
      <c r="Y41225" s="55"/>
    </row>
    <row r="41226" spans="21:25" x14ac:dyDescent="0.2">
      <c r="U41226" s="55"/>
      <c r="V41226" s="53"/>
      <c r="W41226" s="53"/>
      <c r="X41226" s="53"/>
      <c r="Y41226" s="55"/>
    </row>
    <row r="41227" spans="21:25" x14ac:dyDescent="0.2">
      <c r="U41227" s="55"/>
      <c r="V41227" s="53"/>
      <c r="W41227" s="53"/>
      <c r="X41227" s="53"/>
      <c r="Y41227" s="55"/>
    </row>
    <row r="41228" spans="21:25" x14ac:dyDescent="0.2">
      <c r="U41228" s="55"/>
      <c r="V41228" s="53"/>
      <c r="W41228" s="53"/>
      <c r="X41228" s="53"/>
      <c r="Y41228" s="55"/>
    </row>
    <row r="41229" spans="21:25" x14ac:dyDescent="0.2">
      <c r="U41229" s="55"/>
      <c r="V41229" s="53"/>
      <c r="W41229" s="53"/>
      <c r="X41229" s="53"/>
      <c r="Y41229" s="55"/>
    </row>
    <row r="41230" spans="21:25" x14ac:dyDescent="0.2">
      <c r="U41230" s="55"/>
      <c r="V41230" s="53"/>
      <c r="W41230" s="53"/>
      <c r="X41230" s="53"/>
      <c r="Y41230" s="55"/>
    </row>
    <row r="41231" spans="21:25" x14ac:dyDescent="0.2">
      <c r="U41231" s="55"/>
      <c r="V41231" s="53"/>
      <c r="W41231" s="53"/>
      <c r="X41231" s="53"/>
      <c r="Y41231" s="55"/>
    </row>
    <row r="41232" spans="21:25" x14ac:dyDescent="0.2">
      <c r="U41232" s="55"/>
      <c r="V41232" s="53"/>
      <c r="W41232" s="53"/>
      <c r="X41232" s="53"/>
      <c r="Y41232" s="55"/>
    </row>
    <row r="41233" spans="21:25" x14ac:dyDescent="0.2">
      <c r="U41233" s="55"/>
      <c r="V41233" s="53"/>
      <c r="W41233" s="53"/>
      <c r="X41233" s="53"/>
      <c r="Y41233" s="55"/>
    </row>
    <row r="41234" spans="21:25" x14ac:dyDescent="0.2">
      <c r="U41234" s="55"/>
      <c r="V41234" s="53"/>
      <c r="W41234" s="53"/>
      <c r="X41234" s="53"/>
      <c r="Y41234" s="55"/>
    </row>
    <row r="41235" spans="21:25" x14ac:dyDescent="0.2">
      <c r="U41235" s="55"/>
      <c r="V41235" s="53"/>
      <c r="W41235" s="53"/>
      <c r="X41235" s="53"/>
      <c r="Y41235" s="55"/>
    </row>
    <row r="41236" spans="21:25" x14ac:dyDescent="0.2">
      <c r="U41236" s="55"/>
      <c r="V41236" s="53"/>
      <c r="W41236" s="53"/>
      <c r="X41236" s="53"/>
      <c r="Y41236" s="55"/>
    </row>
    <row r="41237" spans="21:25" x14ac:dyDescent="0.2">
      <c r="U41237" s="55"/>
      <c r="V41237" s="53"/>
      <c r="W41237" s="53"/>
      <c r="X41237" s="53"/>
      <c r="Y41237" s="55"/>
    </row>
    <row r="41238" spans="21:25" x14ac:dyDescent="0.2">
      <c r="U41238" s="55"/>
      <c r="V41238" s="53"/>
      <c r="W41238" s="53"/>
      <c r="X41238" s="53"/>
      <c r="Y41238" s="55"/>
    </row>
    <row r="41239" spans="21:25" x14ac:dyDescent="0.2">
      <c r="U41239" s="55"/>
      <c r="V41239" s="53"/>
      <c r="W41239" s="53"/>
      <c r="X41239" s="53"/>
      <c r="Y41239" s="55"/>
    </row>
    <row r="41240" spans="21:25" x14ac:dyDescent="0.2">
      <c r="U41240" s="55"/>
      <c r="V41240" s="53"/>
      <c r="W41240" s="53"/>
      <c r="X41240" s="53"/>
      <c r="Y41240" s="55"/>
    </row>
    <row r="41241" spans="21:25" x14ac:dyDescent="0.2">
      <c r="U41241" s="55"/>
      <c r="V41241" s="53"/>
      <c r="W41241" s="53"/>
      <c r="X41241" s="53"/>
      <c r="Y41241" s="55"/>
    </row>
    <row r="41242" spans="21:25" x14ac:dyDescent="0.2">
      <c r="U41242" s="55"/>
      <c r="V41242" s="53"/>
      <c r="W41242" s="53"/>
      <c r="X41242" s="53"/>
      <c r="Y41242" s="55"/>
    </row>
    <row r="41243" spans="21:25" x14ac:dyDescent="0.2">
      <c r="U41243" s="55"/>
      <c r="V41243" s="53"/>
      <c r="W41243" s="53"/>
      <c r="X41243" s="53"/>
      <c r="Y41243" s="55"/>
    </row>
    <row r="41244" spans="21:25" x14ac:dyDescent="0.2">
      <c r="U41244" s="55"/>
      <c r="V41244" s="53"/>
      <c r="W41244" s="53"/>
      <c r="X41244" s="53"/>
      <c r="Y41244" s="55"/>
    </row>
    <row r="41245" spans="21:25" x14ac:dyDescent="0.2">
      <c r="U41245" s="55"/>
      <c r="V41245" s="53"/>
      <c r="W41245" s="53"/>
      <c r="X41245" s="53"/>
      <c r="Y41245" s="55"/>
    </row>
    <row r="41246" spans="21:25" x14ac:dyDescent="0.2">
      <c r="U41246" s="55"/>
      <c r="V41246" s="53"/>
      <c r="W41246" s="53"/>
      <c r="X41246" s="53"/>
      <c r="Y41246" s="55"/>
    </row>
    <row r="41247" spans="21:25" x14ac:dyDescent="0.2">
      <c r="U41247" s="55"/>
      <c r="V41247" s="53"/>
      <c r="W41247" s="53"/>
      <c r="X41247" s="53"/>
      <c r="Y41247" s="55"/>
    </row>
    <row r="41248" spans="21:25" x14ac:dyDescent="0.2">
      <c r="U41248" s="55"/>
      <c r="V41248" s="53"/>
      <c r="W41248" s="53"/>
      <c r="X41248" s="53"/>
      <c r="Y41248" s="55"/>
    </row>
    <row r="41249" spans="21:25" x14ac:dyDescent="0.2">
      <c r="U41249" s="55"/>
      <c r="V41249" s="53"/>
      <c r="W41249" s="53"/>
      <c r="X41249" s="53"/>
      <c r="Y41249" s="55"/>
    </row>
    <row r="41250" spans="21:25" x14ac:dyDescent="0.2">
      <c r="U41250" s="55"/>
      <c r="V41250" s="53"/>
      <c r="W41250" s="53"/>
      <c r="X41250" s="53"/>
      <c r="Y41250" s="55"/>
    </row>
    <row r="41251" spans="21:25" x14ac:dyDescent="0.2">
      <c r="U41251" s="55"/>
      <c r="V41251" s="53"/>
      <c r="W41251" s="53"/>
      <c r="X41251" s="53"/>
      <c r="Y41251" s="55"/>
    </row>
    <row r="41252" spans="21:25" x14ac:dyDescent="0.2">
      <c r="U41252" s="55"/>
      <c r="V41252" s="53"/>
      <c r="W41252" s="53"/>
      <c r="X41252" s="53"/>
      <c r="Y41252" s="55"/>
    </row>
    <row r="41253" spans="21:25" x14ac:dyDescent="0.2">
      <c r="U41253" s="55"/>
      <c r="V41253" s="53"/>
      <c r="W41253" s="53"/>
      <c r="X41253" s="53"/>
      <c r="Y41253" s="55"/>
    </row>
    <row r="41254" spans="21:25" x14ac:dyDescent="0.2">
      <c r="U41254" s="55"/>
      <c r="V41254" s="53"/>
      <c r="W41254" s="53"/>
      <c r="X41254" s="53"/>
      <c r="Y41254" s="55"/>
    </row>
    <row r="41255" spans="21:25" x14ac:dyDescent="0.2">
      <c r="U41255" s="55"/>
      <c r="V41255" s="53"/>
      <c r="W41255" s="53"/>
      <c r="X41255" s="53"/>
      <c r="Y41255" s="55"/>
    </row>
    <row r="41256" spans="21:25" x14ac:dyDescent="0.2">
      <c r="U41256" s="55"/>
      <c r="V41256" s="53"/>
      <c r="W41256" s="53"/>
      <c r="X41256" s="53"/>
      <c r="Y41256" s="55"/>
    </row>
    <row r="41257" spans="21:25" x14ac:dyDescent="0.2">
      <c r="U41257" s="55"/>
      <c r="V41257" s="53"/>
      <c r="W41257" s="53"/>
      <c r="X41257" s="53"/>
      <c r="Y41257" s="55"/>
    </row>
    <row r="41258" spans="21:25" x14ac:dyDescent="0.2">
      <c r="U41258" s="55"/>
      <c r="V41258" s="53"/>
      <c r="W41258" s="53"/>
      <c r="X41258" s="53"/>
      <c r="Y41258" s="55"/>
    </row>
    <row r="41259" spans="21:25" x14ac:dyDescent="0.2">
      <c r="U41259" s="55"/>
      <c r="V41259" s="53"/>
      <c r="W41259" s="53"/>
      <c r="X41259" s="53"/>
      <c r="Y41259" s="55"/>
    </row>
    <row r="41260" spans="21:25" x14ac:dyDescent="0.2">
      <c r="U41260" s="55"/>
      <c r="V41260" s="53"/>
      <c r="W41260" s="53"/>
      <c r="X41260" s="53"/>
      <c r="Y41260" s="55"/>
    </row>
    <row r="41261" spans="21:25" x14ac:dyDescent="0.2">
      <c r="U41261" s="55"/>
      <c r="V41261" s="53"/>
      <c r="W41261" s="53"/>
      <c r="X41261" s="53"/>
      <c r="Y41261" s="55"/>
    </row>
    <row r="41262" spans="21:25" x14ac:dyDescent="0.2">
      <c r="U41262" s="55"/>
      <c r="V41262" s="53"/>
      <c r="W41262" s="53"/>
      <c r="X41262" s="53"/>
      <c r="Y41262" s="55"/>
    </row>
    <row r="41263" spans="21:25" x14ac:dyDescent="0.2">
      <c r="U41263" s="55"/>
      <c r="V41263" s="53"/>
      <c r="W41263" s="53"/>
      <c r="X41263" s="53"/>
      <c r="Y41263" s="55"/>
    </row>
    <row r="41264" spans="21:25" x14ac:dyDescent="0.2">
      <c r="U41264" s="55"/>
      <c r="V41264" s="53"/>
      <c r="W41264" s="53"/>
      <c r="X41264" s="53"/>
      <c r="Y41264" s="55"/>
    </row>
    <row r="41265" spans="21:25" x14ac:dyDescent="0.2">
      <c r="U41265" s="55"/>
      <c r="V41265" s="53"/>
      <c r="W41265" s="53"/>
      <c r="X41265" s="53"/>
      <c r="Y41265" s="55"/>
    </row>
    <row r="41266" spans="21:25" x14ac:dyDescent="0.2">
      <c r="U41266" s="55"/>
      <c r="V41266" s="53"/>
      <c r="W41266" s="53"/>
      <c r="X41266" s="53"/>
      <c r="Y41266" s="55"/>
    </row>
    <row r="41267" spans="21:25" x14ac:dyDescent="0.2">
      <c r="U41267" s="55"/>
      <c r="V41267" s="53"/>
      <c r="W41267" s="53"/>
      <c r="X41267" s="53"/>
      <c r="Y41267" s="55"/>
    </row>
    <row r="41268" spans="21:25" x14ac:dyDescent="0.2">
      <c r="U41268" s="55"/>
      <c r="V41268" s="53"/>
      <c r="W41268" s="53"/>
      <c r="X41268" s="53"/>
      <c r="Y41268" s="55"/>
    </row>
    <row r="41269" spans="21:25" x14ac:dyDescent="0.2">
      <c r="U41269" s="55"/>
      <c r="V41269" s="53"/>
      <c r="W41269" s="53"/>
      <c r="X41269" s="53"/>
      <c r="Y41269" s="55"/>
    </row>
    <row r="41270" spans="21:25" x14ac:dyDescent="0.2">
      <c r="U41270" s="55"/>
      <c r="V41270" s="53"/>
      <c r="W41270" s="53"/>
      <c r="X41270" s="53"/>
      <c r="Y41270" s="55"/>
    </row>
    <row r="41271" spans="21:25" x14ac:dyDescent="0.2">
      <c r="U41271" s="55"/>
      <c r="V41271" s="53"/>
      <c r="W41271" s="53"/>
      <c r="X41271" s="53"/>
      <c r="Y41271" s="55"/>
    </row>
    <row r="41272" spans="21:25" x14ac:dyDescent="0.2">
      <c r="U41272" s="55"/>
      <c r="V41272" s="53"/>
      <c r="W41272" s="53"/>
      <c r="X41272" s="53"/>
      <c r="Y41272" s="55"/>
    </row>
    <row r="41273" spans="21:25" x14ac:dyDescent="0.2">
      <c r="U41273" s="55"/>
      <c r="V41273" s="53"/>
      <c r="W41273" s="53"/>
      <c r="X41273" s="53"/>
      <c r="Y41273" s="55"/>
    </row>
    <row r="41274" spans="21:25" x14ac:dyDescent="0.2">
      <c r="U41274" s="55"/>
      <c r="V41274" s="53"/>
      <c r="W41274" s="53"/>
      <c r="X41274" s="53"/>
      <c r="Y41274" s="55"/>
    </row>
    <row r="41275" spans="21:25" x14ac:dyDescent="0.2">
      <c r="U41275" s="55"/>
      <c r="V41275" s="53"/>
      <c r="W41275" s="53"/>
      <c r="X41275" s="53"/>
      <c r="Y41275" s="55"/>
    </row>
    <row r="41276" spans="21:25" x14ac:dyDescent="0.2">
      <c r="U41276" s="55"/>
      <c r="V41276" s="53"/>
      <c r="W41276" s="53"/>
      <c r="X41276" s="53"/>
      <c r="Y41276" s="55"/>
    </row>
    <row r="41277" spans="21:25" x14ac:dyDescent="0.2">
      <c r="U41277" s="55"/>
      <c r="V41277" s="53"/>
      <c r="W41277" s="53"/>
      <c r="X41277" s="53"/>
      <c r="Y41277" s="55"/>
    </row>
    <row r="41278" spans="21:25" x14ac:dyDescent="0.2">
      <c r="U41278" s="55"/>
      <c r="V41278" s="53"/>
      <c r="W41278" s="53"/>
      <c r="X41278" s="53"/>
      <c r="Y41278" s="55"/>
    </row>
    <row r="41279" spans="21:25" x14ac:dyDescent="0.2">
      <c r="U41279" s="55"/>
      <c r="V41279" s="53"/>
      <c r="W41279" s="53"/>
      <c r="X41279" s="53"/>
      <c r="Y41279" s="55"/>
    </row>
    <row r="41280" spans="21:25" x14ac:dyDescent="0.2">
      <c r="U41280" s="55"/>
      <c r="V41280" s="53"/>
      <c r="W41280" s="53"/>
      <c r="X41280" s="53"/>
      <c r="Y41280" s="55"/>
    </row>
    <row r="41281" spans="21:25" x14ac:dyDescent="0.2">
      <c r="U41281" s="55"/>
      <c r="V41281" s="53"/>
      <c r="W41281" s="53"/>
      <c r="X41281" s="53"/>
      <c r="Y41281" s="55"/>
    </row>
    <row r="41282" spans="21:25" x14ac:dyDescent="0.2">
      <c r="U41282" s="55"/>
      <c r="V41282" s="53"/>
      <c r="W41282" s="53"/>
      <c r="X41282" s="53"/>
      <c r="Y41282" s="55"/>
    </row>
    <row r="41283" spans="21:25" x14ac:dyDescent="0.2">
      <c r="U41283" s="55"/>
      <c r="V41283" s="53"/>
      <c r="W41283" s="53"/>
      <c r="X41283" s="53"/>
      <c r="Y41283" s="55"/>
    </row>
    <row r="41284" spans="21:25" x14ac:dyDescent="0.2">
      <c r="U41284" s="55"/>
      <c r="V41284" s="53"/>
      <c r="W41284" s="53"/>
      <c r="X41284" s="53"/>
      <c r="Y41284" s="55"/>
    </row>
    <row r="41285" spans="21:25" x14ac:dyDescent="0.2">
      <c r="U41285" s="55"/>
      <c r="V41285" s="53"/>
      <c r="W41285" s="53"/>
      <c r="X41285" s="53"/>
      <c r="Y41285" s="55"/>
    </row>
    <row r="41286" spans="21:25" x14ac:dyDescent="0.2">
      <c r="U41286" s="55"/>
      <c r="V41286" s="53"/>
      <c r="W41286" s="53"/>
      <c r="X41286" s="53"/>
      <c r="Y41286" s="55"/>
    </row>
    <row r="41287" spans="21:25" x14ac:dyDescent="0.2">
      <c r="U41287" s="55"/>
      <c r="V41287" s="53"/>
      <c r="W41287" s="53"/>
      <c r="X41287" s="53"/>
      <c r="Y41287" s="55"/>
    </row>
    <row r="41288" spans="21:25" x14ac:dyDescent="0.2">
      <c r="U41288" s="55"/>
      <c r="V41288" s="53"/>
      <c r="W41288" s="53"/>
      <c r="X41288" s="53"/>
      <c r="Y41288" s="55"/>
    </row>
    <row r="41289" spans="21:25" x14ac:dyDescent="0.2">
      <c r="U41289" s="55"/>
      <c r="V41289" s="53"/>
      <c r="W41289" s="53"/>
      <c r="X41289" s="53"/>
      <c r="Y41289" s="55"/>
    </row>
    <row r="41290" spans="21:25" x14ac:dyDescent="0.2">
      <c r="U41290" s="55"/>
      <c r="V41290" s="53"/>
      <c r="W41290" s="53"/>
      <c r="X41290" s="53"/>
      <c r="Y41290" s="55"/>
    </row>
    <row r="41291" spans="21:25" x14ac:dyDescent="0.2">
      <c r="U41291" s="55"/>
      <c r="V41291" s="53"/>
      <c r="W41291" s="53"/>
      <c r="X41291" s="53"/>
      <c r="Y41291" s="55"/>
    </row>
    <row r="41292" spans="21:25" x14ac:dyDescent="0.2">
      <c r="U41292" s="55"/>
      <c r="V41292" s="53"/>
      <c r="W41292" s="53"/>
      <c r="X41292" s="53"/>
      <c r="Y41292" s="55"/>
    </row>
    <row r="41293" spans="21:25" x14ac:dyDescent="0.2">
      <c r="U41293" s="55"/>
      <c r="V41293" s="53"/>
      <c r="W41293" s="53"/>
      <c r="X41293" s="53"/>
      <c r="Y41293" s="55"/>
    </row>
    <row r="41294" spans="21:25" x14ac:dyDescent="0.2">
      <c r="U41294" s="55"/>
      <c r="V41294" s="53"/>
      <c r="W41294" s="53"/>
      <c r="X41294" s="53"/>
      <c r="Y41294" s="55"/>
    </row>
    <row r="41295" spans="21:25" x14ac:dyDescent="0.2">
      <c r="U41295" s="55"/>
      <c r="V41295" s="53"/>
      <c r="W41295" s="53"/>
      <c r="X41295" s="53"/>
      <c r="Y41295" s="55"/>
    </row>
    <row r="41296" spans="21:25" x14ac:dyDescent="0.2">
      <c r="U41296" s="55"/>
      <c r="V41296" s="53"/>
      <c r="W41296" s="53"/>
      <c r="X41296" s="53"/>
      <c r="Y41296" s="55"/>
    </row>
    <row r="41297" spans="21:25" x14ac:dyDescent="0.2">
      <c r="U41297" s="55"/>
      <c r="V41297" s="53"/>
      <c r="W41297" s="53"/>
      <c r="X41297" s="53"/>
      <c r="Y41297" s="55"/>
    </row>
    <row r="41298" spans="21:25" x14ac:dyDescent="0.2">
      <c r="U41298" s="55"/>
      <c r="V41298" s="53"/>
      <c r="W41298" s="53"/>
      <c r="X41298" s="53"/>
      <c r="Y41298" s="55"/>
    </row>
    <row r="41299" spans="21:25" x14ac:dyDescent="0.2">
      <c r="U41299" s="55"/>
      <c r="V41299" s="53"/>
      <c r="W41299" s="53"/>
      <c r="X41299" s="53"/>
      <c r="Y41299" s="55"/>
    </row>
    <row r="41300" spans="21:25" x14ac:dyDescent="0.2">
      <c r="U41300" s="55"/>
      <c r="V41300" s="53"/>
      <c r="W41300" s="53"/>
      <c r="X41300" s="53"/>
      <c r="Y41300" s="55"/>
    </row>
    <row r="41301" spans="21:25" x14ac:dyDescent="0.2">
      <c r="U41301" s="55"/>
      <c r="V41301" s="53"/>
      <c r="W41301" s="53"/>
      <c r="X41301" s="53"/>
      <c r="Y41301" s="55"/>
    </row>
    <row r="41302" spans="21:25" x14ac:dyDescent="0.2">
      <c r="U41302" s="55"/>
      <c r="V41302" s="53"/>
      <c r="W41302" s="53"/>
      <c r="X41302" s="53"/>
      <c r="Y41302" s="55"/>
    </row>
    <row r="41303" spans="21:25" x14ac:dyDescent="0.2">
      <c r="U41303" s="55"/>
      <c r="V41303" s="53"/>
      <c r="W41303" s="53"/>
      <c r="X41303" s="53"/>
      <c r="Y41303" s="55"/>
    </row>
    <row r="41304" spans="21:25" x14ac:dyDescent="0.2">
      <c r="U41304" s="55"/>
      <c r="V41304" s="53"/>
      <c r="W41304" s="53"/>
      <c r="X41304" s="53"/>
      <c r="Y41304" s="55"/>
    </row>
    <row r="41305" spans="21:25" x14ac:dyDescent="0.2">
      <c r="U41305" s="55"/>
      <c r="V41305" s="53"/>
      <c r="W41305" s="53"/>
      <c r="X41305" s="53"/>
      <c r="Y41305" s="55"/>
    </row>
    <row r="41306" spans="21:25" x14ac:dyDescent="0.2">
      <c r="U41306" s="55"/>
      <c r="V41306" s="53"/>
      <c r="W41306" s="53"/>
      <c r="X41306" s="53"/>
      <c r="Y41306" s="55"/>
    </row>
    <row r="41307" spans="21:25" x14ac:dyDescent="0.2">
      <c r="U41307" s="55"/>
      <c r="V41307" s="53"/>
      <c r="W41307" s="53"/>
      <c r="X41307" s="53"/>
      <c r="Y41307" s="55"/>
    </row>
    <row r="41308" spans="21:25" x14ac:dyDescent="0.2">
      <c r="U41308" s="55"/>
      <c r="V41308" s="53"/>
      <c r="W41308" s="53"/>
      <c r="X41308" s="53"/>
      <c r="Y41308" s="55"/>
    </row>
    <row r="41309" spans="21:25" x14ac:dyDescent="0.2">
      <c r="U41309" s="55"/>
      <c r="V41309" s="53"/>
      <c r="W41309" s="53"/>
      <c r="X41309" s="53"/>
      <c r="Y41309" s="55"/>
    </row>
    <row r="41310" spans="21:25" x14ac:dyDescent="0.2">
      <c r="U41310" s="55"/>
      <c r="V41310" s="53"/>
      <c r="W41310" s="53"/>
      <c r="X41310" s="53"/>
      <c r="Y41310" s="55"/>
    </row>
    <row r="41311" spans="21:25" x14ac:dyDescent="0.2">
      <c r="U41311" s="55"/>
      <c r="V41311" s="53"/>
      <c r="W41311" s="53"/>
      <c r="X41311" s="53"/>
      <c r="Y41311" s="55"/>
    </row>
    <row r="41312" spans="21:25" x14ac:dyDescent="0.2">
      <c r="U41312" s="55"/>
      <c r="V41312" s="53"/>
      <c r="W41312" s="53"/>
      <c r="X41312" s="53"/>
      <c r="Y41312" s="55"/>
    </row>
    <row r="41313" spans="21:25" x14ac:dyDescent="0.2">
      <c r="U41313" s="55"/>
      <c r="V41313" s="53"/>
      <c r="W41313" s="53"/>
      <c r="X41313" s="53"/>
      <c r="Y41313" s="55"/>
    </row>
    <row r="41314" spans="21:25" x14ac:dyDescent="0.2">
      <c r="U41314" s="55"/>
      <c r="V41314" s="53"/>
      <c r="W41314" s="53"/>
      <c r="X41314" s="53"/>
      <c r="Y41314" s="55"/>
    </row>
    <row r="41315" spans="21:25" x14ac:dyDescent="0.2">
      <c r="U41315" s="55"/>
      <c r="V41315" s="53"/>
      <c r="W41315" s="53"/>
      <c r="X41315" s="53"/>
      <c r="Y41315" s="55"/>
    </row>
    <row r="41316" spans="21:25" x14ac:dyDescent="0.2">
      <c r="U41316" s="55"/>
      <c r="V41316" s="53"/>
      <c r="W41316" s="53"/>
      <c r="X41316" s="53"/>
      <c r="Y41316" s="55"/>
    </row>
    <row r="41317" spans="21:25" x14ac:dyDescent="0.2">
      <c r="U41317" s="55"/>
      <c r="V41317" s="53"/>
      <c r="W41317" s="53"/>
      <c r="X41317" s="53"/>
      <c r="Y41317" s="55"/>
    </row>
    <row r="41318" spans="21:25" x14ac:dyDescent="0.2">
      <c r="U41318" s="55"/>
      <c r="V41318" s="53"/>
      <c r="W41318" s="53"/>
      <c r="X41318" s="53"/>
      <c r="Y41318" s="55"/>
    </row>
    <row r="41319" spans="21:25" x14ac:dyDescent="0.2">
      <c r="U41319" s="55"/>
      <c r="V41319" s="53"/>
      <c r="W41319" s="53"/>
      <c r="X41319" s="53"/>
      <c r="Y41319" s="55"/>
    </row>
    <row r="41320" spans="21:25" x14ac:dyDescent="0.2">
      <c r="U41320" s="55"/>
      <c r="V41320" s="53"/>
      <c r="W41320" s="53"/>
      <c r="X41320" s="53"/>
      <c r="Y41320" s="55"/>
    </row>
    <row r="41321" spans="21:25" x14ac:dyDescent="0.2">
      <c r="U41321" s="55"/>
      <c r="V41321" s="53"/>
      <c r="W41321" s="53"/>
      <c r="X41321" s="53"/>
      <c r="Y41321" s="55"/>
    </row>
    <row r="41322" spans="21:25" x14ac:dyDescent="0.2">
      <c r="U41322" s="55"/>
      <c r="V41322" s="53"/>
      <c r="W41322" s="53"/>
      <c r="X41322" s="53"/>
      <c r="Y41322" s="55"/>
    </row>
    <row r="41323" spans="21:25" x14ac:dyDescent="0.2">
      <c r="U41323" s="55"/>
      <c r="V41323" s="53"/>
      <c r="W41323" s="53"/>
      <c r="X41323" s="53"/>
      <c r="Y41323" s="55"/>
    </row>
    <row r="41324" spans="21:25" x14ac:dyDescent="0.2">
      <c r="U41324" s="55"/>
      <c r="V41324" s="53"/>
      <c r="W41324" s="53"/>
      <c r="X41324" s="53"/>
      <c r="Y41324" s="55"/>
    </row>
    <row r="41325" spans="21:25" x14ac:dyDescent="0.2">
      <c r="U41325" s="55"/>
      <c r="V41325" s="53"/>
      <c r="W41325" s="53"/>
      <c r="X41325" s="53"/>
      <c r="Y41325" s="55"/>
    </row>
    <row r="41326" spans="21:25" x14ac:dyDescent="0.2">
      <c r="U41326" s="55"/>
      <c r="V41326" s="53"/>
      <c r="W41326" s="53"/>
      <c r="X41326" s="53"/>
      <c r="Y41326" s="55"/>
    </row>
    <row r="41327" spans="21:25" x14ac:dyDescent="0.2">
      <c r="U41327" s="55"/>
      <c r="V41327" s="53"/>
      <c r="W41327" s="53"/>
      <c r="X41327" s="53"/>
      <c r="Y41327" s="55"/>
    </row>
    <row r="41328" spans="21:25" x14ac:dyDescent="0.2">
      <c r="U41328" s="55"/>
      <c r="V41328" s="53"/>
      <c r="W41328" s="53"/>
      <c r="X41328" s="53"/>
      <c r="Y41328" s="55"/>
    </row>
    <row r="41329" spans="21:25" x14ac:dyDescent="0.2">
      <c r="U41329" s="55"/>
      <c r="V41329" s="53"/>
      <c r="W41329" s="53"/>
      <c r="X41329" s="53"/>
      <c r="Y41329" s="55"/>
    </row>
    <row r="41330" spans="21:25" x14ac:dyDescent="0.2">
      <c r="U41330" s="55"/>
      <c r="V41330" s="53"/>
      <c r="W41330" s="53"/>
      <c r="X41330" s="53"/>
      <c r="Y41330" s="55"/>
    </row>
    <row r="41331" spans="21:25" x14ac:dyDescent="0.2">
      <c r="U41331" s="55"/>
      <c r="V41331" s="53"/>
      <c r="W41331" s="53"/>
      <c r="X41331" s="53"/>
      <c r="Y41331" s="55"/>
    </row>
    <row r="41332" spans="21:25" x14ac:dyDescent="0.2">
      <c r="U41332" s="55"/>
      <c r="V41332" s="53"/>
      <c r="W41332" s="53"/>
      <c r="X41332" s="53"/>
      <c r="Y41332" s="55"/>
    </row>
    <row r="41333" spans="21:25" x14ac:dyDescent="0.2">
      <c r="U41333" s="55"/>
      <c r="V41333" s="53"/>
      <c r="W41333" s="53"/>
      <c r="X41333" s="53"/>
      <c r="Y41333" s="55"/>
    </row>
    <row r="41334" spans="21:25" x14ac:dyDescent="0.2">
      <c r="U41334" s="55"/>
      <c r="V41334" s="53"/>
      <c r="W41334" s="53"/>
      <c r="X41334" s="53"/>
      <c r="Y41334" s="55"/>
    </row>
    <row r="41335" spans="21:25" x14ac:dyDescent="0.2">
      <c r="U41335" s="55"/>
      <c r="V41335" s="53"/>
      <c r="W41335" s="53"/>
      <c r="X41335" s="53"/>
      <c r="Y41335" s="55"/>
    </row>
    <row r="41336" spans="21:25" x14ac:dyDescent="0.2">
      <c r="U41336" s="55"/>
      <c r="V41336" s="53"/>
      <c r="W41336" s="53"/>
      <c r="X41336" s="53"/>
      <c r="Y41336" s="55"/>
    </row>
    <row r="41337" spans="21:25" x14ac:dyDescent="0.2">
      <c r="U41337" s="55"/>
      <c r="V41337" s="53"/>
      <c r="W41337" s="53"/>
      <c r="X41337" s="53"/>
      <c r="Y41337" s="55"/>
    </row>
    <row r="41338" spans="21:25" x14ac:dyDescent="0.2">
      <c r="U41338" s="55"/>
      <c r="V41338" s="53"/>
      <c r="W41338" s="53"/>
      <c r="X41338" s="53"/>
      <c r="Y41338" s="55"/>
    </row>
    <row r="41339" spans="21:25" x14ac:dyDescent="0.2">
      <c r="U41339" s="55"/>
      <c r="V41339" s="53"/>
      <c r="W41339" s="53"/>
      <c r="X41339" s="53"/>
      <c r="Y41339" s="55"/>
    </row>
    <row r="41340" spans="21:25" x14ac:dyDescent="0.2">
      <c r="U41340" s="55"/>
      <c r="V41340" s="53"/>
      <c r="W41340" s="53"/>
      <c r="X41340" s="53"/>
      <c r="Y41340" s="55"/>
    </row>
    <row r="41341" spans="21:25" x14ac:dyDescent="0.2">
      <c r="U41341" s="55"/>
      <c r="V41341" s="53"/>
      <c r="W41341" s="53"/>
      <c r="X41341" s="53"/>
      <c r="Y41341" s="55"/>
    </row>
    <row r="41342" spans="21:25" x14ac:dyDescent="0.2">
      <c r="U41342" s="55"/>
      <c r="V41342" s="53"/>
      <c r="W41342" s="53"/>
      <c r="X41342" s="53"/>
      <c r="Y41342" s="55"/>
    </row>
    <row r="41343" spans="21:25" x14ac:dyDescent="0.2">
      <c r="U41343" s="55"/>
      <c r="V41343" s="53"/>
      <c r="W41343" s="53"/>
      <c r="X41343" s="53"/>
      <c r="Y41343" s="55"/>
    </row>
    <row r="41344" spans="21:25" x14ac:dyDescent="0.2">
      <c r="U41344" s="55"/>
      <c r="V41344" s="53"/>
      <c r="W41344" s="53"/>
      <c r="X41344" s="53"/>
      <c r="Y41344" s="55"/>
    </row>
    <row r="41345" spans="21:25" x14ac:dyDescent="0.2">
      <c r="U41345" s="55"/>
      <c r="V41345" s="53"/>
      <c r="W41345" s="53"/>
      <c r="X41345" s="53"/>
      <c r="Y41345" s="55"/>
    </row>
    <row r="41346" spans="21:25" x14ac:dyDescent="0.2">
      <c r="U41346" s="55"/>
      <c r="V41346" s="53"/>
      <c r="W41346" s="53"/>
      <c r="X41346" s="53"/>
      <c r="Y41346" s="55"/>
    </row>
    <row r="41347" spans="21:25" x14ac:dyDescent="0.2">
      <c r="U41347" s="55"/>
      <c r="V41347" s="53"/>
      <c r="W41347" s="53"/>
      <c r="X41347" s="53"/>
      <c r="Y41347" s="55"/>
    </row>
    <row r="41348" spans="21:25" x14ac:dyDescent="0.2">
      <c r="U41348" s="55"/>
      <c r="V41348" s="53"/>
      <c r="W41348" s="53"/>
      <c r="X41348" s="53"/>
      <c r="Y41348" s="55"/>
    </row>
    <row r="41349" spans="21:25" x14ac:dyDescent="0.2">
      <c r="U41349" s="55"/>
      <c r="V41349" s="53"/>
      <c r="W41349" s="53"/>
      <c r="X41349" s="53"/>
      <c r="Y41349" s="55"/>
    </row>
    <row r="41350" spans="21:25" x14ac:dyDescent="0.2">
      <c r="U41350" s="55"/>
      <c r="V41350" s="53"/>
      <c r="W41350" s="53"/>
      <c r="X41350" s="53"/>
      <c r="Y41350" s="55"/>
    </row>
    <row r="41351" spans="21:25" x14ac:dyDescent="0.2">
      <c r="U41351" s="55"/>
      <c r="V41351" s="53"/>
      <c r="W41351" s="53"/>
      <c r="X41351" s="53"/>
      <c r="Y41351" s="55"/>
    </row>
    <row r="41352" spans="21:25" x14ac:dyDescent="0.2">
      <c r="U41352" s="55"/>
      <c r="V41352" s="53"/>
      <c r="W41352" s="53"/>
      <c r="X41352" s="53"/>
      <c r="Y41352" s="55"/>
    </row>
    <row r="41353" spans="21:25" x14ac:dyDescent="0.2">
      <c r="U41353" s="55"/>
      <c r="V41353" s="53"/>
      <c r="W41353" s="53"/>
      <c r="X41353" s="53"/>
      <c r="Y41353" s="55"/>
    </row>
    <row r="41354" spans="21:25" x14ac:dyDescent="0.2">
      <c r="U41354" s="55"/>
      <c r="V41354" s="53"/>
      <c r="W41354" s="53"/>
      <c r="X41354" s="53"/>
      <c r="Y41354" s="55"/>
    </row>
    <row r="41355" spans="21:25" x14ac:dyDescent="0.2">
      <c r="U41355" s="55"/>
      <c r="V41355" s="53"/>
      <c r="W41355" s="53"/>
      <c r="X41355" s="53"/>
      <c r="Y41355" s="55"/>
    </row>
    <row r="41356" spans="21:25" x14ac:dyDescent="0.2">
      <c r="U41356" s="55"/>
      <c r="V41356" s="53"/>
      <c r="W41356" s="53"/>
      <c r="X41356" s="53"/>
      <c r="Y41356" s="55"/>
    </row>
    <row r="41357" spans="21:25" x14ac:dyDescent="0.2">
      <c r="U41357" s="55"/>
      <c r="V41357" s="53"/>
      <c r="W41357" s="53"/>
      <c r="X41357" s="53"/>
      <c r="Y41357" s="55"/>
    </row>
    <row r="41358" spans="21:25" x14ac:dyDescent="0.2">
      <c r="U41358" s="55"/>
      <c r="V41358" s="53"/>
      <c r="W41358" s="53"/>
      <c r="X41358" s="53"/>
      <c r="Y41358" s="55"/>
    </row>
    <row r="41359" spans="21:25" x14ac:dyDescent="0.2">
      <c r="U41359" s="55"/>
      <c r="V41359" s="53"/>
      <c r="W41359" s="53"/>
      <c r="X41359" s="53"/>
      <c r="Y41359" s="55"/>
    </row>
    <row r="41360" spans="21:25" x14ac:dyDescent="0.2">
      <c r="U41360" s="55"/>
      <c r="V41360" s="53"/>
      <c r="W41360" s="53"/>
      <c r="X41360" s="53"/>
      <c r="Y41360" s="55"/>
    </row>
    <row r="41361" spans="21:25" x14ac:dyDescent="0.2">
      <c r="U41361" s="55"/>
      <c r="V41361" s="53"/>
      <c r="W41361" s="53"/>
      <c r="X41361" s="53"/>
      <c r="Y41361" s="55"/>
    </row>
    <row r="41362" spans="21:25" x14ac:dyDescent="0.2">
      <c r="U41362" s="55"/>
      <c r="V41362" s="53"/>
      <c r="W41362" s="53"/>
      <c r="X41362" s="53"/>
      <c r="Y41362" s="55"/>
    </row>
    <row r="41363" spans="21:25" x14ac:dyDescent="0.2">
      <c r="U41363" s="55"/>
      <c r="V41363" s="53"/>
      <c r="W41363" s="53"/>
      <c r="X41363" s="53"/>
      <c r="Y41363" s="55"/>
    </row>
    <row r="41364" spans="21:25" x14ac:dyDescent="0.2">
      <c r="U41364" s="55"/>
      <c r="V41364" s="53"/>
      <c r="W41364" s="53"/>
      <c r="X41364" s="53"/>
      <c r="Y41364" s="55"/>
    </row>
    <row r="41365" spans="21:25" x14ac:dyDescent="0.2">
      <c r="U41365" s="55"/>
      <c r="V41365" s="53"/>
      <c r="W41365" s="53"/>
      <c r="X41365" s="53"/>
      <c r="Y41365" s="55"/>
    </row>
    <row r="41366" spans="21:25" x14ac:dyDescent="0.2">
      <c r="U41366" s="55"/>
      <c r="V41366" s="53"/>
      <c r="W41366" s="53"/>
      <c r="X41366" s="53"/>
      <c r="Y41366" s="55"/>
    </row>
    <row r="41367" spans="21:25" x14ac:dyDescent="0.2">
      <c r="U41367" s="55"/>
      <c r="V41367" s="53"/>
      <c r="W41367" s="53"/>
      <c r="X41367" s="53"/>
      <c r="Y41367" s="55"/>
    </row>
    <row r="41368" spans="21:25" x14ac:dyDescent="0.2">
      <c r="U41368" s="55"/>
      <c r="V41368" s="53"/>
      <c r="W41368" s="53"/>
      <c r="X41368" s="53"/>
      <c r="Y41368" s="55"/>
    </row>
    <row r="41369" spans="21:25" x14ac:dyDescent="0.2">
      <c r="U41369" s="55"/>
      <c r="V41369" s="53"/>
      <c r="W41369" s="53"/>
      <c r="X41369" s="53"/>
      <c r="Y41369" s="55"/>
    </row>
    <row r="41370" spans="21:25" x14ac:dyDescent="0.2">
      <c r="U41370" s="55"/>
      <c r="V41370" s="53"/>
      <c r="W41370" s="53"/>
      <c r="X41370" s="53"/>
      <c r="Y41370" s="55"/>
    </row>
    <row r="41371" spans="21:25" x14ac:dyDescent="0.2">
      <c r="U41371" s="55"/>
      <c r="V41371" s="53"/>
      <c r="W41371" s="53"/>
      <c r="X41371" s="53"/>
      <c r="Y41371" s="55"/>
    </row>
    <row r="41372" spans="21:25" x14ac:dyDescent="0.2">
      <c r="U41372" s="55"/>
      <c r="V41372" s="53"/>
      <c r="W41372" s="53"/>
      <c r="X41372" s="53"/>
      <c r="Y41372" s="55"/>
    </row>
    <row r="41373" spans="21:25" x14ac:dyDescent="0.2">
      <c r="U41373" s="55"/>
      <c r="V41373" s="53"/>
      <c r="W41373" s="53"/>
      <c r="X41373" s="53"/>
      <c r="Y41373" s="55"/>
    </row>
    <row r="41374" spans="21:25" x14ac:dyDescent="0.2">
      <c r="U41374" s="55"/>
      <c r="V41374" s="53"/>
      <c r="W41374" s="53"/>
      <c r="X41374" s="53"/>
      <c r="Y41374" s="55"/>
    </row>
    <row r="41375" spans="21:25" x14ac:dyDescent="0.2">
      <c r="U41375" s="55"/>
      <c r="V41375" s="53"/>
      <c r="W41375" s="53"/>
      <c r="X41375" s="53"/>
      <c r="Y41375" s="55"/>
    </row>
    <row r="41376" spans="21:25" x14ac:dyDescent="0.2">
      <c r="U41376" s="55"/>
      <c r="V41376" s="53"/>
      <c r="W41376" s="53"/>
      <c r="X41376" s="53"/>
      <c r="Y41376" s="55"/>
    </row>
    <row r="41377" spans="21:25" x14ac:dyDescent="0.2">
      <c r="U41377" s="55"/>
      <c r="V41377" s="53"/>
      <c r="W41377" s="53"/>
      <c r="X41377" s="53"/>
      <c r="Y41377" s="55"/>
    </row>
    <row r="41378" spans="21:25" x14ac:dyDescent="0.2">
      <c r="U41378" s="55"/>
      <c r="V41378" s="53"/>
      <c r="W41378" s="53"/>
      <c r="X41378" s="53"/>
      <c r="Y41378" s="55"/>
    </row>
    <row r="41379" spans="21:25" x14ac:dyDescent="0.2">
      <c r="U41379" s="55"/>
      <c r="V41379" s="53"/>
      <c r="W41379" s="53"/>
      <c r="X41379" s="53"/>
      <c r="Y41379" s="55"/>
    </row>
    <row r="41380" spans="21:25" x14ac:dyDescent="0.2">
      <c r="U41380" s="55"/>
      <c r="V41380" s="53"/>
      <c r="W41380" s="53"/>
      <c r="X41380" s="53"/>
      <c r="Y41380" s="55"/>
    </row>
    <row r="41381" spans="21:25" x14ac:dyDescent="0.2">
      <c r="U41381" s="55"/>
      <c r="V41381" s="53"/>
      <c r="W41381" s="53"/>
      <c r="X41381" s="53"/>
      <c r="Y41381" s="55"/>
    </row>
    <row r="41382" spans="21:25" x14ac:dyDescent="0.2">
      <c r="U41382" s="55"/>
      <c r="V41382" s="53"/>
      <c r="W41382" s="53"/>
      <c r="X41382" s="53"/>
      <c r="Y41382" s="55"/>
    </row>
    <row r="41383" spans="21:25" x14ac:dyDescent="0.2">
      <c r="U41383" s="55"/>
      <c r="V41383" s="53"/>
      <c r="W41383" s="53"/>
      <c r="X41383" s="53"/>
      <c r="Y41383" s="55"/>
    </row>
    <row r="41384" spans="21:25" x14ac:dyDescent="0.2">
      <c r="U41384" s="55"/>
      <c r="V41384" s="53"/>
      <c r="W41384" s="53"/>
      <c r="X41384" s="53"/>
      <c r="Y41384" s="55"/>
    </row>
    <row r="41385" spans="21:25" x14ac:dyDescent="0.2">
      <c r="U41385" s="55"/>
      <c r="V41385" s="53"/>
      <c r="W41385" s="53"/>
      <c r="X41385" s="53"/>
      <c r="Y41385" s="55"/>
    </row>
    <row r="41386" spans="21:25" x14ac:dyDescent="0.2">
      <c r="U41386" s="55"/>
      <c r="V41386" s="53"/>
      <c r="W41386" s="53"/>
      <c r="X41386" s="53"/>
      <c r="Y41386" s="55"/>
    </row>
    <row r="41387" spans="21:25" x14ac:dyDescent="0.2">
      <c r="U41387" s="55"/>
      <c r="V41387" s="53"/>
      <c r="W41387" s="53"/>
      <c r="X41387" s="53"/>
      <c r="Y41387" s="55"/>
    </row>
    <row r="41388" spans="21:25" x14ac:dyDescent="0.2">
      <c r="U41388" s="55"/>
      <c r="V41388" s="53"/>
      <c r="W41388" s="53"/>
      <c r="X41388" s="53"/>
      <c r="Y41388" s="55"/>
    </row>
    <row r="41389" spans="21:25" x14ac:dyDescent="0.2">
      <c r="U41389" s="55"/>
      <c r="V41389" s="53"/>
      <c r="W41389" s="53"/>
      <c r="X41389" s="53"/>
      <c r="Y41389" s="55"/>
    </row>
    <row r="41390" spans="21:25" x14ac:dyDescent="0.2">
      <c r="U41390" s="55"/>
      <c r="V41390" s="53"/>
      <c r="W41390" s="53"/>
      <c r="X41390" s="53"/>
      <c r="Y41390" s="55"/>
    </row>
    <row r="41391" spans="21:25" x14ac:dyDescent="0.2">
      <c r="U41391" s="55"/>
      <c r="V41391" s="53"/>
      <c r="W41391" s="53"/>
      <c r="X41391" s="53"/>
      <c r="Y41391" s="55"/>
    </row>
    <row r="41392" spans="21:25" x14ac:dyDescent="0.2">
      <c r="U41392" s="55"/>
      <c r="V41392" s="53"/>
      <c r="W41392" s="53"/>
      <c r="X41392" s="53"/>
      <c r="Y41392" s="55"/>
    </row>
    <row r="41393" spans="21:25" x14ac:dyDescent="0.2">
      <c r="U41393" s="55"/>
      <c r="V41393" s="53"/>
      <c r="W41393" s="53"/>
      <c r="X41393" s="53"/>
      <c r="Y41393" s="55"/>
    </row>
    <row r="41394" spans="21:25" x14ac:dyDescent="0.2">
      <c r="U41394" s="55"/>
      <c r="V41394" s="53"/>
      <c r="W41394" s="53"/>
      <c r="X41394" s="53"/>
      <c r="Y41394" s="55"/>
    </row>
    <row r="41395" spans="21:25" x14ac:dyDescent="0.2">
      <c r="U41395" s="55"/>
      <c r="V41395" s="53"/>
      <c r="W41395" s="53"/>
      <c r="X41395" s="53"/>
      <c r="Y41395" s="55"/>
    </row>
    <row r="41396" spans="21:25" x14ac:dyDescent="0.2">
      <c r="U41396" s="55"/>
      <c r="V41396" s="53"/>
      <c r="W41396" s="53"/>
      <c r="X41396" s="53"/>
      <c r="Y41396" s="55"/>
    </row>
    <row r="41397" spans="21:25" x14ac:dyDescent="0.2">
      <c r="U41397" s="55"/>
      <c r="V41397" s="53"/>
      <c r="W41397" s="53"/>
      <c r="X41397" s="53"/>
      <c r="Y41397" s="55"/>
    </row>
    <row r="41398" spans="21:25" x14ac:dyDescent="0.2">
      <c r="U41398" s="55"/>
      <c r="V41398" s="53"/>
      <c r="W41398" s="53"/>
      <c r="X41398" s="53"/>
      <c r="Y41398" s="55"/>
    </row>
    <row r="41399" spans="21:25" x14ac:dyDescent="0.2">
      <c r="U41399" s="55"/>
      <c r="V41399" s="53"/>
      <c r="W41399" s="53"/>
      <c r="X41399" s="53"/>
      <c r="Y41399" s="55"/>
    </row>
    <row r="41400" spans="21:25" x14ac:dyDescent="0.2">
      <c r="U41400" s="55"/>
      <c r="V41400" s="53"/>
      <c r="W41400" s="53"/>
      <c r="X41400" s="53"/>
      <c r="Y41400" s="55"/>
    </row>
    <row r="41401" spans="21:25" x14ac:dyDescent="0.2">
      <c r="U41401" s="55"/>
      <c r="V41401" s="53"/>
      <c r="W41401" s="53"/>
      <c r="X41401" s="53"/>
      <c r="Y41401" s="55"/>
    </row>
    <row r="41402" spans="21:25" x14ac:dyDescent="0.2">
      <c r="U41402" s="55"/>
      <c r="V41402" s="53"/>
      <c r="W41402" s="53"/>
      <c r="X41402" s="53"/>
      <c r="Y41402" s="55"/>
    </row>
    <row r="41403" spans="21:25" x14ac:dyDescent="0.2">
      <c r="U41403" s="55"/>
      <c r="V41403" s="53"/>
      <c r="W41403" s="53"/>
      <c r="X41403" s="53"/>
      <c r="Y41403" s="55"/>
    </row>
    <row r="41404" spans="21:25" x14ac:dyDescent="0.2">
      <c r="U41404" s="55"/>
      <c r="V41404" s="53"/>
      <c r="W41404" s="53"/>
      <c r="X41404" s="53"/>
      <c r="Y41404" s="55"/>
    </row>
    <row r="41405" spans="21:25" x14ac:dyDescent="0.2">
      <c r="U41405" s="55"/>
      <c r="V41405" s="53"/>
      <c r="W41405" s="53"/>
      <c r="X41405" s="53"/>
      <c r="Y41405" s="55"/>
    </row>
    <row r="41406" spans="21:25" x14ac:dyDescent="0.2">
      <c r="U41406" s="55"/>
      <c r="V41406" s="53"/>
      <c r="W41406" s="53"/>
      <c r="X41406" s="53"/>
      <c r="Y41406" s="55"/>
    </row>
    <row r="41407" spans="21:25" x14ac:dyDescent="0.2">
      <c r="U41407" s="55"/>
      <c r="V41407" s="53"/>
      <c r="W41407" s="53"/>
      <c r="X41407" s="53"/>
      <c r="Y41407" s="55"/>
    </row>
    <row r="41408" spans="21:25" x14ac:dyDescent="0.2">
      <c r="U41408" s="55"/>
      <c r="V41408" s="53"/>
      <c r="W41408" s="53"/>
      <c r="X41408" s="53"/>
      <c r="Y41408" s="55"/>
    </row>
    <row r="41409" spans="21:25" x14ac:dyDescent="0.2">
      <c r="U41409" s="55"/>
      <c r="V41409" s="53"/>
      <c r="W41409" s="53"/>
      <c r="X41409" s="53"/>
      <c r="Y41409" s="55"/>
    </row>
    <row r="41410" spans="21:25" x14ac:dyDescent="0.2">
      <c r="U41410" s="55"/>
      <c r="V41410" s="53"/>
      <c r="W41410" s="53"/>
      <c r="X41410" s="53"/>
      <c r="Y41410" s="55"/>
    </row>
    <row r="41411" spans="21:25" x14ac:dyDescent="0.2">
      <c r="U41411" s="55"/>
      <c r="V41411" s="53"/>
      <c r="W41411" s="53"/>
      <c r="X41411" s="53"/>
      <c r="Y41411" s="55"/>
    </row>
    <row r="41412" spans="21:25" x14ac:dyDescent="0.2">
      <c r="U41412" s="55"/>
      <c r="V41412" s="53"/>
      <c r="W41412" s="53"/>
      <c r="X41412" s="53"/>
      <c r="Y41412" s="55"/>
    </row>
    <row r="41413" spans="21:25" x14ac:dyDescent="0.2">
      <c r="U41413" s="55"/>
      <c r="V41413" s="53"/>
      <c r="W41413" s="53"/>
      <c r="X41413" s="53"/>
      <c r="Y41413" s="55"/>
    </row>
    <row r="41414" spans="21:25" x14ac:dyDescent="0.2">
      <c r="U41414" s="55"/>
      <c r="V41414" s="53"/>
      <c r="W41414" s="53"/>
      <c r="X41414" s="53"/>
      <c r="Y41414" s="55"/>
    </row>
    <row r="41415" spans="21:25" x14ac:dyDescent="0.2">
      <c r="U41415" s="55"/>
      <c r="V41415" s="53"/>
      <c r="W41415" s="53"/>
      <c r="X41415" s="53"/>
      <c r="Y41415" s="55"/>
    </row>
    <row r="41416" spans="21:25" x14ac:dyDescent="0.2">
      <c r="U41416" s="55"/>
      <c r="V41416" s="53"/>
      <c r="W41416" s="53"/>
      <c r="X41416" s="53"/>
      <c r="Y41416" s="55"/>
    </row>
    <row r="41417" spans="21:25" x14ac:dyDescent="0.2">
      <c r="U41417" s="55"/>
      <c r="V41417" s="53"/>
      <c r="W41417" s="53"/>
      <c r="X41417" s="53"/>
      <c r="Y41417" s="55"/>
    </row>
    <row r="41418" spans="21:25" x14ac:dyDescent="0.2">
      <c r="U41418" s="55"/>
      <c r="V41418" s="53"/>
      <c r="W41418" s="53"/>
      <c r="X41418" s="53"/>
      <c r="Y41418" s="55"/>
    </row>
    <row r="41419" spans="21:25" x14ac:dyDescent="0.2">
      <c r="U41419" s="55"/>
      <c r="V41419" s="53"/>
      <c r="W41419" s="53"/>
      <c r="X41419" s="53"/>
      <c r="Y41419" s="55"/>
    </row>
    <row r="41420" spans="21:25" x14ac:dyDescent="0.2">
      <c r="U41420" s="55"/>
      <c r="V41420" s="53"/>
      <c r="W41420" s="53"/>
      <c r="X41420" s="53"/>
      <c r="Y41420" s="55"/>
    </row>
    <row r="41421" spans="21:25" x14ac:dyDescent="0.2">
      <c r="U41421" s="55"/>
      <c r="V41421" s="53"/>
      <c r="W41421" s="53"/>
      <c r="X41421" s="53"/>
      <c r="Y41421" s="55"/>
    </row>
    <row r="41422" spans="21:25" x14ac:dyDescent="0.2">
      <c r="U41422" s="55"/>
      <c r="V41422" s="53"/>
      <c r="W41422" s="53"/>
      <c r="X41422" s="53"/>
      <c r="Y41422" s="55"/>
    </row>
    <row r="41423" spans="21:25" x14ac:dyDescent="0.2">
      <c r="U41423" s="55"/>
      <c r="V41423" s="53"/>
      <c r="W41423" s="53"/>
      <c r="X41423" s="53"/>
      <c r="Y41423" s="55"/>
    </row>
    <row r="41424" spans="21:25" x14ac:dyDescent="0.2">
      <c r="U41424" s="55"/>
      <c r="V41424" s="53"/>
      <c r="W41424" s="53"/>
      <c r="X41424" s="53"/>
      <c r="Y41424" s="55"/>
    </row>
    <row r="41425" spans="21:25" x14ac:dyDescent="0.2">
      <c r="U41425" s="55"/>
      <c r="V41425" s="53"/>
      <c r="W41425" s="53"/>
      <c r="X41425" s="53"/>
      <c r="Y41425" s="55"/>
    </row>
    <row r="41426" spans="21:25" x14ac:dyDescent="0.2">
      <c r="U41426" s="55"/>
      <c r="V41426" s="53"/>
      <c r="W41426" s="53"/>
      <c r="X41426" s="53"/>
      <c r="Y41426" s="55"/>
    </row>
    <row r="41427" spans="21:25" x14ac:dyDescent="0.2">
      <c r="U41427" s="55"/>
      <c r="V41427" s="53"/>
      <c r="W41427" s="53"/>
      <c r="X41427" s="53"/>
      <c r="Y41427" s="55"/>
    </row>
    <row r="41428" spans="21:25" x14ac:dyDescent="0.2">
      <c r="U41428" s="55"/>
      <c r="V41428" s="53"/>
      <c r="W41428" s="53"/>
      <c r="X41428" s="53"/>
      <c r="Y41428" s="55"/>
    </row>
    <row r="41429" spans="21:25" x14ac:dyDescent="0.2">
      <c r="U41429" s="55"/>
      <c r="V41429" s="53"/>
      <c r="W41429" s="53"/>
      <c r="X41429" s="53"/>
      <c r="Y41429" s="55"/>
    </row>
    <row r="41430" spans="21:25" x14ac:dyDescent="0.2">
      <c r="U41430" s="55"/>
      <c r="V41430" s="53"/>
      <c r="W41430" s="53"/>
      <c r="X41430" s="53"/>
      <c r="Y41430" s="55"/>
    </row>
    <row r="41431" spans="21:25" x14ac:dyDescent="0.2">
      <c r="U41431" s="55"/>
      <c r="V41431" s="53"/>
      <c r="W41431" s="53"/>
      <c r="X41431" s="53"/>
      <c r="Y41431" s="55"/>
    </row>
    <row r="41432" spans="21:25" x14ac:dyDescent="0.2">
      <c r="U41432" s="55"/>
      <c r="V41432" s="53"/>
      <c r="W41432" s="53"/>
      <c r="X41432" s="53"/>
      <c r="Y41432" s="55"/>
    </row>
    <row r="41433" spans="21:25" x14ac:dyDescent="0.2">
      <c r="U41433" s="55"/>
      <c r="V41433" s="53"/>
      <c r="W41433" s="53"/>
      <c r="X41433" s="53"/>
      <c r="Y41433" s="55"/>
    </row>
    <row r="41434" spans="21:25" x14ac:dyDescent="0.2">
      <c r="U41434" s="55"/>
      <c r="V41434" s="53"/>
      <c r="W41434" s="53"/>
      <c r="X41434" s="53"/>
      <c r="Y41434" s="55"/>
    </row>
    <row r="41435" spans="21:25" x14ac:dyDescent="0.2">
      <c r="U41435" s="55"/>
      <c r="V41435" s="53"/>
      <c r="W41435" s="53"/>
      <c r="X41435" s="53"/>
      <c r="Y41435" s="55"/>
    </row>
    <row r="41436" spans="21:25" x14ac:dyDescent="0.2">
      <c r="U41436" s="55"/>
      <c r="V41436" s="53"/>
      <c r="W41436" s="53"/>
      <c r="X41436" s="53"/>
      <c r="Y41436" s="55"/>
    </row>
    <row r="41437" spans="21:25" x14ac:dyDescent="0.2">
      <c r="U41437" s="55"/>
      <c r="V41437" s="53"/>
      <c r="W41437" s="53"/>
      <c r="X41437" s="53"/>
      <c r="Y41437" s="55"/>
    </row>
    <row r="41438" spans="21:25" x14ac:dyDescent="0.2">
      <c r="U41438" s="55"/>
      <c r="V41438" s="53"/>
      <c r="W41438" s="53"/>
      <c r="X41438" s="53"/>
      <c r="Y41438" s="55"/>
    </row>
    <row r="41439" spans="21:25" x14ac:dyDescent="0.2">
      <c r="U41439" s="55"/>
      <c r="V41439" s="53"/>
      <c r="W41439" s="53"/>
      <c r="X41439" s="53"/>
      <c r="Y41439" s="55"/>
    </row>
    <row r="41440" spans="21:25" x14ac:dyDescent="0.2">
      <c r="U41440" s="55"/>
      <c r="V41440" s="53"/>
      <c r="W41440" s="53"/>
      <c r="X41440" s="53"/>
      <c r="Y41440" s="55"/>
    </row>
    <row r="41441" spans="21:25" x14ac:dyDescent="0.2">
      <c r="U41441" s="55"/>
      <c r="V41441" s="53"/>
      <c r="W41441" s="53"/>
      <c r="X41441" s="53"/>
      <c r="Y41441" s="55"/>
    </row>
    <row r="41442" spans="21:25" x14ac:dyDescent="0.2">
      <c r="U41442" s="55"/>
      <c r="V41442" s="53"/>
      <c r="W41442" s="53"/>
      <c r="X41442" s="53"/>
      <c r="Y41442" s="55"/>
    </row>
    <row r="41443" spans="21:25" x14ac:dyDescent="0.2">
      <c r="U41443" s="55"/>
      <c r="V41443" s="53"/>
      <c r="W41443" s="53"/>
      <c r="X41443" s="53"/>
      <c r="Y41443" s="55"/>
    </row>
    <row r="41444" spans="21:25" x14ac:dyDescent="0.2">
      <c r="U41444" s="55"/>
      <c r="V41444" s="53"/>
      <c r="W41444" s="53"/>
      <c r="X41444" s="53"/>
      <c r="Y41444" s="55"/>
    </row>
    <row r="41445" spans="21:25" x14ac:dyDescent="0.2">
      <c r="U41445" s="55"/>
      <c r="V41445" s="53"/>
      <c r="W41445" s="53"/>
      <c r="X41445" s="53"/>
      <c r="Y41445" s="55"/>
    </row>
    <row r="41446" spans="21:25" x14ac:dyDescent="0.2">
      <c r="U41446" s="55"/>
      <c r="V41446" s="53"/>
      <c r="W41446" s="53"/>
      <c r="X41446" s="53"/>
      <c r="Y41446" s="55"/>
    </row>
    <row r="41447" spans="21:25" x14ac:dyDescent="0.2">
      <c r="U41447" s="55"/>
      <c r="V41447" s="53"/>
      <c r="W41447" s="53"/>
      <c r="X41447" s="53"/>
      <c r="Y41447" s="55"/>
    </row>
    <row r="41448" spans="21:25" x14ac:dyDescent="0.2">
      <c r="U41448" s="55"/>
      <c r="V41448" s="53"/>
      <c r="W41448" s="53"/>
      <c r="X41448" s="53"/>
      <c r="Y41448" s="55"/>
    </row>
    <row r="41449" spans="21:25" x14ac:dyDescent="0.2">
      <c r="U41449" s="55"/>
      <c r="V41449" s="53"/>
      <c r="W41449" s="53"/>
      <c r="X41449" s="53"/>
      <c r="Y41449" s="55"/>
    </row>
    <row r="41450" spans="21:25" x14ac:dyDescent="0.2">
      <c r="U41450" s="55"/>
      <c r="V41450" s="53"/>
      <c r="W41450" s="53"/>
      <c r="X41450" s="53"/>
      <c r="Y41450" s="55"/>
    </row>
    <row r="41451" spans="21:25" x14ac:dyDescent="0.2">
      <c r="U41451" s="55"/>
      <c r="V41451" s="53"/>
      <c r="W41451" s="53"/>
      <c r="X41451" s="53"/>
      <c r="Y41451" s="55"/>
    </row>
    <row r="41452" spans="21:25" x14ac:dyDescent="0.2">
      <c r="U41452" s="55"/>
      <c r="V41452" s="53"/>
      <c r="W41452" s="53"/>
      <c r="X41452" s="53"/>
      <c r="Y41452" s="55"/>
    </row>
    <row r="41453" spans="21:25" x14ac:dyDescent="0.2">
      <c r="U41453" s="55"/>
      <c r="V41453" s="53"/>
      <c r="W41453" s="53"/>
      <c r="X41453" s="53"/>
      <c r="Y41453" s="55"/>
    </row>
    <row r="41454" spans="21:25" x14ac:dyDescent="0.2">
      <c r="U41454" s="55"/>
      <c r="V41454" s="53"/>
      <c r="W41454" s="53"/>
      <c r="X41454" s="53"/>
      <c r="Y41454" s="55"/>
    </row>
    <row r="41455" spans="21:25" x14ac:dyDescent="0.2">
      <c r="U41455" s="55"/>
      <c r="V41455" s="53"/>
      <c r="W41455" s="53"/>
      <c r="X41455" s="53"/>
      <c r="Y41455" s="55"/>
    </row>
    <row r="41456" spans="21:25" x14ac:dyDescent="0.2">
      <c r="U41456" s="55"/>
      <c r="V41456" s="53"/>
      <c r="W41456" s="53"/>
      <c r="X41456" s="53"/>
      <c r="Y41456" s="55"/>
    </row>
    <row r="41457" spans="21:25" x14ac:dyDescent="0.2">
      <c r="U41457" s="55"/>
      <c r="V41457" s="53"/>
      <c r="W41457" s="53"/>
      <c r="X41457" s="53"/>
      <c r="Y41457" s="55"/>
    </row>
    <row r="41458" spans="21:25" x14ac:dyDescent="0.2">
      <c r="U41458" s="55"/>
      <c r="V41458" s="53"/>
      <c r="W41458" s="53"/>
      <c r="X41458" s="53"/>
      <c r="Y41458" s="55"/>
    </row>
    <row r="41459" spans="21:25" x14ac:dyDescent="0.2">
      <c r="U41459" s="55"/>
      <c r="V41459" s="53"/>
      <c r="W41459" s="53"/>
      <c r="X41459" s="53"/>
      <c r="Y41459" s="55"/>
    </row>
    <row r="41460" spans="21:25" x14ac:dyDescent="0.2">
      <c r="U41460" s="55"/>
      <c r="V41460" s="53"/>
      <c r="W41460" s="53"/>
      <c r="X41460" s="53"/>
      <c r="Y41460" s="55"/>
    </row>
    <row r="41461" spans="21:25" x14ac:dyDescent="0.2">
      <c r="U41461" s="55"/>
      <c r="V41461" s="53"/>
      <c r="W41461" s="53"/>
      <c r="X41461" s="53"/>
      <c r="Y41461" s="55"/>
    </row>
    <row r="41462" spans="21:25" x14ac:dyDescent="0.2">
      <c r="U41462" s="55"/>
      <c r="V41462" s="53"/>
      <c r="W41462" s="53"/>
      <c r="X41462" s="53"/>
      <c r="Y41462" s="55"/>
    </row>
    <row r="41463" spans="21:25" x14ac:dyDescent="0.2">
      <c r="U41463" s="55"/>
      <c r="V41463" s="53"/>
      <c r="W41463" s="53"/>
      <c r="X41463" s="53"/>
      <c r="Y41463" s="55"/>
    </row>
    <row r="41464" spans="21:25" x14ac:dyDescent="0.2">
      <c r="U41464" s="55"/>
      <c r="V41464" s="53"/>
      <c r="W41464" s="53"/>
      <c r="X41464" s="53"/>
      <c r="Y41464" s="55"/>
    </row>
    <row r="41465" spans="21:25" x14ac:dyDescent="0.2">
      <c r="U41465" s="55"/>
      <c r="V41465" s="53"/>
      <c r="W41465" s="53"/>
      <c r="X41465" s="53"/>
      <c r="Y41465" s="55"/>
    </row>
    <row r="41466" spans="21:25" x14ac:dyDescent="0.2">
      <c r="U41466" s="55"/>
      <c r="V41466" s="53"/>
      <c r="W41466" s="53"/>
      <c r="X41466" s="53"/>
      <c r="Y41466" s="55"/>
    </row>
    <row r="41467" spans="21:25" x14ac:dyDescent="0.2">
      <c r="U41467" s="55"/>
      <c r="V41467" s="53"/>
      <c r="W41467" s="53"/>
      <c r="X41467" s="53"/>
      <c r="Y41467" s="55"/>
    </row>
    <row r="41468" spans="21:25" x14ac:dyDescent="0.2">
      <c r="U41468" s="55"/>
      <c r="V41468" s="53"/>
      <c r="W41468" s="53"/>
      <c r="X41468" s="53"/>
      <c r="Y41468" s="55"/>
    </row>
    <row r="41469" spans="21:25" x14ac:dyDescent="0.2">
      <c r="U41469" s="55"/>
      <c r="V41469" s="53"/>
      <c r="W41469" s="53"/>
      <c r="X41469" s="53"/>
      <c r="Y41469" s="55"/>
    </row>
    <row r="41470" spans="21:25" x14ac:dyDescent="0.2">
      <c r="U41470" s="55"/>
      <c r="V41470" s="53"/>
      <c r="W41470" s="53"/>
      <c r="X41470" s="53"/>
      <c r="Y41470" s="55"/>
    </row>
    <row r="41471" spans="21:25" x14ac:dyDescent="0.2">
      <c r="U41471" s="55"/>
      <c r="V41471" s="53"/>
      <c r="W41471" s="53"/>
      <c r="X41471" s="53"/>
      <c r="Y41471" s="55"/>
    </row>
    <row r="41472" spans="21:25" x14ac:dyDescent="0.2">
      <c r="U41472" s="55"/>
      <c r="V41472" s="53"/>
      <c r="W41472" s="53"/>
      <c r="X41472" s="53"/>
      <c r="Y41472" s="55"/>
    </row>
    <row r="41473" spans="21:25" x14ac:dyDescent="0.2">
      <c r="U41473" s="55"/>
      <c r="V41473" s="53"/>
      <c r="W41473" s="53"/>
      <c r="X41473" s="53"/>
      <c r="Y41473" s="55"/>
    </row>
    <row r="41474" spans="21:25" x14ac:dyDescent="0.2">
      <c r="U41474" s="55"/>
      <c r="V41474" s="53"/>
      <c r="W41474" s="53"/>
      <c r="X41474" s="53"/>
      <c r="Y41474" s="55"/>
    </row>
    <row r="41475" spans="21:25" x14ac:dyDescent="0.2">
      <c r="U41475" s="55"/>
      <c r="V41475" s="53"/>
      <c r="W41475" s="53"/>
      <c r="X41475" s="53"/>
      <c r="Y41475" s="55"/>
    </row>
    <row r="41476" spans="21:25" x14ac:dyDescent="0.2">
      <c r="U41476" s="55"/>
      <c r="V41476" s="53"/>
      <c r="W41476" s="53"/>
      <c r="X41476" s="53"/>
      <c r="Y41476" s="55"/>
    </row>
    <row r="41477" spans="21:25" x14ac:dyDescent="0.2">
      <c r="U41477" s="55"/>
      <c r="V41477" s="53"/>
      <c r="W41477" s="53"/>
      <c r="X41477" s="53"/>
      <c r="Y41477" s="55"/>
    </row>
    <row r="41478" spans="21:25" x14ac:dyDescent="0.2">
      <c r="U41478" s="55"/>
      <c r="V41478" s="53"/>
      <c r="W41478" s="53"/>
      <c r="X41478" s="53"/>
      <c r="Y41478" s="55"/>
    </row>
    <row r="41479" spans="21:25" x14ac:dyDescent="0.2">
      <c r="U41479" s="55"/>
      <c r="V41479" s="53"/>
      <c r="W41479" s="53"/>
      <c r="X41479" s="53"/>
      <c r="Y41479" s="55"/>
    </row>
    <row r="41480" spans="21:25" x14ac:dyDescent="0.2">
      <c r="U41480" s="55"/>
      <c r="V41480" s="53"/>
      <c r="W41480" s="53"/>
      <c r="X41480" s="53"/>
      <c r="Y41480" s="55"/>
    </row>
    <row r="41481" spans="21:25" x14ac:dyDescent="0.2">
      <c r="U41481" s="55"/>
      <c r="V41481" s="53"/>
      <c r="W41481" s="53"/>
      <c r="X41481" s="53"/>
      <c r="Y41481" s="55"/>
    </row>
    <row r="41482" spans="21:25" x14ac:dyDescent="0.2">
      <c r="U41482" s="55"/>
      <c r="V41482" s="53"/>
      <c r="W41482" s="53"/>
      <c r="X41482" s="53"/>
      <c r="Y41482" s="55"/>
    </row>
    <row r="41483" spans="21:25" x14ac:dyDescent="0.2">
      <c r="U41483" s="55"/>
      <c r="V41483" s="53"/>
      <c r="W41483" s="53"/>
      <c r="X41483" s="53"/>
      <c r="Y41483" s="55"/>
    </row>
    <row r="41484" spans="21:25" x14ac:dyDescent="0.2">
      <c r="U41484" s="55"/>
      <c r="V41484" s="53"/>
      <c r="W41484" s="53"/>
      <c r="X41484" s="53"/>
      <c r="Y41484" s="55"/>
    </row>
    <row r="41485" spans="21:25" x14ac:dyDescent="0.2">
      <c r="U41485" s="55"/>
      <c r="V41485" s="53"/>
      <c r="W41485" s="53"/>
      <c r="X41485" s="53"/>
      <c r="Y41485" s="55"/>
    </row>
    <row r="41486" spans="21:25" x14ac:dyDescent="0.2">
      <c r="U41486" s="55"/>
      <c r="V41486" s="53"/>
      <c r="W41486" s="53"/>
      <c r="X41486" s="53"/>
      <c r="Y41486" s="55"/>
    </row>
    <row r="41487" spans="21:25" x14ac:dyDescent="0.2">
      <c r="U41487" s="55"/>
      <c r="V41487" s="53"/>
      <c r="W41487" s="53"/>
      <c r="X41487" s="53"/>
      <c r="Y41487" s="55"/>
    </row>
    <row r="41488" spans="21:25" x14ac:dyDescent="0.2">
      <c r="U41488" s="55"/>
      <c r="V41488" s="53"/>
      <c r="W41488" s="53"/>
      <c r="X41488" s="53"/>
      <c r="Y41488" s="55"/>
    </row>
    <row r="41489" spans="21:25" x14ac:dyDescent="0.2">
      <c r="U41489" s="55"/>
      <c r="V41489" s="53"/>
      <c r="W41489" s="53"/>
      <c r="X41489" s="53"/>
      <c r="Y41489" s="55"/>
    </row>
    <row r="41490" spans="21:25" x14ac:dyDescent="0.2">
      <c r="U41490" s="55"/>
      <c r="V41490" s="53"/>
      <c r="W41490" s="53"/>
      <c r="X41490" s="53"/>
      <c r="Y41490" s="55"/>
    </row>
    <row r="41491" spans="21:25" x14ac:dyDescent="0.2">
      <c r="U41491" s="55"/>
      <c r="V41491" s="53"/>
      <c r="W41491" s="53"/>
      <c r="X41491" s="53"/>
      <c r="Y41491" s="55"/>
    </row>
    <row r="41492" spans="21:25" x14ac:dyDescent="0.2">
      <c r="U41492" s="55"/>
      <c r="V41492" s="53"/>
      <c r="W41492" s="53"/>
      <c r="X41492" s="53"/>
      <c r="Y41492" s="55"/>
    </row>
    <row r="41493" spans="21:25" x14ac:dyDescent="0.2">
      <c r="U41493" s="55"/>
      <c r="V41493" s="53"/>
      <c r="W41493" s="53"/>
      <c r="X41493" s="53"/>
      <c r="Y41493" s="55"/>
    </row>
    <row r="41494" spans="21:25" x14ac:dyDescent="0.2">
      <c r="U41494" s="55"/>
      <c r="V41494" s="53"/>
      <c r="W41494" s="53"/>
      <c r="X41494" s="53"/>
      <c r="Y41494" s="55"/>
    </row>
    <row r="41495" spans="21:25" x14ac:dyDescent="0.2">
      <c r="U41495" s="55"/>
      <c r="V41495" s="53"/>
      <c r="W41495" s="53"/>
      <c r="X41495" s="53"/>
      <c r="Y41495" s="55"/>
    </row>
    <row r="41496" spans="21:25" x14ac:dyDescent="0.2">
      <c r="U41496" s="55"/>
      <c r="V41496" s="53"/>
      <c r="W41496" s="53"/>
      <c r="X41496" s="53"/>
      <c r="Y41496" s="55"/>
    </row>
    <row r="41497" spans="21:25" x14ac:dyDescent="0.2">
      <c r="U41497" s="55"/>
      <c r="V41497" s="53"/>
      <c r="W41497" s="53"/>
      <c r="X41497" s="53"/>
      <c r="Y41497" s="55"/>
    </row>
    <row r="41498" spans="21:25" x14ac:dyDescent="0.2">
      <c r="U41498" s="55"/>
      <c r="V41498" s="53"/>
      <c r="W41498" s="53"/>
      <c r="X41498" s="53"/>
      <c r="Y41498" s="55"/>
    </row>
    <row r="41499" spans="21:25" x14ac:dyDescent="0.2">
      <c r="U41499" s="55"/>
      <c r="V41499" s="53"/>
      <c r="W41499" s="53"/>
      <c r="X41499" s="53"/>
      <c r="Y41499" s="55"/>
    </row>
    <row r="41500" spans="21:25" x14ac:dyDescent="0.2">
      <c r="U41500" s="55"/>
      <c r="V41500" s="53"/>
      <c r="W41500" s="53"/>
      <c r="X41500" s="53"/>
      <c r="Y41500" s="55"/>
    </row>
    <row r="41501" spans="21:25" x14ac:dyDescent="0.2">
      <c r="U41501" s="55"/>
      <c r="V41501" s="53"/>
      <c r="W41501" s="53"/>
      <c r="X41501" s="53"/>
      <c r="Y41501" s="55"/>
    </row>
    <row r="41502" spans="21:25" x14ac:dyDescent="0.2">
      <c r="U41502" s="55"/>
      <c r="V41502" s="53"/>
      <c r="W41502" s="53"/>
      <c r="X41502" s="53"/>
      <c r="Y41502" s="55"/>
    </row>
    <row r="41503" spans="21:25" x14ac:dyDescent="0.2">
      <c r="U41503" s="55"/>
      <c r="V41503" s="53"/>
      <c r="W41503" s="53"/>
      <c r="X41503" s="53"/>
      <c r="Y41503" s="55"/>
    </row>
    <row r="41504" spans="21:25" x14ac:dyDescent="0.2">
      <c r="U41504" s="55"/>
      <c r="V41504" s="53"/>
      <c r="W41504" s="53"/>
      <c r="X41504" s="53"/>
      <c r="Y41504" s="55"/>
    </row>
    <row r="41505" spans="21:25" x14ac:dyDescent="0.2">
      <c r="U41505" s="55"/>
      <c r="V41505" s="53"/>
      <c r="W41505" s="53"/>
      <c r="X41505" s="53"/>
      <c r="Y41505" s="55"/>
    </row>
    <row r="41506" spans="21:25" x14ac:dyDescent="0.2">
      <c r="U41506" s="55"/>
      <c r="V41506" s="53"/>
      <c r="W41506" s="53"/>
      <c r="X41506" s="53"/>
      <c r="Y41506" s="55"/>
    </row>
    <row r="41507" spans="21:25" x14ac:dyDescent="0.2">
      <c r="U41507" s="55"/>
      <c r="V41507" s="53"/>
      <c r="W41507" s="53"/>
      <c r="X41507" s="53"/>
      <c r="Y41507" s="55"/>
    </row>
    <row r="41508" spans="21:25" x14ac:dyDescent="0.2">
      <c r="U41508" s="55"/>
      <c r="V41508" s="53"/>
      <c r="W41508" s="53"/>
      <c r="X41508" s="53"/>
      <c r="Y41508" s="55"/>
    </row>
    <row r="41509" spans="21:25" x14ac:dyDescent="0.2">
      <c r="U41509" s="55"/>
      <c r="V41509" s="53"/>
      <c r="W41509" s="53"/>
      <c r="X41509" s="53"/>
      <c r="Y41509" s="55"/>
    </row>
    <row r="41510" spans="21:25" x14ac:dyDescent="0.2">
      <c r="U41510" s="55"/>
      <c r="V41510" s="53"/>
      <c r="W41510" s="53"/>
      <c r="X41510" s="53"/>
      <c r="Y41510" s="55"/>
    </row>
    <row r="41511" spans="21:25" x14ac:dyDescent="0.2">
      <c r="U41511" s="55"/>
      <c r="V41511" s="53"/>
      <c r="W41511" s="53"/>
      <c r="X41511" s="53"/>
      <c r="Y41511" s="55"/>
    </row>
    <row r="41512" spans="21:25" x14ac:dyDescent="0.2">
      <c r="U41512" s="55"/>
      <c r="V41512" s="53"/>
      <c r="W41512" s="53"/>
      <c r="X41512" s="53"/>
      <c r="Y41512" s="55"/>
    </row>
    <row r="41513" spans="21:25" x14ac:dyDescent="0.2">
      <c r="U41513" s="55"/>
      <c r="V41513" s="53"/>
      <c r="W41513" s="53"/>
      <c r="X41513" s="53"/>
      <c r="Y41513" s="55"/>
    </row>
    <row r="41514" spans="21:25" x14ac:dyDescent="0.2">
      <c r="U41514" s="55"/>
      <c r="V41514" s="53"/>
      <c r="W41514" s="53"/>
      <c r="X41514" s="53"/>
      <c r="Y41514" s="55"/>
    </row>
    <row r="41515" spans="21:25" x14ac:dyDescent="0.2">
      <c r="U41515" s="55"/>
      <c r="V41515" s="53"/>
      <c r="W41515" s="53"/>
      <c r="X41515" s="53"/>
      <c r="Y41515" s="55"/>
    </row>
    <row r="41516" spans="21:25" x14ac:dyDescent="0.2">
      <c r="U41516" s="55"/>
      <c r="V41516" s="53"/>
      <c r="W41516" s="53"/>
      <c r="X41516" s="53"/>
      <c r="Y41516" s="55"/>
    </row>
    <row r="41517" spans="21:25" x14ac:dyDescent="0.2">
      <c r="U41517" s="55"/>
      <c r="V41517" s="53"/>
      <c r="W41517" s="53"/>
      <c r="X41517" s="53"/>
      <c r="Y41517" s="55"/>
    </row>
    <row r="41518" spans="21:25" x14ac:dyDescent="0.2">
      <c r="U41518" s="55"/>
      <c r="V41518" s="53"/>
      <c r="W41518" s="53"/>
      <c r="X41518" s="53"/>
      <c r="Y41518" s="55"/>
    </row>
    <row r="41519" spans="21:25" x14ac:dyDescent="0.2">
      <c r="U41519" s="55"/>
      <c r="V41519" s="53"/>
      <c r="W41519" s="53"/>
      <c r="X41519" s="53"/>
      <c r="Y41519" s="55"/>
    </row>
    <row r="41520" spans="21:25" x14ac:dyDescent="0.2">
      <c r="U41520" s="55"/>
      <c r="V41520" s="53"/>
      <c r="W41520" s="53"/>
      <c r="X41520" s="53"/>
      <c r="Y41520" s="55"/>
    </row>
    <row r="41521" spans="21:25" x14ac:dyDescent="0.2">
      <c r="U41521" s="55"/>
      <c r="V41521" s="53"/>
      <c r="W41521" s="53"/>
      <c r="X41521" s="53"/>
      <c r="Y41521" s="55"/>
    </row>
    <row r="41522" spans="21:25" x14ac:dyDescent="0.2">
      <c r="U41522" s="55"/>
      <c r="V41522" s="53"/>
      <c r="W41522" s="53"/>
      <c r="X41522" s="53"/>
      <c r="Y41522" s="55"/>
    </row>
    <row r="41523" spans="21:25" x14ac:dyDescent="0.2">
      <c r="U41523" s="55"/>
      <c r="V41523" s="53"/>
      <c r="W41523" s="53"/>
      <c r="X41523" s="53"/>
      <c r="Y41523" s="55"/>
    </row>
    <row r="41524" spans="21:25" x14ac:dyDescent="0.2">
      <c r="U41524" s="55"/>
      <c r="V41524" s="53"/>
      <c r="W41524" s="53"/>
      <c r="X41524" s="53"/>
      <c r="Y41524" s="55"/>
    </row>
    <row r="41525" spans="21:25" x14ac:dyDescent="0.2">
      <c r="U41525" s="55"/>
      <c r="V41525" s="53"/>
      <c r="W41525" s="53"/>
      <c r="X41525" s="53"/>
      <c r="Y41525" s="55"/>
    </row>
    <row r="41526" spans="21:25" x14ac:dyDescent="0.2">
      <c r="U41526" s="55"/>
      <c r="V41526" s="53"/>
      <c r="W41526" s="53"/>
      <c r="X41526" s="53"/>
      <c r="Y41526" s="55"/>
    </row>
    <row r="41527" spans="21:25" x14ac:dyDescent="0.2">
      <c r="U41527" s="55"/>
      <c r="V41527" s="53"/>
      <c r="W41527" s="53"/>
      <c r="X41527" s="53"/>
      <c r="Y41527" s="55"/>
    </row>
    <row r="41528" spans="21:25" x14ac:dyDescent="0.2">
      <c r="U41528" s="55"/>
      <c r="V41528" s="53"/>
      <c r="W41528" s="53"/>
      <c r="X41528" s="53"/>
      <c r="Y41528" s="55"/>
    </row>
    <row r="41529" spans="21:25" x14ac:dyDescent="0.2">
      <c r="U41529" s="55"/>
      <c r="V41529" s="53"/>
      <c r="W41529" s="53"/>
      <c r="X41529" s="53"/>
      <c r="Y41529" s="55"/>
    </row>
    <row r="41530" spans="21:25" x14ac:dyDescent="0.2">
      <c r="U41530" s="55"/>
      <c r="V41530" s="53"/>
      <c r="W41530" s="53"/>
      <c r="X41530" s="53"/>
      <c r="Y41530" s="55"/>
    </row>
    <row r="41531" spans="21:25" x14ac:dyDescent="0.2">
      <c r="U41531" s="55"/>
      <c r="V41531" s="53"/>
      <c r="W41531" s="53"/>
      <c r="X41531" s="53"/>
      <c r="Y41531" s="55"/>
    </row>
    <row r="41532" spans="21:25" x14ac:dyDescent="0.2">
      <c r="U41532" s="55"/>
      <c r="V41532" s="53"/>
      <c r="W41532" s="53"/>
      <c r="X41532" s="53"/>
      <c r="Y41532" s="55"/>
    </row>
    <row r="41533" spans="21:25" x14ac:dyDescent="0.2">
      <c r="U41533" s="55"/>
      <c r="V41533" s="53"/>
      <c r="W41533" s="53"/>
      <c r="X41533" s="53"/>
      <c r="Y41533" s="55"/>
    </row>
    <row r="41534" spans="21:25" x14ac:dyDescent="0.2">
      <c r="U41534" s="55"/>
      <c r="V41534" s="53"/>
      <c r="W41534" s="53"/>
      <c r="X41534" s="53"/>
      <c r="Y41534" s="55"/>
    </row>
    <row r="41535" spans="21:25" x14ac:dyDescent="0.2">
      <c r="U41535" s="55"/>
      <c r="V41535" s="53"/>
      <c r="W41535" s="53"/>
      <c r="X41535" s="53"/>
      <c r="Y41535" s="55"/>
    </row>
    <row r="41536" spans="21:25" x14ac:dyDescent="0.2">
      <c r="U41536" s="55"/>
      <c r="V41536" s="53"/>
      <c r="W41536" s="53"/>
      <c r="X41536" s="53"/>
      <c r="Y41536" s="55"/>
    </row>
    <row r="41537" spans="21:25" x14ac:dyDescent="0.2">
      <c r="U41537" s="55"/>
      <c r="V41537" s="53"/>
      <c r="W41537" s="53"/>
      <c r="X41537" s="53"/>
      <c r="Y41537" s="55"/>
    </row>
    <row r="41538" spans="21:25" x14ac:dyDescent="0.2">
      <c r="U41538" s="55"/>
      <c r="V41538" s="53"/>
      <c r="W41538" s="53"/>
      <c r="X41538" s="53"/>
      <c r="Y41538" s="55"/>
    </row>
    <row r="41539" spans="21:25" x14ac:dyDescent="0.2">
      <c r="U41539" s="55"/>
      <c r="V41539" s="53"/>
      <c r="W41539" s="53"/>
      <c r="X41539" s="53"/>
      <c r="Y41539" s="55"/>
    </row>
    <row r="41540" spans="21:25" x14ac:dyDescent="0.2">
      <c r="U41540" s="55"/>
      <c r="V41540" s="53"/>
      <c r="W41540" s="53"/>
      <c r="X41540" s="53"/>
      <c r="Y41540" s="55"/>
    </row>
    <row r="41541" spans="21:25" x14ac:dyDescent="0.2">
      <c r="U41541" s="55"/>
      <c r="V41541" s="53"/>
      <c r="W41541" s="53"/>
      <c r="X41541" s="53"/>
      <c r="Y41541" s="55"/>
    </row>
    <row r="41542" spans="21:25" x14ac:dyDescent="0.2">
      <c r="U41542" s="55"/>
      <c r="V41542" s="53"/>
      <c r="W41542" s="53"/>
      <c r="X41542" s="53"/>
      <c r="Y41542" s="55"/>
    </row>
    <row r="41543" spans="21:25" x14ac:dyDescent="0.2">
      <c r="U41543" s="55"/>
      <c r="V41543" s="53"/>
      <c r="W41543" s="53"/>
      <c r="X41543" s="53"/>
      <c r="Y41543" s="55"/>
    </row>
    <row r="41544" spans="21:25" x14ac:dyDescent="0.2">
      <c r="U41544" s="55"/>
      <c r="V41544" s="53"/>
      <c r="W41544" s="53"/>
      <c r="X41544" s="53"/>
      <c r="Y41544" s="55"/>
    </row>
    <row r="41545" spans="21:25" x14ac:dyDescent="0.2">
      <c r="U41545" s="55"/>
      <c r="V41545" s="53"/>
      <c r="W41545" s="53"/>
      <c r="X41545" s="53"/>
      <c r="Y41545" s="55"/>
    </row>
    <row r="41546" spans="21:25" x14ac:dyDescent="0.2">
      <c r="U41546" s="55"/>
      <c r="V41546" s="53"/>
      <c r="W41546" s="53"/>
      <c r="X41546" s="53"/>
      <c r="Y41546" s="55"/>
    </row>
    <row r="41547" spans="21:25" x14ac:dyDescent="0.2">
      <c r="U41547" s="55"/>
      <c r="V41547" s="53"/>
      <c r="W41547" s="53"/>
      <c r="X41547" s="53"/>
      <c r="Y41547" s="55"/>
    </row>
    <row r="41548" spans="21:25" x14ac:dyDescent="0.2">
      <c r="U41548" s="55"/>
      <c r="V41548" s="53"/>
      <c r="W41548" s="53"/>
      <c r="X41548" s="53"/>
      <c r="Y41548" s="55"/>
    </row>
    <row r="41549" spans="21:25" x14ac:dyDescent="0.2">
      <c r="U41549" s="55"/>
      <c r="V41549" s="53"/>
      <c r="W41549" s="53"/>
      <c r="X41549" s="53"/>
      <c r="Y41549" s="55"/>
    </row>
    <row r="41550" spans="21:25" x14ac:dyDescent="0.2">
      <c r="U41550" s="55"/>
      <c r="V41550" s="53"/>
      <c r="W41550" s="53"/>
      <c r="X41550" s="53"/>
      <c r="Y41550" s="55"/>
    </row>
    <row r="41551" spans="21:25" x14ac:dyDescent="0.2">
      <c r="U41551" s="55"/>
      <c r="V41551" s="53"/>
      <c r="W41551" s="53"/>
      <c r="X41551" s="53"/>
      <c r="Y41551" s="55"/>
    </row>
    <row r="41552" spans="21:25" x14ac:dyDescent="0.2">
      <c r="U41552" s="55"/>
      <c r="V41552" s="53"/>
      <c r="W41552" s="53"/>
      <c r="X41552" s="53"/>
      <c r="Y41552" s="55"/>
    </row>
    <row r="41553" spans="21:25" x14ac:dyDescent="0.2">
      <c r="U41553" s="55"/>
      <c r="V41553" s="53"/>
      <c r="W41553" s="53"/>
      <c r="X41553" s="53"/>
      <c r="Y41553" s="55"/>
    </row>
    <row r="41554" spans="21:25" x14ac:dyDescent="0.2">
      <c r="U41554" s="55"/>
      <c r="V41554" s="53"/>
      <c r="W41554" s="53"/>
      <c r="X41554" s="53"/>
      <c r="Y41554" s="55"/>
    </row>
    <row r="41555" spans="21:25" x14ac:dyDescent="0.2">
      <c r="U41555" s="55"/>
      <c r="V41555" s="53"/>
      <c r="W41555" s="53"/>
      <c r="X41555" s="53"/>
      <c r="Y41555" s="55"/>
    </row>
    <row r="41556" spans="21:25" x14ac:dyDescent="0.2">
      <c r="U41556" s="55"/>
      <c r="V41556" s="53"/>
      <c r="W41556" s="53"/>
      <c r="X41556" s="53"/>
      <c r="Y41556" s="55"/>
    </row>
    <row r="41557" spans="21:25" x14ac:dyDescent="0.2">
      <c r="U41557" s="55"/>
      <c r="V41557" s="53"/>
      <c r="W41557" s="53"/>
      <c r="X41557" s="53"/>
      <c r="Y41557" s="55"/>
    </row>
    <row r="41558" spans="21:25" x14ac:dyDescent="0.2">
      <c r="U41558" s="55"/>
      <c r="V41558" s="53"/>
      <c r="W41558" s="53"/>
      <c r="X41558" s="53"/>
      <c r="Y41558" s="55"/>
    </row>
    <row r="41559" spans="21:25" x14ac:dyDescent="0.2">
      <c r="U41559" s="55"/>
      <c r="V41559" s="53"/>
      <c r="W41559" s="53"/>
      <c r="X41559" s="53"/>
      <c r="Y41559" s="55"/>
    </row>
    <row r="41560" spans="21:25" x14ac:dyDescent="0.2">
      <c r="U41560" s="55"/>
      <c r="V41560" s="53"/>
      <c r="W41560" s="53"/>
      <c r="X41560" s="53"/>
      <c r="Y41560" s="55"/>
    </row>
    <row r="41561" spans="21:25" x14ac:dyDescent="0.2">
      <c r="U41561" s="55"/>
      <c r="V41561" s="53"/>
      <c r="W41561" s="53"/>
      <c r="X41561" s="53"/>
      <c r="Y41561" s="55"/>
    </row>
    <row r="41562" spans="21:25" x14ac:dyDescent="0.2">
      <c r="U41562" s="55"/>
      <c r="V41562" s="53"/>
      <c r="W41562" s="53"/>
      <c r="X41562" s="53"/>
      <c r="Y41562" s="55"/>
    </row>
    <row r="41563" spans="21:25" x14ac:dyDescent="0.2">
      <c r="U41563" s="55"/>
      <c r="V41563" s="53"/>
      <c r="W41563" s="53"/>
      <c r="X41563" s="53"/>
      <c r="Y41563" s="55"/>
    </row>
    <row r="41564" spans="21:25" x14ac:dyDescent="0.2">
      <c r="U41564" s="55"/>
      <c r="V41564" s="53"/>
      <c r="W41564" s="53"/>
      <c r="X41564" s="53"/>
      <c r="Y41564" s="55"/>
    </row>
    <row r="41565" spans="21:25" x14ac:dyDescent="0.2">
      <c r="U41565" s="55"/>
      <c r="V41565" s="53"/>
      <c r="W41565" s="53"/>
      <c r="X41565" s="53"/>
      <c r="Y41565" s="55"/>
    </row>
    <row r="41566" spans="21:25" x14ac:dyDescent="0.2">
      <c r="U41566" s="55"/>
      <c r="V41566" s="53"/>
      <c r="W41566" s="53"/>
      <c r="X41566" s="53"/>
      <c r="Y41566" s="55"/>
    </row>
    <row r="41567" spans="21:25" x14ac:dyDescent="0.2">
      <c r="U41567" s="55"/>
      <c r="V41567" s="53"/>
      <c r="W41567" s="53"/>
      <c r="X41567" s="53"/>
      <c r="Y41567" s="55"/>
    </row>
    <row r="41568" spans="21:25" x14ac:dyDescent="0.2">
      <c r="U41568" s="55"/>
      <c r="V41568" s="53"/>
      <c r="W41568" s="53"/>
      <c r="X41568" s="53"/>
      <c r="Y41568" s="55"/>
    </row>
    <row r="41569" spans="21:25" x14ac:dyDescent="0.2">
      <c r="U41569" s="55"/>
      <c r="V41569" s="53"/>
      <c r="W41569" s="53"/>
      <c r="X41569" s="53"/>
      <c r="Y41569" s="55"/>
    </row>
    <row r="41570" spans="21:25" x14ac:dyDescent="0.2">
      <c r="U41570" s="55"/>
      <c r="V41570" s="53"/>
      <c r="W41570" s="53"/>
      <c r="X41570" s="53"/>
      <c r="Y41570" s="55"/>
    </row>
    <row r="41571" spans="21:25" x14ac:dyDescent="0.2">
      <c r="U41571" s="55"/>
      <c r="V41571" s="53"/>
      <c r="W41571" s="53"/>
      <c r="X41571" s="53"/>
      <c r="Y41571" s="55"/>
    </row>
    <row r="41572" spans="21:25" x14ac:dyDescent="0.2">
      <c r="U41572" s="55"/>
      <c r="V41572" s="53"/>
      <c r="W41572" s="53"/>
      <c r="X41572" s="53"/>
      <c r="Y41572" s="55"/>
    </row>
    <row r="41573" spans="21:25" x14ac:dyDescent="0.2">
      <c r="U41573" s="55"/>
      <c r="V41573" s="53"/>
      <c r="W41573" s="53"/>
      <c r="X41573" s="53"/>
      <c r="Y41573" s="55"/>
    </row>
    <row r="41574" spans="21:25" x14ac:dyDescent="0.2">
      <c r="U41574" s="55"/>
      <c r="V41574" s="53"/>
      <c r="W41574" s="53"/>
      <c r="X41574" s="53"/>
      <c r="Y41574" s="55"/>
    </row>
    <row r="41575" spans="21:25" x14ac:dyDescent="0.2">
      <c r="U41575" s="55"/>
      <c r="V41575" s="53"/>
      <c r="W41575" s="53"/>
      <c r="X41575" s="53"/>
      <c r="Y41575" s="55"/>
    </row>
    <row r="41576" spans="21:25" x14ac:dyDescent="0.2">
      <c r="U41576" s="55"/>
      <c r="V41576" s="53"/>
      <c r="W41576" s="53"/>
      <c r="X41576" s="53"/>
      <c r="Y41576" s="55"/>
    </row>
    <row r="41577" spans="21:25" x14ac:dyDescent="0.2">
      <c r="U41577" s="55"/>
      <c r="V41577" s="53"/>
      <c r="W41577" s="53"/>
      <c r="X41577" s="53"/>
      <c r="Y41577" s="55"/>
    </row>
    <row r="41578" spans="21:25" x14ac:dyDescent="0.2">
      <c r="U41578" s="55"/>
      <c r="V41578" s="53"/>
      <c r="W41578" s="53"/>
      <c r="X41578" s="53"/>
      <c r="Y41578" s="55"/>
    </row>
    <row r="41579" spans="21:25" x14ac:dyDescent="0.2">
      <c r="U41579" s="55"/>
      <c r="V41579" s="53"/>
      <c r="W41579" s="53"/>
      <c r="X41579" s="53"/>
      <c r="Y41579" s="55"/>
    </row>
    <row r="41580" spans="21:25" x14ac:dyDescent="0.2">
      <c r="U41580" s="55"/>
      <c r="V41580" s="53"/>
      <c r="W41580" s="53"/>
      <c r="X41580" s="53"/>
      <c r="Y41580" s="55"/>
    </row>
    <row r="41581" spans="21:25" x14ac:dyDescent="0.2">
      <c r="U41581" s="55"/>
      <c r="V41581" s="53"/>
      <c r="W41581" s="53"/>
      <c r="X41581" s="53"/>
      <c r="Y41581" s="55"/>
    </row>
    <row r="41582" spans="21:25" x14ac:dyDescent="0.2">
      <c r="U41582" s="55"/>
      <c r="V41582" s="53"/>
      <c r="W41582" s="53"/>
      <c r="X41582" s="53"/>
      <c r="Y41582" s="55"/>
    </row>
    <row r="41583" spans="21:25" x14ac:dyDescent="0.2">
      <c r="U41583" s="55"/>
      <c r="V41583" s="53"/>
      <c r="W41583" s="53"/>
      <c r="X41583" s="53"/>
      <c r="Y41583" s="55"/>
    </row>
    <row r="41584" spans="21:25" x14ac:dyDescent="0.2">
      <c r="U41584" s="55"/>
      <c r="V41584" s="53"/>
      <c r="W41584" s="53"/>
      <c r="X41584" s="53"/>
      <c r="Y41584" s="55"/>
    </row>
    <row r="41585" spans="21:25" x14ac:dyDescent="0.2">
      <c r="U41585" s="55"/>
      <c r="V41585" s="53"/>
      <c r="W41585" s="53"/>
      <c r="X41585" s="53"/>
      <c r="Y41585" s="55"/>
    </row>
    <row r="41586" spans="21:25" x14ac:dyDescent="0.2">
      <c r="U41586" s="55"/>
      <c r="V41586" s="53"/>
      <c r="W41586" s="53"/>
      <c r="X41586" s="53"/>
      <c r="Y41586" s="55"/>
    </row>
    <row r="41587" spans="21:25" x14ac:dyDescent="0.2">
      <c r="U41587" s="55"/>
      <c r="V41587" s="53"/>
      <c r="W41587" s="53"/>
      <c r="X41587" s="53"/>
      <c r="Y41587" s="55"/>
    </row>
    <row r="41588" spans="21:25" x14ac:dyDescent="0.2">
      <c r="U41588" s="55"/>
      <c r="V41588" s="53"/>
      <c r="W41588" s="53"/>
      <c r="X41588" s="53"/>
      <c r="Y41588" s="55"/>
    </row>
    <row r="41589" spans="21:25" x14ac:dyDescent="0.2">
      <c r="U41589" s="55"/>
      <c r="V41589" s="53"/>
      <c r="W41589" s="53"/>
      <c r="X41589" s="53"/>
      <c r="Y41589" s="55"/>
    </row>
    <row r="41590" spans="21:25" x14ac:dyDescent="0.2">
      <c r="U41590" s="55"/>
      <c r="V41590" s="53"/>
      <c r="W41590" s="53"/>
      <c r="X41590" s="53"/>
      <c r="Y41590" s="55"/>
    </row>
    <row r="41591" spans="21:25" x14ac:dyDescent="0.2">
      <c r="U41591" s="55"/>
      <c r="V41591" s="53"/>
      <c r="W41591" s="53"/>
      <c r="X41591" s="53"/>
      <c r="Y41591" s="55"/>
    </row>
    <row r="41592" spans="21:25" x14ac:dyDescent="0.2">
      <c r="U41592" s="55"/>
      <c r="V41592" s="53"/>
      <c r="W41592" s="53"/>
      <c r="X41592" s="53"/>
      <c r="Y41592" s="55"/>
    </row>
    <row r="41593" spans="21:25" x14ac:dyDescent="0.2">
      <c r="U41593" s="55"/>
      <c r="V41593" s="53"/>
      <c r="W41593" s="53"/>
      <c r="X41593" s="53"/>
      <c r="Y41593" s="55"/>
    </row>
    <row r="41594" spans="21:25" x14ac:dyDescent="0.2">
      <c r="U41594" s="55"/>
      <c r="V41594" s="53"/>
      <c r="W41594" s="53"/>
      <c r="X41594" s="53"/>
      <c r="Y41594" s="55"/>
    </row>
    <row r="41595" spans="21:25" x14ac:dyDescent="0.2">
      <c r="U41595" s="55"/>
      <c r="V41595" s="53"/>
      <c r="W41595" s="53"/>
      <c r="X41595" s="53"/>
      <c r="Y41595" s="55"/>
    </row>
    <row r="41596" spans="21:25" x14ac:dyDescent="0.2">
      <c r="U41596" s="55"/>
      <c r="V41596" s="53"/>
      <c r="W41596" s="53"/>
      <c r="X41596" s="53"/>
      <c r="Y41596" s="55"/>
    </row>
    <row r="41597" spans="21:25" x14ac:dyDescent="0.2">
      <c r="U41597" s="55"/>
      <c r="V41597" s="53"/>
      <c r="W41597" s="53"/>
      <c r="X41597" s="53"/>
      <c r="Y41597" s="55"/>
    </row>
    <row r="41598" spans="21:25" x14ac:dyDescent="0.2">
      <c r="U41598" s="55"/>
      <c r="V41598" s="53"/>
      <c r="W41598" s="53"/>
      <c r="X41598" s="53"/>
      <c r="Y41598" s="55"/>
    </row>
    <row r="41599" spans="21:25" x14ac:dyDescent="0.2">
      <c r="U41599" s="55"/>
      <c r="V41599" s="53"/>
      <c r="W41599" s="53"/>
      <c r="X41599" s="53"/>
      <c r="Y41599" s="55"/>
    </row>
    <row r="41600" spans="21:25" x14ac:dyDescent="0.2">
      <c r="U41600" s="55"/>
      <c r="V41600" s="53"/>
      <c r="W41600" s="53"/>
      <c r="X41600" s="53"/>
      <c r="Y41600" s="55"/>
    </row>
    <row r="41601" spans="21:25" x14ac:dyDescent="0.2">
      <c r="U41601" s="55"/>
      <c r="V41601" s="53"/>
      <c r="W41601" s="53"/>
      <c r="X41601" s="53"/>
      <c r="Y41601" s="55"/>
    </row>
    <row r="41602" spans="21:25" x14ac:dyDescent="0.2">
      <c r="U41602" s="55"/>
      <c r="V41602" s="53"/>
      <c r="W41602" s="53"/>
      <c r="X41602" s="53"/>
      <c r="Y41602" s="55"/>
    </row>
    <row r="41603" spans="21:25" x14ac:dyDescent="0.2">
      <c r="U41603" s="55"/>
      <c r="V41603" s="53"/>
      <c r="W41603" s="53"/>
      <c r="X41603" s="53"/>
      <c r="Y41603" s="55"/>
    </row>
    <row r="41604" spans="21:25" x14ac:dyDescent="0.2">
      <c r="U41604" s="55"/>
      <c r="V41604" s="53"/>
      <c r="W41604" s="53"/>
      <c r="X41604" s="53"/>
      <c r="Y41604" s="55"/>
    </row>
    <row r="41605" spans="21:25" x14ac:dyDescent="0.2">
      <c r="U41605" s="55"/>
      <c r="V41605" s="53"/>
      <c r="W41605" s="53"/>
      <c r="X41605" s="53"/>
      <c r="Y41605" s="55"/>
    </row>
    <row r="41606" spans="21:25" x14ac:dyDescent="0.2">
      <c r="U41606" s="55"/>
      <c r="V41606" s="53"/>
      <c r="W41606" s="53"/>
      <c r="X41606" s="53"/>
      <c r="Y41606" s="55"/>
    </row>
    <row r="41607" spans="21:25" x14ac:dyDescent="0.2">
      <c r="U41607" s="55"/>
      <c r="V41607" s="53"/>
      <c r="W41607" s="53"/>
      <c r="X41607" s="53"/>
      <c r="Y41607" s="55"/>
    </row>
    <row r="41608" spans="21:25" x14ac:dyDescent="0.2">
      <c r="U41608" s="55"/>
      <c r="V41608" s="53"/>
      <c r="W41608" s="53"/>
      <c r="X41608" s="53"/>
      <c r="Y41608" s="55"/>
    </row>
    <row r="41609" spans="21:25" x14ac:dyDescent="0.2">
      <c r="U41609" s="55"/>
      <c r="V41609" s="53"/>
      <c r="W41609" s="53"/>
      <c r="X41609" s="53"/>
      <c r="Y41609" s="55"/>
    </row>
    <row r="41610" spans="21:25" x14ac:dyDescent="0.2">
      <c r="U41610" s="55"/>
      <c r="V41610" s="53"/>
      <c r="W41610" s="53"/>
      <c r="X41610" s="53"/>
      <c r="Y41610" s="55"/>
    </row>
    <row r="41611" spans="21:25" x14ac:dyDescent="0.2">
      <c r="U41611" s="55"/>
      <c r="V41611" s="53"/>
      <c r="W41611" s="53"/>
      <c r="X41611" s="53"/>
      <c r="Y41611" s="55"/>
    </row>
    <row r="41612" spans="21:25" x14ac:dyDescent="0.2">
      <c r="U41612" s="55"/>
      <c r="V41612" s="53"/>
      <c r="W41612" s="53"/>
      <c r="X41612" s="53"/>
      <c r="Y41612" s="55"/>
    </row>
    <row r="41613" spans="21:25" x14ac:dyDescent="0.2">
      <c r="U41613" s="55"/>
      <c r="V41613" s="53"/>
      <c r="W41613" s="53"/>
      <c r="X41613" s="53"/>
      <c r="Y41613" s="55"/>
    </row>
    <row r="41614" spans="21:25" x14ac:dyDescent="0.2">
      <c r="U41614" s="55"/>
      <c r="V41614" s="53"/>
      <c r="W41614" s="53"/>
      <c r="X41614" s="53"/>
      <c r="Y41614" s="55"/>
    </row>
    <row r="41615" spans="21:25" x14ac:dyDescent="0.2">
      <c r="U41615" s="55"/>
      <c r="V41615" s="53"/>
      <c r="W41615" s="53"/>
      <c r="X41615" s="53"/>
      <c r="Y41615" s="55"/>
    </row>
    <row r="41616" spans="21:25" x14ac:dyDescent="0.2">
      <c r="U41616" s="55"/>
      <c r="V41616" s="53"/>
      <c r="W41616" s="53"/>
      <c r="X41616" s="53"/>
      <c r="Y41616" s="55"/>
    </row>
    <row r="41617" spans="21:25" x14ac:dyDescent="0.2">
      <c r="U41617" s="55"/>
      <c r="V41617" s="53"/>
      <c r="W41617" s="53"/>
      <c r="X41617" s="53"/>
      <c r="Y41617" s="55"/>
    </row>
    <row r="41618" spans="21:25" x14ac:dyDescent="0.2">
      <c r="U41618" s="55"/>
      <c r="V41618" s="53"/>
      <c r="W41618" s="53"/>
      <c r="X41618" s="53"/>
      <c r="Y41618" s="55"/>
    </row>
    <row r="41619" spans="21:25" x14ac:dyDescent="0.2">
      <c r="U41619" s="55"/>
      <c r="V41619" s="53"/>
      <c r="W41619" s="53"/>
      <c r="X41619" s="53"/>
      <c r="Y41619" s="55"/>
    </row>
    <row r="41620" spans="21:25" x14ac:dyDescent="0.2">
      <c r="U41620" s="55"/>
      <c r="V41620" s="53"/>
      <c r="W41620" s="53"/>
      <c r="X41620" s="53"/>
      <c r="Y41620" s="55"/>
    </row>
    <row r="41621" spans="21:25" x14ac:dyDescent="0.2">
      <c r="U41621" s="55"/>
      <c r="V41621" s="53"/>
      <c r="W41621" s="53"/>
      <c r="X41621" s="53"/>
      <c r="Y41621" s="55"/>
    </row>
    <row r="41622" spans="21:25" x14ac:dyDescent="0.2">
      <c r="U41622" s="55"/>
      <c r="V41622" s="53"/>
      <c r="W41622" s="53"/>
      <c r="X41622" s="53"/>
      <c r="Y41622" s="55"/>
    </row>
    <row r="41623" spans="21:25" x14ac:dyDescent="0.2">
      <c r="U41623" s="55"/>
      <c r="V41623" s="53"/>
      <c r="W41623" s="53"/>
      <c r="X41623" s="53"/>
      <c r="Y41623" s="55"/>
    </row>
    <row r="41624" spans="21:25" x14ac:dyDescent="0.2">
      <c r="U41624" s="55"/>
      <c r="V41624" s="53"/>
      <c r="W41624" s="53"/>
      <c r="X41624" s="53"/>
      <c r="Y41624" s="55"/>
    </row>
    <row r="41625" spans="21:25" x14ac:dyDescent="0.2">
      <c r="U41625" s="55"/>
      <c r="V41625" s="53"/>
      <c r="W41625" s="53"/>
      <c r="X41625" s="53"/>
      <c r="Y41625" s="55"/>
    </row>
    <row r="41626" spans="21:25" x14ac:dyDescent="0.2">
      <c r="U41626" s="55"/>
      <c r="V41626" s="53"/>
      <c r="W41626" s="53"/>
      <c r="X41626" s="53"/>
      <c r="Y41626" s="55"/>
    </row>
    <row r="41627" spans="21:25" x14ac:dyDescent="0.2">
      <c r="U41627" s="55"/>
      <c r="V41627" s="53"/>
      <c r="W41627" s="53"/>
      <c r="X41627" s="53"/>
      <c r="Y41627" s="55"/>
    </row>
    <row r="41628" spans="21:25" x14ac:dyDescent="0.2">
      <c r="U41628" s="55"/>
      <c r="V41628" s="53"/>
      <c r="W41628" s="53"/>
      <c r="X41628" s="53"/>
      <c r="Y41628" s="55"/>
    </row>
    <row r="41629" spans="21:25" x14ac:dyDescent="0.2">
      <c r="U41629" s="55"/>
      <c r="V41629" s="53"/>
      <c r="W41629" s="53"/>
      <c r="X41629" s="53"/>
      <c r="Y41629" s="55"/>
    </row>
    <row r="41630" spans="21:25" x14ac:dyDescent="0.2">
      <c r="U41630" s="55"/>
      <c r="V41630" s="53"/>
      <c r="W41630" s="53"/>
      <c r="X41630" s="53"/>
      <c r="Y41630" s="55"/>
    </row>
    <row r="41631" spans="21:25" x14ac:dyDescent="0.2">
      <c r="U41631" s="55"/>
      <c r="V41631" s="53"/>
      <c r="W41631" s="53"/>
      <c r="X41631" s="53"/>
      <c r="Y41631" s="55"/>
    </row>
    <row r="41632" spans="21:25" x14ac:dyDescent="0.2">
      <c r="U41632" s="55"/>
      <c r="V41632" s="53"/>
      <c r="W41632" s="53"/>
      <c r="X41632" s="53"/>
      <c r="Y41632" s="55"/>
    </row>
    <row r="41633" spans="21:25" x14ac:dyDescent="0.2">
      <c r="U41633" s="55"/>
      <c r="V41633" s="53"/>
      <c r="W41633" s="53"/>
      <c r="X41633" s="53"/>
      <c r="Y41633" s="55"/>
    </row>
    <row r="41634" spans="21:25" x14ac:dyDescent="0.2">
      <c r="U41634" s="55"/>
      <c r="V41634" s="53"/>
      <c r="W41634" s="53"/>
      <c r="X41634" s="53"/>
      <c r="Y41634" s="55"/>
    </row>
    <row r="41635" spans="21:25" x14ac:dyDescent="0.2">
      <c r="U41635" s="55"/>
      <c r="V41635" s="53"/>
      <c r="W41635" s="53"/>
      <c r="X41635" s="53"/>
      <c r="Y41635" s="55"/>
    </row>
    <row r="41636" spans="21:25" x14ac:dyDescent="0.2">
      <c r="U41636" s="55"/>
      <c r="V41636" s="53"/>
      <c r="W41636" s="53"/>
      <c r="X41636" s="53"/>
      <c r="Y41636" s="55"/>
    </row>
    <row r="41637" spans="21:25" x14ac:dyDescent="0.2">
      <c r="U41637" s="55"/>
      <c r="V41637" s="53"/>
      <c r="W41637" s="53"/>
      <c r="X41637" s="53"/>
      <c r="Y41637" s="55"/>
    </row>
    <row r="41638" spans="21:25" x14ac:dyDescent="0.2">
      <c r="U41638" s="55"/>
      <c r="V41638" s="53"/>
      <c r="W41638" s="53"/>
      <c r="X41638" s="53"/>
      <c r="Y41638" s="55"/>
    </row>
    <row r="41639" spans="21:25" x14ac:dyDescent="0.2">
      <c r="U41639" s="55"/>
      <c r="V41639" s="53"/>
      <c r="W41639" s="53"/>
      <c r="X41639" s="53"/>
      <c r="Y41639" s="55"/>
    </row>
    <row r="41640" spans="21:25" x14ac:dyDescent="0.2">
      <c r="U41640" s="55"/>
      <c r="V41640" s="53"/>
      <c r="W41640" s="53"/>
      <c r="X41640" s="53"/>
      <c r="Y41640" s="55"/>
    </row>
    <row r="41641" spans="21:25" x14ac:dyDescent="0.2">
      <c r="U41641" s="55"/>
      <c r="V41641" s="53"/>
      <c r="W41641" s="53"/>
      <c r="X41641" s="53"/>
      <c r="Y41641" s="55"/>
    </row>
    <row r="41642" spans="21:25" x14ac:dyDescent="0.2">
      <c r="U41642" s="55"/>
      <c r="V41642" s="53"/>
      <c r="W41642" s="53"/>
      <c r="X41642" s="53"/>
      <c r="Y41642" s="55"/>
    </row>
    <row r="41643" spans="21:25" x14ac:dyDescent="0.2">
      <c r="U41643" s="55"/>
      <c r="V41643" s="53"/>
      <c r="W41643" s="53"/>
      <c r="X41643" s="53"/>
      <c r="Y41643" s="55"/>
    </row>
    <row r="41644" spans="21:25" x14ac:dyDescent="0.2">
      <c r="U41644" s="55"/>
      <c r="V41644" s="53"/>
      <c r="W41644" s="53"/>
      <c r="X41644" s="53"/>
      <c r="Y41644" s="55"/>
    </row>
    <row r="41645" spans="21:25" x14ac:dyDescent="0.2">
      <c r="U41645" s="55"/>
      <c r="V41645" s="53"/>
      <c r="W41645" s="53"/>
      <c r="X41645" s="53"/>
      <c r="Y41645" s="55"/>
    </row>
    <row r="41646" spans="21:25" x14ac:dyDescent="0.2">
      <c r="U41646" s="55"/>
      <c r="V41646" s="53"/>
      <c r="W41646" s="53"/>
      <c r="X41646" s="53"/>
      <c r="Y41646" s="55"/>
    </row>
    <row r="41647" spans="21:25" x14ac:dyDescent="0.2">
      <c r="U41647" s="55"/>
      <c r="V41647" s="53"/>
      <c r="W41647" s="53"/>
      <c r="X41647" s="53"/>
      <c r="Y41647" s="55"/>
    </row>
    <row r="41648" spans="21:25" x14ac:dyDescent="0.2">
      <c r="U41648" s="55"/>
      <c r="V41648" s="53"/>
      <c r="W41648" s="53"/>
      <c r="X41648" s="53"/>
      <c r="Y41648" s="55"/>
    </row>
    <row r="41649" spans="21:25" x14ac:dyDescent="0.2">
      <c r="U41649" s="55"/>
      <c r="V41649" s="53"/>
      <c r="W41649" s="53"/>
      <c r="X41649" s="53"/>
      <c r="Y41649" s="55"/>
    </row>
    <row r="41650" spans="21:25" x14ac:dyDescent="0.2">
      <c r="U41650" s="55"/>
      <c r="V41650" s="53"/>
      <c r="W41650" s="53"/>
      <c r="X41650" s="53"/>
      <c r="Y41650" s="55"/>
    </row>
    <row r="41651" spans="21:25" x14ac:dyDescent="0.2">
      <c r="U41651" s="55"/>
      <c r="V41651" s="53"/>
      <c r="W41651" s="53"/>
      <c r="X41651" s="53"/>
      <c r="Y41651" s="55"/>
    </row>
    <row r="41652" spans="21:25" x14ac:dyDescent="0.2">
      <c r="U41652" s="55"/>
      <c r="V41652" s="53"/>
      <c r="W41652" s="53"/>
      <c r="X41652" s="53"/>
      <c r="Y41652" s="55"/>
    </row>
    <row r="41653" spans="21:25" x14ac:dyDescent="0.2">
      <c r="U41653" s="55"/>
      <c r="V41653" s="53"/>
      <c r="W41653" s="53"/>
      <c r="X41653" s="53"/>
      <c r="Y41653" s="55"/>
    </row>
    <row r="41654" spans="21:25" x14ac:dyDescent="0.2">
      <c r="U41654" s="55"/>
      <c r="V41654" s="53"/>
      <c r="W41654" s="53"/>
      <c r="X41654" s="53"/>
      <c r="Y41654" s="55"/>
    </row>
    <row r="41655" spans="21:25" x14ac:dyDescent="0.2">
      <c r="U41655" s="55"/>
      <c r="V41655" s="53"/>
      <c r="W41655" s="53"/>
      <c r="X41655" s="53"/>
      <c r="Y41655" s="55"/>
    </row>
    <row r="41656" spans="21:25" x14ac:dyDescent="0.2">
      <c r="U41656" s="55"/>
      <c r="V41656" s="53"/>
      <c r="W41656" s="53"/>
      <c r="X41656" s="53"/>
      <c r="Y41656" s="55"/>
    </row>
    <row r="41657" spans="21:25" x14ac:dyDescent="0.2">
      <c r="U41657" s="55"/>
      <c r="V41657" s="53"/>
      <c r="W41657" s="53"/>
      <c r="X41657" s="53"/>
      <c r="Y41657" s="55"/>
    </row>
    <row r="41658" spans="21:25" x14ac:dyDescent="0.2">
      <c r="U41658" s="55"/>
      <c r="V41658" s="53"/>
      <c r="W41658" s="53"/>
      <c r="X41658" s="53"/>
      <c r="Y41658" s="55"/>
    </row>
    <row r="41659" spans="21:25" x14ac:dyDescent="0.2">
      <c r="U41659" s="55"/>
      <c r="V41659" s="53"/>
      <c r="W41659" s="53"/>
      <c r="X41659" s="53"/>
      <c r="Y41659" s="55"/>
    </row>
    <row r="41660" spans="21:25" x14ac:dyDescent="0.2">
      <c r="U41660" s="55"/>
      <c r="V41660" s="53"/>
      <c r="W41660" s="53"/>
      <c r="X41660" s="53"/>
      <c r="Y41660" s="55"/>
    </row>
    <row r="41661" spans="21:25" x14ac:dyDescent="0.2">
      <c r="U41661" s="55"/>
      <c r="V41661" s="53"/>
      <c r="W41661" s="53"/>
      <c r="X41661" s="53"/>
      <c r="Y41661" s="55"/>
    </row>
    <row r="41662" spans="21:25" x14ac:dyDescent="0.2">
      <c r="U41662" s="55"/>
      <c r="V41662" s="53"/>
      <c r="W41662" s="53"/>
      <c r="X41662" s="53"/>
      <c r="Y41662" s="55"/>
    </row>
    <row r="41663" spans="21:25" x14ac:dyDescent="0.2">
      <c r="U41663" s="55"/>
      <c r="V41663" s="53"/>
      <c r="W41663" s="53"/>
      <c r="X41663" s="53"/>
      <c r="Y41663" s="55"/>
    </row>
    <row r="41664" spans="21:25" x14ac:dyDescent="0.2">
      <c r="U41664" s="55"/>
      <c r="V41664" s="53"/>
      <c r="W41664" s="53"/>
      <c r="X41664" s="53"/>
      <c r="Y41664" s="55"/>
    </row>
    <row r="41665" spans="21:25" x14ac:dyDescent="0.2">
      <c r="U41665" s="55"/>
      <c r="V41665" s="53"/>
      <c r="W41665" s="53"/>
      <c r="X41665" s="53"/>
      <c r="Y41665" s="55"/>
    </row>
    <row r="41666" spans="21:25" x14ac:dyDescent="0.2">
      <c r="U41666" s="55"/>
      <c r="V41666" s="53"/>
      <c r="W41666" s="53"/>
      <c r="X41666" s="53"/>
      <c r="Y41666" s="55"/>
    </row>
    <row r="41667" spans="21:25" x14ac:dyDescent="0.2">
      <c r="U41667" s="55"/>
      <c r="V41667" s="53"/>
      <c r="W41667" s="53"/>
      <c r="X41667" s="53"/>
      <c r="Y41667" s="55"/>
    </row>
    <row r="41668" spans="21:25" x14ac:dyDescent="0.2">
      <c r="U41668" s="55"/>
      <c r="V41668" s="53"/>
      <c r="W41668" s="53"/>
      <c r="X41668" s="53"/>
      <c r="Y41668" s="55"/>
    </row>
    <row r="41669" spans="21:25" x14ac:dyDescent="0.2">
      <c r="U41669" s="55"/>
      <c r="V41669" s="53"/>
      <c r="W41669" s="53"/>
      <c r="X41669" s="53"/>
      <c r="Y41669" s="55"/>
    </row>
    <row r="41670" spans="21:25" x14ac:dyDescent="0.2">
      <c r="U41670" s="55"/>
      <c r="V41670" s="53"/>
      <c r="W41670" s="53"/>
      <c r="X41670" s="53"/>
      <c r="Y41670" s="55"/>
    </row>
    <row r="41671" spans="21:25" x14ac:dyDescent="0.2">
      <c r="U41671" s="55"/>
      <c r="V41671" s="53"/>
      <c r="W41671" s="53"/>
      <c r="X41671" s="53"/>
      <c r="Y41671" s="55"/>
    </row>
    <row r="41672" spans="21:25" x14ac:dyDescent="0.2">
      <c r="U41672" s="55"/>
      <c r="V41672" s="53"/>
      <c r="W41672" s="53"/>
      <c r="X41672" s="53"/>
      <c r="Y41672" s="55"/>
    </row>
    <row r="41673" spans="21:25" x14ac:dyDescent="0.2">
      <c r="U41673" s="55"/>
      <c r="V41673" s="53"/>
      <c r="W41673" s="53"/>
      <c r="X41673" s="53"/>
      <c r="Y41673" s="55"/>
    </row>
    <row r="41674" spans="21:25" x14ac:dyDescent="0.2">
      <c r="U41674" s="55"/>
      <c r="V41674" s="53"/>
      <c r="W41674" s="53"/>
      <c r="X41674" s="53"/>
      <c r="Y41674" s="55"/>
    </row>
    <row r="41675" spans="21:25" x14ac:dyDescent="0.2">
      <c r="U41675" s="55"/>
      <c r="V41675" s="53"/>
      <c r="W41675" s="53"/>
      <c r="X41675" s="53"/>
      <c r="Y41675" s="55"/>
    </row>
    <row r="41676" spans="21:25" x14ac:dyDescent="0.2">
      <c r="U41676" s="55"/>
      <c r="V41676" s="53"/>
      <c r="W41676" s="53"/>
      <c r="X41676" s="53"/>
      <c r="Y41676" s="55"/>
    </row>
    <row r="41677" spans="21:25" x14ac:dyDescent="0.2">
      <c r="U41677" s="55"/>
      <c r="V41677" s="53"/>
      <c r="W41677" s="53"/>
      <c r="X41677" s="53"/>
      <c r="Y41677" s="55"/>
    </row>
    <row r="41678" spans="21:25" x14ac:dyDescent="0.2">
      <c r="U41678" s="55"/>
      <c r="V41678" s="53"/>
      <c r="W41678" s="53"/>
      <c r="X41678" s="53"/>
      <c r="Y41678" s="55"/>
    </row>
    <row r="41679" spans="21:25" x14ac:dyDescent="0.2">
      <c r="U41679" s="55"/>
      <c r="V41679" s="53"/>
      <c r="W41679" s="53"/>
      <c r="X41679" s="53"/>
      <c r="Y41679" s="55"/>
    </row>
    <row r="41680" spans="21:25" x14ac:dyDescent="0.2">
      <c r="U41680" s="55"/>
      <c r="V41680" s="53"/>
      <c r="W41680" s="53"/>
      <c r="X41680" s="53"/>
      <c r="Y41680" s="55"/>
    </row>
    <row r="41681" spans="21:25" x14ac:dyDescent="0.2">
      <c r="U41681" s="55"/>
      <c r="V41681" s="53"/>
      <c r="W41681" s="53"/>
      <c r="X41681" s="53"/>
      <c r="Y41681" s="55"/>
    </row>
    <row r="41682" spans="21:25" x14ac:dyDescent="0.2">
      <c r="U41682" s="55"/>
      <c r="V41682" s="53"/>
      <c r="W41682" s="53"/>
      <c r="X41682" s="53"/>
      <c r="Y41682" s="55"/>
    </row>
    <row r="41683" spans="21:25" x14ac:dyDescent="0.2">
      <c r="U41683" s="55"/>
      <c r="V41683" s="53"/>
      <c r="W41683" s="53"/>
      <c r="X41683" s="53"/>
      <c r="Y41683" s="55"/>
    </row>
    <row r="41684" spans="21:25" x14ac:dyDescent="0.2">
      <c r="U41684" s="55"/>
      <c r="V41684" s="53"/>
      <c r="W41684" s="53"/>
      <c r="X41684" s="53"/>
      <c r="Y41684" s="55"/>
    </row>
    <row r="41685" spans="21:25" x14ac:dyDescent="0.2">
      <c r="U41685" s="55"/>
      <c r="V41685" s="53"/>
      <c r="W41685" s="53"/>
      <c r="X41685" s="53"/>
      <c r="Y41685" s="55"/>
    </row>
    <row r="41686" spans="21:25" x14ac:dyDescent="0.2">
      <c r="U41686" s="55"/>
      <c r="V41686" s="53"/>
      <c r="W41686" s="53"/>
      <c r="X41686" s="53"/>
      <c r="Y41686" s="55"/>
    </row>
    <row r="41687" spans="21:25" x14ac:dyDescent="0.2">
      <c r="U41687" s="55"/>
      <c r="V41687" s="53"/>
      <c r="W41687" s="53"/>
      <c r="X41687" s="53"/>
      <c r="Y41687" s="55"/>
    </row>
    <row r="41688" spans="21:25" x14ac:dyDescent="0.2">
      <c r="U41688" s="55"/>
      <c r="V41688" s="53"/>
      <c r="W41688" s="53"/>
      <c r="X41688" s="53"/>
      <c r="Y41688" s="55"/>
    </row>
    <row r="41689" spans="21:25" x14ac:dyDescent="0.2">
      <c r="U41689" s="55"/>
      <c r="V41689" s="53"/>
      <c r="W41689" s="53"/>
      <c r="X41689" s="53"/>
      <c r="Y41689" s="55"/>
    </row>
    <row r="41690" spans="21:25" x14ac:dyDescent="0.2">
      <c r="U41690" s="55"/>
      <c r="V41690" s="53"/>
      <c r="W41690" s="53"/>
      <c r="X41690" s="53"/>
      <c r="Y41690" s="55"/>
    </row>
    <row r="41691" spans="21:25" x14ac:dyDescent="0.2">
      <c r="U41691" s="55"/>
      <c r="V41691" s="53"/>
      <c r="W41691" s="53"/>
      <c r="X41691" s="53"/>
      <c r="Y41691" s="55"/>
    </row>
    <row r="41692" spans="21:25" x14ac:dyDescent="0.2">
      <c r="U41692" s="55"/>
      <c r="V41692" s="53"/>
      <c r="W41692" s="53"/>
      <c r="X41692" s="53"/>
      <c r="Y41692" s="55"/>
    </row>
    <row r="41693" spans="21:25" x14ac:dyDescent="0.2">
      <c r="U41693" s="55"/>
      <c r="V41693" s="53"/>
      <c r="W41693" s="53"/>
      <c r="X41693" s="53"/>
      <c r="Y41693" s="55"/>
    </row>
    <row r="41694" spans="21:25" x14ac:dyDescent="0.2">
      <c r="U41694" s="55"/>
      <c r="V41694" s="53"/>
      <c r="W41694" s="53"/>
      <c r="X41694" s="53"/>
      <c r="Y41694" s="55"/>
    </row>
    <row r="41695" spans="21:25" x14ac:dyDescent="0.2">
      <c r="U41695" s="55"/>
      <c r="V41695" s="53"/>
      <c r="W41695" s="53"/>
      <c r="X41695" s="53"/>
      <c r="Y41695" s="55"/>
    </row>
    <row r="41696" spans="21:25" x14ac:dyDescent="0.2">
      <c r="U41696" s="55"/>
      <c r="V41696" s="53"/>
      <c r="W41696" s="53"/>
      <c r="X41696" s="53"/>
      <c r="Y41696" s="55"/>
    </row>
    <row r="41697" spans="21:25" x14ac:dyDescent="0.2">
      <c r="U41697" s="55"/>
      <c r="V41697" s="53"/>
      <c r="W41697" s="53"/>
      <c r="X41697" s="53"/>
      <c r="Y41697" s="55"/>
    </row>
    <row r="41698" spans="21:25" x14ac:dyDescent="0.2">
      <c r="U41698" s="55"/>
      <c r="V41698" s="53"/>
      <c r="W41698" s="53"/>
      <c r="X41698" s="53"/>
      <c r="Y41698" s="55"/>
    </row>
    <row r="41699" spans="21:25" x14ac:dyDescent="0.2">
      <c r="U41699" s="55"/>
      <c r="V41699" s="53"/>
      <c r="W41699" s="53"/>
      <c r="X41699" s="53"/>
      <c r="Y41699" s="55"/>
    </row>
    <row r="41700" spans="21:25" x14ac:dyDescent="0.2">
      <c r="U41700" s="55"/>
      <c r="V41700" s="53"/>
      <c r="W41700" s="53"/>
      <c r="X41700" s="53"/>
      <c r="Y41700" s="55"/>
    </row>
    <row r="41701" spans="21:25" x14ac:dyDescent="0.2">
      <c r="U41701" s="55"/>
      <c r="V41701" s="53"/>
      <c r="W41701" s="53"/>
      <c r="X41701" s="53"/>
      <c r="Y41701" s="55"/>
    </row>
    <row r="41702" spans="21:25" x14ac:dyDescent="0.2">
      <c r="U41702" s="55"/>
      <c r="V41702" s="53"/>
      <c r="W41702" s="53"/>
      <c r="X41702" s="53"/>
      <c r="Y41702" s="55"/>
    </row>
    <row r="41703" spans="21:25" x14ac:dyDescent="0.2">
      <c r="U41703" s="55"/>
      <c r="V41703" s="53"/>
      <c r="W41703" s="53"/>
      <c r="X41703" s="53"/>
      <c r="Y41703" s="55"/>
    </row>
    <row r="41704" spans="21:25" x14ac:dyDescent="0.2">
      <c r="U41704" s="55"/>
      <c r="V41704" s="53"/>
      <c r="W41704" s="53"/>
      <c r="X41704" s="53"/>
      <c r="Y41704" s="55"/>
    </row>
    <row r="41705" spans="21:25" x14ac:dyDescent="0.2">
      <c r="U41705" s="55"/>
      <c r="V41705" s="53"/>
      <c r="W41705" s="53"/>
      <c r="X41705" s="53"/>
      <c r="Y41705" s="55"/>
    </row>
    <row r="41706" spans="21:25" x14ac:dyDescent="0.2">
      <c r="U41706" s="55"/>
      <c r="V41706" s="53"/>
      <c r="W41706" s="53"/>
      <c r="X41706" s="53"/>
      <c r="Y41706" s="55"/>
    </row>
    <row r="41707" spans="21:25" x14ac:dyDescent="0.2">
      <c r="U41707" s="55"/>
      <c r="V41707" s="53"/>
      <c r="W41707" s="53"/>
      <c r="X41707" s="53"/>
      <c r="Y41707" s="55"/>
    </row>
    <row r="41708" spans="21:25" x14ac:dyDescent="0.2">
      <c r="U41708" s="55"/>
      <c r="V41708" s="53"/>
      <c r="W41708" s="53"/>
      <c r="X41708" s="53"/>
      <c r="Y41708" s="55"/>
    </row>
    <row r="41709" spans="21:25" x14ac:dyDescent="0.2">
      <c r="U41709" s="55"/>
      <c r="V41709" s="53"/>
      <c r="W41709" s="53"/>
      <c r="X41709" s="53"/>
      <c r="Y41709" s="55"/>
    </row>
    <row r="41710" spans="21:25" x14ac:dyDescent="0.2">
      <c r="U41710" s="55"/>
      <c r="V41710" s="53"/>
      <c r="W41710" s="53"/>
      <c r="X41710" s="53"/>
      <c r="Y41710" s="55"/>
    </row>
    <row r="41711" spans="21:25" x14ac:dyDescent="0.2">
      <c r="U41711" s="55"/>
      <c r="V41711" s="53"/>
      <c r="W41711" s="53"/>
      <c r="X41711" s="53"/>
      <c r="Y41711" s="55"/>
    </row>
    <row r="41712" spans="21:25" x14ac:dyDescent="0.2">
      <c r="U41712" s="55"/>
      <c r="V41712" s="53"/>
      <c r="W41712" s="53"/>
      <c r="X41712" s="53"/>
      <c r="Y41712" s="55"/>
    </row>
    <row r="41713" spans="21:25" x14ac:dyDescent="0.2">
      <c r="U41713" s="55"/>
      <c r="V41713" s="53"/>
      <c r="W41713" s="53"/>
      <c r="X41713" s="53"/>
      <c r="Y41713" s="55"/>
    </row>
    <row r="41714" spans="21:25" x14ac:dyDescent="0.2">
      <c r="U41714" s="55"/>
      <c r="V41714" s="53"/>
      <c r="W41714" s="53"/>
      <c r="X41714" s="53"/>
      <c r="Y41714" s="55"/>
    </row>
    <row r="41715" spans="21:25" x14ac:dyDescent="0.2">
      <c r="U41715" s="55"/>
      <c r="V41715" s="53"/>
      <c r="W41715" s="53"/>
      <c r="X41715" s="53"/>
      <c r="Y41715" s="55"/>
    </row>
    <row r="41716" spans="21:25" x14ac:dyDescent="0.2">
      <c r="U41716" s="55"/>
      <c r="V41716" s="53"/>
      <c r="W41716" s="53"/>
      <c r="X41716" s="53"/>
      <c r="Y41716" s="55"/>
    </row>
    <row r="41717" spans="21:25" x14ac:dyDescent="0.2">
      <c r="U41717" s="55"/>
      <c r="V41717" s="53"/>
      <c r="W41717" s="53"/>
      <c r="X41717" s="53"/>
      <c r="Y41717" s="55"/>
    </row>
    <row r="41718" spans="21:25" x14ac:dyDescent="0.2">
      <c r="U41718" s="55"/>
      <c r="V41718" s="53"/>
      <c r="W41718" s="53"/>
      <c r="X41718" s="53"/>
      <c r="Y41718" s="55"/>
    </row>
    <row r="41719" spans="21:25" x14ac:dyDescent="0.2">
      <c r="U41719" s="55"/>
      <c r="V41719" s="53"/>
      <c r="W41719" s="53"/>
      <c r="X41719" s="53"/>
      <c r="Y41719" s="55"/>
    </row>
    <row r="41720" spans="21:25" x14ac:dyDescent="0.2">
      <c r="U41720" s="55"/>
      <c r="V41720" s="53"/>
      <c r="W41720" s="53"/>
      <c r="X41720" s="53"/>
      <c r="Y41720" s="55"/>
    </row>
    <row r="41721" spans="21:25" x14ac:dyDescent="0.2">
      <c r="U41721" s="55"/>
      <c r="V41721" s="53"/>
      <c r="W41721" s="53"/>
      <c r="X41721" s="53"/>
      <c r="Y41721" s="55"/>
    </row>
    <row r="41722" spans="21:25" x14ac:dyDescent="0.2">
      <c r="U41722" s="55"/>
      <c r="V41722" s="53"/>
      <c r="W41722" s="53"/>
      <c r="X41722" s="53"/>
      <c r="Y41722" s="55"/>
    </row>
    <row r="41723" spans="21:25" x14ac:dyDescent="0.2">
      <c r="U41723" s="55"/>
      <c r="V41723" s="53"/>
      <c r="W41723" s="53"/>
      <c r="X41723" s="53"/>
      <c r="Y41723" s="55"/>
    </row>
    <row r="41724" spans="21:25" x14ac:dyDescent="0.2">
      <c r="U41724" s="55"/>
      <c r="V41724" s="53"/>
      <c r="W41724" s="53"/>
      <c r="X41724" s="53"/>
      <c r="Y41724" s="55"/>
    </row>
    <row r="41725" spans="21:25" x14ac:dyDescent="0.2">
      <c r="U41725" s="55"/>
      <c r="V41725" s="53"/>
      <c r="W41725" s="53"/>
      <c r="X41725" s="53"/>
      <c r="Y41725" s="55"/>
    </row>
    <row r="41726" spans="21:25" x14ac:dyDescent="0.2">
      <c r="U41726" s="55"/>
      <c r="V41726" s="53"/>
      <c r="W41726" s="53"/>
      <c r="X41726" s="53"/>
      <c r="Y41726" s="55"/>
    </row>
    <row r="41727" spans="21:25" x14ac:dyDescent="0.2">
      <c r="U41727" s="55"/>
      <c r="V41727" s="53"/>
      <c r="W41727" s="53"/>
      <c r="X41727" s="53"/>
      <c r="Y41727" s="55"/>
    </row>
    <row r="41728" spans="21:25" x14ac:dyDescent="0.2">
      <c r="U41728" s="55"/>
      <c r="V41728" s="53"/>
      <c r="W41728" s="53"/>
      <c r="X41728" s="53"/>
      <c r="Y41728" s="55"/>
    </row>
    <row r="41729" spans="21:25" x14ac:dyDescent="0.2">
      <c r="U41729" s="55"/>
      <c r="V41729" s="53"/>
      <c r="W41729" s="53"/>
      <c r="X41729" s="53"/>
      <c r="Y41729" s="55"/>
    </row>
    <row r="41730" spans="21:25" x14ac:dyDescent="0.2">
      <c r="U41730" s="55"/>
      <c r="V41730" s="53"/>
      <c r="W41730" s="53"/>
      <c r="X41730" s="53"/>
      <c r="Y41730" s="55"/>
    </row>
    <row r="41731" spans="21:25" x14ac:dyDescent="0.2">
      <c r="U41731" s="55"/>
      <c r="V41731" s="53"/>
      <c r="W41731" s="53"/>
      <c r="X41731" s="53"/>
      <c r="Y41731" s="55"/>
    </row>
    <row r="41732" spans="21:25" x14ac:dyDescent="0.2">
      <c r="U41732" s="55"/>
      <c r="V41732" s="53"/>
      <c r="W41732" s="53"/>
      <c r="X41732" s="53"/>
      <c r="Y41732" s="55"/>
    </row>
    <row r="41733" spans="21:25" x14ac:dyDescent="0.2">
      <c r="U41733" s="55"/>
      <c r="V41733" s="53"/>
      <c r="W41733" s="53"/>
      <c r="X41733" s="53"/>
      <c r="Y41733" s="55"/>
    </row>
    <row r="41734" spans="21:25" x14ac:dyDescent="0.2">
      <c r="U41734" s="55"/>
      <c r="V41734" s="53"/>
      <c r="W41734" s="53"/>
      <c r="X41734" s="53"/>
      <c r="Y41734" s="55"/>
    </row>
    <row r="41735" spans="21:25" x14ac:dyDescent="0.2">
      <c r="U41735" s="55"/>
      <c r="V41735" s="53"/>
      <c r="W41735" s="53"/>
      <c r="X41735" s="53"/>
      <c r="Y41735" s="55"/>
    </row>
    <row r="41736" spans="21:25" x14ac:dyDescent="0.2">
      <c r="U41736" s="55"/>
      <c r="V41736" s="53"/>
      <c r="W41736" s="53"/>
      <c r="X41736" s="53"/>
      <c r="Y41736" s="55"/>
    </row>
    <row r="41737" spans="21:25" x14ac:dyDescent="0.2">
      <c r="U41737" s="55"/>
      <c r="V41737" s="53"/>
      <c r="W41737" s="53"/>
      <c r="X41737" s="53"/>
      <c r="Y41737" s="55"/>
    </row>
    <row r="41738" spans="21:25" x14ac:dyDescent="0.2">
      <c r="U41738" s="55"/>
      <c r="V41738" s="53"/>
      <c r="W41738" s="53"/>
      <c r="X41738" s="53"/>
      <c r="Y41738" s="55"/>
    </row>
    <row r="41739" spans="21:25" x14ac:dyDescent="0.2">
      <c r="U41739" s="55"/>
      <c r="V41739" s="53"/>
      <c r="W41739" s="53"/>
      <c r="X41739" s="53"/>
      <c r="Y41739" s="55"/>
    </row>
    <row r="41740" spans="21:25" x14ac:dyDescent="0.2">
      <c r="U41740" s="55"/>
      <c r="V41740" s="53"/>
      <c r="W41740" s="53"/>
      <c r="X41740" s="53"/>
      <c r="Y41740" s="55"/>
    </row>
    <row r="41741" spans="21:25" x14ac:dyDescent="0.2">
      <c r="U41741" s="55"/>
      <c r="V41741" s="53"/>
      <c r="W41741" s="53"/>
      <c r="X41741" s="53"/>
      <c r="Y41741" s="55"/>
    </row>
    <row r="41742" spans="21:25" x14ac:dyDescent="0.2">
      <c r="U41742" s="55"/>
      <c r="V41742" s="53"/>
      <c r="W41742" s="53"/>
      <c r="X41742" s="53"/>
      <c r="Y41742" s="55"/>
    </row>
    <row r="41743" spans="21:25" x14ac:dyDescent="0.2">
      <c r="U41743" s="55"/>
      <c r="V41743" s="53"/>
      <c r="W41743" s="53"/>
      <c r="X41743" s="53"/>
      <c r="Y41743" s="55"/>
    </row>
    <row r="41744" spans="21:25" x14ac:dyDescent="0.2">
      <c r="U41744" s="55"/>
      <c r="V41744" s="53"/>
      <c r="W41744" s="53"/>
      <c r="X41744" s="53"/>
      <c r="Y41744" s="55"/>
    </row>
    <row r="41745" spans="21:25" x14ac:dyDescent="0.2">
      <c r="U41745" s="55"/>
      <c r="V41745" s="53"/>
      <c r="W41745" s="53"/>
      <c r="X41745" s="53"/>
      <c r="Y41745" s="55"/>
    </row>
    <row r="41746" spans="21:25" x14ac:dyDescent="0.2">
      <c r="U41746" s="55"/>
      <c r="V41746" s="53"/>
      <c r="W41746" s="53"/>
      <c r="X41746" s="53"/>
      <c r="Y41746" s="55"/>
    </row>
    <row r="41747" spans="21:25" x14ac:dyDescent="0.2">
      <c r="U41747" s="55"/>
      <c r="V41747" s="53"/>
      <c r="W41747" s="53"/>
      <c r="X41747" s="53"/>
      <c r="Y41747" s="55"/>
    </row>
    <row r="41748" spans="21:25" x14ac:dyDescent="0.2">
      <c r="U41748" s="55"/>
      <c r="V41748" s="53"/>
      <c r="W41748" s="53"/>
      <c r="X41748" s="53"/>
      <c r="Y41748" s="55"/>
    </row>
    <row r="41749" spans="21:25" x14ac:dyDescent="0.2">
      <c r="U41749" s="55"/>
      <c r="V41749" s="53"/>
      <c r="W41749" s="53"/>
      <c r="X41749" s="53"/>
      <c r="Y41749" s="55"/>
    </row>
    <row r="41750" spans="21:25" x14ac:dyDescent="0.2">
      <c r="U41750" s="55"/>
      <c r="V41750" s="53"/>
      <c r="W41750" s="53"/>
      <c r="X41750" s="53"/>
      <c r="Y41750" s="55"/>
    </row>
    <row r="41751" spans="21:25" x14ac:dyDescent="0.2">
      <c r="U41751" s="55"/>
      <c r="V41751" s="53"/>
      <c r="W41751" s="53"/>
      <c r="X41751" s="53"/>
      <c r="Y41751" s="55"/>
    </row>
    <row r="41752" spans="21:25" x14ac:dyDescent="0.2">
      <c r="U41752" s="55"/>
      <c r="V41752" s="53"/>
      <c r="W41752" s="53"/>
      <c r="X41752" s="53"/>
      <c r="Y41752" s="55"/>
    </row>
    <row r="41753" spans="21:25" x14ac:dyDescent="0.2">
      <c r="U41753" s="55"/>
      <c r="V41753" s="53"/>
      <c r="W41753" s="53"/>
      <c r="X41753" s="53"/>
      <c r="Y41753" s="55"/>
    </row>
    <row r="41754" spans="21:25" x14ac:dyDescent="0.2">
      <c r="U41754" s="55"/>
      <c r="V41754" s="53"/>
      <c r="W41754" s="53"/>
      <c r="X41754" s="53"/>
      <c r="Y41754" s="55"/>
    </row>
    <row r="41755" spans="21:25" x14ac:dyDescent="0.2">
      <c r="U41755" s="55"/>
      <c r="V41755" s="53"/>
      <c r="W41755" s="53"/>
      <c r="X41755" s="53"/>
      <c r="Y41755" s="55"/>
    </row>
    <row r="41756" spans="21:25" x14ac:dyDescent="0.2">
      <c r="U41756" s="55"/>
      <c r="V41756" s="53"/>
      <c r="W41756" s="53"/>
      <c r="X41756" s="53"/>
      <c r="Y41756" s="55"/>
    </row>
    <row r="41757" spans="21:25" x14ac:dyDescent="0.2">
      <c r="U41757" s="55"/>
      <c r="V41757" s="53"/>
      <c r="W41757" s="53"/>
      <c r="X41757" s="53"/>
      <c r="Y41757" s="55"/>
    </row>
    <row r="41758" spans="21:25" x14ac:dyDescent="0.2">
      <c r="U41758" s="55"/>
      <c r="V41758" s="53"/>
      <c r="W41758" s="53"/>
      <c r="X41758" s="53"/>
      <c r="Y41758" s="55"/>
    </row>
    <row r="41759" spans="21:25" x14ac:dyDescent="0.2">
      <c r="U41759" s="55"/>
      <c r="V41759" s="53"/>
      <c r="W41759" s="53"/>
      <c r="X41759" s="53"/>
      <c r="Y41759" s="55"/>
    </row>
    <row r="41760" spans="21:25" x14ac:dyDescent="0.2">
      <c r="U41760" s="55"/>
      <c r="V41760" s="53"/>
      <c r="W41760" s="53"/>
      <c r="X41760" s="53"/>
      <c r="Y41760" s="55"/>
    </row>
    <row r="41761" spans="21:25" x14ac:dyDescent="0.2">
      <c r="U41761" s="55"/>
      <c r="V41761" s="53"/>
      <c r="W41761" s="53"/>
      <c r="X41761" s="53"/>
      <c r="Y41761" s="55"/>
    </row>
    <row r="41762" spans="21:25" x14ac:dyDescent="0.2">
      <c r="U41762" s="55"/>
      <c r="V41762" s="53"/>
      <c r="W41762" s="53"/>
      <c r="X41762" s="53"/>
      <c r="Y41762" s="55"/>
    </row>
    <row r="41763" spans="21:25" x14ac:dyDescent="0.2">
      <c r="U41763" s="55"/>
      <c r="V41763" s="53"/>
      <c r="W41763" s="53"/>
      <c r="X41763" s="53"/>
      <c r="Y41763" s="55"/>
    </row>
    <row r="41764" spans="21:25" x14ac:dyDescent="0.2">
      <c r="U41764" s="55"/>
      <c r="V41764" s="53"/>
      <c r="W41764" s="53"/>
      <c r="X41764" s="53"/>
      <c r="Y41764" s="55"/>
    </row>
    <row r="41765" spans="21:25" x14ac:dyDescent="0.2">
      <c r="U41765" s="55"/>
      <c r="V41765" s="53"/>
      <c r="W41765" s="53"/>
      <c r="X41765" s="53"/>
      <c r="Y41765" s="55"/>
    </row>
    <row r="41766" spans="21:25" x14ac:dyDescent="0.2">
      <c r="U41766" s="55"/>
      <c r="V41766" s="53"/>
      <c r="W41766" s="53"/>
      <c r="X41766" s="53"/>
      <c r="Y41766" s="55"/>
    </row>
    <row r="41767" spans="21:25" x14ac:dyDescent="0.2">
      <c r="U41767" s="55"/>
      <c r="V41767" s="53"/>
      <c r="W41767" s="53"/>
      <c r="X41767" s="53"/>
      <c r="Y41767" s="55"/>
    </row>
    <row r="41768" spans="21:25" x14ac:dyDescent="0.2">
      <c r="U41768" s="55"/>
      <c r="V41768" s="53"/>
      <c r="W41768" s="53"/>
      <c r="X41768" s="53"/>
      <c r="Y41768" s="55"/>
    </row>
    <row r="41769" spans="21:25" x14ac:dyDescent="0.2">
      <c r="U41769" s="55"/>
      <c r="V41769" s="53"/>
      <c r="W41769" s="53"/>
      <c r="X41769" s="53"/>
      <c r="Y41769" s="55"/>
    </row>
    <row r="41770" spans="21:25" x14ac:dyDescent="0.2">
      <c r="U41770" s="55"/>
      <c r="V41770" s="53"/>
      <c r="W41770" s="53"/>
      <c r="X41770" s="53"/>
      <c r="Y41770" s="55"/>
    </row>
    <row r="41771" spans="21:25" x14ac:dyDescent="0.2">
      <c r="U41771" s="55"/>
      <c r="V41771" s="53"/>
      <c r="W41771" s="53"/>
      <c r="X41771" s="53"/>
      <c r="Y41771" s="55"/>
    </row>
    <row r="41772" spans="21:25" x14ac:dyDescent="0.2">
      <c r="U41772" s="55"/>
      <c r="V41772" s="53"/>
      <c r="W41772" s="53"/>
      <c r="X41772" s="53"/>
      <c r="Y41772" s="55"/>
    </row>
    <row r="41773" spans="21:25" x14ac:dyDescent="0.2">
      <c r="U41773" s="55"/>
      <c r="V41773" s="53"/>
      <c r="W41773" s="53"/>
      <c r="X41773" s="53"/>
      <c r="Y41773" s="55"/>
    </row>
    <row r="41774" spans="21:25" x14ac:dyDescent="0.2">
      <c r="U41774" s="55"/>
      <c r="V41774" s="53"/>
      <c r="W41774" s="53"/>
      <c r="X41774" s="53"/>
      <c r="Y41774" s="55"/>
    </row>
    <row r="41775" spans="21:25" x14ac:dyDescent="0.2">
      <c r="U41775" s="55"/>
      <c r="V41775" s="53"/>
      <c r="W41775" s="53"/>
      <c r="X41775" s="53"/>
      <c r="Y41775" s="55"/>
    </row>
    <row r="41776" spans="21:25" x14ac:dyDescent="0.2">
      <c r="U41776" s="55"/>
      <c r="V41776" s="53"/>
      <c r="W41776" s="53"/>
      <c r="X41776" s="53"/>
      <c r="Y41776" s="55"/>
    </row>
    <row r="41777" spans="21:25" x14ac:dyDescent="0.2">
      <c r="U41777" s="55"/>
      <c r="V41777" s="53"/>
      <c r="W41777" s="53"/>
      <c r="X41777" s="53"/>
      <c r="Y41777" s="55"/>
    </row>
    <row r="41778" spans="21:25" x14ac:dyDescent="0.2">
      <c r="U41778" s="55"/>
      <c r="V41778" s="53"/>
      <c r="W41778" s="53"/>
      <c r="X41778" s="53"/>
      <c r="Y41778" s="55"/>
    </row>
    <row r="41779" spans="21:25" x14ac:dyDescent="0.2">
      <c r="U41779" s="55"/>
      <c r="V41779" s="53"/>
      <c r="W41779" s="53"/>
      <c r="X41779" s="53"/>
      <c r="Y41779" s="55"/>
    </row>
    <row r="41780" spans="21:25" x14ac:dyDescent="0.2">
      <c r="U41780" s="55"/>
      <c r="V41780" s="53"/>
      <c r="W41780" s="53"/>
      <c r="X41780" s="53"/>
      <c r="Y41780" s="55"/>
    </row>
    <row r="41781" spans="21:25" x14ac:dyDescent="0.2">
      <c r="U41781" s="55"/>
      <c r="V41781" s="53"/>
      <c r="W41781" s="53"/>
      <c r="X41781" s="53"/>
      <c r="Y41781" s="55"/>
    </row>
    <row r="41782" spans="21:25" x14ac:dyDescent="0.2">
      <c r="U41782" s="55"/>
      <c r="V41782" s="53"/>
      <c r="W41782" s="53"/>
      <c r="X41782" s="53"/>
      <c r="Y41782" s="55"/>
    </row>
    <row r="41783" spans="21:25" x14ac:dyDescent="0.2">
      <c r="U41783" s="55"/>
      <c r="V41783" s="53"/>
      <c r="W41783" s="53"/>
      <c r="X41783" s="53"/>
      <c r="Y41783" s="55"/>
    </row>
    <row r="41784" spans="21:25" x14ac:dyDescent="0.2">
      <c r="U41784" s="55"/>
      <c r="V41784" s="53"/>
      <c r="W41784" s="53"/>
      <c r="X41784" s="53"/>
      <c r="Y41784" s="55"/>
    </row>
    <row r="41785" spans="21:25" x14ac:dyDescent="0.2">
      <c r="U41785" s="55"/>
      <c r="V41785" s="53"/>
      <c r="W41785" s="53"/>
      <c r="X41785" s="53"/>
      <c r="Y41785" s="55"/>
    </row>
    <row r="41786" spans="21:25" x14ac:dyDescent="0.2">
      <c r="U41786" s="55"/>
      <c r="V41786" s="53"/>
      <c r="W41786" s="53"/>
      <c r="X41786" s="53"/>
      <c r="Y41786" s="55"/>
    </row>
    <row r="41787" spans="21:25" x14ac:dyDescent="0.2">
      <c r="U41787" s="55"/>
      <c r="V41787" s="53"/>
      <c r="W41787" s="53"/>
      <c r="X41787" s="53"/>
      <c r="Y41787" s="55"/>
    </row>
    <row r="41788" spans="21:25" x14ac:dyDescent="0.2">
      <c r="U41788" s="55"/>
      <c r="V41788" s="53"/>
      <c r="W41788" s="53"/>
      <c r="X41788" s="53"/>
      <c r="Y41788" s="55"/>
    </row>
    <row r="41789" spans="21:25" x14ac:dyDescent="0.2">
      <c r="U41789" s="55"/>
      <c r="V41789" s="53"/>
      <c r="W41789" s="53"/>
      <c r="X41789" s="53"/>
      <c r="Y41789" s="55"/>
    </row>
    <row r="41790" spans="21:25" x14ac:dyDescent="0.2">
      <c r="U41790" s="55"/>
      <c r="V41790" s="53"/>
      <c r="W41790" s="53"/>
      <c r="X41790" s="53"/>
      <c r="Y41790" s="55"/>
    </row>
    <row r="41791" spans="21:25" x14ac:dyDescent="0.2">
      <c r="U41791" s="55"/>
      <c r="V41791" s="53"/>
      <c r="W41791" s="53"/>
      <c r="X41791" s="53"/>
      <c r="Y41791" s="55"/>
    </row>
    <row r="41792" spans="21:25" x14ac:dyDescent="0.2">
      <c r="U41792" s="55"/>
      <c r="V41792" s="53"/>
      <c r="W41792" s="53"/>
      <c r="X41792" s="53"/>
      <c r="Y41792" s="55"/>
    </row>
    <row r="41793" spans="21:25" x14ac:dyDescent="0.2">
      <c r="U41793" s="55"/>
      <c r="V41793" s="53"/>
      <c r="W41793" s="53"/>
      <c r="X41793" s="53"/>
      <c r="Y41793" s="55"/>
    </row>
    <row r="41794" spans="21:25" x14ac:dyDescent="0.2">
      <c r="U41794" s="55"/>
      <c r="V41794" s="53"/>
      <c r="W41794" s="53"/>
      <c r="X41794" s="53"/>
      <c r="Y41794" s="55"/>
    </row>
    <row r="41795" spans="21:25" x14ac:dyDescent="0.2">
      <c r="U41795" s="55"/>
      <c r="V41795" s="53"/>
      <c r="W41795" s="53"/>
      <c r="X41795" s="53"/>
      <c r="Y41795" s="55"/>
    </row>
    <row r="41796" spans="21:25" x14ac:dyDescent="0.2">
      <c r="U41796" s="55"/>
      <c r="V41796" s="53"/>
      <c r="W41796" s="53"/>
      <c r="X41796" s="53"/>
      <c r="Y41796" s="55"/>
    </row>
    <row r="41797" spans="21:25" x14ac:dyDescent="0.2">
      <c r="U41797" s="55"/>
      <c r="V41797" s="53"/>
      <c r="W41797" s="53"/>
      <c r="X41797" s="53"/>
      <c r="Y41797" s="55"/>
    </row>
    <row r="41798" spans="21:25" x14ac:dyDescent="0.2">
      <c r="U41798" s="55"/>
      <c r="V41798" s="53"/>
      <c r="W41798" s="53"/>
      <c r="X41798" s="53"/>
      <c r="Y41798" s="55"/>
    </row>
    <row r="41799" spans="21:25" x14ac:dyDescent="0.2">
      <c r="U41799" s="55"/>
      <c r="V41799" s="53"/>
      <c r="W41799" s="53"/>
      <c r="X41799" s="53"/>
      <c r="Y41799" s="55"/>
    </row>
    <row r="41800" spans="21:25" x14ac:dyDescent="0.2">
      <c r="U41800" s="55"/>
      <c r="V41800" s="53"/>
      <c r="W41800" s="53"/>
      <c r="X41800" s="53"/>
      <c r="Y41800" s="55"/>
    </row>
    <row r="41801" spans="21:25" x14ac:dyDescent="0.2">
      <c r="U41801" s="55"/>
      <c r="V41801" s="53"/>
      <c r="W41801" s="53"/>
      <c r="X41801" s="53"/>
      <c r="Y41801" s="55"/>
    </row>
    <row r="41802" spans="21:25" x14ac:dyDescent="0.2">
      <c r="U41802" s="55"/>
      <c r="V41802" s="53"/>
      <c r="W41802" s="53"/>
      <c r="X41802" s="53"/>
      <c r="Y41802" s="55"/>
    </row>
    <row r="41803" spans="21:25" x14ac:dyDescent="0.2">
      <c r="U41803" s="55"/>
      <c r="V41803" s="53"/>
      <c r="W41803" s="53"/>
      <c r="X41803" s="53"/>
      <c r="Y41803" s="55"/>
    </row>
    <row r="41804" spans="21:25" x14ac:dyDescent="0.2">
      <c r="U41804" s="55"/>
      <c r="V41804" s="53"/>
      <c r="W41804" s="53"/>
      <c r="X41804" s="53"/>
      <c r="Y41804" s="55"/>
    </row>
    <row r="41805" spans="21:25" x14ac:dyDescent="0.2">
      <c r="U41805" s="55"/>
      <c r="V41805" s="53"/>
      <c r="W41805" s="53"/>
      <c r="X41805" s="53"/>
      <c r="Y41805" s="55"/>
    </row>
    <row r="41806" spans="21:25" x14ac:dyDescent="0.2">
      <c r="U41806" s="55"/>
      <c r="V41806" s="53"/>
      <c r="W41806" s="53"/>
      <c r="X41806" s="53"/>
      <c r="Y41806" s="55"/>
    </row>
    <row r="41807" spans="21:25" x14ac:dyDescent="0.2">
      <c r="U41807" s="55"/>
      <c r="V41807" s="53"/>
      <c r="W41807" s="53"/>
      <c r="X41807" s="53"/>
      <c r="Y41807" s="55"/>
    </row>
    <row r="41808" spans="21:25" x14ac:dyDescent="0.2">
      <c r="U41808" s="55"/>
      <c r="V41808" s="53"/>
      <c r="W41808" s="53"/>
      <c r="X41808" s="53"/>
      <c r="Y41808" s="55"/>
    </row>
    <row r="41809" spans="21:25" x14ac:dyDescent="0.2">
      <c r="U41809" s="55"/>
      <c r="V41809" s="53"/>
      <c r="W41809" s="53"/>
      <c r="X41809" s="53"/>
      <c r="Y41809" s="55"/>
    </row>
    <row r="41810" spans="21:25" x14ac:dyDescent="0.2">
      <c r="U41810" s="55"/>
      <c r="V41810" s="53"/>
      <c r="W41810" s="53"/>
      <c r="X41810" s="53"/>
      <c r="Y41810" s="55"/>
    </row>
    <row r="41811" spans="21:25" x14ac:dyDescent="0.2">
      <c r="U41811" s="55"/>
      <c r="V41811" s="53"/>
      <c r="W41811" s="53"/>
      <c r="X41811" s="53"/>
      <c r="Y41811" s="55"/>
    </row>
    <row r="41812" spans="21:25" x14ac:dyDescent="0.2">
      <c r="U41812" s="55"/>
      <c r="V41812" s="53"/>
      <c r="W41812" s="53"/>
      <c r="X41812" s="53"/>
      <c r="Y41812" s="55"/>
    </row>
    <row r="41813" spans="21:25" x14ac:dyDescent="0.2">
      <c r="U41813" s="55"/>
      <c r="V41813" s="53"/>
      <c r="W41813" s="53"/>
      <c r="X41813" s="53"/>
      <c r="Y41813" s="55"/>
    </row>
    <row r="41814" spans="21:25" x14ac:dyDescent="0.2">
      <c r="U41814" s="55"/>
      <c r="V41814" s="53"/>
      <c r="W41814" s="53"/>
      <c r="X41814" s="53"/>
      <c r="Y41814" s="55"/>
    </row>
    <row r="41815" spans="21:25" x14ac:dyDescent="0.2">
      <c r="U41815" s="55"/>
      <c r="V41815" s="53"/>
      <c r="W41815" s="53"/>
      <c r="X41815" s="53"/>
      <c r="Y41815" s="55"/>
    </row>
    <row r="41816" spans="21:25" x14ac:dyDescent="0.2">
      <c r="U41816" s="55"/>
      <c r="V41816" s="53"/>
      <c r="W41816" s="53"/>
      <c r="X41816" s="53"/>
      <c r="Y41816" s="55"/>
    </row>
    <row r="41817" spans="21:25" x14ac:dyDescent="0.2">
      <c r="U41817" s="55"/>
      <c r="V41817" s="53"/>
      <c r="W41817" s="53"/>
      <c r="X41817" s="53"/>
      <c r="Y41817" s="55"/>
    </row>
    <row r="41818" spans="21:25" x14ac:dyDescent="0.2">
      <c r="U41818" s="55"/>
      <c r="V41818" s="53"/>
      <c r="W41818" s="53"/>
      <c r="X41818" s="53"/>
      <c r="Y41818" s="55"/>
    </row>
    <row r="41819" spans="21:25" x14ac:dyDescent="0.2">
      <c r="U41819" s="55"/>
      <c r="V41819" s="53"/>
      <c r="W41819" s="53"/>
      <c r="X41819" s="53"/>
      <c r="Y41819" s="55"/>
    </row>
    <row r="41820" spans="21:25" x14ac:dyDescent="0.2">
      <c r="U41820" s="55"/>
      <c r="V41820" s="53"/>
      <c r="W41820" s="53"/>
      <c r="X41820" s="53"/>
      <c r="Y41820" s="55"/>
    </row>
    <row r="41821" spans="21:25" x14ac:dyDescent="0.2">
      <c r="U41821" s="55"/>
      <c r="V41821" s="53"/>
      <c r="W41821" s="53"/>
      <c r="X41821" s="53"/>
      <c r="Y41821" s="55"/>
    </row>
    <row r="41822" spans="21:25" x14ac:dyDescent="0.2">
      <c r="U41822" s="55"/>
      <c r="V41822" s="53"/>
      <c r="W41822" s="53"/>
      <c r="X41822" s="53"/>
      <c r="Y41822" s="55"/>
    </row>
    <row r="41823" spans="21:25" x14ac:dyDescent="0.2">
      <c r="U41823" s="55"/>
      <c r="V41823" s="53"/>
      <c r="W41823" s="53"/>
      <c r="X41823" s="53"/>
      <c r="Y41823" s="55"/>
    </row>
    <row r="41824" spans="21:25" x14ac:dyDescent="0.2">
      <c r="U41824" s="55"/>
      <c r="V41824" s="53"/>
      <c r="W41824" s="53"/>
      <c r="X41824" s="53"/>
      <c r="Y41824" s="55"/>
    </row>
    <row r="41825" spans="21:25" x14ac:dyDescent="0.2">
      <c r="U41825" s="55"/>
      <c r="V41825" s="53"/>
      <c r="W41825" s="53"/>
      <c r="X41825" s="53"/>
      <c r="Y41825" s="55"/>
    </row>
    <row r="41826" spans="21:25" x14ac:dyDescent="0.2">
      <c r="U41826" s="55"/>
      <c r="V41826" s="53"/>
      <c r="W41826" s="53"/>
      <c r="X41826" s="53"/>
      <c r="Y41826" s="55"/>
    </row>
    <row r="41827" spans="21:25" x14ac:dyDescent="0.2">
      <c r="U41827" s="55"/>
      <c r="V41827" s="53"/>
      <c r="W41827" s="53"/>
      <c r="X41827" s="53"/>
      <c r="Y41827" s="55"/>
    </row>
    <row r="41828" spans="21:25" x14ac:dyDescent="0.2">
      <c r="U41828" s="55"/>
      <c r="V41828" s="53"/>
      <c r="W41828" s="53"/>
      <c r="X41828" s="53"/>
      <c r="Y41828" s="55"/>
    </row>
    <row r="41829" spans="21:25" x14ac:dyDescent="0.2">
      <c r="U41829" s="55"/>
      <c r="V41829" s="53"/>
      <c r="W41829" s="53"/>
      <c r="X41829" s="53"/>
      <c r="Y41829" s="55"/>
    </row>
    <row r="41830" spans="21:25" x14ac:dyDescent="0.2">
      <c r="U41830" s="55"/>
      <c r="V41830" s="53"/>
      <c r="W41830" s="53"/>
      <c r="X41830" s="53"/>
      <c r="Y41830" s="55"/>
    </row>
    <row r="41831" spans="21:25" x14ac:dyDescent="0.2">
      <c r="U41831" s="55"/>
      <c r="V41831" s="53"/>
      <c r="W41831" s="53"/>
      <c r="X41831" s="53"/>
      <c r="Y41831" s="55"/>
    </row>
    <row r="41832" spans="21:25" x14ac:dyDescent="0.2">
      <c r="U41832" s="55"/>
      <c r="V41832" s="53"/>
      <c r="W41832" s="53"/>
      <c r="X41832" s="53"/>
      <c r="Y41832" s="55"/>
    </row>
    <row r="41833" spans="21:25" x14ac:dyDescent="0.2">
      <c r="U41833" s="55"/>
      <c r="V41833" s="53"/>
      <c r="W41833" s="53"/>
      <c r="X41833" s="53"/>
      <c r="Y41833" s="55"/>
    </row>
    <row r="41834" spans="21:25" x14ac:dyDescent="0.2">
      <c r="U41834" s="55"/>
      <c r="V41834" s="53"/>
      <c r="W41834" s="53"/>
      <c r="X41834" s="53"/>
      <c r="Y41834" s="55"/>
    </row>
    <row r="41835" spans="21:25" x14ac:dyDescent="0.2">
      <c r="U41835" s="55"/>
      <c r="V41835" s="53"/>
      <c r="W41835" s="53"/>
      <c r="X41835" s="53"/>
      <c r="Y41835" s="55"/>
    </row>
    <row r="41836" spans="21:25" x14ac:dyDescent="0.2">
      <c r="U41836" s="55"/>
      <c r="V41836" s="53"/>
      <c r="W41836" s="53"/>
      <c r="X41836" s="53"/>
      <c r="Y41836" s="55"/>
    </row>
    <row r="41837" spans="21:25" x14ac:dyDescent="0.2">
      <c r="U41837" s="55"/>
      <c r="V41837" s="53"/>
      <c r="W41837" s="53"/>
      <c r="X41837" s="53"/>
      <c r="Y41837" s="55"/>
    </row>
    <row r="41838" spans="21:25" x14ac:dyDescent="0.2">
      <c r="U41838" s="55"/>
      <c r="V41838" s="53"/>
      <c r="W41838" s="53"/>
      <c r="X41838" s="53"/>
      <c r="Y41838" s="55"/>
    </row>
    <row r="41839" spans="21:25" x14ac:dyDescent="0.2">
      <c r="U41839" s="55"/>
      <c r="V41839" s="53"/>
      <c r="W41839" s="53"/>
      <c r="X41839" s="53"/>
      <c r="Y41839" s="55"/>
    </row>
    <row r="41840" spans="21:25" x14ac:dyDescent="0.2">
      <c r="U41840" s="55"/>
      <c r="V41840" s="53"/>
      <c r="W41840" s="53"/>
      <c r="X41840" s="53"/>
      <c r="Y41840" s="55"/>
    </row>
    <row r="41841" spans="21:25" x14ac:dyDescent="0.2">
      <c r="U41841" s="55"/>
      <c r="V41841" s="53"/>
      <c r="W41841" s="53"/>
      <c r="X41841" s="53"/>
      <c r="Y41841" s="55"/>
    </row>
    <row r="41842" spans="21:25" x14ac:dyDescent="0.2">
      <c r="U41842" s="55"/>
      <c r="V41842" s="53"/>
      <c r="W41842" s="53"/>
      <c r="X41842" s="53"/>
      <c r="Y41842" s="55"/>
    </row>
    <row r="41843" spans="21:25" x14ac:dyDescent="0.2">
      <c r="U41843" s="55"/>
      <c r="V41843" s="53"/>
      <c r="W41843" s="53"/>
      <c r="X41843" s="53"/>
      <c r="Y41843" s="55"/>
    </row>
    <row r="41844" spans="21:25" x14ac:dyDescent="0.2">
      <c r="U41844" s="55"/>
      <c r="V41844" s="53"/>
      <c r="W41844" s="53"/>
      <c r="X41844" s="53"/>
      <c r="Y41844" s="55"/>
    </row>
    <row r="41845" spans="21:25" x14ac:dyDescent="0.2">
      <c r="U41845" s="55"/>
      <c r="V41845" s="53"/>
      <c r="W41845" s="53"/>
      <c r="X41845" s="53"/>
      <c r="Y41845" s="55"/>
    </row>
    <row r="41846" spans="21:25" x14ac:dyDescent="0.2">
      <c r="U41846" s="55"/>
      <c r="V41846" s="53"/>
      <c r="W41846" s="53"/>
      <c r="X41846" s="53"/>
      <c r="Y41846" s="55"/>
    </row>
    <row r="41847" spans="21:25" x14ac:dyDescent="0.2">
      <c r="U41847" s="55"/>
      <c r="V41847" s="53"/>
      <c r="W41847" s="53"/>
      <c r="X41847" s="53"/>
      <c r="Y41847" s="55"/>
    </row>
    <row r="41848" spans="21:25" x14ac:dyDescent="0.2">
      <c r="U41848" s="55"/>
      <c r="V41848" s="53"/>
      <c r="W41848" s="53"/>
      <c r="X41848" s="53"/>
      <c r="Y41848" s="55"/>
    </row>
    <row r="41849" spans="21:25" x14ac:dyDescent="0.2">
      <c r="U41849" s="55"/>
      <c r="V41849" s="53"/>
      <c r="W41849" s="53"/>
      <c r="X41849" s="53"/>
      <c r="Y41849" s="55"/>
    </row>
    <row r="41850" spans="21:25" x14ac:dyDescent="0.2">
      <c r="U41850" s="55"/>
      <c r="V41850" s="53"/>
      <c r="W41850" s="53"/>
      <c r="X41850" s="53"/>
      <c r="Y41850" s="55"/>
    </row>
    <row r="41851" spans="21:25" x14ac:dyDescent="0.2">
      <c r="U41851" s="55"/>
      <c r="V41851" s="53"/>
      <c r="W41851" s="53"/>
      <c r="X41851" s="53"/>
      <c r="Y41851" s="55"/>
    </row>
    <row r="41852" spans="21:25" x14ac:dyDescent="0.2">
      <c r="U41852" s="55"/>
      <c r="V41852" s="53"/>
      <c r="W41852" s="53"/>
      <c r="X41852" s="53"/>
      <c r="Y41852" s="55"/>
    </row>
    <row r="41853" spans="21:25" x14ac:dyDescent="0.2">
      <c r="U41853" s="55"/>
      <c r="V41853" s="53"/>
      <c r="W41853" s="53"/>
      <c r="X41853" s="53"/>
      <c r="Y41853" s="55"/>
    </row>
    <row r="41854" spans="21:25" x14ac:dyDescent="0.2">
      <c r="U41854" s="55"/>
      <c r="V41854" s="53"/>
      <c r="W41854" s="53"/>
      <c r="X41854" s="53"/>
      <c r="Y41854" s="55"/>
    </row>
    <row r="41855" spans="21:25" x14ac:dyDescent="0.2">
      <c r="U41855" s="55"/>
      <c r="V41855" s="53"/>
      <c r="W41855" s="53"/>
      <c r="X41855" s="53"/>
      <c r="Y41855" s="55"/>
    </row>
    <row r="41856" spans="21:25" x14ac:dyDescent="0.2">
      <c r="U41856" s="55"/>
      <c r="V41856" s="53"/>
      <c r="W41856" s="53"/>
      <c r="X41856" s="53"/>
      <c r="Y41856" s="55"/>
    </row>
    <row r="41857" spans="21:25" x14ac:dyDescent="0.2">
      <c r="U41857" s="55"/>
      <c r="V41857" s="53"/>
      <c r="W41857" s="53"/>
      <c r="X41857" s="53"/>
      <c r="Y41857" s="55"/>
    </row>
    <row r="41858" spans="21:25" x14ac:dyDescent="0.2">
      <c r="U41858" s="55"/>
      <c r="V41858" s="53"/>
      <c r="W41858" s="53"/>
      <c r="X41858" s="53"/>
      <c r="Y41858" s="55"/>
    </row>
    <row r="41859" spans="21:25" x14ac:dyDescent="0.2">
      <c r="U41859" s="55"/>
      <c r="V41859" s="53"/>
      <c r="W41859" s="53"/>
      <c r="X41859" s="53"/>
      <c r="Y41859" s="55"/>
    </row>
    <row r="41860" spans="21:25" x14ac:dyDescent="0.2">
      <c r="U41860" s="55"/>
      <c r="V41860" s="53"/>
      <c r="W41860" s="53"/>
      <c r="X41860" s="53"/>
      <c r="Y41860" s="55"/>
    </row>
    <row r="41861" spans="21:25" x14ac:dyDescent="0.2">
      <c r="U41861" s="55"/>
      <c r="V41861" s="53"/>
      <c r="W41861" s="53"/>
      <c r="X41861" s="53"/>
      <c r="Y41861" s="55"/>
    </row>
    <row r="41862" spans="21:25" x14ac:dyDescent="0.2">
      <c r="U41862" s="55"/>
      <c r="V41862" s="53"/>
      <c r="W41862" s="53"/>
      <c r="X41862" s="53"/>
      <c r="Y41862" s="55"/>
    </row>
    <row r="41863" spans="21:25" x14ac:dyDescent="0.2">
      <c r="U41863" s="55"/>
      <c r="V41863" s="53"/>
      <c r="W41863" s="53"/>
      <c r="X41863" s="53"/>
      <c r="Y41863" s="55"/>
    </row>
    <row r="41864" spans="21:25" x14ac:dyDescent="0.2">
      <c r="U41864" s="55"/>
      <c r="V41864" s="53"/>
      <c r="W41864" s="53"/>
      <c r="X41864" s="53"/>
      <c r="Y41864" s="55"/>
    </row>
    <row r="41865" spans="21:25" x14ac:dyDescent="0.2">
      <c r="U41865" s="55"/>
      <c r="V41865" s="53"/>
      <c r="W41865" s="53"/>
      <c r="X41865" s="53"/>
      <c r="Y41865" s="55"/>
    </row>
    <row r="41866" spans="21:25" x14ac:dyDescent="0.2">
      <c r="U41866" s="55"/>
      <c r="V41866" s="53"/>
      <c r="W41866" s="53"/>
      <c r="X41866" s="53"/>
      <c r="Y41866" s="55"/>
    </row>
    <row r="41867" spans="21:25" x14ac:dyDescent="0.2">
      <c r="U41867" s="55"/>
      <c r="V41867" s="53"/>
      <c r="W41867" s="53"/>
      <c r="X41867" s="53"/>
      <c r="Y41867" s="55"/>
    </row>
    <row r="41868" spans="21:25" x14ac:dyDescent="0.2">
      <c r="U41868" s="55"/>
      <c r="V41868" s="53"/>
      <c r="W41868" s="53"/>
      <c r="X41868" s="53"/>
      <c r="Y41868" s="55"/>
    </row>
    <row r="41869" spans="21:25" x14ac:dyDescent="0.2">
      <c r="U41869" s="55"/>
      <c r="V41869" s="53"/>
      <c r="W41869" s="53"/>
      <c r="X41869" s="53"/>
      <c r="Y41869" s="55"/>
    </row>
    <row r="41870" spans="21:25" x14ac:dyDescent="0.2">
      <c r="U41870" s="55"/>
      <c r="V41870" s="53"/>
      <c r="W41870" s="53"/>
      <c r="X41870" s="53"/>
      <c r="Y41870" s="55"/>
    </row>
    <row r="41871" spans="21:25" x14ac:dyDescent="0.2">
      <c r="U41871" s="55"/>
      <c r="V41871" s="53"/>
      <c r="W41871" s="53"/>
      <c r="X41871" s="53"/>
      <c r="Y41871" s="55"/>
    </row>
    <row r="41872" spans="21:25" x14ac:dyDescent="0.2">
      <c r="U41872" s="55"/>
      <c r="V41872" s="53"/>
      <c r="W41872" s="53"/>
      <c r="X41872" s="53"/>
      <c r="Y41872" s="55"/>
    </row>
    <row r="41873" spans="21:25" x14ac:dyDescent="0.2">
      <c r="U41873" s="55"/>
      <c r="V41873" s="53"/>
      <c r="W41873" s="53"/>
      <c r="X41873" s="53"/>
      <c r="Y41873" s="55"/>
    </row>
    <row r="41874" spans="21:25" x14ac:dyDescent="0.2">
      <c r="U41874" s="55"/>
      <c r="V41874" s="53"/>
      <c r="W41874" s="53"/>
      <c r="X41874" s="53"/>
      <c r="Y41874" s="55"/>
    </row>
    <row r="41875" spans="21:25" x14ac:dyDescent="0.2">
      <c r="U41875" s="55"/>
      <c r="V41875" s="53"/>
      <c r="W41875" s="53"/>
      <c r="X41875" s="53"/>
      <c r="Y41875" s="55"/>
    </row>
    <row r="41876" spans="21:25" x14ac:dyDescent="0.2">
      <c r="U41876" s="55"/>
      <c r="V41876" s="53"/>
      <c r="W41876" s="53"/>
      <c r="X41876" s="53"/>
      <c r="Y41876" s="55"/>
    </row>
    <row r="41877" spans="21:25" x14ac:dyDescent="0.2">
      <c r="U41877" s="55"/>
      <c r="V41877" s="53"/>
      <c r="W41877" s="53"/>
      <c r="X41877" s="53"/>
      <c r="Y41877" s="55"/>
    </row>
    <row r="41878" spans="21:25" x14ac:dyDescent="0.2">
      <c r="U41878" s="55"/>
      <c r="V41878" s="53"/>
      <c r="W41878" s="53"/>
      <c r="X41878" s="53"/>
      <c r="Y41878" s="55"/>
    </row>
    <row r="41879" spans="21:25" x14ac:dyDescent="0.2">
      <c r="U41879" s="55"/>
      <c r="V41879" s="53"/>
      <c r="W41879" s="53"/>
      <c r="X41879" s="53"/>
      <c r="Y41879" s="55"/>
    </row>
    <row r="41880" spans="21:25" x14ac:dyDescent="0.2">
      <c r="U41880" s="55"/>
      <c r="V41880" s="53"/>
      <c r="W41880" s="53"/>
      <c r="X41880" s="53"/>
      <c r="Y41880" s="55"/>
    </row>
    <row r="41881" spans="21:25" x14ac:dyDescent="0.2">
      <c r="U41881" s="55"/>
      <c r="V41881" s="53"/>
      <c r="W41881" s="53"/>
      <c r="X41881" s="53"/>
      <c r="Y41881" s="55"/>
    </row>
    <row r="41882" spans="21:25" x14ac:dyDescent="0.2">
      <c r="U41882" s="55"/>
      <c r="V41882" s="53"/>
      <c r="W41882" s="53"/>
      <c r="X41882" s="53"/>
      <c r="Y41882" s="55"/>
    </row>
    <row r="41883" spans="21:25" x14ac:dyDescent="0.2">
      <c r="U41883" s="55"/>
      <c r="V41883" s="53"/>
      <c r="W41883" s="53"/>
      <c r="X41883" s="53"/>
      <c r="Y41883" s="55"/>
    </row>
    <row r="41884" spans="21:25" x14ac:dyDescent="0.2">
      <c r="U41884" s="55"/>
      <c r="V41884" s="53"/>
      <c r="W41884" s="53"/>
      <c r="X41884" s="53"/>
      <c r="Y41884" s="55"/>
    </row>
    <row r="41885" spans="21:25" x14ac:dyDescent="0.2">
      <c r="U41885" s="55"/>
      <c r="V41885" s="53"/>
      <c r="W41885" s="53"/>
      <c r="X41885" s="53"/>
      <c r="Y41885" s="55"/>
    </row>
    <row r="41886" spans="21:25" x14ac:dyDescent="0.2">
      <c r="U41886" s="55"/>
      <c r="V41886" s="53"/>
      <c r="W41886" s="53"/>
      <c r="X41886" s="53"/>
      <c r="Y41886" s="55"/>
    </row>
    <row r="41887" spans="21:25" x14ac:dyDescent="0.2">
      <c r="U41887" s="55"/>
      <c r="V41887" s="53"/>
      <c r="W41887" s="53"/>
      <c r="X41887" s="53"/>
      <c r="Y41887" s="55"/>
    </row>
    <row r="41888" spans="21:25" x14ac:dyDescent="0.2">
      <c r="U41888" s="55"/>
      <c r="V41888" s="53"/>
      <c r="W41888" s="53"/>
      <c r="X41888" s="53"/>
      <c r="Y41888" s="55"/>
    </row>
    <row r="41889" spans="21:25" x14ac:dyDescent="0.2">
      <c r="U41889" s="55"/>
      <c r="V41889" s="53"/>
      <c r="W41889" s="53"/>
      <c r="X41889" s="53"/>
      <c r="Y41889" s="55"/>
    </row>
    <row r="41890" spans="21:25" x14ac:dyDescent="0.2">
      <c r="U41890" s="55"/>
      <c r="V41890" s="53"/>
      <c r="W41890" s="53"/>
      <c r="X41890" s="53"/>
      <c r="Y41890" s="55"/>
    </row>
    <row r="41891" spans="21:25" x14ac:dyDescent="0.2">
      <c r="U41891" s="55"/>
      <c r="V41891" s="53"/>
      <c r="W41891" s="53"/>
      <c r="X41891" s="53"/>
      <c r="Y41891" s="55"/>
    </row>
    <row r="41892" spans="21:25" x14ac:dyDescent="0.2">
      <c r="U41892" s="55"/>
      <c r="V41892" s="53"/>
      <c r="W41892" s="53"/>
      <c r="X41892" s="53"/>
      <c r="Y41892" s="55"/>
    </row>
    <row r="41893" spans="21:25" x14ac:dyDescent="0.2">
      <c r="U41893" s="55"/>
      <c r="V41893" s="53"/>
      <c r="W41893" s="53"/>
      <c r="X41893" s="53"/>
      <c r="Y41893" s="55"/>
    </row>
    <row r="41894" spans="21:25" x14ac:dyDescent="0.2">
      <c r="U41894" s="55"/>
      <c r="V41894" s="53"/>
      <c r="W41894" s="53"/>
      <c r="X41894" s="53"/>
      <c r="Y41894" s="55"/>
    </row>
    <row r="41895" spans="21:25" x14ac:dyDescent="0.2">
      <c r="U41895" s="55"/>
      <c r="V41895" s="53"/>
      <c r="W41895" s="53"/>
      <c r="X41895" s="53"/>
      <c r="Y41895" s="55"/>
    </row>
    <row r="41896" spans="21:25" x14ac:dyDescent="0.2">
      <c r="U41896" s="55"/>
      <c r="V41896" s="53"/>
      <c r="W41896" s="53"/>
      <c r="X41896" s="53"/>
      <c r="Y41896" s="55"/>
    </row>
    <row r="41897" spans="21:25" x14ac:dyDescent="0.2">
      <c r="U41897" s="55"/>
      <c r="V41897" s="53"/>
      <c r="W41897" s="53"/>
      <c r="X41897" s="53"/>
      <c r="Y41897" s="55"/>
    </row>
    <row r="41898" spans="21:25" x14ac:dyDescent="0.2">
      <c r="U41898" s="55"/>
      <c r="V41898" s="53"/>
      <c r="W41898" s="53"/>
      <c r="X41898" s="53"/>
      <c r="Y41898" s="55"/>
    </row>
    <row r="41899" spans="21:25" x14ac:dyDescent="0.2">
      <c r="U41899" s="55"/>
      <c r="V41899" s="53"/>
      <c r="W41899" s="53"/>
      <c r="X41899" s="53"/>
      <c r="Y41899" s="55"/>
    </row>
    <row r="41900" spans="21:25" x14ac:dyDescent="0.2">
      <c r="U41900" s="55"/>
      <c r="V41900" s="53"/>
      <c r="W41900" s="53"/>
      <c r="X41900" s="53"/>
      <c r="Y41900" s="55"/>
    </row>
    <row r="41901" spans="21:25" x14ac:dyDescent="0.2">
      <c r="U41901" s="55"/>
      <c r="V41901" s="53"/>
      <c r="W41901" s="53"/>
      <c r="X41901" s="53"/>
      <c r="Y41901" s="55"/>
    </row>
    <row r="41902" spans="21:25" x14ac:dyDescent="0.2">
      <c r="U41902" s="55"/>
      <c r="V41902" s="53"/>
      <c r="W41902" s="53"/>
      <c r="X41902" s="53"/>
      <c r="Y41902" s="55"/>
    </row>
    <row r="41903" spans="21:25" x14ac:dyDescent="0.2">
      <c r="U41903" s="55"/>
      <c r="V41903" s="53"/>
      <c r="W41903" s="53"/>
      <c r="X41903" s="53"/>
      <c r="Y41903" s="55"/>
    </row>
    <row r="41904" spans="21:25" x14ac:dyDescent="0.2">
      <c r="U41904" s="55"/>
      <c r="V41904" s="53"/>
      <c r="W41904" s="53"/>
      <c r="X41904" s="53"/>
      <c r="Y41904" s="55"/>
    </row>
    <row r="41905" spans="21:25" x14ac:dyDescent="0.2">
      <c r="U41905" s="55"/>
      <c r="V41905" s="53"/>
      <c r="W41905" s="53"/>
      <c r="X41905" s="53"/>
      <c r="Y41905" s="55"/>
    </row>
    <row r="41906" spans="21:25" x14ac:dyDescent="0.2">
      <c r="U41906" s="55"/>
      <c r="V41906" s="53"/>
      <c r="W41906" s="53"/>
      <c r="X41906" s="53"/>
      <c r="Y41906" s="55"/>
    </row>
    <row r="41907" spans="21:25" x14ac:dyDescent="0.2">
      <c r="U41907" s="55"/>
      <c r="V41907" s="53"/>
      <c r="W41907" s="53"/>
      <c r="X41907" s="53"/>
      <c r="Y41907" s="55"/>
    </row>
    <row r="41908" spans="21:25" x14ac:dyDescent="0.2">
      <c r="U41908" s="55"/>
      <c r="V41908" s="53"/>
      <c r="W41908" s="53"/>
      <c r="X41908" s="53"/>
      <c r="Y41908" s="55"/>
    </row>
    <row r="41909" spans="21:25" x14ac:dyDescent="0.2">
      <c r="U41909" s="55"/>
      <c r="V41909" s="53"/>
      <c r="W41909" s="53"/>
      <c r="X41909" s="53"/>
      <c r="Y41909" s="55"/>
    </row>
    <row r="41910" spans="21:25" x14ac:dyDescent="0.2">
      <c r="U41910" s="55"/>
      <c r="V41910" s="53"/>
      <c r="W41910" s="53"/>
      <c r="X41910" s="53"/>
      <c r="Y41910" s="55"/>
    </row>
    <row r="41911" spans="21:25" x14ac:dyDescent="0.2">
      <c r="U41911" s="55"/>
      <c r="V41911" s="53"/>
      <c r="W41911" s="53"/>
      <c r="X41911" s="53"/>
      <c r="Y41911" s="55"/>
    </row>
    <row r="41912" spans="21:25" x14ac:dyDescent="0.2">
      <c r="U41912" s="55"/>
      <c r="V41912" s="53"/>
      <c r="W41912" s="53"/>
      <c r="X41912" s="53"/>
      <c r="Y41912" s="55"/>
    </row>
    <row r="41913" spans="21:25" x14ac:dyDescent="0.2">
      <c r="U41913" s="55"/>
      <c r="V41913" s="53"/>
      <c r="W41913" s="53"/>
      <c r="X41913" s="53"/>
      <c r="Y41913" s="55"/>
    </row>
    <row r="41914" spans="21:25" x14ac:dyDescent="0.2">
      <c r="U41914" s="55"/>
      <c r="V41914" s="53"/>
      <c r="W41914" s="53"/>
      <c r="X41914" s="53"/>
      <c r="Y41914" s="55"/>
    </row>
    <row r="41915" spans="21:25" x14ac:dyDescent="0.2">
      <c r="U41915" s="55"/>
      <c r="V41915" s="53"/>
      <c r="W41915" s="53"/>
      <c r="X41915" s="53"/>
      <c r="Y41915" s="55"/>
    </row>
    <row r="41916" spans="21:25" x14ac:dyDescent="0.2">
      <c r="U41916" s="55"/>
      <c r="V41916" s="53"/>
      <c r="W41916" s="53"/>
      <c r="X41916" s="53"/>
      <c r="Y41916" s="55"/>
    </row>
    <row r="41917" spans="21:25" x14ac:dyDescent="0.2">
      <c r="U41917" s="55"/>
      <c r="V41917" s="53"/>
      <c r="W41917" s="53"/>
      <c r="X41917" s="53"/>
      <c r="Y41917" s="55"/>
    </row>
    <row r="41918" spans="21:25" x14ac:dyDescent="0.2">
      <c r="U41918" s="55"/>
      <c r="V41918" s="53"/>
      <c r="W41918" s="53"/>
      <c r="X41918" s="53"/>
      <c r="Y41918" s="55"/>
    </row>
    <row r="41919" spans="21:25" x14ac:dyDescent="0.2">
      <c r="U41919" s="55"/>
      <c r="V41919" s="53"/>
      <c r="W41919" s="53"/>
      <c r="X41919" s="53"/>
      <c r="Y41919" s="55"/>
    </row>
    <row r="41920" spans="21:25" x14ac:dyDescent="0.2">
      <c r="U41920" s="55"/>
      <c r="V41920" s="53"/>
      <c r="W41920" s="53"/>
      <c r="X41920" s="53"/>
      <c r="Y41920" s="55"/>
    </row>
    <row r="41921" spans="21:25" x14ac:dyDescent="0.2">
      <c r="U41921" s="55"/>
      <c r="V41921" s="53"/>
      <c r="W41921" s="53"/>
      <c r="X41921" s="53"/>
      <c r="Y41921" s="55"/>
    </row>
    <row r="41922" spans="21:25" x14ac:dyDescent="0.2">
      <c r="U41922" s="55"/>
      <c r="V41922" s="53"/>
      <c r="W41922" s="53"/>
      <c r="X41922" s="53"/>
      <c r="Y41922" s="55"/>
    </row>
    <row r="41923" spans="21:25" x14ac:dyDescent="0.2">
      <c r="U41923" s="55"/>
      <c r="V41923" s="53"/>
      <c r="W41923" s="53"/>
      <c r="X41923" s="53"/>
      <c r="Y41923" s="55"/>
    </row>
    <row r="41924" spans="21:25" x14ac:dyDescent="0.2">
      <c r="U41924" s="55"/>
      <c r="V41924" s="53"/>
      <c r="W41924" s="53"/>
      <c r="X41924" s="53"/>
      <c r="Y41924" s="55"/>
    </row>
    <row r="41925" spans="21:25" x14ac:dyDescent="0.2">
      <c r="U41925" s="55"/>
      <c r="V41925" s="53"/>
      <c r="W41925" s="53"/>
      <c r="X41925" s="53"/>
      <c r="Y41925" s="55"/>
    </row>
    <row r="41926" spans="21:25" x14ac:dyDescent="0.2">
      <c r="U41926" s="55"/>
      <c r="V41926" s="53"/>
      <c r="W41926" s="53"/>
      <c r="X41926" s="53"/>
      <c r="Y41926" s="55"/>
    </row>
    <row r="41927" spans="21:25" x14ac:dyDescent="0.2">
      <c r="U41927" s="55"/>
      <c r="V41927" s="53"/>
      <c r="W41927" s="53"/>
      <c r="X41927" s="53"/>
      <c r="Y41927" s="55"/>
    </row>
    <row r="41928" spans="21:25" x14ac:dyDescent="0.2">
      <c r="U41928" s="55"/>
      <c r="V41928" s="53"/>
      <c r="W41928" s="53"/>
      <c r="X41928" s="53"/>
      <c r="Y41928" s="55"/>
    </row>
    <row r="41929" spans="21:25" x14ac:dyDescent="0.2">
      <c r="U41929" s="55"/>
      <c r="V41929" s="53"/>
      <c r="W41929" s="53"/>
      <c r="X41929" s="53"/>
      <c r="Y41929" s="55"/>
    </row>
    <row r="41930" spans="21:25" x14ac:dyDescent="0.2">
      <c r="U41930" s="55"/>
      <c r="V41930" s="53"/>
      <c r="W41930" s="53"/>
      <c r="X41930" s="53"/>
      <c r="Y41930" s="55"/>
    </row>
    <row r="41931" spans="21:25" x14ac:dyDescent="0.2">
      <c r="U41931" s="55"/>
      <c r="V41931" s="53"/>
      <c r="W41931" s="53"/>
      <c r="X41931" s="53"/>
      <c r="Y41931" s="55"/>
    </row>
    <row r="41932" spans="21:25" x14ac:dyDescent="0.2">
      <c r="U41932" s="55"/>
      <c r="V41932" s="53"/>
      <c r="W41932" s="53"/>
      <c r="X41932" s="53"/>
      <c r="Y41932" s="55"/>
    </row>
    <row r="41933" spans="21:25" x14ac:dyDescent="0.2">
      <c r="U41933" s="55"/>
      <c r="V41933" s="53"/>
      <c r="W41933" s="53"/>
      <c r="X41933" s="53"/>
      <c r="Y41933" s="55"/>
    </row>
    <row r="41934" spans="21:25" x14ac:dyDescent="0.2">
      <c r="U41934" s="55"/>
      <c r="V41934" s="53"/>
      <c r="W41934" s="53"/>
      <c r="X41934" s="53"/>
      <c r="Y41934" s="55"/>
    </row>
    <row r="41935" spans="21:25" x14ac:dyDescent="0.2">
      <c r="U41935" s="55"/>
      <c r="V41935" s="53"/>
      <c r="W41935" s="53"/>
      <c r="X41935" s="53"/>
      <c r="Y41935" s="55"/>
    </row>
    <row r="41936" spans="21:25" x14ac:dyDescent="0.2">
      <c r="U41936" s="55"/>
      <c r="V41936" s="53"/>
      <c r="W41936" s="53"/>
      <c r="X41936" s="53"/>
      <c r="Y41936" s="55"/>
    </row>
    <row r="41937" spans="21:25" x14ac:dyDescent="0.2">
      <c r="U41937" s="55"/>
      <c r="V41937" s="53"/>
      <c r="W41937" s="53"/>
      <c r="X41937" s="53"/>
      <c r="Y41937" s="55"/>
    </row>
    <row r="41938" spans="21:25" x14ac:dyDescent="0.2">
      <c r="U41938" s="55"/>
      <c r="V41938" s="53"/>
      <c r="W41938" s="53"/>
      <c r="X41938" s="53"/>
      <c r="Y41938" s="55"/>
    </row>
    <row r="41939" spans="21:25" x14ac:dyDescent="0.2">
      <c r="U41939" s="55"/>
      <c r="V41939" s="53"/>
      <c r="W41939" s="53"/>
      <c r="X41939" s="53"/>
      <c r="Y41939" s="55"/>
    </row>
    <row r="41940" spans="21:25" x14ac:dyDescent="0.2">
      <c r="U41940" s="55"/>
      <c r="V41940" s="53"/>
      <c r="W41940" s="53"/>
      <c r="X41940" s="53"/>
      <c r="Y41940" s="55"/>
    </row>
    <row r="41941" spans="21:25" x14ac:dyDescent="0.2">
      <c r="U41941" s="55"/>
      <c r="V41941" s="53"/>
      <c r="W41941" s="53"/>
      <c r="X41941" s="53"/>
      <c r="Y41941" s="55"/>
    </row>
    <row r="41942" spans="21:25" x14ac:dyDescent="0.2">
      <c r="U41942" s="55"/>
      <c r="V41942" s="53"/>
      <c r="W41942" s="53"/>
      <c r="X41942" s="53"/>
      <c r="Y41942" s="55"/>
    </row>
    <row r="41943" spans="21:25" x14ac:dyDescent="0.2">
      <c r="U41943" s="55"/>
      <c r="V41943" s="53"/>
      <c r="W41943" s="53"/>
      <c r="X41943" s="53"/>
      <c r="Y41943" s="55"/>
    </row>
    <row r="41944" spans="21:25" x14ac:dyDescent="0.2">
      <c r="U41944" s="55"/>
      <c r="V41944" s="53"/>
      <c r="W41944" s="53"/>
      <c r="X41944" s="53"/>
      <c r="Y41944" s="55"/>
    </row>
    <row r="41945" spans="21:25" x14ac:dyDescent="0.2">
      <c r="U41945" s="55"/>
      <c r="V41945" s="53"/>
      <c r="W41945" s="53"/>
      <c r="X41945" s="53"/>
      <c r="Y41945" s="55"/>
    </row>
    <row r="41946" spans="21:25" x14ac:dyDescent="0.2">
      <c r="U41946" s="55"/>
      <c r="V41946" s="53"/>
      <c r="W41946" s="53"/>
      <c r="X41946" s="53"/>
      <c r="Y41946" s="55"/>
    </row>
    <row r="41947" spans="21:25" x14ac:dyDescent="0.2">
      <c r="U41947" s="55"/>
      <c r="V41947" s="53"/>
      <c r="W41947" s="53"/>
      <c r="X41947" s="53"/>
      <c r="Y41947" s="55"/>
    </row>
    <row r="41948" spans="21:25" x14ac:dyDescent="0.2">
      <c r="U41948" s="55"/>
      <c r="V41948" s="53"/>
      <c r="W41948" s="53"/>
      <c r="X41948" s="53"/>
      <c r="Y41948" s="55"/>
    </row>
    <row r="41949" spans="21:25" x14ac:dyDescent="0.2">
      <c r="U41949" s="55"/>
      <c r="V41949" s="53"/>
      <c r="W41949" s="53"/>
      <c r="X41949" s="53"/>
      <c r="Y41949" s="55"/>
    </row>
    <row r="41950" spans="21:25" x14ac:dyDescent="0.2">
      <c r="U41950" s="55"/>
      <c r="V41950" s="53"/>
      <c r="W41950" s="53"/>
      <c r="X41950" s="53"/>
      <c r="Y41950" s="55"/>
    </row>
    <row r="41951" spans="21:25" x14ac:dyDescent="0.2">
      <c r="U41951" s="55"/>
      <c r="V41951" s="53"/>
      <c r="W41951" s="53"/>
      <c r="X41951" s="53"/>
      <c r="Y41951" s="55"/>
    </row>
    <row r="41952" spans="21:25" x14ac:dyDescent="0.2">
      <c r="U41952" s="55"/>
      <c r="V41952" s="53"/>
      <c r="W41952" s="53"/>
      <c r="X41952" s="53"/>
      <c r="Y41952" s="55"/>
    </row>
    <row r="41953" spans="21:25" x14ac:dyDescent="0.2">
      <c r="U41953" s="55"/>
      <c r="V41953" s="53"/>
      <c r="W41953" s="53"/>
      <c r="X41953" s="53"/>
      <c r="Y41953" s="55"/>
    </row>
    <row r="41954" spans="21:25" x14ac:dyDescent="0.2">
      <c r="U41954" s="55"/>
      <c r="V41954" s="53"/>
      <c r="W41954" s="53"/>
      <c r="X41954" s="53"/>
      <c r="Y41954" s="55"/>
    </row>
    <row r="41955" spans="21:25" x14ac:dyDescent="0.2">
      <c r="U41955" s="55"/>
      <c r="V41955" s="53"/>
      <c r="W41955" s="53"/>
      <c r="X41955" s="53"/>
      <c r="Y41955" s="55"/>
    </row>
    <row r="41956" spans="21:25" x14ac:dyDescent="0.2">
      <c r="U41956" s="55"/>
      <c r="V41956" s="53"/>
      <c r="W41956" s="53"/>
      <c r="X41956" s="53"/>
      <c r="Y41956" s="55"/>
    </row>
    <row r="41957" spans="21:25" x14ac:dyDescent="0.2">
      <c r="U41957" s="55"/>
      <c r="V41957" s="53"/>
      <c r="W41957" s="53"/>
      <c r="X41957" s="53"/>
      <c r="Y41957" s="55"/>
    </row>
    <row r="41958" spans="21:25" x14ac:dyDescent="0.2">
      <c r="U41958" s="55"/>
      <c r="V41958" s="53"/>
      <c r="W41958" s="53"/>
      <c r="X41958" s="53"/>
      <c r="Y41958" s="55"/>
    </row>
    <row r="41959" spans="21:25" x14ac:dyDescent="0.2">
      <c r="U41959" s="55"/>
      <c r="V41959" s="53"/>
      <c r="W41959" s="53"/>
      <c r="X41959" s="53"/>
      <c r="Y41959" s="55"/>
    </row>
    <row r="41960" spans="21:25" x14ac:dyDescent="0.2">
      <c r="U41960" s="55"/>
      <c r="V41960" s="53"/>
      <c r="W41960" s="53"/>
      <c r="X41960" s="53"/>
      <c r="Y41960" s="55"/>
    </row>
    <row r="41961" spans="21:25" x14ac:dyDescent="0.2">
      <c r="U41961" s="55"/>
      <c r="V41961" s="53"/>
      <c r="W41961" s="53"/>
      <c r="X41961" s="53"/>
      <c r="Y41961" s="55"/>
    </row>
    <row r="41962" spans="21:25" x14ac:dyDescent="0.2">
      <c r="U41962" s="55"/>
      <c r="V41962" s="53"/>
      <c r="W41962" s="53"/>
      <c r="X41962" s="53"/>
      <c r="Y41962" s="55"/>
    </row>
    <row r="41963" spans="21:25" x14ac:dyDescent="0.2">
      <c r="U41963" s="55"/>
      <c r="V41963" s="53"/>
      <c r="W41963" s="53"/>
      <c r="X41963" s="53"/>
      <c r="Y41963" s="55"/>
    </row>
    <row r="41964" spans="21:25" x14ac:dyDescent="0.2">
      <c r="U41964" s="55"/>
      <c r="V41964" s="53"/>
      <c r="W41964" s="53"/>
      <c r="X41964" s="53"/>
      <c r="Y41964" s="55"/>
    </row>
    <row r="41965" spans="21:25" x14ac:dyDescent="0.2">
      <c r="U41965" s="55"/>
      <c r="V41965" s="53"/>
      <c r="W41965" s="53"/>
      <c r="X41965" s="53"/>
      <c r="Y41965" s="55"/>
    </row>
    <row r="41966" spans="21:25" x14ac:dyDescent="0.2">
      <c r="U41966" s="55"/>
      <c r="V41966" s="53"/>
      <c r="W41966" s="53"/>
      <c r="X41966" s="53"/>
      <c r="Y41966" s="55"/>
    </row>
    <row r="41967" spans="21:25" x14ac:dyDescent="0.2">
      <c r="U41967" s="55"/>
      <c r="V41967" s="53"/>
      <c r="W41967" s="53"/>
      <c r="X41967" s="53"/>
      <c r="Y41967" s="55"/>
    </row>
    <row r="41968" spans="21:25" x14ac:dyDescent="0.2">
      <c r="U41968" s="55"/>
      <c r="V41968" s="53"/>
      <c r="W41968" s="53"/>
      <c r="X41968" s="53"/>
      <c r="Y41968" s="55"/>
    </row>
    <row r="41969" spans="21:25" x14ac:dyDescent="0.2">
      <c r="U41969" s="55"/>
      <c r="V41969" s="53"/>
      <c r="W41969" s="53"/>
      <c r="X41969" s="53"/>
      <c r="Y41969" s="55"/>
    </row>
    <row r="41970" spans="21:25" x14ac:dyDescent="0.2">
      <c r="U41970" s="55"/>
      <c r="V41970" s="53"/>
      <c r="W41970" s="53"/>
      <c r="X41970" s="53"/>
      <c r="Y41970" s="55"/>
    </row>
    <row r="41971" spans="21:25" x14ac:dyDescent="0.2">
      <c r="U41971" s="55"/>
      <c r="V41971" s="53"/>
      <c r="W41971" s="53"/>
      <c r="X41971" s="53"/>
      <c r="Y41971" s="55"/>
    </row>
    <row r="41972" spans="21:25" x14ac:dyDescent="0.2">
      <c r="U41972" s="55"/>
      <c r="V41972" s="53"/>
      <c r="W41972" s="53"/>
      <c r="X41972" s="53"/>
      <c r="Y41972" s="55"/>
    </row>
    <row r="41973" spans="21:25" x14ac:dyDescent="0.2">
      <c r="U41973" s="55"/>
      <c r="V41973" s="53"/>
      <c r="W41973" s="53"/>
      <c r="X41973" s="53"/>
      <c r="Y41973" s="55"/>
    </row>
    <row r="41974" spans="21:25" x14ac:dyDescent="0.2">
      <c r="U41974" s="55"/>
      <c r="V41974" s="53"/>
      <c r="W41974" s="53"/>
      <c r="X41974" s="53"/>
      <c r="Y41974" s="55"/>
    </row>
    <row r="41975" spans="21:25" x14ac:dyDescent="0.2">
      <c r="U41975" s="55"/>
      <c r="V41975" s="53"/>
      <c r="W41975" s="53"/>
      <c r="X41975" s="53"/>
      <c r="Y41975" s="55"/>
    </row>
    <row r="41976" spans="21:25" x14ac:dyDescent="0.2">
      <c r="U41976" s="55"/>
      <c r="V41976" s="53"/>
      <c r="W41976" s="53"/>
      <c r="X41976" s="53"/>
      <c r="Y41976" s="55"/>
    </row>
    <row r="41977" spans="21:25" x14ac:dyDescent="0.2">
      <c r="U41977" s="55"/>
      <c r="V41977" s="53"/>
      <c r="W41977" s="53"/>
      <c r="X41977" s="53"/>
      <c r="Y41977" s="55"/>
    </row>
    <row r="41978" spans="21:25" x14ac:dyDescent="0.2">
      <c r="U41978" s="55"/>
      <c r="V41978" s="53"/>
      <c r="W41978" s="53"/>
      <c r="X41978" s="53"/>
      <c r="Y41978" s="55"/>
    </row>
    <row r="41979" spans="21:25" x14ac:dyDescent="0.2">
      <c r="U41979" s="55"/>
      <c r="V41979" s="53"/>
      <c r="W41979" s="53"/>
      <c r="X41979" s="53"/>
      <c r="Y41979" s="55"/>
    </row>
    <row r="41980" spans="21:25" x14ac:dyDescent="0.2">
      <c r="U41980" s="55"/>
      <c r="V41980" s="53"/>
      <c r="W41980" s="53"/>
      <c r="X41980" s="53"/>
      <c r="Y41980" s="55"/>
    </row>
    <row r="41981" spans="21:25" x14ac:dyDescent="0.2">
      <c r="U41981" s="55"/>
      <c r="V41981" s="53"/>
      <c r="W41981" s="53"/>
      <c r="X41981" s="53"/>
      <c r="Y41981" s="55"/>
    </row>
    <row r="41982" spans="21:25" x14ac:dyDescent="0.2">
      <c r="U41982" s="55"/>
      <c r="V41982" s="53"/>
      <c r="W41982" s="53"/>
      <c r="X41982" s="53"/>
      <c r="Y41982" s="55"/>
    </row>
    <row r="41983" spans="21:25" x14ac:dyDescent="0.2">
      <c r="U41983" s="55"/>
      <c r="V41983" s="53"/>
      <c r="W41983" s="53"/>
      <c r="X41983" s="53"/>
      <c r="Y41983" s="55"/>
    </row>
    <row r="41984" spans="21:25" x14ac:dyDescent="0.2">
      <c r="U41984" s="55"/>
      <c r="V41984" s="53"/>
      <c r="W41984" s="53"/>
      <c r="X41984" s="53"/>
      <c r="Y41984" s="55"/>
    </row>
    <row r="41985" spans="21:25" x14ac:dyDescent="0.2">
      <c r="U41985" s="55"/>
      <c r="V41985" s="53"/>
      <c r="W41985" s="53"/>
      <c r="X41985" s="53"/>
      <c r="Y41985" s="55"/>
    </row>
    <row r="41986" spans="21:25" x14ac:dyDescent="0.2">
      <c r="U41986" s="55"/>
      <c r="V41986" s="53"/>
      <c r="W41986" s="53"/>
      <c r="X41986" s="53"/>
      <c r="Y41986" s="55"/>
    </row>
    <row r="41987" spans="21:25" x14ac:dyDescent="0.2">
      <c r="U41987" s="55"/>
      <c r="V41987" s="53"/>
      <c r="W41987" s="53"/>
      <c r="X41987" s="53"/>
      <c r="Y41987" s="55"/>
    </row>
    <row r="41988" spans="21:25" x14ac:dyDescent="0.2">
      <c r="U41988" s="55"/>
      <c r="V41988" s="53"/>
      <c r="W41988" s="53"/>
      <c r="X41988" s="53"/>
      <c r="Y41988" s="55"/>
    </row>
    <row r="41989" spans="21:25" x14ac:dyDescent="0.2">
      <c r="U41989" s="55"/>
      <c r="V41989" s="53"/>
      <c r="W41989" s="53"/>
      <c r="X41989" s="53"/>
      <c r="Y41989" s="55"/>
    </row>
    <row r="41990" spans="21:25" x14ac:dyDescent="0.2">
      <c r="U41990" s="55"/>
      <c r="V41990" s="53"/>
      <c r="W41990" s="53"/>
      <c r="X41990" s="53"/>
      <c r="Y41990" s="55"/>
    </row>
    <row r="41991" spans="21:25" x14ac:dyDescent="0.2">
      <c r="U41991" s="55"/>
      <c r="V41991" s="53"/>
      <c r="W41991" s="53"/>
      <c r="X41991" s="53"/>
      <c r="Y41991" s="55"/>
    </row>
    <row r="41992" spans="21:25" x14ac:dyDescent="0.2">
      <c r="U41992" s="55"/>
      <c r="V41992" s="53"/>
      <c r="W41992" s="53"/>
      <c r="X41992" s="53"/>
      <c r="Y41992" s="55"/>
    </row>
    <row r="41993" spans="21:25" x14ac:dyDescent="0.2">
      <c r="U41993" s="55"/>
      <c r="V41993" s="53"/>
      <c r="W41993" s="53"/>
      <c r="X41993" s="53"/>
      <c r="Y41993" s="55"/>
    </row>
    <row r="41994" spans="21:25" x14ac:dyDescent="0.2">
      <c r="U41994" s="55"/>
      <c r="V41994" s="53"/>
      <c r="W41994" s="53"/>
      <c r="X41994" s="53"/>
      <c r="Y41994" s="55"/>
    </row>
    <row r="41995" spans="21:25" x14ac:dyDescent="0.2">
      <c r="U41995" s="55"/>
      <c r="V41995" s="53"/>
      <c r="W41995" s="53"/>
      <c r="X41995" s="53"/>
      <c r="Y41995" s="55"/>
    </row>
    <row r="41996" spans="21:25" x14ac:dyDescent="0.2">
      <c r="U41996" s="55"/>
      <c r="V41996" s="53"/>
      <c r="W41996" s="53"/>
      <c r="X41996" s="53"/>
      <c r="Y41996" s="55"/>
    </row>
    <row r="41997" spans="21:25" x14ac:dyDescent="0.2">
      <c r="U41997" s="55"/>
      <c r="V41997" s="53"/>
      <c r="W41997" s="53"/>
      <c r="X41997" s="53"/>
      <c r="Y41997" s="55"/>
    </row>
    <row r="41998" spans="21:25" x14ac:dyDescent="0.2">
      <c r="U41998" s="55"/>
      <c r="V41998" s="53"/>
      <c r="W41998" s="53"/>
      <c r="X41998" s="53"/>
      <c r="Y41998" s="55"/>
    </row>
    <row r="41999" spans="21:25" x14ac:dyDescent="0.2">
      <c r="U41999" s="55"/>
      <c r="V41999" s="53"/>
      <c r="W41999" s="53"/>
      <c r="X41999" s="53"/>
      <c r="Y41999" s="55"/>
    </row>
    <row r="42000" spans="21:25" x14ac:dyDescent="0.2">
      <c r="U42000" s="55"/>
      <c r="V42000" s="53"/>
      <c r="W42000" s="53"/>
      <c r="X42000" s="53"/>
      <c r="Y42000" s="55"/>
    </row>
    <row r="42001" spans="21:25" x14ac:dyDescent="0.2">
      <c r="U42001" s="55"/>
      <c r="V42001" s="53"/>
      <c r="W42001" s="53"/>
      <c r="X42001" s="53"/>
      <c r="Y42001" s="55"/>
    </row>
    <row r="42002" spans="21:25" x14ac:dyDescent="0.2">
      <c r="U42002" s="55"/>
      <c r="V42002" s="53"/>
      <c r="W42002" s="53"/>
      <c r="X42002" s="53"/>
      <c r="Y42002" s="55"/>
    </row>
    <row r="42003" spans="21:25" x14ac:dyDescent="0.2">
      <c r="U42003" s="55"/>
      <c r="V42003" s="53"/>
      <c r="W42003" s="53"/>
      <c r="X42003" s="53"/>
      <c r="Y42003" s="55"/>
    </row>
    <row r="42004" spans="21:25" x14ac:dyDescent="0.2">
      <c r="U42004" s="55"/>
      <c r="V42004" s="53"/>
      <c r="W42004" s="53"/>
      <c r="X42004" s="53"/>
      <c r="Y42004" s="55"/>
    </row>
    <row r="42005" spans="21:25" x14ac:dyDescent="0.2">
      <c r="U42005" s="55"/>
      <c r="V42005" s="53"/>
      <c r="W42005" s="53"/>
      <c r="X42005" s="53"/>
      <c r="Y42005" s="55"/>
    </row>
    <row r="42006" spans="21:25" x14ac:dyDescent="0.2">
      <c r="U42006" s="55"/>
      <c r="V42006" s="53"/>
      <c r="W42006" s="53"/>
      <c r="X42006" s="53"/>
      <c r="Y42006" s="55"/>
    </row>
    <row r="42007" spans="21:25" x14ac:dyDescent="0.2">
      <c r="U42007" s="55"/>
      <c r="V42007" s="53"/>
      <c r="W42007" s="53"/>
      <c r="X42007" s="53"/>
      <c r="Y42007" s="55"/>
    </row>
    <row r="42008" spans="21:25" x14ac:dyDescent="0.2">
      <c r="U42008" s="55"/>
      <c r="V42008" s="53"/>
      <c r="W42008" s="53"/>
      <c r="X42008" s="53"/>
      <c r="Y42008" s="55"/>
    </row>
    <row r="42009" spans="21:25" x14ac:dyDescent="0.2">
      <c r="U42009" s="55"/>
      <c r="V42009" s="53"/>
      <c r="W42009" s="53"/>
      <c r="X42009" s="53"/>
      <c r="Y42009" s="55"/>
    </row>
    <row r="42010" spans="21:25" x14ac:dyDescent="0.2">
      <c r="U42010" s="55"/>
      <c r="V42010" s="53"/>
      <c r="W42010" s="53"/>
      <c r="X42010" s="53"/>
      <c r="Y42010" s="55"/>
    </row>
    <row r="42011" spans="21:25" x14ac:dyDescent="0.2">
      <c r="U42011" s="55"/>
      <c r="V42011" s="53"/>
      <c r="W42011" s="53"/>
      <c r="X42011" s="53"/>
      <c r="Y42011" s="55"/>
    </row>
    <row r="42012" spans="21:25" x14ac:dyDescent="0.2">
      <c r="U42012" s="55"/>
      <c r="V42012" s="53"/>
      <c r="W42012" s="53"/>
      <c r="X42012" s="53"/>
      <c r="Y42012" s="55"/>
    </row>
    <row r="42013" spans="21:25" x14ac:dyDescent="0.2">
      <c r="U42013" s="55"/>
      <c r="V42013" s="53"/>
      <c r="W42013" s="53"/>
      <c r="X42013" s="53"/>
      <c r="Y42013" s="55"/>
    </row>
    <row r="42014" spans="21:25" x14ac:dyDescent="0.2">
      <c r="U42014" s="55"/>
      <c r="V42014" s="53"/>
      <c r="W42014" s="53"/>
      <c r="X42014" s="53"/>
      <c r="Y42014" s="55"/>
    </row>
    <row r="42015" spans="21:25" x14ac:dyDescent="0.2">
      <c r="U42015" s="55"/>
      <c r="V42015" s="53"/>
      <c r="W42015" s="53"/>
      <c r="X42015" s="53"/>
      <c r="Y42015" s="55"/>
    </row>
    <row r="42016" spans="21:25" x14ac:dyDescent="0.2">
      <c r="U42016" s="55"/>
      <c r="V42016" s="53"/>
      <c r="W42016" s="53"/>
      <c r="X42016" s="53"/>
      <c r="Y42016" s="55"/>
    </row>
    <row r="42017" spans="21:25" x14ac:dyDescent="0.2">
      <c r="U42017" s="55"/>
      <c r="V42017" s="53"/>
      <c r="W42017" s="53"/>
      <c r="X42017" s="53"/>
      <c r="Y42017" s="55"/>
    </row>
    <row r="42018" spans="21:25" x14ac:dyDescent="0.2">
      <c r="U42018" s="55"/>
      <c r="V42018" s="53"/>
      <c r="W42018" s="53"/>
      <c r="X42018" s="53"/>
      <c r="Y42018" s="55"/>
    </row>
    <row r="42019" spans="21:25" x14ac:dyDescent="0.2">
      <c r="U42019" s="55"/>
      <c r="V42019" s="53"/>
      <c r="W42019" s="53"/>
      <c r="X42019" s="53"/>
      <c r="Y42019" s="55"/>
    </row>
    <row r="42020" spans="21:25" x14ac:dyDescent="0.2">
      <c r="U42020" s="55"/>
      <c r="V42020" s="53"/>
      <c r="W42020" s="53"/>
      <c r="X42020" s="53"/>
      <c r="Y42020" s="55"/>
    </row>
    <row r="42021" spans="21:25" x14ac:dyDescent="0.2">
      <c r="U42021" s="55"/>
      <c r="V42021" s="53"/>
      <c r="W42021" s="53"/>
      <c r="X42021" s="53"/>
      <c r="Y42021" s="55"/>
    </row>
    <row r="42022" spans="21:25" x14ac:dyDescent="0.2">
      <c r="U42022" s="55"/>
      <c r="V42022" s="53"/>
      <c r="W42022" s="53"/>
      <c r="X42022" s="53"/>
      <c r="Y42022" s="55"/>
    </row>
    <row r="42023" spans="21:25" x14ac:dyDescent="0.2">
      <c r="U42023" s="55"/>
      <c r="V42023" s="53"/>
      <c r="W42023" s="53"/>
      <c r="X42023" s="53"/>
      <c r="Y42023" s="55"/>
    </row>
    <row r="42024" spans="21:25" x14ac:dyDescent="0.2">
      <c r="U42024" s="55"/>
      <c r="V42024" s="53"/>
      <c r="W42024" s="53"/>
      <c r="X42024" s="53"/>
      <c r="Y42024" s="55"/>
    </row>
    <row r="42025" spans="21:25" x14ac:dyDescent="0.2">
      <c r="U42025" s="55"/>
      <c r="V42025" s="53"/>
      <c r="W42025" s="53"/>
      <c r="X42025" s="53"/>
      <c r="Y42025" s="55"/>
    </row>
    <row r="42026" spans="21:25" x14ac:dyDescent="0.2">
      <c r="U42026" s="55"/>
      <c r="V42026" s="53"/>
      <c r="W42026" s="53"/>
      <c r="X42026" s="53"/>
      <c r="Y42026" s="55"/>
    </row>
    <row r="42027" spans="21:25" x14ac:dyDescent="0.2">
      <c r="U42027" s="55"/>
      <c r="V42027" s="53"/>
      <c r="W42027" s="53"/>
      <c r="X42027" s="53"/>
      <c r="Y42027" s="55"/>
    </row>
    <row r="42028" spans="21:25" x14ac:dyDescent="0.2">
      <c r="U42028" s="55"/>
      <c r="V42028" s="53"/>
      <c r="W42028" s="53"/>
      <c r="X42028" s="53"/>
      <c r="Y42028" s="55"/>
    </row>
    <row r="42029" spans="21:25" x14ac:dyDescent="0.2">
      <c r="U42029" s="55"/>
      <c r="V42029" s="53"/>
      <c r="W42029" s="53"/>
      <c r="X42029" s="53"/>
      <c r="Y42029" s="55"/>
    </row>
    <row r="42030" spans="21:25" x14ac:dyDescent="0.2">
      <c r="U42030" s="55"/>
      <c r="V42030" s="53"/>
      <c r="W42030" s="53"/>
      <c r="X42030" s="53"/>
      <c r="Y42030" s="55"/>
    </row>
    <row r="42031" spans="21:25" x14ac:dyDescent="0.2">
      <c r="U42031" s="55"/>
      <c r="V42031" s="53"/>
      <c r="W42031" s="53"/>
      <c r="X42031" s="53"/>
      <c r="Y42031" s="55"/>
    </row>
    <row r="42032" spans="21:25" x14ac:dyDescent="0.2">
      <c r="U42032" s="55"/>
      <c r="V42032" s="53"/>
      <c r="W42032" s="53"/>
      <c r="X42032" s="53"/>
      <c r="Y42032" s="55"/>
    </row>
    <row r="42033" spans="21:25" x14ac:dyDescent="0.2">
      <c r="U42033" s="55"/>
      <c r="V42033" s="53"/>
      <c r="W42033" s="53"/>
      <c r="X42033" s="53"/>
      <c r="Y42033" s="55"/>
    </row>
    <row r="42034" spans="21:25" x14ac:dyDescent="0.2">
      <c r="U42034" s="55"/>
      <c r="V42034" s="53"/>
      <c r="W42034" s="53"/>
      <c r="X42034" s="53"/>
      <c r="Y42034" s="55"/>
    </row>
    <row r="42035" spans="21:25" x14ac:dyDescent="0.2">
      <c r="U42035" s="55"/>
      <c r="V42035" s="53"/>
      <c r="W42035" s="53"/>
      <c r="X42035" s="53"/>
      <c r="Y42035" s="55"/>
    </row>
    <row r="42036" spans="21:25" x14ac:dyDescent="0.2">
      <c r="U42036" s="55"/>
      <c r="V42036" s="53"/>
      <c r="W42036" s="53"/>
      <c r="X42036" s="53"/>
      <c r="Y42036" s="55"/>
    </row>
    <row r="42037" spans="21:25" x14ac:dyDescent="0.2">
      <c r="U42037" s="55"/>
      <c r="V42037" s="53"/>
      <c r="W42037" s="53"/>
      <c r="X42037" s="53"/>
      <c r="Y42037" s="55"/>
    </row>
    <row r="42038" spans="21:25" x14ac:dyDescent="0.2">
      <c r="U42038" s="55"/>
      <c r="V42038" s="53"/>
      <c r="W42038" s="53"/>
      <c r="X42038" s="53"/>
      <c r="Y42038" s="55"/>
    </row>
    <row r="42039" spans="21:25" x14ac:dyDescent="0.2">
      <c r="U42039" s="55"/>
      <c r="V42039" s="53"/>
      <c r="W42039" s="53"/>
      <c r="X42039" s="53"/>
      <c r="Y42039" s="55"/>
    </row>
    <row r="42040" spans="21:25" x14ac:dyDescent="0.2">
      <c r="U42040" s="55"/>
      <c r="V42040" s="53"/>
      <c r="W42040" s="53"/>
      <c r="X42040" s="53"/>
      <c r="Y42040" s="55"/>
    </row>
    <row r="42041" spans="21:25" x14ac:dyDescent="0.2">
      <c r="U42041" s="55"/>
      <c r="V42041" s="53"/>
      <c r="W42041" s="53"/>
      <c r="X42041" s="53"/>
      <c r="Y42041" s="55"/>
    </row>
    <row r="42042" spans="21:25" x14ac:dyDescent="0.2">
      <c r="U42042" s="55"/>
      <c r="V42042" s="53"/>
      <c r="W42042" s="53"/>
      <c r="X42042" s="53"/>
      <c r="Y42042" s="55"/>
    </row>
    <row r="42043" spans="21:25" x14ac:dyDescent="0.2">
      <c r="U42043" s="55"/>
      <c r="V42043" s="53"/>
      <c r="W42043" s="53"/>
      <c r="X42043" s="53"/>
      <c r="Y42043" s="55"/>
    </row>
    <row r="42044" spans="21:25" x14ac:dyDescent="0.2">
      <c r="U42044" s="55"/>
      <c r="V42044" s="53"/>
      <c r="W42044" s="53"/>
      <c r="X42044" s="53"/>
      <c r="Y42044" s="55"/>
    </row>
    <row r="42045" spans="21:25" x14ac:dyDescent="0.2">
      <c r="U42045" s="55"/>
      <c r="V42045" s="53"/>
      <c r="W42045" s="53"/>
      <c r="X42045" s="53"/>
      <c r="Y42045" s="55"/>
    </row>
    <row r="42046" spans="21:25" x14ac:dyDescent="0.2">
      <c r="U42046" s="55"/>
      <c r="V42046" s="53"/>
      <c r="W42046" s="53"/>
      <c r="X42046" s="53"/>
      <c r="Y42046" s="55"/>
    </row>
    <row r="42047" spans="21:25" x14ac:dyDescent="0.2">
      <c r="U42047" s="55"/>
      <c r="V42047" s="53"/>
      <c r="W42047" s="53"/>
      <c r="X42047" s="53"/>
      <c r="Y42047" s="55"/>
    </row>
    <row r="42048" spans="21:25" x14ac:dyDescent="0.2">
      <c r="U42048" s="55"/>
      <c r="V42048" s="53"/>
      <c r="W42048" s="53"/>
      <c r="X42048" s="53"/>
      <c r="Y42048" s="55"/>
    </row>
    <row r="42049" spans="21:25" x14ac:dyDescent="0.2">
      <c r="U42049" s="55"/>
      <c r="V42049" s="53"/>
      <c r="W42049" s="53"/>
      <c r="X42049" s="53"/>
      <c r="Y42049" s="55"/>
    </row>
    <row r="42050" spans="21:25" x14ac:dyDescent="0.2">
      <c r="U42050" s="55"/>
      <c r="V42050" s="53"/>
      <c r="W42050" s="53"/>
      <c r="X42050" s="53"/>
      <c r="Y42050" s="55"/>
    </row>
    <row r="42051" spans="21:25" x14ac:dyDescent="0.2">
      <c r="U42051" s="55"/>
      <c r="V42051" s="53"/>
      <c r="W42051" s="53"/>
      <c r="X42051" s="53"/>
      <c r="Y42051" s="55"/>
    </row>
    <row r="42052" spans="21:25" x14ac:dyDescent="0.2">
      <c r="U42052" s="55"/>
      <c r="V42052" s="53"/>
      <c r="W42052" s="53"/>
      <c r="X42052" s="53"/>
      <c r="Y42052" s="55"/>
    </row>
    <row r="42053" spans="21:25" x14ac:dyDescent="0.2">
      <c r="U42053" s="55"/>
      <c r="V42053" s="53"/>
      <c r="W42053" s="53"/>
      <c r="X42053" s="53"/>
      <c r="Y42053" s="55"/>
    </row>
    <row r="42054" spans="21:25" x14ac:dyDescent="0.2">
      <c r="U42054" s="55"/>
      <c r="V42054" s="53"/>
      <c r="W42054" s="53"/>
      <c r="X42054" s="53"/>
      <c r="Y42054" s="55"/>
    </row>
    <row r="42055" spans="21:25" x14ac:dyDescent="0.2">
      <c r="U42055" s="55"/>
      <c r="V42055" s="53"/>
      <c r="W42055" s="53"/>
      <c r="X42055" s="53"/>
      <c r="Y42055" s="55"/>
    </row>
    <row r="42056" spans="21:25" x14ac:dyDescent="0.2">
      <c r="U42056" s="55"/>
      <c r="V42056" s="53"/>
      <c r="W42056" s="53"/>
      <c r="X42056" s="53"/>
      <c r="Y42056" s="55"/>
    </row>
    <row r="42057" spans="21:25" x14ac:dyDescent="0.2">
      <c r="U42057" s="55"/>
      <c r="V42057" s="53"/>
      <c r="W42057" s="53"/>
      <c r="X42057" s="53"/>
      <c r="Y42057" s="55"/>
    </row>
    <row r="42058" spans="21:25" x14ac:dyDescent="0.2">
      <c r="U42058" s="55"/>
      <c r="V42058" s="53"/>
      <c r="W42058" s="53"/>
      <c r="X42058" s="53"/>
      <c r="Y42058" s="55"/>
    </row>
    <row r="42059" spans="21:25" x14ac:dyDescent="0.2">
      <c r="U42059" s="55"/>
      <c r="V42059" s="53"/>
      <c r="W42059" s="53"/>
      <c r="X42059" s="53"/>
      <c r="Y42059" s="55"/>
    </row>
    <row r="42060" spans="21:25" x14ac:dyDescent="0.2">
      <c r="U42060" s="55"/>
      <c r="V42060" s="53"/>
      <c r="W42060" s="53"/>
      <c r="X42060" s="53"/>
      <c r="Y42060" s="55"/>
    </row>
    <row r="42061" spans="21:25" x14ac:dyDescent="0.2">
      <c r="U42061" s="55"/>
      <c r="V42061" s="53"/>
      <c r="W42061" s="53"/>
      <c r="X42061" s="53"/>
      <c r="Y42061" s="55"/>
    </row>
    <row r="42062" spans="21:25" x14ac:dyDescent="0.2">
      <c r="U42062" s="55"/>
      <c r="V42062" s="53"/>
      <c r="W42062" s="53"/>
      <c r="X42062" s="53"/>
      <c r="Y42062" s="55"/>
    </row>
    <row r="42063" spans="21:25" x14ac:dyDescent="0.2">
      <c r="U42063" s="55"/>
      <c r="V42063" s="53"/>
      <c r="W42063" s="53"/>
      <c r="X42063" s="53"/>
      <c r="Y42063" s="55"/>
    </row>
    <row r="42064" spans="21:25" x14ac:dyDescent="0.2">
      <c r="U42064" s="55"/>
      <c r="V42064" s="53"/>
      <c r="W42064" s="53"/>
      <c r="X42064" s="53"/>
      <c r="Y42064" s="55"/>
    </row>
    <row r="42065" spans="21:25" x14ac:dyDescent="0.2">
      <c r="U42065" s="55"/>
      <c r="V42065" s="53"/>
      <c r="W42065" s="53"/>
      <c r="X42065" s="53"/>
      <c r="Y42065" s="55"/>
    </row>
    <row r="42066" spans="21:25" x14ac:dyDescent="0.2">
      <c r="U42066" s="55"/>
      <c r="V42066" s="53"/>
      <c r="W42066" s="53"/>
      <c r="X42066" s="53"/>
      <c r="Y42066" s="55"/>
    </row>
    <row r="42067" spans="21:25" x14ac:dyDescent="0.2">
      <c r="U42067" s="55"/>
      <c r="V42067" s="53"/>
      <c r="W42067" s="53"/>
      <c r="X42067" s="53"/>
      <c r="Y42067" s="55"/>
    </row>
    <row r="42068" spans="21:25" x14ac:dyDescent="0.2">
      <c r="U42068" s="55"/>
      <c r="V42068" s="53"/>
      <c r="W42068" s="53"/>
      <c r="X42068" s="53"/>
      <c r="Y42068" s="55"/>
    </row>
    <row r="42069" spans="21:25" x14ac:dyDescent="0.2">
      <c r="U42069" s="55"/>
      <c r="V42069" s="53"/>
      <c r="W42069" s="53"/>
      <c r="X42069" s="53"/>
      <c r="Y42069" s="55"/>
    </row>
    <row r="42070" spans="21:25" x14ac:dyDescent="0.2">
      <c r="U42070" s="55"/>
      <c r="V42070" s="53"/>
      <c r="W42070" s="53"/>
      <c r="X42070" s="53"/>
      <c r="Y42070" s="55"/>
    </row>
    <row r="42071" spans="21:25" x14ac:dyDescent="0.2">
      <c r="U42071" s="55"/>
      <c r="V42071" s="53"/>
      <c r="W42071" s="53"/>
      <c r="X42071" s="53"/>
      <c r="Y42071" s="55"/>
    </row>
    <row r="42072" spans="21:25" x14ac:dyDescent="0.2">
      <c r="U42072" s="55"/>
      <c r="V42072" s="53"/>
      <c r="W42072" s="53"/>
      <c r="X42072" s="53"/>
      <c r="Y42072" s="55"/>
    </row>
    <row r="42073" spans="21:25" x14ac:dyDescent="0.2">
      <c r="U42073" s="55"/>
      <c r="V42073" s="53"/>
      <c r="W42073" s="53"/>
      <c r="X42073" s="53"/>
      <c r="Y42073" s="55"/>
    </row>
    <row r="42074" spans="21:25" x14ac:dyDescent="0.2">
      <c r="U42074" s="55"/>
      <c r="V42074" s="53"/>
      <c r="W42074" s="53"/>
      <c r="X42074" s="53"/>
      <c r="Y42074" s="55"/>
    </row>
    <row r="42075" spans="21:25" x14ac:dyDescent="0.2">
      <c r="U42075" s="55"/>
      <c r="V42075" s="53"/>
      <c r="W42075" s="53"/>
      <c r="X42075" s="53"/>
      <c r="Y42075" s="55"/>
    </row>
    <row r="42076" spans="21:25" x14ac:dyDescent="0.2">
      <c r="U42076" s="55"/>
      <c r="V42076" s="53"/>
      <c r="W42076" s="53"/>
      <c r="X42076" s="53"/>
      <c r="Y42076" s="55"/>
    </row>
    <row r="42077" spans="21:25" x14ac:dyDescent="0.2">
      <c r="U42077" s="55"/>
      <c r="V42077" s="53"/>
      <c r="W42077" s="53"/>
      <c r="X42077" s="53"/>
      <c r="Y42077" s="55"/>
    </row>
    <row r="42078" spans="21:25" x14ac:dyDescent="0.2">
      <c r="U42078" s="55"/>
      <c r="V42078" s="53"/>
      <c r="W42078" s="53"/>
      <c r="X42078" s="53"/>
      <c r="Y42078" s="55"/>
    </row>
    <row r="42079" spans="21:25" x14ac:dyDescent="0.2">
      <c r="U42079" s="55"/>
      <c r="V42079" s="53"/>
      <c r="W42079" s="53"/>
      <c r="X42079" s="53"/>
      <c r="Y42079" s="55"/>
    </row>
    <row r="42080" spans="21:25" x14ac:dyDescent="0.2">
      <c r="U42080" s="55"/>
      <c r="V42080" s="53"/>
      <c r="W42080" s="53"/>
      <c r="X42080" s="53"/>
      <c r="Y42080" s="55"/>
    </row>
    <row r="42081" spans="21:25" x14ac:dyDescent="0.2">
      <c r="U42081" s="55"/>
      <c r="V42081" s="53"/>
      <c r="W42081" s="53"/>
      <c r="X42081" s="53"/>
      <c r="Y42081" s="55"/>
    </row>
    <row r="42082" spans="21:25" x14ac:dyDescent="0.2">
      <c r="U42082" s="55"/>
      <c r="V42082" s="53"/>
      <c r="W42082" s="53"/>
      <c r="X42082" s="53"/>
      <c r="Y42082" s="55"/>
    </row>
    <row r="42083" spans="21:25" x14ac:dyDescent="0.2">
      <c r="U42083" s="55"/>
      <c r="V42083" s="53"/>
      <c r="W42083" s="53"/>
      <c r="X42083" s="53"/>
      <c r="Y42083" s="55"/>
    </row>
    <row r="42084" spans="21:25" x14ac:dyDescent="0.2">
      <c r="U42084" s="55"/>
      <c r="V42084" s="53"/>
      <c r="W42084" s="53"/>
      <c r="X42084" s="53"/>
      <c r="Y42084" s="55"/>
    </row>
    <row r="42085" spans="21:25" x14ac:dyDescent="0.2">
      <c r="U42085" s="55"/>
      <c r="V42085" s="53"/>
      <c r="W42085" s="53"/>
      <c r="X42085" s="53"/>
      <c r="Y42085" s="55"/>
    </row>
    <row r="42086" spans="21:25" x14ac:dyDescent="0.2">
      <c r="U42086" s="55"/>
      <c r="V42086" s="53"/>
      <c r="W42086" s="53"/>
      <c r="X42086" s="53"/>
      <c r="Y42086" s="55"/>
    </row>
    <row r="42087" spans="21:25" x14ac:dyDescent="0.2">
      <c r="U42087" s="55"/>
      <c r="V42087" s="53"/>
      <c r="W42087" s="53"/>
      <c r="X42087" s="53"/>
      <c r="Y42087" s="55"/>
    </row>
    <row r="42088" spans="21:25" x14ac:dyDescent="0.2">
      <c r="U42088" s="55"/>
      <c r="V42088" s="53"/>
      <c r="W42088" s="53"/>
      <c r="X42088" s="53"/>
      <c r="Y42088" s="55"/>
    </row>
    <row r="42089" spans="21:25" x14ac:dyDescent="0.2">
      <c r="U42089" s="55"/>
      <c r="V42089" s="53"/>
      <c r="W42089" s="53"/>
      <c r="X42089" s="53"/>
      <c r="Y42089" s="55"/>
    </row>
    <row r="42090" spans="21:25" x14ac:dyDescent="0.2">
      <c r="U42090" s="55"/>
      <c r="V42090" s="53"/>
      <c r="W42090" s="53"/>
      <c r="X42090" s="53"/>
      <c r="Y42090" s="55"/>
    </row>
    <row r="42091" spans="21:25" x14ac:dyDescent="0.2">
      <c r="U42091" s="55"/>
      <c r="V42091" s="53"/>
      <c r="W42091" s="53"/>
      <c r="X42091" s="53"/>
      <c r="Y42091" s="55"/>
    </row>
    <row r="42092" spans="21:25" x14ac:dyDescent="0.2">
      <c r="U42092" s="55"/>
      <c r="V42092" s="53"/>
      <c r="W42092" s="53"/>
      <c r="X42092" s="53"/>
      <c r="Y42092" s="55"/>
    </row>
    <row r="42093" spans="21:25" x14ac:dyDescent="0.2">
      <c r="U42093" s="55"/>
      <c r="V42093" s="53"/>
      <c r="W42093" s="53"/>
      <c r="X42093" s="53"/>
      <c r="Y42093" s="55"/>
    </row>
    <row r="42094" spans="21:25" x14ac:dyDescent="0.2">
      <c r="U42094" s="55"/>
      <c r="V42094" s="53"/>
      <c r="W42094" s="53"/>
      <c r="X42094" s="53"/>
      <c r="Y42094" s="55"/>
    </row>
    <row r="42095" spans="21:25" x14ac:dyDescent="0.2">
      <c r="U42095" s="55"/>
      <c r="V42095" s="53"/>
      <c r="W42095" s="53"/>
      <c r="X42095" s="53"/>
      <c r="Y42095" s="55"/>
    </row>
    <row r="42096" spans="21:25" x14ac:dyDescent="0.2">
      <c r="U42096" s="55"/>
      <c r="V42096" s="53"/>
      <c r="W42096" s="53"/>
      <c r="X42096" s="53"/>
      <c r="Y42096" s="55"/>
    </row>
    <row r="42097" spans="21:25" x14ac:dyDescent="0.2">
      <c r="U42097" s="55"/>
      <c r="V42097" s="53"/>
      <c r="W42097" s="53"/>
      <c r="X42097" s="53"/>
      <c r="Y42097" s="55"/>
    </row>
    <row r="42098" spans="21:25" x14ac:dyDescent="0.2">
      <c r="U42098" s="55"/>
      <c r="V42098" s="53"/>
      <c r="W42098" s="53"/>
      <c r="X42098" s="53"/>
      <c r="Y42098" s="55"/>
    </row>
    <row r="42099" spans="21:25" x14ac:dyDescent="0.2">
      <c r="U42099" s="55"/>
      <c r="V42099" s="53"/>
      <c r="W42099" s="53"/>
      <c r="X42099" s="53"/>
      <c r="Y42099" s="55"/>
    </row>
    <row r="42100" spans="21:25" x14ac:dyDescent="0.2">
      <c r="U42100" s="55"/>
      <c r="V42100" s="53"/>
      <c r="W42100" s="53"/>
      <c r="X42100" s="53"/>
      <c r="Y42100" s="55"/>
    </row>
    <row r="42101" spans="21:25" x14ac:dyDescent="0.2">
      <c r="U42101" s="55"/>
      <c r="V42101" s="53"/>
      <c r="W42101" s="53"/>
      <c r="X42101" s="53"/>
      <c r="Y42101" s="55"/>
    </row>
    <row r="42102" spans="21:25" x14ac:dyDescent="0.2">
      <c r="U42102" s="55"/>
      <c r="V42102" s="53"/>
      <c r="W42102" s="53"/>
      <c r="X42102" s="53"/>
      <c r="Y42102" s="55"/>
    </row>
    <row r="42103" spans="21:25" x14ac:dyDescent="0.2">
      <c r="U42103" s="55"/>
      <c r="V42103" s="53"/>
      <c r="W42103" s="53"/>
      <c r="X42103" s="53"/>
      <c r="Y42103" s="55"/>
    </row>
    <row r="42104" spans="21:25" x14ac:dyDescent="0.2">
      <c r="U42104" s="55"/>
      <c r="V42104" s="53"/>
      <c r="W42104" s="53"/>
      <c r="X42104" s="53"/>
      <c r="Y42104" s="55"/>
    </row>
    <row r="42105" spans="21:25" x14ac:dyDescent="0.2">
      <c r="U42105" s="55"/>
      <c r="V42105" s="53"/>
      <c r="W42105" s="53"/>
      <c r="X42105" s="53"/>
      <c r="Y42105" s="55"/>
    </row>
    <row r="42106" spans="21:25" x14ac:dyDescent="0.2">
      <c r="U42106" s="55"/>
      <c r="V42106" s="53"/>
      <c r="W42106" s="53"/>
      <c r="X42106" s="53"/>
      <c r="Y42106" s="55"/>
    </row>
    <row r="42107" spans="21:25" x14ac:dyDescent="0.2">
      <c r="U42107" s="55"/>
      <c r="V42107" s="53"/>
      <c r="W42107" s="53"/>
      <c r="X42107" s="53"/>
      <c r="Y42107" s="55"/>
    </row>
    <row r="42108" spans="21:25" x14ac:dyDescent="0.2">
      <c r="U42108" s="55"/>
      <c r="V42108" s="53"/>
      <c r="W42108" s="53"/>
      <c r="X42108" s="53"/>
      <c r="Y42108" s="55"/>
    </row>
    <row r="42109" spans="21:25" x14ac:dyDescent="0.2">
      <c r="U42109" s="55"/>
      <c r="V42109" s="53"/>
      <c r="W42109" s="53"/>
      <c r="X42109" s="53"/>
      <c r="Y42109" s="55"/>
    </row>
    <row r="42110" spans="21:25" x14ac:dyDescent="0.2">
      <c r="U42110" s="55"/>
      <c r="V42110" s="53"/>
      <c r="W42110" s="53"/>
      <c r="X42110" s="53"/>
      <c r="Y42110" s="55"/>
    </row>
    <row r="42111" spans="21:25" x14ac:dyDescent="0.2">
      <c r="U42111" s="55"/>
      <c r="V42111" s="53"/>
      <c r="W42111" s="53"/>
      <c r="X42111" s="53"/>
      <c r="Y42111" s="55"/>
    </row>
    <row r="42112" spans="21:25" x14ac:dyDescent="0.2">
      <c r="U42112" s="55"/>
      <c r="V42112" s="53"/>
      <c r="W42112" s="53"/>
      <c r="X42112" s="53"/>
      <c r="Y42112" s="55"/>
    </row>
    <row r="42113" spans="21:25" x14ac:dyDescent="0.2">
      <c r="U42113" s="55"/>
      <c r="V42113" s="53"/>
      <c r="W42113" s="53"/>
      <c r="X42113" s="53"/>
      <c r="Y42113" s="55"/>
    </row>
    <row r="42114" spans="21:25" x14ac:dyDescent="0.2">
      <c r="U42114" s="55"/>
      <c r="V42114" s="53"/>
      <c r="W42114" s="53"/>
      <c r="X42114" s="53"/>
      <c r="Y42114" s="55"/>
    </row>
    <row r="42115" spans="21:25" x14ac:dyDescent="0.2">
      <c r="U42115" s="55"/>
      <c r="V42115" s="53"/>
      <c r="W42115" s="53"/>
      <c r="X42115" s="53"/>
      <c r="Y42115" s="55"/>
    </row>
    <row r="42116" spans="21:25" x14ac:dyDescent="0.2">
      <c r="U42116" s="55"/>
      <c r="V42116" s="53"/>
      <c r="W42116" s="53"/>
      <c r="X42116" s="53"/>
      <c r="Y42116" s="55"/>
    </row>
    <row r="42117" spans="21:25" x14ac:dyDescent="0.2">
      <c r="U42117" s="55"/>
      <c r="V42117" s="53"/>
      <c r="W42117" s="53"/>
      <c r="X42117" s="53"/>
      <c r="Y42117" s="55"/>
    </row>
    <row r="42118" spans="21:25" x14ac:dyDescent="0.2">
      <c r="U42118" s="55"/>
      <c r="V42118" s="53"/>
      <c r="W42118" s="53"/>
      <c r="X42118" s="53"/>
      <c r="Y42118" s="55"/>
    </row>
    <row r="42119" spans="21:25" x14ac:dyDescent="0.2">
      <c r="U42119" s="55"/>
      <c r="V42119" s="53"/>
      <c r="W42119" s="53"/>
      <c r="X42119" s="53"/>
      <c r="Y42119" s="55"/>
    </row>
    <row r="42120" spans="21:25" x14ac:dyDescent="0.2">
      <c r="U42120" s="55"/>
      <c r="V42120" s="53"/>
      <c r="W42120" s="53"/>
      <c r="X42120" s="53"/>
      <c r="Y42120" s="55"/>
    </row>
    <row r="42121" spans="21:25" x14ac:dyDescent="0.2">
      <c r="U42121" s="55"/>
      <c r="V42121" s="53"/>
      <c r="W42121" s="53"/>
      <c r="X42121" s="53"/>
      <c r="Y42121" s="55"/>
    </row>
    <row r="42122" spans="21:25" x14ac:dyDescent="0.2">
      <c r="U42122" s="55"/>
      <c r="V42122" s="53"/>
      <c r="W42122" s="53"/>
      <c r="X42122" s="53"/>
      <c r="Y42122" s="55"/>
    </row>
    <row r="42123" spans="21:25" x14ac:dyDescent="0.2">
      <c r="U42123" s="55"/>
      <c r="V42123" s="53"/>
      <c r="W42123" s="53"/>
      <c r="X42123" s="53"/>
      <c r="Y42123" s="55"/>
    </row>
    <row r="42124" spans="21:25" x14ac:dyDescent="0.2">
      <c r="U42124" s="55"/>
      <c r="V42124" s="53"/>
      <c r="W42124" s="53"/>
      <c r="X42124" s="53"/>
      <c r="Y42124" s="55"/>
    </row>
    <row r="42125" spans="21:25" x14ac:dyDescent="0.2">
      <c r="U42125" s="55"/>
      <c r="V42125" s="53"/>
      <c r="W42125" s="53"/>
      <c r="X42125" s="53"/>
      <c r="Y42125" s="55"/>
    </row>
    <row r="42126" spans="21:25" x14ac:dyDescent="0.2">
      <c r="U42126" s="55"/>
      <c r="V42126" s="53"/>
      <c r="W42126" s="53"/>
      <c r="X42126" s="53"/>
      <c r="Y42126" s="55"/>
    </row>
    <row r="42127" spans="21:25" x14ac:dyDescent="0.2">
      <c r="U42127" s="55"/>
      <c r="V42127" s="53"/>
      <c r="W42127" s="53"/>
      <c r="X42127" s="53"/>
      <c r="Y42127" s="55"/>
    </row>
    <row r="42128" spans="21:25" x14ac:dyDescent="0.2">
      <c r="U42128" s="55"/>
      <c r="V42128" s="53"/>
      <c r="W42128" s="53"/>
      <c r="X42128" s="53"/>
      <c r="Y42128" s="55"/>
    </row>
    <row r="42129" spans="21:25" x14ac:dyDescent="0.2">
      <c r="U42129" s="55"/>
      <c r="V42129" s="53"/>
      <c r="W42129" s="53"/>
      <c r="X42129" s="53"/>
      <c r="Y42129" s="55"/>
    </row>
    <row r="42130" spans="21:25" x14ac:dyDescent="0.2">
      <c r="U42130" s="55"/>
      <c r="V42130" s="53"/>
      <c r="W42130" s="53"/>
      <c r="X42130" s="53"/>
      <c r="Y42130" s="55"/>
    </row>
    <row r="42131" spans="21:25" x14ac:dyDescent="0.2">
      <c r="U42131" s="55"/>
      <c r="V42131" s="53"/>
      <c r="W42131" s="53"/>
      <c r="X42131" s="53"/>
      <c r="Y42131" s="55"/>
    </row>
    <row r="42132" spans="21:25" x14ac:dyDescent="0.2">
      <c r="U42132" s="55"/>
      <c r="V42132" s="53"/>
      <c r="W42132" s="53"/>
      <c r="X42132" s="53"/>
      <c r="Y42132" s="55"/>
    </row>
    <row r="42133" spans="21:25" x14ac:dyDescent="0.2">
      <c r="U42133" s="55"/>
      <c r="V42133" s="53"/>
      <c r="W42133" s="53"/>
      <c r="X42133" s="53"/>
      <c r="Y42133" s="55"/>
    </row>
    <row r="42134" spans="21:25" x14ac:dyDescent="0.2">
      <c r="U42134" s="55"/>
      <c r="V42134" s="53"/>
      <c r="W42134" s="53"/>
      <c r="X42134" s="53"/>
      <c r="Y42134" s="55"/>
    </row>
    <row r="42135" spans="21:25" x14ac:dyDescent="0.2">
      <c r="U42135" s="55"/>
      <c r="V42135" s="53"/>
      <c r="W42135" s="53"/>
      <c r="X42135" s="53"/>
      <c r="Y42135" s="55"/>
    </row>
    <row r="42136" spans="21:25" x14ac:dyDescent="0.2">
      <c r="U42136" s="55"/>
      <c r="V42136" s="53"/>
      <c r="W42136" s="53"/>
      <c r="X42136" s="53"/>
      <c r="Y42136" s="55"/>
    </row>
    <row r="42137" spans="21:25" x14ac:dyDescent="0.2">
      <c r="U42137" s="55"/>
      <c r="V42137" s="53"/>
      <c r="W42137" s="53"/>
      <c r="X42137" s="53"/>
      <c r="Y42137" s="55"/>
    </row>
    <row r="42138" spans="21:25" x14ac:dyDescent="0.2">
      <c r="U42138" s="55"/>
      <c r="V42138" s="53"/>
      <c r="W42138" s="53"/>
      <c r="X42138" s="53"/>
      <c r="Y42138" s="55"/>
    </row>
    <row r="42139" spans="21:25" x14ac:dyDescent="0.2">
      <c r="U42139" s="55"/>
      <c r="V42139" s="53"/>
      <c r="W42139" s="53"/>
      <c r="X42139" s="53"/>
      <c r="Y42139" s="55"/>
    </row>
    <row r="42140" spans="21:25" x14ac:dyDescent="0.2">
      <c r="U42140" s="55"/>
      <c r="V42140" s="53"/>
      <c r="W42140" s="53"/>
      <c r="X42140" s="53"/>
      <c r="Y42140" s="55"/>
    </row>
    <row r="42141" spans="21:25" x14ac:dyDescent="0.2">
      <c r="U42141" s="55"/>
      <c r="V42141" s="53"/>
      <c r="W42141" s="53"/>
      <c r="X42141" s="53"/>
      <c r="Y42141" s="55"/>
    </row>
    <row r="42142" spans="21:25" x14ac:dyDescent="0.2">
      <c r="U42142" s="55"/>
      <c r="V42142" s="53"/>
      <c r="W42142" s="53"/>
      <c r="X42142" s="53"/>
      <c r="Y42142" s="55"/>
    </row>
    <row r="42143" spans="21:25" x14ac:dyDescent="0.2">
      <c r="U42143" s="55"/>
      <c r="V42143" s="53"/>
      <c r="W42143" s="53"/>
      <c r="X42143" s="53"/>
      <c r="Y42143" s="55"/>
    </row>
    <row r="42144" spans="21:25" x14ac:dyDescent="0.2">
      <c r="U42144" s="55"/>
      <c r="V42144" s="53"/>
      <c r="W42144" s="53"/>
      <c r="X42144" s="53"/>
      <c r="Y42144" s="55"/>
    </row>
    <row r="42145" spans="21:25" x14ac:dyDescent="0.2">
      <c r="U42145" s="55"/>
      <c r="V42145" s="53"/>
      <c r="W42145" s="53"/>
      <c r="X42145" s="53"/>
      <c r="Y42145" s="55"/>
    </row>
    <row r="42146" spans="21:25" x14ac:dyDescent="0.2">
      <c r="U42146" s="55"/>
      <c r="V42146" s="53"/>
      <c r="W42146" s="53"/>
      <c r="X42146" s="53"/>
      <c r="Y42146" s="55"/>
    </row>
    <row r="42147" spans="21:25" x14ac:dyDescent="0.2">
      <c r="U42147" s="55"/>
      <c r="V42147" s="53"/>
      <c r="W42147" s="53"/>
      <c r="X42147" s="53"/>
      <c r="Y42147" s="55"/>
    </row>
    <row r="42148" spans="21:25" x14ac:dyDescent="0.2">
      <c r="U42148" s="55"/>
      <c r="V42148" s="53"/>
      <c r="W42148" s="53"/>
      <c r="X42148" s="53"/>
      <c r="Y42148" s="55"/>
    </row>
    <row r="42149" spans="21:25" x14ac:dyDescent="0.2">
      <c r="U42149" s="55"/>
      <c r="V42149" s="53"/>
      <c r="W42149" s="53"/>
      <c r="X42149" s="53"/>
      <c r="Y42149" s="55"/>
    </row>
    <row r="42150" spans="21:25" x14ac:dyDescent="0.2">
      <c r="U42150" s="55"/>
      <c r="V42150" s="53"/>
      <c r="W42150" s="53"/>
      <c r="X42150" s="53"/>
      <c r="Y42150" s="55"/>
    </row>
    <row r="42151" spans="21:25" x14ac:dyDescent="0.2">
      <c r="U42151" s="55"/>
      <c r="V42151" s="53"/>
      <c r="W42151" s="53"/>
      <c r="X42151" s="53"/>
      <c r="Y42151" s="55"/>
    </row>
    <row r="42152" spans="21:25" x14ac:dyDescent="0.2">
      <c r="U42152" s="55"/>
      <c r="V42152" s="53"/>
      <c r="W42152" s="53"/>
      <c r="X42152" s="53"/>
      <c r="Y42152" s="55"/>
    </row>
    <row r="42153" spans="21:25" x14ac:dyDescent="0.2">
      <c r="U42153" s="55"/>
      <c r="V42153" s="53"/>
      <c r="W42153" s="53"/>
      <c r="X42153" s="53"/>
      <c r="Y42153" s="55"/>
    </row>
    <row r="42154" spans="21:25" x14ac:dyDescent="0.2">
      <c r="U42154" s="55"/>
      <c r="V42154" s="53"/>
      <c r="W42154" s="53"/>
      <c r="X42154" s="53"/>
      <c r="Y42154" s="55"/>
    </row>
    <row r="42155" spans="21:25" x14ac:dyDescent="0.2">
      <c r="U42155" s="55"/>
      <c r="V42155" s="53"/>
      <c r="W42155" s="53"/>
      <c r="X42155" s="53"/>
      <c r="Y42155" s="55"/>
    </row>
    <row r="42156" spans="21:25" x14ac:dyDescent="0.2">
      <c r="U42156" s="55"/>
      <c r="V42156" s="53"/>
      <c r="W42156" s="53"/>
      <c r="X42156" s="53"/>
      <c r="Y42156" s="55"/>
    </row>
    <row r="42157" spans="21:25" x14ac:dyDescent="0.2">
      <c r="U42157" s="55"/>
      <c r="V42157" s="53"/>
      <c r="W42157" s="53"/>
      <c r="X42157" s="53"/>
      <c r="Y42157" s="55"/>
    </row>
    <row r="42158" spans="21:25" x14ac:dyDescent="0.2">
      <c r="U42158" s="55"/>
      <c r="V42158" s="53"/>
      <c r="W42158" s="53"/>
      <c r="X42158" s="53"/>
      <c r="Y42158" s="55"/>
    </row>
    <row r="42159" spans="21:25" x14ac:dyDescent="0.2">
      <c r="U42159" s="55"/>
      <c r="V42159" s="53"/>
      <c r="W42159" s="53"/>
      <c r="X42159" s="53"/>
      <c r="Y42159" s="55"/>
    </row>
    <row r="42160" spans="21:25" x14ac:dyDescent="0.2">
      <c r="U42160" s="55"/>
      <c r="V42160" s="53"/>
      <c r="W42160" s="53"/>
      <c r="X42160" s="53"/>
      <c r="Y42160" s="55"/>
    </row>
    <row r="42161" spans="21:25" x14ac:dyDescent="0.2">
      <c r="U42161" s="55"/>
      <c r="V42161" s="53"/>
      <c r="W42161" s="53"/>
      <c r="X42161" s="53"/>
      <c r="Y42161" s="55"/>
    </row>
    <row r="42162" spans="21:25" x14ac:dyDescent="0.2">
      <c r="U42162" s="55"/>
      <c r="V42162" s="53"/>
      <c r="W42162" s="53"/>
      <c r="X42162" s="53"/>
      <c r="Y42162" s="55"/>
    </row>
    <row r="42163" spans="21:25" x14ac:dyDescent="0.2">
      <c r="U42163" s="55"/>
      <c r="V42163" s="53"/>
      <c r="W42163" s="53"/>
      <c r="X42163" s="53"/>
      <c r="Y42163" s="55"/>
    </row>
    <row r="42164" spans="21:25" x14ac:dyDescent="0.2">
      <c r="U42164" s="55"/>
      <c r="V42164" s="53"/>
      <c r="W42164" s="53"/>
      <c r="X42164" s="53"/>
      <c r="Y42164" s="55"/>
    </row>
    <row r="42165" spans="21:25" x14ac:dyDescent="0.2">
      <c r="U42165" s="55"/>
      <c r="V42165" s="53"/>
      <c r="W42165" s="53"/>
      <c r="X42165" s="53"/>
      <c r="Y42165" s="55"/>
    </row>
    <row r="42166" spans="21:25" x14ac:dyDescent="0.2">
      <c r="U42166" s="55"/>
      <c r="V42166" s="53"/>
      <c r="W42166" s="53"/>
      <c r="X42166" s="53"/>
      <c r="Y42166" s="55"/>
    </row>
    <row r="42167" spans="21:25" x14ac:dyDescent="0.2">
      <c r="U42167" s="55"/>
      <c r="V42167" s="53"/>
      <c r="W42167" s="53"/>
      <c r="X42167" s="53"/>
      <c r="Y42167" s="55"/>
    </row>
    <row r="42168" spans="21:25" x14ac:dyDescent="0.2">
      <c r="U42168" s="55"/>
      <c r="V42168" s="53"/>
      <c r="W42168" s="53"/>
      <c r="X42168" s="53"/>
      <c r="Y42168" s="55"/>
    </row>
    <row r="42169" spans="21:25" x14ac:dyDescent="0.2">
      <c r="U42169" s="55"/>
      <c r="V42169" s="53"/>
      <c r="W42169" s="53"/>
      <c r="X42169" s="53"/>
      <c r="Y42169" s="55"/>
    </row>
    <row r="42170" spans="21:25" x14ac:dyDescent="0.2">
      <c r="U42170" s="55"/>
      <c r="V42170" s="53"/>
      <c r="W42170" s="53"/>
      <c r="X42170" s="53"/>
      <c r="Y42170" s="55"/>
    </row>
    <row r="42171" spans="21:25" x14ac:dyDescent="0.2">
      <c r="U42171" s="55"/>
      <c r="V42171" s="53"/>
      <c r="W42171" s="53"/>
      <c r="X42171" s="53"/>
      <c r="Y42171" s="55"/>
    </row>
    <row r="42172" spans="21:25" x14ac:dyDescent="0.2">
      <c r="U42172" s="55"/>
      <c r="V42172" s="53"/>
      <c r="W42172" s="53"/>
      <c r="X42172" s="53"/>
      <c r="Y42172" s="55"/>
    </row>
    <row r="42173" spans="21:25" x14ac:dyDescent="0.2">
      <c r="U42173" s="55"/>
      <c r="V42173" s="53"/>
      <c r="W42173" s="53"/>
      <c r="X42173" s="53"/>
      <c r="Y42173" s="55"/>
    </row>
    <row r="42174" spans="21:25" x14ac:dyDescent="0.2">
      <c r="U42174" s="55"/>
      <c r="V42174" s="53"/>
      <c r="W42174" s="53"/>
      <c r="X42174" s="53"/>
      <c r="Y42174" s="55"/>
    </row>
    <row r="42175" spans="21:25" x14ac:dyDescent="0.2">
      <c r="U42175" s="55"/>
      <c r="V42175" s="53"/>
      <c r="W42175" s="53"/>
      <c r="X42175" s="53"/>
      <c r="Y42175" s="55"/>
    </row>
    <row r="42176" spans="21:25" x14ac:dyDescent="0.2">
      <c r="U42176" s="55"/>
      <c r="V42176" s="53"/>
      <c r="W42176" s="53"/>
      <c r="X42176" s="53"/>
      <c r="Y42176" s="55"/>
    </row>
    <row r="42177" spans="21:25" x14ac:dyDescent="0.2">
      <c r="U42177" s="55"/>
      <c r="V42177" s="53"/>
      <c r="W42177" s="53"/>
      <c r="X42177" s="53"/>
      <c r="Y42177" s="55"/>
    </row>
    <row r="42178" spans="21:25" x14ac:dyDescent="0.2">
      <c r="U42178" s="55"/>
      <c r="V42178" s="53"/>
      <c r="W42178" s="53"/>
      <c r="X42178" s="53"/>
      <c r="Y42178" s="55"/>
    </row>
    <row r="42179" spans="21:25" x14ac:dyDescent="0.2">
      <c r="U42179" s="55"/>
      <c r="V42179" s="53"/>
      <c r="W42179" s="53"/>
      <c r="X42179" s="53"/>
      <c r="Y42179" s="55"/>
    </row>
    <row r="42180" spans="21:25" x14ac:dyDescent="0.2">
      <c r="U42180" s="55"/>
      <c r="V42180" s="53"/>
      <c r="W42180" s="53"/>
      <c r="X42180" s="53"/>
      <c r="Y42180" s="55"/>
    </row>
    <row r="42181" spans="21:25" x14ac:dyDescent="0.2">
      <c r="U42181" s="55"/>
      <c r="V42181" s="53"/>
      <c r="W42181" s="53"/>
      <c r="X42181" s="53"/>
      <c r="Y42181" s="55"/>
    </row>
    <row r="42182" spans="21:25" x14ac:dyDescent="0.2">
      <c r="U42182" s="55"/>
      <c r="V42182" s="53"/>
      <c r="W42182" s="53"/>
      <c r="X42182" s="53"/>
      <c r="Y42182" s="55"/>
    </row>
    <row r="42183" spans="21:25" x14ac:dyDescent="0.2">
      <c r="U42183" s="55"/>
      <c r="V42183" s="53"/>
      <c r="W42183" s="53"/>
      <c r="X42183" s="53"/>
      <c r="Y42183" s="55"/>
    </row>
    <row r="42184" spans="21:25" x14ac:dyDescent="0.2">
      <c r="U42184" s="55"/>
      <c r="V42184" s="53"/>
      <c r="W42184" s="53"/>
      <c r="X42184" s="53"/>
      <c r="Y42184" s="55"/>
    </row>
    <row r="42185" spans="21:25" x14ac:dyDescent="0.2">
      <c r="U42185" s="55"/>
      <c r="V42185" s="53"/>
      <c r="W42185" s="53"/>
      <c r="X42185" s="53"/>
      <c r="Y42185" s="55"/>
    </row>
    <row r="42186" spans="21:25" x14ac:dyDescent="0.2">
      <c r="U42186" s="55"/>
      <c r="V42186" s="53"/>
      <c r="W42186" s="53"/>
      <c r="X42186" s="53"/>
      <c r="Y42186" s="55"/>
    </row>
    <row r="42187" spans="21:25" x14ac:dyDescent="0.2">
      <c r="U42187" s="55"/>
      <c r="V42187" s="53"/>
      <c r="W42187" s="53"/>
      <c r="X42187" s="53"/>
      <c r="Y42187" s="55"/>
    </row>
    <row r="42188" spans="21:25" x14ac:dyDescent="0.2">
      <c r="U42188" s="55"/>
      <c r="V42188" s="53"/>
      <c r="W42188" s="53"/>
      <c r="X42188" s="53"/>
      <c r="Y42188" s="55"/>
    </row>
    <row r="42189" spans="21:25" x14ac:dyDescent="0.2">
      <c r="U42189" s="55"/>
      <c r="V42189" s="53"/>
      <c r="W42189" s="53"/>
      <c r="X42189" s="53"/>
      <c r="Y42189" s="55"/>
    </row>
    <row r="42190" spans="21:25" x14ac:dyDescent="0.2">
      <c r="U42190" s="55"/>
      <c r="V42190" s="53"/>
      <c r="W42190" s="53"/>
      <c r="X42190" s="53"/>
      <c r="Y42190" s="55"/>
    </row>
    <row r="42191" spans="21:25" x14ac:dyDescent="0.2">
      <c r="U42191" s="55"/>
      <c r="V42191" s="53"/>
      <c r="W42191" s="53"/>
      <c r="X42191" s="53"/>
      <c r="Y42191" s="55"/>
    </row>
    <row r="42192" spans="21:25" x14ac:dyDescent="0.2">
      <c r="U42192" s="55"/>
      <c r="V42192" s="53"/>
      <c r="W42192" s="53"/>
      <c r="X42192" s="53"/>
      <c r="Y42192" s="55"/>
    </row>
    <row r="42193" spans="21:25" x14ac:dyDescent="0.2">
      <c r="U42193" s="55"/>
      <c r="V42193" s="53"/>
      <c r="W42193" s="53"/>
      <c r="X42193" s="53"/>
      <c r="Y42193" s="55"/>
    </row>
    <row r="42194" spans="21:25" x14ac:dyDescent="0.2">
      <c r="U42194" s="55"/>
      <c r="V42194" s="53"/>
      <c r="W42194" s="53"/>
      <c r="X42194" s="53"/>
      <c r="Y42194" s="55"/>
    </row>
    <row r="42195" spans="21:25" x14ac:dyDescent="0.2">
      <c r="U42195" s="55"/>
      <c r="V42195" s="53"/>
      <c r="W42195" s="53"/>
      <c r="X42195" s="53"/>
      <c r="Y42195" s="55"/>
    </row>
    <row r="42196" spans="21:25" x14ac:dyDescent="0.2">
      <c r="U42196" s="55"/>
      <c r="V42196" s="53"/>
      <c r="W42196" s="53"/>
      <c r="X42196" s="53"/>
      <c r="Y42196" s="55"/>
    </row>
    <row r="42197" spans="21:25" x14ac:dyDescent="0.2">
      <c r="U42197" s="55"/>
      <c r="V42197" s="53"/>
      <c r="W42197" s="53"/>
      <c r="X42197" s="53"/>
      <c r="Y42197" s="55"/>
    </row>
    <row r="42198" spans="21:25" x14ac:dyDescent="0.2">
      <c r="U42198" s="55"/>
      <c r="V42198" s="53"/>
      <c r="W42198" s="53"/>
      <c r="X42198" s="53"/>
      <c r="Y42198" s="55"/>
    </row>
    <row r="42199" spans="21:25" x14ac:dyDescent="0.2">
      <c r="U42199" s="55"/>
      <c r="V42199" s="53"/>
      <c r="W42199" s="53"/>
      <c r="X42199" s="53"/>
      <c r="Y42199" s="55"/>
    </row>
    <row r="42200" spans="21:25" x14ac:dyDescent="0.2">
      <c r="U42200" s="55"/>
      <c r="V42200" s="53"/>
      <c r="W42200" s="53"/>
      <c r="X42200" s="53"/>
      <c r="Y42200" s="55"/>
    </row>
    <row r="42201" spans="21:25" x14ac:dyDescent="0.2">
      <c r="U42201" s="55"/>
      <c r="V42201" s="53"/>
      <c r="W42201" s="53"/>
      <c r="X42201" s="53"/>
      <c r="Y42201" s="55"/>
    </row>
    <row r="42202" spans="21:25" x14ac:dyDescent="0.2">
      <c r="U42202" s="55"/>
      <c r="V42202" s="53"/>
      <c r="W42202" s="53"/>
      <c r="X42202" s="53"/>
      <c r="Y42202" s="55"/>
    </row>
    <row r="42203" spans="21:25" x14ac:dyDescent="0.2">
      <c r="U42203" s="55"/>
      <c r="V42203" s="53"/>
      <c r="W42203" s="53"/>
      <c r="X42203" s="53"/>
      <c r="Y42203" s="55"/>
    </row>
    <row r="42204" spans="21:25" x14ac:dyDescent="0.2">
      <c r="U42204" s="55"/>
      <c r="V42204" s="53"/>
      <c r="W42204" s="53"/>
      <c r="X42204" s="53"/>
      <c r="Y42204" s="55"/>
    </row>
    <row r="42205" spans="21:25" x14ac:dyDescent="0.2">
      <c r="U42205" s="55"/>
      <c r="V42205" s="53"/>
      <c r="W42205" s="53"/>
      <c r="X42205" s="53"/>
      <c r="Y42205" s="55"/>
    </row>
    <row r="42206" spans="21:25" x14ac:dyDescent="0.2">
      <c r="U42206" s="55"/>
      <c r="V42206" s="53"/>
      <c r="W42206" s="53"/>
      <c r="X42206" s="53"/>
      <c r="Y42206" s="55"/>
    </row>
    <row r="42207" spans="21:25" x14ac:dyDescent="0.2">
      <c r="U42207" s="55"/>
      <c r="V42207" s="53"/>
      <c r="W42207" s="53"/>
      <c r="X42207" s="53"/>
      <c r="Y42207" s="55"/>
    </row>
    <row r="42208" spans="21:25" x14ac:dyDescent="0.2">
      <c r="U42208" s="55"/>
      <c r="V42208" s="53"/>
      <c r="W42208" s="53"/>
      <c r="X42208" s="53"/>
      <c r="Y42208" s="55"/>
    </row>
    <row r="42209" spans="21:25" x14ac:dyDescent="0.2">
      <c r="U42209" s="55"/>
      <c r="V42209" s="53"/>
      <c r="W42209" s="53"/>
      <c r="X42209" s="53"/>
      <c r="Y42209" s="55"/>
    </row>
    <row r="42210" spans="21:25" x14ac:dyDescent="0.2">
      <c r="U42210" s="55"/>
      <c r="V42210" s="53"/>
      <c r="W42210" s="53"/>
      <c r="X42210" s="53"/>
      <c r="Y42210" s="55"/>
    </row>
    <row r="42211" spans="21:25" x14ac:dyDescent="0.2">
      <c r="U42211" s="55"/>
      <c r="V42211" s="53"/>
      <c r="W42211" s="53"/>
      <c r="X42211" s="53"/>
      <c r="Y42211" s="55"/>
    </row>
    <row r="42212" spans="21:25" x14ac:dyDescent="0.2">
      <c r="U42212" s="55"/>
      <c r="V42212" s="53"/>
      <c r="W42212" s="53"/>
      <c r="X42212" s="53"/>
      <c r="Y42212" s="55"/>
    </row>
    <row r="42213" spans="21:25" x14ac:dyDescent="0.2">
      <c r="U42213" s="55"/>
      <c r="V42213" s="53"/>
      <c r="W42213" s="53"/>
      <c r="X42213" s="53"/>
      <c r="Y42213" s="55"/>
    </row>
    <row r="42214" spans="21:25" x14ac:dyDescent="0.2">
      <c r="U42214" s="55"/>
      <c r="V42214" s="53"/>
      <c r="W42214" s="53"/>
      <c r="X42214" s="53"/>
      <c r="Y42214" s="55"/>
    </row>
    <row r="42215" spans="21:25" x14ac:dyDescent="0.2">
      <c r="U42215" s="55"/>
      <c r="V42215" s="53"/>
      <c r="W42215" s="53"/>
      <c r="X42215" s="53"/>
      <c r="Y42215" s="55"/>
    </row>
    <row r="42216" spans="21:25" x14ac:dyDescent="0.2">
      <c r="U42216" s="55"/>
      <c r="V42216" s="53"/>
      <c r="W42216" s="53"/>
      <c r="X42216" s="53"/>
      <c r="Y42216" s="55"/>
    </row>
    <row r="42217" spans="21:25" x14ac:dyDescent="0.2">
      <c r="U42217" s="55"/>
      <c r="V42217" s="53"/>
      <c r="W42217" s="53"/>
      <c r="X42217" s="53"/>
      <c r="Y42217" s="55"/>
    </row>
    <row r="42218" spans="21:25" x14ac:dyDescent="0.2">
      <c r="U42218" s="55"/>
      <c r="V42218" s="53"/>
      <c r="W42218" s="53"/>
      <c r="X42218" s="53"/>
      <c r="Y42218" s="55"/>
    </row>
    <row r="42219" spans="21:25" x14ac:dyDescent="0.2">
      <c r="U42219" s="55"/>
      <c r="V42219" s="53"/>
      <c r="W42219" s="53"/>
      <c r="X42219" s="53"/>
      <c r="Y42219" s="55"/>
    </row>
    <row r="42220" spans="21:25" x14ac:dyDescent="0.2">
      <c r="U42220" s="55"/>
      <c r="V42220" s="53"/>
      <c r="W42220" s="53"/>
      <c r="X42220" s="53"/>
      <c r="Y42220" s="55"/>
    </row>
    <row r="42221" spans="21:25" x14ac:dyDescent="0.2">
      <c r="U42221" s="55"/>
      <c r="V42221" s="53"/>
      <c r="W42221" s="53"/>
      <c r="X42221" s="53"/>
      <c r="Y42221" s="55"/>
    </row>
    <row r="42222" spans="21:25" x14ac:dyDescent="0.2">
      <c r="U42222" s="55"/>
      <c r="V42222" s="53"/>
      <c r="W42222" s="53"/>
      <c r="X42222" s="53"/>
      <c r="Y42222" s="55"/>
    </row>
    <row r="42223" spans="21:25" x14ac:dyDescent="0.2">
      <c r="U42223" s="55"/>
      <c r="V42223" s="53"/>
      <c r="W42223" s="53"/>
      <c r="X42223" s="53"/>
      <c r="Y42223" s="55"/>
    </row>
    <row r="42224" spans="21:25" x14ac:dyDescent="0.2">
      <c r="U42224" s="55"/>
      <c r="V42224" s="53"/>
      <c r="W42224" s="53"/>
      <c r="X42224" s="53"/>
      <c r="Y42224" s="55"/>
    </row>
    <row r="42225" spans="21:25" x14ac:dyDescent="0.2">
      <c r="U42225" s="55"/>
      <c r="V42225" s="53"/>
      <c r="W42225" s="53"/>
      <c r="X42225" s="53"/>
      <c r="Y42225" s="55"/>
    </row>
    <row r="42226" spans="21:25" x14ac:dyDescent="0.2">
      <c r="U42226" s="55"/>
      <c r="V42226" s="53"/>
      <c r="W42226" s="53"/>
      <c r="X42226" s="53"/>
      <c r="Y42226" s="55"/>
    </row>
    <row r="42227" spans="21:25" x14ac:dyDescent="0.2">
      <c r="U42227" s="55"/>
      <c r="V42227" s="53"/>
      <c r="W42227" s="53"/>
      <c r="X42227" s="53"/>
      <c r="Y42227" s="55"/>
    </row>
    <row r="42228" spans="21:25" x14ac:dyDescent="0.2">
      <c r="U42228" s="55"/>
      <c r="V42228" s="53"/>
      <c r="W42228" s="53"/>
      <c r="X42228" s="53"/>
      <c r="Y42228" s="55"/>
    </row>
    <row r="42229" spans="21:25" x14ac:dyDescent="0.2">
      <c r="U42229" s="55"/>
      <c r="V42229" s="53"/>
      <c r="W42229" s="53"/>
      <c r="X42229" s="53"/>
      <c r="Y42229" s="55"/>
    </row>
    <row r="42230" spans="21:25" x14ac:dyDescent="0.2">
      <c r="U42230" s="55"/>
      <c r="V42230" s="53"/>
      <c r="W42230" s="53"/>
      <c r="X42230" s="53"/>
      <c r="Y42230" s="55"/>
    </row>
    <row r="42231" spans="21:25" x14ac:dyDescent="0.2">
      <c r="U42231" s="55"/>
      <c r="V42231" s="53"/>
      <c r="W42231" s="53"/>
      <c r="X42231" s="53"/>
      <c r="Y42231" s="55"/>
    </row>
    <row r="42232" spans="21:25" x14ac:dyDescent="0.2">
      <c r="U42232" s="55"/>
      <c r="V42232" s="53"/>
      <c r="W42232" s="53"/>
      <c r="X42232" s="53"/>
      <c r="Y42232" s="55"/>
    </row>
    <row r="42233" spans="21:25" x14ac:dyDescent="0.2">
      <c r="U42233" s="55"/>
      <c r="V42233" s="53"/>
      <c r="W42233" s="53"/>
      <c r="X42233" s="53"/>
      <c r="Y42233" s="55"/>
    </row>
    <row r="42234" spans="21:25" x14ac:dyDescent="0.2">
      <c r="U42234" s="55"/>
      <c r="V42234" s="53"/>
      <c r="W42234" s="53"/>
      <c r="X42234" s="53"/>
      <c r="Y42234" s="55"/>
    </row>
    <row r="42235" spans="21:25" x14ac:dyDescent="0.2">
      <c r="U42235" s="55"/>
      <c r="V42235" s="53"/>
      <c r="W42235" s="53"/>
      <c r="X42235" s="53"/>
      <c r="Y42235" s="55"/>
    </row>
    <row r="42236" spans="21:25" x14ac:dyDescent="0.2">
      <c r="U42236" s="55"/>
      <c r="V42236" s="53"/>
      <c r="W42236" s="53"/>
      <c r="X42236" s="53"/>
      <c r="Y42236" s="55"/>
    </row>
    <row r="42237" spans="21:25" x14ac:dyDescent="0.2">
      <c r="U42237" s="55"/>
      <c r="V42237" s="53"/>
      <c r="W42237" s="53"/>
      <c r="X42237" s="53"/>
      <c r="Y42237" s="55"/>
    </row>
    <row r="42238" spans="21:25" x14ac:dyDescent="0.2">
      <c r="U42238" s="55"/>
      <c r="V42238" s="53"/>
      <c r="W42238" s="53"/>
      <c r="X42238" s="53"/>
      <c r="Y42238" s="55"/>
    </row>
    <row r="42239" spans="21:25" x14ac:dyDescent="0.2">
      <c r="U42239" s="55"/>
      <c r="V42239" s="53"/>
      <c r="W42239" s="53"/>
      <c r="X42239" s="53"/>
      <c r="Y42239" s="55"/>
    </row>
    <row r="42240" spans="21:25" x14ac:dyDescent="0.2">
      <c r="U42240" s="55"/>
      <c r="V42240" s="53"/>
      <c r="W42240" s="53"/>
      <c r="X42240" s="53"/>
      <c r="Y42240" s="55"/>
    </row>
    <row r="42241" spans="21:25" x14ac:dyDescent="0.2">
      <c r="U42241" s="55"/>
      <c r="V42241" s="53"/>
      <c r="W42241" s="53"/>
      <c r="X42241" s="53"/>
      <c r="Y42241" s="55"/>
    </row>
    <row r="42242" spans="21:25" x14ac:dyDescent="0.2">
      <c r="U42242" s="55"/>
      <c r="V42242" s="53"/>
      <c r="W42242" s="53"/>
      <c r="X42242" s="53"/>
      <c r="Y42242" s="55"/>
    </row>
    <row r="42243" spans="21:25" x14ac:dyDescent="0.2">
      <c r="U42243" s="55"/>
      <c r="V42243" s="53"/>
      <c r="W42243" s="53"/>
      <c r="X42243" s="53"/>
      <c r="Y42243" s="55"/>
    </row>
    <row r="42244" spans="21:25" x14ac:dyDescent="0.2">
      <c r="U42244" s="55"/>
      <c r="V42244" s="53"/>
      <c r="W42244" s="53"/>
      <c r="X42244" s="53"/>
      <c r="Y42244" s="55"/>
    </row>
    <row r="42245" spans="21:25" x14ac:dyDescent="0.2">
      <c r="U42245" s="55"/>
      <c r="V42245" s="53"/>
      <c r="W42245" s="53"/>
      <c r="X42245" s="53"/>
      <c r="Y42245" s="55"/>
    </row>
    <row r="42246" spans="21:25" x14ac:dyDescent="0.2">
      <c r="U42246" s="55"/>
      <c r="V42246" s="53"/>
      <c r="W42246" s="53"/>
      <c r="X42246" s="53"/>
      <c r="Y42246" s="55"/>
    </row>
    <row r="42247" spans="21:25" x14ac:dyDescent="0.2">
      <c r="U42247" s="55"/>
      <c r="V42247" s="53"/>
      <c r="W42247" s="53"/>
      <c r="X42247" s="53"/>
      <c r="Y42247" s="55"/>
    </row>
    <row r="42248" spans="21:25" x14ac:dyDescent="0.2">
      <c r="U42248" s="55"/>
      <c r="V42248" s="53"/>
      <c r="W42248" s="53"/>
      <c r="X42248" s="53"/>
      <c r="Y42248" s="55"/>
    </row>
    <row r="42249" spans="21:25" x14ac:dyDescent="0.2">
      <c r="U42249" s="55"/>
      <c r="V42249" s="53"/>
      <c r="W42249" s="53"/>
      <c r="X42249" s="53"/>
      <c r="Y42249" s="55"/>
    </row>
    <row r="42250" spans="21:25" x14ac:dyDescent="0.2">
      <c r="U42250" s="55"/>
      <c r="V42250" s="53"/>
      <c r="W42250" s="53"/>
      <c r="X42250" s="53"/>
      <c r="Y42250" s="55"/>
    </row>
    <row r="42251" spans="21:25" x14ac:dyDescent="0.2">
      <c r="U42251" s="55"/>
      <c r="V42251" s="53"/>
      <c r="W42251" s="53"/>
      <c r="X42251" s="53"/>
      <c r="Y42251" s="55"/>
    </row>
    <row r="42252" spans="21:25" x14ac:dyDescent="0.2">
      <c r="U42252" s="55"/>
      <c r="V42252" s="53"/>
      <c r="W42252" s="53"/>
      <c r="X42252" s="53"/>
      <c r="Y42252" s="55"/>
    </row>
    <row r="42253" spans="21:25" x14ac:dyDescent="0.2">
      <c r="U42253" s="55"/>
      <c r="V42253" s="53"/>
      <c r="W42253" s="53"/>
      <c r="X42253" s="53"/>
      <c r="Y42253" s="55"/>
    </row>
    <row r="42254" spans="21:25" x14ac:dyDescent="0.2">
      <c r="U42254" s="55"/>
      <c r="V42254" s="53"/>
      <c r="W42254" s="53"/>
      <c r="X42254" s="53"/>
      <c r="Y42254" s="55"/>
    </row>
    <row r="42255" spans="21:25" x14ac:dyDescent="0.2">
      <c r="U42255" s="55"/>
      <c r="V42255" s="53"/>
      <c r="W42255" s="53"/>
      <c r="X42255" s="53"/>
      <c r="Y42255" s="55"/>
    </row>
    <row r="42256" spans="21:25" x14ac:dyDescent="0.2">
      <c r="U42256" s="55"/>
      <c r="V42256" s="53"/>
      <c r="W42256" s="53"/>
      <c r="X42256" s="53"/>
      <c r="Y42256" s="55"/>
    </row>
    <row r="42257" spans="21:25" x14ac:dyDescent="0.2">
      <c r="U42257" s="55"/>
      <c r="V42257" s="53"/>
      <c r="W42257" s="53"/>
      <c r="X42257" s="53"/>
      <c r="Y42257" s="55"/>
    </row>
    <row r="42258" spans="21:25" x14ac:dyDescent="0.2">
      <c r="U42258" s="55"/>
      <c r="V42258" s="53"/>
      <c r="W42258" s="53"/>
      <c r="X42258" s="53"/>
      <c r="Y42258" s="55"/>
    </row>
    <row r="42259" spans="21:25" x14ac:dyDescent="0.2">
      <c r="U42259" s="55"/>
      <c r="V42259" s="53"/>
      <c r="W42259" s="53"/>
      <c r="X42259" s="53"/>
      <c r="Y42259" s="55"/>
    </row>
    <row r="42260" spans="21:25" x14ac:dyDescent="0.2">
      <c r="U42260" s="55"/>
      <c r="V42260" s="53"/>
      <c r="W42260" s="53"/>
      <c r="X42260" s="53"/>
      <c r="Y42260" s="55"/>
    </row>
    <row r="42261" spans="21:25" x14ac:dyDescent="0.2">
      <c r="U42261" s="55"/>
      <c r="V42261" s="53"/>
      <c r="W42261" s="53"/>
      <c r="X42261" s="53"/>
      <c r="Y42261" s="55"/>
    </row>
    <row r="42262" spans="21:25" x14ac:dyDescent="0.2">
      <c r="U42262" s="55"/>
      <c r="V42262" s="53"/>
      <c r="W42262" s="53"/>
      <c r="X42262" s="53"/>
      <c r="Y42262" s="55"/>
    </row>
    <row r="42263" spans="21:25" x14ac:dyDescent="0.2">
      <c r="U42263" s="55"/>
      <c r="V42263" s="53"/>
      <c r="W42263" s="53"/>
      <c r="X42263" s="53"/>
      <c r="Y42263" s="55"/>
    </row>
    <row r="42264" spans="21:25" x14ac:dyDescent="0.2">
      <c r="U42264" s="55"/>
      <c r="V42264" s="53"/>
      <c r="W42264" s="53"/>
      <c r="X42264" s="53"/>
      <c r="Y42264" s="55"/>
    </row>
    <row r="42265" spans="21:25" x14ac:dyDescent="0.2">
      <c r="U42265" s="55"/>
      <c r="V42265" s="53"/>
      <c r="W42265" s="53"/>
      <c r="X42265" s="53"/>
      <c r="Y42265" s="55"/>
    </row>
    <row r="42266" spans="21:25" x14ac:dyDescent="0.2">
      <c r="U42266" s="55"/>
      <c r="V42266" s="53"/>
      <c r="W42266" s="53"/>
      <c r="X42266" s="53"/>
      <c r="Y42266" s="55"/>
    </row>
    <row r="42267" spans="21:25" x14ac:dyDescent="0.2">
      <c r="U42267" s="55"/>
      <c r="V42267" s="53"/>
      <c r="W42267" s="53"/>
      <c r="X42267" s="53"/>
      <c r="Y42267" s="55"/>
    </row>
    <row r="42268" spans="21:25" x14ac:dyDescent="0.2">
      <c r="U42268" s="55"/>
      <c r="V42268" s="53"/>
      <c r="W42268" s="53"/>
      <c r="X42268" s="53"/>
      <c r="Y42268" s="55"/>
    </row>
    <row r="42269" spans="21:25" x14ac:dyDescent="0.2">
      <c r="U42269" s="55"/>
      <c r="V42269" s="53"/>
      <c r="W42269" s="53"/>
      <c r="X42269" s="53"/>
      <c r="Y42269" s="55"/>
    </row>
    <row r="42270" spans="21:25" x14ac:dyDescent="0.2">
      <c r="U42270" s="55"/>
      <c r="V42270" s="53"/>
      <c r="W42270" s="53"/>
      <c r="X42270" s="53"/>
      <c r="Y42270" s="55"/>
    </row>
    <row r="42271" spans="21:25" x14ac:dyDescent="0.2">
      <c r="U42271" s="55"/>
      <c r="V42271" s="53"/>
      <c r="W42271" s="53"/>
      <c r="X42271" s="53"/>
      <c r="Y42271" s="55"/>
    </row>
    <row r="42272" spans="21:25" x14ac:dyDescent="0.2">
      <c r="U42272" s="55"/>
      <c r="V42272" s="53"/>
      <c r="W42272" s="53"/>
      <c r="X42272" s="53"/>
      <c r="Y42272" s="55"/>
    </row>
    <row r="42273" spans="21:25" x14ac:dyDescent="0.2">
      <c r="U42273" s="55"/>
      <c r="V42273" s="53"/>
      <c r="W42273" s="53"/>
      <c r="X42273" s="53"/>
      <c r="Y42273" s="55"/>
    </row>
    <row r="42274" spans="21:25" x14ac:dyDescent="0.2">
      <c r="U42274" s="55"/>
      <c r="V42274" s="53"/>
      <c r="W42274" s="53"/>
      <c r="X42274" s="53"/>
      <c r="Y42274" s="55"/>
    </row>
    <row r="42275" spans="21:25" x14ac:dyDescent="0.2">
      <c r="U42275" s="55"/>
      <c r="V42275" s="53"/>
      <c r="W42275" s="53"/>
      <c r="X42275" s="53"/>
      <c r="Y42275" s="55"/>
    </row>
    <row r="42276" spans="21:25" x14ac:dyDescent="0.2">
      <c r="U42276" s="55"/>
      <c r="V42276" s="53"/>
      <c r="W42276" s="53"/>
      <c r="X42276" s="53"/>
      <c r="Y42276" s="55"/>
    </row>
    <row r="42277" spans="21:25" x14ac:dyDescent="0.2">
      <c r="U42277" s="55"/>
      <c r="V42277" s="53"/>
      <c r="W42277" s="53"/>
      <c r="X42277" s="53"/>
      <c r="Y42277" s="55"/>
    </row>
    <row r="42278" spans="21:25" x14ac:dyDescent="0.2">
      <c r="U42278" s="55"/>
      <c r="V42278" s="53"/>
      <c r="W42278" s="53"/>
      <c r="X42278" s="53"/>
      <c r="Y42278" s="55"/>
    </row>
    <row r="42279" spans="21:25" x14ac:dyDescent="0.2">
      <c r="U42279" s="55"/>
      <c r="V42279" s="53"/>
      <c r="W42279" s="53"/>
      <c r="X42279" s="53"/>
      <c r="Y42279" s="55"/>
    </row>
    <row r="42280" spans="21:25" x14ac:dyDescent="0.2">
      <c r="U42280" s="55"/>
      <c r="V42280" s="53"/>
      <c r="W42280" s="53"/>
      <c r="X42280" s="53"/>
      <c r="Y42280" s="55"/>
    </row>
    <row r="42281" spans="21:25" x14ac:dyDescent="0.2">
      <c r="U42281" s="55"/>
      <c r="V42281" s="53"/>
      <c r="W42281" s="53"/>
      <c r="X42281" s="53"/>
      <c r="Y42281" s="55"/>
    </row>
    <row r="42282" spans="21:25" x14ac:dyDescent="0.2">
      <c r="U42282" s="55"/>
      <c r="V42282" s="53"/>
      <c r="W42282" s="53"/>
      <c r="X42282" s="53"/>
      <c r="Y42282" s="55"/>
    </row>
    <row r="42283" spans="21:25" x14ac:dyDescent="0.2">
      <c r="U42283" s="55"/>
      <c r="V42283" s="53"/>
      <c r="W42283" s="53"/>
      <c r="X42283" s="53"/>
      <c r="Y42283" s="55"/>
    </row>
    <row r="42284" spans="21:25" x14ac:dyDescent="0.2">
      <c r="U42284" s="55"/>
      <c r="V42284" s="53"/>
      <c r="W42284" s="53"/>
      <c r="X42284" s="53"/>
      <c r="Y42284" s="55"/>
    </row>
    <row r="42285" spans="21:25" x14ac:dyDescent="0.2">
      <c r="U42285" s="55"/>
      <c r="V42285" s="53"/>
      <c r="W42285" s="53"/>
      <c r="X42285" s="53"/>
      <c r="Y42285" s="55"/>
    </row>
    <row r="42286" spans="21:25" x14ac:dyDescent="0.2">
      <c r="U42286" s="55"/>
      <c r="V42286" s="53"/>
      <c r="W42286" s="53"/>
      <c r="X42286" s="53"/>
      <c r="Y42286" s="55"/>
    </row>
    <row r="42287" spans="21:25" x14ac:dyDescent="0.2">
      <c r="U42287" s="55"/>
      <c r="V42287" s="53"/>
      <c r="W42287" s="53"/>
      <c r="X42287" s="53"/>
      <c r="Y42287" s="55"/>
    </row>
    <row r="42288" spans="21:25" x14ac:dyDescent="0.2">
      <c r="U42288" s="55"/>
      <c r="V42288" s="53"/>
      <c r="W42288" s="53"/>
      <c r="X42288" s="53"/>
      <c r="Y42288" s="55"/>
    </row>
    <row r="42289" spans="21:25" x14ac:dyDescent="0.2">
      <c r="U42289" s="55"/>
      <c r="V42289" s="53"/>
      <c r="W42289" s="53"/>
      <c r="X42289" s="53"/>
      <c r="Y42289" s="55"/>
    </row>
    <row r="42290" spans="21:25" x14ac:dyDescent="0.2">
      <c r="U42290" s="55"/>
      <c r="V42290" s="53"/>
      <c r="W42290" s="53"/>
      <c r="X42290" s="53"/>
      <c r="Y42290" s="55"/>
    </row>
    <row r="42291" spans="21:25" x14ac:dyDescent="0.2">
      <c r="U42291" s="55"/>
      <c r="V42291" s="53"/>
      <c r="W42291" s="53"/>
      <c r="X42291" s="53"/>
      <c r="Y42291" s="55"/>
    </row>
    <row r="42292" spans="21:25" x14ac:dyDescent="0.2">
      <c r="U42292" s="55"/>
      <c r="V42292" s="53"/>
      <c r="W42292" s="53"/>
      <c r="X42292" s="53"/>
      <c r="Y42292" s="55"/>
    </row>
    <row r="42293" spans="21:25" x14ac:dyDescent="0.2">
      <c r="U42293" s="55"/>
      <c r="V42293" s="53"/>
      <c r="W42293" s="53"/>
      <c r="X42293" s="53"/>
      <c r="Y42293" s="55"/>
    </row>
    <row r="42294" spans="21:25" x14ac:dyDescent="0.2">
      <c r="U42294" s="55"/>
      <c r="V42294" s="53"/>
      <c r="W42294" s="53"/>
      <c r="X42294" s="53"/>
      <c r="Y42294" s="55"/>
    </row>
    <row r="42295" spans="21:25" x14ac:dyDescent="0.2">
      <c r="U42295" s="55"/>
      <c r="V42295" s="53"/>
      <c r="W42295" s="53"/>
      <c r="X42295" s="53"/>
      <c r="Y42295" s="55"/>
    </row>
    <row r="42296" spans="21:25" x14ac:dyDescent="0.2">
      <c r="U42296" s="55"/>
      <c r="V42296" s="53"/>
      <c r="W42296" s="53"/>
      <c r="X42296" s="53"/>
      <c r="Y42296" s="55"/>
    </row>
    <row r="42297" spans="21:25" x14ac:dyDescent="0.2">
      <c r="U42297" s="55"/>
      <c r="V42297" s="53"/>
      <c r="W42297" s="53"/>
      <c r="X42297" s="53"/>
      <c r="Y42297" s="55"/>
    </row>
    <row r="42298" spans="21:25" x14ac:dyDescent="0.2">
      <c r="U42298" s="55"/>
      <c r="V42298" s="53"/>
      <c r="W42298" s="53"/>
      <c r="X42298" s="53"/>
      <c r="Y42298" s="55"/>
    </row>
    <row r="42299" spans="21:25" x14ac:dyDescent="0.2">
      <c r="U42299" s="55"/>
      <c r="V42299" s="53"/>
      <c r="W42299" s="53"/>
      <c r="X42299" s="53"/>
      <c r="Y42299" s="55"/>
    </row>
    <row r="42300" spans="21:25" x14ac:dyDescent="0.2">
      <c r="U42300" s="55"/>
      <c r="V42300" s="53"/>
      <c r="W42300" s="53"/>
      <c r="X42300" s="53"/>
      <c r="Y42300" s="55"/>
    </row>
    <row r="42301" spans="21:25" x14ac:dyDescent="0.2">
      <c r="U42301" s="55"/>
      <c r="V42301" s="53"/>
      <c r="W42301" s="53"/>
      <c r="X42301" s="53"/>
      <c r="Y42301" s="55"/>
    </row>
    <row r="42302" spans="21:25" x14ac:dyDescent="0.2">
      <c r="U42302" s="55"/>
      <c r="V42302" s="53"/>
      <c r="W42302" s="53"/>
      <c r="X42302" s="53"/>
      <c r="Y42302" s="55"/>
    </row>
    <row r="42303" spans="21:25" x14ac:dyDescent="0.2">
      <c r="U42303" s="55"/>
      <c r="V42303" s="53"/>
      <c r="W42303" s="53"/>
      <c r="X42303" s="53"/>
      <c r="Y42303" s="55"/>
    </row>
    <row r="42304" spans="21:25" x14ac:dyDescent="0.2">
      <c r="U42304" s="55"/>
      <c r="V42304" s="53"/>
      <c r="W42304" s="53"/>
      <c r="X42304" s="53"/>
      <c r="Y42304" s="55"/>
    </row>
    <row r="42305" spans="21:25" x14ac:dyDescent="0.2">
      <c r="U42305" s="55"/>
      <c r="V42305" s="53"/>
      <c r="W42305" s="53"/>
      <c r="X42305" s="53"/>
      <c r="Y42305" s="55"/>
    </row>
    <row r="42306" spans="21:25" x14ac:dyDescent="0.2">
      <c r="U42306" s="55"/>
      <c r="V42306" s="53"/>
      <c r="W42306" s="53"/>
      <c r="X42306" s="53"/>
      <c r="Y42306" s="55"/>
    </row>
    <row r="42307" spans="21:25" x14ac:dyDescent="0.2">
      <c r="U42307" s="55"/>
      <c r="V42307" s="53"/>
      <c r="W42307" s="53"/>
      <c r="X42307" s="53"/>
      <c r="Y42307" s="55"/>
    </row>
    <row r="42308" spans="21:25" x14ac:dyDescent="0.2">
      <c r="U42308" s="55"/>
      <c r="V42308" s="53"/>
      <c r="W42308" s="53"/>
      <c r="X42308" s="53"/>
      <c r="Y42308" s="55"/>
    </row>
    <row r="42309" spans="21:25" x14ac:dyDescent="0.2">
      <c r="U42309" s="55"/>
      <c r="V42309" s="53"/>
      <c r="W42309" s="53"/>
      <c r="X42309" s="53"/>
      <c r="Y42309" s="55"/>
    </row>
    <row r="42310" spans="21:25" x14ac:dyDescent="0.2">
      <c r="U42310" s="55"/>
      <c r="V42310" s="53"/>
      <c r="W42310" s="53"/>
      <c r="X42310" s="53"/>
      <c r="Y42310" s="55"/>
    </row>
    <row r="42311" spans="21:25" x14ac:dyDescent="0.2">
      <c r="U42311" s="55"/>
      <c r="V42311" s="53"/>
      <c r="W42311" s="53"/>
      <c r="X42311" s="53"/>
      <c r="Y42311" s="55"/>
    </row>
    <row r="42312" spans="21:25" x14ac:dyDescent="0.2">
      <c r="U42312" s="55"/>
      <c r="V42312" s="53"/>
      <c r="W42312" s="53"/>
      <c r="X42312" s="53"/>
      <c r="Y42312" s="55"/>
    </row>
    <row r="42313" spans="21:25" x14ac:dyDescent="0.2">
      <c r="U42313" s="55"/>
      <c r="V42313" s="53"/>
      <c r="W42313" s="53"/>
      <c r="X42313" s="53"/>
      <c r="Y42313" s="55"/>
    </row>
    <row r="42314" spans="21:25" x14ac:dyDescent="0.2">
      <c r="U42314" s="55"/>
      <c r="V42314" s="53"/>
      <c r="W42314" s="53"/>
      <c r="X42314" s="53"/>
      <c r="Y42314" s="55"/>
    </row>
    <row r="42315" spans="21:25" x14ac:dyDescent="0.2">
      <c r="U42315" s="55"/>
      <c r="V42315" s="53"/>
      <c r="W42315" s="53"/>
      <c r="X42315" s="53"/>
      <c r="Y42315" s="55"/>
    </row>
    <row r="42316" spans="21:25" x14ac:dyDescent="0.2">
      <c r="U42316" s="55"/>
      <c r="V42316" s="53"/>
      <c r="W42316" s="53"/>
      <c r="X42316" s="53"/>
      <c r="Y42316" s="55"/>
    </row>
    <row r="42317" spans="21:25" x14ac:dyDescent="0.2">
      <c r="U42317" s="55"/>
      <c r="V42317" s="53"/>
      <c r="W42317" s="53"/>
      <c r="X42317" s="53"/>
      <c r="Y42317" s="55"/>
    </row>
    <row r="42318" spans="21:25" x14ac:dyDescent="0.2">
      <c r="U42318" s="55"/>
      <c r="V42318" s="53"/>
      <c r="W42318" s="53"/>
      <c r="X42318" s="53"/>
      <c r="Y42318" s="55"/>
    </row>
    <row r="42319" spans="21:25" x14ac:dyDescent="0.2">
      <c r="U42319" s="55"/>
      <c r="V42319" s="53"/>
      <c r="W42319" s="53"/>
      <c r="X42319" s="53"/>
      <c r="Y42319" s="55"/>
    </row>
    <row r="42320" spans="21:25" x14ac:dyDescent="0.2">
      <c r="U42320" s="55"/>
      <c r="V42320" s="53"/>
      <c r="W42320" s="53"/>
      <c r="X42320" s="53"/>
      <c r="Y42320" s="55"/>
    </row>
    <row r="42321" spans="21:25" x14ac:dyDescent="0.2">
      <c r="U42321" s="55"/>
      <c r="V42321" s="53"/>
      <c r="W42321" s="53"/>
      <c r="X42321" s="53"/>
      <c r="Y42321" s="55"/>
    </row>
    <row r="42322" spans="21:25" x14ac:dyDescent="0.2">
      <c r="U42322" s="55"/>
      <c r="V42322" s="53"/>
      <c r="W42322" s="53"/>
      <c r="X42322" s="53"/>
      <c r="Y42322" s="55"/>
    </row>
    <row r="42323" spans="21:25" x14ac:dyDescent="0.2">
      <c r="U42323" s="55"/>
      <c r="V42323" s="53"/>
      <c r="W42323" s="53"/>
      <c r="X42323" s="53"/>
      <c r="Y42323" s="55"/>
    </row>
    <row r="42324" spans="21:25" x14ac:dyDescent="0.2">
      <c r="U42324" s="55"/>
      <c r="V42324" s="53"/>
      <c r="W42324" s="53"/>
      <c r="X42324" s="53"/>
      <c r="Y42324" s="55"/>
    </row>
    <row r="42325" spans="21:25" x14ac:dyDescent="0.2">
      <c r="U42325" s="55"/>
      <c r="V42325" s="53"/>
      <c r="W42325" s="53"/>
      <c r="X42325" s="53"/>
      <c r="Y42325" s="55"/>
    </row>
    <row r="42326" spans="21:25" x14ac:dyDescent="0.2">
      <c r="U42326" s="55"/>
      <c r="V42326" s="53"/>
      <c r="W42326" s="53"/>
      <c r="X42326" s="53"/>
      <c r="Y42326" s="55"/>
    </row>
    <row r="42327" spans="21:25" x14ac:dyDescent="0.2">
      <c r="U42327" s="55"/>
      <c r="V42327" s="53"/>
      <c r="W42327" s="53"/>
      <c r="X42327" s="53"/>
      <c r="Y42327" s="55"/>
    </row>
    <row r="42328" spans="21:25" x14ac:dyDescent="0.2">
      <c r="U42328" s="55"/>
      <c r="V42328" s="53"/>
      <c r="W42328" s="53"/>
      <c r="X42328" s="53"/>
      <c r="Y42328" s="55"/>
    </row>
    <row r="42329" spans="21:25" x14ac:dyDescent="0.2">
      <c r="U42329" s="55"/>
      <c r="V42329" s="53"/>
      <c r="W42329" s="53"/>
      <c r="X42329" s="53"/>
      <c r="Y42329" s="55"/>
    </row>
    <row r="42330" spans="21:25" x14ac:dyDescent="0.2">
      <c r="U42330" s="55"/>
      <c r="V42330" s="53"/>
      <c r="W42330" s="53"/>
      <c r="X42330" s="53"/>
      <c r="Y42330" s="55"/>
    </row>
    <row r="42331" spans="21:25" x14ac:dyDescent="0.2">
      <c r="U42331" s="55"/>
      <c r="V42331" s="53"/>
      <c r="W42331" s="53"/>
      <c r="X42331" s="53"/>
      <c r="Y42331" s="55"/>
    </row>
    <row r="42332" spans="21:25" x14ac:dyDescent="0.2">
      <c r="U42332" s="55"/>
      <c r="V42332" s="53"/>
      <c r="W42332" s="53"/>
      <c r="X42332" s="53"/>
      <c r="Y42332" s="55"/>
    </row>
    <row r="42333" spans="21:25" x14ac:dyDescent="0.2">
      <c r="U42333" s="55"/>
      <c r="V42333" s="53"/>
      <c r="W42333" s="53"/>
      <c r="X42333" s="53"/>
      <c r="Y42333" s="55"/>
    </row>
    <row r="42334" spans="21:25" x14ac:dyDescent="0.2">
      <c r="U42334" s="55"/>
      <c r="V42334" s="53"/>
      <c r="W42334" s="53"/>
      <c r="X42334" s="53"/>
      <c r="Y42334" s="55"/>
    </row>
    <row r="42335" spans="21:25" x14ac:dyDescent="0.2">
      <c r="U42335" s="55"/>
      <c r="V42335" s="53"/>
      <c r="W42335" s="53"/>
      <c r="X42335" s="53"/>
      <c r="Y42335" s="55"/>
    </row>
    <row r="42336" spans="21:25" x14ac:dyDescent="0.2">
      <c r="U42336" s="55"/>
      <c r="V42336" s="53"/>
      <c r="W42336" s="53"/>
      <c r="X42336" s="53"/>
      <c r="Y42336" s="55"/>
    </row>
    <row r="42337" spans="21:25" x14ac:dyDescent="0.2">
      <c r="U42337" s="55"/>
      <c r="V42337" s="53"/>
      <c r="W42337" s="53"/>
      <c r="X42337" s="53"/>
      <c r="Y42337" s="55"/>
    </row>
    <row r="42338" spans="21:25" x14ac:dyDescent="0.2">
      <c r="U42338" s="55"/>
      <c r="V42338" s="53"/>
      <c r="W42338" s="53"/>
      <c r="X42338" s="53"/>
      <c r="Y42338" s="55"/>
    </row>
    <row r="42339" spans="21:25" x14ac:dyDescent="0.2">
      <c r="U42339" s="55"/>
      <c r="V42339" s="53"/>
      <c r="W42339" s="53"/>
      <c r="X42339" s="53"/>
      <c r="Y42339" s="55"/>
    </row>
    <row r="42340" spans="21:25" x14ac:dyDescent="0.2">
      <c r="U42340" s="55"/>
      <c r="V42340" s="53"/>
      <c r="W42340" s="53"/>
      <c r="X42340" s="53"/>
      <c r="Y42340" s="55"/>
    </row>
    <row r="42341" spans="21:25" x14ac:dyDescent="0.2">
      <c r="U42341" s="55"/>
      <c r="V42341" s="53"/>
      <c r="W42341" s="53"/>
      <c r="X42341" s="53"/>
      <c r="Y42341" s="55"/>
    </row>
    <row r="42342" spans="21:25" x14ac:dyDescent="0.2">
      <c r="U42342" s="55"/>
      <c r="V42342" s="53"/>
      <c r="W42342" s="53"/>
      <c r="X42342" s="53"/>
      <c r="Y42342" s="55"/>
    </row>
    <row r="42343" spans="21:25" x14ac:dyDescent="0.2">
      <c r="U42343" s="55"/>
      <c r="V42343" s="53"/>
      <c r="W42343" s="53"/>
      <c r="X42343" s="53"/>
      <c r="Y42343" s="55"/>
    </row>
    <row r="42344" spans="21:25" x14ac:dyDescent="0.2">
      <c r="U42344" s="55"/>
      <c r="V42344" s="53"/>
      <c r="W42344" s="53"/>
      <c r="X42344" s="53"/>
      <c r="Y42344" s="55"/>
    </row>
    <row r="42345" spans="21:25" x14ac:dyDescent="0.2">
      <c r="U42345" s="55"/>
      <c r="V42345" s="53"/>
      <c r="W42345" s="53"/>
      <c r="X42345" s="53"/>
      <c r="Y42345" s="55"/>
    </row>
    <row r="42346" spans="21:25" x14ac:dyDescent="0.2">
      <c r="U42346" s="55"/>
      <c r="V42346" s="53"/>
      <c r="W42346" s="53"/>
      <c r="X42346" s="53"/>
      <c r="Y42346" s="55"/>
    </row>
    <row r="42347" spans="21:25" x14ac:dyDescent="0.2">
      <c r="U42347" s="55"/>
      <c r="V42347" s="53"/>
      <c r="W42347" s="53"/>
      <c r="X42347" s="53"/>
      <c r="Y42347" s="55"/>
    </row>
    <row r="42348" spans="21:25" x14ac:dyDescent="0.2">
      <c r="U42348" s="55"/>
      <c r="V42348" s="53"/>
      <c r="W42348" s="53"/>
      <c r="X42348" s="53"/>
      <c r="Y42348" s="55"/>
    </row>
    <row r="42349" spans="21:25" x14ac:dyDescent="0.2">
      <c r="U42349" s="55"/>
      <c r="V42349" s="53"/>
      <c r="W42349" s="53"/>
      <c r="X42349" s="53"/>
      <c r="Y42349" s="55"/>
    </row>
    <row r="42350" spans="21:25" x14ac:dyDescent="0.2">
      <c r="U42350" s="55"/>
      <c r="V42350" s="53"/>
      <c r="W42350" s="53"/>
      <c r="X42350" s="53"/>
      <c r="Y42350" s="55"/>
    </row>
    <row r="42351" spans="21:25" x14ac:dyDescent="0.2">
      <c r="U42351" s="55"/>
      <c r="V42351" s="53"/>
      <c r="W42351" s="53"/>
      <c r="X42351" s="53"/>
      <c r="Y42351" s="55"/>
    </row>
    <row r="42352" spans="21:25" x14ac:dyDescent="0.2">
      <c r="U42352" s="55"/>
      <c r="V42352" s="53"/>
      <c r="W42352" s="53"/>
      <c r="X42352" s="53"/>
      <c r="Y42352" s="55"/>
    </row>
    <row r="42353" spans="21:25" x14ac:dyDescent="0.2">
      <c r="U42353" s="55"/>
      <c r="V42353" s="53"/>
      <c r="W42353" s="53"/>
      <c r="X42353" s="53"/>
      <c r="Y42353" s="55"/>
    </row>
    <row r="42354" spans="21:25" x14ac:dyDescent="0.2">
      <c r="U42354" s="55"/>
      <c r="V42354" s="53"/>
      <c r="W42354" s="53"/>
      <c r="X42354" s="53"/>
      <c r="Y42354" s="55"/>
    </row>
    <row r="42355" spans="21:25" x14ac:dyDescent="0.2">
      <c r="U42355" s="55"/>
      <c r="V42355" s="53"/>
      <c r="W42355" s="53"/>
      <c r="X42355" s="53"/>
      <c r="Y42355" s="55"/>
    </row>
    <row r="42356" spans="21:25" x14ac:dyDescent="0.2">
      <c r="U42356" s="55"/>
      <c r="V42356" s="53"/>
      <c r="W42356" s="53"/>
      <c r="X42356" s="53"/>
      <c r="Y42356" s="55"/>
    </row>
    <row r="42357" spans="21:25" x14ac:dyDescent="0.2">
      <c r="U42357" s="55"/>
      <c r="V42357" s="53"/>
      <c r="W42357" s="53"/>
      <c r="X42357" s="53"/>
      <c r="Y42357" s="55"/>
    </row>
    <row r="42358" spans="21:25" x14ac:dyDescent="0.2">
      <c r="U42358" s="55"/>
      <c r="V42358" s="53"/>
      <c r="W42358" s="53"/>
      <c r="X42358" s="53"/>
      <c r="Y42358" s="55"/>
    </row>
    <row r="42359" spans="21:25" x14ac:dyDescent="0.2">
      <c r="U42359" s="55"/>
      <c r="V42359" s="53"/>
      <c r="W42359" s="53"/>
      <c r="X42359" s="53"/>
      <c r="Y42359" s="55"/>
    </row>
    <row r="42360" spans="21:25" x14ac:dyDescent="0.2">
      <c r="U42360" s="55"/>
      <c r="V42360" s="53"/>
      <c r="W42360" s="53"/>
      <c r="X42360" s="53"/>
      <c r="Y42360" s="55"/>
    </row>
    <row r="42361" spans="21:25" x14ac:dyDescent="0.2">
      <c r="U42361" s="55"/>
      <c r="V42361" s="53"/>
      <c r="W42361" s="53"/>
      <c r="X42361" s="53"/>
      <c r="Y42361" s="55"/>
    </row>
    <row r="42362" spans="21:25" x14ac:dyDescent="0.2">
      <c r="U42362" s="55"/>
      <c r="V42362" s="53"/>
      <c r="W42362" s="53"/>
      <c r="X42362" s="53"/>
      <c r="Y42362" s="55"/>
    </row>
    <row r="42363" spans="21:25" x14ac:dyDescent="0.2">
      <c r="U42363" s="55"/>
      <c r="V42363" s="53"/>
      <c r="W42363" s="53"/>
      <c r="X42363" s="53"/>
      <c r="Y42363" s="55"/>
    </row>
    <row r="42364" spans="21:25" x14ac:dyDescent="0.2">
      <c r="U42364" s="55"/>
      <c r="V42364" s="53"/>
      <c r="W42364" s="53"/>
      <c r="X42364" s="53"/>
      <c r="Y42364" s="55"/>
    </row>
    <row r="42365" spans="21:25" x14ac:dyDescent="0.2">
      <c r="U42365" s="55"/>
      <c r="V42365" s="53"/>
      <c r="W42365" s="53"/>
      <c r="X42365" s="53"/>
      <c r="Y42365" s="55"/>
    </row>
    <row r="42366" spans="21:25" x14ac:dyDescent="0.2">
      <c r="U42366" s="55"/>
      <c r="V42366" s="53"/>
      <c r="W42366" s="53"/>
      <c r="X42366" s="53"/>
      <c r="Y42366" s="55"/>
    </row>
    <row r="42367" spans="21:25" x14ac:dyDescent="0.2">
      <c r="U42367" s="55"/>
      <c r="V42367" s="53"/>
      <c r="W42367" s="53"/>
      <c r="X42367" s="53"/>
      <c r="Y42367" s="55"/>
    </row>
    <row r="42368" spans="21:25" x14ac:dyDescent="0.2">
      <c r="U42368" s="55"/>
      <c r="V42368" s="53"/>
      <c r="W42368" s="53"/>
      <c r="X42368" s="53"/>
      <c r="Y42368" s="55"/>
    </row>
    <row r="42369" spans="21:25" x14ac:dyDescent="0.2">
      <c r="U42369" s="55"/>
      <c r="V42369" s="53"/>
      <c r="W42369" s="53"/>
      <c r="X42369" s="53"/>
      <c r="Y42369" s="55"/>
    </row>
    <row r="42370" spans="21:25" x14ac:dyDescent="0.2">
      <c r="U42370" s="55"/>
      <c r="V42370" s="53"/>
      <c r="W42370" s="53"/>
      <c r="X42370" s="53"/>
      <c r="Y42370" s="55"/>
    </row>
    <row r="42371" spans="21:25" x14ac:dyDescent="0.2">
      <c r="U42371" s="55"/>
      <c r="V42371" s="53"/>
      <c r="W42371" s="53"/>
      <c r="X42371" s="53"/>
      <c r="Y42371" s="55"/>
    </row>
    <row r="42372" spans="21:25" x14ac:dyDescent="0.2">
      <c r="U42372" s="55"/>
      <c r="V42372" s="53"/>
      <c r="W42372" s="53"/>
      <c r="X42372" s="53"/>
      <c r="Y42372" s="55"/>
    </row>
    <row r="42373" spans="21:25" x14ac:dyDescent="0.2">
      <c r="U42373" s="55"/>
      <c r="V42373" s="53"/>
      <c r="W42373" s="53"/>
      <c r="X42373" s="53"/>
      <c r="Y42373" s="55"/>
    </row>
    <row r="42374" spans="21:25" x14ac:dyDescent="0.2">
      <c r="U42374" s="55"/>
      <c r="V42374" s="53"/>
      <c r="W42374" s="53"/>
      <c r="X42374" s="53"/>
      <c r="Y42374" s="55"/>
    </row>
    <row r="42375" spans="21:25" x14ac:dyDescent="0.2">
      <c r="U42375" s="55"/>
      <c r="V42375" s="53"/>
      <c r="W42375" s="53"/>
      <c r="X42375" s="53"/>
      <c r="Y42375" s="55"/>
    </row>
    <row r="42376" spans="21:25" x14ac:dyDescent="0.2">
      <c r="U42376" s="55"/>
      <c r="V42376" s="53"/>
      <c r="W42376" s="53"/>
      <c r="X42376" s="53"/>
      <c r="Y42376" s="55"/>
    </row>
    <row r="42377" spans="21:25" x14ac:dyDescent="0.2">
      <c r="U42377" s="55"/>
      <c r="V42377" s="53"/>
      <c r="W42377" s="53"/>
      <c r="X42377" s="53"/>
      <c r="Y42377" s="55"/>
    </row>
    <row r="42378" spans="21:25" x14ac:dyDescent="0.2">
      <c r="U42378" s="55"/>
      <c r="V42378" s="53"/>
      <c r="W42378" s="53"/>
      <c r="X42378" s="53"/>
      <c r="Y42378" s="55"/>
    </row>
    <row r="42379" spans="21:25" x14ac:dyDescent="0.2">
      <c r="U42379" s="55"/>
      <c r="V42379" s="53"/>
      <c r="W42379" s="53"/>
      <c r="X42379" s="53"/>
      <c r="Y42379" s="55"/>
    </row>
    <row r="42380" spans="21:25" x14ac:dyDescent="0.2">
      <c r="U42380" s="55"/>
      <c r="V42380" s="53"/>
      <c r="W42380" s="53"/>
      <c r="X42380" s="53"/>
      <c r="Y42380" s="55"/>
    </row>
    <row r="42381" spans="21:25" x14ac:dyDescent="0.2">
      <c r="U42381" s="55"/>
      <c r="V42381" s="53"/>
      <c r="W42381" s="53"/>
      <c r="X42381" s="53"/>
      <c r="Y42381" s="55"/>
    </row>
    <row r="42382" spans="21:25" x14ac:dyDescent="0.2">
      <c r="U42382" s="55"/>
      <c r="V42382" s="53"/>
      <c r="W42382" s="53"/>
      <c r="X42382" s="53"/>
      <c r="Y42382" s="55"/>
    </row>
    <row r="42383" spans="21:25" x14ac:dyDescent="0.2">
      <c r="U42383" s="55"/>
      <c r="V42383" s="53"/>
      <c r="W42383" s="53"/>
      <c r="X42383" s="53"/>
      <c r="Y42383" s="55"/>
    </row>
    <row r="42384" spans="21:25" x14ac:dyDescent="0.2">
      <c r="U42384" s="55"/>
      <c r="V42384" s="53"/>
      <c r="W42384" s="53"/>
      <c r="X42384" s="53"/>
      <c r="Y42384" s="55"/>
    </row>
    <row r="42385" spans="21:25" x14ac:dyDescent="0.2">
      <c r="U42385" s="55"/>
      <c r="V42385" s="53"/>
      <c r="W42385" s="53"/>
      <c r="X42385" s="53"/>
      <c r="Y42385" s="55"/>
    </row>
    <row r="42386" spans="21:25" x14ac:dyDescent="0.2">
      <c r="U42386" s="55"/>
      <c r="V42386" s="53"/>
      <c r="W42386" s="53"/>
      <c r="X42386" s="53"/>
      <c r="Y42386" s="55"/>
    </row>
    <row r="42387" spans="21:25" x14ac:dyDescent="0.2">
      <c r="U42387" s="55"/>
      <c r="V42387" s="53"/>
      <c r="W42387" s="53"/>
      <c r="X42387" s="53"/>
      <c r="Y42387" s="55"/>
    </row>
    <row r="42388" spans="21:25" x14ac:dyDescent="0.2">
      <c r="U42388" s="55"/>
      <c r="V42388" s="53"/>
      <c r="W42388" s="53"/>
      <c r="X42388" s="53"/>
      <c r="Y42388" s="55"/>
    </row>
    <row r="42389" spans="21:25" x14ac:dyDescent="0.2">
      <c r="U42389" s="55"/>
      <c r="V42389" s="53"/>
      <c r="W42389" s="53"/>
      <c r="X42389" s="53"/>
      <c r="Y42389" s="55"/>
    </row>
    <row r="42390" spans="21:25" x14ac:dyDescent="0.2">
      <c r="U42390" s="55"/>
      <c r="V42390" s="53"/>
      <c r="W42390" s="53"/>
      <c r="X42390" s="53"/>
      <c r="Y42390" s="55"/>
    </row>
    <row r="42391" spans="21:25" x14ac:dyDescent="0.2">
      <c r="U42391" s="55"/>
      <c r="V42391" s="53"/>
      <c r="W42391" s="53"/>
      <c r="X42391" s="53"/>
      <c r="Y42391" s="55"/>
    </row>
    <row r="42392" spans="21:25" x14ac:dyDescent="0.2">
      <c r="U42392" s="55"/>
      <c r="V42392" s="53"/>
      <c r="W42392" s="53"/>
      <c r="X42392" s="53"/>
      <c r="Y42392" s="55"/>
    </row>
    <row r="42393" spans="21:25" x14ac:dyDescent="0.2">
      <c r="U42393" s="55"/>
      <c r="V42393" s="53"/>
      <c r="W42393" s="53"/>
      <c r="X42393" s="53"/>
      <c r="Y42393" s="55"/>
    </row>
    <row r="42394" spans="21:25" x14ac:dyDescent="0.2">
      <c r="U42394" s="55"/>
      <c r="V42394" s="53"/>
      <c r="W42394" s="53"/>
      <c r="X42394" s="53"/>
      <c r="Y42394" s="55"/>
    </row>
    <row r="42395" spans="21:25" x14ac:dyDescent="0.2">
      <c r="U42395" s="55"/>
      <c r="V42395" s="53"/>
      <c r="W42395" s="53"/>
      <c r="X42395" s="53"/>
      <c r="Y42395" s="55"/>
    </row>
    <row r="42396" spans="21:25" x14ac:dyDescent="0.2">
      <c r="U42396" s="55"/>
      <c r="V42396" s="53"/>
      <c r="W42396" s="53"/>
      <c r="X42396" s="53"/>
      <c r="Y42396" s="55"/>
    </row>
    <row r="42397" spans="21:25" x14ac:dyDescent="0.2">
      <c r="U42397" s="55"/>
      <c r="V42397" s="53"/>
      <c r="W42397" s="53"/>
      <c r="X42397" s="53"/>
      <c r="Y42397" s="55"/>
    </row>
    <row r="42398" spans="21:25" x14ac:dyDescent="0.2">
      <c r="U42398" s="55"/>
      <c r="V42398" s="53"/>
      <c r="W42398" s="53"/>
      <c r="X42398" s="53"/>
      <c r="Y42398" s="55"/>
    </row>
    <row r="42399" spans="21:25" x14ac:dyDescent="0.2">
      <c r="U42399" s="55"/>
      <c r="V42399" s="53"/>
      <c r="W42399" s="53"/>
      <c r="X42399" s="53"/>
      <c r="Y42399" s="55"/>
    </row>
    <row r="42400" spans="21:25" x14ac:dyDescent="0.2">
      <c r="U42400" s="55"/>
      <c r="V42400" s="53"/>
      <c r="W42400" s="53"/>
      <c r="X42400" s="53"/>
      <c r="Y42400" s="55"/>
    </row>
    <row r="42401" spans="21:25" x14ac:dyDescent="0.2">
      <c r="U42401" s="55"/>
      <c r="V42401" s="53"/>
      <c r="W42401" s="53"/>
      <c r="X42401" s="53"/>
      <c r="Y42401" s="55"/>
    </row>
    <row r="42402" spans="21:25" x14ac:dyDescent="0.2">
      <c r="U42402" s="55"/>
      <c r="V42402" s="53"/>
      <c r="W42402" s="53"/>
      <c r="X42402" s="53"/>
      <c r="Y42402" s="55"/>
    </row>
    <row r="42403" spans="21:25" x14ac:dyDescent="0.2">
      <c r="U42403" s="55"/>
      <c r="V42403" s="53"/>
      <c r="W42403" s="53"/>
      <c r="X42403" s="53"/>
      <c r="Y42403" s="55"/>
    </row>
    <row r="42404" spans="21:25" x14ac:dyDescent="0.2">
      <c r="U42404" s="55"/>
      <c r="V42404" s="53"/>
      <c r="W42404" s="53"/>
      <c r="X42404" s="53"/>
      <c r="Y42404" s="55"/>
    </row>
    <row r="42405" spans="21:25" x14ac:dyDescent="0.2">
      <c r="U42405" s="55"/>
      <c r="V42405" s="53"/>
      <c r="W42405" s="53"/>
      <c r="X42405" s="53"/>
      <c r="Y42405" s="55"/>
    </row>
    <row r="42406" spans="21:25" x14ac:dyDescent="0.2">
      <c r="U42406" s="55"/>
      <c r="V42406" s="53"/>
      <c r="W42406" s="53"/>
      <c r="X42406" s="53"/>
      <c r="Y42406" s="55"/>
    </row>
    <row r="42407" spans="21:25" x14ac:dyDescent="0.2">
      <c r="U42407" s="55"/>
      <c r="V42407" s="53"/>
      <c r="W42407" s="53"/>
      <c r="X42407" s="53"/>
      <c r="Y42407" s="55"/>
    </row>
    <row r="42408" spans="21:25" x14ac:dyDescent="0.2">
      <c r="U42408" s="55"/>
      <c r="V42408" s="53"/>
      <c r="W42408" s="53"/>
      <c r="X42408" s="53"/>
      <c r="Y42408" s="55"/>
    </row>
    <row r="42409" spans="21:25" x14ac:dyDescent="0.2">
      <c r="U42409" s="55"/>
      <c r="V42409" s="53"/>
      <c r="W42409" s="53"/>
      <c r="X42409" s="53"/>
      <c r="Y42409" s="55"/>
    </row>
    <row r="42410" spans="21:25" x14ac:dyDescent="0.2">
      <c r="U42410" s="55"/>
      <c r="V42410" s="53"/>
      <c r="W42410" s="53"/>
      <c r="X42410" s="53"/>
      <c r="Y42410" s="55"/>
    </row>
    <row r="42411" spans="21:25" x14ac:dyDescent="0.2">
      <c r="U42411" s="55"/>
      <c r="V42411" s="53"/>
      <c r="W42411" s="53"/>
      <c r="X42411" s="53"/>
      <c r="Y42411" s="55"/>
    </row>
    <row r="42412" spans="21:25" x14ac:dyDescent="0.2">
      <c r="U42412" s="55"/>
      <c r="V42412" s="53"/>
      <c r="W42412" s="53"/>
      <c r="X42412" s="53"/>
      <c r="Y42412" s="55"/>
    </row>
    <row r="42413" spans="21:25" x14ac:dyDescent="0.2">
      <c r="U42413" s="55"/>
      <c r="V42413" s="53"/>
      <c r="W42413" s="53"/>
      <c r="X42413" s="53"/>
      <c r="Y42413" s="55"/>
    </row>
    <row r="42414" spans="21:25" x14ac:dyDescent="0.2">
      <c r="U42414" s="55"/>
      <c r="V42414" s="53"/>
      <c r="W42414" s="53"/>
      <c r="X42414" s="53"/>
      <c r="Y42414" s="55"/>
    </row>
    <row r="42415" spans="21:25" x14ac:dyDescent="0.2">
      <c r="U42415" s="55"/>
      <c r="V42415" s="53"/>
      <c r="W42415" s="53"/>
      <c r="X42415" s="53"/>
      <c r="Y42415" s="55"/>
    </row>
    <row r="42416" spans="21:25" x14ac:dyDescent="0.2">
      <c r="U42416" s="55"/>
      <c r="V42416" s="53"/>
      <c r="W42416" s="53"/>
      <c r="X42416" s="53"/>
      <c r="Y42416" s="55"/>
    </row>
    <row r="42417" spans="21:25" x14ac:dyDescent="0.2">
      <c r="U42417" s="55"/>
      <c r="V42417" s="53"/>
      <c r="W42417" s="53"/>
      <c r="X42417" s="53"/>
      <c r="Y42417" s="55"/>
    </row>
    <row r="42418" spans="21:25" x14ac:dyDescent="0.2">
      <c r="U42418" s="55"/>
      <c r="V42418" s="53"/>
      <c r="W42418" s="53"/>
      <c r="X42418" s="53"/>
      <c r="Y42418" s="55"/>
    </row>
    <row r="42419" spans="21:25" x14ac:dyDescent="0.2">
      <c r="U42419" s="55"/>
      <c r="V42419" s="53"/>
      <c r="W42419" s="53"/>
      <c r="X42419" s="53"/>
      <c r="Y42419" s="55"/>
    </row>
    <row r="42420" spans="21:25" x14ac:dyDescent="0.2">
      <c r="U42420" s="55"/>
      <c r="V42420" s="53"/>
      <c r="W42420" s="53"/>
      <c r="X42420" s="53"/>
      <c r="Y42420" s="55"/>
    </row>
    <row r="42421" spans="21:25" x14ac:dyDescent="0.2">
      <c r="U42421" s="55"/>
      <c r="V42421" s="53"/>
      <c r="W42421" s="53"/>
      <c r="X42421" s="53"/>
      <c r="Y42421" s="55"/>
    </row>
    <row r="42422" spans="21:25" x14ac:dyDescent="0.2">
      <c r="U42422" s="55"/>
      <c r="V42422" s="53"/>
      <c r="W42422" s="53"/>
      <c r="X42422" s="53"/>
      <c r="Y42422" s="55"/>
    </row>
    <row r="42423" spans="21:25" x14ac:dyDescent="0.2">
      <c r="U42423" s="55"/>
      <c r="V42423" s="53"/>
      <c r="W42423" s="53"/>
      <c r="X42423" s="53"/>
      <c r="Y42423" s="55"/>
    </row>
    <row r="42424" spans="21:25" x14ac:dyDescent="0.2">
      <c r="U42424" s="55"/>
      <c r="V42424" s="53"/>
      <c r="W42424" s="53"/>
      <c r="X42424" s="53"/>
      <c r="Y42424" s="55"/>
    </row>
    <row r="42425" spans="21:25" x14ac:dyDescent="0.2">
      <c r="U42425" s="55"/>
      <c r="V42425" s="53"/>
      <c r="W42425" s="53"/>
      <c r="X42425" s="53"/>
      <c r="Y42425" s="55"/>
    </row>
    <row r="42426" spans="21:25" x14ac:dyDescent="0.2">
      <c r="U42426" s="55"/>
      <c r="V42426" s="53"/>
      <c r="W42426" s="53"/>
      <c r="X42426" s="53"/>
      <c r="Y42426" s="55"/>
    </row>
    <row r="42427" spans="21:25" x14ac:dyDescent="0.2">
      <c r="U42427" s="55"/>
      <c r="V42427" s="53"/>
      <c r="W42427" s="53"/>
      <c r="X42427" s="53"/>
      <c r="Y42427" s="55"/>
    </row>
    <row r="42428" spans="21:25" x14ac:dyDescent="0.2">
      <c r="U42428" s="55"/>
      <c r="V42428" s="53"/>
      <c r="W42428" s="53"/>
      <c r="X42428" s="53"/>
      <c r="Y42428" s="55"/>
    </row>
    <row r="42429" spans="21:25" x14ac:dyDescent="0.2">
      <c r="U42429" s="55"/>
      <c r="V42429" s="53"/>
      <c r="W42429" s="53"/>
      <c r="X42429" s="53"/>
      <c r="Y42429" s="55"/>
    </row>
    <row r="42430" spans="21:25" x14ac:dyDescent="0.2">
      <c r="U42430" s="55"/>
      <c r="V42430" s="53"/>
      <c r="W42430" s="53"/>
      <c r="X42430" s="53"/>
      <c r="Y42430" s="55"/>
    </row>
    <row r="42431" spans="21:25" x14ac:dyDescent="0.2">
      <c r="U42431" s="55"/>
      <c r="V42431" s="53"/>
      <c r="W42431" s="53"/>
      <c r="X42431" s="53"/>
      <c r="Y42431" s="55"/>
    </row>
    <row r="42432" spans="21:25" x14ac:dyDescent="0.2">
      <c r="U42432" s="55"/>
      <c r="V42432" s="53"/>
      <c r="W42432" s="53"/>
      <c r="X42432" s="53"/>
      <c r="Y42432" s="55"/>
    </row>
    <row r="42433" spans="21:25" x14ac:dyDescent="0.2">
      <c r="U42433" s="55"/>
      <c r="V42433" s="53"/>
      <c r="W42433" s="53"/>
      <c r="X42433" s="53"/>
      <c r="Y42433" s="55"/>
    </row>
    <row r="42434" spans="21:25" x14ac:dyDescent="0.2">
      <c r="U42434" s="55"/>
      <c r="V42434" s="53"/>
      <c r="W42434" s="53"/>
      <c r="X42434" s="53"/>
      <c r="Y42434" s="55"/>
    </row>
    <row r="42435" spans="21:25" x14ac:dyDescent="0.2">
      <c r="U42435" s="55"/>
      <c r="V42435" s="53"/>
      <c r="W42435" s="53"/>
      <c r="X42435" s="53"/>
      <c r="Y42435" s="55"/>
    </row>
    <row r="42436" spans="21:25" x14ac:dyDescent="0.2">
      <c r="U42436" s="55"/>
      <c r="V42436" s="53"/>
      <c r="W42436" s="53"/>
      <c r="X42436" s="53"/>
      <c r="Y42436" s="55"/>
    </row>
    <row r="42437" spans="21:25" x14ac:dyDescent="0.2">
      <c r="U42437" s="55"/>
      <c r="V42437" s="53"/>
      <c r="W42437" s="53"/>
      <c r="X42437" s="53"/>
      <c r="Y42437" s="55"/>
    </row>
    <row r="42438" spans="21:25" x14ac:dyDescent="0.2">
      <c r="U42438" s="55"/>
      <c r="V42438" s="53"/>
      <c r="W42438" s="53"/>
      <c r="X42438" s="53"/>
      <c r="Y42438" s="55"/>
    </row>
    <row r="42439" spans="21:25" x14ac:dyDescent="0.2">
      <c r="U42439" s="55"/>
      <c r="V42439" s="53"/>
      <c r="W42439" s="53"/>
      <c r="X42439" s="53"/>
      <c r="Y42439" s="55"/>
    </row>
    <row r="42440" spans="21:25" x14ac:dyDescent="0.2">
      <c r="U42440" s="55"/>
      <c r="V42440" s="53"/>
      <c r="W42440" s="53"/>
      <c r="X42440" s="53"/>
      <c r="Y42440" s="55"/>
    </row>
    <row r="42441" spans="21:25" x14ac:dyDescent="0.2">
      <c r="U42441" s="55"/>
      <c r="V42441" s="53"/>
      <c r="W42441" s="53"/>
      <c r="X42441" s="53"/>
      <c r="Y42441" s="55"/>
    </row>
    <row r="42442" spans="21:25" x14ac:dyDescent="0.2">
      <c r="U42442" s="55"/>
      <c r="V42442" s="53"/>
      <c r="W42442" s="53"/>
      <c r="X42442" s="53"/>
      <c r="Y42442" s="55"/>
    </row>
    <row r="42443" spans="21:25" x14ac:dyDescent="0.2">
      <c r="U42443" s="55"/>
      <c r="V42443" s="53"/>
      <c r="W42443" s="53"/>
      <c r="X42443" s="53"/>
      <c r="Y42443" s="55"/>
    </row>
    <row r="42444" spans="21:25" x14ac:dyDescent="0.2">
      <c r="U42444" s="55"/>
      <c r="V42444" s="53"/>
      <c r="W42444" s="53"/>
      <c r="X42444" s="53"/>
      <c r="Y42444" s="55"/>
    </row>
    <row r="42445" spans="21:25" x14ac:dyDescent="0.2">
      <c r="U42445" s="55"/>
      <c r="V42445" s="53"/>
      <c r="W42445" s="53"/>
      <c r="X42445" s="53"/>
      <c r="Y42445" s="55"/>
    </row>
    <row r="42446" spans="21:25" x14ac:dyDescent="0.2">
      <c r="U42446" s="55"/>
      <c r="V42446" s="53"/>
      <c r="W42446" s="53"/>
      <c r="X42446" s="53"/>
      <c r="Y42446" s="55"/>
    </row>
    <row r="42447" spans="21:25" x14ac:dyDescent="0.2">
      <c r="U42447" s="55"/>
      <c r="V42447" s="53"/>
      <c r="W42447" s="53"/>
      <c r="X42447" s="53"/>
      <c r="Y42447" s="55"/>
    </row>
    <row r="42448" spans="21:25" x14ac:dyDescent="0.2">
      <c r="U42448" s="55"/>
      <c r="V42448" s="53"/>
      <c r="W42448" s="53"/>
      <c r="X42448" s="53"/>
      <c r="Y42448" s="55"/>
    </row>
    <row r="42449" spans="21:25" x14ac:dyDescent="0.2">
      <c r="U42449" s="55"/>
      <c r="V42449" s="53"/>
      <c r="W42449" s="53"/>
      <c r="X42449" s="53"/>
      <c r="Y42449" s="55"/>
    </row>
    <row r="42450" spans="21:25" x14ac:dyDescent="0.2">
      <c r="U42450" s="55"/>
      <c r="V42450" s="53"/>
      <c r="W42450" s="53"/>
      <c r="X42450" s="53"/>
      <c r="Y42450" s="55"/>
    </row>
    <row r="42451" spans="21:25" x14ac:dyDescent="0.2">
      <c r="U42451" s="55"/>
      <c r="V42451" s="53"/>
      <c r="W42451" s="53"/>
      <c r="X42451" s="53"/>
      <c r="Y42451" s="55"/>
    </row>
    <row r="42452" spans="21:25" x14ac:dyDescent="0.2">
      <c r="U42452" s="55"/>
      <c r="V42452" s="53"/>
      <c r="W42452" s="53"/>
      <c r="X42452" s="53"/>
      <c r="Y42452" s="55"/>
    </row>
    <row r="42453" spans="21:25" x14ac:dyDescent="0.2">
      <c r="U42453" s="55"/>
      <c r="V42453" s="53"/>
      <c r="W42453" s="53"/>
      <c r="X42453" s="53"/>
      <c r="Y42453" s="55"/>
    </row>
    <row r="42454" spans="21:25" x14ac:dyDescent="0.2">
      <c r="U42454" s="55"/>
      <c r="V42454" s="53"/>
      <c r="W42454" s="53"/>
      <c r="X42454" s="53"/>
      <c r="Y42454" s="55"/>
    </row>
    <row r="42455" spans="21:25" x14ac:dyDescent="0.2">
      <c r="U42455" s="55"/>
      <c r="V42455" s="53"/>
      <c r="W42455" s="53"/>
      <c r="X42455" s="53"/>
      <c r="Y42455" s="55"/>
    </row>
    <row r="42456" spans="21:25" x14ac:dyDescent="0.2">
      <c r="U42456" s="55"/>
      <c r="V42456" s="53"/>
      <c r="W42456" s="53"/>
      <c r="X42456" s="53"/>
      <c r="Y42456" s="55"/>
    </row>
    <row r="42457" spans="21:25" x14ac:dyDescent="0.2">
      <c r="U42457" s="55"/>
      <c r="V42457" s="53"/>
      <c r="W42457" s="53"/>
      <c r="X42457" s="53"/>
      <c r="Y42457" s="55"/>
    </row>
    <row r="42458" spans="21:25" x14ac:dyDescent="0.2">
      <c r="U42458" s="55"/>
      <c r="V42458" s="53"/>
      <c r="W42458" s="53"/>
      <c r="X42458" s="53"/>
      <c r="Y42458" s="55"/>
    </row>
    <row r="42459" spans="21:25" x14ac:dyDescent="0.2">
      <c r="U42459" s="55"/>
      <c r="V42459" s="53"/>
      <c r="W42459" s="53"/>
      <c r="X42459" s="53"/>
      <c r="Y42459" s="55"/>
    </row>
    <row r="42460" spans="21:25" x14ac:dyDescent="0.2">
      <c r="U42460" s="55"/>
      <c r="V42460" s="53"/>
      <c r="W42460" s="53"/>
      <c r="X42460" s="53"/>
      <c r="Y42460" s="55"/>
    </row>
    <row r="42461" spans="21:25" x14ac:dyDescent="0.2">
      <c r="U42461" s="55"/>
      <c r="V42461" s="53"/>
      <c r="W42461" s="53"/>
      <c r="X42461" s="53"/>
      <c r="Y42461" s="55"/>
    </row>
    <row r="42462" spans="21:25" x14ac:dyDescent="0.2">
      <c r="U42462" s="55"/>
      <c r="V42462" s="53"/>
      <c r="W42462" s="53"/>
      <c r="X42462" s="53"/>
      <c r="Y42462" s="55"/>
    </row>
    <row r="42463" spans="21:25" x14ac:dyDescent="0.2">
      <c r="U42463" s="55"/>
      <c r="V42463" s="53"/>
      <c r="W42463" s="53"/>
      <c r="X42463" s="53"/>
      <c r="Y42463" s="55"/>
    </row>
    <row r="42464" spans="21:25" x14ac:dyDescent="0.2">
      <c r="U42464" s="55"/>
      <c r="V42464" s="53"/>
      <c r="W42464" s="53"/>
      <c r="X42464" s="53"/>
      <c r="Y42464" s="55"/>
    </row>
    <row r="42465" spans="21:25" x14ac:dyDescent="0.2">
      <c r="U42465" s="55"/>
      <c r="V42465" s="53"/>
      <c r="W42465" s="53"/>
      <c r="X42465" s="53"/>
      <c r="Y42465" s="55"/>
    </row>
    <row r="42466" spans="21:25" x14ac:dyDescent="0.2">
      <c r="U42466" s="55"/>
      <c r="V42466" s="53"/>
      <c r="W42466" s="53"/>
      <c r="X42466" s="53"/>
      <c r="Y42466" s="55"/>
    </row>
    <row r="42467" spans="21:25" x14ac:dyDescent="0.2">
      <c r="U42467" s="55"/>
      <c r="V42467" s="53"/>
      <c r="W42467" s="53"/>
      <c r="X42467" s="53"/>
      <c r="Y42467" s="55"/>
    </row>
    <row r="42468" spans="21:25" x14ac:dyDescent="0.2">
      <c r="U42468" s="55"/>
      <c r="V42468" s="53"/>
      <c r="W42468" s="53"/>
      <c r="X42468" s="53"/>
      <c r="Y42468" s="55"/>
    </row>
    <row r="42469" spans="21:25" x14ac:dyDescent="0.2">
      <c r="U42469" s="55"/>
      <c r="V42469" s="53"/>
      <c r="W42469" s="53"/>
      <c r="X42469" s="53"/>
      <c r="Y42469" s="55"/>
    </row>
    <row r="42470" spans="21:25" x14ac:dyDescent="0.2">
      <c r="U42470" s="55"/>
      <c r="V42470" s="53"/>
      <c r="W42470" s="53"/>
      <c r="X42470" s="53"/>
      <c r="Y42470" s="55"/>
    </row>
    <row r="42471" spans="21:25" x14ac:dyDescent="0.2">
      <c r="U42471" s="55"/>
      <c r="V42471" s="53"/>
      <c r="W42471" s="53"/>
      <c r="X42471" s="53"/>
      <c r="Y42471" s="55"/>
    </row>
    <row r="42472" spans="21:25" x14ac:dyDescent="0.2">
      <c r="U42472" s="55"/>
      <c r="V42472" s="53"/>
      <c r="W42472" s="53"/>
      <c r="X42472" s="53"/>
      <c r="Y42472" s="55"/>
    </row>
    <row r="42473" spans="21:25" x14ac:dyDescent="0.2">
      <c r="U42473" s="55"/>
      <c r="V42473" s="53"/>
      <c r="W42473" s="53"/>
      <c r="X42473" s="53"/>
      <c r="Y42473" s="55"/>
    </row>
    <row r="42474" spans="21:25" x14ac:dyDescent="0.2">
      <c r="U42474" s="55"/>
      <c r="V42474" s="53"/>
      <c r="W42474" s="53"/>
      <c r="X42474" s="53"/>
      <c r="Y42474" s="55"/>
    </row>
    <row r="42475" spans="21:25" x14ac:dyDescent="0.2">
      <c r="U42475" s="55"/>
      <c r="V42475" s="53"/>
      <c r="W42475" s="53"/>
      <c r="X42475" s="53"/>
      <c r="Y42475" s="55"/>
    </row>
    <row r="42476" spans="21:25" x14ac:dyDescent="0.2">
      <c r="U42476" s="55"/>
      <c r="V42476" s="53"/>
      <c r="W42476" s="53"/>
      <c r="X42476" s="53"/>
      <c r="Y42476" s="55"/>
    </row>
    <row r="42477" spans="21:25" x14ac:dyDescent="0.2">
      <c r="U42477" s="55"/>
      <c r="V42477" s="53"/>
      <c r="W42477" s="53"/>
      <c r="X42477" s="53"/>
      <c r="Y42477" s="55"/>
    </row>
    <row r="42478" spans="21:25" x14ac:dyDescent="0.2">
      <c r="U42478" s="55"/>
      <c r="V42478" s="53"/>
      <c r="W42478" s="53"/>
      <c r="X42478" s="53"/>
      <c r="Y42478" s="55"/>
    </row>
    <row r="42479" spans="21:25" x14ac:dyDescent="0.2">
      <c r="U42479" s="55"/>
      <c r="V42479" s="53"/>
      <c r="W42479" s="53"/>
      <c r="X42479" s="53"/>
      <c r="Y42479" s="55"/>
    </row>
    <row r="42480" spans="21:25" x14ac:dyDescent="0.2">
      <c r="U42480" s="55"/>
      <c r="V42480" s="53"/>
      <c r="W42480" s="53"/>
      <c r="X42480" s="53"/>
      <c r="Y42480" s="55"/>
    </row>
    <row r="42481" spans="21:25" x14ac:dyDescent="0.2">
      <c r="U42481" s="55"/>
      <c r="V42481" s="53"/>
      <c r="W42481" s="53"/>
      <c r="X42481" s="53"/>
      <c r="Y42481" s="55"/>
    </row>
    <row r="42482" spans="21:25" x14ac:dyDescent="0.2">
      <c r="U42482" s="55"/>
      <c r="V42482" s="53"/>
      <c r="W42482" s="53"/>
      <c r="X42482" s="53"/>
      <c r="Y42482" s="55"/>
    </row>
    <row r="42483" spans="21:25" x14ac:dyDescent="0.2">
      <c r="U42483" s="55"/>
      <c r="V42483" s="53"/>
      <c r="W42483" s="53"/>
      <c r="X42483" s="53"/>
      <c r="Y42483" s="55"/>
    </row>
    <row r="42484" spans="21:25" x14ac:dyDescent="0.2">
      <c r="U42484" s="55"/>
      <c r="V42484" s="53"/>
      <c r="W42484" s="53"/>
      <c r="X42484" s="53"/>
      <c r="Y42484" s="55"/>
    </row>
    <row r="42485" spans="21:25" x14ac:dyDescent="0.2">
      <c r="U42485" s="55"/>
      <c r="V42485" s="53"/>
      <c r="W42485" s="53"/>
      <c r="X42485" s="53"/>
      <c r="Y42485" s="55"/>
    </row>
    <row r="42486" spans="21:25" x14ac:dyDescent="0.2">
      <c r="U42486" s="55"/>
      <c r="V42486" s="53"/>
      <c r="W42486" s="53"/>
      <c r="X42486" s="53"/>
      <c r="Y42486" s="55"/>
    </row>
    <row r="42487" spans="21:25" x14ac:dyDescent="0.2">
      <c r="U42487" s="55"/>
      <c r="V42487" s="53"/>
      <c r="W42487" s="53"/>
      <c r="X42487" s="53"/>
      <c r="Y42487" s="55"/>
    </row>
    <row r="42488" spans="21:25" x14ac:dyDescent="0.2">
      <c r="U42488" s="55"/>
      <c r="V42488" s="53"/>
      <c r="W42488" s="53"/>
      <c r="X42488" s="53"/>
      <c r="Y42488" s="55"/>
    </row>
    <row r="42489" spans="21:25" x14ac:dyDescent="0.2">
      <c r="U42489" s="55"/>
      <c r="V42489" s="53"/>
      <c r="W42489" s="53"/>
      <c r="X42489" s="53"/>
      <c r="Y42489" s="55"/>
    </row>
    <row r="42490" spans="21:25" x14ac:dyDescent="0.2">
      <c r="U42490" s="55"/>
      <c r="V42490" s="53"/>
      <c r="W42490" s="53"/>
      <c r="X42490" s="53"/>
      <c r="Y42490" s="55"/>
    </row>
    <row r="42491" spans="21:25" x14ac:dyDescent="0.2">
      <c r="U42491" s="55"/>
      <c r="V42491" s="53"/>
      <c r="W42491" s="53"/>
      <c r="X42491" s="53"/>
      <c r="Y42491" s="55"/>
    </row>
    <row r="42492" spans="21:25" x14ac:dyDescent="0.2">
      <c r="U42492" s="55"/>
      <c r="V42492" s="53"/>
      <c r="W42492" s="53"/>
      <c r="X42492" s="53"/>
      <c r="Y42492" s="55"/>
    </row>
    <row r="42493" spans="21:25" x14ac:dyDescent="0.2">
      <c r="U42493" s="55"/>
      <c r="V42493" s="53"/>
      <c r="W42493" s="53"/>
      <c r="X42493" s="53"/>
      <c r="Y42493" s="55"/>
    </row>
    <row r="42494" spans="21:25" x14ac:dyDescent="0.2">
      <c r="U42494" s="55"/>
      <c r="V42494" s="53"/>
      <c r="W42494" s="53"/>
      <c r="X42494" s="53"/>
      <c r="Y42494" s="55"/>
    </row>
    <row r="42495" spans="21:25" x14ac:dyDescent="0.2">
      <c r="U42495" s="55"/>
      <c r="V42495" s="53"/>
      <c r="W42495" s="53"/>
      <c r="X42495" s="53"/>
      <c r="Y42495" s="55"/>
    </row>
    <row r="42496" spans="21:25" x14ac:dyDescent="0.2">
      <c r="U42496" s="55"/>
      <c r="V42496" s="53"/>
      <c r="W42496" s="53"/>
      <c r="X42496" s="53"/>
      <c r="Y42496" s="55"/>
    </row>
    <row r="42497" spans="21:25" x14ac:dyDescent="0.2">
      <c r="U42497" s="55"/>
      <c r="V42497" s="53"/>
      <c r="W42497" s="53"/>
      <c r="X42497" s="53"/>
      <c r="Y42497" s="55"/>
    </row>
    <row r="42498" spans="21:25" x14ac:dyDescent="0.2">
      <c r="U42498" s="55"/>
      <c r="V42498" s="53"/>
      <c r="W42498" s="53"/>
      <c r="X42498" s="53"/>
      <c r="Y42498" s="55"/>
    </row>
    <row r="42499" spans="21:25" x14ac:dyDescent="0.2">
      <c r="U42499" s="55"/>
      <c r="V42499" s="53"/>
      <c r="W42499" s="53"/>
      <c r="X42499" s="53"/>
      <c r="Y42499" s="55"/>
    </row>
    <row r="42500" spans="21:25" x14ac:dyDescent="0.2">
      <c r="U42500" s="55"/>
      <c r="V42500" s="53"/>
      <c r="W42500" s="53"/>
      <c r="X42500" s="53"/>
      <c r="Y42500" s="55"/>
    </row>
    <row r="42501" spans="21:25" x14ac:dyDescent="0.2">
      <c r="U42501" s="55"/>
      <c r="V42501" s="53"/>
      <c r="W42501" s="53"/>
      <c r="X42501" s="53"/>
      <c r="Y42501" s="55"/>
    </row>
    <row r="42502" spans="21:25" x14ac:dyDescent="0.2">
      <c r="U42502" s="55"/>
      <c r="V42502" s="53"/>
      <c r="W42502" s="53"/>
      <c r="X42502" s="53"/>
      <c r="Y42502" s="55"/>
    </row>
    <row r="42503" spans="21:25" x14ac:dyDescent="0.2">
      <c r="U42503" s="55"/>
      <c r="V42503" s="53"/>
      <c r="W42503" s="53"/>
      <c r="X42503" s="53"/>
      <c r="Y42503" s="55"/>
    </row>
    <row r="42504" spans="21:25" x14ac:dyDescent="0.2">
      <c r="U42504" s="55"/>
      <c r="V42504" s="53"/>
      <c r="W42504" s="53"/>
      <c r="X42504" s="53"/>
      <c r="Y42504" s="55"/>
    </row>
    <row r="42505" spans="21:25" x14ac:dyDescent="0.2">
      <c r="U42505" s="55"/>
      <c r="V42505" s="53"/>
      <c r="W42505" s="53"/>
      <c r="X42505" s="53"/>
      <c r="Y42505" s="55"/>
    </row>
    <row r="42506" spans="21:25" x14ac:dyDescent="0.2">
      <c r="U42506" s="55"/>
      <c r="V42506" s="53"/>
      <c r="W42506" s="53"/>
      <c r="X42506" s="53"/>
      <c r="Y42506" s="55"/>
    </row>
    <row r="42507" spans="21:25" x14ac:dyDescent="0.2">
      <c r="U42507" s="55"/>
      <c r="V42507" s="53"/>
      <c r="W42507" s="53"/>
      <c r="X42507" s="53"/>
      <c r="Y42507" s="55"/>
    </row>
    <row r="42508" spans="21:25" x14ac:dyDescent="0.2">
      <c r="U42508" s="55"/>
      <c r="V42508" s="53"/>
      <c r="W42508" s="53"/>
      <c r="X42508" s="53"/>
      <c r="Y42508" s="55"/>
    </row>
    <row r="42509" spans="21:25" x14ac:dyDescent="0.2">
      <c r="U42509" s="55"/>
      <c r="V42509" s="53"/>
      <c r="W42509" s="53"/>
      <c r="X42509" s="53"/>
      <c r="Y42509" s="55"/>
    </row>
    <row r="42510" spans="21:25" x14ac:dyDescent="0.2">
      <c r="U42510" s="55"/>
      <c r="V42510" s="53"/>
      <c r="W42510" s="53"/>
      <c r="X42510" s="53"/>
      <c r="Y42510" s="55"/>
    </row>
    <row r="42511" spans="21:25" x14ac:dyDescent="0.2">
      <c r="U42511" s="55"/>
      <c r="V42511" s="53"/>
      <c r="W42511" s="53"/>
      <c r="X42511" s="53"/>
      <c r="Y42511" s="55"/>
    </row>
    <row r="42512" spans="21:25" x14ac:dyDescent="0.2">
      <c r="U42512" s="55"/>
      <c r="V42512" s="53"/>
      <c r="W42512" s="53"/>
      <c r="X42512" s="53"/>
      <c r="Y42512" s="55"/>
    </row>
    <row r="42513" spans="21:25" x14ac:dyDescent="0.2">
      <c r="U42513" s="55"/>
      <c r="V42513" s="53"/>
      <c r="W42513" s="53"/>
      <c r="X42513" s="53"/>
      <c r="Y42513" s="55"/>
    </row>
    <row r="42514" spans="21:25" x14ac:dyDescent="0.2">
      <c r="U42514" s="55"/>
      <c r="V42514" s="53"/>
      <c r="W42514" s="53"/>
      <c r="X42514" s="53"/>
      <c r="Y42514" s="55"/>
    </row>
    <row r="42515" spans="21:25" x14ac:dyDescent="0.2">
      <c r="U42515" s="55"/>
      <c r="V42515" s="53"/>
      <c r="W42515" s="53"/>
      <c r="X42515" s="53"/>
      <c r="Y42515" s="55"/>
    </row>
    <row r="42516" spans="21:25" x14ac:dyDescent="0.2">
      <c r="U42516" s="55"/>
      <c r="V42516" s="53"/>
      <c r="W42516" s="53"/>
      <c r="X42516" s="53"/>
      <c r="Y42516" s="55"/>
    </row>
    <row r="42517" spans="21:25" x14ac:dyDescent="0.2">
      <c r="U42517" s="55"/>
      <c r="V42517" s="53"/>
      <c r="W42517" s="53"/>
      <c r="X42517" s="53"/>
      <c r="Y42517" s="55"/>
    </row>
    <row r="42518" spans="21:25" x14ac:dyDescent="0.2">
      <c r="U42518" s="55"/>
      <c r="V42518" s="53"/>
      <c r="W42518" s="53"/>
      <c r="X42518" s="53"/>
      <c r="Y42518" s="55"/>
    </row>
    <row r="42519" spans="21:25" x14ac:dyDescent="0.2">
      <c r="U42519" s="55"/>
      <c r="V42519" s="53"/>
      <c r="W42519" s="53"/>
      <c r="X42519" s="53"/>
      <c r="Y42519" s="55"/>
    </row>
    <row r="42520" spans="21:25" x14ac:dyDescent="0.2">
      <c r="U42520" s="55"/>
      <c r="V42520" s="53"/>
      <c r="W42520" s="53"/>
      <c r="X42520" s="53"/>
      <c r="Y42520" s="55"/>
    </row>
    <row r="42521" spans="21:25" x14ac:dyDescent="0.2">
      <c r="U42521" s="55"/>
      <c r="V42521" s="53"/>
      <c r="W42521" s="53"/>
      <c r="X42521" s="53"/>
      <c r="Y42521" s="55"/>
    </row>
    <row r="42522" spans="21:25" x14ac:dyDescent="0.2">
      <c r="U42522" s="55"/>
      <c r="V42522" s="53"/>
      <c r="W42522" s="53"/>
      <c r="X42522" s="53"/>
      <c r="Y42522" s="55"/>
    </row>
    <row r="42523" spans="21:25" x14ac:dyDescent="0.2">
      <c r="U42523" s="55"/>
      <c r="V42523" s="53"/>
      <c r="W42523" s="53"/>
      <c r="X42523" s="53"/>
      <c r="Y42523" s="55"/>
    </row>
    <row r="42524" spans="21:25" x14ac:dyDescent="0.2">
      <c r="U42524" s="55"/>
      <c r="V42524" s="53"/>
      <c r="W42524" s="53"/>
      <c r="X42524" s="53"/>
      <c r="Y42524" s="55"/>
    </row>
    <row r="42525" spans="21:25" x14ac:dyDescent="0.2">
      <c r="U42525" s="55"/>
      <c r="V42525" s="53"/>
      <c r="W42525" s="53"/>
      <c r="X42525" s="53"/>
      <c r="Y42525" s="55"/>
    </row>
    <row r="42526" spans="21:25" x14ac:dyDescent="0.2">
      <c r="U42526" s="55"/>
      <c r="V42526" s="53"/>
      <c r="W42526" s="53"/>
      <c r="X42526" s="53"/>
      <c r="Y42526" s="55"/>
    </row>
    <row r="42527" spans="21:25" x14ac:dyDescent="0.2">
      <c r="U42527" s="55"/>
      <c r="V42527" s="53"/>
      <c r="W42527" s="53"/>
      <c r="X42527" s="53"/>
      <c r="Y42527" s="55"/>
    </row>
    <row r="42528" spans="21:25" x14ac:dyDescent="0.2">
      <c r="U42528" s="55"/>
      <c r="V42528" s="53"/>
      <c r="W42528" s="53"/>
      <c r="X42528" s="53"/>
      <c r="Y42528" s="55"/>
    </row>
    <row r="42529" spans="21:25" x14ac:dyDescent="0.2">
      <c r="U42529" s="55"/>
      <c r="V42529" s="53"/>
      <c r="W42529" s="53"/>
      <c r="X42529" s="53"/>
      <c r="Y42529" s="55"/>
    </row>
    <row r="42530" spans="21:25" x14ac:dyDescent="0.2">
      <c r="U42530" s="55"/>
      <c r="V42530" s="53"/>
      <c r="W42530" s="53"/>
      <c r="X42530" s="53"/>
      <c r="Y42530" s="55"/>
    </row>
    <row r="42531" spans="21:25" x14ac:dyDescent="0.2">
      <c r="U42531" s="55"/>
      <c r="V42531" s="53"/>
      <c r="W42531" s="53"/>
      <c r="X42531" s="53"/>
      <c r="Y42531" s="55"/>
    </row>
    <row r="42532" spans="21:25" x14ac:dyDescent="0.2">
      <c r="U42532" s="55"/>
      <c r="V42532" s="53"/>
      <c r="W42532" s="53"/>
      <c r="X42532" s="53"/>
      <c r="Y42532" s="55"/>
    </row>
    <row r="42533" spans="21:25" x14ac:dyDescent="0.2">
      <c r="U42533" s="55"/>
      <c r="V42533" s="53"/>
      <c r="W42533" s="53"/>
      <c r="X42533" s="53"/>
      <c r="Y42533" s="55"/>
    </row>
    <row r="42534" spans="21:25" x14ac:dyDescent="0.2">
      <c r="U42534" s="55"/>
      <c r="V42534" s="53"/>
      <c r="W42534" s="53"/>
      <c r="X42534" s="53"/>
      <c r="Y42534" s="55"/>
    </row>
    <row r="42535" spans="21:25" x14ac:dyDescent="0.2">
      <c r="U42535" s="55"/>
      <c r="V42535" s="53"/>
      <c r="W42535" s="53"/>
      <c r="X42535" s="53"/>
      <c r="Y42535" s="55"/>
    </row>
    <row r="42536" spans="21:25" x14ac:dyDescent="0.2">
      <c r="U42536" s="55"/>
      <c r="V42536" s="53"/>
      <c r="W42536" s="53"/>
      <c r="X42536" s="53"/>
      <c r="Y42536" s="55"/>
    </row>
    <row r="42537" spans="21:25" x14ac:dyDescent="0.2">
      <c r="U42537" s="55"/>
      <c r="V42537" s="53"/>
      <c r="W42537" s="53"/>
      <c r="X42537" s="53"/>
      <c r="Y42537" s="55"/>
    </row>
    <row r="42538" spans="21:25" x14ac:dyDescent="0.2">
      <c r="U42538" s="55"/>
      <c r="V42538" s="53"/>
      <c r="W42538" s="53"/>
      <c r="X42538" s="53"/>
      <c r="Y42538" s="55"/>
    </row>
    <row r="42539" spans="21:25" x14ac:dyDescent="0.2">
      <c r="U42539" s="55"/>
      <c r="V42539" s="53"/>
      <c r="W42539" s="53"/>
      <c r="X42539" s="53"/>
      <c r="Y42539" s="55"/>
    </row>
    <row r="42540" spans="21:25" x14ac:dyDescent="0.2">
      <c r="U42540" s="55"/>
      <c r="V42540" s="53"/>
      <c r="W42540" s="53"/>
      <c r="X42540" s="53"/>
      <c r="Y42540" s="55"/>
    </row>
    <row r="42541" spans="21:25" x14ac:dyDescent="0.2">
      <c r="U42541" s="55"/>
      <c r="V42541" s="53"/>
      <c r="W42541" s="53"/>
      <c r="X42541" s="53"/>
      <c r="Y42541" s="55"/>
    </row>
    <row r="42542" spans="21:25" x14ac:dyDescent="0.2">
      <c r="U42542" s="55"/>
      <c r="V42542" s="53"/>
      <c r="W42542" s="53"/>
      <c r="X42542" s="53"/>
      <c r="Y42542" s="55"/>
    </row>
    <row r="42543" spans="21:25" x14ac:dyDescent="0.2">
      <c r="U42543" s="55"/>
      <c r="V42543" s="53"/>
      <c r="W42543" s="53"/>
      <c r="X42543" s="53"/>
      <c r="Y42543" s="55"/>
    </row>
    <row r="42544" spans="21:25" x14ac:dyDescent="0.2">
      <c r="U42544" s="55"/>
      <c r="V42544" s="53"/>
      <c r="W42544" s="53"/>
      <c r="X42544" s="53"/>
      <c r="Y42544" s="55"/>
    </row>
    <row r="42545" spans="21:25" x14ac:dyDescent="0.2">
      <c r="U42545" s="55"/>
      <c r="V42545" s="53"/>
      <c r="W42545" s="53"/>
      <c r="X42545" s="53"/>
      <c r="Y42545" s="55"/>
    </row>
    <row r="42546" spans="21:25" x14ac:dyDescent="0.2">
      <c r="U42546" s="55"/>
      <c r="V42546" s="53"/>
      <c r="W42546" s="53"/>
      <c r="X42546" s="53"/>
      <c r="Y42546" s="55"/>
    </row>
    <row r="42547" spans="21:25" x14ac:dyDescent="0.2">
      <c r="U42547" s="55"/>
      <c r="V42547" s="53"/>
      <c r="W42547" s="53"/>
      <c r="X42547" s="53"/>
      <c r="Y42547" s="55"/>
    </row>
    <row r="42548" spans="21:25" x14ac:dyDescent="0.2">
      <c r="U42548" s="55"/>
      <c r="V42548" s="53"/>
      <c r="W42548" s="53"/>
      <c r="X42548" s="53"/>
      <c r="Y42548" s="55"/>
    </row>
    <row r="42549" spans="21:25" x14ac:dyDescent="0.2">
      <c r="U42549" s="55"/>
      <c r="V42549" s="53"/>
      <c r="W42549" s="53"/>
      <c r="X42549" s="53"/>
      <c r="Y42549" s="55"/>
    </row>
    <row r="42550" spans="21:25" x14ac:dyDescent="0.2">
      <c r="U42550" s="55"/>
      <c r="V42550" s="53"/>
      <c r="W42550" s="53"/>
      <c r="X42550" s="53"/>
      <c r="Y42550" s="55"/>
    </row>
    <row r="42551" spans="21:25" x14ac:dyDescent="0.2">
      <c r="U42551" s="55"/>
      <c r="V42551" s="53"/>
      <c r="W42551" s="53"/>
      <c r="X42551" s="53"/>
      <c r="Y42551" s="55"/>
    </row>
    <row r="42552" spans="21:25" x14ac:dyDescent="0.2">
      <c r="U42552" s="55"/>
      <c r="V42552" s="53"/>
      <c r="W42552" s="53"/>
      <c r="X42552" s="53"/>
      <c r="Y42552" s="55"/>
    </row>
    <row r="42553" spans="21:25" x14ac:dyDescent="0.2">
      <c r="U42553" s="55"/>
      <c r="V42553" s="53"/>
      <c r="W42553" s="53"/>
      <c r="X42553" s="53"/>
      <c r="Y42553" s="55"/>
    </row>
    <row r="42554" spans="21:25" x14ac:dyDescent="0.2">
      <c r="U42554" s="55"/>
      <c r="V42554" s="53"/>
      <c r="W42554" s="53"/>
      <c r="X42554" s="53"/>
      <c r="Y42554" s="55"/>
    </row>
    <row r="42555" spans="21:25" x14ac:dyDescent="0.2">
      <c r="U42555" s="55"/>
      <c r="V42555" s="53"/>
      <c r="W42555" s="53"/>
      <c r="X42555" s="53"/>
      <c r="Y42555" s="55"/>
    </row>
    <row r="42556" spans="21:25" x14ac:dyDescent="0.2">
      <c r="U42556" s="55"/>
      <c r="V42556" s="53"/>
      <c r="W42556" s="53"/>
      <c r="X42556" s="53"/>
      <c r="Y42556" s="55"/>
    </row>
    <row r="42557" spans="21:25" x14ac:dyDescent="0.2">
      <c r="U42557" s="55"/>
      <c r="V42557" s="53"/>
      <c r="W42557" s="53"/>
      <c r="X42557" s="53"/>
      <c r="Y42557" s="55"/>
    </row>
    <row r="42558" spans="21:25" x14ac:dyDescent="0.2">
      <c r="U42558" s="55"/>
      <c r="V42558" s="53"/>
      <c r="W42558" s="53"/>
      <c r="X42558" s="53"/>
      <c r="Y42558" s="55"/>
    </row>
    <row r="42559" spans="21:25" x14ac:dyDescent="0.2">
      <c r="U42559" s="55"/>
      <c r="V42559" s="53"/>
      <c r="W42559" s="53"/>
      <c r="X42559" s="53"/>
      <c r="Y42559" s="55"/>
    </row>
    <row r="42560" spans="21:25" x14ac:dyDescent="0.2">
      <c r="U42560" s="55"/>
      <c r="V42560" s="53"/>
      <c r="W42560" s="53"/>
      <c r="X42560" s="53"/>
      <c r="Y42560" s="55"/>
    </row>
    <row r="42561" spans="21:25" x14ac:dyDescent="0.2">
      <c r="U42561" s="55"/>
      <c r="V42561" s="53"/>
      <c r="W42561" s="53"/>
      <c r="X42561" s="53"/>
      <c r="Y42561" s="55"/>
    </row>
    <row r="42562" spans="21:25" x14ac:dyDescent="0.2">
      <c r="U42562" s="55"/>
      <c r="V42562" s="53"/>
      <c r="W42562" s="53"/>
      <c r="X42562" s="53"/>
      <c r="Y42562" s="55"/>
    </row>
    <row r="42563" spans="21:25" x14ac:dyDescent="0.2">
      <c r="U42563" s="55"/>
      <c r="V42563" s="53"/>
      <c r="W42563" s="53"/>
      <c r="X42563" s="53"/>
      <c r="Y42563" s="55"/>
    </row>
    <row r="42564" spans="21:25" x14ac:dyDescent="0.2">
      <c r="U42564" s="55"/>
      <c r="V42564" s="53"/>
      <c r="W42564" s="53"/>
      <c r="X42564" s="53"/>
      <c r="Y42564" s="55"/>
    </row>
    <row r="42565" spans="21:25" x14ac:dyDescent="0.2">
      <c r="U42565" s="55"/>
      <c r="V42565" s="53"/>
      <c r="W42565" s="53"/>
      <c r="X42565" s="53"/>
      <c r="Y42565" s="55"/>
    </row>
    <row r="42566" spans="21:25" x14ac:dyDescent="0.2">
      <c r="U42566" s="55"/>
      <c r="V42566" s="53"/>
      <c r="W42566" s="53"/>
      <c r="X42566" s="53"/>
      <c r="Y42566" s="55"/>
    </row>
    <row r="42567" spans="21:25" x14ac:dyDescent="0.2">
      <c r="U42567" s="55"/>
      <c r="V42567" s="53"/>
      <c r="W42567" s="53"/>
      <c r="X42567" s="53"/>
      <c r="Y42567" s="55"/>
    </row>
    <row r="42568" spans="21:25" x14ac:dyDescent="0.2">
      <c r="U42568" s="55"/>
      <c r="V42568" s="53"/>
      <c r="W42568" s="53"/>
      <c r="X42568" s="53"/>
      <c r="Y42568" s="55"/>
    </row>
    <row r="42569" spans="21:25" x14ac:dyDescent="0.2">
      <c r="U42569" s="55"/>
      <c r="V42569" s="53"/>
      <c r="W42569" s="53"/>
      <c r="X42569" s="53"/>
      <c r="Y42569" s="55"/>
    </row>
    <row r="42570" spans="21:25" x14ac:dyDescent="0.2">
      <c r="U42570" s="55"/>
      <c r="V42570" s="53"/>
      <c r="W42570" s="53"/>
      <c r="X42570" s="53"/>
      <c r="Y42570" s="55"/>
    </row>
    <row r="42571" spans="21:25" x14ac:dyDescent="0.2">
      <c r="U42571" s="55"/>
      <c r="V42571" s="53"/>
      <c r="W42571" s="53"/>
      <c r="X42571" s="53"/>
      <c r="Y42571" s="55"/>
    </row>
    <row r="42572" spans="21:25" x14ac:dyDescent="0.2">
      <c r="U42572" s="55"/>
      <c r="V42572" s="53"/>
      <c r="W42572" s="53"/>
      <c r="X42572" s="53"/>
      <c r="Y42572" s="55"/>
    </row>
    <row r="42573" spans="21:25" x14ac:dyDescent="0.2">
      <c r="U42573" s="55"/>
      <c r="V42573" s="53"/>
      <c r="W42573" s="53"/>
      <c r="X42573" s="53"/>
      <c r="Y42573" s="55"/>
    </row>
    <row r="42574" spans="21:25" x14ac:dyDescent="0.2">
      <c r="U42574" s="55"/>
      <c r="V42574" s="53"/>
      <c r="W42574" s="53"/>
      <c r="X42574" s="53"/>
      <c r="Y42574" s="55"/>
    </row>
    <row r="42575" spans="21:25" x14ac:dyDescent="0.2">
      <c r="U42575" s="55"/>
      <c r="V42575" s="53"/>
      <c r="W42575" s="53"/>
      <c r="X42575" s="53"/>
      <c r="Y42575" s="55"/>
    </row>
    <row r="42576" spans="21:25" x14ac:dyDescent="0.2">
      <c r="U42576" s="55"/>
      <c r="V42576" s="53"/>
      <c r="W42576" s="53"/>
      <c r="X42576" s="53"/>
      <c r="Y42576" s="55"/>
    </row>
    <row r="42577" spans="21:25" x14ac:dyDescent="0.2">
      <c r="U42577" s="55"/>
      <c r="V42577" s="53"/>
      <c r="W42577" s="53"/>
      <c r="X42577" s="53"/>
      <c r="Y42577" s="55"/>
    </row>
    <row r="42578" spans="21:25" x14ac:dyDescent="0.2">
      <c r="U42578" s="55"/>
      <c r="V42578" s="53"/>
      <c r="W42578" s="53"/>
      <c r="X42578" s="53"/>
      <c r="Y42578" s="55"/>
    </row>
    <row r="42579" spans="21:25" x14ac:dyDescent="0.2">
      <c r="U42579" s="55"/>
      <c r="V42579" s="53"/>
      <c r="W42579" s="53"/>
      <c r="X42579" s="53"/>
      <c r="Y42579" s="55"/>
    </row>
    <row r="42580" spans="21:25" x14ac:dyDescent="0.2">
      <c r="U42580" s="55"/>
      <c r="V42580" s="53"/>
      <c r="W42580" s="53"/>
      <c r="X42580" s="53"/>
      <c r="Y42580" s="55"/>
    </row>
    <row r="42581" spans="21:25" x14ac:dyDescent="0.2">
      <c r="U42581" s="55"/>
      <c r="V42581" s="53"/>
      <c r="W42581" s="53"/>
      <c r="X42581" s="53"/>
      <c r="Y42581" s="55"/>
    </row>
    <row r="42582" spans="21:25" x14ac:dyDescent="0.2">
      <c r="U42582" s="55"/>
      <c r="V42582" s="53"/>
      <c r="W42582" s="53"/>
      <c r="X42582" s="53"/>
      <c r="Y42582" s="55"/>
    </row>
    <row r="42583" spans="21:25" x14ac:dyDescent="0.2">
      <c r="U42583" s="55"/>
      <c r="V42583" s="53"/>
      <c r="W42583" s="53"/>
      <c r="X42583" s="53"/>
      <c r="Y42583" s="55"/>
    </row>
    <row r="42584" spans="21:25" x14ac:dyDescent="0.2">
      <c r="U42584" s="55"/>
      <c r="V42584" s="53"/>
      <c r="W42584" s="53"/>
      <c r="X42584" s="53"/>
      <c r="Y42584" s="55"/>
    </row>
    <row r="42585" spans="21:25" x14ac:dyDescent="0.2">
      <c r="U42585" s="55"/>
      <c r="V42585" s="53"/>
      <c r="W42585" s="53"/>
      <c r="X42585" s="53"/>
      <c r="Y42585" s="55"/>
    </row>
    <row r="42586" spans="21:25" x14ac:dyDescent="0.2">
      <c r="U42586" s="55"/>
      <c r="V42586" s="53"/>
      <c r="W42586" s="53"/>
      <c r="X42586" s="53"/>
      <c r="Y42586" s="55"/>
    </row>
    <row r="42587" spans="21:25" x14ac:dyDescent="0.2">
      <c r="U42587" s="55"/>
      <c r="V42587" s="53"/>
      <c r="W42587" s="53"/>
      <c r="X42587" s="53"/>
      <c r="Y42587" s="55"/>
    </row>
    <row r="42588" spans="21:25" x14ac:dyDescent="0.2">
      <c r="U42588" s="55"/>
      <c r="V42588" s="53"/>
      <c r="W42588" s="53"/>
      <c r="X42588" s="53"/>
      <c r="Y42588" s="55"/>
    </row>
    <row r="42589" spans="21:25" x14ac:dyDescent="0.2">
      <c r="U42589" s="55"/>
      <c r="V42589" s="53"/>
      <c r="W42589" s="53"/>
      <c r="X42589" s="53"/>
      <c r="Y42589" s="55"/>
    </row>
    <row r="42590" spans="21:25" x14ac:dyDescent="0.2">
      <c r="U42590" s="55"/>
      <c r="V42590" s="53"/>
      <c r="W42590" s="53"/>
      <c r="X42590" s="53"/>
      <c r="Y42590" s="55"/>
    </row>
    <row r="42591" spans="21:25" x14ac:dyDescent="0.2">
      <c r="U42591" s="55"/>
      <c r="V42591" s="53"/>
      <c r="W42591" s="53"/>
      <c r="X42591" s="53"/>
      <c r="Y42591" s="55"/>
    </row>
    <row r="42592" spans="21:25" x14ac:dyDescent="0.2">
      <c r="U42592" s="55"/>
      <c r="V42592" s="53"/>
      <c r="W42592" s="53"/>
      <c r="X42592" s="53"/>
      <c r="Y42592" s="55"/>
    </row>
    <row r="42593" spans="21:25" x14ac:dyDescent="0.2">
      <c r="U42593" s="55"/>
      <c r="V42593" s="53"/>
      <c r="W42593" s="53"/>
      <c r="X42593" s="53"/>
      <c r="Y42593" s="55"/>
    </row>
    <row r="42594" spans="21:25" x14ac:dyDescent="0.2">
      <c r="U42594" s="55"/>
      <c r="V42594" s="53"/>
      <c r="W42594" s="53"/>
      <c r="X42594" s="53"/>
      <c r="Y42594" s="55"/>
    </row>
    <row r="42595" spans="21:25" x14ac:dyDescent="0.2">
      <c r="U42595" s="55"/>
      <c r="V42595" s="53"/>
      <c r="W42595" s="53"/>
      <c r="X42595" s="53"/>
      <c r="Y42595" s="55"/>
    </row>
    <row r="42596" spans="21:25" x14ac:dyDescent="0.2">
      <c r="U42596" s="55"/>
      <c r="V42596" s="53"/>
      <c r="W42596" s="53"/>
      <c r="X42596" s="53"/>
      <c r="Y42596" s="55"/>
    </row>
    <row r="42597" spans="21:25" x14ac:dyDescent="0.2">
      <c r="U42597" s="55"/>
      <c r="V42597" s="53"/>
      <c r="W42597" s="53"/>
      <c r="X42597" s="53"/>
      <c r="Y42597" s="55"/>
    </row>
    <row r="42598" spans="21:25" x14ac:dyDescent="0.2">
      <c r="U42598" s="55"/>
      <c r="V42598" s="53"/>
      <c r="W42598" s="53"/>
      <c r="X42598" s="53"/>
      <c r="Y42598" s="55"/>
    </row>
    <row r="42599" spans="21:25" x14ac:dyDescent="0.2">
      <c r="U42599" s="55"/>
      <c r="V42599" s="53"/>
      <c r="W42599" s="53"/>
      <c r="X42599" s="53"/>
      <c r="Y42599" s="55"/>
    </row>
    <row r="42600" spans="21:25" x14ac:dyDescent="0.2">
      <c r="U42600" s="55"/>
      <c r="V42600" s="53"/>
      <c r="W42600" s="53"/>
      <c r="X42600" s="53"/>
      <c r="Y42600" s="55"/>
    </row>
    <row r="42601" spans="21:25" x14ac:dyDescent="0.2">
      <c r="U42601" s="55"/>
      <c r="V42601" s="53"/>
      <c r="W42601" s="53"/>
      <c r="X42601" s="53"/>
      <c r="Y42601" s="55"/>
    </row>
    <row r="42602" spans="21:25" x14ac:dyDescent="0.2">
      <c r="U42602" s="55"/>
      <c r="V42602" s="53"/>
      <c r="W42602" s="53"/>
      <c r="X42602" s="53"/>
      <c r="Y42602" s="55"/>
    </row>
    <row r="42603" spans="21:25" x14ac:dyDescent="0.2">
      <c r="U42603" s="55"/>
      <c r="V42603" s="53"/>
      <c r="W42603" s="53"/>
      <c r="X42603" s="53"/>
      <c r="Y42603" s="55"/>
    </row>
    <row r="42604" spans="21:25" x14ac:dyDescent="0.2">
      <c r="U42604" s="55"/>
      <c r="V42604" s="53"/>
      <c r="W42604" s="53"/>
      <c r="X42604" s="53"/>
      <c r="Y42604" s="55"/>
    </row>
    <row r="42605" spans="21:25" x14ac:dyDescent="0.2">
      <c r="U42605" s="55"/>
      <c r="V42605" s="53"/>
      <c r="W42605" s="53"/>
      <c r="X42605" s="53"/>
      <c r="Y42605" s="55"/>
    </row>
    <row r="42606" spans="21:25" x14ac:dyDescent="0.2">
      <c r="U42606" s="55"/>
      <c r="V42606" s="53"/>
      <c r="W42606" s="53"/>
      <c r="X42606" s="53"/>
      <c r="Y42606" s="55"/>
    </row>
    <row r="42607" spans="21:25" x14ac:dyDescent="0.2">
      <c r="U42607" s="55"/>
      <c r="V42607" s="53"/>
      <c r="W42607" s="53"/>
      <c r="X42607" s="53"/>
      <c r="Y42607" s="55"/>
    </row>
    <row r="42608" spans="21:25" x14ac:dyDescent="0.2">
      <c r="U42608" s="55"/>
      <c r="V42608" s="53"/>
      <c r="W42608" s="53"/>
      <c r="X42608" s="53"/>
      <c r="Y42608" s="55"/>
    </row>
    <row r="42609" spans="21:25" x14ac:dyDescent="0.2">
      <c r="U42609" s="55"/>
      <c r="V42609" s="53"/>
      <c r="W42609" s="53"/>
      <c r="X42609" s="53"/>
      <c r="Y42609" s="55"/>
    </row>
    <row r="42610" spans="21:25" x14ac:dyDescent="0.2">
      <c r="U42610" s="55"/>
      <c r="V42610" s="53"/>
      <c r="W42610" s="53"/>
      <c r="X42610" s="53"/>
      <c r="Y42610" s="55"/>
    </row>
    <row r="42611" spans="21:25" x14ac:dyDescent="0.2">
      <c r="U42611" s="55"/>
      <c r="V42611" s="53"/>
      <c r="W42611" s="53"/>
      <c r="X42611" s="53"/>
      <c r="Y42611" s="55"/>
    </row>
    <row r="42612" spans="21:25" x14ac:dyDescent="0.2">
      <c r="U42612" s="55"/>
      <c r="V42612" s="53"/>
      <c r="W42612" s="53"/>
      <c r="X42612" s="53"/>
      <c r="Y42612" s="55"/>
    </row>
    <row r="42613" spans="21:25" x14ac:dyDescent="0.2">
      <c r="U42613" s="55"/>
      <c r="V42613" s="53"/>
      <c r="W42613" s="53"/>
      <c r="X42613" s="53"/>
      <c r="Y42613" s="55"/>
    </row>
    <row r="42614" spans="21:25" x14ac:dyDescent="0.2">
      <c r="U42614" s="55"/>
      <c r="V42614" s="53"/>
      <c r="W42614" s="53"/>
      <c r="X42614" s="53"/>
      <c r="Y42614" s="55"/>
    </row>
    <row r="42615" spans="21:25" x14ac:dyDescent="0.2">
      <c r="U42615" s="55"/>
      <c r="V42615" s="53"/>
      <c r="W42615" s="53"/>
      <c r="X42615" s="53"/>
      <c r="Y42615" s="55"/>
    </row>
    <row r="42616" spans="21:25" x14ac:dyDescent="0.2">
      <c r="U42616" s="55"/>
      <c r="V42616" s="53"/>
      <c r="W42616" s="53"/>
      <c r="X42616" s="53"/>
      <c r="Y42616" s="55"/>
    </row>
    <row r="42617" spans="21:25" x14ac:dyDescent="0.2">
      <c r="U42617" s="55"/>
      <c r="V42617" s="53"/>
      <c r="W42617" s="53"/>
      <c r="X42617" s="53"/>
      <c r="Y42617" s="55"/>
    </row>
    <row r="42618" spans="21:25" x14ac:dyDescent="0.2">
      <c r="U42618" s="55"/>
      <c r="V42618" s="53"/>
      <c r="W42618" s="53"/>
      <c r="X42618" s="53"/>
      <c r="Y42618" s="55"/>
    </row>
    <row r="42619" spans="21:25" x14ac:dyDescent="0.2">
      <c r="U42619" s="55"/>
      <c r="V42619" s="53"/>
      <c r="W42619" s="53"/>
      <c r="X42619" s="53"/>
      <c r="Y42619" s="55"/>
    </row>
    <row r="42620" spans="21:25" x14ac:dyDescent="0.2">
      <c r="U42620" s="55"/>
      <c r="V42620" s="53"/>
      <c r="W42620" s="53"/>
      <c r="X42620" s="53"/>
      <c r="Y42620" s="55"/>
    </row>
    <row r="42621" spans="21:25" x14ac:dyDescent="0.2">
      <c r="U42621" s="55"/>
      <c r="V42621" s="53"/>
      <c r="W42621" s="53"/>
      <c r="X42621" s="53"/>
      <c r="Y42621" s="55"/>
    </row>
    <row r="42622" spans="21:25" x14ac:dyDescent="0.2">
      <c r="U42622" s="55"/>
      <c r="V42622" s="53"/>
      <c r="W42622" s="53"/>
      <c r="X42622" s="53"/>
      <c r="Y42622" s="55"/>
    </row>
    <row r="42623" spans="21:25" x14ac:dyDescent="0.2">
      <c r="U42623" s="55"/>
      <c r="V42623" s="53"/>
      <c r="W42623" s="53"/>
      <c r="X42623" s="53"/>
      <c r="Y42623" s="55"/>
    </row>
    <row r="42624" spans="21:25" x14ac:dyDescent="0.2">
      <c r="U42624" s="55"/>
      <c r="V42624" s="53"/>
      <c r="W42624" s="53"/>
      <c r="X42624" s="53"/>
      <c r="Y42624" s="55"/>
    </row>
    <row r="42625" spans="21:25" x14ac:dyDescent="0.2">
      <c r="U42625" s="55"/>
      <c r="V42625" s="53"/>
      <c r="W42625" s="53"/>
      <c r="X42625" s="53"/>
      <c r="Y42625" s="55"/>
    </row>
    <row r="42626" spans="21:25" x14ac:dyDescent="0.2">
      <c r="U42626" s="55"/>
      <c r="V42626" s="53"/>
      <c r="W42626" s="53"/>
      <c r="X42626" s="53"/>
      <c r="Y42626" s="55"/>
    </row>
    <row r="42627" spans="21:25" x14ac:dyDescent="0.2">
      <c r="U42627" s="55"/>
      <c r="V42627" s="53"/>
      <c r="W42627" s="53"/>
      <c r="X42627" s="53"/>
      <c r="Y42627" s="55"/>
    </row>
    <row r="42628" spans="21:25" x14ac:dyDescent="0.2">
      <c r="U42628" s="55"/>
      <c r="V42628" s="53"/>
      <c r="W42628" s="53"/>
      <c r="X42628" s="53"/>
      <c r="Y42628" s="55"/>
    </row>
    <row r="42629" spans="21:25" x14ac:dyDescent="0.2">
      <c r="U42629" s="55"/>
      <c r="V42629" s="53"/>
      <c r="W42629" s="53"/>
      <c r="X42629" s="53"/>
      <c r="Y42629" s="55"/>
    </row>
    <row r="42630" spans="21:25" x14ac:dyDescent="0.2">
      <c r="U42630" s="55"/>
      <c r="V42630" s="53"/>
      <c r="W42630" s="53"/>
      <c r="X42630" s="53"/>
      <c r="Y42630" s="55"/>
    </row>
    <row r="42631" spans="21:25" x14ac:dyDescent="0.2">
      <c r="U42631" s="55"/>
      <c r="V42631" s="53"/>
      <c r="W42631" s="53"/>
      <c r="X42631" s="53"/>
      <c r="Y42631" s="55"/>
    </row>
    <row r="42632" spans="21:25" x14ac:dyDescent="0.2">
      <c r="U42632" s="55"/>
      <c r="V42632" s="53"/>
      <c r="W42632" s="53"/>
      <c r="X42632" s="53"/>
      <c r="Y42632" s="55"/>
    </row>
    <row r="42633" spans="21:25" x14ac:dyDescent="0.2">
      <c r="U42633" s="55"/>
      <c r="V42633" s="53"/>
      <c r="W42633" s="53"/>
      <c r="X42633" s="53"/>
      <c r="Y42633" s="55"/>
    </row>
    <row r="42634" spans="21:25" x14ac:dyDescent="0.2">
      <c r="U42634" s="55"/>
      <c r="V42634" s="53"/>
      <c r="W42634" s="53"/>
      <c r="X42634" s="53"/>
      <c r="Y42634" s="55"/>
    </row>
    <row r="42635" spans="21:25" x14ac:dyDescent="0.2">
      <c r="U42635" s="55"/>
      <c r="V42635" s="53"/>
      <c r="W42635" s="53"/>
      <c r="X42635" s="53"/>
      <c r="Y42635" s="55"/>
    </row>
    <row r="42636" spans="21:25" x14ac:dyDescent="0.2">
      <c r="U42636" s="55"/>
      <c r="V42636" s="53"/>
      <c r="W42636" s="53"/>
      <c r="X42636" s="53"/>
      <c r="Y42636" s="55"/>
    </row>
    <row r="42637" spans="21:25" x14ac:dyDescent="0.2">
      <c r="U42637" s="55"/>
      <c r="V42637" s="53"/>
      <c r="W42637" s="53"/>
      <c r="X42637" s="53"/>
      <c r="Y42637" s="55"/>
    </row>
    <row r="42638" spans="21:25" x14ac:dyDescent="0.2">
      <c r="U42638" s="55"/>
      <c r="V42638" s="53"/>
      <c r="W42638" s="53"/>
      <c r="X42638" s="53"/>
      <c r="Y42638" s="55"/>
    </row>
    <row r="42639" spans="21:25" x14ac:dyDescent="0.2">
      <c r="U42639" s="55"/>
      <c r="V42639" s="53"/>
      <c r="W42639" s="53"/>
      <c r="X42639" s="53"/>
      <c r="Y42639" s="55"/>
    </row>
    <row r="42640" spans="21:25" x14ac:dyDescent="0.2">
      <c r="U42640" s="55"/>
      <c r="V42640" s="53"/>
      <c r="W42640" s="53"/>
      <c r="X42640" s="53"/>
      <c r="Y42640" s="55"/>
    </row>
    <row r="42641" spans="21:25" x14ac:dyDescent="0.2">
      <c r="U42641" s="55"/>
      <c r="V42641" s="53"/>
      <c r="W42641" s="53"/>
      <c r="X42641" s="53"/>
      <c r="Y42641" s="55"/>
    </row>
    <row r="42642" spans="21:25" x14ac:dyDescent="0.2">
      <c r="U42642" s="55"/>
      <c r="V42642" s="53"/>
      <c r="W42642" s="53"/>
      <c r="X42642" s="53"/>
      <c r="Y42642" s="55"/>
    </row>
    <row r="42643" spans="21:25" x14ac:dyDescent="0.2">
      <c r="U42643" s="55"/>
      <c r="V42643" s="53"/>
      <c r="W42643" s="53"/>
      <c r="X42643" s="53"/>
      <c r="Y42643" s="55"/>
    </row>
    <row r="42644" spans="21:25" x14ac:dyDescent="0.2">
      <c r="U42644" s="55"/>
      <c r="V42644" s="53"/>
      <c r="W42644" s="53"/>
      <c r="X42644" s="53"/>
      <c r="Y42644" s="55"/>
    </row>
    <row r="42645" spans="21:25" x14ac:dyDescent="0.2">
      <c r="U42645" s="55"/>
      <c r="V42645" s="53"/>
      <c r="W42645" s="53"/>
      <c r="X42645" s="53"/>
      <c r="Y42645" s="55"/>
    </row>
    <row r="42646" spans="21:25" x14ac:dyDescent="0.2">
      <c r="U42646" s="55"/>
      <c r="V42646" s="53"/>
      <c r="W42646" s="53"/>
      <c r="X42646" s="53"/>
      <c r="Y42646" s="55"/>
    </row>
    <row r="42647" spans="21:25" x14ac:dyDescent="0.2">
      <c r="U42647" s="55"/>
      <c r="V42647" s="53"/>
      <c r="W42647" s="53"/>
      <c r="X42647" s="53"/>
      <c r="Y42647" s="55"/>
    </row>
    <row r="42648" spans="21:25" x14ac:dyDescent="0.2">
      <c r="U42648" s="55"/>
      <c r="V42648" s="53"/>
      <c r="W42648" s="53"/>
      <c r="X42648" s="53"/>
      <c r="Y42648" s="55"/>
    </row>
    <row r="42649" spans="21:25" x14ac:dyDescent="0.2">
      <c r="U42649" s="55"/>
      <c r="V42649" s="53"/>
      <c r="W42649" s="53"/>
      <c r="X42649" s="53"/>
      <c r="Y42649" s="55"/>
    </row>
    <row r="42650" spans="21:25" x14ac:dyDescent="0.2">
      <c r="U42650" s="55"/>
      <c r="V42650" s="53"/>
      <c r="W42650" s="53"/>
      <c r="X42650" s="53"/>
      <c r="Y42650" s="55"/>
    </row>
    <row r="42651" spans="21:25" x14ac:dyDescent="0.2">
      <c r="U42651" s="55"/>
      <c r="V42651" s="53"/>
      <c r="W42651" s="53"/>
      <c r="X42651" s="53"/>
      <c r="Y42651" s="55"/>
    </row>
    <row r="42652" spans="21:25" x14ac:dyDescent="0.2">
      <c r="U42652" s="55"/>
      <c r="V42652" s="53"/>
      <c r="W42652" s="53"/>
      <c r="X42652" s="53"/>
      <c r="Y42652" s="55"/>
    </row>
    <row r="42653" spans="21:25" x14ac:dyDescent="0.2">
      <c r="U42653" s="55"/>
      <c r="V42653" s="53"/>
      <c r="W42653" s="53"/>
      <c r="X42653" s="53"/>
      <c r="Y42653" s="55"/>
    </row>
    <row r="42654" spans="21:25" x14ac:dyDescent="0.2">
      <c r="U42654" s="55"/>
      <c r="V42654" s="53"/>
      <c r="W42654" s="53"/>
      <c r="X42654" s="53"/>
      <c r="Y42654" s="55"/>
    </row>
    <row r="42655" spans="21:25" x14ac:dyDescent="0.2">
      <c r="U42655" s="55"/>
      <c r="V42655" s="53"/>
      <c r="W42655" s="53"/>
      <c r="X42655" s="53"/>
      <c r="Y42655" s="55"/>
    </row>
    <row r="42656" spans="21:25" x14ac:dyDescent="0.2">
      <c r="U42656" s="55"/>
      <c r="V42656" s="53"/>
      <c r="W42656" s="53"/>
      <c r="X42656" s="53"/>
      <c r="Y42656" s="55"/>
    </row>
    <row r="42657" spans="21:25" x14ac:dyDescent="0.2">
      <c r="U42657" s="55"/>
      <c r="V42657" s="53"/>
      <c r="W42657" s="53"/>
      <c r="X42657" s="53"/>
      <c r="Y42657" s="55"/>
    </row>
    <row r="42658" spans="21:25" x14ac:dyDescent="0.2">
      <c r="U42658" s="55"/>
      <c r="V42658" s="53"/>
      <c r="W42658" s="53"/>
      <c r="X42658" s="53"/>
      <c r="Y42658" s="55"/>
    </row>
    <row r="42659" spans="21:25" x14ac:dyDescent="0.2">
      <c r="U42659" s="55"/>
      <c r="V42659" s="53"/>
      <c r="W42659" s="53"/>
      <c r="X42659" s="53"/>
      <c r="Y42659" s="55"/>
    </row>
    <row r="42660" spans="21:25" x14ac:dyDescent="0.2">
      <c r="U42660" s="55"/>
      <c r="V42660" s="53"/>
      <c r="W42660" s="53"/>
      <c r="X42660" s="53"/>
      <c r="Y42660" s="55"/>
    </row>
    <row r="42661" spans="21:25" x14ac:dyDescent="0.2">
      <c r="U42661" s="55"/>
      <c r="V42661" s="53"/>
      <c r="W42661" s="53"/>
      <c r="X42661" s="53"/>
      <c r="Y42661" s="55"/>
    </row>
    <row r="42662" spans="21:25" x14ac:dyDescent="0.2">
      <c r="U42662" s="55"/>
      <c r="V42662" s="53"/>
      <c r="W42662" s="53"/>
      <c r="X42662" s="53"/>
      <c r="Y42662" s="55"/>
    </row>
    <row r="42663" spans="21:25" x14ac:dyDescent="0.2">
      <c r="U42663" s="55"/>
      <c r="V42663" s="53"/>
      <c r="W42663" s="53"/>
      <c r="X42663" s="53"/>
      <c r="Y42663" s="55"/>
    </row>
    <row r="42664" spans="21:25" x14ac:dyDescent="0.2">
      <c r="U42664" s="55"/>
      <c r="V42664" s="53"/>
      <c r="W42664" s="53"/>
      <c r="X42664" s="53"/>
      <c r="Y42664" s="55"/>
    </row>
    <row r="42665" spans="21:25" x14ac:dyDescent="0.2">
      <c r="U42665" s="55"/>
      <c r="V42665" s="53"/>
      <c r="W42665" s="53"/>
      <c r="X42665" s="53"/>
      <c r="Y42665" s="55"/>
    </row>
    <row r="42666" spans="21:25" x14ac:dyDescent="0.2">
      <c r="U42666" s="55"/>
      <c r="V42666" s="53"/>
      <c r="W42666" s="53"/>
      <c r="X42666" s="53"/>
      <c r="Y42666" s="55"/>
    </row>
    <row r="42667" spans="21:25" x14ac:dyDescent="0.2">
      <c r="U42667" s="55"/>
      <c r="V42667" s="53"/>
      <c r="W42667" s="53"/>
      <c r="X42667" s="53"/>
      <c r="Y42667" s="55"/>
    </row>
    <row r="42668" spans="21:25" x14ac:dyDescent="0.2">
      <c r="U42668" s="55"/>
      <c r="V42668" s="53"/>
      <c r="W42668" s="53"/>
      <c r="X42668" s="53"/>
      <c r="Y42668" s="55"/>
    </row>
    <row r="42669" spans="21:25" x14ac:dyDescent="0.2">
      <c r="U42669" s="55"/>
      <c r="V42669" s="53"/>
      <c r="W42669" s="53"/>
      <c r="X42669" s="53"/>
      <c r="Y42669" s="55"/>
    </row>
    <row r="42670" spans="21:25" x14ac:dyDescent="0.2">
      <c r="U42670" s="55"/>
      <c r="V42670" s="53"/>
      <c r="W42670" s="53"/>
      <c r="X42670" s="53"/>
      <c r="Y42670" s="55"/>
    </row>
    <row r="42671" spans="21:25" x14ac:dyDescent="0.2">
      <c r="U42671" s="55"/>
      <c r="V42671" s="53"/>
      <c r="W42671" s="53"/>
      <c r="X42671" s="53"/>
      <c r="Y42671" s="55"/>
    </row>
    <row r="42672" spans="21:25" x14ac:dyDescent="0.2">
      <c r="U42672" s="55"/>
      <c r="V42672" s="53"/>
      <c r="W42672" s="53"/>
      <c r="X42672" s="53"/>
      <c r="Y42672" s="55"/>
    </row>
    <row r="42673" spans="21:25" x14ac:dyDescent="0.2">
      <c r="U42673" s="55"/>
      <c r="V42673" s="53"/>
      <c r="W42673" s="53"/>
      <c r="X42673" s="53"/>
      <c r="Y42673" s="55"/>
    </row>
    <row r="42674" spans="21:25" x14ac:dyDescent="0.2">
      <c r="U42674" s="55"/>
      <c r="V42674" s="53"/>
      <c r="W42674" s="53"/>
      <c r="X42674" s="53"/>
      <c r="Y42674" s="55"/>
    </row>
    <row r="42675" spans="21:25" x14ac:dyDescent="0.2">
      <c r="U42675" s="55"/>
      <c r="V42675" s="53"/>
      <c r="W42675" s="53"/>
      <c r="X42675" s="53"/>
      <c r="Y42675" s="55"/>
    </row>
    <row r="42676" spans="21:25" x14ac:dyDescent="0.2">
      <c r="U42676" s="55"/>
      <c r="V42676" s="53"/>
      <c r="W42676" s="53"/>
      <c r="X42676" s="53"/>
      <c r="Y42676" s="55"/>
    </row>
    <row r="42677" spans="21:25" x14ac:dyDescent="0.2">
      <c r="U42677" s="55"/>
      <c r="V42677" s="53"/>
      <c r="W42677" s="53"/>
      <c r="X42677" s="53"/>
      <c r="Y42677" s="55"/>
    </row>
    <row r="42678" spans="21:25" x14ac:dyDescent="0.2">
      <c r="U42678" s="55"/>
      <c r="V42678" s="53"/>
      <c r="W42678" s="53"/>
      <c r="X42678" s="53"/>
      <c r="Y42678" s="55"/>
    </row>
    <row r="42679" spans="21:25" x14ac:dyDescent="0.2">
      <c r="U42679" s="55"/>
      <c r="V42679" s="53"/>
      <c r="W42679" s="53"/>
      <c r="X42679" s="53"/>
      <c r="Y42679" s="55"/>
    </row>
    <row r="42680" spans="21:25" x14ac:dyDescent="0.2">
      <c r="U42680" s="55"/>
      <c r="V42680" s="53"/>
      <c r="W42680" s="53"/>
      <c r="X42680" s="53"/>
      <c r="Y42680" s="55"/>
    </row>
    <row r="42681" spans="21:25" x14ac:dyDescent="0.2">
      <c r="U42681" s="55"/>
      <c r="V42681" s="53"/>
      <c r="W42681" s="53"/>
      <c r="X42681" s="53"/>
      <c r="Y42681" s="55"/>
    </row>
    <row r="42682" spans="21:25" x14ac:dyDescent="0.2">
      <c r="U42682" s="55"/>
      <c r="V42682" s="53"/>
      <c r="W42682" s="53"/>
      <c r="X42682" s="53"/>
      <c r="Y42682" s="55"/>
    </row>
    <row r="42683" spans="21:25" x14ac:dyDescent="0.2">
      <c r="U42683" s="55"/>
      <c r="V42683" s="53"/>
      <c r="W42683" s="53"/>
      <c r="X42683" s="53"/>
      <c r="Y42683" s="55"/>
    </row>
    <row r="42684" spans="21:25" x14ac:dyDescent="0.2">
      <c r="U42684" s="55"/>
      <c r="V42684" s="53"/>
      <c r="W42684" s="53"/>
      <c r="X42684" s="53"/>
      <c r="Y42684" s="55"/>
    </row>
    <row r="42685" spans="21:25" x14ac:dyDescent="0.2">
      <c r="U42685" s="55"/>
      <c r="V42685" s="53"/>
      <c r="W42685" s="53"/>
      <c r="X42685" s="53"/>
      <c r="Y42685" s="55"/>
    </row>
    <row r="42686" spans="21:25" x14ac:dyDescent="0.2">
      <c r="U42686" s="55"/>
      <c r="V42686" s="53"/>
      <c r="W42686" s="53"/>
      <c r="X42686" s="53"/>
      <c r="Y42686" s="55"/>
    </row>
    <row r="42687" spans="21:25" x14ac:dyDescent="0.2">
      <c r="U42687" s="55"/>
      <c r="V42687" s="53"/>
      <c r="W42687" s="53"/>
      <c r="X42687" s="53"/>
      <c r="Y42687" s="55"/>
    </row>
    <row r="42688" spans="21:25" x14ac:dyDescent="0.2">
      <c r="U42688" s="55"/>
      <c r="V42688" s="53"/>
      <c r="W42688" s="53"/>
      <c r="X42688" s="53"/>
      <c r="Y42688" s="55"/>
    </row>
    <row r="42689" spans="21:25" x14ac:dyDescent="0.2">
      <c r="U42689" s="55"/>
      <c r="V42689" s="53"/>
      <c r="W42689" s="53"/>
      <c r="X42689" s="53"/>
      <c r="Y42689" s="55"/>
    </row>
    <row r="42690" spans="21:25" x14ac:dyDescent="0.2">
      <c r="U42690" s="55"/>
      <c r="V42690" s="53"/>
      <c r="W42690" s="53"/>
      <c r="X42690" s="53"/>
      <c r="Y42690" s="55"/>
    </row>
    <row r="42691" spans="21:25" x14ac:dyDescent="0.2">
      <c r="U42691" s="55"/>
      <c r="V42691" s="53"/>
      <c r="W42691" s="53"/>
      <c r="X42691" s="53"/>
      <c r="Y42691" s="55"/>
    </row>
    <row r="42692" spans="21:25" x14ac:dyDescent="0.2">
      <c r="U42692" s="55"/>
      <c r="V42692" s="53"/>
      <c r="W42692" s="53"/>
      <c r="X42692" s="53"/>
      <c r="Y42692" s="55"/>
    </row>
    <row r="42693" spans="21:25" x14ac:dyDescent="0.2">
      <c r="U42693" s="55"/>
      <c r="V42693" s="53"/>
      <c r="W42693" s="53"/>
      <c r="X42693" s="53"/>
      <c r="Y42693" s="55"/>
    </row>
    <row r="42694" spans="21:25" x14ac:dyDescent="0.2">
      <c r="U42694" s="55"/>
      <c r="V42694" s="53"/>
      <c r="W42694" s="53"/>
      <c r="X42694" s="53"/>
      <c r="Y42694" s="55"/>
    </row>
    <row r="42695" spans="21:25" x14ac:dyDescent="0.2">
      <c r="U42695" s="55"/>
      <c r="V42695" s="53"/>
      <c r="W42695" s="53"/>
      <c r="X42695" s="53"/>
      <c r="Y42695" s="55"/>
    </row>
    <row r="42696" spans="21:25" x14ac:dyDescent="0.2">
      <c r="U42696" s="55"/>
      <c r="V42696" s="53"/>
      <c r="W42696" s="53"/>
      <c r="X42696" s="53"/>
      <c r="Y42696" s="55"/>
    </row>
    <row r="42697" spans="21:25" x14ac:dyDescent="0.2">
      <c r="U42697" s="55"/>
      <c r="V42697" s="53"/>
      <c r="W42697" s="53"/>
      <c r="X42697" s="53"/>
      <c r="Y42697" s="55"/>
    </row>
    <row r="42698" spans="21:25" x14ac:dyDescent="0.2">
      <c r="U42698" s="55"/>
      <c r="V42698" s="53"/>
      <c r="W42698" s="53"/>
      <c r="X42698" s="53"/>
      <c r="Y42698" s="55"/>
    </row>
    <row r="42699" spans="21:25" x14ac:dyDescent="0.2">
      <c r="U42699" s="55"/>
      <c r="V42699" s="53"/>
      <c r="W42699" s="53"/>
      <c r="X42699" s="53"/>
      <c r="Y42699" s="55"/>
    </row>
    <row r="42700" spans="21:25" x14ac:dyDescent="0.2">
      <c r="U42700" s="55"/>
      <c r="V42700" s="53"/>
      <c r="W42700" s="53"/>
      <c r="X42700" s="53"/>
      <c r="Y42700" s="55"/>
    </row>
    <row r="42701" spans="21:25" x14ac:dyDescent="0.2">
      <c r="U42701" s="55"/>
      <c r="V42701" s="53"/>
      <c r="W42701" s="53"/>
      <c r="X42701" s="53"/>
      <c r="Y42701" s="55"/>
    </row>
    <row r="42702" spans="21:25" x14ac:dyDescent="0.2">
      <c r="U42702" s="55"/>
      <c r="V42702" s="53"/>
      <c r="W42702" s="53"/>
      <c r="X42702" s="53"/>
      <c r="Y42702" s="55"/>
    </row>
    <row r="42703" spans="21:25" x14ac:dyDescent="0.2">
      <c r="U42703" s="55"/>
      <c r="V42703" s="53"/>
      <c r="W42703" s="53"/>
      <c r="X42703" s="53"/>
      <c r="Y42703" s="55"/>
    </row>
    <row r="42704" spans="21:25" x14ac:dyDescent="0.2">
      <c r="U42704" s="55"/>
      <c r="V42704" s="53"/>
      <c r="W42704" s="53"/>
      <c r="X42704" s="53"/>
      <c r="Y42704" s="55"/>
    </row>
    <row r="42705" spans="21:25" x14ac:dyDescent="0.2">
      <c r="U42705" s="55"/>
      <c r="V42705" s="53"/>
      <c r="W42705" s="53"/>
      <c r="X42705" s="53"/>
      <c r="Y42705" s="55"/>
    </row>
    <row r="42706" spans="21:25" x14ac:dyDescent="0.2">
      <c r="U42706" s="55"/>
      <c r="V42706" s="53"/>
      <c r="W42706" s="53"/>
      <c r="X42706" s="53"/>
      <c r="Y42706" s="55"/>
    </row>
    <row r="42707" spans="21:25" x14ac:dyDescent="0.2">
      <c r="U42707" s="55"/>
      <c r="V42707" s="53"/>
      <c r="W42707" s="53"/>
      <c r="X42707" s="53"/>
      <c r="Y42707" s="55"/>
    </row>
    <row r="42708" spans="21:25" x14ac:dyDescent="0.2">
      <c r="U42708" s="55"/>
      <c r="V42708" s="53"/>
      <c r="W42708" s="53"/>
      <c r="X42708" s="53"/>
      <c r="Y42708" s="55"/>
    </row>
    <row r="42709" spans="21:25" x14ac:dyDescent="0.2">
      <c r="U42709" s="55"/>
      <c r="V42709" s="53"/>
      <c r="W42709" s="53"/>
      <c r="X42709" s="53"/>
      <c r="Y42709" s="55"/>
    </row>
    <row r="42710" spans="21:25" x14ac:dyDescent="0.2">
      <c r="U42710" s="55"/>
      <c r="V42710" s="53"/>
      <c r="W42710" s="53"/>
      <c r="X42710" s="53"/>
      <c r="Y42710" s="55"/>
    </row>
    <row r="42711" spans="21:25" x14ac:dyDescent="0.2">
      <c r="U42711" s="55"/>
      <c r="V42711" s="53"/>
      <c r="W42711" s="53"/>
      <c r="X42711" s="53"/>
      <c r="Y42711" s="55"/>
    </row>
    <row r="42712" spans="21:25" x14ac:dyDescent="0.2">
      <c r="U42712" s="55"/>
      <c r="V42712" s="53"/>
      <c r="W42712" s="53"/>
      <c r="X42712" s="53"/>
      <c r="Y42712" s="55"/>
    </row>
    <row r="42713" spans="21:25" x14ac:dyDescent="0.2">
      <c r="U42713" s="55"/>
      <c r="V42713" s="53"/>
      <c r="W42713" s="53"/>
      <c r="X42713" s="53"/>
      <c r="Y42713" s="55"/>
    </row>
    <row r="42714" spans="21:25" x14ac:dyDescent="0.2">
      <c r="U42714" s="55"/>
      <c r="V42714" s="53"/>
      <c r="W42714" s="53"/>
      <c r="X42714" s="53"/>
      <c r="Y42714" s="55"/>
    </row>
    <row r="42715" spans="21:25" x14ac:dyDescent="0.2">
      <c r="U42715" s="55"/>
      <c r="V42715" s="53"/>
      <c r="W42715" s="53"/>
      <c r="X42715" s="53"/>
      <c r="Y42715" s="55"/>
    </row>
    <row r="42716" spans="21:25" x14ac:dyDescent="0.2">
      <c r="U42716" s="55"/>
      <c r="V42716" s="53"/>
      <c r="W42716" s="53"/>
      <c r="X42716" s="53"/>
      <c r="Y42716" s="55"/>
    </row>
    <row r="42717" spans="21:25" x14ac:dyDescent="0.2">
      <c r="U42717" s="55"/>
      <c r="V42717" s="53"/>
      <c r="W42717" s="53"/>
      <c r="X42717" s="53"/>
      <c r="Y42717" s="55"/>
    </row>
    <row r="42718" spans="21:25" x14ac:dyDescent="0.2">
      <c r="U42718" s="55"/>
      <c r="V42718" s="53"/>
      <c r="W42718" s="53"/>
      <c r="X42718" s="53"/>
      <c r="Y42718" s="55"/>
    </row>
    <row r="42719" spans="21:25" x14ac:dyDescent="0.2">
      <c r="U42719" s="55"/>
      <c r="V42719" s="53"/>
      <c r="W42719" s="53"/>
      <c r="X42719" s="53"/>
      <c r="Y42719" s="55"/>
    </row>
    <row r="42720" spans="21:25" x14ac:dyDescent="0.2">
      <c r="U42720" s="55"/>
      <c r="V42720" s="53"/>
      <c r="W42720" s="53"/>
      <c r="X42720" s="53"/>
      <c r="Y42720" s="55"/>
    </row>
    <row r="42721" spans="21:25" x14ac:dyDescent="0.2">
      <c r="U42721" s="55"/>
      <c r="V42721" s="53"/>
      <c r="W42721" s="53"/>
      <c r="X42721" s="53"/>
      <c r="Y42721" s="55"/>
    </row>
    <row r="42722" spans="21:25" x14ac:dyDescent="0.2">
      <c r="U42722" s="55"/>
      <c r="V42722" s="53"/>
      <c r="W42722" s="53"/>
      <c r="X42722" s="53"/>
      <c r="Y42722" s="55"/>
    </row>
    <row r="42723" spans="21:25" x14ac:dyDescent="0.2">
      <c r="U42723" s="55"/>
      <c r="V42723" s="53"/>
      <c r="W42723" s="53"/>
      <c r="X42723" s="53"/>
      <c r="Y42723" s="55"/>
    </row>
    <row r="42724" spans="21:25" x14ac:dyDescent="0.2">
      <c r="U42724" s="55"/>
      <c r="V42724" s="53"/>
      <c r="W42724" s="53"/>
      <c r="X42724" s="53"/>
      <c r="Y42724" s="55"/>
    </row>
    <row r="42725" spans="21:25" x14ac:dyDescent="0.2">
      <c r="U42725" s="55"/>
      <c r="V42725" s="53"/>
      <c r="W42725" s="53"/>
      <c r="X42725" s="53"/>
      <c r="Y42725" s="55"/>
    </row>
    <row r="42726" spans="21:25" x14ac:dyDescent="0.2">
      <c r="U42726" s="55"/>
      <c r="V42726" s="53"/>
      <c r="W42726" s="53"/>
      <c r="X42726" s="53"/>
      <c r="Y42726" s="55"/>
    </row>
    <row r="42727" spans="21:25" x14ac:dyDescent="0.2">
      <c r="U42727" s="55"/>
      <c r="V42727" s="53"/>
      <c r="W42727" s="53"/>
      <c r="X42727" s="53"/>
      <c r="Y42727" s="55"/>
    </row>
    <row r="42728" spans="21:25" x14ac:dyDescent="0.2">
      <c r="U42728" s="55"/>
      <c r="V42728" s="53"/>
      <c r="W42728" s="53"/>
      <c r="X42728" s="53"/>
      <c r="Y42728" s="55"/>
    </row>
    <row r="42729" spans="21:25" x14ac:dyDescent="0.2">
      <c r="U42729" s="55"/>
      <c r="V42729" s="53"/>
      <c r="W42729" s="53"/>
      <c r="X42729" s="53"/>
      <c r="Y42729" s="55"/>
    </row>
    <row r="42730" spans="21:25" x14ac:dyDescent="0.2">
      <c r="U42730" s="55"/>
      <c r="V42730" s="53"/>
      <c r="W42730" s="53"/>
      <c r="X42730" s="53"/>
      <c r="Y42730" s="55"/>
    </row>
    <row r="42731" spans="21:25" x14ac:dyDescent="0.2">
      <c r="U42731" s="55"/>
      <c r="V42731" s="53"/>
      <c r="W42731" s="53"/>
      <c r="X42731" s="53"/>
      <c r="Y42731" s="55"/>
    </row>
    <row r="42732" spans="21:25" x14ac:dyDescent="0.2">
      <c r="U42732" s="55"/>
      <c r="V42732" s="53"/>
      <c r="W42732" s="53"/>
      <c r="X42732" s="53"/>
      <c r="Y42732" s="55"/>
    </row>
    <row r="42733" spans="21:25" x14ac:dyDescent="0.2">
      <c r="U42733" s="55"/>
      <c r="V42733" s="53"/>
      <c r="W42733" s="53"/>
      <c r="X42733" s="53"/>
      <c r="Y42733" s="55"/>
    </row>
    <row r="42734" spans="21:25" x14ac:dyDescent="0.2">
      <c r="U42734" s="55"/>
      <c r="V42734" s="53"/>
      <c r="W42734" s="53"/>
      <c r="X42734" s="53"/>
      <c r="Y42734" s="55"/>
    </row>
    <row r="42735" spans="21:25" x14ac:dyDescent="0.2">
      <c r="U42735" s="55"/>
      <c r="V42735" s="53"/>
      <c r="W42735" s="53"/>
      <c r="X42735" s="53"/>
      <c r="Y42735" s="55"/>
    </row>
    <row r="42736" spans="21:25" x14ac:dyDescent="0.2">
      <c r="U42736" s="55"/>
      <c r="V42736" s="53"/>
      <c r="W42736" s="53"/>
      <c r="X42736" s="53"/>
      <c r="Y42736" s="55"/>
    </row>
    <row r="42737" spans="21:25" x14ac:dyDescent="0.2">
      <c r="U42737" s="55"/>
      <c r="V42737" s="53"/>
      <c r="W42737" s="53"/>
      <c r="X42737" s="53"/>
      <c r="Y42737" s="55"/>
    </row>
    <row r="42738" spans="21:25" x14ac:dyDescent="0.2">
      <c r="U42738" s="55"/>
      <c r="V42738" s="53"/>
      <c r="W42738" s="53"/>
      <c r="X42738" s="53"/>
      <c r="Y42738" s="55"/>
    </row>
    <row r="42739" spans="21:25" x14ac:dyDescent="0.2">
      <c r="U42739" s="55"/>
      <c r="V42739" s="53"/>
      <c r="W42739" s="53"/>
      <c r="X42739" s="53"/>
      <c r="Y42739" s="55"/>
    </row>
    <row r="42740" spans="21:25" x14ac:dyDescent="0.2">
      <c r="U42740" s="55"/>
      <c r="V42740" s="53"/>
      <c r="W42740" s="53"/>
      <c r="X42740" s="53"/>
      <c r="Y42740" s="55"/>
    </row>
    <row r="42741" spans="21:25" x14ac:dyDescent="0.2">
      <c r="U42741" s="55"/>
      <c r="V42741" s="53"/>
      <c r="W42741" s="53"/>
      <c r="X42741" s="53"/>
      <c r="Y42741" s="55"/>
    </row>
    <row r="42742" spans="21:25" x14ac:dyDescent="0.2">
      <c r="U42742" s="55"/>
      <c r="V42742" s="53"/>
      <c r="W42742" s="53"/>
      <c r="X42742" s="53"/>
      <c r="Y42742" s="55"/>
    </row>
    <row r="42743" spans="21:25" x14ac:dyDescent="0.2">
      <c r="U42743" s="55"/>
      <c r="V42743" s="53"/>
      <c r="W42743" s="53"/>
      <c r="X42743" s="53"/>
      <c r="Y42743" s="55"/>
    </row>
    <row r="42744" spans="21:25" x14ac:dyDescent="0.2">
      <c r="U42744" s="55"/>
      <c r="V42744" s="53"/>
      <c r="W42744" s="53"/>
      <c r="X42744" s="53"/>
      <c r="Y42744" s="55"/>
    </row>
    <row r="42745" spans="21:25" x14ac:dyDescent="0.2">
      <c r="U42745" s="55"/>
      <c r="V42745" s="53"/>
      <c r="W42745" s="53"/>
      <c r="X42745" s="53"/>
      <c r="Y42745" s="55"/>
    </row>
    <row r="42746" spans="21:25" x14ac:dyDescent="0.2">
      <c r="U42746" s="55"/>
      <c r="V42746" s="53"/>
      <c r="W42746" s="53"/>
      <c r="X42746" s="53"/>
      <c r="Y42746" s="55"/>
    </row>
    <row r="42747" spans="21:25" x14ac:dyDescent="0.2">
      <c r="U42747" s="55"/>
      <c r="V42747" s="53"/>
      <c r="W42747" s="53"/>
      <c r="X42747" s="53"/>
      <c r="Y42747" s="55"/>
    </row>
    <row r="42748" spans="21:25" x14ac:dyDescent="0.2">
      <c r="U42748" s="55"/>
      <c r="V42748" s="53"/>
      <c r="W42748" s="53"/>
      <c r="X42748" s="53"/>
      <c r="Y42748" s="55"/>
    </row>
    <row r="42749" spans="21:25" x14ac:dyDescent="0.2">
      <c r="U42749" s="55"/>
      <c r="V42749" s="53"/>
      <c r="W42749" s="53"/>
      <c r="X42749" s="53"/>
      <c r="Y42749" s="55"/>
    </row>
    <row r="42750" spans="21:25" x14ac:dyDescent="0.2">
      <c r="U42750" s="55"/>
      <c r="V42750" s="53"/>
      <c r="W42750" s="53"/>
      <c r="X42750" s="53"/>
      <c r="Y42750" s="55"/>
    </row>
    <row r="42751" spans="21:25" x14ac:dyDescent="0.2">
      <c r="U42751" s="55"/>
      <c r="V42751" s="53"/>
      <c r="W42751" s="53"/>
      <c r="X42751" s="53"/>
      <c r="Y42751" s="55"/>
    </row>
    <row r="42752" spans="21:25" x14ac:dyDescent="0.2">
      <c r="U42752" s="55"/>
      <c r="V42752" s="53"/>
      <c r="W42752" s="53"/>
      <c r="X42752" s="53"/>
      <c r="Y42752" s="55"/>
    </row>
    <row r="42753" spans="21:25" x14ac:dyDescent="0.2">
      <c r="U42753" s="55"/>
      <c r="V42753" s="53"/>
      <c r="W42753" s="53"/>
      <c r="X42753" s="53"/>
      <c r="Y42753" s="55"/>
    </row>
    <row r="42754" spans="21:25" x14ac:dyDescent="0.2">
      <c r="U42754" s="55"/>
      <c r="V42754" s="53"/>
      <c r="W42754" s="53"/>
      <c r="X42754" s="53"/>
      <c r="Y42754" s="55"/>
    </row>
    <row r="42755" spans="21:25" x14ac:dyDescent="0.2">
      <c r="U42755" s="55"/>
      <c r="V42755" s="53"/>
      <c r="W42755" s="53"/>
      <c r="X42755" s="53"/>
      <c r="Y42755" s="55"/>
    </row>
    <row r="42756" spans="21:25" x14ac:dyDescent="0.2">
      <c r="U42756" s="55"/>
      <c r="V42756" s="53"/>
      <c r="W42756" s="53"/>
      <c r="X42756" s="53"/>
      <c r="Y42756" s="55"/>
    </row>
    <row r="42757" spans="21:25" x14ac:dyDescent="0.2">
      <c r="U42757" s="55"/>
      <c r="V42757" s="53"/>
      <c r="W42757" s="53"/>
      <c r="X42757" s="53"/>
      <c r="Y42757" s="55"/>
    </row>
    <row r="42758" spans="21:25" x14ac:dyDescent="0.2">
      <c r="U42758" s="55"/>
      <c r="V42758" s="53"/>
      <c r="W42758" s="53"/>
      <c r="X42758" s="53"/>
      <c r="Y42758" s="55"/>
    </row>
    <row r="42759" spans="21:25" x14ac:dyDescent="0.2">
      <c r="U42759" s="55"/>
      <c r="V42759" s="53"/>
      <c r="W42759" s="53"/>
      <c r="X42759" s="53"/>
      <c r="Y42759" s="55"/>
    </row>
    <row r="42760" spans="21:25" x14ac:dyDescent="0.2">
      <c r="U42760" s="55"/>
      <c r="V42760" s="53"/>
      <c r="W42760" s="53"/>
      <c r="X42760" s="53"/>
      <c r="Y42760" s="55"/>
    </row>
    <row r="42761" spans="21:25" x14ac:dyDescent="0.2">
      <c r="U42761" s="55"/>
      <c r="V42761" s="53"/>
      <c r="W42761" s="53"/>
      <c r="X42761" s="53"/>
      <c r="Y42761" s="55"/>
    </row>
    <row r="42762" spans="21:25" x14ac:dyDescent="0.2">
      <c r="U42762" s="55"/>
      <c r="V42762" s="53"/>
      <c r="W42762" s="53"/>
      <c r="X42762" s="53"/>
      <c r="Y42762" s="55"/>
    </row>
    <row r="42763" spans="21:25" x14ac:dyDescent="0.2">
      <c r="U42763" s="55"/>
      <c r="V42763" s="53"/>
      <c r="W42763" s="53"/>
      <c r="X42763" s="53"/>
      <c r="Y42763" s="55"/>
    </row>
    <row r="42764" spans="21:25" x14ac:dyDescent="0.2">
      <c r="U42764" s="55"/>
      <c r="V42764" s="53"/>
      <c r="W42764" s="53"/>
      <c r="X42764" s="53"/>
      <c r="Y42764" s="55"/>
    </row>
    <row r="42765" spans="21:25" x14ac:dyDescent="0.2">
      <c r="U42765" s="55"/>
      <c r="V42765" s="53"/>
      <c r="W42765" s="53"/>
      <c r="X42765" s="53"/>
      <c r="Y42765" s="55"/>
    </row>
    <row r="42766" spans="21:25" x14ac:dyDescent="0.2">
      <c r="U42766" s="55"/>
      <c r="V42766" s="53"/>
      <c r="W42766" s="53"/>
      <c r="X42766" s="53"/>
      <c r="Y42766" s="55"/>
    </row>
    <row r="42767" spans="21:25" x14ac:dyDescent="0.2">
      <c r="U42767" s="55"/>
      <c r="V42767" s="53"/>
      <c r="W42767" s="53"/>
      <c r="X42767" s="53"/>
      <c r="Y42767" s="55"/>
    </row>
    <row r="42768" spans="21:25" x14ac:dyDescent="0.2">
      <c r="U42768" s="55"/>
      <c r="V42768" s="53"/>
      <c r="W42768" s="53"/>
      <c r="X42768" s="53"/>
      <c r="Y42768" s="55"/>
    </row>
    <row r="42769" spans="21:25" x14ac:dyDescent="0.2">
      <c r="U42769" s="55"/>
      <c r="V42769" s="53"/>
      <c r="W42769" s="53"/>
      <c r="X42769" s="53"/>
      <c r="Y42769" s="55"/>
    </row>
    <row r="42770" spans="21:25" x14ac:dyDescent="0.2">
      <c r="U42770" s="55"/>
      <c r="V42770" s="53"/>
      <c r="W42770" s="53"/>
      <c r="X42770" s="53"/>
      <c r="Y42770" s="55"/>
    </row>
    <row r="42771" spans="21:25" x14ac:dyDescent="0.2">
      <c r="U42771" s="55"/>
      <c r="V42771" s="53"/>
      <c r="W42771" s="53"/>
      <c r="X42771" s="53"/>
      <c r="Y42771" s="55"/>
    </row>
    <row r="42772" spans="21:25" x14ac:dyDescent="0.2">
      <c r="U42772" s="55"/>
      <c r="V42772" s="53"/>
      <c r="W42772" s="53"/>
      <c r="X42772" s="53"/>
      <c r="Y42772" s="55"/>
    </row>
    <row r="42773" spans="21:25" x14ac:dyDescent="0.2">
      <c r="U42773" s="55"/>
      <c r="V42773" s="53"/>
      <c r="W42773" s="53"/>
      <c r="X42773" s="53"/>
      <c r="Y42773" s="55"/>
    </row>
    <row r="42774" spans="21:25" x14ac:dyDescent="0.2">
      <c r="U42774" s="55"/>
      <c r="V42774" s="53"/>
      <c r="W42774" s="53"/>
      <c r="X42774" s="53"/>
      <c r="Y42774" s="55"/>
    </row>
    <row r="42775" spans="21:25" x14ac:dyDescent="0.2">
      <c r="U42775" s="55"/>
      <c r="V42775" s="53"/>
      <c r="W42775" s="53"/>
      <c r="X42775" s="53"/>
      <c r="Y42775" s="55"/>
    </row>
    <row r="42776" spans="21:25" x14ac:dyDescent="0.2">
      <c r="U42776" s="55"/>
      <c r="V42776" s="53"/>
      <c r="W42776" s="53"/>
      <c r="X42776" s="53"/>
      <c r="Y42776" s="55"/>
    </row>
    <row r="42777" spans="21:25" x14ac:dyDescent="0.2">
      <c r="U42777" s="55"/>
      <c r="V42777" s="53"/>
      <c r="W42777" s="53"/>
      <c r="X42777" s="53"/>
      <c r="Y42777" s="55"/>
    </row>
    <row r="42778" spans="21:25" x14ac:dyDescent="0.2">
      <c r="U42778" s="55"/>
      <c r="V42778" s="53"/>
      <c r="W42778" s="53"/>
      <c r="X42778" s="53"/>
      <c r="Y42778" s="55"/>
    </row>
    <row r="42779" spans="21:25" x14ac:dyDescent="0.2">
      <c r="U42779" s="55"/>
      <c r="V42779" s="53"/>
      <c r="W42779" s="53"/>
      <c r="X42779" s="53"/>
      <c r="Y42779" s="55"/>
    </row>
    <row r="42780" spans="21:25" x14ac:dyDescent="0.2">
      <c r="U42780" s="55"/>
      <c r="V42780" s="53"/>
      <c r="W42780" s="53"/>
      <c r="X42780" s="53"/>
      <c r="Y42780" s="55"/>
    </row>
    <row r="42781" spans="21:25" x14ac:dyDescent="0.2">
      <c r="U42781" s="55"/>
      <c r="V42781" s="53"/>
      <c r="W42781" s="53"/>
      <c r="X42781" s="53"/>
      <c r="Y42781" s="55"/>
    </row>
    <row r="42782" spans="21:25" x14ac:dyDescent="0.2">
      <c r="U42782" s="55"/>
      <c r="V42782" s="53"/>
      <c r="W42782" s="53"/>
      <c r="X42782" s="53"/>
      <c r="Y42782" s="55"/>
    </row>
    <row r="42783" spans="21:25" x14ac:dyDescent="0.2">
      <c r="U42783" s="55"/>
      <c r="V42783" s="53"/>
      <c r="W42783" s="53"/>
      <c r="X42783" s="53"/>
      <c r="Y42783" s="55"/>
    </row>
    <row r="42784" spans="21:25" x14ac:dyDescent="0.2">
      <c r="U42784" s="55"/>
      <c r="V42784" s="53"/>
      <c r="W42784" s="53"/>
      <c r="X42784" s="53"/>
      <c r="Y42784" s="55"/>
    </row>
    <row r="42785" spans="21:25" x14ac:dyDescent="0.2">
      <c r="U42785" s="55"/>
      <c r="V42785" s="53"/>
      <c r="W42785" s="53"/>
      <c r="X42785" s="53"/>
      <c r="Y42785" s="55"/>
    </row>
    <row r="42786" spans="21:25" x14ac:dyDescent="0.2">
      <c r="U42786" s="55"/>
      <c r="V42786" s="53"/>
      <c r="W42786" s="53"/>
      <c r="X42786" s="53"/>
      <c r="Y42786" s="55"/>
    </row>
    <row r="42787" spans="21:25" x14ac:dyDescent="0.2">
      <c r="U42787" s="55"/>
      <c r="V42787" s="53"/>
      <c r="W42787" s="53"/>
      <c r="X42787" s="53"/>
      <c r="Y42787" s="55"/>
    </row>
    <row r="42788" spans="21:25" x14ac:dyDescent="0.2">
      <c r="U42788" s="55"/>
      <c r="V42788" s="53"/>
      <c r="W42788" s="53"/>
      <c r="X42788" s="53"/>
      <c r="Y42788" s="55"/>
    </row>
    <row r="42789" spans="21:25" x14ac:dyDescent="0.2">
      <c r="U42789" s="55"/>
      <c r="V42789" s="53"/>
      <c r="W42789" s="53"/>
      <c r="X42789" s="53"/>
      <c r="Y42789" s="55"/>
    </row>
    <row r="42790" spans="21:25" x14ac:dyDescent="0.2">
      <c r="U42790" s="55"/>
      <c r="V42790" s="53"/>
      <c r="W42790" s="53"/>
      <c r="X42790" s="53"/>
      <c r="Y42790" s="55"/>
    </row>
    <row r="42791" spans="21:25" x14ac:dyDescent="0.2">
      <c r="U42791" s="55"/>
      <c r="V42791" s="53"/>
      <c r="W42791" s="53"/>
      <c r="X42791" s="53"/>
      <c r="Y42791" s="55"/>
    </row>
    <row r="42792" spans="21:25" x14ac:dyDescent="0.2">
      <c r="U42792" s="55"/>
      <c r="V42792" s="53"/>
      <c r="W42792" s="53"/>
      <c r="X42792" s="53"/>
      <c r="Y42792" s="55"/>
    </row>
    <row r="42793" spans="21:25" x14ac:dyDescent="0.2">
      <c r="U42793" s="55"/>
      <c r="V42793" s="53"/>
      <c r="W42793" s="53"/>
      <c r="X42793" s="53"/>
      <c r="Y42793" s="55"/>
    </row>
    <row r="42794" spans="21:25" x14ac:dyDescent="0.2">
      <c r="U42794" s="55"/>
      <c r="V42794" s="53"/>
      <c r="W42794" s="53"/>
      <c r="X42794" s="53"/>
      <c r="Y42794" s="55"/>
    </row>
    <row r="42795" spans="21:25" x14ac:dyDescent="0.2">
      <c r="U42795" s="55"/>
      <c r="V42795" s="53"/>
      <c r="W42795" s="53"/>
      <c r="X42795" s="53"/>
      <c r="Y42795" s="55"/>
    </row>
    <row r="42796" spans="21:25" x14ac:dyDescent="0.2">
      <c r="U42796" s="55"/>
      <c r="V42796" s="53"/>
      <c r="W42796" s="53"/>
      <c r="X42796" s="53"/>
      <c r="Y42796" s="55"/>
    </row>
    <row r="42797" spans="21:25" x14ac:dyDescent="0.2">
      <c r="U42797" s="55"/>
      <c r="V42797" s="53"/>
      <c r="W42797" s="53"/>
      <c r="X42797" s="53"/>
      <c r="Y42797" s="55"/>
    </row>
    <row r="42798" spans="21:25" x14ac:dyDescent="0.2">
      <c r="U42798" s="55"/>
      <c r="V42798" s="53"/>
      <c r="W42798" s="53"/>
      <c r="X42798" s="53"/>
      <c r="Y42798" s="55"/>
    </row>
    <row r="42799" spans="21:25" x14ac:dyDescent="0.2">
      <c r="U42799" s="55"/>
      <c r="V42799" s="53"/>
      <c r="W42799" s="53"/>
      <c r="X42799" s="53"/>
      <c r="Y42799" s="55"/>
    </row>
    <row r="42800" spans="21:25" x14ac:dyDescent="0.2">
      <c r="U42800" s="55"/>
      <c r="V42800" s="53"/>
      <c r="W42800" s="53"/>
      <c r="X42800" s="53"/>
      <c r="Y42800" s="55"/>
    </row>
    <row r="42801" spans="21:25" x14ac:dyDescent="0.2">
      <c r="U42801" s="55"/>
      <c r="V42801" s="53"/>
      <c r="W42801" s="53"/>
      <c r="X42801" s="53"/>
      <c r="Y42801" s="55"/>
    </row>
    <row r="42802" spans="21:25" x14ac:dyDescent="0.2">
      <c r="U42802" s="55"/>
      <c r="V42802" s="53"/>
      <c r="W42802" s="53"/>
      <c r="X42802" s="53"/>
      <c r="Y42802" s="55"/>
    </row>
    <row r="42803" spans="21:25" x14ac:dyDescent="0.2">
      <c r="U42803" s="55"/>
      <c r="V42803" s="53"/>
      <c r="W42803" s="53"/>
      <c r="X42803" s="53"/>
      <c r="Y42803" s="55"/>
    </row>
    <row r="42804" spans="21:25" x14ac:dyDescent="0.2">
      <c r="U42804" s="55"/>
      <c r="V42804" s="53"/>
      <c r="W42804" s="53"/>
      <c r="X42804" s="53"/>
      <c r="Y42804" s="55"/>
    </row>
    <row r="42805" spans="21:25" x14ac:dyDescent="0.2">
      <c r="U42805" s="55"/>
      <c r="V42805" s="53"/>
      <c r="W42805" s="53"/>
      <c r="X42805" s="53"/>
      <c r="Y42805" s="55"/>
    </row>
    <row r="42806" spans="21:25" x14ac:dyDescent="0.2">
      <c r="U42806" s="55"/>
      <c r="V42806" s="53"/>
      <c r="W42806" s="53"/>
      <c r="X42806" s="53"/>
      <c r="Y42806" s="55"/>
    </row>
    <row r="42807" spans="21:25" x14ac:dyDescent="0.2">
      <c r="U42807" s="55"/>
      <c r="V42807" s="53"/>
      <c r="W42807" s="53"/>
      <c r="X42807" s="53"/>
      <c r="Y42807" s="55"/>
    </row>
    <row r="42808" spans="21:25" x14ac:dyDescent="0.2">
      <c r="U42808" s="55"/>
      <c r="V42808" s="53"/>
      <c r="W42808" s="53"/>
      <c r="X42808" s="53"/>
      <c r="Y42808" s="55"/>
    </row>
    <row r="42809" spans="21:25" x14ac:dyDescent="0.2">
      <c r="U42809" s="55"/>
      <c r="V42809" s="53"/>
      <c r="W42809" s="53"/>
      <c r="X42809" s="53"/>
      <c r="Y42809" s="55"/>
    </row>
    <row r="42810" spans="21:25" x14ac:dyDescent="0.2">
      <c r="U42810" s="55"/>
      <c r="V42810" s="53"/>
      <c r="W42810" s="53"/>
      <c r="X42810" s="53"/>
      <c r="Y42810" s="55"/>
    </row>
    <row r="42811" spans="21:25" x14ac:dyDescent="0.2">
      <c r="U42811" s="55"/>
      <c r="V42811" s="53"/>
      <c r="W42811" s="53"/>
      <c r="X42811" s="53"/>
      <c r="Y42811" s="55"/>
    </row>
    <row r="42812" spans="21:25" x14ac:dyDescent="0.2">
      <c r="U42812" s="55"/>
      <c r="V42812" s="53"/>
      <c r="W42812" s="53"/>
      <c r="X42812" s="53"/>
      <c r="Y42812" s="55"/>
    </row>
    <row r="42813" spans="21:25" x14ac:dyDescent="0.2">
      <c r="U42813" s="55"/>
      <c r="V42813" s="53"/>
      <c r="W42813" s="53"/>
      <c r="X42813" s="53"/>
      <c r="Y42813" s="55"/>
    </row>
    <row r="42814" spans="21:25" x14ac:dyDescent="0.2">
      <c r="U42814" s="55"/>
      <c r="V42814" s="53"/>
      <c r="W42814" s="53"/>
      <c r="X42814" s="53"/>
      <c r="Y42814" s="55"/>
    </row>
    <row r="42815" spans="21:25" x14ac:dyDescent="0.2">
      <c r="U42815" s="55"/>
      <c r="V42815" s="53"/>
      <c r="W42815" s="53"/>
      <c r="X42815" s="53"/>
      <c r="Y42815" s="55"/>
    </row>
    <row r="42816" spans="21:25" x14ac:dyDescent="0.2">
      <c r="U42816" s="55"/>
      <c r="V42816" s="53"/>
      <c r="W42816" s="53"/>
      <c r="X42816" s="53"/>
      <c r="Y42816" s="55"/>
    </row>
    <row r="42817" spans="21:25" x14ac:dyDescent="0.2">
      <c r="U42817" s="55"/>
      <c r="V42817" s="53"/>
      <c r="W42817" s="53"/>
      <c r="X42817" s="53"/>
      <c r="Y42817" s="55"/>
    </row>
    <row r="42818" spans="21:25" x14ac:dyDescent="0.2">
      <c r="U42818" s="55"/>
      <c r="V42818" s="53"/>
      <c r="W42818" s="53"/>
      <c r="X42818" s="53"/>
      <c r="Y42818" s="55"/>
    </row>
    <row r="42819" spans="21:25" x14ac:dyDescent="0.2">
      <c r="U42819" s="55"/>
      <c r="V42819" s="53"/>
      <c r="W42819" s="53"/>
      <c r="X42819" s="53"/>
      <c r="Y42819" s="55"/>
    </row>
    <row r="42820" spans="21:25" x14ac:dyDescent="0.2">
      <c r="U42820" s="55"/>
      <c r="V42820" s="53"/>
      <c r="W42820" s="53"/>
      <c r="X42820" s="53"/>
      <c r="Y42820" s="55"/>
    </row>
    <row r="42821" spans="21:25" x14ac:dyDescent="0.2">
      <c r="U42821" s="55"/>
      <c r="V42821" s="53"/>
      <c r="W42821" s="53"/>
      <c r="X42821" s="53"/>
      <c r="Y42821" s="55"/>
    </row>
    <row r="42822" spans="21:25" x14ac:dyDescent="0.2">
      <c r="U42822" s="55"/>
      <c r="V42822" s="53"/>
      <c r="W42822" s="53"/>
      <c r="X42822" s="53"/>
      <c r="Y42822" s="55"/>
    </row>
    <row r="42823" spans="21:25" x14ac:dyDescent="0.2">
      <c r="U42823" s="55"/>
      <c r="V42823" s="53"/>
      <c r="W42823" s="53"/>
      <c r="X42823" s="53"/>
      <c r="Y42823" s="55"/>
    </row>
    <row r="42824" spans="21:25" x14ac:dyDescent="0.2">
      <c r="U42824" s="55"/>
      <c r="V42824" s="53"/>
      <c r="W42824" s="53"/>
      <c r="X42824" s="53"/>
      <c r="Y42824" s="55"/>
    </row>
    <row r="42825" spans="21:25" x14ac:dyDescent="0.2">
      <c r="U42825" s="55"/>
      <c r="V42825" s="53"/>
      <c r="W42825" s="53"/>
      <c r="X42825" s="53"/>
      <c r="Y42825" s="55"/>
    </row>
    <row r="42826" spans="21:25" x14ac:dyDescent="0.2">
      <c r="U42826" s="55"/>
      <c r="V42826" s="53"/>
      <c r="W42826" s="53"/>
      <c r="X42826" s="53"/>
      <c r="Y42826" s="55"/>
    </row>
    <row r="42827" spans="21:25" x14ac:dyDescent="0.2">
      <c r="U42827" s="55"/>
      <c r="V42827" s="53"/>
      <c r="W42827" s="53"/>
      <c r="X42827" s="53"/>
      <c r="Y42827" s="55"/>
    </row>
    <row r="42828" spans="21:25" x14ac:dyDescent="0.2">
      <c r="U42828" s="55"/>
      <c r="V42828" s="53"/>
      <c r="W42828" s="53"/>
      <c r="X42828" s="53"/>
      <c r="Y42828" s="55"/>
    </row>
    <row r="42829" spans="21:25" x14ac:dyDescent="0.2">
      <c r="U42829" s="55"/>
      <c r="V42829" s="53"/>
      <c r="W42829" s="53"/>
      <c r="X42829" s="53"/>
      <c r="Y42829" s="55"/>
    </row>
    <row r="42830" spans="21:25" x14ac:dyDescent="0.2">
      <c r="U42830" s="55"/>
      <c r="V42830" s="53"/>
      <c r="W42830" s="53"/>
      <c r="X42830" s="53"/>
      <c r="Y42830" s="55"/>
    </row>
    <row r="42831" spans="21:25" x14ac:dyDescent="0.2">
      <c r="U42831" s="55"/>
      <c r="V42831" s="53"/>
      <c r="W42831" s="53"/>
      <c r="X42831" s="53"/>
      <c r="Y42831" s="55"/>
    </row>
    <row r="42832" spans="21:25" x14ac:dyDescent="0.2">
      <c r="U42832" s="55"/>
      <c r="V42832" s="53"/>
      <c r="W42832" s="53"/>
      <c r="X42832" s="53"/>
      <c r="Y42832" s="55"/>
    </row>
    <row r="42833" spans="21:25" x14ac:dyDescent="0.2">
      <c r="U42833" s="55"/>
      <c r="V42833" s="53"/>
      <c r="W42833" s="53"/>
      <c r="X42833" s="53"/>
      <c r="Y42833" s="55"/>
    </row>
    <row r="42834" spans="21:25" x14ac:dyDescent="0.2">
      <c r="U42834" s="55"/>
      <c r="V42834" s="53"/>
      <c r="W42834" s="53"/>
      <c r="X42834" s="53"/>
      <c r="Y42834" s="55"/>
    </row>
    <row r="42835" spans="21:25" x14ac:dyDescent="0.2">
      <c r="U42835" s="55"/>
      <c r="V42835" s="53"/>
      <c r="W42835" s="53"/>
      <c r="X42835" s="53"/>
      <c r="Y42835" s="55"/>
    </row>
    <row r="42836" spans="21:25" x14ac:dyDescent="0.2">
      <c r="U42836" s="55"/>
      <c r="V42836" s="53"/>
      <c r="W42836" s="53"/>
      <c r="X42836" s="53"/>
      <c r="Y42836" s="55"/>
    </row>
    <row r="42837" spans="21:25" x14ac:dyDescent="0.2">
      <c r="U42837" s="55"/>
      <c r="V42837" s="53"/>
      <c r="W42837" s="53"/>
      <c r="X42837" s="53"/>
      <c r="Y42837" s="55"/>
    </row>
    <row r="42838" spans="21:25" x14ac:dyDescent="0.2">
      <c r="U42838" s="55"/>
      <c r="V42838" s="53"/>
      <c r="W42838" s="53"/>
      <c r="X42838" s="53"/>
      <c r="Y42838" s="55"/>
    </row>
    <row r="42839" spans="21:25" x14ac:dyDescent="0.2">
      <c r="U42839" s="55"/>
      <c r="V42839" s="53"/>
      <c r="W42839" s="53"/>
      <c r="X42839" s="53"/>
      <c r="Y42839" s="55"/>
    </row>
    <row r="42840" spans="21:25" x14ac:dyDescent="0.2">
      <c r="U42840" s="55"/>
      <c r="V42840" s="53"/>
      <c r="W42840" s="53"/>
      <c r="X42840" s="53"/>
      <c r="Y42840" s="55"/>
    </row>
    <row r="42841" spans="21:25" x14ac:dyDescent="0.2">
      <c r="U42841" s="55"/>
      <c r="V42841" s="53"/>
      <c r="W42841" s="53"/>
      <c r="X42841" s="53"/>
      <c r="Y42841" s="55"/>
    </row>
    <row r="42842" spans="21:25" x14ac:dyDescent="0.2">
      <c r="U42842" s="55"/>
      <c r="V42842" s="53"/>
      <c r="W42842" s="53"/>
      <c r="X42842" s="53"/>
      <c r="Y42842" s="55"/>
    </row>
    <row r="42843" spans="21:25" x14ac:dyDescent="0.2">
      <c r="U42843" s="55"/>
      <c r="V42843" s="53"/>
      <c r="W42843" s="53"/>
      <c r="X42843" s="53"/>
      <c r="Y42843" s="55"/>
    </row>
    <row r="42844" spans="21:25" x14ac:dyDescent="0.2">
      <c r="U42844" s="55"/>
      <c r="V42844" s="53"/>
      <c r="W42844" s="53"/>
      <c r="X42844" s="53"/>
      <c r="Y42844" s="55"/>
    </row>
    <row r="42845" spans="21:25" x14ac:dyDescent="0.2">
      <c r="U42845" s="55"/>
      <c r="V42845" s="53"/>
      <c r="W42845" s="53"/>
      <c r="X42845" s="53"/>
      <c r="Y42845" s="55"/>
    </row>
    <row r="42846" spans="21:25" x14ac:dyDescent="0.2">
      <c r="U42846" s="55"/>
      <c r="V42846" s="53"/>
      <c r="W42846" s="53"/>
      <c r="X42846" s="53"/>
      <c r="Y42846" s="55"/>
    </row>
    <row r="42847" spans="21:25" x14ac:dyDescent="0.2">
      <c r="U42847" s="55"/>
      <c r="V42847" s="53"/>
      <c r="W42847" s="53"/>
      <c r="X42847" s="53"/>
      <c r="Y42847" s="55"/>
    </row>
    <row r="42848" spans="21:25" x14ac:dyDescent="0.2">
      <c r="U42848" s="55"/>
      <c r="V42848" s="53"/>
      <c r="W42848" s="53"/>
      <c r="X42848" s="53"/>
      <c r="Y42848" s="55"/>
    </row>
    <row r="42849" spans="21:25" x14ac:dyDescent="0.2">
      <c r="U42849" s="55"/>
      <c r="V42849" s="53"/>
      <c r="W42849" s="53"/>
      <c r="X42849" s="53"/>
      <c r="Y42849" s="55"/>
    </row>
    <row r="42850" spans="21:25" x14ac:dyDescent="0.2">
      <c r="U42850" s="55"/>
      <c r="V42850" s="53"/>
      <c r="W42850" s="53"/>
      <c r="X42850" s="53"/>
      <c r="Y42850" s="55"/>
    </row>
    <row r="42851" spans="21:25" x14ac:dyDescent="0.2">
      <c r="U42851" s="55"/>
      <c r="V42851" s="53"/>
      <c r="W42851" s="53"/>
      <c r="X42851" s="53"/>
      <c r="Y42851" s="55"/>
    </row>
    <row r="42852" spans="21:25" x14ac:dyDescent="0.2">
      <c r="U42852" s="55"/>
      <c r="V42852" s="53"/>
      <c r="W42852" s="53"/>
      <c r="X42852" s="53"/>
      <c r="Y42852" s="55"/>
    </row>
    <row r="42853" spans="21:25" x14ac:dyDescent="0.2">
      <c r="U42853" s="55"/>
      <c r="V42853" s="53"/>
      <c r="W42853" s="53"/>
      <c r="X42853" s="53"/>
      <c r="Y42853" s="55"/>
    </row>
    <row r="42854" spans="21:25" x14ac:dyDescent="0.2">
      <c r="U42854" s="55"/>
      <c r="V42854" s="53"/>
      <c r="W42854" s="53"/>
      <c r="X42854" s="53"/>
      <c r="Y42854" s="55"/>
    </row>
    <row r="42855" spans="21:25" x14ac:dyDescent="0.2">
      <c r="U42855" s="55"/>
      <c r="V42855" s="53"/>
      <c r="W42855" s="53"/>
      <c r="X42855" s="53"/>
      <c r="Y42855" s="55"/>
    </row>
    <row r="42856" spans="21:25" x14ac:dyDescent="0.2">
      <c r="U42856" s="55"/>
      <c r="V42856" s="53"/>
      <c r="W42856" s="53"/>
      <c r="X42856" s="53"/>
      <c r="Y42856" s="55"/>
    </row>
    <row r="42857" spans="21:25" x14ac:dyDescent="0.2">
      <c r="U42857" s="55"/>
      <c r="V42857" s="53"/>
      <c r="W42857" s="53"/>
      <c r="X42857" s="53"/>
      <c r="Y42857" s="55"/>
    </row>
    <row r="42858" spans="21:25" x14ac:dyDescent="0.2">
      <c r="U42858" s="55"/>
      <c r="V42858" s="53"/>
      <c r="W42858" s="53"/>
      <c r="X42858" s="53"/>
      <c r="Y42858" s="55"/>
    </row>
    <row r="42859" spans="21:25" x14ac:dyDescent="0.2">
      <c r="U42859" s="55"/>
      <c r="V42859" s="53"/>
      <c r="W42859" s="53"/>
      <c r="X42859" s="53"/>
      <c r="Y42859" s="55"/>
    </row>
    <row r="42860" spans="21:25" x14ac:dyDescent="0.2">
      <c r="U42860" s="55"/>
      <c r="V42860" s="53"/>
      <c r="W42860" s="53"/>
      <c r="X42860" s="53"/>
      <c r="Y42860" s="55"/>
    </row>
    <row r="42861" spans="21:25" x14ac:dyDescent="0.2">
      <c r="U42861" s="55"/>
      <c r="V42861" s="53"/>
      <c r="W42861" s="53"/>
      <c r="X42861" s="53"/>
      <c r="Y42861" s="55"/>
    </row>
    <row r="42862" spans="21:25" x14ac:dyDescent="0.2">
      <c r="U42862" s="55"/>
      <c r="V42862" s="53"/>
      <c r="W42862" s="53"/>
      <c r="X42862" s="53"/>
      <c r="Y42862" s="55"/>
    </row>
    <row r="42863" spans="21:25" x14ac:dyDescent="0.2">
      <c r="U42863" s="55"/>
      <c r="V42863" s="53"/>
      <c r="W42863" s="53"/>
      <c r="X42863" s="53"/>
      <c r="Y42863" s="55"/>
    </row>
    <row r="42864" spans="21:25" x14ac:dyDescent="0.2">
      <c r="U42864" s="55"/>
      <c r="V42864" s="53"/>
      <c r="W42864" s="53"/>
      <c r="X42864" s="53"/>
      <c r="Y42864" s="55"/>
    </row>
    <row r="42865" spans="21:25" x14ac:dyDescent="0.2">
      <c r="U42865" s="55"/>
      <c r="V42865" s="53"/>
      <c r="W42865" s="53"/>
      <c r="X42865" s="53"/>
      <c r="Y42865" s="55"/>
    </row>
    <row r="42866" spans="21:25" x14ac:dyDescent="0.2">
      <c r="U42866" s="55"/>
      <c r="V42866" s="53"/>
      <c r="W42866" s="53"/>
      <c r="X42866" s="53"/>
      <c r="Y42866" s="55"/>
    </row>
    <row r="42867" spans="21:25" x14ac:dyDescent="0.2">
      <c r="U42867" s="55"/>
      <c r="V42867" s="53"/>
      <c r="W42867" s="53"/>
      <c r="X42867" s="53"/>
      <c r="Y42867" s="55"/>
    </row>
    <row r="42868" spans="21:25" x14ac:dyDescent="0.2">
      <c r="U42868" s="55"/>
      <c r="V42868" s="53"/>
      <c r="W42868" s="53"/>
      <c r="X42868" s="53"/>
      <c r="Y42868" s="55"/>
    </row>
    <row r="42869" spans="21:25" x14ac:dyDescent="0.2">
      <c r="U42869" s="55"/>
      <c r="V42869" s="53"/>
      <c r="W42869" s="53"/>
      <c r="X42869" s="53"/>
      <c r="Y42869" s="55"/>
    </row>
    <row r="42870" spans="21:25" x14ac:dyDescent="0.2">
      <c r="U42870" s="55"/>
      <c r="V42870" s="53"/>
      <c r="W42870" s="53"/>
      <c r="X42870" s="53"/>
      <c r="Y42870" s="55"/>
    </row>
    <row r="42871" spans="21:25" x14ac:dyDescent="0.2">
      <c r="U42871" s="55"/>
      <c r="V42871" s="53"/>
      <c r="W42871" s="53"/>
      <c r="X42871" s="53"/>
      <c r="Y42871" s="55"/>
    </row>
    <row r="42872" spans="21:25" x14ac:dyDescent="0.2">
      <c r="U42872" s="55"/>
      <c r="V42872" s="53"/>
      <c r="W42872" s="53"/>
      <c r="X42872" s="53"/>
      <c r="Y42872" s="55"/>
    </row>
    <row r="42873" spans="21:25" x14ac:dyDescent="0.2">
      <c r="U42873" s="55"/>
      <c r="V42873" s="53"/>
      <c r="W42873" s="53"/>
      <c r="X42873" s="53"/>
      <c r="Y42873" s="55"/>
    </row>
    <row r="42874" spans="21:25" x14ac:dyDescent="0.2">
      <c r="U42874" s="55"/>
      <c r="V42874" s="53"/>
      <c r="W42874" s="53"/>
      <c r="X42874" s="53"/>
      <c r="Y42874" s="55"/>
    </row>
    <row r="42875" spans="21:25" x14ac:dyDescent="0.2">
      <c r="U42875" s="55"/>
      <c r="V42875" s="53"/>
      <c r="W42875" s="53"/>
      <c r="X42875" s="53"/>
      <c r="Y42875" s="55"/>
    </row>
    <row r="42876" spans="21:25" x14ac:dyDescent="0.2">
      <c r="U42876" s="55"/>
      <c r="V42876" s="53"/>
      <c r="W42876" s="53"/>
      <c r="X42876" s="53"/>
      <c r="Y42876" s="55"/>
    </row>
    <row r="42877" spans="21:25" x14ac:dyDescent="0.2">
      <c r="U42877" s="55"/>
      <c r="V42877" s="53"/>
      <c r="W42877" s="53"/>
      <c r="X42877" s="53"/>
      <c r="Y42877" s="55"/>
    </row>
    <row r="42878" spans="21:25" x14ac:dyDescent="0.2">
      <c r="U42878" s="55"/>
      <c r="V42878" s="53"/>
      <c r="W42878" s="53"/>
      <c r="X42878" s="53"/>
      <c r="Y42878" s="55"/>
    </row>
    <row r="42879" spans="21:25" x14ac:dyDescent="0.2">
      <c r="U42879" s="55"/>
      <c r="V42879" s="53"/>
      <c r="W42879" s="53"/>
      <c r="X42879" s="53"/>
      <c r="Y42879" s="55"/>
    </row>
    <row r="42880" spans="21:25" x14ac:dyDescent="0.2">
      <c r="U42880" s="55"/>
      <c r="V42880" s="53"/>
      <c r="W42880" s="53"/>
      <c r="X42880" s="53"/>
      <c r="Y42880" s="55"/>
    </row>
    <row r="42881" spans="21:25" x14ac:dyDescent="0.2">
      <c r="U42881" s="55"/>
      <c r="V42881" s="53"/>
      <c r="W42881" s="53"/>
      <c r="X42881" s="53"/>
      <c r="Y42881" s="55"/>
    </row>
    <row r="42882" spans="21:25" x14ac:dyDescent="0.2">
      <c r="U42882" s="55"/>
      <c r="V42882" s="53"/>
      <c r="W42882" s="53"/>
      <c r="X42882" s="53"/>
      <c r="Y42882" s="55"/>
    </row>
    <row r="42883" spans="21:25" x14ac:dyDescent="0.2">
      <c r="U42883" s="55"/>
      <c r="V42883" s="53"/>
      <c r="W42883" s="53"/>
      <c r="X42883" s="53"/>
      <c r="Y42883" s="55"/>
    </row>
    <row r="42884" spans="21:25" x14ac:dyDescent="0.2">
      <c r="U42884" s="55"/>
      <c r="V42884" s="53"/>
      <c r="W42884" s="53"/>
      <c r="X42884" s="53"/>
      <c r="Y42884" s="55"/>
    </row>
    <row r="42885" spans="21:25" x14ac:dyDescent="0.2">
      <c r="U42885" s="55"/>
      <c r="V42885" s="53"/>
      <c r="W42885" s="53"/>
      <c r="X42885" s="53"/>
      <c r="Y42885" s="55"/>
    </row>
    <row r="42886" spans="21:25" x14ac:dyDescent="0.2">
      <c r="U42886" s="55"/>
      <c r="V42886" s="53"/>
      <c r="W42886" s="53"/>
      <c r="X42886" s="53"/>
      <c r="Y42886" s="55"/>
    </row>
    <row r="42887" spans="21:25" x14ac:dyDescent="0.2">
      <c r="U42887" s="55"/>
      <c r="V42887" s="53"/>
      <c r="W42887" s="53"/>
      <c r="X42887" s="53"/>
      <c r="Y42887" s="55"/>
    </row>
    <row r="42888" spans="21:25" x14ac:dyDescent="0.2">
      <c r="U42888" s="55"/>
      <c r="V42888" s="53"/>
      <c r="W42888" s="53"/>
      <c r="X42888" s="53"/>
      <c r="Y42888" s="55"/>
    </row>
    <row r="42889" spans="21:25" x14ac:dyDescent="0.2">
      <c r="U42889" s="55"/>
      <c r="V42889" s="53"/>
      <c r="W42889" s="53"/>
      <c r="X42889" s="53"/>
      <c r="Y42889" s="55"/>
    </row>
    <row r="42890" spans="21:25" x14ac:dyDescent="0.2">
      <c r="U42890" s="55"/>
      <c r="V42890" s="53"/>
      <c r="W42890" s="53"/>
      <c r="X42890" s="53"/>
      <c r="Y42890" s="55"/>
    </row>
    <row r="42891" spans="21:25" x14ac:dyDescent="0.2">
      <c r="U42891" s="55"/>
      <c r="V42891" s="53"/>
      <c r="W42891" s="53"/>
      <c r="X42891" s="53"/>
      <c r="Y42891" s="55"/>
    </row>
    <row r="42892" spans="21:25" x14ac:dyDescent="0.2">
      <c r="U42892" s="55"/>
      <c r="V42892" s="53"/>
      <c r="W42892" s="53"/>
      <c r="X42892" s="53"/>
      <c r="Y42892" s="55"/>
    </row>
    <row r="42893" spans="21:25" x14ac:dyDescent="0.2">
      <c r="U42893" s="55"/>
      <c r="V42893" s="53"/>
      <c r="W42893" s="53"/>
      <c r="X42893" s="53"/>
      <c r="Y42893" s="55"/>
    </row>
    <row r="42894" spans="21:25" x14ac:dyDescent="0.2">
      <c r="U42894" s="55"/>
      <c r="V42894" s="53"/>
      <c r="W42894" s="53"/>
      <c r="X42894" s="53"/>
      <c r="Y42894" s="55"/>
    </row>
    <row r="42895" spans="21:25" x14ac:dyDescent="0.2">
      <c r="U42895" s="55"/>
      <c r="V42895" s="53"/>
      <c r="W42895" s="53"/>
      <c r="X42895" s="53"/>
      <c r="Y42895" s="55"/>
    </row>
    <row r="42896" spans="21:25" x14ac:dyDescent="0.2">
      <c r="U42896" s="55"/>
      <c r="V42896" s="53"/>
      <c r="W42896" s="53"/>
      <c r="X42896" s="53"/>
      <c r="Y42896" s="55"/>
    </row>
    <row r="42897" spans="21:25" x14ac:dyDescent="0.2">
      <c r="U42897" s="55"/>
      <c r="V42897" s="53"/>
      <c r="W42897" s="53"/>
      <c r="X42897" s="53"/>
      <c r="Y42897" s="55"/>
    </row>
    <row r="42898" spans="21:25" x14ac:dyDescent="0.2">
      <c r="U42898" s="55"/>
      <c r="V42898" s="53"/>
      <c r="W42898" s="53"/>
      <c r="X42898" s="53"/>
      <c r="Y42898" s="55"/>
    </row>
    <row r="42899" spans="21:25" x14ac:dyDescent="0.2">
      <c r="U42899" s="55"/>
      <c r="V42899" s="53"/>
      <c r="W42899" s="53"/>
      <c r="X42899" s="53"/>
      <c r="Y42899" s="55"/>
    </row>
    <row r="42900" spans="21:25" x14ac:dyDescent="0.2">
      <c r="U42900" s="55"/>
      <c r="V42900" s="53"/>
      <c r="W42900" s="53"/>
      <c r="X42900" s="53"/>
      <c r="Y42900" s="55"/>
    </row>
    <row r="42901" spans="21:25" x14ac:dyDescent="0.2">
      <c r="U42901" s="55"/>
      <c r="V42901" s="53"/>
      <c r="W42901" s="53"/>
      <c r="X42901" s="53"/>
      <c r="Y42901" s="55"/>
    </row>
    <row r="42902" spans="21:25" x14ac:dyDescent="0.2">
      <c r="U42902" s="55"/>
      <c r="V42902" s="53"/>
      <c r="W42902" s="53"/>
      <c r="X42902" s="53"/>
      <c r="Y42902" s="55"/>
    </row>
    <row r="42903" spans="21:25" x14ac:dyDescent="0.2">
      <c r="U42903" s="55"/>
      <c r="V42903" s="53"/>
      <c r="W42903" s="53"/>
      <c r="X42903" s="53"/>
      <c r="Y42903" s="55"/>
    </row>
    <row r="42904" spans="21:25" x14ac:dyDescent="0.2">
      <c r="U42904" s="55"/>
      <c r="V42904" s="53"/>
      <c r="W42904" s="53"/>
      <c r="X42904" s="53"/>
      <c r="Y42904" s="55"/>
    </row>
    <row r="42905" spans="21:25" x14ac:dyDescent="0.2">
      <c r="U42905" s="55"/>
      <c r="V42905" s="53"/>
      <c r="W42905" s="53"/>
      <c r="X42905" s="53"/>
      <c r="Y42905" s="55"/>
    </row>
    <row r="42906" spans="21:25" x14ac:dyDescent="0.2">
      <c r="U42906" s="55"/>
      <c r="V42906" s="53"/>
      <c r="W42906" s="53"/>
      <c r="X42906" s="53"/>
      <c r="Y42906" s="55"/>
    </row>
    <row r="42907" spans="21:25" x14ac:dyDescent="0.2">
      <c r="U42907" s="55"/>
      <c r="V42907" s="53"/>
      <c r="W42907" s="53"/>
      <c r="X42907" s="53"/>
      <c r="Y42907" s="55"/>
    </row>
    <row r="42908" spans="21:25" x14ac:dyDescent="0.2">
      <c r="U42908" s="55"/>
      <c r="V42908" s="53"/>
      <c r="W42908" s="53"/>
      <c r="X42908" s="53"/>
      <c r="Y42908" s="55"/>
    </row>
    <row r="42909" spans="21:25" x14ac:dyDescent="0.2">
      <c r="U42909" s="55"/>
      <c r="V42909" s="53"/>
      <c r="W42909" s="53"/>
      <c r="X42909" s="53"/>
      <c r="Y42909" s="55"/>
    </row>
    <row r="42910" spans="21:25" x14ac:dyDescent="0.2">
      <c r="U42910" s="55"/>
      <c r="V42910" s="53"/>
      <c r="W42910" s="53"/>
      <c r="X42910" s="53"/>
      <c r="Y42910" s="55"/>
    </row>
    <row r="42911" spans="21:25" x14ac:dyDescent="0.2">
      <c r="U42911" s="55"/>
      <c r="V42911" s="53"/>
      <c r="W42911" s="53"/>
      <c r="X42911" s="53"/>
      <c r="Y42911" s="55"/>
    </row>
    <row r="42912" spans="21:25" x14ac:dyDescent="0.2">
      <c r="U42912" s="55"/>
      <c r="V42912" s="53"/>
      <c r="W42912" s="53"/>
      <c r="X42912" s="53"/>
      <c r="Y42912" s="55"/>
    </row>
    <row r="42913" spans="21:25" x14ac:dyDescent="0.2">
      <c r="U42913" s="55"/>
      <c r="V42913" s="53"/>
      <c r="W42913" s="53"/>
      <c r="X42913" s="53"/>
      <c r="Y42913" s="55"/>
    </row>
    <row r="42914" spans="21:25" x14ac:dyDescent="0.2">
      <c r="U42914" s="55"/>
      <c r="V42914" s="53"/>
      <c r="W42914" s="53"/>
      <c r="X42914" s="53"/>
      <c r="Y42914" s="55"/>
    </row>
    <row r="42915" spans="21:25" x14ac:dyDescent="0.2">
      <c r="U42915" s="55"/>
      <c r="V42915" s="53"/>
      <c r="W42915" s="53"/>
      <c r="X42915" s="53"/>
      <c r="Y42915" s="55"/>
    </row>
    <row r="42916" spans="21:25" x14ac:dyDescent="0.2">
      <c r="U42916" s="55"/>
      <c r="V42916" s="53"/>
      <c r="W42916" s="53"/>
      <c r="X42916" s="53"/>
      <c r="Y42916" s="55"/>
    </row>
    <row r="42917" spans="21:25" x14ac:dyDescent="0.2">
      <c r="U42917" s="55"/>
      <c r="V42917" s="53"/>
      <c r="W42917" s="53"/>
      <c r="X42917" s="53"/>
      <c r="Y42917" s="55"/>
    </row>
    <row r="42918" spans="21:25" x14ac:dyDescent="0.2">
      <c r="U42918" s="55"/>
      <c r="V42918" s="53"/>
      <c r="W42918" s="53"/>
      <c r="X42918" s="53"/>
      <c r="Y42918" s="55"/>
    </row>
    <row r="42919" spans="21:25" x14ac:dyDescent="0.2">
      <c r="U42919" s="55"/>
      <c r="V42919" s="53"/>
      <c r="W42919" s="53"/>
      <c r="X42919" s="53"/>
      <c r="Y42919" s="55"/>
    </row>
    <row r="42920" spans="21:25" x14ac:dyDescent="0.2">
      <c r="U42920" s="55"/>
      <c r="V42920" s="53"/>
      <c r="W42920" s="53"/>
      <c r="X42920" s="53"/>
      <c r="Y42920" s="55"/>
    </row>
    <row r="42921" spans="21:25" x14ac:dyDescent="0.2">
      <c r="U42921" s="55"/>
      <c r="V42921" s="53"/>
      <c r="W42921" s="53"/>
      <c r="X42921" s="53"/>
      <c r="Y42921" s="55"/>
    </row>
    <row r="42922" spans="21:25" x14ac:dyDescent="0.2">
      <c r="U42922" s="55"/>
      <c r="V42922" s="53"/>
      <c r="W42922" s="53"/>
      <c r="X42922" s="53"/>
      <c r="Y42922" s="55"/>
    </row>
    <row r="42923" spans="21:25" x14ac:dyDescent="0.2">
      <c r="U42923" s="55"/>
      <c r="V42923" s="53"/>
      <c r="W42923" s="53"/>
      <c r="X42923" s="53"/>
      <c r="Y42923" s="55"/>
    </row>
    <row r="42924" spans="21:25" x14ac:dyDescent="0.2">
      <c r="U42924" s="55"/>
      <c r="V42924" s="53"/>
      <c r="W42924" s="53"/>
      <c r="X42924" s="53"/>
      <c r="Y42924" s="55"/>
    </row>
    <row r="42925" spans="21:25" x14ac:dyDescent="0.2">
      <c r="U42925" s="55"/>
      <c r="V42925" s="53"/>
      <c r="W42925" s="53"/>
      <c r="X42925" s="53"/>
      <c r="Y42925" s="55"/>
    </row>
    <row r="42926" spans="21:25" x14ac:dyDescent="0.2">
      <c r="U42926" s="55"/>
      <c r="V42926" s="53"/>
      <c r="W42926" s="53"/>
      <c r="X42926" s="53"/>
      <c r="Y42926" s="55"/>
    </row>
    <row r="42927" spans="21:25" x14ac:dyDescent="0.2">
      <c r="U42927" s="55"/>
      <c r="V42927" s="53"/>
      <c r="W42927" s="53"/>
      <c r="X42927" s="53"/>
      <c r="Y42927" s="55"/>
    </row>
    <row r="42928" spans="21:25" x14ac:dyDescent="0.2">
      <c r="U42928" s="55"/>
      <c r="V42928" s="53"/>
      <c r="W42928" s="53"/>
      <c r="X42928" s="53"/>
      <c r="Y42928" s="55"/>
    </row>
    <row r="42929" spans="21:25" x14ac:dyDescent="0.2">
      <c r="U42929" s="55"/>
      <c r="V42929" s="53"/>
      <c r="W42929" s="53"/>
      <c r="X42929" s="53"/>
      <c r="Y42929" s="55"/>
    </row>
    <row r="42930" spans="21:25" x14ac:dyDescent="0.2">
      <c r="U42930" s="55"/>
      <c r="V42930" s="53"/>
      <c r="W42930" s="53"/>
      <c r="X42930" s="53"/>
      <c r="Y42930" s="55"/>
    </row>
    <row r="42931" spans="21:25" x14ac:dyDescent="0.2">
      <c r="U42931" s="55"/>
      <c r="V42931" s="53"/>
      <c r="W42931" s="53"/>
      <c r="X42931" s="53"/>
      <c r="Y42931" s="55"/>
    </row>
    <row r="42932" spans="21:25" x14ac:dyDescent="0.2">
      <c r="U42932" s="55"/>
      <c r="V42932" s="53"/>
      <c r="W42932" s="53"/>
      <c r="X42932" s="53"/>
      <c r="Y42932" s="55"/>
    </row>
    <row r="42933" spans="21:25" x14ac:dyDescent="0.2">
      <c r="U42933" s="55"/>
      <c r="V42933" s="53"/>
      <c r="W42933" s="53"/>
      <c r="X42933" s="53"/>
      <c r="Y42933" s="55"/>
    </row>
    <row r="42934" spans="21:25" x14ac:dyDescent="0.2">
      <c r="U42934" s="55"/>
      <c r="V42934" s="53"/>
      <c r="W42934" s="53"/>
      <c r="X42934" s="53"/>
      <c r="Y42934" s="55"/>
    </row>
    <row r="42935" spans="21:25" x14ac:dyDescent="0.2">
      <c r="U42935" s="55"/>
      <c r="V42935" s="53"/>
      <c r="W42935" s="53"/>
      <c r="X42935" s="53"/>
      <c r="Y42935" s="55"/>
    </row>
    <row r="42936" spans="21:25" x14ac:dyDescent="0.2">
      <c r="U42936" s="55"/>
      <c r="V42936" s="53"/>
      <c r="W42936" s="53"/>
      <c r="X42936" s="53"/>
      <c r="Y42936" s="55"/>
    </row>
    <row r="42937" spans="21:25" x14ac:dyDescent="0.2">
      <c r="U42937" s="55"/>
      <c r="V42937" s="53"/>
      <c r="W42937" s="53"/>
      <c r="X42937" s="53"/>
      <c r="Y42937" s="55"/>
    </row>
    <row r="42938" spans="21:25" x14ac:dyDescent="0.2">
      <c r="U42938" s="55"/>
      <c r="V42938" s="53"/>
      <c r="W42938" s="53"/>
      <c r="X42938" s="53"/>
      <c r="Y42938" s="55"/>
    </row>
    <row r="42939" spans="21:25" x14ac:dyDescent="0.2">
      <c r="U42939" s="55"/>
      <c r="V42939" s="53"/>
      <c r="W42939" s="53"/>
      <c r="X42939" s="53"/>
      <c r="Y42939" s="55"/>
    </row>
    <row r="42940" spans="21:25" x14ac:dyDescent="0.2">
      <c r="U42940" s="55"/>
      <c r="V42940" s="53"/>
      <c r="W42940" s="53"/>
      <c r="X42940" s="53"/>
      <c r="Y42940" s="55"/>
    </row>
    <row r="42941" spans="21:25" x14ac:dyDescent="0.2">
      <c r="U42941" s="55"/>
      <c r="V42941" s="53"/>
      <c r="W42941" s="53"/>
      <c r="X42941" s="53"/>
      <c r="Y42941" s="55"/>
    </row>
    <row r="42942" spans="21:25" x14ac:dyDescent="0.2">
      <c r="U42942" s="55"/>
      <c r="V42942" s="53"/>
      <c r="W42942" s="53"/>
      <c r="X42942" s="53"/>
      <c r="Y42942" s="55"/>
    </row>
    <row r="42943" spans="21:25" x14ac:dyDescent="0.2">
      <c r="U42943" s="55"/>
      <c r="V42943" s="53"/>
      <c r="W42943" s="53"/>
      <c r="X42943" s="53"/>
      <c r="Y42943" s="55"/>
    </row>
    <row r="42944" spans="21:25" x14ac:dyDescent="0.2">
      <c r="U42944" s="55"/>
      <c r="V42944" s="53"/>
      <c r="W42944" s="53"/>
      <c r="X42944" s="53"/>
      <c r="Y42944" s="55"/>
    </row>
    <row r="42945" spans="21:25" x14ac:dyDescent="0.2">
      <c r="U42945" s="55"/>
      <c r="V42945" s="53"/>
      <c r="W42945" s="53"/>
      <c r="X42945" s="53"/>
      <c r="Y42945" s="55"/>
    </row>
    <row r="42946" spans="21:25" x14ac:dyDescent="0.2">
      <c r="U42946" s="55"/>
      <c r="V42946" s="53"/>
      <c r="W42946" s="53"/>
      <c r="X42946" s="53"/>
      <c r="Y42946" s="55"/>
    </row>
    <row r="42947" spans="21:25" x14ac:dyDescent="0.2">
      <c r="U42947" s="55"/>
      <c r="V42947" s="53"/>
      <c r="W42947" s="53"/>
      <c r="X42947" s="53"/>
      <c r="Y42947" s="55"/>
    </row>
    <row r="42948" spans="21:25" x14ac:dyDescent="0.2">
      <c r="U42948" s="55"/>
      <c r="V42948" s="53"/>
      <c r="W42948" s="53"/>
      <c r="X42948" s="53"/>
      <c r="Y42948" s="55"/>
    </row>
    <row r="42949" spans="21:25" x14ac:dyDescent="0.2">
      <c r="U42949" s="55"/>
      <c r="V42949" s="53"/>
      <c r="W42949" s="53"/>
      <c r="X42949" s="53"/>
      <c r="Y42949" s="55"/>
    </row>
    <row r="42950" spans="21:25" x14ac:dyDescent="0.2">
      <c r="U42950" s="55"/>
      <c r="V42950" s="53"/>
      <c r="W42950" s="53"/>
      <c r="X42950" s="53"/>
      <c r="Y42950" s="55"/>
    </row>
    <row r="42951" spans="21:25" x14ac:dyDescent="0.2">
      <c r="U42951" s="55"/>
      <c r="V42951" s="53"/>
      <c r="W42951" s="53"/>
      <c r="X42951" s="53"/>
      <c r="Y42951" s="55"/>
    </row>
    <row r="42952" spans="21:25" x14ac:dyDescent="0.2">
      <c r="U42952" s="55"/>
      <c r="V42952" s="53"/>
      <c r="W42952" s="53"/>
      <c r="X42952" s="53"/>
      <c r="Y42952" s="55"/>
    </row>
    <row r="42953" spans="21:25" x14ac:dyDescent="0.2">
      <c r="U42953" s="55"/>
      <c r="V42953" s="53"/>
      <c r="W42953" s="53"/>
      <c r="X42953" s="53"/>
      <c r="Y42953" s="55"/>
    </row>
    <row r="42954" spans="21:25" x14ac:dyDescent="0.2">
      <c r="U42954" s="55"/>
      <c r="V42954" s="53"/>
      <c r="W42954" s="53"/>
      <c r="X42954" s="53"/>
      <c r="Y42954" s="55"/>
    </row>
    <row r="42955" spans="21:25" x14ac:dyDescent="0.2">
      <c r="U42955" s="55"/>
      <c r="V42955" s="53"/>
      <c r="W42955" s="53"/>
      <c r="X42955" s="53"/>
      <c r="Y42955" s="55"/>
    </row>
    <row r="42956" spans="21:25" x14ac:dyDescent="0.2">
      <c r="U42956" s="55"/>
      <c r="V42956" s="53"/>
      <c r="W42956" s="53"/>
      <c r="X42956" s="53"/>
      <c r="Y42956" s="55"/>
    </row>
    <row r="42957" spans="21:25" x14ac:dyDescent="0.2">
      <c r="U42957" s="55"/>
      <c r="V42957" s="53"/>
      <c r="W42957" s="53"/>
      <c r="X42957" s="53"/>
      <c r="Y42957" s="55"/>
    </row>
    <row r="42958" spans="21:25" x14ac:dyDescent="0.2">
      <c r="U42958" s="55"/>
      <c r="V42958" s="53"/>
      <c r="W42958" s="53"/>
      <c r="X42958" s="53"/>
      <c r="Y42958" s="55"/>
    </row>
    <row r="42959" spans="21:25" x14ac:dyDescent="0.2">
      <c r="U42959" s="55"/>
      <c r="V42959" s="53"/>
      <c r="W42959" s="53"/>
      <c r="X42959" s="53"/>
      <c r="Y42959" s="55"/>
    </row>
    <row r="42960" spans="21:25" x14ac:dyDescent="0.2">
      <c r="U42960" s="55"/>
      <c r="V42960" s="53"/>
      <c r="W42960" s="53"/>
      <c r="X42960" s="53"/>
      <c r="Y42960" s="55"/>
    </row>
    <row r="42961" spans="21:25" x14ac:dyDescent="0.2">
      <c r="U42961" s="55"/>
      <c r="V42961" s="53"/>
      <c r="W42961" s="53"/>
      <c r="X42961" s="53"/>
      <c r="Y42961" s="55"/>
    </row>
    <row r="42962" spans="21:25" x14ac:dyDescent="0.2">
      <c r="U42962" s="55"/>
      <c r="V42962" s="53"/>
      <c r="W42962" s="53"/>
      <c r="X42962" s="53"/>
      <c r="Y42962" s="55"/>
    </row>
    <row r="42963" spans="21:25" x14ac:dyDescent="0.2">
      <c r="U42963" s="55"/>
      <c r="V42963" s="53"/>
      <c r="W42963" s="53"/>
      <c r="X42963" s="53"/>
      <c r="Y42963" s="55"/>
    </row>
    <row r="42964" spans="21:25" x14ac:dyDescent="0.2">
      <c r="U42964" s="55"/>
      <c r="V42964" s="53"/>
      <c r="W42964" s="53"/>
      <c r="X42964" s="53"/>
      <c r="Y42964" s="55"/>
    </row>
    <row r="42965" spans="21:25" x14ac:dyDescent="0.2">
      <c r="U42965" s="55"/>
      <c r="V42965" s="53"/>
      <c r="W42965" s="53"/>
      <c r="X42965" s="53"/>
      <c r="Y42965" s="55"/>
    </row>
    <row r="42966" spans="21:25" x14ac:dyDescent="0.2">
      <c r="U42966" s="55"/>
      <c r="V42966" s="53"/>
      <c r="W42966" s="53"/>
      <c r="X42966" s="53"/>
      <c r="Y42966" s="55"/>
    </row>
    <row r="42967" spans="21:25" x14ac:dyDescent="0.2">
      <c r="U42967" s="55"/>
      <c r="V42967" s="53"/>
      <c r="W42967" s="53"/>
      <c r="X42967" s="53"/>
      <c r="Y42967" s="55"/>
    </row>
    <row r="42968" spans="21:25" x14ac:dyDescent="0.2">
      <c r="U42968" s="55"/>
      <c r="V42968" s="53"/>
      <c r="W42968" s="53"/>
      <c r="X42968" s="53"/>
      <c r="Y42968" s="55"/>
    </row>
    <row r="42969" spans="21:25" x14ac:dyDescent="0.2">
      <c r="U42969" s="55"/>
      <c r="V42969" s="53"/>
      <c r="W42969" s="53"/>
      <c r="X42969" s="53"/>
      <c r="Y42969" s="55"/>
    </row>
    <row r="42970" spans="21:25" x14ac:dyDescent="0.2">
      <c r="U42970" s="55"/>
      <c r="V42970" s="53"/>
      <c r="W42970" s="53"/>
      <c r="X42970" s="53"/>
      <c r="Y42970" s="55"/>
    </row>
    <row r="42971" spans="21:25" x14ac:dyDescent="0.2">
      <c r="U42971" s="55"/>
      <c r="V42971" s="53"/>
      <c r="W42971" s="53"/>
      <c r="X42971" s="53"/>
      <c r="Y42971" s="55"/>
    </row>
    <row r="42972" spans="21:25" x14ac:dyDescent="0.2">
      <c r="U42972" s="55"/>
      <c r="V42972" s="53"/>
      <c r="W42972" s="53"/>
      <c r="X42972" s="53"/>
      <c r="Y42972" s="55"/>
    </row>
    <row r="42973" spans="21:25" x14ac:dyDescent="0.2">
      <c r="U42973" s="55"/>
      <c r="V42973" s="53"/>
      <c r="W42973" s="53"/>
      <c r="X42973" s="53"/>
      <c r="Y42973" s="55"/>
    </row>
    <row r="42974" spans="21:25" x14ac:dyDescent="0.2">
      <c r="U42974" s="55"/>
      <c r="V42974" s="53"/>
      <c r="W42974" s="53"/>
      <c r="X42974" s="53"/>
      <c r="Y42974" s="55"/>
    </row>
    <row r="42975" spans="21:25" x14ac:dyDescent="0.2">
      <c r="U42975" s="55"/>
      <c r="V42975" s="53"/>
      <c r="W42975" s="53"/>
      <c r="X42975" s="53"/>
      <c r="Y42975" s="55"/>
    </row>
    <row r="42976" spans="21:25" x14ac:dyDescent="0.2">
      <c r="U42976" s="55"/>
      <c r="V42976" s="53"/>
      <c r="W42976" s="53"/>
      <c r="X42976" s="53"/>
      <c r="Y42976" s="55"/>
    </row>
    <row r="42977" spans="21:25" x14ac:dyDescent="0.2">
      <c r="U42977" s="55"/>
      <c r="V42977" s="53"/>
      <c r="W42977" s="53"/>
      <c r="X42977" s="53"/>
      <c r="Y42977" s="55"/>
    </row>
    <row r="42978" spans="21:25" x14ac:dyDescent="0.2">
      <c r="U42978" s="55"/>
      <c r="V42978" s="53"/>
      <c r="W42978" s="53"/>
      <c r="X42978" s="53"/>
      <c r="Y42978" s="55"/>
    </row>
    <row r="42979" spans="21:25" x14ac:dyDescent="0.2">
      <c r="U42979" s="55"/>
      <c r="V42979" s="53"/>
      <c r="W42979" s="53"/>
      <c r="X42979" s="53"/>
      <c r="Y42979" s="55"/>
    </row>
    <row r="42980" spans="21:25" x14ac:dyDescent="0.2">
      <c r="U42980" s="55"/>
      <c r="V42980" s="53"/>
      <c r="W42980" s="53"/>
      <c r="X42980" s="53"/>
      <c r="Y42980" s="55"/>
    </row>
    <row r="42981" spans="21:25" x14ac:dyDescent="0.2">
      <c r="U42981" s="55"/>
      <c r="V42981" s="53"/>
      <c r="W42981" s="53"/>
      <c r="X42981" s="53"/>
      <c r="Y42981" s="55"/>
    </row>
    <row r="42982" spans="21:25" x14ac:dyDescent="0.2">
      <c r="U42982" s="55"/>
      <c r="V42982" s="53"/>
      <c r="W42982" s="53"/>
      <c r="X42982" s="53"/>
      <c r="Y42982" s="55"/>
    </row>
    <row r="42983" spans="21:25" x14ac:dyDescent="0.2">
      <c r="U42983" s="55"/>
      <c r="V42983" s="53"/>
      <c r="W42983" s="53"/>
      <c r="X42983" s="53"/>
      <c r="Y42983" s="55"/>
    </row>
    <row r="42984" spans="21:25" x14ac:dyDescent="0.2">
      <c r="U42984" s="55"/>
      <c r="V42984" s="53"/>
      <c r="W42984" s="53"/>
      <c r="X42984" s="53"/>
      <c r="Y42984" s="55"/>
    </row>
    <row r="42985" spans="21:25" x14ac:dyDescent="0.2">
      <c r="U42985" s="55"/>
      <c r="V42985" s="53"/>
      <c r="W42985" s="53"/>
      <c r="X42985" s="53"/>
      <c r="Y42985" s="55"/>
    </row>
    <row r="42986" spans="21:25" x14ac:dyDescent="0.2">
      <c r="U42986" s="55"/>
      <c r="V42986" s="53"/>
      <c r="W42986" s="53"/>
      <c r="X42986" s="53"/>
      <c r="Y42986" s="55"/>
    </row>
    <row r="42987" spans="21:25" x14ac:dyDescent="0.2">
      <c r="U42987" s="55"/>
      <c r="V42987" s="53"/>
      <c r="W42987" s="53"/>
      <c r="X42987" s="53"/>
      <c r="Y42987" s="55"/>
    </row>
    <row r="42988" spans="21:25" x14ac:dyDescent="0.2">
      <c r="U42988" s="55"/>
      <c r="V42988" s="53"/>
      <c r="W42988" s="53"/>
      <c r="X42988" s="53"/>
      <c r="Y42988" s="55"/>
    </row>
    <row r="42989" spans="21:25" x14ac:dyDescent="0.2">
      <c r="U42989" s="55"/>
      <c r="V42989" s="53"/>
      <c r="W42989" s="53"/>
      <c r="X42989" s="53"/>
      <c r="Y42989" s="55"/>
    </row>
    <row r="42990" spans="21:25" x14ac:dyDescent="0.2">
      <c r="U42990" s="55"/>
      <c r="V42990" s="53"/>
      <c r="W42990" s="53"/>
      <c r="X42990" s="53"/>
      <c r="Y42990" s="55"/>
    </row>
    <row r="42991" spans="21:25" x14ac:dyDescent="0.2">
      <c r="U42991" s="55"/>
      <c r="V42991" s="53"/>
      <c r="W42991" s="53"/>
      <c r="X42991" s="53"/>
      <c r="Y42991" s="55"/>
    </row>
    <row r="42992" spans="21:25" x14ac:dyDescent="0.2">
      <c r="U42992" s="55"/>
      <c r="V42992" s="53"/>
      <c r="W42992" s="53"/>
      <c r="X42992" s="53"/>
      <c r="Y42992" s="55"/>
    </row>
    <row r="42993" spans="21:25" x14ac:dyDescent="0.2">
      <c r="U42993" s="55"/>
      <c r="V42993" s="53"/>
      <c r="W42993" s="53"/>
      <c r="X42993" s="53"/>
      <c r="Y42993" s="55"/>
    </row>
    <row r="42994" spans="21:25" x14ac:dyDescent="0.2">
      <c r="U42994" s="55"/>
      <c r="V42994" s="53"/>
      <c r="W42994" s="53"/>
      <c r="X42994" s="53"/>
      <c r="Y42994" s="55"/>
    </row>
    <row r="42995" spans="21:25" x14ac:dyDescent="0.2">
      <c r="U42995" s="55"/>
      <c r="V42995" s="53"/>
      <c r="W42995" s="53"/>
      <c r="X42995" s="53"/>
      <c r="Y42995" s="55"/>
    </row>
    <row r="42996" spans="21:25" x14ac:dyDescent="0.2">
      <c r="U42996" s="55"/>
      <c r="V42996" s="53"/>
      <c r="W42996" s="53"/>
      <c r="X42996" s="53"/>
      <c r="Y42996" s="55"/>
    </row>
    <row r="42997" spans="21:25" x14ac:dyDescent="0.2">
      <c r="U42997" s="55"/>
      <c r="V42997" s="53"/>
      <c r="W42997" s="53"/>
      <c r="X42997" s="53"/>
      <c r="Y42997" s="55"/>
    </row>
    <row r="42998" spans="21:25" x14ac:dyDescent="0.2">
      <c r="U42998" s="55"/>
      <c r="V42998" s="53"/>
      <c r="W42998" s="53"/>
      <c r="X42998" s="53"/>
      <c r="Y42998" s="55"/>
    </row>
    <row r="42999" spans="21:25" x14ac:dyDescent="0.2">
      <c r="U42999" s="55"/>
      <c r="V42999" s="53"/>
      <c r="W42999" s="53"/>
      <c r="X42999" s="53"/>
      <c r="Y42999" s="55"/>
    </row>
    <row r="43000" spans="21:25" x14ac:dyDescent="0.2">
      <c r="U43000" s="55"/>
      <c r="V43000" s="53"/>
      <c r="W43000" s="53"/>
      <c r="X43000" s="53"/>
      <c r="Y43000" s="55"/>
    </row>
    <row r="43001" spans="21:25" x14ac:dyDescent="0.2">
      <c r="U43001" s="55"/>
      <c r="V43001" s="53"/>
      <c r="W43001" s="53"/>
      <c r="X43001" s="53"/>
      <c r="Y43001" s="55"/>
    </row>
    <row r="43002" spans="21:25" x14ac:dyDescent="0.2">
      <c r="U43002" s="55"/>
      <c r="V43002" s="53"/>
      <c r="W43002" s="53"/>
      <c r="X43002" s="53"/>
      <c r="Y43002" s="55"/>
    </row>
    <row r="43003" spans="21:25" x14ac:dyDescent="0.2">
      <c r="U43003" s="55"/>
      <c r="V43003" s="53"/>
      <c r="W43003" s="53"/>
      <c r="X43003" s="53"/>
      <c r="Y43003" s="55"/>
    </row>
    <row r="43004" spans="21:25" x14ac:dyDescent="0.2">
      <c r="U43004" s="55"/>
      <c r="V43004" s="53"/>
      <c r="W43004" s="53"/>
      <c r="X43004" s="53"/>
      <c r="Y43004" s="55"/>
    </row>
    <row r="43005" spans="21:25" x14ac:dyDescent="0.2">
      <c r="U43005" s="55"/>
      <c r="V43005" s="53"/>
      <c r="W43005" s="53"/>
      <c r="X43005" s="53"/>
      <c r="Y43005" s="55"/>
    </row>
    <row r="43006" spans="21:25" x14ac:dyDescent="0.2">
      <c r="U43006" s="55"/>
      <c r="V43006" s="53"/>
      <c r="W43006" s="53"/>
      <c r="X43006" s="53"/>
      <c r="Y43006" s="55"/>
    </row>
    <row r="43007" spans="21:25" x14ac:dyDescent="0.2">
      <c r="U43007" s="55"/>
      <c r="V43007" s="53"/>
      <c r="W43007" s="53"/>
      <c r="X43007" s="53"/>
      <c r="Y43007" s="55"/>
    </row>
    <row r="43008" spans="21:25" x14ac:dyDescent="0.2">
      <c r="U43008" s="55"/>
      <c r="V43008" s="53"/>
      <c r="W43008" s="53"/>
      <c r="X43008" s="53"/>
      <c r="Y43008" s="55"/>
    </row>
    <row r="43009" spans="21:25" x14ac:dyDescent="0.2">
      <c r="U43009" s="55"/>
      <c r="V43009" s="53"/>
      <c r="W43009" s="53"/>
      <c r="X43009" s="53"/>
      <c r="Y43009" s="55"/>
    </row>
    <row r="43010" spans="21:25" x14ac:dyDescent="0.2">
      <c r="U43010" s="55"/>
      <c r="V43010" s="53"/>
      <c r="W43010" s="53"/>
      <c r="X43010" s="53"/>
      <c r="Y43010" s="55"/>
    </row>
    <row r="43011" spans="21:25" x14ac:dyDescent="0.2">
      <c r="U43011" s="55"/>
      <c r="V43011" s="53"/>
      <c r="W43011" s="53"/>
      <c r="X43011" s="53"/>
      <c r="Y43011" s="55"/>
    </row>
    <row r="43012" spans="21:25" x14ac:dyDescent="0.2">
      <c r="U43012" s="55"/>
      <c r="V43012" s="53"/>
      <c r="W43012" s="53"/>
      <c r="X43012" s="53"/>
      <c r="Y43012" s="55"/>
    </row>
    <row r="43013" spans="21:25" x14ac:dyDescent="0.2">
      <c r="U43013" s="55"/>
      <c r="V43013" s="53"/>
      <c r="W43013" s="53"/>
      <c r="X43013" s="53"/>
      <c r="Y43013" s="55"/>
    </row>
    <row r="43014" spans="21:25" x14ac:dyDescent="0.2">
      <c r="U43014" s="55"/>
      <c r="V43014" s="53"/>
      <c r="W43014" s="53"/>
      <c r="X43014" s="53"/>
      <c r="Y43014" s="55"/>
    </row>
    <row r="43015" spans="21:25" x14ac:dyDescent="0.2">
      <c r="U43015" s="55"/>
      <c r="V43015" s="53"/>
      <c r="W43015" s="53"/>
      <c r="X43015" s="53"/>
      <c r="Y43015" s="55"/>
    </row>
    <row r="43016" spans="21:25" x14ac:dyDescent="0.2">
      <c r="U43016" s="55"/>
      <c r="V43016" s="53"/>
      <c r="W43016" s="53"/>
      <c r="X43016" s="53"/>
      <c r="Y43016" s="55"/>
    </row>
    <row r="43017" spans="21:25" x14ac:dyDescent="0.2">
      <c r="U43017" s="55"/>
      <c r="V43017" s="53"/>
      <c r="W43017" s="53"/>
      <c r="X43017" s="53"/>
      <c r="Y43017" s="55"/>
    </row>
    <row r="43018" spans="21:25" x14ac:dyDescent="0.2">
      <c r="U43018" s="55"/>
      <c r="V43018" s="53"/>
      <c r="W43018" s="53"/>
      <c r="X43018" s="53"/>
      <c r="Y43018" s="55"/>
    </row>
    <row r="43019" spans="21:25" x14ac:dyDescent="0.2">
      <c r="U43019" s="55"/>
      <c r="V43019" s="53"/>
      <c r="W43019" s="53"/>
      <c r="X43019" s="53"/>
      <c r="Y43019" s="55"/>
    </row>
    <row r="43020" spans="21:25" x14ac:dyDescent="0.2">
      <c r="U43020" s="55"/>
      <c r="V43020" s="53"/>
      <c r="W43020" s="53"/>
      <c r="X43020" s="53"/>
      <c r="Y43020" s="55"/>
    </row>
    <row r="43021" spans="21:25" x14ac:dyDescent="0.2">
      <c r="U43021" s="55"/>
      <c r="V43021" s="53"/>
      <c r="W43021" s="53"/>
      <c r="X43021" s="53"/>
      <c r="Y43021" s="55"/>
    </row>
    <row r="43022" spans="21:25" x14ac:dyDescent="0.2">
      <c r="U43022" s="55"/>
      <c r="V43022" s="53"/>
      <c r="W43022" s="53"/>
      <c r="X43022" s="53"/>
      <c r="Y43022" s="55"/>
    </row>
    <row r="43023" spans="21:25" x14ac:dyDescent="0.2">
      <c r="U43023" s="55"/>
      <c r="V43023" s="53"/>
      <c r="W43023" s="53"/>
      <c r="X43023" s="53"/>
      <c r="Y43023" s="55"/>
    </row>
    <row r="43024" spans="21:25" x14ac:dyDescent="0.2">
      <c r="U43024" s="55"/>
      <c r="V43024" s="53"/>
      <c r="W43024" s="53"/>
      <c r="X43024" s="53"/>
      <c r="Y43024" s="55"/>
    </row>
    <row r="43025" spans="21:25" x14ac:dyDescent="0.2">
      <c r="U43025" s="55"/>
      <c r="V43025" s="53"/>
      <c r="W43025" s="53"/>
      <c r="X43025" s="53"/>
      <c r="Y43025" s="55"/>
    </row>
    <row r="43026" spans="21:25" x14ac:dyDescent="0.2">
      <c r="U43026" s="55"/>
      <c r="V43026" s="53"/>
      <c r="W43026" s="53"/>
      <c r="X43026" s="53"/>
      <c r="Y43026" s="55"/>
    </row>
    <row r="43027" spans="21:25" x14ac:dyDescent="0.2">
      <c r="U43027" s="55"/>
      <c r="V43027" s="53"/>
      <c r="W43027" s="53"/>
      <c r="X43027" s="53"/>
      <c r="Y43027" s="55"/>
    </row>
    <row r="43028" spans="21:25" x14ac:dyDescent="0.2">
      <c r="U43028" s="55"/>
      <c r="V43028" s="53"/>
      <c r="W43028" s="53"/>
      <c r="X43028" s="53"/>
      <c r="Y43028" s="55"/>
    </row>
    <row r="43029" spans="21:25" x14ac:dyDescent="0.2">
      <c r="U43029" s="55"/>
      <c r="V43029" s="53"/>
      <c r="W43029" s="53"/>
      <c r="X43029" s="53"/>
      <c r="Y43029" s="55"/>
    </row>
    <row r="43030" spans="21:25" x14ac:dyDescent="0.2">
      <c r="U43030" s="55"/>
      <c r="V43030" s="53"/>
      <c r="W43030" s="53"/>
      <c r="X43030" s="53"/>
      <c r="Y43030" s="55"/>
    </row>
    <row r="43031" spans="21:25" x14ac:dyDescent="0.2">
      <c r="U43031" s="55"/>
      <c r="V43031" s="53"/>
      <c r="W43031" s="53"/>
      <c r="X43031" s="53"/>
      <c r="Y43031" s="55"/>
    </row>
    <row r="43032" spans="21:25" x14ac:dyDescent="0.2">
      <c r="U43032" s="55"/>
      <c r="V43032" s="53"/>
      <c r="W43032" s="53"/>
      <c r="X43032" s="53"/>
      <c r="Y43032" s="55"/>
    </row>
    <row r="43033" spans="21:25" x14ac:dyDescent="0.2">
      <c r="U43033" s="55"/>
      <c r="V43033" s="53"/>
      <c r="W43033" s="53"/>
      <c r="X43033" s="53"/>
      <c r="Y43033" s="55"/>
    </row>
    <row r="43034" spans="21:25" x14ac:dyDescent="0.2">
      <c r="U43034" s="55"/>
      <c r="V43034" s="53"/>
      <c r="W43034" s="53"/>
      <c r="X43034" s="53"/>
      <c r="Y43034" s="55"/>
    </row>
    <row r="43035" spans="21:25" x14ac:dyDescent="0.2">
      <c r="U43035" s="55"/>
      <c r="V43035" s="53"/>
      <c r="W43035" s="53"/>
      <c r="X43035" s="53"/>
      <c r="Y43035" s="55"/>
    </row>
    <row r="43036" spans="21:25" x14ac:dyDescent="0.2">
      <c r="U43036" s="55"/>
      <c r="V43036" s="53"/>
      <c r="W43036" s="53"/>
      <c r="X43036" s="53"/>
      <c r="Y43036" s="55"/>
    </row>
    <row r="43037" spans="21:25" x14ac:dyDescent="0.2">
      <c r="U43037" s="55"/>
      <c r="V43037" s="53"/>
      <c r="W43037" s="53"/>
      <c r="X43037" s="53"/>
      <c r="Y43037" s="55"/>
    </row>
    <row r="43038" spans="21:25" x14ac:dyDescent="0.2">
      <c r="U43038" s="55"/>
      <c r="V43038" s="53"/>
      <c r="W43038" s="53"/>
      <c r="X43038" s="53"/>
      <c r="Y43038" s="55"/>
    </row>
    <row r="43039" spans="21:25" x14ac:dyDescent="0.2">
      <c r="U43039" s="55"/>
      <c r="V43039" s="53"/>
      <c r="W43039" s="53"/>
      <c r="X43039" s="53"/>
      <c r="Y43039" s="55"/>
    </row>
    <row r="43040" spans="21:25" x14ac:dyDescent="0.2">
      <c r="U43040" s="55"/>
      <c r="V43040" s="53"/>
      <c r="W43040" s="53"/>
      <c r="X43040" s="53"/>
      <c r="Y43040" s="55"/>
    </row>
    <row r="43041" spans="21:25" x14ac:dyDescent="0.2">
      <c r="U43041" s="55"/>
      <c r="V43041" s="53"/>
      <c r="W43041" s="53"/>
      <c r="X43041" s="53"/>
      <c r="Y43041" s="55"/>
    </row>
    <row r="43042" spans="21:25" x14ac:dyDescent="0.2">
      <c r="U43042" s="55"/>
      <c r="V43042" s="53"/>
      <c r="W43042" s="53"/>
      <c r="X43042" s="53"/>
      <c r="Y43042" s="55"/>
    </row>
    <row r="43043" spans="21:25" x14ac:dyDescent="0.2">
      <c r="U43043" s="55"/>
      <c r="V43043" s="53"/>
      <c r="W43043" s="53"/>
      <c r="X43043" s="53"/>
      <c r="Y43043" s="55"/>
    </row>
    <row r="43044" spans="21:25" x14ac:dyDescent="0.2">
      <c r="U43044" s="55"/>
      <c r="V43044" s="53"/>
      <c r="W43044" s="53"/>
      <c r="X43044" s="53"/>
      <c r="Y43044" s="55"/>
    </row>
    <row r="43045" spans="21:25" x14ac:dyDescent="0.2">
      <c r="U43045" s="55"/>
      <c r="V43045" s="53"/>
      <c r="W43045" s="53"/>
      <c r="X43045" s="53"/>
      <c r="Y43045" s="55"/>
    </row>
    <row r="43046" spans="21:25" x14ac:dyDescent="0.2">
      <c r="U43046" s="55"/>
      <c r="V43046" s="53"/>
      <c r="W43046" s="53"/>
      <c r="X43046" s="53"/>
      <c r="Y43046" s="55"/>
    </row>
    <row r="43047" spans="21:25" x14ac:dyDescent="0.2">
      <c r="U43047" s="55"/>
      <c r="V43047" s="53"/>
      <c r="W43047" s="53"/>
      <c r="X43047" s="53"/>
      <c r="Y43047" s="55"/>
    </row>
    <row r="43048" spans="21:25" x14ac:dyDescent="0.2">
      <c r="U43048" s="55"/>
      <c r="V43048" s="53"/>
      <c r="W43048" s="53"/>
      <c r="X43048" s="53"/>
      <c r="Y43048" s="55"/>
    </row>
    <row r="43049" spans="21:25" x14ac:dyDescent="0.2">
      <c r="U43049" s="55"/>
      <c r="V43049" s="53"/>
      <c r="W43049" s="53"/>
      <c r="X43049" s="53"/>
      <c r="Y43049" s="55"/>
    </row>
    <row r="43050" spans="21:25" x14ac:dyDescent="0.2">
      <c r="U43050" s="55"/>
      <c r="V43050" s="53"/>
      <c r="W43050" s="53"/>
      <c r="X43050" s="53"/>
      <c r="Y43050" s="55"/>
    </row>
    <row r="43051" spans="21:25" x14ac:dyDescent="0.2">
      <c r="U43051" s="55"/>
      <c r="V43051" s="53"/>
      <c r="W43051" s="53"/>
      <c r="X43051" s="53"/>
      <c r="Y43051" s="55"/>
    </row>
    <row r="43052" spans="21:25" x14ac:dyDescent="0.2">
      <c r="U43052" s="55"/>
      <c r="V43052" s="53"/>
      <c r="W43052" s="53"/>
      <c r="X43052" s="53"/>
      <c r="Y43052" s="55"/>
    </row>
    <row r="43053" spans="21:25" x14ac:dyDescent="0.2">
      <c r="U43053" s="55"/>
      <c r="V43053" s="53"/>
      <c r="W43053" s="53"/>
      <c r="X43053" s="53"/>
      <c r="Y43053" s="55"/>
    </row>
    <row r="43054" spans="21:25" x14ac:dyDescent="0.2">
      <c r="U43054" s="55"/>
      <c r="V43054" s="53"/>
      <c r="W43054" s="53"/>
      <c r="X43054" s="53"/>
      <c r="Y43054" s="55"/>
    </row>
    <row r="43055" spans="21:25" x14ac:dyDescent="0.2">
      <c r="U43055" s="55"/>
      <c r="V43055" s="53"/>
      <c r="W43055" s="53"/>
      <c r="X43055" s="53"/>
      <c r="Y43055" s="55"/>
    </row>
    <row r="43056" spans="21:25" x14ac:dyDescent="0.2">
      <c r="U43056" s="55"/>
      <c r="V43056" s="53"/>
      <c r="W43056" s="53"/>
      <c r="X43056" s="53"/>
      <c r="Y43056" s="55"/>
    </row>
    <row r="43057" spans="21:25" x14ac:dyDescent="0.2">
      <c r="U43057" s="55"/>
      <c r="V43057" s="53"/>
      <c r="W43057" s="53"/>
      <c r="X43057" s="53"/>
      <c r="Y43057" s="55"/>
    </row>
    <row r="43058" spans="21:25" x14ac:dyDescent="0.2">
      <c r="U43058" s="55"/>
      <c r="V43058" s="53"/>
      <c r="W43058" s="53"/>
      <c r="X43058" s="53"/>
      <c r="Y43058" s="55"/>
    </row>
    <row r="43059" spans="21:25" x14ac:dyDescent="0.2">
      <c r="U43059" s="55"/>
      <c r="V43059" s="53"/>
      <c r="W43059" s="53"/>
      <c r="X43059" s="53"/>
      <c r="Y43059" s="55"/>
    </row>
    <row r="43060" spans="21:25" x14ac:dyDescent="0.2">
      <c r="U43060" s="55"/>
      <c r="V43060" s="53"/>
      <c r="W43060" s="53"/>
      <c r="X43060" s="53"/>
      <c r="Y43060" s="55"/>
    </row>
    <row r="43061" spans="21:25" x14ac:dyDescent="0.2">
      <c r="U43061" s="55"/>
      <c r="V43061" s="53"/>
      <c r="W43061" s="53"/>
      <c r="X43061" s="53"/>
      <c r="Y43061" s="55"/>
    </row>
    <row r="43062" spans="21:25" x14ac:dyDescent="0.2">
      <c r="U43062" s="55"/>
      <c r="V43062" s="53"/>
      <c r="W43062" s="53"/>
      <c r="X43062" s="53"/>
      <c r="Y43062" s="55"/>
    </row>
    <row r="43063" spans="21:25" x14ac:dyDescent="0.2">
      <c r="U43063" s="55"/>
      <c r="V43063" s="53"/>
      <c r="W43063" s="53"/>
      <c r="X43063" s="53"/>
      <c r="Y43063" s="55"/>
    </row>
    <row r="43064" spans="21:25" x14ac:dyDescent="0.2">
      <c r="U43064" s="55"/>
      <c r="V43064" s="53"/>
      <c r="W43064" s="53"/>
      <c r="X43064" s="53"/>
      <c r="Y43064" s="55"/>
    </row>
    <row r="43065" spans="21:25" x14ac:dyDescent="0.2">
      <c r="U43065" s="55"/>
      <c r="V43065" s="53"/>
      <c r="W43065" s="53"/>
      <c r="X43065" s="53"/>
      <c r="Y43065" s="55"/>
    </row>
    <row r="43066" spans="21:25" x14ac:dyDescent="0.2">
      <c r="U43066" s="55"/>
      <c r="V43066" s="53"/>
      <c r="W43066" s="53"/>
      <c r="X43066" s="53"/>
      <c r="Y43066" s="55"/>
    </row>
    <row r="43067" spans="21:25" x14ac:dyDescent="0.2">
      <c r="U43067" s="55"/>
      <c r="V43067" s="53"/>
      <c r="W43067" s="53"/>
      <c r="X43067" s="53"/>
      <c r="Y43067" s="55"/>
    </row>
    <row r="43068" spans="21:25" x14ac:dyDescent="0.2">
      <c r="U43068" s="55"/>
      <c r="V43068" s="53"/>
      <c r="W43068" s="53"/>
      <c r="X43068" s="53"/>
      <c r="Y43068" s="55"/>
    </row>
    <row r="43069" spans="21:25" x14ac:dyDescent="0.2">
      <c r="U43069" s="55"/>
      <c r="V43069" s="53"/>
      <c r="W43069" s="53"/>
      <c r="X43069" s="53"/>
      <c r="Y43069" s="55"/>
    </row>
    <row r="43070" spans="21:25" x14ac:dyDescent="0.2">
      <c r="U43070" s="55"/>
      <c r="V43070" s="53"/>
      <c r="W43070" s="53"/>
      <c r="X43070" s="53"/>
      <c r="Y43070" s="55"/>
    </row>
    <row r="43071" spans="21:25" x14ac:dyDescent="0.2">
      <c r="U43071" s="55"/>
      <c r="V43071" s="53"/>
      <c r="W43071" s="53"/>
      <c r="X43071" s="53"/>
      <c r="Y43071" s="55"/>
    </row>
    <row r="43072" spans="21:25" x14ac:dyDescent="0.2">
      <c r="U43072" s="55"/>
      <c r="V43072" s="53"/>
      <c r="W43072" s="53"/>
      <c r="X43072" s="53"/>
      <c r="Y43072" s="55"/>
    </row>
    <row r="43073" spans="21:25" x14ac:dyDescent="0.2">
      <c r="U43073" s="55"/>
      <c r="V43073" s="53"/>
      <c r="W43073" s="53"/>
      <c r="X43073" s="53"/>
      <c r="Y43073" s="55"/>
    </row>
    <row r="43074" spans="21:25" x14ac:dyDescent="0.2">
      <c r="U43074" s="55"/>
      <c r="V43074" s="53"/>
      <c r="W43074" s="53"/>
      <c r="X43074" s="53"/>
      <c r="Y43074" s="55"/>
    </row>
    <row r="43075" spans="21:25" x14ac:dyDescent="0.2">
      <c r="U43075" s="55"/>
      <c r="V43075" s="53"/>
      <c r="W43075" s="53"/>
      <c r="X43075" s="53"/>
      <c r="Y43075" s="55"/>
    </row>
    <row r="43076" spans="21:25" x14ac:dyDescent="0.2">
      <c r="U43076" s="55"/>
      <c r="V43076" s="53"/>
      <c r="W43076" s="53"/>
      <c r="X43076" s="53"/>
      <c r="Y43076" s="55"/>
    </row>
    <row r="43077" spans="21:25" x14ac:dyDescent="0.2">
      <c r="U43077" s="55"/>
      <c r="V43077" s="53"/>
      <c r="W43077" s="53"/>
      <c r="X43077" s="53"/>
      <c r="Y43077" s="55"/>
    </row>
    <row r="43078" spans="21:25" x14ac:dyDescent="0.2">
      <c r="U43078" s="55"/>
      <c r="V43078" s="53"/>
      <c r="W43078" s="53"/>
      <c r="X43078" s="53"/>
      <c r="Y43078" s="55"/>
    </row>
    <row r="43079" spans="21:25" x14ac:dyDescent="0.2">
      <c r="U43079" s="55"/>
      <c r="V43079" s="53"/>
      <c r="W43079" s="53"/>
      <c r="X43079" s="53"/>
      <c r="Y43079" s="55"/>
    </row>
    <row r="43080" spans="21:25" x14ac:dyDescent="0.2">
      <c r="U43080" s="55"/>
      <c r="V43080" s="53"/>
      <c r="W43080" s="53"/>
      <c r="X43080" s="53"/>
      <c r="Y43080" s="55"/>
    </row>
    <row r="43081" spans="21:25" x14ac:dyDescent="0.2">
      <c r="U43081" s="55"/>
      <c r="V43081" s="53"/>
      <c r="W43081" s="53"/>
      <c r="X43081" s="53"/>
      <c r="Y43081" s="55"/>
    </row>
    <row r="43082" spans="21:25" x14ac:dyDescent="0.2">
      <c r="U43082" s="55"/>
      <c r="V43082" s="53"/>
      <c r="W43082" s="53"/>
      <c r="X43082" s="53"/>
      <c r="Y43082" s="55"/>
    </row>
    <row r="43083" spans="21:25" x14ac:dyDescent="0.2">
      <c r="U43083" s="55"/>
      <c r="V43083" s="53"/>
      <c r="W43083" s="53"/>
      <c r="X43083" s="53"/>
      <c r="Y43083" s="55"/>
    </row>
    <row r="43084" spans="21:25" x14ac:dyDescent="0.2">
      <c r="U43084" s="55"/>
      <c r="V43084" s="53"/>
      <c r="W43084" s="53"/>
      <c r="X43084" s="53"/>
      <c r="Y43084" s="55"/>
    </row>
    <row r="43085" spans="21:25" x14ac:dyDescent="0.2">
      <c r="U43085" s="55"/>
      <c r="V43085" s="53"/>
      <c r="W43085" s="53"/>
      <c r="X43085" s="53"/>
      <c r="Y43085" s="55"/>
    </row>
    <row r="43086" spans="21:25" x14ac:dyDescent="0.2">
      <c r="U43086" s="55"/>
      <c r="V43086" s="53"/>
      <c r="W43086" s="53"/>
      <c r="X43086" s="53"/>
      <c r="Y43086" s="55"/>
    </row>
    <row r="43087" spans="21:25" x14ac:dyDescent="0.2">
      <c r="U43087" s="55"/>
      <c r="V43087" s="53"/>
      <c r="W43087" s="53"/>
      <c r="X43087" s="53"/>
      <c r="Y43087" s="55"/>
    </row>
    <row r="43088" spans="21:25" x14ac:dyDescent="0.2">
      <c r="U43088" s="55"/>
      <c r="V43088" s="53"/>
      <c r="W43088" s="53"/>
      <c r="X43088" s="53"/>
      <c r="Y43088" s="55"/>
    </row>
    <row r="43089" spans="21:25" x14ac:dyDescent="0.2">
      <c r="U43089" s="55"/>
      <c r="V43089" s="53"/>
      <c r="W43089" s="53"/>
      <c r="X43089" s="53"/>
      <c r="Y43089" s="55"/>
    </row>
    <row r="43090" spans="21:25" x14ac:dyDescent="0.2">
      <c r="U43090" s="55"/>
      <c r="V43090" s="53"/>
      <c r="W43090" s="53"/>
      <c r="X43090" s="53"/>
      <c r="Y43090" s="55"/>
    </row>
    <row r="43091" spans="21:25" x14ac:dyDescent="0.2">
      <c r="U43091" s="55"/>
      <c r="V43091" s="53"/>
      <c r="W43091" s="53"/>
      <c r="X43091" s="53"/>
      <c r="Y43091" s="55"/>
    </row>
    <row r="43092" spans="21:25" x14ac:dyDescent="0.2">
      <c r="U43092" s="55"/>
      <c r="V43092" s="53"/>
      <c r="W43092" s="53"/>
      <c r="X43092" s="53"/>
      <c r="Y43092" s="55"/>
    </row>
    <row r="43093" spans="21:25" x14ac:dyDescent="0.2">
      <c r="U43093" s="55"/>
      <c r="V43093" s="53"/>
      <c r="W43093" s="53"/>
      <c r="X43093" s="53"/>
      <c r="Y43093" s="55"/>
    </row>
    <row r="43094" spans="21:25" x14ac:dyDescent="0.2">
      <c r="U43094" s="55"/>
      <c r="V43094" s="53"/>
      <c r="W43094" s="53"/>
      <c r="X43094" s="53"/>
      <c r="Y43094" s="55"/>
    </row>
    <row r="43095" spans="21:25" x14ac:dyDescent="0.2">
      <c r="U43095" s="55"/>
      <c r="V43095" s="53"/>
      <c r="W43095" s="53"/>
      <c r="X43095" s="53"/>
      <c r="Y43095" s="55"/>
    </row>
    <row r="43096" spans="21:25" x14ac:dyDescent="0.2">
      <c r="U43096" s="55"/>
      <c r="V43096" s="53"/>
      <c r="W43096" s="53"/>
      <c r="X43096" s="53"/>
      <c r="Y43096" s="55"/>
    </row>
    <row r="43097" spans="21:25" x14ac:dyDescent="0.2">
      <c r="U43097" s="55"/>
      <c r="V43097" s="53"/>
      <c r="W43097" s="53"/>
      <c r="X43097" s="53"/>
      <c r="Y43097" s="55"/>
    </row>
    <row r="43098" spans="21:25" x14ac:dyDescent="0.2">
      <c r="U43098" s="55"/>
      <c r="V43098" s="53"/>
      <c r="W43098" s="53"/>
      <c r="X43098" s="53"/>
      <c r="Y43098" s="55"/>
    </row>
    <row r="43099" spans="21:25" x14ac:dyDescent="0.2">
      <c r="U43099" s="55"/>
      <c r="V43099" s="53"/>
      <c r="W43099" s="53"/>
      <c r="X43099" s="53"/>
      <c r="Y43099" s="55"/>
    </row>
    <row r="43100" spans="21:25" x14ac:dyDescent="0.2">
      <c r="U43100" s="55"/>
      <c r="V43100" s="53"/>
      <c r="W43100" s="53"/>
      <c r="X43100" s="53"/>
      <c r="Y43100" s="55"/>
    </row>
    <row r="43101" spans="21:25" x14ac:dyDescent="0.2">
      <c r="U43101" s="55"/>
      <c r="V43101" s="53"/>
      <c r="W43101" s="53"/>
      <c r="X43101" s="53"/>
      <c r="Y43101" s="55"/>
    </row>
    <row r="43102" spans="21:25" x14ac:dyDescent="0.2">
      <c r="U43102" s="55"/>
      <c r="V43102" s="53"/>
      <c r="W43102" s="53"/>
      <c r="X43102" s="53"/>
      <c r="Y43102" s="55"/>
    </row>
    <row r="43103" spans="21:25" x14ac:dyDescent="0.2">
      <c r="U43103" s="55"/>
      <c r="V43103" s="53"/>
      <c r="W43103" s="53"/>
      <c r="X43103" s="53"/>
      <c r="Y43103" s="55"/>
    </row>
    <row r="43104" spans="21:25" x14ac:dyDescent="0.2">
      <c r="U43104" s="55"/>
      <c r="V43104" s="53"/>
      <c r="W43104" s="53"/>
      <c r="X43104" s="53"/>
      <c r="Y43104" s="55"/>
    </row>
    <row r="43105" spans="21:25" x14ac:dyDescent="0.2">
      <c r="U43105" s="55"/>
      <c r="V43105" s="53"/>
      <c r="W43105" s="53"/>
      <c r="X43105" s="53"/>
      <c r="Y43105" s="55"/>
    </row>
    <row r="43106" spans="21:25" x14ac:dyDescent="0.2">
      <c r="U43106" s="55"/>
      <c r="V43106" s="53"/>
      <c r="W43106" s="53"/>
      <c r="X43106" s="53"/>
      <c r="Y43106" s="55"/>
    </row>
    <row r="43107" spans="21:25" x14ac:dyDescent="0.2">
      <c r="U43107" s="55"/>
      <c r="V43107" s="53"/>
      <c r="W43107" s="53"/>
      <c r="X43107" s="53"/>
      <c r="Y43107" s="55"/>
    </row>
    <row r="43108" spans="21:25" x14ac:dyDescent="0.2">
      <c r="U43108" s="55"/>
      <c r="V43108" s="53"/>
      <c r="W43108" s="53"/>
      <c r="X43108" s="53"/>
      <c r="Y43108" s="55"/>
    </row>
    <row r="43109" spans="21:25" x14ac:dyDescent="0.2">
      <c r="U43109" s="55"/>
      <c r="V43109" s="53"/>
      <c r="W43109" s="53"/>
      <c r="X43109" s="53"/>
      <c r="Y43109" s="55"/>
    </row>
    <row r="43110" spans="21:25" x14ac:dyDescent="0.2">
      <c r="U43110" s="55"/>
      <c r="V43110" s="53"/>
      <c r="W43110" s="53"/>
      <c r="X43110" s="53"/>
      <c r="Y43110" s="55"/>
    </row>
    <row r="43111" spans="21:25" x14ac:dyDescent="0.2">
      <c r="U43111" s="55"/>
      <c r="V43111" s="53"/>
      <c r="W43111" s="53"/>
      <c r="X43111" s="53"/>
      <c r="Y43111" s="55"/>
    </row>
    <row r="43112" spans="21:25" x14ac:dyDescent="0.2">
      <c r="U43112" s="55"/>
      <c r="V43112" s="53"/>
      <c r="W43112" s="53"/>
      <c r="X43112" s="53"/>
      <c r="Y43112" s="55"/>
    </row>
    <row r="43113" spans="21:25" x14ac:dyDescent="0.2">
      <c r="U43113" s="55"/>
      <c r="V43113" s="53"/>
      <c r="W43113" s="53"/>
      <c r="X43113" s="53"/>
      <c r="Y43113" s="55"/>
    </row>
    <row r="43114" spans="21:25" x14ac:dyDescent="0.2">
      <c r="U43114" s="55"/>
      <c r="V43114" s="53"/>
      <c r="W43114" s="53"/>
      <c r="X43114" s="53"/>
      <c r="Y43114" s="55"/>
    </row>
    <row r="43115" spans="21:25" x14ac:dyDescent="0.2">
      <c r="U43115" s="55"/>
      <c r="V43115" s="53"/>
      <c r="W43115" s="53"/>
      <c r="X43115" s="53"/>
      <c r="Y43115" s="55"/>
    </row>
    <row r="43116" spans="21:25" x14ac:dyDescent="0.2">
      <c r="U43116" s="55"/>
      <c r="V43116" s="53"/>
      <c r="W43116" s="53"/>
      <c r="X43116" s="53"/>
      <c r="Y43116" s="55"/>
    </row>
    <row r="43117" spans="21:25" x14ac:dyDescent="0.2">
      <c r="U43117" s="55"/>
      <c r="V43117" s="53"/>
      <c r="W43117" s="53"/>
      <c r="X43117" s="53"/>
      <c r="Y43117" s="55"/>
    </row>
    <row r="43118" spans="21:25" x14ac:dyDescent="0.2">
      <c r="U43118" s="55"/>
      <c r="V43118" s="53"/>
      <c r="W43118" s="53"/>
      <c r="X43118" s="53"/>
      <c r="Y43118" s="55"/>
    </row>
    <row r="43119" spans="21:25" x14ac:dyDescent="0.2">
      <c r="U43119" s="55"/>
      <c r="V43119" s="53"/>
      <c r="W43119" s="53"/>
      <c r="X43119" s="53"/>
      <c r="Y43119" s="55"/>
    </row>
    <row r="43120" spans="21:25" x14ac:dyDescent="0.2">
      <c r="U43120" s="55"/>
      <c r="V43120" s="53"/>
      <c r="W43120" s="53"/>
      <c r="X43120" s="53"/>
      <c r="Y43120" s="55"/>
    </row>
    <row r="43121" spans="21:25" x14ac:dyDescent="0.2">
      <c r="U43121" s="55"/>
      <c r="V43121" s="53"/>
      <c r="W43121" s="53"/>
      <c r="X43121" s="53"/>
      <c r="Y43121" s="55"/>
    </row>
    <row r="43122" spans="21:25" x14ac:dyDescent="0.2">
      <c r="U43122" s="55"/>
      <c r="V43122" s="53"/>
      <c r="W43122" s="53"/>
      <c r="X43122" s="53"/>
      <c r="Y43122" s="55"/>
    </row>
    <row r="43123" spans="21:25" x14ac:dyDescent="0.2">
      <c r="U43123" s="55"/>
      <c r="V43123" s="53"/>
      <c r="W43123" s="53"/>
      <c r="X43123" s="53"/>
      <c r="Y43123" s="55"/>
    </row>
    <row r="43124" spans="21:25" x14ac:dyDescent="0.2">
      <c r="U43124" s="55"/>
      <c r="V43124" s="53"/>
      <c r="W43124" s="53"/>
      <c r="X43124" s="53"/>
      <c r="Y43124" s="55"/>
    </row>
    <row r="43125" spans="21:25" x14ac:dyDescent="0.2">
      <c r="U43125" s="55"/>
      <c r="V43125" s="53"/>
      <c r="W43125" s="53"/>
      <c r="X43125" s="53"/>
      <c r="Y43125" s="55"/>
    </row>
    <row r="43126" spans="21:25" x14ac:dyDescent="0.2">
      <c r="U43126" s="55"/>
      <c r="V43126" s="53"/>
      <c r="W43126" s="53"/>
      <c r="X43126" s="53"/>
      <c r="Y43126" s="55"/>
    </row>
    <row r="43127" spans="21:25" x14ac:dyDescent="0.2">
      <c r="U43127" s="55"/>
      <c r="V43127" s="53"/>
      <c r="W43127" s="53"/>
      <c r="X43127" s="53"/>
      <c r="Y43127" s="55"/>
    </row>
    <row r="43128" spans="21:25" x14ac:dyDescent="0.2">
      <c r="U43128" s="55"/>
      <c r="V43128" s="53"/>
      <c r="W43128" s="53"/>
      <c r="X43128" s="53"/>
      <c r="Y43128" s="55"/>
    </row>
    <row r="43129" spans="21:25" x14ac:dyDescent="0.2">
      <c r="U43129" s="55"/>
      <c r="V43129" s="53"/>
      <c r="W43129" s="53"/>
      <c r="X43129" s="53"/>
      <c r="Y43129" s="55"/>
    </row>
    <row r="43130" spans="21:25" x14ac:dyDescent="0.2">
      <c r="U43130" s="55"/>
      <c r="V43130" s="53"/>
      <c r="W43130" s="53"/>
      <c r="X43130" s="53"/>
      <c r="Y43130" s="55"/>
    </row>
    <row r="43131" spans="21:25" x14ac:dyDescent="0.2">
      <c r="U43131" s="55"/>
      <c r="V43131" s="53"/>
      <c r="W43131" s="53"/>
      <c r="X43131" s="53"/>
      <c r="Y43131" s="55"/>
    </row>
    <row r="43132" spans="21:25" x14ac:dyDescent="0.2">
      <c r="U43132" s="55"/>
      <c r="V43132" s="53"/>
      <c r="W43132" s="53"/>
      <c r="X43132" s="53"/>
      <c r="Y43132" s="55"/>
    </row>
    <row r="43133" spans="21:25" x14ac:dyDescent="0.2">
      <c r="U43133" s="55"/>
      <c r="V43133" s="53"/>
      <c r="W43133" s="53"/>
      <c r="X43133" s="53"/>
      <c r="Y43133" s="55"/>
    </row>
    <row r="43134" spans="21:25" x14ac:dyDescent="0.2">
      <c r="U43134" s="55"/>
      <c r="V43134" s="53"/>
      <c r="W43134" s="53"/>
      <c r="X43134" s="53"/>
      <c r="Y43134" s="55"/>
    </row>
    <row r="43135" spans="21:25" x14ac:dyDescent="0.2">
      <c r="U43135" s="55"/>
      <c r="V43135" s="53"/>
      <c r="W43135" s="53"/>
      <c r="X43135" s="53"/>
      <c r="Y43135" s="55"/>
    </row>
    <row r="43136" spans="21:25" x14ac:dyDescent="0.2">
      <c r="U43136" s="55"/>
      <c r="V43136" s="53"/>
      <c r="W43136" s="53"/>
      <c r="X43136" s="53"/>
      <c r="Y43136" s="55"/>
    </row>
    <row r="43137" spans="21:25" x14ac:dyDescent="0.2">
      <c r="U43137" s="55"/>
      <c r="V43137" s="53"/>
      <c r="W43137" s="53"/>
      <c r="X43137" s="53"/>
      <c r="Y43137" s="55"/>
    </row>
    <row r="43138" spans="21:25" x14ac:dyDescent="0.2">
      <c r="U43138" s="55"/>
      <c r="V43138" s="53"/>
      <c r="W43138" s="53"/>
      <c r="X43138" s="53"/>
      <c r="Y43138" s="55"/>
    </row>
    <row r="43139" spans="21:25" x14ac:dyDescent="0.2">
      <c r="U43139" s="55"/>
      <c r="V43139" s="53"/>
      <c r="W43139" s="53"/>
      <c r="X43139" s="53"/>
      <c r="Y43139" s="55"/>
    </row>
    <row r="43140" spans="21:25" x14ac:dyDescent="0.2">
      <c r="U43140" s="55"/>
      <c r="V43140" s="53"/>
      <c r="W43140" s="53"/>
      <c r="X43140" s="53"/>
      <c r="Y43140" s="55"/>
    </row>
    <row r="43141" spans="21:25" x14ac:dyDescent="0.2">
      <c r="U43141" s="55"/>
      <c r="V43141" s="53"/>
      <c r="W43141" s="53"/>
      <c r="X43141" s="53"/>
      <c r="Y43141" s="55"/>
    </row>
    <row r="43142" spans="21:25" x14ac:dyDescent="0.2">
      <c r="U43142" s="55"/>
      <c r="V43142" s="53"/>
      <c r="W43142" s="53"/>
      <c r="X43142" s="53"/>
      <c r="Y43142" s="55"/>
    </row>
    <row r="43143" spans="21:25" x14ac:dyDescent="0.2">
      <c r="U43143" s="55"/>
      <c r="V43143" s="53"/>
      <c r="W43143" s="53"/>
      <c r="X43143" s="53"/>
      <c r="Y43143" s="55"/>
    </row>
    <row r="43144" spans="21:25" x14ac:dyDescent="0.2">
      <c r="U43144" s="55"/>
      <c r="V43144" s="53"/>
      <c r="W43144" s="53"/>
      <c r="X43144" s="53"/>
      <c r="Y43144" s="55"/>
    </row>
    <row r="43145" spans="21:25" x14ac:dyDescent="0.2">
      <c r="U43145" s="55"/>
      <c r="V43145" s="53"/>
      <c r="W43145" s="53"/>
      <c r="X43145" s="53"/>
      <c r="Y43145" s="55"/>
    </row>
    <row r="43146" spans="21:25" x14ac:dyDescent="0.2">
      <c r="U43146" s="55"/>
      <c r="V43146" s="53"/>
      <c r="W43146" s="53"/>
      <c r="X43146" s="53"/>
      <c r="Y43146" s="55"/>
    </row>
    <row r="43147" spans="21:25" x14ac:dyDescent="0.2">
      <c r="U43147" s="55"/>
      <c r="V43147" s="53"/>
      <c r="W43147" s="53"/>
      <c r="X43147" s="53"/>
      <c r="Y43147" s="55"/>
    </row>
    <row r="43148" spans="21:25" x14ac:dyDescent="0.2">
      <c r="U43148" s="55"/>
      <c r="V43148" s="53"/>
      <c r="W43148" s="53"/>
      <c r="X43148" s="53"/>
      <c r="Y43148" s="55"/>
    </row>
    <row r="43149" spans="21:25" x14ac:dyDescent="0.2">
      <c r="U43149" s="55"/>
      <c r="V43149" s="53"/>
      <c r="W43149" s="53"/>
      <c r="X43149" s="53"/>
      <c r="Y43149" s="55"/>
    </row>
    <row r="43150" spans="21:25" x14ac:dyDescent="0.2">
      <c r="U43150" s="55"/>
      <c r="V43150" s="53"/>
      <c r="W43150" s="53"/>
      <c r="X43150" s="53"/>
      <c r="Y43150" s="55"/>
    </row>
    <row r="43151" spans="21:25" x14ac:dyDescent="0.2">
      <c r="U43151" s="55"/>
      <c r="V43151" s="53"/>
      <c r="W43151" s="53"/>
      <c r="X43151" s="53"/>
      <c r="Y43151" s="55"/>
    </row>
    <row r="43152" spans="21:25" x14ac:dyDescent="0.2">
      <c r="U43152" s="55"/>
      <c r="V43152" s="53"/>
      <c r="W43152" s="53"/>
      <c r="X43152" s="53"/>
      <c r="Y43152" s="55"/>
    </row>
    <row r="43153" spans="21:25" x14ac:dyDescent="0.2">
      <c r="U43153" s="55"/>
      <c r="V43153" s="53"/>
      <c r="W43153" s="53"/>
      <c r="X43153" s="53"/>
      <c r="Y43153" s="55"/>
    </row>
    <row r="43154" spans="21:25" x14ac:dyDescent="0.2">
      <c r="U43154" s="55"/>
      <c r="V43154" s="53"/>
      <c r="W43154" s="53"/>
      <c r="X43154" s="53"/>
      <c r="Y43154" s="55"/>
    </row>
    <row r="43155" spans="21:25" x14ac:dyDescent="0.2">
      <c r="U43155" s="55"/>
      <c r="V43155" s="53"/>
      <c r="W43155" s="53"/>
      <c r="X43155" s="53"/>
      <c r="Y43155" s="55"/>
    </row>
    <row r="43156" spans="21:25" x14ac:dyDescent="0.2">
      <c r="U43156" s="55"/>
      <c r="V43156" s="53"/>
      <c r="W43156" s="53"/>
      <c r="X43156" s="53"/>
      <c r="Y43156" s="55"/>
    </row>
    <row r="43157" spans="21:25" x14ac:dyDescent="0.2">
      <c r="U43157" s="55"/>
      <c r="V43157" s="53"/>
      <c r="W43157" s="53"/>
      <c r="X43157" s="53"/>
      <c r="Y43157" s="55"/>
    </row>
    <row r="43158" spans="21:25" x14ac:dyDescent="0.2">
      <c r="U43158" s="55"/>
      <c r="V43158" s="53"/>
      <c r="W43158" s="53"/>
      <c r="X43158" s="53"/>
      <c r="Y43158" s="55"/>
    </row>
    <row r="43159" spans="21:25" x14ac:dyDescent="0.2">
      <c r="U43159" s="55"/>
      <c r="V43159" s="53"/>
      <c r="W43159" s="53"/>
      <c r="X43159" s="53"/>
      <c r="Y43159" s="55"/>
    </row>
    <row r="43160" spans="21:25" x14ac:dyDescent="0.2">
      <c r="U43160" s="55"/>
      <c r="V43160" s="53"/>
      <c r="W43160" s="53"/>
      <c r="X43160" s="53"/>
      <c r="Y43160" s="55"/>
    </row>
    <row r="43161" spans="21:25" x14ac:dyDescent="0.2">
      <c r="U43161" s="55"/>
      <c r="V43161" s="53"/>
      <c r="W43161" s="53"/>
      <c r="X43161" s="53"/>
      <c r="Y43161" s="55"/>
    </row>
    <row r="43162" spans="21:25" x14ac:dyDescent="0.2">
      <c r="U43162" s="55"/>
      <c r="V43162" s="53"/>
      <c r="W43162" s="53"/>
      <c r="X43162" s="53"/>
      <c r="Y43162" s="55"/>
    </row>
    <row r="43163" spans="21:25" x14ac:dyDescent="0.2">
      <c r="U43163" s="55"/>
      <c r="V43163" s="53"/>
      <c r="W43163" s="53"/>
      <c r="X43163" s="53"/>
      <c r="Y43163" s="55"/>
    </row>
    <row r="43164" spans="21:25" x14ac:dyDescent="0.2">
      <c r="U43164" s="55"/>
      <c r="V43164" s="53"/>
      <c r="W43164" s="53"/>
      <c r="X43164" s="53"/>
      <c r="Y43164" s="55"/>
    </row>
    <row r="43165" spans="21:25" x14ac:dyDescent="0.2">
      <c r="U43165" s="55"/>
      <c r="V43165" s="53"/>
      <c r="W43165" s="53"/>
      <c r="X43165" s="53"/>
      <c r="Y43165" s="55"/>
    </row>
    <row r="43166" spans="21:25" x14ac:dyDescent="0.2">
      <c r="U43166" s="55"/>
      <c r="V43166" s="53"/>
      <c r="W43166" s="53"/>
      <c r="X43166" s="53"/>
      <c r="Y43166" s="55"/>
    </row>
    <row r="43167" spans="21:25" x14ac:dyDescent="0.2">
      <c r="U43167" s="55"/>
      <c r="V43167" s="53"/>
      <c r="W43167" s="53"/>
      <c r="X43167" s="53"/>
      <c r="Y43167" s="55"/>
    </row>
    <row r="43168" spans="21:25" x14ac:dyDescent="0.2">
      <c r="U43168" s="55"/>
      <c r="V43168" s="53"/>
      <c r="W43168" s="53"/>
      <c r="X43168" s="53"/>
      <c r="Y43168" s="55"/>
    </row>
    <row r="43169" spans="21:25" x14ac:dyDescent="0.2">
      <c r="U43169" s="55"/>
      <c r="V43169" s="53"/>
      <c r="W43169" s="53"/>
      <c r="X43169" s="53"/>
      <c r="Y43169" s="55"/>
    </row>
    <row r="43170" spans="21:25" x14ac:dyDescent="0.2">
      <c r="U43170" s="55"/>
      <c r="V43170" s="53"/>
      <c r="W43170" s="53"/>
      <c r="X43170" s="53"/>
      <c r="Y43170" s="55"/>
    </row>
    <row r="43171" spans="21:25" x14ac:dyDescent="0.2">
      <c r="U43171" s="55"/>
      <c r="V43171" s="53"/>
      <c r="W43171" s="53"/>
      <c r="X43171" s="53"/>
      <c r="Y43171" s="55"/>
    </row>
    <row r="43172" spans="21:25" x14ac:dyDescent="0.2">
      <c r="U43172" s="55"/>
      <c r="V43172" s="53"/>
      <c r="W43172" s="53"/>
      <c r="X43172" s="53"/>
      <c r="Y43172" s="55"/>
    </row>
    <row r="43173" spans="21:25" x14ac:dyDescent="0.2">
      <c r="U43173" s="55"/>
      <c r="V43173" s="53"/>
      <c r="W43173" s="53"/>
      <c r="X43173" s="53"/>
      <c r="Y43173" s="55"/>
    </row>
    <row r="43174" spans="21:25" x14ac:dyDescent="0.2">
      <c r="U43174" s="55"/>
      <c r="V43174" s="53"/>
      <c r="W43174" s="53"/>
      <c r="X43174" s="53"/>
      <c r="Y43174" s="55"/>
    </row>
    <row r="43175" spans="21:25" x14ac:dyDescent="0.2">
      <c r="U43175" s="55"/>
      <c r="V43175" s="53"/>
      <c r="W43175" s="53"/>
      <c r="X43175" s="53"/>
      <c r="Y43175" s="55"/>
    </row>
    <row r="43176" spans="21:25" x14ac:dyDescent="0.2">
      <c r="U43176" s="55"/>
      <c r="V43176" s="53"/>
      <c r="W43176" s="53"/>
      <c r="X43176" s="53"/>
      <c r="Y43176" s="55"/>
    </row>
    <row r="43177" spans="21:25" x14ac:dyDescent="0.2">
      <c r="U43177" s="55"/>
      <c r="V43177" s="53"/>
      <c r="W43177" s="53"/>
      <c r="X43177" s="53"/>
      <c r="Y43177" s="55"/>
    </row>
    <row r="43178" spans="21:25" x14ac:dyDescent="0.2">
      <c r="U43178" s="55"/>
      <c r="V43178" s="53"/>
      <c r="W43178" s="53"/>
      <c r="X43178" s="53"/>
      <c r="Y43178" s="55"/>
    </row>
    <row r="43179" spans="21:25" x14ac:dyDescent="0.2">
      <c r="U43179" s="55"/>
      <c r="V43179" s="53"/>
      <c r="W43179" s="53"/>
      <c r="X43179" s="53"/>
      <c r="Y43179" s="55"/>
    </row>
    <row r="43180" spans="21:25" x14ac:dyDescent="0.2">
      <c r="U43180" s="55"/>
      <c r="V43180" s="53"/>
      <c r="W43180" s="53"/>
      <c r="X43180" s="53"/>
      <c r="Y43180" s="55"/>
    </row>
    <row r="43181" spans="21:25" x14ac:dyDescent="0.2">
      <c r="U43181" s="55"/>
      <c r="V43181" s="53"/>
      <c r="W43181" s="53"/>
      <c r="X43181" s="53"/>
      <c r="Y43181" s="55"/>
    </row>
    <row r="43182" spans="21:25" x14ac:dyDescent="0.2">
      <c r="U43182" s="55"/>
      <c r="V43182" s="53"/>
      <c r="W43182" s="53"/>
      <c r="X43182" s="53"/>
      <c r="Y43182" s="55"/>
    </row>
    <row r="43183" spans="21:25" x14ac:dyDescent="0.2">
      <c r="U43183" s="55"/>
      <c r="V43183" s="53"/>
      <c r="W43183" s="53"/>
      <c r="X43183" s="53"/>
      <c r="Y43183" s="55"/>
    </row>
    <row r="43184" spans="21:25" x14ac:dyDescent="0.2">
      <c r="U43184" s="55"/>
      <c r="V43184" s="53"/>
      <c r="W43184" s="53"/>
      <c r="X43184" s="53"/>
      <c r="Y43184" s="55"/>
    </row>
    <row r="43185" spans="21:25" x14ac:dyDescent="0.2">
      <c r="U43185" s="55"/>
      <c r="V43185" s="53"/>
      <c r="W43185" s="53"/>
      <c r="X43185" s="53"/>
      <c r="Y43185" s="55"/>
    </row>
    <row r="43186" spans="21:25" x14ac:dyDescent="0.2">
      <c r="U43186" s="55"/>
      <c r="V43186" s="53"/>
      <c r="W43186" s="53"/>
      <c r="X43186" s="53"/>
      <c r="Y43186" s="55"/>
    </row>
    <row r="43187" spans="21:25" x14ac:dyDescent="0.2">
      <c r="U43187" s="55"/>
      <c r="V43187" s="53"/>
      <c r="W43187" s="53"/>
      <c r="X43187" s="53"/>
      <c r="Y43187" s="55"/>
    </row>
    <row r="43188" spans="21:25" x14ac:dyDescent="0.2">
      <c r="U43188" s="55"/>
      <c r="V43188" s="53"/>
      <c r="W43188" s="53"/>
      <c r="X43188" s="53"/>
      <c r="Y43188" s="55"/>
    </row>
    <row r="43189" spans="21:25" x14ac:dyDescent="0.2">
      <c r="U43189" s="55"/>
      <c r="V43189" s="53"/>
      <c r="W43189" s="53"/>
      <c r="X43189" s="53"/>
      <c r="Y43189" s="55"/>
    </row>
    <row r="43190" spans="21:25" x14ac:dyDescent="0.2">
      <c r="U43190" s="55"/>
      <c r="V43190" s="53"/>
      <c r="W43190" s="53"/>
      <c r="X43190" s="53"/>
      <c r="Y43190" s="55"/>
    </row>
    <row r="43191" spans="21:25" x14ac:dyDescent="0.2">
      <c r="U43191" s="55"/>
      <c r="V43191" s="53"/>
      <c r="W43191" s="53"/>
      <c r="X43191" s="53"/>
      <c r="Y43191" s="55"/>
    </row>
    <row r="43192" spans="21:25" x14ac:dyDescent="0.2">
      <c r="U43192" s="55"/>
      <c r="V43192" s="53"/>
      <c r="W43192" s="53"/>
      <c r="X43192" s="53"/>
      <c r="Y43192" s="55"/>
    </row>
    <row r="43193" spans="21:25" x14ac:dyDescent="0.2">
      <c r="U43193" s="55"/>
      <c r="V43193" s="53"/>
      <c r="W43193" s="53"/>
      <c r="X43193" s="53"/>
      <c r="Y43193" s="55"/>
    </row>
    <row r="43194" spans="21:25" x14ac:dyDescent="0.2">
      <c r="U43194" s="55"/>
      <c r="V43194" s="53"/>
      <c r="W43194" s="53"/>
      <c r="X43194" s="53"/>
      <c r="Y43194" s="55"/>
    </row>
    <row r="43195" spans="21:25" x14ac:dyDescent="0.2">
      <c r="U43195" s="55"/>
      <c r="V43195" s="53"/>
      <c r="W43195" s="53"/>
      <c r="X43195" s="53"/>
      <c r="Y43195" s="55"/>
    </row>
    <row r="43196" spans="21:25" x14ac:dyDescent="0.2">
      <c r="U43196" s="55"/>
      <c r="V43196" s="53"/>
      <c r="W43196" s="53"/>
      <c r="X43196" s="53"/>
      <c r="Y43196" s="55"/>
    </row>
    <row r="43197" spans="21:25" x14ac:dyDescent="0.2">
      <c r="U43197" s="55"/>
      <c r="V43197" s="53"/>
      <c r="W43197" s="53"/>
      <c r="X43197" s="53"/>
      <c r="Y43197" s="55"/>
    </row>
    <row r="43198" spans="21:25" x14ac:dyDescent="0.2">
      <c r="U43198" s="55"/>
      <c r="V43198" s="53"/>
      <c r="W43198" s="53"/>
      <c r="X43198" s="53"/>
      <c r="Y43198" s="55"/>
    </row>
    <row r="43199" spans="21:25" x14ac:dyDescent="0.2">
      <c r="U43199" s="55"/>
      <c r="V43199" s="53"/>
      <c r="W43199" s="53"/>
      <c r="X43199" s="53"/>
      <c r="Y43199" s="55"/>
    </row>
    <row r="43200" spans="21:25" x14ac:dyDescent="0.2">
      <c r="U43200" s="55"/>
      <c r="V43200" s="53"/>
      <c r="W43200" s="53"/>
      <c r="X43200" s="53"/>
      <c r="Y43200" s="55"/>
    </row>
    <row r="43201" spans="21:25" x14ac:dyDescent="0.2">
      <c r="U43201" s="55"/>
      <c r="V43201" s="53"/>
      <c r="W43201" s="53"/>
      <c r="X43201" s="53"/>
      <c r="Y43201" s="55"/>
    </row>
    <row r="43202" spans="21:25" x14ac:dyDescent="0.2">
      <c r="U43202" s="55"/>
      <c r="V43202" s="53"/>
      <c r="W43202" s="53"/>
      <c r="X43202" s="53"/>
      <c r="Y43202" s="55"/>
    </row>
    <row r="43203" spans="21:25" x14ac:dyDescent="0.2">
      <c r="U43203" s="55"/>
      <c r="V43203" s="53"/>
      <c r="W43203" s="53"/>
      <c r="X43203" s="53"/>
      <c r="Y43203" s="55"/>
    </row>
    <row r="43204" spans="21:25" x14ac:dyDescent="0.2">
      <c r="U43204" s="55"/>
      <c r="V43204" s="53"/>
      <c r="W43204" s="53"/>
      <c r="X43204" s="53"/>
      <c r="Y43204" s="55"/>
    </row>
    <row r="43205" spans="21:25" x14ac:dyDescent="0.2">
      <c r="U43205" s="55"/>
      <c r="V43205" s="53"/>
      <c r="W43205" s="53"/>
      <c r="X43205" s="53"/>
      <c r="Y43205" s="55"/>
    </row>
    <row r="43206" spans="21:25" x14ac:dyDescent="0.2">
      <c r="U43206" s="55"/>
      <c r="V43206" s="53"/>
      <c r="W43206" s="53"/>
      <c r="X43206" s="53"/>
      <c r="Y43206" s="55"/>
    </row>
    <row r="43207" spans="21:25" x14ac:dyDescent="0.2">
      <c r="U43207" s="55"/>
      <c r="V43207" s="53"/>
      <c r="W43207" s="53"/>
      <c r="X43207" s="53"/>
      <c r="Y43207" s="55"/>
    </row>
    <row r="43208" spans="21:25" x14ac:dyDescent="0.2">
      <c r="U43208" s="55"/>
      <c r="V43208" s="53"/>
      <c r="W43208" s="53"/>
      <c r="X43208" s="53"/>
      <c r="Y43208" s="55"/>
    </row>
    <row r="43209" spans="21:25" x14ac:dyDescent="0.2">
      <c r="U43209" s="55"/>
      <c r="V43209" s="53"/>
      <c r="W43209" s="53"/>
      <c r="X43209" s="53"/>
      <c r="Y43209" s="55"/>
    </row>
    <row r="43210" spans="21:25" x14ac:dyDescent="0.2">
      <c r="U43210" s="55"/>
      <c r="V43210" s="53"/>
      <c r="W43210" s="53"/>
      <c r="X43210" s="53"/>
      <c r="Y43210" s="55"/>
    </row>
    <row r="43211" spans="21:25" x14ac:dyDescent="0.2">
      <c r="U43211" s="55"/>
      <c r="V43211" s="53"/>
      <c r="W43211" s="53"/>
      <c r="X43211" s="53"/>
      <c r="Y43211" s="55"/>
    </row>
    <row r="43212" spans="21:25" x14ac:dyDescent="0.2">
      <c r="U43212" s="55"/>
      <c r="V43212" s="53"/>
      <c r="W43212" s="53"/>
      <c r="X43212" s="53"/>
      <c r="Y43212" s="55"/>
    </row>
    <row r="43213" spans="21:25" x14ac:dyDescent="0.2">
      <c r="U43213" s="55"/>
      <c r="V43213" s="53"/>
      <c r="W43213" s="53"/>
      <c r="X43213" s="53"/>
      <c r="Y43213" s="55"/>
    </row>
    <row r="43214" spans="21:25" x14ac:dyDescent="0.2">
      <c r="U43214" s="55"/>
      <c r="V43214" s="53"/>
      <c r="W43214" s="53"/>
      <c r="X43214" s="53"/>
      <c r="Y43214" s="55"/>
    </row>
    <row r="43215" spans="21:25" x14ac:dyDescent="0.2">
      <c r="U43215" s="55"/>
      <c r="V43215" s="53"/>
      <c r="W43215" s="53"/>
      <c r="X43215" s="53"/>
      <c r="Y43215" s="55"/>
    </row>
    <row r="43216" spans="21:25" x14ac:dyDescent="0.2">
      <c r="U43216" s="55"/>
      <c r="V43216" s="53"/>
      <c r="W43216" s="53"/>
      <c r="X43216" s="53"/>
      <c r="Y43216" s="55"/>
    </row>
    <row r="43217" spans="21:25" x14ac:dyDescent="0.2">
      <c r="U43217" s="55"/>
      <c r="V43217" s="53"/>
      <c r="W43217" s="53"/>
      <c r="X43217" s="53"/>
      <c r="Y43217" s="55"/>
    </row>
    <row r="43218" spans="21:25" x14ac:dyDescent="0.2">
      <c r="U43218" s="55"/>
      <c r="V43218" s="53"/>
      <c r="W43218" s="53"/>
      <c r="X43218" s="53"/>
      <c r="Y43218" s="55"/>
    </row>
    <row r="43219" spans="21:25" x14ac:dyDescent="0.2">
      <c r="U43219" s="55"/>
      <c r="V43219" s="53"/>
      <c r="W43219" s="53"/>
      <c r="X43219" s="53"/>
      <c r="Y43219" s="55"/>
    </row>
    <row r="43220" spans="21:25" x14ac:dyDescent="0.2">
      <c r="U43220" s="55"/>
      <c r="V43220" s="53"/>
      <c r="W43220" s="53"/>
      <c r="X43220" s="53"/>
      <c r="Y43220" s="55"/>
    </row>
    <row r="43221" spans="21:25" x14ac:dyDescent="0.2">
      <c r="U43221" s="55"/>
      <c r="V43221" s="53"/>
      <c r="W43221" s="53"/>
      <c r="X43221" s="53"/>
      <c r="Y43221" s="55"/>
    </row>
    <row r="43222" spans="21:25" x14ac:dyDescent="0.2">
      <c r="U43222" s="55"/>
      <c r="V43222" s="53"/>
      <c r="W43222" s="53"/>
      <c r="X43222" s="53"/>
      <c r="Y43222" s="55"/>
    </row>
    <row r="43223" spans="21:25" x14ac:dyDescent="0.2">
      <c r="U43223" s="55"/>
      <c r="V43223" s="53"/>
      <c r="W43223" s="53"/>
      <c r="X43223" s="53"/>
      <c r="Y43223" s="55"/>
    </row>
    <row r="43224" spans="21:25" x14ac:dyDescent="0.2">
      <c r="U43224" s="55"/>
      <c r="V43224" s="53"/>
      <c r="W43224" s="53"/>
      <c r="X43224" s="53"/>
      <c r="Y43224" s="55"/>
    </row>
    <row r="43225" spans="21:25" x14ac:dyDescent="0.2">
      <c r="U43225" s="55"/>
      <c r="V43225" s="53"/>
      <c r="W43225" s="53"/>
      <c r="X43225" s="53"/>
      <c r="Y43225" s="55"/>
    </row>
    <row r="43226" spans="21:25" x14ac:dyDescent="0.2">
      <c r="U43226" s="55"/>
      <c r="V43226" s="53"/>
      <c r="W43226" s="53"/>
      <c r="X43226" s="53"/>
      <c r="Y43226" s="55"/>
    </row>
    <row r="43227" spans="21:25" x14ac:dyDescent="0.2">
      <c r="U43227" s="55"/>
      <c r="V43227" s="53"/>
      <c r="W43227" s="53"/>
      <c r="X43227" s="53"/>
      <c r="Y43227" s="55"/>
    </row>
    <row r="43228" spans="21:25" x14ac:dyDescent="0.2">
      <c r="U43228" s="55"/>
      <c r="V43228" s="53"/>
      <c r="W43228" s="53"/>
      <c r="X43228" s="53"/>
      <c r="Y43228" s="55"/>
    </row>
    <row r="43229" spans="21:25" x14ac:dyDescent="0.2">
      <c r="U43229" s="55"/>
      <c r="V43229" s="53"/>
      <c r="W43229" s="53"/>
      <c r="X43229" s="53"/>
      <c r="Y43229" s="55"/>
    </row>
    <row r="43230" spans="21:25" x14ac:dyDescent="0.2">
      <c r="U43230" s="55"/>
      <c r="V43230" s="53"/>
      <c r="W43230" s="53"/>
      <c r="X43230" s="53"/>
      <c r="Y43230" s="55"/>
    </row>
    <row r="43231" spans="21:25" x14ac:dyDescent="0.2">
      <c r="U43231" s="55"/>
      <c r="V43231" s="53"/>
      <c r="W43231" s="53"/>
      <c r="X43231" s="53"/>
      <c r="Y43231" s="55"/>
    </row>
    <row r="43232" spans="21:25" x14ac:dyDescent="0.2">
      <c r="U43232" s="55"/>
      <c r="V43232" s="53"/>
      <c r="W43232" s="53"/>
      <c r="X43232" s="53"/>
      <c r="Y43232" s="55"/>
    </row>
    <row r="43233" spans="21:25" x14ac:dyDescent="0.2">
      <c r="U43233" s="55"/>
      <c r="V43233" s="53"/>
      <c r="W43233" s="53"/>
      <c r="X43233" s="53"/>
      <c r="Y43233" s="55"/>
    </row>
    <row r="43234" spans="21:25" x14ac:dyDescent="0.2">
      <c r="U43234" s="55"/>
      <c r="V43234" s="53"/>
      <c r="W43234" s="53"/>
      <c r="X43234" s="53"/>
      <c r="Y43234" s="55"/>
    </row>
    <row r="43235" spans="21:25" x14ac:dyDescent="0.2">
      <c r="U43235" s="55"/>
      <c r="V43235" s="53"/>
      <c r="W43235" s="53"/>
      <c r="X43235" s="53"/>
      <c r="Y43235" s="55"/>
    </row>
    <row r="43236" spans="21:25" x14ac:dyDescent="0.2">
      <c r="U43236" s="55"/>
      <c r="V43236" s="53"/>
      <c r="W43236" s="53"/>
      <c r="X43236" s="53"/>
      <c r="Y43236" s="55"/>
    </row>
    <row r="43237" spans="21:25" x14ac:dyDescent="0.2">
      <c r="U43237" s="55"/>
      <c r="V43237" s="53"/>
      <c r="W43237" s="53"/>
      <c r="X43237" s="53"/>
      <c r="Y43237" s="55"/>
    </row>
    <row r="43238" spans="21:25" x14ac:dyDescent="0.2">
      <c r="U43238" s="55"/>
      <c r="V43238" s="53"/>
      <c r="W43238" s="53"/>
      <c r="X43238" s="53"/>
      <c r="Y43238" s="55"/>
    </row>
    <row r="43239" spans="21:25" x14ac:dyDescent="0.2">
      <c r="U43239" s="55"/>
      <c r="V43239" s="53"/>
      <c r="W43239" s="53"/>
      <c r="X43239" s="53"/>
      <c r="Y43239" s="55"/>
    </row>
    <row r="43240" spans="21:25" x14ac:dyDescent="0.2">
      <c r="U43240" s="55"/>
      <c r="V43240" s="53"/>
      <c r="W43240" s="53"/>
      <c r="X43240" s="53"/>
      <c r="Y43240" s="55"/>
    </row>
    <row r="43241" spans="21:25" x14ac:dyDescent="0.2">
      <c r="U43241" s="55"/>
      <c r="V43241" s="53"/>
      <c r="W43241" s="53"/>
      <c r="X43241" s="53"/>
      <c r="Y43241" s="55"/>
    </row>
    <row r="43242" spans="21:25" x14ac:dyDescent="0.2">
      <c r="U43242" s="55"/>
      <c r="V43242" s="53"/>
      <c r="W43242" s="53"/>
      <c r="X43242" s="53"/>
      <c r="Y43242" s="55"/>
    </row>
    <row r="43243" spans="21:25" x14ac:dyDescent="0.2">
      <c r="U43243" s="55"/>
      <c r="V43243" s="53"/>
      <c r="W43243" s="53"/>
      <c r="X43243" s="53"/>
      <c r="Y43243" s="55"/>
    </row>
    <row r="43244" spans="21:25" x14ac:dyDescent="0.2">
      <c r="U43244" s="55"/>
      <c r="V43244" s="53"/>
      <c r="W43244" s="53"/>
      <c r="X43244" s="53"/>
      <c r="Y43244" s="55"/>
    </row>
    <row r="43245" spans="21:25" x14ac:dyDescent="0.2">
      <c r="U43245" s="55"/>
      <c r="V43245" s="53"/>
      <c r="W43245" s="53"/>
      <c r="X43245" s="53"/>
      <c r="Y43245" s="55"/>
    </row>
    <row r="43246" spans="21:25" x14ac:dyDescent="0.2">
      <c r="U43246" s="55"/>
      <c r="V43246" s="53"/>
      <c r="W43246" s="53"/>
      <c r="X43246" s="53"/>
      <c r="Y43246" s="55"/>
    </row>
    <row r="43247" spans="21:25" x14ac:dyDescent="0.2">
      <c r="U43247" s="55"/>
      <c r="V43247" s="53"/>
      <c r="W43247" s="53"/>
      <c r="X43247" s="53"/>
      <c r="Y43247" s="55"/>
    </row>
    <row r="43248" spans="21:25" x14ac:dyDescent="0.2">
      <c r="U43248" s="55"/>
      <c r="V43248" s="53"/>
      <c r="W43248" s="53"/>
      <c r="X43248" s="53"/>
      <c r="Y43248" s="55"/>
    </row>
    <row r="43249" spans="21:25" x14ac:dyDescent="0.2">
      <c r="U43249" s="55"/>
      <c r="V43249" s="53"/>
      <c r="W43249" s="53"/>
      <c r="X43249" s="53"/>
      <c r="Y43249" s="55"/>
    </row>
    <row r="43250" spans="21:25" x14ac:dyDescent="0.2">
      <c r="U43250" s="55"/>
      <c r="V43250" s="53"/>
      <c r="W43250" s="53"/>
      <c r="X43250" s="53"/>
      <c r="Y43250" s="55"/>
    </row>
    <row r="43251" spans="21:25" x14ac:dyDescent="0.2">
      <c r="U43251" s="55"/>
      <c r="V43251" s="53"/>
      <c r="W43251" s="53"/>
      <c r="X43251" s="53"/>
      <c r="Y43251" s="55"/>
    </row>
    <row r="43252" spans="21:25" x14ac:dyDescent="0.2">
      <c r="U43252" s="55"/>
      <c r="V43252" s="53"/>
      <c r="W43252" s="53"/>
      <c r="X43252" s="53"/>
      <c r="Y43252" s="55"/>
    </row>
    <row r="43253" spans="21:25" x14ac:dyDescent="0.2">
      <c r="U43253" s="55"/>
      <c r="V43253" s="53"/>
      <c r="W43253" s="53"/>
      <c r="X43253" s="53"/>
      <c r="Y43253" s="55"/>
    </row>
    <row r="43254" spans="21:25" x14ac:dyDescent="0.2">
      <c r="U43254" s="55"/>
      <c r="V43254" s="53"/>
      <c r="W43254" s="53"/>
      <c r="X43254" s="53"/>
      <c r="Y43254" s="55"/>
    </row>
    <row r="43255" spans="21:25" x14ac:dyDescent="0.2">
      <c r="U43255" s="55"/>
      <c r="V43255" s="53"/>
      <c r="W43255" s="53"/>
      <c r="X43255" s="53"/>
      <c r="Y43255" s="55"/>
    </row>
    <row r="43256" spans="21:25" x14ac:dyDescent="0.2">
      <c r="U43256" s="55"/>
      <c r="V43256" s="53"/>
      <c r="W43256" s="53"/>
      <c r="X43256" s="53"/>
      <c r="Y43256" s="55"/>
    </row>
    <row r="43257" spans="21:25" x14ac:dyDescent="0.2">
      <c r="U43257" s="55"/>
      <c r="V43257" s="53"/>
      <c r="W43257" s="53"/>
      <c r="X43257" s="53"/>
      <c r="Y43257" s="55"/>
    </row>
    <row r="43258" spans="21:25" x14ac:dyDescent="0.2">
      <c r="U43258" s="55"/>
      <c r="V43258" s="53"/>
      <c r="W43258" s="53"/>
      <c r="X43258" s="53"/>
      <c r="Y43258" s="55"/>
    </row>
    <row r="43259" spans="21:25" x14ac:dyDescent="0.2">
      <c r="U43259" s="55"/>
      <c r="V43259" s="53"/>
      <c r="W43259" s="53"/>
      <c r="X43259" s="53"/>
      <c r="Y43259" s="55"/>
    </row>
    <row r="43260" spans="21:25" x14ac:dyDescent="0.2">
      <c r="U43260" s="55"/>
      <c r="V43260" s="53"/>
      <c r="W43260" s="53"/>
      <c r="X43260" s="53"/>
      <c r="Y43260" s="55"/>
    </row>
    <row r="43261" spans="21:25" x14ac:dyDescent="0.2">
      <c r="U43261" s="55"/>
      <c r="V43261" s="53"/>
      <c r="W43261" s="53"/>
      <c r="X43261" s="53"/>
      <c r="Y43261" s="55"/>
    </row>
    <row r="43262" spans="21:25" x14ac:dyDescent="0.2">
      <c r="U43262" s="55"/>
      <c r="V43262" s="53"/>
      <c r="W43262" s="53"/>
      <c r="X43262" s="53"/>
      <c r="Y43262" s="55"/>
    </row>
    <row r="43263" spans="21:25" x14ac:dyDescent="0.2">
      <c r="U43263" s="55"/>
      <c r="V43263" s="53"/>
      <c r="W43263" s="53"/>
      <c r="X43263" s="53"/>
      <c r="Y43263" s="55"/>
    </row>
    <row r="43264" spans="21:25" x14ac:dyDescent="0.2">
      <c r="U43264" s="55"/>
      <c r="V43264" s="53"/>
      <c r="W43264" s="53"/>
      <c r="X43264" s="53"/>
      <c r="Y43264" s="55"/>
    </row>
    <row r="43265" spans="21:25" x14ac:dyDescent="0.2">
      <c r="U43265" s="55"/>
      <c r="V43265" s="53"/>
      <c r="W43265" s="53"/>
      <c r="X43265" s="53"/>
      <c r="Y43265" s="55"/>
    </row>
    <row r="43266" spans="21:25" x14ac:dyDescent="0.2">
      <c r="U43266" s="55"/>
      <c r="V43266" s="53"/>
      <c r="W43266" s="53"/>
      <c r="X43266" s="53"/>
      <c r="Y43266" s="55"/>
    </row>
    <row r="43267" spans="21:25" x14ac:dyDescent="0.2">
      <c r="U43267" s="55"/>
      <c r="V43267" s="53"/>
      <c r="W43267" s="53"/>
      <c r="X43267" s="53"/>
      <c r="Y43267" s="55"/>
    </row>
    <row r="43268" spans="21:25" x14ac:dyDescent="0.2">
      <c r="U43268" s="55"/>
      <c r="V43268" s="53"/>
      <c r="W43268" s="53"/>
      <c r="X43268" s="53"/>
      <c r="Y43268" s="55"/>
    </row>
    <row r="43269" spans="21:25" x14ac:dyDescent="0.2">
      <c r="U43269" s="55"/>
      <c r="V43269" s="53"/>
      <c r="W43269" s="53"/>
      <c r="X43269" s="53"/>
      <c r="Y43269" s="55"/>
    </row>
    <row r="43270" spans="21:25" x14ac:dyDescent="0.2">
      <c r="U43270" s="55"/>
      <c r="V43270" s="53"/>
      <c r="W43270" s="53"/>
      <c r="X43270" s="53"/>
      <c r="Y43270" s="55"/>
    </row>
    <row r="43271" spans="21:25" x14ac:dyDescent="0.2">
      <c r="U43271" s="55"/>
      <c r="V43271" s="53"/>
      <c r="W43271" s="53"/>
      <c r="X43271" s="53"/>
      <c r="Y43271" s="55"/>
    </row>
    <row r="43272" spans="21:25" x14ac:dyDescent="0.2">
      <c r="U43272" s="55"/>
      <c r="V43272" s="53"/>
      <c r="W43272" s="53"/>
      <c r="X43272" s="53"/>
      <c r="Y43272" s="55"/>
    </row>
    <row r="43273" spans="21:25" x14ac:dyDescent="0.2">
      <c r="U43273" s="55"/>
      <c r="V43273" s="53"/>
      <c r="W43273" s="53"/>
      <c r="X43273" s="53"/>
      <c r="Y43273" s="55"/>
    </row>
    <row r="43274" spans="21:25" x14ac:dyDescent="0.2">
      <c r="U43274" s="55"/>
      <c r="V43274" s="53"/>
      <c r="W43274" s="53"/>
      <c r="X43274" s="53"/>
      <c r="Y43274" s="55"/>
    </row>
    <row r="43275" spans="21:25" x14ac:dyDescent="0.2">
      <c r="U43275" s="55"/>
      <c r="V43275" s="53"/>
      <c r="W43275" s="53"/>
      <c r="X43275" s="53"/>
      <c r="Y43275" s="55"/>
    </row>
    <row r="43276" spans="21:25" x14ac:dyDescent="0.2">
      <c r="U43276" s="55"/>
      <c r="V43276" s="53"/>
      <c r="W43276" s="53"/>
      <c r="X43276" s="53"/>
      <c r="Y43276" s="55"/>
    </row>
    <row r="43277" spans="21:25" x14ac:dyDescent="0.2">
      <c r="U43277" s="55"/>
      <c r="V43277" s="53"/>
      <c r="W43277" s="53"/>
      <c r="X43277" s="53"/>
      <c r="Y43277" s="55"/>
    </row>
    <row r="43278" spans="21:25" x14ac:dyDescent="0.2">
      <c r="U43278" s="55"/>
      <c r="V43278" s="53"/>
      <c r="W43278" s="53"/>
      <c r="X43278" s="53"/>
      <c r="Y43278" s="55"/>
    </row>
    <row r="43279" spans="21:25" x14ac:dyDescent="0.2">
      <c r="U43279" s="55"/>
      <c r="V43279" s="53"/>
      <c r="W43279" s="53"/>
      <c r="X43279" s="53"/>
      <c r="Y43279" s="55"/>
    </row>
    <row r="43280" spans="21:25" x14ac:dyDescent="0.2">
      <c r="U43280" s="55"/>
      <c r="V43280" s="53"/>
      <c r="W43280" s="53"/>
      <c r="X43280" s="53"/>
      <c r="Y43280" s="55"/>
    </row>
    <row r="43281" spans="21:25" x14ac:dyDescent="0.2">
      <c r="U43281" s="55"/>
      <c r="V43281" s="53"/>
      <c r="W43281" s="53"/>
      <c r="X43281" s="53"/>
      <c r="Y43281" s="55"/>
    </row>
    <row r="43282" spans="21:25" x14ac:dyDescent="0.2">
      <c r="U43282" s="55"/>
      <c r="V43282" s="53"/>
      <c r="W43282" s="53"/>
      <c r="X43282" s="53"/>
      <c r="Y43282" s="55"/>
    </row>
    <row r="43283" spans="21:25" x14ac:dyDescent="0.2">
      <c r="U43283" s="55"/>
      <c r="V43283" s="53"/>
      <c r="W43283" s="53"/>
      <c r="X43283" s="53"/>
      <c r="Y43283" s="55"/>
    </row>
    <row r="43284" spans="21:25" x14ac:dyDescent="0.2">
      <c r="U43284" s="55"/>
      <c r="V43284" s="53"/>
      <c r="W43284" s="53"/>
      <c r="X43284" s="53"/>
      <c r="Y43284" s="55"/>
    </row>
    <row r="43285" spans="21:25" x14ac:dyDescent="0.2">
      <c r="U43285" s="55"/>
      <c r="V43285" s="53"/>
      <c r="W43285" s="53"/>
      <c r="X43285" s="53"/>
      <c r="Y43285" s="55"/>
    </row>
    <row r="43286" spans="21:25" x14ac:dyDescent="0.2">
      <c r="U43286" s="55"/>
      <c r="V43286" s="53"/>
      <c r="W43286" s="53"/>
      <c r="X43286" s="53"/>
      <c r="Y43286" s="55"/>
    </row>
    <row r="43287" spans="21:25" x14ac:dyDescent="0.2">
      <c r="U43287" s="55"/>
      <c r="V43287" s="53"/>
      <c r="W43287" s="53"/>
      <c r="X43287" s="53"/>
      <c r="Y43287" s="55"/>
    </row>
    <row r="43288" spans="21:25" x14ac:dyDescent="0.2">
      <c r="U43288" s="55"/>
      <c r="V43288" s="53"/>
      <c r="W43288" s="53"/>
      <c r="X43288" s="53"/>
      <c r="Y43288" s="55"/>
    </row>
    <row r="43289" spans="21:25" x14ac:dyDescent="0.2">
      <c r="U43289" s="55"/>
      <c r="V43289" s="53"/>
      <c r="W43289" s="53"/>
      <c r="X43289" s="53"/>
      <c r="Y43289" s="55"/>
    </row>
    <row r="43290" spans="21:25" x14ac:dyDescent="0.2">
      <c r="U43290" s="55"/>
      <c r="V43290" s="53"/>
      <c r="W43290" s="53"/>
      <c r="X43290" s="53"/>
      <c r="Y43290" s="55"/>
    </row>
    <row r="43291" spans="21:25" x14ac:dyDescent="0.2">
      <c r="U43291" s="55"/>
      <c r="V43291" s="53"/>
      <c r="W43291" s="53"/>
      <c r="X43291" s="53"/>
      <c r="Y43291" s="55"/>
    </row>
    <row r="43292" spans="21:25" x14ac:dyDescent="0.2">
      <c r="U43292" s="55"/>
      <c r="V43292" s="53"/>
      <c r="W43292" s="53"/>
      <c r="X43292" s="53"/>
      <c r="Y43292" s="55"/>
    </row>
    <row r="43293" spans="21:25" x14ac:dyDescent="0.2">
      <c r="U43293" s="55"/>
      <c r="V43293" s="53"/>
      <c r="W43293" s="53"/>
      <c r="X43293" s="53"/>
      <c r="Y43293" s="55"/>
    </row>
    <row r="43294" spans="21:25" x14ac:dyDescent="0.2">
      <c r="U43294" s="55"/>
      <c r="V43294" s="53"/>
      <c r="W43294" s="53"/>
      <c r="X43294" s="53"/>
      <c r="Y43294" s="55"/>
    </row>
    <row r="43295" spans="21:25" x14ac:dyDescent="0.2">
      <c r="U43295" s="55"/>
      <c r="V43295" s="53"/>
      <c r="W43295" s="53"/>
      <c r="X43295" s="53"/>
      <c r="Y43295" s="55"/>
    </row>
    <row r="43296" spans="21:25" x14ac:dyDescent="0.2">
      <c r="U43296" s="55"/>
      <c r="V43296" s="53"/>
      <c r="W43296" s="53"/>
      <c r="X43296" s="53"/>
      <c r="Y43296" s="55"/>
    </row>
    <row r="43297" spans="21:25" x14ac:dyDescent="0.2">
      <c r="U43297" s="55"/>
      <c r="V43297" s="53"/>
      <c r="W43297" s="53"/>
      <c r="X43297" s="53"/>
      <c r="Y43297" s="55"/>
    </row>
    <row r="43298" spans="21:25" x14ac:dyDescent="0.2">
      <c r="U43298" s="55"/>
      <c r="V43298" s="53"/>
      <c r="W43298" s="53"/>
      <c r="X43298" s="53"/>
      <c r="Y43298" s="55"/>
    </row>
    <row r="43299" spans="21:25" x14ac:dyDescent="0.2">
      <c r="U43299" s="55"/>
      <c r="V43299" s="53"/>
      <c r="W43299" s="53"/>
      <c r="X43299" s="53"/>
      <c r="Y43299" s="55"/>
    </row>
    <row r="43300" spans="21:25" x14ac:dyDescent="0.2">
      <c r="U43300" s="55"/>
      <c r="V43300" s="53"/>
      <c r="W43300" s="53"/>
      <c r="X43300" s="53"/>
      <c r="Y43300" s="55"/>
    </row>
    <row r="43301" spans="21:25" x14ac:dyDescent="0.2">
      <c r="U43301" s="55"/>
      <c r="V43301" s="53"/>
      <c r="W43301" s="53"/>
      <c r="X43301" s="53"/>
      <c r="Y43301" s="55"/>
    </row>
    <row r="43302" spans="21:25" x14ac:dyDescent="0.2">
      <c r="U43302" s="55"/>
      <c r="V43302" s="53"/>
      <c r="W43302" s="53"/>
      <c r="X43302" s="53"/>
      <c r="Y43302" s="55"/>
    </row>
    <row r="43303" spans="21:25" x14ac:dyDescent="0.2">
      <c r="U43303" s="55"/>
      <c r="V43303" s="53"/>
      <c r="W43303" s="53"/>
      <c r="X43303" s="53"/>
      <c r="Y43303" s="55"/>
    </row>
    <row r="43304" spans="21:25" x14ac:dyDescent="0.2">
      <c r="U43304" s="55"/>
      <c r="V43304" s="53"/>
      <c r="W43304" s="53"/>
      <c r="X43304" s="53"/>
      <c r="Y43304" s="55"/>
    </row>
    <row r="43305" spans="21:25" x14ac:dyDescent="0.2">
      <c r="U43305" s="55"/>
      <c r="V43305" s="53"/>
      <c r="W43305" s="53"/>
      <c r="X43305" s="53"/>
      <c r="Y43305" s="55"/>
    </row>
    <row r="43306" spans="21:25" x14ac:dyDescent="0.2">
      <c r="U43306" s="55"/>
      <c r="V43306" s="53"/>
      <c r="W43306" s="53"/>
      <c r="X43306" s="53"/>
      <c r="Y43306" s="55"/>
    </row>
    <row r="43307" spans="21:25" x14ac:dyDescent="0.2">
      <c r="U43307" s="55"/>
      <c r="V43307" s="53"/>
      <c r="W43307" s="53"/>
      <c r="X43307" s="53"/>
      <c r="Y43307" s="55"/>
    </row>
    <row r="43308" spans="21:25" x14ac:dyDescent="0.2">
      <c r="U43308" s="55"/>
      <c r="V43308" s="53"/>
      <c r="W43308" s="53"/>
      <c r="X43308" s="53"/>
      <c r="Y43308" s="55"/>
    </row>
    <row r="43309" spans="21:25" x14ac:dyDescent="0.2">
      <c r="U43309" s="55"/>
      <c r="V43309" s="53"/>
      <c r="W43309" s="53"/>
      <c r="X43309" s="53"/>
      <c r="Y43309" s="55"/>
    </row>
    <row r="43310" spans="21:25" x14ac:dyDescent="0.2">
      <c r="U43310" s="55"/>
      <c r="V43310" s="53"/>
      <c r="W43310" s="53"/>
      <c r="X43310" s="53"/>
      <c r="Y43310" s="55"/>
    </row>
    <row r="43311" spans="21:25" x14ac:dyDescent="0.2">
      <c r="U43311" s="55"/>
      <c r="V43311" s="53"/>
      <c r="W43311" s="53"/>
      <c r="X43311" s="53"/>
      <c r="Y43311" s="55"/>
    </row>
    <row r="43312" spans="21:25" x14ac:dyDescent="0.2">
      <c r="U43312" s="55"/>
      <c r="V43312" s="53"/>
      <c r="W43312" s="53"/>
      <c r="X43312" s="53"/>
      <c r="Y43312" s="55"/>
    </row>
    <row r="43313" spans="21:25" x14ac:dyDescent="0.2">
      <c r="U43313" s="55"/>
      <c r="V43313" s="53"/>
      <c r="W43313" s="53"/>
      <c r="X43313" s="53"/>
      <c r="Y43313" s="55"/>
    </row>
    <row r="43314" spans="21:25" x14ac:dyDescent="0.2">
      <c r="U43314" s="55"/>
      <c r="V43314" s="53"/>
      <c r="W43314" s="53"/>
      <c r="X43314" s="53"/>
      <c r="Y43314" s="55"/>
    </row>
    <row r="43315" spans="21:25" x14ac:dyDescent="0.2">
      <c r="U43315" s="55"/>
      <c r="V43315" s="53"/>
      <c r="W43315" s="53"/>
      <c r="X43315" s="53"/>
      <c r="Y43315" s="55"/>
    </row>
    <row r="43316" spans="21:25" x14ac:dyDescent="0.2">
      <c r="U43316" s="55"/>
      <c r="V43316" s="53"/>
      <c r="W43316" s="53"/>
      <c r="X43316" s="53"/>
      <c r="Y43316" s="55"/>
    </row>
    <row r="43317" spans="21:25" x14ac:dyDescent="0.2">
      <c r="U43317" s="55"/>
      <c r="V43317" s="53"/>
      <c r="W43317" s="53"/>
      <c r="X43317" s="53"/>
      <c r="Y43317" s="55"/>
    </row>
    <row r="43318" spans="21:25" x14ac:dyDescent="0.2">
      <c r="U43318" s="55"/>
      <c r="V43318" s="53"/>
      <c r="W43318" s="53"/>
      <c r="X43318" s="53"/>
      <c r="Y43318" s="55"/>
    </row>
    <row r="43319" spans="21:25" x14ac:dyDescent="0.2">
      <c r="U43319" s="55"/>
      <c r="V43319" s="53"/>
      <c r="W43319" s="53"/>
      <c r="X43319" s="53"/>
      <c r="Y43319" s="55"/>
    </row>
    <row r="43320" spans="21:25" x14ac:dyDescent="0.2">
      <c r="U43320" s="55"/>
      <c r="V43320" s="53"/>
      <c r="W43320" s="53"/>
      <c r="X43320" s="53"/>
      <c r="Y43320" s="55"/>
    </row>
    <row r="43321" spans="21:25" x14ac:dyDescent="0.2">
      <c r="U43321" s="55"/>
      <c r="V43321" s="53"/>
      <c r="W43321" s="53"/>
      <c r="X43321" s="53"/>
      <c r="Y43321" s="55"/>
    </row>
    <row r="43322" spans="21:25" x14ac:dyDescent="0.2">
      <c r="U43322" s="55"/>
      <c r="V43322" s="53"/>
      <c r="W43322" s="53"/>
      <c r="X43322" s="53"/>
      <c r="Y43322" s="55"/>
    </row>
    <row r="43323" spans="21:25" x14ac:dyDescent="0.2">
      <c r="U43323" s="55"/>
      <c r="V43323" s="53"/>
      <c r="W43323" s="53"/>
      <c r="X43323" s="53"/>
      <c r="Y43323" s="55"/>
    </row>
    <row r="43324" spans="21:25" x14ac:dyDescent="0.2">
      <c r="U43324" s="55"/>
      <c r="V43324" s="53"/>
      <c r="W43324" s="53"/>
      <c r="X43324" s="53"/>
      <c r="Y43324" s="55"/>
    </row>
    <row r="43325" spans="21:25" x14ac:dyDescent="0.2">
      <c r="U43325" s="55"/>
      <c r="V43325" s="53"/>
      <c r="W43325" s="53"/>
      <c r="X43325" s="53"/>
      <c r="Y43325" s="55"/>
    </row>
    <row r="43326" spans="21:25" x14ac:dyDescent="0.2">
      <c r="U43326" s="55"/>
      <c r="V43326" s="53"/>
      <c r="W43326" s="53"/>
      <c r="X43326" s="53"/>
      <c r="Y43326" s="55"/>
    </row>
    <row r="43327" spans="21:25" x14ac:dyDescent="0.2">
      <c r="U43327" s="55"/>
      <c r="V43327" s="53"/>
      <c r="W43327" s="53"/>
      <c r="X43327" s="53"/>
      <c r="Y43327" s="55"/>
    </row>
    <row r="43328" spans="21:25" x14ac:dyDescent="0.2">
      <c r="U43328" s="55"/>
      <c r="V43328" s="53"/>
      <c r="W43328" s="53"/>
      <c r="X43328" s="53"/>
      <c r="Y43328" s="55"/>
    </row>
    <row r="43329" spans="21:25" x14ac:dyDescent="0.2">
      <c r="U43329" s="55"/>
      <c r="V43329" s="53"/>
      <c r="W43329" s="53"/>
      <c r="X43329" s="53"/>
      <c r="Y43329" s="55"/>
    </row>
    <row r="43330" spans="21:25" x14ac:dyDescent="0.2">
      <c r="U43330" s="55"/>
      <c r="V43330" s="53"/>
      <c r="W43330" s="53"/>
      <c r="X43330" s="53"/>
      <c r="Y43330" s="55"/>
    </row>
    <row r="43331" spans="21:25" x14ac:dyDescent="0.2">
      <c r="U43331" s="55"/>
      <c r="V43331" s="53"/>
      <c r="W43331" s="53"/>
      <c r="X43331" s="53"/>
      <c r="Y43331" s="55"/>
    </row>
    <row r="43332" spans="21:25" x14ac:dyDescent="0.2">
      <c r="U43332" s="55"/>
      <c r="V43332" s="53"/>
      <c r="W43332" s="53"/>
      <c r="X43332" s="53"/>
      <c r="Y43332" s="55"/>
    </row>
    <row r="43333" spans="21:25" x14ac:dyDescent="0.2">
      <c r="U43333" s="55"/>
      <c r="V43333" s="53"/>
      <c r="W43333" s="53"/>
      <c r="X43333" s="53"/>
      <c r="Y43333" s="55"/>
    </row>
    <row r="43334" spans="21:25" x14ac:dyDescent="0.2">
      <c r="U43334" s="55"/>
      <c r="V43334" s="53"/>
      <c r="W43334" s="53"/>
      <c r="X43334" s="53"/>
      <c r="Y43334" s="55"/>
    </row>
    <row r="43335" spans="21:25" x14ac:dyDescent="0.2">
      <c r="U43335" s="55"/>
      <c r="V43335" s="53"/>
      <c r="W43335" s="53"/>
      <c r="X43335" s="53"/>
      <c r="Y43335" s="55"/>
    </row>
    <row r="43336" spans="21:25" x14ac:dyDescent="0.2">
      <c r="U43336" s="55"/>
      <c r="V43336" s="53"/>
      <c r="W43336" s="53"/>
      <c r="X43336" s="53"/>
      <c r="Y43336" s="55"/>
    </row>
    <row r="43337" spans="21:25" x14ac:dyDescent="0.2">
      <c r="U43337" s="55"/>
      <c r="V43337" s="53"/>
      <c r="W43337" s="53"/>
      <c r="X43337" s="53"/>
      <c r="Y43337" s="55"/>
    </row>
    <row r="43338" spans="21:25" x14ac:dyDescent="0.2">
      <c r="U43338" s="55"/>
      <c r="V43338" s="53"/>
      <c r="W43338" s="53"/>
      <c r="X43338" s="53"/>
      <c r="Y43338" s="55"/>
    </row>
    <row r="43339" spans="21:25" x14ac:dyDescent="0.2">
      <c r="U43339" s="55"/>
      <c r="V43339" s="53"/>
      <c r="W43339" s="53"/>
      <c r="X43339" s="53"/>
      <c r="Y43339" s="55"/>
    </row>
    <row r="43340" spans="21:25" x14ac:dyDescent="0.2">
      <c r="U43340" s="55"/>
      <c r="V43340" s="53"/>
      <c r="W43340" s="53"/>
      <c r="X43340" s="53"/>
      <c r="Y43340" s="55"/>
    </row>
    <row r="43341" spans="21:25" x14ac:dyDescent="0.2">
      <c r="U43341" s="55"/>
      <c r="V43341" s="53"/>
      <c r="W43341" s="53"/>
      <c r="X43341" s="53"/>
      <c r="Y43341" s="55"/>
    </row>
    <row r="43342" spans="21:25" x14ac:dyDescent="0.2">
      <c r="U43342" s="55"/>
      <c r="V43342" s="53"/>
      <c r="W43342" s="53"/>
      <c r="X43342" s="53"/>
      <c r="Y43342" s="55"/>
    </row>
    <row r="43343" spans="21:25" x14ac:dyDescent="0.2">
      <c r="U43343" s="55"/>
      <c r="V43343" s="53"/>
      <c r="W43343" s="53"/>
      <c r="X43343" s="53"/>
      <c r="Y43343" s="55"/>
    </row>
    <row r="43344" spans="21:25" x14ac:dyDescent="0.2">
      <c r="U43344" s="55"/>
      <c r="V43344" s="53"/>
      <c r="W43344" s="53"/>
      <c r="X43344" s="53"/>
      <c r="Y43344" s="55"/>
    </row>
    <row r="43345" spans="21:25" x14ac:dyDescent="0.2">
      <c r="U43345" s="55"/>
      <c r="V43345" s="53"/>
      <c r="W43345" s="53"/>
      <c r="X43345" s="53"/>
      <c r="Y43345" s="55"/>
    </row>
    <row r="43346" spans="21:25" x14ac:dyDescent="0.2">
      <c r="U43346" s="55"/>
      <c r="V43346" s="53"/>
      <c r="W43346" s="53"/>
      <c r="X43346" s="53"/>
      <c r="Y43346" s="55"/>
    </row>
    <row r="43347" spans="21:25" x14ac:dyDescent="0.2">
      <c r="U43347" s="55"/>
      <c r="V43347" s="53"/>
      <c r="W43347" s="53"/>
      <c r="X43347" s="53"/>
      <c r="Y43347" s="55"/>
    </row>
    <row r="43348" spans="21:25" x14ac:dyDescent="0.2">
      <c r="U43348" s="55"/>
      <c r="V43348" s="53"/>
      <c r="W43348" s="53"/>
      <c r="X43348" s="53"/>
      <c r="Y43348" s="55"/>
    </row>
    <row r="43349" spans="21:25" x14ac:dyDescent="0.2">
      <c r="U43349" s="55"/>
      <c r="V43349" s="53"/>
      <c r="W43349" s="53"/>
      <c r="X43349" s="53"/>
      <c r="Y43349" s="55"/>
    </row>
    <row r="43350" spans="21:25" x14ac:dyDescent="0.2">
      <c r="U43350" s="55"/>
      <c r="V43350" s="53"/>
      <c r="W43350" s="53"/>
      <c r="X43350" s="53"/>
      <c r="Y43350" s="55"/>
    </row>
    <row r="43351" spans="21:25" x14ac:dyDescent="0.2">
      <c r="U43351" s="55"/>
      <c r="V43351" s="53"/>
      <c r="W43351" s="53"/>
      <c r="X43351" s="53"/>
      <c r="Y43351" s="55"/>
    </row>
    <row r="43352" spans="21:25" x14ac:dyDescent="0.2">
      <c r="U43352" s="55"/>
      <c r="V43352" s="53"/>
      <c r="W43352" s="53"/>
      <c r="X43352" s="53"/>
      <c r="Y43352" s="55"/>
    </row>
    <row r="43353" spans="21:25" x14ac:dyDescent="0.2">
      <c r="U43353" s="55"/>
      <c r="V43353" s="53"/>
      <c r="W43353" s="53"/>
      <c r="X43353" s="53"/>
      <c r="Y43353" s="55"/>
    </row>
    <row r="43354" spans="21:25" x14ac:dyDescent="0.2">
      <c r="U43354" s="55"/>
      <c r="V43354" s="53"/>
      <c r="W43354" s="53"/>
      <c r="X43354" s="53"/>
      <c r="Y43354" s="55"/>
    </row>
    <row r="43355" spans="21:25" x14ac:dyDescent="0.2">
      <c r="U43355" s="55"/>
      <c r="V43355" s="53"/>
      <c r="W43355" s="53"/>
      <c r="X43355" s="53"/>
      <c r="Y43355" s="55"/>
    </row>
    <row r="43356" spans="21:25" x14ac:dyDescent="0.2">
      <c r="U43356" s="55"/>
      <c r="V43356" s="53"/>
      <c r="W43356" s="53"/>
      <c r="X43356" s="53"/>
      <c r="Y43356" s="55"/>
    </row>
    <row r="43357" spans="21:25" x14ac:dyDescent="0.2">
      <c r="U43357" s="55"/>
      <c r="V43357" s="53"/>
      <c r="W43357" s="53"/>
      <c r="X43357" s="53"/>
      <c r="Y43357" s="55"/>
    </row>
    <row r="43358" spans="21:25" x14ac:dyDescent="0.2">
      <c r="U43358" s="55"/>
      <c r="V43358" s="53"/>
      <c r="W43358" s="53"/>
      <c r="X43358" s="53"/>
      <c r="Y43358" s="55"/>
    </row>
    <row r="43359" spans="21:25" x14ac:dyDescent="0.2">
      <c r="U43359" s="55"/>
      <c r="V43359" s="53"/>
      <c r="W43359" s="53"/>
      <c r="X43359" s="53"/>
      <c r="Y43359" s="55"/>
    </row>
    <row r="43360" spans="21:25" x14ac:dyDescent="0.2">
      <c r="U43360" s="55"/>
      <c r="V43360" s="53"/>
      <c r="W43360" s="53"/>
      <c r="X43360" s="53"/>
      <c r="Y43360" s="55"/>
    </row>
    <row r="43361" spans="21:25" x14ac:dyDescent="0.2">
      <c r="U43361" s="55"/>
      <c r="V43361" s="53"/>
      <c r="W43361" s="53"/>
      <c r="X43361" s="53"/>
      <c r="Y43361" s="55"/>
    </row>
    <row r="43362" spans="21:25" x14ac:dyDescent="0.2">
      <c r="U43362" s="55"/>
      <c r="V43362" s="53"/>
      <c r="W43362" s="53"/>
      <c r="X43362" s="53"/>
      <c r="Y43362" s="55"/>
    </row>
    <row r="43363" spans="21:25" x14ac:dyDescent="0.2">
      <c r="U43363" s="55"/>
      <c r="V43363" s="53"/>
      <c r="W43363" s="53"/>
      <c r="X43363" s="53"/>
      <c r="Y43363" s="55"/>
    </row>
    <row r="43364" spans="21:25" x14ac:dyDescent="0.2">
      <c r="U43364" s="55"/>
      <c r="V43364" s="53"/>
      <c r="W43364" s="53"/>
      <c r="X43364" s="53"/>
      <c r="Y43364" s="55"/>
    </row>
    <row r="43365" spans="21:25" x14ac:dyDescent="0.2">
      <c r="U43365" s="55"/>
      <c r="V43365" s="53"/>
      <c r="W43365" s="53"/>
      <c r="X43365" s="53"/>
      <c r="Y43365" s="55"/>
    </row>
    <row r="43366" spans="21:25" x14ac:dyDescent="0.2">
      <c r="U43366" s="55"/>
      <c r="V43366" s="53"/>
      <c r="W43366" s="53"/>
      <c r="X43366" s="53"/>
      <c r="Y43366" s="55"/>
    </row>
    <row r="43367" spans="21:25" x14ac:dyDescent="0.2">
      <c r="U43367" s="55"/>
      <c r="V43367" s="53"/>
      <c r="W43367" s="53"/>
      <c r="X43367" s="53"/>
      <c r="Y43367" s="55"/>
    </row>
    <row r="43368" spans="21:25" x14ac:dyDescent="0.2">
      <c r="U43368" s="55"/>
      <c r="V43368" s="53"/>
      <c r="W43368" s="53"/>
      <c r="X43368" s="53"/>
      <c r="Y43368" s="55"/>
    </row>
    <row r="43369" spans="21:25" x14ac:dyDescent="0.2">
      <c r="U43369" s="55"/>
      <c r="V43369" s="53"/>
      <c r="W43369" s="53"/>
      <c r="X43369" s="53"/>
      <c r="Y43369" s="55"/>
    </row>
    <row r="43370" spans="21:25" x14ac:dyDescent="0.2">
      <c r="U43370" s="55"/>
      <c r="V43370" s="53"/>
      <c r="W43370" s="53"/>
      <c r="X43370" s="53"/>
      <c r="Y43370" s="55"/>
    </row>
    <row r="43371" spans="21:25" x14ac:dyDescent="0.2">
      <c r="U43371" s="55"/>
      <c r="V43371" s="53"/>
      <c r="W43371" s="53"/>
      <c r="X43371" s="53"/>
      <c r="Y43371" s="55"/>
    </row>
    <row r="43372" spans="21:25" x14ac:dyDescent="0.2">
      <c r="U43372" s="55"/>
      <c r="V43372" s="53"/>
      <c r="W43372" s="53"/>
      <c r="X43372" s="53"/>
      <c r="Y43372" s="55"/>
    </row>
    <row r="43373" spans="21:25" x14ac:dyDescent="0.2">
      <c r="U43373" s="55"/>
      <c r="V43373" s="53"/>
      <c r="W43373" s="53"/>
      <c r="X43373" s="53"/>
      <c r="Y43373" s="55"/>
    </row>
    <row r="43374" spans="21:25" x14ac:dyDescent="0.2">
      <c r="U43374" s="55"/>
      <c r="V43374" s="53"/>
      <c r="W43374" s="53"/>
      <c r="X43374" s="53"/>
      <c r="Y43374" s="55"/>
    </row>
    <row r="43375" spans="21:25" x14ac:dyDescent="0.2">
      <c r="U43375" s="55"/>
      <c r="V43375" s="53"/>
      <c r="W43375" s="53"/>
      <c r="X43375" s="53"/>
      <c r="Y43375" s="55"/>
    </row>
    <row r="43376" spans="21:25" x14ac:dyDescent="0.2">
      <c r="U43376" s="55"/>
      <c r="V43376" s="53"/>
      <c r="W43376" s="53"/>
      <c r="X43376" s="53"/>
      <c r="Y43376" s="55"/>
    </row>
    <row r="43377" spans="21:25" x14ac:dyDescent="0.2">
      <c r="U43377" s="55"/>
      <c r="V43377" s="53"/>
      <c r="W43377" s="53"/>
      <c r="X43377" s="53"/>
      <c r="Y43377" s="55"/>
    </row>
    <row r="43378" spans="21:25" x14ac:dyDescent="0.2">
      <c r="U43378" s="55"/>
      <c r="V43378" s="53"/>
      <c r="W43378" s="53"/>
      <c r="X43378" s="53"/>
      <c r="Y43378" s="55"/>
    </row>
    <row r="43379" spans="21:25" x14ac:dyDescent="0.2">
      <c r="U43379" s="55"/>
      <c r="V43379" s="53"/>
      <c r="W43379" s="53"/>
      <c r="X43379" s="53"/>
      <c r="Y43379" s="55"/>
    </row>
    <row r="43380" spans="21:25" x14ac:dyDescent="0.2">
      <c r="U43380" s="55"/>
      <c r="V43380" s="53"/>
      <c r="W43380" s="53"/>
      <c r="X43380" s="53"/>
      <c r="Y43380" s="55"/>
    </row>
    <row r="43381" spans="21:25" x14ac:dyDescent="0.2">
      <c r="U43381" s="55"/>
      <c r="V43381" s="53"/>
      <c r="W43381" s="53"/>
      <c r="X43381" s="53"/>
      <c r="Y43381" s="55"/>
    </row>
    <row r="43382" spans="21:25" x14ac:dyDescent="0.2">
      <c r="U43382" s="55"/>
      <c r="V43382" s="53"/>
      <c r="W43382" s="53"/>
      <c r="X43382" s="53"/>
      <c r="Y43382" s="55"/>
    </row>
    <row r="43383" spans="21:25" x14ac:dyDescent="0.2">
      <c r="U43383" s="55"/>
      <c r="V43383" s="53"/>
      <c r="W43383" s="53"/>
      <c r="X43383" s="53"/>
      <c r="Y43383" s="55"/>
    </row>
    <row r="43384" spans="21:25" x14ac:dyDescent="0.2">
      <c r="U43384" s="55"/>
      <c r="V43384" s="53"/>
      <c r="W43384" s="53"/>
      <c r="X43384" s="53"/>
      <c r="Y43384" s="55"/>
    </row>
    <row r="43385" spans="21:25" x14ac:dyDescent="0.2">
      <c r="U43385" s="55"/>
      <c r="V43385" s="53"/>
      <c r="W43385" s="53"/>
      <c r="X43385" s="53"/>
      <c r="Y43385" s="55"/>
    </row>
    <row r="43386" spans="21:25" x14ac:dyDescent="0.2">
      <c r="U43386" s="55"/>
      <c r="V43386" s="53"/>
      <c r="W43386" s="53"/>
      <c r="X43386" s="53"/>
      <c r="Y43386" s="55"/>
    </row>
    <row r="43387" spans="21:25" x14ac:dyDescent="0.2">
      <c r="U43387" s="55"/>
      <c r="V43387" s="53"/>
      <c r="W43387" s="53"/>
      <c r="X43387" s="53"/>
      <c r="Y43387" s="55"/>
    </row>
    <row r="43388" spans="21:25" x14ac:dyDescent="0.2">
      <c r="U43388" s="55"/>
      <c r="V43388" s="53"/>
      <c r="W43388" s="53"/>
      <c r="X43388" s="53"/>
      <c r="Y43388" s="55"/>
    </row>
    <row r="43389" spans="21:25" x14ac:dyDescent="0.2">
      <c r="U43389" s="55"/>
      <c r="V43389" s="53"/>
      <c r="W43389" s="53"/>
      <c r="X43389" s="53"/>
      <c r="Y43389" s="55"/>
    </row>
    <row r="43390" spans="21:25" x14ac:dyDescent="0.2">
      <c r="U43390" s="55"/>
      <c r="V43390" s="53"/>
      <c r="W43390" s="53"/>
      <c r="X43390" s="53"/>
      <c r="Y43390" s="55"/>
    </row>
    <row r="43391" spans="21:25" x14ac:dyDescent="0.2">
      <c r="U43391" s="55"/>
      <c r="V43391" s="53"/>
      <c r="W43391" s="53"/>
      <c r="X43391" s="53"/>
      <c r="Y43391" s="55"/>
    </row>
    <row r="43392" spans="21:25" x14ac:dyDescent="0.2">
      <c r="U43392" s="55"/>
      <c r="V43392" s="53"/>
      <c r="W43392" s="53"/>
      <c r="X43392" s="53"/>
      <c r="Y43392" s="55"/>
    </row>
    <row r="43393" spans="21:25" x14ac:dyDescent="0.2">
      <c r="U43393" s="55"/>
      <c r="V43393" s="53"/>
      <c r="W43393" s="53"/>
      <c r="X43393" s="53"/>
      <c r="Y43393" s="55"/>
    </row>
    <row r="43394" spans="21:25" x14ac:dyDescent="0.2">
      <c r="U43394" s="55"/>
      <c r="V43394" s="53"/>
      <c r="W43394" s="53"/>
      <c r="X43394" s="53"/>
      <c r="Y43394" s="55"/>
    </row>
    <row r="43395" spans="21:25" x14ac:dyDescent="0.2">
      <c r="U43395" s="55"/>
      <c r="V43395" s="53"/>
      <c r="W43395" s="53"/>
      <c r="X43395" s="53"/>
      <c r="Y43395" s="55"/>
    </row>
    <row r="43396" spans="21:25" x14ac:dyDescent="0.2">
      <c r="U43396" s="55"/>
      <c r="V43396" s="53"/>
      <c r="W43396" s="53"/>
      <c r="X43396" s="53"/>
      <c r="Y43396" s="55"/>
    </row>
    <row r="43397" spans="21:25" x14ac:dyDescent="0.2">
      <c r="U43397" s="55"/>
      <c r="V43397" s="53"/>
      <c r="W43397" s="53"/>
      <c r="X43397" s="53"/>
      <c r="Y43397" s="55"/>
    </row>
    <row r="43398" spans="21:25" x14ac:dyDescent="0.2">
      <c r="U43398" s="55"/>
      <c r="V43398" s="53"/>
      <c r="W43398" s="53"/>
      <c r="X43398" s="53"/>
      <c r="Y43398" s="55"/>
    </row>
    <row r="43399" spans="21:25" x14ac:dyDescent="0.2">
      <c r="U43399" s="55"/>
      <c r="V43399" s="53"/>
      <c r="W43399" s="53"/>
      <c r="X43399" s="53"/>
      <c r="Y43399" s="55"/>
    </row>
    <row r="43400" spans="21:25" x14ac:dyDescent="0.2">
      <c r="U43400" s="55"/>
      <c r="V43400" s="53"/>
      <c r="W43400" s="53"/>
      <c r="X43400" s="53"/>
      <c r="Y43400" s="55"/>
    </row>
    <row r="43401" spans="21:25" x14ac:dyDescent="0.2">
      <c r="U43401" s="55"/>
      <c r="V43401" s="53"/>
      <c r="W43401" s="53"/>
      <c r="X43401" s="53"/>
      <c r="Y43401" s="55"/>
    </row>
    <row r="43402" spans="21:25" x14ac:dyDescent="0.2">
      <c r="U43402" s="55"/>
      <c r="V43402" s="53"/>
      <c r="W43402" s="53"/>
      <c r="X43402" s="53"/>
      <c r="Y43402" s="55"/>
    </row>
    <row r="43403" spans="21:25" x14ac:dyDescent="0.2">
      <c r="U43403" s="55"/>
      <c r="V43403" s="53"/>
      <c r="W43403" s="53"/>
      <c r="X43403" s="53"/>
      <c r="Y43403" s="55"/>
    </row>
    <row r="43404" spans="21:25" x14ac:dyDescent="0.2">
      <c r="U43404" s="55"/>
      <c r="V43404" s="53"/>
      <c r="W43404" s="53"/>
      <c r="X43404" s="53"/>
      <c r="Y43404" s="55"/>
    </row>
    <row r="43405" spans="21:25" x14ac:dyDescent="0.2">
      <c r="U43405" s="55"/>
      <c r="V43405" s="53"/>
      <c r="W43405" s="53"/>
      <c r="X43405" s="53"/>
      <c r="Y43405" s="55"/>
    </row>
    <row r="43406" spans="21:25" x14ac:dyDescent="0.2">
      <c r="U43406" s="55"/>
      <c r="V43406" s="53"/>
      <c r="W43406" s="53"/>
      <c r="X43406" s="53"/>
      <c r="Y43406" s="55"/>
    </row>
    <row r="43407" spans="21:25" x14ac:dyDescent="0.2">
      <c r="U43407" s="55"/>
      <c r="V43407" s="53"/>
      <c r="W43407" s="53"/>
      <c r="X43407" s="53"/>
      <c r="Y43407" s="55"/>
    </row>
    <row r="43408" spans="21:25" x14ac:dyDescent="0.2">
      <c r="U43408" s="55"/>
      <c r="V43408" s="53"/>
      <c r="W43408" s="53"/>
      <c r="X43408" s="53"/>
      <c r="Y43408" s="55"/>
    </row>
    <row r="43409" spans="21:25" x14ac:dyDescent="0.2">
      <c r="U43409" s="55"/>
      <c r="V43409" s="53"/>
      <c r="W43409" s="53"/>
      <c r="X43409" s="53"/>
      <c r="Y43409" s="55"/>
    </row>
    <row r="43410" spans="21:25" x14ac:dyDescent="0.2">
      <c r="U43410" s="55"/>
      <c r="V43410" s="53"/>
      <c r="W43410" s="53"/>
      <c r="X43410" s="53"/>
      <c r="Y43410" s="55"/>
    </row>
    <row r="43411" spans="21:25" x14ac:dyDescent="0.2">
      <c r="U43411" s="55"/>
      <c r="V43411" s="53"/>
      <c r="W43411" s="53"/>
      <c r="X43411" s="53"/>
      <c r="Y43411" s="55"/>
    </row>
    <row r="43412" spans="21:25" x14ac:dyDescent="0.2">
      <c r="U43412" s="55"/>
      <c r="V43412" s="53"/>
      <c r="W43412" s="53"/>
      <c r="X43412" s="53"/>
      <c r="Y43412" s="55"/>
    </row>
    <row r="43413" spans="21:25" x14ac:dyDescent="0.2">
      <c r="U43413" s="55"/>
      <c r="V43413" s="53"/>
      <c r="W43413" s="53"/>
      <c r="X43413" s="53"/>
      <c r="Y43413" s="55"/>
    </row>
    <row r="43414" spans="21:25" x14ac:dyDescent="0.2">
      <c r="U43414" s="55"/>
      <c r="V43414" s="53"/>
      <c r="W43414" s="53"/>
      <c r="X43414" s="53"/>
      <c r="Y43414" s="55"/>
    </row>
    <row r="43415" spans="21:25" x14ac:dyDescent="0.2">
      <c r="U43415" s="55"/>
      <c r="V43415" s="53"/>
      <c r="W43415" s="53"/>
      <c r="X43415" s="53"/>
      <c r="Y43415" s="55"/>
    </row>
    <row r="43416" spans="21:25" x14ac:dyDescent="0.2">
      <c r="U43416" s="55"/>
      <c r="V43416" s="53"/>
      <c r="W43416" s="53"/>
      <c r="X43416" s="53"/>
      <c r="Y43416" s="55"/>
    </row>
    <row r="43417" spans="21:25" x14ac:dyDescent="0.2">
      <c r="U43417" s="55"/>
      <c r="V43417" s="53"/>
      <c r="W43417" s="53"/>
      <c r="X43417" s="53"/>
      <c r="Y43417" s="55"/>
    </row>
    <row r="43418" spans="21:25" x14ac:dyDescent="0.2">
      <c r="U43418" s="55"/>
      <c r="V43418" s="53"/>
      <c r="W43418" s="53"/>
      <c r="X43418" s="53"/>
      <c r="Y43418" s="55"/>
    </row>
    <row r="43419" spans="21:25" x14ac:dyDescent="0.2">
      <c r="U43419" s="55"/>
      <c r="V43419" s="53"/>
      <c r="W43419" s="53"/>
      <c r="X43419" s="53"/>
      <c r="Y43419" s="55"/>
    </row>
    <row r="43420" spans="21:25" x14ac:dyDescent="0.2">
      <c r="U43420" s="55"/>
      <c r="V43420" s="53"/>
      <c r="W43420" s="53"/>
      <c r="X43420" s="53"/>
      <c r="Y43420" s="55"/>
    </row>
    <row r="43421" spans="21:25" x14ac:dyDescent="0.2">
      <c r="U43421" s="55"/>
      <c r="V43421" s="53"/>
      <c r="W43421" s="53"/>
      <c r="X43421" s="53"/>
      <c r="Y43421" s="55"/>
    </row>
    <row r="43422" spans="21:25" x14ac:dyDescent="0.2">
      <c r="U43422" s="55"/>
      <c r="V43422" s="53"/>
      <c r="W43422" s="53"/>
      <c r="X43422" s="53"/>
      <c r="Y43422" s="55"/>
    </row>
    <row r="43423" spans="21:25" x14ac:dyDescent="0.2">
      <c r="U43423" s="55"/>
      <c r="V43423" s="53"/>
      <c r="W43423" s="53"/>
      <c r="X43423" s="53"/>
      <c r="Y43423" s="55"/>
    </row>
    <row r="43424" spans="21:25" x14ac:dyDescent="0.2">
      <c r="U43424" s="55"/>
      <c r="V43424" s="53"/>
      <c r="W43424" s="53"/>
      <c r="X43424" s="53"/>
      <c r="Y43424" s="55"/>
    </row>
    <row r="43425" spans="21:25" x14ac:dyDescent="0.2">
      <c r="U43425" s="55"/>
      <c r="V43425" s="53"/>
      <c r="W43425" s="53"/>
      <c r="X43425" s="53"/>
      <c r="Y43425" s="55"/>
    </row>
    <row r="43426" spans="21:25" x14ac:dyDescent="0.2">
      <c r="U43426" s="55"/>
      <c r="V43426" s="53"/>
      <c r="W43426" s="53"/>
      <c r="X43426" s="53"/>
      <c r="Y43426" s="55"/>
    </row>
    <row r="43427" spans="21:25" x14ac:dyDescent="0.2">
      <c r="U43427" s="55"/>
      <c r="V43427" s="53"/>
      <c r="W43427" s="53"/>
      <c r="X43427" s="53"/>
      <c r="Y43427" s="55"/>
    </row>
    <row r="43428" spans="21:25" x14ac:dyDescent="0.2">
      <c r="U43428" s="55"/>
      <c r="V43428" s="53"/>
      <c r="W43428" s="53"/>
      <c r="X43428" s="53"/>
      <c r="Y43428" s="55"/>
    </row>
    <row r="43429" spans="21:25" x14ac:dyDescent="0.2">
      <c r="U43429" s="55"/>
      <c r="V43429" s="53"/>
      <c r="W43429" s="53"/>
      <c r="X43429" s="53"/>
      <c r="Y43429" s="55"/>
    </row>
    <row r="43430" spans="21:25" x14ac:dyDescent="0.2">
      <c r="U43430" s="55"/>
      <c r="V43430" s="53"/>
      <c r="W43430" s="53"/>
      <c r="X43430" s="53"/>
      <c r="Y43430" s="55"/>
    </row>
    <row r="43431" spans="21:25" x14ac:dyDescent="0.2">
      <c r="U43431" s="55"/>
      <c r="V43431" s="53"/>
      <c r="W43431" s="53"/>
      <c r="X43431" s="53"/>
      <c r="Y43431" s="55"/>
    </row>
    <row r="43432" spans="21:25" x14ac:dyDescent="0.2">
      <c r="U43432" s="55"/>
      <c r="V43432" s="53"/>
      <c r="W43432" s="53"/>
      <c r="X43432" s="53"/>
      <c r="Y43432" s="55"/>
    </row>
    <row r="43433" spans="21:25" x14ac:dyDescent="0.2">
      <c r="U43433" s="55"/>
      <c r="V43433" s="53"/>
      <c r="W43433" s="53"/>
      <c r="X43433" s="53"/>
      <c r="Y43433" s="55"/>
    </row>
    <row r="43434" spans="21:25" x14ac:dyDescent="0.2">
      <c r="U43434" s="55"/>
      <c r="V43434" s="53"/>
      <c r="W43434" s="53"/>
      <c r="X43434" s="53"/>
      <c r="Y43434" s="55"/>
    </row>
    <row r="43435" spans="21:25" x14ac:dyDescent="0.2">
      <c r="U43435" s="55"/>
      <c r="V43435" s="53"/>
      <c r="W43435" s="53"/>
      <c r="X43435" s="53"/>
      <c r="Y43435" s="55"/>
    </row>
    <row r="43436" spans="21:25" x14ac:dyDescent="0.2">
      <c r="U43436" s="55"/>
      <c r="V43436" s="53"/>
      <c r="W43436" s="53"/>
      <c r="X43436" s="53"/>
      <c r="Y43436" s="55"/>
    </row>
    <row r="43437" spans="21:25" x14ac:dyDescent="0.2">
      <c r="U43437" s="55"/>
      <c r="V43437" s="53"/>
      <c r="W43437" s="53"/>
      <c r="X43437" s="53"/>
      <c r="Y43437" s="55"/>
    </row>
    <row r="43438" spans="21:25" x14ac:dyDescent="0.2">
      <c r="U43438" s="55"/>
      <c r="V43438" s="53"/>
      <c r="W43438" s="53"/>
      <c r="X43438" s="53"/>
      <c r="Y43438" s="55"/>
    </row>
    <row r="43439" spans="21:25" x14ac:dyDescent="0.2">
      <c r="U43439" s="55"/>
      <c r="V43439" s="53"/>
      <c r="W43439" s="53"/>
      <c r="X43439" s="53"/>
      <c r="Y43439" s="55"/>
    </row>
    <row r="43440" spans="21:25" x14ac:dyDescent="0.2">
      <c r="U43440" s="55"/>
      <c r="V43440" s="53"/>
      <c r="W43440" s="53"/>
      <c r="X43440" s="53"/>
      <c r="Y43440" s="55"/>
    </row>
    <row r="43441" spans="21:25" x14ac:dyDescent="0.2">
      <c r="U43441" s="55"/>
      <c r="V43441" s="53"/>
      <c r="W43441" s="53"/>
      <c r="X43441" s="53"/>
      <c r="Y43441" s="55"/>
    </row>
    <row r="43442" spans="21:25" x14ac:dyDescent="0.2">
      <c r="U43442" s="55"/>
      <c r="V43442" s="53"/>
      <c r="W43442" s="53"/>
      <c r="X43442" s="53"/>
      <c r="Y43442" s="55"/>
    </row>
    <row r="43443" spans="21:25" x14ac:dyDescent="0.2">
      <c r="U43443" s="55"/>
      <c r="V43443" s="53"/>
      <c r="W43443" s="53"/>
      <c r="X43443" s="53"/>
      <c r="Y43443" s="55"/>
    </row>
    <row r="43444" spans="21:25" x14ac:dyDescent="0.2">
      <c r="U43444" s="55"/>
      <c r="V43444" s="53"/>
      <c r="W43444" s="53"/>
      <c r="X43444" s="53"/>
      <c r="Y43444" s="55"/>
    </row>
    <row r="43445" spans="21:25" x14ac:dyDescent="0.2">
      <c r="U43445" s="55"/>
      <c r="V43445" s="53"/>
      <c r="W43445" s="53"/>
      <c r="X43445" s="53"/>
      <c r="Y43445" s="55"/>
    </row>
    <row r="43446" spans="21:25" x14ac:dyDescent="0.2">
      <c r="U43446" s="55"/>
      <c r="V43446" s="53"/>
      <c r="W43446" s="53"/>
      <c r="X43446" s="53"/>
      <c r="Y43446" s="55"/>
    </row>
    <row r="43447" spans="21:25" x14ac:dyDescent="0.2">
      <c r="U43447" s="55"/>
      <c r="V43447" s="53"/>
      <c r="W43447" s="53"/>
      <c r="X43447" s="53"/>
      <c r="Y43447" s="55"/>
    </row>
    <row r="43448" spans="21:25" x14ac:dyDescent="0.2">
      <c r="U43448" s="55"/>
      <c r="V43448" s="53"/>
      <c r="W43448" s="53"/>
      <c r="X43448" s="53"/>
      <c r="Y43448" s="55"/>
    </row>
    <row r="43449" spans="21:25" x14ac:dyDescent="0.2">
      <c r="U43449" s="55"/>
      <c r="V43449" s="53"/>
      <c r="W43449" s="53"/>
      <c r="X43449" s="53"/>
      <c r="Y43449" s="55"/>
    </row>
    <row r="43450" spans="21:25" x14ac:dyDescent="0.2">
      <c r="U43450" s="55"/>
      <c r="V43450" s="53"/>
      <c r="W43450" s="53"/>
      <c r="X43450" s="53"/>
      <c r="Y43450" s="55"/>
    </row>
    <row r="43451" spans="21:25" x14ac:dyDescent="0.2">
      <c r="U43451" s="55"/>
      <c r="V43451" s="53"/>
      <c r="W43451" s="53"/>
      <c r="X43451" s="53"/>
      <c r="Y43451" s="55"/>
    </row>
    <row r="43452" spans="21:25" x14ac:dyDescent="0.2">
      <c r="U43452" s="55"/>
      <c r="V43452" s="53"/>
      <c r="W43452" s="53"/>
      <c r="X43452" s="53"/>
      <c r="Y43452" s="55"/>
    </row>
    <row r="43453" spans="21:25" x14ac:dyDescent="0.2">
      <c r="U43453" s="55"/>
      <c r="V43453" s="53"/>
      <c r="W43453" s="53"/>
      <c r="X43453" s="53"/>
      <c r="Y43453" s="55"/>
    </row>
    <row r="43454" spans="21:25" x14ac:dyDescent="0.2">
      <c r="U43454" s="55"/>
      <c r="V43454" s="53"/>
      <c r="W43454" s="53"/>
      <c r="X43454" s="53"/>
      <c r="Y43454" s="55"/>
    </row>
    <row r="43455" spans="21:25" x14ac:dyDescent="0.2">
      <c r="U43455" s="55"/>
      <c r="V43455" s="53"/>
      <c r="W43455" s="53"/>
      <c r="X43455" s="53"/>
      <c r="Y43455" s="55"/>
    </row>
    <row r="43456" spans="21:25" x14ac:dyDescent="0.2">
      <c r="U43456" s="55"/>
      <c r="V43456" s="53"/>
      <c r="W43456" s="53"/>
      <c r="X43456" s="53"/>
      <c r="Y43456" s="55"/>
    </row>
    <row r="43457" spans="21:25" x14ac:dyDescent="0.2">
      <c r="U43457" s="55"/>
      <c r="V43457" s="53"/>
      <c r="W43457" s="53"/>
      <c r="X43457" s="53"/>
      <c r="Y43457" s="55"/>
    </row>
    <row r="43458" spans="21:25" x14ac:dyDescent="0.2">
      <c r="U43458" s="55"/>
      <c r="V43458" s="53"/>
      <c r="W43458" s="53"/>
      <c r="X43458" s="53"/>
      <c r="Y43458" s="55"/>
    </row>
    <row r="43459" spans="21:25" x14ac:dyDescent="0.2">
      <c r="U43459" s="55"/>
      <c r="V43459" s="53"/>
      <c r="W43459" s="53"/>
      <c r="X43459" s="53"/>
      <c r="Y43459" s="55"/>
    </row>
    <row r="43460" spans="21:25" x14ac:dyDescent="0.2">
      <c r="U43460" s="55"/>
      <c r="V43460" s="53"/>
      <c r="W43460" s="53"/>
      <c r="X43460" s="53"/>
      <c r="Y43460" s="55"/>
    </row>
    <row r="43461" spans="21:25" x14ac:dyDescent="0.2">
      <c r="U43461" s="55"/>
      <c r="V43461" s="53"/>
      <c r="W43461" s="53"/>
      <c r="X43461" s="53"/>
      <c r="Y43461" s="55"/>
    </row>
    <row r="43462" spans="21:25" x14ac:dyDescent="0.2">
      <c r="U43462" s="55"/>
      <c r="V43462" s="53"/>
      <c r="W43462" s="53"/>
      <c r="X43462" s="53"/>
      <c r="Y43462" s="55"/>
    </row>
    <row r="43463" spans="21:25" x14ac:dyDescent="0.2">
      <c r="U43463" s="55"/>
      <c r="V43463" s="53"/>
      <c r="W43463" s="53"/>
      <c r="X43463" s="53"/>
      <c r="Y43463" s="55"/>
    </row>
    <row r="43464" spans="21:25" x14ac:dyDescent="0.2">
      <c r="U43464" s="55"/>
      <c r="V43464" s="53"/>
      <c r="W43464" s="53"/>
      <c r="X43464" s="53"/>
      <c r="Y43464" s="55"/>
    </row>
    <row r="43465" spans="21:25" x14ac:dyDescent="0.2">
      <c r="U43465" s="55"/>
      <c r="V43465" s="53"/>
      <c r="W43465" s="53"/>
      <c r="X43465" s="53"/>
      <c r="Y43465" s="55"/>
    </row>
    <row r="43466" spans="21:25" x14ac:dyDescent="0.2">
      <c r="U43466" s="55"/>
      <c r="V43466" s="53"/>
      <c r="W43466" s="53"/>
      <c r="X43466" s="53"/>
      <c r="Y43466" s="55"/>
    </row>
    <row r="43467" spans="21:25" x14ac:dyDescent="0.2">
      <c r="U43467" s="55"/>
      <c r="V43467" s="53"/>
      <c r="W43467" s="53"/>
      <c r="X43467" s="53"/>
      <c r="Y43467" s="55"/>
    </row>
    <row r="43468" spans="21:25" x14ac:dyDescent="0.2">
      <c r="U43468" s="55"/>
      <c r="V43468" s="53"/>
      <c r="W43468" s="53"/>
      <c r="X43468" s="53"/>
      <c r="Y43468" s="55"/>
    </row>
    <row r="43469" spans="21:25" x14ac:dyDescent="0.2">
      <c r="U43469" s="55"/>
      <c r="V43469" s="53"/>
      <c r="W43469" s="53"/>
      <c r="X43469" s="53"/>
      <c r="Y43469" s="55"/>
    </row>
    <row r="43470" spans="21:25" x14ac:dyDescent="0.2">
      <c r="U43470" s="55"/>
      <c r="V43470" s="53"/>
      <c r="W43470" s="53"/>
      <c r="X43470" s="53"/>
      <c r="Y43470" s="55"/>
    </row>
    <row r="43471" spans="21:25" x14ac:dyDescent="0.2">
      <c r="U43471" s="55"/>
      <c r="V43471" s="53"/>
      <c r="W43471" s="53"/>
      <c r="X43471" s="53"/>
      <c r="Y43471" s="55"/>
    </row>
    <row r="43472" spans="21:25" x14ac:dyDescent="0.2">
      <c r="U43472" s="55"/>
      <c r="V43472" s="53"/>
      <c r="W43472" s="53"/>
      <c r="X43472" s="53"/>
      <c r="Y43472" s="55"/>
    </row>
    <row r="43473" spans="21:25" x14ac:dyDescent="0.2">
      <c r="U43473" s="55"/>
      <c r="V43473" s="53"/>
      <c r="W43473" s="53"/>
      <c r="X43473" s="53"/>
      <c r="Y43473" s="55"/>
    </row>
    <row r="43474" spans="21:25" x14ac:dyDescent="0.2">
      <c r="U43474" s="55"/>
      <c r="V43474" s="53"/>
      <c r="W43474" s="53"/>
      <c r="X43474" s="53"/>
      <c r="Y43474" s="55"/>
    </row>
    <row r="43475" spans="21:25" x14ac:dyDescent="0.2">
      <c r="U43475" s="55"/>
      <c r="V43475" s="53"/>
      <c r="W43475" s="53"/>
      <c r="X43475" s="53"/>
      <c r="Y43475" s="55"/>
    </row>
    <row r="43476" spans="21:25" x14ac:dyDescent="0.2">
      <c r="U43476" s="55"/>
      <c r="V43476" s="53"/>
      <c r="W43476" s="53"/>
      <c r="X43476" s="53"/>
      <c r="Y43476" s="55"/>
    </row>
    <row r="43477" spans="21:25" x14ac:dyDescent="0.2">
      <c r="U43477" s="55"/>
      <c r="V43477" s="53"/>
      <c r="W43477" s="53"/>
      <c r="X43477" s="53"/>
      <c r="Y43477" s="55"/>
    </row>
    <row r="43478" spans="21:25" x14ac:dyDescent="0.2">
      <c r="U43478" s="55"/>
      <c r="V43478" s="53"/>
      <c r="W43478" s="53"/>
      <c r="X43478" s="53"/>
      <c r="Y43478" s="55"/>
    </row>
    <row r="43479" spans="21:25" x14ac:dyDescent="0.2">
      <c r="U43479" s="55"/>
      <c r="V43479" s="53"/>
      <c r="W43479" s="53"/>
      <c r="X43479" s="53"/>
      <c r="Y43479" s="55"/>
    </row>
    <row r="43480" spans="21:25" x14ac:dyDescent="0.2">
      <c r="U43480" s="55"/>
      <c r="V43480" s="53"/>
      <c r="W43480" s="53"/>
      <c r="X43480" s="53"/>
      <c r="Y43480" s="55"/>
    </row>
    <row r="43481" spans="21:25" x14ac:dyDescent="0.2">
      <c r="U43481" s="55"/>
      <c r="V43481" s="53"/>
      <c r="W43481" s="53"/>
      <c r="X43481" s="53"/>
      <c r="Y43481" s="55"/>
    </row>
    <row r="43482" spans="21:25" x14ac:dyDescent="0.2">
      <c r="U43482" s="55"/>
      <c r="V43482" s="53"/>
      <c r="W43482" s="53"/>
      <c r="X43482" s="53"/>
      <c r="Y43482" s="55"/>
    </row>
    <row r="43483" spans="21:25" x14ac:dyDescent="0.2">
      <c r="U43483" s="55"/>
      <c r="V43483" s="53"/>
      <c r="W43483" s="53"/>
      <c r="X43483" s="53"/>
      <c r="Y43483" s="55"/>
    </row>
    <row r="43484" spans="21:25" x14ac:dyDescent="0.2">
      <c r="U43484" s="55"/>
      <c r="V43484" s="53"/>
      <c r="W43484" s="53"/>
      <c r="X43484" s="53"/>
      <c r="Y43484" s="55"/>
    </row>
    <row r="43485" spans="21:25" x14ac:dyDescent="0.2">
      <c r="U43485" s="55"/>
      <c r="V43485" s="53"/>
      <c r="W43485" s="53"/>
      <c r="X43485" s="53"/>
      <c r="Y43485" s="55"/>
    </row>
    <row r="43486" spans="21:25" x14ac:dyDescent="0.2">
      <c r="U43486" s="55"/>
      <c r="V43486" s="53"/>
      <c r="W43486" s="53"/>
      <c r="X43486" s="53"/>
      <c r="Y43486" s="55"/>
    </row>
    <row r="43487" spans="21:25" x14ac:dyDescent="0.2">
      <c r="U43487" s="55"/>
      <c r="V43487" s="53"/>
      <c r="W43487" s="53"/>
      <c r="X43487" s="53"/>
      <c r="Y43487" s="55"/>
    </row>
    <row r="43488" spans="21:25" x14ac:dyDescent="0.2">
      <c r="U43488" s="55"/>
      <c r="V43488" s="53"/>
      <c r="W43488" s="53"/>
      <c r="X43488" s="53"/>
      <c r="Y43488" s="55"/>
    </row>
    <row r="43489" spans="21:25" x14ac:dyDescent="0.2">
      <c r="U43489" s="55"/>
      <c r="V43489" s="53"/>
      <c r="W43489" s="53"/>
      <c r="X43489" s="53"/>
      <c r="Y43489" s="55"/>
    </row>
    <row r="43490" spans="21:25" x14ac:dyDescent="0.2">
      <c r="U43490" s="55"/>
      <c r="V43490" s="53"/>
      <c r="W43490" s="53"/>
      <c r="X43490" s="53"/>
      <c r="Y43490" s="55"/>
    </row>
    <row r="43491" spans="21:25" x14ac:dyDescent="0.2">
      <c r="U43491" s="55"/>
      <c r="V43491" s="53"/>
      <c r="W43491" s="53"/>
      <c r="X43491" s="53"/>
      <c r="Y43491" s="55"/>
    </row>
    <row r="43492" spans="21:25" x14ac:dyDescent="0.2">
      <c r="U43492" s="55"/>
      <c r="V43492" s="53"/>
      <c r="W43492" s="53"/>
      <c r="X43492" s="53"/>
      <c r="Y43492" s="55"/>
    </row>
    <row r="43493" spans="21:25" x14ac:dyDescent="0.2">
      <c r="U43493" s="55"/>
      <c r="V43493" s="53"/>
      <c r="W43493" s="53"/>
      <c r="X43493" s="53"/>
      <c r="Y43493" s="55"/>
    </row>
    <row r="43494" spans="21:25" x14ac:dyDescent="0.2">
      <c r="U43494" s="55"/>
      <c r="V43494" s="53"/>
      <c r="W43494" s="53"/>
      <c r="X43494" s="53"/>
      <c r="Y43494" s="55"/>
    </row>
    <row r="43495" spans="21:25" x14ac:dyDescent="0.2">
      <c r="U43495" s="55"/>
      <c r="V43495" s="53"/>
      <c r="W43495" s="53"/>
      <c r="X43495" s="53"/>
      <c r="Y43495" s="55"/>
    </row>
    <row r="43496" spans="21:25" x14ac:dyDescent="0.2">
      <c r="U43496" s="55"/>
      <c r="V43496" s="53"/>
      <c r="W43496" s="53"/>
      <c r="X43496" s="53"/>
      <c r="Y43496" s="55"/>
    </row>
    <row r="43497" spans="21:25" x14ac:dyDescent="0.2">
      <c r="U43497" s="55"/>
      <c r="V43497" s="53"/>
      <c r="W43497" s="53"/>
      <c r="X43497" s="53"/>
      <c r="Y43497" s="55"/>
    </row>
    <row r="43498" spans="21:25" x14ac:dyDescent="0.2">
      <c r="U43498" s="55"/>
      <c r="V43498" s="53"/>
      <c r="W43498" s="53"/>
      <c r="X43498" s="53"/>
      <c r="Y43498" s="55"/>
    </row>
    <row r="43499" spans="21:25" x14ac:dyDescent="0.2">
      <c r="U43499" s="55"/>
      <c r="V43499" s="53"/>
      <c r="W43499" s="53"/>
      <c r="X43499" s="53"/>
      <c r="Y43499" s="55"/>
    </row>
    <row r="43500" spans="21:25" x14ac:dyDescent="0.2">
      <c r="U43500" s="55"/>
      <c r="V43500" s="53"/>
      <c r="W43500" s="53"/>
      <c r="X43500" s="53"/>
      <c r="Y43500" s="55"/>
    </row>
    <row r="43501" spans="21:25" x14ac:dyDescent="0.2">
      <c r="U43501" s="55"/>
      <c r="V43501" s="53"/>
      <c r="W43501" s="53"/>
      <c r="X43501" s="53"/>
      <c r="Y43501" s="55"/>
    </row>
    <row r="43502" spans="21:25" x14ac:dyDescent="0.2">
      <c r="U43502" s="55"/>
      <c r="V43502" s="53"/>
      <c r="W43502" s="53"/>
      <c r="X43502" s="53"/>
      <c r="Y43502" s="55"/>
    </row>
    <row r="43503" spans="21:25" x14ac:dyDescent="0.2">
      <c r="U43503" s="55"/>
      <c r="V43503" s="53"/>
      <c r="W43503" s="53"/>
      <c r="X43503" s="53"/>
      <c r="Y43503" s="55"/>
    </row>
    <row r="43504" spans="21:25" x14ac:dyDescent="0.2">
      <c r="U43504" s="55"/>
      <c r="V43504" s="53"/>
      <c r="W43504" s="53"/>
      <c r="X43504" s="53"/>
      <c r="Y43504" s="55"/>
    </row>
    <row r="43505" spans="21:25" x14ac:dyDescent="0.2">
      <c r="U43505" s="55"/>
      <c r="V43505" s="53"/>
      <c r="W43505" s="53"/>
      <c r="X43505" s="53"/>
      <c r="Y43505" s="55"/>
    </row>
    <row r="43506" spans="21:25" x14ac:dyDescent="0.2">
      <c r="U43506" s="55"/>
      <c r="V43506" s="53"/>
      <c r="W43506" s="53"/>
      <c r="X43506" s="53"/>
      <c r="Y43506" s="55"/>
    </row>
    <row r="43507" spans="21:25" x14ac:dyDescent="0.2">
      <c r="U43507" s="55"/>
      <c r="V43507" s="53"/>
      <c r="W43507" s="53"/>
      <c r="X43507" s="53"/>
      <c r="Y43507" s="55"/>
    </row>
    <row r="43508" spans="21:25" x14ac:dyDescent="0.2">
      <c r="U43508" s="55"/>
      <c r="V43508" s="53"/>
      <c r="W43508" s="53"/>
      <c r="X43508" s="53"/>
      <c r="Y43508" s="55"/>
    </row>
    <row r="43509" spans="21:25" x14ac:dyDescent="0.2">
      <c r="U43509" s="55"/>
      <c r="V43509" s="53"/>
      <c r="W43509" s="53"/>
      <c r="X43509" s="53"/>
      <c r="Y43509" s="55"/>
    </row>
    <row r="43510" spans="21:25" x14ac:dyDescent="0.2">
      <c r="U43510" s="55"/>
      <c r="V43510" s="53"/>
      <c r="W43510" s="53"/>
      <c r="X43510" s="53"/>
      <c r="Y43510" s="55"/>
    </row>
    <row r="43511" spans="21:25" x14ac:dyDescent="0.2">
      <c r="U43511" s="55"/>
      <c r="V43511" s="53"/>
      <c r="W43511" s="53"/>
      <c r="X43511" s="53"/>
      <c r="Y43511" s="55"/>
    </row>
    <row r="43512" spans="21:25" x14ac:dyDescent="0.2">
      <c r="U43512" s="55"/>
      <c r="V43512" s="53"/>
      <c r="W43512" s="53"/>
      <c r="X43512" s="53"/>
      <c r="Y43512" s="55"/>
    </row>
    <row r="43513" spans="21:25" x14ac:dyDescent="0.2">
      <c r="U43513" s="55"/>
      <c r="V43513" s="53"/>
      <c r="W43513" s="53"/>
      <c r="X43513" s="53"/>
      <c r="Y43513" s="55"/>
    </row>
    <row r="43514" spans="21:25" x14ac:dyDescent="0.2">
      <c r="U43514" s="55"/>
      <c r="V43514" s="53"/>
      <c r="W43514" s="53"/>
      <c r="X43514" s="53"/>
      <c r="Y43514" s="55"/>
    </row>
    <row r="43515" spans="21:25" x14ac:dyDescent="0.2">
      <c r="U43515" s="55"/>
      <c r="V43515" s="53"/>
      <c r="W43515" s="53"/>
      <c r="X43515" s="53"/>
      <c r="Y43515" s="55"/>
    </row>
    <row r="43516" spans="21:25" x14ac:dyDescent="0.2">
      <c r="U43516" s="55"/>
      <c r="V43516" s="53"/>
      <c r="W43516" s="53"/>
      <c r="X43516" s="53"/>
      <c r="Y43516" s="55"/>
    </row>
    <row r="43517" spans="21:25" x14ac:dyDescent="0.2">
      <c r="U43517" s="55"/>
      <c r="V43517" s="53"/>
      <c r="W43517" s="53"/>
      <c r="X43517" s="53"/>
      <c r="Y43517" s="55"/>
    </row>
    <row r="43518" spans="21:25" x14ac:dyDescent="0.2">
      <c r="U43518" s="55"/>
      <c r="V43518" s="53"/>
      <c r="W43518" s="53"/>
      <c r="X43518" s="53"/>
      <c r="Y43518" s="55"/>
    </row>
    <row r="43519" spans="21:25" x14ac:dyDescent="0.2">
      <c r="U43519" s="55"/>
      <c r="V43519" s="53"/>
      <c r="W43519" s="53"/>
      <c r="X43519" s="53"/>
      <c r="Y43519" s="55"/>
    </row>
    <row r="43520" spans="21:25" x14ac:dyDescent="0.2">
      <c r="U43520" s="55"/>
      <c r="V43520" s="53"/>
      <c r="W43520" s="53"/>
      <c r="X43520" s="53"/>
      <c r="Y43520" s="55"/>
    </row>
    <row r="43521" spans="21:25" x14ac:dyDescent="0.2">
      <c r="U43521" s="55"/>
      <c r="V43521" s="53"/>
      <c r="W43521" s="53"/>
      <c r="X43521" s="53"/>
      <c r="Y43521" s="55"/>
    </row>
    <row r="43522" spans="21:25" x14ac:dyDescent="0.2">
      <c r="U43522" s="55"/>
      <c r="V43522" s="53"/>
      <c r="W43522" s="53"/>
      <c r="X43522" s="53"/>
      <c r="Y43522" s="55"/>
    </row>
    <row r="43523" spans="21:25" x14ac:dyDescent="0.2">
      <c r="U43523" s="55"/>
      <c r="V43523" s="53"/>
      <c r="W43523" s="53"/>
      <c r="X43523" s="53"/>
      <c r="Y43523" s="55"/>
    </row>
    <row r="43524" spans="21:25" x14ac:dyDescent="0.2">
      <c r="U43524" s="55"/>
      <c r="V43524" s="53"/>
      <c r="W43524" s="53"/>
      <c r="X43524" s="53"/>
      <c r="Y43524" s="55"/>
    </row>
    <row r="43525" spans="21:25" x14ac:dyDescent="0.2">
      <c r="U43525" s="55"/>
      <c r="V43525" s="53"/>
      <c r="W43525" s="53"/>
      <c r="X43525" s="53"/>
      <c r="Y43525" s="55"/>
    </row>
    <row r="43526" spans="21:25" x14ac:dyDescent="0.2">
      <c r="U43526" s="55"/>
      <c r="V43526" s="53"/>
      <c r="W43526" s="53"/>
      <c r="X43526" s="53"/>
      <c r="Y43526" s="55"/>
    </row>
    <row r="43527" spans="21:25" x14ac:dyDescent="0.2">
      <c r="U43527" s="55"/>
      <c r="V43527" s="53"/>
      <c r="W43527" s="53"/>
      <c r="X43527" s="53"/>
      <c r="Y43527" s="55"/>
    </row>
    <row r="43528" spans="21:25" x14ac:dyDescent="0.2">
      <c r="U43528" s="55"/>
      <c r="V43528" s="53"/>
      <c r="W43528" s="53"/>
      <c r="X43528" s="53"/>
      <c r="Y43528" s="55"/>
    </row>
    <row r="43529" spans="21:25" x14ac:dyDescent="0.2">
      <c r="U43529" s="55"/>
      <c r="V43529" s="53"/>
      <c r="W43529" s="53"/>
      <c r="X43529" s="53"/>
      <c r="Y43529" s="55"/>
    </row>
    <row r="43530" spans="21:25" x14ac:dyDescent="0.2">
      <c r="U43530" s="55"/>
      <c r="V43530" s="53"/>
      <c r="W43530" s="53"/>
      <c r="X43530" s="53"/>
      <c r="Y43530" s="55"/>
    </row>
    <row r="43531" spans="21:25" x14ac:dyDescent="0.2">
      <c r="U43531" s="55"/>
      <c r="V43531" s="53"/>
      <c r="W43531" s="53"/>
      <c r="X43531" s="53"/>
      <c r="Y43531" s="55"/>
    </row>
    <row r="43532" spans="21:25" x14ac:dyDescent="0.2">
      <c r="U43532" s="55"/>
      <c r="V43532" s="53"/>
      <c r="W43532" s="53"/>
      <c r="X43532" s="53"/>
      <c r="Y43532" s="55"/>
    </row>
    <row r="43533" spans="21:25" x14ac:dyDescent="0.2">
      <c r="U43533" s="55"/>
      <c r="V43533" s="53"/>
      <c r="W43533" s="53"/>
      <c r="X43533" s="53"/>
      <c r="Y43533" s="55"/>
    </row>
    <row r="43534" spans="21:25" x14ac:dyDescent="0.2">
      <c r="U43534" s="55"/>
      <c r="V43534" s="53"/>
      <c r="W43534" s="53"/>
      <c r="X43534" s="53"/>
      <c r="Y43534" s="55"/>
    </row>
    <row r="43535" spans="21:25" x14ac:dyDescent="0.2">
      <c r="U43535" s="55"/>
      <c r="V43535" s="53"/>
      <c r="W43535" s="53"/>
      <c r="X43535" s="53"/>
      <c r="Y43535" s="55"/>
    </row>
    <row r="43536" spans="21:25" x14ac:dyDescent="0.2">
      <c r="U43536" s="55"/>
      <c r="V43536" s="53"/>
      <c r="W43536" s="53"/>
      <c r="X43536" s="53"/>
      <c r="Y43536" s="55"/>
    </row>
    <row r="43537" spans="21:25" x14ac:dyDescent="0.2">
      <c r="U43537" s="55"/>
      <c r="V43537" s="53"/>
      <c r="W43537" s="53"/>
      <c r="X43537" s="53"/>
      <c r="Y43537" s="55"/>
    </row>
    <row r="43538" spans="21:25" x14ac:dyDescent="0.2">
      <c r="U43538" s="55"/>
      <c r="V43538" s="53"/>
      <c r="W43538" s="53"/>
      <c r="X43538" s="53"/>
      <c r="Y43538" s="55"/>
    </row>
    <row r="43539" spans="21:25" x14ac:dyDescent="0.2">
      <c r="U43539" s="55"/>
      <c r="V43539" s="53"/>
      <c r="W43539" s="53"/>
      <c r="X43539" s="53"/>
      <c r="Y43539" s="55"/>
    </row>
    <row r="43540" spans="21:25" x14ac:dyDescent="0.2">
      <c r="U43540" s="55"/>
      <c r="V43540" s="53"/>
      <c r="W43540" s="53"/>
      <c r="X43540" s="53"/>
      <c r="Y43540" s="55"/>
    </row>
    <row r="43541" spans="21:25" x14ac:dyDescent="0.2">
      <c r="U43541" s="55"/>
      <c r="V43541" s="53"/>
      <c r="W43541" s="53"/>
      <c r="X43541" s="53"/>
      <c r="Y43541" s="55"/>
    </row>
    <row r="43542" spans="21:25" x14ac:dyDescent="0.2">
      <c r="U43542" s="55"/>
      <c r="V43542" s="53"/>
      <c r="W43542" s="53"/>
      <c r="X43542" s="53"/>
      <c r="Y43542" s="55"/>
    </row>
    <row r="43543" spans="21:25" x14ac:dyDescent="0.2">
      <c r="U43543" s="55"/>
      <c r="V43543" s="53"/>
      <c r="W43543" s="53"/>
      <c r="X43543" s="53"/>
      <c r="Y43543" s="55"/>
    </row>
    <row r="43544" spans="21:25" x14ac:dyDescent="0.2">
      <c r="U43544" s="55"/>
      <c r="V43544" s="53"/>
      <c r="W43544" s="53"/>
      <c r="X43544" s="53"/>
      <c r="Y43544" s="55"/>
    </row>
    <row r="43545" spans="21:25" x14ac:dyDescent="0.2">
      <c r="U43545" s="55"/>
      <c r="V43545" s="53"/>
      <c r="W43545" s="53"/>
      <c r="X43545" s="53"/>
      <c r="Y43545" s="55"/>
    </row>
    <row r="43546" spans="21:25" x14ac:dyDescent="0.2">
      <c r="U43546" s="55"/>
      <c r="V43546" s="53"/>
      <c r="W43546" s="53"/>
      <c r="X43546" s="53"/>
      <c r="Y43546" s="55"/>
    </row>
    <row r="43547" spans="21:25" x14ac:dyDescent="0.2">
      <c r="U43547" s="55"/>
      <c r="V43547" s="53"/>
      <c r="W43547" s="53"/>
      <c r="X43547" s="53"/>
      <c r="Y43547" s="55"/>
    </row>
    <row r="43548" spans="21:25" x14ac:dyDescent="0.2">
      <c r="U43548" s="55"/>
      <c r="V43548" s="53"/>
      <c r="W43548" s="53"/>
      <c r="X43548" s="53"/>
      <c r="Y43548" s="55"/>
    </row>
    <row r="43549" spans="21:25" x14ac:dyDescent="0.2">
      <c r="U43549" s="55"/>
      <c r="V43549" s="53"/>
      <c r="W43549" s="53"/>
      <c r="X43549" s="53"/>
      <c r="Y43549" s="55"/>
    </row>
    <row r="43550" spans="21:25" x14ac:dyDescent="0.2">
      <c r="U43550" s="55"/>
      <c r="V43550" s="53"/>
      <c r="W43550" s="53"/>
      <c r="X43550" s="53"/>
      <c r="Y43550" s="55"/>
    </row>
    <row r="43551" spans="21:25" x14ac:dyDescent="0.2">
      <c r="U43551" s="55"/>
      <c r="V43551" s="53"/>
      <c r="W43551" s="53"/>
      <c r="X43551" s="53"/>
      <c r="Y43551" s="55"/>
    </row>
    <row r="43552" spans="21:25" x14ac:dyDescent="0.2">
      <c r="U43552" s="55"/>
      <c r="V43552" s="53"/>
      <c r="W43552" s="53"/>
      <c r="X43552" s="53"/>
      <c r="Y43552" s="55"/>
    </row>
    <row r="43553" spans="21:25" x14ac:dyDescent="0.2">
      <c r="U43553" s="55"/>
      <c r="V43553" s="53"/>
      <c r="W43553" s="53"/>
      <c r="X43553" s="53"/>
      <c r="Y43553" s="55"/>
    </row>
    <row r="43554" spans="21:25" x14ac:dyDescent="0.2">
      <c r="U43554" s="55"/>
      <c r="V43554" s="53"/>
      <c r="W43554" s="53"/>
      <c r="X43554" s="53"/>
      <c r="Y43554" s="55"/>
    </row>
    <row r="43555" spans="21:25" x14ac:dyDescent="0.2">
      <c r="U43555" s="55"/>
      <c r="V43555" s="53"/>
      <c r="W43555" s="53"/>
      <c r="X43555" s="53"/>
      <c r="Y43555" s="55"/>
    </row>
    <row r="43556" spans="21:25" x14ac:dyDescent="0.2">
      <c r="U43556" s="55"/>
      <c r="V43556" s="53"/>
      <c r="W43556" s="53"/>
      <c r="X43556" s="53"/>
      <c r="Y43556" s="55"/>
    </row>
    <row r="43557" spans="21:25" x14ac:dyDescent="0.2">
      <c r="U43557" s="55"/>
      <c r="V43557" s="53"/>
      <c r="W43557" s="53"/>
      <c r="X43557" s="53"/>
      <c r="Y43557" s="55"/>
    </row>
    <row r="43558" spans="21:25" x14ac:dyDescent="0.2">
      <c r="U43558" s="55"/>
      <c r="V43558" s="53"/>
      <c r="W43558" s="53"/>
      <c r="X43558" s="53"/>
      <c r="Y43558" s="55"/>
    </row>
    <row r="43559" spans="21:25" x14ac:dyDescent="0.2">
      <c r="U43559" s="55"/>
      <c r="V43559" s="53"/>
      <c r="W43559" s="53"/>
      <c r="X43559" s="53"/>
      <c r="Y43559" s="55"/>
    </row>
    <row r="43560" spans="21:25" x14ac:dyDescent="0.2">
      <c r="U43560" s="55"/>
      <c r="V43560" s="53"/>
      <c r="W43560" s="53"/>
      <c r="X43560" s="53"/>
      <c r="Y43560" s="55"/>
    </row>
    <row r="43561" spans="21:25" x14ac:dyDescent="0.2">
      <c r="U43561" s="55"/>
      <c r="V43561" s="53"/>
      <c r="W43561" s="53"/>
      <c r="X43561" s="53"/>
      <c r="Y43561" s="55"/>
    </row>
    <row r="43562" spans="21:25" x14ac:dyDescent="0.2">
      <c r="U43562" s="55"/>
      <c r="V43562" s="53"/>
      <c r="W43562" s="53"/>
      <c r="X43562" s="53"/>
      <c r="Y43562" s="55"/>
    </row>
    <row r="43563" spans="21:25" x14ac:dyDescent="0.2">
      <c r="U43563" s="55"/>
      <c r="V43563" s="53"/>
      <c r="W43563" s="53"/>
      <c r="X43563" s="53"/>
      <c r="Y43563" s="55"/>
    </row>
    <row r="43564" spans="21:25" x14ac:dyDescent="0.2">
      <c r="U43564" s="55"/>
      <c r="V43564" s="53"/>
      <c r="W43564" s="53"/>
      <c r="X43564" s="53"/>
      <c r="Y43564" s="55"/>
    </row>
    <row r="43565" spans="21:25" x14ac:dyDescent="0.2">
      <c r="U43565" s="55"/>
      <c r="V43565" s="53"/>
      <c r="W43565" s="53"/>
      <c r="X43565" s="53"/>
      <c r="Y43565" s="55"/>
    </row>
    <row r="43566" spans="21:25" x14ac:dyDescent="0.2">
      <c r="U43566" s="55"/>
      <c r="V43566" s="53"/>
      <c r="W43566" s="53"/>
      <c r="X43566" s="53"/>
      <c r="Y43566" s="55"/>
    </row>
    <row r="43567" spans="21:25" x14ac:dyDescent="0.2">
      <c r="U43567" s="55"/>
      <c r="V43567" s="53"/>
      <c r="W43567" s="53"/>
      <c r="X43567" s="53"/>
      <c r="Y43567" s="55"/>
    </row>
    <row r="43568" spans="21:25" x14ac:dyDescent="0.2">
      <c r="U43568" s="55"/>
      <c r="V43568" s="53"/>
      <c r="W43568" s="53"/>
      <c r="X43568" s="53"/>
      <c r="Y43568" s="55"/>
    </row>
    <row r="43569" spans="21:25" x14ac:dyDescent="0.2">
      <c r="U43569" s="55"/>
      <c r="V43569" s="53"/>
      <c r="W43569" s="53"/>
      <c r="X43569" s="53"/>
      <c r="Y43569" s="55"/>
    </row>
    <row r="43570" spans="21:25" x14ac:dyDescent="0.2">
      <c r="U43570" s="55"/>
      <c r="V43570" s="53"/>
      <c r="W43570" s="53"/>
      <c r="X43570" s="53"/>
      <c r="Y43570" s="55"/>
    </row>
    <row r="43571" spans="21:25" x14ac:dyDescent="0.2">
      <c r="U43571" s="55"/>
      <c r="V43571" s="53"/>
      <c r="W43571" s="53"/>
      <c r="X43571" s="53"/>
      <c r="Y43571" s="55"/>
    </row>
    <row r="43572" spans="21:25" x14ac:dyDescent="0.2">
      <c r="U43572" s="55"/>
      <c r="V43572" s="53"/>
      <c r="W43572" s="53"/>
      <c r="X43572" s="53"/>
      <c r="Y43572" s="55"/>
    </row>
    <row r="43573" spans="21:25" x14ac:dyDescent="0.2">
      <c r="U43573" s="55"/>
      <c r="V43573" s="53"/>
      <c r="W43573" s="53"/>
      <c r="X43573" s="53"/>
      <c r="Y43573" s="55"/>
    </row>
    <row r="43574" spans="21:25" x14ac:dyDescent="0.2">
      <c r="U43574" s="55"/>
      <c r="V43574" s="53"/>
      <c r="W43574" s="53"/>
      <c r="X43574" s="53"/>
      <c r="Y43574" s="55"/>
    </row>
    <row r="43575" spans="21:25" x14ac:dyDescent="0.2">
      <c r="U43575" s="55"/>
      <c r="V43575" s="53"/>
      <c r="W43575" s="53"/>
      <c r="X43575" s="53"/>
      <c r="Y43575" s="55"/>
    </row>
    <row r="43576" spans="21:25" x14ac:dyDescent="0.2">
      <c r="U43576" s="55"/>
      <c r="V43576" s="53"/>
      <c r="W43576" s="53"/>
      <c r="X43576" s="53"/>
      <c r="Y43576" s="55"/>
    </row>
    <row r="43577" spans="21:25" x14ac:dyDescent="0.2">
      <c r="U43577" s="55"/>
      <c r="V43577" s="53"/>
      <c r="W43577" s="53"/>
      <c r="X43577" s="53"/>
      <c r="Y43577" s="55"/>
    </row>
    <row r="43578" spans="21:25" x14ac:dyDescent="0.2">
      <c r="U43578" s="55"/>
      <c r="V43578" s="53"/>
      <c r="W43578" s="53"/>
      <c r="X43578" s="53"/>
      <c r="Y43578" s="55"/>
    </row>
    <row r="43579" spans="21:25" x14ac:dyDescent="0.2">
      <c r="U43579" s="55"/>
      <c r="V43579" s="53"/>
      <c r="W43579" s="53"/>
      <c r="X43579" s="53"/>
      <c r="Y43579" s="55"/>
    </row>
    <row r="43580" spans="21:25" x14ac:dyDescent="0.2">
      <c r="U43580" s="55"/>
      <c r="V43580" s="53"/>
      <c r="W43580" s="53"/>
      <c r="X43580" s="53"/>
      <c r="Y43580" s="55"/>
    </row>
    <row r="43581" spans="21:25" x14ac:dyDescent="0.2">
      <c r="U43581" s="55"/>
      <c r="V43581" s="53"/>
      <c r="W43581" s="53"/>
      <c r="X43581" s="53"/>
      <c r="Y43581" s="55"/>
    </row>
    <row r="43582" spans="21:25" x14ac:dyDescent="0.2">
      <c r="U43582" s="55"/>
      <c r="V43582" s="53"/>
      <c r="W43582" s="53"/>
      <c r="X43582" s="53"/>
      <c r="Y43582" s="55"/>
    </row>
    <row r="43583" spans="21:25" x14ac:dyDescent="0.2">
      <c r="U43583" s="55"/>
      <c r="V43583" s="53"/>
      <c r="W43583" s="53"/>
      <c r="X43583" s="53"/>
      <c r="Y43583" s="55"/>
    </row>
    <row r="43584" spans="21:25" x14ac:dyDescent="0.2">
      <c r="U43584" s="55"/>
      <c r="V43584" s="53"/>
      <c r="W43584" s="53"/>
      <c r="X43584" s="53"/>
      <c r="Y43584" s="55"/>
    </row>
    <row r="43585" spans="21:25" x14ac:dyDescent="0.2">
      <c r="U43585" s="55"/>
      <c r="V43585" s="53"/>
      <c r="W43585" s="53"/>
      <c r="X43585" s="53"/>
      <c r="Y43585" s="55"/>
    </row>
    <row r="43586" spans="21:25" x14ac:dyDescent="0.2">
      <c r="U43586" s="55"/>
      <c r="V43586" s="53"/>
      <c r="W43586" s="53"/>
      <c r="X43586" s="53"/>
      <c r="Y43586" s="55"/>
    </row>
    <row r="43587" spans="21:25" x14ac:dyDescent="0.2">
      <c r="U43587" s="55"/>
      <c r="V43587" s="53"/>
      <c r="W43587" s="53"/>
      <c r="X43587" s="53"/>
      <c r="Y43587" s="55"/>
    </row>
    <row r="43588" spans="21:25" x14ac:dyDescent="0.2">
      <c r="U43588" s="55"/>
      <c r="V43588" s="53"/>
      <c r="W43588" s="53"/>
      <c r="X43588" s="53"/>
      <c r="Y43588" s="55"/>
    </row>
    <row r="43589" spans="21:25" x14ac:dyDescent="0.2">
      <c r="U43589" s="55"/>
      <c r="V43589" s="53"/>
      <c r="W43589" s="53"/>
      <c r="X43589" s="53"/>
      <c r="Y43589" s="55"/>
    </row>
    <row r="43590" spans="21:25" x14ac:dyDescent="0.2">
      <c r="U43590" s="55"/>
      <c r="V43590" s="53"/>
      <c r="W43590" s="53"/>
      <c r="X43590" s="53"/>
      <c r="Y43590" s="55"/>
    </row>
    <row r="43591" spans="21:25" x14ac:dyDescent="0.2">
      <c r="U43591" s="55"/>
      <c r="V43591" s="53"/>
      <c r="W43591" s="53"/>
      <c r="X43591" s="53"/>
      <c r="Y43591" s="55"/>
    </row>
    <row r="43592" spans="21:25" x14ac:dyDescent="0.2">
      <c r="U43592" s="55"/>
      <c r="V43592" s="53"/>
      <c r="W43592" s="53"/>
      <c r="X43592" s="53"/>
      <c r="Y43592" s="55"/>
    </row>
    <row r="43593" spans="21:25" x14ac:dyDescent="0.2">
      <c r="U43593" s="55"/>
      <c r="V43593" s="53"/>
      <c r="W43593" s="53"/>
      <c r="X43593" s="53"/>
      <c r="Y43593" s="55"/>
    </row>
    <row r="43594" spans="21:25" x14ac:dyDescent="0.2">
      <c r="U43594" s="55"/>
      <c r="V43594" s="53"/>
      <c r="W43594" s="53"/>
      <c r="X43594" s="53"/>
      <c r="Y43594" s="55"/>
    </row>
    <row r="43595" spans="21:25" x14ac:dyDescent="0.2">
      <c r="U43595" s="55"/>
      <c r="V43595" s="53"/>
      <c r="W43595" s="53"/>
      <c r="X43595" s="53"/>
      <c r="Y43595" s="55"/>
    </row>
    <row r="43596" spans="21:25" x14ac:dyDescent="0.2">
      <c r="U43596" s="55"/>
      <c r="V43596" s="53"/>
      <c r="W43596" s="53"/>
      <c r="X43596" s="53"/>
      <c r="Y43596" s="55"/>
    </row>
    <row r="43597" spans="21:25" x14ac:dyDescent="0.2">
      <c r="U43597" s="55"/>
      <c r="V43597" s="53"/>
      <c r="W43597" s="53"/>
      <c r="X43597" s="53"/>
      <c r="Y43597" s="55"/>
    </row>
    <row r="43598" spans="21:25" x14ac:dyDescent="0.2">
      <c r="U43598" s="55"/>
      <c r="V43598" s="53"/>
      <c r="W43598" s="53"/>
      <c r="X43598" s="53"/>
      <c r="Y43598" s="55"/>
    </row>
    <row r="43599" spans="21:25" x14ac:dyDescent="0.2">
      <c r="U43599" s="55"/>
      <c r="V43599" s="53"/>
      <c r="W43599" s="53"/>
      <c r="X43599" s="53"/>
      <c r="Y43599" s="55"/>
    </row>
    <row r="43600" spans="21:25" x14ac:dyDescent="0.2">
      <c r="U43600" s="55"/>
      <c r="V43600" s="53"/>
      <c r="W43600" s="53"/>
      <c r="X43600" s="53"/>
      <c r="Y43600" s="55"/>
    </row>
    <row r="43601" spans="21:25" x14ac:dyDescent="0.2">
      <c r="U43601" s="55"/>
      <c r="V43601" s="53"/>
      <c r="W43601" s="53"/>
      <c r="X43601" s="53"/>
      <c r="Y43601" s="55"/>
    </row>
    <row r="43602" spans="21:25" x14ac:dyDescent="0.2">
      <c r="U43602" s="55"/>
      <c r="V43602" s="53"/>
      <c r="W43602" s="53"/>
      <c r="X43602" s="53"/>
      <c r="Y43602" s="55"/>
    </row>
    <row r="43603" spans="21:25" x14ac:dyDescent="0.2">
      <c r="U43603" s="55"/>
      <c r="V43603" s="53"/>
      <c r="W43603" s="53"/>
      <c r="X43603" s="53"/>
      <c r="Y43603" s="55"/>
    </row>
    <row r="43604" spans="21:25" x14ac:dyDescent="0.2">
      <c r="U43604" s="55"/>
      <c r="V43604" s="53"/>
      <c r="W43604" s="53"/>
      <c r="X43604" s="53"/>
      <c r="Y43604" s="55"/>
    </row>
    <row r="43605" spans="21:25" x14ac:dyDescent="0.2">
      <c r="U43605" s="55"/>
      <c r="V43605" s="53"/>
      <c r="W43605" s="53"/>
      <c r="X43605" s="53"/>
      <c r="Y43605" s="55"/>
    </row>
    <row r="43606" spans="21:25" x14ac:dyDescent="0.2">
      <c r="U43606" s="55"/>
      <c r="V43606" s="53"/>
      <c r="W43606" s="53"/>
      <c r="X43606" s="53"/>
      <c r="Y43606" s="55"/>
    </row>
    <row r="43607" spans="21:25" x14ac:dyDescent="0.2">
      <c r="U43607" s="55"/>
      <c r="V43607" s="53"/>
      <c r="W43607" s="53"/>
      <c r="X43607" s="53"/>
      <c r="Y43607" s="55"/>
    </row>
    <row r="43608" spans="21:25" x14ac:dyDescent="0.2">
      <c r="U43608" s="55"/>
      <c r="V43608" s="53"/>
      <c r="W43608" s="53"/>
      <c r="X43608" s="53"/>
      <c r="Y43608" s="55"/>
    </row>
    <row r="43609" spans="21:25" x14ac:dyDescent="0.2">
      <c r="U43609" s="55"/>
      <c r="V43609" s="53"/>
      <c r="W43609" s="53"/>
      <c r="X43609" s="53"/>
      <c r="Y43609" s="55"/>
    </row>
    <row r="43610" spans="21:25" x14ac:dyDescent="0.2">
      <c r="U43610" s="55"/>
      <c r="V43610" s="53"/>
      <c r="W43610" s="53"/>
      <c r="X43610" s="53"/>
      <c r="Y43610" s="55"/>
    </row>
    <row r="43611" spans="21:25" x14ac:dyDescent="0.2">
      <c r="U43611" s="55"/>
      <c r="V43611" s="53"/>
      <c r="W43611" s="53"/>
      <c r="X43611" s="53"/>
      <c r="Y43611" s="55"/>
    </row>
    <row r="43612" spans="21:25" x14ac:dyDescent="0.2">
      <c r="U43612" s="55"/>
      <c r="V43612" s="53"/>
      <c r="W43612" s="53"/>
      <c r="X43612" s="53"/>
      <c r="Y43612" s="55"/>
    </row>
    <row r="43613" spans="21:25" x14ac:dyDescent="0.2">
      <c r="U43613" s="55"/>
      <c r="V43613" s="53"/>
      <c r="W43613" s="53"/>
      <c r="X43613" s="53"/>
      <c r="Y43613" s="55"/>
    </row>
    <row r="43614" spans="21:25" x14ac:dyDescent="0.2">
      <c r="U43614" s="55"/>
      <c r="V43614" s="53"/>
      <c r="W43614" s="53"/>
      <c r="X43614" s="53"/>
      <c r="Y43614" s="55"/>
    </row>
    <row r="43615" spans="21:25" x14ac:dyDescent="0.2">
      <c r="U43615" s="55"/>
      <c r="V43615" s="53"/>
      <c r="W43615" s="53"/>
      <c r="X43615" s="53"/>
      <c r="Y43615" s="55"/>
    </row>
    <row r="43616" spans="21:25" x14ac:dyDescent="0.2">
      <c r="U43616" s="55"/>
      <c r="V43616" s="53"/>
      <c r="W43616" s="53"/>
      <c r="X43616" s="53"/>
      <c r="Y43616" s="55"/>
    </row>
    <row r="43617" spans="21:25" x14ac:dyDescent="0.2">
      <c r="U43617" s="55"/>
      <c r="V43617" s="53"/>
      <c r="W43617" s="53"/>
      <c r="X43617" s="53"/>
      <c r="Y43617" s="55"/>
    </row>
    <row r="43618" spans="21:25" x14ac:dyDescent="0.2">
      <c r="U43618" s="55"/>
      <c r="V43618" s="53"/>
      <c r="W43618" s="53"/>
      <c r="X43618" s="53"/>
      <c r="Y43618" s="55"/>
    </row>
    <row r="43619" spans="21:25" x14ac:dyDescent="0.2">
      <c r="U43619" s="55"/>
      <c r="V43619" s="53"/>
      <c r="W43619" s="53"/>
      <c r="X43619" s="53"/>
      <c r="Y43619" s="55"/>
    </row>
    <row r="43620" spans="21:25" x14ac:dyDescent="0.2">
      <c r="U43620" s="55"/>
      <c r="V43620" s="53"/>
      <c r="W43620" s="53"/>
      <c r="X43620" s="53"/>
      <c r="Y43620" s="55"/>
    </row>
    <row r="43621" spans="21:25" x14ac:dyDescent="0.2">
      <c r="U43621" s="55"/>
      <c r="V43621" s="53"/>
      <c r="W43621" s="53"/>
      <c r="X43621" s="53"/>
      <c r="Y43621" s="55"/>
    </row>
    <row r="43622" spans="21:25" x14ac:dyDescent="0.2">
      <c r="U43622" s="55"/>
      <c r="V43622" s="53"/>
      <c r="W43622" s="53"/>
      <c r="X43622" s="53"/>
      <c r="Y43622" s="55"/>
    </row>
    <row r="43623" spans="21:25" x14ac:dyDescent="0.2">
      <c r="U43623" s="55"/>
      <c r="V43623" s="53"/>
      <c r="W43623" s="53"/>
      <c r="X43623" s="53"/>
      <c r="Y43623" s="55"/>
    </row>
    <row r="43624" spans="21:25" x14ac:dyDescent="0.2">
      <c r="U43624" s="55"/>
      <c r="V43624" s="53"/>
      <c r="W43624" s="53"/>
      <c r="X43624" s="53"/>
      <c r="Y43624" s="55"/>
    </row>
    <row r="43625" spans="21:25" x14ac:dyDescent="0.2">
      <c r="U43625" s="55"/>
      <c r="V43625" s="53"/>
      <c r="W43625" s="53"/>
      <c r="X43625" s="53"/>
      <c r="Y43625" s="55"/>
    </row>
    <row r="43626" spans="21:25" x14ac:dyDescent="0.2">
      <c r="U43626" s="55"/>
      <c r="V43626" s="53"/>
      <c r="W43626" s="53"/>
      <c r="X43626" s="53"/>
      <c r="Y43626" s="55"/>
    </row>
    <row r="43627" spans="21:25" x14ac:dyDescent="0.2">
      <c r="U43627" s="55"/>
      <c r="V43627" s="53"/>
      <c r="W43627" s="53"/>
      <c r="X43627" s="53"/>
      <c r="Y43627" s="55"/>
    </row>
    <row r="43628" spans="21:25" x14ac:dyDescent="0.2">
      <c r="U43628" s="55"/>
      <c r="V43628" s="53"/>
      <c r="W43628" s="53"/>
      <c r="X43628" s="53"/>
      <c r="Y43628" s="55"/>
    </row>
    <row r="43629" spans="21:25" x14ac:dyDescent="0.2">
      <c r="U43629" s="55"/>
      <c r="V43629" s="53"/>
      <c r="W43629" s="53"/>
      <c r="X43629" s="53"/>
      <c r="Y43629" s="55"/>
    </row>
    <row r="43630" spans="21:25" x14ac:dyDescent="0.2">
      <c r="U43630" s="55"/>
      <c r="V43630" s="53"/>
      <c r="W43630" s="53"/>
      <c r="X43630" s="53"/>
      <c r="Y43630" s="55"/>
    </row>
    <row r="43631" spans="21:25" x14ac:dyDescent="0.2">
      <c r="U43631" s="55"/>
      <c r="V43631" s="53"/>
      <c r="W43631" s="53"/>
      <c r="X43631" s="53"/>
      <c r="Y43631" s="55"/>
    </row>
    <row r="43632" spans="21:25" x14ac:dyDescent="0.2">
      <c r="U43632" s="55"/>
      <c r="V43632" s="53"/>
      <c r="W43632" s="53"/>
      <c r="X43632" s="53"/>
      <c r="Y43632" s="55"/>
    </row>
    <row r="43633" spans="21:25" x14ac:dyDescent="0.2">
      <c r="U43633" s="55"/>
      <c r="V43633" s="53"/>
      <c r="W43633" s="53"/>
      <c r="X43633" s="53"/>
      <c r="Y43633" s="55"/>
    </row>
    <row r="43634" spans="21:25" x14ac:dyDescent="0.2">
      <c r="U43634" s="55"/>
      <c r="V43634" s="53"/>
      <c r="W43634" s="53"/>
      <c r="X43634" s="53"/>
      <c r="Y43634" s="55"/>
    </row>
    <row r="43635" spans="21:25" x14ac:dyDescent="0.2">
      <c r="U43635" s="55"/>
      <c r="V43635" s="53"/>
      <c r="W43635" s="53"/>
      <c r="X43635" s="53"/>
      <c r="Y43635" s="55"/>
    </row>
    <row r="43636" spans="21:25" x14ac:dyDescent="0.2">
      <c r="U43636" s="55"/>
      <c r="V43636" s="53"/>
      <c r="W43636" s="53"/>
      <c r="X43636" s="53"/>
      <c r="Y43636" s="55"/>
    </row>
    <row r="43637" spans="21:25" x14ac:dyDescent="0.2">
      <c r="U43637" s="55"/>
      <c r="V43637" s="53"/>
      <c r="W43637" s="53"/>
      <c r="X43637" s="53"/>
      <c r="Y43637" s="55"/>
    </row>
    <row r="43638" spans="21:25" x14ac:dyDescent="0.2">
      <c r="U43638" s="55"/>
      <c r="V43638" s="53"/>
      <c r="W43638" s="53"/>
      <c r="X43638" s="53"/>
      <c r="Y43638" s="55"/>
    </row>
    <row r="43639" spans="21:25" x14ac:dyDescent="0.2">
      <c r="U43639" s="55"/>
      <c r="V43639" s="53"/>
      <c r="W43639" s="53"/>
      <c r="X43639" s="53"/>
      <c r="Y43639" s="55"/>
    </row>
    <row r="43640" spans="21:25" x14ac:dyDescent="0.2">
      <c r="U43640" s="55"/>
      <c r="V43640" s="53"/>
      <c r="W43640" s="53"/>
      <c r="X43640" s="53"/>
      <c r="Y43640" s="55"/>
    </row>
    <row r="43641" spans="21:25" x14ac:dyDescent="0.2">
      <c r="U43641" s="55"/>
      <c r="V43641" s="53"/>
      <c r="W43641" s="53"/>
      <c r="X43641" s="53"/>
      <c r="Y43641" s="55"/>
    </row>
    <row r="43642" spans="21:25" x14ac:dyDescent="0.2">
      <c r="U43642" s="55"/>
      <c r="V43642" s="53"/>
      <c r="W43642" s="53"/>
      <c r="X43642" s="53"/>
      <c r="Y43642" s="55"/>
    </row>
    <row r="43643" spans="21:25" x14ac:dyDescent="0.2">
      <c r="U43643" s="55"/>
      <c r="V43643" s="53"/>
      <c r="W43643" s="53"/>
      <c r="X43643" s="53"/>
      <c r="Y43643" s="55"/>
    </row>
    <row r="43644" spans="21:25" x14ac:dyDescent="0.2">
      <c r="U43644" s="55"/>
      <c r="V43644" s="53"/>
      <c r="W43644" s="53"/>
      <c r="X43644" s="53"/>
      <c r="Y43644" s="55"/>
    </row>
    <row r="43645" spans="21:25" x14ac:dyDescent="0.2">
      <c r="U43645" s="55"/>
      <c r="V43645" s="53"/>
      <c r="W43645" s="53"/>
      <c r="X43645" s="53"/>
      <c r="Y43645" s="55"/>
    </row>
    <row r="43646" spans="21:25" x14ac:dyDescent="0.2">
      <c r="U43646" s="55"/>
      <c r="V43646" s="53"/>
      <c r="W43646" s="53"/>
      <c r="X43646" s="53"/>
      <c r="Y43646" s="55"/>
    </row>
    <row r="43647" spans="21:25" x14ac:dyDescent="0.2">
      <c r="U43647" s="55"/>
      <c r="V43647" s="53"/>
      <c r="W43647" s="53"/>
      <c r="X43647" s="53"/>
      <c r="Y43647" s="55"/>
    </row>
    <row r="43648" spans="21:25" x14ac:dyDescent="0.2">
      <c r="U43648" s="55"/>
      <c r="V43648" s="53"/>
      <c r="W43648" s="53"/>
      <c r="X43648" s="53"/>
      <c r="Y43648" s="55"/>
    </row>
    <row r="43649" spans="21:25" x14ac:dyDescent="0.2">
      <c r="U43649" s="55"/>
      <c r="V43649" s="53"/>
      <c r="W43649" s="53"/>
      <c r="X43649" s="53"/>
      <c r="Y43649" s="55"/>
    </row>
    <row r="43650" spans="21:25" x14ac:dyDescent="0.2">
      <c r="U43650" s="55"/>
      <c r="V43650" s="53"/>
      <c r="W43650" s="53"/>
      <c r="X43650" s="53"/>
      <c r="Y43650" s="55"/>
    </row>
    <row r="43651" spans="21:25" x14ac:dyDescent="0.2">
      <c r="U43651" s="55"/>
      <c r="V43651" s="53"/>
      <c r="W43651" s="53"/>
      <c r="X43651" s="53"/>
      <c r="Y43651" s="55"/>
    </row>
    <row r="43652" spans="21:25" x14ac:dyDescent="0.2">
      <c r="U43652" s="55"/>
      <c r="V43652" s="53"/>
      <c r="W43652" s="53"/>
      <c r="X43652" s="53"/>
      <c r="Y43652" s="55"/>
    </row>
    <row r="43653" spans="21:25" x14ac:dyDescent="0.2">
      <c r="U43653" s="55"/>
      <c r="V43653" s="53"/>
      <c r="W43653" s="53"/>
      <c r="X43653" s="53"/>
      <c r="Y43653" s="55"/>
    </row>
    <row r="43654" spans="21:25" x14ac:dyDescent="0.2">
      <c r="U43654" s="55"/>
      <c r="V43654" s="53"/>
      <c r="W43654" s="53"/>
      <c r="X43654" s="53"/>
      <c r="Y43654" s="55"/>
    </row>
    <row r="43655" spans="21:25" x14ac:dyDescent="0.2">
      <c r="U43655" s="55"/>
      <c r="V43655" s="53"/>
      <c r="W43655" s="53"/>
      <c r="X43655" s="53"/>
      <c r="Y43655" s="55"/>
    </row>
    <row r="43656" spans="21:25" x14ac:dyDescent="0.2">
      <c r="U43656" s="55"/>
      <c r="V43656" s="53"/>
      <c r="W43656" s="53"/>
      <c r="X43656" s="53"/>
      <c r="Y43656" s="55"/>
    </row>
    <row r="43657" spans="21:25" x14ac:dyDescent="0.2">
      <c r="U43657" s="55"/>
      <c r="V43657" s="53"/>
      <c r="W43657" s="53"/>
      <c r="X43657" s="53"/>
      <c r="Y43657" s="55"/>
    </row>
    <row r="43658" spans="21:25" x14ac:dyDescent="0.2">
      <c r="U43658" s="55"/>
      <c r="V43658" s="53"/>
      <c r="W43658" s="53"/>
      <c r="X43658" s="53"/>
      <c r="Y43658" s="55"/>
    </row>
    <row r="43659" spans="21:25" x14ac:dyDescent="0.2">
      <c r="U43659" s="55"/>
      <c r="V43659" s="53"/>
      <c r="W43659" s="53"/>
      <c r="X43659" s="53"/>
      <c r="Y43659" s="55"/>
    </row>
    <row r="43660" spans="21:25" x14ac:dyDescent="0.2">
      <c r="U43660" s="55"/>
      <c r="V43660" s="53"/>
      <c r="W43660" s="53"/>
      <c r="X43660" s="53"/>
      <c r="Y43660" s="55"/>
    </row>
    <row r="43661" spans="21:25" x14ac:dyDescent="0.2">
      <c r="U43661" s="55"/>
      <c r="V43661" s="53"/>
      <c r="W43661" s="53"/>
      <c r="X43661" s="53"/>
      <c r="Y43661" s="55"/>
    </row>
    <row r="43662" spans="21:25" x14ac:dyDescent="0.2">
      <c r="U43662" s="55"/>
      <c r="V43662" s="53"/>
      <c r="W43662" s="53"/>
      <c r="X43662" s="53"/>
      <c r="Y43662" s="55"/>
    </row>
    <row r="43663" spans="21:25" x14ac:dyDescent="0.2">
      <c r="U43663" s="55"/>
      <c r="V43663" s="53"/>
      <c r="W43663" s="53"/>
      <c r="X43663" s="53"/>
      <c r="Y43663" s="55"/>
    </row>
    <row r="43664" spans="21:25" x14ac:dyDescent="0.2">
      <c r="U43664" s="55"/>
      <c r="V43664" s="53"/>
      <c r="W43664" s="53"/>
      <c r="X43664" s="53"/>
      <c r="Y43664" s="55"/>
    </row>
    <row r="43665" spans="21:25" x14ac:dyDescent="0.2">
      <c r="U43665" s="55"/>
      <c r="V43665" s="53"/>
      <c r="W43665" s="53"/>
      <c r="X43665" s="53"/>
      <c r="Y43665" s="55"/>
    </row>
    <row r="43666" spans="21:25" x14ac:dyDescent="0.2">
      <c r="U43666" s="55"/>
      <c r="V43666" s="53"/>
      <c r="W43666" s="53"/>
      <c r="X43666" s="53"/>
      <c r="Y43666" s="55"/>
    </row>
    <row r="43667" spans="21:25" x14ac:dyDescent="0.2">
      <c r="U43667" s="55"/>
      <c r="V43667" s="53"/>
      <c r="W43667" s="53"/>
      <c r="X43667" s="53"/>
      <c r="Y43667" s="55"/>
    </row>
    <row r="43668" spans="21:25" x14ac:dyDescent="0.2">
      <c r="U43668" s="55"/>
      <c r="V43668" s="53"/>
      <c r="W43668" s="53"/>
      <c r="X43668" s="53"/>
      <c r="Y43668" s="55"/>
    </row>
    <row r="43669" spans="21:25" x14ac:dyDescent="0.2">
      <c r="U43669" s="55"/>
      <c r="V43669" s="53"/>
      <c r="W43669" s="53"/>
      <c r="X43669" s="53"/>
      <c r="Y43669" s="55"/>
    </row>
    <row r="43670" spans="21:25" x14ac:dyDescent="0.2">
      <c r="U43670" s="55"/>
      <c r="V43670" s="53"/>
      <c r="W43670" s="53"/>
      <c r="X43670" s="53"/>
      <c r="Y43670" s="55"/>
    </row>
    <row r="43671" spans="21:25" x14ac:dyDescent="0.2">
      <c r="U43671" s="55"/>
      <c r="V43671" s="53"/>
      <c r="W43671" s="53"/>
      <c r="X43671" s="53"/>
      <c r="Y43671" s="55"/>
    </row>
    <row r="43672" spans="21:25" x14ac:dyDescent="0.2">
      <c r="U43672" s="55"/>
      <c r="V43672" s="53"/>
      <c r="W43672" s="53"/>
      <c r="X43672" s="53"/>
      <c r="Y43672" s="55"/>
    </row>
    <row r="43673" spans="21:25" x14ac:dyDescent="0.2">
      <c r="U43673" s="55"/>
      <c r="V43673" s="53"/>
      <c r="W43673" s="53"/>
      <c r="X43673" s="53"/>
      <c r="Y43673" s="55"/>
    </row>
    <row r="43674" spans="21:25" x14ac:dyDescent="0.2">
      <c r="U43674" s="55"/>
      <c r="V43674" s="53"/>
      <c r="W43674" s="53"/>
      <c r="X43674" s="53"/>
      <c r="Y43674" s="55"/>
    </row>
    <row r="43675" spans="21:25" x14ac:dyDescent="0.2">
      <c r="U43675" s="55"/>
      <c r="V43675" s="53"/>
      <c r="W43675" s="53"/>
      <c r="X43675" s="53"/>
      <c r="Y43675" s="55"/>
    </row>
    <row r="43676" spans="21:25" x14ac:dyDescent="0.2">
      <c r="U43676" s="55"/>
      <c r="V43676" s="53"/>
      <c r="W43676" s="53"/>
      <c r="X43676" s="53"/>
      <c r="Y43676" s="55"/>
    </row>
    <row r="43677" spans="21:25" x14ac:dyDescent="0.2">
      <c r="U43677" s="55"/>
      <c r="V43677" s="53"/>
      <c r="W43677" s="53"/>
      <c r="X43677" s="53"/>
      <c r="Y43677" s="55"/>
    </row>
    <row r="43678" spans="21:25" x14ac:dyDescent="0.2">
      <c r="U43678" s="55"/>
      <c r="V43678" s="53"/>
      <c r="W43678" s="53"/>
      <c r="X43678" s="53"/>
      <c r="Y43678" s="55"/>
    </row>
    <row r="43679" spans="21:25" x14ac:dyDescent="0.2">
      <c r="U43679" s="55"/>
      <c r="V43679" s="53"/>
      <c r="W43679" s="53"/>
      <c r="X43679" s="53"/>
      <c r="Y43679" s="55"/>
    </row>
    <row r="43680" spans="21:25" x14ac:dyDescent="0.2">
      <c r="U43680" s="55"/>
      <c r="V43680" s="53"/>
      <c r="W43680" s="53"/>
      <c r="X43680" s="53"/>
      <c r="Y43680" s="55"/>
    </row>
    <row r="43681" spans="21:25" x14ac:dyDescent="0.2">
      <c r="U43681" s="55"/>
      <c r="V43681" s="53"/>
      <c r="W43681" s="53"/>
      <c r="X43681" s="53"/>
      <c r="Y43681" s="55"/>
    </row>
    <row r="43682" spans="21:25" x14ac:dyDescent="0.2">
      <c r="U43682" s="55"/>
      <c r="V43682" s="53"/>
      <c r="W43682" s="53"/>
      <c r="X43682" s="53"/>
      <c r="Y43682" s="55"/>
    </row>
    <row r="43683" spans="21:25" x14ac:dyDescent="0.2">
      <c r="U43683" s="55"/>
      <c r="V43683" s="53"/>
      <c r="W43683" s="53"/>
      <c r="X43683" s="53"/>
      <c r="Y43683" s="55"/>
    </row>
    <row r="43684" spans="21:25" x14ac:dyDescent="0.2">
      <c r="U43684" s="55"/>
      <c r="V43684" s="53"/>
      <c r="W43684" s="53"/>
      <c r="X43684" s="53"/>
      <c r="Y43684" s="55"/>
    </row>
    <row r="43685" spans="21:25" x14ac:dyDescent="0.2">
      <c r="U43685" s="55"/>
      <c r="V43685" s="53"/>
      <c r="W43685" s="53"/>
      <c r="X43685" s="53"/>
      <c r="Y43685" s="55"/>
    </row>
    <row r="43686" spans="21:25" x14ac:dyDescent="0.2">
      <c r="U43686" s="55"/>
      <c r="V43686" s="53"/>
      <c r="W43686" s="53"/>
      <c r="X43686" s="53"/>
      <c r="Y43686" s="55"/>
    </row>
    <row r="43687" spans="21:25" x14ac:dyDescent="0.2">
      <c r="U43687" s="55"/>
      <c r="V43687" s="53"/>
      <c r="W43687" s="53"/>
      <c r="X43687" s="53"/>
      <c r="Y43687" s="55"/>
    </row>
    <row r="43688" spans="21:25" x14ac:dyDescent="0.2">
      <c r="U43688" s="55"/>
      <c r="V43688" s="53"/>
      <c r="W43688" s="53"/>
      <c r="X43688" s="53"/>
      <c r="Y43688" s="55"/>
    </row>
    <row r="43689" spans="21:25" x14ac:dyDescent="0.2">
      <c r="U43689" s="55"/>
      <c r="V43689" s="53"/>
      <c r="W43689" s="53"/>
      <c r="X43689" s="53"/>
      <c r="Y43689" s="55"/>
    </row>
    <row r="43690" spans="21:25" x14ac:dyDescent="0.2">
      <c r="U43690" s="55"/>
      <c r="V43690" s="53"/>
      <c r="W43690" s="53"/>
      <c r="X43690" s="53"/>
      <c r="Y43690" s="55"/>
    </row>
    <row r="43691" spans="21:25" x14ac:dyDescent="0.2">
      <c r="U43691" s="55"/>
      <c r="V43691" s="53"/>
      <c r="W43691" s="53"/>
      <c r="X43691" s="53"/>
      <c r="Y43691" s="55"/>
    </row>
    <row r="43692" spans="21:25" x14ac:dyDescent="0.2">
      <c r="U43692" s="55"/>
      <c r="V43692" s="53"/>
      <c r="W43692" s="53"/>
      <c r="X43692" s="53"/>
      <c r="Y43692" s="55"/>
    </row>
    <row r="43693" spans="21:25" x14ac:dyDescent="0.2">
      <c r="U43693" s="55"/>
      <c r="V43693" s="53"/>
      <c r="W43693" s="53"/>
      <c r="X43693" s="53"/>
      <c r="Y43693" s="55"/>
    </row>
    <row r="43694" spans="21:25" x14ac:dyDescent="0.2">
      <c r="U43694" s="55"/>
      <c r="V43694" s="53"/>
      <c r="W43694" s="53"/>
      <c r="X43694" s="53"/>
      <c r="Y43694" s="55"/>
    </row>
    <row r="43695" spans="21:25" x14ac:dyDescent="0.2">
      <c r="U43695" s="55"/>
      <c r="V43695" s="53"/>
      <c r="W43695" s="53"/>
      <c r="X43695" s="53"/>
      <c r="Y43695" s="55"/>
    </row>
    <row r="43696" spans="21:25" x14ac:dyDescent="0.2">
      <c r="U43696" s="55"/>
      <c r="V43696" s="53"/>
      <c r="W43696" s="53"/>
      <c r="X43696" s="53"/>
      <c r="Y43696" s="55"/>
    </row>
    <row r="43697" spans="21:25" x14ac:dyDescent="0.2">
      <c r="U43697" s="55"/>
      <c r="V43697" s="53"/>
      <c r="W43697" s="53"/>
      <c r="X43697" s="53"/>
      <c r="Y43697" s="55"/>
    </row>
    <row r="43698" spans="21:25" x14ac:dyDescent="0.2">
      <c r="U43698" s="55"/>
      <c r="V43698" s="53"/>
      <c r="W43698" s="53"/>
      <c r="X43698" s="53"/>
      <c r="Y43698" s="55"/>
    </row>
    <row r="43699" spans="21:25" x14ac:dyDescent="0.2">
      <c r="U43699" s="55"/>
      <c r="V43699" s="53"/>
      <c r="W43699" s="53"/>
      <c r="X43699" s="53"/>
      <c r="Y43699" s="55"/>
    </row>
    <row r="43700" spans="21:25" x14ac:dyDescent="0.2">
      <c r="U43700" s="55"/>
      <c r="V43700" s="53"/>
      <c r="W43700" s="53"/>
      <c r="X43700" s="53"/>
      <c r="Y43700" s="55"/>
    </row>
    <row r="43701" spans="21:25" x14ac:dyDescent="0.2">
      <c r="U43701" s="55"/>
      <c r="V43701" s="53"/>
      <c r="W43701" s="53"/>
      <c r="X43701" s="53"/>
      <c r="Y43701" s="55"/>
    </row>
    <row r="43702" spans="21:25" x14ac:dyDescent="0.2">
      <c r="U43702" s="55"/>
      <c r="V43702" s="53"/>
      <c r="W43702" s="53"/>
      <c r="X43702" s="53"/>
      <c r="Y43702" s="55"/>
    </row>
    <row r="43703" spans="21:25" x14ac:dyDescent="0.2">
      <c r="U43703" s="55"/>
      <c r="V43703" s="53"/>
      <c r="W43703" s="53"/>
      <c r="X43703" s="53"/>
      <c r="Y43703" s="55"/>
    </row>
    <row r="43704" spans="21:25" x14ac:dyDescent="0.2">
      <c r="U43704" s="55"/>
      <c r="V43704" s="53"/>
      <c r="W43704" s="53"/>
      <c r="X43704" s="53"/>
      <c r="Y43704" s="55"/>
    </row>
    <row r="43705" spans="21:25" x14ac:dyDescent="0.2">
      <c r="U43705" s="55"/>
      <c r="V43705" s="53"/>
      <c r="W43705" s="53"/>
      <c r="X43705" s="53"/>
      <c r="Y43705" s="55"/>
    </row>
    <row r="43706" spans="21:25" x14ac:dyDescent="0.2">
      <c r="U43706" s="55"/>
      <c r="V43706" s="53"/>
      <c r="W43706" s="53"/>
      <c r="X43706" s="53"/>
      <c r="Y43706" s="55"/>
    </row>
    <row r="43707" spans="21:25" x14ac:dyDescent="0.2">
      <c r="U43707" s="55"/>
      <c r="V43707" s="53"/>
      <c r="W43707" s="53"/>
      <c r="X43707" s="53"/>
      <c r="Y43707" s="55"/>
    </row>
    <row r="43708" spans="21:25" x14ac:dyDescent="0.2">
      <c r="U43708" s="55"/>
      <c r="V43708" s="53"/>
      <c r="W43708" s="53"/>
      <c r="X43708" s="53"/>
      <c r="Y43708" s="55"/>
    </row>
    <row r="43709" spans="21:25" x14ac:dyDescent="0.2">
      <c r="U43709" s="55"/>
      <c r="V43709" s="53"/>
      <c r="W43709" s="53"/>
      <c r="X43709" s="53"/>
      <c r="Y43709" s="55"/>
    </row>
    <row r="43710" spans="21:25" x14ac:dyDescent="0.2">
      <c r="U43710" s="55"/>
      <c r="V43710" s="53"/>
      <c r="W43710" s="53"/>
      <c r="X43710" s="53"/>
      <c r="Y43710" s="55"/>
    </row>
    <row r="43711" spans="21:25" x14ac:dyDescent="0.2">
      <c r="U43711" s="55"/>
      <c r="V43711" s="53"/>
      <c r="W43711" s="53"/>
      <c r="X43711" s="53"/>
      <c r="Y43711" s="55"/>
    </row>
    <row r="43712" spans="21:25" x14ac:dyDescent="0.2">
      <c r="U43712" s="55"/>
      <c r="V43712" s="53"/>
      <c r="W43712" s="53"/>
      <c r="X43712" s="53"/>
      <c r="Y43712" s="55"/>
    </row>
    <row r="43713" spans="21:25" x14ac:dyDescent="0.2">
      <c r="U43713" s="55"/>
      <c r="V43713" s="53"/>
      <c r="W43713" s="53"/>
      <c r="X43713" s="53"/>
      <c r="Y43713" s="55"/>
    </row>
    <row r="43714" spans="21:25" x14ac:dyDescent="0.2">
      <c r="U43714" s="55"/>
      <c r="V43714" s="53"/>
      <c r="W43714" s="53"/>
      <c r="X43714" s="53"/>
      <c r="Y43714" s="55"/>
    </row>
    <row r="43715" spans="21:25" x14ac:dyDescent="0.2">
      <c r="U43715" s="55"/>
      <c r="V43715" s="53"/>
      <c r="W43715" s="53"/>
      <c r="X43715" s="53"/>
      <c r="Y43715" s="55"/>
    </row>
    <row r="43716" spans="21:25" x14ac:dyDescent="0.2">
      <c r="U43716" s="55"/>
      <c r="V43716" s="53"/>
      <c r="W43716" s="53"/>
      <c r="X43716" s="53"/>
      <c r="Y43716" s="55"/>
    </row>
    <row r="43717" spans="21:25" x14ac:dyDescent="0.2">
      <c r="U43717" s="55"/>
      <c r="V43717" s="53"/>
      <c r="W43717" s="53"/>
      <c r="X43717" s="53"/>
      <c r="Y43717" s="55"/>
    </row>
    <row r="43718" spans="21:25" x14ac:dyDescent="0.2">
      <c r="U43718" s="55"/>
      <c r="V43718" s="53"/>
      <c r="W43718" s="53"/>
      <c r="X43718" s="53"/>
      <c r="Y43718" s="55"/>
    </row>
    <row r="43719" spans="21:25" x14ac:dyDescent="0.2">
      <c r="U43719" s="55"/>
      <c r="V43719" s="53"/>
      <c r="W43719" s="53"/>
      <c r="X43719" s="53"/>
      <c r="Y43719" s="55"/>
    </row>
    <row r="43720" spans="21:25" x14ac:dyDescent="0.2">
      <c r="U43720" s="55"/>
      <c r="V43720" s="53"/>
      <c r="W43720" s="53"/>
      <c r="X43720" s="53"/>
      <c r="Y43720" s="55"/>
    </row>
    <row r="43721" spans="21:25" x14ac:dyDescent="0.2">
      <c r="U43721" s="55"/>
      <c r="V43721" s="53"/>
      <c r="W43721" s="53"/>
      <c r="X43721" s="53"/>
      <c r="Y43721" s="55"/>
    </row>
    <row r="43722" spans="21:25" x14ac:dyDescent="0.2">
      <c r="U43722" s="55"/>
      <c r="V43722" s="53"/>
      <c r="W43722" s="53"/>
      <c r="X43722" s="53"/>
      <c r="Y43722" s="55"/>
    </row>
    <row r="43723" spans="21:25" x14ac:dyDescent="0.2">
      <c r="U43723" s="55"/>
      <c r="V43723" s="53"/>
      <c r="W43723" s="53"/>
      <c r="X43723" s="53"/>
      <c r="Y43723" s="55"/>
    </row>
    <row r="43724" spans="21:25" x14ac:dyDescent="0.2">
      <c r="U43724" s="55"/>
      <c r="V43724" s="53"/>
      <c r="W43724" s="53"/>
      <c r="X43724" s="53"/>
      <c r="Y43724" s="55"/>
    </row>
    <row r="43725" spans="21:25" x14ac:dyDescent="0.2">
      <c r="U43725" s="55"/>
      <c r="V43725" s="53"/>
      <c r="W43725" s="53"/>
      <c r="X43725" s="53"/>
      <c r="Y43725" s="55"/>
    </row>
    <row r="43726" spans="21:25" x14ac:dyDescent="0.2">
      <c r="U43726" s="55"/>
      <c r="V43726" s="53"/>
      <c r="W43726" s="53"/>
      <c r="X43726" s="53"/>
      <c r="Y43726" s="55"/>
    </row>
    <row r="43727" spans="21:25" x14ac:dyDescent="0.2">
      <c r="U43727" s="55"/>
      <c r="V43727" s="53"/>
      <c r="W43727" s="53"/>
      <c r="X43727" s="53"/>
      <c r="Y43727" s="55"/>
    </row>
    <row r="43728" spans="21:25" x14ac:dyDescent="0.2">
      <c r="U43728" s="55"/>
      <c r="V43728" s="53"/>
      <c r="W43728" s="53"/>
      <c r="X43728" s="53"/>
      <c r="Y43728" s="55"/>
    </row>
    <row r="43729" spans="21:25" x14ac:dyDescent="0.2">
      <c r="U43729" s="55"/>
      <c r="V43729" s="53"/>
      <c r="W43729" s="53"/>
      <c r="X43729" s="53"/>
      <c r="Y43729" s="55"/>
    </row>
    <row r="43730" spans="21:25" x14ac:dyDescent="0.2">
      <c r="U43730" s="55"/>
      <c r="V43730" s="53"/>
      <c r="W43730" s="53"/>
      <c r="X43730" s="53"/>
      <c r="Y43730" s="55"/>
    </row>
    <row r="43731" spans="21:25" x14ac:dyDescent="0.2">
      <c r="U43731" s="55"/>
      <c r="V43731" s="53"/>
      <c r="W43731" s="53"/>
      <c r="X43731" s="53"/>
      <c r="Y43731" s="55"/>
    </row>
    <row r="43732" spans="21:25" x14ac:dyDescent="0.2">
      <c r="U43732" s="55"/>
      <c r="V43732" s="53"/>
      <c r="W43732" s="53"/>
      <c r="X43732" s="53"/>
      <c r="Y43732" s="55"/>
    </row>
    <row r="43733" spans="21:25" x14ac:dyDescent="0.2">
      <c r="U43733" s="55"/>
      <c r="V43733" s="53"/>
      <c r="W43733" s="53"/>
      <c r="X43733" s="53"/>
      <c r="Y43733" s="55"/>
    </row>
    <row r="43734" spans="21:25" x14ac:dyDescent="0.2">
      <c r="U43734" s="55"/>
      <c r="V43734" s="53"/>
      <c r="W43734" s="53"/>
      <c r="X43734" s="53"/>
      <c r="Y43734" s="55"/>
    </row>
    <row r="43735" spans="21:25" x14ac:dyDescent="0.2">
      <c r="U43735" s="55"/>
      <c r="V43735" s="53"/>
      <c r="W43735" s="53"/>
      <c r="X43735" s="53"/>
      <c r="Y43735" s="55"/>
    </row>
    <row r="43736" spans="21:25" x14ac:dyDescent="0.2">
      <c r="U43736" s="55"/>
      <c r="V43736" s="53"/>
      <c r="W43736" s="53"/>
      <c r="X43736" s="53"/>
      <c r="Y43736" s="55"/>
    </row>
    <row r="43737" spans="21:25" x14ac:dyDescent="0.2">
      <c r="U43737" s="55"/>
      <c r="V43737" s="53"/>
      <c r="W43737" s="53"/>
      <c r="X43737" s="53"/>
      <c r="Y43737" s="55"/>
    </row>
    <row r="43738" spans="21:25" x14ac:dyDescent="0.2">
      <c r="U43738" s="55"/>
      <c r="V43738" s="53"/>
      <c r="W43738" s="53"/>
      <c r="X43738" s="53"/>
      <c r="Y43738" s="55"/>
    </row>
    <row r="43739" spans="21:25" x14ac:dyDescent="0.2">
      <c r="U43739" s="55"/>
      <c r="V43739" s="53"/>
      <c r="W43739" s="53"/>
      <c r="X43739" s="53"/>
      <c r="Y43739" s="55"/>
    </row>
    <row r="43740" spans="21:25" x14ac:dyDescent="0.2">
      <c r="U43740" s="55"/>
      <c r="V43740" s="53"/>
      <c r="W43740" s="53"/>
      <c r="X43740" s="53"/>
      <c r="Y43740" s="55"/>
    </row>
    <row r="43741" spans="21:25" x14ac:dyDescent="0.2">
      <c r="U43741" s="55"/>
      <c r="V43741" s="53"/>
      <c r="W43741" s="53"/>
      <c r="X43741" s="53"/>
      <c r="Y43741" s="55"/>
    </row>
    <row r="43742" spans="21:25" x14ac:dyDescent="0.2">
      <c r="U43742" s="55"/>
      <c r="V43742" s="53"/>
      <c r="W43742" s="53"/>
      <c r="X43742" s="53"/>
      <c r="Y43742" s="55"/>
    </row>
    <row r="43743" spans="21:25" x14ac:dyDescent="0.2">
      <c r="U43743" s="55"/>
      <c r="V43743" s="53"/>
      <c r="W43743" s="53"/>
      <c r="X43743" s="53"/>
      <c r="Y43743" s="55"/>
    </row>
    <row r="43744" spans="21:25" x14ac:dyDescent="0.2">
      <c r="U43744" s="55"/>
      <c r="V43744" s="53"/>
      <c r="W43744" s="53"/>
      <c r="X43744" s="53"/>
      <c r="Y43744" s="55"/>
    </row>
    <row r="43745" spans="21:25" x14ac:dyDescent="0.2">
      <c r="U43745" s="55"/>
      <c r="V43745" s="53"/>
      <c r="W43745" s="53"/>
      <c r="X43745" s="53"/>
      <c r="Y43745" s="55"/>
    </row>
    <row r="43746" spans="21:25" x14ac:dyDescent="0.2">
      <c r="U43746" s="55"/>
      <c r="V43746" s="53"/>
      <c r="W43746" s="53"/>
      <c r="X43746" s="53"/>
      <c r="Y43746" s="55"/>
    </row>
    <row r="43747" spans="21:25" x14ac:dyDescent="0.2">
      <c r="U43747" s="55"/>
      <c r="V43747" s="53"/>
      <c r="W43747" s="53"/>
      <c r="X43747" s="53"/>
      <c r="Y43747" s="55"/>
    </row>
    <row r="43748" spans="21:25" x14ac:dyDescent="0.2">
      <c r="U43748" s="55"/>
      <c r="V43748" s="53"/>
      <c r="W43748" s="53"/>
      <c r="X43748" s="53"/>
      <c r="Y43748" s="55"/>
    </row>
    <row r="43749" spans="21:25" x14ac:dyDescent="0.2">
      <c r="U43749" s="55"/>
      <c r="V43749" s="53"/>
      <c r="W43749" s="53"/>
      <c r="X43749" s="53"/>
      <c r="Y43749" s="55"/>
    </row>
    <row r="43750" spans="21:25" x14ac:dyDescent="0.2">
      <c r="U43750" s="55"/>
      <c r="V43750" s="53"/>
      <c r="W43750" s="53"/>
      <c r="X43750" s="53"/>
      <c r="Y43750" s="55"/>
    </row>
    <row r="43751" spans="21:25" x14ac:dyDescent="0.2">
      <c r="U43751" s="55"/>
      <c r="V43751" s="53"/>
      <c r="W43751" s="53"/>
      <c r="X43751" s="53"/>
      <c r="Y43751" s="55"/>
    </row>
    <row r="43752" spans="21:25" x14ac:dyDescent="0.2">
      <c r="U43752" s="55"/>
      <c r="V43752" s="53"/>
      <c r="W43752" s="53"/>
      <c r="X43752" s="53"/>
      <c r="Y43752" s="55"/>
    </row>
    <row r="43753" spans="21:25" x14ac:dyDescent="0.2">
      <c r="U43753" s="55"/>
      <c r="V43753" s="53"/>
      <c r="W43753" s="53"/>
      <c r="X43753" s="53"/>
      <c r="Y43753" s="55"/>
    </row>
    <row r="43754" spans="21:25" x14ac:dyDescent="0.2">
      <c r="U43754" s="55"/>
      <c r="V43754" s="53"/>
      <c r="W43754" s="53"/>
      <c r="X43754" s="53"/>
      <c r="Y43754" s="55"/>
    </row>
    <row r="43755" spans="21:25" x14ac:dyDescent="0.2">
      <c r="U43755" s="55"/>
      <c r="V43755" s="53"/>
      <c r="W43755" s="53"/>
      <c r="X43755" s="53"/>
      <c r="Y43755" s="55"/>
    </row>
    <row r="43756" spans="21:25" x14ac:dyDescent="0.2">
      <c r="U43756" s="55"/>
      <c r="V43756" s="53"/>
      <c r="W43756" s="53"/>
      <c r="X43756" s="53"/>
      <c r="Y43756" s="55"/>
    </row>
    <row r="43757" spans="21:25" x14ac:dyDescent="0.2">
      <c r="U43757" s="55"/>
      <c r="V43757" s="53"/>
      <c r="W43757" s="53"/>
      <c r="X43757" s="53"/>
      <c r="Y43757" s="55"/>
    </row>
    <row r="43758" spans="21:25" x14ac:dyDescent="0.2">
      <c r="U43758" s="55"/>
      <c r="V43758" s="53"/>
      <c r="W43758" s="53"/>
      <c r="X43758" s="53"/>
      <c r="Y43758" s="55"/>
    </row>
    <row r="43759" spans="21:25" x14ac:dyDescent="0.2">
      <c r="U43759" s="55"/>
      <c r="V43759" s="53"/>
      <c r="W43759" s="53"/>
      <c r="X43759" s="53"/>
      <c r="Y43759" s="55"/>
    </row>
    <row r="43760" spans="21:25" x14ac:dyDescent="0.2">
      <c r="U43760" s="55"/>
      <c r="V43760" s="53"/>
      <c r="W43760" s="53"/>
      <c r="X43760" s="53"/>
      <c r="Y43760" s="55"/>
    </row>
    <row r="43761" spans="21:25" x14ac:dyDescent="0.2">
      <c r="U43761" s="55"/>
      <c r="V43761" s="53"/>
      <c r="W43761" s="53"/>
      <c r="X43761" s="53"/>
      <c r="Y43761" s="55"/>
    </row>
    <row r="43762" spans="21:25" x14ac:dyDescent="0.2">
      <c r="U43762" s="55"/>
      <c r="V43762" s="53"/>
      <c r="W43762" s="53"/>
      <c r="X43762" s="53"/>
      <c r="Y43762" s="55"/>
    </row>
    <row r="43763" spans="21:25" x14ac:dyDescent="0.2">
      <c r="U43763" s="55"/>
      <c r="V43763" s="53"/>
      <c r="W43763" s="53"/>
      <c r="X43763" s="53"/>
      <c r="Y43763" s="55"/>
    </row>
    <row r="43764" spans="21:25" x14ac:dyDescent="0.2">
      <c r="U43764" s="55"/>
      <c r="V43764" s="53"/>
      <c r="W43764" s="53"/>
      <c r="X43764" s="53"/>
      <c r="Y43764" s="55"/>
    </row>
    <row r="43765" spans="21:25" x14ac:dyDescent="0.2">
      <c r="U43765" s="55"/>
      <c r="V43765" s="53"/>
      <c r="W43765" s="53"/>
      <c r="X43765" s="53"/>
      <c r="Y43765" s="55"/>
    </row>
    <row r="43766" spans="21:25" x14ac:dyDescent="0.2">
      <c r="U43766" s="55"/>
      <c r="V43766" s="53"/>
      <c r="W43766" s="53"/>
      <c r="X43766" s="53"/>
      <c r="Y43766" s="55"/>
    </row>
    <row r="43767" spans="21:25" x14ac:dyDescent="0.2">
      <c r="U43767" s="55"/>
      <c r="V43767" s="53"/>
      <c r="W43767" s="53"/>
      <c r="X43767" s="53"/>
      <c r="Y43767" s="55"/>
    </row>
    <row r="43768" spans="21:25" x14ac:dyDescent="0.2">
      <c r="U43768" s="55"/>
      <c r="V43768" s="53"/>
      <c r="W43768" s="53"/>
      <c r="X43768" s="53"/>
      <c r="Y43768" s="55"/>
    </row>
    <row r="43769" spans="21:25" x14ac:dyDescent="0.2">
      <c r="U43769" s="55"/>
      <c r="V43769" s="53"/>
      <c r="W43769" s="53"/>
      <c r="X43769" s="53"/>
      <c r="Y43769" s="55"/>
    </row>
    <row r="43770" spans="21:25" x14ac:dyDescent="0.2">
      <c r="U43770" s="55"/>
      <c r="V43770" s="53"/>
      <c r="W43770" s="53"/>
      <c r="X43770" s="53"/>
      <c r="Y43770" s="55"/>
    </row>
    <row r="43771" spans="21:25" x14ac:dyDescent="0.2">
      <c r="U43771" s="55"/>
      <c r="V43771" s="53"/>
      <c r="W43771" s="53"/>
      <c r="X43771" s="53"/>
      <c r="Y43771" s="55"/>
    </row>
    <row r="43772" spans="21:25" x14ac:dyDescent="0.2">
      <c r="U43772" s="55"/>
      <c r="V43772" s="53"/>
      <c r="W43772" s="53"/>
      <c r="X43772" s="53"/>
      <c r="Y43772" s="55"/>
    </row>
    <row r="43773" spans="21:25" x14ac:dyDescent="0.2">
      <c r="U43773" s="55"/>
      <c r="V43773" s="53"/>
      <c r="W43773" s="53"/>
      <c r="X43773" s="53"/>
      <c r="Y43773" s="55"/>
    </row>
    <row r="43774" spans="21:25" x14ac:dyDescent="0.2">
      <c r="U43774" s="55"/>
      <c r="V43774" s="53"/>
      <c r="W43774" s="53"/>
      <c r="X43774" s="53"/>
      <c r="Y43774" s="55"/>
    </row>
    <row r="43775" spans="21:25" x14ac:dyDescent="0.2">
      <c r="U43775" s="55"/>
      <c r="V43775" s="53"/>
      <c r="W43775" s="53"/>
      <c r="X43775" s="53"/>
      <c r="Y43775" s="55"/>
    </row>
    <row r="43776" spans="21:25" x14ac:dyDescent="0.2">
      <c r="U43776" s="55"/>
      <c r="V43776" s="53"/>
      <c r="W43776" s="53"/>
      <c r="X43776" s="53"/>
      <c r="Y43776" s="55"/>
    </row>
    <row r="43777" spans="21:25" x14ac:dyDescent="0.2">
      <c r="U43777" s="55"/>
      <c r="V43777" s="53"/>
      <c r="W43777" s="53"/>
      <c r="X43777" s="53"/>
      <c r="Y43777" s="55"/>
    </row>
    <row r="43778" spans="21:25" x14ac:dyDescent="0.2">
      <c r="U43778" s="55"/>
      <c r="V43778" s="53"/>
      <c r="W43778" s="53"/>
      <c r="X43778" s="53"/>
      <c r="Y43778" s="55"/>
    </row>
    <row r="43779" spans="21:25" x14ac:dyDescent="0.2">
      <c r="U43779" s="55"/>
      <c r="V43779" s="53"/>
      <c r="W43779" s="53"/>
      <c r="X43779" s="53"/>
      <c r="Y43779" s="55"/>
    </row>
    <row r="43780" spans="21:25" x14ac:dyDescent="0.2">
      <c r="U43780" s="55"/>
      <c r="V43780" s="53"/>
      <c r="W43780" s="53"/>
      <c r="X43780" s="53"/>
      <c r="Y43780" s="55"/>
    </row>
    <row r="43781" spans="21:25" x14ac:dyDescent="0.2">
      <c r="U43781" s="55"/>
      <c r="V43781" s="53"/>
      <c r="W43781" s="53"/>
      <c r="X43781" s="53"/>
      <c r="Y43781" s="55"/>
    </row>
    <row r="43782" spans="21:25" x14ac:dyDescent="0.2">
      <c r="U43782" s="55"/>
      <c r="V43782" s="53"/>
      <c r="W43782" s="53"/>
      <c r="X43782" s="53"/>
      <c r="Y43782" s="55"/>
    </row>
    <row r="43783" spans="21:25" x14ac:dyDescent="0.2">
      <c r="U43783" s="55"/>
      <c r="V43783" s="53"/>
      <c r="W43783" s="53"/>
      <c r="X43783" s="53"/>
      <c r="Y43783" s="55"/>
    </row>
    <row r="43784" spans="21:25" x14ac:dyDescent="0.2">
      <c r="U43784" s="55"/>
      <c r="V43784" s="53"/>
      <c r="W43784" s="53"/>
      <c r="X43784" s="53"/>
      <c r="Y43784" s="55"/>
    </row>
    <row r="43785" spans="21:25" x14ac:dyDescent="0.2">
      <c r="U43785" s="55"/>
      <c r="V43785" s="53"/>
      <c r="W43785" s="53"/>
      <c r="X43785" s="53"/>
      <c r="Y43785" s="55"/>
    </row>
    <row r="43786" spans="21:25" x14ac:dyDescent="0.2">
      <c r="U43786" s="55"/>
      <c r="V43786" s="53"/>
      <c r="W43786" s="53"/>
      <c r="X43786" s="53"/>
      <c r="Y43786" s="55"/>
    </row>
    <row r="43787" spans="21:25" x14ac:dyDescent="0.2">
      <c r="U43787" s="55"/>
      <c r="V43787" s="53"/>
      <c r="W43787" s="53"/>
      <c r="X43787" s="53"/>
      <c r="Y43787" s="55"/>
    </row>
    <row r="43788" spans="21:25" x14ac:dyDescent="0.2">
      <c r="U43788" s="55"/>
      <c r="V43788" s="53"/>
      <c r="W43788" s="53"/>
      <c r="X43788" s="53"/>
      <c r="Y43788" s="55"/>
    </row>
    <row r="43789" spans="21:25" x14ac:dyDescent="0.2">
      <c r="U43789" s="55"/>
      <c r="V43789" s="53"/>
      <c r="W43789" s="53"/>
      <c r="X43789" s="53"/>
      <c r="Y43789" s="55"/>
    </row>
    <row r="43790" spans="21:25" x14ac:dyDescent="0.2">
      <c r="U43790" s="55"/>
      <c r="V43790" s="53"/>
      <c r="W43790" s="53"/>
      <c r="X43790" s="53"/>
      <c r="Y43790" s="55"/>
    </row>
    <row r="43791" spans="21:25" x14ac:dyDescent="0.2">
      <c r="U43791" s="55"/>
      <c r="V43791" s="53"/>
      <c r="W43791" s="53"/>
      <c r="X43791" s="53"/>
      <c r="Y43791" s="55"/>
    </row>
    <row r="43792" spans="21:25" x14ac:dyDescent="0.2">
      <c r="U43792" s="55"/>
      <c r="V43792" s="53"/>
      <c r="W43792" s="53"/>
      <c r="X43792" s="53"/>
      <c r="Y43792" s="55"/>
    </row>
    <row r="43793" spans="21:25" x14ac:dyDescent="0.2">
      <c r="U43793" s="55"/>
      <c r="V43793" s="53"/>
      <c r="W43793" s="53"/>
      <c r="X43793" s="53"/>
      <c r="Y43793" s="55"/>
    </row>
    <row r="43794" spans="21:25" x14ac:dyDescent="0.2">
      <c r="U43794" s="55"/>
      <c r="V43794" s="53"/>
      <c r="W43794" s="53"/>
      <c r="X43794" s="53"/>
      <c r="Y43794" s="55"/>
    </row>
    <row r="43795" spans="21:25" x14ac:dyDescent="0.2">
      <c r="U43795" s="55"/>
      <c r="V43795" s="53"/>
      <c r="W43795" s="53"/>
      <c r="X43795" s="53"/>
      <c r="Y43795" s="55"/>
    </row>
    <row r="43796" spans="21:25" x14ac:dyDescent="0.2">
      <c r="U43796" s="55"/>
      <c r="V43796" s="53"/>
      <c r="W43796" s="53"/>
      <c r="X43796" s="53"/>
      <c r="Y43796" s="55"/>
    </row>
    <row r="43797" spans="21:25" x14ac:dyDescent="0.2">
      <c r="U43797" s="55"/>
      <c r="V43797" s="53"/>
      <c r="W43797" s="53"/>
      <c r="X43797" s="53"/>
      <c r="Y43797" s="55"/>
    </row>
    <row r="43798" spans="21:25" x14ac:dyDescent="0.2">
      <c r="U43798" s="55"/>
      <c r="V43798" s="53"/>
      <c r="W43798" s="53"/>
      <c r="X43798" s="53"/>
      <c r="Y43798" s="55"/>
    </row>
    <row r="43799" spans="21:25" x14ac:dyDescent="0.2">
      <c r="U43799" s="55"/>
      <c r="V43799" s="53"/>
      <c r="W43799" s="53"/>
      <c r="X43799" s="53"/>
      <c r="Y43799" s="55"/>
    </row>
    <row r="43800" spans="21:25" x14ac:dyDescent="0.2">
      <c r="U43800" s="55"/>
      <c r="V43800" s="53"/>
      <c r="W43800" s="53"/>
      <c r="X43800" s="53"/>
      <c r="Y43800" s="55"/>
    </row>
    <row r="43801" spans="21:25" x14ac:dyDescent="0.2">
      <c r="U43801" s="55"/>
      <c r="V43801" s="53"/>
      <c r="W43801" s="53"/>
      <c r="X43801" s="53"/>
      <c r="Y43801" s="55"/>
    </row>
    <row r="43802" spans="21:25" x14ac:dyDescent="0.2">
      <c r="U43802" s="55"/>
      <c r="V43802" s="53"/>
      <c r="W43802" s="53"/>
      <c r="X43802" s="53"/>
      <c r="Y43802" s="55"/>
    </row>
    <row r="43803" spans="21:25" x14ac:dyDescent="0.2">
      <c r="U43803" s="55"/>
      <c r="V43803" s="53"/>
      <c r="W43803" s="53"/>
      <c r="X43803" s="53"/>
      <c r="Y43803" s="55"/>
    </row>
    <row r="43804" spans="21:25" x14ac:dyDescent="0.2">
      <c r="U43804" s="55"/>
      <c r="V43804" s="53"/>
      <c r="W43804" s="53"/>
      <c r="X43804" s="53"/>
      <c r="Y43804" s="55"/>
    </row>
    <row r="43805" spans="21:25" x14ac:dyDescent="0.2">
      <c r="U43805" s="55"/>
      <c r="V43805" s="53"/>
      <c r="W43805" s="53"/>
      <c r="X43805" s="53"/>
      <c r="Y43805" s="55"/>
    </row>
    <row r="43806" spans="21:25" x14ac:dyDescent="0.2">
      <c r="U43806" s="55"/>
      <c r="V43806" s="53"/>
      <c r="W43806" s="53"/>
      <c r="X43806" s="53"/>
      <c r="Y43806" s="55"/>
    </row>
    <row r="43807" spans="21:25" x14ac:dyDescent="0.2">
      <c r="U43807" s="55"/>
      <c r="V43807" s="53"/>
      <c r="W43807" s="53"/>
      <c r="X43807" s="53"/>
      <c r="Y43807" s="55"/>
    </row>
    <row r="43808" spans="21:25" x14ac:dyDescent="0.2">
      <c r="U43808" s="55"/>
      <c r="V43808" s="53"/>
      <c r="W43808" s="53"/>
      <c r="X43808" s="53"/>
      <c r="Y43808" s="55"/>
    </row>
    <row r="43809" spans="21:25" x14ac:dyDescent="0.2">
      <c r="U43809" s="55"/>
      <c r="V43809" s="53"/>
      <c r="W43809" s="53"/>
      <c r="X43809" s="53"/>
      <c r="Y43809" s="55"/>
    </row>
    <row r="43810" spans="21:25" x14ac:dyDescent="0.2">
      <c r="U43810" s="55"/>
      <c r="V43810" s="53"/>
      <c r="W43810" s="53"/>
      <c r="X43810" s="53"/>
      <c r="Y43810" s="55"/>
    </row>
    <row r="43811" spans="21:25" x14ac:dyDescent="0.2">
      <c r="U43811" s="55"/>
      <c r="V43811" s="53"/>
      <c r="W43811" s="53"/>
      <c r="X43811" s="53"/>
      <c r="Y43811" s="55"/>
    </row>
    <row r="43812" spans="21:25" x14ac:dyDescent="0.2">
      <c r="U43812" s="55"/>
      <c r="V43812" s="53"/>
      <c r="W43812" s="53"/>
      <c r="X43812" s="53"/>
      <c r="Y43812" s="55"/>
    </row>
    <row r="43813" spans="21:25" x14ac:dyDescent="0.2">
      <c r="U43813" s="55"/>
      <c r="V43813" s="53"/>
      <c r="W43813" s="53"/>
      <c r="X43813" s="53"/>
      <c r="Y43813" s="55"/>
    </row>
    <row r="43814" spans="21:25" x14ac:dyDescent="0.2">
      <c r="U43814" s="55"/>
      <c r="V43814" s="53"/>
      <c r="W43814" s="53"/>
      <c r="X43814" s="53"/>
      <c r="Y43814" s="55"/>
    </row>
    <row r="43815" spans="21:25" x14ac:dyDescent="0.2">
      <c r="U43815" s="55"/>
      <c r="V43815" s="53"/>
      <c r="W43815" s="53"/>
      <c r="X43815" s="53"/>
      <c r="Y43815" s="55"/>
    </row>
    <row r="43816" spans="21:25" x14ac:dyDescent="0.2">
      <c r="U43816" s="55"/>
      <c r="V43816" s="53"/>
      <c r="W43816" s="53"/>
      <c r="X43816" s="53"/>
      <c r="Y43816" s="55"/>
    </row>
    <row r="43817" spans="21:25" x14ac:dyDescent="0.2">
      <c r="U43817" s="55"/>
      <c r="V43817" s="53"/>
      <c r="W43817" s="53"/>
      <c r="X43817" s="53"/>
      <c r="Y43817" s="55"/>
    </row>
    <row r="43818" spans="21:25" x14ac:dyDescent="0.2">
      <c r="U43818" s="55"/>
      <c r="V43818" s="53"/>
      <c r="W43818" s="53"/>
      <c r="X43818" s="53"/>
      <c r="Y43818" s="55"/>
    </row>
    <row r="43819" spans="21:25" x14ac:dyDescent="0.2">
      <c r="U43819" s="55"/>
      <c r="V43819" s="53"/>
      <c r="W43819" s="53"/>
      <c r="X43819" s="53"/>
      <c r="Y43819" s="55"/>
    </row>
    <row r="43820" spans="21:25" x14ac:dyDescent="0.2">
      <c r="U43820" s="55"/>
      <c r="V43820" s="53"/>
      <c r="W43820" s="53"/>
      <c r="X43820" s="53"/>
      <c r="Y43820" s="55"/>
    </row>
    <row r="43821" spans="21:25" x14ac:dyDescent="0.2">
      <c r="U43821" s="55"/>
      <c r="V43821" s="53"/>
      <c r="W43821" s="53"/>
      <c r="X43821" s="53"/>
      <c r="Y43821" s="55"/>
    </row>
    <row r="43822" spans="21:25" x14ac:dyDescent="0.2">
      <c r="U43822" s="55"/>
      <c r="V43822" s="53"/>
      <c r="W43822" s="53"/>
      <c r="X43822" s="53"/>
      <c r="Y43822" s="55"/>
    </row>
    <row r="43823" spans="21:25" x14ac:dyDescent="0.2">
      <c r="U43823" s="55"/>
      <c r="V43823" s="53"/>
      <c r="W43823" s="53"/>
      <c r="X43823" s="53"/>
      <c r="Y43823" s="55"/>
    </row>
    <row r="43824" spans="21:25" x14ac:dyDescent="0.2">
      <c r="U43824" s="55"/>
      <c r="V43824" s="53"/>
      <c r="W43824" s="53"/>
      <c r="X43824" s="53"/>
      <c r="Y43824" s="55"/>
    </row>
    <row r="43825" spans="21:25" x14ac:dyDescent="0.2">
      <c r="U43825" s="55"/>
      <c r="V43825" s="53"/>
      <c r="W43825" s="53"/>
      <c r="X43825" s="53"/>
      <c r="Y43825" s="55"/>
    </row>
    <row r="43826" spans="21:25" x14ac:dyDescent="0.2">
      <c r="U43826" s="55"/>
      <c r="V43826" s="53"/>
      <c r="W43826" s="53"/>
      <c r="X43826" s="53"/>
      <c r="Y43826" s="55"/>
    </row>
    <row r="43827" spans="21:25" x14ac:dyDescent="0.2">
      <c r="U43827" s="55"/>
      <c r="V43827" s="53"/>
      <c r="W43827" s="53"/>
      <c r="X43827" s="53"/>
      <c r="Y43827" s="55"/>
    </row>
    <row r="43828" spans="21:25" x14ac:dyDescent="0.2">
      <c r="U43828" s="55"/>
      <c r="V43828" s="53"/>
      <c r="W43828" s="53"/>
      <c r="X43828" s="53"/>
      <c r="Y43828" s="55"/>
    </row>
    <row r="43829" spans="21:25" x14ac:dyDescent="0.2">
      <c r="U43829" s="55"/>
      <c r="V43829" s="53"/>
      <c r="W43829" s="53"/>
      <c r="X43829" s="53"/>
      <c r="Y43829" s="55"/>
    </row>
    <row r="43830" spans="21:25" x14ac:dyDescent="0.2">
      <c r="U43830" s="55"/>
      <c r="V43830" s="53"/>
      <c r="W43830" s="53"/>
      <c r="X43830" s="53"/>
      <c r="Y43830" s="55"/>
    </row>
    <row r="43831" spans="21:25" x14ac:dyDescent="0.2">
      <c r="U43831" s="55"/>
      <c r="V43831" s="53"/>
      <c r="W43831" s="53"/>
      <c r="X43831" s="53"/>
      <c r="Y43831" s="55"/>
    </row>
    <row r="43832" spans="21:25" x14ac:dyDescent="0.2">
      <c r="U43832" s="55"/>
      <c r="V43832" s="53"/>
      <c r="W43832" s="53"/>
      <c r="X43832" s="53"/>
      <c r="Y43832" s="55"/>
    </row>
    <row r="43833" spans="21:25" x14ac:dyDescent="0.2">
      <c r="U43833" s="55"/>
      <c r="V43833" s="53"/>
      <c r="W43833" s="53"/>
      <c r="X43833" s="53"/>
      <c r="Y43833" s="55"/>
    </row>
    <row r="43834" spans="21:25" x14ac:dyDescent="0.2">
      <c r="U43834" s="55"/>
      <c r="V43834" s="53"/>
      <c r="W43834" s="53"/>
      <c r="X43834" s="53"/>
      <c r="Y43834" s="55"/>
    </row>
    <row r="43835" spans="21:25" x14ac:dyDescent="0.2">
      <c r="U43835" s="55"/>
      <c r="V43835" s="53"/>
      <c r="W43835" s="53"/>
      <c r="X43835" s="53"/>
      <c r="Y43835" s="55"/>
    </row>
    <row r="43836" spans="21:25" x14ac:dyDescent="0.2">
      <c r="U43836" s="55"/>
      <c r="V43836" s="53"/>
      <c r="W43836" s="53"/>
      <c r="X43836" s="53"/>
      <c r="Y43836" s="55"/>
    </row>
    <row r="43837" spans="21:25" x14ac:dyDescent="0.2">
      <c r="U43837" s="55"/>
      <c r="V43837" s="53"/>
      <c r="W43837" s="53"/>
      <c r="X43837" s="53"/>
      <c r="Y43837" s="55"/>
    </row>
    <row r="43838" spans="21:25" x14ac:dyDescent="0.2">
      <c r="U43838" s="55"/>
      <c r="V43838" s="53"/>
      <c r="W43838" s="53"/>
      <c r="X43838" s="53"/>
      <c r="Y43838" s="55"/>
    </row>
    <row r="43839" spans="21:25" x14ac:dyDescent="0.2">
      <c r="U43839" s="55"/>
      <c r="V43839" s="53"/>
      <c r="W43839" s="53"/>
      <c r="X43839" s="53"/>
      <c r="Y43839" s="55"/>
    </row>
    <row r="43840" spans="21:25" x14ac:dyDescent="0.2">
      <c r="U43840" s="55"/>
      <c r="V43840" s="53"/>
      <c r="W43840" s="53"/>
      <c r="X43840" s="53"/>
      <c r="Y43840" s="55"/>
    </row>
    <row r="43841" spans="21:25" x14ac:dyDescent="0.2">
      <c r="U43841" s="55"/>
      <c r="V43841" s="53"/>
      <c r="W43841" s="53"/>
      <c r="X43841" s="53"/>
      <c r="Y43841" s="55"/>
    </row>
    <row r="43842" spans="21:25" x14ac:dyDescent="0.2">
      <c r="U43842" s="55"/>
      <c r="V43842" s="53"/>
      <c r="W43842" s="53"/>
      <c r="X43842" s="53"/>
      <c r="Y43842" s="55"/>
    </row>
    <row r="43843" spans="21:25" x14ac:dyDescent="0.2">
      <c r="U43843" s="55"/>
      <c r="V43843" s="53"/>
      <c r="W43843" s="53"/>
      <c r="X43843" s="53"/>
      <c r="Y43843" s="55"/>
    </row>
    <row r="43844" spans="21:25" x14ac:dyDescent="0.2">
      <c r="U43844" s="55"/>
      <c r="V43844" s="53"/>
      <c r="W43844" s="53"/>
      <c r="X43844" s="53"/>
      <c r="Y43844" s="55"/>
    </row>
    <row r="43845" spans="21:25" x14ac:dyDescent="0.2">
      <c r="U43845" s="55"/>
      <c r="V43845" s="53"/>
      <c r="W43845" s="53"/>
      <c r="X43845" s="53"/>
      <c r="Y43845" s="55"/>
    </row>
    <row r="43846" spans="21:25" x14ac:dyDescent="0.2">
      <c r="U43846" s="55"/>
      <c r="V43846" s="53"/>
      <c r="W43846" s="53"/>
      <c r="X43846" s="53"/>
      <c r="Y43846" s="55"/>
    </row>
    <row r="43847" spans="21:25" x14ac:dyDescent="0.2">
      <c r="U43847" s="55"/>
      <c r="V43847" s="53"/>
      <c r="W43847" s="53"/>
      <c r="X43847" s="53"/>
      <c r="Y43847" s="55"/>
    </row>
    <row r="43848" spans="21:25" x14ac:dyDescent="0.2">
      <c r="U43848" s="55"/>
      <c r="V43848" s="53"/>
      <c r="W43848" s="53"/>
      <c r="X43848" s="53"/>
      <c r="Y43848" s="55"/>
    </row>
    <row r="43849" spans="21:25" x14ac:dyDescent="0.2">
      <c r="U43849" s="55"/>
      <c r="V43849" s="53"/>
      <c r="W43849" s="53"/>
      <c r="X43849" s="53"/>
      <c r="Y43849" s="55"/>
    </row>
    <row r="43850" spans="21:25" x14ac:dyDescent="0.2">
      <c r="U43850" s="55"/>
      <c r="V43850" s="53"/>
      <c r="W43850" s="53"/>
      <c r="X43850" s="53"/>
      <c r="Y43850" s="55"/>
    </row>
    <row r="43851" spans="21:25" x14ac:dyDescent="0.2">
      <c r="U43851" s="55"/>
      <c r="V43851" s="53"/>
      <c r="W43851" s="53"/>
      <c r="X43851" s="53"/>
      <c r="Y43851" s="55"/>
    </row>
    <row r="43852" spans="21:25" x14ac:dyDescent="0.2">
      <c r="U43852" s="55"/>
      <c r="V43852" s="53"/>
      <c r="W43852" s="53"/>
      <c r="X43852" s="53"/>
      <c r="Y43852" s="55"/>
    </row>
    <row r="43853" spans="21:25" x14ac:dyDescent="0.2">
      <c r="U43853" s="55"/>
      <c r="V43853" s="53"/>
      <c r="W43853" s="53"/>
      <c r="X43853" s="53"/>
      <c r="Y43853" s="55"/>
    </row>
    <row r="43854" spans="21:25" x14ac:dyDescent="0.2">
      <c r="U43854" s="55"/>
      <c r="V43854" s="53"/>
      <c r="W43854" s="53"/>
      <c r="X43854" s="53"/>
      <c r="Y43854" s="55"/>
    </row>
    <row r="43855" spans="21:25" x14ac:dyDescent="0.2">
      <c r="U43855" s="55"/>
      <c r="V43855" s="53"/>
      <c r="W43855" s="53"/>
      <c r="X43855" s="53"/>
      <c r="Y43855" s="55"/>
    </row>
    <row r="43856" spans="21:25" x14ac:dyDescent="0.2">
      <c r="U43856" s="55"/>
      <c r="V43856" s="53"/>
      <c r="W43856" s="53"/>
      <c r="X43856" s="53"/>
      <c r="Y43856" s="55"/>
    </row>
    <row r="43857" spans="21:25" x14ac:dyDescent="0.2">
      <c r="U43857" s="55"/>
      <c r="V43857" s="53"/>
      <c r="W43857" s="53"/>
      <c r="X43857" s="53"/>
      <c r="Y43857" s="55"/>
    </row>
    <row r="43858" spans="21:25" x14ac:dyDescent="0.2">
      <c r="U43858" s="55"/>
      <c r="V43858" s="53"/>
      <c r="W43858" s="53"/>
      <c r="X43858" s="53"/>
      <c r="Y43858" s="55"/>
    </row>
    <row r="43859" spans="21:25" x14ac:dyDescent="0.2">
      <c r="U43859" s="55"/>
      <c r="V43859" s="53"/>
      <c r="W43859" s="53"/>
      <c r="X43859" s="53"/>
      <c r="Y43859" s="55"/>
    </row>
    <row r="43860" spans="21:25" x14ac:dyDescent="0.2">
      <c r="U43860" s="55"/>
      <c r="V43860" s="53"/>
      <c r="W43860" s="53"/>
      <c r="X43860" s="53"/>
      <c r="Y43860" s="55"/>
    </row>
    <row r="43861" spans="21:25" x14ac:dyDescent="0.2">
      <c r="U43861" s="55"/>
      <c r="V43861" s="53"/>
      <c r="W43861" s="53"/>
      <c r="X43861" s="53"/>
      <c r="Y43861" s="55"/>
    </row>
    <row r="43862" spans="21:25" x14ac:dyDescent="0.2">
      <c r="U43862" s="55"/>
      <c r="V43862" s="53"/>
      <c r="W43862" s="53"/>
      <c r="X43862" s="53"/>
      <c r="Y43862" s="55"/>
    </row>
    <row r="43863" spans="21:25" x14ac:dyDescent="0.2">
      <c r="U43863" s="55"/>
      <c r="V43863" s="53"/>
      <c r="W43863" s="53"/>
      <c r="X43863" s="53"/>
      <c r="Y43863" s="55"/>
    </row>
    <row r="43864" spans="21:25" x14ac:dyDescent="0.2">
      <c r="U43864" s="55"/>
      <c r="V43864" s="53"/>
      <c r="W43864" s="53"/>
      <c r="X43864" s="53"/>
      <c r="Y43864" s="55"/>
    </row>
    <row r="43865" spans="21:25" x14ac:dyDescent="0.2">
      <c r="U43865" s="55"/>
      <c r="V43865" s="53"/>
      <c r="W43865" s="53"/>
      <c r="X43865" s="53"/>
      <c r="Y43865" s="55"/>
    </row>
    <row r="43866" spans="21:25" x14ac:dyDescent="0.2">
      <c r="U43866" s="55"/>
      <c r="V43866" s="53"/>
      <c r="W43866" s="53"/>
      <c r="X43866" s="53"/>
      <c r="Y43866" s="55"/>
    </row>
    <row r="43867" spans="21:25" x14ac:dyDescent="0.2">
      <c r="U43867" s="55"/>
      <c r="V43867" s="53"/>
      <c r="W43867" s="53"/>
      <c r="X43867" s="53"/>
      <c r="Y43867" s="55"/>
    </row>
    <row r="43868" spans="21:25" x14ac:dyDescent="0.2">
      <c r="U43868" s="55"/>
      <c r="V43868" s="53"/>
      <c r="W43868" s="53"/>
      <c r="X43868" s="53"/>
      <c r="Y43868" s="55"/>
    </row>
    <row r="43869" spans="21:25" x14ac:dyDescent="0.2">
      <c r="U43869" s="55"/>
      <c r="V43869" s="53"/>
      <c r="W43869" s="53"/>
      <c r="X43869" s="53"/>
      <c r="Y43869" s="55"/>
    </row>
    <row r="43870" spans="21:25" x14ac:dyDescent="0.2">
      <c r="U43870" s="55"/>
      <c r="V43870" s="53"/>
      <c r="W43870" s="53"/>
      <c r="X43870" s="53"/>
      <c r="Y43870" s="55"/>
    </row>
    <row r="43871" spans="21:25" x14ac:dyDescent="0.2">
      <c r="U43871" s="55"/>
      <c r="V43871" s="53"/>
      <c r="W43871" s="53"/>
      <c r="X43871" s="53"/>
      <c r="Y43871" s="55"/>
    </row>
    <row r="43872" spans="21:25" x14ac:dyDescent="0.2">
      <c r="U43872" s="55"/>
      <c r="V43872" s="53"/>
      <c r="W43872" s="53"/>
      <c r="X43872" s="53"/>
      <c r="Y43872" s="55"/>
    </row>
    <row r="43873" spans="21:25" x14ac:dyDescent="0.2">
      <c r="U43873" s="55"/>
      <c r="V43873" s="53"/>
      <c r="W43873" s="53"/>
      <c r="X43873" s="53"/>
      <c r="Y43873" s="55"/>
    </row>
    <row r="43874" spans="21:25" x14ac:dyDescent="0.2">
      <c r="U43874" s="55"/>
      <c r="V43874" s="53"/>
      <c r="W43874" s="53"/>
      <c r="X43874" s="53"/>
      <c r="Y43874" s="55"/>
    </row>
    <row r="43875" spans="21:25" x14ac:dyDescent="0.2">
      <c r="U43875" s="55"/>
      <c r="V43875" s="53"/>
      <c r="W43875" s="53"/>
      <c r="X43875" s="53"/>
      <c r="Y43875" s="55"/>
    </row>
    <row r="43876" spans="21:25" x14ac:dyDescent="0.2">
      <c r="U43876" s="55"/>
      <c r="V43876" s="53"/>
      <c r="W43876" s="53"/>
      <c r="X43876" s="53"/>
      <c r="Y43876" s="55"/>
    </row>
    <row r="43877" spans="21:25" x14ac:dyDescent="0.2">
      <c r="U43877" s="55"/>
      <c r="V43877" s="53"/>
      <c r="W43877" s="53"/>
      <c r="X43877" s="53"/>
      <c r="Y43877" s="55"/>
    </row>
    <row r="43878" spans="21:25" x14ac:dyDescent="0.2">
      <c r="U43878" s="55"/>
      <c r="V43878" s="53"/>
      <c r="W43878" s="53"/>
      <c r="X43878" s="53"/>
      <c r="Y43878" s="55"/>
    </row>
    <row r="43879" spans="21:25" x14ac:dyDescent="0.2">
      <c r="U43879" s="55"/>
      <c r="V43879" s="53"/>
      <c r="W43879" s="53"/>
      <c r="X43879" s="53"/>
      <c r="Y43879" s="55"/>
    </row>
    <row r="43880" spans="21:25" x14ac:dyDescent="0.2">
      <c r="U43880" s="55"/>
      <c r="V43880" s="53"/>
      <c r="W43880" s="53"/>
      <c r="X43880" s="53"/>
      <c r="Y43880" s="55"/>
    </row>
    <row r="43881" spans="21:25" x14ac:dyDescent="0.2">
      <c r="U43881" s="55"/>
      <c r="V43881" s="53"/>
      <c r="W43881" s="53"/>
      <c r="X43881" s="53"/>
      <c r="Y43881" s="55"/>
    </row>
    <row r="43882" spans="21:25" x14ac:dyDescent="0.2">
      <c r="U43882" s="55"/>
      <c r="V43882" s="53"/>
      <c r="W43882" s="53"/>
      <c r="X43882" s="53"/>
      <c r="Y43882" s="55"/>
    </row>
    <row r="43883" spans="21:25" x14ac:dyDescent="0.2">
      <c r="U43883" s="55"/>
      <c r="V43883" s="53"/>
      <c r="W43883" s="53"/>
      <c r="X43883" s="53"/>
      <c r="Y43883" s="55"/>
    </row>
    <row r="43884" spans="21:25" x14ac:dyDescent="0.2">
      <c r="U43884" s="55"/>
      <c r="V43884" s="53"/>
      <c r="W43884" s="53"/>
      <c r="X43884" s="53"/>
      <c r="Y43884" s="55"/>
    </row>
    <row r="43885" spans="21:25" x14ac:dyDescent="0.2">
      <c r="U43885" s="55"/>
      <c r="V43885" s="53"/>
      <c r="W43885" s="53"/>
      <c r="X43885" s="53"/>
      <c r="Y43885" s="55"/>
    </row>
    <row r="43886" spans="21:25" x14ac:dyDescent="0.2">
      <c r="U43886" s="55"/>
      <c r="V43886" s="53"/>
      <c r="W43886" s="53"/>
      <c r="X43886" s="53"/>
      <c r="Y43886" s="55"/>
    </row>
    <row r="43887" spans="21:25" x14ac:dyDescent="0.2">
      <c r="U43887" s="55"/>
      <c r="V43887" s="53"/>
      <c r="W43887" s="53"/>
      <c r="X43887" s="53"/>
      <c r="Y43887" s="55"/>
    </row>
    <row r="43888" spans="21:25" x14ac:dyDescent="0.2">
      <c r="U43888" s="55"/>
      <c r="V43888" s="53"/>
      <c r="W43888" s="53"/>
      <c r="X43888" s="53"/>
      <c r="Y43888" s="55"/>
    </row>
    <row r="43889" spans="21:25" x14ac:dyDescent="0.2">
      <c r="U43889" s="55"/>
      <c r="V43889" s="53"/>
      <c r="W43889" s="53"/>
      <c r="X43889" s="53"/>
      <c r="Y43889" s="55"/>
    </row>
    <row r="43890" spans="21:25" x14ac:dyDescent="0.2">
      <c r="U43890" s="55"/>
      <c r="V43890" s="53"/>
      <c r="W43890" s="53"/>
      <c r="X43890" s="53"/>
      <c r="Y43890" s="55"/>
    </row>
    <row r="43891" spans="21:25" x14ac:dyDescent="0.2">
      <c r="U43891" s="55"/>
      <c r="V43891" s="53"/>
      <c r="W43891" s="53"/>
      <c r="X43891" s="53"/>
      <c r="Y43891" s="55"/>
    </row>
    <row r="43892" spans="21:25" x14ac:dyDescent="0.2">
      <c r="U43892" s="55"/>
      <c r="V43892" s="53"/>
      <c r="W43892" s="53"/>
      <c r="X43892" s="53"/>
      <c r="Y43892" s="55"/>
    </row>
    <row r="43893" spans="21:25" x14ac:dyDescent="0.2">
      <c r="U43893" s="55"/>
      <c r="V43893" s="53"/>
      <c r="W43893" s="53"/>
      <c r="X43893" s="53"/>
      <c r="Y43893" s="55"/>
    </row>
    <row r="43894" spans="21:25" x14ac:dyDescent="0.2">
      <c r="U43894" s="55"/>
      <c r="V43894" s="53"/>
      <c r="W43894" s="53"/>
      <c r="X43894" s="53"/>
      <c r="Y43894" s="55"/>
    </row>
    <row r="43895" spans="21:25" x14ac:dyDescent="0.2">
      <c r="U43895" s="55"/>
      <c r="V43895" s="53"/>
      <c r="W43895" s="53"/>
      <c r="X43895" s="53"/>
      <c r="Y43895" s="55"/>
    </row>
    <row r="43896" spans="21:25" x14ac:dyDescent="0.2">
      <c r="U43896" s="55"/>
      <c r="V43896" s="53"/>
      <c r="W43896" s="53"/>
      <c r="X43896" s="53"/>
      <c r="Y43896" s="55"/>
    </row>
    <row r="43897" spans="21:25" x14ac:dyDescent="0.2">
      <c r="U43897" s="55"/>
      <c r="V43897" s="53"/>
      <c r="W43897" s="53"/>
      <c r="X43897" s="53"/>
      <c r="Y43897" s="55"/>
    </row>
    <row r="43898" spans="21:25" x14ac:dyDescent="0.2">
      <c r="U43898" s="55"/>
      <c r="V43898" s="53"/>
      <c r="W43898" s="53"/>
      <c r="X43898" s="53"/>
      <c r="Y43898" s="55"/>
    </row>
    <row r="43899" spans="21:25" x14ac:dyDescent="0.2">
      <c r="U43899" s="55"/>
      <c r="V43899" s="53"/>
      <c r="W43899" s="53"/>
      <c r="X43899" s="53"/>
      <c r="Y43899" s="55"/>
    </row>
    <row r="43900" spans="21:25" x14ac:dyDescent="0.2">
      <c r="U43900" s="55"/>
      <c r="V43900" s="53"/>
      <c r="W43900" s="53"/>
      <c r="X43900" s="53"/>
      <c r="Y43900" s="55"/>
    </row>
    <row r="43901" spans="21:25" x14ac:dyDescent="0.2">
      <c r="U43901" s="55"/>
      <c r="V43901" s="53"/>
      <c r="W43901" s="53"/>
      <c r="X43901" s="53"/>
      <c r="Y43901" s="55"/>
    </row>
    <row r="43902" spans="21:25" x14ac:dyDescent="0.2">
      <c r="U43902" s="55"/>
      <c r="V43902" s="53"/>
      <c r="W43902" s="53"/>
      <c r="X43902" s="53"/>
      <c r="Y43902" s="55"/>
    </row>
    <row r="43903" spans="21:25" x14ac:dyDescent="0.2">
      <c r="U43903" s="55"/>
      <c r="V43903" s="53"/>
      <c r="W43903" s="53"/>
      <c r="X43903" s="53"/>
      <c r="Y43903" s="55"/>
    </row>
    <row r="43904" spans="21:25" x14ac:dyDescent="0.2">
      <c r="U43904" s="55"/>
      <c r="V43904" s="53"/>
      <c r="W43904" s="53"/>
      <c r="X43904" s="53"/>
      <c r="Y43904" s="55"/>
    </row>
    <row r="43905" spans="21:25" x14ac:dyDescent="0.2">
      <c r="U43905" s="55"/>
      <c r="V43905" s="53"/>
      <c r="W43905" s="53"/>
      <c r="X43905" s="53"/>
      <c r="Y43905" s="55"/>
    </row>
    <row r="43906" spans="21:25" x14ac:dyDescent="0.2">
      <c r="U43906" s="55"/>
      <c r="V43906" s="53"/>
      <c r="W43906" s="53"/>
      <c r="X43906" s="53"/>
      <c r="Y43906" s="55"/>
    </row>
    <row r="43907" spans="21:25" x14ac:dyDescent="0.2">
      <c r="U43907" s="55"/>
      <c r="V43907" s="53"/>
      <c r="W43907" s="53"/>
      <c r="X43907" s="53"/>
      <c r="Y43907" s="55"/>
    </row>
    <row r="43908" spans="21:25" x14ac:dyDescent="0.2">
      <c r="U43908" s="55"/>
      <c r="V43908" s="53"/>
      <c r="W43908" s="53"/>
      <c r="X43908" s="53"/>
      <c r="Y43908" s="55"/>
    </row>
    <row r="43909" spans="21:25" x14ac:dyDescent="0.2">
      <c r="U43909" s="55"/>
      <c r="V43909" s="53"/>
      <c r="W43909" s="53"/>
      <c r="X43909" s="53"/>
      <c r="Y43909" s="55"/>
    </row>
    <row r="43910" spans="21:25" x14ac:dyDescent="0.2">
      <c r="U43910" s="55"/>
      <c r="V43910" s="53"/>
      <c r="W43910" s="53"/>
      <c r="X43910" s="53"/>
      <c r="Y43910" s="55"/>
    </row>
    <row r="43911" spans="21:25" x14ac:dyDescent="0.2">
      <c r="U43911" s="55"/>
      <c r="V43911" s="53"/>
      <c r="W43911" s="53"/>
      <c r="X43911" s="53"/>
      <c r="Y43911" s="55"/>
    </row>
    <row r="43912" spans="21:25" x14ac:dyDescent="0.2">
      <c r="U43912" s="55"/>
      <c r="V43912" s="53"/>
      <c r="W43912" s="53"/>
      <c r="X43912" s="53"/>
      <c r="Y43912" s="55"/>
    </row>
    <row r="43913" spans="21:25" x14ac:dyDescent="0.2">
      <c r="U43913" s="55"/>
      <c r="V43913" s="53"/>
      <c r="W43913" s="53"/>
      <c r="X43913" s="53"/>
      <c r="Y43913" s="55"/>
    </row>
    <row r="43914" spans="21:25" x14ac:dyDescent="0.2">
      <c r="U43914" s="55"/>
      <c r="V43914" s="53"/>
      <c r="W43914" s="53"/>
      <c r="X43914" s="53"/>
      <c r="Y43914" s="55"/>
    </row>
    <row r="43915" spans="21:25" x14ac:dyDescent="0.2">
      <c r="U43915" s="55"/>
      <c r="V43915" s="53"/>
      <c r="W43915" s="53"/>
      <c r="X43915" s="53"/>
      <c r="Y43915" s="55"/>
    </row>
    <row r="43916" spans="21:25" x14ac:dyDescent="0.2">
      <c r="U43916" s="55"/>
      <c r="V43916" s="53"/>
      <c r="W43916" s="53"/>
      <c r="X43916" s="53"/>
      <c r="Y43916" s="55"/>
    </row>
    <row r="43917" spans="21:25" x14ac:dyDescent="0.2">
      <c r="U43917" s="55"/>
      <c r="V43917" s="53"/>
      <c r="W43917" s="53"/>
      <c r="X43917" s="53"/>
      <c r="Y43917" s="55"/>
    </row>
    <row r="43918" spans="21:25" x14ac:dyDescent="0.2">
      <c r="U43918" s="55"/>
      <c r="V43918" s="53"/>
      <c r="W43918" s="53"/>
      <c r="X43918" s="53"/>
      <c r="Y43918" s="55"/>
    </row>
    <row r="43919" spans="21:25" x14ac:dyDescent="0.2">
      <c r="U43919" s="55"/>
      <c r="V43919" s="53"/>
      <c r="W43919" s="53"/>
      <c r="X43919" s="53"/>
      <c r="Y43919" s="55"/>
    </row>
    <row r="43920" spans="21:25" x14ac:dyDescent="0.2">
      <c r="U43920" s="55"/>
      <c r="V43920" s="53"/>
      <c r="W43920" s="53"/>
      <c r="X43920" s="53"/>
      <c r="Y43920" s="55"/>
    </row>
    <row r="43921" spans="21:25" x14ac:dyDescent="0.2">
      <c r="U43921" s="55"/>
      <c r="V43921" s="53"/>
      <c r="W43921" s="53"/>
      <c r="X43921" s="53"/>
      <c r="Y43921" s="55"/>
    </row>
    <row r="43922" spans="21:25" x14ac:dyDescent="0.2">
      <c r="U43922" s="55"/>
      <c r="V43922" s="53"/>
      <c r="W43922" s="53"/>
      <c r="X43922" s="53"/>
      <c r="Y43922" s="55"/>
    </row>
    <row r="43923" spans="21:25" x14ac:dyDescent="0.2">
      <c r="U43923" s="55"/>
      <c r="V43923" s="53"/>
      <c r="W43923" s="53"/>
      <c r="X43923" s="53"/>
      <c r="Y43923" s="55"/>
    </row>
    <row r="43924" spans="21:25" x14ac:dyDescent="0.2">
      <c r="U43924" s="55"/>
      <c r="V43924" s="53"/>
      <c r="W43924" s="53"/>
      <c r="X43924" s="53"/>
      <c r="Y43924" s="55"/>
    </row>
    <row r="43925" spans="21:25" x14ac:dyDescent="0.2">
      <c r="U43925" s="55"/>
      <c r="V43925" s="53"/>
      <c r="W43925" s="53"/>
      <c r="X43925" s="53"/>
      <c r="Y43925" s="55"/>
    </row>
    <row r="43926" spans="21:25" x14ac:dyDescent="0.2">
      <c r="U43926" s="55"/>
      <c r="V43926" s="53"/>
      <c r="W43926" s="53"/>
      <c r="X43926" s="53"/>
      <c r="Y43926" s="55"/>
    </row>
    <row r="43927" spans="21:25" x14ac:dyDescent="0.2">
      <c r="U43927" s="55"/>
      <c r="V43927" s="53"/>
      <c r="W43927" s="53"/>
      <c r="X43927" s="53"/>
      <c r="Y43927" s="55"/>
    </row>
    <row r="43928" spans="21:25" x14ac:dyDescent="0.2">
      <c r="U43928" s="55"/>
      <c r="V43928" s="53"/>
      <c r="W43928" s="53"/>
      <c r="X43928" s="53"/>
      <c r="Y43928" s="55"/>
    </row>
    <row r="43929" spans="21:25" x14ac:dyDescent="0.2">
      <c r="U43929" s="55"/>
      <c r="V43929" s="53"/>
      <c r="W43929" s="53"/>
      <c r="X43929" s="53"/>
      <c r="Y43929" s="55"/>
    </row>
    <row r="43930" spans="21:25" x14ac:dyDescent="0.2">
      <c r="U43930" s="55"/>
      <c r="V43930" s="53"/>
      <c r="W43930" s="53"/>
      <c r="X43930" s="53"/>
      <c r="Y43930" s="55"/>
    </row>
    <row r="43931" spans="21:25" x14ac:dyDescent="0.2">
      <c r="U43931" s="55"/>
      <c r="V43931" s="53"/>
      <c r="W43931" s="53"/>
      <c r="X43931" s="53"/>
      <c r="Y43931" s="55"/>
    </row>
    <row r="43932" spans="21:25" x14ac:dyDescent="0.2">
      <c r="U43932" s="55"/>
      <c r="V43932" s="53"/>
      <c r="W43932" s="53"/>
      <c r="X43932" s="53"/>
      <c r="Y43932" s="55"/>
    </row>
    <row r="43933" spans="21:25" x14ac:dyDescent="0.2">
      <c r="U43933" s="55"/>
      <c r="V43933" s="53"/>
      <c r="W43933" s="53"/>
      <c r="X43933" s="53"/>
      <c r="Y43933" s="55"/>
    </row>
    <row r="43934" spans="21:25" x14ac:dyDescent="0.2">
      <c r="U43934" s="55"/>
      <c r="V43934" s="53"/>
      <c r="W43934" s="53"/>
      <c r="X43934" s="53"/>
      <c r="Y43934" s="55"/>
    </row>
    <row r="43935" spans="21:25" x14ac:dyDescent="0.2">
      <c r="U43935" s="55"/>
      <c r="V43935" s="53"/>
      <c r="W43935" s="53"/>
      <c r="X43935" s="53"/>
      <c r="Y43935" s="55"/>
    </row>
    <row r="43936" spans="21:25" x14ac:dyDescent="0.2">
      <c r="U43936" s="55"/>
      <c r="V43936" s="53"/>
      <c r="W43936" s="53"/>
      <c r="X43936" s="53"/>
      <c r="Y43936" s="55"/>
    </row>
    <row r="43937" spans="21:25" x14ac:dyDescent="0.2">
      <c r="U43937" s="55"/>
      <c r="V43937" s="53"/>
      <c r="W43937" s="53"/>
      <c r="X43937" s="53"/>
      <c r="Y43937" s="55"/>
    </row>
    <row r="43938" spans="21:25" x14ac:dyDescent="0.2">
      <c r="U43938" s="55"/>
      <c r="V43938" s="53"/>
      <c r="W43938" s="53"/>
      <c r="X43938" s="53"/>
      <c r="Y43938" s="55"/>
    </row>
    <row r="43939" spans="21:25" x14ac:dyDescent="0.2">
      <c r="U43939" s="55"/>
      <c r="V43939" s="53"/>
      <c r="W43939" s="53"/>
      <c r="X43939" s="53"/>
      <c r="Y43939" s="55"/>
    </row>
    <row r="43940" spans="21:25" x14ac:dyDescent="0.2">
      <c r="U43940" s="55"/>
      <c r="V43940" s="53"/>
      <c r="W43940" s="53"/>
      <c r="X43940" s="53"/>
      <c r="Y43940" s="55"/>
    </row>
    <row r="43941" spans="21:25" x14ac:dyDescent="0.2">
      <c r="U43941" s="55"/>
      <c r="V43941" s="53"/>
      <c r="W43941" s="53"/>
      <c r="X43941" s="53"/>
      <c r="Y43941" s="55"/>
    </row>
    <row r="43942" spans="21:25" x14ac:dyDescent="0.2">
      <c r="U43942" s="55"/>
      <c r="V43942" s="53"/>
      <c r="W43942" s="53"/>
      <c r="X43942" s="53"/>
      <c r="Y43942" s="55"/>
    </row>
    <row r="43943" spans="21:25" x14ac:dyDescent="0.2">
      <c r="U43943" s="55"/>
      <c r="V43943" s="53"/>
      <c r="W43943" s="53"/>
      <c r="X43943" s="53"/>
      <c r="Y43943" s="55"/>
    </row>
    <row r="43944" spans="21:25" x14ac:dyDescent="0.2">
      <c r="U43944" s="55"/>
      <c r="V43944" s="53"/>
      <c r="W43944" s="53"/>
      <c r="X43944" s="53"/>
      <c r="Y43944" s="55"/>
    </row>
    <row r="43945" spans="21:25" x14ac:dyDescent="0.2">
      <c r="U43945" s="55"/>
      <c r="V43945" s="53"/>
      <c r="W43945" s="53"/>
      <c r="X43945" s="53"/>
      <c r="Y43945" s="55"/>
    </row>
    <row r="43946" spans="21:25" x14ac:dyDescent="0.2">
      <c r="U43946" s="55"/>
      <c r="V43946" s="53"/>
      <c r="W43946" s="53"/>
      <c r="X43946" s="53"/>
      <c r="Y43946" s="55"/>
    </row>
    <row r="43947" spans="21:25" x14ac:dyDescent="0.2">
      <c r="U43947" s="55"/>
      <c r="V43947" s="53"/>
      <c r="W43947" s="53"/>
      <c r="X43947" s="53"/>
      <c r="Y43947" s="55"/>
    </row>
    <row r="43948" spans="21:25" x14ac:dyDescent="0.2">
      <c r="U43948" s="55"/>
      <c r="V43948" s="53"/>
      <c r="W43948" s="53"/>
      <c r="X43948" s="53"/>
      <c r="Y43948" s="55"/>
    </row>
    <row r="43949" spans="21:25" x14ac:dyDescent="0.2">
      <c r="U43949" s="55"/>
      <c r="V43949" s="53"/>
      <c r="W43949" s="53"/>
      <c r="X43949" s="53"/>
      <c r="Y43949" s="55"/>
    </row>
    <row r="43950" spans="21:25" x14ac:dyDescent="0.2">
      <c r="U43950" s="55"/>
      <c r="V43950" s="53"/>
      <c r="W43950" s="53"/>
      <c r="X43950" s="53"/>
      <c r="Y43950" s="55"/>
    </row>
    <row r="43951" spans="21:25" x14ac:dyDescent="0.2">
      <c r="U43951" s="55"/>
      <c r="V43951" s="53"/>
      <c r="W43951" s="53"/>
      <c r="X43951" s="53"/>
      <c r="Y43951" s="55"/>
    </row>
    <row r="43952" spans="21:25" x14ac:dyDescent="0.2">
      <c r="U43952" s="55"/>
      <c r="V43952" s="53"/>
      <c r="W43952" s="53"/>
      <c r="X43952" s="53"/>
      <c r="Y43952" s="55"/>
    </row>
    <row r="43953" spans="21:25" x14ac:dyDescent="0.2">
      <c r="U43953" s="55"/>
      <c r="V43953" s="53"/>
      <c r="W43953" s="53"/>
      <c r="X43953" s="53"/>
      <c r="Y43953" s="55"/>
    </row>
    <row r="43954" spans="21:25" x14ac:dyDescent="0.2">
      <c r="U43954" s="55"/>
      <c r="V43954" s="53"/>
      <c r="W43954" s="53"/>
      <c r="X43954" s="53"/>
      <c r="Y43954" s="55"/>
    </row>
    <row r="43955" spans="21:25" x14ac:dyDescent="0.2">
      <c r="U43955" s="55"/>
      <c r="V43955" s="53"/>
      <c r="W43955" s="53"/>
      <c r="X43955" s="53"/>
      <c r="Y43955" s="55"/>
    </row>
    <row r="43956" spans="21:25" x14ac:dyDescent="0.2">
      <c r="U43956" s="55"/>
      <c r="V43956" s="53"/>
      <c r="W43956" s="53"/>
      <c r="X43956" s="53"/>
      <c r="Y43956" s="55"/>
    </row>
    <row r="43957" spans="21:25" x14ac:dyDescent="0.2">
      <c r="U43957" s="55"/>
      <c r="V43957" s="53"/>
      <c r="W43957" s="53"/>
      <c r="X43957" s="53"/>
      <c r="Y43957" s="55"/>
    </row>
    <row r="43958" spans="21:25" x14ac:dyDescent="0.2">
      <c r="U43958" s="55"/>
      <c r="V43958" s="53"/>
      <c r="W43958" s="53"/>
      <c r="X43958" s="53"/>
      <c r="Y43958" s="55"/>
    </row>
    <row r="43959" spans="21:25" x14ac:dyDescent="0.2">
      <c r="U43959" s="55"/>
      <c r="V43959" s="53"/>
      <c r="W43959" s="53"/>
      <c r="X43959" s="53"/>
      <c r="Y43959" s="55"/>
    </row>
    <row r="43960" spans="21:25" x14ac:dyDescent="0.2">
      <c r="U43960" s="55"/>
      <c r="V43960" s="53"/>
      <c r="W43960" s="53"/>
      <c r="X43960" s="53"/>
      <c r="Y43960" s="55"/>
    </row>
    <row r="43961" spans="21:25" x14ac:dyDescent="0.2">
      <c r="U43961" s="55"/>
      <c r="V43961" s="53"/>
      <c r="W43961" s="53"/>
      <c r="X43961" s="53"/>
      <c r="Y43961" s="55"/>
    </row>
    <row r="43962" spans="21:25" x14ac:dyDescent="0.2">
      <c r="U43962" s="55"/>
      <c r="V43962" s="53"/>
      <c r="W43962" s="53"/>
      <c r="X43962" s="53"/>
      <c r="Y43962" s="55"/>
    </row>
    <row r="43963" spans="21:25" x14ac:dyDescent="0.2">
      <c r="U43963" s="55"/>
      <c r="V43963" s="53"/>
      <c r="W43963" s="53"/>
      <c r="X43963" s="53"/>
      <c r="Y43963" s="55"/>
    </row>
    <row r="43964" spans="21:25" x14ac:dyDescent="0.2">
      <c r="U43964" s="55"/>
      <c r="V43964" s="53"/>
      <c r="W43964" s="53"/>
      <c r="X43964" s="53"/>
      <c r="Y43964" s="55"/>
    </row>
    <row r="43965" spans="21:25" x14ac:dyDescent="0.2">
      <c r="U43965" s="55"/>
      <c r="V43965" s="53"/>
      <c r="W43965" s="53"/>
      <c r="X43965" s="53"/>
      <c r="Y43965" s="55"/>
    </row>
    <row r="43966" spans="21:25" x14ac:dyDescent="0.2">
      <c r="U43966" s="55"/>
      <c r="V43966" s="53"/>
      <c r="W43966" s="53"/>
      <c r="X43966" s="53"/>
      <c r="Y43966" s="55"/>
    </row>
    <row r="43967" spans="21:25" x14ac:dyDescent="0.2">
      <c r="U43967" s="55"/>
      <c r="V43967" s="53"/>
      <c r="W43967" s="53"/>
      <c r="X43967" s="53"/>
      <c r="Y43967" s="55"/>
    </row>
    <row r="43968" spans="21:25" x14ac:dyDescent="0.2">
      <c r="U43968" s="55"/>
      <c r="V43968" s="53"/>
      <c r="W43968" s="53"/>
      <c r="X43968" s="53"/>
      <c r="Y43968" s="55"/>
    </row>
    <row r="43969" spans="21:25" x14ac:dyDescent="0.2">
      <c r="U43969" s="55"/>
      <c r="V43969" s="53"/>
      <c r="W43969" s="53"/>
      <c r="X43969" s="53"/>
      <c r="Y43969" s="55"/>
    </row>
    <row r="43970" spans="21:25" x14ac:dyDescent="0.2">
      <c r="U43970" s="55"/>
      <c r="V43970" s="53"/>
      <c r="W43970" s="53"/>
      <c r="X43970" s="53"/>
      <c r="Y43970" s="55"/>
    </row>
    <row r="43971" spans="21:25" x14ac:dyDescent="0.2">
      <c r="U43971" s="55"/>
      <c r="V43971" s="53"/>
      <c r="W43971" s="53"/>
      <c r="X43971" s="53"/>
      <c r="Y43971" s="55"/>
    </row>
    <row r="43972" spans="21:25" x14ac:dyDescent="0.2">
      <c r="U43972" s="55"/>
      <c r="V43972" s="53"/>
      <c r="W43972" s="53"/>
      <c r="X43972" s="53"/>
      <c r="Y43972" s="55"/>
    </row>
    <row r="43973" spans="21:25" x14ac:dyDescent="0.2">
      <c r="U43973" s="55"/>
      <c r="V43973" s="53"/>
      <c r="W43973" s="53"/>
      <c r="X43973" s="53"/>
      <c r="Y43973" s="55"/>
    </row>
    <row r="43974" spans="21:25" x14ac:dyDescent="0.2">
      <c r="U43974" s="55"/>
      <c r="V43974" s="53"/>
      <c r="W43974" s="53"/>
      <c r="X43974" s="53"/>
      <c r="Y43974" s="55"/>
    </row>
    <row r="43975" spans="21:25" x14ac:dyDescent="0.2">
      <c r="U43975" s="55"/>
      <c r="V43975" s="53"/>
      <c r="W43975" s="53"/>
      <c r="X43975" s="53"/>
      <c r="Y43975" s="55"/>
    </row>
    <row r="43976" spans="21:25" x14ac:dyDescent="0.2">
      <c r="U43976" s="55"/>
      <c r="V43976" s="53"/>
      <c r="W43976" s="53"/>
      <c r="X43976" s="53"/>
      <c r="Y43976" s="55"/>
    </row>
    <row r="43977" spans="21:25" x14ac:dyDescent="0.2">
      <c r="U43977" s="55"/>
      <c r="V43977" s="53"/>
      <c r="W43977" s="53"/>
      <c r="X43977" s="53"/>
      <c r="Y43977" s="55"/>
    </row>
    <row r="43978" spans="21:25" x14ac:dyDescent="0.2">
      <c r="U43978" s="55"/>
      <c r="V43978" s="53"/>
      <c r="W43978" s="53"/>
      <c r="X43978" s="53"/>
      <c r="Y43978" s="55"/>
    </row>
    <row r="43979" spans="21:25" x14ac:dyDescent="0.2">
      <c r="U43979" s="55"/>
      <c r="V43979" s="53"/>
      <c r="W43979" s="53"/>
      <c r="X43979" s="53"/>
      <c r="Y43979" s="55"/>
    </row>
    <row r="43980" spans="21:25" x14ac:dyDescent="0.2">
      <c r="U43980" s="55"/>
      <c r="V43980" s="53"/>
      <c r="W43980" s="53"/>
      <c r="X43980" s="53"/>
      <c r="Y43980" s="55"/>
    </row>
    <row r="43981" spans="21:25" x14ac:dyDescent="0.2">
      <c r="U43981" s="55"/>
      <c r="V43981" s="53"/>
      <c r="W43981" s="53"/>
      <c r="X43981" s="53"/>
      <c r="Y43981" s="55"/>
    </row>
    <row r="43982" spans="21:25" x14ac:dyDescent="0.2">
      <c r="U43982" s="55"/>
      <c r="V43982" s="53"/>
      <c r="W43982" s="53"/>
      <c r="X43982" s="53"/>
      <c r="Y43982" s="55"/>
    </row>
    <row r="43983" spans="21:25" x14ac:dyDescent="0.2">
      <c r="U43983" s="55"/>
      <c r="V43983" s="53"/>
      <c r="W43983" s="53"/>
      <c r="X43983" s="53"/>
      <c r="Y43983" s="55"/>
    </row>
    <row r="43984" spans="21:25" x14ac:dyDescent="0.2">
      <c r="U43984" s="55"/>
      <c r="V43984" s="53"/>
      <c r="W43984" s="53"/>
      <c r="X43984" s="53"/>
      <c r="Y43984" s="55"/>
    </row>
    <row r="43985" spans="21:25" x14ac:dyDescent="0.2">
      <c r="U43985" s="55"/>
      <c r="V43985" s="53"/>
      <c r="W43985" s="53"/>
      <c r="X43985" s="53"/>
      <c r="Y43985" s="55"/>
    </row>
    <row r="43986" spans="21:25" x14ac:dyDescent="0.2">
      <c r="U43986" s="55"/>
      <c r="V43986" s="53"/>
      <c r="W43986" s="53"/>
      <c r="X43986" s="53"/>
      <c r="Y43986" s="55"/>
    </row>
    <row r="43987" spans="21:25" x14ac:dyDescent="0.2">
      <c r="U43987" s="55"/>
      <c r="V43987" s="53"/>
      <c r="W43987" s="53"/>
      <c r="X43987" s="53"/>
      <c r="Y43987" s="55"/>
    </row>
    <row r="43988" spans="21:25" x14ac:dyDescent="0.2">
      <c r="U43988" s="55"/>
      <c r="V43988" s="53"/>
      <c r="W43988" s="53"/>
      <c r="X43988" s="53"/>
      <c r="Y43988" s="55"/>
    </row>
    <row r="43989" spans="21:25" x14ac:dyDescent="0.2">
      <c r="U43989" s="55"/>
      <c r="V43989" s="53"/>
      <c r="W43989" s="53"/>
      <c r="X43989" s="53"/>
      <c r="Y43989" s="55"/>
    </row>
    <row r="43990" spans="21:25" x14ac:dyDescent="0.2">
      <c r="U43990" s="55"/>
      <c r="V43990" s="53"/>
      <c r="W43990" s="53"/>
      <c r="X43990" s="53"/>
      <c r="Y43990" s="55"/>
    </row>
    <row r="43991" spans="21:25" x14ac:dyDescent="0.2">
      <c r="U43991" s="55"/>
      <c r="V43991" s="53"/>
      <c r="W43991" s="53"/>
      <c r="X43991" s="53"/>
      <c r="Y43991" s="55"/>
    </row>
    <row r="43992" spans="21:25" x14ac:dyDescent="0.2">
      <c r="U43992" s="55"/>
      <c r="V43992" s="53"/>
      <c r="W43992" s="53"/>
      <c r="X43992" s="53"/>
      <c r="Y43992" s="55"/>
    </row>
    <row r="43993" spans="21:25" x14ac:dyDescent="0.2">
      <c r="U43993" s="55"/>
      <c r="V43993" s="53"/>
      <c r="W43993" s="53"/>
      <c r="X43993" s="53"/>
      <c r="Y43993" s="55"/>
    </row>
    <row r="43994" spans="21:25" x14ac:dyDescent="0.2">
      <c r="U43994" s="55"/>
      <c r="V43994" s="53"/>
      <c r="W43994" s="53"/>
      <c r="X43994" s="53"/>
      <c r="Y43994" s="55"/>
    </row>
    <row r="43995" spans="21:25" x14ac:dyDescent="0.2">
      <c r="U43995" s="55"/>
      <c r="V43995" s="53"/>
      <c r="W43995" s="53"/>
      <c r="X43995" s="53"/>
      <c r="Y43995" s="55"/>
    </row>
    <row r="43996" spans="21:25" x14ac:dyDescent="0.2">
      <c r="U43996" s="55"/>
      <c r="V43996" s="53"/>
      <c r="W43996" s="53"/>
      <c r="X43996" s="53"/>
      <c r="Y43996" s="55"/>
    </row>
    <row r="43997" spans="21:25" x14ac:dyDescent="0.2">
      <c r="U43997" s="55"/>
      <c r="V43997" s="53"/>
      <c r="W43997" s="53"/>
      <c r="X43997" s="53"/>
      <c r="Y43997" s="55"/>
    </row>
    <row r="43998" spans="21:25" x14ac:dyDescent="0.2">
      <c r="U43998" s="55"/>
      <c r="V43998" s="53"/>
      <c r="W43998" s="53"/>
      <c r="X43998" s="53"/>
      <c r="Y43998" s="55"/>
    </row>
    <row r="43999" spans="21:25" x14ac:dyDescent="0.2">
      <c r="U43999" s="55"/>
      <c r="V43999" s="53"/>
      <c r="W43999" s="53"/>
      <c r="X43999" s="53"/>
      <c r="Y43999" s="55"/>
    </row>
    <row r="44000" spans="21:25" x14ac:dyDescent="0.2">
      <c r="U44000" s="55"/>
      <c r="V44000" s="53"/>
      <c r="W44000" s="53"/>
      <c r="X44000" s="53"/>
      <c r="Y44000" s="55"/>
    </row>
    <row r="44001" spans="21:25" x14ac:dyDescent="0.2">
      <c r="U44001" s="55"/>
      <c r="V44001" s="53"/>
      <c r="W44001" s="53"/>
      <c r="X44001" s="53"/>
      <c r="Y44001" s="55"/>
    </row>
    <row r="44002" spans="21:25" x14ac:dyDescent="0.2">
      <c r="U44002" s="55"/>
      <c r="V44002" s="53"/>
      <c r="W44002" s="53"/>
      <c r="X44002" s="53"/>
      <c r="Y44002" s="55"/>
    </row>
    <row r="44003" spans="21:25" x14ac:dyDescent="0.2">
      <c r="U44003" s="55"/>
      <c r="V44003" s="53"/>
      <c r="W44003" s="53"/>
      <c r="X44003" s="53"/>
      <c r="Y44003" s="55"/>
    </row>
    <row r="44004" spans="21:25" x14ac:dyDescent="0.2">
      <c r="U44004" s="55"/>
      <c r="V44004" s="53"/>
      <c r="W44004" s="53"/>
      <c r="X44004" s="53"/>
      <c r="Y44004" s="55"/>
    </row>
    <row r="44005" spans="21:25" x14ac:dyDescent="0.2">
      <c r="U44005" s="55"/>
      <c r="V44005" s="53"/>
      <c r="W44005" s="53"/>
      <c r="X44005" s="53"/>
      <c r="Y44005" s="55"/>
    </row>
    <row r="44006" spans="21:25" x14ac:dyDescent="0.2">
      <c r="U44006" s="55"/>
      <c r="V44006" s="53"/>
      <c r="W44006" s="53"/>
      <c r="X44006" s="53"/>
      <c r="Y44006" s="55"/>
    </row>
    <row r="44007" spans="21:25" x14ac:dyDescent="0.2">
      <c r="U44007" s="55"/>
      <c r="V44007" s="53"/>
      <c r="W44007" s="53"/>
      <c r="X44007" s="53"/>
      <c r="Y44007" s="55"/>
    </row>
    <row r="44008" spans="21:25" x14ac:dyDescent="0.2">
      <c r="U44008" s="55"/>
      <c r="V44008" s="53"/>
      <c r="W44008" s="53"/>
      <c r="X44008" s="53"/>
      <c r="Y44008" s="55"/>
    </row>
    <row r="44009" spans="21:25" x14ac:dyDescent="0.2">
      <c r="U44009" s="55"/>
      <c r="V44009" s="53"/>
      <c r="W44009" s="53"/>
      <c r="X44009" s="53"/>
      <c r="Y44009" s="55"/>
    </row>
    <row r="44010" spans="21:25" x14ac:dyDescent="0.2">
      <c r="U44010" s="55"/>
      <c r="V44010" s="53"/>
      <c r="W44010" s="53"/>
      <c r="X44010" s="53"/>
      <c r="Y44010" s="55"/>
    </row>
    <row r="44011" spans="21:25" x14ac:dyDescent="0.2">
      <c r="U44011" s="55"/>
      <c r="V44011" s="53"/>
      <c r="W44011" s="53"/>
      <c r="X44011" s="53"/>
      <c r="Y44011" s="55"/>
    </row>
    <row r="44012" spans="21:25" x14ac:dyDescent="0.2">
      <c r="U44012" s="55"/>
      <c r="V44012" s="53"/>
      <c r="W44012" s="53"/>
      <c r="X44012" s="53"/>
      <c r="Y44012" s="55"/>
    </row>
    <row r="44013" spans="21:25" x14ac:dyDescent="0.2">
      <c r="U44013" s="55"/>
      <c r="V44013" s="53"/>
      <c r="W44013" s="53"/>
      <c r="X44013" s="53"/>
      <c r="Y44013" s="55"/>
    </row>
    <row r="44014" spans="21:25" x14ac:dyDescent="0.2">
      <c r="U44014" s="55"/>
      <c r="V44014" s="53"/>
      <c r="W44014" s="53"/>
      <c r="X44014" s="53"/>
      <c r="Y44014" s="55"/>
    </row>
    <row r="44015" spans="21:25" x14ac:dyDescent="0.2">
      <c r="U44015" s="55"/>
      <c r="V44015" s="53"/>
      <c r="W44015" s="53"/>
      <c r="X44015" s="53"/>
      <c r="Y44015" s="55"/>
    </row>
    <row r="44016" spans="21:25" x14ac:dyDescent="0.2">
      <c r="U44016" s="55"/>
      <c r="V44016" s="53"/>
      <c r="W44016" s="53"/>
      <c r="X44016" s="53"/>
      <c r="Y44016" s="55"/>
    </row>
    <row r="44017" spans="21:25" x14ac:dyDescent="0.2">
      <c r="U44017" s="55"/>
      <c r="V44017" s="53"/>
      <c r="W44017" s="53"/>
      <c r="X44017" s="53"/>
      <c r="Y44017" s="55"/>
    </row>
    <row r="44018" spans="21:25" x14ac:dyDescent="0.2">
      <c r="U44018" s="55"/>
      <c r="V44018" s="53"/>
      <c r="W44018" s="53"/>
      <c r="X44018" s="53"/>
      <c r="Y44018" s="55"/>
    </row>
    <row r="44019" spans="21:25" x14ac:dyDescent="0.2">
      <c r="U44019" s="55"/>
      <c r="V44019" s="53"/>
      <c r="W44019" s="53"/>
      <c r="X44019" s="53"/>
      <c r="Y44019" s="55"/>
    </row>
    <row r="44020" spans="21:25" x14ac:dyDescent="0.2">
      <c r="U44020" s="55"/>
      <c r="V44020" s="53"/>
      <c r="W44020" s="53"/>
      <c r="X44020" s="53"/>
      <c r="Y44020" s="55"/>
    </row>
    <row r="44021" spans="21:25" x14ac:dyDescent="0.2">
      <c r="U44021" s="55"/>
      <c r="V44021" s="53"/>
      <c r="W44021" s="53"/>
      <c r="X44021" s="53"/>
      <c r="Y44021" s="55"/>
    </row>
    <row r="44022" spans="21:25" x14ac:dyDescent="0.2">
      <c r="U44022" s="55"/>
      <c r="V44022" s="53"/>
      <c r="W44022" s="53"/>
      <c r="X44022" s="53"/>
      <c r="Y44022" s="55"/>
    </row>
    <row r="44023" spans="21:25" x14ac:dyDescent="0.2">
      <c r="U44023" s="55"/>
      <c r="V44023" s="53"/>
      <c r="W44023" s="53"/>
      <c r="X44023" s="53"/>
      <c r="Y44023" s="55"/>
    </row>
    <row r="44024" spans="21:25" x14ac:dyDescent="0.2">
      <c r="U44024" s="55"/>
      <c r="V44024" s="53"/>
      <c r="W44024" s="53"/>
      <c r="X44024" s="53"/>
      <c r="Y44024" s="55"/>
    </row>
    <row r="44025" spans="21:25" x14ac:dyDescent="0.2">
      <c r="U44025" s="55"/>
      <c r="V44025" s="53"/>
      <c r="W44025" s="53"/>
      <c r="X44025" s="53"/>
      <c r="Y44025" s="55"/>
    </row>
    <row r="44026" spans="21:25" x14ac:dyDescent="0.2">
      <c r="U44026" s="55"/>
      <c r="V44026" s="53"/>
      <c r="W44026" s="53"/>
      <c r="X44026" s="53"/>
      <c r="Y44026" s="55"/>
    </row>
    <row r="44027" spans="21:25" x14ac:dyDescent="0.2">
      <c r="U44027" s="55"/>
      <c r="V44027" s="53"/>
      <c r="W44027" s="53"/>
      <c r="X44027" s="53"/>
      <c r="Y44027" s="55"/>
    </row>
    <row r="44028" spans="21:25" x14ac:dyDescent="0.2">
      <c r="U44028" s="55"/>
      <c r="V44028" s="53"/>
      <c r="W44028" s="53"/>
      <c r="X44028" s="53"/>
      <c r="Y44028" s="55"/>
    </row>
    <row r="44029" spans="21:25" x14ac:dyDescent="0.2">
      <c r="U44029" s="55"/>
      <c r="V44029" s="53"/>
      <c r="W44029" s="53"/>
      <c r="X44029" s="53"/>
      <c r="Y44029" s="55"/>
    </row>
    <row r="44030" spans="21:25" x14ac:dyDescent="0.2">
      <c r="U44030" s="55"/>
      <c r="V44030" s="53"/>
      <c r="W44030" s="53"/>
      <c r="X44030" s="53"/>
      <c r="Y44030" s="55"/>
    </row>
    <row r="44031" spans="21:25" x14ac:dyDescent="0.2">
      <c r="U44031" s="55"/>
      <c r="V44031" s="53"/>
      <c r="W44031" s="53"/>
      <c r="X44031" s="53"/>
      <c r="Y44031" s="55"/>
    </row>
    <row r="44032" spans="21:25" x14ac:dyDescent="0.2">
      <c r="U44032" s="55"/>
      <c r="V44032" s="53"/>
      <c r="W44032" s="53"/>
      <c r="X44032" s="53"/>
      <c r="Y44032" s="55"/>
    </row>
    <row r="44033" spans="21:25" x14ac:dyDescent="0.2">
      <c r="U44033" s="55"/>
      <c r="V44033" s="53"/>
      <c r="W44033" s="53"/>
      <c r="X44033" s="53"/>
      <c r="Y44033" s="55"/>
    </row>
    <row r="44034" spans="21:25" x14ac:dyDescent="0.2">
      <c r="U44034" s="55"/>
      <c r="V44034" s="53"/>
      <c r="W44034" s="53"/>
      <c r="X44034" s="53"/>
      <c r="Y44034" s="55"/>
    </row>
    <row r="44035" spans="21:25" x14ac:dyDescent="0.2">
      <c r="U44035" s="55"/>
      <c r="V44035" s="53"/>
      <c r="W44035" s="53"/>
      <c r="X44035" s="53"/>
      <c r="Y44035" s="55"/>
    </row>
    <row r="44036" spans="21:25" x14ac:dyDescent="0.2">
      <c r="U44036" s="55"/>
      <c r="V44036" s="53"/>
      <c r="W44036" s="53"/>
      <c r="X44036" s="53"/>
      <c r="Y44036" s="55"/>
    </row>
    <row r="44037" spans="21:25" x14ac:dyDescent="0.2">
      <c r="U44037" s="55"/>
      <c r="V44037" s="53"/>
      <c r="W44037" s="53"/>
      <c r="X44037" s="53"/>
      <c r="Y44037" s="55"/>
    </row>
    <row r="44038" spans="21:25" x14ac:dyDescent="0.2">
      <c r="U44038" s="55"/>
      <c r="V44038" s="53"/>
      <c r="W44038" s="53"/>
      <c r="X44038" s="53"/>
      <c r="Y44038" s="55"/>
    </row>
    <row r="44039" spans="21:25" x14ac:dyDescent="0.2">
      <c r="U44039" s="55"/>
      <c r="V44039" s="53"/>
      <c r="W44039" s="53"/>
      <c r="X44039" s="53"/>
      <c r="Y44039" s="55"/>
    </row>
    <row r="44040" spans="21:25" x14ac:dyDescent="0.2">
      <c r="U44040" s="55"/>
      <c r="V44040" s="53"/>
      <c r="W44040" s="53"/>
      <c r="X44040" s="53"/>
      <c r="Y44040" s="55"/>
    </row>
    <row r="44041" spans="21:25" x14ac:dyDescent="0.2">
      <c r="U44041" s="55"/>
      <c r="V44041" s="53"/>
      <c r="W44041" s="53"/>
      <c r="X44041" s="53"/>
      <c r="Y44041" s="55"/>
    </row>
    <row r="44042" spans="21:25" x14ac:dyDescent="0.2">
      <c r="U44042" s="55"/>
      <c r="V44042" s="53"/>
      <c r="W44042" s="53"/>
      <c r="X44042" s="53"/>
      <c r="Y44042" s="55"/>
    </row>
    <row r="44043" spans="21:25" x14ac:dyDescent="0.2">
      <c r="U44043" s="55"/>
      <c r="V44043" s="53"/>
      <c r="W44043" s="53"/>
      <c r="X44043" s="53"/>
      <c r="Y44043" s="55"/>
    </row>
    <row r="44044" spans="21:25" x14ac:dyDescent="0.2">
      <c r="U44044" s="55"/>
      <c r="V44044" s="53"/>
      <c r="W44044" s="53"/>
      <c r="X44044" s="53"/>
      <c r="Y44044" s="55"/>
    </row>
    <row r="44045" spans="21:25" x14ac:dyDescent="0.2">
      <c r="U44045" s="55"/>
      <c r="V44045" s="53"/>
      <c r="W44045" s="53"/>
      <c r="X44045" s="53"/>
      <c r="Y44045" s="55"/>
    </row>
    <row r="44046" spans="21:25" x14ac:dyDescent="0.2">
      <c r="U44046" s="55"/>
      <c r="V44046" s="53"/>
      <c r="W44046" s="53"/>
      <c r="X44046" s="53"/>
      <c r="Y44046" s="55"/>
    </row>
    <row r="44047" spans="21:25" x14ac:dyDescent="0.2">
      <c r="U44047" s="55"/>
      <c r="V44047" s="53"/>
      <c r="W44047" s="53"/>
      <c r="X44047" s="53"/>
      <c r="Y44047" s="55"/>
    </row>
    <row r="44048" spans="21:25" x14ac:dyDescent="0.2">
      <c r="U44048" s="55"/>
      <c r="V44048" s="53"/>
      <c r="W44048" s="53"/>
      <c r="X44048" s="53"/>
      <c r="Y44048" s="55"/>
    </row>
    <row r="44049" spans="21:25" x14ac:dyDescent="0.2">
      <c r="U44049" s="55"/>
      <c r="V44049" s="53"/>
      <c r="W44049" s="53"/>
      <c r="X44049" s="53"/>
      <c r="Y44049" s="55"/>
    </row>
    <row r="44050" spans="21:25" x14ac:dyDescent="0.2">
      <c r="U44050" s="55"/>
      <c r="V44050" s="53"/>
      <c r="W44050" s="53"/>
      <c r="X44050" s="53"/>
      <c r="Y44050" s="55"/>
    </row>
    <row r="44051" spans="21:25" x14ac:dyDescent="0.2">
      <c r="U44051" s="55"/>
      <c r="V44051" s="53"/>
      <c r="W44051" s="53"/>
      <c r="X44051" s="53"/>
      <c r="Y44051" s="55"/>
    </row>
    <row r="44052" spans="21:25" x14ac:dyDescent="0.2">
      <c r="U44052" s="55"/>
      <c r="V44052" s="53"/>
      <c r="W44052" s="53"/>
      <c r="X44052" s="53"/>
      <c r="Y44052" s="55"/>
    </row>
    <row r="44053" spans="21:25" x14ac:dyDescent="0.2">
      <c r="U44053" s="55"/>
      <c r="V44053" s="53"/>
      <c r="W44053" s="53"/>
      <c r="X44053" s="53"/>
      <c r="Y44053" s="55"/>
    </row>
    <row r="44054" spans="21:25" x14ac:dyDescent="0.2">
      <c r="U44054" s="55"/>
      <c r="V44054" s="53"/>
      <c r="W44054" s="53"/>
      <c r="X44054" s="53"/>
      <c r="Y44054" s="55"/>
    </row>
    <row r="44055" spans="21:25" x14ac:dyDescent="0.2">
      <c r="U44055" s="55"/>
      <c r="V44055" s="53"/>
      <c r="W44055" s="53"/>
      <c r="X44055" s="53"/>
      <c r="Y44055" s="55"/>
    </row>
    <row r="44056" spans="21:25" x14ac:dyDescent="0.2">
      <c r="U44056" s="55"/>
      <c r="V44056" s="53"/>
      <c r="W44056" s="53"/>
      <c r="X44056" s="53"/>
      <c r="Y44056" s="55"/>
    </row>
    <row r="44057" spans="21:25" x14ac:dyDescent="0.2">
      <c r="U44057" s="55"/>
      <c r="V44057" s="53"/>
      <c r="W44057" s="53"/>
      <c r="X44057" s="53"/>
      <c r="Y44057" s="55"/>
    </row>
    <row r="44058" spans="21:25" x14ac:dyDescent="0.2">
      <c r="U44058" s="55"/>
      <c r="V44058" s="53"/>
      <c r="W44058" s="53"/>
      <c r="X44058" s="53"/>
      <c r="Y44058" s="55"/>
    </row>
    <row r="44059" spans="21:25" x14ac:dyDescent="0.2">
      <c r="U44059" s="55"/>
      <c r="V44059" s="53"/>
      <c r="W44059" s="53"/>
      <c r="X44059" s="53"/>
      <c r="Y44059" s="55"/>
    </row>
    <row r="44060" spans="21:25" x14ac:dyDescent="0.2">
      <c r="U44060" s="55"/>
      <c r="V44060" s="53"/>
      <c r="W44060" s="53"/>
      <c r="X44060" s="53"/>
      <c r="Y44060" s="55"/>
    </row>
    <row r="44061" spans="21:25" x14ac:dyDescent="0.2">
      <c r="U44061" s="55"/>
      <c r="V44061" s="53"/>
      <c r="W44061" s="53"/>
      <c r="X44061" s="53"/>
      <c r="Y44061" s="55"/>
    </row>
    <row r="44062" spans="21:25" x14ac:dyDescent="0.2">
      <c r="U44062" s="55"/>
      <c r="V44062" s="53"/>
      <c r="W44062" s="53"/>
      <c r="X44062" s="53"/>
      <c r="Y44062" s="55"/>
    </row>
    <row r="44063" spans="21:25" x14ac:dyDescent="0.2">
      <c r="U44063" s="55"/>
      <c r="V44063" s="53"/>
      <c r="W44063" s="53"/>
      <c r="X44063" s="53"/>
      <c r="Y44063" s="55"/>
    </row>
    <row r="44064" spans="21:25" x14ac:dyDescent="0.2">
      <c r="U44064" s="55"/>
      <c r="V44064" s="53"/>
      <c r="W44064" s="53"/>
      <c r="X44064" s="53"/>
      <c r="Y44064" s="55"/>
    </row>
    <row r="44065" spans="21:25" x14ac:dyDescent="0.2">
      <c r="U44065" s="55"/>
      <c r="V44065" s="53"/>
      <c r="W44065" s="53"/>
      <c r="X44065" s="53"/>
      <c r="Y44065" s="55"/>
    </row>
    <row r="44066" spans="21:25" x14ac:dyDescent="0.2">
      <c r="U44066" s="55"/>
      <c r="V44066" s="53"/>
      <c r="W44066" s="53"/>
      <c r="X44066" s="53"/>
      <c r="Y44066" s="55"/>
    </row>
    <row r="44067" spans="21:25" x14ac:dyDescent="0.2">
      <c r="U44067" s="55"/>
      <c r="V44067" s="53"/>
      <c r="W44067" s="53"/>
      <c r="X44067" s="53"/>
      <c r="Y44067" s="55"/>
    </row>
    <row r="44068" spans="21:25" x14ac:dyDescent="0.2">
      <c r="U44068" s="55"/>
      <c r="V44068" s="53"/>
      <c r="W44068" s="53"/>
      <c r="X44068" s="53"/>
      <c r="Y44068" s="55"/>
    </row>
    <row r="44069" spans="21:25" x14ac:dyDescent="0.2">
      <c r="U44069" s="55"/>
      <c r="V44069" s="53"/>
      <c r="W44069" s="53"/>
      <c r="X44069" s="53"/>
      <c r="Y44069" s="55"/>
    </row>
    <row r="44070" spans="21:25" x14ac:dyDescent="0.2">
      <c r="U44070" s="55"/>
      <c r="V44070" s="53"/>
      <c r="W44070" s="53"/>
      <c r="X44070" s="53"/>
      <c r="Y44070" s="55"/>
    </row>
    <row r="44071" spans="21:25" x14ac:dyDescent="0.2">
      <c r="U44071" s="55"/>
      <c r="V44071" s="53"/>
      <c r="W44071" s="53"/>
      <c r="X44071" s="53"/>
      <c r="Y44071" s="55"/>
    </row>
    <row r="44072" spans="21:25" x14ac:dyDescent="0.2">
      <c r="U44072" s="55"/>
      <c r="V44072" s="53"/>
      <c r="W44072" s="53"/>
      <c r="X44072" s="53"/>
      <c r="Y44072" s="55"/>
    </row>
    <row r="44073" spans="21:25" x14ac:dyDescent="0.2">
      <c r="U44073" s="55"/>
      <c r="V44073" s="53"/>
      <c r="W44073" s="53"/>
      <c r="X44073" s="53"/>
      <c r="Y44073" s="55"/>
    </row>
    <row r="44074" spans="21:25" x14ac:dyDescent="0.2">
      <c r="U44074" s="55"/>
      <c r="V44074" s="53"/>
      <c r="W44074" s="53"/>
      <c r="X44074" s="53"/>
      <c r="Y44074" s="55"/>
    </row>
    <row r="44075" spans="21:25" x14ac:dyDescent="0.2">
      <c r="U44075" s="55"/>
      <c r="V44075" s="53"/>
      <c r="W44075" s="53"/>
      <c r="X44075" s="53"/>
      <c r="Y44075" s="55"/>
    </row>
    <row r="44076" spans="21:25" x14ac:dyDescent="0.2">
      <c r="U44076" s="55"/>
      <c r="V44076" s="53"/>
      <c r="W44076" s="53"/>
      <c r="X44076" s="53"/>
      <c r="Y44076" s="55"/>
    </row>
    <row r="44077" spans="21:25" x14ac:dyDescent="0.2">
      <c r="U44077" s="55"/>
      <c r="V44077" s="53"/>
      <c r="W44077" s="53"/>
      <c r="X44077" s="53"/>
      <c r="Y44077" s="55"/>
    </row>
    <row r="44078" spans="21:25" x14ac:dyDescent="0.2">
      <c r="U44078" s="55"/>
      <c r="V44078" s="53"/>
      <c r="W44078" s="53"/>
      <c r="X44078" s="53"/>
      <c r="Y44078" s="55"/>
    </row>
    <row r="44079" spans="21:25" x14ac:dyDescent="0.2">
      <c r="U44079" s="55"/>
      <c r="V44079" s="53"/>
      <c r="W44079" s="53"/>
      <c r="X44079" s="53"/>
      <c r="Y44079" s="55"/>
    </row>
    <row r="44080" spans="21:25" x14ac:dyDescent="0.2">
      <c r="U44080" s="55"/>
      <c r="V44080" s="53"/>
      <c r="W44080" s="53"/>
      <c r="X44080" s="53"/>
      <c r="Y44080" s="55"/>
    </row>
    <row r="44081" spans="21:25" x14ac:dyDescent="0.2">
      <c r="U44081" s="55"/>
      <c r="V44081" s="53"/>
      <c r="W44081" s="53"/>
      <c r="X44081" s="53"/>
      <c r="Y44081" s="55"/>
    </row>
    <row r="44082" spans="21:25" x14ac:dyDescent="0.2">
      <c r="U44082" s="55"/>
      <c r="V44082" s="53"/>
      <c r="W44082" s="53"/>
      <c r="X44082" s="53"/>
      <c r="Y44082" s="55"/>
    </row>
    <row r="44083" spans="21:25" x14ac:dyDescent="0.2">
      <c r="U44083" s="55"/>
      <c r="V44083" s="53"/>
      <c r="W44083" s="53"/>
      <c r="X44083" s="53"/>
      <c r="Y44083" s="55"/>
    </row>
    <row r="44084" spans="21:25" x14ac:dyDescent="0.2">
      <c r="U44084" s="55"/>
      <c r="V44084" s="53"/>
      <c r="W44084" s="53"/>
      <c r="X44084" s="53"/>
      <c r="Y44084" s="55"/>
    </row>
    <row r="44085" spans="21:25" x14ac:dyDescent="0.2">
      <c r="U44085" s="55"/>
      <c r="V44085" s="53"/>
      <c r="W44085" s="53"/>
      <c r="X44085" s="53"/>
      <c r="Y44085" s="55"/>
    </row>
    <row r="44086" spans="21:25" x14ac:dyDescent="0.2">
      <c r="U44086" s="55"/>
      <c r="V44086" s="53"/>
      <c r="W44086" s="53"/>
      <c r="X44086" s="53"/>
      <c r="Y44086" s="55"/>
    </row>
    <row r="44087" spans="21:25" x14ac:dyDescent="0.2">
      <c r="U44087" s="55"/>
      <c r="V44087" s="53"/>
      <c r="W44087" s="53"/>
      <c r="X44087" s="53"/>
      <c r="Y44087" s="55"/>
    </row>
    <row r="44088" spans="21:25" x14ac:dyDescent="0.2">
      <c r="U44088" s="55"/>
      <c r="V44088" s="53"/>
      <c r="W44088" s="53"/>
      <c r="X44088" s="53"/>
      <c r="Y44088" s="55"/>
    </row>
    <row r="44089" spans="21:25" x14ac:dyDescent="0.2">
      <c r="U44089" s="55"/>
      <c r="V44089" s="53"/>
      <c r="W44089" s="53"/>
      <c r="X44089" s="53"/>
      <c r="Y44089" s="55"/>
    </row>
    <row r="44090" spans="21:25" x14ac:dyDescent="0.2">
      <c r="U44090" s="55"/>
      <c r="V44090" s="53"/>
      <c r="W44090" s="53"/>
      <c r="X44090" s="53"/>
      <c r="Y44090" s="55"/>
    </row>
    <row r="44091" spans="21:25" x14ac:dyDescent="0.2">
      <c r="U44091" s="55"/>
      <c r="V44091" s="53"/>
      <c r="W44091" s="53"/>
      <c r="X44091" s="53"/>
      <c r="Y44091" s="55"/>
    </row>
    <row r="44092" spans="21:25" x14ac:dyDescent="0.2">
      <c r="U44092" s="55"/>
      <c r="V44092" s="53"/>
      <c r="W44092" s="53"/>
      <c r="X44092" s="53"/>
      <c r="Y44092" s="55"/>
    </row>
    <row r="44093" spans="21:25" x14ac:dyDescent="0.2">
      <c r="U44093" s="55"/>
      <c r="V44093" s="53"/>
      <c r="W44093" s="53"/>
      <c r="X44093" s="53"/>
      <c r="Y44093" s="55"/>
    </row>
    <row r="44094" spans="21:25" x14ac:dyDescent="0.2">
      <c r="U44094" s="55"/>
      <c r="V44094" s="53"/>
      <c r="W44094" s="53"/>
      <c r="X44094" s="53"/>
      <c r="Y44094" s="55"/>
    </row>
    <row r="44095" spans="21:25" x14ac:dyDescent="0.2">
      <c r="U44095" s="55"/>
      <c r="V44095" s="53"/>
      <c r="W44095" s="53"/>
      <c r="X44095" s="53"/>
      <c r="Y44095" s="55"/>
    </row>
    <row r="44096" spans="21:25" x14ac:dyDescent="0.2">
      <c r="U44096" s="55"/>
      <c r="V44096" s="53"/>
      <c r="W44096" s="53"/>
      <c r="X44096" s="53"/>
      <c r="Y44096" s="55"/>
    </row>
    <row r="44097" spans="21:25" x14ac:dyDescent="0.2">
      <c r="U44097" s="55"/>
      <c r="V44097" s="53"/>
      <c r="W44097" s="53"/>
      <c r="X44097" s="53"/>
      <c r="Y44097" s="55"/>
    </row>
    <row r="44098" spans="21:25" x14ac:dyDescent="0.2">
      <c r="U44098" s="55"/>
      <c r="V44098" s="53"/>
      <c r="W44098" s="53"/>
      <c r="X44098" s="53"/>
      <c r="Y44098" s="55"/>
    </row>
    <row r="44099" spans="21:25" x14ac:dyDescent="0.2">
      <c r="U44099" s="55"/>
      <c r="V44099" s="53"/>
      <c r="W44099" s="53"/>
      <c r="X44099" s="53"/>
      <c r="Y44099" s="55"/>
    </row>
    <row r="44100" spans="21:25" x14ac:dyDescent="0.2">
      <c r="U44100" s="55"/>
      <c r="V44100" s="53"/>
      <c r="W44100" s="53"/>
      <c r="X44100" s="53"/>
      <c r="Y44100" s="55"/>
    </row>
    <row r="44101" spans="21:25" x14ac:dyDescent="0.2">
      <c r="U44101" s="55"/>
      <c r="V44101" s="53"/>
      <c r="W44101" s="53"/>
      <c r="X44101" s="53"/>
      <c r="Y44101" s="55"/>
    </row>
    <row r="44102" spans="21:25" x14ac:dyDescent="0.2">
      <c r="U44102" s="55"/>
      <c r="V44102" s="53"/>
      <c r="W44102" s="53"/>
      <c r="X44102" s="53"/>
      <c r="Y44102" s="55"/>
    </row>
    <row r="44103" spans="21:25" x14ac:dyDescent="0.2">
      <c r="U44103" s="55"/>
      <c r="V44103" s="53"/>
      <c r="W44103" s="53"/>
      <c r="X44103" s="53"/>
      <c r="Y44103" s="55"/>
    </row>
    <row r="44104" spans="21:25" x14ac:dyDescent="0.2">
      <c r="U44104" s="55"/>
      <c r="V44104" s="53"/>
      <c r="W44104" s="53"/>
      <c r="X44104" s="53"/>
      <c r="Y44104" s="55"/>
    </row>
    <row r="44105" spans="21:25" x14ac:dyDescent="0.2">
      <c r="U44105" s="55"/>
      <c r="V44105" s="53"/>
      <c r="W44105" s="53"/>
      <c r="X44105" s="53"/>
      <c r="Y44105" s="55"/>
    </row>
    <row r="44106" spans="21:25" x14ac:dyDescent="0.2">
      <c r="U44106" s="55"/>
      <c r="V44106" s="53"/>
      <c r="W44106" s="53"/>
      <c r="X44106" s="53"/>
      <c r="Y44106" s="55"/>
    </row>
    <row r="44107" spans="21:25" x14ac:dyDescent="0.2">
      <c r="U44107" s="55"/>
      <c r="V44107" s="53"/>
      <c r="W44107" s="53"/>
      <c r="X44107" s="53"/>
      <c r="Y44107" s="55"/>
    </row>
    <row r="44108" spans="21:25" x14ac:dyDescent="0.2">
      <c r="U44108" s="55"/>
      <c r="V44108" s="53"/>
      <c r="W44108" s="53"/>
      <c r="X44108" s="53"/>
      <c r="Y44108" s="55"/>
    </row>
    <row r="44109" spans="21:25" x14ac:dyDescent="0.2">
      <c r="U44109" s="55"/>
      <c r="V44109" s="53"/>
      <c r="W44109" s="53"/>
      <c r="X44109" s="53"/>
      <c r="Y44109" s="55"/>
    </row>
    <row r="44110" spans="21:25" x14ac:dyDescent="0.2">
      <c r="U44110" s="55"/>
      <c r="V44110" s="53"/>
      <c r="W44110" s="53"/>
      <c r="X44110" s="53"/>
      <c r="Y44110" s="55"/>
    </row>
    <row r="44111" spans="21:25" x14ac:dyDescent="0.2">
      <c r="U44111" s="55"/>
      <c r="V44111" s="53"/>
      <c r="W44111" s="53"/>
      <c r="X44111" s="53"/>
      <c r="Y44111" s="55"/>
    </row>
    <row r="44112" spans="21:25" x14ac:dyDescent="0.2">
      <c r="U44112" s="55"/>
      <c r="V44112" s="53"/>
      <c r="W44112" s="53"/>
      <c r="X44112" s="53"/>
      <c r="Y44112" s="55"/>
    </row>
    <row r="44113" spans="21:25" x14ac:dyDescent="0.2">
      <c r="U44113" s="55"/>
      <c r="V44113" s="53"/>
      <c r="W44113" s="53"/>
      <c r="X44113" s="53"/>
      <c r="Y44113" s="55"/>
    </row>
    <row r="44114" spans="21:25" x14ac:dyDescent="0.2">
      <c r="U44114" s="55"/>
      <c r="V44114" s="53"/>
      <c r="W44114" s="53"/>
      <c r="X44114" s="53"/>
      <c r="Y44114" s="55"/>
    </row>
    <row r="44115" spans="21:25" x14ac:dyDescent="0.2">
      <c r="U44115" s="55"/>
      <c r="V44115" s="53"/>
      <c r="W44115" s="53"/>
      <c r="X44115" s="53"/>
      <c r="Y44115" s="55"/>
    </row>
    <row r="44116" spans="21:25" x14ac:dyDescent="0.2">
      <c r="U44116" s="55"/>
      <c r="V44116" s="53"/>
      <c r="W44116" s="53"/>
      <c r="X44116" s="53"/>
      <c r="Y44116" s="55"/>
    </row>
    <row r="44117" spans="21:25" x14ac:dyDescent="0.2">
      <c r="U44117" s="55"/>
      <c r="V44117" s="53"/>
      <c r="W44117" s="53"/>
      <c r="X44117" s="53"/>
      <c r="Y44117" s="55"/>
    </row>
    <row r="44118" spans="21:25" x14ac:dyDescent="0.2">
      <c r="U44118" s="55"/>
      <c r="V44118" s="53"/>
      <c r="W44118" s="53"/>
      <c r="X44118" s="53"/>
      <c r="Y44118" s="55"/>
    </row>
    <row r="44119" spans="21:25" x14ac:dyDescent="0.2">
      <c r="U44119" s="55"/>
      <c r="V44119" s="53"/>
      <c r="W44119" s="53"/>
      <c r="X44119" s="53"/>
      <c r="Y44119" s="55"/>
    </row>
    <row r="44120" spans="21:25" x14ac:dyDescent="0.2">
      <c r="U44120" s="55"/>
      <c r="V44120" s="53"/>
      <c r="W44120" s="53"/>
      <c r="X44120" s="53"/>
      <c r="Y44120" s="55"/>
    </row>
    <row r="44121" spans="21:25" x14ac:dyDescent="0.2">
      <c r="U44121" s="55"/>
      <c r="V44121" s="53"/>
      <c r="W44121" s="53"/>
      <c r="X44121" s="53"/>
      <c r="Y44121" s="55"/>
    </row>
    <row r="44122" spans="21:25" x14ac:dyDescent="0.2">
      <c r="U44122" s="55"/>
      <c r="V44122" s="53"/>
      <c r="W44122" s="53"/>
      <c r="X44122" s="53"/>
      <c r="Y44122" s="55"/>
    </row>
    <row r="44123" spans="21:25" x14ac:dyDescent="0.2">
      <c r="U44123" s="55"/>
      <c r="V44123" s="53"/>
      <c r="W44123" s="53"/>
      <c r="X44123" s="53"/>
      <c r="Y44123" s="55"/>
    </row>
    <row r="44124" spans="21:25" x14ac:dyDescent="0.2">
      <c r="U44124" s="55"/>
      <c r="V44124" s="53"/>
      <c r="W44124" s="53"/>
      <c r="X44124" s="53"/>
      <c r="Y44124" s="55"/>
    </row>
    <row r="44125" spans="21:25" x14ac:dyDescent="0.2">
      <c r="U44125" s="55"/>
      <c r="V44125" s="53"/>
      <c r="W44125" s="53"/>
      <c r="X44125" s="53"/>
      <c r="Y44125" s="55"/>
    </row>
    <row r="44126" spans="21:25" x14ac:dyDescent="0.2">
      <c r="U44126" s="55"/>
      <c r="V44126" s="53"/>
      <c r="W44126" s="53"/>
      <c r="X44126" s="53"/>
      <c r="Y44126" s="55"/>
    </row>
    <row r="44127" spans="21:25" x14ac:dyDescent="0.2">
      <c r="U44127" s="55"/>
      <c r="V44127" s="53"/>
      <c r="W44127" s="53"/>
      <c r="X44127" s="53"/>
      <c r="Y44127" s="55"/>
    </row>
    <row r="44128" spans="21:25" x14ac:dyDescent="0.2">
      <c r="U44128" s="55"/>
      <c r="V44128" s="53"/>
      <c r="W44128" s="53"/>
      <c r="X44128" s="53"/>
      <c r="Y44128" s="55"/>
    </row>
    <row r="44129" spans="21:25" x14ac:dyDescent="0.2">
      <c r="U44129" s="55"/>
      <c r="V44129" s="53"/>
      <c r="W44129" s="53"/>
      <c r="X44129" s="53"/>
      <c r="Y44129" s="55"/>
    </row>
    <row r="44130" spans="21:25" x14ac:dyDescent="0.2">
      <c r="U44130" s="55"/>
      <c r="V44130" s="53"/>
      <c r="W44130" s="53"/>
      <c r="X44130" s="53"/>
      <c r="Y44130" s="55"/>
    </row>
    <row r="44131" spans="21:25" x14ac:dyDescent="0.2">
      <c r="U44131" s="55"/>
      <c r="V44131" s="53"/>
      <c r="W44131" s="53"/>
      <c r="X44131" s="53"/>
      <c r="Y44131" s="55"/>
    </row>
    <row r="44132" spans="21:25" x14ac:dyDescent="0.2">
      <c r="U44132" s="55"/>
      <c r="V44132" s="53"/>
      <c r="W44132" s="53"/>
      <c r="X44132" s="53"/>
      <c r="Y44132" s="55"/>
    </row>
    <row r="44133" spans="21:25" x14ac:dyDescent="0.2">
      <c r="U44133" s="55"/>
      <c r="V44133" s="53"/>
      <c r="W44133" s="53"/>
      <c r="X44133" s="53"/>
      <c r="Y44133" s="55"/>
    </row>
    <row r="44134" spans="21:25" x14ac:dyDescent="0.2">
      <c r="U44134" s="55"/>
      <c r="V44134" s="53"/>
      <c r="W44134" s="53"/>
      <c r="X44134" s="53"/>
      <c r="Y44134" s="55"/>
    </row>
    <row r="44135" spans="21:25" x14ac:dyDescent="0.2">
      <c r="U44135" s="55"/>
      <c r="V44135" s="53"/>
      <c r="W44135" s="53"/>
      <c r="X44135" s="53"/>
      <c r="Y44135" s="55"/>
    </row>
    <row r="44136" spans="21:25" x14ac:dyDescent="0.2">
      <c r="U44136" s="55"/>
      <c r="V44136" s="53"/>
      <c r="W44136" s="53"/>
      <c r="X44136" s="53"/>
      <c r="Y44136" s="55"/>
    </row>
    <row r="44137" spans="21:25" x14ac:dyDescent="0.2">
      <c r="U44137" s="55"/>
      <c r="V44137" s="53"/>
      <c r="W44137" s="53"/>
      <c r="X44137" s="53"/>
      <c r="Y44137" s="55"/>
    </row>
    <row r="44138" spans="21:25" x14ac:dyDescent="0.2">
      <c r="U44138" s="55"/>
      <c r="V44138" s="53"/>
      <c r="W44138" s="53"/>
      <c r="X44138" s="53"/>
      <c r="Y44138" s="55"/>
    </row>
    <row r="44139" spans="21:25" x14ac:dyDescent="0.2">
      <c r="U44139" s="55"/>
      <c r="V44139" s="53"/>
      <c r="W44139" s="53"/>
      <c r="X44139" s="53"/>
      <c r="Y44139" s="55"/>
    </row>
    <row r="44140" spans="21:25" x14ac:dyDescent="0.2">
      <c r="U44140" s="55"/>
      <c r="V44140" s="53"/>
      <c r="W44140" s="53"/>
      <c r="X44140" s="53"/>
      <c r="Y44140" s="55"/>
    </row>
    <row r="44141" spans="21:25" x14ac:dyDescent="0.2">
      <c r="U44141" s="55"/>
      <c r="V44141" s="53"/>
      <c r="W44141" s="53"/>
      <c r="X44141" s="53"/>
      <c r="Y44141" s="55"/>
    </row>
    <row r="44142" spans="21:25" x14ac:dyDescent="0.2">
      <c r="U44142" s="55"/>
      <c r="V44142" s="53"/>
      <c r="W44142" s="53"/>
      <c r="X44142" s="53"/>
      <c r="Y44142" s="55"/>
    </row>
    <row r="44143" spans="21:25" x14ac:dyDescent="0.2">
      <c r="U44143" s="55"/>
      <c r="V44143" s="53"/>
      <c r="W44143" s="53"/>
      <c r="X44143" s="53"/>
      <c r="Y44143" s="55"/>
    </row>
    <row r="44144" spans="21:25" x14ac:dyDescent="0.2">
      <c r="U44144" s="55"/>
      <c r="V44144" s="53"/>
      <c r="W44144" s="53"/>
      <c r="X44144" s="53"/>
      <c r="Y44144" s="55"/>
    </row>
    <row r="44145" spans="21:25" x14ac:dyDescent="0.2">
      <c r="U44145" s="55"/>
      <c r="V44145" s="53"/>
      <c r="W44145" s="53"/>
      <c r="X44145" s="53"/>
      <c r="Y44145" s="55"/>
    </row>
    <row r="44146" spans="21:25" x14ac:dyDescent="0.2">
      <c r="U44146" s="55"/>
      <c r="V44146" s="53"/>
      <c r="W44146" s="53"/>
      <c r="X44146" s="53"/>
      <c r="Y44146" s="55"/>
    </row>
    <row r="44147" spans="21:25" x14ac:dyDescent="0.2">
      <c r="U44147" s="55"/>
      <c r="V44147" s="53"/>
      <c r="W44147" s="53"/>
      <c r="X44147" s="53"/>
      <c r="Y44147" s="55"/>
    </row>
    <row r="44148" spans="21:25" x14ac:dyDescent="0.2">
      <c r="U44148" s="55"/>
      <c r="V44148" s="53"/>
      <c r="W44148" s="53"/>
      <c r="X44148" s="53"/>
      <c r="Y44148" s="55"/>
    </row>
    <row r="44149" spans="21:25" x14ac:dyDescent="0.2">
      <c r="U44149" s="55"/>
      <c r="V44149" s="53"/>
      <c r="W44149" s="53"/>
      <c r="X44149" s="53"/>
      <c r="Y44149" s="55"/>
    </row>
    <row r="44150" spans="21:25" x14ac:dyDescent="0.2">
      <c r="U44150" s="55"/>
      <c r="V44150" s="53"/>
      <c r="W44150" s="53"/>
      <c r="X44150" s="53"/>
      <c r="Y44150" s="55"/>
    </row>
    <row r="44151" spans="21:25" x14ac:dyDescent="0.2">
      <c r="U44151" s="55"/>
      <c r="V44151" s="53"/>
      <c r="W44151" s="53"/>
      <c r="X44151" s="53"/>
      <c r="Y44151" s="55"/>
    </row>
    <row r="44152" spans="21:25" x14ac:dyDescent="0.2">
      <c r="U44152" s="55"/>
      <c r="V44152" s="53"/>
      <c r="W44152" s="53"/>
      <c r="X44152" s="53"/>
      <c r="Y44152" s="55"/>
    </row>
    <row r="44153" spans="21:25" x14ac:dyDescent="0.2">
      <c r="U44153" s="55"/>
      <c r="V44153" s="53"/>
      <c r="W44153" s="53"/>
      <c r="X44153" s="53"/>
      <c r="Y44153" s="55"/>
    </row>
    <row r="44154" spans="21:25" x14ac:dyDescent="0.2">
      <c r="U44154" s="55"/>
      <c r="V44154" s="53"/>
      <c r="W44154" s="53"/>
      <c r="X44154" s="53"/>
      <c r="Y44154" s="55"/>
    </row>
    <row r="44155" spans="21:25" x14ac:dyDescent="0.2">
      <c r="U44155" s="55"/>
      <c r="V44155" s="53"/>
      <c r="W44155" s="53"/>
      <c r="X44155" s="53"/>
      <c r="Y44155" s="55"/>
    </row>
    <row r="44156" spans="21:25" x14ac:dyDescent="0.2">
      <c r="U44156" s="55"/>
      <c r="V44156" s="53"/>
      <c r="W44156" s="53"/>
      <c r="X44156" s="53"/>
      <c r="Y44156" s="55"/>
    </row>
    <row r="44157" spans="21:25" x14ac:dyDescent="0.2">
      <c r="U44157" s="55"/>
      <c r="V44157" s="53"/>
      <c r="W44157" s="53"/>
      <c r="X44157" s="53"/>
      <c r="Y44157" s="55"/>
    </row>
    <row r="44158" spans="21:25" x14ac:dyDescent="0.2">
      <c r="U44158" s="55"/>
      <c r="V44158" s="53"/>
      <c r="W44158" s="53"/>
      <c r="X44158" s="53"/>
      <c r="Y44158" s="55"/>
    </row>
    <row r="44159" spans="21:25" x14ac:dyDescent="0.2">
      <c r="U44159" s="55"/>
      <c r="V44159" s="53"/>
      <c r="W44159" s="53"/>
      <c r="X44159" s="53"/>
      <c r="Y44159" s="55"/>
    </row>
    <row r="44160" spans="21:25" x14ac:dyDescent="0.2">
      <c r="U44160" s="55"/>
      <c r="V44160" s="53"/>
      <c r="W44160" s="53"/>
      <c r="X44160" s="53"/>
      <c r="Y44160" s="55"/>
    </row>
    <row r="44161" spans="21:25" x14ac:dyDescent="0.2">
      <c r="U44161" s="55"/>
      <c r="V44161" s="53"/>
      <c r="W44161" s="53"/>
      <c r="X44161" s="53"/>
      <c r="Y44161" s="55"/>
    </row>
    <row r="44162" spans="21:25" x14ac:dyDescent="0.2">
      <c r="U44162" s="55"/>
      <c r="V44162" s="53"/>
      <c r="W44162" s="53"/>
      <c r="X44162" s="53"/>
      <c r="Y44162" s="55"/>
    </row>
    <row r="44163" spans="21:25" x14ac:dyDescent="0.2">
      <c r="U44163" s="55"/>
      <c r="V44163" s="53"/>
      <c r="W44163" s="53"/>
      <c r="X44163" s="53"/>
      <c r="Y44163" s="55"/>
    </row>
    <row r="44164" spans="21:25" x14ac:dyDescent="0.2">
      <c r="U44164" s="55"/>
      <c r="V44164" s="53"/>
      <c r="W44164" s="53"/>
      <c r="X44164" s="53"/>
      <c r="Y44164" s="55"/>
    </row>
    <row r="44165" spans="21:25" x14ac:dyDescent="0.2">
      <c r="U44165" s="55"/>
      <c r="V44165" s="53"/>
      <c r="W44165" s="53"/>
      <c r="X44165" s="53"/>
      <c r="Y44165" s="55"/>
    </row>
    <row r="44166" spans="21:25" x14ac:dyDescent="0.2">
      <c r="U44166" s="55"/>
      <c r="V44166" s="53"/>
      <c r="W44166" s="53"/>
      <c r="X44166" s="53"/>
      <c r="Y44166" s="55"/>
    </row>
    <row r="44167" spans="21:25" x14ac:dyDescent="0.2">
      <c r="U44167" s="55"/>
      <c r="V44167" s="53"/>
      <c r="W44167" s="53"/>
      <c r="X44167" s="53"/>
      <c r="Y44167" s="55"/>
    </row>
    <row r="44168" spans="21:25" x14ac:dyDescent="0.2">
      <c r="U44168" s="55"/>
      <c r="V44168" s="53"/>
      <c r="W44168" s="53"/>
      <c r="X44168" s="53"/>
      <c r="Y44168" s="55"/>
    </row>
    <row r="44169" spans="21:25" x14ac:dyDescent="0.2">
      <c r="U44169" s="55"/>
      <c r="V44169" s="53"/>
      <c r="W44169" s="53"/>
      <c r="X44169" s="53"/>
      <c r="Y44169" s="55"/>
    </row>
    <row r="44170" spans="21:25" x14ac:dyDescent="0.2">
      <c r="U44170" s="55"/>
      <c r="V44170" s="53"/>
      <c r="W44170" s="53"/>
      <c r="X44170" s="53"/>
      <c r="Y44170" s="55"/>
    </row>
    <row r="44171" spans="21:25" x14ac:dyDescent="0.2">
      <c r="U44171" s="55"/>
      <c r="V44171" s="53"/>
      <c r="W44171" s="53"/>
      <c r="X44171" s="53"/>
      <c r="Y44171" s="55"/>
    </row>
    <row r="44172" spans="21:25" x14ac:dyDescent="0.2">
      <c r="U44172" s="55"/>
      <c r="V44172" s="53"/>
      <c r="W44172" s="53"/>
      <c r="X44172" s="53"/>
      <c r="Y44172" s="55"/>
    </row>
    <row r="44173" spans="21:25" x14ac:dyDescent="0.2">
      <c r="U44173" s="55"/>
      <c r="V44173" s="53"/>
      <c r="W44173" s="53"/>
      <c r="X44173" s="53"/>
      <c r="Y44173" s="55"/>
    </row>
    <row r="44174" spans="21:25" x14ac:dyDescent="0.2">
      <c r="U44174" s="55"/>
      <c r="V44174" s="53"/>
      <c r="W44174" s="53"/>
      <c r="X44174" s="53"/>
      <c r="Y44174" s="55"/>
    </row>
    <row r="44175" spans="21:25" x14ac:dyDescent="0.2">
      <c r="U44175" s="55"/>
      <c r="V44175" s="53"/>
      <c r="W44175" s="53"/>
      <c r="X44175" s="53"/>
      <c r="Y44175" s="55"/>
    </row>
    <row r="44176" spans="21:25" x14ac:dyDescent="0.2">
      <c r="U44176" s="55"/>
      <c r="V44176" s="53"/>
      <c r="W44176" s="53"/>
      <c r="X44176" s="53"/>
      <c r="Y44176" s="55"/>
    </row>
    <row r="44177" spans="21:25" x14ac:dyDescent="0.2">
      <c r="U44177" s="55"/>
      <c r="V44177" s="53"/>
      <c r="W44177" s="53"/>
      <c r="X44177" s="53"/>
      <c r="Y44177" s="55"/>
    </row>
    <row r="44178" spans="21:25" x14ac:dyDescent="0.2">
      <c r="U44178" s="55"/>
      <c r="V44178" s="53"/>
      <c r="W44178" s="53"/>
      <c r="X44178" s="53"/>
      <c r="Y44178" s="55"/>
    </row>
    <row r="44179" spans="21:25" x14ac:dyDescent="0.2">
      <c r="U44179" s="55"/>
      <c r="V44179" s="53"/>
      <c r="W44179" s="53"/>
      <c r="X44179" s="53"/>
      <c r="Y44179" s="55"/>
    </row>
    <row r="44180" spans="21:25" x14ac:dyDescent="0.2">
      <c r="U44180" s="55"/>
      <c r="V44180" s="53"/>
      <c r="W44180" s="53"/>
      <c r="X44180" s="53"/>
      <c r="Y44180" s="55"/>
    </row>
    <row r="44181" spans="21:25" x14ac:dyDescent="0.2">
      <c r="U44181" s="55"/>
      <c r="V44181" s="53"/>
      <c r="W44181" s="53"/>
      <c r="X44181" s="53"/>
      <c r="Y44181" s="55"/>
    </row>
    <row r="44182" spans="21:25" x14ac:dyDescent="0.2">
      <c r="U44182" s="55"/>
      <c r="V44182" s="53"/>
      <c r="W44182" s="53"/>
      <c r="X44182" s="53"/>
      <c r="Y44182" s="55"/>
    </row>
    <row r="44183" spans="21:25" x14ac:dyDescent="0.2">
      <c r="U44183" s="55"/>
      <c r="V44183" s="53"/>
      <c r="W44183" s="53"/>
      <c r="X44183" s="53"/>
      <c r="Y44183" s="55"/>
    </row>
    <row r="44184" spans="21:25" x14ac:dyDescent="0.2">
      <c r="U44184" s="55"/>
      <c r="V44184" s="53"/>
      <c r="W44184" s="53"/>
      <c r="X44184" s="53"/>
      <c r="Y44184" s="55"/>
    </row>
    <row r="44185" spans="21:25" x14ac:dyDescent="0.2">
      <c r="U44185" s="55"/>
      <c r="V44185" s="53"/>
      <c r="W44185" s="53"/>
      <c r="X44185" s="53"/>
      <c r="Y44185" s="55"/>
    </row>
    <row r="44186" spans="21:25" x14ac:dyDescent="0.2">
      <c r="U44186" s="55"/>
      <c r="V44186" s="53"/>
      <c r="W44186" s="53"/>
      <c r="X44186" s="53"/>
      <c r="Y44186" s="55"/>
    </row>
    <row r="44187" spans="21:25" x14ac:dyDescent="0.2">
      <c r="U44187" s="55"/>
      <c r="V44187" s="53"/>
      <c r="W44187" s="53"/>
      <c r="X44187" s="53"/>
      <c r="Y44187" s="55"/>
    </row>
    <row r="44188" spans="21:25" x14ac:dyDescent="0.2">
      <c r="U44188" s="55"/>
      <c r="V44188" s="53"/>
      <c r="W44188" s="53"/>
      <c r="X44188" s="53"/>
      <c r="Y44188" s="55"/>
    </row>
    <row r="44189" spans="21:25" x14ac:dyDescent="0.2">
      <c r="U44189" s="55"/>
      <c r="V44189" s="53"/>
      <c r="W44189" s="53"/>
      <c r="X44189" s="53"/>
      <c r="Y44189" s="55"/>
    </row>
    <row r="44190" spans="21:25" x14ac:dyDescent="0.2">
      <c r="U44190" s="55"/>
      <c r="V44190" s="53"/>
      <c r="W44190" s="53"/>
      <c r="X44190" s="53"/>
      <c r="Y44190" s="55"/>
    </row>
    <row r="44191" spans="21:25" x14ac:dyDescent="0.2">
      <c r="U44191" s="55"/>
      <c r="V44191" s="53"/>
      <c r="W44191" s="53"/>
      <c r="X44191" s="53"/>
      <c r="Y44191" s="55"/>
    </row>
    <row r="44192" spans="21:25" x14ac:dyDescent="0.2">
      <c r="U44192" s="55"/>
      <c r="V44192" s="53"/>
      <c r="W44192" s="53"/>
      <c r="X44192" s="53"/>
      <c r="Y44192" s="55"/>
    </row>
    <row r="44193" spans="21:25" x14ac:dyDescent="0.2">
      <c r="U44193" s="55"/>
      <c r="V44193" s="53"/>
      <c r="W44193" s="53"/>
      <c r="X44193" s="53"/>
      <c r="Y44193" s="55"/>
    </row>
    <row r="44194" spans="21:25" x14ac:dyDescent="0.2">
      <c r="U44194" s="55"/>
      <c r="V44194" s="53"/>
      <c r="W44194" s="53"/>
      <c r="X44194" s="53"/>
      <c r="Y44194" s="55"/>
    </row>
    <row r="44195" spans="21:25" x14ac:dyDescent="0.2">
      <c r="U44195" s="55"/>
      <c r="V44195" s="53"/>
      <c r="W44195" s="53"/>
      <c r="X44195" s="53"/>
      <c r="Y44195" s="55"/>
    </row>
    <row r="44196" spans="21:25" x14ac:dyDescent="0.2">
      <c r="U44196" s="55"/>
      <c r="V44196" s="53"/>
      <c r="W44196" s="53"/>
      <c r="X44196" s="53"/>
      <c r="Y44196" s="55"/>
    </row>
    <row r="44197" spans="21:25" x14ac:dyDescent="0.2">
      <c r="U44197" s="55"/>
      <c r="V44197" s="53"/>
      <c r="W44197" s="53"/>
      <c r="X44197" s="53"/>
      <c r="Y44197" s="55"/>
    </row>
    <row r="44198" spans="21:25" x14ac:dyDescent="0.2">
      <c r="U44198" s="55"/>
      <c r="V44198" s="53"/>
      <c r="W44198" s="53"/>
      <c r="X44198" s="53"/>
      <c r="Y44198" s="55"/>
    </row>
    <row r="44199" spans="21:25" x14ac:dyDescent="0.2">
      <c r="U44199" s="55"/>
      <c r="V44199" s="53"/>
      <c r="W44199" s="53"/>
      <c r="X44199" s="53"/>
      <c r="Y44199" s="55"/>
    </row>
    <row r="44200" spans="21:25" x14ac:dyDescent="0.2">
      <c r="U44200" s="55"/>
      <c r="V44200" s="53"/>
      <c r="W44200" s="53"/>
      <c r="X44200" s="53"/>
      <c r="Y44200" s="55"/>
    </row>
    <row r="44201" spans="21:25" x14ac:dyDescent="0.2">
      <c r="U44201" s="55"/>
      <c r="V44201" s="53"/>
      <c r="W44201" s="53"/>
      <c r="X44201" s="53"/>
      <c r="Y44201" s="55"/>
    </row>
    <row r="44202" spans="21:25" x14ac:dyDescent="0.2">
      <c r="U44202" s="55"/>
      <c r="V44202" s="53"/>
      <c r="W44202" s="53"/>
      <c r="X44202" s="53"/>
      <c r="Y44202" s="55"/>
    </row>
    <row r="44203" spans="21:25" x14ac:dyDescent="0.2">
      <c r="U44203" s="55"/>
      <c r="V44203" s="53"/>
      <c r="W44203" s="53"/>
      <c r="X44203" s="53"/>
      <c r="Y44203" s="55"/>
    </row>
    <row r="44204" spans="21:25" x14ac:dyDescent="0.2">
      <c r="U44204" s="55"/>
      <c r="V44204" s="53"/>
      <c r="W44204" s="53"/>
      <c r="X44204" s="53"/>
      <c r="Y44204" s="55"/>
    </row>
    <row r="44205" spans="21:25" x14ac:dyDescent="0.2">
      <c r="U44205" s="55"/>
      <c r="V44205" s="53"/>
      <c r="W44205" s="53"/>
      <c r="X44205" s="53"/>
      <c r="Y44205" s="55"/>
    </row>
    <row r="44206" spans="21:25" x14ac:dyDescent="0.2">
      <c r="U44206" s="55"/>
      <c r="V44206" s="53"/>
      <c r="W44206" s="53"/>
      <c r="X44206" s="53"/>
      <c r="Y44206" s="55"/>
    </row>
    <row r="44207" spans="21:25" x14ac:dyDescent="0.2">
      <c r="U44207" s="55"/>
      <c r="V44207" s="53"/>
      <c r="W44207" s="53"/>
      <c r="X44207" s="53"/>
      <c r="Y44207" s="55"/>
    </row>
    <row r="44208" spans="21:25" x14ac:dyDescent="0.2">
      <c r="U44208" s="55"/>
      <c r="V44208" s="53"/>
      <c r="W44208" s="53"/>
      <c r="X44208" s="53"/>
      <c r="Y44208" s="55"/>
    </row>
    <row r="44209" spans="21:25" x14ac:dyDescent="0.2">
      <c r="U44209" s="55"/>
      <c r="V44209" s="53"/>
      <c r="W44209" s="53"/>
      <c r="X44209" s="53"/>
      <c r="Y44209" s="55"/>
    </row>
    <row r="44210" spans="21:25" x14ac:dyDescent="0.2">
      <c r="U44210" s="55"/>
      <c r="V44210" s="53"/>
      <c r="W44210" s="53"/>
      <c r="X44210" s="53"/>
      <c r="Y44210" s="55"/>
    </row>
    <row r="44211" spans="21:25" x14ac:dyDescent="0.2">
      <c r="U44211" s="55"/>
      <c r="V44211" s="53"/>
      <c r="W44211" s="53"/>
      <c r="X44211" s="53"/>
      <c r="Y44211" s="55"/>
    </row>
    <row r="44212" spans="21:25" x14ac:dyDescent="0.2">
      <c r="U44212" s="55"/>
      <c r="V44212" s="53"/>
      <c r="W44212" s="53"/>
      <c r="X44212" s="53"/>
      <c r="Y44212" s="55"/>
    </row>
    <row r="44213" spans="21:25" x14ac:dyDescent="0.2">
      <c r="U44213" s="55"/>
      <c r="V44213" s="53"/>
      <c r="W44213" s="53"/>
      <c r="X44213" s="53"/>
      <c r="Y44213" s="55"/>
    </row>
    <row r="44214" spans="21:25" x14ac:dyDescent="0.2">
      <c r="U44214" s="55"/>
      <c r="V44214" s="53"/>
      <c r="W44214" s="53"/>
      <c r="X44214" s="53"/>
      <c r="Y44214" s="55"/>
    </row>
    <row r="44215" spans="21:25" x14ac:dyDescent="0.2">
      <c r="U44215" s="55"/>
      <c r="V44215" s="53"/>
      <c r="W44215" s="53"/>
      <c r="X44215" s="53"/>
      <c r="Y44215" s="55"/>
    </row>
    <row r="44216" spans="21:25" x14ac:dyDescent="0.2">
      <c r="U44216" s="55"/>
      <c r="V44216" s="53"/>
      <c r="W44216" s="53"/>
      <c r="X44216" s="53"/>
      <c r="Y44216" s="55"/>
    </row>
    <row r="44217" spans="21:25" x14ac:dyDescent="0.2">
      <c r="U44217" s="55"/>
      <c r="V44217" s="53"/>
      <c r="W44217" s="53"/>
      <c r="X44217" s="53"/>
      <c r="Y44217" s="55"/>
    </row>
    <row r="44218" spans="21:25" x14ac:dyDescent="0.2">
      <c r="U44218" s="55"/>
      <c r="V44218" s="53"/>
      <c r="W44218" s="53"/>
      <c r="X44218" s="53"/>
      <c r="Y44218" s="55"/>
    </row>
    <row r="44219" spans="21:25" x14ac:dyDescent="0.2">
      <c r="U44219" s="55"/>
      <c r="V44219" s="53"/>
      <c r="W44219" s="53"/>
      <c r="X44219" s="53"/>
      <c r="Y44219" s="55"/>
    </row>
    <row r="44220" spans="21:25" x14ac:dyDescent="0.2">
      <c r="U44220" s="55"/>
      <c r="V44220" s="53"/>
      <c r="W44220" s="53"/>
      <c r="X44220" s="53"/>
      <c r="Y44220" s="55"/>
    </row>
    <row r="44221" spans="21:25" x14ac:dyDescent="0.2">
      <c r="U44221" s="55"/>
      <c r="V44221" s="53"/>
      <c r="W44221" s="53"/>
      <c r="X44221" s="53"/>
      <c r="Y44221" s="55"/>
    </row>
    <row r="44222" spans="21:25" x14ac:dyDescent="0.2">
      <c r="U44222" s="55"/>
      <c r="V44222" s="53"/>
      <c r="W44222" s="53"/>
      <c r="X44222" s="53"/>
      <c r="Y44222" s="55"/>
    </row>
    <row r="44223" spans="21:25" x14ac:dyDescent="0.2">
      <c r="U44223" s="55"/>
      <c r="V44223" s="53"/>
      <c r="W44223" s="53"/>
      <c r="X44223" s="53"/>
      <c r="Y44223" s="55"/>
    </row>
    <row r="44224" spans="21:25" x14ac:dyDescent="0.2">
      <c r="U44224" s="55"/>
      <c r="V44224" s="53"/>
      <c r="W44224" s="53"/>
      <c r="X44224" s="53"/>
      <c r="Y44224" s="55"/>
    </row>
    <row r="44225" spans="21:25" x14ac:dyDescent="0.2">
      <c r="U44225" s="55"/>
      <c r="V44225" s="53"/>
      <c r="W44225" s="53"/>
      <c r="X44225" s="53"/>
      <c r="Y44225" s="55"/>
    </row>
    <row r="44226" spans="21:25" x14ac:dyDescent="0.2">
      <c r="U44226" s="55"/>
      <c r="V44226" s="53"/>
      <c r="W44226" s="53"/>
      <c r="X44226" s="53"/>
      <c r="Y44226" s="55"/>
    </row>
    <row r="44227" spans="21:25" x14ac:dyDescent="0.2">
      <c r="U44227" s="55"/>
      <c r="V44227" s="53"/>
      <c r="W44227" s="53"/>
      <c r="X44227" s="53"/>
      <c r="Y44227" s="55"/>
    </row>
    <row r="44228" spans="21:25" x14ac:dyDescent="0.2">
      <c r="U44228" s="55"/>
      <c r="V44228" s="53"/>
      <c r="W44228" s="53"/>
      <c r="X44228" s="53"/>
      <c r="Y44228" s="55"/>
    </row>
    <row r="44229" spans="21:25" x14ac:dyDescent="0.2">
      <c r="U44229" s="55"/>
      <c r="V44229" s="53"/>
      <c r="W44229" s="53"/>
      <c r="X44229" s="53"/>
      <c r="Y44229" s="55"/>
    </row>
    <row r="44230" spans="21:25" x14ac:dyDescent="0.2">
      <c r="U44230" s="55"/>
      <c r="V44230" s="53"/>
      <c r="W44230" s="53"/>
      <c r="X44230" s="53"/>
      <c r="Y44230" s="55"/>
    </row>
    <row r="44231" spans="21:25" x14ac:dyDescent="0.2">
      <c r="U44231" s="55"/>
      <c r="V44231" s="53"/>
      <c r="W44231" s="53"/>
      <c r="X44231" s="53"/>
      <c r="Y44231" s="55"/>
    </row>
    <row r="44232" spans="21:25" x14ac:dyDescent="0.2">
      <c r="U44232" s="55"/>
      <c r="V44232" s="53"/>
      <c r="W44232" s="53"/>
      <c r="X44232" s="53"/>
      <c r="Y44232" s="55"/>
    </row>
    <row r="44233" spans="21:25" x14ac:dyDescent="0.2">
      <c r="U44233" s="55"/>
      <c r="V44233" s="53"/>
      <c r="W44233" s="53"/>
      <c r="X44233" s="53"/>
      <c r="Y44233" s="55"/>
    </row>
    <row r="44234" spans="21:25" x14ac:dyDescent="0.2">
      <c r="U44234" s="55"/>
      <c r="V44234" s="53"/>
      <c r="W44234" s="53"/>
      <c r="X44234" s="53"/>
      <c r="Y44234" s="55"/>
    </row>
    <row r="44235" spans="21:25" x14ac:dyDescent="0.2">
      <c r="U44235" s="55"/>
      <c r="V44235" s="53"/>
      <c r="W44235" s="53"/>
      <c r="X44235" s="53"/>
      <c r="Y44235" s="55"/>
    </row>
    <row r="44236" spans="21:25" x14ac:dyDescent="0.2">
      <c r="U44236" s="55"/>
      <c r="V44236" s="53"/>
      <c r="W44236" s="53"/>
      <c r="X44236" s="53"/>
      <c r="Y44236" s="55"/>
    </row>
    <row r="44237" spans="21:25" x14ac:dyDescent="0.2">
      <c r="U44237" s="55"/>
      <c r="V44237" s="53"/>
      <c r="W44237" s="53"/>
      <c r="X44237" s="53"/>
      <c r="Y44237" s="55"/>
    </row>
    <row r="44238" spans="21:25" x14ac:dyDescent="0.2">
      <c r="U44238" s="55"/>
      <c r="V44238" s="53"/>
      <c r="W44238" s="53"/>
      <c r="X44238" s="53"/>
      <c r="Y44238" s="55"/>
    </row>
    <row r="44239" spans="21:25" x14ac:dyDescent="0.2">
      <c r="U44239" s="55"/>
      <c r="V44239" s="53"/>
      <c r="W44239" s="53"/>
      <c r="X44239" s="53"/>
      <c r="Y44239" s="55"/>
    </row>
    <row r="44240" spans="21:25" x14ac:dyDescent="0.2">
      <c r="U44240" s="55"/>
      <c r="V44240" s="53"/>
      <c r="W44240" s="53"/>
      <c r="X44240" s="53"/>
      <c r="Y44240" s="55"/>
    </row>
    <row r="44241" spans="21:25" x14ac:dyDescent="0.2">
      <c r="U44241" s="55"/>
      <c r="V44241" s="53"/>
      <c r="W44241" s="53"/>
      <c r="X44241" s="53"/>
      <c r="Y44241" s="55"/>
    </row>
    <row r="44242" spans="21:25" x14ac:dyDescent="0.2">
      <c r="U44242" s="55"/>
      <c r="V44242" s="53"/>
      <c r="W44242" s="53"/>
      <c r="X44242" s="53"/>
      <c r="Y44242" s="55"/>
    </row>
    <row r="44243" spans="21:25" x14ac:dyDescent="0.2">
      <c r="U44243" s="55"/>
      <c r="V44243" s="53"/>
      <c r="W44243" s="53"/>
      <c r="X44243" s="53"/>
      <c r="Y44243" s="55"/>
    </row>
    <row r="44244" spans="21:25" x14ac:dyDescent="0.2">
      <c r="U44244" s="55"/>
      <c r="V44244" s="53"/>
      <c r="W44244" s="53"/>
      <c r="X44244" s="53"/>
      <c r="Y44244" s="55"/>
    </row>
    <row r="44245" spans="21:25" x14ac:dyDescent="0.2">
      <c r="U44245" s="55"/>
      <c r="V44245" s="53"/>
      <c r="W44245" s="53"/>
      <c r="X44245" s="53"/>
      <c r="Y44245" s="55"/>
    </row>
    <row r="44246" spans="21:25" x14ac:dyDescent="0.2">
      <c r="U44246" s="55"/>
      <c r="V44246" s="53"/>
      <c r="W44246" s="53"/>
      <c r="X44246" s="53"/>
      <c r="Y44246" s="55"/>
    </row>
    <row r="44247" spans="21:25" x14ac:dyDescent="0.2">
      <c r="U44247" s="55"/>
      <c r="V44247" s="53"/>
      <c r="W44247" s="53"/>
      <c r="X44247" s="53"/>
      <c r="Y44247" s="55"/>
    </row>
    <row r="44248" spans="21:25" x14ac:dyDescent="0.2">
      <c r="U44248" s="55"/>
      <c r="V44248" s="53"/>
      <c r="W44248" s="53"/>
      <c r="X44248" s="53"/>
      <c r="Y44248" s="55"/>
    </row>
    <row r="44249" spans="21:25" x14ac:dyDescent="0.2">
      <c r="U44249" s="55"/>
      <c r="V44249" s="53"/>
      <c r="W44249" s="53"/>
      <c r="X44249" s="53"/>
      <c r="Y44249" s="55"/>
    </row>
    <row r="44250" spans="21:25" x14ac:dyDescent="0.2">
      <c r="U44250" s="55"/>
      <c r="V44250" s="53"/>
      <c r="W44250" s="53"/>
      <c r="X44250" s="53"/>
      <c r="Y44250" s="55"/>
    </row>
    <row r="44251" spans="21:25" x14ac:dyDescent="0.2">
      <c r="U44251" s="55"/>
      <c r="V44251" s="53"/>
      <c r="W44251" s="53"/>
      <c r="X44251" s="53"/>
      <c r="Y44251" s="55"/>
    </row>
    <row r="44252" spans="21:25" x14ac:dyDescent="0.2">
      <c r="U44252" s="55"/>
      <c r="V44252" s="53"/>
      <c r="W44252" s="53"/>
      <c r="X44252" s="53"/>
      <c r="Y44252" s="55"/>
    </row>
    <row r="44253" spans="21:25" x14ac:dyDescent="0.2">
      <c r="U44253" s="55"/>
      <c r="V44253" s="53"/>
      <c r="W44253" s="53"/>
      <c r="X44253" s="53"/>
      <c r="Y44253" s="55"/>
    </row>
    <row r="44254" spans="21:25" x14ac:dyDescent="0.2">
      <c r="U44254" s="55"/>
      <c r="V44254" s="53"/>
      <c r="W44254" s="53"/>
      <c r="X44254" s="53"/>
      <c r="Y44254" s="55"/>
    </row>
    <row r="44255" spans="21:25" x14ac:dyDescent="0.2">
      <c r="U44255" s="55"/>
      <c r="V44255" s="53"/>
      <c r="W44255" s="53"/>
      <c r="X44255" s="53"/>
      <c r="Y44255" s="55"/>
    </row>
    <row r="44256" spans="21:25" x14ac:dyDescent="0.2">
      <c r="U44256" s="55"/>
      <c r="V44256" s="53"/>
      <c r="W44256" s="53"/>
      <c r="X44256" s="53"/>
      <c r="Y44256" s="55"/>
    </row>
    <row r="44257" spans="21:25" x14ac:dyDescent="0.2">
      <c r="U44257" s="55"/>
      <c r="V44257" s="53"/>
      <c r="W44257" s="53"/>
      <c r="X44257" s="53"/>
      <c r="Y44257" s="55"/>
    </row>
    <row r="44258" spans="21:25" x14ac:dyDescent="0.2">
      <c r="U44258" s="55"/>
      <c r="V44258" s="53"/>
      <c r="W44258" s="53"/>
      <c r="X44258" s="53"/>
      <c r="Y44258" s="55"/>
    </row>
    <row r="44259" spans="21:25" x14ac:dyDescent="0.2">
      <c r="U44259" s="55"/>
      <c r="V44259" s="53"/>
      <c r="W44259" s="53"/>
      <c r="X44259" s="53"/>
      <c r="Y44259" s="55"/>
    </row>
    <row r="44260" spans="21:25" x14ac:dyDescent="0.2">
      <c r="U44260" s="55"/>
      <c r="V44260" s="53"/>
      <c r="W44260" s="53"/>
      <c r="X44260" s="53"/>
      <c r="Y44260" s="55"/>
    </row>
    <row r="44261" spans="21:25" x14ac:dyDescent="0.2">
      <c r="U44261" s="55"/>
      <c r="V44261" s="53"/>
      <c r="W44261" s="53"/>
      <c r="X44261" s="53"/>
      <c r="Y44261" s="55"/>
    </row>
    <row r="44262" spans="21:25" x14ac:dyDescent="0.2">
      <c r="U44262" s="55"/>
      <c r="V44262" s="53"/>
      <c r="W44262" s="53"/>
      <c r="X44262" s="53"/>
      <c r="Y44262" s="55"/>
    </row>
    <row r="44263" spans="21:25" x14ac:dyDescent="0.2">
      <c r="U44263" s="55"/>
      <c r="V44263" s="53"/>
      <c r="W44263" s="53"/>
      <c r="X44263" s="53"/>
      <c r="Y44263" s="55"/>
    </row>
    <row r="44264" spans="21:25" x14ac:dyDescent="0.2">
      <c r="U44264" s="55"/>
      <c r="V44264" s="53"/>
      <c r="W44264" s="53"/>
      <c r="X44264" s="53"/>
      <c r="Y44264" s="55"/>
    </row>
    <row r="44265" spans="21:25" x14ac:dyDescent="0.2">
      <c r="U44265" s="55"/>
      <c r="V44265" s="53"/>
      <c r="W44265" s="53"/>
      <c r="X44265" s="53"/>
      <c r="Y44265" s="55"/>
    </row>
    <row r="44266" spans="21:25" x14ac:dyDescent="0.2">
      <c r="U44266" s="55"/>
      <c r="V44266" s="53"/>
      <c r="W44266" s="53"/>
      <c r="X44266" s="53"/>
      <c r="Y44266" s="55"/>
    </row>
    <row r="44267" spans="21:25" x14ac:dyDescent="0.2">
      <c r="U44267" s="55"/>
      <c r="V44267" s="53"/>
      <c r="W44267" s="53"/>
      <c r="X44267" s="53"/>
      <c r="Y44267" s="55"/>
    </row>
    <row r="44268" spans="21:25" x14ac:dyDescent="0.2">
      <c r="U44268" s="55"/>
      <c r="V44268" s="53"/>
      <c r="W44268" s="53"/>
      <c r="X44268" s="53"/>
      <c r="Y44268" s="55"/>
    </row>
    <row r="44269" spans="21:25" x14ac:dyDescent="0.2">
      <c r="U44269" s="55"/>
      <c r="V44269" s="53"/>
      <c r="W44269" s="53"/>
      <c r="X44269" s="53"/>
      <c r="Y44269" s="55"/>
    </row>
    <row r="44270" spans="21:25" x14ac:dyDescent="0.2">
      <c r="U44270" s="55"/>
      <c r="V44270" s="53"/>
      <c r="W44270" s="53"/>
      <c r="X44270" s="53"/>
      <c r="Y44270" s="55"/>
    </row>
    <row r="44271" spans="21:25" x14ac:dyDescent="0.2">
      <c r="U44271" s="55"/>
      <c r="V44271" s="53"/>
      <c r="W44271" s="53"/>
      <c r="X44271" s="53"/>
      <c r="Y44271" s="55"/>
    </row>
    <row r="44272" spans="21:25" x14ac:dyDescent="0.2">
      <c r="U44272" s="55"/>
      <c r="V44272" s="53"/>
      <c r="W44272" s="53"/>
      <c r="X44272" s="53"/>
      <c r="Y44272" s="55"/>
    </row>
    <row r="44273" spans="21:25" x14ac:dyDescent="0.2">
      <c r="U44273" s="55"/>
      <c r="V44273" s="53"/>
      <c r="W44273" s="53"/>
      <c r="X44273" s="53"/>
      <c r="Y44273" s="55"/>
    </row>
    <row r="44274" spans="21:25" x14ac:dyDescent="0.2">
      <c r="U44274" s="55"/>
      <c r="V44274" s="53"/>
      <c r="W44274" s="53"/>
      <c r="X44274" s="53"/>
      <c r="Y44274" s="55"/>
    </row>
    <row r="44275" spans="21:25" x14ac:dyDescent="0.2">
      <c r="U44275" s="55"/>
      <c r="V44275" s="53"/>
      <c r="W44275" s="53"/>
      <c r="X44275" s="53"/>
      <c r="Y44275" s="55"/>
    </row>
    <row r="44276" spans="21:25" x14ac:dyDescent="0.2">
      <c r="U44276" s="55"/>
      <c r="V44276" s="53"/>
      <c r="W44276" s="53"/>
      <c r="X44276" s="53"/>
      <c r="Y44276" s="55"/>
    </row>
    <row r="44277" spans="21:25" x14ac:dyDescent="0.2">
      <c r="U44277" s="55"/>
      <c r="V44277" s="53"/>
      <c r="W44277" s="53"/>
      <c r="X44277" s="53"/>
      <c r="Y44277" s="55"/>
    </row>
    <row r="44278" spans="21:25" x14ac:dyDescent="0.2">
      <c r="U44278" s="55"/>
      <c r="V44278" s="53"/>
      <c r="W44278" s="53"/>
      <c r="X44278" s="53"/>
      <c r="Y44278" s="55"/>
    </row>
    <row r="44279" spans="21:25" x14ac:dyDescent="0.2">
      <c r="U44279" s="55"/>
      <c r="V44279" s="53"/>
      <c r="W44279" s="53"/>
      <c r="X44279" s="53"/>
      <c r="Y44279" s="55"/>
    </row>
    <row r="44280" spans="21:25" x14ac:dyDescent="0.2">
      <c r="U44280" s="55"/>
      <c r="V44280" s="53"/>
      <c r="W44280" s="53"/>
      <c r="X44280" s="53"/>
      <c r="Y44280" s="55"/>
    </row>
    <row r="44281" spans="21:25" x14ac:dyDescent="0.2">
      <c r="U44281" s="55"/>
      <c r="V44281" s="53"/>
      <c r="W44281" s="53"/>
      <c r="X44281" s="53"/>
      <c r="Y44281" s="55"/>
    </row>
    <row r="44282" spans="21:25" x14ac:dyDescent="0.2">
      <c r="U44282" s="55"/>
      <c r="V44282" s="53"/>
      <c r="W44282" s="53"/>
      <c r="X44282" s="53"/>
      <c r="Y44282" s="55"/>
    </row>
    <row r="44283" spans="21:25" x14ac:dyDescent="0.2">
      <c r="U44283" s="55"/>
      <c r="V44283" s="53"/>
      <c r="W44283" s="53"/>
      <c r="X44283" s="53"/>
      <c r="Y44283" s="55"/>
    </row>
    <row r="44284" spans="21:25" x14ac:dyDescent="0.2">
      <c r="U44284" s="55"/>
      <c r="V44284" s="53"/>
      <c r="W44284" s="53"/>
      <c r="X44284" s="53"/>
      <c r="Y44284" s="55"/>
    </row>
    <row r="44285" spans="21:25" x14ac:dyDescent="0.2">
      <c r="U44285" s="55"/>
      <c r="V44285" s="53"/>
      <c r="W44285" s="53"/>
      <c r="X44285" s="53"/>
      <c r="Y44285" s="55"/>
    </row>
    <row r="44286" spans="21:25" x14ac:dyDescent="0.2">
      <c r="U44286" s="55"/>
      <c r="V44286" s="53"/>
      <c r="W44286" s="53"/>
      <c r="X44286" s="53"/>
      <c r="Y44286" s="55"/>
    </row>
    <row r="44287" spans="21:25" x14ac:dyDescent="0.2">
      <c r="U44287" s="55"/>
      <c r="V44287" s="53"/>
      <c r="W44287" s="53"/>
      <c r="X44287" s="53"/>
      <c r="Y44287" s="55"/>
    </row>
    <row r="44288" spans="21:25" x14ac:dyDescent="0.2">
      <c r="U44288" s="55"/>
      <c r="V44288" s="53"/>
      <c r="W44288" s="53"/>
      <c r="X44288" s="53"/>
      <c r="Y44288" s="55"/>
    </row>
    <row r="44289" spans="21:25" x14ac:dyDescent="0.2">
      <c r="U44289" s="55"/>
      <c r="V44289" s="53"/>
      <c r="W44289" s="53"/>
      <c r="X44289" s="53"/>
      <c r="Y44289" s="55"/>
    </row>
    <row r="44290" spans="21:25" x14ac:dyDescent="0.2">
      <c r="U44290" s="55"/>
      <c r="V44290" s="53"/>
      <c r="W44290" s="53"/>
      <c r="X44290" s="53"/>
      <c r="Y44290" s="55"/>
    </row>
    <row r="44291" spans="21:25" x14ac:dyDescent="0.2">
      <c r="U44291" s="55"/>
      <c r="V44291" s="53"/>
      <c r="W44291" s="53"/>
      <c r="X44291" s="53"/>
      <c r="Y44291" s="55"/>
    </row>
    <row r="44292" spans="21:25" x14ac:dyDescent="0.2">
      <c r="U44292" s="55"/>
      <c r="V44292" s="53"/>
      <c r="W44292" s="53"/>
      <c r="X44292" s="53"/>
      <c r="Y44292" s="55"/>
    </row>
    <row r="44293" spans="21:25" x14ac:dyDescent="0.2">
      <c r="U44293" s="55"/>
      <c r="V44293" s="53"/>
      <c r="W44293" s="53"/>
      <c r="X44293" s="53"/>
      <c r="Y44293" s="55"/>
    </row>
    <row r="44294" spans="21:25" x14ac:dyDescent="0.2">
      <c r="U44294" s="55"/>
      <c r="V44294" s="53"/>
      <c r="W44294" s="53"/>
      <c r="X44294" s="53"/>
      <c r="Y44294" s="55"/>
    </row>
    <row r="44295" spans="21:25" x14ac:dyDescent="0.2">
      <c r="U44295" s="55"/>
      <c r="V44295" s="53"/>
      <c r="W44295" s="53"/>
      <c r="X44295" s="53"/>
      <c r="Y44295" s="55"/>
    </row>
    <row r="44296" spans="21:25" x14ac:dyDescent="0.2">
      <c r="U44296" s="55"/>
      <c r="V44296" s="53"/>
      <c r="W44296" s="53"/>
      <c r="X44296" s="53"/>
      <c r="Y44296" s="55"/>
    </row>
    <row r="44297" spans="21:25" x14ac:dyDescent="0.2">
      <c r="U44297" s="55"/>
      <c r="V44297" s="53"/>
      <c r="W44297" s="53"/>
      <c r="X44297" s="53"/>
      <c r="Y44297" s="55"/>
    </row>
    <row r="44298" spans="21:25" x14ac:dyDescent="0.2">
      <c r="U44298" s="55"/>
      <c r="V44298" s="53"/>
      <c r="W44298" s="53"/>
      <c r="X44298" s="53"/>
      <c r="Y44298" s="55"/>
    </row>
    <row r="44299" spans="21:25" x14ac:dyDescent="0.2">
      <c r="U44299" s="55"/>
      <c r="V44299" s="53"/>
      <c r="W44299" s="53"/>
      <c r="X44299" s="53"/>
      <c r="Y44299" s="55"/>
    </row>
    <row r="44300" spans="21:25" x14ac:dyDescent="0.2">
      <c r="U44300" s="55"/>
      <c r="V44300" s="53"/>
      <c r="W44300" s="53"/>
      <c r="X44300" s="53"/>
      <c r="Y44300" s="55"/>
    </row>
    <row r="44301" spans="21:25" x14ac:dyDescent="0.2">
      <c r="U44301" s="55"/>
      <c r="V44301" s="53"/>
      <c r="W44301" s="53"/>
      <c r="X44301" s="53"/>
      <c r="Y44301" s="55"/>
    </row>
    <row r="44302" spans="21:25" x14ac:dyDescent="0.2">
      <c r="U44302" s="55"/>
      <c r="V44302" s="53"/>
      <c r="W44302" s="53"/>
      <c r="X44302" s="53"/>
      <c r="Y44302" s="55"/>
    </row>
    <row r="44303" spans="21:25" x14ac:dyDescent="0.2">
      <c r="U44303" s="55"/>
      <c r="V44303" s="53"/>
      <c r="W44303" s="53"/>
      <c r="X44303" s="53"/>
      <c r="Y44303" s="55"/>
    </row>
    <row r="44304" spans="21:25" x14ac:dyDescent="0.2">
      <c r="U44304" s="55"/>
      <c r="V44304" s="53"/>
      <c r="W44304" s="53"/>
      <c r="X44304" s="53"/>
      <c r="Y44304" s="55"/>
    </row>
    <row r="44305" spans="21:25" x14ac:dyDescent="0.2">
      <c r="U44305" s="55"/>
      <c r="V44305" s="53"/>
      <c r="W44305" s="53"/>
      <c r="X44305" s="53"/>
      <c r="Y44305" s="55"/>
    </row>
    <row r="44306" spans="21:25" x14ac:dyDescent="0.2">
      <c r="U44306" s="55"/>
      <c r="V44306" s="53"/>
      <c r="W44306" s="53"/>
      <c r="X44306" s="53"/>
      <c r="Y44306" s="55"/>
    </row>
    <row r="44307" spans="21:25" x14ac:dyDescent="0.2">
      <c r="U44307" s="55"/>
      <c r="V44307" s="53"/>
      <c r="W44307" s="53"/>
      <c r="X44307" s="53"/>
      <c r="Y44307" s="55"/>
    </row>
    <row r="44308" spans="21:25" x14ac:dyDescent="0.2">
      <c r="U44308" s="55"/>
      <c r="V44308" s="53"/>
      <c r="W44308" s="53"/>
      <c r="X44308" s="53"/>
      <c r="Y44308" s="55"/>
    </row>
    <row r="44309" spans="21:25" x14ac:dyDescent="0.2">
      <c r="U44309" s="55"/>
      <c r="V44309" s="53"/>
      <c r="W44309" s="53"/>
      <c r="X44309" s="53"/>
      <c r="Y44309" s="55"/>
    </row>
    <row r="44310" spans="21:25" x14ac:dyDescent="0.2">
      <c r="U44310" s="55"/>
      <c r="V44310" s="53"/>
      <c r="W44310" s="53"/>
      <c r="X44310" s="53"/>
      <c r="Y44310" s="55"/>
    </row>
    <row r="44311" spans="21:25" x14ac:dyDescent="0.2">
      <c r="U44311" s="55"/>
      <c r="V44311" s="53"/>
      <c r="W44311" s="53"/>
      <c r="X44311" s="53"/>
      <c r="Y44311" s="55"/>
    </row>
    <row r="44312" spans="21:25" x14ac:dyDescent="0.2">
      <c r="U44312" s="55"/>
      <c r="V44312" s="53"/>
      <c r="W44312" s="53"/>
      <c r="X44312" s="53"/>
      <c r="Y44312" s="55"/>
    </row>
    <row r="44313" spans="21:25" x14ac:dyDescent="0.2">
      <c r="U44313" s="55"/>
      <c r="V44313" s="53"/>
      <c r="W44313" s="53"/>
      <c r="X44313" s="53"/>
      <c r="Y44313" s="55"/>
    </row>
    <row r="44314" spans="21:25" x14ac:dyDescent="0.2">
      <c r="U44314" s="55"/>
      <c r="V44314" s="53"/>
      <c r="W44314" s="53"/>
      <c r="X44314" s="53"/>
      <c r="Y44314" s="55"/>
    </row>
    <row r="44315" spans="21:25" x14ac:dyDescent="0.2">
      <c r="U44315" s="55"/>
      <c r="V44315" s="53"/>
      <c r="W44315" s="53"/>
      <c r="X44315" s="53"/>
      <c r="Y44315" s="55"/>
    </row>
    <row r="44316" spans="21:25" x14ac:dyDescent="0.2">
      <c r="U44316" s="55"/>
      <c r="V44316" s="53"/>
      <c r="W44316" s="53"/>
      <c r="X44316" s="53"/>
      <c r="Y44316" s="55"/>
    </row>
    <row r="44317" spans="21:25" x14ac:dyDescent="0.2">
      <c r="U44317" s="55"/>
      <c r="V44317" s="53"/>
      <c r="W44317" s="53"/>
      <c r="X44317" s="53"/>
      <c r="Y44317" s="55"/>
    </row>
    <row r="44318" spans="21:25" x14ac:dyDescent="0.2">
      <c r="U44318" s="55"/>
      <c r="V44318" s="53"/>
      <c r="W44318" s="53"/>
      <c r="X44318" s="53"/>
      <c r="Y44318" s="55"/>
    </row>
    <row r="44319" spans="21:25" x14ac:dyDescent="0.2">
      <c r="U44319" s="55"/>
      <c r="V44319" s="53"/>
      <c r="W44319" s="53"/>
      <c r="X44319" s="53"/>
      <c r="Y44319" s="55"/>
    </row>
    <row r="44320" spans="21:25" x14ac:dyDescent="0.2">
      <c r="U44320" s="55"/>
      <c r="V44320" s="53"/>
      <c r="W44320" s="53"/>
      <c r="X44320" s="53"/>
      <c r="Y44320" s="55"/>
    </row>
    <row r="44321" spans="21:25" x14ac:dyDescent="0.2">
      <c r="U44321" s="55"/>
      <c r="V44321" s="53"/>
      <c r="W44321" s="53"/>
      <c r="X44321" s="53"/>
      <c r="Y44321" s="55"/>
    </row>
    <row r="44322" spans="21:25" x14ac:dyDescent="0.2">
      <c r="U44322" s="55"/>
      <c r="V44322" s="53"/>
      <c r="W44322" s="53"/>
      <c r="X44322" s="53"/>
      <c r="Y44322" s="55"/>
    </row>
    <row r="44323" spans="21:25" x14ac:dyDescent="0.2">
      <c r="U44323" s="55"/>
      <c r="V44323" s="53"/>
      <c r="W44323" s="53"/>
      <c r="X44323" s="53"/>
      <c r="Y44323" s="55"/>
    </row>
    <row r="44324" spans="21:25" x14ac:dyDescent="0.2">
      <c r="U44324" s="55"/>
      <c r="V44324" s="53"/>
      <c r="W44324" s="53"/>
      <c r="X44324" s="53"/>
      <c r="Y44324" s="55"/>
    </row>
    <row r="44325" spans="21:25" x14ac:dyDescent="0.2">
      <c r="U44325" s="55"/>
      <c r="V44325" s="53"/>
      <c r="W44325" s="53"/>
      <c r="X44325" s="53"/>
      <c r="Y44325" s="55"/>
    </row>
    <row r="44326" spans="21:25" x14ac:dyDescent="0.2">
      <c r="U44326" s="55"/>
      <c r="V44326" s="53"/>
      <c r="W44326" s="53"/>
      <c r="X44326" s="53"/>
      <c r="Y44326" s="55"/>
    </row>
    <row r="44327" spans="21:25" x14ac:dyDescent="0.2">
      <c r="U44327" s="55"/>
      <c r="V44327" s="53"/>
      <c r="W44327" s="53"/>
      <c r="X44327" s="53"/>
      <c r="Y44327" s="55"/>
    </row>
    <row r="44328" spans="21:25" x14ac:dyDescent="0.2">
      <c r="U44328" s="55"/>
      <c r="V44328" s="53"/>
      <c r="W44328" s="53"/>
      <c r="X44328" s="53"/>
      <c r="Y44328" s="55"/>
    </row>
    <row r="44329" spans="21:25" x14ac:dyDescent="0.2">
      <c r="U44329" s="55"/>
      <c r="V44329" s="53"/>
      <c r="W44329" s="53"/>
      <c r="X44329" s="53"/>
      <c r="Y44329" s="55"/>
    </row>
    <row r="44330" spans="21:25" x14ac:dyDescent="0.2">
      <c r="U44330" s="55"/>
      <c r="V44330" s="53"/>
      <c r="W44330" s="53"/>
      <c r="X44330" s="53"/>
      <c r="Y44330" s="55"/>
    </row>
    <row r="44331" spans="21:25" x14ac:dyDescent="0.2">
      <c r="U44331" s="55"/>
      <c r="V44331" s="53"/>
      <c r="W44331" s="53"/>
      <c r="X44331" s="53"/>
      <c r="Y44331" s="55"/>
    </row>
    <row r="44332" spans="21:25" x14ac:dyDescent="0.2">
      <c r="U44332" s="55"/>
      <c r="V44332" s="53"/>
      <c r="W44332" s="53"/>
      <c r="X44332" s="53"/>
      <c r="Y44332" s="55"/>
    </row>
    <row r="44333" spans="21:25" x14ac:dyDescent="0.2">
      <c r="U44333" s="55"/>
      <c r="V44333" s="53"/>
      <c r="W44333" s="53"/>
      <c r="X44333" s="53"/>
      <c r="Y44333" s="55"/>
    </row>
    <row r="44334" spans="21:25" x14ac:dyDescent="0.2">
      <c r="U44334" s="55"/>
      <c r="V44334" s="53"/>
      <c r="W44334" s="53"/>
      <c r="X44334" s="53"/>
      <c r="Y44334" s="55"/>
    </row>
    <row r="44335" spans="21:25" x14ac:dyDescent="0.2">
      <c r="U44335" s="55"/>
      <c r="V44335" s="53"/>
      <c r="W44335" s="53"/>
      <c r="X44335" s="53"/>
      <c r="Y44335" s="55"/>
    </row>
    <row r="44336" spans="21:25" x14ac:dyDescent="0.2">
      <c r="U44336" s="55"/>
      <c r="V44336" s="53"/>
      <c r="W44336" s="53"/>
      <c r="X44336" s="53"/>
      <c r="Y44336" s="55"/>
    </row>
    <row r="44337" spans="21:25" x14ac:dyDescent="0.2">
      <c r="U44337" s="55"/>
      <c r="V44337" s="53"/>
      <c r="W44337" s="53"/>
      <c r="X44337" s="53"/>
      <c r="Y44337" s="55"/>
    </row>
    <row r="44338" spans="21:25" x14ac:dyDescent="0.2">
      <c r="U44338" s="55"/>
      <c r="V44338" s="53"/>
      <c r="W44338" s="53"/>
      <c r="X44338" s="53"/>
      <c r="Y44338" s="55"/>
    </row>
    <row r="44339" spans="21:25" x14ac:dyDescent="0.2">
      <c r="U44339" s="55"/>
      <c r="V44339" s="53"/>
      <c r="W44339" s="53"/>
      <c r="X44339" s="53"/>
      <c r="Y44339" s="55"/>
    </row>
    <row r="44340" spans="21:25" x14ac:dyDescent="0.2">
      <c r="U44340" s="55"/>
      <c r="V44340" s="53"/>
      <c r="W44340" s="53"/>
      <c r="X44340" s="53"/>
      <c r="Y44340" s="55"/>
    </row>
    <row r="44341" spans="21:25" x14ac:dyDescent="0.2">
      <c r="U44341" s="55"/>
      <c r="V44341" s="53"/>
      <c r="W44341" s="53"/>
      <c r="X44341" s="53"/>
      <c r="Y44341" s="55"/>
    </row>
    <row r="44342" spans="21:25" x14ac:dyDescent="0.2">
      <c r="U44342" s="55"/>
      <c r="V44342" s="53"/>
      <c r="W44342" s="53"/>
      <c r="X44342" s="53"/>
      <c r="Y44342" s="55"/>
    </row>
    <row r="44343" spans="21:25" x14ac:dyDescent="0.2">
      <c r="U44343" s="55"/>
      <c r="V44343" s="53"/>
      <c r="W44343" s="53"/>
      <c r="X44343" s="53"/>
      <c r="Y44343" s="55"/>
    </row>
    <row r="44344" spans="21:25" x14ac:dyDescent="0.2">
      <c r="U44344" s="55"/>
      <c r="V44344" s="53"/>
      <c r="W44344" s="53"/>
      <c r="X44344" s="53"/>
      <c r="Y44344" s="55"/>
    </row>
    <row r="44345" spans="21:25" x14ac:dyDescent="0.2">
      <c r="U44345" s="55"/>
      <c r="V44345" s="53"/>
      <c r="W44345" s="53"/>
      <c r="X44345" s="53"/>
      <c r="Y44345" s="55"/>
    </row>
    <row r="44346" spans="21:25" x14ac:dyDescent="0.2">
      <c r="U44346" s="55"/>
      <c r="V44346" s="53"/>
      <c r="W44346" s="53"/>
      <c r="X44346" s="53"/>
      <c r="Y44346" s="55"/>
    </row>
    <row r="44347" spans="21:25" x14ac:dyDescent="0.2">
      <c r="U44347" s="55"/>
      <c r="V44347" s="53"/>
      <c r="W44347" s="53"/>
      <c r="X44347" s="53"/>
      <c r="Y44347" s="55"/>
    </row>
    <row r="44348" spans="21:25" x14ac:dyDescent="0.2">
      <c r="U44348" s="55"/>
      <c r="V44348" s="53"/>
      <c r="W44348" s="53"/>
      <c r="X44348" s="53"/>
      <c r="Y44348" s="55"/>
    </row>
    <row r="44349" spans="21:25" x14ac:dyDescent="0.2">
      <c r="U44349" s="55"/>
      <c r="V44349" s="53"/>
      <c r="W44349" s="53"/>
      <c r="X44349" s="53"/>
      <c r="Y44349" s="55"/>
    </row>
    <row r="44350" spans="21:25" x14ac:dyDescent="0.2">
      <c r="U44350" s="55"/>
      <c r="V44350" s="53"/>
      <c r="W44350" s="53"/>
      <c r="X44350" s="53"/>
      <c r="Y44350" s="55"/>
    </row>
    <row r="44351" spans="21:25" x14ac:dyDescent="0.2">
      <c r="U44351" s="55"/>
      <c r="V44351" s="53"/>
      <c r="W44351" s="53"/>
      <c r="X44351" s="53"/>
      <c r="Y44351" s="55"/>
    </row>
    <row r="44352" spans="21:25" x14ac:dyDescent="0.2">
      <c r="U44352" s="55"/>
      <c r="V44352" s="53"/>
      <c r="W44352" s="53"/>
      <c r="X44352" s="53"/>
      <c r="Y44352" s="55"/>
    </row>
    <row r="44353" spans="21:25" x14ac:dyDescent="0.2">
      <c r="U44353" s="55"/>
      <c r="V44353" s="53"/>
      <c r="W44353" s="53"/>
      <c r="X44353" s="53"/>
      <c r="Y44353" s="55"/>
    </row>
    <row r="44354" spans="21:25" x14ac:dyDescent="0.2">
      <c r="U44354" s="55"/>
      <c r="V44354" s="53"/>
      <c r="W44354" s="53"/>
      <c r="X44354" s="53"/>
      <c r="Y44354" s="55"/>
    </row>
    <row r="44355" spans="21:25" x14ac:dyDescent="0.2">
      <c r="U44355" s="55"/>
      <c r="V44355" s="53"/>
      <c r="W44355" s="53"/>
      <c r="X44355" s="53"/>
      <c r="Y44355" s="55"/>
    </row>
    <row r="44356" spans="21:25" x14ac:dyDescent="0.2">
      <c r="U44356" s="55"/>
      <c r="V44356" s="53"/>
      <c r="W44356" s="53"/>
      <c r="X44356" s="53"/>
      <c r="Y44356" s="55"/>
    </row>
    <row r="44357" spans="21:25" x14ac:dyDescent="0.2">
      <c r="U44357" s="55"/>
      <c r="V44357" s="53"/>
      <c r="W44357" s="53"/>
      <c r="X44357" s="53"/>
      <c r="Y44357" s="55"/>
    </row>
    <row r="44358" spans="21:25" x14ac:dyDescent="0.2">
      <c r="U44358" s="55"/>
      <c r="V44358" s="53"/>
      <c r="W44358" s="53"/>
      <c r="X44358" s="53"/>
      <c r="Y44358" s="55"/>
    </row>
    <row r="44359" spans="21:25" x14ac:dyDescent="0.2">
      <c r="U44359" s="55"/>
      <c r="V44359" s="53"/>
      <c r="W44359" s="53"/>
      <c r="X44359" s="53"/>
      <c r="Y44359" s="55"/>
    </row>
    <row r="44360" spans="21:25" x14ac:dyDescent="0.2">
      <c r="U44360" s="55"/>
      <c r="V44360" s="53"/>
      <c r="W44360" s="53"/>
      <c r="X44360" s="53"/>
      <c r="Y44360" s="55"/>
    </row>
    <row r="44361" spans="21:25" x14ac:dyDescent="0.2">
      <c r="U44361" s="55"/>
      <c r="V44361" s="53"/>
      <c r="W44361" s="53"/>
      <c r="X44361" s="53"/>
      <c r="Y44361" s="55"/>
    </row>
    <row r="44362" spans="21:25" x14ac:dyDescent="0.2">
      <c r="U44362" s="55"/>
      <c r="V44362" s="53"/>
      <c r="W44362" s="53"/>
      <c r="X44362" s="53"/>
      <c r="Y44362" s="55"/>
    </row>
    <row r="44363" spans="21:25" x14ac:dyDescent="0.2">
      <c r="U44363" s="55"/>
      <c r="V44363" s="53"/>
      <c r="W44363" s="53"/>
      <c r="X44363" s="53"/>
      <c r="Y44363" s="55"/>
    </row>
    <row r="44364" spans="21:25" x14ac:dyDescent="0.2">
      <c r="U44364" s="55"/>
      <c r="V44364" s="53"/>
      <c r="W44364" s="53"/>
      <c r="X44364" s="53"/>
      <c r="Y44364" s="55"/>
    </row>
    <row r="44365" spans="21:25" x14ac:dyDescent="0.2">
      <c r="U44365" s="55"/>
      <c r="V44365" s="53"/>
      <c r="W44365" s="53"/>
      <c r="X44365" s="53"/>
      <c r="Y44365" s="55"/>
    </row>
    <row r="44366" spans="21:25" x14ac:dyDescent="0.2">
      <c r="U44366" s="55"/>
      <c r="V44366" s="53"/>
      <c r="W44366" s="53"/>
      <c r="X44366" s="53"/>
      <c r="Y44366" s="55"/>
    </row>
    <row r="44367" spans="21:25" x14ac:dyDescent="0.2">
      <c r="U44367" s="55"/>
      <c r="V44367" s="53"/>
      <c r="W44367" s="53"/>
      <c r="X44367" s="53"/>
      <c r="Y44367" s="55"/>
    </row>
    <row r="44368" spans="21:25" x14ac:dyDescent="0.2">
      <c r="U44368" s="55"/>
      <c r="V44368" s="53"/>
      <c r="W44368" s="53"/>
      <c r="X44368" s="53"/>
      <c r="Y44368" s="55"/>
    </row>
    <row r="44369" spans="21:25" x14ac:dyDescent="0.2">
      <c r="U44369" s="55"/>
      <c r="V44369" s="53"/>
      <c r="W44369" s="53"/>
      <c r="X44369" s="53"/>
      <c r="Y44369" s="55"/>
    </row>
    <row r="44370" spans="21:25" x14ac:dyDescent="0.2">
      <c r="U44370" s="55"/>
      <c r="V44370" s="53"/>
      <c r="W44370" s="53"/>
      <c r="X44370" s="53"/>
      <c r="Y44370" s="55"/>
    </row>
    <row r="44371" spans="21:25" x14ac:dyDescent="0.2">
      <c r="U44371" s="55"/>
      <c r="V44371" s="53"/>
      <c r="W44371" s="53"/>
      <c r="X44371" s="53"/>
      <c r="Y44371" s="55"/>
    </row>
    <row r="44372" spans="21:25" x14ac:dyDescent="0.2">
      <c r="U44372" s="55"/>
      <c r="V44372" s="53"/>
      <c r="W44372" s="53"/>
      <c r="X44372" s="53"/>
      <c r="Y44372" s="55"/>
    </row>
    <row r="44373" spans="21:25" x14ac:dyDescent="0.2">
      <c r="U44373" s="55"/>
      <c r="V44373" s="53"/>
      <c r="W44373" s="53"/>
      <c r="X44373" s="53"/>
      <c r="Y44373" s="55"/>
    </row>
    <row r="44374" spans="21:25" x14ac:dyDescent="0.2">
      <c r="U44374" s="55"/>
      <c r="V44374" s="53"/>
      <c r="W44374" s="53"/>
      <c r="X44374" s="53"/>
      <c r="Y44374" s="55"/>
    </row>
    <row r="44375" spans="21:25" x14ac:dyDescent="0.2">
      <c r="U44375" s="55"/>
      <c r="V44375" s="53"/>
      <c r="W44375" s="53"/>
      <c r="X44375" s="53"/>
      <c r="Y44375" s="55"/>
    </row>
    <row r="44376" spans="21:25" x14ac:dyDescent="0.2">
      <c r="U44376" s="55"/>
      <c r="V44376" s="53"/>
      <c r="W44376" s="53"/>
      <c r="X44376" s="53"/>
      <c r="Y44376" s="55"/>
    </row>
    <row r="44377" spans="21:25" x14ac:dyDescent="0.2">
      <c r="U44377" s="55"/>
      <c r="V44377" s="53"/>
      <c r="W44377" s="53"/>
      <c r="X44377" s="53"/>
      <c r="Y44377" s="55"/>
    </row>
    <row r="44378" spans="21:25" x14ac:dyDescent="0.2">
      <c r="U44378" s="55"/>
      <c r="V44378" s="53"/>
      <c r="W44378" s="53"/>
      <c r="X44378" s="53"/>
      <c r="Y44378" s="55"/>
    </row>
    <row r="44379" spans="21:25" x14ac:dyDescent="0.2">
      <c r="U44379" s="55"/>
      <c r="V44379" s="53"/>
      <c r="W44379" s="53"/>
      <c r="X44379" s="53"/>
      <c r="Y44379" s="55"/>
    </row>
    <row r="44380" spans="21:25" x14ac:dyDescent="0.2">
      <c r="U44380" s="55"/>
      <c r="V44380" s="53"/>
      <c r="W44380" s="53"/>
      <c r="X44380" s="53"/>
      <c r="Y44380" s="55"/>
    </row>
    <row r="44381" spans="21:25" x14ac:dyDescent="0.2">
      <c r="U44381" s="55"/>
      <c r="V44381" s="53"/>
      <c r="W44381" s="53"/>
      <c r="X44381" s="53"/>
      <c r="Y44381" s="55"/>
    </row>
    <row r="44382" spans="21:25" x14ac:dyDescent="0.2">
      <c r="U44382" s="55"/>
      <c r="V44382" s="53"/>
      <c r="W44382" s="53"/>
      <c r="X44382" s="53"/>
      <c r="Y44382" s="55"/>
    </row>
    <row r="44383" spans="21:25" x14ac:dyDescent="0.2">
      <c r="U44383" s="55"/>
      <c r="V44383" s="53"/>
      <c r="W44383" s="53"/>
      <c r="X44383" s="53"/>
      <c r="Y44383" s="55"/>
    </row>
    <row r="44384" spans="21:25" x14ac:dyDescent="0.2">
      <c r="U44384" s="55"/>
      <c r="V44384" s="53"/>
      <c r="W44384" s="53"/>
      <c r="X44384" s="53"/>
      <c r="Y44384" s="55"/>
    </row>
    <row r="44385" spans="21:25" x14ac:dyDescent="0.2">
      <c r="U44385" s="55"/>
      <c r="V44385" s="53"/>
      <c r="W44385" s="53"/>
      <c r="X44385" s="53"/>
      <c r="Y44385" s="55"/>
    </row>
    <row r="44386" spans="21:25" x14ac:dyDescent="0.2">
      <c r="U44386" s="55"/>
      <c r="V44386" s="53"/>
      <c r="W44386" s="53"/>
      <c r="X44386" s="53"/>
      <c r="Y44386" s="55"/>
    </row>
    <row r="44387" spans="21:25" x14ac:dyDescent="0.2">
      <c r="U44387" s="55"/>
      <c r="V44387" s="53"/>
      <c r="W44387" s="53"/>
      <c r="X44387" s="53"/>
      <c r="Y44387" s="55"/>
    </row>
    <row r="44388" spans="21:25" x14ac:dyDescent="0.2">
      <c r="U44388" s="55"/>
      <c r="V44388" s="53"/>
      <c r="W44388" s="53"/>
      <c r="X44388" s="53"/>
      <c r="Y44388" s="55"/>
    </row>
    <row r="44389" spans="21:25" x14ac:dyDescent="0.2">
      <c r="U44389" s="55"/>
      <c r="V44389" s="53"/>
      <c r="W44389" s="53"/>
      <c r="X44389" s="53"/>
      <c r="Y44389" s="55"/>
    </row>
    <row r="44390" spans="21:25" x14ac:dyDescent="0.2">
      <c r="U44390" s="55"/>
      <c r="V44390" s="53"/>
      <c r="W44390" s="53"/>
      <c r="X44390" s="53"/>
      <c r="Y44390" s="55"/>
    </row>
    <row r="44391" spans="21:25" x14ac:dyDescent="0.2">
      <c r="U44391" s="55"/>
      <c r="V44391" s="53"/>
      <c r="W44391" s="53"/>
      <c r="X44391" s="53"/>
      <c r="Y44391" s="55"/>
    </row>
    <row r="44392" spans="21:25" x14ac:dyDescent="0.2">
      <c r="U44392" s="55"/>
      <c r="V44392" s="53"/>
      <c r="W44392" s="53"/>
      <c r="X44392" s="53"/>
      <c r="Y44392" s="55"/>
    </row>
    <row r="44393" spans="21:25" x14ac:dyDescent="0.2">
      <c r="U44393" s="55"/>
      <c r="V44393" s="53"/>
      <c r="W44393" s="53"/>
      <c r="X44393" s="53"/>
      <c r="Y44393" s="55"/>
    </row>
    <row r="44394" spans="21:25" x14ac:dyDescent="0.2">
      <c r="U44394" s="55"/>
      <c r="V44394" s="53"/>
      <c r="W44394" s="53"/>
      <c r="X44394" s="53"/>
      <c r="Y44394" s="55"/>
    </row>
    <row r="44395" spans="21:25" x14ac:dyDescent="0.2">
      <c r="U44395" s="55"/>
      <c r="V44395" s="53"/>
      <c r="W44395" s="53"/>
      <c r="X44395" s="53"/>
      <c r="Y44395" s="55"/>
    </row>
    <row r="44396" spans="21:25" x14ac:dyDescent="0.2">
      <c r="U44396" s="55"/>
      <c r="V44396" s="53"/>
      <c r="W44396" s="53"/>
      <c r="X44396" s="53"/>
      <c r="Y44396" s="55"/>
    </row>
    <row r="44397" spans="21:25" x14ac:dyDescent="0.2">
      <c r="U44397" s="55"/>
      <c r="V44397" s="53"/>
      <c r="W44397" s="53"/>
      <c r="X44397" s="53"/>
      <c r="Y44397" s="55"/>
    </row>
    <row r="44398" spans="21:25" x14ac:dyDescent="0.2">
      <c r="U44398" s="55"/>
      <c r="V44398" s="53"/>
      <c r="W44398" s="53"/>
      <c r="X44398" s="53"/>
      <c r="Y44398" s="55"/>
    </row>
    <row r="44399" spans="21:25" x14ac:dyDescent="0.2">
      <c r="U44399" s="55"/>
      <c r="V44399" s="53"/>
      <c r="W44399" s="53"/>
      <c r="X44399" s="53"/>
      <c r="Y44399" s="55"/>
    </row>
    <row r="44400" spans="21:25" x14ac:dyDescent="0.2">
      <c r="U44400" s="55"/>
      <c r="V44400" s="53"/>
      <c r="W44400" s="53"/>
      <c r="X44400" s="53"/>
      <c r="Y44400" s="55"/>
    </row>
    <row r="44401" spans="21:25" x14ac:dyDescent="0.2">
      <c r="U44401" s="55"/>
      <c r="V44401" s="53"/>
      <c r="W44401" s="53"/>
      <c r="X44401" s="53"/>
      <c r="Y44401" s="55"/>
    </row>
    <row r="44402" spans="21:25" x14ac:dyDescent="0.2">
      <c r="U44402" s="55"/>
      <c r="V44402" s="53"/>
      <c r="W44402" s="53"/>
      <c r="X44402" s="53"/>
      <c r="Y44402" s="55"/>
    </row>
    <row r="44403" spans="21:25" x14ac:dyDescent="0.2">
      <c r="U44403" s="55"/>
      <c r="V44403" s="53"/>
      <c r="W44403" s="53"/>
      <c r="X44403" s="53"/>
      <c r="Y44403" s="55"/>
    </row>
    <row r="44404" spans="21:25" x14ac:dyDescent="0.2">
      <c r="U44404" s="55"/>
      <c r="V44404" s="53"/>
      <c r="W44404" s="53"/>
      <c r="X44404" s="53"/>
      <c r="Y44404" s="55"/>
    </row>
    <row r="44405" spans="21:25" x14ac:dyDescent="0.2">
      <c r="U44405" s="55"/>
      <c r="V44405" s="53"/>
      <c r="W44405" s="53"/>
      <c r="X44405" s="53"/>
      <c r="Y44405" s="55"/>
    </row>
    <row r="44406" spans="21:25" x14ac:dyDescent="0.2">
      <c r="U44406" s="55"/>
      <c r="V44406" s="53"/>
      <c r="W44406" s="53"/>
      <c r="X44406" s="53"/>
      <c r="Y44406" s="55"/>
    </row>
    <row r="44407" spans="21:25" x14ac:dyDescent="0.2">
      <c r="U44407" s="55"/>
      <c r="V44407" s="53"/>
      <c r="W44407" s="53"/>
      <c r="X44407" s="53"/>
      <c r="Y44407" s="55"/>
    </row>
    <row r="44408" spans="21:25" x14ac:dyDescent="0.2">
      <c r="U44408" s="55"/>
      <c r="V44408" s="53"/>
      <c r="W44408" s="53"/>
      <c r="X44408" s="53"/>
      <c r="Y44408" s="55"/>
    </row>
    <row r="44409" spans="21:25" x14ac:dyDescent="0.2">
      <c r="U44409" s="55"/>
      <c r="V44409" s="53"/>
      <c r="W44409" s="53"/>
      <c r="X44409" s="53"/>
      <c r="Y44409" s="55"/>
    </row>
    <row r="44410" spans="21:25" x14ac:dyDescent="0.2">
      <c r="U44410" s="55"/>
      <c r="V44410" s="53"/>
      <c r="W44410" s="53"/>
      <c r="X44410" s="53"/>
      <c r="Y44410" s="55"/>
    </row>
    <row r="44411" spans="21:25" x14ac:dyDescent="0.2">
      <c r="U44411" s="55"/>
      <c r="V44411" s="53"/>
      <c r="W44411" s="53"/>
      <c r="X44411" s="53"/>
      <c r="Y44411" s="55"/>
    </row>
    <row r="44412" spans="21:25" x14ac:dyDescent="0.2">
      <c r="U44412" s="55"/>
      <c r="V44412" s="53"/>
      <c r="W44412" s="53"/>
      <c r="X44412" s="53"/>
      <c r="Y44412" s="55"/>
    </row>
    <row r="44413" spans="21:25" x14ac:dyDescent="0.2">
      <c r="U44413" s="55"/>
      <c r="V44413" s="53"/>
      <c r="W44413" s="53"/>
      <c r="X44413" s="53"/>
      <c r="Y44413" s="55"/>
    </row>
    <row r="44414" spans="21:25" x14ac:dyDescent="0.2">
      <c r="U44414" s="55"/>
      <c r="V44414" s="53"/>
      <c r="W44414" s="53"/>
      <c r="X44414" s="53"/>
      <c r="Y44414" s="55"/>
    </row>
    <row r="44415" spans="21:25" x14ac:dyDescent="0.2">
      <c r="U44415" s="55"/>
      <c r="V44415" s="53"/>
      <c r="W44415" s="53"/>
      <c r="X44415" s="53"/>
      <c r="Y44415" s="55"/>
    </row>
    <row r="44416" spans="21:25" x14ac:dyDescent="0.2">
      <c r="U44416" s="55"/>
      <c r="V44416" s="53"/>
      <c r="W44416" s="53"/>
      <c r="X44416" s="53"/>
      <c r="Y44416" s="55"/>
    </row>
    <row r="44417" spans="21:25" x14ac:dyDescent="0.2">
      <c r="U44417" s="55"/>
      <c r="V44417" s="53"/>
      <c r="W44417" s="53"/>
      <c r="X44417" s="53"/>
      <c r="Y44417" s="55"/>
    </row>
    <row r="44418" spans="21:25" x14ac:dyDescent="0.2">
      <c r="U44418" s="55"/>
      <c r="V44418" s="53"/>
      <c r="W44418" s="53"/>
      <c r="X44418" s="53"/>
      <c r="Y44418" s="55"/>
    </row>
    <row r="44419" spans="21:25" x14ac:dyDescent="0.2">
      <c r="U44419" s="55"/>
      <c r="V44419" s="53"/>
      <c r="W44419" s="53"/>
      <c r="X44419" s="53"/>
      <c r="Y44419" s="55"/>
    </row>
    <row r="44420" spans="21:25" x14ac:dyDescent="0.2">
      <c r="U44420" s="55"/>
      <c r="V44420" s="53"/>
      <c r="W44420" s="53"/>
      <c r="X44420" s="53"/>
      <c r="Y44420" s="55"/>
    </row>
    <row r="44421" spans="21:25" x14ac:dyDescent="0.2">
      <c r="U44421" s="55"/>
      <c r="V44421" s="53"/>
      <c r="W44421" s="53"/>
      <c r="X44421" s="53"/>
      <c r="Y44421" s="55"/>
    </row>
    <row r="44422" spans="21:25" x14ac:dyDescent="0.2">
      <c r="U44422" s="55"/>
      <c r="V44422" s="53"/>
      <c r="W44422" s="53"/>
      <c r="X44422" s="53"/>
      <c r="Y44422" s="55"/>
    </row>
    <row r="44423" spans="21:25" x14ac:dyDescent="0.2">
      <c r="U44423" s="55"/>
      <c r="V44423" s="53"/>
      <c r="W44423" s="53"/>
      <c r="X44423" s="53"/>
      <c r="Y44423" s="55"/>
    </row>
    <row r="44424" spans="21:25" x14ac:dyDescent="0.2">
      <c r="U44424" s="55"/>
      <c r="V44424" s="53"/>
      <c r="W44424" s="53"/>
      <c r="X44424" s="53"/>
      <c r="Y44424" s="55"/>
    </row>
    <row r="44425" spans="21:25" x14ac:dyDescent="0.2">
      <c r="U44425" s="55"/>
      <c r="V44425" s="53"/>
      <c r="W44425" s="53"/>
      <c r="X44425" s="53"/>
      <c r="Y44425" s="55"/>
    </row>
    <row r="44426" spans="21:25" x14ac:dyDescent="0.2">
      <c r="U44426" s="55"/>
      <c r="V44426" s="53"/>
      <c r="W44426" s="53"/>
      <c r="X44426" s="53"/>
      <c r="Y44426" s="55"/>
    </row>
    <row r="44427" spans="21:25" x14ac:dyDescent="0.2">
      <c r="U44427" s="55"/>
      <c r="V44427" s="53"/>
      <c r="W44427" s="53"/>
      <c r="X44427" s="53"/>
      <c r="Y44427" s="55"/>
    </row>
    <row r="44428" spans="21:25" x14ac:dyDescent="0.2">
      <c r="U44428" s="55"/>
      <c r="V44428" s="53"/>
      <c r="W44428" s="53"/>
      <c r="X44428" s="53"/>
      <c r="Y44428" s="55"/>
    </row>
    <row r="44429" spans="21:25" x14ac:dyDescent="0.2">
      <c r="U44429" s="55"/>
      <c r="V44429" s="53"/>
      <c r="W44429" s="53"/>
      <c r="X44429" s="53"/>
      <c r="Y44429" s="55"/>
    </row>
    <row r="44430" spans="21:25" x14ac:dyDescent="0.2">
      <c r="U44430" s="55"/>
      <c r="V44430" s="53"/>
      <c r="W44430" s="53"/>
      <c r="X44430" s="53"/>
      <c r="Y44430" s="55"/>
    </row>
    <row r="44431" spans="21:25" x14ac:dyDescent="0.2">
      <c r="U44431" s="55"/>
      <c r="V44431" s="53"/>
      <c r="W44431" s="53"/>
      <c r="X44431" s="53"/>
      <c r="Y44431" s="55"/>
    </row>
    <row r="44432" spans="21:25" x14ac:dyDescent="0.2">
      <c r="U44432" s="55"/>
      <c r="V44432" s="53"/>
      <c r="W44432" s="53"/>
      <c r="X44432" s="53"/>
      <c r="Y44432" s="55"/>
    </row>
    <row r="44433" spans="21:25" x14ac:dyDescent="0.2">
      <c r="U44433" s="55"/>
      <c r="V44433" s="53"/>
      <c r="W44433" s="53"/>
      <c r="X44433" s="53"/>
      <c r="Y44433" s="55"/>
    </row>
    <row r="44434" spans="21:25" x14ac:dyDescent="0.2">
      <c r="U44434" s="55"/>
      <c r="V44434" s="53"/>
      <c r="W44434" s="53"/>
      <c r="X44434" s="53"/>
      <c r="Y44434" s="55"/>
    </row>
    <row r="44435" spans="21:25" x14ac:dyDescent="0.2">
      <c r="U44435" s="55"/>
      <c r="V44435" s="53"/>
      <c r="W44435" s="53"/>
      <c r="X44435" s="53"/>
      <c r="Y44435" s="55"/>
    </row>
    <row r="44436" spans="21:25" x14ac:dyDescent="0.2">
      <c r="U44436" s="55"/>
      <c r="V44436" s="53"/>
      <c r="W44436" s="53"/>
      <c r="X44436" s="53"/>
      <c r="Y44436" s="55"/>
    </row>
    <row r="44437" spans="21:25" x14ac:dyDescent="0.2">
      <c r="U44437" s="55"/>
      <c r="V44437" s="53"/>
      <c r="W44437" s="53"/>
      <c r="X44437" s="53"/>
      <c r="Y44437" s="55"/>
    </row>
    <row r="44438" spans="21:25" x14ac:dyDescent="0.2">
      <c r="U44438" s="55"/>
      <c r="V44438" s="53"/>
      <c r="W44438" s="53"/>
      <c r="X44438" s="53"/>
      <c r="Y44438" s="55"/>
    </row>
    <row r="44439" spans="21:25" x14ac:dyDescent="0.2">
      <c r="U44439" s="55"/>
      <c r="V44439" s="53"/>
      <c r="W44439" s="53"/>
      <c r="X44439" s="53"/>
      <c r="Y44439" s="55"/>
    </row>
    <row r="44440" spans="21:25" x14ac:dyDescent="0.2">
      <c r="U44440" s="55"/>
      <c r="V44440" s="53"/>
      <c r="W44440" s="53"/>
      <c r="X44440" s="53"/>
      <c r="Y44440" s="55"/>
    </row>
    <row r="44441" spans="21:25" x14ac:dyDescent="0.2">
      <c r="U44441" s="55"/>
      <c r="V44441" s="53"/>
      <c r="W44441" s="53"/>
      <c r="X44441" s="53"/>
      <c r="Y44441" s="55"/>
    </row>
    <row r="44442" spans="21:25" x14ac:dyDescent="0.2">
      <c r="U44442" s="55"/>
      <c r="V44442" s="53"/>
      <c r="W44442" s="53"/>
      <c r="X44442" s="53"/>
      <c r="Y44442" s="55"/>
    </row>
    <row r="44443" spans="21:25" x14ac:dyDescent="0.2">
      <c r="U44443" s="55"/>
      <c r="V44443" s="53"/>
      <c r="W44443" s="53"/>
      <c r="X44443" s="53"/>
      <c r="Y44443" s="55"/>
    </row>
    <row r="44444" spans="21:25" x14ac:dyDescent="0.2">
      <c r="U44444" s="55"/>
      <c r="V44444" s="53"/>
      <c r="W44444" s="53"/>
      <c r="X44444" s="53"/>
      <c r="Y44444" s="55"/>
    </row>
    <row r="44445" spans="21:25" x14ac:dyDescent="0.2">
      <c r="U44445" s="55"/>
      <c r="V44445" s="53"/>
      <c r="W44445" s="53"/>
      <c r="X44445" s="53"/>
      <c r="Y44445" s="55"/>
    </row>
    <row r="44446" spans="21:25" x14ac:dyDescent="0.2">
      <c r="U44446" s="55"/>
      <c r="V44446" s="53"/>
      <c r="W44446" s="53"/>
      <c r="X44446" s="53"/>
      <c r="Y44446" s="55"/>
    </row>
    <row r="44447" spans="21:25" x14ac:dyDescent="0.2">
      <c r="U44447" s="55"/>
      <c r="V44447" s="53"/>
      <c r="W44447" s="53"/>
      <c r="X44447" s="53"/>
      <c r="Y44447" s="55"/>
    </row>
    <row r="44448" spans="21:25" x14ac:dyDescent="0.2">
      <c r="U44448" s="55"/>
      <c r="V44448" s="53"/>
      <c r="W44448" s="53"/>
      <c r="X44448" s="53"/>
      <c r="Y44448" s="55"/>
    </row>
    <row r="44449" spans="21:25" x14ac:dyDescent="0.2">
      <c r="U44449" s="55"/>
      <c r="V44449" s="53"/>
      <c r="W44449" s="53"/>
      <c r="X44449" s="53"/>
      <c r="Y44449" s="55"/>
    </row>
    <row r="44450" spans="21:25" x14ac:dyDescent="0.2">
      <c r="U44450" s="55"/>
      <c r="V44450" s="53"/>
      <c r="W44450" s="53"/>
      <c r="X44450" s="53"/>
      <c r="Y44450" s="55"/>
    </row>
    <row r="44451" spans="21:25" x14ac:dyDescent="0.2">
      <c r="U44451" s="55"/>
      <c r="V44451" s="53"/>
      <c r="W44451" s="53"/>
      <c r="X44451" s="53"/>
      <c r="Y44451" s="55"/>
    </row>
    <row r="44452" spans="21:25" x14ac:dyDescent="0.2">
      <c r="U44452" s="55"/>
      <c r="V44452" s="53"/>
      <c r="W44452" s="53"/>
      <c r="X44452" s="53"/>
      <c r="Y44452" s="55"/>
    </row>
    <row r="44453" spans="21:25" x14ac:dyDescent="0.2">
      <c r="U44453" s="55"/>
      <c r="V44453" s="53"/>
      <c r="W44453" s="53"/>
      <c r="X44453" s="53"/>
      <c r="Y44453" s="55"/>
    </row>
    <row r="44454" spans="21:25" x14ac:dyDescent="0.2">
      <c r="U44454" s="55"/>
      <c r="V44454" s="53"/>
      <c r="W44454" s="53"/>
      <c r="X44454" s="53"/>
      <c r="Y44454" s="55"/>
    </row>
    <row r="44455" spans="21:25" x14ac:dyDescent="0.2">
      <c r="U44455" s="55"/>
      <c r="V44455" s="53"/>
      <c r="W44455" s="53"/>
      <c r="X44455" s="53"/>
      <c r="Y44455" s="55"/>
    </row>
    <row r="44456" spans="21:25" x14ac:dyDescent="0.2">
      <c r="U44456" s="55"/>
      <c r="V44456" s="53"/>
      <c r="W44456" s="53"/>
      <c r="X44456" s="53"/>
      <c r="Y44456" s="55"/>
    </row>
    <row r="44457" spans="21:25" x14ac:dyDescent="0.2">
      <c r="U44457" s="55"/>
      <c r="V44457" s="53"/>
      <c r="W44457" s="53"/>
      <c r="X44457" s="53"/>
      <c r="Y44457" s="55"/>
    </row>
    <row r="44458" spans="21:25" x14ac:dyDescent="0.2">
      <c r="U44458" s="55"/>
      <c r="V44458" s="53"/>
      <c r="W44458" s="53"/>
      <c r="X44458" s="53"/>
      <c r="Y44458" s="55"/>
    </row>
    <row r="44459" spans="21:25" x14ac:dyDescent="0.2">
      <c r="U44459" s="55"/>
      <c r="V44459" s="53"/>
      <c r="W44459" s="53"/>
      <c r="X44459" s="53"/>
      <c r="Y44459" s="55"/>
    </row>
    <row r="44460" spans="21:25" x14ac:dyDescent="0.2">
      <c r="U44460" s="55"/>
      <c r="V44460" s="53"/>
      <c r="W44460" s="53"/>
      <c r="X44460" s="53"/>
      <c r="Y44460" s="55"/>
    </row>
    <row r="44461" spans="21:25" x14ac:dyDescent="0.2">
      <c r="U44461" s="55"/>
      <c r="V44461" s="53"/>
      <c r="W44461" s="53"/>
      <c r="X44461" s="53"/>
      <c r="Y44461" s="55"/>
    </row>
    <row r="44462" spans="21:25" x14ac:dyDescent="0.2">
      <c r="U44462" s="55"/>
      <c r="V44462" s="53"/>
      <c r="W44462" s="53"/>
      <c r="X44462" s="53"/>
      <c r="Y44462" s="55"/>
    </row>
    <row r="44463" spans="21:25" x14ac:dyDescent="0.2">
      <c r="U44463" s="55"/>
      <c r="V44463" s="53"/>
      <c r="W44463" s="53"/>
      <c r="X44463" s="53"/>
      <c r="Y44463" s="55"/>
    </row>
    <row r="44464" spans="21:25" x14ac:dyDescent="0.2">
      <c r="U44464" s="55"/>
      <c r="V44464" s="53"/>
      <c r="W44464" s="53"/>
      <c r="X44464" s="53"/>
      <c r="Y44464" s="55"/>
    </row>
    <row r="44465" spans="21:25" x14ac:dyDescent="0.2">
      <c r="U44465" s="55"/>
      <c r="V44465" s="53"/>
      <c r="W44465" s="53"/>
      <c r="X44465" s="53"/>
      <c r="Y44465" s="55"/>
    </row>
    <row r="44466" spans="21:25" x14ac:dyDescent="0.2">
      <c r="U44466" s="55"/>
      <c r="V44466" s="53"/>
      <c r="W44466" s="53"/>
      <c r="X44466" s="53"/>
      <c r="Y44466" s="55"/>
    </row>
    <row r="44467" spans="21:25" x14ac:dyDescent="0.2">
      <c r="U44467" s="55"/>
      <c r="V44467" s="53"/>
      <c r="W44467" s="53"/>
      <c r="X44467" s="53"/>
      <c r="Y44467" s="55"/>
    </row>
    <row r="44468" spans="21:25" x14ac:dyDescent="0.2">
      <c r="U44468" s="55"/>
      <c r="V44468" s="53"/>
      <c r="W44468" s="53"/>
      <c r="X44468" s="53"/>
      <c r="Y44468" s="55"/>
    </row>
    <row r="44469" spans="21:25" x14ac:dyDescent="0.2">
      <c r="U44469" s="55"/>
      <c r="V44469" s="53"/>
      <c r="W44469" s="53"/>
      <c r="X44469" s="53"/>
      <c r="Y44469" s="55"/>
    </row>
    <row r="44470" spans="21:25" x14ac:dyDescent="0.2">
      <c r="U44470" s="55"/>
      <c r="V44470" s="53"/>
      <c r="W44470" s="53"/>
      <c r="X44470" s="53"/>
      <c r="Y44470" s="55"/>
    </row>
    <row r="44471" spans="21:25" x14ac:dyDescent="0.2">
      <c r="U44471" s="55"/>
      <c r="V44471" s="53"/>
      <c r="W44471" s="53"/>
      <c r="X44471" s="53"/>
      <c r="Y44471" s="55"/>
    </row>
    <row r="44472" spans="21:25" x14ac:dyDescent="0.2">
      <c r="U44472" s="55"/>
      <c r="V44472" s="53"/>
      <c r="W44472" s="53"/>
      <c r="X44472" s="53"/>
      <c r="Y44472" s="55"/>
    </row>
    <row r="44473" spans="21:25" x14ac:dyDescent="0.2">
      <c r="U44473" s="55"/>
      <c r="V44473" s="53"/>
      <c r="W44473" s="53"/>
      <c r="X44473" s="53"/>
      <c r="Y44473" s="55"/>
    </row>
    <row r="44474" spans="21:25" x14ac:dyDescent="0.2">
      <c r="U44474" s="55"/>
      <c r="V44474" s="53"/>
      <c r="W44474" s="53"/>
      <c r="X44474" s="53"/>
      <c r="Y44474" s="55"/>
    </row>
    <row r="44475" spans="21:25" x14ac:dyDescent="0.2">
      <c r="U44475" s="55"/>
      <c r="V44475" s="53"/>
      <c r="W44475" s="53"/>
      <c r="X44475" s="53"/>
      <c r="Y44475" s="55"/>
    </row>
    <row r="44476" spans="21:25" x14ac:dyDescent="0.2">
      <c r="U44476" s="55"/>
      <c r="V44476" s="53"/>
      <c r="W44476" s="53"/>
      <c r="X44476" s="53"/>
      <c r="Y44476" s="55"/>
    </row>
    <row r="44477" spans="21:25" x14ac:dyDescent="0.2">
      <c r="U44477" s="55"/>
      <c r="V44477" s="53"/>
      <c r="W44477" s="53"/>
      <c r="X44477" s="53"/>
      <c r="Y44477" s="55"/>
    </row>
    <row r="44478" spans="21:25" x14ac:dyDescent="0.2">
      <c r="U44478" s="55"/>
      <c r="V44478" s="53"/>
      <c r="W44478" s="53"/>
      <c r="X44478" s="53"/>
      <c r="Y44478" s="55"/>
    </row>
    <row r="44479" spans="21:25" x14ac:dyDescent="0.2">
      <c r="U44479" s="55"/>
      <c r="V44479" s="53"/>
      <c r="W44479" s="53"/>
      <c r="X44479" s="53"/>
      <c r="Y44479" s="55"/>
    </row>
    <row r="44480" spans="21:25" x14ac:dyDescent="0.2">
      <c r="U44480" s="55"/>
      <c r="V44480" s="53"/>
      <c r="W44480" s="53"/>
      <c r="X44480" s="53"/>
      <c r="Y44480" s="55"/>
    </row>
    <row r="44481" spans="21:25" x14ac:dyDescent="0.2">
      <c r="U44481" s="55"/>
      <c r="V44481" s="53"/>
      <c r="W44481" s="53"/>
      <c r="X44481" s="53"/>
      <c r="Y44481" s="55"/>
    </row>
    <row r="44482" spans="21:25" x14ac:dyDescent="0.2">
      <c r="U44482" s="55"/>
      <c r="V44482" s="53"/>
      <c r="W44482" s="53"/>
      <c r="X44482" s="53"/>
      <c r="Y44482" s="55"/>
    </row>
    <row r="44483" spans="21:25" x14ac:dyDescent="0.2">
      <c r="U44483" s="55"/>
      <c r="V44483" s="53"/>
      <c r="W44483" s="53"/>
      <c r="X44483" s="53"/>
      <c r="Y44483" s="55"/>
    </row>
    <row r="44484" spans="21:25" x14ac:dyDescent="0.2">
      <c r="U44484" s="55"/>
      <c r="V44484" s="53"/>
      <c r="W44484" s="53"/>
      <c r="X44484" s="53"/>
      <c r="Y44484" s="55"/>
    </row>
    <row r="44485" spans="21:25" x14ac:dyDescent="0.2">
      <c r="U44485" s="55"/>
      <c r="V44485" s="53"/>
      <c r="W44485" s="53"/>
      <c r="X44485" s="53"/>
      <c r="Y44485" s="55"/>
    </row>
    <row r="44486" spans="21:25" x14ac:dyDescent="0.2">
      <c r="U44486" s="55"/>
      <c r="V44486" s="53"/>
      <c r="W44486" s="53"/>
      <c r="X44486" s="53"/>
      <c r="Y44486" s="55"/>
    </row>
    <row r="44487" spans="21:25" x14ac:dyDescent="0.2">
      <c r="U44487" s="55"/>
      <c r="V44487" s="53"/>
      <c r="W44487" s="53"/>
      <c r="X44487" s="53"/>
      <c r="Y44487" s="55"/>
    </row>
    <row r="44488" spans="21:25" x14ac:dyDescent="0.2">
      <c r="U44488" s="55"/>
      <c r="V44488" s="53"/>
      <c r="W44488" s="53"/>
      <c r="X44488" s="53"/>
      <c r="Y44488" s="55"/>
    </row>
    <row r="44489" spans="21:25" x14ac:dyDescent="0.2">
      <c r="U44489" s="55"/>
      <c r="V44489" s="53"/>
      <c r="W44489" s="53"/>
      <c r="X44489" s="53"/>
      <c r="Y44489" s="55"/>
    </row>
    <row r="44490" spans="21:25" x14ac:dyDescent="0.2">
      <c r="U44490" s="55"/>
      <c r="V44490" s="53"/>
      <c r="W44490" s="53"/>
      <c r="X44490" s="53"/>
      <c r="Y44490" s="55"/>
    </row>
    <row r="44491" spans="21:25" x14ac:dyDescent="0.2">
      <c r="U44491" s="55"/>
      <c r="V44491" s="53"/>
      <c r="W44491" s="53"/>
      <c r="X44491" s="53"/>
      <c r="Y44491" s="55"/>
    </row>
    <row r="44492" spans="21:25" x14ac:dyDescent="0.2">
      <c r="U44492" s="55"/>
      <c r="V44492" s="53"/>
      <c r="W44492" s="53"/>
      <c r="X44492" s="53"/>
      <c r="Y44492" s="55"/>
    </row>
    <row r="44493" spans="21:25" x14ac:dyDescent="0.2">
      <c r="U44493" s="55"/>
      <c r="V44493" s="53"/>
      <c r="W44493" s="53"/>
      <c r="X44493" s="53"/>
      <c r="Y44493" s="55"/>
    </row>
    <row r="44494" spans="21:25" x14ac:dyDescent="0.2">
      <c r="U44494" s="55"/>
      <c r="V44494" s="53"/>
      <c r="W44494" s="53"/>
      <c r="X44494" s="53"/>
      <c r="Y44494" s="55"/>
    </row>
    <row r="44495" spans="21:25" x14ac:dyDescent="0.2">
      <c r="U44495" s="55"/>
      <c r="V44495" s="53"/>
      <c r="W44495" s="53"/>
      <c r="X44495" s="53"/>
      <c r="Y44495" s="55"/>
    </row>
    <row r="44496" spans="21:25" x14ac:dyDescent="0.2">
      <c r="U44496" s="55"/>
      <c r="V44496" s="53"/>
      <c r="W44496" s="53"/>
      <c r="X44496" s="53"/>
      <c r="Y44496" s="55"/>
    </row>
    <row r="44497" spans="21:25" x14ac:dyDescent="0.2">
      <c r="U44497" s="55"/>
      <c r="V44497" s="53"/>
      <c r="W44497" s="53"/>
      <c r="X44497" s="53"/>
      <c r="Y44497" s="55"/>
    </row>
    <row r="44498" spans="21:25" x14ac:dyDescent="0.2">
      <c r="U44498" s="55"/>
      <c r="V44498" s="53"/>
      <c r="W44498" s="53"/>
      <c r="X44498" s="53"/>
      <c r="Y44498" s="55"/>
    </row>
    <row r="44499" spans="21:25" x14ac:dyDescent="0.2">
      <c r="U44499" s="55"/>
      <c r="V44499" s="53"/>
      <c r="W44499" s="53"/>
      <c r="X44499" s="53"/>
      <c r="Y44499" s="55"/>
    </row>
    <row r="44500" spans="21:25" x14ac:dyDescent="0.2">
      <c r="U44500" s="55"/>
      <c r="V44500" s="53"/>
      <c r="W44500" s="53"/>
      <c r="X44500" s="53"/>
      <c r="Y44500" s="55"/>
    </row>
    <row r="44501" spans="21:25" x14ac:dyDescent="0.2">
      <c r="U44501" s="55"/>
      <c r="V44501" s="53"/>
      <c r="W44501" s="53"/>
      <c r="X44501" s="53"/>
      <c r="Y44501" s="55"/>
    </row>
    <row r="44502" spans="21:25" x14ac:dyDescent="0.2">
      <c r="U44502" s="55"/>
      <c r="V44502" s="53"/>
      <c r="W44502" s="53"/>
      <c r="X44502" s="53"/>
      <c r="Y44502" s="55"/>
    </row>
    <row r="44503" spans="21:25" x14ac:dyDescent="0.2">
      <c r="U44503" s="55"/>
      <c r="V44503" s="53"/>
      <c r="W44503" s="53"/>
      <c r="X44503" s="53"/>
      <c r="Y44503" s="55"/>
    </row>
    <row r="44504" spans="21:25" x14ac:dyDescent="0.2">
      <c r="U44504" s="55"/>
      <c r="V44504" s="53"/>
      <c r="W44504" s="53"/>
      <c r="X44504" s="53"/>
      <c r="Y44504" s="55"/>
    </row>
    <row r="44505" spans="21:25" x14ac:dyDescent="0.2">
      <c r="U44505" s="55"/>
      <c r="V44505" s="53"/>
      <c r="W44505" s="53"/>
      <c r="X44505" s="53"/>
      <c r="Y44505" s="55"/>
    </row>
    <row r="44506" spans="21:25" x14ac:dyDescent="0.2">
      <c r="U44506" s="55"/>
      <c r="V44506" s="53"/>
      <c r="W44506" s="53"/>
      <c r="X44506" s="53"/>
      <c r="Y44506" s="55"/>
    </row>
    <row r="44507" spans="21:25" x14ac:dyDescent="0.2">
      <c r="U44507" s="55"/>
      <c r="V44507" s="53"/>
      <c r="W44507" s="53"/>
      <c r="X44507" s="53"/>
      <c r="Y44507" s="55"/>
    </row>
    <row r="44508" spans="21:25" x14ac:dyDescent="0.2">
      <c r="U44508" s="55"/>
      <c r="V44508" s="53"/>
      <c r="W44508" s="53"/>
      <c r="X44508" s="53"/>
      <c r="Y44508" s="55"/>
    </row>
    <row r="44509" spans="21:25" x14ac:dyDescent="0.2">
      <c r="U44509" s="55"/>
      <c r="V44509" s="53"/>
      <c r="W44509" s="53"/>
      <c r="X44509" s="53"/>
      <c r="Y44509" s="55"/>
    </row>
    <row r="44510" spans="21:25" x14ac:dyDescent="0.2">
      <c r="U44510" s="55"/>
      <c r="V44510" s="53"/>
      <c r="W44510" s="53"/>
      <c r="X44510" s="53"/>
      <c r="Y44510" s="55"/>
    </row>
    <row r="44511" spans="21:25" x14ac:dyDescent="0.2">
      <c r="U44511" s="55"/>
      <c r="V44511" s="53"/>
      <c r="W44511" s="53"/>
      <c r="X44511" s="53"/>
      <c r="Y44511" s="55"/>
    </row>
    <row r="44512" spans="21:25" x14ac:dyDescent="0.2">
      <c r="U44512" s="55"/>
      <c r="V44512" s="53"/>
      <c r="W44512" s="53"/>
      <c r="X44512" s="53"/>
      <c r="Y44512" s="55"/>
    </row>
    <row r="44513" spans="21:25" x14ac:dyDescent="0.2">
      <c r="U44513" s="55"/>
      <c r="V44513" s="53"/>
      <c r="W44513" s="53"/>
      <c r="X44513" s="53"/>
      <c r="Y44513" s="55"/>
    </row>
    <row r="44514" spans="21:25" x14ac:dyDescent="0.2">
      <c r="U44514" s="55"/>
      <c r="V44514" s="53"/>
      <c r="W44514" s="53"/>
      <c r="X44514" s="53"/>
      <c r="Y44514" s="55"/>
    </row>
    <row r="44515" spans="21:25" x14ac:dyDescent="0.2">
      <c r="U44515" s="55"/>
      <c r="V44515" s="53"/>
      <c r="W44515" s="53"/>
      <c r="X44515" s="53"/>
      <c r="Y44515" s="55"/>
    </row>
    <row r="44516" spans="21:25" x14ac:dyDescent="0.2">
      <c r="U44516" s="55"/>
      <c r="V44516" s="53"/>
      <c r="W44516" s="53"/>
      <c r="X44516" s="53"/>
      <c r="Y44516" s="55"/>
    </row>
    <row r="44517" spans="21:25" x14ac:dyDescent="0.2">
      <c r="U44517" s="55"/>
      <c r="V44517" s="53"/>
      <c r="W44517" s="53"/>
      <c r="X44517" s="53"/>
      <c r="Y44517" s="55"/>
    </row>
    <row r="44518" spans="21:25" x14ac:dyDescent="0.2">
      <c r="U44518" s="55"/>
      <c r="V44518" s="53"/>
      <c r="W44518" s="53"/>
      <c r="X44518" s="53"/>
      <c r="Y44518" s="55"/>
    </row>
    <row r="44519" spans="21:25" x14ac:dyDescent="0.2">
      <c r="U44519" s="55"/>
      <c r="V44519" s="53"/>
      <c r="W44519" s="53"/>
      <c r="X44519" s="53"/>
      <c r="Y44519" s="55"/>
    </row>
    <row r="44520" spans="21:25" x14ac:dyDescent="0.2">
      <c r="U44520" s="55"/>
      <c r="V44520" s="53"/>
      <c r="W44520" s="53"/>
      <c r="X44520" s="53"/>
      <c r="Y44520" s="55"/>
    </row>
    <row r="44521" spans="21:25" x14ac:dyDescent="0.2">
      <c r="U44521" s="55"/>
      <c r="V44521" s="53"/>
      <c r="W44521" s="53"/>
      <c r="X44521" s="53"/>
      <c r="Y44521" s="55"/>
    </row>
    <row r="44522" spans="21:25" x14ac:dyDescent="0.2">
      <c r="U44522" s="55"/>
      <c r="V44522" s="53"/>
      <c r="W44522" s="53"/>
      <c r="X44522" s="53"/>
      <c r="Y44522" s="55"/>
    </row>
    <row r="44523" spans="21:25" x14ac:dyDescent="0.2">
      <c r="U44523" s="55"/>
      <c r="V44523" s="53"/>
      <c r="W44523" s="53"/>
      <c r="X44523" s="53"/>
      <c r="Y44523" s="55"/>
    </row>
    <row r="44524" spans="21:25" x14ac:dyDescent="0.2">
      <c r="U44524" s="55"/>
      <c r="V44524" s="53"/>
      <c r="W44524" s="53"/>
      <c r="X44524" s="53"/>
      <c r="Y44524" s="55"/>
    </row>
    <row r="44525" spans="21:25" x14ac:dyDescent="0.2">
      <c r="U44525" s="55"/>
      <c r="V44525" s="53"/>
      <c r="W44525" s="53"/>
      <c r="X44525" s="53"/>
      <c r="Y44525" s="55"/>
    </row>
    <row r="44526" spans="21:25" x14ac:dyDescent="0.2">
      <c r="U44526" s="55"/>
      <c r="V44526" s="53"/>
      <c r="W44526" s="53"/>
      <c r="X44526" s="53"/>
      <c r="Y44526" s="55"/>
    </row>
    <row r="44527" spans="21:25" x14ac:dyDescent="0.2">
      <c r="U44527" s="55"/>
      <c r="V44527" s="53"/>
      <c r="W44527" s="53"/>
      <c r="X44527" s="53"/>
      <c r="Y44527" s="55"/>
    </row>
    <row r="44528" spans="21:25" x14ac:dyDescent="0.2">
      <c r="U44528" s="55"/>
      <c r="V44528" s="53"/>
      <c r="W44528" s="53"/>
      <c r="X44528" s="53"/>
      <c r="Y44528" s="55"/>
    </row>
    <row r="44529" spans="21:25" x14ac:dyDescent="0.2">
      <c r="U44529" s="55"/>
      <c r="V44529" s="53"/>
      <c r="W44529" s="53"/>
      <c r="X44529" s="53"/>
      <c r="Y44529" s="55"/>
    </row>
    <row r="44530" spans="21:25" x14ac:dyDescent="0.2">
      <c r="U44530" s="55"/>
      <c r="V44530" s="53"/>
      <c r="W44530" s="53"/>
      <c r="X44530" s="53"/>
      <c r="Y44530" s="55"/>
    </row>
    <row r="44531" spans="21:25" x14ac:dyDescent="0.2">
      <c r="U44531" s="55"/>
      <c r="V44531" s="53"/>
      <c r="W44531" s="53"/>
      <c r="X44531" s="53"/>
      <c r="Y44531" s="55"/>
    </row>
    <row r="44532" spans="21:25" x14ac:dyDescent="0.2">
      <c r="U44532" s="55"/>
      <c r="V44532" s="53"/>
      <c r="W44532" s="53"/>
      <c r="X44532" s="53"/>
      <c r="Y44532" s="55"/>
    </row>
    <row r="44533" spans="21:25" x14ac:dyDescent="0.2">
      <c r="U44533" s="55"/>
      <c r="V44533" s="53"/>
      <c r="W44533" s="53"/>
      <c r="X44533" s="53"/>
      <c r="Y44533" s="55"/>
    </row>
    <row r="44534" spans="21:25" x14ac:dyDescent="0.2">
      <c r="U44534" s="55"/>
      <c r="V44534" s="53"/>
      <c r="W44534" s="53"/>
      <c r="X44534" s="53"/>
      <c r="Y44534" s="55"/>
    </row>
    <row r="44535" spans="21:25" x14ac:dyDescent="0.2">
      <c r="U44535" s="55"/>
      <c r="V44535" s="53"/>
      <c r="W44535" s="53"/>
      <c r="X44535" s="53"/>
      <c r="Y44535" s="55"/>
    </row>
    <row r="44536" spans="21:25" x14ac:dyDescent="0.2">
      <c r="U44536" s="55"/>
      <c r="V44536" s="53"/>
      <c r="W44536" s="53"/>
      <c r="X44536" s="53"/>
      <c r="Y44536" s="55"/>
    </row>
    <row r="44537" spans="21:25" x14ac:dyDescent="0.2">
      <c r="U44537" s="55"/>
      <c r="V44537" s="53"/>
      <c r="W44537" s="53"/>
      <c r="X44537" s="53"/>
      <c r="Y44537" s="55"/>
    </row>
    <row r="44538" spans="21:25" x14ac:dyDescent="0.2">
      <c r="U44538" s="55"/>
      <c r="V44538" s="53"/>
      <c r="W44538" s="53"/>
      <c r="X44538" s="53"/>
      <c r="Y44538" s="55"/>
    </row>
    <row r="44539" spans="21:25" x14ac:dyDescent="0.2">
      <c r="U44539" s="55"/>
      <c r="V44539" s="53"/>
      <c r="W44539" s="53"/>
      <c r="X44539" s="53"/>
      <c r="Y44539" s="55"/>
    </row>
    <row r="44540" spans="21:25" x14ac:dyDescent="0.2">
      <c r="U44540" s="55"/>
      <c r="V44540" s="53"/>
      <c r="W44540" s="53"/>
      <c r="X44540" s="53"/>
      <c r="Y44540" s="55"/>
    </row>
    <row r="44541" spans="21:25" x14ac:dyDescent="0.2">
      <c r="U44541" s="55"/>
      <c r="V44541" s="53"/>
      <c r="W44541" s="53"/>
      <c r="X44541" s="53"/>
      <c r="Y44541" s="55"/>
    </row>
    <row r="44542" spans="21:25" x14ac:dyDescent="0.2">
      <c r="U44542" s="55"/>
      <c r="V44542" s="53"/>
      <c r="W44542" s="53"/>
      <c r="X44542" s="53"/>
      <c r="Y44542" s="55"/>
    </row>
    <row r="44543" spans="21:25" x14ac:dyDescent="0.2">
      <c r="U44543" s="55"/>
      <c r="V44543" s="53"/>
      <c r="W44543" s="53"/>
      <c r="X44543" s="53"/>
      <c r="Y44543" s="55"/>
    </row>
    <row r="44544" spans="21:25" x14ac:dyDescent="0.2">
      <c r="U44544" s="55"/>
      <c r="V44544" s="53"/>
      <c r="W44544" s="53"/>
      <c r="X44544" s="53"/>
      <c r="Y44544" s="55"/>
    </row>
    <row r="44545" spans="21:25" x14ac:dyDescent="0.2">
      <c r="U44545" s="55"/>
      <c r="V44545" s="53"/>
      <c r="W44545" s="53"/>
      <c r="X44545" s="53"/>
      <c r="Y44545" s="55"/>
    </row>
    <row r="44546" spans="21:25" x14ac:dyDescent="0.2">
      <c r="U44546" s="55"/>
      <c r="V44546" s="53"/>
      <c r="W44546" s="53"/>
      <c r="X44546" s="53"/>
      <c r="Y44546" s="55"/>
    </row>
    <row r="44547" spans="21:25" x14ac:dyDescent="0.2">
      <c r="U44547" s="55"/>
      <c r="V44547" s="53"/>
      <c r="W44547" s="53"/>
      <c r="X44547" s="53"/>
      <c r="Y44547" s="55"/>
    </row>
    <row r="44548" spans="21:25" x14ac:dyDescent="0.2">
      <c r="U44548" s="55"/>
      <c r="V44548" s="53"/>
      <c r="W44548" s="53"/>
      <c r="X44548" s="53"/>
      <c r="Y44548" s="55"/>
    </row>
    <row r="44549" spans="21:25" x14ac:dyDescent="0.2">
      <c r="U44549" s="55"/>
      <c r="V44549" s="53"/>
      <c r="W44549" s="53"/>
      <c r="X44549" s="53"/>
      <c r="Y44549" s="55"/>
    </row>
    <row r="44550" spans="21:25" x14ac:dyDescent="0.2">
      <c r="U44550" s="55"/>
      <c r="V44550" s="53"/>
      <c r="W44550" s="53"/>
      <c r="X44550" s="53"/>
      <c r="Y44550" s="55"/>
    </row>
    <row r="44551" spans="21:25" x14ac:dyDescent="0.2">
      <c r="U44551" s="55"/>
      <c r="V44551" s="53"/>
      <c r="W44551" s="53"/>
      <c r="X44551" s="53"/>
      <c r="Y44551" s="55"/>
    </row>
    <row r="44552" spans="21:25" x14ac:dyDescent="0.2">
      <c r="U44552" s="55"/>
      <c r="V44552" s="53"/>
      <c r="W44552" s="53"/>
      <c r="X44552" s="53"/>
      <c r="Y44552" s="55"/>
    </row>
    <row r="44553" spans="21:25" x14ac:dyDescent="0.2">
      <c r="U44553" s="55"/>
      <c r="V44553" s="53"/>
      <c r="W44553" s="53"/>
      <c r="X44553" s="53"/>
      <c r="Y44553" s="55"/>
    </row>
    <row r="44554" spans="21:25" x14ac:dyDescent="0.2">
      <c r="U44554" s="55"/>
      <c r="V44554" s="53"/>
      <c r="W44554" s="53"/>
      <c r="X44554" s="53"/>
      <c r="Y44554" s="55"/>
    </row>
    <row r="44555" spans="21:25" x14ac:dyDescent="0.2">
      <c r="U44555" s="55"/>
      <c r="V44555" s="53"/>
      <c r="W44555" s="53"/>
      <c r="X44555" s="53"/>
      <c r="Y44555" s="55"/>
    </row>
    <row r="44556" spans="21:25" x14ac:dyDescent="0.2">
      <c r="U44556" s="55"/>
      <c r="V44556" s="53"/>
      <c r="W44556" s="53"/>
      <c r="X44556" s="53"/>
      <c r="Y44556" s="55"/>
    </row>
    <row r="44557" spans="21:25" x14ac:dyDescent="0.2">
      <c r="U44557" s="55"/>
      <c r="V44557" s="53"/>
      <c r="W44557" s="53"/>
      <c r="X44557" s="53"/>
      <c r="Y44557" s="55"/>
    </row>
    <row r="44558" spans="21:25" x14ac:dyDescent="0.2">
      <c r="U44558" s="55"/>
      <c r="V44558" s="53"/>
      <c r="W44558" s="53"/>
      <c r="X44558" s="53"/>
      <c r="Y44558" s="55"/>
    </row>
    <row r="44559" spans="21:25" x14ac:dyDescent="0.2">
      <c r="U44559" s="55"/>
      <c r="V44559" s="53"/>
      <c r="W44559" s="53"/>
      <c r="X44559" s="53"/>
      <c r="Y44559" s="55"/>
    </row>
    <row r="44560" spans="21:25" x14ac:dyDescent="0.2">
      <c r="U44560" s="55"/>
      <c r="V44560" s="53"/>
      <c r="W44560" s="53"/>
      <c r="X44560" s="53"/>
      <c r="Y44560" s="55"/>
    </row>
    <row r="44561" spans="21:25" x14ac:dyDescent="0.2">
      <c r="U44561" s="55"/>
      <c r="V44561" s="53"/>
      <c r="W44561" s="53"/>
      <c r="X44561" s="53"/>
      <c r="Y44561" s="55"/>
    </row>
    <row r="44562" spans="21:25" x14ac:dyDescent="0.2">
      <c r="U44562" s="55"/>
      <c r="V44562" s="53"/>
      <c r="W44562" s="53"/>
      <c r="X44562" s="53"/>
      <c r="Y44562" s="55"/>
    </row>
    <row r="44563" spans="21:25" x14ac:dyDescent="0.2">
      <c r="U44563" s="55"/>
      <c r="V44563" s="53"/>
      <c r="W44563" s="53"/>
      <c r="X44563" s="53"/>
      <c r="Y44563" s="55"/>
    </row>
    <row r="44564" spans="21:25" x14ac:dyDescent="0.2">
      <c r="U44564" s="55"/>
      <c r="V44564" s="53"/>
      <c r="W44564" s="53"/>
      <c r="X44564" s="53"/>
      <c r="Y44564" s="55"/>
    </row>
    <row r="44565" spans="21:25" x14ac:dyDescent="0.2">
      <c r="U44565" s="55"/>
      <c r="V44565" s="53"/>
      <c r="W44565" s="53"/>
      <c r="X44565" s="53"/>
      <c r="Y44565" s="55"/>
    </row>
    <row r="44566" spans="21:25" x14ac:dyDescent="0.2">
      <c r="U44566" s="55"/>
      <c r="V44566" s="53"/>
      <c r="W44566" s="53"/>
      <c r="X44566" s="53"/>
      <c r="Y44566" s="55"/>
    </row>
    <row r="44567" spans="21:25" x14ac:dyDescent="0.2">
      <c r="U44567" s="55"/>
      <c r="V44567" s="53"/>
      <c r="W44567" s="53"/>
      <c r="X44567" s="53"/>
      <c r="Y44567" s="55"/>
    </row>
    <row r="44568" spans="21:25" x14ac:dyDescent="0.2">
      <c r="U44568" s="55"/>
      <c r="V44568" s="53"/>
      <c r="W44568" s="53"/>
      <c r="X44568" s="53"/>
      <c r="Y44568" s="55"/>
    </row>
    <row r="44569" spans="21:25" x14ac:dyDescent="0.2">
      <c r="U44569" s="55"/>
      <c r="V44569" s="53"/>
      <c r="W44569" s="53"/>
      <c r="X44569" s="53"/>
      <c r="Y44569" s="55"/>
    </row>
    <row r="44570" spans="21:25" x14ac:dyDescent="0.2">
      <c r="U44570" s="55"/>
      <c r="V44570" s="53"/>
      <c r="W44570" s="53"/>
      <c r="X44570" s="53"/>
      <c r="Y44570" s="55"/>
    </row>
    <row r="44571" spans="21:25" x14ac:dyDescent="0.2">
      <c r="U44571" s="55"/>
      <c r="V44571" s="53"/>
      <c r="W44571" s="53"/>
      <c r="X44571" s="53"/>
      <c r="Y44571" s="55"/>
    </row>
    <row r="44572" spans="21:25" x14ac:dyDescent="0.2">
      <c r="U44572" s="55"/>
      <c r="V44572" s="53"/>
      <c r="W44572" s="53"/>
      <c r="X44572" s="53"/>
      <c r="Y44572" s="55"/>
    </row>
    <row r="44573" spans="21:25" x14ac:dyDescent="0.2">
      <c r="U44573" s="55"/>
      <c r="V44573" s="53"/>
      <c r="W44573" s="53"/>
      <c r="X44573" s="53"/>
      <c r="Y44573" s="55"/>
    </row>
    <row r="44574" spans="21:25" x14ac:dyDescent="0.2">
      <c r="U44574" s="55"/>
      <c r="V44574" s="53"/>
      <c r="W44574" s="53"/>
      <c r="X44574" s="53"/>
      <c r="Y44574" s="55"/>
    </row>
    <row r="44575" spans="21:25" x14ac:dyDescent="0.2">
      <c r="U44575" s="55"/>
      <c r="V44575" s="53"/>
      <c r="W44575" s="53"/>
      <c r="X44575" s="53"/>
      <c r="Y44575" s="55"/>
    </row>
    <row r="44576" spans="21:25" x14ac:dyDescent="0.2">
      <c r="U44576" s="55"/>
      <c r="V44576" s="53"/>
      <c r="W44576" s="53"/>
      <c r="X44576" s="53"/>
      <c r="Y44576" s="55"/>
    </row>
    <row r="44577" spans="21:25" x14ac:dyDescent="0.2">
      <c r="U44577" s="55"/>
      <c r="V44577" s="53"/>
      <c r="W44577" s="53"/>
      <c r="X44577" s="53"/>
      <c r="Y44577" s="55"/>
    </row>
    <row r="44578" spans="21:25" x14ac:dyDescent="0.2">
      <c r="U44578" s="55"/>
      <c r="V44578" s="53"/>
      <c r="W44578" s="53"/>
      <c r="X44578" s="53"/>
      <c r="Y44578" s="55"/>
    </row>
    <row r="44579" spans="21:25" x14ac:dyDescent="0.2">
      <c r="U44579" s="55"/>
      <c r="V44579" s="53"/>
      <c r="W44579" s="53"/>
      <c r="X44579" s="53"/>
      <c r="Y44579" s="55"/>
    </row>
    <row r="44580" spans="21:25" x14ac:dyDescent="0.2">
      <c r="U44580" s="55"/>
      <c r="V44580" s="53"/>
      <c r="W44580" s="53"/>
      <c r="X44580" s="53"/>
      <c r="Y44580" s="55"/>
    </row>
    <row r="44581" spans="21:25" x14ac:dyDescent="0.2">
      <c r="U44581" s="55"/>
      <c r="V44581" s="53"/>
      <c r="W44581" s="53"/>
      <c r="X44581" s="53"/>
      <c r="Y44581" s="55"/>
    </row>
    <row r="44582" spans="21:25" x14ac:dyDescent="0.2">
      <c r="U44582" s="55"/>
      <c r="V44582" s="53"/>
      <c r="W44582" s="53"/>
      <c r="X44582" s="53"/>
      <c r="Y44582" s="55"/>
    </row>
    <row r="44583" spans="21:25" x14ac:dyDescent="0.2">
      <c r="U44583" s="55"/>
      <c r="V44583" s="53"/>
      <c r="W44583" s="53"/>
      <c r="X44583" s="53"/>
      <c r="Y44583" s="55"/>
    </row>
    <row r="44584" spans="21:25" x14ac:dyDescent="0.2">
      <c r="U44584" s="55"/>
      <c r="V44584" s="53"/>
      <c r="W44584" s="53"/>
      <c r="X44584" s="53"/>
      <c r="Y44584" s="55"/>
    </row>
    <row r="44585" spans="21:25" x14ac:dyDescent="0.2">
      <c r="U44585" s="55"/>
      <c r="V44585" s="53"/>
      <c r="W44585" s="53"/>
      <c r="X44585" s="53"/>
      <c r="Y44585" s="55"/>
    </row>
    <row r="44586" spans="21:25" x14ac:dyDescent="0.2">
      <c r="U44586" s="55"/>
      <c r="V44586" s="53"/>
      <c r="W44586" s="53"/>
      <c r="X44586" s="53"/>
      <c r="Y44586" s="55"/>
    </row>
    <row r="44587" spans="21:25" x14ac:dyDescent="0.2">
      <c r="U44587" s="55"/>
      <c r="V44587" s="53"/>
      <c r="W44587" s="53"/>
      <c r="X44587" s="53"/>
      <c r="Y44587" s="55"/>
    </row>
    <row r="44588" spans="21:25" x14ac:dyDescent="0.2">
      <c r="U44588" s="55"/>
      <c r="V44588" s="53"/>
      <c r="W44588" s="53"/>
      <c r="X44588" s="53"/>
      <c r="Y44588" s="55"/>
    </row>
    <row r="44589" spans="21:25" x14ac:dyDescent="0.2">
      <c r="U44589" s="55"/>
      <c r="V44589" s="53"/>
      <c r="W44589" s="53"/>
      <c r="X44589" s="53"/>
      <c r="Y44589" s="55"/>
    </row>
    <row r="44590" spans="21:25" x14ac:dyDescent="0.2">
      <c r="U44590" s="55"/>
      <c r="V44590" s="53"/>
      <c r="W44590" s="53"/>
      <c r="X44590" s="53"/>
      <c r="Y44590" s="55"/>
    </row>
    <row r="44591" spans="21:25" x14ac:dyDescent="0.2">
      <c r="U44591" s="55"/>
      <c r="V44591" s="53"/>
      <c r="W44591" s="53"/>
      <c r="X44591" s="53"/>
      <c r="Y44591" s="55"/>
    </row>
    <row r="44592" spans="21:25" x14ac:dyDescent="0.2">
      <c r="U44592" s="55"/>
      <c r="V44592" s="53"/>
      <c r="W44592" s="53"/>
      <c r="X44592" s="53"/>
      <c r="Y44592" s="55"/>
    </row>
    <row r="44593" spans="21:25" x14ac:dyDescent="0.2">
      <c r="U44593" s="55"/>
      <c r="V44593" s="53"/>
      <c r="W44593" s="53"/>
      <c r="X44593" s="53"/>
      <c r="Y44593" s="55"/>
    </row>
    <row r="44594" spans="21:25" x14ac:dyDescent="0.2">
      <c r="U44594" s="55"/>
      <c r="V44594" s="53"/>
      <c r="W44594" s="53"/>
      <c r="X44594" s="53"/>
      <c r="Y44594" s="55"/>
    </row>
    <row r="44595" spans="21:25" x14ac:dyDescent="0.2">
      <c r="U44595" s="55"/>
      <c r="V44595" s="53"/>
      <c r="W44595" s="53"/>
      <c r="X44595" s="53"/>
      <c r="Y44595" s="55"/>
    </row>
    <row r="44596" spans="21:25" x14ac:dyDescent="0.2">
      <c r="U44596" s="55"/>
      <c r="V44596" s="53"/>
      <c r="W44596" s="53"/>
      <c r="X44596" s="53"/>
      <c r="Y44596" s="55"/>
    </row>
    <row r="44597" spans="21:25" x14ac:dyDescent="0.2">
      <c r="U44597" s="55"/>
      <c r="V44597" s="53"/>
      <c r="W44597" s="53"/>
      <c r="X44597" s="53"/>
      <c r="Y44597" s="55"/>
    </row>
    <row r="44598" spans="21:25" x14ac:dyDescent="0.2">
      <c r="U44598" s="55"/>
      <c r="V44598" s="53"/>
      <c r="W44598" s="53"/>
      <c r="X44598" s="53"/>
      <c r="Y44598" s="55"/>
    </row>
    <row r="44599" spans="21:25" x14ac:dyDescent="0.2">
      <c r="U44599" s="55"/>
      <c r="V44599" s="53"/>
      <c r="W44599" s="53"/>
      <c r="X44599" s="53"/>
      <c r="Y44599" s="55"/>
    </row>
    <row r="44600" spans="21:25" x14ac:dyDescent="0.2">
      <c r="U44600" s="55"/>
      <c r="V44600" s="53"/>
      <c r="W44600" s="53"/>
      <c r="X44600" s="53"/>
      <c r="Y44600" s="55"/>
    </row>
    <row r="44601" spans="21:25" x14ac:dyDescent="0.2">
      <c r="U44601" s="55"/>
      <c r="V44601" s="53"/>
      <c r="W44601" s="53"/>
      <c r="X44601" s="53"/>
      <c r="Y44601" s="55"/>
    </row>
    <row r="44602" spans="21:25" x14ac:dyDescent="0.2">
      <c r="U44602" s="55"/>
      <c r="V44602" s="53"/>
      <c r="W44602" s="53"/>
      <c r="X44602" s="53"/>
      <c r="Y44602" s="55"/>
    </row>
    <row r="44603" spans="21:25" x14ac:dyDescent="0.2">
      <c r="U44603" s="55"/>
      <c r="V44603" s="53"/>
      <c r="W44603" s="53"/>
      <c r="X44603" s="53"/>
      <c r="Y44603" s="55"/>
    </row>
    <row r="44604" spans="21:25" x14ac:dyDescent="0.2">
      <c r="U44604" s="55"/>
      <c r="V44604" s="53"/>
      <c r="W44604" s="53"/>
      <c r="X44604" s="53"/>
      <c r="Y44604" s="55"/>
    </row>
    <row r="44605" spans="21:25" x14ac:dyDescent="0.2">
      <c r="U44605" s="55"/>
      <c r="V44605" s="53"/>
      <c r="W44605" s="53"/>
      <c r="X44605" s="53"/>
      <c r="Y44605" s="55"/>
    </row>
    <row r="44606" spans="21:25" x14ac:dyDescent="0.2">
      <c r="U44606" s="55"/>
      <c r="V44606" s="53"/>
      <c r="W44606" s="53"/>
      <c r="X44606" s="53"/>
      <c r="Y44606" s="55"/>
    </row>
    <row r="44607" spans="21:25" x14ac:dyDescent="0.2">
      <c r="U44607" s="55"/>
      <c r="V44607" s="53"/>
      <c r="W44607" s="53"/>
      <c r="X44607" s="53"/>
      <c r="Y44607" s="55"/>
    </row>
    <row r="44608" spans="21:25" x14ac:dyDescent="0.2">
      <c r="U44608" s="55"/>
      <c r="V44608" s="53"/>
      <c r="W44608" s="53"/>
      <c r="X44608" s="53"/>
      <c r="Y44608" s="55"/>
    </row>
    <row r="44609" spans="21:25" x14ac:dyDescent="0.2">
      <c r="U44609" s="55"/>
      <c r="V44609" s="53"/>
      <c r="W44609" s="53"/>
      <c r="X44609" s="53"/>
      <c r="Y44609" s="55"/>
    </row>
    <row r="44610" spans="21:25" x14ac:dyDescent="0.2">
      <c r="U44610" s="55"/>
      <c r="V44610" s="53"/>
      <c r="W44610" s="53"/>
      <c r="X44610" s="53"/>
      <c r="Y44610" s="55"/>
    </row>
    <row r="44611" spans="21:25" x14ac:dyDescent="0.2">
      <c r="U44611" s="55"/>
      <c r="V44611" s="53"/>
      <c r="W44611" s="53"/>
      <c r="X44611" s="53"/>
      <c r="Y44611" s="55"/>
    </row>
    <row r="44612" spans="21:25" x14ac:dyDescent="0.2">
      <c r="U44612" s="55"/>
      <c r="V44612" s="53"/>
      <c r="W44612" s="53"/>
      <c r="X44612" s="53"/>
      <c r="Y44612" s="55"/>
    </row>
    <row r="44613" spans="21:25" x14ac:dyDescent="0.2">
      <c r="U44613" s="55"/>
      <c r="V44613" s="53"/>
      <c r="W44613" s="53"/>
      <c r="X44613" s="53"/>
      <c r="Y44613" s="55"/>
    </row>
    <row r="44614" spans="21:25" x14ac:dyDescent="0.2">
      <c r="U44614" s="55"/>
      <c r="V44614" s="53"/>
      <c r="W44614" s="53"/>
      <c r="X44614" s="53"/>
      <c r="Y44614" s="55"/>
    </row>
    <row r="44615" spans="21:25" x14ac:dyDescent="0.2">
      <c r="U44615" s="55"/>
      <c r="V44615" s="53"/>
      <c r="W44615" s="53"/>
      <c r="X44615" s="53"/>
      <c r="Y44615" s="55"/>
    </row>
    <row r="44616" spans="21:25" x14ac:dyDescent="0.2">
      <c r="U44616" s="55"/>
      <c r="V44616" s="53"/>
      <c r="W44616" s="53"/>
      <c r="X44616" s="53"/>
      <c r="Y44616" s="55"/>
    </row>
    <row r="44617" spans="21:25" x14ac:dyDescent="0.2">
      <c r="U44617" s="55"/>
      <c r="V44617" s="53"/>
      <c r="W44617" s="53"/>
      <c r="X44617" s="53"/>
      <c r="Y44617" s="55"/>
    </row>
    <row r="44618" spans="21:25" x14ac:dyDescent="0.2">
      <c r="U44618" s="55"/>
      <c r="V44618" s="53"/>
      <c r="W44618" s="53"/>
      <c r="X44618" s="53"/>
      <c r="Y44618" s="55"/>
    </row>
    <row r="44619" spans="21:25" x14ac:dyDescent="0.2">
      <c r="U44619" s="55"/>
      <c r="V44619" s="53"/>
      <c r="W44619" s="53"/>
      <c r="X44619" s="53"/>
      <c r="Y44619" s="55"/>
    </row>
    <row r="44620" spans="21:25" x14ac:dyDescent="0.2">
      <c r="U44620" s="55"/>
      <c r="V44620" s="53"/>
      <c r="W44620" s="53"/>
      <c r="X44620" s="53"/>
      <c r="Y44620" s="55"/>
    </row>
    <row r="44621" spans="21:25" x14ac:dyDescent="0.2">
      <c r="U44621" s="55"/>
      <c r="V44621" s="53"/>
      <c r="W44621" s="53"/>
      <c r="X44621" s="53"/>
      <c r="Y44621" s="55"/>
    </row>
    <row r="44622" spans="21:25" x14ac:dyDescent="0.2">
      <c r="U44622" s="55"/>
      <c r="V44622" s="53"/>
      <c r="W44622" s="53"/>
      <c r="X44622" s="53"/>
      <c r="Y44622" s="55"/>
    </row>
    <row r="44623" spans="21:25" x14ac:dyDescent="0.2">
      <c r="U44623" s="55"/>
      <c r="V44623" s="53"/>
      <c r="W44623" s="53"/>
      <c r="X44623" s="53"/>
      <c r="Y44623" s="55"/>
    </row>
    <row r="44624" spans="21:25" x14ac:dyDescent="0.2">
      <c r="U44624" s="55"/>
      <c r="V44624" s="53"/>
      <c r="W44624" s="53"/>
      <c r="X44624" s="53"/>
      <c r="Y44624" s="55"/>
    </row>
    <row r="44625" spans="21:25" x14ac:dyDescent="0.2">
      <c r="U44625" s="55"/>
      <c r="V44625" s="53"/>
      <c r="W44625" s="53"/>
      <c r="X44625" s="53"/>
      <c r="Y44625" s="55"/>
    </row>
    <row r="44626" spans="21:25" x14ac:dyDescent="0.2">
      <c r="U44626" s="55"/>
      <c r="V44626" s="53"/>
      <c r="W44626" s="53"/>
      <c r="X44626" s="53"/>
      <c r="Y44626" s="55"/>
    </row>
    <row r="44627" spans="21:25" x14ac:dyDescent="0.2">
      <c r="U44627" s="55"/>
      <c r="V44627" s="53"/>
      <c r="W44627" s="53"/>
      <c r="X44627" s="53"/>
      <c r="Y44627" s="55"/>
    </row>
    <row r="44628" spans="21:25" x14ac:dyDescent="0.2">
      <c r="U44628" s="55"/>
      <c r="V44628" s="53"/>
      <c r="W44628" s="53"/>
      <c r="X44628" s="53"/>
      <c r="Y44628" s="55"/>
    </row>
    <row r="44629" spans="21:25" x14ac:dyDescent="0.2">
      <c r="U44629" s="55"/>
      <c r="V44629" s="53"/>
      <c r="W44629" s="53"/>
      <c r="X44629" s="53"/>
      <c r="Y44629" s="55"/>
    </row>
    <row r="44630" spans="21:25" x14ac:dyDescent="0.2">
      <c r="U44630" s="55"/>
      <c r="V44630" s="53"/>
      <c r="W44630" s="53"/>
      <c r="X44630" s="53"/>
      <c r="Y44630" s="55"/>
    </row>
    <row r="44631" spans="21:25" x14ac:dyDescent="0.2">
      <c r="U44631" s="55"/>
      <c r="V44631" s="53"/>
      <c r="W44631" s="53"/>
      <c r="X44631" s="53"/>
      <c r="Y44631" s="55"/>
    </row>
    <row r="44632" spans="21:25" x14ac:dyDescent="0.2">
      <c r="U44632" s="55"/>
      <c r="V44632" s="53"/>
      <c r="W44632" s="53"/>
      <c r="X44632" s="53"/>
      <c r="Y44632" s="55"/>
    </row>
    <row r="44633" spans="21:25" x14ac:dyDescent="0.2">
      <c r="U44633" s="55"/>
      <c r="V44633" s="53"/>
      <c r="W44633" s="53"/>
      <c r="X44633" s="53"/>
      <c r="Y44633" s="55"/>
    </row>
    <row r="44634" spans="21:25" x14ac:dyDescent="0.2">
      <c r="U44634" s="55"/>
      <c r="V44634" s="53"/>
      <c r="W44634" s="53"/>
      <c r="X44634" s="53"/>
      <c r="Y44634" s="55"/>
    </row>
    <row r="44635" spans="21:25" x14ac:dyDescent="0.2">
      <c r="U44635" s="55"/>
      <c r="V44635" s="53"/>
      <c r="W44635" s="53"/>
      <c r="X44635" s="53"/>
      <c r="Y44635" s="55"/>
    </row>
    <row r="44636" spans="21:25" x14ac:dyDescent="0.2">
      <c r="U44636" s="55"/>
      <c r="V44636" s="53"/>
      <c r="W44636" s="53"/>
      <c r="X44636" s="53"/>
      <c r="Y44636" s="55"/>
    </row>
    <row r="44637" spans="21:25" x14ac:dyDescent="0.2">
      <c r="U44637" s="55"/>
      <c r="V44637" s="53"/>
      <c r="W44637" s="53"/>
      <c r="X44637" s="53"/>
      <c r="Y44637" s="55"/>
    </row>
    <row r="44638" spans="21:25" x14ac:dyDescent="0.2">
      <c r="U44638" s="55"/>
      <c r="V44638" s="53"/>
      <c r="W44638" s="53"/>
      <c r="X44638" s="53"/>
      <c r="Y44638" s="55"/>
    </row>
    <row r="44639" spans="21:25" x14ac:dyDescent="0.2">
      <c r="U44639" s="55"/>
      <c r="V44639" s="53"/>
      <c r="W44639" s="53"/>
      <c r="X44639" s="53"/>
      <c r="Y44639" s="55"/>
    </row>
    <row r="44640" spans="21:25" x14ac:dyDescent="0.2">
      <c r="U44640" s="55"/>
      <c r="V44640" s="53"/>
      <c r="W44640" s="53"/>
      <c r="X44640" s="53"/>
      <c r="Y44640" s="55"/>
    </row>
    <row r="44641" spans="21:25" x14ac:dyDescent="0.2">
      <c r="U44641" s="55"/>
      <c r="V44641" s="53"/>
      <c r="W44641" s="53"/>
      <c r="X44641" s="53"/>
      <c r="Y44641" s="55"/>
    </row>
    <row r="44642" spans="21:25" x14ac:dyDescent="0.2">
      <c r="U44642" s="55"/>
      <c r="V44642" s="53"/>
      <c r="W44642" s="53"/>
      <c r="X44642" s="53"/>
      <c r="Y44642" s="55"/>
    </row>
    <row r="44643" spans="21:25" x14ac:dyDescent="0.2">
      <c r="U44643" s="55"/>
      <c r="V44643" s="53"/>
      <c r="W44643" s="53"/>
      <c r="X44643" s="53"/>
      <c r="Y44643" s="55"/>
    </row>
    <row r="44644" spans="21:25" x14ac:dyDescent="0.2">
      <c r="U44644" s="55"/>
      <c r="V44644" s="53"/>
      <c r="W44644" s="53"/>
      <c r="X44644" s="53"/>
      <c r="Y44644" s="55"/>
    </row>
    <row r="44645" spans="21:25" x14ac:dyDescent="0.2">
      <c r="U44645" s="55"/>
      <c r="V44645" s="53"/>
      <c r="W44645" s="53"/>
      <c r="X44645" s="53"/>
      <c r="Y44645" s="55"/>
    </row>
    <row r="44646" spans="21:25" x14ac:dyDescent="0.2">
      <c r="U44646" s="55"/>
      <c r="V44646" s="53"/>
      <c r="W44646" s="53"/>
      <c r="X44646" s="53"/>
      <c r="Y44646" s="55"/>
    </row>
    <row r="44647" spans="21:25" x14ac:dyDescent="0.2">
      <c r="U44647" s="55"/>
      <c r="V44647" s="53"/>
      <c r="W44647" s="53"/>
      <c r="X44647" s="53"/>
      <c r="Y44647" s="55"/>
    </row>
    <row r="44648" spans="21:25" x14ac:dyDescent="0.2">
      <c r="U44648" s="55"/>
      <c r="V44648" s="53"/>
      <c r="W44648" s="53"/>
      <c r="X44648" s="53"/>
      <c r="Y44648" s="55"/>
    </row>
    <row r="44649" spans="21:25" x14ac:dyDescent="0.2">
      <c r="U44649" s="55"/>
      <c r="V44649" s="53"/>
      <c r="W44649" s="53"/>
      <c r="X44649" s="53"/>
      <c r="Y44649" s="55"/>
    </row>
    <row r="44650" spans="21:25" x14ac:dyDescent="0.2">
      <c r="U44650" s="55"/>
      <c r="V44650" s="53"/>
      <c r="W44650" s="53"/>
      <c r="X44650" s="53"/>
      <c r="Y44650" s="55"/>
    </row>
    <row r="44651" spans="21:25" x14ac:dyDescent="0.2">
      <c r="U44651" s="55"/>
      <c r="V44651" s="53"/>
      <c r="W44651" s="53"/>
      <c r="X44651" s="53"/>
      <c r="Y44651" s="55"/>
    </row>
    <row r="44652" spans="21:25" x14ac:dyDescent="0.2">
      <c r="U44652" s="55"/>
      <c r="V44652" s="53"/>
      <c r="W44652" s="53"/>
      <c r="X44652" s="53"/>
      <c r="Y44652" s="55"/>
    </row>
    <row r="44653" spans="21:25" x14ac:dyDescent="0.2">
      <c r="U44653" s="55"/>
      <c r="V44653" s="53"/>
      <c r="W44653" s="53"/>
      <c r="X44653" s="53"/>
      <c r="Y44653" s="55"/>
    </row>
    <row r="44654" spans="21:25" x14ac:dyDescent="0.2">
      <c r="U44654" s="55"/>
      <c r="V44654" s="53"/>
      <c r="W44654" s="53"/>
      <c r="X44654" s="53"/>
      <c r="Y44654" s="55"/>
    </row>
    <row r="44655" spans="21:25" x14ac:dyDescent="0.2">
      <c r="U44655" s="55"/>
      <c r="V44655" s="53"/>
      <c r="W44655" s="53"/>
      <c r="X44655" s="53"/>
      <c r="Y44655" s="55"/>
    </row>
    <row r="44656" spans="21:25" x14ac:dyDescent="0.2">
      <c r="U44656" s="55"/>
      <c r="V44656" s="53"/>
      <c r="W44656" s="53"/>
      <c r="X44656" s="53"/>
      <c r="Y44656" s="55"/>
    </row>
    <row r="44657" spans="21:25" x14ac:dyDescent="0.2">
      <c r="U44657" s="55"/>
      <c r="V44657" s="53"/>
      <c r="W44657" s="53"/>
      <c r="X44657" s="53"/>
      <c r="Y44657" s="55"/>
    </row>
    <row r="44658" spans="21:25" x14ac:dyDescent="0.2">
      <c r="U44658" s="55"/>
      <c r="V44658" s="53"/>
      <c r="W44658" s="53"/>
      <c r="X44658" s="53"/>
      <c r="Y44658" s="55"/>
    </row>
    <row r="44659" spans="21:25" x14ac:dyDescent="0.2">
      <c r="U44659" s="55"/>
      <c r="V44659" s="53"/>
      <c r="W44659" s="53"/>
      <c r="X44659" s="53"/>
      <c r="Y44659" s="55"/>
    </row>
    <row r="44660" spans="21:25" x14ac:dyDescent="0.2">
      <c r="U44660" s="55"/>
      <c r="V44660" s="53"/>
      <c r="W44660" s="53"/>
      <c r="X44660" s="53"/>
      <c r="Y44660" s="55"/>
    </row>
    <row r="44661" spans="21:25" x14ac:dyDescent="0.2">
      <c r="U44661" s="55"/>
      <c r="V44661" s="53"/>
      <c r="W44661" s="53"/>
      <c r="X44661" s="53"/>
      <c r="Y44661" s="55"/>
    </row>
    <row r="44662" spans="21:25" x14ac:dyDescent="0.2">
      <c r="U44662" s="55"/>
      <c r="V44662" s="53"/>
      <c r="W44662" s="53"/>
      <c r="X44662" s="53"/>
      <c r="Y44662" s="55"/>
    </row>
    <row r="44663" spans="21:25" x14ac:dyDescent="0.2">
      <c r="U44663" s="55"/>
      <c r="V44663" s="53"/>
      <c r="W44663" s="53"/>
      <c r="X44663" s="53"/>
      <c r="Y44663" s="55"/>
    </row>
    <row r="44664" spans="21:25" x14ac:dyDescent="0.2">
      <c r="U44664" s="55"/>
      <c r="V44664" s="53"/>
      <c r="W44664" s="53"/>
      <c r="X44664" s="53"/>
      <c r="Y44664" s="55"/>
    </row>
    <row r="44665" spans="21:25" x14ac:dyDescent="0.2">
      <c r="U44665" s="55"/>
      <c r="V44665" s="53"/>
      <c r="W44665" s="53"/>
      <c r="X44665" s="53"/>
      <c r="Y44665" s="55"/>
    </row>
    <row r="44666" spans="21:25" x14ac:dyDescent="0.2">
      <c r="U44666" s="55"/>
      <c r="V44666" s="53"/>
      <c r="W44666" s="53"/>
      <c r="X44666" s="53"/>
      <c r="Y44666" s="55"/>
    </row>
    <row r="44667" spans="21:25" x14ac:dyDescent="0.2">
      <c r="U44667" s="55"/>
      <c r="V44667" s="53"/>
      <c r="W44667" s="53"/>
      <c r="X44667" s="53"/>
      <c r="Y44667" s="55"/>
    </row>
    <row r="44668" spans="21:25" x14ac:dyDescent="0.2">
      <c r="U44668" s="55"/>
      <c r="V44668" s="53"/>
      <c r="W44668" s="53"/>
      <c r="X44668" s="53"/>
      <c r="Y44668" s="55"/>
    </row>
    <row r="44669" spans="21:25" x14ac:dyDescent="0.2">
      <c r="U44669" s="55"/>
      <c r="V44669" s="53"/>
      <c r="W44669" s="53"/>
      <c r="X44669" s="53"/>
      <c r="Y44669" s="55"/>
    </row>
    <row r="44670" spans="21:25" x14ac:dyDescent="0.2">
      <c r="U44670" s="55"/>
      <c r="V44670" s="53"/>
      <c r="W44670" s="53"/>
      <c r="X44670" s="53"/>
      <c r="Y44670" s="55"/>
    </row>
    <row r="44671" spans="21:25" x14ac:dyDescent="0.2">
      <c r="U44671" s="55"/>
      <c r="V44671" s="53"/>
      <c r="W44671" s="53"/>
      <c r="X44671" s="53"/>
      <c r="Y44671" s="55"/>
    </row>
    <row r="44672" spans="21:25" x14ac:dyDescent="0.2">
      <c r="U44672" s="55"/>
      <c r="V44672" s="53"/>
      <c r="W44672" s="53"/>
      <c r="X44672" s="53"/>
      <c r="Y44672" s="55"/>
    </row>
    <row r="44673" spans="21:25" x14ac:dyDescent="0.2">
      <c r="U44673" s="55"/>
      <c r="V44673" s="53"/>
      <c r="W44673" s="53"/>
      <c r="X44673" s="53"/>
      <c r="Y44673" s="55"/>
    </row>
    <row r="44674" spans="21:25" x14ac:dyDescent="0.2">
      <c r="U44674" s="55"/>
      <c r="V44674" s="53"/>
      <c r="W44674" s="53"/>
      <c r="X44674" s="53"/>
      <c r="Y44674" s="55"/>
    </row>
    <row r="44675" spans="21:25" x14ac:dyDescent="0.2">
      <c r="U44675" s="55"/>
      <c r="V44675" s="53"/>
      <c r="W44675" s="53"/>
      <c r="X44675" s="53"/>
      <c r="Y44675" s="55"/>
    </row>
    <row r="44676" spans="21:25" x14ac:dyDescent="0.2">
      <c r="U44676" s="55"/>
      <c r="V44676" s="53"/>
      <c r="W44676" s="53"/>
      <c r="X44676" s="53"/>
      <c r="Y44676" s="55"/>
    </row>
    <row r="44677" spans="21:25" x14ac:dyDescent="0.2">
      <c r="U44677" s="55"/>
      <c r="V44677" s="53"/>
      <c r="W44677" s="53"/>
      <c r="X44677" s="53"/>
      <c r="Y44677" s="55"/>
    </row>
    <row r="44678" spans="21:25" x14ac:dyDescent="0.2">
      <c r="U44678" s="55"/>
      <c r="V44678" s="53"/>
      <c r="W44678" s="53"/>
      <c r="X44678" s="53"/>
      <c r="Y44678" s="55"/>
    </row>
    <row r="44679" spans="21:25" x14ac:dyDescent="0.2">
      <c r="U44679" s="55"/>
      <c r="V44679" s="53"/>
      <c r="W44679" s="53"/>
      <c r="X44679" s="53"/>
      <c r="Y44679" s="55"/>
    </row>
    <row r="44680" spans="21:25" x14ac:dyDescent="0.2">
      <c r="U44680" s="55"/>
      <c r="V44680" s="53"/>
      <c r="W44680" s="53"/>
      <c r="X44680" s="53"/>
      <c r="Y44680" s="55"/>
    </row>
    <row r="44681" spans="21:25" x14ac:dyDescent="0.2">
      <c r="U44681" s="55"/>
      <c r="V44681" s="53"/>
      <c r="W44681" s="53"/>
      <c r="X44681" s="53"/>
      <c r="Y44681" s="55"/>
    </row>
    <row r="44682" spans="21:25" x14ac:dyDescent="0.2">
      <c r="U44682" s="55"/>
      <c r="V44682" s="53"/>
      <c r="W44682" s="53"/>
      <c r="X44682" s="53"/>
      <c r="Y44682" s="55"/>
    </row>
    <row r="44683" spans="21:25" x14ac:dyDescent="0.2">
      <c r="U44683" s="55"/>
      <c r="V44683" s="53"/>
      <c r="W44683" s="53"/>
      <c r="X44683" s="53"/>
      <c r="Y44683" s="55"/>
    </row>
    <row r="44684" spans="21:25" x14ac:dyDescent="0.2">
      <c r="U44684" s="55"/>
      <c r="V44684" s="53"/>
      <c r="W44684" s="53"/>
      <c r="X44684" s="53"/>
      <c r="Y44684" s="55"/>
    </row>
    <row r="44685" spans="21:25" x14ac:dyDescent="0.2">
      <c r="U44685" s="55"/>
      <c r="V44685" s="53"/>
      <c r="W44685" s="53"/>
      <c r="X44685" s="53"/>
      <c r="Y44685" s="55"/>
    </row>
    <row r="44686" spans="21:25" x14ac:dyDescent="0.2">
      <c r="U44686" s="55"/>
      <c r="V44686" s="53"/>
      <c r="W44686" s="53"/>
      <c r="X44686" s="53"/>
      <c r="Y44686" s="55"/>
    </row>
    <row r="44687" spans="21:25" x14ac:dyDescent="0.2">
      <c r="U44687" s="55"/>
      <c r="V44687" s="53"/>
      <c r="W44687" s="53"/>
      <c r="X44687" s="53"/>
      <c r="Y44687" s="55"/>
    </row>
    <row r="44688" spans="21:25" x14ac:dyDescent="0.2">
      <c r="U44688" s="55"/>
      <c r="V44688" s="53"/>
      <c r="W44688" s="53"/>
      <c r="X44688" s="53"/>
      <c r="Y44688" s="55"/>
    </row>
    <row r="44689" spans="21:25" x14ac:dyDescent="0.2">
      <c r="U44689" s="55"/>
      <c r="V44689" s="53"/>
      <c r="W44689" s="53"/>
      <c r="X44689" s="53"/>
      <c r="Y44689" s="55"/>
    </row>
    <row r="44690" spans="21:25" x14ac:dyDescent="0.2">
      <c r="U44690" s="55"/>
      <c r="V44690" s="53"/>
      <c r="W44690" s="53"/>
      <c r="X44690" s="53"/>
      <c r="Y44690" s="55"/>
    </row>
    <row r="44691" spans="21:25" x14ac:dyDescent="0.2">
      <c r="U44691" s="55"/>
      <c r="V44691" s="53"/>
      <c r="W44691" s="53"/>
      <c r="X44691" s="53"/>
      <c r="Y44691" s="55"/>
    </row>
    <row r="44692" spans="21:25" x14ac:dyDescent="0.2">
      <c r="U44692" s="55"/>
      <c r="V44692" s="53"/>
      <c r="W44692" s="53"/>
      <c r="X44692" s="53"/>
      <c r="Y44692" s="55"/>
    </row>
    <row r="44693" spans="21:25" x14ac:dyDescent="0.2">
      <c r="U44693" s="55"/>
      <c r="V44693" s="53"/>
      <c r="W44693" s="53"/>
      <c r="X44693" s="53"/>
      <c r="Y44693" s="55"/>
    </row>
    <row r="44694" spans="21:25" x14ac:dyDescent="0.2">
      <c r="U44694" s="55"/>
      <c r="V44694" s="53"/>
      <c r="W44694" s="53"/>
      <c r="X44694" s="53"/>
      <c r="Y44694" s="55"/>
    </row>
    <row r="44695" spans="21:25" x14ac:dyDescent="0.2">
      <c r="U44695" s="55"/>
      <c r="V44695" s="53"/>
      <c r="W44695" s="53"/>
      <c r="X44695" s="53"/>
      <c r="Y44695" s="55"/>
    </row>
    <row r="44696" spans="21:25" x14ac:dyDescent="0.2">
      <c r="U44696" s="55"/>
      <c r="V44696" s="53"/>
      <c r="W44696" s="53"/>
      <c r="X44696" s="53"/>
      <c r="Y44696" s="55"/>
    </row>
    <row r="44697" spans="21:25" x14ac:dyDescent="0.2">
      <c r="U44697" s="55"/>
      <c r="V44697" s="53"/>
      <c r="W44697" s="53"/>
      <c r="X44697" s="53"/>
      <c r="Y44697" s="55"/>
    </row>
    <row r="44698" spans="21:25" x14ac:dyDescent="0.2">
      <c r="U44698" s="55"/>
      <c r="V44698" s="53"/>
      <c r="W44698" s="53"/>
      <c r="X44698" s="53"/>
      <c r="Y44698" s="55"/>
    </row>
    <row r="44699" spans="21:25" x14ac:dyDescent="0.2">
      <c r="U44699" s="55"/>
      <c r="V44699" s="53"/>
      <c r="W44699" s="53"/>
      <c r="X44699" s="53"/>
      <c r="Y44699" s="55"/>
    </row>
    <row r="44700" spans="21:25" x14ac:dyDescent="0.2">
      <c r="U44700" s="55"/>
      <c r="V44700" s="53"/>
      <c r="W44700" s="53"/>
      <c r="X44700" s="53"/>
      <c r="Y44700" s="55"/>
    </row>
    <row r="44701" spans="21:25" x14ac:dyDescent="0.2">
      <c r="U44701" s="55"/>
      <c r="V44701" s="53"/>
      <c r="W44701" s="53"/>
      <c r="X44701" s="53"/>
      <c r="Y44701" s="55"/>
    </row>
    <row r="44702" spans="21:25" x14ac:dyDescent="0.2">
      <c r="U44702" s="55"/>
      <c r="V44702" s="53"/>
      <c r="W44702" s="53"/>
      <c r="X44702" s="53"/>
      <c r="Y44702" s="55"/>
    </row>
    <row r="44703" spans="21:25" x14ac:dyDescent="0.2">
      <c r="U44703" s="55"/>
      <c r="V44703" s="53"/>
      <c r="W44703" s="53"/>
      <c r="X44703" s="53"/>
      <c r="Y44703" s="55"/>
    </row>
    <row r="44704" spans="21:25" x14ac:dyDescent="0.2">
      <c r="U44704" s="55"/>
      <c r="V44704" s="53"/>
      <c r="W44704" s="53"/>
      <c r="X44704" s="53"/>
      <c r="Y44704" s="55"/>
    </row>
    <row r="44705" spans="21:25" x14ac:dyDescent="0.2">
      <c r="U44705" s="55"/>
      <c r="V44705" s="53"/>
      <c r="W44705" s="53"/>
      <c r="X44705" s="53"/>
      <c r="Y44705" s="55"/>
    </row>
    <row r="44706" spans="21:25" x14ac:dyDescent="0.2">
      <c r="U44706" s="55"/>
      <c r="V44706" s="53"/>
      <c r="W44706" s="53"/>
      <c r="X44706" s="53"/>
      <c r="Y44706" s="55"/>
    </row>
    <row r="44707" spans="21:25" x14ac:dyDescent="0.2">
      <c r="U44707" s="55"/>
      <c r="V44707" s="53"/>
      <c r="W44707" s="53"/>
      <c r="X44707" s="53"/>
      <c r="Y44707" s="55"/>
    </row>
    <row r="44708" spans="21:25" x14ac:dyDescent="0.2">
      <c r="U44708" s="55"/>
      <c r="V44708" s="53"/>
      <c r="W44708" s="53"/>
      <c r="X44708" s="53"/>
      <c r="Y44708" s="55"/>
    </row>
    <row r="44709" spans="21:25" x14ac:dyDescent="0.2">
      <c r="U44709" s="55"/>
      <c r="V44709" s="53"/>
      <c r="W44709" s="53"/>
      <c r="X44709" s="53"/>
      <c r="Y44709" s="55"/>
    </row>
    <row r="44710" spans="21:25" x14ac:dyDescent="0.2">
      <c r="U44710" s="55"/>
      <c r="V44710" s="53"/>
      <c r="W44710" s="53"/>
      <c r="X44710" s="53"/>
      <c r="Y44710" s="55"/>
    </row>
    <row r="44711" spans="21:25" x14ac:dyDescent="0.2">
      <c r="U44711" s="55"/>
      <c r="V44711" s="53"/>
      <c r="W44711" s="53"/>
      <c r="X44711" s="53"/>
      <c r="Y44711" s="55"/>
    </row>
    <row r="44712" spans="21:25" x14ac:dyDescent="0.2">
      <c r="U44712" s="55"/>
      <c r="V44712" s="53"/>
      <c r="W44712" s="53"/>
      <c r="X44712" s="53"/>
      <c r="Y44712" s="55"/>
    </row>
    <row r="44713" spans="21:25" x14ac:dyDescent="0.2">
      <c r="U44713" s="55"/>
      <c r="V44713" s="53"/>
      <c r="W44713" s="53"/>
      <c r="X44713" s="53"/>
      <c r="Y44713" s="55"/>
    </row>
    <row r="44714" spans="21:25" x14ac:dyDescent="0.2">
      <c r="U44714" s="55"/>
      <c r="V44714" s="53"/>
      <c r="W44714" s="53"/>
      <c r="X44714" s="53"/>
      <c r="Y44714" s="55"/>
    </row>
    <row r="44715" spans="21:25" x14ac:dyDescent="0.2">
      <c r="U44715" s="55"/>
      <c r="V44715" s="53"/>
      <c r="W44715" s="53"/>
      <c r="X44715" s="53"/>
      <c r="Y44715" s="55"/>
    </row>
    <row r="44716" spans="21:25" x14ac:dyDescent="0.2">
      <c r="U44716" s="55"/>
      <c r="V44716" s="53"/>
      <c r="W44716" s="53"/>
      <c r="X44716" s="53"/>
      <c r="Y44716" s="55"/>
    </row>
    <row r="44717" spans="21:25" x14ac:dyDescent="0.2">
      <c r="U44717" s="55"/>
      <c r="V44717" s="53"/>
      <c r="W44717" s="53"/>
      <c r="X44717" s="53"/>
      <c r="Y44717" s="55"/>
    </row>
    <row r="44718" spans="21:25" x14ac:dyDescent="0.2">
      <c r="U44718" s="55"/>
      <c r="V44718" s="53"/>
      <c r="W44718" s="53"/>
      <c r="X44718" s="53"/>
      <c r="Y44718" s="55"/>
    </row>
    <row r="44719" spans="21:25" x14ac:dyDescent="0.2">
      <c r="U44719" s="55"/>
      <c r="V44719" s="53"/>
      <c r="W44719" s="53"/>
      <c r="X44719" s="53"/>
      <c r="Y44719" s="55"/>
    </row>
    <row r="44720" spans="21:25" x14ac:dyDescent="0.2">
      <c r="U44720" s="55"/>
      <c r="V44720" s="53"/>
      <c r="W44720" s="53"/>
      <c r="X44720" s="53"/>
      <c r="Y44720" s="55"/>
    </row>
    <row r="44721" spans="21:25" x14ac:dyDescent="0.2">
      <c r="U44721" s="55"/>
      <c r="V44721" s="53"/>
      <c r="W44721" s="53"/>
      <c r="X44721" s="53"/>
      <c r="Y44721" s="55"/>
    </row>
    <row r="44722" spans="21:25" x14ac:dyDescent="0.2">
      <c r="U44722" s="55"/>
      <c r="V44722" s="53"/>
      <c r="W44722" s="53"/>
      <c r="X44722" s="53"/>
      <c r="Y44722" s="55"/>
    </row>
    <row r="44723" spans="21:25" x14ac:dyDescent="0.2">
      <c r="U44723" s="55"/>
      <c r="V44723" s="53"/>
      <c r="W44723" s="53"/>
      <c r="X44723" s="53"/>
      <c r="Y44723" s="55"/>
    </row>
    <row r="44724" spans="21:25" x14ac:dyDescent="0.2">
      <c r="U44724" s="55"/>
      <c r="V44724" s="53"/>
      <c r="W44724" s="53"/>
      <c r="X44724" s="53"/>
      <c r="Y44724" s="55"/>
    </row>
    <row r="44725" spans="21:25" x14ac:dyDescent="0.2">
      <c r="U44725" s="55"/>
      <c r="V44725" s="53"/>
      <c r="W44725" s="53"/>
      <c r="X44725" s="53"/>
      <c r="Y44725" s="55"/>
    </row>
    <row r="44726" spans="21:25" x14ac:dyDescent="0.2">
      <c r="U44726" s="55"/>
      <c r="V44726" s="53"/>
      <c r="W44726" s="53"/>
      <c r="X44726" s="53"/>
      <c r="Y44726" s="55"/>
    </row>
    <row r="44727" spans="21:25" x14ac:dyDescent="0.2">
      <c r="U44727" s="55"/>
      <c r="V44727" s="53"/>
      <c r="W44727" s="53"/>
      <c r="X44727" s="53"/>
      <c r="Y44727" s="55"/>
    </row>
    <row r="44728" spans="21:25" x14ac:dyDescent="0.2">
      <c r="U44728" s="55"/>
      <c r="V44728" s="53"/>
      <c r="W44728" s="53"/>
      <c r="X44728" s="53"/>
      <c r="Y44728" s="55"/>
    </row>
    <row r="44729" spans="21:25" x14ac:dyDescent="0.2">
      <c r="U44729" s="55"/>
      <c r="V44729" s="53"/>
      <c r="W44729" s="53"/>
      <c r="X44729" s="53"/>
      <c r="Y44729" s="55"/>
    </row>
    <row r="44730" spans="21:25" x14ac:dyDescent="0.2">
      <c r="U44730" s="55"/>
      <c r="V44730" s="53"/>
      <c r="W44730" s="53"/>
      <c r="X44730" s="53"/>
      <c r="Y44730" s="55"/>
    </row>
    <row r="44731" spans="21:25" x14ac:dyDescent="0.2">
      <c r="U44731" s="55"/>
      <c r="V44731" s="53"/>
      <c r="W44731" s="53"/>
      <c r="X44731" s="53"/>
      <c r="Y44731" s="55"/>
    </row>
    <row r="44732" spans="21:25" x14ac:dyDescent="0.2">
      <c r="U44732" s="55"/>
      <c r="V44732" s="53"/>
      <c r="W44732" s="53"/>
      <c r="X44732" s="53"/>
      <c r="Y44732" s="55"/>
    </row>
    <row r="44733" spans="21:25" x14ac:dyDescent="0.2">
      <c r="U44733" s="55"/>
      <c r="V44733" s="53"/>
      <c r="W44733" s="53"/>
      <c r="X44733" s="53"/>
      <c r="Y44733" s="55"/>
    </row>
    <row r="44734" spans="21:25" x14ac:dyDescent="0.2">
      <c r="U44734" s="55"/>
      <c r="V44734" s="53"/>
      <c r="W44734" s="53"/>
      <c r="X44734" s="53"/>
      <c r="Y44734" s="55"/>
    </row>
    <row r="44735" spans="21:25" x14ac:dyDescent="0.2">
      <c r="U44735" s="55"/>
      <c r="V44735" s="53"/>
      <c r="W44735" s="53"/>
      <c r="X44735" s="53"/>
      <c r="Y44735" s="55"/>
    </row>
    <row r="44736" spans="21:25" x14ac:dyDescent="0.2">
      <c r="U44736" s="55"/>
      <c r="V44736" s="53"/>
      <c r="W44736" s="53"/>
      <c r="X44736" s="53"/>
      <c r="Y44736" s="55"/>
    </row>
    <row r="44737" spans="21:25" x14ac:dyDescent="0.2">
      <c r="U44737" s="55"/>
      <c r="V44737" s="53"/>
      <c r="W44737" s="53"/>
      <c r="X44737" s="53"/>
      <c r="Y44737" s="55"/>
    </row>
    <row r="44738" spans="21:25" x14ac:dyDescent="0.2">
      <c r="U44738" s="55"/>
      <c r="V44738" s="53"/>
      <c r="W44738" s="53"/>
      <c r="X44738" s="53"/>
      <c r="Y44738" s="55"/>
    </row>
    <row r="44739" spans="21:25" x14ac:dyDescent="0.2">
      <c r="U44739" s="55"/>
      <c r="V44739" s="53"/>
      <c r="W44739" s="53"/>
      <c r="X44739" s="53"/>
      <c r="Y44739" s="55"/>
    </row>
    <row r="44740" spans="21:25" x14ac:dyDescent="0.2">
      <c r="U44740" s="55"/>
      <c r="V44740" s="53"/>
      <c r="W44740" s="53"/>
      <c r="X44740" s="53"/>
      <c r="Y44740" s="55"/>
    </row>
    <row r="44741" spans="21:25" x14ac:dyDescent="0.2">
      <c r="U44741" s="55"/>
      <c r="V44741" s="53"/>
      <c r="W44741" s="53"/>
      <c r="X44741" s="53"/>
      <c r="Y44741" s="55"/>
    </row>
    <row r="44742" spans="21:25" x14ac:dyDescent="0.2">
      <c r="U44742" s="55"/>
      <c r="V44742" s="53"/>
      <c r="W44742" s="53"/>
      <c r="X44742" s="53"/>
      <c r="Y44742" s="55"/>
    </row>
    <row r="44743" spans="21:25" x14ac:dyDescent="0.2">
      <c r="U44743" s="55"/>
      <c r="V44743" s="53"/>
      <c r="W44743" s="53"/>
      <c r="X44743" s="53"/>
      <c r="Y44743" s="55"/>
    </row>
    <row r="44744" spans="21:25" x14ac:dyDescent="0.2">
      <c r="U44744" s="55"/>
      <c r="V44744" s="53"/>
      <c r="W44744" s="53"/>
      <c r="X44744" s="53"/>
      <c r="Y44744" s="55"/>
    </row>
    <row r="44745" spans="21:25" x14ac:dyDescent="0.2">
      <c r="U44745" s="55"/>
      <c r="V44745" s="53"/>
      <c r="W44745" s="53"/>
      <c r="X44745" s="53"/>
      <c r="Y44745" s="55"/>
    </row>
    <row r="44746" spans="21:25" x14ac:dyDescent="0.2">
      <c r="U44746" s="55"/>
      <c r="V44746" s="53"/>
      <c r="W44746" s="53"/>
      <c r="X44746" s="53"/>
      <c r="Y44746" s="55"/>
    </row>
    <row r="44747" spans="21:25" x14ac:dyDescent="0.2">
      <c r="U44747" s="55"/>
      <c r="V44747" s="53"/>
      <c r="W44747" s="53"/>
      <c r="X44747" s="53"/>
      <c r="Y44747" s="55"/>
    </row>
    <row r="44748" spans="21:25" x14ac:dyDescent="0.2">
      <c r="U44748" s="55"/>
      <c r="V44748" s="53"/>
      <c r="W44748" s="53"/>
      <c r="X44748" s="53"/>
      <c r="Y44748" s="55"/>
    </row>
    <row r="44749" spans="21:25" x14ac:dyDescent="0.2">
      <c r="U44749" s="55"/>
      <c r="V44749" s="53"/>
      <c r="W44749" s="53"/>
      <c r="X44749" s="53"/>
      <c r="Y44749" s="55"/>
    </row>
    <row r="44750" spans="21:25" x14ac:dyDescent="0.2">
      <c r="U44750" s="55"/>
      <c r="V44750" s="53"/>
      <c r="W44750" s="53"/>
      <c r="X44750" s="53"/>
      <c r="Y44750" s="55"/>
    </row>
    <row r="44751" spans="21:25" x14ac:dyDescent="0.2">
      <c r="U44751" s="55"/>
      <c r="V44751" s="53"/>
      <c r="W44751" s="53"/>
      <c r="X44751" s="53"/>
      <c r="Y44751" s="55"/>
    </row>
    <row r="44752" spans="21:25" x14ac:dyDescent="0.2">
      <c r="U44752" s="55"/>
      <c r="V44752" s="53"/>
      <c r="W44752" s="53"/>
      <c r="X44752" s="53"/>
      <c r="Y44752" s="55"/>
    </row>
    <row r="44753" spans="21:25" x14ac:dyDescent="0.2">
      <c r="U44753" s="55"/>
      <c r="V44753" s="53"/>
      <c r="W44753" s="53"/>
      <c r="X44753" s="53"/>
      <c r="Y44753" s="55"/>
    </row>
    <row r="44754" spans="21:25" x14ac:dyDescent="0.2">
      <c r="U44754" s="55"/>
      <c r="V44754" s="53"/>
      <c r="W44754" s="53"/>
      <c r="X44754" s="53"/>
      <c r="Y44754" s="55"/>
    </row>
    <row r="44755" spans="21:25" x14ac:dyDescent="0.2">
      <c r="U44755" s="55"/>
      <c r="V44755" s="53"/>
      <c r="W44755" s="53"/>
      <c r="X44755" s="53"/>
      <c r="Y44755" s="55"/>
    </row>
    <row r="44756" spans="21:25" x14ac:dyDescent="0.2">
      <c r="U44756" s="55"/>
      <c r="V44756" s="53"/>
      <c r="W44756" s="53"/>
      <c r="X44756" s="53"/>
      <c r="Y44756" s="55"/>
    </row>
    <row r="44757" spans="21:25" x14ac:dyDescent="0.2">
      <c r="U44757" s="55"/>
      <c r="V44757" s="53"/>
      <c r="W44757" s="53"/>
      <c r="X44757" s="53"/>
      <c r="Y44757" s="55"/>
    </row>
    <row r="44758" spans="21:25" x14ac:dyDescent="0.2">
      <c r="U44758" s="55"/>
      <c r="V44758" s="53"/>
      <c r="W44758" s="53"/>
      <c r="X44758" s="53"/>
      <c r="Y44758" s="55"/>
    </row>
    <row r="44759" spans="21:25" x14ac:dyDescent="0.2">
      <c r="U44759" s="55"/>
      <c r="V44759" s="53"/>
      <c r="W44759" s="53"/>
      <c r="X44759" s="53"/>
      <c r="Y44759" s="55"/>
    </row>
    <row r="44760" spans="21:25" x14ac:dyDescent="0.2">
      <c r="U44760" s="55"/>
      <c r="V44760" s="53"/>
      <c r="W44760" s="53"/>
      <c r="X44760" s="53"/>
      <c r="Y44760" s="55"/>
    </row>
    <row r="44761" spans="21:25" x14ac:dyDescent="0.2">
      <c r="U44761" s="55"/>
      <c r="V44761" s="53"/>
      <c r="W44761" s="53"/>
      <c r="X44761" s="53"/>
      <c r="Y44761" s="55"/>
    </row>
    <row r="44762" spans="21:25" x14ac:dyDescent="0.2">
      <c r="U44762" s="55"/>
      <c r="V44762" s="53"/>
      <c r="W44762" s="53"/>
      <c r="X44762" s="53"/>
      <c r="Y44762" s="55"/>
    </row>
    <row r="44763" spans="21:25" x14ac:dyDescent="0.2">
      <c r="U44763" s="55"/>
      <c r="V44763" s="53"/>
      <c r="W44763" s="53"/>
      <c r="X44763" s="53"/>
      <c r="Y44763" s="55"/>
    </row>
    <row r="44764" spans="21:25" x14ac:dyDescent="0.2">
      <c r="U44764" s="55"/>
      <c r="V44764" s="53"/>
      <c r="W44764" s="53"/>
      <c r="X44764" s="53"/>
      <c r="Y44764" s="55"/>
    </row>
    <row r="44765" spans="21:25" x14ac:dyDescent="0.2">
      <c r="U44765" s="55"/>
      <c r="V44765" s="53"/>
      <c r="W44765" s="53"/>
      <c r="X44765" s="53"/>
      <c r="Y44765" s="55"/>
    </row>
    <row r="44766" spans="21:25" x14ac:dyDescent="0.2">
      <c r="U44766" s="55"/>
      <c r="V44766" s="53"/>
      <c r="W44766" s="53"/>
      <c r="X44766" s="53"/>
      <c r="Y44766" s="55"/>
    </row>
    <row r="44767" spans="21:25" x14ac:dyDescent="0.2">
      <c r="U44767" s="55"/>
      <c r="V44767" s="53"/>
      <c r="W44767" s="53"/>
      <c r="X44767" s="53"/>
      <c r="Y44767" s="55"/>
    </row>
    <row r="44768" spans="21:25" x14ac:dyDescent="0.2">
      <c r="U44768" s="55"/>
      <c r="V44768" s="53"/>
      <c r="W44768" s="53"/>
      <c r="X44768" s="53"/>
      <c r="Y44768" s="55"/>
    </row>
    <row r="44769" spans="21:25" x14ac:dyDescent="0.2">
      <c r="U44769" s="55"/>
      <c r="V44769" s="53"/>
      <c r="W44769" s="53"/>
      <c r="X44769" s="53"/>
      <c r="Y44769" s="55"/>
    </row>
    <row r="44770" spans="21:25" x14ac:dyDescent="0.2">
      <c r="U44770" s="55"/>
      <c r="V44770" s="53"/>
      <c r="W44770" s="53"/>
      <c r="X44770" s="53"/>
      <c r="Y44770" s="55"/>
    </row>
    <row r="44771" spans="21:25" x14ac:dyDescent="0.2">
      <c r="U44771" s="55"/>
      <c r="V44771" s="53"/>
      <c r="W44771" s="53"/>
      <c r="X44771" s="53"/>
      <c r="Y44771" s="55"/>
    </row>
    <row r="44772" spans="21:25" x14ac:dyDescent="0.2">
      <c r="U44772" s="55"/>
      <c r="V44772" s="53"/>
      <c r="W44772" s="53"/>
      <c r="X44772" s="53"/>
      <c r="Y44772" s="55"/>
    </row>
    <row r="44773" spans="21:25" x14ac:dyDescent="0.2">
      <c r="U44773" s="55"/>
      <c r="V44773" s="53"/>
      <c r="W44773" s="53"/>
      <c r="X44773" s="53"/>
      <c r="Y44773" s="55"/>
    </row>
    <row r="44774" spans="21:25" x14ac:dyDescent="0.2">
      <c r="U44774" s="55"/>
      <c r="V44774" s="53"/>
      <c r="W44774" s="53"/>
      <c r="X44774" s="53"/>
      <c r="Y44774" s="55"/>
    </row>
    <row r="44775" spans="21:25" x14ac:dyDescent="0.2">
      <c r="U44775" s="55"/>
      <c r="V44775" s="53"/>
      <c r="W44775" s="53"/>
      <c r="X44775" s="53"/>
      <c r="Y44775" s="55"/>
    </row>
    <row r="44776" spans="21:25" x14ac:dyDescent="0.2">
      <c r="U44776" s="55"/>
      <c r="V44776" s="53"/>
      <c r="W44776" s="53"/>
      <c r="X44776" s="53"/>
      <c r="Y44776" s="55"/>
    </row>
    <row r="44777" spans="21:25" x14ac:dyDescent="0.2">
      <c r="U44777" s="55"/>
      <c r="V44777" s="53"/>
      <c r="W44777" s="53"/>
      <c r="X44777" s="53"/>
      <c r="Y44777" s="55"/>
    </row>
    <row r="44778" spans="21:25" x14ac:dyDescent="0.2">
      <c r="U44778" s="55"/>
      <c r="V44778" s="53"/>
      <c r="W44778" s="53"/>
      <c r="X44778" s="53"/>
      <c r="Y44778" s="55"/>
    </row>
    <row r="44779" spans="21:25" x14ac:dyDescent="0.2">
      <c r="U44779" s="55"/>
      <c r="V44779" s="53"/>
      <c r="W44779" s="53"/>
      <c r="X44779" s="53"/>
      <c r="Y44779" s="55"/>
    </row>
    <row r="44780" spans="21:25" x14ac:dyDescent="0.2">
      <c r="U44780" s="55"/>
      <c r="V44780" s="53"/>
      <c r="W44780" s="53"/>
      <c r="X44780" s="53"/>
      <c r="Y44780" s="55"/>
    </row>
    <row r="44781" spans="21:25" x14ac:dyDescent="0.2">
      <c r="U44781" s="55"/>
      <c r="V44781" s="53"/>
      <c r="W44781" s="53"/>
      <c r="X44781" s="53"/>
      <c r="Y44781" s="55"/>
    </row>
    <row r="44782" spans="21:25" x14ac:dyDescent="0.2">
      <c r="U44782" s="55"/>
      <c r="V44782" s="53"/>
      <c r="W44782" s="53"/>
      <c r="X44782" s="53"/>
      <c r="Y44782" s="55"/>
    </row>
    <row r="44783" spans="21:25" x14ac:dyDescent="0.2">
      <c r="U44783" s="55"/>
      <c r="V44783" s="53"/>
      <c r="W44783" s="53"/>
      <c r="X44783" s="53"/>
      <c r="Y44783" s="55"/>
    </row>
    <row r="44784" spans="21:25" x14ac:dyDescent="0.2">
      <c r="U44784" s="55"/>
      <c r="V44784" s="53"/>
      <c r="W44784" s="53"/>
      <c r="X44784" s="53"/>
      <c r="Y44784" s="55"/>
    </row>
    <row r="44785" spans="21:25" x14ac:dyDescent="0.2">
      <c r="U44785" s="55"/>
      <c r="V44785" s="53"/>
      <c r="W44785" s="53"/>
      <c r="X44785" s="53"/>
      <c r="Y44785" s="55"/>
    </row>
    <row r="44786" spans="21:25" x14ac:dyDescent="0.2">
      <c r="U44786" s="55"/>
      <c r="V44786" s="53"/>
      <c r="W44786" s="53"/>
      <c r="X44786" s="53"/>
      <c r="Y44786" s="55"/>
    </row>
    <row r="44787" spans="21:25" x14ac:dyDescent="0.2">
      <c r="U44787" s="55"/>
      <c r="V44787" s="53"/>
      <c r="W44787" s="53"/>
      <c r="X44787" s="53"/>
      <c r="Y44787" s="55"/>
    </row>
    <row r="44788" spans="21:25" x14ac:dyDescent="0.2">
      <c r="U44788" s="55"/>
      <c r="V44788" s="53"/>
      <c r="W44788" s="53"/>
      <c r="X44788" s="53"/>
      <c r="Y44788" s="55"/>
    </row>
    <row r="44789" spans="21:25" x14ac:dyDescent="0.2">
      <c r="U44789" s="55"/>
      <c r="V44789" s="53"/>
      <c r="W44789" s="53"/>
      <c r="X44789" s="53"/>
      <c r="Y44789" s="55"/>
    </row>
    <row r="44790" spans="21:25" x14ac:dyDescent="0.2">
      <c r="U44790" s="55"/>
      <c r="V44790" s="53"/>
      <c r="W44790" s="53"/>
      <c r="X44790" s="53"/>
      <c r="Y44790" s="55"/>
    </row>
    <row r="44791" spans="21:25" x14ac:dyDescent="0.2">
      <c r="U44791" s="55"/>
      <c r="V44791" s="53"/>
      <c r="W44791" s="53"/>
      <c r="X44791" s="53"/>
      <c r="Y44791" s="55"/>
    </row>
    <row r="44792" spans="21:25" x14ac:dyDescent="0.2">
      <c r="U44792" s="55"/>
      <c r="V44792" s="53"/>
      <c r="W44792" s="53"/>
      <c r="X44792" s="53"/>
      <c r="Y44792" s="55"/>
    </row>
    <row r="44793" spans="21:25" x14ac:dyDescent="0.2">
      <c r="U44793" s="55"/>
      <c r="V44793" s="53"/>
      <c r="W44793" s="53"/>
      <c r="X44793" s="53"/>
      <c r="Y44793" s="55"/>
    </row>
    <row r="44794" spans="21:25" x14ac:dyDescent="0.2">
      <c r="U44794" s="55"/>
      <c r="V44794" s="53"/>
      <c r="W44794" s="53"/>
      <c r="X44794" s="53"/>
      <c r="Y44794" s="55"/>
    </row>
    <row r="44795" spans="21:25" x14ac:dyDescent="0.2">
      <c r="U44795" s="55"/>
      <c r="V44795" s="53"/>
      <c r="W44795" s="53"/>
      <c r="X44795" s="53"/>
      <c r="Y44795" s="55"/>
    </row>
    <row r="44796" spans="21:25" x14ac:dyDescent="0.2">
      <c r="U44796" s="55"/>
      <c r="V44796" s="53"/>
      <c r="W44796" s="53"/>
      <c r="X44796" s="53"/>
      <c r="Y44796" s="55"/>
    </row>
    <row r="44797" spans="21:25" x14ac:dyDescent="0.2">
      <c r="U44797" s="55"/>
      <c r="V44797" s="53"/>
      <c r="W44797" s="53"/>
      <c r="X44797" s="53"/>
      <c r="Y44797" s="55"/>
    </row>
    <row r="44798" spans="21:25" x14ac:dyDescent="0.2">
      <c r="U44798" s="55"/>
      <c r="V44798" s="53"/>
      <c r="W44798" s="53"/>
      <c r="X44798" s="53"/>
      <c r="Y44798" s="55"/>
    </row>
    <row r="44799" spans="21:25" x14ac:dyDescent="0.2">
      <c r="U44799" s="55"/>
      <c r="V44799" s="53"/>
      <c r="W44799" s="53"/>
      <c r="X44799" s="53"/>
      <c r="Y44799" s="55"/>
    </row>
    <row r="44800" spans="21:25" x14ac:dyDescent="0.2">
      <c r="U44800" s="55"/>
      <c r="V44800" s="53"/>
      <c r="W44800" s="53"/>
      <c r="X44800" s="53"/>
      <c r="Y44800" s="55"/>
    </row>
    <row r="44801" spans="21:25" x14ac:dyDescent="0.2">
      <c r="U44801" s="55"/>
      <c r="V44801" s="53"/>
      <c r="W44801" s="53"/>
      <c r="X44801" s="53"/>
      <c r="Y44801" s="55"/>
    </row>
    <row r="44802" spans="21:25" x14ac:dyDescent="0.2">
      <c r="U44802" s="55"/>
      <c r="V44802" s="53"/>
      <c r="W44802" s="53"/>
      <c r="X44802" s="53"/>
      <c r="Y44802" s="55"/>
    </row>
    <row r="44803" spans="21:25" x14ac:dyDescent="0.2">
      <c r="U44803" s="55"/>
      <c r="V44803" s="53"/>
      <c r="W44803" s="53"/>
      <c r="X44803" s="53"/>
      <c r="Y44803" s="55"/>
    </row>
    <row r="44804" spans="21:25" x14ac:dyDescent="0.2">
      <c r="U44804" s="55"/>
      <c r="V44804" s="53"/>
      <c r="W44804" s="53"/>
      <c r="X44804" s="53"/>
      <c r="Y44804" s="55"/>
    </row>
    <row r="44805" spans="21:25" x14ac:dyDescent="0.2">
      <c r="U44805" s="55"/>
      <c r="V44805" s="53"/>
      <c r="W44805" s="53"/>
      <c r="X44805" s="53"/>
      <c r="Y44805" s="55"/>
    </row>
    <row r="44806" spans="21:25" x14ac:dyDescent="0.2">
      <c r="U44806" s="55"/>
      <c r="V44806" s="53"/>
      <c r="W44806" s="53"/>
      <c r="X44806" s="53"/>
      <c r="Y44806" s="55"/>
    </row>
    <row r="44807" spans="21:25" x14ac:dyDescent="0.2">
      <c r="U44807" s="55"/>
      <c r="V44807" s="53"/>
      <c r="W44807" s="53"/>
      <c r="X44807" s="53"/>
      <c r="Y44807" s="55"/>
    </row>
    <row r="44808" spans="21:25" x14ac:dyDescent="0.2">
      <c r="U44808" s="55"/>
      <c r="V44808" s="53"/>
      <c r="W44808" s="53"/>
      <c r="X44808" s="53"/>
      <c r="Y44808" s="55"/>
    </row>
    <row r="44809" spans="21:25" x14ac:dyDescent="0.2">
      <c r="U44809" s="55"/>
      <c r="V44809" s="53"/>
      <c r="W44809" s="53"/>
      <c r="X44809" s="53"/>
      <c r="Y44809" s="55"/>
    </row>
    <row r="44810" spans="21:25" x14ac:dyDescent="0.2">
      <c r="U44810" s="55"/>
      <c r="V44810" s="53"/>
      <c r="W44810" s="53"/>
      <c r="X44810" s="53"/>
      <c r="Y44810" s="55"/>
    </row>
    <row r="44811" spans="21:25" x14ac:dyDescent="0.2">
      <c r="U44811" s="55"/>
      <c r="V44811" s="53"/>
      <c r="W44811" s="53"/>
      <c r="X44811" s="53"/>
      <c r="Y44811" s="55"/>
    </row>
    <row r="44812" spans="21:25" x14ac:dyDescent="0.2">
      <c r="U44812" s="55"/>
      <c r="V44812" s="53"/>
      <c r="W44812" s="53"/>
      <c r="X44812" s="53"/>
      <c r="Y44812" s="55"/>
    </row>
    <row r="44813" spans="21:25" x14ac:dyDescent="0.2">
      <c r="U44813" s="55"/>
      <c r="V44813" s="53"/>
      <c r="W44813" s="53"/>
      <c r="X44813" s="53"/>
      <c r="Y44813" s="55"/>
    </row>
    <row r="44814" spans="21:25" x14ac:dyDescent="0.2">
      <c r="U44814" s="55"/>
      <c r="V44814" s="53"/>
      <c r="W44814" s="53"/>
      <c r="X44814" s="53"/>
      <c r="Y44814" s="55"/>
    </row>
    <row r="44815" spans="21:25" x14ac:dyDescent="0.2">
      <c r="U44815" s="55"/>
      <c r="V44815" s="53"/>
      <c r="W44815" s="53"/>
      <c r="X44815" s="53"/>
      <c r="Y44815" s="55"/>
    </row>
    <row r="44816" spans="21:25" x14ac:dyDescent="0.2">
      <c r="U44816" s="55"/>
      <c r="V44816" s="53"/>
      <c r="W44816" s="53"/>
      <c r="X44816" s="53"/>
      <c r="Y44816" s="55"/>
    </row>
    <row r="44817" spans="21:25" x14ac:dyDescent="0.2">
      <c r="U44817" s="55"/>
      <c r="V44817" s="53"/>
      <c r="W44817" s="53"/>
      <c r="X44817" s="53"/>
      <c r="Y44817" s="55"/>
    </row>
    <row r="44818" spans="21:25" x14ac:dyDescent="0.2">
      <c r="U44818" s="55"/>
      <c r="V44818" s="53"/>
      <c r="W44818" s="53"/>
      <c r="X44818" s="53"/>
      <c r="Y44818" s="55"/>
    </row>
    <row r="44819" spans="21:25" x14ac:dyDescent="0.2">
      <c r="U44819" s="55"/>
      <c r="V44819" s="53"/>
      <c r="W44819" s="53"/>
      <c r="X44819" s="53"/>
      <c r="Y44819" s="55"/>
    </row>
    <row r="44820" spans="21:25" x14ac:dyDescent="0.2">
      <c r="U44820" s="55"/>
      <c r="V44820" s="53"/>
      <c r="W44820" s="53"/>
      <c r="X44820" s="53"/>
      <c r="Y44820" s="55"/>
    </row>
    <row r="44821" spans="21:25" x14ac:dyDescent="0.2">
      <c r="U44821" s="55"/>
      <c r="V44821" s="53"/>
      <c r="W44821" s="53"/>
      <c r="X44821" s="53"/>
      <c r="Y44821" s="55"/>
    </row>
    <row r="44822" spans="21:25" x14ac:dyDescent="0.2">
      <c r="U44822" s="55"/>
      <c r="V44822" s="53"/>
      <c r="W44822" s="53"/>
      <c r="X44822" s="53"/>
      <c r="Y44822" s="55"/>
    </row>
    <row r="44823" spans="21:25" x14ac:dyDescent="0.2">
      <c r="U44823" s="55"/>
      <c r="V44823" s="53"/>
      <c r="W44823" s="53"/>
      <c r="X44823" s="53"/>
      <c r="Y44823" s="55"/>
    </row>
    <row r="44824" spans="21:25" x14ac:dyDescent="0.2">
      <c r="U44824" s="55"/>
      <c r="V44824" s="53"/>
      <c r="W44824" s="53"/>
      <c r="X44824" s="53"/>
      <c r="Y44824" s="55"/>
    </row>
    <row r="44825" spans="21:25" x14ac:dyDescent="0.2">
      <c r="U44825" s="55"/>
      <c r="V44825" s="53"/>
      <c r="W44825" s="53"/>
      <c r="X44825" s="53"/>
      <c r="Y44825" s="55"/>
    </row>
    <row r="44826" spans="21:25" x14ac:dyDescent="0.2">
      <c r="U44826" s="55"/>
      <c r="V44826" s="53"/>
      <c r="W44826" s="53"/>
      <c r="X44826" s="53"/>
      <c r="Y44826" s="55"/>
    </row>
    <row r="44827" spans="21:25" x14ac:dyDescent="0.2">
      <c r="U44827" s="55"/>
      <c r="V44827" s="53"/>
      <c r="W44827" s="53"/>
      <c r="X44827" s="53"/>
      <c r="Y44827" s="55"/>
    </row>
    <row r="44828" spans="21:25" x14ac:dyDescent="0.2">
      <c r="U44828" s="55"/>
      <c r="V44828" s="53"/>
      <c r="W44828" s="53"/>
      <c r="X44828" s="53"/>
      <c r="Y44828" s="55"/>
    </row>
    <row r="44829" spans="21:25" x14ac:dyDescent="0.2">
      <c r="U44829" s="55"/>
      <c r="V44829" s="53"/>
      <c r="W44829" s="53"/>
      <c r="X44829" s="53"/>
      <c r="Y44829" s="55"/>
    </row>
    <row r="44830" spans="21:25" x14ac:dyDescent="0.2">
      <c r="U44830" s="55"/>
      <c r="V44830" s="53"/>
      <c r="W44830" s="53"/>
      <c r="X44830" s="53"/>
      <c r="Y44830" s="55"/>
    </row>
    <row r="44831" spans="21:25" x14ac:dyDescent="0.2">
      <c r="U44831" s="55"/>
      <c r="V44831" s="53"/>
      <c r="W44831" s="53"/>
      <c r="X44831" s="53"/>
      <c r="Y44831" s="55"/>
    </row>
    <row r="44832" spans="21:25" x14ac:dyDescent="0.2">
      <c r="U44832" s="55"/>
      <c r="V44832" s="53"/>
      <c r="W44832" s="53"/>
      <c r="X44832" s="53"/>
      <c r="Y44832" s="55"/>
    </row>
    <row r="44833" spans="21:25" x14ac:dyDescent="0.2">
      <c r="U44833" s="55"/>
      <c r="V44833" s="53"/>
      <c r="W44833" s="53"/>
      <c r="X44833" s="53"/>
      <c r="Y44833" s="55"/>
    </row>
    <row r="44834" spans="21:25" x14ac:dyDescent="0.2">
      <c r="U44834" s="55"/>
      <c r="V44834" s="53"/>
      <c r="W44834" s="53"/>
      <c r="X44834" s="53"/>
      <c r="Y44834" s="55"/>
    </row>
    <row r="44835" spans="21:25" x14ac:dyDescent="0.2">
      <c r="U44835" s="55"/>
      <c r="V44835" s="53"/>
      <c r="W44835" s="53"/>
      <c r="X44835" s="53"/>
      <c r="Y44835" s="55"/>
    </row>
    <row r="44836" spans="21:25" x14ac:dyDescent="0.2">
      <c r="U44836" s="55"/>
      <c r="V44836" s="53"/>
      <c r="W44836" s="53"/>
      <c r="X44836" s="53"/>
      <c r="Y44836" s="55"/>
    </row>
    <row r="44837" spans="21:25" x14ac:dyDescent="0.2">
      <c r="U44837" s="55"/>
      <c r="V44837" s="53"/>
      <c r="W44837" s="53"/>
      <c r="X44837" s="53"/>
      <c r="Y44837" s="55"/>
    </row>
    <row r="44838" spans="21:25" x14ac:dyDescent="0.2">
      <c r="U44838" s="55"/>
      <c r="V44838" s="53"/>
      <c r="W44838" s="53"/>
      <c r="X44838" s="53"/>
      <c r="Y44838" s="55"/>
    </row>
    <row r="44839" spans="21:25" x14ac:dyDescent="0.2">
      <c r="U44839" s="55"/>
      <c r="V44839" s="53"/>
      <c r="W44839" s="53"/>
      <c r="X44839" s="53"/>
      <c r="Y44839" s="55"/>
    </row>
    <row r="44840" spans="21:25" x14ac:dyDescent="0.2">
      <c r="U44840" s="55"/>
      <c r="V44840" s="53"/>
      <c r="W44840" s="53"/>
      <c r="X44840" s="53"/>
      <c r="Y44840" s="55"/>
    </row>
    <row r="44841" spans="21:25" x14ac:dyDescent="0.2">
      <c r="U44841" s="55"/>
      <c r="V44841" s="53"/>
      <c r="W44841" s="53"/>
      <c r="X44841" s="53"/>
      <c r="Y44841" s="55"/>
    </row>
    <row r="44842" spans="21:25" x14ac:dyDescent="0.2">
      <c r="U44842" s="55"/>
      <c r="V44842" s="53"/>
      <c r="W44842" s="53"/>
      <c r="X44842" s="53"/>
      <c r="Y44842" s="55"/>
    </row>
    <row r="44843" spans="21:25" x14ac:dyDescent="0.2">
      <c r="U44843" s="55"/>
      <c r="V44843" s="53"/>
      <c r="W44843" s="53"/>
      <c r="X44843" s="53"/>
      <c r="Y44843" s="55"/>
    </row>
    <row r="44844" spans="21:25" x14ac:dyDescent="0.2">
      <c r="U44844" s="55"/>
      <c r="V44844" s="53"/>
      <c r="W44844" s="53"/>
      <c r="X44844" s="53"/>
      <c r="Y44844" s="55"/>
    </row>
    <row r="44845" spans="21:25" x14ac:dyDescent="0.2">
      <c r="U44845" s="55"/>
      <c r="V44845" s="53"/>
      <c r="W44845" s="53"/>
      <c r="X44845" s="53"/>
      <c r="Y44845" s="55"/>
    </row>
    <row r="44846" spans="21:25" x14ac:dyDescent="0.2">
      <c r="U44846" s="55"/>
      <c r="V44846" s="53"/>
      <c r="W44846" s="53"/>
      <c r="X44846" s="53"/>
      <c r="Y44846" s="55"/>
    </row>
    <row r="44847" spans="21:25" x14ac:dyDescent="0.2">
      <c r="U44847" s="55"/>
      <c r="V44847" s="53"/>
      <c r="W44847" s="53"/>
      <c r="X44847" s="53"/>
      <c r="Y44847" s="55"/>
    </row>
    <row r="44848" spans="21:25" x14ac:dyDescent="0.2">
      <c r="U44848" s="55"/>
      <c r="V44848" s="53"/>
      <c r="W44848" s="53"/>
      <c r="X44848" s="53"/>
      <c r="Y44848" s="55"/>
    </row>
    <row r="44849" spans="21:25" x14ac:dyDescent="0.2">
      <c r="U44849" s="55"/>
      <c r="V44849" s="53"/>
      <c r="W44849" s="53"/>
      <c r="X44849" s="53"/>
      <c r="Y44849" s="55"/>
    </row>
    <row r="44850" spans="21:25" x14ac:dyDescent="0.2">
      <c r="U44850" s="55"/>
      <c r="V44850" s="53"/>
      <c r="W44850" s="53"/>
      <c r="X44850" s="53"/>
      <c r="Y44850" s="55"/>
    </row>
    <row r="44851" spans="21:25" x14ac:dyDescent="0.2">
      <c r="U44851" s="55"/>
      <c r="V44851" s="53"/>
      <c r="W44851" s="53"/>
      <c r="X44851" s="53"/>
      <c r="Y44851" s="55"/>
    </row>
    <row r="44852" spans="21:25" x14ac:dyDescent="0.2">
      <c r="U44852" s="55"/>
      <c r="V44852" s="53"/>
      <c r="W44852" s="53"/>
      <c r="X44852" s="53"/>
      <c r="Y44852" s="55"/>
    </row>
    <row r="44853" spans="21:25" x14ac:dyDescent="0.2">
      <c r="U44853" s="55"/>
      <c r="V44853" s="53"/>
      <c r="W44853" s="53"/>
      <c r="X44853" s="53"/>
      <c r="Y44853" s="55"/>
    </row>
    <row r="44854" spans="21:25" x14ac:dyDescent="0.2">
      <c r="U44854" s="55"/>
      <c r="V44854" s="53"/>
      <c r="W44854" s="53"/>
      <c r="X44854" s="53"/>
      <c r="Y44854" s="55"/>
    </row>
    <row r="44855" spans="21:25" x14ac:dyDescent="0.2">
      <c r="U44855" s="55"/>
      <c r="V44855" s="53"/>
      <c r="W44855" s="53"/>
      <c r="X44855" s="53"/>
      <c r="Y44855" s="55"/>
    </row>
    <row r="44856" spans="21:25" x14ac:dyDescent="0.2">
      <c r="U44856" s="55"/>
      <c r="V44856" s="53"/>
      <c r="W44856" s="53"/>
      <c r="X44856" s="53"/>
      <c r="Y44856" s="55"/>
    </row>
    <row r="44857" spans="21:25" x14ac:dyDescent="0.2">
      <c r="U44857" s="55"/>
      <c r="V44857" s="53"/>
      <c r="W44857" s="53"/>
      <c r="X44857" s="53"/>
      <c r="Y44857" s="55"/>
    </row>
    <row r="44858" spans="21:25" x14ac:dyDescent="0.2">
      <c r="U44858" s="55"/>
      <c r="V44858" s="53"/>
      <c r="W44858" s="53"/>
      <c r="X44858" s="53"/>
      <c r="Y44858" s="55"/>
    </row>
    <row r="44859" spans="21:25" x14ac:dyDescent="0.2">
      <c r="U44859" s="55"/>
      <c r="V44859" s="53"/>
      <c r="W44859" s="53"/>
      <c r="X44859" s="53"/>
      <c r="Y44859" s="55"/>
    </row>
    <row r="44860" spans="21:25" x14ac:dyDescent="0.2">
      <c r="U44860" s="55"/>
      <c r="V44860" s="53"/>
      <c r="W44860" s="53"/>
      <c r="X44860" s="53"/>
      <c r="Y44860" s="55"/>
    </row>
    <row r="44861" spans="21:25" x14ac:dyDescent="0.2">
      <c r="U44861" s="55"/>
      <c r="V44861" s="53"/>
      <c r="W44861" s="53"/>
      <c r="X44861" s="53"/>
      <c r="Y44861" s="55"/>
    </row>
    <row r="44862" spans="21:25" x14ac:dyDescent="0.2">
      <c r="U44862" s="55"/>
      <c r="V44862" s="53"/>
      <c r="W44862" s="53"/>
      <c r="X44862" s="53"/>
      <c r="Y44862" s="55"/>
    </row>
    <row r="44863" spans="21:25" x14ac:dyDescent="0.2">
      <c r="U44863" s="55"/>
      <c r="V44863" s="53"/>
      <c r="W44863" s="53"/>
      <c r="X44863" s="53"/>
      <c r="Y44863" s="55"/>
    </row>
    <row r="44864" spans="21:25" x14ac:dyDescent="0.2">
      <c r="U44864" s="55"/>
      <c r="V44864" s="53"/>
      <c r="W44864" s="53"/>
      <c r="X44864" s="53"/>
      <c r="Y44864" s="55"/>
    </row>
    <row r="44865" spans="21:25" x14ac:dyDescent="0.2">
      <c r="U44865" s="55"/>
      <c r="V44865" s="53"/>
      <c r="W44865" s="53"/>
      <c r="X44865" s="53"/>
      <c r="Y44865" s="55"/>
    </row>
    <row r="44866" spans="21:25" x14ac:dyDescent="0.2">
      <c r="U44866" s="55"/>
      <c r="V44866" s="53"/>
      <c r="W44866" s="53"/>
      <c r="X44866" s="53"/>
      <c r="Y44866" s="55"/>
    </row>
    <row r="44867" spans="21:25" x14ac:dyDescent="0.2">
      <c r="U44867" s="55"/>
      <c r="V44867" s="53"/>
      <c r="W44867" s="53"/>
      <c r="X44867" s="53"/>
      <c r="Y44867" s="55"/>
    </row>
    <row r="44868" spans="21:25" x14ac:dyDescent="0.2">
      <c r="U44868" s="55"/>
      <c r="V44868" s="53"/>
      <c r="W44868" s="53"/>
      <c r="X44868" s="53"/>
      <c r="Y44868" s="55"/>
    </row>
    <row r="44869" spans="21:25" x14ac:dyDescent="0.2">
      <c r="U44869" s="55"/>
      <c r="V44869" s="53"/>
      <c r="W44869" s="53"/>
      <c r="X44869" s="53"/>
      <c r="Y44869" s="55"/>
    </row>
    <row r="44870" spans="21:25" x14ac:dyDescent="0.2">
      <c r="U44870" s="55"/>
      <c r="V44870" s="53"/>
      <c r="W44870" s="53"/>
      <c r="X44870" s="53"/>
      <c r="Y44870" s="55"/>
    </row>
    <row r="44871" spans="21:25" x14ac:dyDescent="0.2">
      <c r="U44871" s="55"/>
      <c r="V44871" s="53"/>
      <c r="W44871" s="53"/>
      <c r="X44871" s="53"/>
      <c r="Y44871" s="55"/>
    </row>
    <row r="44872" spans="21:25" x14ac:dyDescent="0.2">
      <c r="U44872" s="55"/>
      <c r="V44872" s="53"/>
      <c r="W44872" s="53"/>
      <c r="X44872" s="53"/>
      <c r="Y44872" s="55"/>
    </row>
    <row r="44873" spans="21:25" x14ac:dyDescent="0.2">
      <c r="U44873" s="55"/>
      <c r="V44873" s="53"/>
      <c r="W44873" s="53"/>
      <c r="X44873" s="53"/>
      <c r="Y44873" s="55"/>
    </row>
    <row r="44874" spans="21:25" x14ac:dyDescent="0.2">
      <c r="U44874" s="55"/>
      <c r="V44874" s="53"/>
      <c r="W44874" s="53"/>
      <c r="X44874" s="53"/>
      <c r="Y44874" s="55"/>
    </row>
    <row r="44875" spans="21:25" x14ac:dyDescent="0.2">
      <c r="U44875" s="55"/>
      <c r="V44875" s="53"/>
      <c r="W44875" s="53"/>
      <c r="X44875" s="53"/>
      <c r="Y44875" s="55"/>
    </row>
    <row r="44876" spans="21:25" x14ac:dyDescent="0.2">
      <c r="U44876" s="55"/>
      <c r="V44876" s="53"/>
      <c r="W44876" s="53"/>
      <c r="X44876" s="53"/>
      <c r="Y44876" s="55"/>
    </row>
    <row r="44877" spans="21:25" x14ac:dyDescent="0.2">
      <c r="U44877" s="55"/>
      <c r="V44877" s="53"/>
      <c r="W44877" s="53"/>
      <c r="X44877" s="53"/>
      <c r="Y44877" s="55"/>
    </row>
    <row r="44878" spans="21:25" x14ac:dyDescent="0.2">
      <c r="U44878" s="55"/>
      <c r="V44878" s="53"/>
      <c r="W44878" s="53"/>
      <c r="X44878" s="53"/>
      <c r="Y44878" s="55"/>
    </row>
    <row r="44879" spans="21:25" x14ac:dyDescent="0.2">
      <c r="U44879" s="55"/>
      <c r="V44879" s="53"/>
      <c r="W44879" s="53"/>
      <c r="X44879" s="53"/>
      <c r="Y44879" s="55"/>
    </row>
    <row r="44880" spans="21:25" x14ac:dyDescent="0.2">
      <c r="U44880" s="55"/>
      <c r="V44880" s="53"/>
      <c r="W44880" s="53"/>
      <c r="X44880" s="53"/>
      <c r="Y44880" s="55"/>
    </row>
    <row r="44881" spans="21:25" x14ac:dyDescent="0.2">
      <c r="U44881" s="55"/>
      <c r="V44881" s="53"/>
      <c r="W44881" s="53"/>
      <c r="X44881" s="53"/>
      <c r="Y44881" s="55"/>
    </row>
    <row r="44882" spans="21:25" x14ac:dyDescent="0.2">
      <c r="U44882" s="55"/>
      <c r="V44882" s="53"/>
      <c r="W44882" s="53"/>
      <c r="X44882" s="53"/>
      <c r="Y44882" s="55"/>
    </row>
    <row r="44883" spans="21:25" x14ac:dyDescent="0.2">
      <c r="U44883" s="55"/>
      <c r="V44883" s="53"/>
      <c r="W44883" s="53"/>
      <c r="X44883" s="53"/>
      <c r="Y44883" s="55"/>
    </row>
    <row r="44884" spans="21:25" x14ac:dyDescent="0.2">
      <c r="U44884" s="55"/>
      <c r="V44884" s="53"/>
      <c r="W44884" s="53"/>
      <c r="X44884" s="53"/>
      <c r="Y44884" s="55"/>
    </row>
    <row r="44885" spans="21:25" x14ac:dyDescent="0.2">
      <c r="U44885" s="55"/>
      <c r="V44885" s="53"/>
      <c r="W44885" s="53"/>
      <c r="X44885" s="53"/>
      <c r="Y44885" s="55"/>
    </row>
    <row r="44886" spans="21:25" x14ac:dyDescent="0.2">
      <c r="U44886" s="55"/>
      <c r="V44886" s="53"/>
      <c r="W44886" s="53"/>
      <c r="X44886" s="53"/>
      <c r="Y44886" s="55"/>
    </row>
    <row r="44887" spans="21:25" x14ac:dyDescent="0.2">
      <c r="U44887" s="55"/>
      <c r="V44887" s="53"/>
      <c r="W44887" s="53"/>
      <c r="X44887" s="53"/>
      <c r="Y44887" s="55"/>
    </row>
    <row r="44888" spans="21:25" x14ac:dyDescent="0.2">
      <c r="U44888" s="55"/>
      <c r="V44888" s="53"/>
      <c r="W44888" s="53"/>
      <c r="X44888" s="53"/>
      <c r="Y44888" s="55"/>
    </row>
    <row r="44889" spans="21:25" x14ac:dyDescent="0.2">
      <c r="U44889" s="55"/>
      <c r="V44889" s="53"/>
      <c r="W44889" s="53"/>
      <c r="X44889" s="53"/>
      <c r="Y44889" s="55"/>
    </row>
    <row r="44890" spans="21:25" x14ac:dyDescent="0.2">
      <c r="U44890" s="55"/>
      <c r="V44890" s="53"/>
      <c r="W44890" s="53"/>
      <c r="X44890" s="53"/>
      <c r="Y44890" s="55"/>
    </row>
    <row r="44891" spans="21:25" x14ac:dyDescent="0.2">
      <c r="U44891" s="55"/>
      <c r="V44891" s="53"/>
      <c r="W44891" s="53"/>
      <c r="X44891" s="53"/>
      <c r="Y44891" s="55"/>
    </row>
    <row r="44892" spans="21:25" x14ac:dyDescent="0.2">
      <c r="U44892" s="55"/>
      <c r="V44892" s="53"/>
      <c r="W44892" s="53"/>
      <c r="X44892" s="53"/>
      <c r="Y44892" s="55"/>
    </row>
    <row r="44893" spans="21:25" x14ac:dyDescent="0.2">
      <c r="U44893" s="55"/>
      <c r="V44893" s="53"/>
      <c r="W44893" s="53"/>
      <c r="X44893" s="53"/>
      <c r="Y44893" s="55"/>
    </row>
    <row r="44894" spans="21:25" x14ac:dyDescent="0.2">
      <c r="U44894" s="55"/>
      <c r="V44894" s="53"/>
      <c r="W44894" s="53"/>
      <c r="X44894" s="53"/>
      <c r="Y44894" s="55"/>
    </row>
    <row r="44895" spans="21:25" x14ac:dyDescent="0.2">
      <c r="U44895" s="55"/>
      <c r="V44895" s="53"/>
      <c r="W44895" s="53"/>
      <c r="X44895" s="53"/>
      <c r="Y44895" s="55"/>
    </row>
    <row r="44896" spans="21:25" x14ac:dyDescent="0.2">
      <c r="U44896" s="55"/>
      <c r="V44896" s="53"/>
      <c r="W44896" s="53"/>
      <c r="X44896" s="53"/>
      <c r="Y44896" s="55"/>
    </row>
    <row r="44897" spans="21:25" x14ac:dyDescent="0.2">
      <c r="U44897" s="55"/>
      <c r="V44897" s="53"/>
      <c r="W44897" s="53"/>
      <c r="X44897" s="53"/>
      <c r="Y44897" s="55"/>
    </row>
    <row r="44898" spans="21:25" x14ac:dyDescent="0.2">
      <c r="U44898" s="55"/>
      <c r="V44898" s="53"/>
      <c r="W44898" s="53"/>
      <c r="X44898" s="53"/>
      <c r="Y44898" s="55"/>
    </row>
    <row r="44899" spans="21:25" x14ac:dyDescent="0.2">
      <c r="U44899" s="55"/>
      <c r="V44899" s="53"/>
      <c r="W44899" s="53"/>
      <c r="X44899" s="53"/>
      <c r="Y44899" s="55"/>
    </row>
    <row r="44900" spans="21:25" x14ac:dyDescent="0.2">
      <c r="U44900" s="55"/>
      <c r="V44900" s="53"/>
      <c r="W44900" s="53"/>
      <c r="X44900" s="53"/>
      <c r="Y44900" s="55"/>
    </row>
    <row r="44901" spans="21:25" x14ac:dyDescent="0.2">
      <c r="U44901" s="55"/>
      <c r="V44901" s="53"/>
      <c r="W44901" s="53"/>
      <c r="X44901" s="53"/>
      <c r="Y44901" s="55"/>
    </row>
    <row r="44902" spans="21:25" x14ac:dyDescent="0.2">
      <c r="U44902" s="55"/>
      <c r="V44902" s="53"/>
      <c r="W44902" s="53"/>
      <c r="X44902" s="53"/>
      <c r="Y44902" s="55"/>
    </row>
    <row r="44903" spans="21:25" x14ac:dyDescent="0.2">
      <c r="U44903" s="55"/>
      <c r="V44903" s="53"/>
      <c r="W44903" s="53"/>
      <c r="X44903" s="53"/>
      <c r="Y44903" s="55"/>
    </row>
    <row r="44904" spans="21:25" x14ac:dyDescent="0.2">
      <c r="U44904" s="55"/>
      <c r="V44904" s="53"/>
      <c r="W44904" s="53"/>
      <c r="X44904" s="53"/>
      <c r="Y44904" s="55"/>
    </row>
    <row r="44905" spans="21:25" x14ac:dyDescent="0.2">
      <c r="U44905" s="55"/>
      <c r="V44905" s="53"/>
      <c r="W44905" s="53"/>
      <c r="X44905" s="53"/>
      <c r="Y44905" s="55"/>
    </row>
    <row r="44906" spans="21:25" x14ac:dyDescent="0.2">
      <c r="U44906" s="55"/>
      <c r="V44906" s="53"/>
      <c r="W44906" s="53"/>
      <c r="X44906" s="53"/>
      <c r="Y44906" s="55"/>
    </row>
    <row r="44907" spans="21:25" x14ac:dyDescent="0.2">
      <c r="U44907" s="55"/>
      <c r="V44907" s="53"/>
      <c r="W44907" s="53"/>
      <c r="X44907" s="53"/>
      <c r="Y44907" s="55"/>
    </row>
    <row r="44908" spans="21:25" x14ac:dyDescent="0.2">
      <c r="U44908" s="55"/>
      <c r="V44908" s="53"/>
      <c r="W44908" s="53"/>
      <c r="X44908" s="53"/>
      <c r="Y44908" s="55"/>
    </row>
    <row r="44909" spans="21:25" x14ac:dyDescent="0.2">
      <c r="U44909" s="55"/>
      <c r="V44909" s="53"/>
      <c r="W44909" s="53"/>
      <c r="X44909" s="53"/>
      <c r="Y44909" s="55"/>
    </row>
    <row r="44910" spans="21:25" x14ac:dyDescent="0.2">
      <c r="U44910" s="55"/>
      <c r="V44910" s="53"/>
      <c r="W44910" s="53"/>
      <c r="X44910" s="53"/>
      <c r="Y44910" s="55"/>
    </row>
    <row r="44911" spans="21:25" x14ac:dyDescent="0.2">
      <c r="U44911" s="55"/>
      <c r="V44911" s="53"/>
      <c r="W44911" s="53"/>
      <c r="X44911" s="53"/>
      <c r="Y44911" s="55"/>
    </row>
    <row r="44912" spans="21:25" x14ac:dyDescent="0.2">
      <c r="U44912" s="55"/>
      <c r="V44912" s="53"/>
      <c r="W44912" s="53"/>
      <c r="X44912" s="53"/>
      <c r="Y44912" s="55"/>
    </row>
    <row r="44913" spans="21:25" x14ac:dyDescent="0.2">
      <c r="U44913" s="55"/>
      <c r="V44913" s="53"/>
      <c r="W44913" s="53"/>
      <c r="X44913" s="53"/>
      <c r="Y44913" s="55"/>
    </row>
    <row r="44914" spans="21:25" x14ac:dyDescent="0.2">
      <c r="U44914" s="55"/>
      <c r="V44914" s="53"/>
      <c r="W44914" s="53"/>
      <c r="X44914" s="53"/>
      <c r="Y44914" s="55"/>
    </row>
    <row r="44915" spans="21:25" x14ac:dyDescent="0.2">
      <c r="U44915" s="55"/>
      <c r="V44915" s="53"/>
      <c r="W44915" s="53"/>
      <c r="X44915" s="53"/>
      <c r="Y44915" s="55"/>
    </row>
    <row r="44916" spans="21:25" x14ac:dyDescent="0.2">
      <c r="U44916" s="55"/>
      <c r="V44916" s="53"/>
      <c r="W44916" s="53"/>
      <c r="X44916" s="53"/>
      <c r="Y44916" s="55"/>
    </row>
    <row r="44917" spans="21:25" x14ac:dyDescent="0.2">
      <c r="U44917" s="55"/>
      <c r="V44917" s="53"/>
      <c r="W44917" s="53"/>
      <c r="X44917" s="53"/>
      <c r="Y44917" s="55"/>
    </row>
    <row r="44918" spans="21:25" x14ac:dyDescent="0.2">
      <c r="U44918" s="55"/>
      <c r="V44918" s="53"/>
      <c r="W44918" s="53"/>
      <c r="X44918" s="53"/>
      <c r="Y44918" s="55"/>
    </row>
    <row r="44919" spans="21:25" x14ac:dyDescent="0.2">
      <c r="U44919" s="55"/>
      <c r="V44919" s="53"/>
      <c r="W44919" s="53"/>
      <c r="X44919" s="53"/>
      <c r="Y44919" s="55"/>
    </row>
    <row r="44920" spans="21:25" x14ac:dyDescent="0.2">
      <c r="U44920" s="55"/>
      <c r="V44920" s="53"/>
      <c r="W44920" s="53"/>
      <c r="X44920" s="53"/>
      <c r="Y44920" s="55"/>
    </row>
    <row r="44921" spans="21:25" x14ac:dyDescent="0.2">
      <c r="U44921" s="55"/>
      <c r="V44921" s="53"/>
      <c r="W44921" s="53"/>
      <c r="X44921" s="53"/>
      <c r="Y44921" s="55"/>
    </row>
    <row r="44922" spans="21:25" x14ac:dyDescent="0.2">
      <c r="U44922" s="55"/>
      <c r="V44922" s="53"/>
      <c r="W44922" s="53"/>
      <c r="X44922" s="53"/>
      <c r="Y44922" s="55"/>
    </row>
    <row r="44923" spans="21:25" x14ac:dyDescent="0.2">
      <c r="U44923" s="55"/>
      <c r="V44923" s="53"/>
      <c r="W44923" s="53"/>
      <c r="X44923" s="53"/>
      <c r="Y44923" s="55"/>
    </row>
    <row r="44924" spans="21:25" x14ac:dyDescent="0.2">
      <c r="U44924" s="55"/>
      <c r="V44924" s="53"/>
      <c r="W44924" s="53"/>
      <c r="X44924" s="53"/>
      <c r="Y44924" s="55"/>
    </row>
    <row r="44925" spans="21:25" x14ac:dyDescent="0.2">
      <c r="U44925" s="55"/>
      <c r="V44925" s="53"/>
      <c r="W44925" s="53"/>
      <c r="X44925" s="53"/>
      <c r="Y44925" s="55"/>
    </row>
    <row r="44926" spans="21:25" x14ac:dyDescent="0.2">
      <c r="U44926" s="55"/>
      <c r="V44926" s="53"/>
      <c r="W44926" s="53"/>
      <c r="X44926" s="53"/>
      <c r="Y44926" s="55"/>
    </row>
    <row r="44927" spans="21:25" x14ac:dyDescent="0.2">
      <c r="U44927" s="55"/>
      <c r="V44927" s="53"/>
      <c r="W44927" s="53"/>
      <c r="X44927" s="53"/>
      <c r="Y44927" s="55"/>
    </row>
    <row r="44928" spans="21:25" x14ac:dyDescent="0.2">
      <c r="U44928" s="55"/>
      <c r="V44928" s="53"/>
      <c r="W44928" s="53"/>
      <c r="X44928" s="53"/>
      <c r="Y44928" s="55"/>
    </row>
    <row r="44929" spans="21:25" x14ac:dyDescent="0.2">
      <c r="U44929" s="55"/>
      <c r="V44929" s="53"/>
      <c r="W44929" s="53"/>
      <c r="X44929" s="53"/>
      <c r="Y44929" s="55"/>
    </row>
    <row r="44930" spans="21:25" x14ac:dyDescent="0.2">
      <c r="U44930" s="55"/>
      <c r="V44930" s="53"/>
      <c r="W44930" s="53"/>
      <c r="X44930" s="53"/>
      <c r="Y44930" s="55"/>
    </row>
    <row r="44931" spans="21:25" x14ac:dyDescent="0.2">
      <c r="U44931" s="55"/>
      <c r="V44931" s="53"/>
      <c r="W44931" s="53"/>
      <c r="X44931" s="53"/>
      <c r="Y44931" s="55"/>
    </row>
    <row r="44932" spans="21:25" x14ac:dyDescent="0.2">
      <c r="U44932" s="55"/>
      <c r="V44932" s="53"/>
      <c r="W44932" s="53"/>
      <c r="X44932" s="53"/>
      <c r="Y44932" s="55"/>
    </row>
    <row r="44933" spans="21:25" x14ac:dyDescent="0.2">
      <c r="U44933" s="55"/>
      <c r="V44933" s="53"/>
      <c r="W44933" s="53"/>
      <c r="X44933" s="53"/>
      <c r="Y44933" s="55"/>
    </row>
    <row r="44934" spans="21:25" x14ac:dyDescent="0.2">
      <c r="U44934" s="55"/>
      <c r="V44934" s="53"/>
      <c r="W44934" s="53"/>
      <c r="X44934" s="53"/>
      <c r="Y44934" s="55"/>
    </row>
    <row r="44935" spans="21:25" x14ac:dyDescent="0.2">
      <c r="U44935" s="55"/>
      <c r="V44935" s="53"/>
      <c r="W44935" s="53"/>
      <c r="X44935" s="53"/>
      <c r="Y44935" s="55"/>
    </row>
    <row r="44936" spans="21:25" x14ac:dyDescent="0.2">
      <c r="U44936" s="55"/>
      <c r="V44936" s="53"/>
      <c r="W44936" s="53"/>
      <c r="X44936" s="53"/>
      <c r="Y44936" s="55"/>
    </row>
    <row r="44937" spans="21:25" x14ac:dyDescent="0.2">
      <c r="U44937" s="55"/>
      <c r="V44937" s="53"/>
      <c r="W44937" s="53"/>
      <c r="X44937" s="53"/>
      <c r="Y44937" s="55"/>
    </row>
    <row r="44938" spans="21:25" x14ac:dyDescent="0.2">
      <c r="U44938" s="55"/>
      <c r="V44938" s="53"/>
      <c r="W44938" s="53"/>
      <c r="X44938" s="53"/>
      <c r="Y44938" s="55"/>
    </row>
    <row r="44939" spans="21:25" x14ac:dyDescent="0.2">
      <c r="U44939" s="55"/>
      <c r="V44939" s="53"/>
      <c r="W44939" s="53"/>
      <c r="X44939" s="53"/>
      <c r="Y44939" s="55"/>
    </row>
    <row r="44940" spans="21:25" x14ac:dyDescent="0.2">
      <c r="U44940" s="55"/>
      <c r="V44940" s="53"/>
      <c r="W44940" s="53"/>
      <c r="X44940" s="53"/>
      <c r="Y44940" s="55"/>
    </row>
    <row r="44941" spans="21:25" x14ac:dyDescent="0.2">
      <c r="U44941" s="55"/>
      <c r="V44941" s="53"/>
      <c r="W44941" s="53"/>
      <c r="X44941" s="53"/>
      <c r="Y44941" s="55"/>
    </row>
    <row r="44942" spans="21:25" x14ac:dyDescent="0.2">
      <c r="U44942" s="55"/>
      <c r="V44942" s="53"/>
      <c r="W44942" s="53"/>
      <c r="X44942" s="53"/>
      <c r="Y44942" s="55"/>
    </row>
    <row r="44943" spans="21:25" x14ac:dyDescent="0.2">
      <c r="U44943" s="55"/>
      <c r="V44943" s="53"/>
      <c r="W44943" s="53"/>
      <c r="X44943" s="53"/>
      <c r="Y44943" s="55"/>
    </row>
    <row r="44944" spans="21:25" x14ac:dyDescent="0.2">
      <c r="U44944" s="55"/>
      <c r="V44944" s="53"/>
      <c r="W44944" s="53"/>
      <c r="X44944" s="53"/>
      <c r="Y44944" s="55"/>
    </row>
    <row r="44945" spans="21:25" x14ac:dyDescent="0.2">
      <c r="U44945" s="55"/>
      <c r="V44945" s="53"/>
      <c r="W44945" s="53"/>
      <c r="X44945" s="53"/>
      <c r="Y44945" s="55"/>
    </row>
    <row r="44946" spans="21:25" x14ac:dyDescent="0.2">
      <c r="U44946" s="55"/>
      <c r="V44946" s="53"/>
      <c r="W44946" s="53"/>
      <c r="X44946" s="53"/>
      <c r="Y44946" s="55"/>
    </row>
    <row r="44947" spans="21:25" x14ac:dyDescent="0.2">
      <c r="U44947" s="55"/>
      <c r="V44947" s="53"/>
      <c r="W44947" s="53"/>
      <c r="X44947" s="53"/>
      <c r="Y44947" s="55"/>
    </row>
    <row r="44948" spans="21:25" x14ac:dyDescent="0.2">
      <c r="U44948" s="55"/>
      <c r="V44948" s="53"/>
      <c r="W44948" s="53"/>
      <c r="X44948" s="53"/>
      <c r="Y44948" s="55"/>
    </row>
    <row r="44949" spans="21:25" x14ac:dyDescent="0.2">
      <c r="U44949" s="55"/>
      <c r="V44949" s="53"/>
      <c r="W44949" s="53"/>
      <c r="X44949" s="53"/>
      <c r="Y44949" s="55"/>
    </row>
    <row r="44950" spans="21:25" x14ac:dyDescent="0.2">
      <c r="U44950" s="55"/>
      <c r="V44950" s="53"/>
      <c r="W44950" s="53"/>
      <c r="X44950" s="53"/>
      <c r="Y44950" s="55"/>
    </row>
    <row r="44951" spans="21:25" x14ac:dyDescent="0.2">
      <c r="U44951" s="55"/>
      <c r="V44951" s="53"/>
      <c r="W44951" s="53"/>
      <c r="X44951" s="53"/>
      <c r="Y44951" s="55"/>
    </row>
    <row r="44952" spans="21:25" x14ac:dyDescent="0.2">
      <c r="U44952" s="55"/>
      <c r="V44952" s="53"/>
      <c r="W44952" s="53"/>
      <c r="X44952" s="53"/>
      <c r="Y44952" s="55"/>
    </row>
    <row r="44953" spans="21:25" x14ac:dyDescent="0.2">
      <c r="U44953" s="55"/>
      <c r="V44953" s="53"/>
      <c r="W44953" s="53"/>
      <c r="X44953" s="53"/>
      <c r="Y44953" s="55"/>
    </row>
    <row r="44954" spans="21:25" x14ac:dyDescent="0.2">
      <c r="U44954" s="55"/>
      <c r="V44954" s="53"/>
      <c r="W44954" s="53"/>
      <c r="X44954" s="53"/>
      <c r="Y44954" s="55"/>
    </row>
    <row r="44955" spans="21:25" x14ac:dyDescent="0.2">
      <c r="U44955" s="55"/>
      <c r="V44955" s="53"/>
      <c r="W44955" s="53"/>
      <c r="X44955" s="53"/>
      <c r="Y44955" s="55"/>
    </row>
    <row r="44956" spans="21:25" x14ac:dyDescent="0.2">
      <c r="U44956" s="55"/>
      <c r="V44956" s="53"/>
      <c r="W44956" s="53"/>
      <c r="X44956" s="53"/>
      <c r="Y44956" s="55"/>
    </row>
    <row r="44957" spans="21:25" x14ac:dyDescent="0.2">
      <c r="U44957" s="55"/>
      <c r="V44957" s="53"/>
      <c r="W44957" s="53"/>
      <c r="X44957" s="53"/>
      <c r="Y44957" s="55"/>
    </row>
    <row r="44958" spans="21:25" x14ac:dyDescent="0.2">
      <c r="U44958" s="55"/>
      <c r="V44958" s="53"/>
      <c r="W44958" s="53"/>
      <c r="X44958" s="53"/>
      <c r="Y44958" s="55"/>
    </row>
    <row r="44959" spans="21:25" x14ac:dyDescent="0.2">
      <c r="U44959" s="55"/>
      <c r="V44959" s="53"/>
      <c r="W44959" s="53"/>
      <c r="X44959" s="53"/>
      <c r="Y44959" s="55"/>
    </row>
    <row r="44960" spans="21:25" x14ac:dyDescent="0.2">
      <c r="U44960" s="55"/>
      <c r="V44960" s="53"/>
      <c r="W44960" s="53"/>
      <c r="X44960" s="53"/>
      <c r="Y44960" s="55"/>
    </row>
    <row r="44961" spans="21:25" x14ac:dyDescent="0.2">
      <c r="U44961" s="55"/>
      <c r="V44961" s="53"/>
      <c r="W44961" s="53"/>
      <c r="X44961" s="53"/>
      <c r="Y44961" s="55"/>
    </row>
    <row r="44962" spans="21:25" x14ac:dyDescent="0.2">
      <c r="U44962" s="55"/>
      <c r="V44962" s="53"/>
      <c r="W44962" s="53"/>
      <c r="X44962" s="53"/>
      <c r="Y44962" s="55"/>
    </row>
    <row r="44963" spans="21:25" x14ac:dyDescent="0.2">
      <c r="U44963" s="55"/>
      <c r="V44963" s="53"/>
      <c r="W44963" s="53"/>
      <c r="X44963" s="53"/>
      <c r="Y44963" s="55"/>
    </row>
    <row r="44964" spans="21:25" x14ac:dyDescent="0.2">
      <c r="U44964" s="55"/>
      <c r="V44964" s="53"/>
      <c r="W44964" s="53"/>
      <c r="X44964" s="53"/>
      <c r="Y44964" s="55"/>
    </row>
    <row r="44965" spans="21:25" x14ac:dyDescent="0.2">
      <c r="U44965" s="55"/>
      <c r="V44965" s="53"/>
      <c r="W44965" s="53"/>
      <c r="X44965" s="53"/>
      <c r="Y44965" s="55"/>
    </row>
    <row r="44966" spans="21:25" x14ac:dyDescent="0.2">
      <c r="U44966" s="55"/>
      <c r="V44966" s="53"/>
      <c r="W44966" s="53"/>
      <c r="X44966" s="53"/>
      <c r="Y44966" s="55"/>
    </row>
    <row r="44967" spans="21:25" x14ac:dyDescent="0.2">
      <c r="U44967" s="55"/>
      <c r="V44967" s="53"/>
      <c r="W44967" s="53"/>
      <c r="X44967" s="53"/>
      <c r="Y44967" s="55"/>
    </row>
    <row r="44968" spans="21:25" x14ac:dyDescent="0.2">
      <c r="U44968" s="55"/>
      <c r="V44968" s="53"/>
      <c r="W44968" s="53"/>
      <c r="X44968" s="53"/>
      <c r="Y44968" s="55"/>
    </row>
    <row r="44969" spans="21:25" x14ac:dyDescent="0.2">
      <c r="U44969" s="55"/>
      <c r="V44969" s="53"/>
      <c r="W44969" s="53"/>
      <c r="X44969" s="53"/>
      <c r="Y44969" s="55"/>
    </row>
    <row r="44970" spans="21:25" x14ac:dyDescent="0.2">
      <c r="U44970" s="55"/>
      <c r="V44970" s="53"/>
      <c r="W44970" s="53"/>
      <c r="X44970" s="53"/>
      <c r="Y44970" s="55"/>
    </row>
    <row r="44971" spans="21:25" x14ac:dyDescent="0.2">
      <c r="U44971" s="55"/>
      <c r="V44971" s="53"/>
      <c r="W44971" s="53"/>
      <c r="X44971" s="53"/>
      <c r="Y44971" s="55"/>
    </row>
    <row r="44972" spans="21:25" x14ac:dyDescent="0.2">
      <c r="U44972" s="55"/>
      <c r="V44972" s="53"/>
      <c r="W44972" s="53"/>
      <c r="X44972" s="53"/>
      <c r="Y44972" s="55"/>
    </row>
    <row r="44973" spans="21:25" x14ac:dyDescent="0.2">
      <c r="U44973" s="55"/>
      <c r="V44973" s="53"/>
      <c r="W44973" s="53"/>
      <c r="X44973" s="53"/>
      <c r="Y44973" s="55"/>
    </row>
    <row r="44974" spans="21:25" x14ac:dyDescent="0.2">
      <c r="U44974" s="55"/>
      <c r="V44974" s="53"/>
      <c r="W44974" s="53"/>
      <c r="X44974" s="53"/>
      <c r="Y44974" s="55"/>
    </row>
    <row r="44975" spans="21:25" x14ac:dyDescent="0.2">
      <c r="U44975" s="55"/>
      <c r="V44975" s="53"/>
      <c r="W44975" s="53"/>
      <c r="X44975" s="53"/>
      <c r="Y44975" s="55"/>
    </row>
    <row r="44976" spans="21:25" x14ac:dyDescent="0.2">
      <c r="U44976" s="55"/>
      <c r="V44976" s="53"/>
      <c r="W44976" s="53"/>
      <c r="X44976" s="53"/>
      <c r="Y44976" s="55"/>
    </row>
    <row r="44977" spans="21:25" x14ac:dyDescent="0.2">
      <c r="U44977" s="55"/>
      <c r="V44977" s="53"/>
      <c r="W44977" s="53"/>
      <c r="X44977" s="53"/>
      <c r="Y44977" s="55"/>
    </row>
    <row r="44978" spans="21:25" x14ac:dyDescent="0.2">
      <c r="U44978" s="55"/>
      <c r="V44978" s="53"/>
      <c r="W44978" s="53"/>
      <c r="X44978" s="53"/>
      <c r="Y44978" s="55"/>
    </row>
    <row r="44979" spans="21:25" x14ac:dyDescent="0.2">
      <c r="U44979" s="55"/>
      <c r="V44979" s="53"/>
      <c r="W44979" s="53"/>
      <c r="X44979" s="53"/>
      <c r="Y44979" s="55"/>
    </row>
    <row r="44980" spans="21:25" x14ac:dyDescent="0.2">
      <c r="U44980" s="55"/>
      <c r="V44980" s="53"/>
      <c r="W44980" s="53"/>
      <c r="X44980" s="53"/>
      <c r="Y44980" s="55"/>
    </row>
    <row r="44981" spans="21:25" x14ac:dyDescent="0.2">
      <c r="U44981" s="55"/>
      <c r="V44981" s="53"/>
      <c r="W44981" s="53"/>
      <c r="X44981" s="53"/>
      <c r="Y44981" s="55"/>
    </row>
    <row r="44982" spans="21:25" x14ac:dyDescent="0.2">
      <c r="U44982" s="55"/>
      <c r="V44982" s="53"/>
      <c r="W44982" s="53"/>
      <c r="X44982" s="53"/>
      <c r="Y44982" s="55"/>
    </row>
    <row r="44983" spans="21:25" x14ac:dyDescent="0.2">
      <c r="U44983" s="55"/>
      <c r="V44983" s="53"/>
      <c r="W44983" s="53"/>
      <c r="X44983" s="53"/>
      <c r="Y44983" s="55"/>
    </row>
    <row r="44984" spans="21:25" x14ac:dyDescent="0.2">
      <c r="U44984" s="55"/>
      <c r="V44984" s="53"/>
      <c r="W44984" s="53"/>
      <c r="X44984" s="53"/>
      <c r="Y44984" s="55"/>
    </row>
    <row r="44985" spans="21:25" x14ac:dyDescent="0.2">
      <c r="U44985" s="55"/>
      <c r="V44985" s="53"/>
      <c r="W44985" s="53"/>
      <c r="X44985" s="53"/>
      <c r="Y44985" s="55"/>
    </row>
    <row r="44986" spans="21:25" x14ac:dyDescent="0.2">
      <c r="U44986" s="55"/>
      <c r="V44986" s="53"/>
      <c r="W44986" s="53"/>
      <c r="X44986" s="53"/>
      <c r="Y44986" s="55"/>
    </row>
    <row r="44987" spans="21:25" x14ac:dyDescent="0.2">
      <c r="U44987" s="55"/>
      <c r="V44987" s="53"/>
      <c r="W44987" s="53"/>
      <c r="X44987" s="53"/>
      <c r="Y44987" s="55"/>
    </row>
    <row r="44988" spans="21:25" x14ac:dyDescent="0.2">
      <c r="U44988" s="55"/>
      <c r="V44988" s="53"/>
      <c r="W44988" s="53"/>
      <c r="X44988" s="53"/>
      <c r="Y44988" s="55"/>
    </row>
    <row r="44989" spans="21:25" x14ac:dyDescent="0.2">
      <c r="U44989" s="55"/>
      <c r="V44989" s="53"/>
      <c r="W44989" s="53"/>
      <c r="X44989" s="53"/>
      <c r="Y44989" s="55"/>
    </row>
    <row r="44990" spans="21:25" x14ac:dyDescent="0.2">
      <c r="U44990" s="55"/>
      <c r="V44990" s="53"/>
      <c r="W44990" s="53"/>
      <c r="X44990" s="53"/>
      <c r="Y44990" s="55"/>
    </row>
    <row r="44991" spans="21:25" x14ac:dyDescent="0.2">
      <c r="U44991" s="55"/>
      <c r="V44991" s="53"/>
      <c r="W44991" s="53"/>
      <c r="X44991" s="53"/>
      <c r="Y44991" s="55"/>
    </row>
    <row r="44992" spans="21:25" x14ac:dyDescent="0.2">
      <c r="U44992" s="55"/>
      <c r="V44992" s="53"/>
      <c r="W44992" s="53"/>
      <c r="X44992" s="53"/>
      <c r="Y44992" s="55"/>
    </row>
    <row r="44993" spans="21:25" x14ac:dyDescent="0.2">
      <c r="U44993" s="55"/>
      <c r="V44993" s="53"/>
      <c r="W44993" s="53"/>
      <c r="X44993" s="53"/>
      <c r="Y44993" s="55"/>
    </row>
    <row r="44994" spans="21:25" x14ac:dyDescent="0.2">
      <c r="U44994" s="55"/>
      <c r="V44994" s="53"/>
      <c r="W44994" s="53"/>
      <c r="X44994" s="53"/>
      <c r="Y44994" s="55"/>
    </row>
    <row r="44995" spans="21:25" x14ac:dyDescent="0.2">
      <c r="U44995" s="55"/>
      <c r="V44995" s="53"/>
      <c r="W44995" s="53"/>
      <c r="X44995" s="53"/>
      <c r="Y44995" s="55"/>
    </row>
    <row r="44996" spans="21:25" x14ac:dyDescent="0.2">
      <c r="U44996" s="55"/>
      <c r="V44996" s="53"/>
      <c r="W44996" s="53"/>
      <c r="X44996" s="53"/>
      <c r="Y44996" s="55"/>
    </row>
    <row r="44997" spans="21:25" x14ac:dyDescent="0.2">
      <c r="U44997" s="55"/>
      <c r="V44997" s="53"/>
      <c r="W44997" s="53"/>
      <c r="X44997" s="53"/>
      <c r="Y44997" s="55"/>
    </row>
    <row r="44998" spans="21:25" x14ac:dyDescent="0.2">
      <c r="U44998" s="55"/>
      <c r="V44998" s="53"/>
      <c r="W44998" s="53"/>
      <c r="X44998" s="53"/>
      <c r="Y44998" s="55"/>
    </row>
    <row r="44999" spans="21:25" x14ac:dyDescent="0.2">
      <c r="U44999" s="55"/>
      <c r="V44999" s="53"/>
      <c r="W44999" s="53"/>
      <c r="X44999" s="53"/>
      <c r="Y44999" s="55"/>
    </row>
    <row r="45000" spans="21:25" x14ac:dyDescent="0.2">
      <c r="U45000" s="55"/>
      <c r="V45000" s="53"/>
      <c r="W45000" s="53"/>
      <c r="X45000" s="53"/>
      <c r="Y45000" s="55"/>
    </row>
    <row r="45001" spans="21:25" x14ac:dyDescent="0.2">
      <c r="U45001" s="55"/>
      <c r="V45001" s="53"/>
      <c r="W45001" s="53"/>
      <c r="X45001" s="53"/>
      <c r="Y45001" s="55"/>
    </row>
    <row r="45002" spans="21:25" x14ac:dyDescent="0.2">
      <c r="U45002" s="55"/>
      <c r="V45002" s="53"/>
      <c r="W45002" s="53"/>
      <c r="X45002" s="53"/>
      <c r="Y45002" s="55"/>
    </row>
    <row r="45003" spans="21:25" x14ac:dyDescent="0.2">
      <c r="U45003" s="55"/>
      <c r="V45003" s="53"/>
      <c r="W45003" s="53"/>
      <c r="X45003" s="53"/>
      <c r="Y45003" s="55"/>
    </row>
    <row r="45004" spans="21:25" x14ac:dyDescent="0.2">
      <c r="U45004" s="55"/>
      <c r="V45004" s="53"/>
      <c r="W45004" s="53"/>
      <c r="X45004" s="53"/>
      <c r="Y45004" s="55"/>
    </row>
    <row r="45005" spans="21:25" x14ac:dyDescent="0.2">
      <c r="U45005" s="55"/>
      <c r="V45005" s="53"/>
      <c r="W45005" s="53"/>
      <c r="X45005" s="53"/>
      <c r="Y45005" s="55"/>
    </row>
    <row r="45006" spans="21:25" x14ac:dyDescent="0.2">
      <c r="U45006" s="55"/>
      <c r="V45006" s="53"/>
      <c r="W45006" s="53"/>
      <c r="X45006" s="53"/>
      <c r="Y45006" s="55"/>
    </row>
    <row r="45007" spans="21:25" x14ac:dyDescent="0.2">
      <c r="U45007" s="55"/>
      <c r="V45007" s="53"/>
      <c r="W45007" s="53"/>
      <c r="X45007" s="53"/>
      <c r="Y45007" s="55"/>
    </row>
    <row r="45008" spans="21:25" x14ac:dyDescent="0.2">
      <c r="U45008" s="55"/>
      <c r="V45008" s="53"/>
      <c r="W45008" s="53"/>
      <c r="X45008" s="53"/>
      <c r="Y45008" s="55"/>
    </row>
    <row r="45009" spans="21:25" x14ac:dyDescent="0.2">
      <c r="U45009" s="55"/>
      <c r="V45009" s="53"/>
      <c r="W45009" s="53"/>
      <c r="X45009" s="53"/>
      <c r="Y45009" s="55"/>
    </row>
    <row r="45010" spans="21:25" x14ac:dyDescent="0.2">
      <c r="U45010" s="55"/>
      <c r="V45010" s="53"/>
      <c r="W45010" s="53"/>
      <c r="X45010" s="53"/>
      <c r="Y45010" s="55"/>
    </row>
    <row r="45011" spans="21:25" x14ac:dyDescent="0.2">
      <c r="U45011" s="55"/>
      <c r="V45011" s="53"/>
      <c r="W45011" s="53"/>
      <c r="X45011" s="53"/>
      <c r="Y45011" s="55"/>
    </row>
    <row r="45012" spans="21:25" x14ac:dyDescent="0.2">
      <c r="U45012" s="55"/>
      <c r="V45012" s="53"/>
      <c r="W45012" s="53"/>
      <c r="X45012" s="53"/>
      <c r="Y45012" s="55"/>
    </row>
    <row r="45013" spans="21:25" x14ac:dyDescent="0.2">
      <c r="U45013" s="55"/>
      <c r="V45013" s="53"/>
      <c r="W45013" s="53"/>
      <c r="X45013" s="53"/>
      <c r="Y45013" s="55"/>
    </row>
    <row r="45014" spans="21:25" x14ac:dyDescent="0.2">
      <c r="U45014" s="55"/>
      <c r="V45014" s="53"/>
      <c r="W45014" s="53"/>
      <c r="X45014" s="53"/>
      <c r="Y45014" s="55"/>
    </row>
    <row r="45015" spans="21:25" x14ac:dyDescent="0.2">
      <c r="U45015" s="55"/>
      <c r="V45015" s="53"/>
      <c r="W45015" s="53"/>
      <c r="X45015" s="53"/>
      <c r="Y45015" s="55"/>
    </row>
    <row r="45016" spans="21:25" x14ac:dyDescent="0.2">
      <c r="U45016" s="55"/>
      <c r="V45016" s="53"/>
      <c r="W45016" s="53"/>
      <c r="X45016" s="53"/>
      <c r="Y45016" s="55"/>
    </row>
    <row r="45017" spans="21:25" x14ac:dyDescent="0.2">
      <c r="U45017" s="55"/>
      <c r="V45017" s="53"/>
      <c r="W45017" s="53"/>
      <c r="X45017" s="53"/>
      <c r="Y45017" s="55"/>
    </row>
    <row r="45018" spans="21:25" x14ac:dyDescent="0.2">
      <c r="U45018" s="55"/>
      <c r="V45018" s="53"/>
      <c r="W45018" s="53"/>
      <c r="X45018" s="53"/>
      <c r="Y45018" s="55"/>
    </row>
    <row r="45019" spans="21:25" x14ac:dyDescent="0.2">
      <c r="U45019" s="55"/>
      <c r="V45019" s="53"/>
      <c r="W45019" s="53"/>
      <c r="X45019" s="53"/>
      <c r="Y45019" s="55"/>
    </row>
    <row r="45020" spans="21:25" x14ac:dyDescent="0.2">
      <c r="U45020" s="55"/>
      <c r="V45020" s="53"/>
      <c r="W45020" s="53"/>
      <c r="X45020" s="53"/>
      <c r="Y45020" s="55"/>
    </row>
    <row r="45021" spans="21:25" x14ac:dyDescent="0.2">
      <c r="U45021" s="55"/>
      <c r="V45021" s="53"/>
      <c r="W45021" s="53"/>
      <c r="X45021" s="53"/>
      <c r="Y45021" s="55"/>
    </row>
    <row r="45022" spans="21:25" x14ac:dyDescent="0.2">
      <c r="U45022" s="55"/>
      <c r="V45022" s="53"/>
      <c r="W45022" s="53"/>
      <c r="X45022" s="53"/>
      <c r="Y45022" s="55"/>
    </row>
    <row r="45023" spans="21:25" x14ac:dyDescent="0.2">
      <c r="U45023" s="55"/>
      <c r="V45023" s="53"/>
      <c r="W45023" s="53"/>
      <c r="X45023" s="53"/>
      <c r="Y45023" s="55"/>
    </row>
    <row r="45024" spans="21:25" x14ac:dyDescent="0.2">
      <c r="U45024" s="55"/>
      <c r="V45024" s="53"/>
      <c r="W45024" s="53"/>
      <c r="X45024" s="53"/>
      <c r="Y45024" s="55"/>
    </row>
    <row r="45025" spans="21:25" x14ac:dyDescent="0.2">
      <c r="U45025" s="55"/>
      <c r="V45025" s="53"/>
      <c r="W45025" s="53"/>
      <c r="X45025" s="53"/>
      <c r="Y45025" s="55"/>
    </row>
    <row r="45026" spans="21:25" x14ac:dyDescent="0.2">
      <c r="U45026" s="55"/>
      <c r="V45026" s="53"/>
      <c r="W45026" s="53"/>
      <c r="X45026" s="53"/>
      <c r="Y45026" s="55"/>
    </row>
    <row r="45027" spans="21:25" x14ac:dyDescent="0.2">
      <c r="U45027" s="55"/>
      <c r="V45027" s="53"/>
      <c r="W45027" s="53"/>
      <c r="X45027" s="53"/>
      <c r="Y45027" s="55"/>
    </row>
    <row r="45028" spans="21:25" x14ac:dyDescent="0.2">
      <c r="U45028" s="55"/>
      <c r="V45028" s="53"/>
      <c r="W45028" s="53"/>
      <c r="X45028" s="53"/>
      <c r="Y45028" s="55"/>
    </row>
    <row r="45029" spans="21:25" x14ac:dyDescent="0.2">
      <c r="U45029" s="55"/>
      <c r="V45029" s="53"/>
      <c r="W45029" s="53"/>
      <c r="X45029" s="53"/>
      <c r="Y45029" s="55"/>
    </row>
    <row r="45030" spans="21:25" x14ac:dyDescent="0.2">
      <c r="U45030" s="55"/>
      <c r="V45030" s="53"/>
      <c r="W45030" s="53"/>
      <c r="X45030" s="53"/>
      <c r="Y45030" s="55"/>
    </row>
    <row r="45031" spans="21:25" x14ac:dyDescent="0.2">
      <c r="U45031" s="55"/>
      <c r="V45031" s="53"/>
      <c r="W45031" s="53"/>
      <c r="X45031" s="53"/>
      <c r="Y45031" s="55"/>
    </row>
    <row r="45032" spans="21:25" x14ac:dyDescent="0.2">
      <c r="U45032" s="55"/>
      <c r="V45032" s="53"/>
      <c r="W45032" s="53"/>
      <c r="X45032" s="53"/>
      <c r="Y45032" s="55"/>
    </row>
    <row r="45033" spans="21:25" x14ac:dyDescent="0.2">
      <c r="U45033" s="55"/>
      <c r="V45033" s="53"/>
      <c r="W45033" s="53"/>
      <c r="X45033" s="53"/>
      <c r="Y45033" s="55"/>
    </row>
    <row r="45034" spans="21:25" x14ac:dyDescent="0.2">
      <c r="U45034" s="55"/>
      <c r="V45034" s="53"/>
      <c r="W45034" s="53"/>
      <c r="X45034" s="53"/>
      <c r="Y45034" s="55"/>
    </row>
    <row r="45035" spans="21:25" x14ac:dyDescent="0.2">
      <c r="U45035" s="55"/>
      <c r="V45035" s="53"/>
      <c r="W45035" s="53"/>
      <c r="X45035" s="53"/>
      <c r="Y45035" s="55"/>
    </row>
    <row r="45036" spans="21:25" x14ac:dyDescent="0.2">
      <c r="U45036" s="55"/>
      <c r="V45036" s="53"/>
      <c r="W45036" s="53"/>
      <c r="X45036" s="53"/>
      <c r="Y45036" s="55"/>
    </row>
    <row r="45037" spans="21:25" x14ac:dyDescent="0.2">
      <c r="U45037" s="55"/>
      <c r="V45037" s="53"/>
      <c r="W45037" s="53"/>
      <c r="X45037" s="53"/>
      <c r="Y45037" s="55"/>
    </row>
    <row r="45038" spans="21:25" x14ac:dyDescent="0.2">
      <c r="U45038" s="55"/>
      <c r="V45038" s="53"/>
      <c r="W45038" s="53"/>
      <c r="X45038" s="53"/>
      <c r="Y45038" s="55"/>
    </row>
    <row r="45039" spans="21:25" x14ac:dyDescent="0.2">
      <c r="U45039" s="55"/>
      <c r="V45039" s="53"/>
      <c r="W45039" s="53"/>
      <c r="X45039" s="53"/>
      <c r="Y45039" s="55"/>
    </row>
    <row r="45040" spans="21:25" x14ac:dyDescent="0.2">
      <c r="U45040" s="55"/>
      <c r="V45040" s="53"/>
      <c r="W45040" s="53"/>
      <c r="X45040" s="53"/>
      <c r="Y45040" s="55"/>
    </row>
    <row r="45041" spans="21:25" x14ac:dyDescent="0.2">
      <c r="U45041" s="55"/>
      <c r="V45041" s="53"/>
      <c r="W45041" s="53"/>
      <c r="X45041" s="53"/>
      <c r="Y45041" s="55"/>
    </row>
    <row r="45042" spans="21:25" x14ac:dyDescent="0.2">
      <c r="U45042" s="55"/>
      <c r="V45042" s="53"/>
      <c r="W45042" s="53"/>
      <c r="X45042" s="53"/>
      <c r="Y45042" s="55"/>
    </row>
    <row r="45043" spans="21:25" x14ac:dyDescent="0.2">
      <c r="U45043" s="55"/>
      <c r="V45043" s="53"/>
      <c r="W45043" s="53"/>
      <c r="X45043" s="53"/>
      <c r="Y45043" s="55"/>
    </row>
    <row r="45044" spans="21:25" x14ac:dyDescent="0.2">
      <c r="U45044" s="55"/>
      <c r="V45044" s="53"/>
      <c r="W45044" s="53"/>
      <c r="X45044" s="53"/>
      <c r="Y45044" s="55"/>
    </row>
    <row r="45045" spans="21:25" x14ac:dyDescent="0.2">
      <c r="U45045" s="55"/>
      <c r="V45045" s="53"/>
      <c r="W45045" s="53"/>
      <c r="X45045" s="53"/>
      <c r="Y45045" s="55"/>
    </row>
    <row r="45046" spans="21:25" x14ac:dyDescent="0.2">
      <c r="U45046" s="55"/>
      <c r="V45046" s="53"/>
      <c r="W45046" s="53"/>
      <c r="X45046" s="53"/>
      <c r="Y45046" s="55"/>
    </row>
    <row r="45047" spans="21:25" x14ac:dyDescent="0.2">
      <c r="U45047" s="55"/>
      <c r="V45047" s="53"/>
      <c r="W45047" s="53"/>
      <c r="X45047" s="53"/>
      <c r="Y45047" s="55"/>
    </row>
    <row r="45048" spans="21:25" x14ac:dyDescent="0.2">
      <c r="U45048" s="55"/>
      <c r="V45048" s="53"/>
      <c r="W45048" s="53"/>
      <c r="X45048" s="53"/>
      <c r="Y45048" s="55"/>
    </row>
    <row r="45049" spans="21:25" x14ac:dyDescent="0.2">
      <c r="U45049" s="55"/>
      <c r="V45049" s="53"/>
      <c r="W45049" s="53"/>
      <c r="X45049" s="53"/>
      <c r="Y45049" s="55"/>
    </row>
    <row r="45050" spans="21:25" x14ac:dyDescent="0.2">
      <c r="U45050" s="55"/>
      <c r="V45050" s="53"/>
      <c r="W45050" s="53"/>
      <c r="X45050" s="53"/>
      <c r="Y45050" s="55"/>
    </row>
    <row r="45051" spans="21:25" x14ac:dyDescent="0.2">
      <c r="U45051" s="55"/>
      <c r="V45051" s="53"/>
      <c r="W45051" s="53"/>
      <c r="X45051" s="53"/>
      <c r="Y45051" s="55"/>
    </row>
    <row r="45052" spans="21:25" x14ac:dyDescent="0.2">
      <c r="U45052" s="55"/>
      <c r="V45052" s="53"/>
      <c r="W45052" s="53"/>
      <c r="X45052" s="53"/>
      <c r="Y45052" s="55"/>
    </row>
    <row r="45053" spans="21:25" x14ac:dyDescent="0.2">
      <c r="U45053" s="55"/>
      <c r="V45053" s="53"/>
      <c r="W45053" s="53"/>
      <c r="X45053" s="53"/>
      <c r="Y45053" s="55"/>
    </row>
    <row r="45054" spans="21:25" x14ac:dyDescent="0.2">
      <c r="U45054" s="55"/>
      <c r="V45054" s="53"/>
      <c r="W45054" s="53"/>
      <c r="X45054" s="53"/>
      <c r="Y45054" s="55"/>
    </row>
    <row r="45055" spans="21:25" x14ac:dyDescent="0.2">
      <c r="U45055" s="55"/>
      <c r="V45055" s="53"/>
      <c r="W45055" s="53"/>
      <c r="X45055" s="53"/>
      <c r="Y45055" s="55"/>
    </row>
    <row r="45056" spans="21:25" x14ac:dyDescent="0.2">
      <c r="U45056" s="55"/>
      <c r="V45056" s="53"/>
      <c r="W45056" s="53"/>
      <c r="X45056" s="53"/>
      <c r="Y45056" s="55"/>
    </row>
    <row r="45057" spans="21:25" x14ac:dyDescent="0.2">
      <c r="U45057" s="55"/>
      <c r="V45057" s="53"/>
      <c r="W45057" s="53"/>
      <c r="X45057" s="53"/>
      <c r="Y45057" s="55"/>
    </row>
    <row r="45058" spans="21:25" x14ac:dyDescent="0.2">
      <c r="U45058" s="55"/>
      <c r="V45058" s="53"/>
      <c r="W45058" s="53"/>
      <c r="X45058" s="53"/>
      <c r="Y45058" s="55"/>
    </row>
    <row r="45059" spans="21:25" x14ac:dyDescent="0.2">
      <c r="U45059" s="55"/>
      <c r="V45059" s="53"/>
      <c r="W45059" s="53"/>
      <c r="X45059" s="53"/>
      <c r="Y45059" s="55"/>
    </row>
    <row r="45060" spans="21:25" x14ac:dyDescent="0.2">
      <c r="U45060" s="55"/>
      <c r="V45060" s="53"/>
      <c r="W45060" s="53"/>
      <c r="X45060" s="53"/>
      <c r="Y45060" s="55"/>
    </row>
    <row r="45061" spans="21:25" x14ac:dyDescent="0.2">
      <c r="U45061" s="55"/>
      <c r="V45061" s="53"/>
      <c r="W45061" s="53"/>
      <c r="X45061" s="53"/>
      <c r="Y45061" s="55"/>
    </row>
    <row r="45062" spans="21:25" x14ac:dyDescent="0.2">
      <c r="U45062" s="55"/>
      <c r="V45062" s="53"/>
      <c r="W45062" s="53"/>
      <c r="X45062" s="53"/>
      <c r="Y45062" s="55"/>
    </row>
    <row r="45063" spans="21:25" x14ac:dyDescent="0.2">
      <c r="U45063" s="55"/>
      <c r="V45063" s="53"/>
      <c r="W45063" s="53"/>
      <c r="X45063" s="53"/>
      <c r="Y45063" s="55"/>
    </row>
    <row r="45064" spans="21:25" x14ac:dyDescent="0.2">
      <c r="U45064" s="55"/>
      <c r="V45064" s="53"/>
      <c r="W45064" s="53"/>
      <c r="X45064" s="53"/>
      <c r="Y45064" s="55"/>
    </row>
    <row r="45065" spans="21:25" x14ac:dyDescent="0.2">
      <c r="U45065" s="55"/>
      <c r="V45065" s="53"/>
      <c r="W45065" s="53"/>
      <c r="X45065" s="53"/>
      <c r="Y45065" s="55"/>
    </row>
    <row r="45066" spans="21:25" x14ac:dyDescent="0.2">
      <c r="U45066" s="55"/>
      <c r="V45066" s="53"/>
      <c r="W45066" s="53"/>
      <c r="X45066" s="53"/>
      <c r="Y45066" s="55"/>
    </row>
    <row r="45067" spans="21:25" x14ac:dyDescent="0.2">
      <c r="U45067" s="55"/>
      <c r="V45067" s="53"/>
      <c r="W45067" s="53"/>
      <c r="X45067" s="53"/>
      <c r="Y45067" s="55"/>
    </row>
    <row r="45068" spans="21:25" x14ac:dyDescent="0.2">
      <c r="U45068" s="55"/>
      <c r="V45068" s="53"/>
      <c r="W45068" s="53"/>
      <c r="X45068" s="53"/>
      <c r="Y45068" s="55"/>
    </row>
    <row r="45069" spans="21:25" x14ac:dyDescent="0.2">
      <c r="U45069" s="55"/>
      <c r="V45069" s="53"/>
      <c r="W45069" s="53"/>
      <c r="X45069" s="53"/>
      <c r="Y45069" s="55"/>
    </row>
    <row r="45070" spans="21:25" x14ac:dyDescent="0.2">
      <c r="U45070" s="55"/>
      <c r="V45070" s="53"/>
      <c r="W45070" s="53"/>
      <c r="X45070" s="53"/>
      <c r="Y45070" s="55"/>
    </row>
    <row r="45071" spans="21:25" x14ac:dyDescent="0.2">
      <c r="U45071" s="55"/>
      <c r="V45071" s="53"/>
      <c r="W45071" s="53"/>
      <c r="X45071" s="53"/>
      <c r="Y45071" s="55"/>
    </row>
    <row r="45072" spans="21:25" x14ac:dyDescent="0.2">
      <c r="U45072" s="55"/>
      <c r="V45072" s="53"/>
      <c r="W45072" s="53"/>
      <c r="X45072" s="53"/>
      <c r="Y45072" s="55"/>
    </row>
    <row r="45073" spans="21:25" x14ac:dyDescent="0.2">
      <c r="U45073" s="55"/>
      <c r="V45073" s="53"/>
      <c r="W45073" s="53"/>
      <c r="X45073" s="53"/>
      <c r="Y45073" s="55"/>
    </row>
    <row r="45074" spans="21:25" x14ac:dyDescent="0.2">
      <c r="U45074" s="55"/>
      <c r="V45074" s="53"/>
      <c r="W45074" s="53"/>
      <c r="X45074" s="53"/>
      <c r="Y45074" s="55"/>
    </row>
    <row r="45075" spans="21:25" x14ac:dyDescent="0.2">
      <c r="U45075" s="55"/>
      <c r="V45075" s="53"/>
      <c r="W45075" s="53"/>
      <c r="X45075" s="53"/>
      <c r="Y45075" s="55"/>
    </row>
    <row r="45076" spans="21:25" x14ac:dyDescent="0.2">
      <c r="U45076" s="55"/>
      <c r="V45076" s="53"/>
      <c r="W45076" s="53"/>
      <c r="X45076" s="53"/>
      <c r="Y45076" s="55"/>
    </row>
    <row r="45077" spans="21:25" x14ac:dyDescent="0.2">
      <c r="U45077" s="55"/>
      <c r="V45077" s="53"/>
      <c r="W45077" s="53"/>
      <c r="X45077" s="53"/>
      <c r="Y45077" s="55"/>
    </row>
    <row r="45078" spans="21:25" x14ac:dyDescent="0.2">
      <c r="U45078" s="55"/>
      <c r="V45078" s="53"/>
      <c r="W45078" s="53"/>
      <c r="X45078" s="53"/>
      <c r="Y45078" s="55"/>
    </row>
    <row r="45079" spans="21:25" x14ac:dyDescent="0.2">
      <c r="U45079" s="55"/>
      <c r="V45079" s="53"/>
      <c r="W45079" s="53"/>
      <c r="X45079" s="53"/>
      <c r="Y45079" s="55"/>
    </row>
    <row r="45080" spans="21:25" x14ac:dyDescent="0.2">
      <c r="U45080" s="55"/>
      <c r="V45080" s="53"/>
      <c r="W45080" s="53"/>
      <c r="X45080" s="53"/>
      <c r="Y45080" s="55"/>
    </row>
    <row r="45081" spans="21:25" x14ac:dyDescent="0.2">
      <c r="U45081" s="55"/>
      <c r="V45081" s="53"/>
      <c r="W45081" s="53"/>
      <c r="X45081" s="53"/>
      <c r="Y45081" s="55"/>
    </row>
    <row r="45082" spans="21:25" x14ac:dyDescent="0.2">
      <c r="U45082" s="55"/>
      <c r="V45082" s="53"/>
      <c r="W45082" s="53"/>
      <c r="X45082" s="53"/>
      <c r="Y45082" s="55"/>
    </row>
    <row r="45083" spans="21:25" x14ac:dyDescent="0.2">
      <c r="U45083" s="55"/>
      <c r="V45083" s="53"/>
      <c r="W45083" s="53"/>
      <c r="X45083" s="53"/>
      <c r="Y45083" s="55"/>
    </row>
    <row r="45084" spans="21:25" x14ac:dyDescent="0.2">
      <c r="U45084" s="55"/>
      <c r="V45084" s="53"/>
      <c r="W45084" s="53"/>
      <c r="X45084" s="53"/>
      <c r="Y45084" s="55"/>
    </row>
    <row r="45085" spans="21:25" x14ac:dyDescent="0.2">
      <c r="U45085" s="55"/>
      <c r="V45085" s="53"/>
      <c r="W45085" s="53"/>
      <c r="X45085" s="53"/>
      <c r="Y45085" s="55"/>
    </row>
    <row r="45086" spans="21:25" x14ac:dyDescent="0.2">
      <c r="U45086" s="55"/>
      <c r="V45086" s="53"/>
      <c r="W45086" s="53"/>
      <c r="X45086" s="53"/>
      <c r="Y45086" s="55"/>
    </row>
    <row r="45087" spans="21:25" x14ac:dyDescent="0.2">
      <c r="U45087" s="55"/>
      <c r="V45087" s="53"/>
      <c r="W45087" s="53"/>
      <c r="X45087" s="53"/>
      <c r="Y45087" s="55"/>
    </row>
    <row r="45088" spans="21:25" x14ac:dyDescent="0.2">
      <c r="U45088" s="55"/>
      <c r="V45088" s="53"/>
      <c r="W45088" s="53"/>
      <c r="X45088" s="53"/>
      <c r="Y45088" s="55"/>
    </row>
    <row r="45089" spans="21:25" x14ac:dyDescent="0.2">
      <c r="U45089" s="55"/>
      <c r="V45089" s="53"/>
      <c r="W45089" s="53"/>
      <c r="X45089" s="53"/>
      <c r="Y45089" s="55"/>
    </row>
    <row r="45090" spans="21:25" x14ac:dyDescent="0.2">
      <c r="U45090" s="55"/>
      <c r="V45090" s="53"/>
      <c r="W45090" s="53"/>
      <c r="X45090" s="53"/>
      <c r="Y45090" s="55"/>
    </row>
    <row r="45091" spans="21:25" x14ac:dyDescent="0.2">
      <c r="U45091" s="55"/>
      <c r="V45091" s="53"/>
      <c r="W45091" s="53"/>
      <c r="X45091" s="53"/>
      <c r="Y45091" s="55"/>
    </row>
    <row r="45092" spans="21:25" x14ac:dyDescent="0.2">
      <c r="U45092" s="55"/>
      <c r="V45092" s="53"/>
      <c r="W45092" s="53"/>
      <c r="X45092" s="53"/>
      <c r="Y45092" s="55"/>
    </row>
    <row r="45093" spans="21:25" x14ac:dyDescent="0.2">
      <c r="U45093" s="55"/>
      <c r="V45093" s="53"/>
      <c r="W45093" s="53"/>
      <c r="X45093" s="53"/>
      <c r="Y45093" s="55"/>
    </row>
    <row r="45094" spans="21:25" x14ac:dyDescent="0.2">
      <c r="U45094" s="55"/>
      <c r="V45094" s="53"/>
      <c r="W45094" s="53"/>
      <c r="X45094" s="53"/>
      <c r="Y45094" s="55"/>
    </row>
    <row r="45095" spans="21:25" x14ac:dyDescent="0.2">
      <c r="U45095" s="55"/>
      <c r="V45095" s="53"/>
      <c r="W45095" s="53"/>
      <c r="X45095" s="53"/>
      <c r="Y45095" s="55"/>
    </row>
    <row r="45096" spans="21:25" x14ac:dyDescent="0.2">
      <c r="U45096" s="55"/>
      <c r="V45096" s="53"/>
      <c r="W45096" s="53"/>
      <c r="X45096" s="53"/>
      <c r="Y45096" s="55"/>
    </row>
    <row r="45097" spans="21:25" x14ac:dyDescent="0.2">
      <c r="U45097" s="55"/>
      <c r="V45097" s="53"/>
      <c r="W45097" s="53"/>
      <c r="X45097" s="53"/>
      <c r="Y45097" s="55"/>
    </row>
    <row r="45098" spans="21:25" x14ac:dyDescent="0.2">
      <c r="U45098" s="55"/>
      <c r="V45098" s="53"/>
      <c r="W45098" s="53"/>
      <c r="X45098" s="53"/>
      <c r="Y45098" s="55"/>
    </row>
    <row r="45099" spans="21:25" x14ac:dyDescent="0.2">
      <c r="U45099" s="55"/>
      <c r="V45099" s="53"/>
      <c r="W45099" s="53"/>
      <c r="X45099" s="53"/>
      <c r="Y45099" s="55"/>
    </row>
    <row r="45100" spans="21:25" x14ac:dyDescent="0.2">
      <c r="U45100" s="55"/>
      <c r="V45100" s="53"/>
      <c r="W45100" s="53"/>
      <c r="X45100" s="53"/>
      <c r="Y45100" s="55"/>
    </row>
    <row r="45101" spans="21:25" x14ac:dyDescent="0.2">
      <c r="U45101" s="55"/>
      <c r="V45101" s="53"/>
      <c r="W45101" s="53"/>
      <c r="X45101" s="53"/>
      <c r="Y45101" s="55"/>
    </row>
    <row r="45102" spans="21:25" x14ac:dyDescent="0.2">
      <c r="U45102" s="55"/>
      <c r="V45102" s="53"/>
      <c r="W45102" s="53"/>
      <c r="X45102" s="53"/>
      <c r="Y45102" s="55"/>
    </row>
    <row r="45103" spans="21:25" x14ac:dyDescent="0.2">
      <c r="U45103" s="55"/>
      <c r="V45103" s="53"/>
      <c r="W45103" s="53"/>
      <c r="X45103" s="53"/>
      <c r="Y45103" s="55"/>
    </row>
    <row r="45104" spans="21:25" x14ac:dyDescent="0.2">
      <c r="U45104" s="55"/>
      <c r="V45104" s="53"/>
      <c r="W45104" s="53"/>
      <c r="X45104" s="53"/>
      <c r="Y45104" s="55"/>
    </row>
    <row r="45105" spans="21:25" x14ac:dyDescent="0.2">
      <c r="U45105" s="55"/>
      <c r="V45105" s="53"/>
      <c r="W45105" s="53"/>
      <c r="X45105" s="53"/>
      <c r="Y45105" s="55"/>
    </row>
    <row r="45106" spans="21:25" x14ac:dyDescent="0.2">
      <c r="U45106" s="55"/>
      <c r="V45106" s="53"/>
      <c r="W45106" s="53"/>
      <c r="X45106" s="53"/>
      <c r="Y45106" s="55"/>
    </row>
    <row r="45107" spans="21:25" x14ac:dyDescent="0.2">
      <c r="U45107" s="55"/>
      <c r="V45107" s="53"/>
      <c r="W45107" s="53"/>
      <c r="X45107" s="53"/>
      <c r="Y45107" s="55"/>
    </row>
    <row r="45108" spans="21:25" x14ac:dyDescent="0.2">
      <c r="U45108" s="55"/>
      <c r="V45108" s="53"/>
      <c r="W45108" s="53"/>
      <c r="X45108" s="53"/>
      <c r="Y45108" s="55"/>
    </row>
    <row r="45109" spans="21:25" x14ac:dyDescent="0.2">
      <c r="U45109" s="55"/>
      <c r="V45109" s="53"/>
      <c r="W45109" s="53"/>
      <c r="X45109" s="53"/>
      <c r="Y45109" s="55"/>
    </row>
    <row r="45110" spans="21:25" x14ac:dyDescent="0.2">
      <c r="U45110" s="55"/>
      <c r="V45110" s="53"/>
      <c r="W45110" s="53"/>
      <c r="X45110" s="53"/>
      <c r="Y45110" s="55"/>
    </row>
    <row r="45111" spans="21:25" x14ac:dyDescent="0.2">
      <c r="U45111" s="55"/>
      <c r="V45111" s="53"/>
      <c r="W45111" s="53"/>
      <c r="X45111" s="53"/>
      <c r="Y45111" s="55"/>
    </row>
    <row r="45112" spans="21:25" x14ac:dyDescent="0.2">
      <c r="U45112" s="55"/>
      <c r="V45112" s="53"/>
      <c r="W45112" s="53"/>
      <c r="X45112" s="53"/>
      <c r="Y45112" s="55"/>
    </row>
    <row r="45113" spans="21:25" x14ac:dyDescent="0.2">
      <c r="U45113" s="55"/>
      <c r="V45113" s="53"/>
      <c r="W45113" s="53"/>
      <c r="X45113" s="53"/>
      <c r="Y45113" s="55"/>
    </row>
    <row r="45114" spans="21:25" x14ac:dyDescent="0.2">
      <c r="U45114" s="55"/>
      <c r="V45114" s="53"/>
      <c r="W45114" s="53"/>
      <c r="X45114" s="53"/>
      <c r="Y45114" s="55"/>
    </row>
    <row r="45115" spans="21:25" x14ac:dyDescent="0.2">
      <c r="U45115" s="55"/>
      <c r="V45115" s="53"/>
      <c r="W45115" s="53"/>
      <c r="X45115" s="53"/>
      <c r="Y45115" s="55"/>
    </row>
    <row r="45116" spans="21:25" x14ac:dyDescent="0.2">
      <c r="U45116" s="55"/>
      <c r="V45116" s="53"/>
      <c r="W45116" s="53"/>
      <c r="X45116" s="53"/>
      <c r="Y45116" s="55"/>
    </row>
    <row r="45117" spans="21:25" x14ac:dyDescent="0.2">
      <c r="U45117" s="55"/>
      <c r="V45117" s="53"/>
      <c r="W45117" s="53"/>
      <c r="X45117" s="53"/>
      <c r="Y45117" s="55"/>
    </row>
    <row r="45118" spans="21:25" x14ac:dyDescent="0.2">
      <c r="U45118" s="55"/>
      <c r="V45118" s="53"/>
      <c r="W45118" s="53"/>
      <c r="X45118" s="53"/>
      <c r="Y45118" s="55"/>
    </row>
    <row r="45119" spans="21:25" x14ac:dyDescent="0.2">
      <c r="U45119" s="55"/>
      <c r="V45119" s="53"/>
      <c r="W45119" s="53"/>
      <c r="X45119" s="53"/>
      <c r="Y45119" s="55"/>
    </row>
    <row r="45120" spans="21:25" x14ac:dyDescent="0.2">
      <c r="U45120" s="55"/>
      <c r="V45120" s="53"/>
      <c r="W45120" s="53"/>
      <c r="X45120" s="53"/>
      <c r="Y45120" s="55"/>
    </row>
    <row r="45121" spans="21:25" x14ac:dyDescent="0.2">
      <c r="U45121" s="55"/>
      <c r="V45121" s="53"/>
      <c r="W45121" s="53"/>
      <c r="X45121" s="53"/>
      <c r="Y45121" s="55"/>
    </row>
    <row r="45122" spans="21:25" x14ac:dyDescent="0.2">
      <c r="U45122" s="55"/>
      <c r="V45122" s="53"/>
      <c r="W45122" s="53"/>
      <c r="X45122" s="53"/>
      <c r="Y45122" s="55"/>
    </row>
    <row r="45123" spans="21:25" x14ac:dyDescent="0.2">
      <c r="U45123" s="55"/>
      <c r="V45123" s="53"/>
      <c r="W45123" s="53"/>
      <c r="X45123" s="53"/>
      <c r="Y45123" s="55"/>
    </row>
    <row r="45124" spans="21:25" x14ac:dyDescent="0.2">
      <c r="U45124" s="55"/>
      <c r="V45124" s="53"/>
      <c r="W45124" s="53"/>
      <c r="X45124" s="53"/>
      <c r="Y45124" s="55"/>
    </row>
    <row r="45125" spans="21:25" x14ac:dyDescent="0.2">
      <c r="U45125" s="55"/>
      <c r="V45125" s="53"/>
      <c r="W45125" s="53"/>
      <c r="X45125" s="53"/>
      <c r="Y45125" s="55"/>
    </row>
    <row r="45126" spans="21:25" x14ac:dyDescent="0.2">
      <c r="U45126" s="55"/>
      <c r="V45126" s="53"/>
      <c r="W45126" s="53"/>
      <c r="X45126" s="53"/>
      <c r="Y45126" s="55"/>
    </row>
    <row r="45127" spans="21:25" x14ac:dyDescent="0.2">
      <c r="U45127" s="55"/>
      <c r="V45127" s="53"/>
      <c r="W45127" s="53"/>
      <c r="X45127" s="53"/>
      <c r="Y45127" s="55"/>
    </row>
    <row r="45128" spans="21:25" x14ac:dyDescent="0.2">
      <c r="U45128" s="55"/>
      <c r="V45128" s="53"/>
      <c r="W45128" s="53"/>
      <c r="X45128" s="53"/>
      <c r="Y45128" s="55"/>
    </row>
    <row r="45129" spans="21:25" x14ac:dyDescent="0.2">
      <c r="U45129" s="55"/>
      <c r="V45129" s="53"/>
      <c r="W45129" s="53"/>
      <c r="X45129" s="53"/>
      <c r="Y45129" s="55"/>
    </row>
    <row r="45130" spans="21:25" x14ac:dyDescent="0.2">
      <c r="U45130" s="55"/>
      <c r="V45130" s="53"/>
      <c r="W45130" s="53"/>
      <c r="X45130" s="53"/>
      <c r="Y45130" s="55"/>
    </row>
    <row r="45131" spans="21:25" x14ac:dyDescent="0.2">
      <c r="U45131" s="55"/>
      <c r="V45131" s="53"/>
      <c r="W45131" s="53"/>
      <c r="X45131" s="53"/>
      <c r="Y45131" s="55"/>
    </row>
    <row r="45132" spans="21:25" x14ac:dyDescent="0.2">
      <c r="U45132" s="55"/>
      <c r="V45132" s="53"/>
      <c r="W45132" s="53"/>
      <c r="X45132" s="53"/>
      <c r="Y45132" s="55"/>
    </row>
    <row r="45133" spans="21:25" x14ac:dyDescent="0.2">
      <c r="U45133" s="55"/>
      <c r="V45133" s="53"/>
      <c r="W45133" s="53"/>
      <c r="X45133" s="53"/>
      <c r="Y45133" s="55"/>
    </row>
    <row r="45134" spans="21:25" x14ac:dyDescent="0.2">
      <c r="U45134" s="55"/>
      <c r="V45134" s="53"/>
      <c r="W45134" s="53"/>
      <c r="X45134" s="53"/>
      <c r="Y45134" s="55"/>
    </row>
    <row r="45135" spans="21:25" x14ac:dyDescent="0.2">
      <c r="U45135" s="55"/>
      <c r="V45135" s="53"/>
      <c r="W45135" s="53"/>
      <c r="X45135" s="53"/>
      <c r="Y45135" s="55"/>
    </row>
    <row r="45136" spans="21:25" x14ac:dyDescent="0.2">
      <c r="U45136" s="55"/>
      <c r="V45136" s="53"/>
      <c r="W45136" s="53"/>
      <c r="X45136" s="53"/>
      <c r="Y45136" s="55"/>
    </row>
    <row r="45137" spans="21:25" x14ac:dyDescent="0.2">
      <c r="U45137" s="55"/>
      <c r="V45137" s="53"/>
      <c r="W45137" s="53"/>
      <c r="X45137" s="53"/>
      <c r="Y45137" s="55"/>
    </row>
    <row r="45138" spans="21:25" x14ac:dyDescent="0.2">
      <c r="U45138" s="55"/>
      <c r="V45138" s="53"/>
      <c r="W45138" s="53"/>
      <c r="X45138" s="53"/>
      <c r="Y45138" s="55"/>
    </row>
    <row r="45139" spans="21:25" x14ac:dyDescent="0.2">
      <c r="U45139" s="55"/>
      <c r="V45139" s="53"/>
      <c r="W45139" s="53"/>
      <c r="X45139" s="53"/>
      <c r="Y45139" s="55"/>
    </row>
    <row r="45140" spans="21:25" x14ac:dyDescent="0.2">
      <c r="U45140" s="55"/>
      <c r="V45140" s="53"/>
      <c r="W45140" s="53"/>
      <c r="X45140" s="53"/>
      <c r="Y45140" s="55"/>
    </row>
    <row r="45141" spans="21:25" x14ac:dyDescent="0.2">
      <c r="U45141" s="55"/>
      <c r="V45141" s="53"/>
      <c r="W45141" s="53"/>
      <c r="X45141" s="53"/>
      <c r="Y45141" s="55"/>
    </row>
    <row r="45142" spans="21:25" x14ac:dyDescent="0.2">
      <c r="U45142" s="55"/>
      <c r="V45142" s="53"/>
      <c r="W45142" s="53"/>
      <c r="X45142" s="53"/>
      <c r="Y45142" s="55"/>
    </row>
    <row r="45143" spans="21:25" x14ac:dyDescent="0.2">
      <c r="U45143" s="55"/>
      <c r="V45143" s="53"/>
      <c r="W45143" s="53"/>
      <c r="X45143" s="53"/>
      <c r="Y45143" s="55"/>
    </row>
    <row r="45144" spans="21:25" x14ac:dyDescent="0.2">
      <c r="U45144" s="55"/>
      <c r="V45144" s="53"/>
      <c r="W45144" s="53"/>
      <c r="X45144" s="53"/>
      <c r="Y45144" s="55"/>
    </row>
    <row r="45145" spans="21:25" x14ac:dyDescent="0.2">
      <c r="U45145" s="55"/>
      <c r="V45145" s="53"/>
      <c r="W45145" s="53"/>
      <c r="X45145" s="53"/>
      <c r="Y45145" s="55"/>
    </row>
    <row r="45146" spans="21:25" x14ac:dyDescent="0.2">
      <c r="U45146" s="55"/>
      <c r="V45146" s="53"/>
      <c r="W45146" s="53"/>
      <c r="X45146" s="53"/>
      <c r="Y45146" s="55"/>
    </row>
    <row r="45147" spans="21:25" x14ac:dyDescent="0.2">
      <c r="U45147" s="55"/>
      <c r="V45147" s="53"/>
      <c r="W45147" s="53"/>
      <c r="X45147" s="53"/>
      <c r="Y45147" s="55"/>
    </row>
    <row r="45148" spans="21:25" x14ac:dyDescent="0.2">
      <c r="U45148" s="55"/>
      <c r="V45148" s="53"/>
      <c r="W45148" s="53"/>
      <c r="X45148" s="53"/>
      <c r="Y45148" s="55"/>
    </row>
    <row r="45149" spans="21:25" x14ac:dyDescent="0.2">
      <c r="U45149" s="55"/>
      <c r="V45149" s="53"/>
      <c r="W45149" s="53"/>
      <c r="X45149" s="53"/>
      <c r="Y45149" s="55"/>
    </row>
    <row r="45150" spans="21:25" x14ac:dyDescent="0.2">
      <c r="U45150" s="55"/>
      <c r="V45150" s="53"/>
      <c r="W45150" s="53"/>
      <c r="X45150" s="53"/>
      <c r="Y45150" s="55"/>
    </row>
    <row r="45151" spans="21:25" x14ac:dyDescent="0.2">
      <c r="U45151" s="55"/>
      <c r="V45151" s="53"/>
      <c r="W45151" s="53"/>
      <c r="X45151" s="53"/>
      <c r="Y45151" s="55"/>
    </row>
    <row r="45152" spans="21:25" x14ac:dyDescent="0.2">
      <c r="U45152" s="55"/>
      <c r="V45152" s="53"/>
      <c r="W45152" s="53"/>
      <c r="X45152" s="53"/>
      <c r="Y45152" s="55"/>
    </row>
    <row r="45153" spans="21:25" x14ac:dyDescent="0.2">
      <c r="U45153" s="55"/>
      <c r="V45153" s="53"/>
      <c r="W45153" s="53"/>
      <c r="X45153" s="53"/>
      <c r="Y45153" s="55"/>
    </row>
    <row r="45154" spans="21:25" x14ac:dyDescent="0.2">
      <c r="U45154" s="55"/>
      <c r="V45154" s="53"/>
      <c r="W45154" s="53"/>
      <c r="X45154" s="53"/>
      <c r="Y45154" s="55"/>
    </row>
    <row r="45155" spans="21:25" x14ac:dyDescent="0.2">
      <c r="U45155" s="55"/>
      <c r="V45155" s="53"/>
      <c r="W45155" s="53"/>
      <c r="X45155" s="53"/>
      <c r="Y45155" s="55"/>
    </row>
    <row r="45156" spans="21:25" x14ac:dyDescent="0.2">
      <c r="U45156" s="55"/>
      <c r="V45156" s="53"/>
      <c r="W45156" s="53"/>
      <c r="X45156" s="53"/>
      <c r="Y45156" s="55"/>
    </row>
    <row r="45157" spans="21:25" x14ac:dyDescent="0.2">
      <c r="U45157" s="55"/>
      <c r="V45157" s="53"/>
      <c r="W45157" s="53"/>
      <c r="X45157" s="53"/>
      <c r="Y45157" s="55"/>
    </row>
    <row r="45158" spans="21:25" x14ac:dyDescent="0.2">
      <c r="U45158" s="55"/>
      <c r="V45158" s="53"/>
      <c r="W45158" s="53"/>
      <c r="X45158" s="53"/>
      <c r="Y45158" s="55"/>
    </row>
    <row r="45159" spans="21:25" x14ac:dyDescent="0.2">
      <c r="U45159" s="55"/>
      <c r="V45159" s="53"/>
      <c r="W45159" s="53"/>
      <c r="X45159" s="53"/>
      <c r="Y45159" s="55"/>
    </row>
    <row r="45160" spans="21:25" x14ac:dyDescent="0.2">
      <c r="U45160" s="55"/>
      <c r="V45160" s="53"/>
      <c r="W45160" s="53"/>
      <c r="X45160" s="53"/>
      <c r="Y45160" s="55"/>
    </row>
    <row r="45161" spans="21:25" x14ac:dyDescent="0.2">
      <c r="U45161" s="55"/>
      <c r="V45161" s="53"/>
      <c r="W45161" s="53"/>
      <c r="X45161" s="53"/>
      <c r="Y45161" s="55"/>
    </row>
    <row r="45162" spans="21:25" x14ac:dyDescent="0.2">
      <c r="U45162" s="55"/>
      <c r="V45162" s="53"/>
      <c r="W45162" s="53"/>
      <c r="X45162" s="53"/>
      <c r="Y45162" s="55"/>
    </row>
    <row r="45163" spans="21:25" x14ac:dyDescent="0.2">
      <c r="U45163" s="55"/>
      <c r="V45163" s="53"/>
      <c r="W45163" s="53"/>
      <c r="X45163" s="53"/>
      <c r="Y45163" s="55"/>
    </row>
    <row r="45164" spans="21:25" x14ac:dyDescent="0.2">
      <c r="U45164" s="55"/>
      <c r="V45164" s="53"/>
      <c r="W45164" s="53"/>
      <c r="X45164" s="53"/>
      <c r="Y45164" s="55"/>
    </row>
    <row r="45165" spans="21:25" x14ac:dyDescent="0.2">
      <c r="U45165" s="55"/>
      <c r="V45165" s="53"/>
      <c r="W45165" s="53"/>
      <c r="X45165" s="53"/>
      <c r="Y45165" s="55"/>
    </row>
    <row r="45166" spans="21:25" x14ac:dyDescent="0.2">
      <c r="U45166" s="55"/>
      <c r="V45166" s="53"/>
      <c r="W45166" s="53"/>
      <c r="X45166" s="53"/>
      <c r="Y45166" s="55"/>
    </row>
    <row r="45167" spans="21:25" x14ac:dyDescent="0.2">
      <c r="U45167" s="55"/>
      <c r="V45167" s="53"/>
      <c r="W45167" s="53"/>
      <c r="X45167" s="53"/>
      <c r="Y45167" s="55"/>
    </row>
    <row r="45168" spans="21:25" x14ac:dyDescent="0.2">
      <c r="U45168" s="55"/>
      <c r="V45168" s="53"/>
      <c r="W45168" s="53"/>
      <c r="X45168" s="53"/>
      <c r="Y45168" s="55"/>
    </row>
    <row r="45169" spans="21:25" x14ac:dyDescent="0.2">
      <c r="U45169" s="55"/>
      <c r="V45169" s="53"/>
      <c r="W45169" s="53"/>
      <c r="X45169" s="53"/>
      <c r="Y45169" s="55"/>
    </row>
    <row r="45170" spans="21:25" x14ac:dyDescent="0.2">
      <c r="U45170" s="55"/>
      <c r="V45170" s="53"/>
      <c r="W45170" s="53"/>
      <c r="X45170" s="53"/>
      <c r="Y45170" s="55"/>
    </row>
    <row r="45171" spans="21:25" x14ac:dyDescent="0.2">
      <c r="U45171" s="55"/>
      <c r="V45171" s="53"/>
      <c r="W45171" s="53"/>
      <c r="X45171" s="53"/>
      <c r="Y45171" s="55"/>
    </row>
    <row r="45172" spans="21:25" x14ac:dyDescent="0.2">
      <c r="U45172" s="55"/>
      <c r="V45172" s="53"/>
      <c r="W45172" s="53"/>
      <c r="X45172" s="53"/>
      <c r="Y45172" s="55"/>
    </row>
    <row r="45173" spans="21:25" x14ac:dyDescent="0.2">
      <c r="U45173" s="55"/>
      <c r="V45173" s="53"/>
      <c r="W45173" s="53"/>
      <c r="X45173" s="53"/>
      <c r="Y45173" s="55"/>
    </row>
    <row r="45174" spans="21:25" x14ac:dyDescent="0.2">
      <c r="U45174" s="55"/>
      <c r="V45174" s="53"/>
      <c r="W45174" s="53"/>
      <c r="X45174" s="53"/>
      <c r="Y45174" s="55"/>
    </row>
    <row r="45175" spans="21:25" x14ac:dyDescent="0.2">
      <c r="U45175" s="55"/>
      <c r="V45175" s="53"/>
      <c r="W45175" s="53"/>
      <c r="X45175" s="53"/>
      <c r="Y45175" s="55"/>
    </row>
    <row r="45176" spans="21:25" x14ac:dyDescent="0.2">
      <c r="U45176" s="55"/>
      <c r="V45176" s="53"/>
      <c r="W45176" s="53"/>
      <c r="X45176" s="53"/>
      <c r="Y45176" s="55"/>
    </row>
    <row r="45177" spans="21:25" x14ac:dyDescent="0.2">
      <c r="U45177" s="55"/>
      <c r="V45177" s="53"/>
      <c r="W45177" s="53"/>
      <c r="X45177" s="53"/>
      <c r="Y45177" s="55"/>
    </row>
    <row r="45178" spans="21:25" x14ac:dyDescent="0.2">
      <c r="U45178" s="55"/>
      <c r="V45178" s="53"/>
      <c r="W45178" s="53"/>
      <c r="X45178" s="53"/>
      <c r="Y45178" s="55"/>
    </row>
    <row r="45179" spans="21:25" x14ac:dyDescent="0.2">
      <c r="U45179" s="55"/>
      <c r="V45179" s="53"/>
      <c r="W45179" s="53"/>
      <c r="X45179" s="53"/>
      <c r="Y45179" s="55"/>
    </row>
    <row r="45180" spans="21:25" x14ac:dyDescent="0.2">
      <c r="U45180" s="55"/>
      <c r="V45180" s="53"/>
      <c r="W45180" s="53"/>
      <c r="X45180" s="53"/>
      <c r="Y45180" s="55"/>
    </row>
    <row r="45181" spans="21:25" x14ac:dyDescent="0.2">
      <c r="U45181" s="55"/>
      <c r="V45181" s="53"/>
      <c r="W45181" s="53"/>
      <c r="X45181" s="53"/>
      <c r="Y45181" s="55"/>
    </row>
    <row r="45182" spans="21:25" x14ac:dyDescent="0.2">
      <c r="U45182" s="55"/>
      <c r="V45182" s="53"/>
      <c r="W45182" s="53"/>
      <c r="X45182" s="53"/>
      <c r="Y45182" s="55"/>
    </row>
    <row r="45183" spans="21:25" x14ac:dyDescent="0.2">
      <c r="U45183" s="55"/>
      <c r="V45183" s="53"/>
      <c r="W45183" s="53"/>
      <c r="X45183" s="53"/>
      <c r="Y45183" s="55"/>
    </row>
    <row r="45184" spans="21:25" x14ac:dyDescent="0.2">
      <c r="U45184" s="55"/>
      <c r="V45184" s="53"/>
      <c r="W45184" s="53"/>
      <c r="X45184" s="53"/>
      <c r="Y45184" s="55"/>
    </row>
    <row r="45185" spans="21:25" x14ac:dyDescent="0.2">
      <c r="U45185" s="55"/>
      <c r="V45185" s="53"/>
      <c r="W45185" s="53"/>
      <c r="X45185" s="53"/>
      <c r="Y45185" s="55"/>
    </row>
    <row r="45186" spans="21:25" x14ac:dyDescent="0.2">
      <c r="U45186" s="55"/>
      <c r="V45186" s="53"/>
      <c r="W45186" s="53"/>
      <c r="X45186" s="53"/>
      <c r="Y45186" s="55"/>
    </row>
    <row r="45187" spans="21:25" x14ac:dyDescent="0.2">
      <c r="U45187" s="55"/>
      <c r="V45187" s="53"/>
      <c r="W45187" s="53"/>
      <c r="X45187" s="53"/>
      <c r="Y45187" s="55"/>
    </row>
    <row r="45188" spans="21:25" x14ac:dyDescent="0.2">
      <c r="U45188" s="55"/>
      <c r="V45188" s="53"/>
      <c r="W45188" s="53"/>
      <c r="X45188" s="53"/>
      <c r="Y45188" s="55"/>
    </row>
    <row r="45189" spans="21:25" x14ac:dyDescent="0.2">
      <c r="U45189" s="55"/>
      <c r="V45189" s="53"/>
      <c r="W45189" s="53"/>
      <c r="X45189" s="53"/>
      <c r="Y45189" s="55"/>
    </row>
    <row r="45190" spans="21:25" x14ac:dyDescent="0.2">
      <c r="U45190" s="55"/>
      <c r="V45190" s="53"/>
      <c r="W45190" s="53"/>
      <c r="X45190" s="53"/>
      <c r="Y45190" s="55"/>
    </row>
    <row r="45191" spans="21:25" x14ac:dyDescent="0.2">
      <c r="U45191" s="55"/>
      <c r="V45191" s="53"/>
      <c r="W45191" s="53"/>
      <c r="X45191" s="53"/>
      <c r="Y45191" s="55"/>
    </row>
    <row r="45192" spans="21:25" x14ac:dyDescent="0.2">
      <c r="U45192" s="55"/>
      <c r="V45192" s="53"/>
      <c r="W45192" s="53"/>
      <c r="X45192" s="53"/>
      <c r="Y45192" s="55"/>
    </row>
    <row r="45193" spans="21:25" x14ac:dyDescent="0.2">
      <c r="U45193" s="55"/>
      <c r="V45193" s="53"/>
      <c r="W45193" s="53"/>
      <c r="X45193" s="53"/>
      <c r="Y45193" s="55"/>
    </row>
    <row r="45194" spans="21:25" x14ac:dyDescent="0.2">
      <c r="U45194" s="55"/>
      <c r="V45194" s="53"/>
      <c r="W45194" s="53"/>
      <c r="X45194" s="53"/>
      <c r="Y45194" s="55"/>
    </row>
    <row r="45195" spans="21:25" x14ac:dyDescent="0.2">
      <c r="U45195" s="55"/>
      <c r="V45195" s="53"/>
      <c r="W45195" s="53"/>
      <c r="X45195" s="53"/>
      <c r="Y45195" s="55"/>
    </row>
    <row r="45196" spans="21:25" x14ac:dyDescent="0.2">
      <c r="U45196" s="55"/>
      <c r="V45196" s="53"/>
      <c r="W45196" s="53"/>
      <c r="X45196" s="53"/>
      <c r="Y45196" s="55"/>
    </row>
    <row r="45197" spans="21:25" x14ac:dyDescent="0.2">
      <c r="U45197" s="55"/>
      <c r="V45197" s="53"/>
      <c r="W45197" s="53"/>
      <c r="X45197" s="53"/>
      <c r="Y45197" s="55"/>
    </row>
    <row r="45198" spans="21:25" x14ac:dyDescent="0.2">
      <c r="U45198" s="55"/>
      <c r="V45198" s="53"/>
      <c r="W45198" s="53"/>
      <c r="X45198" s="53"/>
      <c r="Y45198" s="55"/>
    </row>
    <row r="45199" spans="21:25" x14ac:dyDescent="0.2">
      <c r="U45199" s="55"/>
      <c r="V45199" s="53"/>
      <c r="W45199" s="53"/>
      <c r="X45199" s="53"/>
      <c r="Y45199" s="55"/>
    </row>
    <row r="45200" spans="21:25" x14ac:dyDescent="0.2">
      <c r="U45200" s="55"/>
      <c r="V45200" s="53"/>
      <c r="W45200" s="53"/>
      <c r="X45200" s="53"/>
      <c r="Y45200" s="55"/>
    </row>
    <row r="45201" spans="21:25" x14ac:dyDescent="0.2">
      <c r="U45201" s="55"/>
      <c r="V45201" s="53"/>
      <c r="W45201" s="53"/>
      <c r="X45201" s="53"/>
      <c r="Y45201" s="55"/>
    </row>
    <row r="45202" spans="21:25" x14ac:dyDescent="0.2">
      <c r="U45202" s="55"/>
      <c r="V45202" s="53"/>
      <c r="W45202" s="53"/>
      <c r="X45202" s="53"/>
      <c r="Y45202" s="55"/>
    </row>
    <row r="45203" spans="21:25" x14ac:dyDescent="0.2">
      <c r="U45203" s="55"/>
      <c r="V45203" s="53"/>
      <c r="W45203" s="53"/>
      <c r="X45203" s="53"/>
      <c r="Y45203" s="55"/>
    </row>
    <row r="45204" spans="21:25" x14ac:dyDescent="0.2">
      <c r="U45204" s="55"/>
      <c r="V45204" s="53"/>
      <c r="W45204" s="53"/>
      <c r="X45204" s="53"/>
      <c r="Y45204" s="55"/>
    </row>
    <row r="45205" spans="21:25" x14ac:dyDescent="0.2">
      <c r="U45205" s="55"/>
      <c r="V45205" s="53"/>
      <c r="W45205" s="53"/>
      <c r="X45205" s="53"/>
      <c r="Y45205" s="55"/>
    </row>
    <row r="45206" spans="21:25" x14ac:dyDescent="0.2">
      <c r="U45206" s="55"/>
      <c r="V45206" s="53"/>
      <c r="W45206" s="53"/>
      <c r="X45206" s="53"/>
      <c r="Y45206" s="55"/>
    </row>
    <row r="45207" spans="21:25" x14ac:dyDescent="0.2">
      <c r="U45207" s="55"/>
      <c r="V45207" s="53"/>
      <c r="W45207" s="53"/>
      <c r="X45207" s="53"/>
      <c r="Y45207" s="55"/>
    </row>
    <row r="45208" spans="21:25" x14ac:dyDescent="0.2">
      <c r="U45208" s="55"/>
      <c r="V45208" s="53"/>
      <c r="W45208" s="53"/>
      <c r="X45208" s="53"/>
      <c r="Y45208" s="55"/>
    </row>
    <row r="45209" spans="21:25" x14ac:dyDescent="0.2">
      <c r="U45209" s="55"/>
      <c r="V45209" s="53"/>
      <c r="W45209" s="53"/>
      <c r="X45209" s="53"/>
      <c r="Y45209" s="55"/>
    </row>
    <row r="45210" spans="21:25" x14ac:dyDescent="0.2">
      <c r="U45210" s="55"/>
      <c r="V45210" s="53"/>
      <c r="W45210" s="53"/>
      <c r="X45210" s="53"/>
      <c r="Y45210" s="55"/>
    </row>
    <row r="45211" spans="21:25" x14ac:dyDescent="0.2">
      <c r="U45211" s="55"/>
      <c r="V45211" s="53"/>
      <c r="W45211" s="53"/>
      <c r="X45211" s="53"/>
      <c r="Y45211" s="55"/>
    </row>
    <row r="45212" spans="21:25" x14ac:dyDescent="0.2">
      <c r="U45212" s="55"/>
      <c r="V45212" s="53"/>
      <c r="W45212" s="53"/>
      <c r="X45212" s="53"/>
      <c r="Y45212" s="55"/>
    </row>
    <row r="45213" spans="21:25" x14ac:dyDescent="0.2">
      <c r="U45213" s="55"/>
      <c r="V45213" s="53"/>
      <c r="W45213" s="53"/>
      <c r="X45213" s="53"/>
      <c r="Y45213" s="55"/>
    </row>
    <row r="45214" spans="21:25" x14ac:dyDescent="0.2">
      <c r="U45214" s="55"/>
      <c r="V45214" s="53"/>
      <c r="W45214" s="53"/>
      <c r="X45214" s="53"/>
      <c r="Y45214" s="55"/>
    </row>
    <row r="45215" spans="21:25" x14ac:dyDescent="0.2">
      <c r="U45215" s="55"/>
      <c r="V45215" s="53"/>
      <c r="W45215" s="53"/>
      <c r="X45215" s="53"/>
      <c r="Y45215" s="55"/>
    </row>
    <row r="45216" spans="21:25" x14ac:dyDescent="0.2">
      <c r="U45216" s="55"/>
      <c r="V45216" s="53"/>
      <c r="W45216" s="53"/>
      <c r="X45216" s="53"/>
      <c r="Y45216" s="55"/>
    </row>
    <row r="45217" spans="21:25" x14ac:dyDescent="0.2">
      <c r="U45217" s="55"/>
      <c r="V45217" s="53"/>
      <c r="W45217" s="53"/>
      <c r="X45217" s="53"/>
      <c r="Y45217" s="55"/>
    </row>
    <row r="45218" spans="21:25" x14ac:dyDescent="0.2">
      <c r="U45218" s="55"/>
      <c r="V45218" s="53"/>
      <c r="W45218" s="53"/>
      <c r="X45218" s="53"/>
      <c r="Y45218" s="55"/>
    </row>
    <row r="45219" spans="21:25" x14ac:dyDescent="0.2">
      <c r="U45219" s="55"/>
      <c r="V45219" s="53"/>
      <c r="W45219" s="53"/>
      <c r="X45219" s="53"/>
      <c r="Y45219" s="55"/>
    </row>
    <row r="45220" spans="21:25" x14ac:dyDescent="0.2">
      <c r="U45220" s="55"/>
      <c r="V45220" s="53"/>
      <c r="W45220" s="53"/>
      <c r="X45220" s="53"/>
      <c r="Y45220" s="55"/>
    </row>
    <row r="45221" spans="21:25" x14ac:dyDescent="0.2">
      <c r="U45221" s="55"/>
      <c r="V45221" s="53"/>
      <c r="W45221" s="53"/>
      <c r="X45221" s="53"/>
      <c r="Y45221" s="55"/>
    </row>
    <row r="45222" spans="21:25" x14ac:dyDescent="0.2">
      <c r="U45222" s="55"/>
      <c r="V45222" s="53"/>
      <c r="W45222" s="53"/>
      <c r="X45222" s="53"/>
      <c r="Y45222" s="55"/>
    </row>
    <row r="45223" spans="21:25" x14ac:dyDescent="0.2">
      <c r="U45223" s="55"/>
      <c r="V45223" s="53"/>
      <c r="W45223" s="53"/>
      <c r="X45223" s="53"/>
      <c r="Y45223" s="55"/>
    </row>
    <row r="45224" spans="21:25" x14ac:dyDescent="0.2">
      <c r="U45224" s="55"/>
      <c r="V45224" s="53"/>
      <c r="W45224" s="53"/>
      <c r="X45224" s="53"/>
      <c r="Y45224" s="55"/>
    </row>
    <row r="45225" spans="21:25" x14ac:dyDescent="0.2">
      <c r="U45225" s="55"/>
      <c r="V45225" s="53"/>
      <c r="W45225" s="53"/>
      <c r="X45225" s="53"/>
      <c r="Y45225" s="55"/>
    </row>
    <row r="45226" spans="21:25" x14ac:dyDescent="0.2">
      <c r="U45226" s="55"/>
      <c r="V45226" s="53"/>
      <c r="W45226" s="53"/>
      <c r="X45226" s="53"/>
      <c r="Y45226" s="55"/>
    </row>
    <row r="45227" spans="21:25" x14ac:dyDescent="0.2">
      <c r="U45227" s="55"/>
      <c r="V45227" s="53"/>
      <c r="W45227" s="53"/>
      <c r="X45227" s="53"/>
      <c r="Y45227" s="55"/>
    </row>
    <row r="45228" spans="21:25" x14ac:dyDescent="0.2">
      <c r="U45228" s="55"/>
      <c r="V45228" s="53"/>
      <c r="W45228" s="53"/>
      <c r="X45228" s="53"/>
      <c r="Y45228" s="55"/>
    </row>
    <row r="45229" spans="21:25" x14ac:dyDescent="0.2">
      <c r="U45229" s="55"/>
      <c r="V45229" s="53"/>
      <c r="W45229" s="53"/>
      <c r="X45229" s="53"/>
      <c r="Y45229" s="55"/>
    </row>
    <row r="45230" spans="21:25" x14ac:dyDescent="0.2">
      <c r="U45230" s="55"/>
      <c r="V45230" s="53"/>
      <c r="W45230" s="53"/>
      <c r="X45230" s="53"/>
      <c r="Y45230" s="55"/>
    </row>
    <row r="45231" spans="21:25" x14ac:dyDescent="0.2">
      <c r="U45231" s="55"/>
      <c r="V45231" s="53"/>
      <c r="W45231" s="53"/>
      <c r="X45231" s="53"/>
      <c r="Y45231" s="55"/>
    </row>
    <row r="45232" spans="21:25" x14ac:dyDescent="0.2">
      <c r="U45232" s="55"/>
      <c r="V45232" s="53"/>
      <c r="W45232" s="53"/>
      <c r="X45232" s="53"/>
      <c r="Y45232" s="55"/>
    </row>
    <row r="45233" spans="21:25" x14ac:dyDescent="0.2">
      <c r="U45233" s="55"/>
      <c r="V45233" s="53"/>
      <c r="W45233" s="53"/>
      <c r="X45233" s="53"/>
      <c r="Y45233" s="55"/>
    </row>
    <row r="45234" spans="21:25" x14ac:dyDescent="0.2">
      <c r="U45234" s="55"/>
      <c r="V45234" s="53"/>
      <c r="W45234" s="53"/>
      <c r="X45234" s="53"/>
      <c r="Y45234" s="55"/>
    </row>
    <row r="45235" spans="21:25" x14ac:dyDescent="0.2">
      <c r="U45235" s="55"/>
      <c r="V45235" s="53"/>
      <c r="W45235" s="53"/>
      <c r="X45235" s="53"/>
      <c r="Y45235" s="55"/>
    </row>
    <row r="45236" spans="21:25" x14ac:dyDescent="0.2">
      <c r="U45236" s="55"/>
      <c r="V45236" s="53"/>
      <c r="W45236" s="53"/>
      <c r="X45236" s="53"/>
      <c r="Y45236" s="55"/>
    </row>
    <row r="45237" spans="21:25" x14ac:dyDescent="0.2">
      <c r="U45237" s="55"/>
      <c r="V45237" s="53"/>
      <c r="W45237" s="53"/>
      <c r="X45237" s="53"/>
      <c r="Y45237" s="55"/>
    </row>
    <row r="45238" spans="21:25" x14ac:dyDescent="0.2">
      <c r="U45238" s="55"/>
      <c r="V45238" s="53"/>
      <c r="W45238" s="53"/>
      <c r="X45238" s="53"/>
      <c r="Y45238" s="55"/>
    </row>
    <row r="45239" spans="21:25" x14ac:dyDescent="0.2">
      <c r="U45239" s="55"/>
      <c r="V45239" s="53"/>
      <c r="W45239" s="53"/>
      <c r="X45239" s="53"/>
      <c r="Y45239" s="55"/>
    </row>
    <row r="45240" spans="21:25" x14ac:dyDescent="0.2">
      <c r="U45240" s="55"/>
      <c r="V45240" s="53"/>
      <c r="W45240" s="53"/>
      <c r="X45240" s="53"/>
      <c r="Y45240" s="55"/>
    </row>
    <row r="45241" spans="21:25" x14ac:dyDescent="0.2">
      <c r="U45241" s="55"/>
      <c r="V45241" s="53"/>
      <c r="W45241" s="53"/>
      <c r="X45241" s="53"/>
      <c r="Y45241" s="55"/>
    </row>
    <row r="45242" spans="21:25" x14ac:dyDescent="0.2">
      <c r="U45242" s="55"/>
      <c r="V45242" s="53"/>
      <c r="W45242" s="53"/>
      <c r="X45242" s="53"/>
      <c r="Y45242" s="55"/>
    </row>
    <row r="45243" spans="21:25" x14ac:dyDescent="0.2">
      <c r="U45243" s="55"/>
      <c r="V45243" s="53"/>
      <c r="W45243" s="53"/>
      <c r="X45243" s="53"/>
      <c r="Y45243" s="55"/>
    </row>
    <row r="45244" spans="21:25" x14ac:dyDescent="0.2">
      <c r="U45244" s="55"/>
      <c r="V45244" s="53"/>
      <c r="W45244" s="53"/>
      <c r="X45244" s="53"/>
      <c r="Y45244" s="55"/>
    </row>
    <row r="45245" spans="21:25" x14ac:dyDescent="0.2">
      <c r="U45245" s="55"/>
      <c r="V45245" s="53"/>
      <c r="W45245" s="53"/>
      <c r="X45245" s="53"/>
      <c r="Y45245" s="55"/>
    </row>
    <row r="45246" spans="21:25" x14ac:dyDescent="0.2">
      <c r="U45246" s="55"/>
      <c r="V45246" s="53"/>
      <c r="W45246" s="53"/>
      <c r="X45246" s="53"/>
      <c r="Y45246" s="55"/>
    </row>
    <row r="45247" spans="21:25" x14ac:dyDescent="0.2">
      <c r="U45247" s="55"/>
      <c r="V45247" s="53"/>
      <c r="W45247" s="53"/>
      <c r="X45247" s="53"/>
      <c r="Y45247" s="55"/>
    </row>
    <row r="45248" spans="21:25" x14ac:dyDescent="0.2">
      <c r="U45248" s="55"/>
      <c r="V45248" s="53"/>
      <c r="W45248" s="53"/>
      <c r="X45248" s="53"/>
      <c r="Y45248" s="55"/>
    </row>
    <row r="45249" spans="21:25" x14ac:dyDescent="0.2">
      <c r="U45249" s="55"/>
      <c r="V45249" s="53"/>
      <c r="W45249" s="53"/>
      <c r="X45249" s="53"/>
      <c r="Y45249" s="55"/>
    </row>
    <row r="45250" spans="21:25" x14ac:dyDescent="0.2">
      <c r="U45250" s="55"/>
      <c r="V45250" s="53"/>
      <c r="W45250" s="53"/>
      <c r="X45250" s="53"/>
      <c r="Y45250" s="55"/>
    </row>
    <row r="45251" spans="21:25" x14ac:dyDescent="0.2">
      <c r="U45251" s="55"/>
      <c r="V45251" s="53"/>
      <c r="W45251" s="53"/>
      <c r="X45251" s="53"/>
      <c r="Y45251" s="55"/>
    </row>
    <row r="45252" spans="21:25" x14ac:dyDescent="0.2">
      <c r="U45252" s="55"/>
      <c r="V45252" s="53"/>
      <c r="W45252" s="53"/>
      <c r="X45252" s="53"/>
      <c r="Y45252" s="55"/>
    </row>
    <row r="45253" spans="21:25" x14ac:dyDescent="0.2">
      <c r="U45253" s="55"/>
      <c r="V45253" s="53"/>
      <c r="W45253" s="53"/>
      <c r="X45253" s="53"/>
      <c r="Y45253" s="55"/>
    </row>
    <row r="45254" spans="21:25" x14ac:dyDescent="0.2">
      <c r="U45254" s="55"/>
      <c r="V45254" s="53"/>
      <c r="W45254" s="53"/>
      <c r="X45254" s="53"/>
      <c r="Y45254" s="55"/>
    </row>
    <row r="45255" spans="21:25" x14ac:dyDescent="0.2">
      <c r="U45255" s="55"/>
      <c r="V45255" s="53"/>
      <c r="W45255" s="53"/>
      <c r="X45255" s="53"/>
      <c r="Y45255" s="55"/>
    </row>
    <row r="45256" spans="21:25" x14ac:dyDescent="0.2">
      <c r="U45256" s="55"/>
      <c r="V45256" s="53"/>
      <c r="W45256" s="53"/>
      <c r="X45256" s="53"/>
      <c r="Y45256" s="55"/>
    </row>
    <row r="45257" spans="21:25" x14ac:dyDescent="0.2">
      <c r="U45257" s="55"/>
      <c r="V45257" s="53"/>
      <c r="W45257" s="53"/>
      <c r="X45257" s="53"/>
      <c r="Y45257" s="55"/>
    </row>
    <row r="45258" spans="21:25" x14ac:dyDescent="0.2">
      <c r="U45258" s="55"/>
      <c r="V45258" s="53"/>
      <c r="W45258" s="53"/>
      <c r="X45258" s="53"/>
      <c r="Y45258" s="55"/>
    </row>
    <row r="45259" spans="21:25" x14ac:dyDescent="0.2">
      <c r="U45259" s="55"/>
      <c r="V45259" s="53"/>
      <c r="W45259" s="53"/>
      <c r="X45259" s="53"/>
      <c r="Y45259" s="55"/>
    </row>
    <row r="45260" spans="21:25" x14ac:dyDescent="0.2">
      <c r="U45260" s="55"/>
      <c r="V45260" s="53"/>
      <c r="W45260" s="53"/>
      <c r="X45260" s="53"/>
      <c r="Y45260" s="55"/>
    </row>
    <row r="45261" spans="21:25" x14ac:dyDescent="0.2">
      <c r="U45261" s="55"/>
      <c r="V45261" s="53"/>
      <c r="W45261" s="53"/>
      <c r="X45261" s="53"/>
      <c r="Y45261" s="55"/>
    </row>
    <row r="45262" spans="21:25" x14ac:dyDescent="0.2">
      <c r="U45262" s="55"/>
      <c r="V45262" s="53"/>
      <c r="W45262" s="53"/>
      <c r="X45262" s="53"/>
      <c r="Y45262" s="55"/>
    </row>
    <row r="45263" spans="21:25" x14ac:dyDescent="0.2">
      <c r="U45263" s="55"/>
      <c r="V45263" s="53"/>
      <c r="W45263" s="53"/>
      <c r="X45263" s="53"/>
      <c r="Y45263" s="55"/>
    </row>
    <row r="45264" spans="21:25" x14ac:dyDescent="0.2">
      <c r="U45264" s="55"/>
      <c r="V45264" s="53"/>
      <c r="W45264" s="53"/>
      <c r="X45264" s="53"/>
      <c r="Y45264" s="55"/>
    </row>
    <row r="45265" spans="21:25" x14ac:dyDescent="0.2">
      <c r="U45265" s="55"/>
      <c r="V45265" s="53"/>
      <c r="W45265" s="53"/>
      <c r="X45265" s="53"/>
      <c r="Y45265" s="55"/>
    </row>
    <row r="45266" spans="21:25" x14ac:dyDescent="0.2">
      <c r="U45266" s="55"/>
      <c r="V45266" s="53"/>
      <c r="W45266" s="53"/>
      <c r="X45266" s="53"/>
      <c r="Y45266" s="55"/>
    </row>
    <row r="45267" spans="21:25" x14ac:dyDescent="0.2">
      <c r="U45267" s="55"/>
      <c r="V45267" s="53"/>
      <c r="W45267" s="53"/>
      <c r="X45267" s="53"/>
      <c r="Y45267" s="55"/>
    </row>
    <row r="45268" spans="21:25" x14ac:dyDescent="0.2">
      <c r="U45268" s="55"/>
      <c r="V45268" s="53"/>
      <c r="W45268" s="53"/>
      <c r="X45268" s="53"/>
      <c r="Y45268" s="55"/>
    </row>
    <row r="45269" spans="21:25" x14ac:dyDescent="0.2">
      <c r="U45269" s="55"/>
      <c r="V45269" s="53"/>
      <c r="W45269" s="53"/>
      <c r="X45269" s="53"/>
      <c r="Y45269" s="55"/>
    </row>
    <row r="45270" spans="21:25" x14ac:dyDescent="0.2">
      <c r="U45270" s="55"/>
      <c r="V45270" s="53"/>
      <c r="W45270" s="53"/>
      <c r="X45270" s="53"/>
      <c r="Y45270" s="55"/>
    </row>
    <row r="45271" spans="21:25" x14ac:dyDescent="0.2">
      <c r="U45271" s="55"/>
      <c r="V45271" s="53"/>
      <c r="W45271" s="53"/>
      <c r="X45271" s="53"/>
      <c r="Y45271" s="55"/>
    </row>
    <row r="45272" spans="21:25" x14ac:dyDescent="0.2">
      <c r="U45272" s="55"/>
      <c r="V45272" s="53"/>
      <c r="W45272" s="53"/>
      <c r="X45272" s="53"/>
      <c r="Y45272" s="55"/>
    </row>
    <row r="45273" spans="21:25" x14ac:dyDescent="0.2">
      <c r="U45273" s="55"/>
      <c r="V45273" s="53"/>
      <c r="W45273" s="53"/>
      <c r="X45273" s="53"/>
      <c r="Y45273" s="55"/>
    </row>
    <row r="45274" spans="21:25" x14ac:dyDescent="0.2">
      <c r="U45274" s="55"/>
      <c r="V45274" s="53"/>
      <c r="W45274" s="53"/>
      <c r="X45274" s="53"/>
      <c r="Y45274" s="55"/>
    </row>
    <row r="45275" spans="21:25" x14ac:dyDescent="0.2">
      <c r="U45275" s="55"/>
      <c r="V45275" s="53"/>
      <c r="W45275" s="53"/>
      <c r="X45275" s="53"/>
      <c r="Y45275" s="55"/>
    </row>
    <row r="45276" spans="21:25" x14ac:dyDescent="0.2">
      <c r="U45276" s="55"/>
      <c r="V45276" s="53"/>
      <c r="W45276" s="53"/>
      <c r="X45276" s="53"/>
      <c r="Y45276" s="55"/>
    </row>
    <row r="45277" spans="21:25" x14ac:dyDescent="0.2">
      <c r="U45277" s="55"/>
      <c r="V45277" s="53"/>
      <c r="W45277" s="53"/>
      <c r="X45277" s="53"/>
      <c r="Y45277" s="55"/>
    </row>
    <row r="45278" spans="21:25" x14ac:dyDescent="0.2">
      <c r="U45278" s="55"/>
      <c r="V45278" s="53"/>
      <c r="W45278" s="53"/>
      <c r="X45278" s="53"/>
      <c r="Y45278" s="55"/>
    </row>
    <row r="45279" spans="21:25" x14ac:dyDescent="0.2">
      <c r="U45279" s="55"/>
      <c r="V45279" s="53"/>
      <c r="W45279" s="53"/>
      <c r="X45279" s="53"/>
      <c r="Y45279" s="55"/>
    </row>
    <row r="45280" spans="21:25" x14ac:dyDescent="0.2">
      <c r="U45280" s="55"/>
      <c r="V45280" s="53"/>
      <c r="W45280" s="53"/>
      <c r="X45280" s="53"/>
      <c r="Y45280" s="55"/>
    </row>
    <row r="45281" spans="21:25" x14ac:dyDescent="0.2">
      <c r="U45281" s="55"/>
      <c r="V45281" s="53"/>
      <c r="W45281" s="53"/>
      <c r="X45281" s="53"/>
      <c r="Y45281" s="55"/>
    </row>
    <row r="45282" spans="21:25" x14ac:dyDescent="0.2">
      <c r="U45282" s="55"/>
      <c r="V45282" s="53"/>
      <c r="W45282" s="53"/>
      <c r="X45282" s="53"/>
      <c r="Y45282" s="55"/>
    </row>
    <row r="45283" spans="21:25" x14ac:dyDescent="0.2">
      <c r="U45283" s="55"/>
      <c r="V45283" s="53"/>
      <c r="W45283" s="53"/>
      <c r="X45283" s="53"/>
      <c r="Y45283" s="55"/>
    </row>
    <row r="45284" spans="21:25" x14ac:dyDescent="0.2">
      <c r="U45284" s="55"/>
      <c r="V45284" s="53"/>
      <c r="W45284" s="53"/>
      <c r="X45284" s="53"/>
      <c r="Y45284" s="55"/>
    </row>
    <row r="45285" spans="21:25" x14ac:dyDescent="0.2">
      <c r="U45285" s="55"/>
      <c r="V45285" s="53"/>
      <c r="W45285" s="53"/>
      <c r="X45285" s="53"/>
      <c r="Y45285" s="55"/>
    </row>
    <row r="45286" spans="21:25" x14ac:dyDescent="0.2">
      <c r="U45286" s="55"/>
      <c r="V45286" s="53"/>
      <c r="W45286" s="53"/>
      <c r="X45286" s="53"/>
      <c r="Y45286" s="55"/>
    </row>
    <row r="45287" spans="21:25" x14ac:dyDescent="0.2">
      <c r="U45287" s="55"/>
      <c r="V45287" s="53"/>
      <c r="W45287" s="53"/>
      <c r="X45287" s="53"/>
      <c r="Y45287" s="55"/>
    </row>
    <row r="45288" spans="21:25" x14ac:dyDescent="0.2">
      <c r="U45288" s="55"/>
      <c r="V45288" s="53"/>
      <c r="W45288" s="53"/>
      <c r="X45288" s="53"/>
      <c r="Y45288" s="55"/>
    </row>
    <row r="45289" spans="21:25" x14ac:dyDescent="0.2">
      <c r="U45289" s="55"/>
      <c r="V45289" s="53"/>
      <c r="W45289" s="53"/>
      <c r="X45289" s="53"/>
      <c r="Y45289" s="55"/>
    </row>
    <row r="45290" spans="21:25" x14ac:dyDescent="0.2">
      <c r="U45290" s="55"/>
      <c r="V45290" s="53"/>
      <c r="W45290" s="53"/>
      <c r="X45290" s="53"/>
      <c r="Y45290" s="55"/>
    </row>
    <row r="45291" spans="21:25" x14ac:dyDescent="0.2">
      <c r="U45291" s="55"/>
      <c r="V45291" s="53"/>
      <c r="W45291" s="53"/>
      <c r="X45291" s="53"/>
      <c r="Y45291" s="55"/>
    </row>
    <row r="45292" spans="21:25" x14ac:dyDescent="0.2">
      <c r="U45292" s="55"/>
      <c r="V45292" s="53"/>
      <c r="W45292" s="53"/>
      <c r="X45292" s="53"/>
      <c r="Y45292" s="55"/>
    </row>
    <row r="45293" spans="21:25" x14ac:dyDescent="0.2">
      <c r="U45293" s="55"/>
      <c r="V45293" s="53"/>
      <c r="W45293" s="53"/>
      <c r="X45293" s="53"/>
      <c r="Y45293" s="55"/>
    </row>
    <row r="45294" spans="21:25" x14ac:dyDescent="0.2">
      <c r="U45294" s="55"/>
      <c r="V45294" s="53"/>
      <c r="W45294" s="53"/>
      <c r="X45294" s="53"/>
      <c r="Y45294" s="55"/>
    </row>
    <row r="45295" spans="21:25" x14ac:dyDescent="0.2">
      <c r="U45295" s="55"/>
      <c r="V45295" s="53"/>
      <c r="W45295" s="53"/>
      <c r="X45295" s="53"/>
      <c r="Y45295" s="55"/>
    </row>
    <row r="45296" spans="21:25" x14ac:dyDescent="0.2">
      <c r="U45296" s="55"/>
      <c r="V45296" s="53"/>
      <c r="W45296" s="53"/>
      <c r="X45296" s="53"/>
      <c r="Y45296" s="55"/>
    </row>
    <row r="45297" spans="21:25" x14ac:dyDescent="0.2">
      <c r="U45297" s="55"/>
      <c r="V45297" s="53"/>
      <c r="W45297" s="53"/>
      <c r="X45297" s="53"/>
      <c r="Y45297" s="55"/>
    </row>
    <row r="45298" spans="21:25" x14ac:dyDescent="0.2">
      <c r="U45298" s="55"/>
      <c r="V45298" s="53"/>
      <c r="W45298" s="53"/>
      <c r="X45298" s="53"/>
      <c r="Y45298" s="55"/>
    </row>
    <row r="45299" spans="21:25" x14ac:dyDescent="0.2">
      <c r="U45299" s="55"/>
      <c r="V45299" s="53"/>
      <c r="W45299" s="53"/>
      <c r="X45299" s="53"/>
      <c r="Y45299" s="55"/>
    </row>
    <row r="45300" spans="21:25" x14ac:dyDescent="0.2">
      <c r="U45300" s="55"/>
      <c r="V45300" s="53"/>
      <c r="W45300" s="53"/>
      <c r="X45300" s="53"/>
      <c r="Y45300" s="55"/>
    </row>
    <row r="45301" spans="21:25" x14ac:dyDescent="0.2">
      <c r="U45301" s="55"/>
      <c r="V45301" s="53"/>
      <c r="W45301" s="53"/>
      <c r="X45301" s="53"/>
      <c r="Y45301" s="55"/>
    </row>
    <row r="45302" spans="21:25" x14ac:dyDescent="0.2">
      <c r="U45302" s="55"/>
      <c r="V45302" s="53"/>
      <c r="W45302" s="53"/>
      <c r="X45302" s="53"/>
      <c r="Y45302" s="55"/>
    </row>
    <row r="45303" spans="21:25" x14ac:dyDescent="0.2">
      <c r="U45303" s="55"/>
      <c r="V45303" s="53"/>
      <c r="W45303" s="53"/>
      <c r="X45303" s="53"/>
      <c r="Y45303" s="55"/>
    </row>
    <row r="45304" spans="21:25" x14ac:dyDescent="0.2">
      <c r="U45304" s="55"/>
      <c r="V45304" s="53"/>
      <c r="W45304" s="53"/>
      <c r="X45304" s="53"/>
      <c r="Y45304" s="55"/>
    </row>
    <row r="45305" spans="21:25" x14ac:dyDescent="0.2">
      <c r="U45305" s="55"/>
      <c r="V45305" s="53"/>
      <c r="W45305" s="53"/>
      <c r="X45305" s="53"/>
      <c r="Y45305" s="55"/>
    </row>
    <row r="45306" spans="21:25" x14ac:dyDescent="0.2">
      <c r="U45306" s="55"/>
      <c r="V45306" s="53"/>
      <c r="W45306" s="53"/>
      <c r="X45306" s="53"/>
      <c r="Y45306" s="55"/>
    </row>
    <row r="45307" spans="21:25" x14ac:dyDescent="0.2">
      <c r="U45307" s="55"/>
      <c r="V45307" s="53"/>
      <c r="W45307" s="53"/>
      <c r="X45307" s="53"/>
      <c r="Y45307" s="55"/>
    </row>
    <row r="45308" spans="21:25" x14ac:dyDescent="0.2">
      <c r="U45308" s="55"/>
      <c r="V45308" s="53"/>
      <c r="W45308" s="53"/>
      <c r="X45308" s="53"/>
      <c r="Y45308" s="55"/>
    </row>
    <row r="45309" spans="21:25" x14ac:dyDescent="0.2">
      <c r="U45309" s="55"/>
      <c r="V45309" s="53"/>
      <c r="W45309" s="53"/>
      <c r="X45309" s="53"/>
      <c r="Y45309" s="55"/>
    </row>
    <row r="45310" spans="21:25" x14ac:dyDescent="0.2">
      <c r="U45310" s="55"/>
      <c r="V45310" s="53"/>
      <c r="W45310" s="53"/>
      <c r="X45310" s="53"/>
      <c r="Y45310" s="55"/>
    </row>
    <row r="45311" spans="21:25" x14ac:dyDescent="0.2">
      <c r="U45311" s="55"/>
      <c r="V45311" s="53"/>
      <c r="W45311" s="53"/>
      <c r="X45311" s="53"/>
      <c r="Y45311" s="55"/>
    </row>
    <row r="45312" spans="21:25" x14ac:dyDescent="0.2">
      <c r="U45312" s="55"/>
      <c r="V45312" s="53"/>
      <c r="W45312" s="53"/>
      <c r="X45312" s="53"/>
      <c r="Y45312" s="55"/>
    </row>
    <row r="45313" spans="21:25" x14ac:dyDescent="0.2">
      <c r="U45313" s="55"/>
      <c r="V45313" s="53"/>
      <c r="W45313" s="53"/>
      <c r="X45313" s="53"/>
      <c r="Y45313" s="55"/>
    </row>
    <row r="45314" spans="21:25" x14ac:dyDescent="0.2">
      <c r="U45314" s="55"/>
      <c r="V45314" s="53"/>
      <c r="W45314" s="53"/>
      <c r="X45314" s="53"/>
      <c r="Y45314" s="55"/>
    </row>
    <row r="45315" spans="21:25" x14ac:dyDescent="0.2">
      <c r="U45315" s="55"/>
      <c r="V45315" s="53"/>
      <c r="W45315" s="53"/>
      <c r="X45315" s="53"/>
      <c r="Y45315" s="55"/>
    </row>
    <row r="45316" spans="21:25" x14ac:dyDescent="0.2">
      <c r="U45316" s="55"/>
      <c r="V45316" s="53"/>
      <c r="W45316" s="53"/>
      <c r="X45316" s="53"/>
      <c r="Y45316" s="55"/>
    </row>
    <row r="45317" spans="21:25" x14ac:dyDescent="0.2">
      <c r="U45317" s="55"/>
      <c r="V45317" s="53"/>
      <c r="W45317" s="53"/>
      <c r="X45317" s="53"/>
      <c r="Y45317" s="55"/>
    </row>
    <row r="45318" spans="21:25" x14ac:dyDescent="0.2">
      <c r="U45318" s="55"/>
      <c r="V45318" s="53"/>
      <c r="W45318" s="53"/>
      <c r="X45318" s="53"/>
      <c r="Y45318" s="55"/>
    </row>
    <row r="45319" spans="21:25" x14ac:dyDescent="0.2">
      <c r="U45319" s="55"/>
      <c r="V45319" s="53"/>
      <c r="W45319" s="53"/>
      <c r="X45319" s="53"/>
      <c r="Y45319" s="55"/>
    </row>
    <row r="45320" spans="21:25" x14ac:dyDescent="0.2">
      <c r="U45320" s="55"/>
      <c r="V45320" s="53"/>
      <c r="W45320" s="53"/>
      <c r="X45320" s="53"/>
      <c r="Y45320" s="55"/>
    </row>
    <row r="45321" spans="21:25" x14ac:dyDescent="0.2">
      <c r="U45321" s="55"/>
      <c r="V45321" s="53"/>
      <c r="W45321" s="53"/>
      <c r="X45321" s="53"/>
      <c r="Y45321" s="55"/>
    </row>
    <row r="45322" spans="21:25" x14ac:dyDescent="0.2">
      <c r="U45322" s="55"/>
      <c r="V45322" s="53"/>
      <c r="W45322" s="53"/>
      <c r="X45322" s="53"/>
      <c r="Y45322" s="55"/>
    </row>
    <row r="45323" spans="21:25" x14ac:dyDescent="0.2">
      <c r="U45323" s="55"/>
      <c r="V45323" s="53"/>
      <c r="W45323" s="53"/>
      <c r="X45323" s="53"/>
      <c r="Y45323" s="55"/>
    </row>
    <row r="45324" spans="21:25" x14ac:dyDescent="0.2">
      <c r="U45324" s="55"/>
      <c r="V45324" s="53"/>
      <c r="W45324" s="53"/>
      <c r="X45324" s="53"/>
      <c r="Y45324" s="55"/>
    </row>
    <row r="45325" spans="21:25" x14ac:dyDescent="0.2">
      <c r="U45325" s="55"/>
      <c r="V45325" s="53"/>
      <c r="W45325" s="53"/>
      <c r="X45325" s="53"/>
      <c r="Y45325" s="55"/>
    </row>
    <row r="45326" spans="21:25" x14ac:dyDescent="0.2">
      <c r="U45326" s="55"/>
      <c r="V45326" s="53"/>
      <c r="W45326" s="53"/>
      <c r="X45326" s="53"/>
      <c r="Y45326" s="55"/>
    </row>
    <row r="45327" spans="21:25" x14ac:dyDescent="0.2">
      <c r="U45327" s="55"/>
      <c r="V45327" s="53"/>
      <c r="W45327" s="53"/>
      <c r="X45327" s="53"/>
      <c r="Y45327" s="55"/>
    </row>
    <row r="45328" spans="21:25" x14ac:dyDescent="0.2">
      <c r="U45328" s="55"/>
      <c r="V45328" s="53"/>
      <c r="W45328" s="53"/>
      <c r="X45328" s="53"/>
      <c r="Y45328" s="55"/>
    </row>
    <row r="45329" spans="21:25" x14ac:dyDescent="0.2">
      <c r="U45329" s="55"/>
      <c r="V45329" s="53"/>
      <c r="W45329" s="53"/>
      <c r="X45329" s="53"/>
      <c r="Y45329" s="55"/>
    </row>
    <row r="45330" spans="21:25" x14ac:dyDescent="0.2">
      <c r="U45330" s="55"/>
      <c r="V45330" s="53"/>
      <c r="W45330" s="53"/>
      <c r="X45330" s="53"/>
      <c r="Y45330" s="55"/>
    </row>
    <row r="45331" spans="21:25" x14ac:dyDescent="0.2">
      <c r="U45331" s="55"/>
      <c r="V45331" s="53"/>
      <c r="W45331" s="53"/>
      <c r="X45331" s="53"/>
      <c r="Y45331" s="55"/>
    </row>
    <row r="45332" spans="21:25" x14ac:dyDescent="0.2">
      <c r="U45332" s="55"/>
      <c r="V45332" s="53"/>
      <c r="W45332" s="53"/>
      <c r="X45332" s="53"/>
      <c r="Y45332" s="55"/>
    </row>
    <row r="45333" spans="21:25" x14ac:dyDescent="0.2">
      <c r="U45333" s="55"/>
      <c r="V45333" s="53"/>
      <c r="W45333" s="53"/>
      <c r="X45333" s="53"/>
      <c r="Y45333" s="55"/>
    </row>
    <row r="45334" spans="21:25" x14ac:dyDescent="0.2">
      <c r="U45334" s="55"/>
      <c r="V45334" s="53"/>
      <c r="W45334" s="53"/>
      <c r="X45334" s="53"/>
      <c r="Y45334" s="55"/>
    </row>
    <row r="45335" spans="21:25" x14ac:dyDescent="0.2">
      <c r="U45335" s="55"/>
      <c r="V45335" s="53"/>
      <c r="W45335" s="53"/>
      <c r="X45335" s="53"/>
      <c r="Y45335" s="55"/>
    </row>
    <row r="45336" spans="21:25" x14ac:dyDescent="0.2">
      <c r="U45336" s="55"/>
      <c r="V45336" s="53"/>
      <c r="W45336" s="53"/>
      <c r="X45336" s="53"/>
      <c r="Y45336" s="55"/>
    </row>
    <row r="45337" spans="21:25" x14ac:dyDescent="0.2">
      <c r="U45337" s="55"/>
      <c r="V45337" s="53"/>
      <c r="W45337" s="53"/>
      <c r="X45337" s="53"/>
      <c r="Y45337" s="55"/>
    </row>
    <row r="45338" spans="21:25" x14ac:dyDescent="0.2">
      <c r="U45338" s="55"/>
      <c r="V45338" s="53"/>
      <c r="W45338" s="53"/>
      <c r="X45338" s="53"/>
      <c r="Y45338" s="55"/>
    </row>
    <row r="45339" spans="21:25" x14ac:dyDescent="0.2">
      <c r="U45339" s="55"/>
      <c r="V45339" s="53"/>
      <c r="W45339" s="53"/>
      <c r="X45339" s="53"/>
      <c r="Y45339" s="55"/>
    </row>
    <row r="45340" spans="21:25" x14ac:dyDescent="0.2">
      <c r="U45340" s="55"/>
      <c r="V45340" s="53"/>
      <c r="W45340" s="53"/>
      <c r="X45340" s="53"/>
      <c r="Y45340" s="55"/>
    </row>
    <row r="45341" spans="21:25" x14ac:dyDescent="0.2">
      <c r="U45341" s="55"/>
      <c r="V45341" s="53"/>
      <c r="W45341" s="53"/>
      <c r="X45341" s="53"/>
      <c r="Y45341" s="55"/>
    </row>
    <row r="45342" spans="21:25" x14ac:dyDescent="0.2">
      <c r="U45342" s="55"/>
      <c r="V45342" s="53"/>
      <c r="W45342" s="53"/>
      <c r="X45342" s="53"/>
      <c r="Y45342" s="55"/>
    </row>
    <row r="45343" spans="21:25" x14ac:dyDescent="0.2">
      <c r="U45343" s="55"/>
      <c r="V45343" s="53"/>
      <c r="W45343" s="53"/>
      <c r="X45343" s="53"/>
      <c r="Y45343" s="55"/>
    </row>
    <row r="45344" spans="21:25" x14ac:dyDescent="0.2">
      <c r="U45344" s="55"/>
      <c r="V45344" s="53"/>
      <c r="W45344" s="53"/>
      <c r="X45344" s="53"/>
      <c r="Y45344" s="55"/>
    </row>
    <row r="45345" spans="21:25" x14ac:dyDescent="0.2">
      <c r="U45345" s="55"/>
      <c r="V45345" s="53"/>
      <c r="W45345" s="53"/>
      <c r="X45345" s="53"/>
      <c r="Y45345" s="55"/>
    </row>
    <row r="45346" spans="21:25" x14ac:dyDescent="0.2">
      <c r="U45346" s="55"/>
      <c r="V45346" s="53"/>
      <c r="W45346" s="53"/>
      <c r="X45346" s="53"/>
      <c r="Y45346" s="55"/>
    </row>
    <row r="45347" spans="21:25" x14ac:dyDescent="0.2">
      <c r="U45347" s="55"/>
      <c r="V45347" s="53"/>
      <c r="W45347" s="53"/>
      <c r="X45347" s="53"/>
      <c r="Y45347" s="55"/>
    </row>
    <row r="45348" spans="21:25" x14ac:dyDescent="0.2">
      <c r="U45348" s="55"/>
      <c r="V45348" s="53"/>
      <c r="W45348" s="53"/>
      <c r="X45348" s="53"/>
      <c r="Y45348" s="55"/>
    </row>
    <row r="45349" spans="21:25" x14ac:dyDescent="0.2">
      <c r="U45349" s="55"/>
      <c r="V45349" s="53"/>
      <c r="W45349" s="53"/>
      <c r="X45349" s="53"/>
      <c r="Y45349" s="55"/>
    </row>
    <row r="45350" spans="21:25" x14ac:dyDescent="0.2">
      <c r="U45350" s="55"/>
      <c r="V45350" s="53"/>
      <c r="W45350" s="53"/>
      <c r="X45350" s="53"/>
      <c r="Y45350" s="55"/>
    </row>
    <row r="45351" spans="21:25" x14ac:dyDescent="0.2">
      <c r="U45351" s="55"/>
      <c r="V45351" s="53"/>
      <c r="W45351" s="53"/>
      <c r="X45351" s="53"/>
      <c r="Y45351" s="55"/>
    </row>
    <row r="45352" spans="21:25" x14ac:dyDescent="0.2">
      <c r="U45352" s="55"/>
      <c r="V45352" s="53"/>
      <c r="W45352" s="53"/>
      <c r="X45352" s="53"/>
      <c r="Y45352" s="55"/>
    </row>
    <row r="45353" spans="21:25" x14ac:dyDescent="0.2">
      <c r="U45353" s="55"/>
      <c r="V45353" s="53"/>
      <c r="W45353" s="53"/>
      <c r="X45353" s="53"/>
      <c r="Y45353" s="55"/>
    </row>
    <row r="45354" spans="21:25" x14ac:dyDescent="0.2">
      <c r="U45354" s="55"/>
      <c r="V45354" s="53"/>
      <c r="W45354" s="53"/>
      <c r="X45354" s="53"/>
      <c r="Y45354" s="55"/>
    </row>
    <row r="45355" spans="21:25" x14ac:dyDescent="0.2">
      <c r="U45355" s="55"/>
      <c r="V45355" s="53"/>
      <c r="W45355" s="53"/>
      <c r="X45355" s="53"/>
      <c r="Y45355" s="55"/>
    </row>
    <row r="45356" spans="21:25" x14ac:dyDescent="0.2">
      <c r="U45356" s="55"/>
      <c r="V45356" s="53"/>
      <c r="W45356" s="53"/>
      <c r="X45356" s="53"/>
      <c r="Y45356" s="55"/>
    </row>
    <row r="45357" spans="21:25" x14ac:dyDescent="0.2">
      <c r="U45357" s="55"/>
      <c r="V45357" s="53"/>
      <c r="W45357" s="53"/>
      <c r="X45357" s="53"/>
      <c r="Y45357" s="55"/>
    </row>
    <row r="45358" spans="21:25" x14ac:dyDescent="0.2">
      <c r="U45358" s="55"/>
      <c r="V45358" s="53"/>
      <c r="W45358" s="53"/>
      <c r="X45358" s="53"/>
      <c r="Y45358" s="55"/>
    </row>
    <row r="45359" spans="21:25" x14ac:dyDescent="0.2">
      <c r="U45359" s="55"/>
      <c r="V45359" s="53"/>
      <c r="W45359" s="53"/>
      <c r="X45359" s="53"/>
      <c r="Y45359" s="55"/>
    </row>
    <row r="45360" spans="21:25" x14ac:dyDescent="0.2">
      <c r="U45360" s="55"/>
      <c r="V45360" s="53"/>
      <c r="W45360" s="53"/>
      <c r="X45360" s="53"/>
      <c r="Y45360" s="55"/>
    </row>
    <row r="45361" spans="21:25" x14ac:dyDescent="0.2">
      <c r="U45361" s="55"/>
      <c r="V45361" s="53"/>
      <c r="W45361" s="53"/>
      <c r="X45361" s="53"/>
      <c r="Y45361" s="55"/>
    </row>
    <row r="45362" spans="21:25" x14ac:dyDescent="0.2">
      <c r="U45362" s="55"/>
      <c r="V45362" s="53"/>
      <c r="W45362" s="53"/>
      <c r="X45362" s="53"/>
      <c r="Y45362" s="55"/>
    </row>
    <row r="45363" spans="21:25" x14ac:dyDescent="0.2">
      <c r="U45363" s="55"/>
      <c r="V45363" s="53"/>
      <c r="W45363" s="53"/>
      <c r="X45363" s="53"/>
      <c r="Y45363" s="55"/>
    </row>
    <row r="45364" spans="21:25" x14ac:dyDescent="0.2">
      <c r="U45364" s="55"/>
      <c r="V45364" s="53"/>
      <c r="W45364" s="53"/>
      <c r="X45364" s="53"/>
      <c r="Y45364" s="55"/>
    </row>
    <row r="45365" spans="21:25" x14ac:dyDescent="0.2">
      <c r="U45365" s="55"/>
      <c r="V45365" s="53"/>
      <c r="W45365" s="53"/>
      <c r="X45365" s="53"/>
      <c r="Y45365" s="55"/>
    </row>
    <row r="45366" spans="21:25" x14ac:dyDescent="0.2">
      <c r="U45366" s="55"/>
      <c r="V45366" s="53"/>
      <c r="W45366" s="53"/>
      <c r="X45366" s="53"/>
      <c r="Y45366" s="55"/>
    </row>
    <row r="45367" spans="21:25" x14ac:dyDescent="0.2">
      <c r="U45367" s="55"/>
      <c r="V45367" s="53"/>
      <c r="W45367" s="53"/>
      <c r="X45367" s="53"/>
      <c r="Y45367" s="55"/>
    </row>
    <row r="45368" spans="21:25" x14ac:dyDescent="0.2">
      <c r="U45368" s="55"/>
      <c r="V45368" s="53"/>
      <c r="W45368" s="53"/>
      <c r="X45368" s="53"/>
      <c r="Y45368" s="55"/>
    </row>
    <row r="45369" spans="21:25" x14ac:dyDescent="0.2">
      <c r="U45369" s="55"/>
      <c r="V45369" s="53"/>
      <c r="W45369" s="53"/>
      <c r="X45369" s="53"/>
      <c r="Y45369" s="55"/>
    </row>
    <row r="45370" spans="21:25" x14ac:dyDescent="0.2">
      <c r="U45370" s="55"/>
      <c r="V45370" s="53"/>
      <c r="W45370" s="53"/>
      <c r="X45370" s="53"/>
      <c r="Y45370" s="55"/>
    </row>
    <row r="45371" spans="21:25" x14ac:dyDescent="0.2">
      <c r="U45371" s="55"/>
      <c r="V45371" s="53"/>
      <c r="W45371" s="53"/>
      <c r="X45371" s="53"/>
      <c r="Y45371" s="55"/>
    </row>
    <row r="45372" spans="21:25" x14ac:dyDescent="0.2">
      <c r="U45372" s="55"/>
      <c r="V45372" s="53"/>
      <c r="W45372" s="53"/>
      <c r="X45372" s="53"/>
      <c r="Y45372" s="55"/>
    </row>
    <row r="45373" spans="21:25" x14ac:dyDescent="0.2">
      <c r="U45373" s="55"/>
      <c r="V45373" s="53"/>
      <c r="W45373" s="53"/>
      <c r="X45373" s="53"/>
      <c r="Y45373" s="55"/>
    </row>
    <row r="45374" spans="21:25" x14ac:dyDescent="0.2">
      <c r="U45374" s="55"/>
      <c r="V45374" s="53"/>
      <c r="W45374" s="53"/>
      <c r="X45374" s="53"/>
      <c r="Y45374" s="55"/>
    </row>
    <row r="45375" spans="21:25" x14ac:dyDescent="0.2">
      <c r="U45375" s="55"/>
      <c r="V45375" s="53"/>
      <c r="W45375" s="53"/>
      <c r="X45375" s="53"/>
      <c r="Y45375" s="55"/>
    </row>
    <row r="45376" spans="21:25" x14ac:dyDescent="0.2">
      <c r="U45376" s="55"/>
      <c r="V45376" s="53"/>
      <c r="W45376" s="53"/>
      <c r="X45376" s="53"/>
      <c r="Y45376" s="55"/>
    </row>
    <row r="45377" spans="21:25" x14ac:dyDescent="0.2">
      <c r="U45377" s="55"/>
      <c r="V45377" s="53"/>
      <c r="W45377" s="53"/>
      <c r="X45377" s="53"/>
      <c r="Y45377" s="55"/>
    </row>
    <row r="45378" spans="21:25" x14ac:dyDescent="0.2">
      <c r="U45378" s="55"/>
      <c r="V45378" s="53"/>
      <c r="W45378" s="53"/>
      <c r="X45378" s="53"/>
      <c r="Y45378" s="55"/>
    </row>
    <row r="45379" spans="21:25" x14ac:dyDescent="0.2">
      <c r="U45379" s="55"/>
      <c r="V45379" s="53"/>
      <c r="W45379" s="53"/>
      <c r="X45379" s="53"/>
      <c r="Y45379" s="55"/>
    </row>
    <row r="45380" spans="21:25" x14ac:dyDescent="0.2">
      <c r="U45380" s="55"/>
      <c r="V45380" s="53"/>
      <c r="W45380" s="53"/>
      <c r="X45380" s="53"/>
      <c r="Y45380" s="55"/>
    </row>
    <row r="45381" spans="21:25" x14ac:dyDescent="0.2">
      <c r="U45381" s="55"/>
      <c r="V45381" s="53"/>
      <c r="W45381" s="53"/>
      <c r="X45381" s="53"/>
      <c r="Y45381" s="55"/>
    </row>
    <row r="45382" spans="21:25" x14ac:dyDescent="0.2">
      <c r="U45382" s="55"/>
      <c r="V45382" s="53"/>
      <c r="W45382" s="53"/>
      <c r="X45382" s="53"/>
      <c r="Y45382" s="55"/>
    </row>
    <row r="45383" spans="21:25" x14ac:dyDescent="0.2">
      <c r="U45383" s="55"/>
      <c r="V45383" s="53"/>
      <c r="W45383" s="53"/>
      <c r="X45383" s="53"/>
      <c r="Y45383" s="55"/>
    </row>
    <row r="45384" spans="21:25" x14ac:dyDescent="0.2">
      <c r="U45384" s="55"/>
      <c r="V45384" s="53"/>
      <c r="W45384" s="53"/>
      <c r="X45384" s="53"/>
      <c r="Y45384" s="55"/>
    </row>
    <row r="45385" spans="21:25" x14ac:dyDescent="0.2">
      <c r="U45385" s="55"/>
      <c r="V45385" s="53"/>
      <c r="W45385" s="53"/>
      <c r="X45385" s="53"/>
      <c r="Y45385" s="55"/>
    </row>
    <row r="45386" spans="21:25" x14ac:dyDescent="0.2">
      <c r="U45386" s="55"/>
      <c r="V45386" s="53"/>
      <c r="W45386" s="53"/>
      <c r="X45386" s="53"/>
      <c r="Y45386" s="55"/>
    </row>
    <row r="45387" spans="21:25" x14ac:dyDescent="0.2">
      <c r="U45387" s="55"/>
      <c r="V45387" s="53"/>
      <c r="W45387" s="53"/>
      <c r="X45387" s="53"/>
      <c r="Y45387" s="55"/>
    </row>
    <row r="45388" spans="21:25" x14ac:dyDescent="0.2">
      <c r="U45388" s="55"/>
      <c r="V45388" s="53"/>
      <c r="W45388" s="53"/>
      <c r="X45388" s="53"/>
      <c r="Y45388" s="55"/>
    </row>
    <row r="45389" spans="21:25" x14ac:dyDescent="0.2">
      <c r="U45389" s="55"/>
      <c r="V45389" s="53"/>
      <c r="W45389" s="53"/>
      <c r="X45389" s="53"/>
      <c r="Y45389" s="55"/>
    </row>
    <row r="45390" spans="21:25" x14ac:dyDescent="0.2">
      <c r="U45390" s="55"/>
      <c r="V45390" s="53"/>
      <c r="W45390" s="53"/>
      <c r="X45390" s="53"/>
      <c r="Y45390" s="55"/>
    </row>
    <row r="45391" spans="21:25" x14ac:dyDescent="0.2">
      <c r="U45391" s="55"/>
      <c r="V45391" s="53"/>
      <c r="W45391" s="53"/>
      <c r="X45391" s="53"/>
      <c r="Y45391" s="55"/>
    </row>
    <row r="45392" spans="21:25" x14ac:dyDescent="0.2">
      <c r="U45392" s="55"/>
      <c r="V45392" s="53"/>
      <c r="W45392" s="53"/>
      <c r="X45392" s="53"/>
      <c r="Y45392" s="55"/>
    </row>
    <row r="45393" spans="21:25" x14ac:dyDescent="0.2">
      <c r="U45393" s="55"/>
      <c r="V45393" s="53"/>
      <c r="W45393" s="53"/>
      <c r="X45393" s="53"/>
      <c r="Y45393" s="55"/>
    </row>
    <row r="45394" spans="21:25" x14ac:dyDescent="0.2">
      <c r="U45394" s="55"/>
      <c r="V45394" s="53"/>
      <c r="W45394" s="53"/>
      <c r="X45394" s="53"/>
      <c r="Y45394" s="55"/>
    </row>
    <row r="45395" spans="21:25" x14ac:dyDescent="0.2">
      <c r="U45395" s="55"/>
      <c r="V45395" s="53"/>
      <c r="W45395" s="53"/>
      <c r="X45395" s="53"/>
      <c r="Y45395" s="55"/>
    </row>
    <row r="45396" spans="21:25" x14ac:dyDescent="0.2">
      <c r="U45396" s="55"/>
      <c r="V45396" s="53"/>
      <c r="W45396" s="53"/>
      <c r="X45396" s="53"/>
      <c r="Y45396" s="55"/>
    </row>
    <row r="45397" spans="21:25" x14ac:dyDescent="0.2">
      <c r="U45397" s="55"/>
      <c r="V45397" s="53"/>
      <c r="W45397" s="53"/>
      <c r="X45397" s="53"/>
      <c r="Y45397" s="55"/>
    </row>
    <row r="45398" spans="21:25" x14ac:dyDescent="0.2">
      <c r="U45398" s="55"/>
      <c r="V45398" s="53"/>
      <c r="W45398" s="53"/>
      <c r="X45398" s="53"/>
      <c r="Y45398" s="55"/>
    </row>
    <row r="45399" spans="21:25" x14ac:dyDescent="0.2">
      <c r="U45399" s="55"/>
      <c r="V45399" s="53"/>
      <c r="W45399" s="53"/>
      <c r="X45399" s="53"/>
      <c r="Y45399" s="55"/>
    </row>
    <row r="45400" spans="21:25" x14ac:dyDescent="0.2">
      <c r="U45400" s="55"/>
      <c r="V45400" s="53"/>
      <c r="W45400" s="53"/>
      <c r="X45400" s="53"/>
      <c r="Y45400" s="55"/>
    </row>
    <row r="45401" spans="21:25" x14ac:dyDescent="0.2">
      <c r="U45401" s="55"/>
      <c r="V45401" s="53"/>
      <c r="W45401" s="53"/>
      <c r="X45401" s="53"/>
      <c r="Y45401" s="55"/>
    </row>
    <row r="45402" spans="21:25" x14ac:dyDescent="0.2">
      <c r="U45402" s="55"/>
      <c r="V45402" s="53"/>
      <c r="W45402" s="53"/>
      <c r="X45402" s="53"/>
      <c r="Y45402" s="55"/>
    </row>
    <row r="45403" spans="21:25" x14ac:dyDescent="0.2">
      <c r="U45403" s="55"/>
      <c r="V45403" s="53"/>
      <c r="W45403" s="53"/>
      <c r="X45403" s="53"/>
      <c r="Y45403" s="55"/>
    </row>
    <row r="45404" spans="21:25" x14ac:dyDescent="0.2">
      <c r="U45404" s="55"/>
      <c r="V45404" s="53"/>
      <c r="W45404" s="53"/>
      <c r="X45404" s="53"/>
      <c r="Y45404" s="55"/>
    </row>
    <row r="45405" spans="21:25" x14ac:dyDescent="0.2">
      <c r="U45405" s="55"/>
      <c r="V45405" s="53"/>
      <c r="W45405" s="53"/>
      <c r="X45405" s="53"/>
      <c r="Y45405" s="55"/>
    </row>
    <row r="45406" spans="21:25" x14ac:dyDescent="0.2">
      <c r="U45406" s="55"/>
      <c r="V45406" s="53"/>
      <c r="W45406" s="53"/>
      <c r="X45406" s="53"/>
      <c r="Y45406" s="55"/>
    </row>
    <row r="45407" spans="21:25" x14ac:dyDescent="0.2">
      <c r="U45407" s="55"/>
      <c r="V45407" s="53"/>
      <c r="W45407" s="53"/>
      <c r="X45407" s="53"/>
      <c r="Y45407" s="55"/>
    </row>
    <row r="45408" spans="21:25" x14ac:dyDescent="0.2">
      <c r="U45408" s="55"/>
      <c r="V45408" s="53"/>
      <c r="W45408" s="53"/>
      <c r="X45408" s="53"/>
      <c r="Y45408" s="55"/>
    </row>
    <row r="45409" spans="21:25" x14ac:dyDescent="0.2">
      <c r="U45409" s="55"/>
      <c r="V45409" s="53"/>
      <c r="W45409" s="53"/>
      <c r="X45409" s="53"/>
      <c r="Y45409" s="55"/>
    </row>
    <row r="45410" spans="21:25" x14ac:dyDescent="0.2">
      <c r="U45410" s="55"/>
      <c r="V45410" s="53"/>
      <c r="W45410" s="53"/>
      <c r="X45410" s="53"/>
      <c r="Y45410" s="55"/>
    </row>
    <row r="45411" spans="21:25" x14ac:dyDescent="0.2">
      <c r="U45411" s="55"/>
      <c r="V45411" s="53"/>
      <c r="W45411" s="53"/>
      <c r="X45411" s="53"/>
      <c r="Y45411" s="55"/>
    </row>
    <row r="45412" spans="21:25" x14ac:dyDescent="0.2">
      <c r="U45412" s="55"/>
      <c r="V45412" s="53"/>
      <c r="W45412" s="53"/>
      <c r="X45412" s="53"/>
      <c r="Y45412" s="55"/>
    </row>
    <row r="45413" spans="21:25" x14ac:dyDescent="0.2">
      <c r="U45413" s="55"/>
      <c r="V45413" s="53"/>
      <c r="W45413" s="53"/>
      <c r="X45413" s="53"/>
      <c r="Y45413" s="55"/>
    </row>
    <row r="45414" spans="21:25" x14ac:dyDescent="0.2">
      <c r="U45414" s="55"/>
      <c r="V45414" s="53"/>
      <c r="W45414" s="53"/>
      <c r="X45414" s="53"/>
      <c r="Y45414" s="55"/>
    </row>
    <row r="45415" spans="21:25" x14ac:dyDescent="0.2">
      <c r="U45415" s="55"/>
      <c r="V45415" s="53"/>
      <c r="W45415" s="53"/>
      <c r="X45415" s="53"/>
      <c r="Y45415" s="55"/>
    </row>
    <row r="45416" spans="21:25" x14ac:dyDescent="0.2">
      <c r="U45416" s="55"/>
      <c r="V45416" s="53"/>
      <c r="W45416" s="53"/>
      <c r="X45416" s="53"/>
      <c r="Y45416" s="55"/>
    </row>
    <row r="45417" spans="21:25" x14ac:dyDescent="0.2">
      <c r="U45417" s="55"/>
      <c r="V45417" s="53"/>
      <c r="W45417" s="53"/>
      <c r="X45417" s="53"/>
      <c r="Y45417" s="55"/>
    </row>
    <row r="45418" spans="21:25" x14ac:dyDescent="0.2">
      <c r="U45418" s="55"/>
      <c r="V45418" s="53"/>
      <c r="W45418" s="53"/>
      <c r="X45418" s="53"/>
      <c r="Y45418" s="55"/>
    </row>
    <row r="45419" spans="21:25" x14ac:dyDescent="0.2">
      <c r="U45419" s="55"/>
      <c r="V45419" s="53"/>
      <c r="W45419" s="53"/>
      <c r="X45419" s="53"/>
      <c r="Y45419" s="55"/>
    </row>
    <row r="45420" spans="21:25" x14ac:dyDescent="0.2">
      <c r="U45420" s="55"/>
      <c r="V45420" s="53"/>
      <c r="W45420" s="53"/>
      <c r="X45420" s="53"/>
      <c r="Y45420" s="55"/>
    </row>
    <row r="45421" spans="21:25" x14ac:dyDescent="0.2">
      <c r="U45421" s="55"/>
      <c r="V45421" s="53"/>
      <c r="W45421" s="53"/>
      <c r="X45421" s="53"/>
      <c r="Y45421" s="55"/>
    </row>
    <row r="45422" spans="21:25" x14ac:dyDescent="0.2">
      <c r="U45422" s="55"/>
      <c r="V45422" s="53"/>
      <c r="W45422" s="53"/>
      <c r="X45422" s="53"/>
      <c r="Y45422" s="55"/>
    </row>
    <row r="45423" spans="21:25" x14ac:dyDescent="0.2">
      <c r="U45423" s="55"/>
      <c r="V45423" s="53"/>
      <c r="W45423" s="53"/>
      <c r="X45423" s="53"/>
      <c r="Y45423" s="55"/>
    </row>
    <row r="45424" spans="21:25" x14ac:dyDescent="0.2">
      <c r="U45424" s="55"/>
      <c r="V45424" s="53"/>
      <c r="W45424" s="53"/>
      <c r="X45424" s="53"/>
      <c r="Y45424" s="55"/>
    </row>
    <row r="45425" spans="21:25" x14ac:dyDescent="0.2">
      <c r="U45425" s="55"/>
      <c r="V45425" s="53"/>
      <c r="W45425" s="53"/>
      <c r="X45425" s="53"/>
      <c r="Y45425" s="55"/>
    </row>
    <row r="45426" spans="21:25" x14ac:dyDescent="0.2">
      <c r="U45426" s="55"/>
      <c r="V45426" s="53"/>
      <c r="W45426" s="53"/>
      <c r="X45426" s="53"/>
      <c r="Y45426" s="55"/>
    </row>
    <row r="45427" spans="21:25" x14ac:dyDescent="0.2">
      <c r="U45427" s="55"/>
      <c r="V45427" s="53"/>
      <c r="W45427" s="53"/>
      <c r="X45427" s="53"/>
      <c r="Y45427" s="55"/>
    </row>
    <row r="45428" spans="21:25" x14ac:dyDescent="0.2">
      <c r="U45428" s="55"/>
      <c r="V45428" s="53"/>
      <c r="W45428" s="53"/>
      <c r="X45428" s="53"/>
      <c r="Y45428" s="55"/>
    </row>
    <row r="45429" spans="21:25" x14ac:dyDescent="0.2">
      <c r="U45429" s="55"/>
      <c r="V45429" s="53"/>
      <c r="W45429" s="53"/>
      <c r="X45429" s="53"/>
      <c r="Y45429" s="55"/>
    </row>
    <row r="45430" spans="21:25" x14ac:dyDescent="0.2">
      <c r="U45430" s="55"/>
      <c r="V45430" s="53"/>
      <c r="W45430" s="53"/>
      <c r="X45430" s="53"/>
      <c r="Y45430" s="55"/>
    </row>
    <row r="45431" spans="21:25" x14ac:dyDescent="0.2">
      <c r="U45431" s="55"/>
      <c r="V45431" s="53"/>
      <c r="W45431" s="53"/>
      <c r="X45431" s="53"/>
      <c r="Y45431" s="55"/>
    </row>
    <row r="45432" spans="21:25" x14ac:dyDescent="0.2">
      <c r="U45432" s="55"/>
      <c r="V45432" s="53"/>
      <c r="W45432" s="53"/>
      <c r="X45432" s="53"/>
      <c r="Y45432" s="55"/>
    </row>
    <row r="45433" spans="21:25" x14ac:dyDescent="0.2">
      <c r="U45433" s="55"/>
      <c r="V45433" s="53"/>
      <c r="W45433" s="53"/>
      <c r="X45433" s="53"/>
      <c r="Y45433" s="55"/>
    </row>
    <row r="45434" spans="21:25" x14ac:dyDescent="0.2">
      <c r="U45434" s="55"/>
      <c r="V45434" s="53"/>
      <c r="W45434" s="53"/>
      <c r="X45434" s="53"/>
      <c r="Y45434" s="55"/>
    </row>
    <row r="45435" spans="21:25" x14ac:dyDescent="0.2">
      <c r="U45435" s="55"/>
      <c r="V45435" s="53"/>
      <c r="W45435" s="53"/>
      <c r="X45435" s="53"/>
      <c r="Y45435" s="55"/>
    </row>
    <row r="45436" spans="21:25" x14ac:dyDescent="0.2">
      <c r="U45436" s="55"/>
      <c r="V45436" s="53"/>
      <c r="W45436" s="53"/>
      <c r="X45436" s="53"/>
      <c r="Y45436" s="55"/>
    </row>
    <row r="45437" spans="21:25" x14ac:dyDescent="0.2">
      <c r="U45437" s="55"/>
      <c r="V45437" s="53"/>
      <c r="W45437" s="53"/>
      <c r="X45437" s="53"/>
      <c r="Y45437" s="55"/>
    </row>
    <row r="45438" spans="21:25" x14ac:dyDescent="0.2">
      <c r="U45438" s="55"/>
      <c r="V45438" s="53"/>
      <c r="W45438" s="53"/>
      <c r="X45438" s="53"/>
      <c r="Y45438" s="55"/>
    </row>
    <row r="45439" spans="21:25" x14ac:dyDescent="0.2">
      <c r="U45439" s="55"/>
      <c r="V45439" s="53"/>
      <c r="W45439" s="53"/>
      <c r="X45439" s="53"/>
      <c r="Y45439" s="55"/>
    </row>
    <row r="45440" spans="21:25" x14ac:dyDescent="0.2">
      <c r="U45440" s="55"/>
      <c r="V45440" s="53"/>
      <c r="W45440" s="53"/>
      <c r="X45440" s="53"/>
      <c r="Y45440" s="55"/>
    </row>
    <row r="45441" spans="21:25" x14ac:dyDescent="0.2">
      <c r="U45441" s="55"/>
      <c r="V45441" s="53"/>
      <c r="W45441" s="53"/>
      <c r="X45441" s="53"/>
      <c r="Y45441" s="55"/>
    </row>
    <row r="45442" spans="21:25" x14ac:dyDescent="0.2">
      <c r="U45442" s="55"/>
      <c r="V45442" s="53"/>
      <c r="W45442" s="53"/>
      <c r="X45442" s="53"/>
      <c r="Y45442" s="55"/>
    </row>
    <row r="45443" spans="21:25" x14ac:dyDescent="0.2">
      <c r="U45443" s="55"/>
      <c r="V45443" s="53"/>
      <c r="W45443" s="53"/>
      <c r="X45443" s="53"/>
      <c r="Y45443" s="55"/>
    </row>
    <row r="45444" spans="21:25" x14ac:dyDescent="0.2">
      <c r="U45444" s="55"/>
      <c r="V45444" s="53"/>
      <c r="W45444" s="53"/>
      <c r="X45444" s="53"/>
      <c r="Y45444" s="55"/>
    </row>
    <row r="45445" spans="21:25" x14ac:dyDescent="0.2">
      <c r="U45445" s="55"/>
      <c r="V45445" s="53"/>
      <c r="W45445" s="53"/>
      <c r="X45445" s="53"/>
      <c r="Y45445" s="55"/>
    </row>
    <row r="45446" spans="21:25" x14ac:dyDescent="0.2">
      <c r="U45446" s="55"/>
      <c r="V45446" s="53"/>
      <c r="W45446" s="53"/>
      <c r="X45446" s="53"/>
      <c r="Y45446" s="55"/>
    </row>
    <row r="45447" spans="21:25" x14ac:dyDescent="0.2">
      <c r="U45447" s="55"/>
      <c r="V45447" s="53"/>
      <c r="W45447" s="53"/>
      <c r="X45447" s="53"/>
      <c r="Y45447" s="55"/>
    </row>
    <row r="45448" spans="21:25" x14ac:dyDescent="0.2">
      <c r="U45448" s="55"/>
      <c r="V45448" s="53"/>
      <c r="W45448" s="53"/>
      <c r="X45448" s="53"/>
      <c r="Y45448" s="55"/>
    </row>
    <row r="45449" spans="21:25" x14ac:dyDescent="0.2">
      <c r="U45449" s="55"/>
      <c r="V45449" s="53"/>
      <c r="W45449" s="53"/>
      <c r="X45449" s="53"/>
      <c r="Y45449" s="55"/>
    </row>
    <row r="45450" spans="21:25" x14ac:dyDescent="0.2">
      <c r="U45450" s="55"/>
      <c r="V45450" s="53"/>
      <c r="W45450" s="53"/>
      <c r="X45450" s="53"/>
      <c r="Y45450" s="55"/>
    </row>
    <row r="45451" spans="21:25" x14ac:dyDescent="0.2">
      <c r="U45451" s="55"/>
      <c r="V45451" s="53"/>
      <c r="W45451" s="53"/>
      <c r="X45451" s="53"/>
      <c r="Y45451" s="55"/>
    </row>
    <row r="45452" spans="21:25" x14ac:dyDescent="0.2">
      <c r="U45452" s="55"/>
      <c r="V45452" s="53"/>
      <c r="W45452" s="53"/>
      <c r="X45452" s="53"/>
      <c r="Y45452" s="55"/>
    </row>
    <row r="45453" spans="21:25" x14ac:dyDescent="0.2">
      <c r="U45453" s="55"/>
      <c r="V45453" s="53"/>
      <c r="W45453" s="53"/>
      <c r="X45453" s="53"/>
      <c r="Y45453" s="55"/>
    </row>
    <row r="45454" spans="21:25" x14ac:dyDescent="0.2">
      <c r="U45454" s="55"/>
      <c r="V45454" s="53"/>
      <c r="W45454" s="53"/>
      <c r="X45454" s="53"/>
      <c r="Y45454" s="55"/>
    </row>
    <row r="45455" spans="21:25" x14ac:dyDescent="0.2">
      <c r="U45455" s="55"/>
      <c r="V45455" s="53"/>
      <c r="W45455" s="53"/>
      <c r="X45455" s="53"/>
      <c r="Y45455" s="55"/>
    </row>
    <row r="45456" spans="21:25" x14ac:dyDescent="0.2">
      <c r="U45456" s="55"/>
      <c r="V45456" s="53"/>
      <c r="W45456" s="53"/>
      <c r="X45456" s="53"/>
      <c r="Y45456" s="55"/>
    </row>
    <row r="45457" spans="21:25" x14ac:dyDescent="0.2">
      <c r="U45457" s="55"/>
      <c r="V45457" s="53"/>
      <c r="W45457" s="53"/>
      <c r="X45457" s="53"/>
      <c r="Y45457" s="55"/>
    </row>
    <row r="45458" spans="21:25" x14ac:dyDescent="0.2">
      <c r="U45458" s="55"/>
      <c r="V45458" s="53"/>
      <c r="W45458" s="53"/>
      <c r="X45458" s="53"/>
      <c r="Y45458" s="55"/>
    </row>
    <row r="45459" spans="21:25" x14ac:dyDescent="0.2">
      <c r="U45459" s="55"/>
      <c r="V45459" s="53"/>
      <c r="W45459" s="53"/>
      <c r="X45459" s="53"/>
      <c r="Y45459" s="55"/>
    </row>
    <row r="45460" spans="21:25" x14ac:dyDescent="0.2">
      <c r="U45460" s="55"/>
      <c r="V45460" s="53"/>
      <c r="W45460" s="53"/>
      <c r="X45460" s="53"/>
      <c r="Y45460" s="55"/>
    </row>
    <row r="45461" spans="21:25" x14ac:dyDescent="0.2">
      <c r="U45461" s="55"/>
      <c r="V45461" s="53"/>
      <c r="W45461" s="53"/>
      <c r="X45461" s="53"/>
      <c r="Y45461" s="55"/>
    </row>
    <row r="45462" spans="21:25" x14ac:dyDescent="0.2">
      <c r="U45462" s="55"/>
      <c r="V45462" s="53"/>
      <c r="W45462" s="53"/>
      <c r="X45462" s="53"/>
      <c r="Y45462" s="55"/>
    </row>
    <row r="45463" spans="21:25" x14ac:dyDescent="0.2">
      <c r="U45463" s="55"/>
      <c r="V45463" s="53"/>
      <c r="W45463" s="53"/>
      <c r="X45463" s="53"/>
      <c r="Y45463" s="55"/>
    </row>
    <row r="45464" spans="21:25" x14ac:dyDescent="0.2">
      <c r="U45464" s="55"/>
      <c r="V45464" s="53"/>
      <c r="W45464" s="53"/>
      <c r="X45464" s="53"/>
      <c r="Y45464" s="55"/>
    </row>
    <row r="45465" spans="21:25" x14ac:dyDescent="0.2">
      <c r="U45465" s="55"/>
      <c r="V45465" s="53"/>
      <c r="W45465" s="53"/>
      <c r="X45465" s="53"/>
      <c r="Y45465" s="55"/>
    </row>
    <row r="45466" spans="21:25" x14ac:dyDescent="0.2">
      <c r="U45466" s="55"/>
      <c r="V45466" s="53"/>
      <c r="W45466" s="53"/>
      <c r="X45466" s="53"/>
      <c r="Y45466" s="55"/>
    </row>
    <row r="45467" spans="21:25" x14ac:dyDescent="0.2">
      <c r="U45467" s="55"/>
      <c r="V45467" s="53"/>
      <c r="W45467" s="53"/>
      <c r="X45467" s="53"/>
      <c r="Y45467" s="55"/>
    </row>
    <row r="45468" spans="21:25" x14ac:dyDescent="0.2">
      <c r="U45468" s="55"/>
      <c r="V45468" s="53"/>
      <c r="W45468" s="53"/>
      <c r="X45468" s="53"/>
      <c r="Y45468" s="55"/>
    </row>
    <row r="45469" spans="21:25" x14ac:dyDescent="0.2">
      <c r="U45469" s="55"/>
      <c r="V45469" s="53"/>
      <c r="W45469" s="53"/>
      <c r="X45469" s="53"/>
      <c r="Y45469" s="55"/>
    </row>
    <row r="45470" spans="21:25" x14ac:dyDescent="0.2">
      <c r="U45470" s="55"/>
      <c r="V45470" s="53"/>
      <c r="W45470" s="53"/>
      <c r="X45470" s="53"/>
      <c r="Y45470" s="55"/>
    </row>
    <row r="45471" spans="21:25" x14ac:dyDescent="0.2">
      <c r="U45471" s="55"/>
      <c r="V45471" s="53"/>
      <c r="W45471" s="53"/>
      <c r="X45471" s="53"/>
      <c r="Y45471" s="55"/>
    </row>
    <row r="45472" spans="21:25" x14ac:dyDescent="0.2">
      <c r="U45472" s="55"/>
      <c r="V45472" s="53"/>
      <c r="W45472" s="53"/>
      <c r="X45472" s="53"/>
      <c r="Y45472" s="55"/>
    </row>
    <row r="45473" spans="21:25" x14ac:dyDescent="0.2">
      <c r="U45473" s="55"/>
      <c r="V45473" s="53"/>
      <c r="W45473" s="53"/>
      <c r="X45473" s="53"/>
      <c r="Y45473" s="55"/>
    </row>
    <row r="45474" spans="21:25" x14ac:dyDescent="0.2">
      <c r="U45474" s="55"/>
      <c r="V45474" s="53"/>
      <c r="W45474" s="53"/>
      <c r="X45474" s="53"/>
      <c r="Y45474" s="55"/>
    </row>
    <row r="45475" spans="21:25" x14ac:dyDescent="0.2">
      <c r="U45475" s="55"/>
      <c r="V45475" s="53"/>
      <c r="W45475" s="53"/>
      <c r="X45475" s="53"/>
      <c r="Y45475" s="55"/>
    </row>
    <row r="45476" spans="21:25" x14ac:dyDescent="0.2">
      <c r="U45476" s="55"/>
      <c r="V45476" s="53"/>
      <c r="W45476" s="53"/>
      <c r="X45476" s="53"/>
      <c r="Y45476" s="55"/>
    </row>
    <row r="45477" spans="21:25" x14ac:dyDescent="0.2">
      <c r="U45477" s="55"/>
      <c r="V45477" s="53"/>
      <c r="W45477" s="53"/>
      <c r="X45477" s="53"/>
      <c r="Y45477" s="55"/>
    </row>
    <row r="45478" spans="21:25" x14ac:dyDescent="0.2">
      <c r="U45478" s="55"/>
      <c r="V45478" s="53"/>
      <c r="W45478" s="53"/>
      <c r="X45478" s="53"/>
      <c r="Y45478" s="55"/>
    </row>
    <row r="45479" spans="21:25" x14ac:dyDescent="0.2">
      <c r="U45479" s="55"/>
      <c r="V45479" s="53"/>
      <c r="W45479" s="53"/>
      <c r="X45479" s="53"/>
      <c r="Y45479" s="55"/>
    </row>
    <row r="45480" spans="21:25" x14ac:dyDescent="0.2">
      <c r="U45480" s="55"/>
      <c r="V45480" s="53"/>
      <c r="W45480" s="53"/>
      <c r="X45480" s="53"/>
      <c r="Y45480" s="55"/>
    </row>
    <row r="45481" spans="21:25" x14ac:dyDescent="0.2">
      <c r="U45481" s="55"/>
      <c r="V45481" s="53"/>
      <c r="W45481" s="53"/>
      <c r="X45481" s="53"/>
      <c r="Y45481" s="55"/>
    </row>
    <row r="45482" spans="21:25" x14ac:dyDescent="0.2">
      <c r="U45482" s="55"/>
      <c r="V45482" s="53"/>
      <c r="W45482" s="53"/>
      <c r="X45482" s="53"/>
      <c r="Y45482" s="55"/>
    </row>
    <row r="45483" spans="21:25" x14ac:dyDescent="0.2">
      <c r="U45483" s="55"/>
      <c r="V45483" s="53"/>
      <c r="W45483" s="53"/>
      <c r="X45483" s="53"/>
      <c r="Y45483" s="55"/>
    </row>
    <row r="45484" spans="21:25" x14ac:dyDescent="0.2">
      <c r="U45484" s="55"/>
      <c r="V45484" s="53"/>
      <c r="W45484" s="53"/>
      <c r="X45484" s="53"/>
      <c r="Y45484" s="55"/>
    </row>
    <row r="45485" spans="21:25" x14ac:dyDescent="0.2">
      <c r="U45485" s="55"/>
      <c r="V45485" s="53"/>
      <c r="W45485" s="53"/>
      <c r="X45485" s="53"/>
      <c r="Y45485" s="55"/>
    </row>
    <row r="45486" spans="21:25" x14ac:dyDescent="0.2">
      <c r="U45486" s="55"/>
      <c r="V45486" s="53"/>
      <c r="W45486" s="53"/>
      <c r="X45486" s="53"/>
      <c r="Y45486" s="55"/>
    </row>
    <row r="45487" spans="21:25" x14ac:dyDescent="0.2">
      <c r="U45487" s="55"/>
      <c r="V45487" s="53"/>
      <c r="W45487" s="53"/>
      <c r="X45487" s="53"/>
      <c r="Y45487" s="55"/>
    </row>
    <row r="45488" spans="21:25" x14ac:dyDescent="0.2">
      <c r="U45488" s="55"/>
      <c r="V45488" s="53"/>
      <c r="W45488" s="53"/>
      <c r="X45488" s="53"/>
      <c r="Y45488" s="55"/>
    </row>
    <row r="45489" spans="21:25" x14ac:dyDescent="0.2">
      <c r="U45489" s="55"/>
      <c r="V45489" s="53"/>
      <c r="W45489" s="53"/>
      <c r="X45489" s="53"/>
      <c r="Y45489" s="55"/>
    </row>
    <row r="45490" spans="21:25" x14ac:dyDescent="0.2">
      <c r="U45490" s="55"/>
      <c r="V45490" s="53"/>
      <c r="W45490" s="53"/>
      <c r="X45490" s="53"/>
      <c r="Y45490" s="55"/>
    </row>
    <row r="45491" spans="21:25" x14ac:dyDescent="0.2">
      <c r="U45491" s="55"/>
      <c r="V45491" s="53"/>
      <c r="W45491" s="53"/>
      <c r="X45491" s="53"/>
      <c r="Y45491" s="55"/>
    </row>
    <row r="45492" spans="21:25" x14ac:dyDescent="0.2">
      <c r="U45492" s="55"/>
      <c r="V45492" s="53"/>
      <c r="W45492" s="53"/>
      <c r="X45492" s="53"/>
      <c r="Y45492" s="55"/>
    </row>
    <row r="45493" spans="21:25" x14ac:dyDescent="0.2">
      <c r="U45493" s="55"/>
      <c r="V45493" s="53"/>
      <c r="W45493" s="53"/>
      <c r="X45493" s="53"/>
      <c r="Y45493" s="55"/>
    </row>
    <row r="45494" spans="21:25" x14ac:dyDescent="0.2">
      <c r="U45494" s="55"/>
      <c r="V45494" s="53"/>
      <c r="W45494" s="53"/>
      <c r="X45494" s="53"/>
      <c r="Y45494" s="55"/>
    </row>
    <row r="45495" spans="21:25" x14ac:dyDescent="0.2">
      <c r="U45495" s="55"/>
      <c r="V45495" s="53"/>
      <c r="W45495" s="53"/>
      <c r="X45495" s="53"/>
      <c r="Y45495" s="55"/>
    </row>
    <row r="45496" spans="21:25" x14ac:dyDescent="0.2">
      <c r="U45496" s="55"/>
      <c r="V45496" s="53"/>
      <c r="W45496" s="53"/>
      <c r="X45496" s="53"/>
      <c r="Y45496" s="55"/>
    </row>
    <row r="45497" spans="21:25" x14ac:dyDescent="0.2">
      <c r="U45497" s="55"/>
      <c r="V45497" s="53"/>
      <c r="W45497" s="53"/>
      <c r="X45497" s="53"/>
      <c r="Y45497" s="55"/>
    </row>
    <row r="45498" spans="21:25" x14ac:dyDescent="0.2">
      <c r="U45498" s="55"/>
      <c r="V45498" s="53"/>
      <c r="W45498" s="53"/>
      <c r="X45498" s="53"/>
      <c r="Y45498" s="55"/>
    </row>
    <row r="45499" spans="21:25" x14ac:dyDescent="0.2">
      <c r="U45499" s="55"/>
      <c r="V45499" s="53"/>
      <c r="W45499" s="53"/>
      <c r="X45499" s="53"/>
      <c r="Y45499" s="55"/>
    </row>
    <row r="45500" spans="21:25" x14ac:dyDescent="0.2">
      <c r="U45500" s="55"/>
      <c r="V45500" s="53"/>
      <c r="W45500" s="53"/>
      <c r="X45500" s="53"/>
      <c r="Y45500" s="55"/>
    </row>
    <row r="45501" spans="21:25" x14ac:dyDescent="0.2">
      <c r="U45501" s="55"/>
      <c r="V45501" s="53"/>
      <c r="W45501" s="53"/>
      <c r="X45501" s="53"/>
      <c r="Y45501" s="55"/>
    </row>
    <row r="45502" spans="21:25" x14ac:dyDescent="0.2">
      <c r="U45502" s="55"/>
      <c r="V45502" s="53"/>
      <c r="W45502" s="53"/>
      <c r="X45502" s="53"/>
      <c r="Y45502" s="55"/>
    </row>
    <row r="45503" spans="21:25" x14ac:dyDescent="0.2">
      <c r="U45503" s="55"/>
      <c r="V45503" s="53"/>
      <c r="W45503" s="53"/>
      <c r="X45503" s="53"/>
      <c r="Y45503" s="55"/>
    </row>
    <row r="45504" spans="21:25" x14ac:dyDescent="0.2">
      <c r="U45504" s="55"/>
      <c r="V45504" s="53"/>
      <c r="W45504" s="53"/>
      <c r="X45504" s="53"/>
      <c r="Y45504" s="55"/>
    </row>
    <row r="45505" spans="21:25" x14ac:dyDescent="0.2">
      <c r="U45505" s="55"/>
      <c r="V45505" s="53"/>
      <c r="W45505" s="53"/>
      <c r="X45505" s="53"/>
      <c r="Y45505" s="55"/>
    </row>
    <row r="45506" spans="21:25" x14ac:dyDescent="0.2">
      <c r="U45506" s="55"/>
      <c r="V45506" s="53"/>
      <c r="W45506" s="53"/>
      <c r="X45506" s="53"/>
      <c r="Y45506" s="55"/>
    </row>
    <row r="45507" spans="21:25" x14ac:dyDescent="0.2">
      <c r="U45507" s="55"/>
      <c r="V45507" s="53"/>
      <c r="W45507" s="53"/>
      <c r="X45507" s="53"/>
      <c r="Y45507" s="55"/>
    </row>
    <row r="45508" spans="21:25" x14ac:dyDescent="0.2">
      <c r="U45508" s="55"/>
      <c r="V45508" s="53"/>
      <c r="W45508" s="53"/>
      <c r="X45508" s="53"/>
      <c r="Y45508" s="55"/>
    </row>
    <row r="45509" spans="21:25" x14ac:dyDescent="0.2">
      <c r="U45509" s="55"/>
      <c r="V45509" s="53"/>
      <c r="W45509" s="53"/>
      <c r="X45509" s="53"/>
      <c r="Y45509" s="55"/>
    </row>
    <row r="45510" spans="21:25" x14ac:dyDescent="0.2">
      <c r="U45510" s="55"/>
      <c r="V45510" s="53"/>
      <c r="W45510" s="53"/>
      <c r="X45510" s="53"/>
      <c r="Y45510" s="55"/>
    </row>
    <row r="45511" spans="21:25" x14ac:dyDescent="0.2">
      <c r="U45511" s="55"/>
      <c r="V45511" s="53"/>
      <c r="W45511" s="53"/>
      <c r="X45511" s="53"/>
      <c r="Y45511" s="55"/>
    </row>
    <row r="45512" spans="21:25" x14ac:dyDescent="0.2">
      <c r="U45512" s="55"/>
      <c r="V45512" s="53"/>
      <c r="W45512" s="53"/>
      <c r="X45512" s="53"/>
      <c r="Y45512" s="55"/>
    </row>
    <row r="45513" spans="21:25" x14ac:dyDescent="0.2">
      <c r="U45513" s="55"/>
      <c r="V45513" s="53"/>
      <c r="W45513" s="53"/>
      <c r="X45513" s="53"/>
      <c r="Y45513" s="55"/>
    </row>
    <row r="45514" spans="21:25" x14ac:dyDescent="0.2">
      <c r="U45514" s="55"/>
      <c r="V45514" s="53"/>
      <c r="W45514" s="53"/>
      <c r="X45514" s="53"/>
      <c r="Y45514" s="55"/>
    </row>
    <row r="45515" spans="21:25" x14ac:dyDescent="0.2">
      <c r="U45515" s="55"/>
      <c r="V45515" s="53"/>
      <c r="W45515" s="53"/>
      <c r="X45515" s="53"/>
      <c r="Y45515" s="55"/>
    </row>
    <row r="45516" spans="21:25" x14ac:dyDescent="0.2">
      <c r="U45516" s="55"/>
      <c r="V45516" s="53"/>
      <c r="W45516" s="53"/>
      <c r="X45516" s="53"/>
      <c r="Y45516" s="55"/>
    </row>
    <row r="45517" spans="21:25" x14ac:dyDescent="0.2">
      <c r="U45517" s="55"/>
      <c r="V45517" s="53"/>
      <c r="W45517" s="53"/>
      <c r="X45517" s="53"/>
      <c r="Y45517" s="55"/>
    </row>
    <row r="45518" spans="21:25" x14ac:dyDescent="0.2">
      <c r="U45518" s="55"/>
      <c r="V45518" s="53"/>
      <c r="W45518" s="53"/>
      <c r="X45518" s="53"/>
      <c r="Y45518" s="55"/>
    </row>
    <row r="45519" spans="21:25" x14ac:dyDescent="0.2">
      <c r="U45519" s="55"/>
      <c r="V45519" s="53"/>
      <c r="W45519" s="53"/>
      <c r="X45519" s="53"/>
      <c r="Y45519" s="55"/>
    </row>
    <row r="45520" spans="21:25" x14ac:dyDescent="0.2">
      <c r="U45520" s="55"/>
      <c r="V45520" s="53"/>
      <c r="W45520" s="53"/>
      <c r="X45520" s="53"/>
      <c r="Y45520" s="55"/>
    </row>
    <row r="45521" spans="21:25" x14ac:dyDescent="0.2">
      <c r="U45521" s="55"/>
      <c r="V45521" s="53"/>
      <c r="W45521" s="53"/>
      <c r="X45521" s="53"/>
      <c r="Y45521" s="55"/>
    </row>
    <row r="45522" spans="21:25" x14ac:dyDescent="0.2">
      <c r="U45522" s="55"/>
      <c r="V45522" s="53"/>
      <c r="W45522" s="53"/>
      <c r="X45522" s="53"/>
      <c r="Y45522" s="55"/>
    </row>
    <row r="45523" spans="21:25" x14ac:dyDescent="0.2">
      <c r="U45523" s="55"/>
      <c r="V45523" s="53"/>
      <c r="W45523" s="53"/>
      <c r="X45523" s="53"/>
      <c r="Y45523" s="55"/>
    </row>
    <row r="45524" spans="21:25" x14ac:dyDescent="0.2">
      <c r="U45524" s="55"/>
      <c r="V45524" s="53"/>
      <c r="W45524" s="53"/>
      <c r="X45524" s="53"/>
      <c r="Y45524" s="55"/>
    </row>
    <row r="45525" spans="21:25" x14ac:dyDescent="0.2">
      <c r="U45525" s="55"/>
      <c r="V45525" s="53"/>
      <c r="W45525" s="53"/>
      <c r="X45525" s="53"/>
      <c r="Y45525" s="55"/>
    </row>
    <row r="45526" spans="21:25" x14ac:dyDescent="0.2">
      <c r="U45526" s="55"/>
      <c r="V45526" s="53"/>
      <c r="W45526" s="53"/>
      <c r="X45526" s="53"/>
      <c r="Y45526" s="55"/>
    </row>
    <row r="45527" spans="21:25" x14ac:dyDescent="0.2">
      <c r="U45527" s="55"/>
      <c r="V45527" s="53"/>
      <c r="W45527" s="53"/>
      <c r="X45527" s="53"/>
      <c r="Y45527" s="55"/>
    </row>
    <row r="45528" spans="21:25" x14ac:dyDescent="0.2">
      <c r="U45528" s="55"/>
      <c r="V45528" s="53"/>
      <c r="W45528" s="53"/>
      <c r="X45528" s="53"/>
      <c r="Y45528" s="55"/>
    </row>
    <row r="45529" spans="21:25" x14ac:dyDescent="0.2">
      <c r="U45529" s="55"/>
      <c r="V45529" s="53"/>
      <c r="W45529" s="53"/>
      <c r="X45529" s="53"/>
      <c r="Y45529" s="55"/>
    </row>
    <row r="45530" spans="21:25" x14ac:dyDescent="0.2">
      <c r="U45530" s="55"/>
      <c r="V45530" s="53"/>
      <c r="W45530" s="53"/>
      <c r="X45530" s="53"/>
      <c r="Y45530" s="55"/>
    </row>
    <row r="45531" spans="21:25" x14ac:dyDescent="0.2">
      <c r="U45531" s="55"/>
      <c r="V45531" s="53"/>
      <c r="W45531" s="53"/>
      <c r="X45531" s="53"/>
      <c r="Y45531" s="55"/>
    </row>
    <row r="45532" spans="21:25" x14ac:dyDescent="0.2">
      <c r="U45532" s="55"/>
      <c r="V45532" s="53"/>
      <c r="W45532" s="53"/>
      <c r="X45532" s="53"/>
      <c r="Y45532" s="55"/>
    </row>
    <row r="45533" spans="21:25" x14ac:dyDescent="0.2">
      <c r="U45533" s="55"/>
      <c r="V45533" s="53"/>
      <c r="W45533" s="53"/>
      <c r="X45533" s="53"/>
      <c r="Y45533" s="55"/>
    </row>
    <row r="45534" spans="21:25" x14ac:dyDescent="0.2">
      <c r="U45534" s="55"/>
      <c r="V45534" s="53"/>
      <c r="W45534" s="53"/>
      <c r="X45534" s="53"/>
      <c r="Y45534" s="55"/>
    </row>
    <row r="45535" spans="21:25" x14ac:dyDescent="0.2">
      <c r="U45535" s="55"/>
      <c r="V45535" s="53"/>
      <c r="W45535" s="53"/>
      <c r="X45535" s="53"/>
      <c r="Y45535" s="55"/>
    </row>
    <row r="45536" spans="21:25" x14ac:dyDescent="0.2">
      <c r="U45536" s="55"/>
      <c r="V45536" s="53"/>
      <c r="W45536" s="53"/>
      <c r="X45536" s="53"/>
      <c r="Y45536" s="55"/>
    </row>
    <row r="45537" spans="21:25" x14ac:dyDescent="0.2">
      <c r="U45537" s="55"/>
      <c r="V45537" s="53"/>
      <c r="W45537" s="53"/>
      <c r="X45537" s="53"/>
      <c r="Y45537" s="55"/>
    </row>
    <row r="45538" spans="21:25" x14ac:dyDescent="0.2">
      <c r="U45538" s="55"/>
      <c r="V45538" s="53"/>
      <c r="W45538" s="53"/>
      <c r="X45538" s="53"/>
      <c r="Y45538" s="55"/>
    </row>
    <row r="45539" spans="21:25" x14ac:dyDescent="0.2">
      <c r="U45539" s="55"/>
      <c r="V45539" s="53"/>
      <c r="W45539" s="53"/>
      <c r="X45539" s="53"/>
      <c r="Y45539" s="55"/>
    </row>
    <row r="45540" spans="21:25" x14ac:dyDescent="0.2">
      <c r="U45540" s="55"/>
      <c r="V45540" s="53"/>
      <c r="W45540" s="53"/>
      <c r="X45540" s="53"/>
      <c r="Y45540" s="55"/>
    </row>
    <row r="45541" spans="21:25" x14ac:dyDescent="0.2">
      <c r="U45541" s="55"/>
      <c r="V45541" s="53"/>
      <c r="W45541" s="53"/>
      <c r="X45541" s="53"/>
      <c r="Y45541" s="55"/>
    </row>
    <row r="45542" spans="21:25" x14ac:dyDescent="0.2">
      <c r="U45542" s="55"/>
      <c r="V45542" s="53"/>
      <c r="W45542" s="53"/>
      <c r="X45542" s="53"/>
      <c r="Y45542" s="55"/>
    </row>
    <row r="45543" spans="21:25" x14ac:dyDescent="0.2">
      <c r="U45543" s="55"/>
      <c r="V45543" s="53"/>
      <c r="W45543" s="53"/>
      <c r="X45543" s="53"/>
      <c r="Y45543" s="55"/>
    </row>
    <row r="45544" spans="21:25" x14ac:dyDescent="0.2">
      <c r="U45544" s="55"/>
      <c r="V45544" s="53"/>
      <c r="W45544" s="53"/>
      <c r="X45544" s="53"/>
      <c r="Y45544" s="55"/>
    </row>
    <row r="45545" spans="21:25" x14ac:dyDescent="0.2">
      <c r="U45545" s="55"/>
      <c r="V45545" s="53"/>
      <c r="W45545" s="53"/>
      <c r="X45545" s="53"/>
      <c r="Y45545" s="55"/>
    </row>
    <row r="45546" spans="21:25" x14ac:dyDescent="0.2">
      <c r="U45546" s="55"/>
      <c r="V45546" s="53"/>
      <c r="W45546" s="53"/>
      <c r="X45546" s="53"/>
      <c r="Y45546" s="55"/>
    </row>
    <row r="45547" spans="21:25" x14ac:dyDescent="0.2">
      <c r="U45547" s="55"/>
      <c r="V45547" s="53"/>
      <c r="W45547" s="53"/>
      <c r="X45547" s="53"/>
      <c r="Y45547" s="55"/>
    </row>
    <row r="45548" spans="21:25" x14ac:dyDescent="0.2">
      <c r="U45548" s="55"/>
      <c r="V45548" s="53"/>
      <c r="W45548" s="53"/>
      <c r="X45548" s="53"/>
      <c r="Y45548" s="55"/>
    </row>
    <row r="45549" spans="21:25" x14ac:dyDescent="0.2">
      <c r="U45549" s="55"/>
      <c r="V45549" s="53"/>
      <c r="W45549" s="53"/>
      <c r="X45549" s="53"/>
      <c r="Y45549" s="55"/>
    </row>
    <row r="45550" spans="21:25" x14ac:dyDescent="0.2">
      <c r="U45550" s="55"/>
      <c r="V45550" s="53"/>
      <c r="W45550" s="53"/>
      <c r="X45550" s="53"/>
      <c r="Y45550" s="55"/>
    </row>
    <row r="45551" spans="21:25" x14ac:dyDescent="0.2">
      <c r="U45551" s="55"/>
      <c r="V45551" s="53"/>
      <c r="W45551" s="53"/>
      <c r="X45551" s="53"/>
      <c r="Y45551" s="55"/>
    </row>
    <row r="45552" spans="21:25" x14ac:dyDescent="0.2">
      <c r="U45552" s="55"/>
      <c r="V45552" s="53"/>
      <c r="W45552" s="53"/>
      <c r="X45552" s="53"/>
      <c r="Y45552" s="55"/>
    </row>
    <row r="45553" spans="21:25" x14ac:dyDescent="0.2">
      <c r="U45553" s="55"/>
      <c r="V45553" s="53"/>
      <c r="W45553" s="53"/>
      <c r="X45553" s="53"/>
      <c r="Y45553" s="55"/>
    </row>
    <row r="45554" spans="21:25" x14ac:dyDescent="0.2">
      <c r="U45554" s="55"/>
      <c r="V45554" s="53"/>
      <c r="W45554" s="53"/>
      <c r="X45554" s="53"/>
      <c r="Y45554" s="55"/>
    </row>
    <row r="45555" spans="21:25" x14ac:dyDescent="0.2">
      <c r="U45555" s="55"/>
      <c r="V45555" s="53"/>
      <c r="W45555" s="53"/>
      <c r="X45555" s="53"/>
      <c r="Y45555" s="55"/>
    </row>
    <row r="45556" spans="21:25" x14ac:dyDescent="0.2">
      <c r="U45556" s="55"/>
      <c r="V45556" s="53"/>
      <c r="W45556" s="53"/>
      <c r="X45556" s="53"/>
      <c r="Y45556" s="55"/>
    </row>
    <row r="45557" spans="21:25" x14ac:dyDescent="0.2">
      <c r="U45557" s="55"/>
      <c r="V45557" s="53"/>
      <c r="W45557" s="53"/>
      <c r="X45557" s="53"/>
      <c r="Y45557" s="55"/>
    </row>
    <row r="45558" spans="21:25" x14ac:dyDescent="0.2">
      <c r="U45558" s="55"/>
      <c r="V45558" s="53"/>
      <c r="W45558" s="53"/>
      <c r="X45558" s="53"/>
      <c r="Y45558" s="55"/>
    </row>
    <row r="45559" spans="21:25" x14ac:dyDescent="0.2">
      <c r="U45559" s="55"/>
      <c r="V45559" s="53"/>
      <c r="W45559" s="53"/>
      <c r="X45559" s="53"/>
      <c r="Y45559" s="55"/>
    </row>
    <row r="45560" spans="21:25" x14ac:dyDescent="0.2">
      <c r="U45560" s="55"/>
      <c r="V45560" s="53"/>
      <c r="W45560" s="53"/>
      <c r="X45560" s="53"/>
      <c r="Y45560" s="55"/>
    </row>
    <row r="45561" spans="21:25" x14ac:dyDescent="0.2">
      <c r="U45561" s="55"/>
      <c r="V45561" s="53"/>
      <c r="W45561" s="53"/>
      <c r="X45561" s="53"/>
      <c r="Y45561" s="55"/>
    </row>
    <row r="45562" spans="21:25" x14ac:dyDescent="0.2">
      <c r="U45562" s="55"/>
      <c r="V45562" s="53"/>
      <c r="W45562" s="53"/>
      <c r="X45562" s="53"/>
      <c r="Y45562" s="55"/>
    </row>
    <row r="45563" spans="21:25" x14ac:dyDescent="0.2">
      <c r="U45563" s="55"/>
      <c r="V45563" s="53"/>
      <c r="W45563" s="53"/>
      <c r="X45563" s="53"/>
      <c r="Y45563" s="55"/>
    </row>
    <row r="45564" spans="21:25" x14ac:dyDescent="0.2">
      <c r="U45564" s="55"/>
      <c r="V45564" s="53"/>
      <c r="W45564" s="53"/>
      <c r="X45564" s="53"/>
      <c r="Y45564" s="55"/>
    </row>
    <row r="45565" spans="21:25" x14ac:dyDescent="0.2">
      <c r="U45565" s="55"/>
      <c r="V45565" s="53"/>
      <c r="W45565" s="53"/>
      <c r="X45565" s="53"/>
      <c r="Y45565" s="55"/>
    </row>
    <row r="45566" spans="21:25" x14ac:dyDescent="0.2">
      <c r="U45566" s="55"/>
      <c r="V45566" s="53"/>
      <c r="W45566" s="53"/>
      <c r="X45566" s="53"/>
      <c r="Y45566" s="55"/>
    </row>
    <row r="45567" spans="21:25" x14ac:dyDescent="0.2">
      <c r="U45567" s="55"/>
      <c r="V45567" s="53"/>
      <c r="W45567" s="53"/>
      <c r="X45567" s="53"/>
      <c r="Y45567" s="55"/>
    </row>
    <row r="45568" spans="21:25" x14ac:dyDescent="0.2">
      <c r="U45568" s="55"/>
      <c r="V45568" s="53"/>
      <c r="W45568" s="53"/>
      <c r="X45568" s="53"/>
      <c r="Y45568" s="55"/>
    </row>
    <row r="45569" spans="21:25" x14ac:dyDescent="0.2">
      <c r="U45569" s="55"/>
      <c r="V45569" s="53"/>
      <c r="W45569" s="53"/>
      <c r="X45569" s="53"/>
      <c r="Y45569" s="55"/>
    </row>
    <row r="45570" spans="21:25" x14ac:dyDescent="0.2">
      <c r="U45570" s="55"/>
      <c r="V45570" s="53"/>
      <c r="W45570" s="53"/>
      <c r="X45570" s="53"/>
      <c r="Y45570" s="55"/>
    </row>
    <row r="45571" spans="21:25" x14ac:dyDescent="0.2">
      <c r="U45571" s="55"/>
      <c r="V45571" s="53"/>
      <c r="W45571" s="53"/>
      <c r="X45571" s="53"/>
      <c r="Y45571" s="55"/>
    </row>
    <row r="45572" spans="21:25" x14ac:dyDescent="0.2">
      <c r="U45572" s="55"/>
      <c r="V45572" s="53"/>
      <c r="W45572" s="53"/>
      <c r="X45572" s="53"/>
      <c r="Y45572" s="55"/>
    </row>
    <row r="45573" spans="21:25" x14ac:dyDescent="0.2">
      <c r="U45573" s="55"/>
      <c r="V45573" s="53"/>
      <c r="W45573" s="53"/>
      <c r="X45573" s="53"/>
      <c r="Y45573" s="55"/>
    </row>
    <row r="45574" spans="21:25" x14ac:dyDescent="0.2">
      <c r="U45574" s="55"/>
      <c r="V45574" s="53"/>
      <c r="W45574" s="53"/>
      <c r="X45574" s="53"/>
      <c r="Y45574" s="55"/>
    </row>
    <row r="45575" spans="21:25" x14ac:dyDescent="0.2">
      <c r="U45575" s="55"/>
      <c r="V45575" s="53"/>
      <c r="W45575" s="53"/>
      <c r="X45575" s="53"/>
      <c r="Y45575" s="55"/>
    </row>
    <row r="45576" spans="21:25" x14ac:dyDescent="0.2">
      <c r="U45576" s="55"/>
      <c r="V45576" s="53"/>
      <c r="W45576" s="53"/>
      <c r="X45576" s="53"/>
      <c r="Y45576" s="55"/>
    </row>
    <row r="45577" spans="21:25" x14ac:dyDescent="0.2">
      <c r="U45577" s="55"/>
      <c r="V45577" s="53"/>
      <c r="W45577" s="53"/>
      <c r="X45577" s="53"/>
      <c r="Y45577" s="55"/>
    </row>
    <row r="45578" spans="21:25" x14ac:dyDescent="0.2">
      <c r="U45578" s="55"/>
      <c r="V45578" s="53"/>
      <c r="W45578" s="53"/>
      <c r="X45578" s="53"/>
      <c r="Y45578" s="55"/>
    </row>
    <row r="45579" spans="21:25" x14ac:dyDescent="0.2">
      <c r="U45579" s="55"/>
      <c r="V45579" s="53"/>
      <c r="W45579" s="53"/>
      <c r="X45579" s="53"/>
      <c r="Y45579" s="55"/>
    </row>
    <row r="45580" spans="21:25" x14ac:dyDescent="0.2">
      <c r="U45580" s="55"/>
      <c r="V45580" s="53"/>
      <c r="W45580" s="53"/>
      <c r="X45580" s="53"/>
      <c r="Y45580" s="55"/>
    </row>
    <row r="45581" spans="21:25" x14ac:dyDescent="0.2">
      <c r="U45581" s="55"/>
      <c r="V45581" s="53"/>
      <c r="W45581" s="53"/>
      <c r="X45581" s="53"/>
      <c r="Y45581" s="55"/>
    </row>
    <row r="45582" spans="21:25" x14ac:dyDescent="0.2">
      <c r="U45582" s="55"/>
      <c r="V45582" s="53"/>
      <c r="W45582" s="53"/>
      <c r="X45582" s="53"/>
      <c r="Y45582" s="55"/>
    </row>
    <row r="45583" spans="21:25" x14ac:dyDescent="0.2">
      <c r="U45583" s="55"/>
      <c r="V45583" s="53"/>
      <c r="W45583" s="53"/>
      <c r="X45583" s="53"/>
      <c r="Y45583" s="55"/>
    </row>
    <row r="45584" spans="21:25" x14ac:dyDescent="0.2">
      <c r="U45584" s="55"/>
      <c r="V45584" s="53"/>
      <c r="W45584" s="53"/>
      <c r="X45584" s="53"/>
      <c r="Y45584" s="55"/>
    </row>
    <row r="45585" spans="21:25" x14ac:dyDescent="0.2">
      <c r="U45585" s="55"/>
      <c r="V45585" s="53"/>
      <c r="W45585" s="53"/>
      <c r="X45585" s="53"/>
      <c r="Y45585" s="55"/>
    </row>
    <row r="45586" spans="21:25" x14ac:dyDescent="0.2">
      <c r="U45586" s="55"/>
      <c r="V45586" s="53"/>
      <c r="W45586" s="53"/>
      <c r="X45586" s="53"/>
      <c r="Y45586" s="55"/>
    </row>
    <row r="45587" spans="21:25" x14ac:dyDescent="0.2">
      <c r="U45587" s="55"/>
      <c r="V45587" s="53"/>
      <c r="W45587" s="53"/>
      <c r="X45587" s="53"/>
      <c r="Y45587" s="55"/>
    </row>
    <row r="45588" spans="21:25" x14ac:dyDescent="0.2">
      <c r="U45588" s="55"/>
      <c r="V45588" s="53"/>
      <c r="W45588" s="53"/>
      <c r="X45588" s="53"/>
      <c r="Y45588" s="55"/>
    </row>
    <row r="45589" spans="21:25" x14ac:dyDescent="0.2">
      <c r="U45589" s="55"/>
      <c r="V45589" s="53"/>
      <c r="W45589" s="53"/>
      <c r="X45589" s="53"/>
      <c r="Y45589" s="55"/>
    </row>
    <row r="45590" spans="21:25" x14ac:dyDescent="0.2">
      <c r="U45590" s="55"/>
      <c r="V45590" s="53"/>
      <c r="W45590" s="53"/>
      <c r="X45590" s="53"/>
      <c r="Y45590" s="55"/>
    </row>
    <row r="45591" spans="21:25" x14ac:dyDescent="0.2">
      <c r="U45591" s="55"/>
      <c r="V45591" s="53"/>
      <c r="W45591" s="53"/>
      <c r="X45591" s="53"/>
      <c r="Y45591" s="55"/>
    </row>
    <row r="45592" spans="21:25" x14ac:dyDescent="0.2">
      <c r="U45592" s="55"/>
      <c r="V45592" s="53"/>
      <c r="W45592" s="53"/>
      <c r="X45592" s="53"/>
      <c r="Y45592" s="55"/>
    </row>
    <row r="45593" spans="21:25" x14ac:dyDescent="0.2">
      <c r="U45593" s="55"/>
      <c r="V45593" s="53"/>
      <c r="W45593" s="53"/>
      <c r="X45593" s="53"/>
      <c r="Y45593" s="55"/>
    </row>
    <row r="45594" spans="21:25" x14ac:dyDescent="0.2">
      <c r="U45594" s="55"/>
      <c r="V45594" s="53"/>
      <c r="W45594" s="53"/>
      <c r="X45594" s="53"/>
      <c r="Y45594" s="55"/>
    </row>
    <row r="45595" spans="21:25" x14ac:dyDescent="0.2">
      <c r="U45595" s="55"/>
      <c r="V45595" s="53"/>
      <c r="W45595" s="53"/>
      <c r="X45595" s="53"/>
      <c r="Y45595" s="55"/>
    </row>
    <row r="45596" spans="21:25" x14ac:dyDescent="0.2">
      <c r="U45596" s="55"/>
      <c r="V45596" s="53"/>
      <c r="W45596" s="53"/>
      <c r="X45596" s="53"/>
      <c r="Y45596" s="55"/>
    </row>
    <row r="45597" spans="21:25" x14ac:dyDescent="0.2">
      <c r="U45597" s="55"/>
      <c r="V45597" s="53"/>
      <c r="W45597" s="53"/>
      <c r="X45597" s="53"/>
      <c r="Y45597" s="55"/>
    </row>
    <row r="45598" spans="21:25" x14ac:dyDescent="0.2">
      <c r="U45598" s="55"/>
      <c r="V45598" s="53"/>
      <c r="W45598" s="53"/>
      <c r="X45598" s="53"/>
      <c r="Y45598" s="55"/>
    </row>
    <row r="45599" spans="21:25" x14ac:dyDescent="0.2">
      <c r="U45599" s="55"/>
      <c r="V45599" s="53"/>
      <c r="W45599" s="53"/>
      <c r="X45599" s="53"/>
      <c r="Y45599" s="55"/>
    </row>
    <row r="45600" spans="21:25" x14ac:dyDescent="0.2">
      <c r="U45600" s="55"/>
      <c r="V45600" s="53"/>
      <c r="W45600" s="53"/>
      <c r="X45600" s="53"/>
      <c r="Y45600" s="55"/>
    </row>
    <row r="45601" spans="21:25" x14ac:dyDescent="0.2">
      <c r="U45601" s="55"/>
      <c r="V45601" s="53"/>
      <c r="W45601" s="53"/>
      <c r="X45601" s="53"/>
      <c r="Y45601" s="55"/>
    </row>
    <row r="45602" spans="21:25" x14ac:dyDescent="0.2">
      <c r="U45602" s="55"/>
      <c r="V45602" s="53"/>
      <c r="W45602" s="53"/>
      <c r="X45602" s="53"/>
      <c r="Y45602" s="55"/>
    </row>
    <row r="45603" spans="21:25" x14ac:dyDescent="0.2">
      <c r="U45603" s="55"/>
      <c r="V45603" s="53"/>
      <c r="W45603" s="53"/>
      <c r="X45603" s="53"/>
      <c r="Y45603" s="55"/>
    </row>
    <row r="45604" spans="21:25" x14ac:dyDescent="0.2">
      <c r="U45604" s="55"/>
      <c r="V45604" s="53"/>
      <c r="W45604" s="53"/>
      <c r="X45604" s="53"/>
      <c r="Y45604" s="55"/>
    </row>
    <row r="45605" spans="21:25" x14ac:dyDescent="0.2">
      <c r="U45605" s="55"/>
      <c r="V45605" s="53"/>
      <c r="W45605" s="53"/>
      <c r="X45605" s="53"/>
      <c r="Y45605" s="55"/>
    </row>
    <row r="45606" spans="21:25" x14ac:dyDescent="0.2">
      <c r="U45606" s="55"/>
      <c r="V45606" s="53"/>
      <c r="W45606" s="53"/>
      <c r="X45606" s="53"/>
      <c r="Y45606" s="55"/>
    </row>
    <row r="45607" spans="21:25" x14ac:dyDescent="0.2">
      <c r="U45607" s="55"/>
      <c r="V45607" s="53"/>
      <c r="W45607" s="53"/>
      <c r="X45607" s="53"/>
      <c r="Y45607" s="55"/>
    </row>
    <row r="45608" spans="21:25" x14ac:dyDescent="0.2">
      <c r="U45608" s="55"/>
      <c r="V45608" s="53"/>
      <c r="W45608" s="53"/>
      <c r="X45608" s="53"/>
      <c r="Y45608" s="55"/>
    </row>
    <row r="45609" spans="21:25" x14ac:dyDescent="0.2">
      <c r="U45609" s="55"/>
      <c r="V45609" s="53"/>
      <c r="W45609" s="53"/>
      <c r="X45609" s="53"/>
      <c r="Y45609" s="55"/>
    </row>
    <row r="45610" spans="21:25" x14ac:dyDescent="0.2">
      <c r="U45610" s="55"/>
      <c r="V45610" s="53"/>
      <c r="W45610" s="53"/>
      <c r="X45610" s="53"/>
      <c r="Y45610" s="55"/>
    </row>
    <row r="45611" spans="21:25" x14ac:dyDescent="0.2">
      <c r="U45611" s="55"/>
      <c r="V45611" s="53"/>
      <c r="W45611" s="53"/>
      <c r="X45611" s="53"/>
      <c r="Y45611" s="55"/>
    </row>
    <row r="45612" spans="21:25" x14ac:dyDescent="0.2">
      <c r="U45612" s="55"/>
      <c r="V45612" s="53"/>
      <c r="W45612" s="53"/>
      <c r="X45612" s="53"/>
      <c r="Y45612" s="55"/>
    </row>
    <row r="45613" spans="21:25" x14ac:dyDescent="0.2">
      <c r="U45613" s="55"/>
      <c r="V45613" s="53"/>
      <c r="W45613" s="53"/>
      <c r="X45613" s="53"/>
      <c r="Y45613" s="55"/>
    </row>
    <row r="45614" spans="21:25" x14ac:dyDescent="0.2">
      <c r="U45614" s="55"/>
      <c r="V45614" s="53"/>
      <c r="W45614" s="53"/>
      <c r="X45614" s="53"/>
      <c r="Y45614" s="55"/>
    </row>
    <row r="45615" spans="21:25" x14ac:dyDescent="0.2">
      <c r="U45615" s="55"/>
      <c r="V45615" s="53"/>
      <c r="W45615" s="53"/>
      <c r="X45615" s="53"/>
      <c r="Y45615" s="55"/>
    </row>
    <row r="45616" spans="21:25" x14ac:dyDescent="0.2">
      <c r="U45616" s="55"/>
      <c r="V45616" s="53"/>
      <c r="W45616" s="53"/>
      <c r="X45616" s="53"/>
      <c r="Y45616" s="55"/>
    </row>
    <row r="45617" spans="21:25" x14ac:dyDescent="0.2">
      <c r="U45617" s="55"/>
      <c r="V45617" s="53"/>
      <c r="W45617" s="53"/>
      <c r="X45617" s="53"/>
      <c r="Y45617" s="55"/>
    </row>
    <row r="45618" spans="21:25" x14ac:dyDescent="0.2">
      <c r="U45618" s="55"/>
      <c r="V45618" s="53"/>
      <c r="W45618" s="53"/>
      <c r="X45618" s="53"/>
      <c r="Y45618" s="55"/>
    </row>
    <row r="45619" spans="21:25" x14ac:dyDescent="0.2">
      <c r="U45619" s="55"/>
      <c r="V45619" s="53"/>
      <c r="W45619" s="53"/>
      <c r="X45619" s="53"/>
      <c r="Y45619" s="55"/>
    </row>
    <row r="45620" spans="21:25" x14ac:dyDescent="0.2">
      <c r="U45620" s="55"/>
      <c r="V45620" s="53"/>
      <c r="W45620" s="53"/>
      <c r="X45620" s="53"/>
      <c r="Y45620" s="55"/>
    </row>
    <row r="45621" spans="21:25" x14ac:dyDescent="0.2">
      <c r="U45621" s="55"/>
      <c r="V45621" s="53"/>
      <c r="W45621" s="53"/>
      <c r="X45621" s="53"/>
      <c r="Y45621" s="55"/>
    </row>
    <row r="45622" spans="21:25" x14ac:dyDescent="0.2">
      <c r="U45622" s="55"/>
      <c r="V45622" s="53"/>
      <c r="W45622" s="53"/>
      <c r="X45622" s="53"/>
      <c r="Y45622" s="55"/>
    </row>
    <row r="45623" spans="21:25" x14ac:dyDescent="0.2">
      <c r="U45623" s="55"/>
      <c r="V45623" s="53"/>
      <c r="W45623" s="53"/>
      <c r="X45623" s="53"/>
      <c r="Y45623" s="55"/>
    </row>
    <row r="45624" spans="21:25" x14ac:dyDescent="0.2">
      <c r="U45624" s="55"/>
      <c r="V45624" s="53"/>
      <c r="W45624" s="53"/>
      <c r="X45624" s="53"/>
      <c r="Y45624" s="55"/>
    </row>
    <row r="45625" spans="21:25" x14ac:dyDescent="0.2">
      <c r="U45625" s="55"/>
      <c r="V45625" s="53"/>
      <c r="W45625" s="53"/>
      <c r="X45625" s="53"/>
      <c r="Y45625" s="55"/>
    </row>
    <row r="45626" spans="21:25" x14ac:dyDescent="0.2">
      <c r="U45626" s="55"/>
      <c r="V45626" s="53"/>
      <c r="W45626" s="53"/>
      <c r="X45626" s="53"/>
      <c r="Y45626" s="55"/>
    </row>
    <row r="45627" spans="21:25" x14ac:dyDescent="0.2">
      <c r="U45627" s="55"/>
      <c r="V45627" s="53"/>
      <c r="W45627" s="53"/>
      <c r="X45627" s="53"/>
      <c r="Y45627" s="55"/>
    </row>
    <row r="45628" spans="21:25" x14ac:dyDescent="0.2">
      <c r="U45628" s="55"/>
      <c r="V45628" s="53"/>
      <c r="W45628" s="53"/>
      <c r="X45628" s="53"/>
      <c r="Y45628" s="55"/>
    </row>
    <row r="45629" spans="21:25" x14ac:dyDescent="0.2">
      <c r="U45629" s="55"/>
      <c r="V45629" s="53"/>
      <c r="W45629" s="53"/>
      <c r="X45629" s="53"/>
      <c r="Y45629" s="55"/>
    </row>
    <row r="45630" spans="21:25" x14ac:dyDescent="0.2">
      <c r="U45630" s="55"/>
      <c r="V45630" s="53"/>
      <c r="W45630" s="53"/>
      <c r="X45630" s="53"/>
      <c r="Y45630" s="55"/>
    </row>
    <row r="45631" spans="21:25" x14ac:dyDescent="0.2">
      <c r="U45631" s="55"/>
      <c r="V45631" s="53"/>
      <c r="W45631" s="53"/>
      <c r="X45631" s="53"/>
      <c r="Y45631" s="55"/>
    </row>
    <row r="45632" spans="21:25" x14ac:dyDescent="0.2">
      <c r="U45632" s="55"/>
      <c r="V45632" s="53"/>
      <c r="W45632" s="53"/>
      <c r="X45632" s="53"/>
      <c r="Y45632" s="55"/>
    </row>
    <row r="45633" spans="21:25" x14ac:dyDescent="0.2">
      <c r="U45633" s="55"/>
      <c r="V45633" s="53"/>
      <c r="W45633" s="53"/>
      <c r="X45633" s="53"/>
      <c r="Y45633" s="55"/>
    </row>
    <row r="45634" spans="21:25" x14ac:dyDescent="0.2">
      <c r="U45634" s="55"/>
      <c r="V45634" s="53"/>
      <c r="W45634" s="53"/>
      <c r="X45634" s="53"/>
      <c r="Y45634" s="55"/>
    </row>
    <row r="45635" spans="21:25" x14ac:dyDescent="0.2">
      <c r="U45635" s="55"/>
      <c r="V45635" s="53"/>
      <c r="W45635" s="53"/>
      <c r="X45635" s="53"/>
      <c r="Y45635" s="55"/>
    </row>
    <row r="45636" spans="21:25" x14ac:dyDescent="0.2">
      <c r="U45636" s="55"/>
      <c r="V45636" s="53"/>
      <c r="W45636" s="53"/>
      <c r="X45636" s="53"/>
      <c r="Y45636" s="55"/>
    </row>
    <row r="45637" spans="21:25" x14ac:dyDescent="0.2">
      <c r="U45637" s="55"/>
      <c r="V45637" s="53"/>
      <c r="W45637" s="53"/>
      <c r="X45637" s="53"/>
      <c r="Y45637" s="55"/>
    </row>
    <row r="45638" spans="21:25" x14ac:dyDescent="0.2">
      <c r="U45638" s="55"/>
      <c r="V45638" s="53"/>
      <c r="W45638" s="53"/>
      <c r="X45638" s="53"/>
      <c r="Y45638" s="55"/>
    </row>
    <row r="45639" spans="21:25" x14ac:dyDescent="0.2">
      <c r="U45639" s="55"/>
      <c r="V45639" s="53"/>
      <c r="W45639" s="53"/>
      <c r="X45639" s="53"/>
      <c r="Y45639" s="55"/>
    </row>
    <row r="45640" spans="21:25" x14ac:dyDescent="0.2">
      <c r="U45640" s="55"/>
      <c r="V45640" s="53"/>
      <c r="W45640" s="53"/>
      <c r="X45640" s="53"/>
      <c r="Y45640" s="55"/>
    </row>
    <row r="45641" spans="21:25" x14ac:dyDescent="0.2">
      <c r="U45641" s="55"/>
      <c r="V45641" s="53"/>
      <c r="W45641" s="53"/>
      <c r="X45641" s="53"/>
      <c r="Y45641" s="55"/>
    </row>
    <row r="45642" spans="21:25" x14ac:dyDescent="0.2">
      <c r="U45642" s="55"/>
      <c r="V45642" s="53"/>
      <c r="W45642" s="53"/>
      <c r="X45642" s="53"/>
      <c r="Y45642" s="55"/>
    </row>
    <row r="45643" spans="21:25" x14ac:dyDescent="0.2">
      <c r="U45643" s="55"/>
      <c r="V45643" s="53"/>
      <c r="W45643" s="53"/>
      <c r="X45643" s="53"/>
      <c r="Y45643" s="55"/>
    </row>
    <row r="45644" spans="21:25" x14ac:dyDescent="0.2">
      <c r="U45644" s="55"/>
      <c r="V45644" s="53"/>
      <c r="W45644" s="53"/>
      <c r="X45644" s="53"/>
      <c r="Y45644" s="55"/>
    </row>
    <row r="45645" spans="21:25" x14ac:dyDescent="0.2">
      <c r="U45645" s="55"/>
      <c r="V45645" s="53"/>
      <c r="W45645" s="53"/>
      <c r="X45645" s="53"/>
      <c r="Y45645" s="55"/>
    </row>
    <row r="45646" spans="21:25" x14ac:dyDescent="0.2">
      <c r="U45646" s="55"/>
      <c r="V45646" s="53"/>
      <c r="W45646" s="53"/>
      <c r="X45646" s="53"/>
      <c r="Y45646" s="55"/>
    </row>
    <row r="45647" spans="21:25" x14ac:dyDescent="0.2">
      <c r="U45647" s="55"/>
      <c r="V45647" s="53"/>
      <c r="W45647" s="53"/>
      <c r="X45647" s="53"/>
      <c r="Y45647" s="55"/>
    </row>
    <row r="45648" spans="21:25" x14ac:dyDescent="0.2">
      <c r="U45648" s="55"/>
      <c r="V45648" s="53"/>
      <c r="W45648" s="53"/>
      <c r="X45648" s="53"/>
      <c r="Y45648" s="55"/>
    </row>
    <row r="45649" spans="21:25" x14ac:dyDescent="0.2">
      <c r="U45649" s="55"/>
      <c r="V45649" s="53"/>
      <c r="W45649" s="53"/>
      <c r="X45649" s="53"/>
      <c r="Y45649" s="55"/>
    </row>
    <row r="45650" spans="21:25" x14ac:dyDescent="0.2">
      <c r="U45650" s="55"/>
      <c r="V45650" s="53"/>
      <c r="W45650" s="53"/>
      <c r="X45650" s="53"/>
      <c r="Y45650" s="55"/>
    </row>
    <row r="45651" spans="21:25" x14ac:dyDescent="0.2">
      <c r="U45651" s="55"/>
      <c r="V45651" s="53"/>
      <c r="W45651" s="53"/>
      <c r="X45651" s="53"/>
      <c r="Y45651" s="55"/>
    </row>
    <row r="45652" spans="21:25" x14ac:dyDescent="0.2">
      <c r="U45652" s="55"/>
      <c r="V45652" s="53"/>
      <c r="W45652" s="53"/>
      <c r="X45652" s="53"/>
      <c r="Y45652" s="55"/>
    </row>
    <row r="45653" spans="21:25" x14ac:dyDescent="0.2">
      <c r="U45653" s="55"/>
      <c r="V45653" s="53"/>
      <c r="W45653" s="53"/>
      <c r="X45653" s="53"/>
      <c r="Y45653" s="55"/>
    </row>
    <row r="45654" spans="21:25" x14ac:dyDescent="0.2">
      <c r="U45654" s="55"/>
      <c r="V45654" s="53"/>
      <c r="W45654" s="53"/>
      <c r="X45654" s="53"/>
      <c r="Y45654" s="55"/>
    </row>
    <row r="45655" spans="21:25" x14ac:dyDescent="0.2">
      <c r="U45655" s="55"/>
      <c r="V45655" s="53"/>
      <c r="W45655" s="53"/>
      <c r="X45655" s="53"/>
      <c r="Y45655" s="55"/>
    </row>
    <row r="45656" spans="21:25" x14ac:dyDescent="0.2">
      <c r="U45656" s="55"/>
      <c r="V45656" s="53"/>
      <c r="W45656" s="53"/>
      <c r="X45656" s="53"/>
      <c r="Y45656" s="55"/>
    </row>
    <row r="45657" spans="21:25" x14ac:dyDescent="0.2">
      <c r="U45657" s="55"/>
      <c r="V45657" s="53"/>
      <c r="W45657" s="53"/>
      <c r="X45657" s="53"/>
      <c r="Y45657" s="55"/>
    </row>
    <row r="45658" spans="21:25" x14ac:dyDescent="0.2">
      <c r="U45658" s="55"/>
      <c r="V45658" s="53"/>
      <c r="W45658" s="53"/>
      <c r="X45658" s="53"/>
      <c r="Y45658" s="55"/>
    </row>
    <row r="45659" spans="21:25" x14ac:dyDescent="0.2">
      <c r="U45659" s="55"/>
      <c r="V45659" s="53"/>
      <c r="W45659" s="53"/>
      <c r="X45659" s="53"/>
      <c r="Y45659" s="55"/>
    </row>
    <row r="45660" spans="21:25" x14ac:dyDescent="0.2">
      <c r="U45660" s="55"/>
      <c r="V45660" s="53"/>
      <c r="W45660" s="53"/>
      <c r="X45660" s="53"/>
      <c r="Y45660" s="55"/>
    </row>
    <row r="45661" spans="21:25" x14ac:dyDescent="0.2">
      <c r="U45661" s="55"/>
      <c r="V45661" s="53"/>
      <c r="W45661" s="53"/>
      <c r="X45661" s="53"/>
      <c r="Y45661" s="55"/>
    </row>
    <row r="45662" spans="21:25" x14ac:dyDescent="0.2">
      <c r="U45662" s="55"/>
      <c r="V45662" s="53"/>
      <c r="W45662" s="53"/>
      <c r="X45662" s="53"/>
      <c r="Y45662" s="55"/>
    </row>
    <row r="45663" spans="21:25" x14ac:dyDescent="0.2">
      <c r="U45663" s="55"/>
      <c r="V45663" s="53"/>
      <c r="W45663" s="53"/>
      <c r="X45663" s="53"/>
      <c r="Y45663" s="55"/>
    </row>
    <row r="45664" spans="21:25" x14ac:dyDescent="0.2">
      <c r="U45664" s="55"/>
      <c r="V45664" s="53"/>
      <c r="W45664" s="53"/>
      <c r="X45664" s="53"/>
      <c r="Y45664" s="55"/>
    </row>
    <row r="45665" spans="21:25" x14ac:dyDescent="0.2">
      <c r="U45665" s="55"/>
      <c r="V45665" s="53"/>
      <c r="W45665" s="53"/>
      <c r="X45665" s="53"/>
      <c r="Y45665" s="55"/>
    </row>
    <row r="45666" spans="21:25" x14ac:dyDescent="0.2">
      <c r="U45666" s="55"/>
      <c r="V45666" s="53"/>
      <c r="W45666" s="53"/>
      <c r="X45666" s="53"/>
      <c r="Y45666" s="55"/>
    </row>
    <row r="45667" spans="21:25" x14ac:dyDescent="0.2">
      <c r="U45667" s="55"/>
      <c r="V45667" s="53"/>
      <c r="W45667" s="53"/>
      <c r="X45667" s="53"/>
      <c r="Y45667" s="55"/>
    </row>
    <row r="45668" spans="21:25" x14ac:dyDescent="0.2">
      <c r="U45668" s="55"/>
      <c r="V45668" s="53"/>
      <c r="W45668" s="53"/>
      <c r="X45668" s="53"/>
      <c r="Y45668" s="55"/>
    </row>
    <row r="45669" spans="21:25" x14ac:dyDescent="0.2">
      <c r="U45669" s="55"/>
      <c r="V45669" s="53"/>
      <c r="W45669" s="53"/>
      <c r="X45669" s="53"/>
      <c r="Y45669" s="55"/>
    </row>
    <row r="45670" spans="21:25" x14ac:dyDescent="0.2">
      <c r="U45670" s="55"/>
      <c r="V45670" s="53"/>
      <c r="W45670" s="53"/>
      <c r="X45670" s="53"/>
      <c r="Y45670" s="55"/>
    </row>
    <row r="45671" spans="21:25" x14ac:dyDescent="0.2">
      <c r="U45671" s="55"/>
      <c r="V45671" s="53"/>
      <c r="W45671" s="53"/>
      <c r="X45671" s="53"/>
      <c r="Y45671" s="55"/>
    </row>
    <row r="45672" spans="21:25" x14ac:dyDescent="0.2">
      <c r="U45672" s="55"/>
      <c r="V45672" s="53"/>
      <c r="W45672" s="53"/>
      <c r="X45672" s="53"/>
      <c r="Y45672" s="55"/>
    </row>
    <row r="45673" spans="21:25" x14ac:dyDescent="0.2">
      <c r="U45673" s="55"/>
      <c r="V45673" s="53"/>
      <c r="W45673" s="53"/>
      <c r="X45673" s="53"/>
      <c r="Y45673" s="55"/>
    </row>
    <row r="45674" spans="21:25" x14ac:dyDescent="0.2">
      <c r="U45674" s="55"/>
      <c r="V45674" s="53"/>
      <c r="W45674" s="53"/>
      <c r="X45674" s="53"/>
      <c r="Y45674" s="55"/>
    </row>
    <row r="45675" spans="21:25" x14ac:dyDescent="0.2">
      <c r="U45675" s="55"/>
      <c r="V45675" s="53"/>
      <c r="W45675" s="53"/>
      <c r="X45675" s="53"/>
      <c r="Y45675" s="55"/>
    </row>
    <row r="45676" spans="21:25" x14ac:dyDescent="0.2">
      <c r="U45676" s="55"/>
      <c r="V45676" s="53"/>
      <c r="W45676" s="53"/>
      <c r="X45676" s="53"/>
      <c r="Y45676" s="55"/>
    </row>
    <row r="45677" spans="21:25" x14ac:dyDescent="0.2">
      <c r="U45677" s="55"/>
      <c r="V45677" s="53"/>
      <c r="W45677" s="53"/>
      <c r="X45677" s="53"/>
      <c r="Y45677" s="55"/>
    </row>
    <row r="45678" spans="21:25" x14ac:dyDescent="0.2">
      <c r="U45678" s="55"/>
      <c r="V45678" s="53"/>
      <c r="W45678" s="53"/>
      <c r="X45678" s="53"/>
      <c r="Y45678" s="55"/>
    </row>
    <row r="45679" spans="21:25" x14ac:dyDescent="0.2">
      <c r="U45679" s="55"/>
      <c r="V45679" s="53"/>
      <c r="W45679" s="53"/>
      <c r="X45679" s="53"/>
      <c r="Y45679" s="55"/>
    </row>
    <row r="45680" spans="21:25" x14ac:dyDescent="0.2">
      <c r="U45680" s="55"/>
      <c r="V45680" s="53"/>
      <c r="W45680" s="53"/>
      <c r="X45680" s="53"/>
      <c r="Y45680" s="55"/>
    </row>
    <row r="45681" spans="21:25" x14ac:dyDescent="0.2">
      <c r="U45681" s="55"/>
      <c r="V45681" s="53"/>
      <c r="W45681" s="53"/>
      <c r="X45681" s="53"/>
      <c r="Y45681" s="55"/>
    </row>
    <row r="45682" spans="21:25" x14ac:dyDescent="0.2">
      <c r="U45682" s="55"/>
      <c r="V45682" s="53"/>
      <c r="W45682" s="53"/>
      <c r="X45682" s="53"/>
      <c r="Y45682" s="55"/>
    </row>
    <row r="45683" spans="21:25" x14ac:dyDescent="0.2">
      <c r="U45683" s="55"/>
      <c r="V45683" s="53"/>
      <c r="W45683" s="53"/>
      <c r="X45683" s="53"/>
      <c r="Y45683" s="55"/>
    </row>
    <row r="45684" spans="21:25" x14ac:dyDescent="0.2">
      <c r="U45684" s="55"/>
      <c r="V45684" s="53"/>
      <c r="W45684" s="53"/>
      <c r="X45684" s="53"/>
      <c r="Y45684" s="55"/>
    </row>
    <row r="45685" spans="21:25" x14ac:dyDescent="0.2">
      <c r="U45685" s="55"/>
      <c r="V45685" s="53"/>
      <c r="W45685" s="53"/>
      <c r="X45685" s="53"/>
      <c r="Y45685" s="55"/>
    </row>
    <row r="45686" spans="21:25" x14ac:dyDescent="0.2">
      <c r="U45686" s="55"/>
      <c r="V45686" s="53"/>
      <c r="W45686" s="53"/>
      <c r="X45686" s="53"/>
      <c r="Y45686" s="55"/>
    </row>
    <row r="45687" spans="21:25" x14ac:dyDescent="0.2">
      <c r="U45687" s="55"/>
      <c r="V45687" s="53"/>
      <c r="W45687" s="53"/>
      <c r="X45687" s="53"/>
      <c r="Y45687" s="55"/>
    </row>
    <row r="45688" spans="21:25" x14ac:dyDescent="0.2">
      <c r="U45688" s="55"/>
      <c r="V45688" s="53"/>
      <c r="W45688" s="53"/>
      <c r="X45688" s="53"/>
      <c r="Y45688" s="55"/>
    </row>
    <row r="45689" spans="21:25" x14ac:dyDescent="0.2">
      <c r="U45689" s="55"/>
      <c r="V45689" s="53"/>
      <c r="W45689" s="53"/>
      <c r="X45689" s="53"/>
      <c r="Y45689" s="55"/>
    </row>
    <row r="45690" spans="21:25" x14ac:dyDescent="0.2">
      <c r="U45690" s="55"/>
      <c r="V45690" s="53"/>
      <c r="W45690" s="53"/>
      <c r="X45690" s="53"/>
      <c r="Y45690" s="55"/>
    </row>
    <row r="45691" spans="21:25" x14ac:dyDescent="0.2">
      <c r="U45691" s="55"/>
      <c r="V45691" s="53"/>
      <c r="W45691" s="53"/>
      <c r="X45691" s="53"/>
      <c r="Y45691" s="55"/>
    </row>
    <row r="45692" spans="21:25" x14ac:dyDescent="0.2">
      <c r="U45692" s="55"/>
      <c r="V45692" s="53"/>
      <c r="W45692" s="53"/>
      <c r="X45692" s="53"/>
      <c r="Y45692" s="55"/>
    </row>
    <row r="45693" spans="21:25" x14ac:dyDescent="0.2">
      <c r="U45693" s="55"/>
      <c r="V45693" s="53"/>
      <c r="W45693" s="53"/>
      <c r="X45693" s="53"/>
      <c r="Y45693" s="55"/>
    </row>
    <row r="45694" spans="21:25" x14ac:dyDescent="0.2">
      <c r="U45694" s="55"/>
      <c r="V45694" s="53"/>
      <c r="W45694" s="53"/>
      <c r="X45694" s="53"/>
      <c r="Y45694" s="55"/>
    </row>
    <row r="45695" spans="21:25" x14ac:dyDescent="0.2">
      <c r="U45695" s="55"/>
      <c r="V45695" s="53"/>
      <c r="W45695" s="53"/>
      <c r="X45695" s="53"/>
      <c r="Y45695" s="55"/>
    </row>
    <row r="45696" spans="21:25" x14ac:dyDescent="0.2">
      <c r="U45696" s="55"/>
      <c r="V45696" s="53"/>
      <c r="W45696" s="53"/>
      <c r="X45696" s="53"/>
      <c r="Y45696" s="55"/>
    </row>
    <row r="45697" spans="21:25" x14ac:dyDescent="0.2">
      <c r="U45697" s="55"/>
      <c r="V45697" s="53"/>
      <c r="W45697" s="53"/>
      <c r="X45697" s="53"/>
      <c r="Y45697" s="55"/>
    </row>
    <row r="45698" spans="21:25" x14ac:dyDescent="0.2">
      <c r="U45698" s="55"/>
      <c r="V45698" s="53"/>
      <c r="W45698" s="53"/>
      <c r="X45698" s="53"/>
      <c r="Y45698" s="55"/>
    </row>
    <row r="45699" spans="21:25" x14ac:dyDescent="0.2">
      <c r="U45699" s="55"/>
      <c r="V45699" s="53"/>
      <c r="W45699" s="53"/>
      <c r="X45699" s="53"/>
      <c r="Y45699" s="55"/>
    </row>
    <row r="45700" spans="21:25" x14ac:dyDescent="0.2">
      <c r="U45700" s="55"/>
      <c r="V45700" s="53"/>
      <c r="W45700" s="53"/>
      <c r="X45700" s="53"/>
      <c r="Y45700" s="55"/>
    </row>
    <row r="45701" spans="21:25" x14ac:dyDescent="0.2">
      <c r="U45701" s="55"/>
      <c r="V45701" s="53"/>
      <c r="W45701" s="53"/>
      <c r="X45701" s="53"/>
      <c r="Y45701" s="55"/>
    </row>
    <row r="45702" spans="21:25" x14ac:dyDescent="0.2">
      <c r="U45702" s="55"/>
      <c r="V45702" s="53"/>
      <c r="W45702" s="53"/>
      <c r="X45702" s="53"/>
      <c r="Y45702" s="55"/>
    </row>
    <row r="45703" spans="21:25" x14ac:dyDescent="0.2">
      <c r="U45703" s="55"/>
      <c r="V45703" s="53"/>
      <c r="W45703" s="53"/>
      <c r="X45703" s="53"/>
      <c r="Y45703" s="55"/>
    </row>
    <row r="45704" spans="21:25" x14ac:dyDescent="0.2">
      <c r="U45704" s="55"/>
      <c r="V45704" s="53"/>
      <c r="W45704" s="53"/>
      <c r="X45704" s="53"/>
      <c r="Y45704" s="55"/>
    </row>
    <row r="45705" spans="21:25" x14ac:dyDescent="0.2">
      <c r="U45705" s="55"/>
      <c r="V45705" s="53"/>
      <c r="W45705" s="53"/>
      <c r="X45705" s="53"/>
      <c r="Y45705" s="55"/>
    </row>
    <row r="45706" spans="21:25" x14ac:dyDescent="0.2">
      <c r="U45706" s="55"/>
      <c r="V45706" s="53"/>
      <c r="W45706" s="53"/>
      <c r="X45706" s="53"/>
      <c r="Y45706" s="55"/>
    </row>
    <row r="45707" spans="21:25" x14ac:dyDescent="0.2">
      <c r="U45707" s="55"/>
      <c r="V45707" s="53"/>
      <c r="W45707" s="53"/>
      <c r="X45707" s="53"/>
      <c r="Y45707" s="55"/>
    </row>
    <row r="45708" spans="21:25" x14ac:dyDescent="0.2">
      <c r="U45708" s="55"/>
      <c r="V45708" s="53"/>
      <c r="W45708" s="53"/>
      <c r="X45708" s="53"/>
      <c r="Y45708" s="55"/>
    </row>
    <row r="45709" spans="21:25" x14ac:dyDescent="0.2">
      <c r="U45709" s="55"/>
      <c r="V45709" s="53"/>
      <c r="W45709" s="53"/>
      <c r="X45709" s="53"/>
      <c r="Y45709" s="55"/>
    </row>
    <row r="45710" spans="21:25" x14ac:dyDescent="0.2">
      <c r="U45710" s="55"/>
      <c r="V45710" s="53"/>
      <c r="W45710" s="53"/>
      <c r="X45710" s="53"/>
      <c r="Y45710" s="55"/>
    </row>
    <row r="45711" spans="21:25" x14ac:dyDescent="0.2">
      <c r="U45711" s="55"/>
      <c r="V45711" s="53"/>
      <c r="W45711" s="53"/>
      <c r="X45711" s="53"/>
      <c r="Y45711" s="55"/>
    </row>
    <row r="45712" spans="21:25" x14ac:dyDescent="0.2">
      <c r="U45712" s="55"/>
      <c r="V45712" s="53"/>
      <c r="W45712" s="53"/>
      <c r="X45712" s="53"/>
      <c r="Y45712" s="55"/>
    </row>
    <row r="45713" spans="21:25" x14ac:dyDescent="0.2">
      <c r="U45713" s="55"/>
      <c r="V45713" s="53"/>
      <c r="W45713" s="53"/>
      <c r="X45713" s="53"/>
      <c r="Y45713" s="55"/>
    </row>
    <row r="45714" spans="21:25" x14ac:dyDescent="0.2">
      <c r="U45714" s="55"/>
      <c r="V45714" s="53"/>
      <c r="W45714" s="53"/>
      <c r="X45714" s="53"/>
      <c r="Y45714" s="55"/>
    </row>
    <row r="45715" spans="21:25" x14ac:dyDescent="0.2">
      <c r="U45715" s="55"/>
      <c r="V45715" s="53"/>
      <c r="W45715" s="53"/>
      <c r="X45715" s="53"/>
      <c r="Y45715" s="55"/>
    </row>
    <row r="45716" spans="21:25" x14ac:dyDescent="0.2">
      <c r="U45716" s="55"/>
      <c r="V45716" s="53"/>
      <c r="W45716" s="53"/>
      <c r="X45716" s="53"/>
      <c r="Y45716" s="55"/>
    </row>
    <row r="45717" spans="21:25" x14ac:dyDescent="0.2">
      <c r="U45717" s="55"/>
      <c r="V45717" s="53"/>
      <c r="W45717" s="53"/>
      <c r="X45717" s="53"/>
      <c r="Y45717" s="55"/>
    </row>
    <row r="45718" spans="21:25" x14ac:dyDescent="0.2">
      <c r="U45718" s="55"/>
      <c r="V45718" s="53"/>
      <c r="W45718" s="53"/>
      <c r="X45718" s="53"/>
      <c r="Y45718" s="55"/>
    </row>
    <row r="45719" spans="21:25" x14ac:dyDescent="0.2">
      <c r="U45719" s="55"/>
      <c r="V45719" s="53"/>
      <c r="W45719" s="53"/>
      <c r="X45719" s="53"/>
      <c r="Y45719" s="55"/>
    </row>
    <row r="45720" spans="21:25" x14ac:dyDescent="0.2">
      <c r="U45720" s="55"/>
      <c r="V45720" s="53"/>
      <c r="W45720" s="53"/>
      <c r="X45720" s="53"/>
      <c r="Y45720" s="55"/>
    </row>
    <row r="45721" spans="21:25" x14ac:dyDescent="0.2">
      <c r="U45721" s="55"/>
      <c r="V45721" s="53"/>
      <c r="W45721" s="53"/>
      <c r="X45721" s="53"/>
      <c r="Y45721" s="55"/>
    </row>
    <row r="45722" spans="21:25" x14ac:dyDescent="0.2">
      <c r="U45722" s="55"/>
      <c r="V45722" s="53"/>
      <c r="W45722" s="53"/>
      <c r="X45722" s="53"/>
      <c r="Y45722" s="55"/>
    </row>
    <row r="45723" spans="21:25" x14ac:dyDescent="0.2">
      <c r="U45723" s="55"/>
      <c r="V45723" s="53"/>
      <c r="W45723" s="53"/>
      <c r="X45723" s="53"/>
      <c r="Y45723" s="55"/>
    </row>
    <row r="45724" spans="21:25" x14ac:dyDescent="0.2">
      <c r="U45724" s="55"/>
      <c r="V45724" s="53"/>
      <c r="W45724" s="53"/>
      <c r="X45724" s="53"/>
      <c r="Y45724" s="55"/>
    </row>
    <row r="45725" spans="21:25" x14ac:dyDescent="0.2">
      <c r="U45725" s="55"/>
      <c r="V45725" s="53"/>
      <c r="W45725" s="53"/>
      <c r="X45725" s="53"/>
      <c r="Y45725" s="55"/>
    </row>
    <row r="45726" spans="21:25" x14ac:dyDescent="0.2">
      <c r="U45726" s="55"/>
      <c r="V45726" s="53"/>
      <c r="W45726" s="53"/>
      <c r="X45726" s="53"/>
      <c r="Y45726" s="55"/>
    </row>
    <row r="45727" spans="21:25" x14ac:dyDescent="0.2">
      <c r="U45727" s="55"/>
      <c r="V45727" s="53"/>
      <c r="W45727" s="53"/>
      <c r="X45727" s="53"/>
      <c r="Y45727" s="55"/>
    </row>
    <row r="45728" spans="21:25" x14ac:dyDescent="0.2">
      <c r="U45728" s="55"/>
      <c r="V45728" s="53"/>
      <c r="W45728" s="53"/>
      <c r="X45728" s="53"/>
      <c r="Y45728" s="55"/>
    </row>
    <row r="45729" spans="21:25" x14ac:dyDescent="0.2">
      <c r="U45729" s="55"/>
      <c r="V45729" s="53"/>
      <c r="W45729" s="53"/>
      <c r="X45729" s="53"/>
      <c r="Y45729" s="55"/>
    </row>
    <row r="45730" spans="21:25" x14ac:dyDescent="0.2">
      <c r="U45730" s="55"/>
      <c r="V45730" s="53"/>
      <c r="W45730" s="53"/>
      <c r="X45730" s="53"/>
      <c r="Y45730" s="55"/>
    </row>
    <row r="45731" spans="21:25" x14ac:dyDescent="0.2">
      <c r="U45731" s="55"/>
      <c r="V45731" s="53"/>
      <c r="W45731" s="53"/>
      <c r="X45731" s="53"/>
      <c r="Y45731" s="55"/>
    </row>
    <row r="45732" spans="21:25" x14ac:dyDescent="0.2">
      <c r="U45732" s="55"/>
      <c r="V45732" s="53"/>
      <c r="W45732" s="53"/>
      <c r="X45732" s="53"/>
      <c r="Y45732" s="55"/>
    </row>
    <row r="45733" spans="21:25" x14ac:dyDescent="0.2">
      <c r="U45733" s="55"/>
      <c r="V45733" s="53"/>
      <c r="W45733" s="53"/>
      <c r="X45733" s="53"/>
      <c r="Y45733" s="55"/>
    </row>
    <row r="45734" spans="21:25" x14ac:dyDescent="0.2">
      <c r="U45734" s="55"/>
      <c r="V45734" s="53"/>
      <c r="W45734" s="53"/>
      <c r="X45734" s="53"/>
      <c r="Y45734" s="55"/>
    </row>
    <row r="45735" spans="21:25" x14ac:dyDescent="0.2">
      <c r="U45735" s="55"/>
      <c r="V45735" s="53"/>
      <c r="W45735" s="53"/>
      <c r="X45735" s="53"/>
      <c r="Y45735" s="55"/>
    </row>
    <row r="45736" spans="21:25" x14ac:dyDescent="0.2">
      <c r="U45736" s="55"/>
      <c r="V45736" s="53"/>
      <c r="W45736" s="53"/>
      <c r="X45736" s="53"/>
      <c r="Y45736" s="55"/>
    </row>
    <row r="45737" spans="21:25" x14ac:dyDescent="0.2">
      <c r="U45737" s="55"/>
      <c r="V45737" s="53"/>
      <c r="W45737" s="53"/>
      <c r="X45737" s="53"/>
      <c r="Y45737" s="55"/>
    </row>
    <row r="45738" spans="21:25" x14ac:dyDescent="0.2">
      <c r="U45738" s="55"/>
      <c r="V45738" s="53"/>
      <c r="W45738" s="53"/>
      <c r="X45738" s="53"/>
      <c r="Y45738" s="55"/>
    </row>
    <row r="45739" spans="21:25" x14ac:dyDescent="0.2">
      <c r="U45739" s="55"/>
      <c r="V45739" s="53"/>
      <c r="W45739" s="53"/>
      <c r="X45739" s="53"/>
      <c r="Y45739" s="55"/>
    </row>
    <row r="45740" spans="21:25" x14ac:dyDescent="0.2">
      <c r="U45740" s="55"/>
      <c r="V45740" s="53"/>
      <c r="W45740" s="53"/>
      <c r="X45740" s="53"/>
      <c r="Y45740" s="55"/>
    </row>
    <row r="45741" spans="21:25" x14ac:dyDescent="0.2">
      <c r="U45741" s="55"/>
      <c r="V45741" s="53"/>
      <c r="W45741" s="53"/>
      <c r="X45741" s="53"/>
      <c r="Y45741" s="55"/>
    </row>
    <row r="45742" spans="21:25" x14ac:dyDescent="0.2">
      <c r="U45742" s="55"/>
      <c r="V45742" s="53"/>
      <c r="W45742" s="53"/>
      <c r="X45742" s="53"/>
      <c r="Y45742" s="55"/>
    </row>
    <row r="45743" spans="21:25" x14ac:dyDescent="0.2">
      <c r="U45743" s="55"/>
      <c r="V45743" s="53"/>
      <c r="W45743" s="53"/>
      <c r="X45743" s="53"/>
      <c r="Y45743" s="55"/>
    </row>
    <row r="45744" spans="21:25" x14ac:dyDescent="0.2">
      <c r="U45744" s="55"/>
      <c r="V45744" s="53"/>
      <c r="W45744" s="53"/>
      <c r="X45744" s="53"/>
      <c r="Y45744" s="55"/>
    </row>
    <row r="45745" spans="21:25" x14ac:dyDescent="0.2">
      <c r="U45745" s="55"/>
      <c r="V45745" s="53"/>
      <c r="W45745" s="53"/>
      <c r="X45745" s="53"/>
      <c r="Y45745" s="55"/>
    </row>
    <row r="45746" spans="21:25" x14ac:dyDescent="0.2">
      <c r="U45746" s="55"/>
      <c r="V45746" s="53"/>
      <c r="W45746" s="53"/>
      <c r="X45746" s="53"/>
      <c r="Y45746" s="55"/>
    </row>
    <row r="45747" spans="21:25" x14ac:dyDescent="0.2">
      <c r="U45747" s="55"/>
      <c r="V45747" s="53"/>
      <c r="W45747" s="53"/>
      <c r="X45747" s="53"/>
      <c r="Y45747" s="55"/>
    </row>
    <row r="45748" spans="21:25" x14ac:dyDescent="0.2">
      <c r="U45748" s="55"/>
      <c r="V45748" s="53"/>
      <c r="W45748" s="53"/>
      <c r="X45748" s="53"/>
      <c r="Y45748" s="55"/>
    </row>
    <row r="45749" spans="21:25" x14ac:dyDescent="0.2">
      <c r="U45749" s="55"/>
      <c r="V45749" s="53"/>
      <c r="W45749" s="53"/>
      <c r="X45749" s="53"/>
      <c r="Y45749" s="55"/>
    </row>
    <row r="45750" spans="21:25" x14ac:dyDescent="0.2">
      <c r="U45750" s="55"/>
      <c r="V45750" s="53"/>
      <c r="W45750" s="53"/>
      <c r="X45750" s="53"/>
      <c r="Y45750" s="55"/>
    </row>
    <row r="45751" spans="21:25" x14ac:dyDescent="0.2">
      <c r="U45751" s="55"/>
      <c r="V45751" s="53"/>
      <c r="W45751" s="53"/>
      <c r="X45751" s="53"/>
      <c r="Y45751" s="55"/>
    </row>
    <row r="45752" spans="21:25" x14ac:dyDescent="0.2">
      <c r="U45752" s="55"/>
      <c r="V45752" s="53"/>
      <c r="W45752" s="53"/>
      <c r="X45752" s="53"/>
      <c r="Y45752" s="55"/>
    </row>
    <row r="45753" spans="21:25" x14ac:dyDescent="0.2">
      <c r="U45753" s="55"/>
      <c r="V45753" s="53"/>
      <c r="W45753" s="53"/>
      <c r="X45753" s="53"/>
      <c r="Y45753" s="55"/>
    </row>
    <row r="45754" spans="21:25" x14ac:dyDescent="0.2">
      <c r="U45754" s="55"/>
      <c r="V45754" s="53"/>
      <c r="W45754" s="53"/>
      <c r="X45754" s="53"/>
      <c r="Y45754" s="55"/>
    </row>
    <row r="45755" spans="21:25" x14ac:dyDescent="0.2">
      <c r="U45755" s="55"/>
      <c r="V45755" s="53"/>
      <c r="W45755" s="53"/>
      <c r="X45755" s="53"/>
      <c r="Y45755" s="55"/>
    </row>
    <row r="45756" spans="21:25" x14ac:dyDescent="0.2">
      <c r="U45756" s="55"/>
      <c r="V45756" s="53"/>
      <c r="W45756" s="53"/>
      <c r="X45756" s="53"/>
      <c r="Y45756" s="55"/>
    </row>
    <row r="45757" spans="21:25" x14ac:dyDescent="0.2">
      <c r="U45757" s="55"/>
      <c r="V45757" s="53"/>
      <c r="W45757" s="53"/>
      <c r="X45757" s="53"/>
      <c r="Y45757" s="55"/>
    </row>
    <row r="45758" spans="21:25" x14ac:dyDescent="0.2">
      <c r="U45758" s="55"/>
      <c r="V45758" s="53"/>
      <c r="W45758" s="53"/>
      <c r="X45758" s="53"/>
      <c r="Y45758" s="55"/>
    </row>
    <row r="45759" spans="21:25" x14ac:dyDescent="0.2">
      <c r="U45759" s="55"/>
      <c r="V45759" s="53"/>
      <c r="W45759" s="53"/>
      <c r="X45759" s="53"/>
      <c r="Y45759" s="55"/>
    </row>
    <row r="45760" spans="21:25" x14ac:dyDescent="0.2">
      <c r="U45760" s="55"/>
      <c r="V45760" s="53"/>
      <c r="W45760" s="53"/>
      <c r="X45760" s="53"/>
      <c r="Y45760" s="55"/>
    </row>
    <row r="45761" spans="21:25" x14ac:dyDescent="0.2">
      <c r="U45761" s="55"/>
      <c r="V45761" s="53"/>
      <c r="W45761" s="53"/>
      <c r="X45761" s="53"/>
      <c r="Y45761" s="55"/>
    </row>
    <row r="45762" spans="21:25" x14ac:dyDescent="0.2">
      <c r="U45762" s="55"/>
      <c r="V45762" s="53"/>
      <c r="W45762" s="53"/>
      <c r="X45762" s="53"/>
      <c r="Y45762" s="55"/>
    </row>
    <row r="45763" spans="21:25" x14ac:dyDescent="0.2">
      <c r="U45763" s="55"/>
      <c r="V45763" s="53"/>
      <c r="W45763" s="53"/>
      <c r="X45763" s="53"/>
      <c r="Y45763" s="55"/>
    </row>
    <row r="45764" spans="21:25" x14ac:dyDescent="0.2">
      <c r="U45764" s="55"/>
      <c r="V45764" s="53"/>
      <c r="W45764" s="53"/>
      <c r="X45764" s="53"/>
      <c r="Y45764" s="55"/>
    </row>
    <row r="45765" spans="21:25" x14ac:dyDescent="0.2">
      <c r="U45765" s="55"/>
      <c r="V45765" s="53"/>
      <c r="W45765" s="53"/>
      <c r="X45765" s="53"/>
      <c r="Y45765" s="55"/>
    </row>
    <row r="45766" spans="21:25" x14ac:dyDescent="0.2">
      <c r="U45766" s="55"/>
      <c r="V45766" s="53"/>
      <c r="W45766" s="53"/>
      <c r="X45766" s="53"/>
      <c r="Y45766" s="55"/>
    </row>
    <row r="45767" spans="21:25" x14ac:dyDescent="0.2">
      <c r="U45767" s="55"/>
      <c r="V45767" s="53"/>
      <c r="W45767" s="53"/>
      <c r="X45767" s="53"/>
      <c r="Y45767" s="55"/>
    </row>
    <row r="45768" spans="21:25" x14ac:dyDescent="0.2">
      <c r="U45768" s="55"/>
      <c r="V45768" s="53"/>
      <c r="W45768" s="53"/>
      <c r="X45768" s="53"/>
      <c r="Y45768" s="55"/>
    </row>
    <row r="45769" spans="21:25" x14ac:dyDescent="0.2">
      <c r="U45769" s="55"/>
      <c r="V45769" s="53"/>
      <c r="W45769" s="53"/>
      <c r="X45769" s="53"/>
      <c r="Y45769" s="55"/>
    </row>
    <row r="45770" spans="21:25" x14ac:dyDescent="0.2">
      <c r="U45770" s="55"/>
      <c r="V45770" s="53"/>
      <c r="W45770" s="53"/>
      <c r="X45770" s="53"/>
      <c r="Y45770" s="55"/>
    </row>
    <row r="45771" spans="21:25" x14ac:dyDescent="0.2">
      <c r="U45771" s="55"/>
      <c r="V45771" s="53"/>
      <c r="W45771" s="53"/>
      <c r="X45771" s="53"/>
      <c r="Y45771" s="55"/>
    </row>
    <row r="45772" spans="21:25" x14ac:dyDescent="0.2">
      <c r="U45772" s="55"/>
      <c r="V45772" s="53"/>
      <c r="W45772" s="53"/>
      <c r="X45772" s="53"/>
      <c r="Y45772" s="55"/>
    </row>
    <row r="45773" spans="21:25" x14ac:dyDescent="0.2">
      <c r="U45773" s="55"/>
      <c r="V45773" s="53"/>
      <c r="W45773" s="53"/>
      <c r="X45773" s="53"/>
      <c r="Y45773" s="55"/>
    </row>
    <row r="45774" spans="21:25" x14ac:dyDescent="0.2">
      <c r="U45774" s="55"/>
      <c r="V45774" s="53"/>
      <c r="W45774" s="53"/>
      <c r="X45774" s="53"/>
      <c r="Y45774" s="55"/>
    </row>
    <row r="45775" spans="21:25" x14ac:dyDescent="0.2">
      <c r="U45775" s="55"/>
      <c r="V45775" s="53"/>
      <c r="W45775" s="53"/>
      <c r="X45775" s="53"/>
      <c r="Y45775" s="55"/>
    </row>
    <row r="45776" spans="21:25" x14ac:dyDescent="0.2">
      <c r="U45776" s="55"/>
      <c r="V45776" s="53"/>
      <c r="W45776" s="53"/>
      <c r="X45776" s="53"/>
      <c r="Y45776" s="55"/>
    </row>
    <row r="45777" spans="21:25" x14ac:dyDescent="0.2">
      <c r="U45777" s="55"/>
      <c r="V45777" s="53"/>
      <c r="W45777" s="53"/>
      <c r="X45777" s="53"/>
      <c r="Y45777" s="55"/>
    </row>
    <row r="45778" spans="21:25" x14ac:dyDescent="0.2">
      <c r="U45778" s="55"/>
      <c r="V45778" s="53"/>
      <c r="W45778" s="53"/>
      <c r="X45778" s="53"/>
      <c r="Y45778" s="55"/>
    </row>
    <row r="45779" spans="21:25" x14ac:dyDescent="0.2">
      <c r="U45779" s="55"/>
      <c r="V45779" s="53"/>
      <c r="W45779" s="53"/>
      <c r="X45779" s="53"/>
      <c r="Y45779" s="55"/>
    </row>
    <row r="45780" spans="21:25" x14ac:dyDescent="0.2">
      <c r="U45780" s="55"/>
      <c r="V45780" s="53"/>
      <c r="W45780" s="53"/>
      <c r="X45780" s="53"/>
      <c r="Y45780" s="55"/>
    </row>
    <row r="45781" spans="21:25" x14ac:dyDescent="0.2">
      <c r="U45781" s="55"/>
      <c r="V45781" s="53"/>
      <c r="W45781" s="53"/>
      <c r="X45781" s="53"/>
      <c r="Y45781" s="55"/>
    </row>
    <row r="45782" spans="21:25" x14ac:dyDescent="0.2">
      <c r="U45782" s="55"/>
      <c r="V45782" s="53"/>
      <c r="W45782" s="53"/>
      <c r="X45782" s="53"/>
      <c r="Y45782" s="55"/>
    </row>
    <row r="45783" spans="21:25" x14ac:dyDescent="0.2">
      <c r="U45783" s="55"/>
      <c r="V45783" s="53"/>
      <c r="W45783" s="53"/>
      <c r="X45783" s="53"/>
      <c r="Y45783" s="55"/>
    </row>
    <row r="45784" spans="21:25" x14ac:dyDescent="0.2">
      <c r="U45784" s="55"/>
      <c r="V45784" s="53"/>
      <c r="W45784" s="53"/>
      <c r="X45784" s="53"/>
      <c r="Y45784" s="55"/>
    </row>
    <row r="45785" spans="21:25" x14ac:dyDescent="0.2">
      <c r="U45785" s="55"/>
      <c r="V45785" s="53"/>
      <c r="W45785" s="53"/>
      <c r="X45785" s="53"/>
      <c r="Y45785" s="55"/>
    </row>
    <row r="45786" spans="21:25" x14ac:dyDescent="0.2">
      <c r="U45786" s="55"/>
      <c r="V45786" s="53"/>
      <c r="W45786" s="53"/>
      <c r="X45786" s="53"/>
      <c r="Y45786" s="55"/>
    </row>
    <row r="45787" spans="21:25" x14ac:dyDescent="0.2">
      <c r="U45787" s="55"/>
      <c r="V45787" s="53"/>
      <c r="W45787" s="53"/>
      <c r="X45787" s="53"/>
      <c r="Y45787" s="55"/>
    </row>
    <row r="45788" spans="21:25" x14ac:dyDescent="0.2">
      <c r="U45788" s="55"/>
      <c r="V45788" s="53"/>
      <c r="W45788" s="53"/>
      <c r="X45788" s="53"/>
      <c r="Y45788" s="55"/>
    </row>
    <row r="45789" spans="21:25" x14ac:dyDescent="0.2">
      <c r="U45789" s="55"/>
      <c r="V45789" s="53"/>
      <c r="W45789" s="53"/>
      <c r="X45789" s="53"/>
      <c r="Y45789" s="55"/>
    </row>
    <row r="45790" spans="21:25" x14ac:dyDescent="0.2">
      <c r="U45790" s="55"/>
      <c r="V45790" s="53"/>
      <c r="W45790" s="53"/>
      <c r="X45790" s="53"/>
      <c r="Y45790" s="55"/>
    </row>
    <row r="45791" spans="21:25" x14ac:dyDescent="0.2">
      <c r="U45791" s="55"/>
      <c r="V45791" s="53"/>
      <c r="W45791" s="53"/>
      <c r="X45791" s="53"/>
      <c r="Y45791" s="55"/>
    </row>
    <row r="45792" spans="21:25" x14ac:dyDescent="0.2">
      <c r="U45792" s="55"/>
      <c r="V45792" s="53"/>
      <c r="W45792" s="53"/>
      <c r="X45792" s="53"/>
      <c r="Y45792" s="55"/>
    </row>
    <row r="45793" spans="21:25" x14ac:dyDescent="0.2">
      <c r="U45793" s="55"/>
      <c r="V45793" s="53"/>
      <c r="W45793" s="53"/>
      <c r="X45793" s="53"/>
      <c r="Y45793" s="55"/>
    </row>
    <row r="45794" spans="21:25" x14ac:dyDescent="0.2">
      <c r="U45794" s="55"/>
      <c r="V45794" s="53"/>
      <c r="W45794" s="53"/>
      <c r="X45794" s="53"/>
      <c r="Y45794" s="55"/>
    </row>
    <row r="45795" spans="21:25" x14ac:dyDescent="0.2">
      <c r="U45795" s="55"/>
      <c r="V45795" s="53"/>
      <c r="W45795" s="53"/>
      <c r="X45795" s="53"/>
      <c r="Y45795" s="55"/>
    </row>
    <row r="45796" spans="21:25" x14ac:dyDescent="0.2">
      <c r="U45796" s="55"/>
      <c r="V45796" s="53"/>
      <c r="W45796" s="53"/>
      <c r="X45796" s="53"/>
      <c r="Y45796" s="55"/>
    </row>
    <row r="45797" spans="21:25" x14ac:dyDescent="0.2">
      <c r="U45797" s="55"/>
      <c r="V45797" s="53"/>
      <c r="W45797" s="53"/>
      <c r="X45797" s="53"/>
      <c r="Y45797" s="55"/>
    </row>
    <row r="45798" spans="21:25" x14ac:dyDescent="0.2">
      <c r="U45798" s="55"/>
      <c r="V45798" s="53"/>
      <c r="W45798" s="53"/>
      <c r="X45798" s="53"/>
      <c r="Y45798" s="55"/>
    </row>
    <row r="45799" spans="21:25" x14ac:dyDescent="0.2">
      <c r="U45799" s="55"/>
      <c r="V45799" s="53"/>
      <c r="W45799" s="53"/>
      <c r="X45799" s="53"/>
      <c r="Y45799" s="55"/>
    </row>
    <row r="45800" spans="21:25" x14ac:dyDescent="0.2">
      <c r="U45800" s="55"/>
      <c r="V45800" s="53"/>
      <c r="W45800" s="53"/>
      <c r="X45800" s="53"/>
      <c r="Y45800" s="55"/>
    </row>
    <row r="45801" spans="21:25" x14ac:dyDescent="0.2">
      <c r="U45801" s="55"/>
      <c r="V45801" s="53"/>
      <c r="W45801" s="53"/>
      <c r="X45801" s="53"/>
      <c r="Y45801" s="55"/>
    </row>
    <row r="45802" spans="21:25" x14ac:dyDescent="0.2">
      <c r="U45802" s="55"/>
      <c r="V45802" s="53"/>
      <c r="W45802" s="53"/>
      <c r="X45802" s="53"/>
      <c r="Y45802" s="55"/>
    </row>
    <row r="45803" spans="21:25" x14ac:dyDescent="0.2">
      <c r="U45803" s="55"/>
      <c r="V45803" s="53"/>
      <c r="W45803" s="53"/>
      <c r="X45803" s="53"/>
      <c r="Y45803" s="55"/>
    </row>
    <row r="45804" spans="21:25" x14ac:dyDescent="0.2">
      <c r="U45804" s="55"/>
      <c r="V45804" s="53"/>
      <c r="W45804" s="53"/>
      <c r="X45804" s="53"/>
      <c r="Y45804" s="55"/>
    </row>
    <row r="45805" spans="21:25" x14ac:dyDescent="0.2">
      <c r="U45805" s="55"/>
      <c r="V45805" s="53"/>
      <c r="W45805" s="53"/>
      <c r="X45805" s="53"/>
      <c r="Y45805" s="55"/>
    </row>
    <row r="45806" spans="21:25" x14ac:dyDescent="0.2">
      <c r="U45806" s="55"/>
      <c r="V45806" s="53"/>
      <c r="W45806" s="53"/>
      <c r="X45806" s="53"/>
      <c r="Y45806" s="55"/>
    </row>
    <row r="45807" spans="21:25" x14ac:dyDescent="0.2">
      <c r="U45807" s="55"/>
      <c r="V45807" s="53"/>
      <c r="W45807" s="53"/>
      <c r="X45807" s="53"/>
      <c r="Y45807" s="55"/>
    </row>
    <row r="45808" spans="21:25" x14ac:dyDescent="0.2">
      <c r="U45808" s="55"/>
      <c r="V45808" s="53"/>
      <c r="W45808" s="53"/>
      <c r="X45808" s="53"/>
      <c r="Y45808" s="55"/>
    </row>
    <row r="45809" spans="21:25" x14ac:dyDescent="0.2">
      <c r="U45809" s="55"/>
      <c r="V45809" s="53"/>
      <c r="W45809" s="53"/>
      <c r="X45809" s="53"/>
      <c r="Y45809" s="55"/>
    </row>
    <row r="45810" spans="21:25" x14ac:dyDescent="0.2">
      <c r="U45810" s="55"/>
      <c r="V45810" s="53"/>
      <c r="W45810" s="53"/>
      <c r="X45810" s="53"/>
      <c r="Y45810" s="55"/>
    </row>
    <row r="45811" spans="21:25" x14ac:dyDescent="0.2">
      <c r="U45811" s="55"/>
      <c r="V45811" s="53"/>
      <c r="W45811" s="53"/>
      <c r="X45811" s="53"/>
      <c r="Y45811" s="55"/>
    </row>
    <row r="45812" spans="21:25" x14ac:dyDescent="0.2">
      <c r="U45812" s="55"/>
      <c r="V45812" s="53"/>
      <c r="W45812" s="53"/>
      <c r="X45812" s="53"/>
      <c r="Y45812" s="55"/>
    </row>
    <row r="45813" spans="21:25" x14ac:dyDescent="0.2">
      <c r="U45813" s="55"/>
      <c r="V45813" s="53"/>
      <c r="W45813" s="53"/>
      <c r="X45813" s="53"/>
      <c r="Y45813" s="55"/>
    </row>
    <row r="45814" spans="21:25" x14ac:dyDescent="0.2">
      <c r="U45814" s="55"/>
      <c r="V45814" s="53"/>
      <c r="W45814" s="53"/>
      <c r="X45814" s="53"/>
      <c r="Y45814" s="55"/>
    </row>
    <row r="45815" spans="21:25" x14ac:dyDescent="0.2">
      <c r="U45815" s="55"/>
      <c r="V45815" s="53"/>
      <c r="W45815" s="53"/>
      <c r="X45815" s="53"/>
      <c r="Y45815" s="55"/>
    </row>
    <row r="45816" spans="21:25" x14ac:dyDescent="0.2">
      <c r="U45816" s="55"/>
      <c r="V45816" s="53"/>
      <c r="W45816" s="53"/>
      <c r="X45816" s="53"/>
      <c r="Y45816" s="55"/>
    </row>
    <row r="45817" spans="21:25" x14ac:dyDescent="0.2">
      <c r="U45817" s="55"/>
      <c r="V45817" s="53"/>
      <c r="W45817" s="53"/>
      <c r="X45817" s="53"/>
      <c r="Y45817" s="55"/>
    </row>
    <row r="45818" spans="21:25" x14ac:dyDescent="0.2">
      <c r="U45818" s="55"/>
      <c r="V45818" s="53"/>
      <c r="W45818" s="53"/>
      <c r="X45818" s="53"/>
      <c r="Y45818" s="55"/>
    </row>
    <row r="45819" spans="21:25" x14ac:dyDescent="0.2">
      <c r="U45819" s="55"/>
      <c r="V45819" s="53"/>
      <c r="W45819" s="53"/>
      <c r="X45819" s="53"/>
      <c r="Y45819" s="55"/>
    </row>
    <row r="45820" spans="21:25" x14ac:dyDescent="0.2">
      <c r="U45820" s="55"/>
      <c r="V45820" s="53"/>
      <c r="W45820" s="53"/>
      <c r="X45820" s="53"/>
      <c r="Y45820" s="55"/>
    </row>
    <row r="45821" spans="21:25" x14ac:dyDescent="0.2">
      <c r="U45821" s="55"/>
      <c r="V45821" s="53"/>
      <c r="W45821" s="53"/>
      <c r="X45821" s="53"/>
      <c r="Y45821" s="55"/>
    </row>
    <row r="45822" spans="21:25" x14ac:dyDescent="0.2">
      <c r="U45822" s="55"/>
      <c r="V45822" s="53"/>
      <c r="W45822" s="53"/>
      <c r="X45822" s="53"/>
      <c r="Y45822" s="55"/>
    </row>
    <row r="45823" spans="21:25" x14ac:dyDescent="0.2">
      <c r="U45823" s="55"/>
      <c r="V45823" s="53"/>
      <c r="W45823" s="53"/>
      <c r="X45823" s="53"/>
      <c r="Y45823" s="55"/>
    </row>
    <row r="45824" spans="21:25" x14ac:dyDescent="0.2">
      <c r="U45824" s="55"/>
      <c r="V45824" s="53"/>
      <c r="W45824" s="53"/>
      <c r="X45824" s="53"/>
      <c r="Y45824" s="55"/>
    </row>
    <row r="45825" spans="21:25" x14ac:dyDescent="0.2">
      <c r="U45825" s="55"/>
      <c r="V45825" s="53"/>
      <c r="W45825" s="53"/>
      <c r="X45825" s="53"/>
      <c r="Y45825" s="55"/>
    </row>
    <row r="45826" spans="21:25" x14ac:dyDescent="0.2">
      <c r="U45826" s="55"/>
      <c r="V45826" s="53"/>
      <c r="W45826" s="53"/>
      <c r="X45826" s="53"/>
      <c r="Y45826" s="55"/>
    </row>
    <row r="45827" spans="21:25" x14ac:dyDescent="0.2">
      <c r="U45827" s="55"/>
      <c r="V45827" s="53"/>
      <c r="W45827" s="53"/>
      <c r="X45827" s="53"/>
      <c r="Y45827" s="55"/>
    </row>
    <row r="45828" spans="21:25" x14ac:dyDescent="0.2">
      <c r="U45828" s="55"/>
      <c r="V45828" s="53"/>
      <c r="W45828" s="53"/>
      <c r="X45828" s="53"/>
      <c r="Y45828" s="55"/>
    </row>
    <row r="45829" spans="21:25" x14ac:dyDescent="0.2">
      <c r="U45829" s="55"/>
      <c r="V45829" s="53"/>
      <c r="W45829" s="53"/>
      <c r="X45829" s="53"/>
      <c r="Y45829" s="55"/>
    </row>
    <row r="45830" spans="21:25" x14ac:dyDescent="0.2">
      <c r="U45830" s="55"/>
      <c r="V45830" s="53"/>
      <c r="W45830" s="53"/>
      <c r="X45830" s="53"/>
      <c r="Y45830" s="55"/>
    </row>
    <row r="45831" spans="21:25" x14ac:dyDescent="0.2">
      <c r="U45831" s="55"/>
      <c r="V45831" s="53"/>
      <c r="W45831" s="53"/>
      <c r="X45831" s="53"/>
      <c r="Y45831" s="55"/>
    </row>
    <row r="45832" spans="21:25" x14ac:dyDescent="0.2">
      <c r="U45832" s="55"/>
      <c r="V45832" s="53"/>
      <c r="W45832" s="53"/>
      <c r="X45832" s="53"/>
      <c r="Y45832" s="55"/>
    </row>
    <row r="45833" spans="21:25" x14ac:dyDescent="0.2">
      <c r="U45833" s="55"/>
      <c r="V45833" s="53"/>
      <c r="W45833" s="53"/>
      <c r="X45833" s="53"/>
      <c r="Y45833" s="55"/>
    </row>
    <row r="45834" spans="21:25" x14ac:dyDescent="0.2">
      <c r="U45834" s="55"/>
      <c r="V45834" s="53"/>
      <c r="W45834" s="53"/>
      <c r="X45834" s="53"/>
      <c r="Y45834" s="55"/>
    </row>
    <row r="45835" spans="21:25" x14ac:dyDescent="0.2">
      <c r="U45835" s="55"/>
      <c r="V45835" s="53"/>
      <c r="W45835" s="53"/>
      <c r="X45835" s="53"/>
      <c r="Y45835" s="55"/>
    </row>
    <row r="45836" spans="21:25" x14ac:dyDescent="0.2">
      <c r="U45836" s="55"/>
      <c r="V45836" s="53"/>
      <c r="W45836" s="53"/>
      <c r="X45836" s="53"/>
      <c r="Y45836" s="55"/>
    </row>
    <row r="45837" spans="21:25" x14ac:dyDescent="0.2">
      <c r="U45837" s="55"/>
      <c r="V45837" s="53"/>
      <c r="W45837" s="53"/>
      <c r="X45837" s="53"/>
      <c r="Y45837" s="55"/>
    </row>
    <row r="45838" spans="21:25" x14ac:dyDescent="0.2">
      <c r="U45838" s="55"/>
      <c r="V45838" s="53"/>
      <c r="W45838" s="53"/>
      <c r="X45838" s="53"/>
      <c r="Y45838" s="55"/>
    </row>
    <row r="45839" spans="21:25" x14ac:dyDescent="0.2">
      <c r="U45839" s="55"/>
      <c r="V45839" s="53"/>
      <c r="W45839" s="53"/>
      <c r="X45839" s="53"/>
      <c r="Y45839" s="55"/>
    </row>
    <row r="45840" spans="21:25" x14ac:dyDescent="0.2">
      <c r="U45840" s="55"/>
      <c r="V45840" s="53"/>
      <c r="W45840" s="53"/>
      <c r="X45840" s="53"/>
      <c r="Y45840" s="55"/>
    </row>
    <row r="45841" spans="21:25" x14ac:dyDescent="0.2">
      <c r="U45841" s="55"/>
      <c r="V45841" s="53"/>
      <c r="W45841" s="53"/>
      <c r="X45841" s="53"/>
      <c r="Y45841" s="55"/>
    </row>
    <row r="45842" spans="21:25" x14ac:dyDescent="0.2">
      <c r="U45842" s="55"/>
      <c r="V45842" s="53"/>
      <c r="W45842" s="53"/>
      <c r="X45842" s="53"/>
      <c r="Y45842" s="55"/>
    </row>
    <row r="45843" spans="21:25" x14ac:dyDescent="0.2">
      <c r="U45843" s="55"/>
      <c r="V45843" s="53"/>
      <c r="W45843" s="53"/>
      <c r="X45843" s="53"/>
      <c r="Y45843" s="55"/>
    </row>
    <row r="45844" spans="21:25" x14ac:dyDescent="0.2">
      <c r="U45844" s="55"/>
      <c r="V45844" s="53"/>
      <c r="W45844" s="53"/>
      <c r="X45844" s="53"/>
      <c r="Y45844" s="55"/>
    </row>
    <row r="45845" spans="21:25" x14ac:dyDescent="0.2">
      <c r="U45845" s="55"/>
      <c r="V45845" s="53"/>
      <c r="W45845" s="53"/>
      <c r="X45845" s="53"/>
      <c r="Y45845" s="55"/>
    </row>
    <row r="45846" spans="21:25" x14ac:dyDescent="0.2">
      <c r="U45846" s="55"/>
      <c r="V45846" s="53"/>
      <c r="W45846" s="53"/>
      <c r="X45846" s="53"/>
      <c r="Y45846" s="55"/>
    </row>
    <row r="45847" spans="21:25" x14ac:dyDescent="0.2">
      <c r="U45847" s="55"/>
      <c r="V45847" s="53"/>
      <c r="W45847" s="53"/>
      <c r="X45847" s="53"/>
      <c r="Y45847" s="55"/>
    </row>
    <row r="45848" spans="21:25" x14ac:dyDescent="0.2">
      <c r="U45848" s="55"/>
      <c r="V45848" s="53"/>
      <c r="W45848" s="53"/>
      <c r="X45848" s="53"/>
      <c r="Y45848" s="55"/>
    </row>
    <row r="45849" spans="21:25" x14ac:dyDescent="0.2">
      <c r="U45849" s="55"/>
      <c r="V45849" s="53"/>
      <c r="W45849" s="53"/>
      <c r="X45849" s="53"/>
      <c r="Y45849" s="55"/>
    </row>
    <row r="45850" spans="21:25" x14ac:dyDescent="0.2">
      <c r="U45850" s="55"/>
      <c r="V45850" s="53"/>
      <c r="W45850" s="53"/>
      <c r="X45850" s="53"/>
      <c r="Y45850" s="55"/>
    </row>
    <row r="45851" spans="21:25" x14ac:dyDescent="0.2">
      <c r="U45851" s="55"/>
      <c r="V45851" s="53"/>
      <c r="W45851" s="53"/>
      <c r="X45851" s="53"/>
      <c r="Y45851" s="55"/>
    </row>
    <row r="45852" spans="21:25" x14ac:dyDescent="0.2">
      <c r="U45852" s="55"/>
      <c r="V45852" s="53"/>
      <c r="W45852" s="53"/>
      <c r="X45852" s="53"/>
      <c r="Y45852" s="55"/>
    </row>
    <row r="45853" spans="21:25" x14ac:dyDescent="0.2">
      <c r="U45853" s="55"/>
      <c r="V45853" s="53"/>
      <c r="W45853" s="53"/>
      <c r="X45853" s="53"/>
      <c r="Y45853" s="55"/>
    </row>
    <row r="45854" spans="21:25" x14ac:dyDescent="0.2">
      <c r="U45854" s="55"/>
      <c r="V45854" s="53"/>
      <c r="W45854" s="53"/>
      <c r="X45854" s="53"/>
      <c r="Y45854" s="55"/>
    </row>
    <row r="45855" spans="21:25" x14ac:dyDescent="0.2">
      <c r="U45855" s="55"/>
      <c r="V45855" s="53"/>
      <c r="W45855" s="53"/>
      <c r="X45855" s="53"/>
      <c r="Y45855" s="55"/>
    </row>
    <row r="45856" spans="21:25" x14ac:dyDescent="0.2">
      <c r="U45856" s="55"/>
      <c r="V45856" s="53"/>
      <c r="W45856" s="53"/>
      <c r="X45856" s="53"/>
      <c r="Y45856" s="55"/>
    </row>
    <row r="45857" spans="21:25" x14ac:dyDescent="0.2">
      <c r="U45857" s="55"/>
      <c r="V45857" s="53"/>
      <c r="W45857" s="53"/>
      <c r="X45857" s="53"/>
      <c r="Y45857" s="55"/>
    </row>
    <row r="45858" spans="21:25" x14ac:dyDescent="0.2">
      <c r="U45858" s="55"/>
      <c r="V45858" s="53"/>
      <c r="W45858" s="53"/>
      <c r="X45858" s="53"/>
      <c r="Y45858" s="55"/>
    </row>
    <row r="45859" spans="21:25" x14ac:dyDescent="0.2">
      <c r="U45859" s="55"/>
      <c r="V45859" s="53"/>
      <c r="W45859" s="53"/>
      <c r="X45859" s="53"/>
      <c r="Y45859" s="55"/>
    </row>
    <row r="45860" spans="21:25" x14ac:dyDescent="0.2">
      <c r="U45860" s="55"/>
      <c r="V45860" s="53"/>
      <c r="W45860" s="53"/>
      <c r="X45860" s="53"/>
      <c r="Y45860" s="55"/>
    </row>
    <row r="45861" spans="21:25" x14ac:dyDescent="0.2">
      <c r="U45861" s="55"/>
      <c r="V45861" s="53"/>
      <c r="W45861" s="53"/>
      <c r="X45861" s="53"/>
      <c r="Y45861" s="55"/>
    </row>
    <row r="45862" spans="21:25" x14ac:dyDescent="0.2">
      <c r="U45862" s="55"/>
      <c r="V45862" s="53"/>
      <c r="W45862" s="53"/>
      <c r="X45862" s="53"/>
      <c r="Y45862" s="55"/>
    </row>
    <row r="45863" spans="21:25" x14ac:dyDescent="0.2">
      <c r="U45863" s="55"/>
      <c r="V45863" s="53"/>
      <c r="W45863" s="53"/>
      <c r="X45863" s="53"/>
      <c r="Y45863" s="55"/>
    </row>
    <row r="45864" spans="21:25" x14ac:dyDescent="0.2">
      <c r="U45864" s="55"/>
      <c r="V45864" s="53"/>
      <c r="W45864" s="53"/>
      <c r="X45864" s="53"/>
      <c r="Y45864" s="55"/>
    </row>
    <row r="45865" spans="21:25" x14ac:dyDescent="0.2">
      <c r="U45865" s="55"/>
      <c r="V45865" s="53"/>
      <c r="W45865" s="53"/>
      <c r="X45865" s="53"/>
      <c r="Y45865" s="55"/>
    </row>
    <row r="45866" spans="21:25" x14ac:dyDescent="0.2">
      <c r="U45866" s="55"/>
      <c r="V45866" s="53"/>
      <c r="W45866" s="53"/>
      <c r="X45866" s="53"/>
      <c r="Y45866" s="55"/>
    </row>
    <row r="45867" spans="21:25" x14ac:dyDescent="0.2">
      <c r="U45867" s="55"/>
      <c r="V45867" s="53"/>
      <c r="W45867" s="53"/>
      <c r="X45867" s="53"/>
      <c r="Y45867" s="55"/>
    </row>
    <row r="45868" spans="21:25" x14ac:dyDescent="0.2">
      <c r="U45868" s="55"/>
      <c r="V45868" s="53"/>
      <c r="W45868" s="53"/>
      <c r="X45868" s="53"/>
      <c r="Y45868" s="55"/>
    </row>
    <row r="45869" spans="21:25" x14ac:dyDescent="0.2">
      <c r="U45869" s="55"/>
      <c r="V45869" s="53"/>
      <c r="W45869" s="53"/>
      <c r="X45869" s="53"/>
      <c r="Y45869" s="55"/>
    </row>
    <row r="45870" spans="21:25" x14ac:dyDescent="0.2">
      <c r="U45870" s="55"/>
      <c r="V45870" s="53"/>
      <c r="W45870" s="53"/>
      <c r="X45870" s="53"/>
      <c r="Y45870" s="55"/>
    </row>
    <row r="45871" spans="21:25" x14ac:dyDescent="0.2">
      <c r="U45871" s="55"/>
      <c r="V45871" s="53"/>
      <c r="W45871" s="53"/>
      <c r="X45871" s="53"/>
      <c r="Y45871" s="55"/>
    </row>
    <row r="45872" spans="21:25" x14ac:dyDescent="0.2">
      <c r="U45872" s="55"/>
      <c r="V45872" s="53"/>
      <c r="W45872" s="53"/>
      <c r="X45872" s="53"/>
      <c r="Y45872" s="55"/>
    </row>
    <row r="45873" spans="21:25" x14ac:dyDescent="0.2">
      <c r="U45873" s="55"/>
      <c r="V45873" s="53"/>
      <c r="W45873" s="53"/>
      <c r="X45873" s="53"/>
      <c r="Y45873" s="55"/>
    </row>
    <row r="45874" spans="21:25" x14ac:dyDescent="0.2">
      <c r="U45874" s="55"/>
      <c r="V45874" s="53"/>
      <c r="W45874" s="53"/>
      <c r="X45874" s="53"/>
      <c r="Y45874" s="55"/>
    </row>
    <row r="45875" spans="21:25" x14ac:dyDescent="0.2">
      <c r="U45875" s="55"/>
      <c r="V45875" s="53"/>
      <c r="W45875" s="53"/>
      <c r="X45875" s="53"/>
      <c r="Y45875" s="55"/>
    </row>
    <row r="45876" spans="21:25" x14ac:dyDescent="0.2">
      <c r="U45876" s="55"/>
      <c r="V45876" s="53"/>
      <c r="W45876" s="53"/>
      <c r="X45876" s="53"/>
      <c r="Y45876" s="55"/>
    </row>
    <row r="45877" spans="21:25" x14ac:dyDescent="0.2">
      <c r="U45877" s="55"/>
      <c r="V45877" s="53"/>
      <c r="W45877" s="53"/>
      <c r="X45877" s="53"/>
      <c r="Y45877" s="55"/>
    </row>
    <row r="45878" spans="21:25" x14ac:dyDescent="0.2">
      <c r="U45878" s="55"/>
      <c r="V45878" s="53"/>
      <c r="W45878" s="53"/>
      <c r="X45878" s="53"/>
      <c r="Y45878" s="55"/>
    </row>
    <row r="45879" spans="21:25" x14ac:dyDescent="0.2">
      <c r="U45879" s="55"/>
      <c r="V45879" s="53"/>
      <c r="W45879" s="53"/>
      <c r="X45879" s="53"/>
      <c r="Y45879" s="55"/>
    </row>
    <row r="45880" spans="21:25" x14ac:dyDescent="0.2">
      <c r="U45880" s="55"/>
      <c r="V45880" s="53"/>
      <c r="W45880" s="53"/>
      <c r="X45880" s="53"/>
      <c r="Y45880" s="55"/>
    </row>
    <row r="45881" spans="21:25" x14ac:dyDescent="0.2">
      <c r="U45881" s="55"/>
      <c r="V45881" s="53"/>
      <c r="W45881" s="53"/>
      <c r="X45881" s="53"/>
      <c r="Y45881" s="55"/>
    </row>
    <row r="45882" spans="21:25" x14ac:dyDescent="0.2">
      <c r="U45882" s="55"/>
      <c r="V45882" s="53"/>
      <c r="W45882" s="53"/>
      <c r="X45882" s="53"/>
      <c r="Y45882" s="55"/>
    </row>
    <row r="45883" spans="21:25" x14ac:dyDescent="0.2">
      <c r="U45883" s="55"/>
      <c r="V45883" s="53"/>
      <c r="W45883" s="53"/>
      <c r="X45883" s="53"/>
      <c r="Y45883" s="55"/>
    </row>
    <row r="45884" spans="21:25" x14ac:dyDescent="0.2">
      <c r="U45884" s="55"/>
      <c r="V45884" s="53"/>
      <c r="W45884" s="53"/>
      <c r="X45884" s="53"/>
      <c r="Y45884" s="55"/>
    </row>
    <row r="45885" spans="21:25" x14ac:dyDescent="0.2">
      <c r="U45885" s="55"/>
      <c r="V45885" s="53"/>
      <c r="W45885" s="53"/>
      <c r="X45885" s="53"/>
      <c r="Y45885" s="55"/>
    </row>
    <row r="45886" spans="21:25" x14ac:dyDescent="0.2">
      <c r="U45886" s="55"/>
      <c r="V45886" s="53"/>
      <c r="W45886" s="53"/>
      <c r="X45886" s="53"/>
      <c r="Y45886" s="55"/>
    </row>
    <row r="45887" spans="21:25" x14ac:dyDescent="0.2">
      <c r="U45887" s="55"/>
      <c r="V45887" s="53"/>
      <c r="W45887" s="53"/>
      <c r="X45887" s="53"/>
      <c r="Y45887" s="55"/>
    </row>
    <row r="45888" spans="21:25" x14ac:dyDescent="0.2">
      <c r="U45888" s="55"/>
      <c r="V45888" s="53"/>
      <c r="W45888" s="53"/>
      <c r="X45888" s="53"/>
      <c r="Y45888" s="55"/>
    </row>
    <row r="45889" spans="21:25" x14ac:dyDescent="0.2">
      <c r="U45889" s="55"/>
      <c r="V45889" s="53"/>
      <c r="W45889" s="53"/>
      <c r="X45889" s="53"/>
      <c r="Y45889" s="55"/>
    </row>
    <row r="45890" spans="21:25" x14ac:dyDescent="0.2">
      <c r="U45890" s="55"/>
      <c r="V45890" s="53"/>
      <c r="W45890" s="53"/>
      <c r="X45890" s="53"/>
      <c r="Y45890" s="55"/>
    </row>
    <row r="45891" spans="21:25" x14ac:dyDescent="0.2">
      <c r="U45891" s="55"/>
      <c r="V45891" s="53"/>
      <c r="W45891" s="53"/>
      <c r="X45891" s="53"/>
      <c r="Y45891" s="55"/>
    </row>
    <row r="45892" spans="21:25" x14ac:dyDescent="0.2">
      <c r="U45892" s="55"/>
      <c r="V45892" s="53"/>
      <c r="W45892" s="53"/>
      <c r="X45892" s="53"/>
      <c r="Y45892" s="55"/>
    </row>
    <row r="45893" spans="21:25" x14ac:dyDescent="0.2">
      <c r="U45893" s="55"/>
      <c r="V45893" s="53"/>
      <c r="W45893" s="53"/>
      <c r="X45893" s="53"/>
      <c r="Y45893" s="55"/>
    </row>
    <row r="45894" spans="21:25" x14ac:dyDescent="0.2">
      <c r="U45894" s="55"/>
      <c r="V45894" s="53"/>
      <c r="W45894" s="53"/>
      <c r="X45894" s="53"/>
      <c r="Y45894" s="55"/>
    </row>
    <row r="45895" spans="21:25" x14ac:dyDescent="0.2">
      <c r="U45895" s="55"/>
      <c r="V45895" s="53"/>
      <c r="W45895" s="53"/>
      <c r="X45895" s="53"/>
      <c r="Y45895" s="55"/>
    </row>
    <row r="45896" spans="21:25" x14ac:dyDescent="0.2">
      <c r="U45896" s="55"/>
      <c r="V45896" s="53"/>
      <c r="W45896" s="53"/>
      <c r="X45896" s="53"/>
      <c r="Y45896" s="55"/>
    </row>
    <row r="45897" spans="21:25" x14ac:dyDescent="0.2">
      <c r="U45897" s="55"/>
      <c r="V45897" s="53"/>
      <c r="W45897" s="53"/>
      <c r="X45897" s="53"/>
      <c r="Y45897" s="55"/>
    </row>
    <row r="45898" spans="21:25" x14ac:dyDescent="0.2">
      <c r="U45898" s="55"/>
      <c r="V45898" s="53"/>
      <c r="W45898" s="53"/>
      <c r="X45898" s="53"/>
      <c r="Y45898" s="55"/>
    </row>
    <row r="45899" spans="21:25" x14ac:dyDescent="0.2">
      <c r="U45899" s="55"/>
      <c r="V45899" s="53"/>
      <c r="W45899" s="53"/>
      <c r="X45899" s="53"/>
      <c r="Y45899" s="55"/>
    </row>
    <row r="45900" spans="21:25" x14ac:dyDescent="0.2">
      <c r="U45900" s="55"/>
      <c r="V45900" s="53"/>
      <c r="W45900" s="53"/>
      <c r="X45900" s="53"/>
      <c r="Y45900" s="55"/>
    </row>
    <row r="45901" spans="21:25" x14ac:dyDescent="0.2">
      <c r="U45901" s="55"/>
      <c r="V45901" s="53"/>
      <c r="W45901" s="53"/>
      <c r="X45901" s="53"/>
      <c r="Y45901" s="55"/>
    </row>
    <row r="45902" spans="21:25" x14ac:dyDescent="0.2">
      <c r="U45902" s="55"/>
      <c r="V45902" s="53"/>
      <c r="W45902" s="53"/>
      <c r="X45902" s="53"/>
      <c r="Y45902" s="55"/>
    </row>
    <row r="45903" spans="21:25" x14ac:dyDescent="0.2">
      <c r="U45903" s="55"/>
      <c r="V45903" s="53"/>
      <c r="W45903" s="53"/>
      <c r="X45903" s="53"/>
      <c r="Y45903" s="55"/>
    </row>
    <row r="45904" spans="21:25" x14ac:dyDescent="0.2">
      <c r="U45904" s="55"/>
      <c r="V45904" s="53"/>
      <c r="W45904" s="53"/>
      <c r="X45904" s="53"/>
      <c r="Y45904" s="55"/>
    </row>
    <row r="45905" spans="21:25" x14ac:dyDescent="0.2">
      <c r="U45905" s="55"/>
      <c r="V45905" s="53"/>
      <c r="W45905" s="53"/>
      <c r="X45905" s="53"/>
      <c r="Y45905" s="55"/>
    </row>
    <row r="45906" spans="21:25" x14ac:dyDescent="0.2">
      <c r="U45906" s="55"/>
      <c r="V45906" s="53"/>
      <c r="W45906" s="53"/>
      <c r="X45906" s="53"/>
      <c r="Y45906" s="55"/>
    </row>
    <row r="45907" spans="21:25" x14ac:dyDescent="0.2">
      <c r="U45907" s="55"/>
      <c r="V45907" s="53"/>
      <c r="W45907" s="53"/>
      <c r="X45907" s="53"/>
      <c r="Y45907" s="55"/>
    </row>
    <row r="45908" spans="21:25" x14ac:dyDescent="0.2">
      <c r="U45908" s="55"/>
      <c r="V45908" s="53"/>
      <c r="W45908" s="53"/>
      <c r="X45908" s="53"/>
      <c r="Y45908" s="55"/>
    </row>
    <row r="45909" spans="21:25" x14ac:dyDescent="0.2">
      <c r="U45909" s="55"/>
      <c r="V45909" s="53"/>
      <c r="W45909" s="53"/>
      <c r="X45909" s="53"/>
      <c r="Y45909" s="55"/>
    </row>
    <row r="45910" spans="21:25" x14ac:dyDescent="0.2">
      <c r="U45910" s="55"/>
      <c r="V45910" s="53"/>
      <c r="W45910" s="53"/>
      <c r="X45910" s="53"/>
      <c r="Y45910" s="55"/>
    </row>
    <row r="45911" spans="21:25" x14ac:dyDescent="0.2">
      <c r="U45911" s="55"/>
      <c r="V45911" s="53"/>
      <c r="W45911" s="53"/>
      <c r="X45911" s="53"/>
      <c r="Y45911" s="55"/>
    </row>
    <row r="45912" spans="21:25" x14ac:dyDescent="0.2">
      <c r="U45912" s="55"/>
      <c r="V45912" s="53"/>
      <c r="W45912" s="53"/>
      <c r="X45912" s="53"/>
      <c r="Y45912" s="55"/>
    </row>
    <row r="45913" spans="21:25" x14ac:dyDescent="0.2">
      <c r="U45913" s="55"/>
      <c r="V45913" s="53"/>
      <c r="W45913" s="53"/>
      <c r="X45913" s="53"/>
      <c r="Y45913" s="55"/>
    </row>
    <row r="45914" spans="21:25" x14ac:dyDescent="0.2">
      <c r="U45914" s="55"/>
      <c r="V45914" s="53"/>
      <c r="W45914" s="53"/>
      <c r="X45914" s="53"/>
      <c r="Y45914" s="55"/>
    </row>
    <row r="45915" spans="21:25" x14ac:dyDescent="0.2">
      <c r="U45915" s="55"/>
      <c r="V45915" s="53"/>
      <c r="W45915" s="53"/>
      <c r="X45915" s="53"/>
      <c r="Y45915" s="55"/>
    </row>
    <row r="45916" spans="21:25" x14ac:dyDescent="0.2">
      <c r="U45916" s="55"/>
      <c r="V45916" s="53"/>
      <c r="W45916" s="53"/>
      <c r="X45916" s="53"/>
      <c r="Y45916" s="55"/>
    </row>
    <row r="45917" spans="21:25" x14ac:dyDescent="0.2">
      <c r="U45917" s="55"/>
      <c r="V45917" s="53"/>
      <c r="W45917" s="53"/>
      <c r="X45917" s="53"/>
      <c r="Y45917" s="55"/>
    </row>
    <row r="45918" spans="21:25" x14ac:dyDescent="0.2">
      <c r="U45918" s="55"/>
      <c r="V45918" s="53"/>
      <c r="W45918" s="53"/>
      <c r="X45918" s="53"/>
      <c r="Y45918" s="55"/>
    </row>
    <row r="45919" spans="21:25" x14ac:dyDescent="0.2">
      <c r="U45919" s="55"/>
      <c r="V45919" s="53"/>
      <c r="W45919" s="53"/>
      <c r="X45919" s="53"/>
      <c r="Y45919" s="55"/>
    </row>
    <row r="45920" spans="21:25" x14ac:dyDescent="0.2">
      <c r="U45920" s="55"/>
      <c r="V45920" s="53"/>
      <c r="W45920" s="53"/>
      <c r="X45920" s="53"/>
      <c r="Y45920" s="55"/>
    </row>
    <row r="45921" spans="21:25" x14ac:dyDescent="0.2">
      <c r="U45921" s="55"/>
      <c r="V45921" s="53"/>
      <c r="W45921" s="53"/>
      <c r="X45921" s="53"/>
      <c r="Y45921" s="55"/>
    </row>
    <row r="45922" spans="21:25" x14ac:dyDescent="0.2">
      <c r="U45922" s="55"/>
      <c r="V45922" s="53"/>
      <c r="W45922" s="53"/>
      <c r="X45922" s="53"/>
      <c r="Y45922" s="55"/>
    </row>
    <row r="45923" spans="21:25" x14ac:dyDescent="0.2">
      <c r="U45923" s="55"/>
      <c r="V45923" s="53"/>
      <c r="W45923" s="53"/>
      <c r="X45923" s="53"/>
      <c r="Y45923" s="55"/>
    </row>
    <row r="45924" spans="21:25" x14ac:dyDescent="0.2">
      <c r="U45924" s="55"/>
      <c r="V45924" s="53"/>
      <c r="W45924" s="53"/>
      <c r="X45924" s="53"/>
      <c r="Y45924" s="55"/>
    </row>
    <row r="45925" spans="21:25" x14ac:dyDescent="0.2">
      <c r="U45925" s="55"/>
      <c r="V45925" s="53"/>
      <c r="W45925" s="53"/>
      <c r="X45925" s="53"/>
      <c r="Y45925" s="55"/>
    </row>
    <row r="45926" spans="21:25" x14ac:dyDescent="0.2">
      <c r="U45926" s="55"/>
      <c r="V45926" s="53"/>
      <c r="W45926" s="53"/>
      <c r="X45926" s="53"/>
      <c r="Y45926" s="55"/>
    </row>
    <row r="45927" spans="21:25" x14ac:dyDescent="0.2">
      <c r="U45927" s="55"/>
      <c r="V45927" s="53"/>
      <c r="W45927" s="53"/>
      <c r="X45927" s="53"/>
      <c r="Y45927" s="55"/>
    </row>
    <row r="45928" spans="21:25" x14ac:dyDescent="0.2">
      <c r="U45928" s="55"/>
      <c r="V45928" s="53"/>
      <c r="W45928" s="53"/>
      <c r="X45928" s="53"/>
      <c r="Y45928" s="55"/>
    </row>
    <row r="45929" spans="21:25" x14ac:dyDescent="0.2">
      <c r="U45929" s="55"/>
      <c r="V45929" s="53"/>
      <c r="W45929" s="53"/>
      <c r="X45929" s="53"/>
      <c r="Y45929" s="55"/>
    </row>
    <row r="45930" spans="21:25" x14ac:dyDescent="0.2">
      <c r="U45930" s="55"/>
      <c r="V45930" s="53"/>
      <c r="W45930" s="53"/>
      <c r="X45930" s="53"/>
      <c r="Y45930" s="55"/>
    </row>
    <row r="45931" spans="21:25" x14ac:dyDescent="0.2">
      <c r="U45931" s="55"/>
      <c r="V45931" s="53"/>
      <c r="W45931" s="53"/>
      <c r="X45931" s="53"/>
      <c r="Y45931" s="55"/>
    </row>
    <row r="45932" spans="21:25" x14ac:dyDescent="0.2">
      <c r="U45932" s="55"/>
      <c r="V45932" s="53"/>
      <c r="W45932" s="53"/>
      <c r="X45932" s="53"/>
      <c r="Y45932" s="55"/>
    </row>
    <row r="45933" spans="21:25" x14ac:dyDescent="0.2">
      <c r="U45933" s="55"/>
      <c r="V45933" s="53"/>
      <c r="W45933" s="53"/>
      <c r="X45933" s="53"/>
      <c r="Y45933" s="55"/>
    </row>
    <row r="45934" spans="21:25" x14ac:dyDescent="0.2">
      <c r="U45934" s="55"/>
      <c r="V45934" s="53"/>
      <c r="W45934" s="53"/>
      <c r="X45934" s="53"/>
      <c r="Y45934" s="55"/>
    </row>
    <row r="45935" spans="21:25" x14ac:dyDescent="0.2">
      <c r="U45935" s="55"/>
      <c r="V45935" s="53"/>
      <c r="W45935" s="53"/>
      <c r="X45935" s="53"/>
      <c r="Y45935" s="55"/>
    </row>
    <row r="45936" spans="21:25" x14ac:dyDescent="0.2">
      <c r="U45936" s="55"/>
      <c r="V45936" s="53"/>
      <c r="W45936" s="53"/>
      <c r="X45936" s="53"/>
      <c r="Y45936" s="55"/>
    </row>
    <row r="45937" spans="21:25" x14ac:dyDescent="0.2">
      <c r="U45937" s="55"/>
      <c r="V45937" s="53"/>
      <c r="W45937" s="53"/>
      <c r="X45937" s="53"/>
      <c r="Y45937" s="55"/>
    </row>
    <row r="45938" spans="21:25" x14ac:dyDescent="0.2">
      <c r="U45938" s="55"/>
      <c r="V45938" s="53"/>
      <c r="W45938" s="53"/>
      <c r="X45938" s="53"/>
      <c r="Y45938" s="55"/>
    </row>
    <row r="45939" spans="21:25" x14ac:dyDescent="0.2">
      <c r="U45939" s="55"/>
      <c r="V45939" s="53"/>
      <c r="W45939" s="53"/>
      <c r="X45939" s="53"/>
      <c r="Y45939" s="55"/>
    </row>
    <row r="45940" spans="21:25" x14ac:dyDescent="0.2">
      <c r="U45940" s="55"/>
      <c r="V45940" s="53"/>
      <c r="W45940" s="53"/>
      <c r="X45940" s="53"/>
      <c r="Y45940" s="55"/>
    </row>
    <row r="45941" spans="21:25" x14ac:dyDescent="0.2">
      <c r="U45941" s="55"/>
      <c r="V45941" s="53"/>
      <c r="W45941" s="53"/>
      <c r="X45941" s="53"/>
      <c r="Y45941" s="55"/>
    </row>
    <row r="45942" spans="21:25" x14ac:dyDescent="0.2">
      <c r="U45942" s="55"/>
      <c r="V45942" s="53"/>
      <c r="W45942" s="53"/>
      <c r="X45942" s="53"/>
      <c r="Y45942" s="55"/>
    </row>
    <row r="45943" spans="21:25" x14ac:dyDescent="0.2">
      <c r="U45943" s="55"/>
      <c r="V45943" s="53"/>
      <c r="W45943" s="53"/>
      <c r="X45943" s="53"/>
      <c r="Y45943" s="55"/>
    </row>
    <row r="45944" spans="21:25" x14ac:dyDescent="0.2">
      <c r="U45944" s="55"/>
      <c r="V45944" s="53"/>
      <c r="W45944" s="53"/>
      <c r="X45944" s="53"/>
      <c r="Y45944" s="55"/>
    </row>
    <row r="45945" spans="21:25" x14ac:dyDescent="0.2">
      <c r="U45945" s="55"/>
      <c r="V45945" s="53"/>
      <c r="W45945" s="53"/>
      <c r="X45945" s="53"/>
      <c r="Y45945" s="55"/>
    </row>
    <row r="45946" spans="21:25" x14ac:dyDescent="0.2">
      <c r="U45946" s="55"/>
      <c r="V45946" s="53"/>
      <c r="W45946" s="53"/>
      <c r="X45946" s="53"/>
      <c r="Y45946" s="55"/>
    </row>
    <row r="45947" spans="21:25" x14ac:dyDescent="0.2">
      <c r="U45947" s="55"/>
      <c r="V45947" s="53"/>
      <c r="W45947" s="53"/>
      <c r="X45947" s="53"/>
      <c r="Y45947" s="55"/>
    </row>
    <row r="45948" spans="21:25" x14ac:dyDescent="0.2">
      <c r="U45948" s="55"/>
      <c r="V45948" s="53"/>
      <c r="W45948" s="53"/>
      <c r="X45948" s="53"/>
      <c r="Y45948" s="55"/>
    </row>
    <row r="45949" spans="21:25" x14ac:dyDescent="0.2">
      <c r="U45949" s="55"/>
      <c r="V45949" s="53"/>
      <c r="W45949" s="53"/>
      <c r="X45949" s="53"/>
      <c r="Y45949" s="55"/>
    </row>
    <row r="45950" spans="21:25" x14ac:dyDescent="0.2">
      <c r="U45950" s="55"/>
      <c r="V45950" s="53"/>
      <c r="W45950" s="53"/>
      <c r="X45950" s="53"/>
      <c r="Y45950" s="55"/>
    </row>
    <row r="45951" spans="21:25" x14ac:dyDescent="0.2">
      <c r="U45951" s="55"/>
      <c r="V45951" s="53"/>
      <c r="W45951" s="53"/>
      <c r="X45951" s="53"/>
      <c r="Y45951" s="55"/>
    </row>
    <row r="45952" spans="21:25" x14ac:dyDescent="0.2">
      <c r="U45952" s="55"/>
      <c r="V45952" s="53"/>
      <c r="W45952" s="53"/>
      <c r="X45952" s="53"/>
      <c r="Y45952" s="55"/>
    </row>
    <row r="45953" spans="21:25" x14ac:dyDescent="0.2">
      <c r="U45953" s="55"/>
      <c r="V45953" s="53"/>
      <c r="W45953" s="53"/>
      <c r="X45953" s="53"/>
      <c r="Y45953" s="55"/>
    </row>
    <row r="45954" spans="21:25" x14ac:dyDescent="0.2">
      <c r="U45954" s="55"/>
      <c r="V45954" s="53"/>
      <c r="W45954" s="53"/>
      <c r="X45954" s="53"/>
      <c r="Y45954" s="55"/>
    </row>
    <row r="45955" spans="21:25" x14ac:dyDescent="0.2">
      <c r="U45955" s="55"/>
      <c r="V45955" s="53"/>
      <c r="W45955" s="53"/>
      <c r="X45955" s="53"/>
      <c r="Y45955" s="55"/>
    </row>
    <row r="45956" spans="21:25" x14ac:dyDescent="0.2">
      <c r="U45956" s="55"/>
      <c r="V45956" s="53"/>
      <c r="W45956" s="53"/>
      <c r="X45956" s="53"/>
      <c r="Y45956" s="55"/>
    </row>
    <row r="45957" spans="21:25" x14ac:dyDescent="0.2">
      <c r="U45957" s="55"/>
      <c r="V45957" s="53"/>
      <c r="W45957" s="53"/>
      <c r="X45957" s="53"/>
      <c r="Y45957" s="55"/>
    </row>
    <row r="45958" spans="21:25" x14ac:dyDescent="0.2">
      <c r="U45958" s="55"/>
      <c r="V45958" s="53"/>
      <c r="W45958" s="53"/>
      <c r="X45958" s="53"/>
      <c r="Y45958" s="55"/>
    </row>
    <row r="45959" spans="21:25" x14ac:dyDescent="0.2">
      <c r="U45959" s="55"/>
      <c r="V45959" s="53"/>
      <c r="W45959" s="53"/>
      <c r="X45959" s="53"/>
      <c r="Y45959" s="55"/>
    </row>
    <row r="45960" spans="21:25" x14ac:dyDescent="0.2">
      <c r="U45960" s="55"/>
      <c r="V45960" s="53"/>
      <c r="W45960" s="53"/>
      <c r="X45960" s="53"/>
      <c r="Y45960" s="55"/>
    </row>
    <row r="45961" spans="21:25" x14ac:dyDescent="0.2">
      <c r="U45961" s="55"/>
      <c r="V45961" s="53"/>
      <c r="W45961" s="53"/>
      <c r="X45961" s="53"/>
      <c r="Y45961" s="55"/>
    </row>
    <row r="45962" spans="21:25" x14ac:dyDescent="0.2">
      <c r="U45962" s="55"/>
      <c r="V45962" s="53"/>
      <c r="W45962" s="53"/>
      <c r="X45962" s="53"/>
      <c r="Y45962" s="55"/>
    </row>
    <row r="45963" spans="21:25" x14ac:dyDescent="0.2">
      <c r="U45963" s="55"/>
      <c r="V45963" s="53"/>
      <c r="W45963" s="53"/>
      <c r="X45963" s="53"/>
      <c r="Y45963" s="55"/>
    </row>
    <row r="45964" spans="21:25" x14ac:dyDescent="0.2">
      <c r="U45964" s="55"/>
      <c r="V45964" s="53"/>
      <c r="W45964" s="53"/>
      <c r="X45964" s="53"/>
      <c r="Y45964" s="55"/>
    </row>
    <row r="45965" spans="21:25" x14ac:dyDescent="0.2">
      <c r="U45965" s="55"/>
      <c r="V45965" s="53"/>
      <c r="W45965" s="53"/>
      <c r="X45965" s="53"/>
      <c r="Y45965" s="55"/>
    </row>
    <row r="45966" spans="21:25" x14ac:dyDescent="0.2">
      <c r="U45966" s="55"/>
      <c r="V45966" s="53"/>
      <c r="W45966" s="53"/>
      <c r="X45966" s="53"/>
      <c r="Y45966" s="55"/>
    </row>
    <row r="45967" spans="21:25" x14ac:dyDescent="0.2">
      <c r="U45967" s="55"/>
      <c r="V45967" s="53"/>
      <c r="W45967" s="53"/>
      <c r="X45967" s="53"/>
      <c r="Y45967" s="55"/>
    </row>
    <row r="45968" spans="21:25" x14ac:dyDescent="0.2">
      <c r="U45968" s="55"/>
      <c r="V45968" s="53"/>
      <c r="W45968" s="53"/>
      <c r="X45968" s="53"/>
      <c r="Y45968" s="55"/>
    </row>
    <row r="45969" spans="21:25" x14ac:dyDescent="0.2">
      <c r="U45969" s="55"/>
      <c r="V45969" s="53"/>
      <c r="W45969" s="53"/>
      <c r="X45969" s="53"/>
      <c r="Y45969" s="55"/>
    </row>
    <row r="45970" spans="21:25" x14ac:dyDescent="0.2">
      <c r="U45970" s="55"/>
      <c r="V45970" s="53"/>
      <c r="W45970" s="53"/>
      <c r="X45970" s="53"/>
      <c r="Y45970" s="55"/>
    </row>
    <row r="45971" spans="21:25" x14ac:dyDescent="0.2">
      <c r="U45971" s="55"/>
      <c r="V45971" s="53"/>
      <c r="W45971" s="53"/>
      <c r="X45971" s="53"/>
      <c r="Y45971" s="55"/>
    </row>
    <row r="45972" spans="21:25" x14ac:dyDescent="0.2">
      <c r="U45972" s="55"/>
      <c r="V45972" s="53"/>
      <c r="W45972" s="53"/>
      <c r="X45972" s="53"/>
      <c r="Y45972" s="55"/>
    </row>
    <row r="45973" spans="21:25" x14ac:dyDescent="0.2">
      <c r="U45973" s="55"/>
      <c r="V45973" s="53"/>
      <c r="W45973" s="53"/>
      <c r="X45973" s="53"/>
      <c r="Y45973" s="55"/>
    </row>
    <row r="45974" spans="21:25" x14ac:dyDescent="0.2">
      <c r="U45974" s="55"/>
      <c r="V45974" s="53"/>
      <c r="W45974" s="53"/>
      <c r="X45974" s="53"/>
      <c r="Y45974" s="55"/>
    </row>
    <row r="45975" spans="21:25" x14ac:dyDescent="0.2">
      <c r="U45975" s="55"/>
      <c r="V45975" s="53"/>
      <c r="W45975" s="53"/>
      <c r="X45975" s="53"/>
      <c r="Y45975" s="55"/>
    </row>
    <row r="45976" spans="21:25" x14ac:dyDescent="0.2">
      <c r="U45976" s="55"/>
      <c r="V45976" s="53"/>
      <c r="W45976" s="53"/>
      <c r="X45976" s="53"/>
      <c r="Y45976" s="55"/>
    </row>
    <row r="45977" spans="21:25" x14ac:dyDescent="0.2">
      <c r="U45977" s="55"/>
      <c r="V45977" s="53"/>
      <c r="W45977" s="53"/>
      <c r="X45977" s="53"/>
      <c r="Y45977" s="55"/>
    </row>
    <row r="45978" spans="21:25" x14ac:dyDescent="0.2">
      <c r="U45978" s="55"/>
      <c r="V45978" s="53"/>
      <c r="W45978" s="53"/>
      <c r="X45978" s="53"/>
      <c r="Y45978" s="55"/>
    </row>
    <row r="45979" spans="21:25" x14ac:dyDescent="0.2">
      <c r="U45979" s="55"/>
      <c r="V45979" s="53"/>
      <c r="W45979" s="53"/>
      <c r="X45979" s="53"/>
      <c r="Y45979" s="55"/>
    </row>
    <row r="45980" spans="21:25" x14ac:dyDescent="0.2">
      <c r="U45980" s="55"/>
      <c r="V45980" s="53"/>
      <c r="W45980" s="53"/>
      <c r="X45980" s="53"/>
      <c r="Y45980" s="55"/>
    </row>
    <row r="45981" spans="21:25" x14ac:dyDescent="0.2">
      <c r="U45981" s="55"/>
      <c r="V45981" s="53"/>
      <c r="W45981" s="53"/>
      <c r="X45981" s="53"/>
      <c r="Y45981" s="55"/>
    </row>
    <row r="45982" spans="21:25" x14ac:dyDescent="0.2">
      <c r="U45982" s="55"/>
      <c r="V45982" s="53"/>
      <c r="W45982" s="53"/>
      <c r="X45982" s="53"/>
      <c r="Y45982" s="55"/>
    </row>
    <row r="45983" spans="21:25" x14ac:dyDescent="0.2">
      <c r="U45983" s="55"/>
      <c r="V45983" s="53"/>
      <c r="W45983" s="53"/>
      <c r="X45983" s="53"/>
      <c r="Y45983" s="55"/>
    </row>
    <row r="45984" spans="21:25" x14ac:dyDescent="0.2">
      <c r="U45984" s="55"/>
      <c r="V45984" s="53"/>
      <c r="W45984" s="53"/>
      <c r="X45984" s="53"/>
      <c r="Y45984" s="55"/>
    </row>
    <row r="45985" spans="21:25" x14ac:dyDescent="0.2">
      <c r="U45985" s="55"/>
      <c r="V45985" s="53"/>
      <c r="W45985" s="53"/>
      <c r="X45985" s="53"/>
      <c r="Y45985" s="55"/>
    </row>
    <row r="45986" spans="21:25" x14ac:dyDescent="0.2">
      <c r="U45986" s="55"/>
      <c r="V45986" s="53"/>
      <c r="W45986" s="53"/>
      <c r="X45986" s="53"/>
      <c r="Y45986" s="55"/>
    </row>
    <row r="45987" spans="21:25" x14ac:dyDescent="0.2">
      <c r="U45987" s="55"/>
      <c r="V45987" s="53"/>
      <c r="W45987" s="53"/>
      <c r="X45987" s="53"/>
      <c r="Y45987" s="55"/>
    </row>
    <row r="45988" spans="21:25" x14ac:dyDescent="0.2">
      <c r="U45988" s="55"/>
      <c r="V45988" s="53"/>
      <c r="W45988" s="53"/>
      <c r="X45988" s="53"/>
      <c r="Y45988" s="55"/>
    </row>
    <row r="45989" spans="21:25" x14ac:dyDescent="0.2">
      <c r="U45989" s="55"/>
      <c r="V45989" s="53"/>
      <c r="W45989" s="53"/>
      <c r="X45989" s="53"/>
      <c r="Y45989" s="55"/>
    </row>
    <row r="45990" spans="21:25" x14ac:dyDescent="0.2">
      <c r="U45990" s="55"/>
      <c r="V45990" s="53"/>
      <c r="W45990" s="53"/>
      <c r="X45990" s="53"/>
      <c r="Y45990" s="55"/>
    </row>
    <row r="45991" spans="21:25" x14ac:dyDescent="0.2">
      <c r="U45991" s="55"/>
      <c r="V45991" s="53"/>
      <c r="W45991" s="53"/>
      <c r="X45991" s="53"/>
      <c r="Y45991" s="55"/>
    </row>
    <row r="45992" spans="21:25" x14ac:dyDescent="0.2">
      <c r="U45992" s="55"/>
      <c r="V45992" s="53"/>
      <c r="W45992" s="53"/>
      <c r="X45992" s="53"/>
      <c r="Y45992" s="55"/>
    </row>
    <row r="45993" spans="21:25" x14ac:dyDescent="0.2">
      <c r="U45993" s="55"/>
      <c r="V45993" s="53"/>
      <c r="W45993" s="53"/>
      <c r="X45993" s="53"/>
      <c r="Y45993" s="55"/>
    </row>
    <row r="45994" spans="21:25" x14ac:dyDescent="0.2">
      <c r="U45994" s="55"/>
      <c r="V45994" s="53"/>
      <c r="W45994" s="53"/>
      <c r="X45994" s="53"/>
      <c r="Y45994" s="55"/>
    </row>
    <row r="45995" spans="21:25" x14ac:dyDescent="0.2">
      <c r="U45995" s="55"/>
      <c r="V45995" s="53"/>
      <c r="W45995" s="53"/>
      <c r="X45995" s="53"/>
      <c r="Y45995" s="55"/>
    </row>
    <row r="45996" spans="21:25" x14ac:dyDescent="0.2">
      <c r="U45996" s="55"/>
      <c r="V45996" s="53"/>
      <c r="W45996" s="53"/>
      <c r="X45996" s="53"/>
      <c r="Y45996" s="55"/>
    </row>
    <row r="45997" spans="21:25" x14ac:dyDescent="0.2">
      <c r="U45997" s="55"/>
      <c r="V45997" s="53"/>
      <c r="W45997" s="53"/>
      <c r="X45997" s="53"/>
      <c r="Y45997" s="55"/>
    </row>
    <row r="45998" spans="21:25" x14ac:dyDescent="0.2">
      <c r="U45998" s="55"/>
      <c r="V45998" s="53"/>
      <c r="W45998" s="53"/>
      <c r="X45998" s="53"/>
      <c r="Y45998" s="55"/>
    </row>
    <row r="45999" spans="21:25" x14ac:dyDescent="0.2">
      <c r="U45999" s="55"/>
      <c r="V45999" s="53"/>
      <c r="W45999" s="53"/>
      <c r="X45999" s="53"/>
      <c r="Y45999" s="55"/>
    </row>
    <row r="46000" spans="21:25" x14ac:dyDescent="0.2">
      <c r="U46000" s="55"/>
      <c r="V46000" s="53"/>
      <c r="W46000" s="53"/>
      <c r="X46000" s="53"/>
      <c r="Y46000" s="55"/>
    </row>
    <row r="46001" spans="21:25" x14ac:dyDescent="0.2">
      <c r="U46001" s="55"/>
      <c r="V46001" s="53"/>
      <c r="W46001" s="53"/>
      <c r="X46001" s="53"/>
      <c r="Y46001" s="55"/>
    </row>
    <row r="46002" spans="21:25" x14ac:dyDescent="0.2">
      <c r="U46002" s="55"/>
      <c r="V46002" s="53"/>
      <c r="W46002" s="53"/>
      <c r="X46002" s="53"/>
      <c r="Y46002" s="55"/>
    </row>
    <row r="46003" spans="21:25" x14ac:dyDescent="0.2">
      <c r="U46003" s="55"/>
      <c r="V46003" s="53"/>
      <c r="W46003" s="53"/>
      <c r="X46003" s="53"/>
      <c r="Y46003" s="55"/>
    </row>
    <row r="46004" spans="21:25" x14ac:dyDescent="0.2">
      <c r="U46004" s="55"/>
      <c r="V46004" s="53"/>
      <c r="W46004" s="53"/>
      <c r="X46004" s="53"/>
      <c r="Y46004" s="55"/>
    </row>
    <row r="46005" spans="21:25" x14ac:dyDescent="0.2">
      <c r="U46005" s="55"/>
      <c r="V46005" s="53"/>
      <c r="W46005" s="53"/>
      <c r="X46005" s="53"/>
      <c r="Y46005" s="55"/>
    </row>
    <row r="46006" spans="21:25" x14ac:dyDescent="0.2">
      <c r="U46006" s="55"/>
      <c r="V46006" s="53"/>
      <c r="W46006" s="53"/>
      <c r="X46006" s="53"/>
      <c r="Y46006" s="55"/>
    </row>
    <row r="46007" spans="21:25" x14ac:dyDescent="0.2">
      <c r="U46007" s="55"/>
      <c r="V46007" s="53"/>
      <c r="W46007" s="53"/>
      <c r="X46007" s="53"/>
      <c r="Y46007" s="55"/>
    </row>
    <row r="46008" spans="21:25" x14ac:dyDescent="0.2">
      <c r="U46008" s="55"/>
      <c r="V46008" s="53"/>
      <c r="W46008" s="53"/>
      <c r="X46008" s="53"/>
      <c r="Y46008" s="55"/>
    </row>
    <row r="46009" spans="21:25" x14ac:dyDescent="0.2">
      <c r="U46009" s="55"/>
      <c r="V46009" s="53"/>
      <c r="W46009" s="53"/>
      <c r="X46009" s="53"/>
      <c r="Y46009" s="55"/>
    </row>
    <row r="46010" spans="21:25" x14ac:dyDescent="0.2">
      <c r="U46010" s="55"/>
      <c r="V46010" s="53"/>
      <c r="W46010" s="53"/>
      <c r="X46010" s="53"/>
      <c r="Y46010" s="55"/>
    </row>
    <row r="46011" spans="21:25" x14ac:dyDescent="0.2">
      <c r="U46011" s="55"/>
      <c r="V46011" s="53"/>
      <c r="W46011" s="53"/>
      <c r="X46011" s="53"/>
      <c r="Y46011" s="55"/>
    </row>
    <row r="46012" spans="21:25" x14ac:dyDescent="0.2">
      <c r="U46012" s="55"/>
      <c r="V46012" s="53"/>
      <c r="W46012" s="53"/>
      <c r="X46012" s="53"/>
      <c r="Y46012" s="55"/>
    </row>
    <row r="46013" spans="21:25" x14ac:dyDescent="0.2">
      <c r="U46013" s="55"/>
      <c r="V46013" s="53"/>
      <c r="W46013" s="53"/>
      <c r="X46013" s="53"/>
      <c r="Y46013" s="55"/>
    </row>
    <row r="46014" spans="21:25" x14ac:dyDescent="0.2">
      <c r="U46014" s="55"/>
      <c r="V46014" s="53"/>
      <c r="W46014" s="53"/>
      <c r="X46014" s="53"/>
      <c r="Y46014" s="55"/>
    </row>
    <row r="46015" spans="21:25" x14ac:dyDescent="0.2">
      <c r="U46015" s="55"/>
      <c r="V46015" s="53"/>
      <c r="W46015" s="53"/>
      <c r="X46015" s="53"/>
      <c r="Y46015" s="55"/>
    </row>
    <row r="46016" spans="21:25" x14ac:dyDescent="0.2">
      <c r="U46016" s="55"/>
      <c r="V46016" s="53"/>
      <c r="W46016" s="53"/>
      <c r="X46016" s="53"/>
      <c r="Y46016" s="55"/>
    </row>
    <row r="46017" spans="21:25" x14ac:dyDescent="0.2">
      <c r="U46017" s="55"/>
      <c r="V46017" s="53"/>
      <c r="W46017" s="53"/>
      <c r="X46017" s="53"/>
      <c r="Y46017" s="55"/>
    </row>
    <row r="46018" spans="21:25" x14ac:dyDescent="0.2">
      <c r="U46018" s="55"/>
      <c r="V46018" s="53"/>
      <c r="W46018" s="53"/>
      <c r="X46018" s="53"/>
      <c r="Y46018" s="55"/>
    </row>
    <row r="46019" spans="21:25" x14ac:dyDescent="0.2">
      <c r="U46019" s="55"/>
      <c r="V46019" s="53"/>
      <c r="W46019" s="53"/>
      <c r="X46019" s="53"/>
      <c r="Y46019" s="55"/>
    </row>
    <row r="46020" spans="21:25" x14ac:dyDescent="0.2">
      <c r="U46020" s="55"/>
      <c r="V46020" s="53"/>
      <c r="W46020" s="53"/>
      <c r="X46020" s="53"/>
      <c r="Y46020" s="55"/>
    </row>
    <row r="46021" spans="21:25" x14ac:dyDescent="0.2">
      <c r="U46021" s="55"/>
      <c r="V46021" s="53"/>
      <c r="W46021" s="53"/>
      <c r="X46021" s="53"/>
      <c r="Y46021" s="55"/>
    </row>
    <row r="46022" spans="21:25" x14ac:dyDescent="0.2">
      <c r="U46022" s="55"/>
      <c r="V46022" s="53"/>
      <c r="W46022" s="53"/>
      <c r="X46022" s="53"/>
      <c r="Y46022" s="55"/>
    </row>
    <row r="46023" spans="21:25" x14ac:dyDescent="0.2">
      <c r="U46023" s="55"/>
      <c r="V46023" s="53"/>
      <c r="W46023" s="53"/>
      <c r="X46023" s="53"/>
      <c r="Y46023" s="55"/>
    </row>
    <row r="46024" spans="21:25" x14ac:dyDescent="0.2">
      <c r="U46024" s="55"/>
      <c r="V46024" s="53"/>
      <c r="W46024" s="53"/>
      <c r="X46024" s="53"/>
      <c r="Y46024" s="55"/>
    </row>
    <row r="46025" spans="21:25" x14ac:dyDescent="0.2">
      <c r="U46025" s="55"/>
      <c r="V46025" s="53"/>
      <c r="W46025" s="53"/>
      <c r="X46025" s="53"/>
      <c r="Y46025" s="55"/>
    </row>
    <row r="46026" spans="21:25" x14ac:dyDescent="0.2">
      <c r="U46026" s="55"/>
      <c r="V46026" s="53"/>
      <c r="W46026" s="53"/>
      <c r="X46026" s="53"/>
      <c r="Y46026" s="55"/>
    </row>
    <row r="46027" spans="21:25" x14ac:dyDescent="0.2">
      <c r="U46027" s="55"/>
      <c r="V46027" s="53"/>
      <c r="W46027" s="53"/>
      <c r="X46027" s="53"/>
      <c r="Y46027" s="55"/>
    </row>
    <row r="46028" spans="21:25" x14ac:dyDescent="0.2">
      <c r="U46028" s="55"/>
      <c r="V46028" s="53"/>
      <c r="W46028" s="53"/>
      <c r="X46028" s="53"/>
      <c r="Y46028" s="55"/>
    </row>
    <row r="46029" spans="21:25" x14ac:dyDescent="0.2">
      <c r="U46029" s="55"/>
      <c r="V46029" s="53"/>
      <c r="W46029" s="53"/>
      <c r="X46029" s="53"/>
      <c r="Y46029" s="55"/>
    </row>
    <row r="46030" spans="21:25" x14ac:dyDescent="0.2">
      <c r="U46030" s="55"/>
      <c r="V46030" s="53"/>
      <c r="W46030" s="53"/>
      <c r="X46030" s="53"/>
      <c r="Y46030" s="55"/>
    </row>
    <row r="46031" spans="21:25" x14ac:dyDescent="0.2">
      <c r="U46031" s="55"/>
      <c r="V46031" s="53"/>
      <c r="W46031" s="53"/>
      <c r="X46031" s="53"/>
      <c r="Y46031" s="55"/>
    </row>
    <row r="46032" spans="21:25" x14ac:dyDescent="0.2">
      <c r="U46032" s="55"/>
      <c r="V46032" s="53"/>
      <c r="W46032" s="53"/>
      <c r="X46032" s="53"/>
      <c r="Y46032" s="55"/>
    </row>
    <row r="46033" spans="21:25" x14ac:dyDescent="0.2">
      <c r="U46033" s="55"/>
      <c r="V46033" s="53"/>
      <c r="W46033" s="53"/>
      <c r="X46033" s="53"/>
      <c r="Y46033" s="55"/>
    </row>
    <row r="46034" spans="21:25" x14ac:dyDescent="0.2">
      <c r="U46034" s="55"/>
      <c r="V46034" s="53"/>
      <c r="W46034" s="53"/>
      <c r="X46034" s="53"/>
      <c r="Y46034" s="55"/>
    </row>
    <row r="46035" spans="21:25" x14ac:dyDescent="0.2">
      <c r="U46035" s="55"/>
      <c r="V46035" s="53"/>
      <c r="W46035" s="53"/>
      <c r="X46035" s="53"/>
      <c r="Y46035" s="55"/>
    </row>
    <row r="46036" spans="21:25" x14ac:dyDescent="0.2">
      <c r="U46036" s="55"/>
      <c r="V46036" s="53"/>
      <c r="W46036" s="53"/>
      <c r="X46036" s="53"/>
      <c r="Y46036" s="55"/>
    </row>
    <row r="46037" spans="21:25" x14ac:dyDescent="0.2">
      <c r="U46037" s="55"/>
      <c r="V46037" s="53"/>
      <c r="W46037" s="53"/>
      <c r="X46037" s="53"/>
      <c r="Y46037" s="55"/>
    </row>
    <row r="46038" spans="21:25" x14ac:dyDescent="0.2">
      <c r="U46038" s="55"/>
      <c r="V46038" s="53"/>
      <c r="W46038" s="53"/>
      <c r="X46038" s="53"/>
      <c r="Y46038" s="55"/>
    </row>
    <row r="46039" spans="21:25" x14ac:dyDescent="0.2">
      <c r="U46039" s="55"/>
      <c r="V46039" s="53"/>
      <c r="W46039" s="53"/>
      <c r="X46039" s="53"/>
      <c r="Y46039" s="55"/>
    </row>
    <row r="46040" spans="21:25" x14ac:dyDescent="0.2">
      <c r="U46040" s="55"/>
      <c r="V46040" s="53"/>
      <c r="W46040" s="53"/>
      <c r="X46040" s="53"/>
      <c r="Y46040" s="55"/>
    </row>
    <row r="46041" spans="21:25" x14ac:dyDescent="0.2">
      <c r="U46041" s="55"/>
      <c r="V46041" s="53"/>
      <c r="W46041" s="53"/>
      <c r="X46041" s="53"/>
      <c r="Y46041" s="55"/>
    </row>
    <row r="46042" spans="21:25" x14ac:dyDescent="0.2">
      <c r="U46042" s="55"/>
      <c r="V46042" s="53"/>
      <c r="W46042" s="53"/>
      <c r="X46042" s="53"/>
      <c r="Y46042" s="55"/>
    </row>
    <row r="46043" spans="21:25" x14ac:dyDescent="0.2">
      <c r="U46043" s="55"/>
      <c r="V46043" s="53"/>
      <c r="W46043" s="53"/>
      <c r="X46043" s="53"/>
      <c r="Y46043" s="55"/>
    </row>
    <row r="46044" spans="21:25" x14ac:dyDescent="0.2">
      <c r="U46044" s="55"/>
      <c r="V46044" s="53"/>
      <c r="W46044" s="53"/>
      <c r="X46044" s="53"/>
      <c r="Y46044" s="55"/>
    </row>
    <row r="46045" spans="21:25" x14ac:dyDescent="0.2">
      <c r="U46045" s="55"/>
      <c r="V46045" s="53"/>
      <c r="W46045" s="53"/>
      <c r="X46045" s="53"/>
      <c r="Y46045" s="55"/>
    </row>
    <row r="46046" spans="21:25" x14ac:dyDescent="0.2">
      <c r="U46046" s="55"/>
      <c r="V46046" s="53"/>
      <c r="W46046" s="53"/>
      <c r="X46046" s="53"/>
      <c r="Y46046" s="55"/>
    </row>
    <row r="46047" spans="21:25" x14ac:dyDescent="0.2">
      <c r="U46047" s="55"/>
      <c r="V46047" s="53"/>
      <c r="W46047" s="53"/>
      <c r="X46047" s="53"/>
      <c r="Y46047" s="55"/>
    </row>
    <row r="46048" spans="21:25" x14ac:dyDescent="0.2">
      <c r="U46048" s="55"/>
      <c r="V46048" s="53"/>
      <c r="W46048" s="53"/>
      <c r="X46048" s="53"/>
      <c r="Y46048" s="55"/>
    </row>
    <row r="46049" spans="21:25" x14ac:dyDescent="0.2">
      <c r="U46049" s="55"/>
      <c r="V46049" s="53"/>
      <c r="W46049" s="53"/>
      <c r="X46049" s="53"/>
      <c r="Y46049" s="55"/>
    </row>
    <row r="46050" spans="21:25" x14ac:dyDescent="0.2">
      <c r="U46050" s="55"/>
      <c r="V46050" s="53"/>
      <c r="W46050" s="53"/>
      <c r="X46050" s="53"/>
      <c r="Y46050" s="55"/>
    </row>
    <row r="46051" spans="21:25" x14ac:dyDescent="0.2">
      <c r="U46051" s="55"/>
      <c r="V46051" s="53"/>
      <c r="W46051" s="53"/>
      <c r="X46051" s="53"/>
      <c r="Y46051" s="55"/>
    </row>
    <row r="46052" spans="21:25" x14ac:dyDescent="0.2">
      <c r="U46052" s="55"/>
      <c r="V46052" s="53"/>
      <c r="W46052" s="53"/>
      <c r="X46052" s="53"/>
      <c r="Y46052" s="55"/>
    </row>
    <row r="46053" spans="21:25" x14ac:dyDescent="0.2">
      <c r="U46053" s="55"/>
      <c r="V46053" s="53"/>
      <c r="W46053" s="53"/>
      <c r="X46053" s="53"/>
      <c r="Y46053" s="55"/>
    </row>
    <row r="46054" spans="21:25" x14ac:dyDescent="0.2">
      <c r="U46054" s="55"/>
      <c r="V46054" s="53"/>
      <c r="W46054" s="53"/>
      <c r="X46054" s="53"/>
      <c r="Y46054" s="55"/>
    </row>
    <row r="46055" spans="21:25" x14ac:dyDescent="0.2">
      <c r="U46055" s="55"/>
      <c r="V46055" s="53"/>
      <c r="W46055" s="53"/>
      <c r="X46055" s="53"/>
      <c r="Y46055" s="55"/>
    </row>
    <row r="46056" spans="21:25" x14ac:dyDescent="0.2">
      <c r="U46056" s="55"/>
      <c r="V46056" s="53"/>
      <c r="W46056" s="53"/>
      <c r="X46056" s="53"/>
      <c r="Y46056" s="55"/>
    </row>
    <row r="46057" spans="21:25" x14ac:dyDescent="0.2">
      <c r="U46057" s="55"/>
      <c r="V46057" s="53"/>
      <c r="W46057" s="53"/>
      <c r="X46057" s="53"/>
      <c r="Y46057" s="55"/>
    </row>
    <row r="46058" spans="21:25" x14ac:dyDescent="0.2">
      <c r="U46058" s="55"/>
      <c r="V46058" s="53"/>
      <c r="W46058" s="53"/>
      <c r="X46058" s="53"/>
      <c r="Y46058" s="55"/>
    </row>
    <row r="46059" spans="21:25" x14ac:dyDescent="0.2">
      <c r="U46059" s="55"/>
      <c r="V46059" s="53"/>
      <c r="W46059" s="53"/>
      <c r="X46059" s="53"/>
      <c r="Y46059" s="55"/>
    </row>
    <row r="46060" spans="21:25" x14ac:dyDescent="0.2">
      <c r="U46060" s="55"/>
      <c r="V46060" s="53"/>
      <c r="W46060" s="53"/>
      <c r="X46060" s="53"/>
      <c r="Y46060" s="55"/>
    </row>
    <row r="46061" spans="21:25" x14ac:dyDescent="0.2">
      <c r="U46061" s="55"/>
      <c r="V46061" s="53"/>
      <c r="W46061" s="53"/>
      <c r="X46061" s="53"/>
      <c r="Y46061" s="55"/>
    </row>
    <row r="46062" spans="21:25" x14ac:dyDescent="0.2">
      <c r="U46062" s="55"/>
      <c r="V46062" s="53"/>
      <c r="W46062" s="53"/>
      <c r="X46062" s="53"/>
      <c r="Y46062" s="55"/>
    </row>
    <row r="46063" spans="21:25" x14ac:dyDescent="0.2">
      <c r="U46063" s="55"/>
      <c r="V46063" s="53"/>
      <c r="W46063" s="53"/>
      <c r="X46063" s="53"/>
      <c r="Y46063" s="55"/>
    </row>
    <row r="46064" spans="21:25" x14ac:dyDescent="0.2">
      <c r="U46064" s="55"/>
      <c r="V46064" s="53"/>
      <c r="W46064" s="53"/>
      <c r="X46064" s="53"/>
      <c r="Y46064" s="55"/>
    </row>
    <row r="46065" spans="21:25" x14ac:dyDescent="0.2">
      <c r="U46065" s="55"/>
      <c r="V46065" s="53"/>
      <c r="W46065" s="53"/>
      <c r="X46065" s="53"/>
      <c r="Y46065" s="55"/>
    </row>
    <row r="46066" spans="21:25" x14ac:dyDescent="0.2">
      <c r="U46066" s="55"/>
      <c r="V46066" s="53"/>
      <c r="W46066" s="53"/>
      <c r="X46066" s="53"/>
      <c r="Y46066" s="55"/>
    </row>
    <row r="46067" spans="21:25" x14ac:dyDescent="0.2">
      <c r="U46067" s="55"/>
      <c r="V46067" s="53"/>
      <c r="W46067" s="53"/>
      <c r="X46067" s="53"/>
      <c r="Y46067" s="55"/>
    </row>
    <row r="46068" spans="21:25" x14ac:dyDescent="0.2">
      <c r="U46068" s="55"/>
      <c r="V46068" s="53"/>
      <c r="W46068" s="53"/>
      <c r="X46068" s="53"/>
      <c r="Y46068" s="55"/>
    </row>
    <row r="46069" spans="21:25" x14ac:dyDescent="0.2">
      <c r="U46069" s="55"/>
      <c r="V46069" s="53"/>
      <c r="W46069" s="53"/>
      <c r="X46069" s="53"/>
      <c r="Y46069" s="55"/>
    </row>
    <row r="46070" spans="21:25" x14ac:dyDescent="0.2">
      <c r="U46070" s="55"/>
      <c r="V46070" s="53"/>
      <c r="W46070" s="53"/>
      <c r="X46070" s="53"/>
      <c r="Y46070" s="55"/>
    </row>
    <row r="46071" spans="21:25" x14ac:dyDescent="0.2">
      <c r="U46071" s="55"/>
      <c r="V46071" s="53"/>
      <c r="W46071" s="53"/>
      <c r="X46071" s="53"/>
      <c r="Y46071" s="55"/>
    </row>
    <row r="46072" spans="21:25" x14ac:dyDescent="0.2">
      <c r="U46072" s="55"/>
      <c r="V46072" s="53"/>
      <c r="W46072" s="53"/>
      <c r="X46072" s="53"/>
      <c r="Y46072" s="55"/>
    </row>
    <row r="46073" spans="21:25" x14ac:dyDescent="0.2">
      <c r="U46073" s="55"/>
      <c r="V46073" s="53"/>
      <c r="W46073" s="53"/>
      <c r="X46073" s="53"/>
      <c r="Y46073" s="55"/>
    </row>
    <row r="46074" spans="21:25" x14ac:dyDescent="0.2">
      <c r="U46074" s="55"/>
      <c r="V46074" s="53"/>
      <c r="W46074" s="53"/>
      <c r="X46074" s="53"/>
      <c r="Y46074" s="55"/>
    </row>
    <row r="46075" spans="21:25" x14ac:dyDescent="0.2">
      <c r="U46075" s="55"/>
      <c r="V46075" s="53"/>
      <c r="W46075" s="53"/>
      <c r="X46075" s="53"/>
      <c r="Y46075" s="55"/>
    </row>
    <row r="46076" spans="21:25" x14ac:dyDescent="0.2">
      <c r="U46076" s="55"/>
      <c r="V46076" s="53"/>
      <c r="W46076" s="53"/>
      <c r="X46076" s="53"/>
      <c r="Y46076" s="55"/>
    </row>
    <row r="46077" spans="21:25" x14ac:dyDescent="0.2">
      <c r="U46077" s="55"/>
      <c r="V46077" s="53"/>
      <c r="W46077" s="53"/>
      <c r="X46077" s="53"/>
      <c r="Y46077" s="55"/>
    </row>
    <row r="46078" spans="21:25" x14ac:dyDescent="0.2">
      <c r="U46078" s="55"/>
      <c r="V46078" s="53"/>
      <c r="W46078" s="53"/>
      <c r="X46078" s="53"/>
      <c r="Y46078" s="55"/>
    </row>
    <row r="46079" spans="21:25" x14ac:dyDescent="0.2">
      <c r="U46079" s="55"/>
      <c r="V46079" s="53"/>
      <c r="W46079" s="53"/>
      <c r="X46079" s="53"/>
      <c r="Y46079" s="55"/>
    </row>
    <row r="46080" spans="21:25" x14ac:dyDescent="0.2">
      <c r="U46080" s="55"/>
      <c r="V46080" s="53"/>
      <c r="W46080" s="53"/>
      <c r="X46080" s="53"/>
      <c r="Y46080" s="55"/>
    </row>
    <row r="46081" spans="21:25" x14ac:dyDescent="0.2">
      <c r="U46081" s="55"/>
      <c r="V46081" s="53"/>
      <c r="W46081" s="53"/>
      <c r="X46081" s="53"/>
      <c r="Y46081" s="55"/>
    </row>
    <row r="46082" spans="21:25" x14ac:dyDescent="0.2">
      <c r="U46082" s="55"/>
      <c r="V46082" s="53"/>
      <c r="W46082" s="53"/>
      <c r="X46082" s="53"/>
      <c r="Y46082" s="55"/>
    </row>
    <row r="46083" spans="21:25" x14ac:dyDescent="0.2">
      <c r="U46083" s="55"/>
      <c r="V46083" s="53"/>
      <c r="W46083" s="53"/>
      <c r="X46083" s="53"/>
      <c r="Y46083" s="55"/>
    </row>
    <row r="46084" spans="21:25" x14ac:dyDescent="0.2">
      <c r="U46084" s="55"/>
      <c r="V46084" s="53"/>
      <c r="W46084" s="53"/>
      <c r="X46084" s="53"/>
      <c r="Y46084" s="55"/>
    </row>
    <row r="46085" spans="21:25" x14ac:dyDescent="0.2">
      <c r="U46085" s="55"/>
      <c r="V46085" s="53"/>
      <c r="W46085" s="53"/>
      <c r="X46085" s="53"/>
      <c r="Y46085" s="55"/>
    </row>
    <row r="46086" spans="21:25" x14ac:dyDescent="0.2">
      <c r="U46086" s="55"/>
      <c r="V46086" s="53"/>
      <c r="W46086" s="53"/>
      <c r="X46086" s="53"/>
      <c r="Y46086" s="55"/>
    </row>
    <row r="46087" spans="21:25" x14ac:dyDescent="0.2">
      <c r="U46087" s="55"/>
      <c r="V46087" s="53"/>
      <c r="W46087" s="53"/>
      <c r="X46087" s="53"/>
      <c r="Y46087" s="55"/>
    </row>
    <row r="46088" spans="21:25" x14ac:dyDescent="0.2">
      <c r="U46088" s="55"/>
      <c r="V46088" s="53"/>
      <c r="W46088" s="53"/>
      <c r="X46088" s="53"/>
      <c r="Y46088" s="55"/>
    </row>
    <row r="46089" spans="21:25" x14ac:dyDescent="0.2">
      <c r="U46089" s="55"/>
      <c r="V46089" s="53"/>
      <c r="W46089" s="53"/>
      <c r="X46089" s="53"/>
      <c r="Y46089" s="55"/>
    </row>
    <row r="46090" spans="21:25" x14ac:dyDescent="0.2">
      <c r="U46090" s="55"/>
      <c r="V46090" s="53"/>
      <c r="W46090" s="53"/>
      <c r="X46090" s="53"/>
      <c r="Y46090" s="55"/>
    </row>
    <row r="46091" spans="21:25" x14ac:dyDescent="0.2">
      <c r="U46091" s="55"/>
      <c r="V46091" s="53"/>
      <c r="W46091" s="53"/>
      <c r="X46091" s="53"/>
      <c r="Y46091" s="55"/>
    </row>
    <row r="46092" spans="21:25" x14ac:dyDescent="0.2">
      <c r="U46092" s="55"/>
      <c r="V46092" s="53"/>
      <c r="W46092" s="53"/>
      <c r="X46092" s="53"/>
      <c r="Y46092" s="55"/>
    </row>
    <row r="46093" spans="21:25" x14ac:dyDescent="0.2">
      <c r="U46093" s="55"/>
      <c r="V46093" s="53"/>
      <c r="W46093" s="53"/>
      <c r="X46093" s="53"/>
      <c r="Y46093" s="55"/>
    </row>
    <row r="46094" spans="21:25" x14ac:dyDescent="0.2">
      <c r="U46094" s="55"/>
      <c r="V46094" s="53"/>
      <c r="W46094" s="53"/>
      <c r="X46094" s="53"/>
      <c r="Y46094" s="55"/>
    </row>
    <row r="46095" spans="21:25" x14ac:dyDescent="0.2">
      <c r="U46095" s="55"/>
      <c r="V46095" s="53"/>
      <c r="W46095" s="53"/>
      <c r="X46095" s="53"/>
      <c r="Y46095" s="55"/>
    </row>
    <row r="46096" spans="21:25" x14ac:dyDescent="0.2">
      <c r="U46096" s="55"/>
      <c r="V46096" s="53"/>
      <c r="W46096" s="53"/>
      <c r="X46096" s="53"/>
      <c r="Y46096" s="55"/>
    </row>
    <row r="46097" spans="21:25" x14ac:dyDescent="0.2">
      <c r="U46097" s="55"/>
      <c r="V46097" s="53"/>
      <c r="W46097" s="53"/>
      <c r="X46097" s="53"/>
      <c r="Y46097" s="55"/>
    </row>
    <row r="46098" spans="21:25" x14ac:dyDescent="0.2">
      <c r="U46098" s="55"/>
      <c r="V46098" s="53"/>
      <c r="W46098" s="53"/>
      <c r="X46098" s="53"/>
      <c r="Y46098" s="55"/>
    </row>
    <row r="46099" spans="21:25" x14ac:dyDescent="0.2">
      <c r="U46099" s="55"/>
      <c r="V46099" s="53"/>
      <c r="W46099" s="53"/>
      <c r="X46099" s="53"/>
      <c r="Y46099" s="55"/>
    </row>
    <row r="46100" spans="21:25" x14ac:dyDescent="0.2">
      <c r="U46100" s="55"/>
      <c r="V46100" s="53"/>
      <c r="W46100" s="53"/>
      <c r="X46100" s="53"/>
      <c r="Y46100" s="55"/>
    </row>
    <row r="46101" spans="21:25" x14ac:dyDescent="0.2">
      <c r="U46101" s="55"/>
      <c r="V46101" s="53"/>
      <c r="W46101" s="53"/>
      <c r="X46101" s="53"/>
      <c r="Y46101" s="55"/>
    </row>
    <row r="46102" spans="21:25" x14ac:dyDescent="0.2">
      <c r="U46102" s="55"/>
      <c r="V46102" s="53"/>
      <c r="W46102" s="53"/>
      <c r="X46102" s="53"/>
      <c r="Y46102" s="55"/>
    </row>
    <row r="46103" spans="21:25" x14ac:dyDescent="0.2">
      <c r="U46103" s="55"/>
      <c r="V46103" s="53"/>
      <c r="W46103" s="53"/>
      <c r="X46103" s="53"/>
      <c r="Y46103" s="55"/>
    </row>
    <row r="46104" spans="21:25" x14ac:dyDescent="0.2">
      <c r="U46104" s="55"/>
      <c r="V46104" s="53"/>
      <c r="W46104" s="53"/>
      <c r="X46104" s="53"/>
      <c r="Y46104" s="55"/>
    </row>
    <row r="46105" spans="21:25" x14ac:dyDescent="0.2">
      <c r="U46105" s="55"/>
      <c r="V46105" s="53"/>
      <c r="W46105" s="53"/>
      <c r="X46105" s="53"/>
      <c r="Y46105" s="55"/>
    </row>
    <row r="46106" spans="21:25" x14ac:dyDescent="0.2">
      <c r="U46106" s="55"/>
      <c r="V46106" s="53"/>
      <c r="W46106" s="53"/>
      <c r="X46106" s="53"/>
      <c r="Y46106" s="55"/>
    </row>
    <row r="46107" spans="21:25" x14ac:dyDescent="0.2">
      <c r="U46107" s="55"/>
      <c r="V46107" s="53"/>
      <c r="W46107" s="53"/>
      <c r="X46107" s="53"/>
      <c r="Y46107" s="55"/>
    </row>
    <row r="46108" spans="21:25" x14ac:dyDescent="0.2">
      <c r="U46108" s="55"/>
      <c r="V46108" s="53"/>
      <c r="W46108" s="53"/>
      <c r="X46108" s="53"/>
      <c r="Y46108" s="55"/>
    </row>
    <row r="46109" spans="21:25" x14ac:dyDescent="0.2">
      <c r="U46109" s="55"/>
      <c r="V46109" s="53"/>
      <c r="W46109" s="53"/>
      <c r="X46109" s="53"/>
      <c r="Y46109" s="55"/>
    </row>
    <row r="46110" spans="21:25" x14ac:dyDescent="0.2">
      <c r="U46110" s="55"/>
      <c r="V46110" s="53"/>
      <c r="W46110" s="53"/>
      <c r="X46110" s="53"/>
      <c r="Y46110" s="55"/>
    </row>
    <row r="46111" spans="21:25" x14ac:dyDescent="0.2">
      <c r="U46111" s="55"/>
      <c r="V46111" s="53"/>
      <c r="W46111" s="53"/>
      <c r="X46111" s="53"/>
      <c r="Y46111" s="55"/>
    </row>
    <row r="46112" spans="21:25" x14ac:dyDescent="0.2">
      <c r="U46112" s="55"/>
      <c r="V46112" s="53"/>
      <c r="W46112" s="53"/>
      <c r="X46112" s="53"/>
      <c r="Y46112" s="55"/>
    </row>
    <row r="46113" spans="21:25" x14ac:dyDescent="0.2">
      <c r="U46113" s="55"/>
      <c r="V46113" s="53"/>
      <c r="W46113" s="53"/>
      <c r="X46113" s="53"/>
      <c r="Y46113" s="55"/>
    </row>
    <row r="46114" spans="21:25" x14ac:dyDescent="0.2">
      <c r="U46114" s="55"/>
      <c r="V46114" s="53"/>
      <c r="W46114" s="53"/>
      <c r="X46114" s="53"/>
      <c r="Y46114" s="55"/>
    </row>
    <row r="46115" spans="21:25" x14ac:dyDescent="0.2">
      <c r="U46115" s="55"/>
      <c r="V46115" s="53"/>
      <c r="W46115" s="53"/>
      <c r="X46115" s="53"/>
      <c r="Y46115" s="55"/>
    </row>
    <row r="46116" spans="21:25" x14ac:dyDescent="0.2">
      <c r="U46116" s="55"/>
      <c r="V46116" s="53"/>
      <c r="W46116" s="53"/>
      <c r="X46116" s="53"/>
      <c r="Y46116" s="55"/>
    </row>
    <row r="46117" spans="21:25" x14ac:dyDescent="0.2">
      <c r="U46117" s="55"/>
      <c r="V46117" s="53"/>
      <c r="W46117" s="53"/>
      <c r="X46117" s="53"/>
      <c r="Y46117" s="55"/>
    </row>
    <row r="46118" spans="21:25" x14ac:dyDescent="0.2">
      <c r="U46118" s="55"/>
      <c r="V46118" s="53"/>
      <c r="W46118" s="53"/>
      <c r="X46118" s="53"/>
      <c r="Y46118" s="55"/>
    </row>
    <row r="46119" spans="21:25" x14ac:dyDescent="0.2">
      <c r="U46119" s="55"/>
      <c r="V46119" s="53"/>
      <c r="W46119" s="53"/>
      <c r="X46119" s="53"/>
      <c r="Y46119" s="55"/>
    </row>
    <row r="46120" spans="21:25" x14ac:dyDescent="0.2">
      <c r="U46120" s="55"/>
      <c r="V46120" s="53"/>
      <c r="W46120" s="53"/>
      <c r="X46120" s="53"/>
      <c r="Y46120" s="55"/>
    </row>
    <row r="46121" spans="21:25" x14ac:dyDescent="0.2">
      <c r="U46121" s="55"/>
      <c r="V46121" s="53"/>
      <c r="W46121" s="53"/>
      <c r="X46121" s="53"/>
      <c r="Y46121" s="55"/>
    </row>
    <row r="46122" spans="21:25" x14ac:dyDescent="0.2">
      <c r="U46122" s="55"/>
      <c r="V46122" s="53"/>
      <c r="W46122" s="53"/>
      <c r="X46122" s="53"/>
      <c r="Y46122" s="55"/>
    </row>
    <row r="46123" spans="21:25" x14ac:dyDescent="0.2">
      <c r="U46123" s="55"/>
      <c r="V46123" s="53"/>
      <c r="W46123" s="53"/>
      <c r="X46123" s="53"/>
      <c r="Y46123" s="55"/>
    </row>
    <row r="46124" spans="21:25" x14ac:dyDescent="0.2">
      <c r="U46124" s="55"/>
      <c r="V46124" s="53"/>
      <c r="W46124" s="53"/>
      <c r="X46124" s="53"/>
      <c r="Y46124" s="55"/>
    </row>
    <row r="46125" spans="21:25" x14ac:dyDescent="0.2">
      <c r="U46125" s="55"/>
      <c r="V46125" s="53"/>
      <c r="W46125" s="53"/>
      <c r="X46125" s="53"/>
      <c r="Y46125" s="55"/>
    </row>
    <row r="46126" spans="21:25" x14ac:dyDescent="0.2">
      <c r="U46126" s="55"/>
      <c r="V46126" s="53"/>
      <c r="W46126" s="53"/>
      <c r="X46126" s="53"/>
      <c r="Y46126" s="55"/>
    </row>
    <row r="46127" spans="21:25" x14ac:dyDescent="0.2">
      <c r="U46127" s="55"/>
      <c r="V46127" s="53"/>
      <c r="W46127" s="53"/>
      <c r="X46127" s="53"/>
      <c r="Y46127" s="55"/>
    </row>
    <row r="46128" spans="21:25" x14ac:dyDescent="0.2">
      <c r="U46128" s="55"/>
      <c r="V46128" s="53"/>
      <c r="W46128" s="53"/>
      <c r="X46128" s="53"/>
      <c r="Y46128" s="55"/>
    </row>
    <row r="46129" spans="21:25" x14ac:dyDescent="0.2">
      <c r="U46129" s="55"/>
      <c r="V46129" s="53"/>
      <c r="W46129" s="53"/>
      <c r="X46129" s="53"/>
      <c r="Y46129" s="55"/>
    </row>
    <row r="46130" spans="21:25" x14ac:dyDescent="0.2">
      <c r="U46130" s="55"/>
      <c r="V46130" s="53"/>
      <c r="W46130" s="53"/>
      <c r="X46130" s="53"/>
      <c r="Y46130" s="55"/>
    </row>
    <row r="46131" spans="21:25" x14ac:dyDescent="0.2">
      <c r="U46131" s="55"/>
      <c r="V46131" s="53"/>
      <c r="W46131" s="53"/>
      <c r="X46131" s="53"/>
      <c r="Y46131" s="55"/>
    </row>
    <row r="46132" spans="21:25" x14ac:dyDescent="0.2">
      <c r="U46132" s="55"/>
      <c r="V46132" s="53"/>
      <c r="W46132" s="53"/>
      <c r="X46132" s="53"/>
      <c r="Y46132" s="55"/>
    </row>
    <row r="46133" spans="21:25" x14ac:dyDescent="0.2">
      <c r="U46133" s="55"/>
      <c r="V46133" s="53"/>
      <c r="W46133" s="53"/>
      <c r="X46133" s="53"/>
      <c r="Y46133" s="55"/>
    </row>
    <row r="46134" spans="21:25" x14ac:dyDescent="0.2">
      <c r="U46134" s="55"/>
      <c r="V46134" s="53"/>
      <c r="W46134" s="53"/>
      <c r="X46134" s="53"/>
      <c r="Y46134" s="55"/>
    </row>
    <row r="46135" spans="21:25" x14ac:dyDescent="0.2">
      <c r="U46135" s="55"/>
      <c r="V46135" s="53"/>
      <c r="W46135" s="53"/>
      <c r="X46135" s="53"/>
      <c r="Y46135" s="55"/>
    </row>
    <row r="46136" spans="21:25" x14ac:dyDescent="0.2">
      <c r="U46136" s="55"/>
      <c r="V46136" s="53"/>
      <c r="W46136" s="53"/>
      <c r="X46136" s="53"/>
      <c r="Y46136" s="55"/>
    </row>
    <row r="46137" spans="21:25" x14ac:dyDescent="0.2">
      <c r="U46137" s="55"/>
      <c r="V46137" s="53"/>
      <c r="W46137" s="53"/>
      <c r="X46137" s="53"/>
      <c r="Y46137" s="55"/>
    </row>
    <row r="46138" spans="21:25" x14ac:dyDescent="0.2">
      <c r="U46138" s="55"/>
      <c r="V46138" s="53"/>
      <c r="W46138" s="53"/>
      <c r="X46138" s="53"/>
      <c r="Y46138" s="55"/>
    </row>
    <row r="46139" spans="21:25" x14ac:dyDescent="0.2">
      <c r="U46139" s="55"/>
      <c r="V46139" s="53"/>
      <c r="W46139" s="53"/>
      <c r="X46139" s="53"/>
      <c r="Y46139" s="55"/>
    </row>
    <row r="46140" spans="21:25" x14ac:dyDescent="0.2">
      <c r="U46140" s="55"/>
      <c r="V46140" s="53"/>
      <c r="W46140" s="53"/>
      <c r="X46140" s="53"/>
      <c r="Y46140" s="55"/>
    </row>
    <row r="46141" spans="21:25" x14ac:dyDescent="0.2">
      <c r="U46141" s="55"/>
      <c r="V46141" s="53"/>
      <c r="W46141" s="53"/>
      <c r="X46141" s="53"/>
      <c r="Y46141" s="55"/>
    </row>
    <row r="46142" spans="21:25" x14ac:dyDescent="0.2">
      <c r="U46142" s="55"/>
      <c r="V46142" s="53"/>
      <c r="W46142" s="53"/>
      <c r="X46142" s="53"/>
      <c r="Y46142" s="55"/>
    </row>
    <row r="46143" spans="21:25" x14ac:dyDescent="0.2">
      <c r="U46143" s="55"/>
      <c r="V46143" s="53"/>
      <c r="W46143" s="53"/>
      <c r="X46143" s="53"/>
      <c r="Y46143" s="55"/>
    </row>
    <row r="46144" spans="21:25" x14ac:dyDescent="0.2">
      <c r="U46144" s="55"/>
      <c r="V46144" s="53"/>
      <c r="W46144" s="53"/>
      <c r="X46144" s="53"/>
      <c r="Y46144" s="55"/>
    </row>
    <row r="46145" spans="21:25" x14ac:dyDescent="0.2">
      <c r="U46145" s="55"/>
      <c r="V46145" s="53"/>
      <c r="W46145" s="53"/>
      <c r="X46145" s="53"/>
      <c r="Y46145" s="55"/>
    </row>
    <row r="46146" spans="21:25" x14ac:dyDescent="0.2">
      <c r="U46146" s="55"/>
      <c r="V46146" s="53"/>
      <c r="W46146" s="53"/>
      <c r="X46146" s="53"/>
      <c r="Y46146" s="55"/>
    </row>
    <row r="46147" spans="21:25" x14ac:dyDescent="0.2">
      <c r="U46147" s="55"/>
      <c r="V46147" s="53"/>
      <c r="W46147" s="53"/>
      <c r="X46147" s="53"/>
      <c r="Y46147" s="55"/>
    </row>
    <row r="46148" spans="21:25" x14ac:dyDescent="0.2">
      <c r="U46148" s="55"/>
      <c r="V46148" s="53"/>
      <c r="W46148" s="53"/>
      <c r="X46148" s="53"/>
      <c r="Y46148" s="55"/>
    </row>
    <row r="46149" spans="21:25" x14ac:dyDescent="0.2">
      <c r="U46149" s="55"/>
      <c r="V46149" s="53"/>
      <c r="W46149" s="53"/>
      <c r="X46149" s="53"/>
      <c r="Y46149" s="55"/>
    </row>
    <row r="46150" spans="21:25" x14ac:dyDescent="0.2">
      <c r="U46150" s="55"/>
      <c r="V46150" s="53"/>
      <c r="W46150" s="53"/>
      <c r="X46150" s="53"/>
      <c r="Y46150" s="55"/>
    </row>
    <row r="46151" spans="21:25" x14ac:dyDescent="0.2">
      <c r="U46151" s="55"/>
      <c r="V46151" s="53"/>
      <c r="W46151" s="53"/>
      <c r="X46151" s="53"/>
      <c r="Y46151" s="55"/>
    </row>
    <row r="46152" spans="21:25" x14ac:dyDescent="0.2">
      <c r="U46152" s="55"/>
      <c r="V46152" s="53"/>
      <c r="W46152" s="53"/>
      <c r="X46152" s="53"/>
      <c r="Y46152" s="55"/>
    </row>
    <row r="46153" spans="21:25" x14ac:dyDescent="0.2">
      <c r="U46153" s="55"/>
      <c r="V46153" s="53"/>
      <c r="W46153" s="53"/>
      <c r="X46153" s="53"/>
      <c r="Y46153" s="55"/>
    </row>
    <row r="46154" spans="21:25" x14ac:dyDescent="0.2">
      <c r="U46154" s="55"/>
      <c r="V46154" s="53"/>
      <c r="W46154" s="53"/>
      <c r="X46154" s="53"/>
      <c r="Y46154" s="55"/>
    </row>
    <row r="46155" spans="21:25" x14ac:dyDescent="0.2">
      <c r="U46155" s="55"/>
      <c r="V46155" s="53"/>
      <c r="W46155" s="53"/>
      <c r="X46155" s="53"/>
      <c r="Y46155" s="55"/>
    </row>
    <row r="46156" spans="21:25" x14ac:dyDescent="0.2">
      <c r="U46156" s="55"/>
      <c r="V46156" s="53"/>
      <c r="W46156" s="53"/>
      <c r="X46156" s="53"/>
      <c r="Y46156" s="55"/>
    </row>
    <row r="46157" spans="21:25" x14ac:dyDescent="0.2">
      <c r="U46157" s="55"/>
      <c r="V46157" s="53"/>
      <c r="W46157" s="53"/>
      <c r="X46157" s="53"/>
      <c r="Y46157" s="55"/>
    </row>
    <row r="46158" spans="21:25" x14ac:dyDescent="0.2">
      <c r="U46158" s="55"/>
      <c r="V46158" s="53"/>
      <c r="W46158" s="53"/>
      <c r="X46158" s="53"/>
      <c r="Y46158" s="55"/>
    </row>
    <row r="46159" spans="21:25" x14ac:dyDescent="0.2">
      <c r="U46159" s="55"/>
      <c r="V46159" s="53"/>
      <c r="W46159" s="53"/>
      <c r="X46159" s="53"/>
      <c r="Y46159" s="55"/>
    </row>
    <row r="46160" spans="21:25" x14ac:dyDescent="0.2">
      <c r="U46160" s="55"/>
      <c r="V46160" s="53"/>
      <c r="W46160" s="53"/>
      <c r="X46160" s="53"/>
      <c r="Y46160" s="55"/>
    </row>
    <row r="46161" spans="21:25" x14ac:dyDescent="0.2">
      <c r="U46161" s="55"/>
      <c r="V46161" s="53"/>
      <c r="W46161" s="53"/>
      <c r="X46161" s="53"/>
      <c r="Y46161" s="55"/>
    </row>
    <row r="46162" spans="21:25" x14ac:dyDescent="0.2">
      <c r="U46162" s="55"/>
      <c r="V46162" s="53"/>
      <c r="W46162" s="53"/>
      <c r="X46162" s="53"/>
      <c r="Y46162" s="55"/>
    </row>
    <row r="46163" spans="21:25" x14ac:dyDescent="0.2">
      <c r="U46163" s="55"/>
      <c r="V46163" s="53"/>
      <c r="W46163" s="53"/>
      <c r="X46163" s="53"/>
      <c r="Y46163" s="55"/>
    </row>
    <row r="46164" spans="21:25" x14ac:dyDescent="0.2">
      <c r="U46164" s="55"/>
      <c r="V46164" s="53"/>
      <c r="W46164" s="53"/>
      <c r="X46164" s="53"/>
      <c r="Y46164" s="55"/>
    </row>
    <row r="46165" spans="21:25" x14ac:dyDescent="0.2">
      <c r="U46165" s="55"/>
      <c r="V46165" s="53"/>
      <c r="W46165" s="53"/>
      <c r="X46165" s="53"/>
      <c r="Y46165" s="55"/>
    </row>
    <row r="46166" spans="21:25" x14ac:dyDescent="0.2">
      <c r="U46166" s="55"/>
      <c r="V46166" s="53"/>
      <c r="W46166" s="53"/>
      <c r="X46166" s="53"/>
      <c r="Y46166" s="55"/>
    </row>
    <row r="46167" spans="21:25" x14ac:dyDescent="0.2">
      <c r="U46167" s="55"/>
      <c r="V46167" s="53"/>
      <c r="W46167" s="53"/>
      <c r="X46167" s="53"/>
      <c r="Y46167" s="55"/>
    </row>
    <row r="46168" spans="21:25" x14ac:dyDescent="0.2">
      <c r="U46168" s="55"/>
      <c r="V46168" s="53"/>
      <c r="W46168" s="53"/>
      <c r="X46168" s="53"/>
      <c r="Y46168" s="55"/>
    </row>
    <row r="46169" spans="21:25" x14ac:dyDescent="0.2">
      <c r="U46169" s="55"/>
      <c r="V46169" s="53"/>
      <c r="W46169" s="53"/>
      <c r="X46169" s="53"/>
      <c r="Y46169" s="55"/>
    </row>
    <row r="46170" spans="21:25" x14ac:dyDescent="0.2">
      <c r="U46170" s="55"/>
      <c r="V46170" s="53"/>
      <c r="W46170" s="53"/>
      <c r="X46170" s="53"/>
      <c r="Y46170" s="55"/>
    </row>
    <row r="46171" spans="21:25" x14ac:dyDescent="0.2">
      <c r="U46171" s="55"/>
      <c r="V46171" s="53"/>
      <c r="W46171" s="53"/>
      <c r="X46171" s="53"/>
      <c r="Y46171" s="55"/>
    </row>
    <row r="46172" spans="21:25" x14ac:dyDescent="0.2">
      <c r="U46172" s="55"/>
      <c r="V46172" s="53"/>
      <c r="W46172" s="53"/>
      <c r="X46172" s="53"/>
      <c r="Y46172" s="55"/>
    </row>
    <row r="46173" spans="21:25" x14ac:dyDescent="0.2">
      <c r="U46173" s="55"/>
      <c r="V46173" s="53"/>
      <c r="W46173" s="53"/>
      <c r="X46173" s="53"/>
      <c r="Y46173" s="55"/>
    </row>
    <row r="46174" spans="21:25" x14ac:dyDescent="0.2">
      <c r="U46174" s="55"/>
      <c r="V46174" s="53"/>
      <c r="W46174" s="53"/>
      <c r="X46174" s="53"/>
      <c r="Y46174" s="55"/>
    </row>
    <row r="46175" spans="21:25" x14ac:dyDescent="0.2">
      <c r="U46175" s="55"/>
      <c r="V46175" s="53"/>
      <c r="W46175" s="53"/>
      <c r="X46175" s="53"/>
      <c r="Y46175" s="55"/>
    </row>
    <row r="46176" spans="21:25" x14ac:dyDescent="0.2">
      <c r="U46176" s="55"/>
      <c r="V46176" s="53"/>
      <c r="W46176" s="53"/>
      <c r="X46176" s="53"/>
      <c r="Y46176" s="55"/>
    </row>
    <row r="46177" spans="21:25" x14ac:dyDescent="0.2">
      <c r="U46177" s="55"/>
      <c r="V46177" s="53"/>
      <c r="W46177" s="53"/>
      <c r="X46177" s="53"/>
      <c r="Y46177" s="55"/>
    </row>
    <row r="46178" spans="21:25" x14ac:dyDescent="0.2">
      <c r="U46178" s="55"/>
      <c r="V46178" s="53"/>
      <c r="W46178" s="53"/>
      <c r="X46178" s="53"/>
      <c r="Y46178" s="55"/>
    </row>
    <row r="46179" spans="21:25" x14ac:dyDescent="0.2">
      <c r="U46179" s="55"/>
      <c r="V46179" s="53"/>
      <c r="W46179" s="53"/>
      <c r="X46179" s="53"/>
      <c r="Y46179" s="55"/>
    </row>
    <row r="46180" spans="21:25" x14ac:dyDescent="0.2">
      <c r="U46180" s="55"/>
      <c r="V46180" s="53"/>
      <c r="W46180" s="53"/>
      <c r="X46180" s="53"/>
      <c r="Y46180" s="55"/>
    </row>
    <row r="46181" spans="21:25" x14ac:dyDescent="0.2">
      <c r="U46181" s="55"/>
      <c r="V46181" s="53"/>
      <c r="W46181" s="53"/>
      <c r="X46181" s="53"/>
      <c r="Y46181" s="55"/>
    </row>
    <row r="46182" spans="21:25" x14ac:dyDescent="0.2">
      <c r="U46182" s="55"/>
      <c r="V46182" s="53"/>
      <c r="W46182" s="53"/>
      <c r="X46182" s="53"/>
      <c r="Y46182" s="55"/>
    </row>
    <row r="46183" spans="21:25" x14ac:dyDescent="0.2">
      <c r="U46183" s="55"/>
      <c r="V46183" s="53"/>
      <c r="W46183" s="53"/>
      <c r="X46183" s="53"/>
      <c r="Y46183" s="55"/>
    </row>
    <row r="46184" spans="21:25" x14ac:dyDescent="0.2">
      <c r="U46184" s="55"/>
      <c r="V46184" s="53"/>
      <c r="W46184" s="53"/>
      <c r="X46184" s="53"/>
      <c r="Y46184" s="55"/>
    </row>
    <row r="46185" spans="21:25" x14ac:dyDescent="0.2">
      <c r="U46185" s="55"/>
      <c r="V46185" s="53"/>
      <c r="W46185" s="53"/>
      <c r="X46185" s="53"/>
      <c r="Y46185" s="55"/>
    </row>
    <row r="46186" spans="21:25" x14ac:dyDescent="0.2">
      <c r="U46186" s="55"/>
      <c r="V46186" s="53"/>
      <c r="W46186" s="53"/>
      <c r="X46186" s="53"/>
      <c r="Y46186" s="55"/>
    </row>
    <row r="46187" spans="21:25" x14ac:dyDescent="0.2">
      <c r="U46187" s="55"/>
      <c r="V46187" s="53"/>
      <c r="W46187" s="53"/>
      <c r="X46187" s="53"/>
      <c r="Y46187" s="55"/>
    </row>
    <row r="46188" spans="21:25" x14ac:dyDescent="0.2">
      <c r="U46188" s="55"/>
      <c r="V46188" s="53"/>
      <c r="W46188" s="53"/>
      <c r="X46188" s="53"/>
      <c r="Y46188" s="55"/>
    </row>
    <row r="46189" spans="21:25" x14ac:dyDescent="0.2">
      <c r="U46189" s="55"/>
      <c r="V46189" s="53"/>
      <c r="W46189" s="53"/>
      <c r="X46189" s="53"/>
      <c r="Y46189" s="55"/>
    </row>
    <row r="46190" spans="21:25" x14ac:dyDescent="0.2">
      <c r="U46190" s="55"/>
      <c r="V46190" s="53"/>
      <c r="W46190" s="53"/>
      <c r="X46190" s="53"/>
      <c r="Y46190" s="55"/>
    </row>
    <row r="46191" spans="21:25" x14ac:dyDescent="0.2">
      <c r="U46191" s="55"/>
      <c r="V46191" s="53"/>
      <c r="W46191" s="53"/>
      <c r="X46191" s="53"/>
      <c r="Y46191" s="55"/>
    </row>
    <row r="46192" spans="21:25" x14ac:dyDescent="0.2">
      <c r="U46192" s="55"/>
      <c r="V46192" s="53"/>
      <c r="W46192" s="53"/>
      <c r="X46192" s="53"/>
      <c r="Y46192" s="55"/>
    </row>
    <row r="46193" spans="21:25" x14ac:dyDescent="0.2">
      <c r="U46193" s="55"/>
      <c r="V46193" s="53"/>
      <c r="W46193" s="53"/>
      <c r="X46193" s="53"/>
      <c r="Y46193" s="55"/>
    </row>
    <row r="46194" spans="21:25" x14ac:dyDescent="0.2">
      <c r="U46194" s="55"/>
      <c r="V46194" s="53"/>
      <c r="W46194" s="53"/>
      <c r="X46194" s="53"/>
      <c r="Y46194" s="55"/>
    </row>
    <row r="46195" spans="21:25" x14ac:dyDescent="0.2">
      <c r="U46195" s="55"/>
      <c r="V46195" s="53"/>
      <c r="W46195" s="53"/>
      <c r="X46195" s="53"/>
      <c r="Y46195" s="55"/>
    </row>
    <row r="46196" spans="21:25" x14ac:dyDescent="0.2">
      <c r="U46196" s="55"/>
      <c r="V46196" s="53"/>
      <c r="W46196" s="53"/>
      <c r="X46196" s="53"/>
      <c r="Y46196" s="55"/>
    </row>
    <row r="46197" spans="21:25" x14ac:dyDescent="0.2">
      <c r="U46197" s="55"/>
      <c r="V46197" s="53"/>
      <c r="W46197" s="53"/>
      <c r="X46197" s="53"/>
      <c r="Y46197" s="55"/>
    </row>
    <row r="46198" spans="21:25" x14ac:dyDescent="0.2">
      <c r="U46198" s="55"/>
      <c r="V46198" s="53"/>
      <c r="W46198" s="53"/>
      <c r="X46198" s="53"/>
      <c r="Y46198" s="55"/>
    </row>
    <row r="46199" spans="21:25" x14ac:dyDescent="0.2">
      <c r="U46199" s="55"/>
      <c r="V46199" s="53"/>
      <c r="W46199" s="53"/>
      <c r="X46199" s="53"/>
      <c r="Y46199" s="55"/>
    </row>
    <row r="46200" spans="21:25" x14ac:dyDescent="0.2">
      <c r="U46200" s="55"/>
      <c r="V46200" s="53"/>
      <c r="W46200" s="53"/>
      <c r="X46200" s="53"/>
      <c r="Y46200" s="55"/>
    </row>
    <row r="46201" spans="21:25" x14ac:dyDescent="0.2">
      <c r="U46201" s="55"/>
      <c r="V46201" s="53"/>
      <c r="W46201" s="53"/>
      <c r="X46201" s="53"/>
      <c r="Y46201" s="55"/>
    </row>
    <row r="46202" spans="21:25" x14ac:dyDescent="0.2">
      <c r="U46202" s="55"/>
      <c r="V46202" s="53"/>
      <c r="W46202" s="53"/>
      <c r="X46202" s="53"/>
      <c r="Y46202" s="55"/>
    </row>
    <row r="46203" spans="21:25" x14ac:dyDescent="0.2">
      <c r="U46203" s="55"/>
      <c r="V46203" s="53"/>
      <c r="W46203" s="53"/>
      <c r="X46203" s="53"/>
      <c r="Y46203" s="55"/>
    </row>
    <row r="46204" spans="21:25" x14ac:dyDescent="0.2">
      <c r="U46204" s="55"/>
      <c r="V46204" s="53"/>
      <c r="W46204" s="53"/>
      <c r="X46204" s="53"/>
      <c r="Y46204" s="55"/>
    </row>
    <row r="46205" spans="21:25" x14ac:dyDescent="0.2">
      <c r="U46205" s="55"/>
      <c r="V46205" s="53"/>
      <c r="W46205" s="53"/>
      <c r="X46205" s="53"/>
      <c r="Y46205" s="55"/>
    </row>
    <row r="46206" spans="21:25" x14ac:dyDescent="0.2">
      <c r="U46206" s="55"/>
      <c r="V46206" s="53"/>
      <c r="W46206" s="53"/>
      <c r="X46206" s="53"/>
      <c r="Y46206" s="55"/>
    </row>
    <row r="46207" spans="21:25" x14ac:dyDescent="0.2">
      <c r="U46207" s="55"/>
      <c r="V46207" s="53"/>
      <c r="W46207" s="53"/>
      <c r="X46207" s="53"/>
      <c r="Y46207" s="55"/>
    </row>
    <row r="46208" spans="21:25" x14ac:dyDescent="0.2">
      <c r="U46208" s="55"/>
      <c r="V46208" s="53"/>
      <c r="W46208" s="53"/>
      <c r="X46208" s="53"/>
      <c r="Y46208" s="55"/>
    </row>
    <row r="46209" spans="21:25" x14ac:dyDescent="0.2">
      <c r="U46209" s="55"/>
      <c r="V46209" s="53"/>
      <c r="W46209" s="53"/>
      <c r="X46209" s="53"/>
      <c r="Y46209" s="55"/>
    </row>
    <row r="46210" spans="21:25" x14ac:dyDescent="0.2">
      <c r="U46210" s="55"/>
      <c r="V46210" s="53"/>
      <c r="W46210" s="53"/>
      <c r="X46210" s="53"/>
      <c r="Y46210" s="55"/>
    </row>
    <row r="46211" spans="21:25" x14ac:dyDescent="0.2">
      <c r="U46211" s="55"/>
      <c r="V46211" s="53"/>
      <c r="W46211" s="53"/>
      <c r="X46211" s="53"/>
      <c r="Y46211" s="55"/>
    </row>
    <row r="46212" spans="21:25" x14ac:dyDescent="0.2">
      <c r="U46212" s="55"/>
      <c r="V46212" s="53"/>
      <c r="W46212" s="53"/>
      <c r="X46212" s="53"/>
      <c r="Y46212" s="55"/>
    </row>
    <row r="46213" spans="21:25" x14ac:dyDescent="0.2">
      <c r="U46213" s="55"/>
      <c r="V46213" s="53"/>
      <c r="W46213" s="53"/>
      <c r="X46213" s="53"/>
      <c r="Y46213" s="55"/>
    </row>
    <row r="46214" spans="21:25" x14ac:dyDescent="0.2">
      <c r="U46214" s="55"/>
      <c r="V46214" s="53"/>
      <c r="W46214" s="53"/>
      <c r="X46214" s="53"/>
      <c r="Y46214" s="55"/>
    </row>
    <row r="46215" spans="21:25" x14ac:dyDescent="0.2">
      <c r="U46215" s="55"/>
      <c r="V46215" s="53"/>
      <c r="W46215" s="53"/>
      <c r="X46215" s="53"/>
      <c r="Y46215" s="55"/>
    </row>
    <row r="46216" spans="21:25" x14ac:dyDescent="0.2">
      <c r="U46216" s="55"/>
      <c r="V46216" s="53"/>
      <c r="W46216" s="53"/>
      <c r="X46216" s="53"/>
      <c r="Y46216" s="55"/>
    </row>
    <row r="46217" spans="21:25" x14ac:dyDescent="0.2">
      <c r="U46217" s="55"/>
      <c r="V46217" s="53"/>
      <c r="W46217" s="53"/>
      <c r="X46217" s="53"/>
      <c r="Y46217" s="55"/>
    </row>
    <row r="46218" spans="21:25" x14ac:dyDescent="0.2">
      <c r="U46218" s="55"/>
      <c r="V46218" s="53"/>
      <c r="W46218" s="53"/>
      <c r="X46218" s="53"/>
      <c r="Y46218" s="55"/>
    </row>
    <row r="46219" spans="21:25" x14ac:dyDescent="0.2">
      <c r="U46219" s="55"/>
      <c r="V46219" s="53"/>
      <c r="W46219" s="53"/>
      <c r="X46219" s="53"/>
      <c r="Y46219" s="55"/>
    </row>
    <row r="46220" spans="21:25" x14ac:dyDescent="0.2">
      <c r="U46220" s="55"/>
      <c r="V46220" s="53"/>
      <c r="W46220" s="53"/>
      <c r="X46220" s="53"/>
      <c r="Y46220" s="55"/>
    </row>
    <row r="46221" spans="21:25" x14ac:dyDescent="0.2">
      <c r="U46221" s="55"/>
      <c r="V46221" s="53"/>
      <c r="W46221" s="53"/>
      <c r="X46221" s="53"/>
      <c r="Y46221" s="55"/>
    </row>
    <row r="46222" spans="21:25" x14ac:dyDescent="0.2">
      <c r="U46222" s="55"/>
      <c r="V46222" s="53"/>
      <c r="W46222" s="53"/>
      <c r="X46222" s="53"/>
      <c r="Y46222" s="55"/>
    </row>
    <row r="46223" spans="21:25" x14ac:dyDescent="0.2">
      <c r="U46223" s="55"/>
      <c r="V46223" s="53"/>
      <c r="W46223" s="53"/>
      <c r="X46223" s="53"/>
      <c r="Y46223" s="55"/>
    </row>
    <row r="46224" spans="21:25" x14ac:dyDescent="0.2">
      <c r="U46224" s="55"/>
      <c r="V46224" s="53"/>
      <c r="W46224" s="53"/>
      <c r="X46224" s="53"/>
      <c r="Y46224" s="55"/>
    </row>
    <row r="46225" spans="21:25" x14ac:dyDescent="0.2">
      <c r="U46225" s="55"/>
      <c r="V46225" s="53"/>
      <c r="W46225" s="53"/>
      <c r="X46225" s="53"/>
      <c r="Y46225" s="55"/>
    </row>
    <row r="46226" spans="21:25" x14ac:dyDescent="0.2">
      <c r="U46226" s="55"/>
      <c r="V46226" s="53"/>
      <c r="W46226" s="53"/>
      <c r="X46226" s="53"/>
      <c r="Y46226" s="55"/>
    </row>
    <row r="46227" spans="21:25" x14ac:dyDescent="0.2">
      <c r="U46227" s="55"/>
      <c r="V46227" s="53"/>
      <c r="W46227" s="53"/>
      <c r="X46227" s="53"/>
      <c r="Y46227" s="55"/>
    </row>
    <row r="46228" spans="21:25" x14ac:dyDescent="0.2">
      <c r="U46228" s="55"/>
      <c r="V46228" s="53"/>
      <c r="W46228" s="53"/>
      <c r="X46228" s="53"/>
      <c r="Y46228" s="55"/>
    </row>
    <row r="46229" spans="21:25" x14ac:dyDescent="0.2">
      <c r="U46229" s="55"/>
      <c r="V46229" s="53"/>
      <c r="W46229" s="53"/>
      <c r="X46229" s="53"/>
      <c r="Y46229" s="55"/>
    </row>
    <row r="46230" spans="21:25" x14ac:dyDescent="0.2">
      <c r="U46230" s="55"/>
      <c r="V46230" s="53"/>
      <c r="W46230" s="53"/>
      <c r="X46230" s="53"/>
      <c r="Y46230" s="55"/>
    </row>
    <row r="46231" spans="21:25" x14ac:dyDescent="0.2">
      <c r="U46231" s="55"/>
      <c r="V46231" s="53"/>
      <c r="W46231" s="53"/>
      <c r="X46231" s="53"/>
      <c r="Y46231" s="55"/>
    </row>
    <row r="46232" spans="21:25" x14ac:dyDescent="0.2">
      <c r="U46232" s="55"/>
      <c r="V46232" s="53"/>
      <c r="W46232" s="53"/>
      <c r="X46232" s="53"/>
      <c r="Y46232" s="55"/>
    </row>
    <row r="46233" spans="21:25" x14ac:dyDescent="0.2">
      <c r="U46233" s="55"/>
      <c r="V46233" s="53"/>
      <c r="W46233" s="53"/>
      <c r="X46233" s="53"/>
      <c r="Y46233" s="55"/>
    </row>
    <row r="46234" spans="21:25" x14ac:dyDescent="0.2">
      <c r="U46234" s="55"/>
      <c r="V46234" s="53"/>
      <c r="W46234" s="53"/>
      <c r="X46234" s="53"/>
      <c r="Y46234" s="55"/>
    </row>
    <row r="46235" spans="21:25" x14ac:dyDescent="0.2">
      <c r="U46235" s="55"/>
      <c r="V46235" s="53"/>
      <c r="W46235" s="53"/>
      <c r="X46235" s="53"/>
      <c r="Y46235" s="55"/>
    </row>
    <row r="46236" spans="21:25" x14ac:dyDescent="0.2">
      <c r="U46236" s="55"/>
      <c r="V46236" s="53"/>
      <c r="W46236" s="53"/>
      <c r="X46236" s="53"/>
      <c r="Y46236" s="55"/>
    </row>
    <row r="46237" spans="21:25" x14ac:dyDescent="0.2">
      <c r="U46237" s="55"/>
      <c r="V46237" s="53"/>
      <c r="W46237" s="53"/>
      <c r="X46237" s="53"/>
      <c r="Y46237" s="55"/>
    </row>
    <row r="46238" spans="21:25" x14ac:dyDescent="0.2">
      <c r="U46238" s="55"/>
      <c r="V46238" s="53"/>
      <c r="W46238" s="53"/>
      <c r="X46238" s="53"/>
      <c r="Y46238" s="55"/>
    </row>
    <row r="46239" spans="21:25" x14ac:dyDescent="0.2">
      <c r="U46239" s="55"/>
      <c r="V46239" s="53"/>
      <c r="W46239" s="53"/>
      <c r="X46239" s="53"/>
      <c r="Y46239" s="55"/>
    </row>
    <row r="46240" spans="21:25" x14ac:dyDescent="0.2">
      <c r="U46240" s="55"/>
      <c r="V46240" s="53"/>
      <c r="W46240" s="53"/>
      <c r="X46240" s="53"/>
      <c r="Y46240" s="55"/>
    </row>
    <row r="46241" spans="21:25" x14ac:dyDescent="0.2">
      <c r="U46241" s="55"/>
      <c r="V46241" s="53"/>
      <c r="W46241" s="53"/>
      <c r="X46241" s="53"/>
      <c r="Y46241" s="55"/>
    </row>
    <row r="46242" spans="21:25" x14ac:dyDescent="0.2">
      <c r="U46242" s="55"/>
      <c r="V46242" s="53"/>
      <c r="W46242" s="53"/>
      <c r="X46242" s="53"/>
      <c r="Y46242" s="55"/>
    </row>
    <row r="46243" spans="21:25" x14ac:dyDescent="0.2">
      <c r="U46243" s="55"/>
      <c r="V46243" s="53"/>
      <c r="W46243" s="53"/>
      <c r="X46243" s="53"/>
      <c r="Y46243" s="55"/>
    </row>
    <row r="46244" spans="21:25" x14ac:dyDescent="0.2">
      <c r="U46244" s="55"/>
      <c r="V46244" s="53"/>
      <c r="W46244" s="53"/>
      <c r="X46244" s="53"/>
      <c r="Y46244" s="55"/>
    </row>
    <row r="46245" spans="21:25" x14ac:dyDescent="0.2">
      <c r="U46245" s="55"/>
      <c r="V46245" s="53"/>
      <c r="W46245" s="53"/>
      <c r="X46245" s="53"/>
      <c r="Y46245" s="55"/>
    </row>
    <row r="46246" spans="21:25" x14ac:dyDescent="0.2">
      <c r="U46246" s="55"/>
      <c r="V46246" s="53"/>
      <c r="W46246" s="53"/>
      <c r="X46246" s="53"/>
      <c r="Y46246" s="55"/>
    </row>
    <row r="46247" spans="21:25" x14ac:dyDescent="0.2">
      <c r="U46247" s="55"/>
      <c r="V46247" s="53"/>
      <c r="W46247" s="53"/>
      <c r="X46247" s="53"/>
      <c r="Y46247" s="55"/>
    </row>
    <row r="46248" spans="21:25" x14ac:dyDescent="0.2">
      <c r="U46248" s="55"/>
      <c r="V46248" s="53"/>
      <c r="W46248" s="53"/>
      <c r="X46248" s="53"/>
      <c r="Y46248" s="55"/>
    </row>
    <row r="46249" spans="21:25" x14ac:dyDescent="0.2">
      <c r="U46249" s="55"/>
      <c r="V46249" s="53"/>
      <c r="W46249" s="53"/>
      <c r="X46249" s="53"/>
      <c r="Y46249" s="55"/>
    </row>
    <row r="46250" spans="21:25" x14ac:dyDescent="0.2">
      <c r="U46250" s="55"/>
      <c r="V46250" s="53"/>
      <c r="W46250" s="53"/>
      <c r="X46250" s="53"/>
      <c r="Y46250" s="55"/>
    </row>
    <row r="46251" spans="21:25" x14ac:dyDescent="0.2">
      <c r="U46251" s="55"/>
      <c r="V46251" s="53"/>
      <c r="W46251" s="53"/>
      <c r="X46251" s="53"/>
      <c r="Y46251" s="55"/>
    </row>
    <row r="46252" spans="21:25" x14ac:dyDescent="0.2">
      <c r="U46252" s="55"/>
      <c r="V46252" s="53"/>
      <c r="W46252" s="53"/>
      <c r="X46252" s="53"/>
      <c r="Y46252" s="55"/>
    </row>
    <row r="46253" spans="21:25" x14ac:dyDescent="0.2">
      <c r="U46253" s="55"/>
      <c r="V46253" s="53"/>
      <c r="W46253" s="53"/>
      <c r="X46253" s="53"/>
      <c r="Y46253" s="55"/>
    </row>
    <row r="46254" spans="21:25" x14ac:dyDescent="0.2">
      <c r="U46254" s="55"/>
      <c r="V46254" s="53"/>
      <c r="W46254" s="53"/>
      <c r="X46254" s="53"/>
      <c r="Y46254" s="55"/>
    </row>
    <row r="46255" spans="21:25" x14ac:dyDescent="0.2">
      <c r="U46255" s="55"/>
      <c r="V46255" s="53"/>
      <c r="W46255" s="53"/>
      <c r="X46255" s="53"/>
      <c r="Y46255" s="55"/>
    </row>
    <row r="46256" spans="21:25" x14ac:dyDescent="0.2">
      <c r="U46256" s="55"/>
      <c r="V46256" s="53"/>
      <c r="W46256" s="53"/>
      <c r="X46256" s="53"/>
      <c r="Y46256" s="55"/>
    </row>
    <row r="46257" spans="21:25" x14ac:dyDescent="0.2">
      <c r="U46257" s="55"/>
      <c r="V46257" s="53"/>
      <c r="W46257" s="53"/>
      <c r="X46257" s="53"/>
      <c r="Y46257" s="55"/>
    </row>
    <row r="46258" spans="21:25" x14ac:dyDescent="0.2">
      <c r="U46258" s="55"/>
      <c r="V46258" s="53"/>
      <c r="W46258" s="53"/>
      <c r="X46258" s="53"/>
      <c r="Y46258" s="55"/>
    </row>
    <row r="46259" spans="21:25" x14ac:dyDescent="0.2">
      <c r="U46259" s="55"/>
      <c r="V46259" s="53"/>
      <c r="W46259" s="53"/>
      <c r="X46259" s="53"/>
      <c r="Y46259" s="55"/>
    </row>
    <row r="46260" spans="21:25" x14ac:dyDescent="0.2">
      <c r="U46260" s="55"/>
      <c r="V46260" s="53"/>
      <c r="W46260" s="53"/>
      <c r="X46260" s="53"/>
      <c r="Y46260" s="55"/>
    </row>
    <row r="46261" spans="21:25" x14ac:dyDescent="0.2">
      <c r="U46261" s="55"/>
      <c r="V46261" s="53"/>
      <c r="W46261" s="53"/>
      <c r="X46261" s="53"/>
      <c r="Y46261" s="55"/>
    </row>
    <row r="46262" spans="21:25" x14ac:dyDescent="0.2">
      <c r="U46262" s="55"/>
      <c r="V46262" s="53"/>
      <c r="W46262" s="53"/>
      <c r="X46262" s="53"/>
      <c r="Y46262" s="55"/>
    </row>
    <row r="46263" spans="21:25" x14ac:dyDescent="0.2">
      <c r="U46263" s="55"/>
      <c r="V46263" s="53"/>
      <c r="W46263" s="53"/>
      <c r="X46263" s="53"/>
      <c r="Y46263" s="55"/>
    </row>
    <row r="46264" spans="21:25" x14ac:dyDescent="0.2">
      <c r="U46264" s="55"/>
      <c r="V46264" s="53"/>
      <c r="W46264" s="53"/>
      <c r="X46264" s="53"/>
      <c r="Y46264" s="55"/>
    </row>
    <row r="46265" spans="21:25" x14ac:dyDescent="0.2">
      <c r="U46265" s="55"/>
      <c r="V46265" s="53"/>
      <c r="W46265" s="53"/>
      <c r="X46265" s="53"/>
      <c r="Y46265" s="55"/>
    </row>
    <row r="46266" spans="21:25" x14ac:dyDescent="0.2">
      <c r="U46266" s="55"/>
      <c r="V46266" s="53"/>
      <c r="W46266" s="53"/>
      <c r="X46266" s="53"/>
      <c r="Y46266" s="55"/>
    </row>
    <row r="46267" spans="21:25" x14ac:dyDescent="0.2">
      <c r="U46267" s="55"/>
      <c r="V46267" s="53"/>
      <c r="W46267" s="53"/>
      <c r="X46267" s="53"/>
      <c r="Y46267" s="55"/>
    </row>
    <row r="46268" spans="21:25" x14ac:dyDescent="0.2">
      <c r="U46268" s="55"/>
      <c r="V46268" s="53"/>
      <c r="W46268" s="53"/>
      <c r="X46268" s="53"/>
      <c r="Y46268" s="55"/>
    </row>
    <row r="46269" spans="21:25" x14ac:dyDescent="0.2">
      <c r="U46269" s="55"/>
      <c r="V46269" s="53"/>
      <c r="W46269" s="53"/>
      <c r="X46269" s="53"/>
      <c r="Y46269" s="55"/>
    </row>
    <row r="46270" spans="21:25" x14ac:dyDescent="0.2">
      <c r="U46270" s="55"/>
      <c r="V46270" s="53"/>
      <c r="W46270" s="53"/>
      <c r="X46270" s="53"/>
      <c r="Y46270" s="55"/>
    </row>
    <row r="46271" spans="21:25" x14ac:dyDescent="0.2">
      <c r="U46271" s="55"/>
      <c r="V46271" s="53"/>
      <c r="W46271" s="53"/>
      <c r="X46271" s="53"/>
      <c r="Y46271" s="55"/>
    </row>
    <row r="46272" spans="21:25" x14ac:dyDescent="0.2">
      <c r="U46272" s="55"/>
      <c r="V46272" s="53"/>
      <c r="W46272" s="53"/>
      <c r="X46272" s="53"/>
      <c r="Y46272" s="55"/>
    </row>
    <row r="46273" spans="21:25" x14ac:dyDescent="0.2">
      <c r="U46273" s="55"/>
      <c r="V46273" s="53"/>
      <c r="W46273" s="53"/>
      <c r="X46273" s="53"/>
      <c r="Y46273" s="55"/>
    </row>
    <row r="46274" spans="21:25" x14ac:dyDescent="0.2">
      <c r="U46274" s="55"/>
      <c r="V46274" s="53"/>
      <c r="W46274" s="53"/>
      <c r="X46274" s="53"/>
      <c r="Y46274" s="55"/>
    </row>
    <row r="46275" spans="21:25" x14ac:dyDescent="0.2">
      <c r="U46275" s="55"/>
      <c r="V46275" s="53"/>
      <c r="W46275" s="53"/>
      <c r="X46275" s="53"/>
      <c r="Y46275" s="55"/>
    </row>
    <row r="46276" spans="21:25" x14ac:dyDescent="0.2">
      <c r="U46276" s="55"/>
      <c r="V46276" s="53"/>
      <c r="W46276" s="53"/>
      <c r="X46276" s="53"/>
      <c r="Y46276" s="55"/>
    </row>
    <row r="46277" spans="21:25" x14ac:dyDescent="0.2">
      <c r="U46277" s="55"/>
      <c r="V46277" s="53"/>
      <c r="W46277" s="53"/>
      <c r="X46277" s="53"/>
      <c r="Y46277" s="55"/>
    </row>
    <row r="46278" spans="21:25" x14ac:dyDescent="0.2">
      <c r="U46278" s="55"/>
      <c r="V46278" s="53"/>
      <c r="W46278" s="53"/>
      <c r="X46278" s="53"/>
      <c r="Y46278" s="55"/>
    </row>
    <row r="46279" spans="21:25" x14ac:dyDescent="0.2">
      <c r="U46279" s="55"/>
      <c r="V46279" s="53"/>
      <c r="W46279" s="53"/>
      <c r="X46279" s="53"/>
      <c r="Y46279" s="55"/>
    </row>
    <row r="46280" spans="21:25" x14ac:dyDescent="0.2">
      <c r="U46280" s="55"/>
      <c r="V46280" s="53"/>
      <c r="W46280" s="53"/>
      <c r="X46280" s="53"/>
      <c r="Y46280" s="55"/>
    </row>
    <row r="46281" spans="21:25" x14ac:dyDescent="0.2">
      <c r="U46281" s="55"/>
      <c r="V46281" s="53"/>
      <c r="W46281" s="53"/>
      <c r="X46281" s="53"/>
      <c r="Y46281" s="55"/>
    </row>
    <row r="46282" spans="21:25" x14ac:dyDescent="0.2">
      <c r="U46282" s="55"/>
      <c r="V46282" s="53"/>
      <c r="W46282" s="53"/>
      <c r="X46282" s="53"/>
      <c r="Y46282" s="55"/>
    </row>
    <row r="46283" spans="21:25" x14ac:dyDescent="0.2">
      <c r="U46283" s="55"/>
      <c r="V46283" s="53"/>
      <c r="W46283" s="53"/>
      <c r="X46283" s="53"/>
      <c r="Y46283" s="55"/>
    </row>
    <row r="46284" spans="21:25" x14ac:dyDescent="0.2">
      <c r="U46284" s="55"/>
      <c r="V46284" s="53"/>
      <c r="W46284" s="53"/>
      <c r="X46284" s="53"/>
      <c r="Y46284" s="55"/>
    </row>
    <row r="46285" spans="21:25" x14ac:dyDescent="0.2">
      <c r="U46285" s="55"/>
      <c r="V46285" s="53"/>
      <c r="W46285" s="53"/>
      <c r="X46285" s="53"/>
      <c r="Y46285" s="55"/>
    </row>
    <row r="46286" spans="21:25" x14ac:dyDescent="0.2">
      <c r="U46286" s="55"/>
      <c r="V46286" s="53"/>
      <c r="W46286" s="53"/>
      <c r="X46286" s="53"/>
      <c r="Y46286" s="55"/>
    </row>
    <row r="46287" spans="21:25" x14ac:dyDescent="0.2">
      <c r="U46287" s="55"/>
      <c r="V46287" s="53"/>
      <c r="W46287" s="53"/>
      <c r="X46287" s="53"/>
      <c r="Y46287" s="55"/>
    </row>
    <row r="46288" spans="21:25" x14ac:dyDescent="0.2">
      <c r="U46288" s="55"/>
      <c r="V46288" s="53"/>
      <c r="W46288" s="53"/>
      <c r="X46288" s="53"/>
      <c r="Y46288" s="55"/>
    </row>
    <row r="46289" spans="21:25" x14ac:dyDescent="0.2">
      <c r="U46289" s="55"/>
      <c r="V46289" s="53"/>
      <c r="W46289" s="53"/>
      <c r="X46289" s="53"/>
      <c r="Y46289" s="55"/>
    </row>
    <row r="46290" spans="21:25" x14ac:dyDescent="0.2">
      <c r="U46290" s="55"/>
      <c r="V46290" s="53"/>
      <c r="W46290" s="53"/>
      <c r="X46290" s="53"/>
      <c r="Y46290" s="55"/>
    </row>
    <row r="46291" spans="21:25" x14ac:dyDescent="0.2">
      <c r="U46291" s="55"/>
      <c r="V46291" s="53"/>
      <c r="W46291" s="53"/>
      <c r="X46291" s="53"/>
      <c r="Y46291" s="55"/>
    </row>
    <row r="46292" spans="21:25" x14ac:dyDescent="0.2">
      <c r="U46292" s="55"/>
      <c r="V46292" s="53"/>
      <c r="W46292" s="53"/>
      <c r="X46292" s="53"/>
      <c r="Y46292" s="55"/>
    </row>
    <row r="46293" spans="21:25" x14ac:dyDescent="0.2">
      <c r="U46293" s="55"/>
      <c r="V46293" s="53"/>
      <c r="W46293" s="53"/>
      <c r="X46293" s="53"/>
      <c r="Y46293" s="55"/>
    </row>
    <row r="46294" spans="21:25" x14ac:dyDescent="0.2">
      <c r="U46294" s="55"/>
      <c r="V46294" s="53"/>
      <c r="W46294" s="53"/>
      <c r="X46294" s="53"/>
      <c r="Y46294" s="55"/>
    </row>
    <row r="46295" spans="21:25" x14ac:dyDescent="0.2">
      <c r="U46295" s="55"/>
      <c r="V46295" s="53"/>
      <c r="W46295" s="53"/>
      <c r="X46295" s="53"/>
      <c r="Y46295" s="55"/>
    </row>
    <row r="46296" spans="21:25" x14ac:dyDescent="0.2">
      <c r="U46296" s="55"/>
      <c r="V46296" s="53"/>
      <c r="W46296" s="53"/>
      <c r="X46296" s="53"/>
      <c r="Y46296" s="55"/>
    </row>
    <row r="46297" spans="21:25" x14ac:dyDescent="0.2">
      <c r="U46297" s="55"/>
      <c r="V46297" s="53"/>
      <c r="W46297" s="53"/>
      <c r="X46297" s="53"/>
      <c r="Y46297" s="55"/>
    </row>
    <row r="46298" spans="21:25" x14ac:dyDescent="0.2">
      <c r="U46298" s="55"/>
      <c r="V46298" s="53"/>
      <c r="W46298" s="53"/>
      <c r="X46298" s="53"/>
      <c r="Y46298" s="55"/>
    </row>
    <row r="46299" spans="21:25" x14ac:dyDescent="0.2">
      <c r="U46299" s="55"/>
      <c r="V46299" s="53"/>
      <c r="W46299" s="53"/>
      <c r="X46299" s="53"/>
      <c r="Y46299" s="55"/>
    </row>
    <row r="46300" spans="21:25" x14ac:dyDescent="0.2">
      <c r="U46300" s="55"/>
      <c r="V46300" s="53"/>
      <c r="W46300" s="53"/>
      <c r="X46300" s="53"/>
      <c r="Y46300" s="55"/>
    </row>
    <row r="46301" spans="21:25" x14ac:dyDescent="0.2">
      <c r="U46301" s="55"/>
      <c r="V46301" s="53"/>
      <c r="W46301" s="53"/>
      <c r="X46301" s="53"/>
      <c r="Y46301" s="55"/>
    </row>
    <row r="46302" spans="21:25" x14ac:dyDescent="0.2">
      <c r="U46302" s="55"/>
      <c r="V46302" s="53"/>
      <c r="W46302" s="53"/>
      <c r="X46302" s="53"/>
      <c r="Y46302" s="55"/>
    </row>
    <row r="46303" spans="21:25" x14ac:dyDescent="0.2">
      <c r="U46303" s="55"/>
      <c r="V46303" s="53"/>
      <c r="W46303" s="53"/>
      <c r="X46303" s="53"/>
      <c r="Y46303" s="55"/>
    </row>
    <row r="46304" spans="21:25" x14ac:dyDescent="0.2">
      <c r="U46304" s="55"/>
      <c r="V46304" s="53"/>
      <c r="W46304" s="53"/>
      <c r="X46304" s="53"/>
      <c r="Y46304" s="55"/>
    </row>
    <row r="46305" spans="21:25" x14ac:dyDescent="0.2">
      <c r="U46305" s="55"/>
      <c r="V46305" s="53"/>
      <c r="W46305" s="53"/>
      <c r="X46305" s="53"/>
      <c r="Y46305" s="55"/>
    </row>
    <row r="46306" spans="21:25" x14ac:dyDescent="0.2">
      <c r="U46306" s="55"/>
      <c r="V46306" s="53"/>
      <c r="W46306" s="53"/>
      <c r="X46306" s="53"/>
      <c r="Y46306" s="55"/>
    </row>
    <row r="46307" spans="21:25" x14ac:dyDescent="0.2">
      <c r="U46307" s="55"/>
      <c r="V46307" s="53"/>
      <c r="W46307" s="53"/>
      <c r="X46307" s="53"/>
      <c r="Y46307" s="55"/>
    </row>
    <row r="46308" spans="21:25" x14ac:dyDescent="0.2">
      <c r="U46308" s="55"/>
      <c r="V46308" s="53"/>
      <c r="W46308" s="53"/>
      <c r="X46308" s="53"/>
      <c r="Y46308" s="55"/>
    </row>
    <row r="46309" spans="21:25" x14ac:dyDescent="0.2">
      <c r="U46309" s="55"/>
      <c r="V46309" s="53"/>
      <c r="W46309" s="53"/>
      <c r="X46309" s="53"/>
      <c r="Y46309" s="55"/>
    </row>
    <row r="46310" spans="21:25" x14ac:dyDescent="0.2">
      <c r="U46310" s="55"/>
      <c r="V46310" s="53"/>
      <c r="W46310" s="53"/>
      <c r="X46310" s="53"/>
      <c r="Y46310" s="55"/>
    </row>
    <row r="46311" spans="21:25" x14ac:dyDescent="0.2">
      <c r="U46311" s="55"/>
      <c r="V46311" s="53"/>
      <c r="W46311" s="53"/>
      <c r="X46311" s="53"/>
      <c r="Y46311" s="55"/>
    </row>
    <row r="46312" spans="21:25" x14ac:dyDescent="0.2">
      <c r="U46312" s="55"/>
      <c r="V46312" s="53"/>
      <c r="W46312" s="53"/>
      <c r="X46312" s="53"/>
      <c r="Y46312" s="55"/>
    </row>
    <row r="46313" spans="21:25" x14ac:dyDescent="0.2">
      <c r="U46313" s="55"/>
      <c r="V46313" s="53"/>
      <c r="W46313" s="53"/>
      <c r="X46313" s="53"/>
      <c r="Y46313" s="55"/>
    </row>
    <row r="46314" spans="21:25" x14ac:dyDescent="0.2">
      <c r="U46314" s="55"/>
      <c r="V46314" s="53"/>
      <c r="W46314" s="53"/>
      <c r="X46314" s="53"/>
      <c r="Y46314" s="55"/>
    </row>
    <row r="46315" spans="21:25" x14ac:dyDescent="0.2">
      <c r="U46315" s="55"/>
      <c r="V46315" s="53"/>
      <c r="W46315" s="53"/>
      <c r="X46315" s="53"/>
      <c r="Y46315" s="55"/>
    </row>
    <row r="46316" spans="21:25" x14ac:dyDescent="0.2">
      <c r="U46316" s="55"/>
      <c r="V46316" s="53"/>
      <c r="W46316" s="53"/>
      <c r="X46316" s="53"/>
      <c r="Y46316" s="55"/>
    </row>
    <row r="46317" spans="21:25" x14ac:dyDescent="0.2">
      <c r="U46317" s="55"/>
      <c r="V46317" s="53"/>
      <c r="W46317" s="53"/>
      <c r="X46317" s="53"/>
      <c r="Y46317" s="55"/>
    </row>
    <row r="46318" spans="21:25" x14ac:dyDescent="0.2">
      <c r="U46318" s="55"/>
      <c r="V46318" s="53"/>
      <c r="W46318" s="53"/>
      <c r="X46318" s="53"/>
      <c r="Y46318" s="55"/>
    </row>
    <row r="46319" spans="21:25" x14ac:dyDescent="0.2">
      <c r="U46319" s="55"/>
      <c r="V46319" s="53"/>
      <c r="W46319" s="53"/>
      <c r="X46319" s="53"/>
      <c r="Y46319" s="55"/>
    </row>
    <row r="46320" spans="21:25" x14ac:dyDescent="0.2">
      <c r="U46320" s="55"/>
      <c r="V46320" s="53"/>
      <c r="W46320" s="53"/>
      <c r="X46320" s="53"/>
      <c r="Y46320" s="55"/>
    </row>
    <row r="46321" spans="21:25" x14ac:dyDescent="0.2">
      <c r="U46321" s="55"/>
      <c r="V46321" s="53"/>
      <c r="W46321" s="53"/>
      <c r="X46321" s="53"/>
      <c r="Y46321" s="55"/>
    </row>
    <row r="46322" spans="21:25" x14ac:dyDescent="0.2">
      <c r="U46322" s="55"/>
      <c r="V46322" s="53"/>
      <c r="W46322" s="53"/>
      <c r="X46322" s="53"/>
      <c r="Y46322" s="55"/>
    </row>
    <row r="46323" spans="21:25" x14ac:dyDescent="0.2">
      <c r="U46323" s="55"/>
      <c r="V46323" s="53"/>
      <c r="W46323" s="53"/>
      <c r="X46323" s="53"/>
      <c r="Y46323" s="55"/>
    </row>
    <row r="46324" spans="21:25" x14ac:dyDescent="0.2">
      <c r="U46324" s="55"/>
      <c r="V46324" s="53"/>
      <c r="W46324" s="53"/>
      <c r="X46324" s="53"/>
      <c r="Y46324" s="55"/>
    </row>
    <row r="46325" spans="21:25" x14ac:dyDescent="0.2">
      <c r="U46325" s="55"/>
      <c r="V46325" s="53"/>
      <c r="W46325" s="53"/>
      <c r="X46325" s="53"/>
      <c r="Y46325" s="55"/>
    </row>
    <row r="46326" spans="21:25" x14ac:dyDescent="0.2">
      <c r="U46326" s="55"/>
      <c r="V46326" s="53"/>
      <c r="W46326" s="53"/>
      <c r="X46326" s="53"/>
      <c r="Y46326" s="55"/>
    </row>
    <row r="46327" spans="21:25" x14ac:dyDescent="0.2">
      <c r="U46327" s="55"/>
      <c r="V46327" s="53"/>
      <c r="W46327" s="53"/>
      <c r="X46327" s="53"/>
      <c r="Y46327" s="55"/>
    </row>
    <row r="46328" spans="21:25" x14ac:dyDescent="0.2">
      <c r="U46328" s="55"/>
      <c r="V46328" s="53"/>
      <c r="W46328" s="53"/>
      <c r="X46328" s="53"/>
      <c r="Y46328" s="55"/>
    </row>
    <row r="46329" spans="21:25" x14ac:dyDescent="0.2">
      <c r="U46329" s="55"/>
      <c r="V46329" s="53"/>
      <c r="W46329" s="53"/>
      <c r="X46329" s="53"/>
      <c r="Y46329" s="55"/>
    </row>
    <row r="46330" spans="21:25" x14ac:dyDescent="0.2">
      <c r="U46330" s="55"/>
      <c r="V46330" s="53"/>
      <c r="W46330" s="53"/>
      <c r="X46330" s="53"/>
      <c r="Y46330" s="55"/>
    </row>
    <row r="46331" spans="21:25" x14ac:dyDescent="0.2">
      <c r="U46331" s="55"/>
      <c r="V46331" s="53"/>
      <c r="W46331" s="53"/>
      <c r="X46331" s="53"/>
      <c r="Y46331" s="55"/>
    </row>
    <row r="46332" spans="21:25" x14ac:dyDescent="0.2">
      <c r="U46332" s="55"/>
      <c r="V46332" s="53"/>
      <c r="W46332" s="53"/>
      <c r="X46332" s="53"/>
      <c r="Y46332" s="55"/>
    </row>
    <row r="46333" spans="21:25" x14ac:dyDescent="0.2">
      <c r="U46333" s="55"/>
      <c r="V46333" s="53"/>
      <c r="W46333" s="53"/>
      <c r="X46333" s="53"/>
      <c r="Y46333" s="55"/>
    </row>
    <row r="46334" spans="21:25" x14ac:dyDescent="0.2">
      <c r="U46334" s="55"/>
      <c r="V46334" s="53"/>
      <c r="W46334" s="53"/>
      <c r="X46334" s="53"/>
      <c r="Y46334" s="55"/>
    </row>
    <row r="46335" spans="21:25" x14ac:dyDescent="0.2">
      <c r="U46335" s="55"/>
      <c r="V46335" s="53"/>
      <c r="W46335" s="53"/>
      <c r="X46335" s="53"/>
      <c r="Y46335" s="55"/>
    </row>
    <row r="46336" spans="21:25" x14ac:dyDescent="0.2">
      <c r="U46336" s="55"/>
      <c r="V46336" s="53"/>
      <c r="W46336" s="53"/>
      <c r="X46336" s="53"/>
      <c r="Y46336" s="55"/>
    </row>
    <row r="46337" spans="21:25" x14ac:dyDescent="0.2">
      <c r="U46337" s="55"/>
      <c r="V46337" s="53"/>
      <c r="W46337" s="53"/>
      <c r="X46337" s="53"/>
      <c r="Y46337" s="55"/>
    </row>
    <row r="46338" spans="21:25" x14ac:dyDescent="0.2">
      <c r="U46338" s="55"/>
      <c r="V46338" s="53"/>
      <c r="W46338" s="53"/>
      <c r="X46338" s="53"/>
      <c r="Y46338" s="55"/>
    </row>
    <row r="46339" spans="21:25" x14ac:dyDescent="0.2">
      <c r="U46339" s="55"/>
      <c r="V46339" s="53"/>
      <c r="W46339" s="53"/>
      <c r="X46339" s="53"/>
      <c r="Y46339" s="55"/>
    </row>
    <row r="46340" spans="21:25" x14ac:dyDescent="0.2">
      <c r="U46340" s="55"/>
      <c r="V46340" s="53"/>
      <c r="W46340" s="53"/>
      <c r="X46340" s="53"/>
      <c r="Y46340" s="55"/>
    </row>
    <row r="46341" spans="21:25" x14ac:dyDescent="0.2">
      <c r="U46341" s="55"/>
      <c r="V46341" s="53"/>
      <c r="W46341" s="53"/>
      <c r="X46341" s="53"/>
      <c r="Y46341" s="55"/>
    </row>
    <row r="46342" spans="21:25" x14ac:dyDescent="0.2">
      <c r="U46342" s="55"/>
      <c r="V46342" s="53"/>
      <c r="W46342" s="53"/>
      <c r="X46342" s="53"/>
      <c r="Y46342" s="55"/>
    </row>
    <row r="46343" spans="21:25" x14ac:dyDescent="0.2">
      <c r="U46343" s="55"/>
      <c r="V46343" s="53"/>
      <c r="W46343" s="53"/>
      <c r="X46343" s="53"/>
      <c r="Y46343" s="55"/>
    </row>
    <row r="46344" spans="21:25" x14ac:dyDescent="0.2">
      <c r="U46344" s="55"/>
      <c r="V46344" s="53"/>
      <c r="W46344" s="53"/>
      <c r="X46344" s="53"/>
      <c r="Y46344" s="55"/>
    </row>
    <row r="46345" spans="21:25" x14ac:dyDescent="0.2">
      <c r="U46345" s="55"/>
      <c r="V46345" s="53"/>
      <c r="W46345" s="53"/>
      <c r="X46345" s="53"/>
      <c r="Y46345" s="55"/>
    </row>
    <row r="46346" spans="21:25" x14ac:dyDescent="0.2">
      <c r="U46346" s="55"/>
      <c r="V46346" s="53"/>
      <c r="W46346" s="53"/>
      <c r="X46346" s="53"/>
      <c r="Y46346" s="55"/>
    </row>
    <row r="46347" spans="21:25" x14ac:dyDescent="0.2">
      <c r="U46347" s="55"/>
      <c r="V46347" s="53"/>
      <c r="W46347" s="53"/>
      <c r="X46347" s="53"/>
      <c r="Y46347" s="55"/>
    </row>
    <row r="46348" spans="21:25" x14ac:dyDescent="0.2">
      <c r="U46348" s="55"/>
      <c r="V46348" s="53"/>
      <c r="W46348" s="53"/>
      <c r="X46348" s="53"/>
      <c r="Y46348" s="55"/>
    </row>
    <row r="46349" spans="21:25" x14ac:dyDescent="0.2">
      <c r="U46349" s="55"/>
      <c r="V46349" s="53"/>
      <c r="W46349" s="53"/>
      <c r="X46349" s="53"/>
      <c r="Y46349" s="55"/>
    </row>
    <row r="46350" spans="21:25" x14ac:dyDescent="0.2">
      <c r="U46350" s="55"/>
      <c r="V46350" s="53"/>
      <c r="W46350" s="53"/>
      <c r="X46350" s="53"/>
      <c r="Y46350" s="55"/>
    </row>
    <row r="46351" spans="21:25" x14ac:dyDescent="0.2">
      <c r="U46351" s="55"/>
      <c r="V46351" s="53"/>
      <c r="W46351" s="53"/>
      <c r="X46351" s="53"/>
      <c r="Y46351" s="55"/>
    </row>
    <row r="46352" spans="21:25" x14ac:dyDescent="0.2">
      <c r="U46352" s="55"/>
      <c r="V46352" s="53"/>
      <c r="W46352" s="53"/>
      <c r="X46352" s="53"/>
      <c r="Y46352" s="55"/>
    </row>
    <row r="46353" spans="21:25" x14ac:dyDescent="0.2">
      <c r="U46353" s="55"/>
      <c r="V46353" s="53"/>
      <c r="W46353" s="53"/>
      <c r="X46353" s="53"/>
      <c r="Y46353" s="55"/>
    </row>
    <row r="46354" spans="21:25" x14ac:dyDescent="0.2">
      <c r="U46354" s="55"/>
      <c r="V46354" s="53"/>
      <c r="W46354" s="53"/>
      <c r="X46354" s="53"/>
      <c r="Y46354" s="55"/>
    </row>
    <row r="46355" spans="21:25" x14ac:dyDescent="0.2">
      <c r="U46355" s="55"/>
      <c r="V46355" s="53"/>
      <c r="W46355" s="53"/>
      <c r="X46355" s="53"/>
      <c r="Y46355" s="55"/>
    </row>
    <row r="46356" spans="21:25" x14ac:dyDescent="0.2">
      <c r="U46356" s="55"/>
      <c r="V46356" s="53"/>
      <c r="W46356" s="53"/>
      <c r="X46356" s="53"/>
      <c r="Y46356" s="55"/>
    </row>
    <row r="46357" spans="21:25" x14ac:dyDescent="0.2">
      <c r="U46357" s="55"/>
      <c r="V46357" s="53"/>
      <c r="W46357" s="53"/>
      <c r="X46357" s="53"/>
      <c r="Y46357" s="55"/>
    </row>
    <row r="46358" spans="21:25" x14ac:dyDescent="0.2">
      <c r="U46358" s="55"/>
      <c r="V46358" s="53"/>
      <c r="W46358" s="53"/>
      <c r="X46358" s="53"/>
      <c r="Y46358" s="55"/>
    </row>
    <row r="46359" spans="21:25" x14ac:dyDescent="0.2">
      <c r="U46359" s="55"/>
      <c r="V46359" s="53"/>
      <c r="W46359" s="53"/>
      <c r="X46359" s="53"/>
      <c r="Y46359" s="55"/>
    </row>
    <row r="46360" spans="21:25" x14ac:dyDescent="0.2">
      <c r="U46360" s="55"/>
      <c r="V46360" s="53"/>
      <c r="W46360" s="53"/>
      <c r="X46360" s="53"/>
      <c r="Y46360" s="55"/>
    </row>
    <row r="46361" spans="21:25" x14ac:dyDescent="0.2">
      <c r="U46361" s="55"/>
      <c r="V46361" s="53"/>
      <c r="W46361" s="53"/>
      <c r="X46361" s="53"/>
      <c r="Y46361" s="55"/>
    </row>
    <row r="46362" spans="21:25" x14ac:dyDescent="0.2">
      <c r="U46362" s="55"/>
      <c r="V46362" s="53"/>
      <c r="W46362" s="53"/>
      <c r="X46362" s="53"/>
      <c r="Y46362" s="55"/>
    </row>
    <row r="46363" spans="21:25" x14ac:dyDescent="0.2">
      <c r="U46363" s="55"/>
      <c r="V46363" s="53"/>
      <c r="W46363" s="53"/>
      <c r="X46363" s="53"/>
      <c r="Y46363" s="55"/>
    </row>
    <row r="46364" spans="21:25" x14ac:dyDescent="0.2">
      <c r="U46364" s="55"/>
      <c r="V46364" s="53"/>
      <c r="W46364" s="53"/>
      <c r="X46364" s="53"/>
      <c r="Y46364" s="55"/>
    </row>
    <row r="46365" spans="21:25" x14ac:dyDescent="0.2">
      <c r="U46365" s="55"/>
      <c r="V46365" s="53"/>
      <c r="W46365" s="53"/>
      <c r="X46365" s="53"/>
      <c r="Y46365" s="55"/>
    </row>
    <row r="46366" spans="21:25" x14ac:dyDescent="0.2">
      <c r="U46366" s="55"/>
      <c r="V46366" s="53"/>
      <c r="W46366" s="53"/>
      <c r="X46366" s="53"/>
      <c r="Y46366" s="55"/>
    </row>
    <row r="46367" spans="21:25" x14ac:dyDescent="0.2">
      <c r="U46367" s="55"/>
      <c r="V46367" s="53"/>
      <c r="W46367" s="53"/>
      <c r="X46367" s="53"/>
      <c r="Y46367" s="55"/>
    </row>
    <row r="46368" spans="21:25" x14ac:dyDescent="0.2">
      <c r="U46368" s="55"/>
      <c r="V46368" s="53"/>
      <c r="W46368" s="53"/>
      <c r="X46368" s="53"/>
      <c r="Y46368" s="55"/>
    </row>
    <row r="46369" spans="21:25" x14ac:dyDescent="0.2">
      <c r="U46369" s="55"/>
      <c r="V46369" s="53"/>
      <c r="W46369" s="53"/>
      <c r="X46369" s="53"/>
      <c r="Y46369" s="55"/>
    </row>
    <row r="46370" spans="21:25" x14ac:dyDescent="0.2">
      <c r="U46370" s="55"/>
      <c r="V46370" s="53"/>
      <c r="W46370" s="53"/>
      <c r="X46370" s="53"/>
      <c r="Y46370" s="55"/>
    </row>
    <row r="46371" spans="21:25" x14ac:dyDescent="0.2">
      <c r="U46371" s="55"/>
      <c r="V46371" s="53"/>
      <c r="W46371" s="53"/>
      <c r="X46371" s="53"/>
      <c r="Y46371" s="55"/>
    </row>
    <row r="46372" spans="21:25" x14ac:dyDescent="0.2">
      <c r="U46372" s="55"/>
      <c r="V46372" s="53"/>
      <c r="W46372" s="53"/>
      <c r="X46372" s="53"/>
      <c r="Y46372" s="55"/>
    </row>
    <row r="46373" spans="21:25" x14ac:dyDescent="0.2">
      <c r="U46373" s="55"/>
      <c r="V46373" s="53"/>
      <c r="W46373" s="53"/>
      <c r="X46373" s="53"/>
      <c r="Y46373" s="55"/>
    </row>
    <row r="46374" spans="21:25" x14ac:dyDescent="0.2">
      <c r="U46374" s="55"/>
      <c r="V46374" s="53"/>
      <c r="W46374" s="53"/>
      <c r="X46374" s="53"/>
      <c r="Y46374" s="55"/>
    </row>
    <row r="46375" spans="21:25" x14ac:dyDescent="0.2">
      <c r="U46375" s="55"/>
      <c r="V46375" s="53"/>
      <c r="W46375" s="53"/>
      <c r="X46375" s="53"/>
      <c r="Y46375" s="55"/>
    </row>
    <row r="46376" spans="21:25" x14ac:dyDescent="0.2">
      <c r="U46376" s="55"/>
      <c r="V46376" s="53"/>
      <c r="W46376" s="53"/>
      <c r="X46376" s="53"/>
      <c r="Y46376" s="55"/>
    </row>
    <row r="46377" spans="21:25" x14ac:dyDescent="0.2">
      <c r="U46377" s="55"/>
      <c r="V46377" s="53"/>
      <c r="W46377" s="53"/>
      <c r="X46377" s="53"/>
      <c r="Y46377" s="55"/>
    </row>
    <row r="46378" spans="21:25" x14ac:dyDescent="0.2">
      <c r="U46378" s="55"/>
      <c r="V46378" s="53"/>
      <c r="W46378" s="53"/>
      <c r="X46378" s="53"/>
      <c r="Y46378" s="55"/>
    </row>
    <row r="46379" spans="21:25" x14ac:dyDescent="0.2">
      <c r="U46379" s="55"/>
      <c r="V46379" s="53"/>
      <c r="W46379" s="53"/>
      <c r="X46379" s="53"/>
      <c r="Y46379" s="55"/>
    </row>
    <row r="46380" spans="21:25" x14ac:dyDescent="0.2">
      <c r="U46380" s="55"/>
      <c r="V46380" s="53"/>
      <c r="W46380" s="53"/>
      <c r="X46380" s="53"/>
      <c r="Y46380" s="55"/>
    </row>
    <row r="46381" spans="21:25" x14ac:dyDescent="0.2">
      <c r="U46381" s="55"/>
      <c r="V46381" s="53"/>
      <c r="W46381" s="53"/>
      <c r="X46381" s="53"/>
      <c r="Y46381" s="55"/>
    </row>
    <row r="46382" spans="21:25" x14ac:dyDescent="0.2">
      <c r="U46382" s="55"/>
      <c r="V46382" s="53"/>
      <c r="W46382" s="53"/>
      <c r="X46382" s="53"/>
      <c r="Y46382" s="55"/>
    </row>
    <row r="46383" spans="21:25" x14ac:dyDescent="0.2">
      <c r="U46383" s="55"/>
      <c r="V46383" s="53"/>
      <c r="W46383" s="53"/>
      <c r="X46383" s="53"/>
      <c r="Y46383" s="55"/>
    </row>
    <row r="46384" spans="21:25" x14ac:dyDescent="0.2">
      <c r="U46384" s="55"/>
      <c r="V46384" s="53"/>
      <c r="W46384" s="53"/>
      <c r="X46384" s="53"/>
      <c r="Y46384" s="55"/>
    </row>
    <row r="46385" spans="21:25" x14ac:dyDescent="0.2">
      <c r="U46385" s="55"/>
      <c r="V46385" s="53"/>
      <c r="W46385" s="53"/>
      <c r="X46385" s="53"/>
      <c r="Y46385" s="55"/>
    </row>
    <row r="46386" spans="21:25" x14ac:dyDescent="0.2">
      <c r="U46386" s="55"/>
      <c r="V46386" s="53"/>
      <c r="W46386" s="53"/>
      <c r="X46386" s="53"/>
      <c r="Y46386" s="55"/>
    </row>
    <row r="46387" spans="21:25" x14ac:dyDescent="0.2">
      <c r="U46387" s="55"/>
      <c r="V46387" s="53"/>
      <c r="W46387" s="53"/>
      <c r="X46387" s="53"/>
      <c r="Y46387" s="55"/>
    </row>
    <row r="46388" spans="21:25" x14ac:dyDescent="0.2">
      <c r="U46388" s="55"/>
      <c r="V46388" s="53"/>
      <c r="W46388" s="53"/>
      <c r="X46388" s="53"/>
      <c r="Y46388" s="55"/>
    </row>
    <row r="46389" spans="21:25" x14ac:dyDescent="0.2">
      <c r="U46389" s="55"/>
      <c r="V46389" s="53"/>
      <c r="W46389" s="53"/>
      <c r="X46389" s="53"/>
      <c r="Y46389" s="55"/>
    </row>
    <row r="46390" spans="21:25" x14ac:dyDescent="0.2">
      <c r="U46390" s="55"/>
      <c r="V46390" s="53"/>
      <c r="W46390" s="53"/>
      <c r="X46390" s="53"/>
      <c r="Y46390" s="55"/>
    </row>
    <row r="46391" spans="21:25" x14ac:dyDescent="0.2">
      <c r="U46391" s="55"/>
      <c r="V46391" s="53"/>
      <c r="W46391" s="53"/>
      <c r="X46391" s="53"/>
      <c r="Y46391" s="55"/>
    </row>
    <row r="46392" spans="21:25" x14ac:dyDescent="0.2">
      <c r="U46392" s="55"/>
      <c r="V46392" s="53"/>
      <c r="W46392" s="53"/>
      <c r="X46392" s="53"/>
      <c r="Y46392" s="55"/>
    </row>
    <row r="46393" spans="21:25" x14ac:dyDescent="0.2">
      <c r="U46393" s="55"/>
      <c r="V46393" s="53"/>
      <c r="W46393" s="53"/>
      <c r="X46393" s="53"/>
      <c r="Y46393" s="55"/>
    </row>
    <row r="46394" spans="21:25" x14ac:dyDescent="0.2">
      <c r="U46394" s="55"/>
      <c r="V46394" s="53"/>
      <c r="W46394" s="53"/>
      <c r="X46394" s="53"/>
      <c r="Y46394" s="55"/>
    </row>
    <row r="46395" spans="21:25" x14ac:dyDescent="0.2">
      <c r="U46395" s="55"/>
      <c r="V46395" s="53"/>
      <c r="W46395" s="53"/>
      <c r="X46395" s="53"/>
      <c r="Y46395" s="55"/>
    </row>
    <row r="46396" spans="21:25" x14ac:dyDescent="0.2">
      <c r="U46396" s="55"/>
      <c r="V46396" s="53"/>
      <c r="W46396" s="53"/>
      <c r="X46396" s="53"/>
      <c r="Y46396" s="55"/>
    </row>
    <row r="46397" spans="21:25" x14ac:dyDescent="0.2">
      <c r="U46397" s="55"/>
      <c r="V46397" s="53"/>
      <c r="W46397" s="53"/>
      <c r="X46397" s="53"/>
      <c r="Y46397" s="55"/>
    </row>
    <row r="46398" spans="21:25" x14ac:dyDescent="0.2">
      <c r="U46398" s="55"/>
      <c r="V46398" s="53"/>
      <c r="W46398" s="53"/>
      <c r="X46398" s="53"/>
      <c r="Y46398" s="55"/>
    </row>
    <row r="46399" spans="21:25" x14ac:dyDescent="0.2">
      <c r="U46399" s="55"/>
      <c r="V46399" s="53"/>
      <c r="W46399" s="53"/>
      <c r="X46399" s="53"/>
      <c r="Y46399" s="55"/>
    </row>
    <row r="46400" spans="21:25" x14ac:dyDescent="0.2">
      <c r="U46400" s="55"/>
      <c r="V46400" s="53"/>
      <c r="W46400" s="53"/>
      <c r="X46400" s="53"/>
      <c r="Y46400" s="55"/>
    </row>
    <row r="46401" spans="21:25" x14ac:dyDescent="0.2">
      <c r="U46401" s="55"/>
      <c r="V46401" s="53"/>
      <c r="W46401" s="53"/>
      <c r="X46401" s="53"/>
      <c r="Y46401" s="55"/>
    </row>
    <row r="46402" spans="21:25" x14ac:dyDescent="0.2">
      <c r="U46402" s="55"/>
      <c r="V46402" s="53"/>
      <c r="W46402" s="53"/>
      <c r="X46402" s="53"/>
      <c r="Y46402" s="55"/>
    </row>
    <row r="46403" spans="21:25" x14ac:dyDescent="0.2">
      <c r="U46403" s="55"/>
      <c r="V46403" s="53"/>
      <c r="W46403" s="53"/>
      <c r="X46403" s="53"/>
      <c r="Y46403" s="55"/>
    </row>
    <row r="46404" spans="21:25" x14ac:dyDescent="0.2">
      <c r="U46404" s="55"/>
      <c r="V46404" s="53"/>
      <c r="W46404" s="53"/>
      <c r="X46404" s="53"/>
      <c r="Y46404" s="55"/>
    </row>
    <row r="46405" spans="21:25" x14ac:dyDescent="0.2">
      <c r="U46405" s="55"/>
      <c r="V46405" s="53"/>
      <c r="W46405" s="53"/>
      <c r="X46405" s="53"/>
      <c r="Y46405" s="55"/>
    </row>
    <row r="46406" spans="21:25" x14ac:dyDescent="0.2">
      <c r="U46406" s="55"/>
      <c r="V46406" s="53"/>
      <c r="W46406" s="53"/>
      <c r="X46406" s="53"/>
      <c r="Y46406" s="55"/>
    </row>
    <row r="46407" spans="21:25" x14ac:dyDescent="0.2">
      <c r="U46407" s="55"/>
      <c r="V46407" s="53"/>
      <c r="W46407" s="53"/>
      <c r="X46407" s="53"/>
      <c r="Y46407" s="55"/>
    </row>
    <row r="46408" spans="21:25" x14ac:dyDescent="0.2">
      <c r="U46408" s="55"/>
      <c r="V46408" s="53"/>
      <c r="W46408" s="53"/>
      <c r="X46408" s="53"/>
      <c r="Y46408" s="55"/>
    </row>
    <row r="46409" spans="21:25" x14ac:dyDescent="0.2">
      <c r="U46409" s="55"/>
      <c r="V46409" s="53"/>
      <c r="W46409" s="53"/>
      <c r="X46409" s="53"/>
      <c r="Y46409" s="55"/>
    </row>
    <row r="46410" spans="21:25" x14ac:dyDescent="0.2">
      <c r="U46410" s="55"/>
      <c r="V46410" s="53"/>
      <c r="W46410" s="53"/>
      <c r="X46410" s="53"/>
      <c r="Y46410" s="55"/>
    </row>
    <row r="46411" spans="21:25" x14ac:dyDescent="0.2">
      <c r="U46411" s="55"/>
      <c r="V46411" s="53"/>
      <c r="W46411" s="53"/>
      <c r="X46411" s="53"/>
      <c r="Y46411" s="55"/>
    </row>
    <row r="46412" spans="21:25" x14ac:dyDescent="0.2">
      <c r="U46412" s="55"/>
      <c r="V46412" s="53"/>
      <c r="W46412" s="53"/>
      <c r="X46412" s="53"/>
      <c r="Y46412" s="55"/>
    </row>
    <row r="46413" spans="21:25" x14ac:dyDescent="0.2">
      <c r="U46413" s="55"/>
      <c r="V46413" s="53"/>
      <c r="W46413" s="53"/>
      <c r="X46413" s="53"/>
      <c r="Y46413" s="55"/>
    </row>
    <row r="46414" spans="21:25" x14ac:dyDescent="0.2">
      <c r="U46414" s="55"/>
      <c r="V46414" s="53"/>
      <c r="W46414" s="53"/>
      <c r="X46414" s="53"/>
      <c r="Y46414" s="55"/>
    </row>
    <row r="46415" spans="21:25" x14ac:dyDescent="0.2">
      <c r="U46415" s="55"/>
      <c r="V46415" s="53"/>
      <c r="W46415" s="53"/>
      <c r="X46415" s="53"/>
      <c r="Y46415" s="55"/>
    </row>
    <row r="46416" spans="21:25" x14ac:dyDescent="0.2">
      <c r="U46416" s="55"/>
      <c r="V46416" s="53"/>
      <c r="W46416" s="53"/>
      <c r="X46416" s="53"/>
      <c r="Y46416" s="55"/>
    </row>
    <row r="46417" spans="21:25" x14ac:dyDescent="0.2">
      <c r="U46417" s="55"/>
      <c r="V46417" s="53"/>
      <c r="W46417" s="53"/>
      <c r="X46417" s="53"/>
      <c r="Y46417" s="55"/>
    </row>
    <row r="46418" spans="21:25" x14ac:dyDescent="0.2">
      <c r="U46418" s="55"/>
      <c r="V46418" s="53"/>
      <c r="W46418" s="53"/>
      <c r="X46418" s="53"/>
      <c r="Y46418" s="55"/>
    </row>
    <row r="46419" spans="21:25" x14ac:dyDescent="0.2">
      <c r="U46419" s="55"/>
      <c r="V46419" s="53"/>
      <c r="W46419" s="53"/>
      <c r="X46419" s="53"/>
      <c r="Y46419" s="55"/>
    </row>
    <row r="46420" spans="21:25" x14ac:dyDescent="0.2">
      <c r="U46420" s="55"/>
      <c r="V46420" s="53"/>
      <c r="W46420" s="53"/>
      <c r="X46420" s="53"/>
      <c r="Y46420" s="55"/>
    </row>
    <row r="46421" spans="21:25" x14ac:dyDescent="0.2">
      <c r="U46421" s="55"/>
      <c r="V46421" s="53"/>
      <c r="W46421" s="53"/>
      <c r="X46421" s="53"/>
      <c r="Y46421" s="55"/>
    </row>
    <row r="46422" spans="21:25" x14ac:dyDescent="0.2">
      <c r="U46422" s="55"/>
      <c r="V46422" s="53"/>
      <c r="W46422" s="53"/>
      <c r="X46422" s="53"/>
      <c r="Y46422" s="55"/>
    </row>
    <row r="46423" spans="21:25" x14ac:dyDescent="0.2">
      <c r="U46423" s="55"/>
      <c r="V46423" s="53"/>
      <c r="W46423" s="53"/>
      <c r="X46423" s="53"/>
      <c r="Y46423" s="55"/>
    </row>
    <row r="46424" spans="21:25" x14ac:dyDescent="0.2">
      <c r="U46424" s="55"/>
      <c r="V46424" s="53"/>
      <c r="W46424" s="53"/>
      <c r="X46424" s="53"/>
      <c r="Y46424" s="55"/>
    </row>
    <row r="46425" spans="21:25" x14ac:dyDescent="0.2">
      <c r="U46425" s="55"/>
      <c r="V46425" s="53"/>
      <c r="W46425" s="53"/>
      <c r="X46425" s="53"/>
      <c r="Y46425" s="55"/>
    </row>
    <row r="46426" spans="21:25" x14ac:dyDescent="0.2">
      <c r="U46426" s="55"/>
      <c r="V46426" s="53"/>
      <c r="W46426" s="53"/>
      <c r="X46426" s="53"/>
      <c r="Y46426" s="55"/>
    </row>
    <row r="46427" spans="21:25" x14ac:dyDescent="0.2">
      <c r="U46427" s="55"/>
      <c r="V46427" s="53"/>
      <c r="W46427" s="53"/>
      <c r="X46427" s="53"/>
      <c r="Y46427" s="55"/>
    </row>
    <row r="46428" spans="21:25" x14ac:dyDescent="0.2">
      <c r="U46428" s="55"/>
      <c r="V46428" s="53"/>
      <c r="W46428" s="53"/>
      <c r="X46428" s="53"/>
      <c r="Y46428" s="55"/>
    </row>
    <row r="46429" spans="21:25" x14ac:dyDescent="0.2">
      <c r="U46429" s="55"/>
      <c r="V46429" s="53"/>
      <c r="W46429" s="53"/>
      <c r="X46429" s="53"/>
      <c r="Y46429" s="55"/>
    </row>
    <row r="46430" spans="21:25" x14ac:dyDescent="0.2">
      <c r="U46430" s="55"/>
      <c r="V46430" s="53"/>
      <c r="W46430" s="53"/>
      <c r="X46430" s="53"/>
      <c r="Y46430" s="55"/>
    </row>
    <row r="46431" spans="21:25" x14ac:dyDescent="0.2">
      <c r="U46431" s="55"/>
      <c r="V46431" s="53"/>
      <c r="W46431" s="53"/>
      <c r="X46431" s="53"/>
      <c r="Y46431" s="55"/>
    </row>
    <row r="46432" spans="21:25" x14ac:dyDescent="0.2">
      <c r="U46432" s="55"/>
      <c r="V46432" s="53"/>
      <c r="W46432" s="53"/>
      <c r="X46432" s="53"/>
      <c r="Y46432" s="55"/>
    </row>
    <row r="46433" spans="21:25" x14ac:dyDescent="0.2">
      <c r="U46433" s="55"/>
      <c r="V46433" s="53"/>
      <c r="W46433" s="53"/>
      <c r="X46433" s="53"/>
      <c r="Y46433" s="55"/>
    </row>
    <row r="46434" spans="21:25" x14ac:dyDescent="0.2">
      <c r="U46434" s="55"/>
      <c r="V46434" s="53"/>
      <c r="W46434" s="53"/>
      <c r="X46434" s="53"/>
      <c r="Y46434" s="55"/>
    </row>
    <row r="46435" spans="21:25" x14ac:dyDescent="0.2">
      <c r="U46435" s="55"/>
      <c r="V46435" s="53"/>
      <c r="W46435" s="53"/>
      <c r="X46435" s="53"/>
      <c r="Y46435" s="55"/>
    </row>
    <row r="46436" spans="21:25" x14ac:dyDescent="0.2">
      <c r="U46436" s="55"/>
      <c r="V46436" s="53"/>
      <c r="W46436" s="53"/>
      <c r="X46436" s="53"/>
      <c r="Y46436" s="55"/>
    </row>
    <row r="46437" spans="21:25" x14ac:dyDescent="0.2">
      <c r="U46437" s="55"/>
      <c r="V46437" s="53"/>
      <c r="W46437" s="53"/>
      <c r="X46437" s="53"/>
      <c r="Y46437" s="55"/>
    </row>
    <row r="46438" spans="21:25" x14ac:dyDescent="0.2">
      <c r="U46438" s="55"/>
      <c r="V46438" s="53"/>
      <c r="W46438" s="53"/>
      <c r="X46438" s="53"/>
      <c r="Y46438" s="55"/>
    </row>
    <row r="46439" spans="21:25" x14ac:dyDescent="0.2">
      <c r="U46439" s="55"/>
      <c r="V46439" s="53"/>
      <c r="W46439" s="53"/>
      <c r="X46439" s="53"/>
      <c r="Y46439" s="55"/>
    </row>
    <row r="46440" spans="21:25" x14ac:dyDescent="0.2">
      <c r="U46440" s="55"/>
      <c r="V46440" s="53"/>
      <c r="W46440" s="53"/>
      <c r="X46440" s="53"/>
      <c r="Y46440" s="55"/>
    </row>
    <row r="46441" spans="21:25" x14ac:dyDescent="0.2">
      <c r="U46441" s="55"/>
      <c r="V46441" s="53"/>
      <c r="W46441" s="53"/>
      <c r="X46441" s="53"/>
      <c r="Y46441" s="55"/>
    </row>
    <row r="46442" spans="21:25" x14ac:dyDescent="0.2">
      <c r="U46442" s="55"/>
      <c r="V46442" s="53"/>
      <c r="W46442" s="53"/>
      <c r="X46442" s="53"/>
      <c r="Y46442" s="55"/>
    </row>
    <row r="46443" spans="21:25" x14ac:dyDescent="0.2">
      <c r="U46443" s="55"/>
      <c r="V46443" s="53"/>
      <c r="W46443" s="53"/>
      <c r="X46443" s="53"/>
      <c r="Y46443" s="55"/>
    </row>
    <row r="46444" spans="21:25" x14ac:dyDescent="0.2">
      <c r="U46444" s="55"/>
      <c r="V46444" s="53"/>
      <c r="W46444" s="53"/>
      <c r="X46444" s="53"/>
      <c r="Y46444" s="55"/>
    </row>
    <row r="46445" spans="21:25" x14ac:dyDescent="0.2">
      <c r="U46445" s="55"/>
      <c r="V46445" s="53"/>
      <c r="W46445" s="53"/>
      <c r="X46445" s="53"/>
      <c r="Y46445" s="55"/>
    </row>
    <row r="46446" spans="21:25" x14ac:dyDescent="0.2">
      <c r="U46446" s="55"/>
      <c r="V46446" s="53"/>
      <c r="W46446" s="53"/>
      <c r="X46446" s="53"/>
      <c r="Y46446" s="55"/>
    </row>
    <row r="46447" spans="21:25" x14ac:dyDescent="0.2">
      <c r="U46447" s="55"/>
      <c r="V46447" s="53"/>
      <c r="W46447" s="53"/>
      <c r="X46447" s="53"/>
      <c r="Y46447" s="55"/>
    </row>
    <row r="46448" spans="21:25" x14ac:dyDescent="0.2">
      <c r="U46448" s="55"/>
      <c r="V46448" s="53"/>
      <c r="W46448" s="53"/>
      <c r="X46448" s="53"/>
      <c r="Y46448" s="55"/>
    </row>
    <row r="46449" spans="21:25" x14ac:dyDescent="0.2">
      <c r="U46449" s="55"/>
      <c r="V46449" s="53"/>
      <c r="W46449" s="53"/>
      <c r="X46449" s="53"/>
      <c r="Y46449" s="55"/>
    </row>
    <row r="46450" spans="21:25" x14ac:dyDescent="0.2">
      <c r="U46450" s="55"/>
      <c r="V46450" s="53"/>
      <c r="W46450" s="53"/>
      <c r="X46450" s="53"/>
      <c r="Y46450" s="55"/>
    </row>
    <row r="46451" spans="21:25" x14ac:dyDescent="0.2">
      <c r="U46451" s="55"/>
      <c r="V46451" s="53"/>
      <c r="W46451" s="53"/>
      <c r="X46451" s="53"/>
      <c r="Y46451" s="55"/>
    </row>
    <row r="46452" spans="21:25" x14ac:dyDescent="0.2">
      <c r="U46452" s="55"/>
      <c r="V46452" s="53"/>
      <c r="W46452" s="53"/>
      <c r="X46452" s="53"/>
      <c r="Y46452" s="55"/>
    </row>
    <row r="46453" spans="21:25" x14ac:dyDescent="0.2">
      <c r="U46453" s="55"/>
      <c r="V46453" s="53"/>
      <c r="W46453" s="53"/>
      <c r="X46453" s="53"/>
      <c r="Y46453" s="55"/>
    </row>
    <row r="46454" spans="21:25" x14ac:dyDescent="0.2">
      <c r="U46454" s="55"/>
      <c r="V46454" s="53"/>
      <c r="W46454" s="53"/>
      <c r="X46454" s="53"/>
      <c r="Y46454" s="55"/>
    </row>
    <row r="46455" spans="21:25" x14ac:dyDescent="0.2">
      <c r="U46455" s="55"/>
      <c r="V46455" s="53"/>
      <c r="W46455" s="53"/>
      <c r="X46455" s="53"/>
      <c r="Y46455" s="55"/>
    </row>
    <row r="46456" spans="21:25" x14ac:dyDescent="0.2">
      <c r="U46456" s="55"/>
      <c r="V46456" s="53"/>
      <c r="W46456" s="53"/>
      <c r="X46456" s="53"/>
      <c r="Y46456" s="55"/>
    </row>
    <row r="46457" spans="21:25" x14ac:dyDescent="0.2">
      <c r="U46457" s="55"/>
      <c r="V46457" s="53"/>
      <c r="W46457" s="53"/>
      <c r="X46457" s="53"/>
      <c r="Y46457" s="55"/>
    </row>
    <row r="46458" spans="21:25" x14ac:dyDescent="0.2">
      <c r="U46458" s="55"/>
      <c r="V46458" s="53"/>
      <c r="W46458" s="53"/>
      <c r="X46458" s="53"/>
      <c r="Y46458" s="55"/>
    </row>
    <row r="46459" spans="21:25" x14ac:dyDescent="0.2">
      <c r="U46459" s="55"/>
      <c r="V46459" s="53"/>
      <c r="W46459" s="53"/>
      <c r="X46459" s="53"/>
      <c r="Y46459" s="55"/>
    </row>
    <row r="46460" spans="21:25" x14ac:dyDescent="0.2">
      <c r="U46460" s="55"/>
      <c r="V46460" s="53"/>
      <c r="W46460" s="53"/>
      <c r="X46460" s="53"/>
      <c r="Y46460" s="55"/>
    </row>
    <row r="46461" spans="21:25" x14ac:dyDescent="0.2">
      <c r="U46461" s="55"/>
      <c r="V46461" s="53"/>
      <c r="W46461" s="53"/>
      <c r="X46461" s="53"/>
      <c r="Y46461" s="55"/>
    </row>
    <row r="46462" spans="21:25" x14ac:dyDescent="0.2">
      <c r="U46462" s="55"/>
      <c r="V46462" s="53"/>
      <c r="W46462" s="53"/>
      <c r="X46462" s="53"/>
      <c r="Y46462" s="55"/>
    </row>
    <row r="46463" spans="21:25" x14ac:dyDescent="0.2">
      <c r="U46463" s="55"/>
      <c r="V46463" s="53"/>
      <c r="W46463" s="53"/>
      <c r="X46463" s="53"/>
      <c r="Y46463" s="55"/>
    </row>
    <row r="46464" spans="21:25" x14ac:dyDescent="0.2">
      <c r="U46464" s="55"/>
      <c r="V46464" s="53"/>
      <c r="W46464" s="53"/>
      <c r="X46464" s="53"/>
      <c r="Y46464" s="55"/>
    </row>
    <row r="46465" spans="21:25" x14ac:dyDescent="0.2">
      <c r="U46465" s="55"/>
      <c r="V46465" s="53"/>
      <c r="W46465" s="53"/>
      <c r="X46465" s="53"/>
      <c r="Y46465" s="55"/>
    </row>
    <row r="46466" spans="21:25" x14ac:dyDescent="0.2">
      <c r="U46466" s="55"/>
      <c r="V46466" s="53"/>
      <c r="W46466" s="53"/>
      <c r="X46466" s="53"/>
      <c r="Y46466" s="55"/>
    </row>
    <row r="46467" spans="21:25" x14ac:dyDescent="0.2">
      <c r="U46467" s="55"/>
      <c r="V46467" s="53"/>
      <c r="W46467" s="53"/>
      <c r="X46467" s="53"/>
      <c r="Y46467" s="55"/>
    </row>
    <row r="46468" spans="21:25" x14ac:dyDescent="0.2">
      <c r="U46468" s="55"/>
      <c r="V46468" s="53"/>
      <c r="W46468" s="53"/>
      <c r="X46468" s="53"/>
      <c r="Y46468" s="55"/>
    </row>
    <row r="46469" spans="21:25" x14ac:dyDescent="0.2">
      <c r="U46469" s="55"/>
      <c r="V46469" s="53"/>
      <c r="W46469" s="53"/>
      <c r="X46469" s="53"/>
      <c r="Y46469" s="55"/>
    </row>
    <row r="46470" spans="21:25" x14ac:dyDescent="0.2">
      <c r="U46470" s="55"/>
      <c r="V46470" s="53"/>
      <c r="W46470" s="53"/>
      <c r="X46470" s="53"/>
      <c r="Y46470" s="55"/>
    </row>
    <row r="46471" spans="21:25" x14ac:dyDescent="0.2">
      <c r="U46471" s="55"/>
      <c r="V46471" s="53"/>
      <c r="W46471" s="53"/>
      <c r="X46471" s="53"/>
      <c r="Y46471" s="55"/>
    </row>
    <row r="46472" spans="21:25" x14ac:dyDescent="0.2">
      <c r="U46472" s="55"/>
      <c r="V46472" s="53"/>
      <c r="W46472" s="53"/>
      <c r="X46472" s="53"/>
      <c r="Y46472" s="55"/>
    </row>
    <row r="46473" spans="21:25" x14ac:dyDescent="0.2">
      <c r="U46473" s="55"/>
      <c r="V46473" s="53"/>
      <c r="W46473" s="53"/>
      <c r="X46473" s="53"/>
      <c r="Y46473" s="55"/>
    </row>
    <row r="46474" spans="21:25" x14ac:dyDescent="0.2">
      <c r="U46474" s="55"/>
      <c r="V46474" s="53"/>
      <c r="W46474" s="53"/>
      <c r="X46474" s="53"/>
      <c r="Y46474" s="55"/>
    </row>
    <row r="46475" spans="21:25" x14ac:dyDescent="0.2">
      <c r="U46475" s="55"/>
      <c r="V46475" s="53"/>
      <c r="W46475" s="53"/>
      <c r="X46475" s="53"/>
      <c r="Y46475" s="55"/>
    </row>
    <row r="46476" spans="21:25" x14ac:dyDescent="0.2">
      <c r="U46476" s="55"/>
      <c r="V46476" s="53"/>
      <c r="W46476" s="53"/>
      <c r="X46476" s="53"/>
      <c r="Y46476" s="55"/>
    </row>
    <row r="46477" spans="21:25" x14ac:dyDescent="0.2">
      <c r="U46477" s="55"/>
      <c r="V46477" s="53"/>
      <c r="W46477" s="53"/>
      <c r="X46477" s="53"/>
      <c r="Y46477" s="55"/>
    </row>
    <row r="46478" spans="21:25" x14ac:dyDescent="0.2">
      <c r="U46478" s="55"/>
      <c r="V46478" s="53"/>
      <c r="W46478" s="53"/>
      <c r="X46478" s="53"/>
      <c r="Y46478" s="55"/>
    </row>
    <row r="46479" spans="21:25" x14ac:dyDescent="0.2">
      <c r="U46479" s="55"/>
      <c r="V46479" s="53"/>
      <c r="W46479" s="53"/>
      <c r="X46479" s="53"/>
      <c r="Y46479" s="55"/>
    </row>
    <row r="46480" spans="21:25" x14ac:dyDescent="0.2">
      <c r="U46480" s="55"/>
      <c r="V46480" s="53"/>
      <c r="W46480" s="53"/>
      <c r="X46480" s="53"/>
      <c r="Y46480" s="55"/>
    </row>
    <row r="46481" spans="21:25" x14ac:dyDescent="0.2">
      <c r="U46481" s="55"/>
      <c r="V46481" s="53"/>
      <c r="W46481" s="53"/>
      <c r="X46481" s="53"/>
      <c r="Y46481" s="55"/>
    </row>
    <row r="46482" spans="21:25" x14ac:dyDescent="0.2">
      <c r="U46482" s="55"/>
      <c r="V46482" s="53"/>
      <c r="W46482" s="53"/>
      <c r="X46482" s="53"/>
      <c r="Y46482" s="55"/>
    </row>
    <row r="46483" spans="21:25" x14ac:dyDescent="0.2">
      <c r="U46483" s="55"/>
      <c r="V46483" s="53"/>
      <c r="W46483" s="53"/>
      <c r="X46483" s="53"/>
      <c r="Y46483" s="55"/>
    </row>
    <row r="46484" spans="21:25" x14ac:dyDescent="0.2">
      <c r="U46484" s="55"/>
      <c r="V46484" s="53"/>
      <c r="W46484" s="53"/>
      <c r="X46484" s="53"/>
      <c r="Y46484" s="55"/>
    </row>
    <row r="46485" spans="21:25" x14ac:dyDescent="0.2">
      <c r="U46485" s="55"/>
      <c r="V46485" s="53"/>
      <c r="W46485" s="53"/>
      <c r="X46485" s="53"/>
      <c r="Y46485" s="55"/>
    </row>
    <row r="46486" spans="21:25" x14ac:dyDescent="0.2">
      <c r="U46486" s="55"/>
      <c r="V46486" s="53"/>
      <c r="W46486" s="53"/>
      <c r="X46486" s="53"/>
      <c r="Y46486" s="55"/>
    </row>
    <row r="46487" spans="21:25" x14ac:dyDescent="0.2">
      <c r="U46487" s="55"/>
      <c r="V46487" s="53"/>
      <c r="W46487" s="53"/>
      <c r="X46487" s="53"/>
      <c r="Y46487" s="55"/>
    </row>
    <row r="46488" spans="21:25" x14ac:dyDescent="0.2">
      <c r="U46488" s="55"/>
      <c r="V46488" s="53"/>
      <c r="W46488" s="53"/>
      <c r="X46488" s="53"/>
      <c r="Y46488" s="55"/>
    </row>
    <row r="46489" spans="21:25" x14ac:dyDescent="0.2">
      <c r="U46489" s="55"/>
      <c r="V46489" s="53"/>
      <c r="W46489" s="53"/>
      <c r="X46489" s="53"/>
      <c r="Y46489" s="55"/>
    </row>
    <row r="46490" spans="21:25" x14ac:dyDescent="0.2">
      <c r="U46490" s="55"/>
      <c r="V46490" s="53"/>
      <c r="W46490" s="53"/>
      <c r="X46490" s="53"/>
      <c r="Y46490" s="55"/>
    </row>
    <row r="46491" spans="21:25" x14ac:dyDescent="0.2">
      <c r="U46491" s="55"/>
      <c r="V46491" s="53"/>
      <c r="W46491" s="53"/>
      <c r="X46491" s="53"/>
      <c r="Y46491" s="55"/>
    </row>
    <row r="46492" spans="21:25" x14ac:dyDescent="0.2">
      <c r="U46492" s="55"/>
      <c r="V46492" s="53"/>
      <c r="W46492" s="53"/>
      <c r="X46492" s="53"/>
      <c r="Y46492" s="55"/>
    </row>
    <row r="46493" spans="21:25" x14ac:dyDescent="0.2">
      <c r="U46493" s="55"/>
      <c r="V46493" s="53"/>
      <c r="W46493" s="53"/>
      <c r="X46493" s="53"/>
      <c r="Y46493" s="55"/>
    </row>
    <row r="46494" spans="21:25" x14ac:dyDescent="0.2">
      <c r="U46494" s="55"/>
      <c r="V46494" s="53"/>
      <c r="W46494" s="53"/>
      <c r="X46494" s="53"/>
      <c r="Y46494" s="55"/>
    </row>
    <row r="46495" spans="21:25" x14ac:dyDescent="0.2">
      <c r="U46495" s="55"/>
      <c r="V46495" s="53"/>
      <c r="W46495" s="53"/>
      <c r="X46495" s="53"/>
      <c r="Y46495" s="55"/>
    </row>
    <row r="46496" spans="21:25" x14ac:dyDescent="0.2">
      <c r="U46496" s="55"/>
      <c r="V46496" s="53"/>
      <c r="W46496" s="53"/>
      <c r="X46496" s="53"/>
      <c r="Y46496" s="55"/>
    </row>
    <row r="46497" spans="21:25" x14ac:dyDescent="0.2">
      <c r="U46497" s="55"/>
      <c r="V46497" s="53"/>
      <c r="W46497" s="53"/>
      <c r="X46497" s="53"/>
      <c r="Y46497" s="55"/>
    </row>
    <row r="46498" spans="21:25" x14ac:dyDescent="0.2">
      <c r="U46498" s="55"/>
      <c r="V46498" s="53"/>
      <c r="W46498" s="53"/>
      <c r="X46498" s="53"/>
      <c r="Y46498" s="55"/>
    </row>
    <row r="46499" spans="21:25" x14ac:dyDescent="0.2">
      <c r="U46499" s="55"/>
      <c r="V46499" s="53"/>
      <c r="W46499" s="53"/>
      <c r="X46499" s="53"/>
      <c r="Y46499" s="55"/>
    </row>
    <row r="46500" spans="21:25" x14ac:dyDescent="0.2">
      <c r="U46500" s="55"/>
      <c r="V46500" s="53"/>
      <c r="W46500" s="53"/>
      <c r="X46500" s="53"/>
      <c r="Y46500" s="55"/>
    </row>
    <row r="46501" spans="21:25" x14ac:dyDescent="0.2">
      <c r="U46501" s="55"/>
      <c r="V46501" s="53"/>
      <c r="W46501" s="53"/>
      <c r="X46501" s="53"/>
      <c r="Y46501" s="55"/>
    </row>
    <row r="46502" spans="21:25" x14ac:dyDescent="0.2">
      <c r="U46502" s="55"/>
      <c r="V46502" s="53"/>
      <c r="W46502" s="53"/>
      <c r="X46502" s="53"/>
      <c r="Y46502" s="55"/>
    </row>
    <row r="46503" spans="21:25" x14ac:dyDescent="0.2">
      <c r="U46503" s="55"/>
      <c r="V46503" s="53"/>
      <c r="W46503" s="53"/>
      <c r="X46503" s="53"/>
      <c r="Y46503" s="55"/>
    </row>
    <row r="46504" spans="21:25" x14ac:dyDescent="0.2">
      <c r="U46504" s="55"/>
      <c r="V46504" s="53"/>
      <c r="W46504" s="53"/>
      <c r="X46504" s="53"/>
      <c r="Y46504" s="55"/>
    </row>
    <row r="46505" spans="21:25" x14ac:dyDescent="0.2">
      <c r="U46505" s="55"/>
      <c r="V46505" s="53"/>
      <c r="W46505" s="53"/>
      <c r="X46505" s="53"/>
      <c r="Y46505" s="55"/>
    </row>
    <row r="46506" spans="21:25" x14ac:dyDescent="0.2">
      <c r="U46506" s="55"/>
      <c r="V46506" s="53"/>
      <c r="W46506" s="53"/>
      <c r="X46506" s="53"/>
      <c r="Y46506" s="55"/>
    </row>
    <row r="46507" spans="21:25" x14ac:dyDescent="0.2">
      <c r="U46507" s="55"/>
      <c r="V46507" s="53"/>
      <c r="W46507" s="53"/>
      <c r="X46507" s="53"/>
      <c r="Y46507" s="55"/>
    </row>
    <row r="46508" spans="21:25" x14ac:dyDescent="0.2">
      <c r="U46508" s="55"/>
      <c r="V46508" s="53"/>
      <c r="W46508" s="53"/>
      <c r="X46508" s="53"/>
      <c r="Y46508" s="55"/>
    </row>
    <row r="46509" spans="21:25" x14ac:dyDescent="0.2">
      <c r="U46509" s="55"/>
      <c r="V46509" s="53"/>
      <c r="W46509" s="53"/>
      <c r="X46509" s="53"/>
      <c r="Y46509" s="55"/>
    </row>
    <row r="46510" spans="21:25" x14ac:dyDescent="0.2">
      <c r="U46510" s="55"/>
      <c r="V46510" s="53"/>
      <c r="W46510" s="53"/>
      <c r="X46510" s="53"/>
      <c r="Y46510" s="55"/>
    </row>
    <row r="46511" spans="21:25" x14ac:dyDescent="0.2">
      <c r="U46511" s="55"/>
      <c r="V46511" s="53"/>
      <c r="W46511" s="53"/>
      <c r="X46511" s="53"/>
      <c r="Y46511" s="55"/>
    </row>
    <row r="46512" spans="21:25" x14ac:dyDescent="0.2">
      <c r="U46512" s="55"/>
      <c r="V46512" s="53"/>
      <c r="W46512" s="53"/>
      <c r="X46512" s="53"/>
      <c r="Y46512" s="55"/>
    </row>
    <row r="46513" spans="21:25" x14ac:dyDescent="0.2">
      <c r="U46513" s="55"/>
      <c r="V46513" s="53"/>
      <c r="W46513" s="53"/>
      <c r="X46513" s="53"/>
      <c r="Y46513" s="55"/>
    </row>
    <row r="46514" spans="21:25" x14ac:dyDescent="0.2">
      <c r="U46514" s="55"/>
      <c r="V46514" s="53"/>
      <c r="W46514" s="53"/>
      <c r="X46514" s="53"/>
      <c r="Y46514" s="55"/>
    </row>
    <row r="46515" spans="21:25" x14ac:dyDescent="0.2">
      <c r="U46515" s="55"/>
      <c r="V46515" s="53"/>
      <c r="W46515" s="53"/>
      <c r="X46515" s="53"/>
      <c r="Y46515" s="55"/>
    </row>
    <row r="46516" spans="21:25" x14ac:dyDescent="0.2">
      <c r="U46516" s="55"/>
      <c r="V46516" s="53"/>
      <c r="W46516" s="53"/>
      <c r="X46516" s="53"/>
      <c r="Y46516" s="55"/>
    </row>
    <row r="46517" spans="21:25" x14ac:dyDescent="0.2">
      <c r="U46517" s="55"/>
      <c r="V46517" s="53"/>
      <c r="W46517" s="53"/>
      <c r="X46517" s="53"/>
      <c r="Y46517" s="55"/>
    </row>
    <row r="46518" spans="21:25" x14ac:dyDescent="0.2">
      <c r="U46518" s="55"/>
      <c r="V46518" s="53"/>
      <c r="W46518" s="53"/>
      <c r="X46518" s="53"/>
      <c r="Y46518" s="55"/>
    </row>
    <row r="46519" spans="21:25" x14ac:dyDescent="0.2">
      <c r="U46519" s="55"/>
      <c r="V46519" s="53"/>
      <c r="W46519" s="53"/>
      <c r="X46519" s="53"/>
      <c r="Y46519" s="55"/>
    </row>
    <row r="46520" spans="21:25" x14ac:dyDescent="0.2">
      <c r="U46520" s="55"/>
      <c r="V46520" s="53"/>
      <c r="W46520" s="53"/>
      <c r="X46520" s="53"/>
      <c r="Y46520" s="55"/>
    </row>
    <row r="46521" spans="21:25" x14ac:dyDescent="0.2">
      <c r="U46521" s="55"/>
      <c r="V46521" s="53"/>
      <c r="W46521" s="53"/>
      <c r="X46521" s="53"/>
      <c r="Y46521" s="55"/>
    </row>
    <row r="46522" spans="21:25" x14ac:dyDescent="0.2">
      <c r="U46522" s="55"/>
      <c r="V46522" s="53"/>
      <c r="W46522" s="53"/>
      <c r="X46522" s="53"/>
      <c r="Y46522" s="55"/>
    </row>
    <row r="46523" spans="21:25" x14ac:dyDescent="0.2">
      <c r="U46523" s="55"/>
      <c r="V46523" s="53"/>
      <c r="W46523" s="53"/>
      <c r="X46523" s="53"/>
      <c r="Y46523" s="55"/>
    </row>
    <row r="46524" spans="21:25" x14ac:dyDescent="0.2">
      <c r="U46524" s="55"/>
      <c r="V46524" s="53"/>
      <c r="W46524" s="53"/>
      <c r="X46524" s="53"/>
      <c r="Y46524" s="55"/>
    </row>
    <row r="46525" spans="21:25" x14ac:dyDescent="0.2">
      <c r="U46525" s="55"/>
      <c r="V46525" s="53"/>
      <c r="W46525" s="53"/>
      <c r="X46525" s="53"/>
      <c r="Y46525" s="55"/>
    </row>
    <row r="46526" spans="21:25" x14ac:dyDescent="0.2">
      <c r="U46526" s="55"/>
      <c r="V46526" s="53"/>
      <c r="W46526" s="53"/>
      <c r="X46526" s="53"/>
      <c r="Y46526" s="55"/>
    </row>
    <row r="46527" spans="21:25" x14ac:dyDescent="0.2">
      <c r="U46527" s="55"/>
      <c r="V46527" s="53"/>
      <c r="W46527" s="53"/>
      <c r="X46527" s="53"/>
      <c r="Y46527" s="55"/>
    </row>
    <row r="46528" spans="21:25" x14ac:dyDescent="0.2">
      <c r="U46528" s="55"/>
      <c r="V46528" s="53"/>
      <c r="W46528" s="53"/>
      <c r="X46528" s="53"/>
      <c r="Y46528" s="55"/>
    </row>
    <row r="46529" spans="21:25" x14ac:dyDescent="0.2">
      <c r="U46529" s="55"/>
      <c r="V46529" s="53"/>
      <c r="W46529" s="53"/>
      <c r="X46529" s="53"/>
      <c r="Y46529" s="55"/>
    </row>
    <row r="46530" spans="21:25" x14ac:dyDescent="0.2">
      <c r="U46530" s="55"/>
      <c r="V46530" s="53"/>
      <c r="W46530" s="53"/>
      <c r="X46530" s="53"/>
      <c r="Y46530" s="55"/>
    </row>
    <row r="46531" spans="21:25" x14ac:dyDescent="0.2">
      <c r="U46531" s="55"/>
      <c r="V46531" s="53"/>
      <c r="W46531" s="53"/>
      <c r="X46531" s="53"/>
      <c r="Y46531" s="55"/>
    </row>
    <row r="46532" spans="21:25" x14ac:dyDescent="0.2">
      <c r="U46532" s="55"/>
      <c r="V46532" s="53"/>
      <c r="W46532" s="53"/>
      <c r="X46532" s="53"/>
      <c r="Y46532" s="55"/>
    </row>
    <row r="46533" spans="21:25" x14ac:dyDescent="0.2">
      <c r="U46533" s="55"/>
      <c r="V46533" s="53"/>
      <c r="W46533" s="53"/>
      <c r="X46533" s="53"/>
      <c r="Y46533" s="55"/>
    </row>
    <row r="46534" spans="21:25" x14ac:dyDescent="0.2">
      <c r="U46534" s="55"/>
      <c r="V46534" s="53"/>
      <c r="W46534" s="53"/>
      <c r="X46534" s="53"/>
      <c r="Y46534" s="55"/>
    </row>
    <row r="46535" spans="21:25" x14ac:dyDescent="0.2">
      <c r="U46535" s="55"/>
      <c r="V46535" s="53"/>
      <c r="W46535" s="53"/>
      <c r="X46535" s="53"/>
      <c r="Y46535" s="55"/>
    </row>
    <row r="46536" spans="21:25" x14ac:dyDescent="0.2">
      <c r="U46536" s="55"/>
      <c r="V46536" s="53"/>
      <c r="W46536" s="53"/>
      <c r="X46536" s="53"/>
      <c r="Y46536" s="55"/>
    </row>
    <row r="46537" spans="21:25" x14ac:dyDescent="0.2">
      <c r="U46537" s="55"/>
      <c r="V46537" s="53"/>
      <c r="W46537" s="53"/>
      <c r="X46537" s="53"/>
      <c r="Y46537" s="55"/>
    </row>
    <row r="46538" spans="21:25" x14ac:dyDescent="0.2">
      <c r="U46538" s="55"/>
      <c r="V46538" s="53"/>
      <c r="W46538" s="53"/>
      <c r="X46538" s="53"/>
      <c r="Y46538" s="55"/>
    </row>
    <row r="46539" spans="21:25" x14ac:dyDescent="0.2">
      <c r="U46539" s="55"/>
      <c r="V46539" s="53"/>
      <c r="W46539" s="53"/>
      <c r="X46539" s="53"/>
      <c r="Y46539" s="55"/>
    </row>
    <row r="46540" spans="21:25" x14ac:dyDescent="0.2">
      <c r="U46540" s="55"/>
      <c r="V46540" s="53"/>
      <c r="W46540" s="53"/>
      <c r="X46540" s="53"/>
      <c r="Y46540" s="55"/>
    </row>
    <row r="46541" spans="21:25" x14ac:dyDescent="0.2">
      <c r="U46541" s="55"/>
      <c r="V46541" s="53"/>
      <c r="W46541" s="53"/>
      <c r="X46541" s="53"/>
      <c r="Y46541" s="55"/>
    </row>
    <row r="46542" spans="21:25" x14ac:dyDescent="0.2">
      <c r="U46542" s="55"/>
      <c r="V46542" s="53"/>
      <c r="W46542" s="53"/>
      <c r="X46542" s="53"/>
      <c r="Y46542" s="55"/>
    </row>
    <row r="46543" spans="21:25" x14ac:dyDescent="0.2">
      <c r="U46543" s="55"/>
      <c r="V46543" s="53"/>
      <c r="W46543" s="53"/>
      <c r="X46543" s="53"/>
      <c r="Y46543" s="55"/>
    </row>
    <row r="46544" spans="21:25" x14ac:dyDescent="0.2">
      <c r="U46544" s="55"/>
      <c r="V46544" s="53"/>
      <c r="W46544" s="53"/>
      <c r="X46544" s="53"/>
      <c r="Y46544" s="55"/>
    </row>
    <row r="46545" spans="21:25" x14ac:dyDescent="0.2">
      <c r="U46545" s="55"/>
      <c r="V46545" s="53"/>
      <c r="W46545" s="53"/>
      <c r="X46545" s="53"/>
      <c r="Y46545" s="55"/>
    </row>
    <row r="46546" spans="21:25" x14ac:dyDescent="0.2">
      <c r="U46546" s="55"/>
      <c r="V46546" s="53"/>
      <c r="W46546" s="53"/>
      <c r="X46546" s="53"/>
      <c r="Y46546" s="55"/>
    </row>
    <row r="46547" spans="21:25" x14ac:dyDescent="0.2">
      <c r="U46547" s="55"/>
      <c r="V46547" s="53"/>
      <c r="W46547" s="53"/>
      <c r="X46547" s="53"/>
      <c r="Y46547" s="55"/>
    </row>
    <row r="46548" spans="21:25" x14ac:dyDescent="0.2">
      <c r="U46548" s="55"/>
      <c r="V46548" s="53"/>
      <c r="W46548" s="53"/>
      <c r="X46548" s="53"/>
      <c r="Y46548" s="55"/>
    </row>
    <row r="46549" spans="21:25" x14ac:dyDescent="0.2">
      <c r="U46549" s="55"/>
      <c r="V46549" s="53"/>
      <c r="W46549" s="53"/>
      <c r="X46549" s="53"/>
      <c r="Y46549" s="55"/>
    </row>
    <row r="46550" spans="21:25" x14ac:dyDescent="0.2">
      <c r="U46550" s="55"/>
      <c r="V46550" s="53"/>
      <c r="W46550" s="53"/>
      <c r="X46550" s="53"/>
      <c r="Y46550" s="55"/>
    </row>
    <row r="46551" spans="21:25" x14ac:dyDescent="0.2">
      <c r="U46551" s="55"/>
      <c r="V46551" s="53"/>
      <c r="W46551" s="53"/>
      <c r="X46551" s="53"/>
      <c r="Y46551" s="55"/>
    </row>
    <row r="46552" spans="21:25" x14ac:dyDescent="0.2">
      <c r="U46552" s="55"/>
      <c r="V46552" s="53"/>
      <c r="W46552" s="53"/>
      <c r="X46552" s="53"/>
      <c r="Y46552" s="55"/>
    </row>
    <row r="46553" spans="21:25" x14ac:dyDescent="0.2">
      <c r="U46553" s="55"/>
      <c r="V46553" s="53"/>
      <c r="W46553" s="53"/>
      <c r="X46553" s="53"/>
      <c r="Y46553" s="55"/>
    </row>
    <row r="46554" spans="21:25" x14ac:dyDescent="0.2">
      <c r="U46554" s="55"/>
      <c r="V46554" s="53"/>
      <c r="W46554" s="53"/>
      <c r="X46554" s="53"/>
      <c r="Y46554" s="55"/>
    </row>
    <row r="46555" spans="21:25" x14ac:dyDescent="0.2">
      <c r="U46555" s="55"/>
      <c r="V46555" s="53"/>
      <c r="W46555" s="53"/>
      <c r="X46555" s="53"/>
      <c r="Y46555" s="55"/>
    </row>
    <row r="46556" spans="21:25" x14ac:dyDescent="0.2">
      <c r="U46556" s="55"/>
      <c r="V46556" s="53"/>
      <c r="W46556" s="53"/>
      <c r="X46556" s="53"/>
      <c r="Y46556" s="55"/>
    </row>
    <row r="46557" spans="21:25" x14ac:dyDescent="0.2">
      <c r="U46557" s="55"/>
      <c r="V46557" s="53"/>
      <c r="W46557" s="53"/>
      <c r="X46557" s="53"/>
      <c r="Y46557" s="55"/>
    </row>
    <row r="46558" spans="21:25" x14ac:dyDescent="0.2">
      <c r="U46558" s="55"/>
      <c r="V46558" s="53"/>
      <c r="W46558" s="53"/>
      <c r="X46558" s="53"/>
      <c r="Y46558" s="55"/>
    </row>
    <row r="46559" spans="21:25" x14ac:dyDescent="0.2">
      <c r="U46559" s="55"/>
      <c r="V46559" s="53"/>
      <c r="W46559" s="53"/>
      <c r="X46559" s="53"/>
      <c r="Y46559" s="55"/>
    </row>
    <row r="46560" spans="21:25" x14ac:dyDescent="0.2">
      <c r="U46560" s="55"/>
      <c r="V46560" s="53"/>
      <c r="W46560" s="53"/>
      <c r="X46560" s="53"/>
      <c r="Y46560" s="55"/>
    </row>
    <row r="46561" spans="21:25" x14ac:dyDescent="0.2">
      <c r="U46561" s="55"/>
      <c r="V46561" s="53"/>
      <c r="W46561" s="53"/>
      <c r="X46561" s="53"/>
      <c r="Y46561" s="55"/>
    </row>
    <row r="46562" spans="21:25" x14ac:dyDescent="0.2">
      <c r="U46562" s="55"/>
      <c r="V46562" s="53"/>
      <c r="W46562" s="53"/>
      <c r="X46562" s="53"/>
      <c r="Y46562" s="55"/>
    </row>
    <row r="46563" spans="21:25" x14ac:dyDescent="0.2">
      <c r="U46563" s="55"/>
      <c r="V46563" s="53"/>
      <c r="W46563" s="53"/>
      <c r="X46563" s="53"/>
      <c r="Y46563" s="55"/>
    </row>
    <row r="46564" spans="21:25" x14ac:dyDescent="0.2">
      <c r="U46564" s="55"/>
      <c r="V46564" s="53"/>
      <c r="W46564" s="53"/>
      <c r="X46564" s="53"/>
      <c r="Y46564" s="55"/>
    </row>
    <row r="46565" spans="21:25" x14ac:dyDescent="0.2">
      <c r="U46565" s="55"/>
      <c r="V46565" s="53"/>
      <c r="W46565" s="53"/>
      <c r="X46565" s="53"/>
      <c r="Y46565" s="55"/>
    </row>
    <row r="46566" spans="21:25" x14ac:dyDescent="0.2">
      <c r="U46566" s="55"/>
      <c r="V46566" s="53"/>
      <c r="W46566" s="53"/>
      <c r="X46566" s="53"/>
      <c r="Y46566" s="55"/>
    </row>
    <row r="46567" spans="21:25" x14ac:dyDescent="0.2">
      <c r="U46567" s="55"/>
      <c r="V46567" s="53"/>
      <c r="W46567" s="53"/>
      <c r="X46567" s="53"/>
      <c r="Y46567" s="55"/>
    </row>
    <row r="46568" spans="21:25" x14ac:dyDescent="0.2">
      <c r="U46568" s="55"/>
      <c r="V46568" s="53"/>
      <c r="W46568" s="53"/>
      <c r="X46568" s="53"/>
      <c r="Y46568" s="55"/>
    </row>
    <row r="46569" spans="21:25" x14ac:dyDescent="0.2">
      <c r="U46569" s="55"/>
      <c r="V46569" s="53"/>
      <c r="W46569" s="53"/>
      <c r="X46569" s="53"/>
      <c r="Y46569" s="55"/>
    </row>
    <row r="46570" spans="21:25" x14ac:dyDescent="0.2">
      <c r="U46570" s="55"/>
      <c r="V46570" s="53"/>
      <c r="W46570" s="53"/>
      <c r="X46570" s="53"/>
      <c r="Y46570" s="55"/>
    </row>
    <row r="46571" spans="21:25" x14ac:dyDescent="0.2">
      <c r="U46571" s="55"/>
      <c r="V46571" s="53"/>
      <c r="W46571" s="53"/>
      <c r="X46571" s="53"/>
      <c r="Y46571" s="55"/>
    </row>
    <row r="46572" spans="21:25" x14ac:dyDescent="0.2">
      <c r="U46572" s="55"/>
      <c r="V46572" s="53"/>
      <c r="W46572" s="53"/>
      <c r="X46572" s="53"/>
      <c r="Y46572" s="55"/>
    </row>
    <row r="46573" spans="21:25" x14ac:dyDescent="0.2">
      <c r="U46573" s="55"/>
      <c r="V46573" s="53"/>
      <c r="W46573" s="53"/>
      <c r="X46573" s="53"/>
      <c r="Y46573" s="55"/>
    </row>
    <row r="46574" spans="21:25" x14ac:dyDescent="0.2">
      <c r="U46574" s="55"/>
      <c r="V46574" s="53"/>
      <c r="W46574" s="53"/>
      <c r="X46574" s="53"/>
      <c r="Y46574" s="55"/>
    </row>
    <row r="46575" spans="21:25" x14ac:dyDescent="0.2">
      <c r="U46575" s="55"/>
      <c r="V46575" s="53"/>
      <c r="W46575" s="53"/>
      <c r="X46575" s="53"/>
      <c r="Y46575" s="55"/>
    </row>
    <row r="46576" spans="21:25" x14ac:dyDescent="0.2">
      <c r="U46576" s="55"/>
      <c r="V46576" s="53"/>
      <c r="W46576" s="53"/>
      <c r="X46576" s="53"/>
      <c r="Y46576" s="55"/>
    </row>
    <row r="46577" spans="21:25" x14ac:dyDescent="0.2">
      <c r="U46577" s="55"/>
      <c r="V46577" s="53"/>
      <c r="W46577" s="53"/>
      <c r="X46577" s="53"/>
      <c r="Y46577" s="55"/>
    </row>
    <row r="46578" spans="21:25" x14ac:dyDescent="0.2">
      <c r="U46578" s="55"/>
      <c r="V46578" s="53"/>
      <c r="W46578" s="53"/>
      <c r="X46578" s="53"/>
      <c r="Y46578" s="55"/>
    </row>
    <row r="46579" spans="21:25" x14ac:dyDescent="0.2">
      <c r="U46579" s="55"/>
      <c r="V46579" s="53"/>
      <c r="W46579" s="53"/>
      <c r="X46579" s="53"/>
      <c r="Y46579" s="55"/>
    </row>
    <row r="46580" spans="21:25" x14ac:dyDescent="0.2">
      <c r="U46580" s="55"/>
      <c r="V46580" s="53"/>
      <c r="W46580" s="53"/>
      <c r="X46580" s="53"/>
      <c r="Y46580" s="55"/>
    </row>
    <row r="46581" spans="21:25" x14ac:dyDescent="0.2">
      <c r="U46581" s="55"/>
      <c r="V46581" s="53"/>
      <c r="W46581" s="53"/>
      <c r="X46581" s="53"/>
      <c r="Y46581" s="55"/>
    </row>
    <row r="46582" spans="21:25" x14ac:dyDescent="0.2">
      <c r="U46582" s="55"/>
      <c r="V46582" s="53"/>
      <c r="W46582" s="53"/>
      <c r="X46582" s="53"/>
      <c r="Y46582" s="55"/>
    </row>
    <row r="46583" spans="21:25" x14ac:dyDescent="0.2">
      <c r="U46583" s="55"/>
      <c r="V46583" s="53"/>
      <c r="W46583" s="53"/>
      <c r="X46583" s="53"/>
      <c r="Y46583" s="55"/>
    </row>
    <row r="46584" spans="21:25" x14ac:dyDescent="0.2">
      <c r="U46584" s="55"/>
      <c r="V46584" s="53"/>
      <c r="W46584" s="53"/>
      <c r="X46584" s="53"/>
      <c r="Y46584" s="55"/>
    </row>
    <row r="46585" spans="21:25" x14ac:dyDescent="0.2">
      <c r="U46585" s="55"/>
      <c r="V46585" s="53"/>
      <c r="W46585" s="53"/>
      <c r="X46585" s="53"/>
      <c r="Y46585" s="55"/>
    </row>
    <row r="46586" spans="21:25" x14ac:dyDescent="0.2">
      <c r="U46586" s="55"/>
      <c r="V46586" s="53"/>
      <c r="W46586" s="53"/>
      <c r="X46586" s="53"/>
      <c r="Y46586" s="55"/>
    </row>
    <row r="46587" spans="21:25" x14ac:dyDescent="0.2">
      <c r="U46587" s="55"/>
      <c r="V46587" s="53"/>
      <c r="W46587" s="53"/>
      <c r="X46587" s="53"/>
      <c r="Y46587" s="55"/>
    </row>
    <row r="46588" spans="21:25" x14ac:dyDescent="0.2">
      <c r="U46588" s="55"/>
      <c r="V46588" s="53"/>
      <c r="W46588" s="53"/>
      <c r="X46588" s="53"/>
      <c r="Y46588" s="55"/>
    </row>
    <row r="46589" spans="21:25" x14ac:dyDescent="0.2">
      <c r="U46589" s="55"/>
      <c r="V46589" s="53"/>
      <c r="W46589" s="53"/>
      <c r="X46589" s="53"/>
      <c r="Y46589" s="55"/>
    </row>
    <row r="46590" spans="21:25" x14ac:dyDescent="0.2">
      <c r="U46590" s="55"/>
      <c r="V46590" s="53"/>
      <c r="W46590" s="53"/>
      <c r="X46590" s="53"/>
      <c r="Y46590" s="55"/>
    </row>
    <row r="46591" spans="21:25" x14ac:dyDescent="0.2">
      <c r="U46591" s="55"/>
      <c r="V46591" s="53"/>
      <c r="W46591" s="53"/>
      <c r="X46591" s="53"/>
      <c r="Y46591" s="55"/>
    </row>
    <row r="46592" spans="21:25" x14ac:dyDescent="0.2">
      <c r="U46592" s="55"/>
      <c r="V46592" s="53"/>
      <c r="W46592" s="53"/>
      <c r="X46592" s="53"/>
      <c r="Y46592" s="55"/>
    </row>
    <row r="46593" spans="21:25" x14ac:dyDescent="0.2">
      <c r="U46593" s="55"/>
      <c r="V46593" s="53"/>
      <c r="W46593" s="53"/>
      <c r="X46593" s="53"/>
      <c r="Y46593" s="55"/>
    </row>
    <row r="46594" spans="21:25" x14ac:dyDescent="0.2">
      <c r="U46594" s="55"/>
      <c r="V46594" s="53"/>
      <c r="W46594" s="53"/>
      <c r="X46594" s="53"/>
      <c r="Y46594" s="55"/>
    </row>
    <row r="46595" spans="21:25" x14ac:dyDescent="0.2">
      <c r="U46595" s="55"/>
      <c r="V46595" s="53"/>
      <c r="W46595" s="53"/>
      <c r="X46595" s="53"/>
      <c r="Y46595" s="55"/>
    </row>
    <row r="46596" spans="21:25" x14ac:dyDescent="0.2">
      <c r="U46596" s="55"/>
      <c r="V46596" s="53"/>
      <c r="W46596" s="53"/>
      <c r="X46596" s="53"/>
      <c r="Y46596" s="55"/>
    </row>
    <row r="46597" spans="21:25" x14ac:dyDescent="0.2">
      <c r="U46597" s="55"/>
      <c r="V46597" s="53"/>
      <c r="W46597" s="53"/>
      <c r="X46597" s="53"/>
      <c r="Y46597" s="55"/>
    </row>
    <row r="46598" spans="21:25" x14ac:dyDescent="0.2">
      <c r="U46598" s="55"/>
      <c r="V46598" s="53"/>
      <c r="W46598" s="53"/>
      <c r="X46598" s="53"/>
      <c r="Y46598" s="55"/>
    </row>
    <row r="46599" spans="21:25" x14ac:dyDescent="0.2">
      <c r="U46599" s="55"/>
      <c r="V46599" s="53"/>
      <c r="W46599" s="53"/>
      <c r="X46599" s="53"/>
      <c r="Y46599" s="55"/>
    </row>
    <row r="46600" spans="21:25" x14ac:dyDescent="0.2">
      <c r="U46600" s="55"/>
      <c r="V46600" s="53"/>
      <c r="W46600" s="53"/>
      <c r="X46600" s="53"/>
      <c r="Y46600" s="55"/>
    </row>
    <row r="46601" spans="21:25" x14ac:dyDescent="0.2">
      <c r="U46601" s="55"/>
      <c r="V46601" s="53"/>
      <c r="W46601" s="53"/>
      <c r="X46601" s="53"/>
      <c r="Y46601" s="55"/>
    </row>
    <row r="46602" spans="21:25" x14ac:dyDescent="0.2">
      <c r="U46602" s="55"/>
      <c r="V46602" s="53"/>
      <c r="W46602" s="53"/>
      <c r="X46602" s="53"/>
      <c r="Y46602" s="55"/>
    </row>
    <row r="46603" spans="21:25" x14ac:dyDescent="0.2">
      <c r="U46603" s="55"/>
      <c r="V46603" s="53"/>
      <c r="W46603" s="53"/>
      <c r="X46603" s="53"/>
      <c r="Y46603" s="55"/>
    </row>
    <row r="46604" spans="21:25" x14ac:dyDescent="0.2">
      <c r="U46604" s="55"/>
      <c r="V46604" s="53"/>
      <c r="W46604" s="53"/>
      <c r="X46604" s="53"/>
      <c r="Y46604" s="55"/>
    </row>
    <row r="46605" spans="21:25" x14ac:dyDescent="0.2">
      <c r="U46605" s="55"/>
      <c r="V46605" s="53"/>
      <c r="W46605" s="53"/>
      <c r="X46605" s="53"/>
      <c r="Y46605" s="55"/>
    </row>
    <row r="46606" spans="21:25" x14ac:dyDescent="0.2">
      <c r="U46606" s="55"/>
      <c r="V46606" s="53"/>
      <c r="W46606" s="53"/>
      <c r="X46606" s="53"/>
      <c r="Y46606" s="55"/>
    </row>
    <row r="46607" spans="21:25" x14ac:dyDescent="0.2">
      <c r="U46607" s="55"/>
      <c r="V46607" s="53"/>
      <c r="W46607" s="53"/>
      <c r="X46607" s="53"/>
      <c r="Y46607" s="55"/>
    </row>
    <row r="46608" spans="21:25" x14ac:dyDescent="0.2">
      <c r="U46608" s="55"/>
      <c r="V46608" s="53"/>
      <c r="W46608" s="53"/>
      <c r="X46608" s="53"/>
      <c r="Y46608" s="55"/>
    </row>
    <row r="46609" spans="21:25" x14ac:dyDescent="0.2">
      <c r="U46609" s="55"/>
      <c r="V46609" s="53"/>
      <c r="W46609" s="53"/>
      <c r="X46609" s="53"/>
      <c r="Y46609" s="55"/>
    </row>
    <row r="46610" spans="21:25" x14ac:dyDescent="0.2">
      <c r="U46610" s="55"/>
      <c r="V46610" s="53"/>
      <c r="W46610" s="53"/>
      <c r="X46610" s="53"/>
      <c r="Y46610" s="55"/>
    </row>
    <row r="46611" spans="21:25" x14ac:dyDescent="0.2">
      <c r="U46611" s="55"/>
      <c r="V46611" s="53"/>
      <c r="W46611" s="53"/>
      <c r="X46611" s="53"/>
      <c r="Y46611" s="55"/>
    </row>
    <row r="46612" spans="21:25" x14ac:dyDescent="0.2">
      <c r="U46612" s="55"/>
      <c r="V46612" s="53"/>
      <c r="W46612" s="53"/>
      <c r="X46612" s="53"/>
      <c r="Y46612" s="55"/>
    </row>
    <row r="46613" spans="21:25" x14ac:dyDescent="0.2">
      <c r="U46613" s="55"/>
      <c r="V46613" s="53"/>
      <c r="W46613" s="53"/>
      <c r="X46613" s="53"/>
      <c r="Y46613" s="55"/>
    </row>
    <row r="46614" spans="21:25" x14ac:dyDescent="0.2">
      <c r="U46614" s="55"/>
      <c r="V46614" s="53"/>
      <c r="W46614" s="53"/>
      <c r="X46614" s="53"/>
      <c r="Y46614" s="55"/>
    </row>
    <row r="46615" spans="21:25" x14ac:dyDescent="0.2">
      <c r="U46615" s="55"/>
      <c r="V46615" s="53"/>
      <c r="W46615" s="53"/>
      <c r="X46615" s="53"/>
      <c r="Y46615" s="55"/>
    </row>
    <row r="46616" spans="21:25" x14ac:dyDescent="0.2">
      <c r="U46616" s="55"/>
      <c r="V46616" s="53"/>
      <c r="W46616" s="53"/>
      <c r="X46616" s="53"/>
      <c r="Y46616" s="55"/>
    </row>
    <row r="46617" spans="21:25" x14ac:dyDescent="0.2">
      <c r="U46617" s="55"/>
      <c r="V46617" s="53"/>
      <c r="W46617" s="53"/>
      <c r="X46617" s="53"/>
      <c r="Y46617" s="55"/>
    </row>
    <row r="46618" spans="21:25" x14ac:dyDescent="0.2">
      <c r="U46618" s="55"/>
      <c r="V46618" s="53"/>
      <c r="W46618" s="53"/>
      <c r="X46618" s="53"/>
      <c r="Y46618" s="55"/>
    </row>
    <row r="46619" spans="21:25" x14ac:dyDescent="0.2">
      <c r="U46619" s="55"/>
      <c r="V46619" s="53"/>
      <c r="W46619" s="53"/>
      <c r="X46619" s="53"/>
      <c r="Y46619" s="55"/>
    </row>
    <row r="46620" spans="21:25" x14ac:dyDescent="0.2">
      <c r="U46620" s="55"/>
      <c r="V46620" s="53"/>
      <c r="W46620" s="53"/>
      <c r="X46620" s="53"/>
      <c r="Y46620" s="55"/>
    </row>
    <row r="46621" spans="21:25" x14ac:dyDescent="0.2">
      <c r="U46621" s="55"/>
      <c r="V46621" s="53"/>
      <c r="W46621" s="53"/>
      <c r="X46621" s="53"/>
      <c r="Y46621" s="55"/>
    </row>
    <row r="46622" spans="21:25" x14ac:dyDescent="0.2">
      <c r="U46622" s="55"/>
      <c r="V46622" s="53"/>
      <c r="W46622" s="53"/>
      <c r="X46622" s="53"/>
      <c r="Y46622" s="55"/>
    </row>
    <row r="46623" spans="21:25" x14ac:dyDescent="0.2">
      <c r="U46623" s="55"/>
      <c r="V46623" s="53"/>
      <c r="W46623" s="53"/>
      <c r="X46623" s="53"/>
      <c r="Y46623" s="55"/>
    </row>
    <row r="46624" spans="21:25" x14ac:dyDescent="0.2">
      <c r="U46624" s="55"/>
      <c r="V46624" s="53"/>
      <c r="W46624" s="53"/>
      <c r="X46624" s="53"/>
      <c r="Y46624" s="55"/>
    </row>
    <row r="46625" spans="21:25" x14ac:dyDescent="0.2">
      <c r="U46625" s="55"/>
      <c r="V46625" s="53"/>
      <c r="W46625" s="53"/>
      <c r="X46625" s="53"/>
      <c r="Y46625" s="55"/>
    </row>
    <row r="46626" spans="21:25" x14ac:dyDescent="0.2">
      <c r="U46626" s="55"/>
      <c r="V46626" s="53"/>
      <c r="W46626" s="53"/>
      <c r="X46626" s="53"/>
      <c r="Y46626" s="55"/>
    </row>
    <row r="46627" spans="21:25" x14ac:dyDescent="0.2">
      <c r="U46627" s="55"/>
      <c r="V46627" s="53"/>
      <c r="W46627" s="53"/>
      <c r="X46627" s="53"/>
      <c r="Y46627" s="55"/>
    </row>
    <row r="46628" spans="21:25" x14ac:dyDescent="0.2">
      <c r="U46628" s="55"/>
      <c r="V46628" s="53"/>
      <c r="W46628" s="53"/>
      <c r="X46628" s="53"/>
      <c r="Y46628" s="55"/>
    </row>
    <row r="46629" spans="21:25" x14ac:dyDescent="0.2">
      <c r="U46629" s="55"/>
      <c r="V46629" s="53"/>
      <c r="W46629" s="53"/>
      <c r="X46629" s="53"/>
      <c r="Y46629" s="55"/>
    </row>
    <row r="46630" spans="21:25" x14ac:dyDescent="0.2">
      <c r="U46630" s="55"/>
      <c r="V46630" s="53"/>
      <c r="W46630" s="53"/>
      <c r="X46630" s="53"/>
      <c r="Y46630" s="55"/>
    </row>
    <row r="46631" spans="21:25" x14ac:dyDescent="0.2">
      <c r="U46631" s="55"/>
      <c r="V46631" s="53"/>
      <c r="W46631" s="53"/>
      <c r="X46631" s="53"/>
      <c r="Y46631" s="55"/>
    </row>
    <row r="46632" spans="21:25" x14ac:dyDescent="0.2">
      <c r="U46632" s="55"/>
      <c r="V46632" s="53"/>
      <c r="W46632" s="53"/>
      <c r="X46632" s="53"/>
      <c r="Y46632" s="55"/>
    </row>
    <row r="46633" spans="21:25" x14ac:dyDescent="0.2">
      <c r="U46633" s="55"/>
      <c r="V46633" s="53"/>
      <c r="W46633" s="53"/>
      <c r="X46633" s="53"/>
      <c r="Y46633" s="55"/>
    </row>
    <row r="46634" spans="21:25" x14ac:dyDescent="0.2">
      <c r="U46634" s="55"/>
      <c r="V46634" s="53"/>
      <c r="W46634" s="53"/>
      <c r="X46634" s="53"/>
      <c r="Y46634" s="55"/>
    </row>
    <row r="46635" spans="21:25" x14ac:dyDescent="0.2">
      <c r="U46635" s="55"/>
      <c r="V46635" s="53"/>
      <c r="W46635" s="53"/>
      <c r="X46635" s="53"/>
      <c r="Y46635" s="55"/>
    </row>
    <row r="46636" spans="21:25" x14ac:dyDescent="0.2">
      <c r="U46636" s="55"/>
      <c r="V46636" s="53"/>
      <c r="W46636" s="53"/>
      <c r="X46636" s="53"/>
      <c r="Y46636" s="55"/>
    </row>
    <row r="46637" spans="21:25" x14ac:dyDescent="0.2">
      <c r="U46637" s="55"/>
      <c r="V46637" s="53"/>
      <c r="W46637" s="53"/>
      <c r="X46637" s="53"/>
      <c r="Y46637" s="55"/>
    </row>
    <row r="46638" spans="21:25" x14ac:dyDescent="0.2">
      <c r="U46638" s="55"/>
      <c r="V46638" s="53"/>
      <c r="W46638" s="53"/>
      <c r="X46638" s="53"/>
      <c r="Y46638" s="55"/>
    </row>
    <row r="46639" spans="21:25" x14ac:dyDescent="0.2">
      <c r="U46639" s="55"/>
      <c r="V46639" s="53"/>
      <c r="W46639" s="53"/>
      <c r="X46639" s="53"/>
      <c r="Y46639" s="55"/>
    </row>
    <row r="46640" spans="21:25" x14ac:dyDescent="0.2">
      <c r="U46640" s="55"/>
      <c r="V46640" s="53"/>
      <c r="W46640" s="53"/>
      <c r="X46640" s="53"/>
      <c r="Y46640" s="55"/>
    </row>
    <row r="46641" spans="21:25" x14ac:dyDescent="0.2">
      <c r="U46641" s="55"/>
      <c r="V46641" s="53"/>
      <c r="W46641" s="53"/>
      <c r="X46641" s="53"/>
      <c r="Y46641" s="55"/>
    </row>
    <row r="46642" spans="21:25" x14ac:dyDescent="0.2">
      <c r="U46642" s="55"/>
      <c r="V46642" s="53"/>
      <c r="W46642" s="53"/>
      <c r="X46642" s="53"/>
      <c r="Y46642" s="55"/>
    </row>
    <row r="46643" spans="21:25" x14ac:dyDescent="0.2">
      <c r="U46643" s="55"/>
      <c r="V46643" s="53"/>
      <c r="W46643" s="53"/>
      <c r="X46643" s="53"/>
      <c r="Y46643" s="55"/>
    </row>
    <row r="46644" spans="21:25" x14ac:dyDescent="0.2">
      <c r="U46644" s="55"/>
      <c r="V46644" s="53"/>
      <c r="W46644" s="53"/>
      <c r="X46644" s="53"/>
      <c r="Y46644" s="55"/>
    </row>
    <row r="46645" spans="21:25" x14ac:dyDescent="0.2">
      <c r="U46645" s="55"/>
      <c r="V46645" s="53"/>
      <c r="W46645" s="53"/>
      <c r="X46645" s="53"/>
      <c r="Y46645" s="55"/>
    </row>
    <row r="46646" spans="21:25" x14ac:dyDescent="0.2">
      <c r="U46646" s="55"/>
      <c r="V46646" s="53"/>
      <c r="W46646" s="53"/>
      <c r="X46646" s="53"/>
      <c r="Y46646" s="55"/>
    </row>
    <row r="46647" spans="21:25" x14ac:dyDescent="0.2">
      <c r="U46647" s="55"/>
      <c r="V46647" s="53"/>
      <c r="W46647" s="53"/>
      <c r="X46647" s="53"/>
      <c r="Y46647" s="55"/>
    </row>
    <row r="46648" spans="21:25" x14ac:dyDescent="0.2">
      <c r="U46648" s="55"/>
      <c r="V46648" s="53"/>
      <c r="W46648" s="53"/>
      <c r="X46648" s="53"/>
      <c r="Y46648" s="55"/>
    </row>
    <row r="46649" spans="21:25" x14ac:dyDescent="0.2">
      <c r="U46649" s="55"/>
      <c r="V46649" s="53"/>
      <c r="W46649" s="53"/>
      <c r="X46649" s="53"/>
      <c r="Y46649" s="55"/>
    </row>
    <row r="46650" spans="21:25" x14ac:dyDescent="0.2">
      <c r="U46650" s="55"/>
      <c r="V46650" s="53"/>
      <c r="W46650" s="53"/>
      <c r="X46650" s="53"/>
      <c r="Y46650" s="55"/>
    </row>
    <row r="46651" spans="21:25" x14ac:dyDescent="0.2">
      <c r="U46651" s="55"/>
      <c r="V46651" s="53"/>
      <c r="W46651" s="53"/>
      <c r="X46651" s="53"/>
      <c r="Y46651" s="55"/>
    </row>
    <row r="46652" spans="21:25" x14ac:dyDescent="0.2">
      <c r="U46652" s="55"/>
      <c r="V46652" s="53"/>
      <c r="W46652" s="53"/>
      <c r="X46652" s="53"/>
      <c r="Y46652" s="55"/>
    </row>
    <row r="46653" spans="21:25" x14ac:dyDescent="0.2">
      <c r="U46653" s="55"/>
      <c r="V46653" s="53"/>
      <c r="W46653" s="53"/>
      <c r="X46653" s="53"/>
      <c r="Y46653" s="55"/>
    </row>
    <row r="46654" spans="21:25" x14ac:dyDescent="0.2">
      <c r="U46654" s="55"/>
      <c r="V46654" s="53"/>
      <c r="W46654" s="53"/>
      <c r="X46654" s="53"/>
      <c r="Y46654" s="55"/>
    </row>
    <row r="46655" spans="21:25" x14ac:dyDescent="0.2">
      <c r="U46655" s="55"/>
      <c r="V46655" s="53"/>
      <c r="W46655" s="53"/>
      <c r="X46655" s="53"/>
      <c r="Y46655" s="55"/>
    </row>
    <row r="46656" spans="21:25" x14ac:dyDescent="0.2">
      <c r="U46656" s="55"/>
      <c r="V46656" s="53"/>
      <c r="W46656" s="53"/>
      <c r="X46656" s="53"/>
      <c r="Y46656" s="55"/>
    </row>
    <row r="46657" spans="21:25" x14ac:dyDescent="0.2">
      <c r="U46657" s="55"/>
      <c r="V46657" s="53"/>
      <c r="W46657" s="53"/>
      <c r="X46657" s="53"/>
      <c r="Y46657" s="55"/>
    </row>
    <row r="46658" spans="21:25" x14ac:dyDescent="0.2">
      <c r="U46658" s="55"/>
      <c r="V46658" s="53"/>
      <c r="W46658" s="53"/>
      <c r="X46658" s="53"/>
      <c r="Y46658" s="55"/>
    </row>
    <row r="46659" spans="21:25" x14ac:dyDescent="0.2">
      <c r="U46659" s="55"/>
      <c r="V46659" s="53"/>
      <c r="W46659" s="53"/>
      <c r="X46659" s="53"/>
      <c r="Y46659" s="55"/>
    </row>
    <row r="46660" spans="21:25" x14ac:dyDescent="0.2">
      <c r="U46660" s="55"/>
      <c r="V46660" s="53"/>
      <c r="W46660" s="53"/>
      <c r="X46660" s="53"/>
      <c r="Y46660" s="55"/>
    </row>
    <row r="46661" spans="21:25" x14ac:dyDescent="0.2">
      <c r="U46661" s="55"/>
      <c r="V46661" s="53"/>
      <c r="W46661" s="53"/>
      <c r="X46661" s="53"/>
      <c r="Y46661" s="55"/>
    </row>
    <row r="46662" spans="21:25" x14ac:dyDescent="0.2">
      <c r="U46662" s="55"/>
      <c r="V46662" s="53"/>
      <c r="W46662" s="53"/>
      <c r="X46662" s="53"/>
      <c r="Y46662" s="55"/>
    </row>
    <row r="46663" spans="21:25" x14ac:dyDescent="0.2">
      <c r="U46663" s="55"/>
      <c r="V46663" s="53"/>
      <c r="W46663" s="53"/>
      <c r="X46663" s="53"/>
      <c r="Y46663" s="55"/>
    </row>
    <row r="46664" spans="21:25" x14ac:dyDescent="0.2">
      <c r="U46664" s="55"/>
      <c r="V46664" s="53"/>
      <c r="W46664" s="53"/>
      <c r="X46664" s="53"/>
      <c r="Y46664" s="55"/>
    </row>
    <row r="46665" spans="21:25" x14ac:dyDescent="0.2">
      <c r="U46665" s="55"/>
      <c r="V46665" s="53"/>
      <c r="W46665" s="53"/>
      <c r="X46665" s="53"/>
      <c r="Y46665" s="55"/>
    </row>
    <row r="46666" spans="21:25" x14ac:dyDescent="0.2">
      <c r="U46666" s="55"/>
      <c r="V46666" s="53"/>
      <c r="W46666" s="53"/>
      <c r="X46666" s="53"/>
      <c r="Y46666" s="55"/>
    </row>
    <row r="46667" spans="21:25" x14ac:dyDescent="0.2">
      <c r="U46667" s="55"/>
      <c r="V46667" s="53"/>
      <c r="W46667" s="53"/>
      <c r="X46667" s="53"/>
      <c r="Y46667" s="55"/>
    </row>
    <row r="46668" spans="21:25" x14ac:dyDescent="0.2">
      <c r="U46668" s="55"/>
      <c r="V46668" s="53"/>
      <c r="W46668" s="53"/>
      <c r="X46668" s="53"/>
      <c r="Y46668" s="55"/>
    </row>
    <row r="46669" spans="21:25" x14ac:dyDescent="0.2">
      <c r="U46669" s="55"/>
      <c r="V46669" s="53"/>
      <c r="W46669" s="53"/>
      <c r="X46669" s="53"/>
      <c r="Y46669" s="55"/>
    </row>
    <row r="46670" spans="21:25" x14ac:dyDescent="0.2">
      <c r="U46670" s="55"/>
      <c r="V46670" s="53"/>
      <c r="W46670" s="53"/>
      <c r="X46670" s="53"/>
      <c r="Y46670" s="55"/>
    </row>
    <row r="46671" spans="21:25" x14ac:dyDescent="0.2">
      <c r="U46671" s="55"/>
      <c r="V46671" s="53"/>
      <c r="W46671" s="53"/>
      <c r="X46671" s="53"/>
      <c r="Y46671" s="55"/>
    </row>
    <row r="46672" spans="21:25" x14ac:dyDescent="0.2">
      <c r="U46672" s="55"/>
      <c r="V46672" s="53"/>
      <c r="W46672" s="53"/>
      <c r="X46672" s="53"/>
      <c r="Y46672" s="55"/>
    </row>
    <row r="46673" spans="21:25" x14ac:dyDescent="0.2">
      <c r="U46673" s="55"/>
      <c r="V46673" s="53"/>
      <c r="W46673" s="53"/>
      <c r="X46673" s="53"/>
      <c r="Y46673" s="55"/>
    </row>
    <row r="46674" spans="21:25" x14ac:dyDescent="0.2">
      <c r="U46674" s="55"/>
      <c r="V46674" s="53"/>
      <c r="W46674" s="53"/>
      <c r="X46674" s="53"/>
      <c r="Y46674" s="55"/>
    </row>
    <row r="46675" spans="21:25" x14ac:dyDescent="0.2">
      <c r="U46675" s="55"/>
      <c r="V46675" s="53"/>
      <c r="W46675" s="53"/>
      <c r="X46675" s="53"/>
      <c r="Y46675" s="55"/>
    </row>
    <row r="46676" spans="21:25" x14ac:dyDescent="0.2">
      <c r="U46676" s="55"/>
      <c r="V46676" s="53"/>
      <c r="W46676" s="53"/>
      <c r="X46676" s="53"/>
      <c r="Y46676" s="55"/>
    </row>
    <row r="46677" spans="21:25" x14ac:dyDescent="0.2">
      <c r="U46677" s="55"/>
      <c r="V46677" s="53"/>
      <c r="W46677" s="53"/>
      <c r="X46677" s="53"/>
      <c r="Y46677" s="55"/>
    </row>
    <row r="46678" spans="21:25" x14ac:dyDescent="0.2">
      <c r="U46678" s="55"/>
      <c r="V46678" s="53"/>
      <c r="W46678" s="53"/>
      <c r="X46678" s="53"/>
      <c r="Y46678" s="55"/>
    </row>
    <row r="46679" spans="21:25" x14ac:dyDescent="0.2">
      <c r="U46679" s="55"/>
      <c r="V46679" s="53"/>
      <c r="W46679" s="53"/>
      <c r="X46679" s="53"/>
      <c r="Y46679" s="55"/>
    </row>
    <row r="46680" spans="21:25" x14ac:dyDescent="0.2">
      <c r="U46680" s="55"/>
      <c r="V46680" s="53"/>
      <c r="W46680" s="53"/>
      <c r="X46680" s="53"/>
      <c r="Y46680" s="55"/>
    </row>
    <row r="46681" spans="21:25" x14ac:dyDescent="0.2">
      <c r="U46681" s="55"/>
      <c r="V46681" s="53"/>
      <c r="W46681" s="53"/>
      <c r="X46681" s="53"/>
      <c r="Y46681" s="55"/>
    </row>
    <row r="46682" spans="21:25" x14ac:dyDescent="0.2">
      <c r="U46682" s="55"/>
      <c r="V46682" s="53"/>
      <c r="W46682" s="53"/>
      <c r="X46682" s="53"/>
      <c r="Y46682" s="55"/>
    </row>
    <row r="46683" spans="21:25" x14ac:dyDescent="0.2">
      <c r="U46683" s="55"/>
      <c r="V46683" s="53"/>
      <c r="W46683" s="53"/>
      <c r="X46683" s="53"/>
      <c r="Y46683" s="55"/>
    </row>
    <row r="46684" spans="21:25" x14ac:dyDescent="0.2">
      <c r="U46684" s="55"/>
      <c r="V46684" s="53"/>
      <c r="W46684" s="53"/>
      <c r="X46684" s="53"/>
      <c r="Y46684" s="55"/>
    </row>
    <row r="46685" spans="21:25" x14ac:dyDescent="0.2">
      <c r="U46685" s="55"/>
      <c r="V46685" s="53"/>
      <c r="W46685" s="53"/>
      <c r="X46685" s="53"/>
      <c r="Y46685" s="55"/>
    </row>
    <row r="46686" spans="21:25" x14ac:dyDescent="0.2">
      <c r="U46686" s="55"/>
      <c r="V46686" s="53"/>
      <c r="W46686" s="53"/>
      <c r="X46686" s="53"/>
      <c r="Y46686" s="55"/>
    </row>
    <row r="46687" spans="21:25" x14ac:dyDescent="0.2">
      <c r="U46687" s="55"/>
      <c r="V46687" s="53"/>
      <c r="W46687" s="53"/>
      <c r="X46687" s="53"/>
      <c r="Y46687" s="55"/>
    </row>
    <row r="46688" spans="21:25" x14ac:dyDescent="0.2">
      <c r="U46688" s="55"/>
      <c r="V46688" s="53"/>
      <c r="W46688" s="53"/>
      <c r="X46688" s="53"/>
      <c r="Y46688" s="55"/>
    </row>
    <row r="46689" spans="21:25" x14ac:dyDescent="0.2">
      <c r="U46689" s="55"/>
      <c r="V46689" s="53"/>
      <c r="W46689" s="53"/>
      <c r="X46689" s="53"/>
      <c r="Y46689" s="55"/>
    </row>
    <row r="46690" spans="21:25" x14ac:dyDescent="0.2">
      <c r="U46690" s="55"/>
      <c r="V46690" s="53"/>
      <c r="W46690" s="53"/>
      <c r="X46690" s="53"/>
      <c r="Y46690" s="55"/>
    </row>
    <row r="46691" spans="21:25" x14ac:dyDescent="0.2">
      <c r="U46691" s="55"/>
      <c r="V46691" s="53"/>
      <c r="W46691" s="53"/>
      <c r="X46691" s="53"/>
      <c r="Y46691" s="55"/>
    </row>
    <row r="46692" spans="21:25" x14ac:dyDescent="0.2">
      <c r="U46692" s="55"/>
      <c r="V46692" s="53"/>
      <c r="W46692" s="53"/>
      <c r="X46692" s="53"/>
      <c r="Y46692" s="55"/>
    </row>
    <row r="46693" spans="21:25" x14ac:dyDescent="0.2">
      <c r="U46693" s="55"/>
      <c r="V46693" s="53"/>
      <c r="W46693" s="53"/>
      <c r="X46693" s="53"/>
      <c r="Y46693" s="55"/>
    </row>
    <row r="46694" spans="21:25" x14ac:dyDescent="0.2">
      <c r="U46694" s="55"/>
      <c r="V46694" s="53"/>
      <c r="W46694" s="53"/>
      <c r="X46694" s="53"/>
      <c r="Y46694" s="55"/>
    </row>
    <row r="46695" spans="21:25" x14ac:dyDescent="0.2">
      <c r="U46695" s="55"/>
      <c r="V46695" s="53"/>
      <c r="W46695" s="53"/>
      <c r="X46695" s="53"/>
      <c r="Y46695" s="55"/>
    </row>
    <row r="46696" spans="21:25" x14ac:dyDescent="0.2">
      <c r="U46696" s="55"/>
      <c r="V46696" s="53"/>
      <c r="W46696" s="53"/>
      <c r="X46696" s="53"/>
      <c r="Y46696" s="55"/>
    </row>
    <row r="46697" spans="21:25" x14ac:dyDescent="0.2">
      <c r="U46697" s="55"/>
      <c r="V46697" s="53"/>
      <c r="W46697" s="53"/>
      <c r="X46697" s="53"/>
      <c r="Y46697" s="55"/>
    </row>
    <row r="46698" spans="21:25" x14ac:dyDescent="0.2">
      <c r="U46698" s="55"/>
      <c r="V46698" s="53"/>
      <c r="W46698" s="53"/>
      <c r="X46698" s="53"/>
      <c r="Y46698" s="55"/>
    </row>
    <row r="46699" spans="21:25" x14ac:dyDescent="0.2">
      <c r="U46699" s="55"/>
      <c r="V46699" s="53"/>
      <c r="W46699" s="53"/>
      <c r="X46699" s="53"/>
      <c r="Y46699" s="55"/>
    </row>
    <row r="46700" spans="21:25" x14ac:dyDescent="0.2">
      <c r="U46700" s="55"/>
      <c r="V46700" s="53"/>
      <c r="W46700" s="53"/>
      <c r="X46700" s="53"/>
      <c r="Y46700" s="55"/>
    </row>
    <row r="46701" spans="21:25" x14ac:dyDescent="0.2">
      <c r="U46701" s="55"/>
      <c r="V46701" s="53"/>
      <c r="W46701" s="53"/>
      <c r="X46701" s="53"/>
      <c r="Y46701" s="55"/>
    </row>
    <row r="46702" spans="21:25" x14ac:dyDescent="0.2">
      <c r="U46702" s="55"/>
      <c r="V46702" s="53"/>
      <c r="W46702" s="53"/>
      <c r="X46702" s="53"/>
      <c r="Y46702" s="55"/>
    </row>
    <row r="46703" spans="21:25" x14ac:dyDescent="0.2">
      <c r="U46703" s="55"/>
      <c r="V46703" s="53"/>
      <c r="W46703" s="53"/>
      <c r="X46703" s="53"/>
      <c r="Y46703" s="55"/>
    </row>
    <row r="46704" spans="21:25" x14ac:dyDescent="0.2">
      <c r="U46704" s="55"/>
      <c r="V46704" s="53"/>
      <c r="W46704" s="53"/>
      <c r="X46704" s="53"/>
      <c r="Y46704" s="55"/>
    </row>
    <row r="46705" spans="21:25" x14ac:dyDescent="0.2">
      <c r="U46705" s="55"/>
      <c r="V46705" s="53"/>
      <c r="W46705" s="53"/>
      <c r="X46705" s="53"/>
      <c r="Y46705" s="55"/>
    </row>
    <row r="46706" spans="21:25" x14ac:dyDescent="0.2">
      <c r="U46706" s="55"/>
      <c r="V46706" s="53"/>
      <c r="W46706" s="53"/>
      <c r="X46706" s="53"/>
      <c r="Y46706" s="55"/>
    </row>
    <row r="46707" spans="21:25" x14ac:dyDescent="0.2">
      <c r="U46707" s="55"/>
      <c r="V46707" s="53"/>
      <c r="W46707" s="53"/>
      <c r="X46707" s="53"/>
      <c r="Y46707" s="55"/>
    </row>
    <row r="46708" spans="21:25" x14ac:dyDescent="0.2">
      <c r="U46708" s="55"/>
      <c r="V46708" s="53"/>
      <c r="W46708" s="53"/>
      <c r="X46708" s="53"/>
      <c r="Y46708" s="55"/>
    </row>
    <row r="46709" spans="21:25" x14ac:dyDescent="0.2">
      <c r="U46709" s="55"/>
      <c r="V46709" s="53"/>
      <c r="W46709" s="53"/>
      <c r="X46709" s="53"/>
      <c r="Y46709" s="55"/>
    </row>
    <row r="46710" spans="21:25" x14ac:dyDescent="0.2">
      <c r="U46710" s="55"/>
      <c r="V46710" s="53"/>
      <c r="W46710" s="53"/>
      <c r="X46710" s="53"/>
      <c r="Y46710" s="55"/>
    </row>
    <row r="46711" spans="21:25" x14ac:dyDescent="0.2">
      <c r="U46711" s="55"/>
      <c r="V46711" s="53"/>
      <c r="W46711" s="53"/>
      <c r="X46711" s="53"/>
      <c r="Y46711" s="55"/>
    </row>
    <row r="46712" spans="21:25" x14ac:dyDescent="0.2">
      <c r="U46712" s="55"/>
      <c r="V46712" s="53"/>
      <c r="W46712" s="53"/>
      <c r="X46712" s="53"/>
      <c r="Y46712" s="55"/>
    </row>
    <row r="46713" spans="21:25" x14ac:dyDescent="0.2">
      <c r="U46713" s="55"/>
      <c r="V46713" s="53"/>
      <c r="W46713" s="53"/>
      <c r="X46713" s="53"/>
      <c r="Y46713" s="55"/>
    </row>
    <row r="46714" spans="21:25" x14ac:dyDescent="0.2">
      <c r="U46714" s="55"/>
      <c r="V46714" s="53"/>
      <c r="W46714" s="53"/>
      <c r="X46714" s="53"/>
      <c r="Y46714" s="55"/>
    </row>
    <row r="46715" spans="21:25" x14ac:dyDescent="0.2">
      <c r="U46715" s="55"/>
      <c r="V46715" s="53"/>
      <c r="W46715" s="53"/>
      <c r="X46715" s="53"/>
      <c r="Y46715" s="55"/>
    </row>
    <row r="46716" spans="21:25" x14ac:dyDescent="0.2">
      <c r="U46716" s="55"/>
      <c r="V46716" s="53"/>
      <c r="W46716" s="53"/>
      <c r="X46716" s="53"/>
      <c r="Y46716" s="55"/>
    </row>
    <row r="46717" spans="21:25" x14ac:dyDescent="0.2">
      <c r="U46717" s="55"/>
      <c r="V46717" s="53"/>
      <c r="W46717" s="53"/>
      <c r="X46717" s="53"/>
      <c r="Y46717" s="55"/>
    </row>
    <row r="46718" spans="21:25" x14ac:dyDescent="0.2">
      <c r="U46718" s="55"/>
      <c r="V46718" s="53"/>
      <c r="W46718" s="53"/>
      <c r="X46718" s="53"/>
      <c r="Y46718" s="55"/>
    </row>
    <row r="46719" spans="21:25" x14ac:dyDescent="0.2">
      <c r="U46719" s="55"/>
      <c r="V46719" s="53"/>
      <c r="W46719" s="53"/>
      <c r="X46719" s="53"/>
      <c r="Y46719" s="55"/>
    </row>
    <row r="46720" spans="21:25" x14ac:dyDescent="0.2">
      <c r="U46720" s="55"/>
      <c r="V46720" s="53"/>
      <c r="W46720" s="53"/>
      <c r="X46720" s="53"/>
      <c r="Y46720" s="55"/>
    </row>
    <row r="46721" spans="21:25" x14ac:dyDescent="0.2">
      <c r="U46721" s="55"/>
      <c r="V46721" s="53"/>
      <c r="W46721" s="53"/>
      <c r="X46721" s="53"/>
      <c r="Y46721" s="55"/>
    </row>
    <row r="46722" spans="21:25" x14ac:dyDescent="0.2">
      <c r="U46722" s="55"/>
      <c r="V46722" s="53"/>
      <c r="W46722" s="53"/>
      <c r="X46722" s="53"/>
      <c r="Y46722" s="55"/>
    </row>
    <row r="46723" spans="21:25" x14ac:dyDescent="0.2">
      <c r="U46723" s="55"/>
      <c r="V46723" s="53"/>
      <c r="W46723" s="53"/>
      <c r="X46723" s="53"/>
      <c r="Y46723" s="55"/>
    </row>
    <row r="46724" spans="21:25" x14ac:dyDescent="0.2">
      <c r="U46724" s="55"/>
      <c r="V46724" s="53"/>
      <c r="W46724" s="53"/>
      <c r="X46724" s="53"/>
      <c r="Y46724" s="55"/>
    </row>
    <row r="46725" spans="21:25" x14ac:dyDescent="0.2">
      <c r="U46725" s="55"/>
      <c r="V46725" s="53"/>
      <c r="W46725" s="53"/>
      <c r="X46725" s="53"/>
      <c r="Y46725" s="55"/>
    </row>
    <row r="46726" spans="21:25" x14ac:dyDescent="0.2">
      <c r="U46726" s="55"/>
      <c r="V46726" s="53"/>
      <c r="W46726" s="53"/>
      <c r="X46726" s="53"/>
      <c r="Y46726" s="55"/>
    </row>
    <row r="46727" spans="21:25" x14ac:dyDescent="0.2">
      <c r="U46727" s="55"/>
      <c r="V46727" s="53"/>
      <c r="W46727" s="53"/>
      <c r="X46727" s="53"/>
      <c r="Y46727" s="55"/>
    </row>
    <row r="46728" spans="21:25" x14ac:dyDescent="0.2">
      <c r="U46728" s="55"/>
      <c r="V46728" s="53"/>
      <c r="W46728" s="53"/>
      <c r="X46728" s="53"/>
      <c r="Y46728" s="55"/>
    </row>
    <row r="46729" spans="21:25" x14ac:dyDescent="0.2">
      <c r="U46729" s="55"/>
      <c r="V46729" s="53"/>
      <c r="W46729" s="53"/>
      <c r="X46729" s="53"/>
      <c r="Y46729" s="55"/>
    </row>
    <row r="46730" spans="21:25" x14ac:dyDescent="0.2">
      <c r="U46730" s="55"/>
      <c r="V46730" s="53"/>
      <c r="W46730" s="53"/>
      <c r="X46730" s="53"/>
      <c r="Y46730" s="55"/>
    </row>
    <row r="46731" spans="21:25" x14ac:dyDescent="0.2">
      <c r="U46731" s="55"/>
      <c r="V46731" s="53"/>
      <c r="W46731" s="53"/>
      <c r="X46731" s="53"/>
      <c r="Y46731" s="55"/>
    </row>
    <row r="46732" spans="21:25" x14ac:dyDescent="0.2">
      <c r="U46732" s="55"/>
      <c r="V46732" s="53"/>
      <c r="W46732" s="53"/>
      <c r="X46732" s="53"/>
      <c r="Y46732" s="55"/>
    </row>
    <row r="46733" spans="21:25" x14ac:dyDescent="0.2">
      <c r="U46733" s="55"/>
      <c r="V46733" s="53"/>
      <c r="W46733" s="53"/>
      <c r="X46733" s="53"/>
      <c r="Y46733" s="55"/>
    </row>
    <row r="46734" spans="21:25" x14ac:dyDescent="0.2">
      <c r="U46734" s="55"/>
      <c r="V46734" s="53"/>
      <c r="W46734" s="53"/>
      <c r="X46734" s="53"/>
      <c r="Y46734" s="55"/>
    </row>
    <row r="46735" spans="21:25" x14ac:dyDescent="0.2">
      <c r="U46735" s="55"/>
      <c r="V46735" s="53"/>
      <c r="W46735" s="53"/>
      <c r="X46735" s="53"/>
      <c r="Y46735" s="55"/>
    </row>
    <row r="46736" spans="21:25" x14ac:dyDescent="0.2">
      <c r="U46736" s="55"/>
      <c r="V46736" s="53"/>
      <c r="W46736" s="53"/>
      <c r="X46736" s="53"/>
      <c r="Y46736" s="55"/>
    </row>
    <row r="46737" spans="21:25" x14ac:dyDescent="0.2">
      <c r="U46737" s="55"/>
      <c r="V46737" s="53"/>
      <c r="W46737" s="53"/>
      <c r="X46737" s="53"/>
      <c r="Y46737" s="55"/>
    </row>
    <row r="46738" spans="21:25" x14ac:dyDescent="0.2">
      <c r="U46738" s="55"/>
      <c r="V46738" s="53"/>
      <c r="W46738" s="53"/>
      <c r="X46738" s="53"/>
      <c r="Y46738" s="55"/>
    </row>
    <row r="46739" spans="21:25" x14ac:dyDescent="0.2">
      <c r="U46739" s="55"/>
      <c r="V46739" s="53"/>
      <c r="W46739" s="53"/>
      <c r="X46739" s="53"/>
      <c r="Y46739" s="55"/>
    </row>
    <row r="46740" spans="21:25" x14ac:dyDescent="0.2">
      <c r="U46740" s="55"/>
      <c r="V46740" s="53"/>
      <c r="W46740" s="53"/>
      <c r="X46740" s="53"/>
      <c r="Y46740" s="55"/>
    </row>
    <row r="46741" spans="21:25" x14ac:dyDescent="0.2">
      <c r="U46741" s="55"/>
      <c r="V46741" s="53"/>
      <c r="W46741" s="53"/>
      <c r="X46741" s="53"/>
      <c r="Y46741" s="55"/>
    </row>
    <row r="46742" spans="21:25" x14ac:dyDescent="0.2">
      <c r="U46742" s="55"/>
      <c r="V46742" s="53"/>
      <c r="W46742" s="53"/>
      <c r="X46742" s="53"/>
      <c r="Y46742" s="55"/>
    </row>
    <row r="46743" spans="21:25" x14ac:dyDescent="0.2">
      <c r="U46743" s="55"/>
      <c r="V46743" s="53"/>
      <c r="W46743" s="53"/>
      <c r="X46743" s="53"/>
      <c r="Y46743" s="55"/>
    </row>
    <row r="46744" spans="21:25" x14ac:dyDescent="0.2">
      <c r="U46744" s="55"/>
      <c r="V46744" s="53"/>
      <c r="W46744" s="53"/>
      <c r="X46744" s="53"/>
      <c r="Y46744" s="55"/>
    </row>
    <row r="46745" spans="21:25" x14ac:dyDescent="0.2">
      <c r="U46745" s="55"/>
      <c r="V46745" s="53"/>
      <c r="W46745" s="53"/>
      <c r="X46745" s="53"/>
      <c r="Y46745" s="55"/>
    </row>
    <row r="46746" spans="21:25" x14ac:dyDescent="0.2">
      <c r="U46746" s="55"/>
      <c r="V46746" s="53"/>
      <c r="W46746" s="53"/>
      <c r="X46746" s="53"/>
      <c r="Y46746" s="55"/>
    </row>
    <row r="46747" spans="21:25" x14ac:dyDescent="0.2">
      <c r="U46747" s="55"/>
      <c r="V46747" s="53"/>
      <c r="W46747" s="53"/>
      <c r="X46747" s="53"/>
      <c r="Y46747" s="55"/>
    </row>
    <row r="46748" spans="21:25" x14ac:dyDescent="0.2">
      <c r="U46748" s="55"/>
      <c r="V46748" s="53"/>
      <c r="W46748" s="53"/>
      <c r="X46748" s="53"/>
      <c r="Y46748" s="55"/>
    </row>
    <row r="46749" spans="21:25" x14ac:dyDescent="0.2">
      <c r="U46749" s="55"/>
      <c r="V46749" s="53"/>
      <c r="W46749" s="53"/>
      <c r="X46749" s="53"/>
      <c r="Y46749" s="55"/>
    </row>
    <row r="46750" spans="21:25" x14ac:dyDescent="0.2">
      <c r="U46750" s="55"/>
      <c r="V46750" s="53"/>
      <c r="W46750" s="53"/>
      <c r="X46750" s="53"/>
      <c r="Y46750" s="55"/>
    </row>
    <row r="46751" spans="21:25" x14ac:dyDescent="0.2">
      <c r="U46751" s="55"/>
      <c r="V46751" s="53"/>
      <c r="W46751" s="53"/>
      <c r="X46751" s="53"/>
      <c r="Y46751" s="55"/>
    </row>
    <row r="46752" spans="21:25" x14ac:dyDescent="0.2">
      <c r="U46752" s="55"/>
      <c r="V46752" s="53"/>
      <c r="W46752" s="53"/>
      <c r="X46752" s="53"/>
      <c r="Y46752" s="55"/>
    </row>
    <row r="46753" spans="21:25" x14ac:dyDescent="0.2">
      <c r="U46753" s="55"/>
      <c r="V46753" s="53"/>
      <c r="W46753" s="53"/>
      <c r="X46753" s="53"/>
      <c r="Y46753" s="55"/>
    </row>
    <row r="46754" spans="21:25" x14ac:dyDescent="0.2">
      <c r="U46754" s="55"/>
      <c r="V46754" s="53"/>
      <c r="W46754" s="53"/>
      <c r="X46754" s="53"/>
      <c r="Y46754" s="55"/>
    </row>
    <row r="46755" spans="21:25" x14ac:dyDescent="0.2">
      <c r="U46755" s="55"/>
      <c r="V46755" s="53"/>
      <c r="W46755" s="53"/>
      <c r="X46755" s="53"/>
      <c r="Y46755" s="55"/>
    </row>
    <row r="46756" spans="21:25" x14ac:dyDescent="0.2">
      <c r="U46756" s="55"/>
      <c r="V46756" s="53"/>
      <c r="W46756" s="53"/>
      <c r="X46756" s="53"/>
      <c r="Y46756" s="55"/>
    </row>
    <row r="46757" spans="21:25" x14ac:dyDescent="0.2">
      <c r="U46757" s="55"/>
      <c r="V46757" s="53"/>
      <c r="W46757" s="53"/>
      <c r="X46757" s="53"/>
      <c r="Y46757" s="55"/>
    </row>
    <row r="46758" spans="21:25" x14ac:dyDescent="0.2">
      <c r="U46758" s="55"/>
      <c r="V46758" s="53"/>
      <c r="W46758" s="53"/>
      <c r="X46758" s="53"/>
      <c r="Y46758" s="55"/>
    </row>
    <row r="46759" spans="21:25" x14ac:dyDescent="0.2">
      <c r="U46759" s="55"/>
      <c r="V46759" s="53"/>
      <c r="W46759" s="53"/>
      <c r="X46759" s="53"/>
      <c r="Y46759" s="55"/>
    </row>
    <row r="46760" spans="21:25" x14ac:dyDescent="0.2">
      <c r="U46760" s="55"/>
      <c r="V46760" s="53"/>
      <c r="W46760" s="53"/>
      <c r="X46760" s="53"/>
      <c r="Y46760" s="55"/>
    </row>
    <row r="46761" spans="21:25" x14ac:dyDescent="0.2">
      <c r="U46761" s="55"/>
      <c r="V46761" s="53"/>
      <c r="W46761" s="53"/>
      <c r="X46761" s="53"/>
      <c r="Y46761" s="55"/>
    </row>
    <row r="46762" spans="21:25" x14ac:dyDescent="0.2">
      <c r="U46762" s="55"/>
      <c r="V46762" s="53"/>
      <c r="W46762" s="53"/>
      <c r="X46762" s="53"/>
      <c r="Y46762" s="55"/>
    </row>
    <row r="46763" spans="21:25" x14ac:dyDescent="0.2">
      <c r="U46763" s="55"/>
      <c r="V46763" s="53"/>
      <c r="W46763" s="53"/>
      <c r="X46763" s="53"/>
      <c r="Y46763" s="55"/>
    </row>
    <row r="46764" spans="21:25" x14ac:dyDescent="0.2">
      <c r="U46764" s="55"/>
      <c r="V46764" s="53"/>
      <c r="W46764" s="53"/>
      <c r="X46764" s="53"/>
      <c r="Y46764" s="55"/>
    </row>
    <row r="46765" spans="21:25" x14ac:dyDescent="0.2">
      <c r="U46765" s="55"/>
      <c r="V46765" s="53"/>
      <c r="W46765" s="53"/>
      <c r="X46765" s="53"/>
      <c r="Y46765" s="55"/>
    </row>
    <row r="46766" spans="21:25" x14ac:dyDescent="0.2">
      <c r="U46766" s="55"/>
      <c r="V46766" s="53"/>
      <c r="W46766" s="53"/>
      <c r="X46766" s="53"/>
      <c r="Y46766" s="55"/>
    </row>
    <row r="46767" spans="21:25" x14ac:dyDescent="0.2">
      <c r="U46767" s="55"/>
      <c r="V46767" s="53"/>
      <c r="W46767" s="53"/>
      <c r="X46767" s="53"/>
      <c r="Y46767" s="55"/>
    </row>
    <row r="46768" spans="21:25" x14ac:dyDescent="0.2">
      <c r="U46768" s="55"/>
      <c r="V46768" s="53"/>
      <c r="W46768" s="53"/>
      <c r="X46768" s="53"/>
      <c r="Y46768" s="55"/>
    </row>
    <row r="46769" spans="21:25" x14ac:dyDescent="0.2">
      <c r="U46769" s="55"/>
      <c r="V46769" s="53"/>
      <c r="W46769" s="53"/>
      <c r="X46769" s="53"/>
      <c r="Y46769" s="55"/>
    </row>
    <row r="46770" spans="21:25" x14ac:dyDescent="0.2">
      <c r="U46770" s="55"/>
      <c r="V46770" s="53"/>
      <c r="W46770" s="53"/>
      <c r="X46770" s="53"/>
      <c r="Y46770" s="55"/>
    </row>
    <row r="46771" spans="21:25" x14ac:dyDescent="0.2">
      <c r="U46771" s="55"/>
      <c r="V46771" s="53"/>
      <c r="W46771" s="53"/>
      <c r="X46771" s="53"/>
      <c r="Y46771" s="55"/>
    </row>
    <row r="46772" spans="21:25" x14ac:dyDescent="0.2">
      <c r="U46772" s="55"/>
      <c r="V46772" s="53"/>
      <c r="W46772" s="53"/>
      <c r="X46772" s="53"/>
      <c r="Y46772" s="55"/>
    </row>
    <row r="46773" spans="21:25" x14ac:dyDescent="0.2">
      <c r="U46773" s="55"/>
      <c r="V46773" s="53"/>
      <c r="W46773" s="53"/>
      <c r="X46773" s="53"/>
      <c r="Y46773" s="55"/>
    </row>
    <row r="46774" spans="21:25" x14ac:dyDescent="0.2">
      <c r="U46774" s="55"/>
      <c r="V46774" s="53"/>
      <c r="W46774" s="53"/>
      <c r="X46774" s="53"/>
      <c r="Y46774" s="55"/>
    </row>
    <row r="46775" spans="21:25" x14ac:dyDescent="0.2">
      <c r="U46775" s="55"/>
      <c r="V46775" s="53"/>
      <c r="W46775" s="53"/>
      <c r="X46775" s="53"/>
      <c r="Y46775" s="55"/>
    </row>
    <row r="46776" spans="21:25" x14ac:dyDescent="0.2">
      <c r="U46776" s="55"/>
      <c r="V46776" s="53"/>
      <c r="W46776" s="53"/>
      <c r="X46776" s="53"/>
      <c r="Y46776" s="55"/>
    </row>
    <row r="46777" spans="21:25" x14ac:dyDescent="0.2">
      <c r="U46777" s="55"/>
      <c r="V46777" s="53"/>
      <c r="W46777" s="53"/>
      <c r="X46777" s="53"/>
      <c r="Y46777" s="55"/>
    </row>
    <row r="46778" spans="21:25" x14ac:dyDescent="0.2">
      <c r="U46778" s="55"/>
      <c r="V46778" s="53"/>
      <c r="W46778" s="53"/>
      <c r="X46778" s="53"/>
      <c r="Y46778" s="55"/>
    </row>
    <row r="46779" spans="21:25" x14ac:dyDescent="0.2">
      <c r="U46779" s="55"/>
      <c r="V46779" s="53"/>
      <c r="W46779" s="53"/>
      <c r="X46779" s="53"/>
      <c r="Y46779" s="55"/>
    </row>
    <row r="46780" spans="21:25" x14ac:dyDescent="0.2">
      <c r="U46780" s="55"/>
      <c r="V46780" s="53"/>
      <c r="W46780" s="53"/>
      <c r="X46780" s="53"/>
      <c r="Y46780" s="55"/>
    </row>
    <row r="46781" spans="21:25" x14ac:dyDescent="0.2">
      <c r="U46781" s="55"/>
      <c r="V46781" s="53"/>
      <c r="W46781" s="53"/>
      <c r="X46781" s="53"/>
      <c r="Y46781" s="55"/>
    </row>
    <row r="46782" spans="21:25" x14ac:dyDescent="0.2">
      <c r="U46782" s="55"/>
      <c r="V46782" s="53"/>
      <c r="W46782" s="53"/>
      <c r="X46782" s="53"/>
      <c r="Y46782" s="55"/>
    </row>
    <row r="46783" spans="21:25" x14ac:dyDescent="0.2">
      <c r="U46783" s="55"/>
      <c r="V46783" s="53"/>
      <c r="W46783" s="53"/>
      <c r="X46783" s="53"/>
      <c r="Y46783" s="55"/>
    </row>
    <row r="46784" spans="21:25" x14ac:dyDescent="0.2">
      <c r="U46784" s="55"/>
      <c r="V46784" s="53"/>
      <c r="W46784" s="53"/>
      <c r="X46784" s="53"/>
      <c r="Y46784" s="55"/>
    </row>
    <row r="46785" spans="21:25" x14ac:dyDescent="0.2">
      <c r="U46785" s="55"/>
      <c r="V46785" s="53"/>
      <c r="W46785" s="53"/>
      <c r="X46785" s="53"/>
      <c r="Y46785" s="55"/>
    </row>
    <row r="46786" spans="21:25" x14ac:dyDescent="0.2">
      <c r="U46786" s="55"/>
      <c r="V46786" s="53"/>
      <c r="W46786" s="53"/>
      <c r="X46786" s="53"/>
      <c r="Y46786" s="55"/>
    </row>
    <row r="46787" spans="21:25" x14ac:dyDescent="0.2">
      <c r="U46787" s="55"/>
      <c r="V46787" s="53"/>
      <c r="W46787" s="53"/>
      <c r="X46787" s="53"/>
      <c r="Y46787" s="55"/>
    </row>
    <row r="46788" spans="21:25" x14ac:dyDescent="0.2">
      <c r="U46788" s="55"/>
      <c r="V46788" s="53"/>
      <c r="W46788" s="53"/>
      <c r="X46788" s="53"/>
      <c r="Y46788" s="55"/>
    </row>
    <row r="46789" spans="21:25" x14ac:dyDescent="0.2">
      <c r="U46789" s="55"/>
      <c r="V46789" s="53"/>
      <c r="W46789" s="53"/>
      <c r="X46789" s="53"/>
      <c r="Y46789" s="55"/>
    </row>
    <row r="46790" spans="21:25" x14ac:dyDescent="0.2">
      <c r="U46790" s="55"/>
      <c r="V46790" s="53"/>
      <c r="W46790" s="53"/>
      <c r="X46790" s="53"/>
      <c r="Y46790" s="55"/>
    </row>
    <row r="46791" spans="21:25" x14ac:dyDescent="0.2">
      <c r="U46791" s="55"/>
      <c r="V46791" s="53"/>
      <c r="W46791" s="53"/>
      <c r="X46791" s="53"/>
      <c r="Y46791" s="55"/>
    </row>
    <row r="46792" spans="21:25" x14ac:dyDescent="0.2">
      <c r="U46792" s="55"/>
      <c r="V46792" s="53"/>
      <c r="W46792" s="53"/>
      <c r="X46792" s="53"/>
      <c r="Y46792" s="55"/>
    </row>
    <row r="46793" spans="21:25" x14ac:dyDescent="0.2">
      <c r="U46793" s="55"/>
      <c r="V46793" s="53"/>
      <c r="W46793" s="53"/>
      <c r="X46793" s="53"/>
      <c r="Y46793" s="55"/>
    </row>
    <row r="46794" spans="21:25" x14ac:dyDescent="0.2">
      <c r="U46794" s="55"/>
      <c r="V46794" s="53"/>
      <c r="W46794" s="53"/>
      <c r="X46794" s="53"/>
      <c r="Y46794" s="55"/>
    </row>
    <row r="46795" spans="21:25" x14ac:dyDescent="0.2">
      <c r="U46795" s="55"/>
      <c r="V46795" s="53"/>
      <c r="W46795" s="53"/>
      <c r="X46795" s="53"/>
      <c r="Y46795" s="55"/>
    </row>
    <row r="46796" spans="21:25" x14ac:dyDescent="0.2">
      <c r="U46796" s="55"/>
      <c r="V46796" s="53"/>
      <c r="W46796" s="53"/>
      <c r="X46796" s="53"/>
      <c r="Y46796" s="55"/>
    </row>
    <row r="46797" spans="21:25" x14ac:dyDescent="0.2">
      <c r="U46797" s="55"/>
      <c r="V46797" s="53"/>
      <c r="W46797" s="53"/>
      <c r="X46797" s="53"/>
      <c r="Y46797" s="55"/>
    </row>
    <row r="46798" spans="21:25" x14ac:dyDescent="0.2">
      <c r="U46798" s="55"/>
      <c r="V46798" s="53"/>
      <c r="W46798" s="53"/>
      <c r="X46798" s="53"/>
      <c r="Y46798" s="55"/>
    </row>
    <row r="46799" spans="21:25" x14ac:dyDescent="0.2">
      <c r="U46799" s="55"/>
      <c r="V46799" s="53"/>
      <c r="W46799" s="53"/>
      <c r="X46799" s="53"/>
      <c r="Y46799" s="55"/>
    </row>
    <row r="46800" spans="21:25" x14ac:dyDescent="0.2">
      <c r="U46800" s="55"/>
      <c r="V46800" s="53"/>
      <c r="W46800" s="53"/>
      <c r="X46800" s="53"/>
      <c r="Y46800" s="55"/>
    </row>
    <row r="46801" spans="21:25" x14ac:dyDescent="0.2">
      <c r="U46801" s="55"/>
      <c r="V46801" s="53"/>
      <c r="W46801" s="53"/>
      <c r="X46801" s="53"/>
      <c r="Y46801" s="55"/>
    </row>
    <row r="46802" spans="21:25" x14ac:dyDescent="0.2">
      <c r="U46802" s="55"/>
      <c r="V46802" s="53"/>
      <c r="W46802" s="53"/>
      <c r="X46802" s="53"/>
      <c r="Y46802" s="55"/>
    </row>
    <row r="46803" spans="21:25" x14ac:dyDescent="0.2">
      <c r="U46803" s="55"/>
      <c r="V46803" s="53"/>
      <c r="W46803" s="53"/>
      <c r="X46803" s="53"/>
      <c r="Y46803" s="55"/>
    </row>
    <row r="46804" spans="21:25" x14ac:dyDescent="0.2">
      <c r="U46804" s="55"/>
      <c r="V46804" s="53"/>
      <c r="W46804" s="53"/>
      <c r="X46804" s="53"/>
      <c r="Y46804" s="55"/>
    </row>
    <row r="46805" spans="21:25" x14ac:dyDescent="0.2">
      <c r="U46805" s="55"/>
      <c r="V46805" s="53"/>
      <c r="W46805" s="53"/>
      <c r="X46805" s="53"/>
      <c r="Y46805" s="55"/>
    </row>
    <row r="46806" spans="21:25" x14ac:dyDescent="0.2">
      <c r="U46806" s="55"/>
      <c r="V46806" s="53"/>
      <c r="W46806" s="53"/>
      <c r="X46806" s="53"/>
      <c r="Y46806" s="55"/>
    </row>
    <row r="46807" spans="21:25" x14ac:dyDescent="0.2">
      <c r="U46807" s="55"/>
      <c r="V46807" s="53"/>
      <c r="W46807" s="53"/>
      <c r="X46807" s="53"/>
      <c r="Y46807" s="55"/>
    </row>
    <row r="46808" spans="21:25" x14ac:dyDescent="0.2">
      <c r="U46808" s="55"/>
      <c r="V46808" s="53"/>
      <c r="W46808" s="53"/>
      <c r="X46808" s="53"/>
      <c r="Y46808" s="55"/>
    </row>
    <row r="46809" spans="21:25" x14ac:dyDescent="0.2">
      <c r="U46809" s="55"/>
      <c r="V46809" s="53"/>
      <c r="W46809" s="53"/>
      <c r="X46809" s="53"/>
      <c r="Y46809" s="55"/>
    </row>
    <row r="46810" spans="21:25" x14ac:dyDescent="0.2">
      <c r="U46810" s="55"/>
      <c r="V46810" s="53"/>
      <c r="W46810" s="53"/>
      <c r="X46810" s="53"/>
      <c r="Y46810" s="55"/>
    </row>
    <row r="46811" spans="21:25" x14ac:dyDescent="0.2">
      <c r="U46811" s="55"/>
      <c r="V46811" s="53"/>
      <c r="W46811" s="53"/>
      <c r="X46811" s="53"/>
      <c r="Y46811" s="55"/>
    </row>
    <row r="46812" spans="21:25" x14ac:dyDescent="0.2">
      <c r="U46812" s="55"/>
      <c r="V46812" s="53"/>
      <c r="W46812" s="53"/>
      <c r="X46812" s="53"/>
      <c r="Y46812" s="55"/>
    </row>
    <row r="46813" spans="21:25" x14ac:dyDescent="0.2">
      <c r="U46813" s="55"/>
      <c r="V46813" s="53"/>
      <c r="W46813" s="53"/>
      <c r="X46813" s="53"/>
      <c r="Y46813" s="55"/>
    </row>
    <row r="46814" spans="21:25" x14ac:dyDescent="0.2">
      <c r="U46814" s="55"/>
      <c r="V46814" s="53"/>
      <c r="W46814" s="53"/>
      <c r="X46814" s="53"/>
      <c r="Y46814" s="55"/>
    </row>
    <row r="46815" spans="21:25" x14ac:dyDescent="0.2">
      <c r="U46815" s="55"/>
      <c r="V46815" s="53"/>
      <c r="W46815" s="53"/>
      <c r="X46815" s="53"/>
      <c r="Y46815" s="55"/>
    </row>
    <row r="46816" spans="21:25" x14ac:dyDescent="0.2">
      <c r="U46816" s="55"/>
      <c r="V46816" s="53"/>
      <c r="W46816" s="53"/>
      <c r="X46816" s="53"/>
      <c r="Y46816" s="55"/>
    </row>
    <row r="46817" spans="21:25" x14ac:dyDescent="0.2">
      <c r="U46817" s="55"/>
      <c r="V46817" s="53"/>
      <c r="W46817" s="53"/>
      <c r="X46817" s="53"/>
      <c r="Y46817" s="55"/>
    </row>
    <row r="46818" spans="21:25" x14ac:dyDescent="0.2">
      <c r="U46818" s="55"/>
      <c r="V46818" s="53"/>
      <c r="W46818" s="53"/>
      <c r="X46818" s="53"/>
      <c r="Y46818" s="55"/>
    </row>
    <row r="46819" spans="21:25" x14ac:dyDescent="0.2">
      <c r="U46819" s="55"/>
      <c r="V46819" s="53"/>
      <c r="W46819" s="53"/>
      <c r="X46819" s="53"/>
      <c r="Y46819" s="55"/>
    </row>
    <row r="46820" spans="21:25" x14ac:dyDescent="0.2">
      <c r="U46820" s="55"/>
      <c r="V46820" s="53"/>
      <c r="W46820" s="53"/>
      <c r="X46820" s="53"/>
      <c r="Y46820" s="55"/>
    </row>
    <row r="46821" spans="21:25" x14ac:dyDescent="0.2">
      <c r="U46821" s="55"/>
      <c r="V46821" s="53"/>
      <c r="W46821" s="53"/>
      <c r="X46821" s="53"/>
      <c r="Y46821" s="55"/>
    </row>
    <row r="46822" spans="21:25" x14ac:dyDescent="0.2">
      <c r="U46822" s="55"/>
      <c r="V46822" s="53"/>
      <c r="W46822" s="53"/>
      <c r="X46822" s="53"/>
      <c r="Y46822" s="55"/>
    </row>
    <row r="46823" spans="21:25" x14ac:dyDescent="0.2">
      <c r="U46823" s="55"/>
      <c r="V46823" s="53"/>
      <c r="W46823" s="53"/>
      <c r="X46823" s="53"/>
      <c r="Y46823" s="55"/>
    </row>
    <row r="46824" spans="21:25" x14ac:dyDescent="0.2">
      <c r="U46824" s="55"/>
      <c r="V46824" s="53"/>
      <c r="W46824" s="53"/>
      <c r="X46824" s="53"/>
      <c r="Y46824" s="55"/>
    </row>
    <row r="46825" spans="21:25" x14ac:dyDescent="0.2">
      <c r="U46825" s="55"/>
      <c r="V46825" s="53"/>
      <c r="W46825" s="53"/>
      <c r="X46825" s="53"/>
      <c r="Y46825" s="55"/>
    </row>
    <row r="46826" spans="21:25" x14ac:dyDescent="0.2">
      <c r="U46826" s="55"/>
      <c r="V46826" s="53"/>
      <c r="W46826" s="53"/>
      <c r="X46826" s="53"/>
      <c r="Y46826" s="55"/>
    </row>
    <row r="46827" spans="21:25" x14ac:dyDescent="0.2">
      <c r="U46827" s="55"/>
      <c r="V46827" s="53"/>
      <c r="W46827" s="53"/>
      <c r="X46827" s="53"/>
      <c r="Y46827" s="55"/>
    </row>
    <row r="46828" spans="21:25" x14ac:dyDescent="0.2">
      <c r="U46828" s="55"/>
      <c r="V46828" s="53"/>
      <c r="W46828" s="53"/>
      <c r="X46828" s="53"/>
      <c r="Y46828" s="55"/>
    </row>
    <row r="46829" spans="21:25" x14ac:dyDescent="0.2">
      <c r="U46829" s="55"/>
      <c r="V46829" s="53"/>
      <c r="W46829" s="53"/>
      <c r="X46829" s="53"/>
      <c r="Y46829" s="55"/>
    </row>
    <row r="46830" spans="21:25" x14ac:dyDescent="0.2">
      <c r="U46830" s="55"/>
      <c r="V46830" s="53"/>
      <c r="W46830" s="53"/>
      <c r="X46830" s="53"/>
      <c r="Y46830" s="55"/>
    </row>
    <row r="46831" spans="21:25" x14ac:dyDescent="0.2">
      <c r="U46831" s="55"/>
      <c r="V46831" s="53"/>
      <c r="W46831" s="53"/>
      <c r="X46831" s="53"/>
      <c r="Y46831" s="55"/>
    </row>
    <row r="46832" spans="21:25" x14ac:dyDescent="0.2">
      <c r="U46832" s="55"/>
      <c r="V46832" s="53"/>
      <c r="W46832" s="53"/>
      <c r="X46832" s="53"/>
      <c r="Y46832" s="55"/>
    </row>
    <row r="46833" spans="21:25" x14ac:dyDescent="0.2">
      <c r="U46833" s="55"/>
      <c r="V46833" s="53"/>
      <c r="W46833" s="53"/>
      <c r="X46833" s="53"/>
      <c r="Y46833" s="55"/>
    </row>
    <row r="46834" spans="21:25" x14ac:dyDescent="0.2">
      <c r="U46834" s="55"/>
      <c r="V46834" s="53"/>
      <c r="W46834" s="53"/>
      <c r="X46834" s="53"/>
      <c r="Y46834" s="55"/>
    </row>
    <row r="46835" spans="21:25" x14ac:dyDescent="0.2">
      <c r="U46835" s="55"/>
      <c r="V46835" s="53"/>
      <c r="W46835" s="53"/>
      <c r="X46835" s="53"/>
      <c r="Y46835" s="55"/>
    </row>
    <row r="46836" spans="21:25" x14ac:dyDescent="0.2">
      <c r="U46836" s="55"/>
      <c r="V46836" s="53"/>
      <c r="W46836" s="53"/>
      <c r="X46836" s="53"/>
      <c r="Y46836" s="55"/>
    </row>
    <row r="46837" spans="21:25" x14ac:dyDescent="0.2">
      <c r="U46837" s="55"/>
      <c r="V46837" s="53"/>
      <c r="W46837" s="53"/>
      <c r="X46837" s="53"/>
      <c r="Y46837" s="55"/>
    </row>
    <row r="46838" spans="21:25" x14ac:dyDescent="0.2">
      <c r="U46838" s="55"/>
      <c r="V46838" s="53"/>
      <c r="W46838" s="53"/>
      <c r="X46838" s="53"/>
      <c r="Y46838" s="55"/>
    </row>
    <row r="46839" spans="21:25" x14ac:dyDescent="0.2">
      <c r="U46839" s="55"/>
      <c r="V46839" s="53"/>
      <c r="W46839" s="53"/>
      <c r="X46839" s="53"/>
      <c r="Y46839" s="55"/>
    </row>
    <row r="46840" spans="21:25" x14ac:dyDescent="0.2">
      <c r="U46840" s="55"/>
      <c r="V46840" s="53"/>
      <c r="W46840" s="53"/>
      <c r="X46840" s="53"/>
      <c r="Y46840" s="55"/>
    </row>
    <row r="46841" spans="21:25" x14ac:dyDescent="0.2">
      <c r="U46841" s="55"/>
      <c r="V46841" s="53"/>
      <c r="W46841" s="53"/>
      <c r="X46841" s="53"/>
      <c r="Y46841" s="55"/>
    </row>
    <row r="46842" spans="21:25" x14ac:dyDescent="0.2">
      <c r="U46842" s="55"/>
      <c r="V46842" s="53"/>
      <c r="W46842" s="53"/>
      <c r="X46842" s="53"/>
      <c r="Y46842" s="55"/>
    </row>
    <row r="46843" spans="21:25" x14ac:dyDescent="0.2">
      <c r="U46843" s="55"/>
      <c r="V46843" s="53"/>
      <c r="W46843" s="53"/>
      <c r="X46843" s="53"/>
      <c r="Y46843" s="55"/>
    </row>
    <row r="46844" spans="21:25" x14ac:dyDescent="0.2">
      <c r="U46844" s="55"/>
      <c r="V46844" s="53"/>
      <c r="W46844" s="53"/>
      <c r="X46844" s="53"/>
      <c r="Y46844" s="55"/>
    </row>
    <row r="46845" spans="21:25" x14ac:dyDescent="0.2">
      <c r="U46845" s="55"/>
      <c r="V46845" s="53"/>
      <c r="W46845" s="53"/>
      <c r="X46845" s="53"/>
      <c r="Y46845" s="55"/>
    </row>
    <row r="46846" spans="21:25" x14ac:dyDescent="0.2">
      <c r="U46846" s="55"/>
      <c r="V46846" s="53"/>
      <c r="W46846" s="53"/>
      <c r="X46846" s="53"/>
      <c r="Y46846" s="55"/>
    </row>
    <row r="46847" spans="21:25" x14ac:dyDescent="0.2">
      <c r="U46847" s="55"/>
      <c r="V46847" s="53"/>
      <c r="W46847" s="53"/>
      <c r="X46847" s="53"/>
      <c r="Y46847" s="55"/>
    </row>
    <row r="46848" spans="21:25" x14ac:dyDescent="0.2">
      <c r="U46848" s="55"/>
      <c r="V46848" s="53"/>
      <c r="W46848" s="53"/>
      <c r="X46848" s="53"/>
      <c r="Y46848" s="55"/>
    </row>
    <row r="46849" spans="21:25" x14ac:dyDescent="0.2">
      <c r="U46849" s="55"/>
      <c r="V46849" s="53"/>
      <c r="W46849" s="53"/>
      <c r="X46849" s="53"/>
      <c r="Y46849" s="55"/>
    </row>
    <row r="46850" spans="21:25" x14ac:dyDescent="0.2">
      <c r="U46850" s="55"/>
      <c r="V46850" s="53"/>
      <c r="W46850" s="53"/>
      <c r="X46850" s="53"/>
      <c r="Y46850" s="55"/>
    </row>
    <row r="46851" spans="21:25" x14ac:dyDescent="0.2">
      <c r="U46851" s="55"/>
      <c r="V46851" s="53"/>
      <c r="W46851" s="53"/>
      <c r="X46851" s="53"/>
      <c r="Y46851" s="55"/>
    </row>
    <row r="46852" spans="21:25" x14ac:dyDescent="0.2">
      <c r="U46852" s="55"/>
      <c r="V46852" s="53"/>
      <c r="W46852" s="53"/>
      <c r="X46852" s="53"/>
      <c r="Y46852" s="55"/>
    </row>
    <row r="46853" spans="21:25" x14ac:dyDescent="0.2">
      <c r="U46853" s="55"/>
      <c r="V46853" s="53"/>
      <c r="W46853" s="53"/>
      <c r="X46853" s="53"/>
      <c r="Y46853" s="55"/>
    </row>
    <row r="46854" spans="21:25" x14ac:dyDescent="0.2">
      <c r="U46854" s="55"/>
      <c r="V46854" s="53"/>
      <c r="W46854" s="53"/>
      <c r="X46854" s="53"/>
      <c r="Y46854" s="55"/>
    </row>
    <row r="46855" spans="21:25" x14ac:dyDescent="0.2">
      <c r="U46855" s="55"/>
      <c r="V46855" s="53"/>
      <c r="W46855" s="53"/>
      <c r="X46855" s="53"/>
      <c r="Y46855" s="55"/>
    </row>
    <row r="46856" spans="21:25" x14ac:dyDescent="0.2">
      <c r="U46856" s="55"/>
      <c r="V46856" s="53"/>
      <c r="W46856" s="53"/>
      <c r="X46856" s="53"/>
      <c r="Y46856" s="55"/>
    </row>
    <row r="46857" spans="21:25" x14ac:dyDescent="0.2">
      <c r="U46857" s="55"/>
      <c r="V46857" s="53"/>
      <c r="W46857" s="53"/>
      <c r="X46857" s="53"/>
      <c r="Y46857" s="55"/>
    </row>
    <row r="46858" spans="21:25" x14ac:dyDescent="0.2">
      <c r="U46858" s="55"/>
      <c r="V46858" s="53"/>
      <c r="W46858" s="53"/>
      <c r="X46858" s="53"/>
      <c r="Y46858" s="55"/>
    </row>
    <row r="46859" spans="21:25" x14ac:dyDescent="0.2">
      <c r="U46859" s="55"/>
      <c r="V46859" s="53"/>
      <c r="W46859" s="53"/>
      <c r="X46859" s="53"/>
      <c r="Y46859" s="55"/>
    </row>
    <row r="46860" spans="21:25" x14ac:dyDescent="0.2">
      <c r="U46860" s="55"/>
      <c r="V46860" s="53"/>
      <c r="W46860" s="53"/>
      <c r="X46860" s="53"/>
      <c r="Y46860" s="55"/>
    </row>
    <row r="46861" spans="21:25" x14ac:dyDescent="0.2">
      <c r="U46861" s="55"/>
      <c r="V46861" s="53"/>
      <c r="W46861" s="53"/>
      <c r="X46861" s="53"/>
      <c r="Y46861" s="55"/>
    </row>
    <row r="46862" spans="21:25" x14ac:dyDescent="0.2">
      <c r="U46862" s="55"/>
      <c r="V46862" s="53"/>
      <c r="W46862" s="53"/>
      <c r="X46862" s="53"/>
      <c r="Y46862" s="55"/>
    </row>
    <row r="46863" spans="21:25" x14ac:dyDescent="0.2">
      <c r="U46863" s="55"/>
      <c r="V46863" s="53"/>
      <c r="W46863" s="53"/>
      <c r="X46863" s="53"/>
      <c r="Y46863" s="55"/>
    </row>
    <row r="46864" spans="21:25" x14ac:dyDescent="0.2">
      <c r="U46864" s="55"/>
      <c r="V46864" s="53"/>
      <c r="W46864" s="53"/>
      <c r="X46864" s="53"/>
      <c r="Y46864" s="55"/>
    </row>
    <row r="46865" spans="21:25" x14ac:dyDescent="0.2">
      <c r="U46865" s="55"/>
      <c r="V46865" s="53"/>
      <c r="W46865" s="53"/>
      <c r="X46865" s="53"/>
      <c r="Y46865" s="55"/>
    </row>
    <row r="46866" spans="21:25" x14ac:dyDescent="0.2">
      <c r="U46866" s="55"/>
      <c r="V46866" s="53"/>
      <c r="W46866" s="53"/>
      <c r="X46866" s="53"/>
      <c r="Y46866" s="55"/>
    </row>
    <row r="46867" spans="21:25" x14ac:dyDescent="0.2">
      <c r="U46867" s="55"/>
      <c r="V46867" s="53"/>
      <c r="W46867" s="53"/>
      <c r="X46867" s="53"/>
      <c r="Y46867" s="55"/>
    </row>
    <row r="46868" spans="21:25" x14ac:dyDescent="0.2">
      <c r="U46868" s="55"/>
      <c r="V46868" s="53"/>
      <c r="W46868" s="53"/>
      <c r="X46868" s="53"/>
      <c r="Y46868" s="55"/>
    </row>
    <row r="46869" spans="21:25" x14ac:dyDescent="0.2">
      <c r="U46869" s="55"/>
      <c r="V46869" s="53"/>
      <c r="W46869" s="53"/>
      <c r="X46869" s="53"/>
      <c r="Y46869" s="55"/>
    </row>
    <row r="46870" spans="21:25" x14ac:dyDescent="0.2">
      <c r="U46870" s="55"/>
      <c r="V46870" s="53"/>
      <c r="W46870" s="53"/>
      <c r="X46870" s="53"/>
      <c r="Y46870" s="55"/>
    </row>
    <row r="46871" spans="21:25" x14ac:dyDescent="0.2">
      <c r="U46871" s="55"/>
      <c r="V46871" s="53"/>
      <c r="W46871" s="53"/>
      <c r="X46871" s="53"/>
      <c r="Y46871" s="55"/>
    </row>
    <row r="46872" spans="21:25" x14ac:dyDescent="0.2">
      <c r="U46872" s="55"/>
      <c r="V46872" s="53"/>
      <c r="W46872" s="53"/>
      <c r="X46872" s="53"/>
      <c r="Y46872" s="55"/>
    </row>
    <row r="46873" spans="21:25" x14ac:dyDescent="0.2">
      <c r="U46873" s="55"/>
      <c r="V46873" s="53"/>
      <c r="W46873" s="53"/>
      <c r="X46873" s="53"/>
      <c r="Y46873" s="55"/>
    </row>
    <row r="46874" spans="21:25" x14ac:dyDescent="0.2">
      <c r="U46874" s="55"/>
      <c r="V46874" s="53"/>
      <c r="W46874" s="53"/>
      <c r="X46874" s="53"/>
      <c r="Y46874" s="55"/>
    </row>
    <row r="46875" spans="21:25" x14ac:dyDescent="0.2">
      <c r="U46875" s="55"/>
      <c r="V46875" s="53"/>
      <c r="W46875" s="53"/>
      <c r="X46875" s="53"/>
      <c r="Y46875" s="55"/>
    </row>
    <row r="46876" spans="21:25" x14ac:dyDescent="0.2">
      <c r="U46876" s="55"/>
      <c r="V46876" s="53"/>
      <c r="W46876" s="53"/>
      <c r="X46876" s="53"/>
      <c r="Y46876" s="55"/>
    </row>
    <row r="46877" spans="21:25" x14ac:dyDescent="0.2">
      <c r="U46877" s="55"/>
      <c r="V46877" s="53"/>
      <c r="W46877" s="53"/>
      <c r="X46877" s="53"/>
      <c r="Y46877" s="55"/>
    </row>
    <row r="46878" spans="21:25" x14ac:dyDescent="0.2">
      <c r="U46878" s="55"/>
      <c r="V46878" s="53"/>
      <c r="W46878" s="53"/>
      <c r="X46878" s="53"/>
      <c r="Y46878" s="55"/>
    </row>
    <row r="46879" spans="21:25" x14ac:dyDescent="0.2">
      <c r="U46879" s="55"/>
      <c r="V46879" s="53"/>
      <c r="W46879" s="53"/>
      <c r="X46879" s="53"/>
      <c r="Y46879" s="55"/>
    </row>
    <row r="46880" spans="21:25" x14ac:dyDescent="0.2">
      <c r="U46880" s="55"/>
      <c r="V46880" s="53"/>
      <c r="W46880" s="53"/>
      <c r="X46880" s="53"/>
      <c r="Y46880" s="55"/>
    </row>
    <row r="46881" spans="21:25" x14ac:dyDescent="0.2">
      <c r="U46881" s="55"/>
      <c r="V46881" s="53"/>
      <c r="W46881" s="53"/>
      <c r="X46881" s="53"/>
      <c r="Y46881" s="55"/>
    </row>
    <row r="46882" spans="21:25" x14ac:dyDescent="0.2">
      <c r="U46882" s="55"/>
      <c r="V46882" s="53"/>
      <c r="W46882" s="53"/>
      <c r="X46882" s="53"/>
      <c r="Y46882" s="55"/>
    </row>
    <row r="46883" spans="21:25" x14ac:dyDescent="0.2">
      <c r="U46883" s="55"/>
      <c r="V46883" s="53"/>
      <c r="W46883" s="53"/>
      <c r="X46883" s="53"/>
      <c r="Y46883" s="55"/>
    </row>
    <row r="46884" spans="21:25" x14ac:dyDescent="0.2">
      <c r="U46884" s="55"/>
      <c r="V46884" s="53"/>
      <c r="W46884" s="53"/>
      <c r="X46884" s="53"/>
      <c r="Y46884" s="55"/>
    </row>
    <row r="46885" spans="21:25" x14ac:dyDescent="0.2">
      <c r="U46885" s="55"/>
      <c r="V46885" s="53"/>
      <c r="W46885" s="53"/>
      <c r="X46885" s="53"/>
      <c r="Y46885" s="55"/>
    </row>
    <row r="46886" spans="21:25" x14ac:dyDescent="0.2">
      <c r="U46886" s="55"/>
      <c r="V46886" s="53"/>
      <c r="W46886" s="53"/>
      <c r="X46886" s="53"/>
      <c r="Y46886" s="55"/>
    </row>
    <row r="46887" spans="21:25" x14ac:dyDescent="0.2">
      <c r="U46887" s="55"/>
      <c r="V46887" s="53"/>
      <c r="W46887" s="53"/>
      <c r="X46887" s="53"/>
      <c r="Y46887" s="55"/>
    </row>
    <row r="46888" spans="21:25" x14ac:dyDescent="0.2">
      <c r="U46888" s="55"/>
      <c r="V46888" s="53"/>
      <c r="W46888" s="53"/>
      <c r="X46888" s="53"/>
      <c r="Y46888" s="55"/>
    </row>
    <row r="46889" spans="21:25" x14ac:dyDescent="0.2">
      <c r="U46889" s="55"/>
      <c r="V46889" s="53"/>
      <c r="W46889" s="53"/>
      <c r="X46889" s="53"/>
      <c r="Y46889" s="55"/>
    </row>
    <row r="46890" spans="21:25" x14ac:dyDescent="0.2">
      <c r="U46890" s="55"/>
      <c r="V46890" s="53"/>
      <c r="W46890" s="53"/>
      <c r="X46890" s="53"/>
      <c r="Y46890" s="55"/>
    </row>
    <row r="46891" spans="21:25" x14ac:dyDescent="0.2">
      <c r="U46891" s="55"/>
      <c r="V46891" s="53"/>
      <c r="W46891" s="53"/>
      <c r="X46891" s="53"/>
      <c r="Y46891" s="55"/>
    </row>
    <row r="46892" spans="21:25" x14ac:dyDescent="0.2">
      <c r="U46892" s="55"/>
      <c r="V46892" s="53"/>
      <c r="W46892" s="53"/>
      <c r="X46892" s="53"/>
      <c r="Y46892" s="55"/>
    </row>
    <row r="46893" spans="21:25" x14ac:dyDescent="0.2">
      <c r="U46893" s="55"/>
      <c r="V46893" s="53"/>
      <c r="W46893" s="53"/>
      <c r="X46893" s="53"/>
      <c r="Y46893" s="55"/>
    </row>
    <row r="46894" spans="21:25" x14ac:dyDescent="0.2">
      <c r="U46894" s="55"/>
      <c r="V46894" s="53"/>
      <c r="W46894" s="53"/>
      <c r="X46894" s="53"/>
      <c r="Y46894" s="55"/>
    </row>
    <row r="46895" spans="21:25" x14ac:dyDescent="0.2">
      <c r="U46895" s="55"/>
      <c r="V46895" s="53"/>
      <c r="W46895" s="53"/>
      <c r="X46895" s="53"/>
      <c r="Y46895" s="55"/>
    </row>
    <row r="46896" spans="21:25" x14ac:dyDescent="0.2">
      <c r="U46896" s="55"/>
      <c r="V46896" s="53"/>
      <c r="W46896" s="53"/>
      <c r="X46896" s="53"/>
      <c r="Y46896" s="55"/>
    </row>
    <row r="46897" spans="21:25" x14ac:dyDescent="0.2">
      <c r="U46897" s="55"/>
      <c r="V46897" s="53"/>
      <c r="W46897" s="53"/>
      <c r="X46897" s="53"/>
      <c r="Y46897" s="55"/>
    </row>
    <row r="46898" spans="21:25" x14ac:dyDescent="0.2">
      <c r="U46898" s="55"/>
      <c r="V46898" s="53"/>
      <c r="W46898" s="53"/>
      <c r="X46898" s="53"/>
      <c r="Y46898" s="55"/>
    </row>
    <row r="46899" spans="21:25" x14ac:dyDescent="0.2">
      <c r="U46899" s="55"/>
      <c r="V46899" s="53"/>
      <c r="W46899" s="53"/>
      <c r="X46899" s="53"/>
      <c r="Y46899" s="55"/>
    </row>
    <row r="46900" spans="21:25" x14ac:dyDescent="0.2">
      <c r="U46900" s="55"/>
      <c r="V46900" s="53"/>
      <c r="W46900" s="53"/>
      <c r="X46900" s="53"/>
      <c r="Y46900" s="55"/>
    </row>
    <row r="46901" spans="21:25" x14ac:dyDescent="0.2">
      <c r="U46901" s="55"/>
      <c r="V46901" s="53"/>
      <c r="W46901" s="53"/>
      <c r="X46901" s="53"/>
      <c r="Y46901" s="55"/>
    </row>
    <row r="46902" spans="21:25" x14ac:dyDescent="0.2">
      <c r="U46902" s="55"/>
      <c r="V46902" s="53"/>
      <c r="W46902" s="53"/>
      <c r="X46902" s="53"/>
      <c r="Y46902" s="55"/>
    </row>
    <row r="46903" spans="21:25" x14ac:dyDescent="0.2">
      <c r="U46903" s="55"/>
      <c r="V46903" s="53"/>
      <c r="W46903" s="53"/>
      <c r="X46903" s="53"/>
      <c r="Y46903" s="55"/>
    </row>
    <row r="46904" spans="21:25" x14ac:dyDescent="0.2">
      <c r="U46904" s="55"/>
      <c r="V46904" s="53"/>
      <c r="W46904" s="53"/>
      <c r="X46904" s="53"/>
      <c r="Y46904" s="55"/>
    </row>
    <row r="46905" spans="21:25" x14ac:dyDescent="0.2">
      <c r="U46905" s="55"/>
      <c r="V46905" s="53"/>
      <c r="W46905" s="53"/>
      <c r="X46905" s="53"/>
      <c r="Y46905" s="55"/>
    </row>
    <row r="46906" spans="21:25" x14ac:dyDescent="0.2">
      <c r="U46906" s="55"/>
      <c r="V46906" s="53"/>
      <c r="W46906" s="53"/>
      <c r="X46906" s="53"/>
      <c r="Y46906" s="55"/>
    </row>
    <row r="46907" spans="21:25" x14ac:dyDescent="0.2">
      <c r="U46907" s="55"/>
      <c r="V46907" s="53"/>
      <c r="W46907" s="53"/>
      <c r="X46907" s="53"/>
      <c r="Y46907" s="55"/>
    </row>
    <row r="46908" spans="21:25" x14ac:dyDescent="0.2">
      <c r="U46908" s="55"/>
      <c r="V46908" s="53"/>
      <c r="W46908" s="53"/>
      <c r="X46908" s="53"/>
      <c r="Y46908" s="55"/>
    </row>
    <row r="46909" spans="21:25" x14ac:dyDescent="0.2">
      <c r="U46909" s="55"/>
      <c r="V46909" s="53"/>
      <c r="W46909" s="53"/>
      <c r="X46909" s="53"/>
      <c r="Y46909" s="55"/>
    </row>
    <row r="46910" spans="21:25" x14ac:dyDescent="0.2">
      <c r="U46910" s="55"/>
      <c r="V46910" s="53"/>
      <c r="W46910" s="53"/>
      <c r="X46910" s="53"/>
      <c r="Y46910" s="55"/>
    </row>
    <row r="46911" spans="21:25" x14ac:dyDescent="0.2">
      <c r="U46911" s="55"/>
      <c r="V46911" s="53"/>
      <c r="W46911" s="53"/>
      <c r="X46911" s="53"/>
      <c r="Y46911" s="55"/>
    </row>
    <row r="46912" spans="21:25" x14ac:dyDescent="0.2">
      <c r="U46912" s="55"/>
      <c r="V46912" s="53"/>
      <c r="W46912" s="53"/>
      <c r="X46912" s="53"/>
      <c r="Y46912" s="55"/>
    </row>
    <row r="46913" spans="21:25" x14ac:dyDescent="0.2">
      <c r="U46913" s="55"/>
      <c r="V46913" s="53"/>
      <c r="W46913" s="53"/>
      <c r="X46913" s="53"/>
      <c r="Y46913" s="55"/>
    </row>
    <row r="46914" spans="21:25" x14ac:dyDescent="0.2">
      <c r="U46914" s="55"/>
      <c r="V46914" s="53"/>
      <c r="W46914" s="53"/>
      <c r="X46914" s="53"/>
      <c r="Y46914" s="55"/>
    </row>
    <row r="46915" spans="21:25" x14ac:dyDescent="0.2">
      <c r="U46915" s="55"/>
      <c r="V46915" s="53"/>
      <c r="W46915" s="53"/>
      <c r="X46915" s="53"/>
      <c r="Y46915" s="55"/>
    </row>
    <row r="46916" spans="21:25" x14ac:dyDescent="0.2">
      <c r="U46916" s="55"/>
      <c r="V46916" s="53"/>
      <c r="W46916" s="53"/>
      <c r="X46916" s="53"/>
      <c r="Y46916" s="55"/>
    </row>
    <row r="46917" spans="21:25" x14ac:dyDescent="0.2">
      <c r="U46917" s="55"/>
      <c r="V46917" s="53"/>
      <c r="W46917" s="53"/>
      <c r="X46917" s="53"/>
      <c r="Y46917" s="55"/>
    </row>
    <row r="46918" spans="21:25" x14ac:dyDescent="0.2">
      <c r="U46918" s="55"/>
      <c r="V46918" s="53"/>
      <c r="W46918" s="53"/>
      <c r="X46918" s="53"/>
      <c r="Y46918" s="55"/>
    </row>
    <row r="46919" spans="21:25" x14ac:dyDescent="0.2">
      <c r="U46919" s="55"/>
      <c r="V46919" s="53"/>
      <c r="W46919" s="53"/>
      <c r="X46919" s="53"/>
      <c r="Y46919" s="55"/>
    </row>
    <row r="46920" spans="21:25" x14ac:dyDescent="0.2">
      <c r="U46920" s="55"/>
      <c r="V46920" s="53"/>
      <c r="W46920" s="53"/>
      <c r="X46920" s="53"/>
      <c r="Y46920" s="55"/>
    </row>
    <row r="46921" spans="21:25" x14ac:dyDescent="0.2">
      <c r="U46921" s="55"/>
      <c r="V46921" s="53"/>
      <c r="W46921" s="53"/>
      <c r="X46921" s="53"/>
      <c r="Y46921" s="55"/>
    </row>
    <row r="46922" spans="21:25" x14ac:dyDescent="0.2">
      <c r="U46922" s="55"/>
      <c r="V46922" s="53"/>
      <c r="W46922" s="53"/>
      <c r="X46922" s="53"/>
      <c r="Y46922" s="55"/>
    </row>
    <row r="46923" spans="21:25" x14ac:dyDescent="0.2">
      <c r="U46923" s="55"/>
      <c r="V46923" s="53"/>
      <c r="W46923" s="53"/>
      <c r="X46923" s="53"/>
      <c r="Y46923" s="55"/>
    </row>
    <row r="46924" spans="21:25" x14ac:dyDescent="0.2">
      <c r="U46924" s="55"/>
      <c r="V46924" s="53"/>
      <c r="W46924" s="53"/>
      <c r="X46924" s="53"/>
      <c r="Y46924" s="55"/>
    </row>
    <row r="46925" spans="21:25" x14ac:dyDescent="0.2">
      <c r="U46925" s="55"/>
      <c r="V46925" s="53"/>
      <c r="W46925" s="53"/>
      <c r="X46925" s="53"/>
      <c r="Y46925" s="55"/>
    </row>
    <row r="46926" spans="21:25" x14ac:dyDescent="0.2">
      <c r="U46926" s="55"/>
      <c r="V46926" s="53"/>
      <c r="W46926" s="53"/>
      <c r="X46926" s="53"/>
      <c r="Y46926" s="55"/>
    </row>
    <row r="46927" spans="21:25" x14ac:dyDescent="0.2">
      <c r="U46927" s="55"/>
      <c r="V46927" s="53"/>
      <c r="W46927" s="53"/>
      <c r="X46927" s="53"/>
      <c r="Y46927" s="55"/>
    </row>
    <row r="46928" spans="21:25" x14ac:dyDescent="0.2">
      <c r="U46928" s="55"/>
      <c r="V46928" s="53"/>
      <c r="W46928" s="53"/>
      <c r="X46928" s="53"/>
      <c r="Y46928" s="55"/>
    </row>
    <row r="46929" spans="21:25" x14ac:dyDescent="0.2">
      <c r="U46929" s="55"/>
      <c r="V46929" s="53"/>
      <c r="W46929" s="53"/>
      <c r="X46929" s="53"/>
      <c r="Y46929" s="55"/>
    </row>
    <row r="46930" spans="21:25" x14ac:dyDescent="0.2">
      <c r="U46930" s="55"/>
      <c r="V46930" s="53"/>
      <c r="W46930" s="53"/>
      <c r="X46930" s="53"/>
      <c r="Y46930" s="55"/>
    </row>
    <row r="46931" spans="21:25" x14ac:dyDescent="0.2">
      <c r="U46931" s="55"/>
      <c r="V46931" s="53"/>
      <c r="W46931" s="53"/>
      <c r="X46931" s="53"/>
      <c r="Y46931" s="55"/>
    </row>
    <row r="46932" spans="21:25" x14ac:dyDescent="0.2">
      <c r="U46932" s="55"/>
      <c r="V46932" s="53"/>
      <c r="W46932" s="53"/>
      <c r="X46932" s="53"/>
      <c r="Y46932" s="55"/>
    </row>
    <row r="46933" spans="21:25" x14ac:dyDescent="0.2">
      <c r="U46933" s="55"/>
      <c r="V46933" s="53"/>
      <c r="W46933" s="53"/>
      <c r="X46933" s="53"/>
      <c r="Y46933" s="55"/>
    </row>
    <row r="46934" spans="21:25" x14ac:dyDescent="0.2">
      <c r="U46934" s="55"/>
      <c r="V46934" s="53"/>
      <c r="W46934" s="53"/>
      <c r="X46934" s="53"/>
      <c r="Y46934" s="55"/>
    </row>
    <row r="46935" spans="21:25" x14ac:dyDescent="0.2">
      <c r="U46935" s="55"/>
      <c r="V46935" s="53"/>
      <c r="W46935" s="53"/>
      <c r="X46935" s="53"/>
      <c r="Y46935" s="55"/>
    </row>
    <row r="46936" spans="21:25" x14ac:dyDescent="0.2">
      <c r="U46936" s="55"/>
      <c r="V46936" s="53"/>
      <c r="W46936" s="53"/>
      <c r="X46936" s="53"/>
      <c r="Y46936" s="55"/>
    </row>
    <row r="46937" spans="21:25" x14ac:dyDescent="0.2">
      <c r="U46937" s="55"/>
      <c r="V46937" s="53"/>
      <c r="W46937" s="53"/>
      <c r="X46937" s="53"/>
      <c r="Y46937" s="55"/>
    </row>
    <row r="46938" spans="21:25" x14ac:dyDescent="0.2">
      <c r="U46938" s="55"/>
      <c r="V46938" s="53"/>
      <c r="W46938" s="53"/>
      <c r="X46938" s="53"/>
      <c r="Y46938" s="55"/>
    </row>
    <row r="46939" spans="21:25" x14ac:dyDescent="0.2">
      <c r="U46939" s="55"/>
      <c r="V46939" s="53"/>
      <c r="W46939" s="53"/>
      <c r="X46939" s="53"/>
      <c r="Y46939" s="55"/>
    </row>
    <row r="46940" spans="21:25" x14ac:dyDescent="0.2">
      <c r="U46940" s="55"/>
      <c r="V46940" s="53"/>
      <c r="W46940" s="53"/>
      <c r="X46940" s="53"/>
      <c r="Y46940" s="55"/>
    </row>
    <row r="46941" spans="21:25" x14ac:dyDescent="0.2">
      <c r="U46941" s="55"/>
      <c r="V46941" s="53"/>
      <c r="W46941" s="53"/>
      <c r="X46941" s="53"/>
      <c r="Y46941" s="55"/>
    </row>
    <row r="46942" spans="21:25" x14ac:dyDescent="0.2">
      <c r="U46942" s="55"/>
      <c r="V46942" s="53"/>
      <c r="W46942" s="53"/>
      <c r="X46942" s="53"/>
      <c r="Y46942" s="55"/>
    </row>
    <row r="46943" spans="21:25" x14ac:dyDescent="0.2">
      <c r="U46943" s="55"/>
      <c r="V46943" s="53"/>
      <c r="W46943" s="53"/>
      <c r="X46943" s="53"/>
      <c r="Y46943" s="55"/>
    </row>
    <row r="46944" spans="21:25" x14ac:dyDescent="0.2">
      <c r="U46944" s="55"/>
      <c r="V46944" s="53"/>
      <c r="W46944" s="53"/>
      <c r="X46944" s="53"/>
      <c r="Y46944" s="55"/>
    </row>
    <row r="46945" spans="21:25" x14ac:dyDescent="0.2">
      <c r="U46945" s="55"/>
      <c r="V46945" s="53"/>
      <c r="W46945" s="53"/>
      <c r="X46945" s="53"/>
      <c r="Y46945" s="55"/>
    </row>
    <row r="46946" spans="21:25" x14ac:dyDescent="0.2">
      <c r="U46946" s="55"/>
      <c r="V46946" s="53"/>
      <c r="W46946" s="53"/>
      <c r="X46946" s="53"/>
      <c r="Y46946" s="55"/>
    </row>
    <row r="46947" spans="21:25" x14ac:dyDescent="0.2">
      <c r="U46947" s="55"/>
      <c r="V46947" s="53"/>
      <c r="W46947" s="53"/>
      <c r="X46947" s="53"/>
      <c r="Y46947" s="55"/>
    </row>
    <row r="46948" spans="21:25" x14ac:dyDescent="0.2">
      <c r="U46948" s="55"/>
      <c r="V46948" s="53"/>
      <c r="W46948" s="53"/>
      <c r="X46948" s="53"/>
      <c r="Y46948" s="55"/>
    </row>
    <row r="46949" spans="21:25" x14ac:dyDescent="0.2">
      <c r="U46949" s="55"/>
      <c r="V46949" s="53"/>
      <c r="W46949" s="53"/>
      <c r="X46949" s="53"/>
      <c r="Y46949" s="55"/>
    </row>
    <row r="46950" spans="21:25" x14ac:dyDescent="0.2">
      <c r="U46950" s="55"/>
      <c r="V46950" s="53"/>
      <c r="W46950" s="53"/>
      <c r="X46950" s="53"/>
      <c r="Y46950" s="55"/>
    </row>
    <row r="46951" spans="21:25" x14ac:dyDescent="0.2">
      <c r="U46951" s="55"/>
      <c r="V46951" s="53"/>
      <c r="W46951" s="53"/>
      <c r="X46951" s="53"/>
      <c r="Y46951" s="55"/>
    </row>
    <row r="46952" spans="21:25" x14ac:dyDescent="0.2">
      <c r="U46952" s="55"/>
      <c r="V46952" s="53"/>
      <c r="W46952" s="53"/>
      <c r="X46952" s="53"/>
      <c r="Y46952" s="55"/>
    </row>
    <row r="46953" spans="21:25" x14ac:dyDescent="0.2">
      <c r="U46953" s="55"/>
      <c r="V46953" s="53"/>
      <c r="W46953" s="53"/>
      <c r="X46953" s="53"/>
      <c r="Y46953" s="55"/>
    </row>
    <row r="46954" spans="21:25" x14ac:dyDescent="0.2">
      <c r="U46954" s="55"/>
      <c r="V46954" s="53"/>
      <c r="W46954" s="53"/>
      <c r="X46954" s="53"/>
      <c r="Y46954" s="55"/>
    </row>
    <row r="46955" spans="21:25" x14ac:dyDescent="0.2">
      <c r="U46955" s="55"/>
      <c r="V46955" s="53"/>
      <c r="W46955" s="53"/>
      <c r="X46955" s="53"/>
      <c r="Y46955" s="55"/>
    </row>
    <row r="46956" spans="21:25" x14ac:dyDescent="0.2">
      <c r="U46956" s="55"/>
      <c r="V46956" s="53"/>
      <c r="W46956" s="53"/>
      <c r="X46956" s="53"/>
      <c r="Y46956" s="55"/>
    </row>
    <row r="46957" spans="21:25" x14ac:dyDescent="0.2">
      <c r="U46957" s="55"/>
      <c r="V46957" s="53"/>
      <c r="W46957" s="53"/>
      <c r="X46957" s="53"/>
      <c r="Y46957" s="55"/>
    </row>
    <row r="46958" spans="21:25" x14ac:dyDescent="0.2">
      <c r="U46958" s="55"/>
      <c r="V46958" s="53"/>
      <c r="W46958" s="53"/>
      <c r="X46958" s="53"/>
      <c r="Y46958" s="55"/>
    </row>
    <row r="46959" spans="21:25" x14ac:dyDescent="0.2">
      <c r="U46959" s="55"/>
      <c r="V46959" s="53"/>
      <c r="W46959" s="53"/>
      <c r="X46959" s="53"/>
      <c r="Y46959" s="55"/>
    </row>
    <row r="46960" spans="21:25" x14ac:dyDescent="0.2">
      <c r="U46960" s="55"/>
      <c r="V46960" s="53"/>
      <c r="W46960" s="53"/>
      <c r="X46960" s="53"/>
      <c r="Y46960" s="55"/>
    </row>
    <row r="46961" spans="21:25" x14ac:dyDescent="0.2">
      <c r="U46961" s="55"/>
      <c r="V46961" s="53"/>
      <c r="W46961" s="53"/>
      <c r="X46961" s="53"/>
      <c r="Y46961" s="55"/>
    </row>
    <row r="46962" spans="21:25" x14ac:dyDescent="0.2">
      <c r="U46962" s="55"/>
      <c r="V46962" s="53"/>
      <c r="W46962" s="53"/>
      <c r="X46962" s="53"/>
      <c r="Y46962" s="55"/>
    </row>
    <row r="46963" spans="21:25" x14ac:dyDescent="0.2">
      <c r="U46963" s="55"/>
      <c r="V46963" s="53"/>
      <c r="W46963" s="53"/>
      <c r="X46963" s="53"/>
      <c r="Y46963" s="55"/>
    </row>
    <row r="46964" spans="21:25" x14ac:dyDescent="0.2">
      <c r="U46964" s="55"/>
      <c r="V46964" s="53"/>
      <c r="W46964" s="53"/>
      <c r="X46964" s="53"/>
      <c r="Y46964" s="55"/>
    </row>
    <row r="46965" spans="21:25" x14ac:dyDescent="0.2">
      <c r="U46965" s="55"/>
      <c r="V46965" s="53"/>
      <c r="W46965" s="53"/>
      <c r="X46965" s="53"/>
      <c r="Y46965" s="55"/>
    </row>
    <row r="46966" spans="21:25" x14ac:dyDescent="0.2">
      <c r="U46966" s="55"/>
      <c r="V46966" s="53"/>
      <c r="W46966" s="53"/>
      <c r="X46966" s="53"/>
      <c r="Y46966" s="55"/>
    </row>
    <row r="46967" spans="21:25" x14ac:dyDescent="0.2">
      <c r="U46967" s="55"/>
      <c r="V46967" s="53"/>
      <c r="W46967" s="53"/>
      <c r="X46967" s="53"/>
      <c r="Y46967" s="55"/>
    </row>
    <row r="46968" spans="21:25" x14ac:dyDescent="0.2">
      <c r="U46968" s="55"/>
      <c r="V46968" s="53"/>
      <c r="W46968" s="53"/>
      <c r="X46968" s="53"/>
      <c r="Y46968" s="55"/>
    </row>
    <row r="46969" spans="21:25" x14ac:dyDescent="0.2">
      <c r="U46969" s="55"/>
      <c r="V46969" s="53"/>
      <c r="W46969" s="53"/>
      <c r="X46969" s="53"/>
      <c r="Y46969" s="55"/>
    </row>
    <row r="46970" spans="21:25" x14ac:dyDescent="0.2">
      <c r="U46970" s="55"/>
      <c r="V46970" s="53"/>
      <c r="W46970" s="53"/>
      <c r="X46970" s="53"/>
      <c r="Y46970" s="55"/>
    </row>
    <row r="46971" spans="21:25" x14ac:dyDescent="0.2">
      <c r="U46971" s="55"/>
      <c r="V46971" s="53"/>
      <c r="W46971" s="53"/>
      <c r="X46971" s="53"/>
      <c r="Y46971" s="55"/>
    </row>
    <row r="46972" spans="21:25" x14ac:dyDescent="0.2">
      <c r="U46972" s="55"/>
      <c r="V46972" s="53"/>
      <c r="W46972" s="53"/>
      <c r="X46972" s="53"/>
      <c r="Y46972" s="55"/>
    </row>
    <row r="46973" spans="21:25" x14ac:dyDescent="0.2">
      <c r="U46973" s="55"/>
      <c r="V46973" s="53"/>
      <c r="W46973" s="53"/>
      <c r="X46973" s="53"/>
      <c r="Y46973" s="55"/>
    </row>
    <row r="46974" spans="21:25" x14ac:dyDescent="0.2">
      <c r="U46974" s="55"/>
      <c r="V46974" s="53"/>
      <c r="W46974" s="53"/>
      <c r="X46974" s="53"/>
      <c r="Y46974" s="55"/>
    </row>
    <row r="46975" spans="21:25" x14ac:dyDescent="0.2">
      <c r="U46975" s="55"/>
      <c r="V46975" s="53"/>
      <c r="W46975" s="53"/>
      <c r="X46975" s="53"/>
      <c r="Y46975" s="55"/>
    </row>
    <row r="46976" spans="21:25" x14ac:dyDescent="0.2">
      <c r="U46976" s="55"/>
      <c r="V46976" s="53"/>
      <c r="W46976" s="53"/>
      <c r="X46976" s="53"/>
      <c r="Y46976" s="55"/>
    </row>
    <row r="46977" spans="21:25" x14ac:dyDescent="0.2">
      <c r="U46977" s="55"/>
      <c r="V46977" s="53"/>
      <c r="W46977" s="53"/>
      <c r="X46977" s="53"/>
      <c r="Y46977" s="55"/>
    </row>
    <row r="46978" spans="21:25" x14ac:dyDescent="0.2">
      <c r="U46978" s="55"/>
      <c r="V46978" s="53"/>
      <c r="W46978" s="53"/>
      <c r="X46978" s="53"/>
      <c r="Y46978" s="55"/>
    </row>
    <row r="46979" spans="21:25" x14ac:dyDescent="0.2">
      <c r="U46979" s="55"/>
      <c r="V46979" s="53"/>
      <c r="W46979" s="53"/>
      <c r="X46979" s="53"/>
      <c r="Y46979" s="55"/>
    </row>
    <row r="46980" spans="21:25" x14ac:dyDescent="0.2">
      <c r="U46980" s="55"/>
      <c r="V46980" s="53"/>
      <c r="W46980" s="53"/>
      <c r="X46980" s="53"/>
      <c r="Y46980" s="55"/>
    </row>
    <row r="46981" spans="21:25" x14ac:dyDescent="0.2">
      <c r="U46981" s="55"/>
      <c r="V46981" s="53"/>
      <c r="W46981" s="53"/>
      <c r="X46981" s="53"/>
      <c r="Y46981" s="55"/>
    </row>
    <row r="46982" spans="21:25" x14ac:dyDescent="0.2">
      <c r="U46982" s="55"/>
      <c r="V46982" s="53"/>
      <c r="W46982" s="53"/>
      <c r="X46982" s="53"/>
      <c r="Y46982" s="55"/>
    </row>
    <row r="46983" spans="21:25" x14ac:dyDescent="0.2">
      <c r="U46983" s="55"/>
      <c r="V46983" s="53"/>
      <c r="W46983" s="53"/>
      <c r="X46983" s="53"/>
      <c r="Y46983" s="55"/>
    </row>
    <row r="46984" spans="21:25" x14ac:dyDescent="0.2">
      <c r="U46984" s="55"/>
      <c r="V46984" s="53"/>
      <c r="W46984" s="53"/>
      <c r="X46984" s="53"/>
      <c r="Y46984" s="55"/>
    </row>
    <row r="46985" spans="21:25" x14ac:dyDescent="0.2">
      <c r="U46985" s="55"/>
      <c r="V46985" s="53"/>
      <c r="W46985" s="53"/>
      <c r="X46985" s="53"/>
      <c r="Y46985" s="55"/>
    </row>
    <row r="46986" spans="21:25" x14ac:dyDescent="0.2">
      <c r="U46986" s="55"/>
      <c r="V46986" s="53"/>
      <c r="W46986" s="53"/>
      <c r="X46986" s="53"/>
      <c r="Y46986" s="55"/>
    </row>
    <row r="46987" spans="21:25" x14ac:dyDescent="0.2">
      <c r="U46987" s="55"/>
      <c r="V46987" s="53"/>
      <c r="W46987" s="53"/>
      <c r="X46987" s="53"/>
      <c r="Y46987" s="55"/>
    </row>
    <row r="46988" spans="21:25" x14ac:dyDescent="0.2">
      <c r="U46988" s="55"/>
      <c r="V46988" s="53"/>
      <c r="W46988" s="53"/>
      <c r="X46988" s="53"/>
      <c r="Y46988" s="55"/>
    </row>
    <row r="46989" spans="21:25" x14ac:dyDescent="0.2">
      <c r="U46989" s="55"/>
      <c r="V46989" s="53"/>
      <c r="W46989" s="53"/>
      <c r="X46989" s="53"/>
      <c r="Y46989" s="55"/>
    </row>
    <row r="46990" spans="21:25" x14ac:dyDescent="0.2">
      <c r="U46990" s="55"/>
      <c r="V46990" s="53"/>
      <c r="W46990" s="53"/>
      <c r="X46990" s="53"/>
      <c r="Y46990" s="55"/>
    </row>
    <row r="46991" spans="21:25" x14ac:dyDescent="0.2">
      <c r="U46991" s="55"/>
      <c r="V46991" s="53"/>
      <c r="W46991" s="53"/>
      <c r="X46991" s="53"/>
      <c r="Y46991" s="55"/>
    </row>
    <row r="46992" spans="21:25" x14ac:dyDescent="0.2">
      <c r="U46992" s="55"/>
      <c r="V46992" s="53"/>
      <c r="W46992" s="53"/>
      <c r="X46992" s="53"/>
      <c r="Y46992" s="55"/>
    </row>
    <row r="46993" spans="21:25" x14ac:dyDescent="0.2">
      <c r="U46993" s="55"/>
      <c r="V46993" s="53"/>
      <c r="W46993" s="53"/>
      <c r="X46993" s="53"/>
      <c r="Y46993" s="55"/>
    </row>
    <row r="46994" spans="21:25" x14ac:dyDescent="0.2">
      <c r="U46994" s="55"/>
      <c r="V46994" s="53"/>
      <c r="W46994" s="53"/>
      <c r="X46994" s="53"/>
      <c r="Y46994" s="55"/>
    </row>
    <row r="46995" spans="21:25" x14ac:dyDescent="0.2">
      <c r="U46995" s="55"/>
      <c r="V46995" s="53"/>
      <c r="W46995" s="53"/>
      <c r="X46995" s="53"/>
      <c r="Y46995" s="55"/>
    </row>
    <row r="46996" spans="21:25" x14ac:dyDescent="0.2">
      <c r="U46996" s="55"/>
      <c r="V46996" s="53"/>
      <c r="W46996" s="53"/>
      <c r="X46996" s="53"/>
      <c r="Y46996" s="55"/>
    </row>
    <row r="46997" spans="21:25" x14ac:dyDescent="0.2">
      <c r="U46997" s="55"/>
      <c r="V46997" s="53"/>
      <c r="W46997" s="53"/>
      <c r="X46997" s="53"/>
      <c r="Y46997" s="55"/>
    </row>
    <row r="46998" spans="21:25" x14ac:dyDescent="0.2">
      <c r="U46998" s="55"/>
      <c r="V46998" s="53"/>
      <c r="W46998" s="53"/>
      <c r="X46998" s="53"/>
      <c r="Y46998" s="55"/>
    </row>
    <row r="46999" spans="21:25" x14ac:dyDescent="0.2">
      <c r="U46999" s="55"/>
      <c r="V46999" s="53"/>
      <c r="W46999" s="53"/>
      <c r="X46999" s="53"/>
      <c r="Y46999" s="55"/>
    </row>
    <row r="47000" spans="21:25" x14ac:dyDescent="0.2">
      <c r="U47000" s="55"/>
      <c r="V47000" s="53"/>
      <c r="W47000" s="53"/>
      <c r="X47000" s="53"/>
      <c r="Y47000" s="55"/>
    </row>
    <row r="47001" spans="21:25" x14ac:dyDescent="0.2">
      <c r="U47001" s="55"/>
      <c r="V47001" s="53"/>
      <c r="W47001" s="53"/>
      <c r="X47001" s="53"/>
      <c r="Y47001" s="55"/>
    </row>
    <row r="47002" spans="21:25" x14ac:dyDescent="0.2">
      <c r="U47002" s="55"/>
      <c r="V47002" s="53"/>
      <c r="W47002" s="53"/>
      <c r="X47002" s="53"/>
      <c r="Y47002" s="55"/>
    </row>
    <row r="47003" spans="21:25" x14ac:dyDescent="0.2">
      <c r="U47003" s="55"/>
      <c r="V47003" s="53"/>
      <c r="W47003" s="53"/>
      <c r="X47003" s="53"/>
      <c r="Y47003" s="55"/>
    </row>
    <row r="47004" spans="21:25" x14ac:dyDescent="0.2">
      <c r="U47004" s="55"/>
      <c r="V47004" s="53"/>
      <c r="W47004" s="53"/>
      <c r="X47004" s="53"/>
      <c r="Y47004" s="55"/>
    </row>
    <row r="47005" spans="21:25" x14ac:dyDescent="0.2">
      <c r="U47005" s="55"/>
      <c r="V47005" s="53"/>
      <c r="W47005" s="53"/>
      <c r="X47005" s="53"/>
      <c r="Y47005" s="55"/>
    </row>
    <row r="47006" spans="21:25" x14ac:dyDescent="0.2">
      <c r="U47006" s="55"/>
      <c r="V47006" s="53"/>
      <c r="W47006" s="53"/>
      <c r="X47006" s="53"/>
      <c r="Y47006" s="55"/>
    </row>
    <row r="47007" spans="21:25" x14ac:dyDescent="0.2">
      <c r="U47007" s="55"/>
      <c r="V47007" s="53"/>
      <c r="W47007" s="53"/>
      <c r="X47007" s="53"/>
      <c r="Y47007" s="55"/>
    </row>
    <row r="47008" spans="21:25" x14ac:dyDescent="0.2">
      <c r="U47008" s="55"/>
      <c r="V47008" s="53"/>
      <c r="W47008" s="53"/>
      <c r="X47008" s="53"/>
      <c r="Y47008" s="55"/>
    </row>
    <row r="47009" spans="21:25" x14ac:dyDescent="0.2">
      <c r="U47009" s="55"/>
      <c r="V47009" s="53"/>
      <c r="W47009" s="53"/>
      <c r="X47009" s="53"/>
      <c r="Y47009" s="55"/>
    </row>
    <row r="47010" spans="21:25" x14ac:dyDescent="0.2">
      <c r="U47010" s="55"/>
      <c r="V47010" s="53"/>
      <c r="W47010" s="53"/>
      <c r="X47010" s="53"/>
      <c r="Y47010" s="55"/>
    </row>
    <row r="47011" spans="21:25" x14ac:dyDescent="0.2">
      <c r="U47011" s="55"/>
      <c r="V47011" s="53"/>
      <c r="W47011" s="53"/>
      <c r="X47011" s="53"/>
      <c r="Y47011" s="55"/>
    </row>
    <row r="47012" spans="21:25" x14ac:dyDescent="0.2">
      <c r="U47012" s="55"/>
      <c r="V47012" s="53"/>
      <c r="W47012" s="53"/>
      <c r="X47012" s="53"/>
      <c r="Y47012" s="55"/>
    </row>
    <row r="47013" spans="21:25" x14ac:dyDescent="0.2">
      <c r="U47013" s="55"/>
      <c r="V47013" s="53"/>
      <c r="W47013" s="53"/>
      <c r="X47013" s="53"/>
      <c r="Y47013" s="55"/>
    </row>
    <row r="47014" spans="21:25" x14ac:dyDescent="0.2">
      <c r="U47014" s="55"/>
      <c r="V47014" s="53"/>
      <c r="W47014" s="53"/>
      <c r="X47014" s="53"/>
      <c r="Y47014" s="55"/>
    </row>
    <row r="47015" spans="21:25" x14ac:dyDescent="0.2">
      <c r="U47015" s="55"/>
      <c r="V47015" s="53"/>
      <c r="W47015" s="53"/>
      <c r="X47015" s="53"/>
      <c r="Y47015" s="55"/>
    </row>
    <row r="47016" spans="21:25" x14ac:dyDescent="0.2">
      <c r="U47016" s="55"/>
      <c r="V47016" s="53"/>
      <c r="W47016" s="53"/>
      <c r="X47016" s="53"/>
      <c r="Y47016" s="55"/>
    </row>
    <row r="47017" spans="21:25" x14ac:dyDescent="0.2">
      <c r="U47017" s="55"/>
      <c r="V47017" s="53"/>
      <c r="W47017" s="53"/>
      <c r="X47017" s="53"/>
      <c r="Y47017" s="55"/>
    </row>
    <row r="47018" spans="21:25" x14ac:dyDescent="0.2">
      <c r="U47018" s="55"/>
      <c r="V47018" s="53"/>
      <c r="W47018" s="53"/>
      <c r="X47018" s="53"/>
      <c r="Y47018" s="55"/>
    </row>
    <row r="47019" spans="21:25" x14ac:dyDescent="0.2">
      <c r="U47019" s="55"/>
      <c r="V47019" s="53"/>
      <c r="W47019" s="53"/>
      <c r="X47019" s="53"/>
      <c r="Y47019" s="55"/>
    </row>
    <row r="47020" spans="21:25" x14ac:dyDescent="0.2">
      <c r="U47020" s="55"/>
      <c r="V47020" s="53"/>
      <c r="W47020" s="53"/>
      <c r="X47020" s="53"/>
      <c r="Y47020" s="55"/>
    </row>
    <row r="47021" spans="21:25" x14ac:dyDescent="0.2">
      <c r="U47021" s="55"/>
      <c r="V47021" s="53"/>
      <c r="W47021" s="53"/>
      <c r="X47021" s="53"/>
      <c r="Y47021" s="55"/>
    </row>
    <row r="47022" spans="21:25" x14ac:dyDescent="0.2">
      <c r="U47022" s="55"/>
      <c r="V47022" s="53"/>
      <c r="W47022" s="53"/>
      <c r="X47022" s="53"/>
      <c r="Y47022" s="55"/>
    </row>
    <row r="47023" spans="21:25" x14ac:dyDescent="0.2">
      <c r="U47023" s="55"/>
      <c r="V47023" s="53"/>
      <c r="W47023" s="53"/>
      <c r="X47023" s="53"/>
      <c r="Y47023" s="55"/>
    </row>
    <row r="47024" spans="21:25" x14ac:dyDescent="0.2">
      <c r="U47024" s="55"/>
      <c r="V47024" s="53"/>
      <c r="W47024" s="53"/>
      <c r="X47024" s="53"/>
      <c r="Y47024" s="55"/>
    </row>
    <row r="47025" spans="21:25" x14ac:dyDescent="0.2">
      <c r="U47025" s="55"/>
      <c r="V47025" s="53"/>
      <c r="W47025" s="53"/>
      <c r="X47025" s="53"/>
      <c r="Y47025" s="55"/>
    </row>
    <row r="47026" spans="21:25" x14ac:dyDescent="0.2">
      <c r="U47026" s="55"/>
      <c r="V47026" s="53"/>
      <c r="W47026" s="53"/>
      <c r="X47026" s="53"/>
      <c r="Y47026" s="55"/>
    </row>
    <row r="47027" spans="21:25" x14ac:dyDescent="0.2">
      <c r="U47027" s="55"/>
      <c r="V47027" s="53"/>
      <c r="W47027" s="53"/>
      <c r="X47027" s="53"/>
      <c r="Y47027" s="55"/>
    </row>
    <row r="47028" spans="21:25" x14ac:dyDescent="0.2">
      <c r="U47028" s="55"/>
      <c r="V47028" s="53"/>
      <c r="W47028" s="53"/>
      <c r="X47028" s="53"/>
      <c r="Y47028" s="55"/>
    </row>
    <row r="47029" spans="21:25" x14ac:dyDescent="0.2">
      <c r="U47029" s="55"/>
      <c r="V47029" s="53"/>
      <c r="W47029" s="53"/>
      <c r="X47029" s="53"/>
      <c r="Y47029" s="55"/>
    </row>
    <row r="47030" spans="21:25" x14ac:dyDescent="0.2">
      <c r="U47030" s="55"/>
      <c r="V47030" s="53"/>
      <c r="W47030" s="53"/>
      <c r="X47030" s="53"/>
      <c r="Y47030" s="55"/>
    </row>
    <row r="47031" spans="21:25" x14ac:dyDescent="0.2">
      <c r="U47031" s="55"/>
      <c r="V47031" s="53"/>
      <c r="W47031" s="53"/>
      <c r="X47031" s="53"/>
      <c r="Y47031" s="55"/>
    </row>
    <row r="47032" spans="21:25" x14ac:dyDescent="0.2">
      <c r="U47032" s="55"/>
      <c r="V47032" s="53"/>
      <c r="W47032" s="53"/>
      <c r="X47032" s="53"/>
      <c r="Y47032" s="55"/>
    </row>
    <row r="47033" spans="21:25" x14ac:dyDescent="0.2">
      <c r="U47033" s="55"/>
      <c r="V47033" s="53"/>
      <c r="W47033" s="53"/>
      <c r="X47033" s="53"/>
      <c r="Y47033" s="55"/>
    </row>
    <row r="47034" spans="21:25" x14ac:dyDescent="0.2">
      <c r="U47034" s="55"/>
      <c r="V47034" s="53"/>
      <c r="W47034" s="53"/>
      <c r="X47034" s="53"/>
      <c r="Y47034" s="55"/>
    </row>
    <row r="47035" spans="21:25" x14ac:dyDescent="0.2">
      <c r="U47035" s="55"/>
      <c r="V47035" s="53"/>
      <c r="W47035" s="53"/>
      <c r="X47035" s="53"/>
      <c r="Y47035" s="55"/>
    </row>
    <row r="47036" spans="21:25" x14ac:dyDescent="0.2">
      <c r="U47036" s="55"/>
      <c r="V47036" s="53"/>
      <c r="W47036" s="53"/>
      <c r="X47036" s="53"/>
      <c r="Y47036" s="55"/>
    </row>
    <row r="47037" spans="21:25" x14ac:dyDescent="0.2">
      <c r="U47037" s="55"/>
      <c r="V47037" s="53"/>
      <c r="W47037" s="53"/>
      <c r="X47037" s="53"/>
      <c r="Y47037" s="55"/>
    </row>
    <row r="47038" spans="21:25" x14ac:dyDescent="0.2">
      <c r="U47038" s="55"/>
      <c r="V47038" s="53"/>
      <c r="W47038" s="53"/>
      <c r="X47038" s="53"/>
      <c r="Y47038" s="55"/>
    </row>
    <row r="47039" spans="21:25" x14ac:dyDescent="0.2">
      <c r="U47039" s="55"/>
      <c r="V47039" s="53"/>
      <c r="W47039" s="53"/>
      <c r="X47039" s="53"/>
      <c r="Y47039" s="55"/>
    </row>
    <row r="47040" spans="21:25" x14ac:dyDescent="0.2">
      <c r="U47040" s="55"/>
      <c r="V47040" s="53"/>
      <c r="W47040" s="53"/>
      <c r="X47040" s="53"/>
      <c r="Y47040" s="55"/>
    </row>
    <row r="47041" spans="21:25" x14ac:dyDescent="0.2">
      <c r="U47041" s="55"/>
      <c r="V47041" s="53"/>
      <c r="W47041" s="53"/>
      <c r="X47041" s="53"/>
      <c r="Y47041" s="55"/>
    </row>
    <row r="47042" spans="21:25" x14ac:dyDescent="0.2">
      <c r="U47042" s="55"/>
      <c r="V47042" s="53"/>
      <c r="W47042" s="53"/>
      <c r="X47042" s="53"/>
      <c r="Y47042" s="55"/>
    </row>
    <row r="47043" spans="21:25" x14ac:dyDescent="0.2">
      <c r="U47043" s="55"/>
      <c r="V47043" s="53"/>
      <c r="W47043" s="53"/>
      <c r="X47043" s="53"/>
      <c r="Y47043" s="55"/>
    </row>
    <row r="47044" spans="21:25" x14ac:dyDescent="0.2">
      <c r="U47044" s="55"/>
      <c r="V47044" s="53"/>
      <c r="W47044" s="53"/>
      <c r="X47044" s="53"/>
      <c r="Y47044" s="55"/>
    </row>
    <row r="47045" spans="21:25" x14ac:dyDescent="0.2">
      <c r="U47045" s="55"/>
      <c r="V47045" s="53"/>
      <c r="W47045" s="53"/>
      <c r="X47045" s="53"/>
      <c r="Y47045" s="55"/>
    </row>
    <row r="47046" spans="21:25" x14ac:dyDescent="0.2">
      <c r="U47046" s="55"/>
      <c r="V47046" s="53"/>
      <c r="W47046" s="53"/>
      <c r="X47046" s="53"/>
      <c r="Y47046" s="55"/>
    </row>
    <row r="47047" spans="21:25" x14ac:dyDescent="0.2">
      <c r="U47047" s="55"/>
      <c r="V47047" s="53"/>
      <c r="W47047" s="53"/>
      <c r="X47047" s="53"/>
      <c r="Y47047" s="55"/>
    </row>
    <row r="47048" spans="21:25" x14ac:dyDescent="0.2">
      <c r="U47048" s="55"/>
      <c r="V47048" s="53"/>
      <c r="W47048" s="53"/>
      <c r="X47048" s="53"/>
      <c r="Y47048" s="55"/>
    </row>
    <row r="47049" spans="21:25" x14ac:dyDescent="0.2">
      <c r="U47049" s="55"/>
      <c r="V47049" s="53"/>
      <c r="W47049" s="53"/>
      <c r="X47049" s="53"/>
      <c r="Y47049" s="55"/>
    </row>
    <row r="47050" spans="21:25" x14ac:dyDescent="0.2">
      <c r="U47050" s="55"/>
      <c r="V47050" s="53"/>
      <c r="W47050" s="53"/>
      <c r="X47050" s="53"/>
      <c r="Y47050" s="55"/>
    </row>
    <row r="47051" spans="21:25" x14ac:dyDescent="0.2">
      <c r="U47051" s="55"/>
      <c r="V47051" s="53"/>
      <c r="W47051" s="53"/>
      <c r="X47051" s="53"/>
      <c r="Y47051" s="55"/>
    </row>
    <row r="47052" spans="21:25" x14ac:dyDescent="0.2">
      <c r="U47052" s="55"/>
      <c r="V47052" s="53"/>
      <c r="W47052" s="53"/>
      <c r="X47052" s="53"/>
      <c r="Y47052" s="55"/>
    </row>
    <row r="47053" spans="21:25" x14ac:dyDescent="0.2">
      <c r="U47053" s="55"/>
      <c r="V47053" s="53"/>
      <c r="W47053" s="53"/>
      <c r="X47053" s="53"/>
      <c r="Y47053" s="55"/>
    </row>
    <row r="47054" spans="21:25" x14ac:dyDescent="0.2">
      <c r="U47054" s="55"/>
      <c r="V47054" s="53"/>
      <c r="W47054" s="53"/>
      <c r="X47054" s="53"/>
      <c r="Y47054" s="55"/>
    </row>
    <row r="47055" spans="21:25" x14ac:dyDescent="0.2">
      <c r="U47055" s="55"/>
      <c r="V47055" s="53"/>
      <c r="W47055" s="53"/>
      <c r="X47055" s="53"/>
      <c r="Y47055" s="55"/>
    </row>
    <row r="47056" spans="21:25" x14ac:dyDescent="0.2">
      <c r="U47056" s="55"/>
      <c r="V47056" s="53"/>
      <c r="W47056" s="53"/>
      <c r="X47056" s="53"/>
      <c r="Y47056" s="55"/>
    </row>
    <row r="47057" spans="21:25" x14ac:dyDescent="0.2">
      <c r="U47057" s="55"/>
      <c r="V47057" s="53"/>
      <c r="W47057" s="53"/>
      <c r="X47057" s="53"/>
      <c r="Y47057" s="55"/>
    </row>
    <row r="47058" spans="21:25" x14ac:dyDescent="0.2">
      <c r="U47058" s="55"/>
      <c r="V47058" s="53"/>
      <c r="W47058" s="53"/>
      <c r="X47058" s="53"/>
      <c r="Y47058" s="55"/>
    </row>
    <row r="47059" spans="21:25" x14ac:dyDescent="0.2">
      <c r="U47059" s="55"/>
      <c r="V47059" s="53"/>
      <c r="W47059" s="53"/>
      <c r="X47059" s="53"/>
      <c r="Y47059" s="55"/>
    </row>
    <row r="47060" spans="21:25" x14ac:dyDescent="0.2">
      <c r="U47060" s="55"/>
      <c r="V47060" s="53"/>
      <c r="W47060" s="53"/>
      <c r="X47060" s="53"/>
      <c r="Y47060" s="55"/>
    </row>
    <row r="47061" spans="21:25" x14ac:dyDescent="0.2">
      <c r="U47061" s="55"/>
      <c r="V47061" s="53"/>
      <c r="W47061" s="53"/>
      <c r="X47061" s="53"/>
      <c r="Y47061" s="55"/>
    </row>
    <row r="47062" spans="21:25" x14ac:dyDescent="0.2">
      <c r="U47062" s="55"/>
      <c r="V47062" s="53"/>
      <c r="W47062" s="53"/>
      <c r="X47062" s="53"/>
      <c r="Y47062" s="55"/>
    </row>
    <row r="47063" spans="21:25" x14ac:dyDescent="0.2">
      <c r="U47063" s="55"/>
      <c r="V47063" s="53"/>
      <c r="W47063" s="53"/>
      <c r="X47063" s="53"/>
      <c r="Y47063" s="55"/>
    </row>
    <row r="47064" spans="21:25" x14ac:dyDescent="0.2">
      <c r="U47064" s="55"/>
      <c r="V47064" s="53"/>
      <c r="W47064" s="53"/>
      <c r="X47064" s="53"/>
      <c r="Y47064" s="55"/>
    </row>
    <row r="47065" spans="21:25" x14ac:dyDescent="0.2">
      <c r="U47065" s="55"/>
      <c r="V47065" s="53"/>
      <c r="W47065" s="53"/>
      <c r="X47065" s="53"/>
      <c r="Y47065" s="55"/>
    </row>
    <row r="47066" spans="21:25" x14ac:dyDescent="0.2">
      <c r="U47066" s="55"/>
      <c r="V47066" s="53"/>
      <c r="W47066" s="53"/>
      <c r="X47066" s="53"/>
      <c r="Y47066" s="55"/>
    </row>
    <row r="47067" spans="21:25" x14ac:dyDescent="0.2">
      <c r="U47067" s="55"/>
      <c r="V47067" s="53"/>
      <c r="W47067" s="53"/>
      <c r="X47067" s="53"/>
      <c r="Y47067" s="55"/>
    </row>
    <row r="47068" spans="21:25" x14ac:dyDescent="0.2">
      <c r="U47068" s="55"/>
      <c r="V47068" s="53"/>
      <c r="W47068" s="53"/>
      <c r="X47068" s="53"/>
      <c r="Y47068" s="55"/>
    </row>
    <row r="47069" spans="21:25" x14ac:dyDescent="0.2">
      <c r="U47069" s="55"/>
      <c r="V47069" s="53"/>
      <c r="W47069" s="53"/>
      <c r="X47069" s="53"/>
      <c r="Y47069" s="55"/>
    </row>
    <row r="47070" spans="21:25" x14ac:dyDescent="0.2">
      <c r="U47070" s="55"/>
      <c r="V47070" s="53"/>
      <c r="W47070" s="53"/>
      <c r="X47070" s="53"/>
      <c r="Y47070" s="55"/>
    </row>
    <row r="47071" spans="21:25" x14ac:dyDescent="0.2">
      <c r="U47071" s="55"/>
      <c r="V47071" s="53"/>
      <c r="W47071" s="53"/>
      <c r="X47071" s="53"/>
      <c r="Y47071" s="55"/>
    </row>
    <row r="47072" spans="21:25" x14ac:dyDescent="0.2">
      <c r="U47072" s="55"/>
      <c r="V47072" s="53"/>
      <c r="W47072" s="53"/>
      <c r="X47072" s="53"/>
      <c r="Y47072" s="55"/>
    </row>
    <row r="47073" spans="21:25" x14ac:dyDescent="0.2">
      <c r="U47073" s="55"/>
      <c r="V47073" s="53"/>
      <c r="W47073" s="53"/>
      <c r="X47073" s="53"/>
      <c r="Y47073" s="55"/>
    </row>
    <row r="47074" spans="21:25" x14ac:dyDescent="0.2">
      <c r="U47074" s="55"/>
      <c r="V47074" s="53"/>
      <c r="W47074" s="53"/>
      <c r="X47074" s="53"/>
      <c r="Y47074" s="55"/>
    </row>
    <row r="47075" spans="21:25" x14ac:dyDescent="0.2">
      <c r="U47075" s="55"/>
      <c r="V47075" s="53"/>
      <c r="W47075" s="53"/>
      <c r="X47075" s="53"/>
      <c r="Y47075" s="55"/>
    </row>
    <row r="47076" spans="21:25" x14ac:dyDescent="0.2">
      <c r="U47076" s="55"/>
      <c r="V47076" s="53"/>
      <c r="W47076" s="53"/>
      <c r="X47076" s="53"/>
      <c r="Y47076" s="55"/>
    </row>
    <row r="47077" spans="21:25" x14ac:dyDescent="0.2">
      <c r="U47077" s="55"/>
      <c r="V47077" s="53"/>
      <c r="W47077" s="53"/>
      <c r="X47077" s="53"/>
      <c r="Y47077" s="55"/>
    </row>
    <row r="47078" spans="21:25" x14ac:dyDescent="0.2">
      <c r="U47078" s="55"/>
      <c r="V47078" s="53"/>
      <c r="W47078" s="53"/>
      <c r="X47078" s="53"/>
      <c r="Y47078" s="55"/>
    </row>
    <row r="47079" spans="21:25" x14ac:dyDescent="0.2">
      <c r="U47079" s="55"/>
      <c r="V47079" s="53"/>
      <c r="W47079" s="53"/>
      <c r="X47079" s="53"/>
      <c r="Y47079" s="55"/>
    </row>
    <row r="47080" spans="21:25" x14ac:dyDescent="0.2">
      <c r="U47080" s="55"/>
      <c r="V47080" s="53"/>
      <c r="W47080" s="53"/>
      <c r="X47080" s="53"/>
      <c r="Y47080" s="55"/>
    </row>
    <row r="47081" spans="21:25" x14ac:dyDescent="0.2">
      <c r="U47081" s="55"/>
      <c r="V47081" s="53"/>
      <c r="W47081" s="53"/>
      <c r="X47081" s="53"/>
      <c r="Y47081" s="55"/>
    </row>
    <row r="47082" spans="21:25" x14ac:dyDescent="0.2">
      <c r="U47082" s="55"/>
      <c r="V47082" s="53"/>
      <c r="W47082" s="53"/>
      <c r="X47082" s="53"/>
      <c r="Y47082" s="55"/>
    </row>
    <row r="47083" spans="21:25" x14ac:dyDescent="0.2">
      <c r="U47083" s="55"/>
      <c r="V47083" s="53"/>
      <c r="W47083" s="53"/>
      <c r="X47083" s="53"/>
      <c r="Y47083" s="55"/>
    </row>
    <row r="47084" spans="21:25" x14ac:dyDescent="0.2">
      <c r="U47084" s="55"/>
      <c r="V47084" s="53"/>
      <c r="W47084" s="53"/>
      <c r="X47084" s="53"/>
      <c r="Y47084" s="55"/>
    </row>
    <row r="47085" spans="21:25" x14ac:dyDescent="0.2">
      <c r="U47085" s="55"/>
      <c r="V47085" s="53"/>
      <c r="W47085" s="53"/>
      <c r="X47085" s="53"/>
      <c r="Y47085" s="55"/>
    </row>
    <row r="47086" spans="21:25" x14ac:dyDescent="0.2">
      <c r="U47086" s="55"/>
      <c r="V47086" s="53"/>
      <c r="W47086" s="53"/>
      <c r="X47086" s="53"/>
      <c r="Y47086" s="55"/>
    </row>
    <row r="47087" spans="21:25" x14ac:dyDescent="0.2">
      <c r="U47087" s="55"/>
      <c r="V47087" s="53"/>
      <c r="W47087" s="53"/>
      <c r="X47087" s="53"/>
      <c r="Y47087" s="55"/>
    </row>
    <row r="47088" spans="21:25" x14ac:dyDescent="0.2">
      <c r="U47088" s="55"/>
      <c r="V47088" s="53"/>
      <c r="W47088" s="53"/>
      <c r="X47088" s="53"/>
      <c r="Y47088" s="55"/>
    </row>
    <row r="47089" spans="21:25" x14ac:dyDescent="0.2">
      <c r="U47089" s="55"/>
      <c r="V47089" s="53"/>
      <c r="W47089" s="53"/>
      <c r="X47089" s="53"/>
      <c r="Y47089" s="55"/>
    </row>
    <row r="47090" spans="21:25" x14ac:dyDescent="0.2">
      <c r="U47090" s="55"/>
      <c r="V47090" s="53"/>
      <c r="W47090" s="53"/>
      <c r="X47090" s="53"/>
      <c r="Y47090" s="55"/>
    </row>
    <row r="47091" spans="21:25" x14ac:dyDescent="0.2">
      <c r="U47091" s="55"/>
      <c r="V47091" s="53"/>
      <c r="W47091" s="53"/>
      <c r="X47091" s="53"/>
      <c r="Y47091" s="55"/>
    </row>
    <row r="47092" spans="21:25" x14ac:dyDescent="0.2">
      <c r="U47092" s="55"/>
      <c r="V47092" s="53"/>
      <c r="W47092" s="53"/>
      <c r="X47092" s="53"/>
      <c r="Y47092" s="55"/>
    </row>
    <row r="47093" spans="21:25" x14ac:dyDescent="0.2">
      <c r="U47093" s="55"/>
      <c r="V47093" s="53"/>
      <c r="W47093" s="53"/>
      <c r="X47093" s="53"/>
      <c r="Y47093" s="55"/>
    </row>
    <row r="47094" spans="21:25" x14ac:dyDescent="0.2">
      <c r="U47094" s="55"/>
      <c r="V47094" s="53"/>
      <c r="W47094" s="53"/>
      <c r="X47094" s="53"/>
      <c r="Y47094" s="55"/>
    </row>
    <row r="47095" spans="21:25" x14ac:dyDescent="0.2">
      <c r="U47095" s="55"/>
      <c r="V47095" s="53"/>
      <c r="W47095" s="53"/>
      <c r="X47095" s="53"/>
      <c r="Y47095" s="55"/>
    </row>
    <row r="47096" spans="21:25" x14ac:dyDescent="0.2">
      <c r="U47096" s="55"/>
      <c r="V47096" s="53"/>
      <c r="W47096" s="53"/>
      <c r="X47096" s="53"/>
      <c r="Y47096" s="55"/>
    </row>
    <row r="47097" spans="21:25" x14ac:dyDescent="0.2">
      <c r="U47097" s="55"/>
      <c r="V47097" s="53"/>
      <c r="W47097" s="53"/>
      <c r="X47097" s="53"/>
      <c r="Y47097" s="55"/>
    </row>
    <row r="47098" spans="21:25" x14ac:dyDescent="0.2">
      <c r="U47098" s="55"/>
      <c r="V47098" s="53"/>
      <c r="W47098" s="53"/>
      <c r="X47098" s="53"/>
      <c r="Y47098" s="55"/>
    </row>
    <row r="47099" spans="21:25" x14ac:dyDescent="0.2">
      <c r="U47099" s="55"/>
      <c r="V47099" s="53"/>
      <c r="W47099" s="53"/>
      <c r="X47099" s="53"/>
      <c r="Y47099" s="55"/>
    </row>
    <row r="47100" spans="21:25" x14ac:dyDescent="0.2">
      <c r="U47100" s="55"/>
      <c r="V47100" s="53"/>
      <c r="W47100" s="53"/>
      <c r="X47100" s="53"/>
      <c r="Y47100" s="55"/>
    </row>
    <row r="47101" spans="21:25" x14ac:dyDescent="0.2">
      <c r="U47101" s="55"/>
      <c r="V47101" s="53"/>
      <c r="W47101" s="53"/>
      <c r="X47101" s="53"/>
      <c r="Y47101" s="55"/>
    </row>
    <row r="47102" spans="21:25" x14ac:dyDescent="0.2">
      <c r="U47102" s="55"/>
      <c r="V47102" s="53"/>
      <c r="W47102" s="53"/>
      <c r="X47102" s="53"/>
      <c r="Y47102" s="55"/>
    </row>
    <row r="47103" spans="21:25" x14ac:dyDescent="0.2">
      <c r="U47103" s="55"/>
      <c r="V47103" s="53"/>
      <c r="W47103" s="53"/>
      <c r="X47103" s="53"/>
      <c r="Y47103" s="55"/>
    </row>
    <row r="47104" spans="21:25" x14ac:dyDescent="0.2">
      <c r="U47104" s="55"/>
      <c r="V47104" s="53"/>
      <c r="W47104" s="53"/>
      <c r="X47104" s="53"/>
      <c r="Y47104" s="55"/>
    </row>
    <row r="47105" spans="21:25" x14ac:dyDescent="0.2">
      <c r="U47105" s="55"/>
      <c r="V47105" s="53"/>
      <c r="W47105" s="53"/>
      <c r="X47105" s="53"/>
      <c r="Y47105" s="55"/>
    </row>
    <row r="47106" spans="21:25" x14ac:dyDescent="0.2">
      <c r="U47106" s="55"/>
      <c r="V47106" s="53"/>
      <c r="W47106" s="53"/>
      <c r="X47106" s="53"/>
      <c r="Y47106" s="55"/>
    </row>
    <row r="47107" spans="21:25" x14ac:dyDescent="0.2">
      <c r="U47107" s="55"/>
      <c r="V47107" s="53"/>
      <c r="W47107" s="53"/>
      <c r="X47107" s="53"/>
      <c r="Y47107" s="55"/>
    </row>
    <row r="47108" spans="21:25" x14ac:dyDescent="0.2">
      <c r="U47108" s="55"/>
      <c r="V47108" s="53"/>
      <c r="W47108" s="53"/>
      <c r="X47108" s="53"/>
      <c r="Y47108" s="55"/>
    </row>
    <row r="47109" spans="21:25" x14ac:dyDescent="0.2">
      <c r="U47109" s="55"/>
      <c r="V47109" s="53"/>
      <c r="W47109" s="53"/>
      <c r="X47109" s="53"/>
      <c r="Y47109" s="55"/>
    </row>
    <row r="47110" spans="21:25" x14ac:dyDescent="0.2">
      <c r="U47110" s="55"/>
      <c r="V47110" s="53"/>
      <c r="W47110" s="53"/>
      <c r="X47110" s="53"/>
      <c r="Y47110" s="55"/>
    </row>
    <row r="47111" spans="21:25" x14ac:dyDescent="0.2">
      <c r="U47111" s="55"/>
      <c r="V47111" s="53"/>
      <c r="W47111" s="53"/>
      <c r="X47111" s="53"/>
      <c r="Y47111" s="55"/>
    </row>
    <row r="47112" spans="21:25" x14ac:dyDescent="0.2">
      <c r="U47112" s="55"/>
      <c r="V47112" s="53"/>
      <c r="W47112" s="53"/>
      <c r="X47112" s="53"/>
      <c r="Y47112" s="55"/>
    </row>
    <row r="47113" spans="21:25" x14ac:dyDescent="0.2">
      <c r="U47113" s="55"/>
      <c r="V47113" s="53"/>
      <c r="W47113" s="53"/>
      <c r="X47113" s="53"/>
      <c r="Y47113" s="55"/>
    </row>
    <row r="47114" spans="21:25" x14ac:dyDescent="0.2">
      <c r="U47114" s="55"/>
      <c r="V47114" s="53"/>
      <c r="W47114" s="53"/>
      <c r="X47114" s="53"/>
      <c r="Y47114" s="55"/>
    </row>
    <row r="47115" spans="21:25" x14ac:dyDescent="0.2">
      <c r="U47115" s="55"/>
      <c r="V47115" s="53"/>
      <c r="W47115" s="53"/>
      <c r="X47115" s="53"/>
      <c r="Y47115" s="55"/>
    </row>
    <row r="47116" spans="21:25" x14ac:dyDescent="0.2">
      <c r="U47116" s="55"/>
      <c r="V47116" s="53"/>
      <c r="W47116" s="53"/>
      <c r="X47116" s="53"/>
      <c r="Y47116" s="55"/>
    </row>
    <row r="47117" spans="21:25" x14ac:dyDescent="0.2">
      <c r="U47117" s="55"/>
      <c r="V47117" s="53"/>
      <c r="W47117" s="53"/>
      <c r="X47117" s="53"/>
      <c r="Y47117" s="55"/>
    </row>
    <row r="47118" spans="21:25" x14ac:dyDescent="0.2">
      <c r="U47118" s="55"/>
      <c r="V47118" s="53"/>
      <c r="W47118" s="53"/>
      <c r="X47118" s="53"/>
      <c r="Y47118" s="55"/>
    </row>
    <row r="47119" spans="21:25" x14ac:dyDescent="0.2">
      <c r="U47119" s="55"/>
      <c r="V47119" s="53"/>
      <c r="W47119" s="53"/>
      <c r="X47119" s="53"/>
      <c r="Y47119" s="55"/>
    </row>
    <row r="47120" spans="21:25" x14ac:dyDescent="0.2">
      <c r="U47120" s="55"/>
      <c r="V47120" s="53"/>
      <c r="W47120" s="53"/>
      <c r="X47120" s="53"/>
      <c r="Y47120" s="55"/>
    </row>
    <row r="47121" spans="21:25" x14ac:dyDescent="0.2">
      <c r="U47121" s="55"/>
      <c r="V47121" s="53"/>
      <c r="W47121" s="53"/>
      <c r="X47121" s="53"/>
      <c r="Y47121" s="55"/>
    </row>
    <row r="47122" spans="21:25" x14ac:dyDescent="0.2">
      <c r="U47122" s="55"/>
      <c r="V47122" s="53"/>
      <c r="W47122" s="53"/>
      <c r="X47122" s="53"/>
      <c r="Y47122" s="55"/>
    </row>
    <row r="47123" spans="21:25" x14ac:dyDescent="0.2">
      <c r="U47123" s="55"/>
      <c r="V47123" s="53"/>
      <c r="W47123" s="53"/>
      <c r="X47123" s="53"/>
      <c r="Y47123" s="55"/>
    </row>
    <row r="47124" spans="21:25" x14ac:dyDescent="0.2">
      <c r="U47124" s="55"/>
      <c r="V47124" s="53"/>
      <c r="W47124" s="53"/>
      <c r="X47124" s="53"/>
      <c r="Y47124" s="55"/>
    </row>
    <row r="47125" spans="21:25" x14ac:dyDescent="0.2">
      <c r="U47125" s="55"/>
      <c r="V47125" s="53"/>
      <c r="W47125" s="53"/>
      <c r="X47125" s="53"/>
      <c r="Y47125" s="55"/>
    </row>
    <row r="47126" spans="21:25" x14ac:dyDescent="0.2">
      <c r="U47126" s="55"/>
      <c r="V47126" s="53"/>
      <c r="W47126" s="53"/>
      <c r="X47126" s="53"/>
      <c r="Y47126" s="55"/>
    </row>
    <row r="47127" spans="21:25" x14ac:dyDescent="0.2">
      <c r="U47127" s="55"/>
      <c r="V47127" s="53"/>
      <c r="W47127" s="53"/>
      <c r="X47127" s="53"/>
      <c r="Y47127" s="55"/>
    </row>
    <row r="47128" spans="21:25" x14ac:dyDescent="0.2">
      <c r="U47128" s="55"/>
      <c r="V47128" s="53"/>
      <c r="W47128" s="53"/>
      <c r="X47128" s="53"/>
      <c r="Y47128" s="55"/>
    </row>
    <row r="47129" spans="21:25" x14ac:dyDescent="0.2">
      <c r="U47129" s="55"/>
      <c r="V47129" s="53"/>
      <c r="W47129" s="53"/>
      <c r="X47129" s="53"/>
      <c r="Y47129" s="55"/>
    </row>
    <row r="47130" spans="21:25" x14ac:dyDescent="0.2">
      <c r="U47130" s="55"/>
      <c r="V47130" s="53"/>
      <c r="W47130" s="53"/>
      <c r="X47130" s="53"/>
      <c r="Y47130" s="55"/>
    </row>
    <row r="47131" spans="21:25" x14ac:dyDescent="0.2">
      <c r="U47131" s="55"/>
      <c r="V47131" s="53"/>
      <c r="W47131" s="53"/>
      <c r="X47131" s="53"/>
      <c r="Y47131" s="55"/>
    </row>
    <row r="47132" spans="21:25" x14ac:dyDescent="0.2">
      <c r="U47132" s="55"/>
      <c r="V47132" s="53"/>
      <c r="W47132" s="53"/>
      <c r="X47132" s="53"/>
      <c r="Y47132" s="55"/>
    </row>
    <row r="47133" spans="21:25" x14ac:dyDescent="0.2">
      <c r="U47133" s="55"/>
      <c r="V47133" s="53"/>
      <c r="W47133" s="53"/>
      <c r="X47133" s="53"/>
      <c r="Y47133" s="55"/>
    </row>
    <row r="47134" spans="21:25" x14ac:dyDescent="0.2">
      <c r="U47134" s="55"/>
      <c r="V47134" s="53"/>
      <c r="W47134" s="53"/>
      <c r="X47134" s="53"/>
      <c r="Y47134" s="55"/>
    </row>
    <row r="47135" spans="21:25" x14ac:dyDescent="0.2">
      <c r="U47135" s="55"/>
      <c r="V47135" s="53"/>
      <c r="W47135" s="53"/>
      <c r="X47135" s="53"/>
      <c r="Y47135" s="55"/>
    </row>
    <row r="47136" spans="21:25" x14ac:dyDescent="0.2">
      <c r="U47136" s="55"/>
      <c r="V47136" s="53"/>
      <c r="W47136" s="53"/>
      <c r="X47136" s="53"/>
      <c r="Y47136" s="55"/>
    </row>
    <row r="47137" spans="21:25" x14ac:dyDescent="0.2">
      <c r="U47137" s="55"/>
      <c r="V47137" s="53"/>
      <c r="W47137" s="53"/>
      <c r="X47137" s="53"/>
      <c r="Y47137" s="55"/>
    </row>
    <row r="47138" spans="21:25" x14ac:dyDescent="0.2">
      <c r="U47138" s="55"/>
      <c r="V47138" s="53"/>
      <c r="W47138" s="53"/>
      <c r="X47138" s="53"/>
      <c r="Y47138" s="55"/>
    </row>
    <row r="47139" spans="21:25" x14ac:dyDescent="0.2">
      <c r="U47139" s="55"/>
      <c r="V47139" s="53"/>
      <c r="W47139" s="53"/>
      <c r="X47139" s="53"/>
      <c r="Y47139" s="55"/>
    </row>
    <row r="47140" spans="21:25" x14ac:dyDescent="0.2">
      <c r="U47140" s="55"/>
      <c r="V47140" s="53"/>
      <c r="W47140" s="53"/>
      <c r="X47140" s="53"/>
      <c r="Y47140" s="55"/>
    </row>
    <row r="47141" spans="21:25" x14ac:dyDescent="0.2">
      <c r="U47141" s="55"/>
      <c r="V47141" s="53"/>
      <c r="W47141" s="53"/>
      <c r="X47141" s="53"/>
      <c r="Y47141" s="55"/>
    </row>
    <row r="47142" spans="21:25" x14ac:dyDescent="0.2">
      <c r="U47142" s="55"/>
      <c r="V47142" s="53"/>
      <c r="W47142" s="53"/>
      <c r="X47142" s="53"/>
      <c r="Y47142" s="55"/>
    </row>
    <row r="47143" spans="21:25" x14ac:dyDescent="0.2">
      <c r="U47143" s="55"/>
      <c r="V47143" s="53"/>
      <c r="W47143" s="53"/>
      <c r="X47143" s="53"/>
      <c r="Y47143" s="55"/>
    </row>
    <row r="47144" spans="21:25" x14ac:dyDescent="0.2">
      <c r="U47144" s="55"/>
      <c r="V47144" s="53"/>
      <c r="W47144" s="53"/>
      <c r="X47144" s="53"/>
      <c r="Y47144" s="55"/>
    </row>
    <row r="47145" spans="21:25" x14ac:dyDescent="0.2">
      <c r="U47145" s="55"/>
      <c r="V47145" s="53"/>
      <c r="W47145" s="53"/>
      <c r="X47145" s="53"/>
      <c r="Y47145" s="55"/>
    </row>
    <row r="47146" spans="21:25" x14ac:dyDescent="0.2">
      <c r="U47146" s="55"/>
      <c r="V47146" s="53"/>
      <c r="W47146" s="53"/>
      <c r="X47146" s="53"/>
      <c r="Y47146" s="55"/>
    </row>
    <row r="47147" spans="21:25" x14ac:dyDescent="0.2">
      <c r="U47147" s="55"/>
      <c r="V47147" s="53"/>
      <c r="W47147" s="53"/>
      <c r="X47147" s="53"/>
      <c r="Y47147" s="55"/>
    </row>
    <row r="47148" spans="21:25" x14ac:dyDescent="0.2">
      <c r="U47148" s="55"/>
      <c r="V47148" s="53"/>
      <c r="W47148" s="53"/>
      <c r="X47148" s="53"/>
      <c r="Y47148" s="55"/>
    </row>
    <row r="47149" spans="21:25" x14ac:dyDescent="0.2">
      <c r="U47149" s="55"/>
      <c r="V47149" s="53"/>
      <c r="W47149" s="53"/>
      <c r="X47149" s="53"/>
      <c r="Y47149" s="55"/>
    </row>
    <row r="47150" spans="21:25" x14ac:dyDescent="0.2">
      <c r="U47150" s="55"/>
      <c r="V47150" s="53"/>
      <c r="W47150" s="53"/>
      <c r="X47150" s="53"/>
      <c r="Y47150" s="55"/>
    </row>
    <row r="47151" spans="21:25" x14ac:dyDescent="0.2">
      <c r="U47151" s="55"/>
      <c r="V47151" s="53"/>
      <c r="W47151" s="53"/>
      <c r="X47151" s="53"/>
      <c r="Y47151" s="55"/>
    </row>
    <row r="47152" spans="21:25" x14ac:dyDescent="0.2">
      <c r="U47152" s="55"/>
      <c r="V47152" s="53"/>
      <c r="W47152" s="53"/>
      <c r="X47152" s="53"/>
      <c r="Y47152" s="55"/>
    </row>
    <row r="47153" spans="21:25" x14ac:dyDescent="0.2">
      <c r="U47153" s="55"/>
      <c r="V47153" s="53"/>
      <c r="W47153" s="53"/>
      <c r="X47153" s="53"/>
      <c r="Y47153" s="55"/>
    </row>
    <row r="47154" spans="21:25" x14ac:dyDescent="0.2">
      <c r="U47154" s="55"/>
      <c r="V47154" s="53"/>
      <c r="W47154" s="53"/>
      <c r="X47154" s="53"/>
      <c r="Y47154" s="55"/>
    </row>
    <row r="47155" spans="21:25" x14ac:dyDescent="0.2">
      <c r="U47155" s="55"/>
      <c r="V47155" s="53"/>
      <c r="W47155" s="53"/>
      <c r="X47155" s="53"/>
      <c r="Y47155" s="55"/>
    </row>
    <row r="47156" spans="21:25" x14ac:dyDescent="0.2">
      <c r="U47156" s="55"/>
      <c r="V47156" s="53"/>
      <c r="W47156" s="53"/>
      <c r="X47156" s="53"/>
      <c r="Y47156" s="55"/>
    </row>
    <row r="47157" spans="21:25" x14ac:dyDescent="0.2">
      <c r="U47157" s="55"/>
      <c r="V47157" s="53"/>
      <c r="W47157" s="53"/>
      <c r="X47157" s="53"/>
      <c r="Y47157" s="55"/>
    </row>
    <row r="47158" spans="21:25" x14ac:dyDescent="0.2">
      <c r="U47158" s="55"/>
      <c r="V47158" s="53"/>
      <c r="W47158" s="53"/>
      <c r="X47158" s="53"/>
      <c r="Y47158" s="55"/>
    </row>
    <row r="47159" spans="21:25" x14ac:dyDescent="0.2">
      <c r="U47159" s="55"/>
      <c r="V47159" s="53"/>
      <c r="W47159" s="53"/>
      <c r="X47159" s="53"/>
      <c r="Y47159" s="55"/>
    </row>
    <row r="47160" spans="21:25" x14ac:dyDescent="0.2">
      <c r="U47160" s="55"/>
      <c r="V47160" s="53"/>
      <c r="W47160" s="53"/>
      <c r="X47160" s="53"/>
      <c r="Y47160" s="55"/>
    </row>
    <row r="47161" spans="21:25" x14ac:dyDescent="0.2">
      <c r="U47161" s="55"/>
      <c r="V47161" s="53"/>
      <c r="W47161" s="53"/>
      <c r="X47161" s="53"/>
      <c r="Y47161" s="55"/>
    </row>
    <row r="47162" spans="21:25" x14ac:dyDescent="0.2">
      <c r="U47162" s="55"/>
      <c r="V47162" s="53"/>
      <c r="W47162" s="53"/>
      <c r="X47162" s="53"/>
      <c r="Y47162" s="55"/>
    </row>
    <row r="47163" spans="21:25" x14ac:dyDescent="0.2">
      <c r="U47163" s="55"/>
      <c r="V47163" s="53"/>
      <c r="W47163" s="53"/>
      <c r="X47163" s="53"/>
      <c r="Y47163" s="55"/>
    </row>
    <row r="47164" spans="21:25" x14ac:dyDescent="0.2">
      <c r="U47164" s="55"/>
      <c r="V47164" s="53"/>
      <c r="W47164" s="53"/>
      <c r="X47164" s="53"/>
      <c r="Y47164" s="55"/>
    </row>
    <row r="47165" spans="21:25" x14ac:dyDescent="0.2">
      <c r="U47165" s="55"/>
      <c r="V47165" s="53"/>
      <c r="W47165" s="53"/>
      <c r="X47165" s="53"/>
      <c r="Y47165" s="55"/>
    </row>
    <row r="47166" spans="21:25" x14ac:dyDescent="0.2">
      <c r="U47166" s="55"/>
      <c r="V47166" s="53"/>
      <c r="W47166" s="53"/>
      <c r="X47166" s="53"/>
      <c r="Y47166" s="55"/>
    </row>
    <row r="47167" spans="21:25" x14ac:dyDescent="0.2">
      <c r="U47167" s="55"/>
      <c r="V47167" s="53"/>
      <c r="W47167" s="53"/>
      <c r="X47167" s="53"/>
      <c r="Y47167" s="55"/>
    </row>
    <row r="47168" spans="21:25" x14ac:dyDescent="0.2">
      <c r="U47168" s="55"/>
      <c r="V47168" s="53"/>
      <c r="W47168" s="53"/>
      <c r="X47168" s="53"/>
      <c r="Y47168" s="55"/>
    </row>
    <row r="47169" spans="21:25" x14ac:dyDescent="0.2">
      <c r="U47169" s="55"/>
      <c r="V47169" s="53"/>
      <c r="W47169" s="53"/>
      <c r="X47169" s="53"/>
      <c r="Y47169" s="55"/>
    </row>
    <row r="47170" spans="21:25" x14ac:dyDescent="0.2">
      <c r="U47170" s="55"/>
      <c r="V47170" s="53"/>
      <c r="W47170" s="53"/>
      <c r="X47170" s="53"/>
      <c r="Y47170" s="55"/>
    </row>
    <row r="47171" spans="21:25" x14ac:dyDescent="0.2">
      <c r="U47171" s="55"/>
      <c r="V47171" s="53"/>
      <c r="W47171" s="53"/>
      <c r="X47171" s="53"/>
      <c r="Y47171" s="55"/>
    </row>
    <row r="47172" spans="21:25" x14ac:dyDescent="0.2">
      <c r="U47172" s="55"/>
      <c r="V47172" s="53"/>
      <c r="W47172" s="53"/>
      <c r="X47172" s="53"/>
      <c r="Y47172" s="55"/>
    </row>
    <row r="47173" spans="21:25" x14ac:dyDescent="0.2">
      <c r="U47173" s="55"/>
      <c r="V47173" s="53"/>
      <c r="W47173" s="53"/>
      <c r="X47173" s="53"/>
      <c r="Y47173" s="55"/>
    </row>
    <row r="47174" spans="21:25" x14ac:dyDescent="0.2">
      <c r="U47174" s="55"/>
      <c r="V47174" s="53"/>
      <c r="W47174" s="53"/>
      <c r="X47174" s="53"/>
      <c r="Y47174" s="55"/>
    </row>
    <row r="47175" spans="21:25" x14ac:dyDescent="0.2">
      <c r="U47175" s="55"/>
      <c r="V47175" s="53"/>
      <c r="W47175" s="53"/>
      <c r="X47175" s="53"/>
      <c r="Y47175" s="55"/>
    </row>
    <row r="47176" spans="21:25" x14ac:dyDescent="0.2">
      <c r="U47176" s="55"/>
      <c r="V47176" s="53"/>
      <c r="W47176" s="53"/>
      <c r="X47176" s="53"/>
      <c r="Y47176" s="55"/>
    </row>
    <row r="47177" spans="21:25" x14ac:dyDescent="0.2">
      <c r="U47177" s="55"/>
      <c r="V47177" s="53"/>
      <c r="W47177" s="53"/>
      <c r="X47177" s="53"/>
      <c r="Y47177" s="55"/>
    </row>
    <row r="47178" spans="21:25" x14ac:dyDescent="0.2">
      <c r="U47178" s="55"/>
      <c r="V47178" s="53"/>
      <c r="W47178" s="53"/>
      <c r="X47178" s="53"/>
      <c r="Y47178" s="55"/>
    </row>
    <row r="47179" spans="21:25" x14ac:dyDescent="0.2">
      <c r="U47179" s="55"/>
      <c r="V47179" s="53"/>
      <c r="W47179" s="53"/>
      <c r="X47179" s="53"/>
      <c r="Y47179" s="55"/>
    </row>
    <row r="47180" spans="21:25" x14ac:dyDescent="0.2">
      <c r="U47180" s="55"/>
      <c r="V47180" s="53"/>
      <c r="W47180" s="53"/>
      <c r="X47180" s="53"/>
      <c r="Y47180" s="55"/>
    </row>
    <row r="47181" spans="21:25" x14ac:dyDescent="0.2">
      <c r="U47181" s="55"/>
      <c r="V47181" s="53"/>
      <c r="W47181" s="53"/>
      <c r="X47181" s="53"/>
      <c r="Y47181" s="55"/>
    </row>
    <row r="47182" spans="21:25" x14ac:dyDescent="0.2">
      <c r="U47182" s="55"/>
      <c r="V47182" s="53"/>
      <c r="W47182" s="53"/>
      <c r="X47182" s="53"/>
      <c r="Y47182" s="55"/>
    </row>
    <row r="47183" spans="21:25" x14ac:dyDescent="0.2">
      <c r="U47183" s="55"/>
      <c r="V47183" s="53"/>
      <c r="W47183" s="53"/>
      <c r="X47183" s="53"/>
      <c r="Y47183" s="55"/>
    </row>
    <row r="47184" spans="21:25" x14ac:dyDescent="0.2">
      <c r="U47184" s="55"/>
      <c r="V47184" s="53"/>
      <c r="W47184" s="53"/>
      <c r="X47184" s="53"/>
      <c r="Y47184" s="55"/>
    </row>
    <row r="47185" spans="21:25" x14ac:dyDescent="0.2">
      <c r="U47185" s="55"/>
      <c r="V47185" s="53"/>
      <c r="W47185" s="53"/>
      <c r="X47185" s="53"/>
      <c r="Y47185" s="55"/>
    </row>
    <row r="47186" spans="21:25" x14ac:dyDescent="0.2">
      <c r="U47186" s="55"/>
      <c r="V47186" s="53"/>
      <c r="W47186" s="53"/>
      <c r="X47186" s="53"/>
      <c r="Y47186" s="55"/>
    </row>
    <row r="47187" spans="21:25" x14ac:dyDescent="0.2">
      <c r="U47187" s="55"/>
      <c r="V47187" s="53"/>
      <c r="W47187" s="53"/>
      <c r="X47187" s="53"/>
      <c r="Y47187" s="55"/>
    </row>
    <row r="47188" spans="21:25" x14ac:dyDescent="0.2">
      <c r="U47188" s="55"/>
      <c r="V47188" s="53"/>
      <c r="W47188" s="53"/>
      <c r="X47188" s="53"/>
      <c r="Y47188" s="55"/>
    </row>
    <row r="47189" spans="21:25" x14ac:dyDescent="0.2">
      <c r="U47189" s="55"/>
      <c r="V47189" s="53"/>
      <c r="W47189" s="53"/>
      <c r="X47189" s="53"/>
      <c r="Y47189" s="55"/>
    </row>
    <row r="47190" spans="21:25" x14ac:dyDescent="0.2">
      <c r="U47190" s="55"/>
      <c r="V47190" s="53"/>
      <c r="W47190" s="53"/>
      <c r="X47190" s="53"/>
      <c r="Y47190" s="55"/>
    </row>
    <row r="47191" spans="21:25" x14ac:dyDescent="0.2">
      <c r="U47191" s="55"/>
      <c r="V47191" s="53"/>
      <c r="W47191" s="53"/>
      <c r="X47191" s="53"/>
      <c r="Y47191" s="55"/>
    </row>
    <row r="47192" spans="21:25" x14ac:dyDescent="0.2">
      <c r="U47192" s="55"/>
      <c r="V47192" s="53"/>
      <c r="W47192" s="53"/>
      <c r="X47192" s="53"/>
      <c r="Y47192" s="55"/>
    </row>
    <row r="47193" spans="21:25" x14ac:dyDescent="0.2">
      <c r="U47193" s="55"/>
      <c r="V47193" s="53"/>
      <c r="W47193" s="53"/>
      <c r="X47193" s="53"/>
      <c r="Y47193" s="55"/>
    </row>
    <row r="47194" spans="21:25" x14ac:dyDescent="0.2">
      <c r="U47194" s="55"/>
      <c r="V47194" s="53"/>
      <c r="W47194" s="53"/>
      <c r="X47194" s="53"/>
      <c r="Y47194" s="55"/>
    </row>
    <row r="47195" spans="21:25" x14ac:dyDescent="0.2">
      <c r="U47195" s="55"/>
      <c r="V47195" s="53"/>
      <c r="W47195" s="53"/>
      <c r="X47195" s="53"/>
      <c r="Y47195" s="55"/>
    </row>
    <row r="47196" spans="21:25" x14ac:dyDescent="0.2">
      <c r="U47196" s="55"/>
      <c r="V47196" s="53"/>
      <c r="W47196" s="53"/>
      <c r="X47196" s="53"/>
      <c r="Y47196" s="55"/>
    </row>
    <row r="47197" spans="21:25" x14ac:dyDescent="0.2">
      <c r="U47197" s="55"/>
      <c r="V47197" s="53"/>
      <c r="W47197" s="53"/>
      <c r="X47197" s="53"/>
      <c r="Y47197" s="55"/>
    </row>
    <row r="47198" spans="21:25" x14ac:dyDescent="0.2">
      <c r="U47198" s="55"/>
      <c r="V47198" s="53"/>
      <c r="W47198" s="53"/>
      <c r="X47198" s="53"/>
      <c r="Y47198" s="55"/>
    </row>
    <row r="47199" spans="21:25" x14ac:dyDescent="0.2">
      <c r="U47199" s="55"/>
      <c r="V47199" s="53"/>
      <c r="W47199" s="53"/>
      <c r="X47199" s="53"/>
      <c r="Y47199" s="55"/>
    </row>
    <row r="47200" spans="21:25" x14ac:dyDescent="0.2">
      <c r="U47200" s="55"/>
      <c r="V47200" s="53"/>
      <c r="W47200" s="53"/>
      <c r="X47200" s="53"/>
      <c r="Y47200" s="55"/>
    </row>
    <row r="47201" spans="21:25" x14ac:dyDescent="0.2">
      <c r="U47201" s="55"/>
      <c r="V47201" s="53"/>
      <c r="W47201" s="53"/>
      <c r="X47201" s="53"/>
      <c r="Y47201" s="55"/>
    </row>
    <row r="47202" spans="21:25" x14ac:dyDescent="0.2">
      <c r="U47202" s="55"/>
      <c r="V47202" s="53"/>
      <c r="W47202" s="53"/>
      <c r="X47202" s="53"/>
      <c r="Y47202" s="55"/>
    </row>
    <row r="47203" spans="21:25" x14ac:dyDescent="0.2">
      <c r="U47203" s="55"/>
      <c r="V47203" s="53"/>
      <c r="W47203" s="53"/>
      <c r="X47203" s="53"/>
      <c r="Y47203" s="55"/>
    </row>
    <row r="47204" spans="21:25" x14ac:dyDescent="0.2">
      <c r="U47204" s="55"/>
      <c r="V47204" s="53"/>
      <c r="W47204" s="53"/>
      <c r="X47204" s="53"/>
      <c r="Y47204" s="55"/>
    </row>
    <row r="47205" spans="21:25" x14ac:dyDescent="0.2">
      <c r="U47205" s="55"/>
      <c r="V47205" s="53"/>
      <c r="W47205" s="53"/>
      <c r="X47205" s="53"/>
      <c r="Y47205" s="55"/>
    </row>
    <row r="47206" spans="21:25" x14ac:dyDescent="0.2">
      <c r="U47206" s="55"/>
      <c r="V47206" s="53"/>
      <c r="W47206" s="53"/>
      <c r="X47206" s="53"/>
      <c r="Y47206" s="55"/>
    </row>
    <row r="47207" spans="21:25" x14ac:dyDescent="0.2">
      <c r="U47207" s="55"/>
      <c r="V47207" s="53"/>
      <c r="W47207" s="53"/>
      <c r="X47207" s="53"/>
      <c r="Y47207" s="55"/>
    </row>
    <row r="47208" spans="21:25" x14ac:dyDescent="0.2">
      <c r="U47208" s="55"/>
      <c r="V47208" s="53"/>
      <c r="W47208" s="53"/>
      <c r="X47208" s="53"/>
      <c r="Y47208" s="55"/>
    </row>
    <row r="47209" spans="21:25" x14ac:dyDescent="0.2">
      <c r="U47209" s="55"/>
      <c r="V47209" s="53"/>
      <c r="W47209" s="53"/>
      <c r="X47209" s="53"/>
      <c r="Y47209" s="55"/>
    </row>
    <row r="47210" spans="21:25" x14ac:dyDescent="0.2">
      <c r="U47210" s="55"/>
      <c r="V47210" s="53"/>
      <c r="W47210" s="53"/>
      <c r="X47210" s="53"/>
      <c r="Y47210" s="55"/>
    </row>
    <row r="47211" spans="21:25" x14ac:dyDescent="0.2">
      <c r="U47211" s="55"/>
      <c r="V47211" s="53"/>
      <c r="W47211" s="53"/>
      <c r="X47211" s="53"/>
      <c r="Y47211" s="55"/>
    </row>
    <row r="47212" spans="21:25" x14ac:dyDescent="0.2">
      <c r="U47212" s="55"/>
      <c r="V47212" s="53"/>
      <c r="W47212" s="53"/>
      <c r="X47212" s="53"/>
      <c r="Y47212" s="55"/>
    </row>
    <row r="47213" spans="21:25" x14ac:dyDescent="0.2">
      <c r="U47213" s="55"/>
      <c r="V47213" s="53"/>
      <c r="W47213" s="53"/>
      <c r="X47213" s="53"/>
      <c r="Y47213" s="55"/>
    </row>
    <row r="47214" spans="21:25" x14ac:dyDescent="0.2">
      <c r="U47214" s="55"/>
      <c r="V47214" s="53"/>
      <c r="W47214" s="53"/>
      <c r="X47214" s="53"/>
      <c r="Y47214" s="55"/>
    </row>
    <row r="47215" spans="21:25" x14ac:dyDescent="0.2">
      <c r="U47215" s="55"/>
      <c r="V47215" s="53"/>
      <c r="W47215" s="53"/>
      <c r="X47215" s="53"/>
      <c r="Y47215" s="55"/>
    </row>
    <row r="47216" spans="21:25" x14ac:dyDescent="0.2">
      <c r="U47216" s="55"/>
      <c r="V47216" s="53"/>
      <c r="W47216" s="53"/>
      <c r="X47216" s="53"/>
      <c r="Y47216" s="55"/>
    </row>
    <row r="47217" spans="21:25" x14ac:dyDescent="0.2">
      <c r="U47217" s="55"/>
      <c r="V47217" s="53"/>
      <c r="W47217" s="53"/>
      <c r="X47217" s="53"/>
      <c r="Y47217" s="55"/>
    </row>
    <row r="47218" spans="21:25" x14ac:dyDescent="0.2">
      <c r="U47218" s="55"/>
      <c r="V47218" s="53"/>
      <c r="W47218" s="53"/>
      <c r="X47218" s="53"/>
      <c r="Y47218" s="55"/>
    </row>
    <row r="47219" spans="21:25" x14ac:dyDescent="0.2">
      <c r="U47219" s="55"/>
      <c r="V47219" s="53"/>
      <c r="W47219" s="53"/>
      <c r="X47219" s="53"/>
      <c r="Y47219" s="55"/>
    </row>
    <row r="47220" spans="21:25" x14ac:dyDescent="0.2">
      <c r="U47220" s="55"/>
      <c r="V47220" s="53"/>
      <c r="W47220" s="53"/>
      <c r="X47220" s="53"/>
      <c r="Y47220" s="55"/>
    </row>
    <row r="47221" spans="21:25" x14ac:dyDescent="0.2">
      <c r="U47221" s="55"/>
      <c r="V47221" s="53"/>
      <c r="W47221" s="53"/>
      <c r="X47221" s="53"/>
      <c r="Y47221" s="55"/>
    </row>
    <row r="47222" spans="21:25" x14ac:dyDescent="0.2">
      <c r="U47222" s="55"/>
      <c r="V47222" s="53"/>
      <c r="W47222" s="53"/>
      <c r="X47222" s="53"/>
      <c r="Y47222" s="55"/>
    </row>
    <row r="47223" spans="21:25" x14ac:dyDescent="0.2">
      <c r="U47223" s="55"/>
      <c r="V47223" s="53"/>
      <c r="W47223" s="53"/>
      <c r="X47223" s="53"/>
      <c r="Y47223" s="55"/>
    </row>
    <row r="47224" spans="21:25" x14ac:dyDescent="0.2">
      <c r="U47224" s="55"/>
      <c r="V47224" s="53"/>
      <c r="W47224" s="53"/>
      <c r="X47224" s="53"/>
      <c r="Y47224" s="55"/>
    </row>
    <row r="47225" spans="21:25" x14ac:dyDescent="0.2">
      <c r="U47225" s="55"/>
      <c r="V47225" s="53"/>
      <c r="W47225" s="53"/>
      <c r="X47225" s="53"/>
      <c r="Y47225" s="55"/>
    </row>
    <row r="47226" spans="21:25" x14ac:dyDescent="0.2">
      <c r="U47226" s="55"/>
      <c r="V47226" s="53"/>
      <c r="W47226" s="53"/>
      <c r="X47226" s="53"/>
      <c r="Y47226" s="55"/>
    </row>
    <row r="47227" spans="21:25" x14ac:dyDescent="0.2">
      <c r="U47227" s="55"/>
      <c r="V47227" s="53"/>
      <c r="W47227" s="53"/>
      <c r="X47227" s="53"/>
      <c r="Y47227" s="55"/>
    </row>
    <row r="47228" spans="21:25" x14ac:dyDescent="0.2">
      <c r="U47228" s="55"/>
      <c r="V47228" s="53"/>
      <c r="W47228" s="53"/>
      <c r="X47228" s="53"/>
      <c r="Y47228" s="55"/>
    </row>
    <row r="47229" spans="21:25" x14ac:dyDescent="0.2">
      <c r="U47229" s="55"/>
      <c r="V47229" s="53"/>
      <c r="W47229" s="53"/>
      <c r="X47229" s="53"/>
      <c r="Y47229" s="55"/>
    </row>
    <row r="47230" spans="21:25" x14ac:dyDescent="0.2">
      <c r="U47230" s="55"/>
      <c r="V47230" s="53"/>
      <c r="W47230" s="53"/>
      <c r="X47230" s="53"/>
      <c r="Y47230" s="55"/>
    </row>
    <row r="47231" spans="21:25" x14ac:dyDescent="0.2">
      <c r="U47231" s="55"/>
      <c r="V47231" s="53"/>
      <c r="W47231" s="53"/>
      <c r="X47231" s="53"/>
      <c r="Y47231" s="55"/>
    </row>
    <row r="47232" spans="21:25" x14ac:dyDescent="0.2">
      <c r="U47232" s="55"/>
      <c r="V47232" s="53"/>
      <c r="W47232" s="53"/>
      <c r="X47232" s="53"/>
      <c r="Y47232" s="55"/>
    </row>
    <row r="47233" spans="21:25" x14ac:dyDescent="0.2">
      <c r="U47233" s="55"/>
      <c r="V47233" s="53"/>
      <c r="W47233" s="53"/>
      <c r="X47233" s="53"/>
      <c r="Y47233" s="55"/>
    </row>
    <row r="47234" spans="21:25" x14ac:dyDescent="0.2">
      <c r="U47234" s="55"/>
      <c r="V47234" s="53"/>
      <c r="W47234" s="53"/>
      <c r="X47234" s="53"/>
      <c r="Y47234" s="55"/>
    </row>
    <row r="47235" spans="21:25" x14ac:dyDescent="0.2">
      <c r="U47235" s="55"/>
      <c r="V47235" s="53"/>
      <c r="W47235" s="53"/>
      <c r="X47235" s="53"/>
      <c r="Y47235" s="55"/>
    </row>
    <row r="47236" spans="21:25" x14ac:dyDescent="0.2">
      <c r="U47236" s="55"/>
      <c r="V47236" s="53"/>
      <c r="W47236" s="53"/>
      <c r="X47236" s="53"/>
      <c r="Y47236" s="55"/>
    </row>
    <row r="47237" spans="21:25" x14ac:dyDescent="0.2">
      <c r="U47237" s="55"/>
      <c r="V47237" s="53"/>
      <c r="W47237" s="53"/>
      <c r="X47237" s="53"/>
      <c r="Y47237" s="55"/>
    </row>
    <row r="47238" spans="21:25" x14ac:dyDescent="0.2">
      <c r="U47238" s="55"/>
      <c r="V47238" s="53"/>
      <c r="W47238" s="53"/>
      <c r="X47238" s="53"/>
      <c r="Y47238" s="55"/>
    </row>
    <row r="47239" spans="21:25" x14ac:dyDescent="0.2">
      <c r="U47239" s="55"/>
      <c r="V47239" s="53"/>
      <c r="W47239" s="53"/>
      <c r="X47239" s="53"/>
      <c r="Y47239" s="55"/>
    </row>
    <row r="47240" spans="21:25" x14ac:dyDescent="0.2">
      <c r="U47240" s="55"/>
      <c r="V47240" s="53"/>
      <c r="W47240" s="53"/>
      <c r="X47240" s="53"/>
      <c r="Y47240" s="55"/>
    </row>
    <row r="47241" spans="21:25" x14ac:dyDescent="0.2">
      <c r="U47241" s="55"/>
      <c r="V47241" s="53"/>
      <c r="W47241" s="53"/>
      <c r="X47241" s="53"/>
      <c r="Y47241" s="55"/>
    </row>
    <row r="47242" spans="21:25" x14ac:dyDescent="0.2">
      <c r="U47242" s="55"/>
      <c r="V47242" s="53"/>
      <c r="W47242" s="53"/>
      <c r="X47242" s="53"/>
      <c r="Y47242" s="55"/>
    </row>
    <row r="47243" spans="21:25" x14ac:dyDescent="0.2">
      <c r="U47243" s="55"/>
      <c r="V47243" s="53"/>
      <c r="W47243" s="53"/>
      <c r="X47243" s="53"/>
      <c r="Y47243" s="55"/>
    </row>
    <row r="47244" spans="21:25" x14ac:dyDescent="0.2">
      <c r="U47244" s="55"/>
      <c r="V47244" s="53"/>
      <c r="W47244" s="53"/>
      <c r="X47244" s="53"/>
      <c r="Y47244" s="55"/>
    </row>
    <row r="47245" spans="21:25" x14ac:dyDescent="0.2">
      <c r="U47245" s="55"/>
      <c r="V47245" s="53"/>
      <c r="W47245" s="53"/>
      <c r="X47245" s="53"/>
      <c r="Y47245" s="55"/>
    </row>
    <row r="47246" spans="21:25" x14ac:dyDescent="0.2">
      <c r="U47246" s="55"/>
      <c r="V47246" s="53"/>
      <c r="W47246" s="53"/>
      <c r="X47246" s="53"/>
      <c r="Y47246" s="55"/>
    </row>
    <row r="47247" spans="21:25" x14ac:dyDescent="0.2">
      <c r="U47247" s="55"/>
      <c r="V47247" s="53"/>
      <c r="W47247" s="53"/>
      <c r="X47247" s="53"/>
      <c r="Y47247" s="55"/>
    </row>
    <row r="47248" spans="21:25" x14ac:dyDescent="0.2">
      <c r="U47248" s="55"/>
      <c r="V47248" s="53"/>
      <c r="W47248" s="53"/>
      <c r="X47248" s="53"/>
      <c r="Y47248" s="55"/>
    </row>
    <row r="47249" spans="21:25" x14ac:dyDescent="0.2">
      <c r="U47249" s="55"/>
      <c r="V47249" s="53"/>
      <c r="W47249" s="53"/>
      <c r="X47249" s="53"/>
      <c r="Y47249" s="55"/>
    </row>
    <row r="47250" spans="21:25" x14ac:dyDescent="0.2">
      <c r="U47250" s="55"/>
      <c r="V47250" s="53"/>
      <c r="W47250" s="53"/>
      <c r="X47250" s="53"/>
      <c r="Y47250" s="55"/>
    </row>
    <row r="47251" spans="21:25" x14ac:dyDescent="0.2">
      <c r="U47251" s="55"/>
      <c r="V47251" s="53"/>
      <c r="W47251" s="53"/>
      <c r="X47251" s="53"/>
      <c r="Y47251" s="55"/>
    </row>
    <row r="47252" spans="21:25" x14ac:dyDescent="0.2">
      <c r="U47252" s="55"/>
      <c r="V47252" s="53"/>
      <c r="W47252" s="53"/>
      <c r="X47252" s="53"/>
      <c r="Y47252" s="55"/>
    </row>
    <row r="47253" spans="21:25" x14ac:dyDescent="0.2">
      <c r="U47253" s="55"/>
      <c r="V47253" s="53"/>
      <c r="W47253" s="53"/>
      <c r="X47253" s="53"/>
      <c r="Y47253" s="55"/>
    </row>
    <row r="47254" spans="21:25" x14ac:dyDescent="0.2">
      <c r="U47254" s="55"/>
      <c r="V47254" s="53"/>
      <c r="W47254" s="53"/>
      <c r="X47254" s="53"/>
      <c r="Y47254" s="55"/>
    </row>
    <row r="47255" spans="21:25" x14ac:dyDescent="0.2">
      <c r="U47255" s="55"/>
      <c r="V47255" s="53"/>
      <c r="W47255" s="53"/>
      <c r="X47255" s="53"/>
      <c r="Y47255" s="55"/>
    </row>
    <row r="47256" spans="21:25" x14ac:dyDescent="0.2">
      <c r="U47256" s="55"/>
      <c r="V47256" s="53"/>
      <c r="W47256" s="53"/>
      <c r="X47256" s="53"/>
      <c r="Y47256" s="55"/>
    </row>
    <row r="47257" spans="21:25" x14ac:dyDescent="0.2">
      <c r="U47257" s="55"/>
      <c r="V47257" s="53"/>
      <c r="W47257" s="53"/>
      <c r="X47257" s="53"/>
      <c r="Y47257" s="55"/>
    </row>
    <row r="47258" spans="21:25" x14ac:dyDescent="0.2">
      <c r="U47258" s="55"/>
      <c r="V47258" s="53"/>
      <c r="W47258" s="53"/>
      <c r="X47258" s="53"/>
      <c r="Y47258" s="55"/>
    </row>
    <row r="47259" spans="21:25" x14ac:dyDescent="0.2">
      <c r="U47259" s="55"/>
      <c r="V47259" s="53"/>
      <c r="W47259" s="53"/>
      <c r="X47259" s="53"/>
      <c r="Y47259" s="55"/>
    </row>
    <row r="47260" spans="21:25" x14ac:dyDescent="0.2">
      <c r="U47260" s="55"/>
      <c r="V47260" s="53"/>
      <c r="W47260" s="53"/>
      <c r="X47260" s="53"/>
      <c r="Y47260" s="55"/>
    </row>
    <row r="47261" spans="21:25" x14ac:dyDescent="0.2">
      <c r="U47261" s="55"/>
      <c r="V47261" s="53"/>
      <c r="W47261" s="53"/>
      <c r="X47261" s="53"/>
      <c r="Y47261" s="55"/>
    </row>
    <row r="47262" spans="21:25" x14ac:dyDescent="0.2">
      <c r="U47262" s="55"/>
      <c r="V47262" s="53"/>
      <c r="W47262" s="53"/>
      <c r="X47262" s="53"/>
      <c r="Y47262" s="55"/>
    </row>
    <row r="47263" spans="21:25" x14ac:dyDescent="0.2">
      <c r="U47263" s="55"/>
      <c r="V47263" s="53"/>
      <c r="W47263" s="53"/>
      <c r="X47263" s="53"/>
      <c r="Y47263" s="55"/>
    </row>
    <row r="47264" spans="21:25" x14ac:dyDescent="0.2">
      <c r="U47264" s="55"/>
      <c r="V47264" s="53"/>
      <c r="W47264" s="53"/>
      <c r="X47264" s="53"/>
      <c r="Y47264" s="55"/>
    </row>
    <row r="47265" spans="21:25" x14ac:dyDescent="0.2">
      <c r="U47265" s="55"/>
      <c r="V47265" s="53"/>
      <c r="W47265" s="53"/>
      <c r="X47265" s="53"/>
      <c r="Y47265" s="55"/>
    </row>
    <row r="47266" spans="21:25" x14ac:dyDescent="0.2">
      <c r="U47266" s="55"/>
      <c r="V47266" s="53"/>
      <c r="W47266" s="53"/>
      <c r="X47266" s="53"/>
      <c r="Y47266" s="55"/>
    </row>
    <row r="47267" spans="21:25" x14ac:dyDescent="0.2">
      <c r="U47267" s="55"/>
      <c r="V47267" s="53"/>
      <c r="W47267" s="53"/>
      <c r="X47267" s="53"/>
      <c r="Y47267" s="55"/>
    </row>
    <row r="47268" spans="21:25" x14ac:dyDescent="0.2">
      <c r="U47268" s="55"/>
      <c r="V47268" s="53"/>
      <c r="W47268" s="53"/>
      <c r="X47268" s="53"/>
      <c r="Y47268" s="55"/>
    </row>
    <row r="47269" spans="21:25" x14ac:dyDescent="0.2">
      <c r="U47269" s="55"/>
      <c r="V47269" s="53"/>
      <c r="W47269" s="53"/>
      <c r="X47269" s="53"/>
      <c r="Y47269" s="55"/>
    </row>
    <row r="47270" spans="21:25" x14ac:dyDescent="0.2">
      <c r="U47270" s="55"/>
      <c r="V47270" s="53"/>
      <c r="W47270" s="53"/>
      <c r="X47270" s="53"/>
      <c r="Y47270" s="55"/>
    </row>
    <row r="47271" spans="21:25" x14ac:dyDescent="0.2">
      <c r="U47271" s="55"/>
      <c r="V47271" s="53"/>
      <c r="W47271" s="53"/>
      <c r="X47271" s="53"/>
      <c r="Y47271" s="55"/>
    </row>
    <row r="47272" spans="21:25" x14ac:dyDescent="0.2">
      <c r="U47272" s="55"/>
      <c r="V47272" s="53"/>
      <c r="W47272" s="53"/>
      <c r="X47272" s="53"/>
      <c r="Y47272" s="55"/>
    </row>
    <row r="47273" spans="21:25" x14ac:dyDescent="0.2">
      <c r="U47273" s="55"/>
      <c r="V47273" s="53"/>
      <c r="W47273" s="53"/>
      <c r="X47273" s="53"/>
      <c r="Y47273" s="55"/>
    </row>
    <row r="47274" spans="21:25" x14ac:dyDescent="0.2">
      <c r="U47274" s="55"/>
      <c r="V47274" s="53"/>
      <c r="W47274" s="53"/>
      <c r="X47274" s="53"/>
      <c r="Y47274" s="55"/>
    </row>
    <row r="47275" spans="21:25" x14ac:dyDescent="0.2">
      <c r="U47275" s="55"/>
      <c r="V47275" s="53"/>
      <c r="W47275" s="53"/>
      <c r="X47275" s="53"/>
      <c r="Y47275" s="55"/>
    </row>
    <row r="47276" spans="21:25" x14ac:dyDescent="0.2">
      <c r="U47276" s="55"/>
      <c r="V47276" s="53"/>
      <c r="W47276" s="53"/>
      <c r="X47276" s="53"/>
      <c r="Y47276" s="55"/>
    </row>
    <row r="47277" spans="21:25" x14ac:dyDescent="0.2">
      <c r="U47277" s="55"/>
      <c r="V47277" s="53"/>
      <c r="W47277" s="53"/>
      <c r="X47277" s="53"/>
      <c r="Y47277" s="55"/>
    </row>
    <row r="47278" spans="21:25" x14ac:dyDescent="0.2">
      <c r="U47278" s="55"/>
      <c r="V47278" s="53"/>
      <c r="W47278" s="53"/>
      <c r="X47278" s="53"/>
      <c r="Y47278" s="55"/>
    </row>
    <row r="47279" spans="21:25" x14ac:dyDescent="0.2">
      <c r="U47279" s="55"/>
      <c r="V47279" s="53"/>
      <c r="W47279" s="53"/>
      <c r="X47279" s="53"/>
      <c r="Y47279" s="55"/>
    </row>
    <row r="47280" spans="21:25" x14ac:dyDescent="0.2">
      <c r="U47280" s="55"/>
      <c r="V47280" s="53"/>
      <c r="W47280" s="53"/>
      <c r="X47280" s="53"/>
      <c r="Y47280" s="55"/>
    </row>
    <row r="47281" spans="21:25" x14ac:dyDescent="0.2">
      <c r="U47281" s="55"/>
      <c r="V47281" s="53"/>
      <c r="W47281" s="53"/>
      <c r="X47281" s="53"/>
      <c r="Y47281" s="55"/>
    </row>
    <row r="47282" spans="21:25" x14ac:dyDescent="0.2">
      <c r="U47282" s="55"/>
      <c r="V47282" s="53"/>
      <c r="W47282" s="53"/>
      <c r="X47282" s="53"/>
      <c r="Y47282" s="55"/>
    </row>
    <row r="47283" spans="21:25" x14ac:dyDescent="0.2">
      <c r="U47283" s="55"/>
      <c r="V47283" s="53"/>
      <c r="W47283" s="53"/>
      <c r="X47283" s="53"/>
      <c r="Y47283" s="55"/>
    </row>
    <row r="47284" spans="21:25" x14ac:dyDescent="0.2">
      <c r="U47284" s="55"/>
      <c r="V47284" s="53"/>
      <c r="W47284" s="53"/>
      <c r="X47284" s="53"/>
      <c r="Y47284" s="55"/>
    </row>
    <row r="47285" spans="21:25" x14ac:dyDescent="0.2">
      <c r="U47285" s="55"/>
      <c r="V47285" s="53"/>
      <c r="W47285" s="53"/>
      <c r="X47285" s="53"/>
      <c r="Y47285" s="55"/>
    </row>
    <row r="47286" spans="21:25" x14ac:dyDescent="0.2">
      <c r="U47286" s="55"/>
      <c r="V47286" s="53"/>
      <c r="W47286" s="53"/>
      <c r="X47286" s="53"/>
      <c r="Y47286" s="55"/>
    </row>
    <row r="47287" spans="21:25" x14ac:dyDescent="0.2">
      <c r="U47287" s="55"/>
      <c r="V47287" s="53"/>
      <c r="W47287" s="53"/>
      <c r="X47287" s="53"/>
      <c r="Y47287" s="55"/>
    </row>
    <row r="47288" spans="21:25" x14ac:dyDescent="0.2">
      <c r="U47288" s="55"/>
      <c r="V47288" s="53"/>
      <c r="W47288" s="53"/>
      <c r="X47288" s="53"/>
      <c r="Y47288" s="55"/>
    </row>
    <row r="47289" spans="21:25" x14ac:dyDescent="0.2">
      <c r="U47289" s="55"/>
      <c r="V47289" s="53"/>
      <c r="W47289" s="53"/>
      <c r="X47289" s="53"/>
      <c r="Y47289" s="55"/>
    </row>
    <row r="47290" spans="21:25" x14ac:dyDescent="0.2">
      <c r="U47290" s="55"/>
      <c r="V47290" s="53"/>
      <c r="W47290" s="53"/>
      <c r="X47290" s="53"/>
      <c r="Y47290" s="55"/>
    </row>
    <row r="47291" spans="21:25" x14ac:dyDescent="0.2">
      <c r="U47291" s="55"/>
      <c r="V47291" s="53"/>
      <c r="W47291" s="53"/>
      <c r="X47291" s="53"/>
      <c r="Y47291" s="55"/>
    </row>
    <row r="47292" spans="21:25" x14ac:dyDescent="0.2">
      <c r="U47292" s="55"/>
      <c r="V47292" s="53"/>
      <c r="W47292" s="53"/>
      <c r="X47292" s="53"/>
      <c r="Y47292" s="55"/>
    </row>
    <row r="47293" spans="21:25" x14ac:dyDescent="0.2">
      <c r="U47293" s="55"/>
      <c r="V47293" s="53"/>
      <c r="W47293" s="53"/>
      <c r="X47293" s="53"/>
      <c r="Y47293" s="55"/>
    </row>
    <row r="47294" spans="21:25" x14ac:dyDescent="0.2">
      <c r="U47294" s="55"/>
      <c r="V47294" s="53"/>
      <c r="W47294" s="53"/>
      <c r="X47294" s="53"/>
      <c r="Y47294" s="55"/>
    </row>
    <row r="47295" spans="21:25" x14ac:dyDescent="0.2">
      <c r="U47295" s="55"/>
      <c r="V47295" s="53"/>
      <c r="W47295" s="53"/>
      <c r="X47295" s="53"/>
      <c r="Y47295" s="55"/>
    </row>
    <row r="47296" spans="21:25" x14ac:dyDescent="0.2">
      <c r="U47296" s="55"/>
      <c r="V47296" s="53"/>
      <c r="W47296" s="53"/>
      <c r="X47296" s="53"/>
      <c r="Y47296" s="55"/>
    </row>
    <row r="47297" spans="21:25" x14ac:dyDescent="0.2">
      <c r="U47297" s="55"/>
      <c r="V47297" s="53"/>
      <c r="W47297" s="53"/>
      <c r="X47297" s="53"/>
      <c r="Y47297" s="55"/>
    </row>
    <row r="47298" spans="21:25" x14ac:dyDescent="0.2">
      <c r="U47298" s="55"/>
      <c r="V47298" s="53"/>
      <c r="W47298" s="53"/>
      <c r="X47298" s="53"/>
      <c r="Y47298" s="55"/>
    </row>
    <row r="47299" spans="21:25" x14ac:dyDescent="0.2">
      <c r="U47299" s="55"/>
      <c r="V47299" s="53"/>
      <c r="W47299" s="53"/>
      <c r="X47299" s="53"/>
      <c r="Y47299" s="55"/>
    </row>
    <row r="47300" spans="21:25" x14ac:dyDescent="0.2">
      <c r="U47300" s="55"/>
      <c r="V47300" s="53"/>
      <c r="W47300" s="53"/>
      <c r="X47300" s="53"/>
      <c r="Y47300" s="55"/>
    </row>
    <row r="47301" spans="21:25" x14ac:dyDescent="0.2">
      <c r="U47301" s="55"/>
      <c r="V47301" s="53"/>
      <c r="W47301" s="53"/>
      <c r="X47301" s="53"/>
      <c r="Y47301" s="55"/>
    </row>
    <row r="47302" spans="21:25" x14ac:dyDescent="0.2">
      <c r="U47302" s="55"/>
      <c r="V47302" s="53"/>
      <c r="W47302" s="53"/>
      <c r="X47302" s="53"/>
      <c r="Y47302" s="55"/>
    </row>
    <row r="47303" spans="21:25" x14ac:dyDescent="0.2">
      <c r="U47303" s="55"/>
      <c r="V47303" s="53"/>
      <c r="W47303" s="53"/>
      <c r="X47303" s="53"/>
      <c r="Y47303" s="55"/>
    </row>
    <row r="47304" spans="21:25" x14ac:dyDescent="0.2">
      <c r="U47304" s="55"/>
      <c r="V47304" s="53"/>
      <c r="W47304" s="53"/>
      <c r="X47304" s="53"/>
      <c r="Y47304" s="55"/>
    </row>
    <row r="47305" spans="21:25" x14ac:dyDescent="0.2">
      <c r="U47305" s="55"/>
      <c r="V47305" s="53"/>
      <c r="W47305" s="53"/>
      <c r="X47305" s="53"/>
      <c r="Y47305" s="55"/>
    </row>
    <row r="47306" spans="21:25" x14ac:dyDescent="0.2">
      <c r="U47306" s="55"/>
      <c r="V47306" s="53"/>
      <c r="W47306" s="53"/>
      <c r="X47306" s="53"/>
      <c r="Y47306" s="55"/>
    </row>
    <row r="47307" spans="21:25" x14ac:dyDescent="0.2">
      <c r="U47307" s="55"/>
      <c r="V47307" s="53"/>
      <c r="W47307" s="53"/>
      <c r="X47307" s="53"/>
      <c r="Y47307" s="55"/>
    </row>
    <row r="47308" spans="21:25" x14ac:dyDescent="0.2">
      <c r="U47308" s="55"/>
      <c r="V47308" s="53"/>
      <c r="W47308" s="53"/>
      <c r="X47308" s="53"/>
      <c r="Y47308" s="55"/>
    </row>
    <row r="47309" spans="21:25" x14ac:dyDescent="0.2">
      <c r="U47309" s="55"/>
      <c r="V47309" s="53"/>
      <c r="W47309" s="53"/>
      <c r="X47309" s="53"/>
      <c r="Y47309" s="55"/>
    </row>
    <row r="47310" spans="21:25" x14ac:dyDescent="0.2">
      <c r="U47310" s="55"/>
      <c r="V47310" s="53"/>
      <c r="W47310" s="53"/>
      <c r="X47310" s="53"/>
      <c r="Y47310" s="55"/>
    </row>
    <row r="47311" spans="21:25" x14ac:dyDescent="0.2">
      <c r="U47311" s="55"/>
      <c r="V47311" s="53"/>
      <c r="W47311" s="53"/>
      <c r="X47311" s="53"/>
      <c r="Y47311" s="55"/>
    </row>
    <row r="47312" spans="21:25" x14ac:dyDescent="0.2">
      <c r="U47312" s="55"/>
      <c r="V47312" s="53"/>
      <c r="W47312" s="53"/>
      <c r="X47312" s="53"/>
      <c r="Y47312" s="55"/>
    </row>
    <row r="47313" spans="21:25" x14ac:dyDescent="0.2">
      <c r="U47313" s="55"/>
      <c r="V47313" s="53"/>
      <c r="W47313" s="53"/>
      <c r="X47313" s="53"/>
      <c r="Y47313" s="55"/>
    </row>
    <row r="47314" spans="21:25" x14ac:dyDescent="0.2">
      <c r="U47314" s="55"/>
      <c r="V47314" s="53"/>
      <c r="W47314" s="53"/>
      <c r="X47314" s="53"/>
      <c r="Y47314" s="55"/>
    </row>
    <row r="47315" spans="21:25" x14ac:dyDescent="0.2">
      <c r="U47315" s="55"/>
      <c r="V47315" s="53"/>
      <c r="W47315" s="53"/>
      <c r="X47315" s="53"/>
      <c r="Y47315" s="55"/>
    </row>
    <row r="47316" spans="21:25" x14ac:dyDescent="0.2">
      <c r="U47316" s="55"/>
      <c r="V47316" s="53"/>
      <c r="W47316" s="53"/>
      <c r="X47316" s="53"/>
      <c r="Y47316" s="55"/>
    </row>
    <row r="47317" spans="21:25" x14ac:dyDescent="0.2">
      <c r="U47317" s="55"/>
      <c r="V47317" s="53"/>
      <c r="W47317" s="53"/>
      <c r="X47317" s="53"/>
      <c r="Y47317" s="55"/>
    </row>
    <row r="47318" spans="21:25" x14ac:dyDescent="0.2">
      <c r="U47318" s="55"/>
      <c r="V47318" s="53"/>
      <c r="W47318" s="53"/>
      <c r="X47318" s="53"/>
      <c r="Y47318" s="55"/>
    </row>
    <row r="47319" spans="21:25" x14ac:dyDescent="0.2">
      <c r="U47319" s="55"/>
      <c r="V47319" s="53"/>
      <c r="W47319" s="53"/>
      <c r="X47319" s="53"/>
      <c r="Y47319" s="55"/>
    </row>
    <row r="47320" spans="21:25" x14ac:dyDescent="0.2">
      <c r="U47320" s="55"/>
      <c r="V47320" s="53"/>
      <c r="W47320" s="53"/>
      <c r="X47320" s="53"/>
      <c r="Y47320" s="55"/>
    </row>
    <row r="47321" spans="21:25" x14ac:dyDescent="0.2">
      <c r="U47321" s="55"/>
      <c r="V47321" s="53"/>
      <c r="W47321" s="53"/>
      <c r="X47321" s="53"/>
      <c r="Y47321" s="55"/>
    </row>
    <row r="47322" spans="21:25" x14ac:dyDescent="0.2">
      <c r="U47322" s="55"/>
      <c r="V47322" s="53"/>
      <c r="W47322" s="53"/>
      <c r="X47322" s="53"/>
      <c r="Y47322" s="55"/>
    </row>
    <row r="47323" spans="21:25" x14ac:dyDescent="0.2">
      <c r="U47323" s="55"/>
      <c r="V47323" s="53"/>
      <c r="W47323" s="53"/>
      <c r="X47323" s="53"/>
      <c r="Y47323" s="55"/>
    </row>
    <row r="47324" spans="21:25" x14ac:dyDescent="0.2">
      <c r="U47324" s="55"/>
      <c r="V47324" s="53"/>
      <c r="W47324" s="53"/>
      <c r="X47324" s="53"/>
      <c r="Y47324" s="55"/>
    </row>
    <row r="47325" spans="21:25" x14ac:dyDescent="0.2">
      <c r="U47325" s="55"/>
      <c r="V47325" s="53"/>
      <c r="W47325" s="53"/>
      <c r="X47325" s="53"/>
      <c r="Y47325" s="55"/>
    </row>
    <row r="47326" spans="21:25" x14ac:dyDescent="0.2">
      <c r="U47326" s="55"/>
      <c r="V47326" s="53"/>
      <c r="W47326" s="53"/>
      <c r="X47326" s="53"/>
      <c r="Y47326" s="55"/>
    </row>
    <row r="47327" spans="21:25" x14ac:dyDescent="0.2">
      <c r="U47327" s="55"/>
      <c r="V47327" s="53"/>
      <c r="W47327" s="53"/>
      <c r="X47327" s="53"/>
      <c r="Y47327" s="55"/>
    </row>
    <row r="47328" spans="21:25" x14ac:dyDescent="0.2">
      <c r="U47328" s="55"/>
      <c r="V47328" s="53"/>
      <c r="W47328" s="53"/>
      <c r="X47328" s="53"/>
      <c r="Y47328" s="55"/>
    </row>
    <row r="47329" spans="21:25" x14ac:dyDescent="0.2">
      <c r="U47329" s="55"/>
      <c r="V47329" s="53"/>
      <c r="W47329" s="53"/>
      <c r="X47329" s="53"/>
      <c r="Y47329" s="55"/>
    </row>
    <row r="47330" spans="21:25" x14ac:dyDescent="0.2">
      <c r="U47330" s="55"/>
      <c r="V47330" s="53"/>
      <c r="W47330" s="53"/>
      <c r="X47330" s="53"/>
      <c r="Y47330" s="55"/>
    </row>
    <row r="47331" spans="21:25" x14ac:dyDescent="0.2">
      <c r="U47331" s="55"/>
      <c r="V47331" s="53"/>
      <c r="W47331" s="53"/>
      <c r="X47331" s="53"/>
      <c r="Y47331" s="55"/>
    </row>
    <row r="47332" spans="21:25" x14ac:dyDescent="0.2">
      <c r="U47332" s="55"/>
      <c r="V47332" s="53"/>
      <c r="W47332" s="53"/>
      <c r="X47332" s="53"/>
      <c r="Y47332" s="55"/>
    </row>
    <row r="47333" spans="21:25" x14ac:dyDescent="0.2">
      <c r="U47333" s="55"/>
      <c r="V47333" s="53"/>
      <c r="W47333" s="53"/>
      <c r="X47333" s="53"/>
      <c r="Y47333" s="55"/>
    </row>
    <row r="47334" spans="21:25" x14ac:dyDescent="0.2">
      <c r="U47334" s="55"/>
      <c r="V47334" s="53"/>
      <c r="W47334" s="53"/>
      <c r="X47334" s="53"/>
      <c r="Y47334" s="55"/>
    </row>
    <row r="47335" spans="21:25" x14ac:dyDescent="0.2">
      <c r="U47335" s="55"/>
      <c r="V47335" s="53"/>
      <c r="W47335" s="53"/>
      <c r="X47335" s="53"/>
      <c r="Y47335" s="55"/>
    </row>
    <row r="47336" spans="21:25" x14ac:dyDescent="0.2">
      <c r="U47336" s="55"/>
      <c r="V47336" s="53"/>
      <c r="W47336" s="53"/>
      <c r="X47336" s="53"/>
      <c r="Y47336" s="55"/>
    </row>
    <row r="47337" spans="21:25" x14ac:dyDescent="0.2">
      <c r="U47337" s="55"/>
      <c r="V47337" s="53"/>
      <c r="W47337" s="53"/>
      <c r="X47337" s="53"/>
      <c r="Y47337" s="55"/>
    </row>
    <row r="47338" spans="21:25" x14ac:dyDescent="0.2">
      <c r="U47338" s="55"/>
      <c r="V47338" s="53"/>
      <c r="W47338" s="53"/>
      <c r="X47338" s="53"/>
      <c r="Y47338" s="55"/>
    </row>
    <row r="47339" spans="21:25" x14ac:dyDescent="0.2">
      <c r="U47339" s="55"/>
      <c r="V47339" s="53"/>
      <c r="W47339" s="53"/>
      <c r="X47339" s="53"/>
      <c r="Y47339" s="55"/>
    </row>
    <row r="47340" spans="21:25" x14ac:dyDescent="0.2">
      <c r="U47340" s="55"/>
      <c r="V47340" s="53"/>
      <c r="W47340" s="53"/>
      <c r="X47340" s="53"/>
      <c r="Y47340" s="55"/>
    </row>
    <row r="47341" spans="21:25" x14ac:dyDescent="0.2">
      <c r="U47341" s="55"/>
      <c r="V47341" s="53"/>
      <c r="W47341" s="53"/>
      <c r="X47341" s="53"/>
      <c r="Y47341" s="55"/>
    </row>
    <row r="47342" spans="21:25" x14ac:dyDescent="0.2">
      <c r="U47342" s="55"/>
      <c r="V47342" s="53"/>
      <c r="W47342" s="53"/>
      <c r="X47342" s="53"/>
      <c r="Y47342" s="55"/>
    </row>
    <row r="47343" spans="21:25" x14ac:dyDescent="0.2">
      <c r="U47343" s="55"/>
      <c r="V47343" s="53"/>
      <c r="W47343" s="53"/>
      <c r="X47343" s="53"/>
      <c r="Y47343" s="55"/>
    </row>
    <row r="47344" spans="21:25" x14ac:dyDescent="0.2">
      <c r="U47344" s="55"/>
      <c r="V47344" s="53"/>
      <c r="W47344" s="53"/>
      <c r="X47344" s="53"/>
      <c r="Y47344" s="55"/>
    </row>
    <row r="47345" spans="21:25" x14ac:dyDescent="0.2">
      <c r="U47345" s="55"/>
      <c r="V47345" s="53"/>
      <c r="W47345" s="53"/>
      <c r="X47345" s="53"/>
      <c r="Y47345" s="55"/>
    </row>
    <row r="47346" spans="21:25" x14ac:dyDescent="0.2">
      <c r="U47346" s="55"/>
      <c r="V47346" s="53"/>
      <c r="W47346" s="53"/>
      <c r="X47346" s="53"/>
      <c r="Y47346" s="55"/>
    </row>
    <row r="47347" spans="21:25" x14ac:dyDescent="0.2">
      <c r="U47347" s="55"/>
      <c r="V47347" s="53"/>
      <c r="W47347" s="53"/>
      <c r="X47347" s="53"/>
      <c r="Y47347" s="55"/>
    </row>
    <row r="47348" spans="21:25" x14ac:dyDescent="0.2">
      <c r="U47348" s="55"/>
      <c r="V47348" s="53"/>
      <c r="W47348" s="53"/>
      <c r="X47348" s="53"/>
      <c r="Y47348" s="55"/>
    </row>
    <row r="47349" spans="21:25" x14ac:dyDescent="0.2">
      <c r="U47349" s="55"/>
      <c r="V47349" s="53"/>
      <c r="W47349" s="53"/>
      <c r="X47349" s="53"/>
      <c r="Y47349" s="55"/>
    </row>
    <row r="47350" spans="21:25" x14ac:dyDescent="0.2">
      <c r="U47350" s="55"/>
      <c r="V47350" s="53"/>
      <c r="W47350" s="53"/>
      <c r="X47350" s="53"/>
      <c r="Y47350" s="55"/>
    </row>
    <row r="47351" spans="21:25" x14ac:dyDescent="0.2">
      <c r="U47351" s="55"/>
      <c r="V47351" s="53"/>
      <c r="W47351" s="53"/>
      <c r="X47351" s="53"/>
      <c r="Y47351" s="55"/>
    </row>
    <row r="47352" spans="21:25" x14ac:dyDescent="0.2">
      <c r="U47352" s="55"/>
      <c r="V47352" s="53"/>
      <c r="W47352" s="53"/>
      <c r="X47352" s="53"/>
      <c r="Y47352" s="55"/>
    </row>
    <row r="47353" spans="21:25" x14ac:dyDescent="0.2">
      <c r="U47353" s="55"/>
      <c r="V47353" s="53"/>
      <c r="W47353" s="53"/>
      <c r="X47353" s="53"/>
      <c r="Y47353" s="55"/>
    </row>
    <row r="47354" spans="21:25" x14ac:dyDescent="0.2">
      <c r="U47354" s="55"/>
      <c r="V47354" s="53"/>
      <c r="W47354" s="53"/>
      <c r="X47354" s="53"/>
      <c r="Y47354" s="55"/>
    </row>
    <row r="47355" spans="21:25" x14ac:dyDescent="0.2">
      <c r="U47355" s="55"/>
      <c r="V47355" s="53"/>
      <c r="W47355" s="53"/>
      <c r="X47355" s="53"/>
      <c r="Y47355" s="55"/>
    </row>
    <row r="47356" spans="21:25" x14ac:dyDescent="0.2">
      <c r="U47356" s="55"/>
      <c r="V47356" s="53"/>
      <c r="W47356" s="53"/>
      <c r="X47356" s="53"/>
      <c r="Y47356" s="55"/>
    </row>
    <row r="47357" spans="21:25" x14ac:dyDescent="0.2">
      <c r="U47357" s="55"/>
      <c r="V47357" s="53"/>
      <c r="W47357" s="53"/>
      <c r="X47357" s="53"/>
      <c r="Y47357" s="55"/>
    </row>
    <row r="47358" spans="21:25" x14ac:dyDescent="0.2">
      <c r="U47358" s="55"/>
      <c r="V47358" s="53"/>
      <c r="W47358" s="53"/>
      <c r="X47358" s="53"/>
      <c r="Y47358" s="55"/>
    </row>
    <row r="47359" spans="21:25" x14ac:dyDescent="0.2">
      <c r="U47359" s="55"/>
      <c r="V47359" s="53"/>
      <c r="W47359" s="53"/>
      <c r="X47359" s="53"/>
      <c r="Y47359" s="55"/>
    </row>
    <row r="47360" spans="21:25" x14ac:dyDescent="0.2">
      <c r="U47360" s="55"/>
      <c r="V47360" s="53"/>
      <c r="W47360" s="53"/>
      <c r="X47360" s="53"/>
      <c r="Y47360" s="55"/>
    </row>
    <row r="47361" spans="21:25" x14ac:dyDescent="0.2">
      <c r="U47361" s="55"/>
      <c r="V47361" s="53"/>
      <c r="W47361" s="53"/>
      <c r="X47361" s="53"/>
      <c r="Y47361" s="55"/>
    </row>
    <row r="47362" spans="21:25" x14ac:dyDescent="0.2">
      <c r="U47362" s="55"/>
      <c r="V47362" s="53"/>
      <c r="W47362" s="53"/>
      <c r="X47362" s="53"/>
      <c r="Y47362" s="55"/>
    </row>
    <row r="47363" spans="21:25" x14ac:dyDescent="0.2">
      <c r="U47363" s="55"/>
      <c r="V47363" s="53"/>
      <c r="W47363" s="53"/>
      <c r="X47363" s="53"/>
      <c r="Y47363" s="55"/>
    </row>
    <row r="47364" spans="21:25" x14ac:dyDescent="0.2">
      <c r="U47364" s="55"/>
      <c r="V47364" s="53"/>
      <c r="W47364" s="53"/>
      <c r="X47364" s="53"/>
      <c r="Y47364" s="55"/>
    </row>
    <row r="47365" spans="21:25" x14ac:dyDescent="0.2">
      <c r="U47365" s="55"/>
      <c r="V47365" s="53"/>
      <c r="W47365" s="53"/>
      <c r="X47365" s="53"/>
      <c r="Y47365" s="55"/>
    </row>
    <row r="47366" spans="21:25" x14ac:dyDescent="0.2">
      <c r="U47366" s="55"/>
      <c r="V47366" s="53"/>
      <c r="W47366" s="53"/>
      <c r="X47366" s="53"/>
      <c r="Y47366" s="55"/>
    </row>
    <row r="47367" spans="21:25" x14ac:dyDescent="0.2">
      <c r="U47367" s="55"/>
      <c r="V47367" s="53"/>
      <c r="W47367" s="53"/>
      <c r="X47367" s="53"/>
      <c r="Y47367" s="55"/>
    </row>
    <row r="47368" spans="21:25" x14ac:dyDescent="0.2">
      <c r="U47368" s="55"/>
      <c r="V47368" s="53"/>
      <c r="W47368" s="53"/>
      <c r="X47368" s="53"/>
      <c r="Y47368" s="55"/>
    </row>
    <row r="47369" spans="21:25" x14ac:dyDescent="0.2">
      <c r="U47369" s="55"/>
      <c r="V47369" s="53"/>
      <c r="W47369" s="53"/>
      <c r="X47369" s="53"/>
      <c r="Y47369" s="55"/>
    </row>
    <row r="47370" spans="21:25" x14ac:dyDescent="0.2">
      <c r="U47370" s="55"/>
      <c r="V47370" s="53"/>
      <c r="W47370" s="53"/>
      <c r="X47370" s="53"/>
      <c r="Y47370" s="55"/>
    </row>
    <row r="47371" spans="21:25" x14ac:dyDescent="0.2">
      <c r="U47371" s="55"/>
      <c r="V47371" s="53"/>
      <c r="W47371" s="53"/>
      <c r="X47371" s="53"/>
      <c r="Y47371" s="55"/>
    </row>
    <row r="47372" spans="21:25" x14ac:dyDescent="0.2">
      <c r="U47372" s="55"/>
      <c r="V47372" s="53"/>
      <c r="W47372" s="53"/>
      <c r="X47372" s="53"/>
      <c r="Y47372" s="55"/>
    </row>
    <row r="47373" spans="21:25" x14ac:dyDescent="0.2">
      <c r="U47373" s="55"/>
      <c r="V47373" s="53"/>
      <c r="W47373" s="53"/>
      <c r="X47373" s="53"/>
      <c r="Y47373" s="55"/>
    </row>
    <row r="47374" spans="21:25" x14ac:dyDescent="0.2">
      <c r="U47374" s="55"/>
      <c r="V47374" s="53"/>
      <c r="W47374" s="53"/>
      <c r="X47374" s="53"/>
      <c r="Y47374" s="55"/>
    </row>
    <row r="47375" spans="21:25" x14ac:dyDescent="0.2">
      <c r="U47375" s="55"/>
      <c r="V47375" s="53"/>
      <c r="W47375" s="53"/>
      <c r="X47375" s="53"/>
      <c r="Y47375" s="55"/>
    </row>
    <row r="47376" spans="21:25" x14ac:dyDescent="0.2">
      <c r="U47376" s="55"/>
      <c r="V47376" s="53"/>
      <c r="W47376" s="53"/>
      <c r="X47376" s="53"/>
      <c r="Y47376" s="55"/>
    </row>
    <row r="47377" spans="21:25" x14ac:dyDescent="0.2">
      <c r="U47377" s="55"/>
      <c r="V47377" s="53"/>
      <c r="W47377" s="53"/>
      <c r="X47377" s="53"/>
      <c r="Y47377" s="55"/>
    </row>
    <row r="47378" spans="21:25" x14ac:dyDescent="0.2">
      <c r="U47378" s="55"/>
      <c r="V47378" s="53"/>
      <c r="W47378" s="53"/>
      <c r="X47378" s="53"/>
      <c r="Y47378" s="55"/>
    </row>
    <row r="47379" spans="21:25" x14ac:dyDescent="0.2">
      <c r="U47379" s="55"/>
      <c r="V47379" s="53"/>
      <c r="W47379" s="53"/>
      <c r="X47379" s="53"/>
      <c r="Y47379" s="55"/>
    </row>
    <row r="47380" spans="21:25" x14ac:dyDescent="0.2">
      <c r="U47380" s="55"/>
      <c r="V47380" s="53"/>
      <c r="W47380" s="53"/>
      <c r="X47380" s="53"/>
      <c r="Y47380" s="55"/>
    </row>
    <row r="47381" spans="21:25" x14ac:dyDescent="0.2">
      <c r="U47381" s="55"/>
      <c r="V47381" s="53"/>
      <c r="W47381" s="53"/>
      <c r="X47381" s="53"/>
      <c r="Y47381" s="55"/>
    </row>
    <row r="47382" spans="21:25" x14ac:dyDescent="0.2">
      <c r="U47382" s="55"/>
      <c r="V47382" s="53"/>
      <c r="W47382" s="53"/>
      <c r="X47382" s="53"/>
      <c r="Y47382" s="55"/>
    </row>
    <row r="47383" spans="21:25" x14ac:dyDescent="0.2">
      <c r="U47383" s="55"/>
      <c r="V47383" s="53"/>
      <c r="W47383" s="53"/>
      <c r="X47383" s="53"/>
      <c r="Y47383" s="55"/>
    </row>
    <row r="47384" spans="21:25" x14ac:dyDescent="0.2">
      <c r="U47384" s="55"/>
      <c r="V47384" s="53"/>
      <c r="W47384" s="53"/>
      <c r="X47384" s="53"/>
      <c r="Y47384" s="55"/>
    </row>
    <row r="47385" spans="21:25" x14ac:dyDescent="0.2">
      <c r="U47385" s="55"/>
      <c r="V47385" s="53"/>
      <c r="W47385" s="53"/>
      <c r="X47385" s="53"/>
      <c r="Y47385" s="55"/>
    </row>
    <row r="47386" spans="21:25" x14ac:dyDescent="0.2">
      <c r="U47386" s="55"/>
      <c r="V47386" s="53"/>
      <c r="W47386" s="53"/>
      <c r="X47386" s="53"/>
      <c r="Y47386" s="55"/>
    </row>
    <row r="47387" spans="21:25" x14ac:dyDescent="0.2">
      <c r="U47387" s="55"/>
      <c r="V47387" s="53"/>
      <c r="W47387" s="53"/>
      <c r="X47387" s="53"/>
      <c r="Y47387" s="55"/>
    </row>
    <row r="47388" spans="21:25" x14ac:dyDescent="0.2">
      <c r="U47388" s="55"/>
      <c r="V47388" s="53"/>
      <c r="W47388" s="53"/>
      <c r="X47388" s="53"/>
      <c r="Y47388" s="55"/>
    </row>
    <row r="47389" spans="21:25" x14ac:dyDescent="0.2">
      <c r="U47389" s="55"/>
      <c r="V47389" s="53"/>
      <c r="W47389" s="53"/>
      <c r="X47389" s="53"/>
      <c r="Y47389" s="55"/>
    </row>
    <row r="47390" spans="21:25" x14ac:dyDescent="0.2">
      <c r="U47390" s="55"/>
      <c r="V47390" s="53"/>
      <c r="W47390" s="53"/>
      <c r="X47390" s="53"/>
      <c r="Y47390" s="55"/>
    </row>
    <row r="47391" spans="21:25" x14ac:dyDescent="0.2">
      <c r="U47391" s="55"/>
      <c r="V47391" s="53"/>
      <c r="W47391" s="53"/>
      <c r="X47391" s="53"/>
      <c r="Y47391" s="55"/>
    </row>
    <row r="47392" spans="21:25" x14ac:dyDescent="0.2">
      <c r="U47392" s="55"/>
      <c r="V47392" s="53"/>
      <c r="W47392" s="53"/>
      <c r="X47392" s="53"/>
      <c r="Y47392" s="55"/>
    </row>
    <row r="47393" spans="21:25" x14ac:dyDescent="0.2">
      <c r="U47393" s="55"/>
      <c r="V47393" s="53"/>
      <c r="W47393" s="53"/>
      <c r="X47393" s="53"/>
      <c r="Y47393" s="55"/>
    </row>
    <row r="47394" spans="21:25" x14ac:dyDescent="0.2">
      <c r="U47394" s="55"/>
      <c r="V47394" s="53"/>
      <c r="W47394" s="53"/>
      <c r="X47394" s="53"/>
      <c r="Y47394" s="55"/>
    </row>
    <row r="47395" spans="21:25" x14ac:dyDescent="0.2">
      <c r="U47395" s="55"/>
      <c r="V47395" s="53"/>
      <c r="W47395" s="53"/>
      <c r="X47395" s="53"/>
      <c r="Y47395" s="55"/>
    </row>
    <row r="47396" spans="21:25" x14ac:dyDescent="0.2">
      <c r="U47396" s="55"/>
      <c r="V47396" s="53"/>
      <c r="W47396" s="53"/>
      <c r="X47396" s="53"/>
      <c r="Y47396" s="55"/>
    </row>
    <row r="47397" spans="21:25" x14ac:dyDescent="0.2">
      <c r="U47397" s="55"/>
      <c r="V47397" s="53"/>
      <c r="W47397" s="53"/>
      <c r="X47397" s="53"/>
      <c r="Y47397" s="55"/>
    </row>
    <row r="47398" spans="21:25" x14ac:dyDescent="0.2">
      <c r="U47398" s="55"/>
      <c r="V47398" s="53"/>
      <c r="W47398" s="53"/>
      <c r="X47398" s="53"/>
      <c r="Y47398" s="55"/>
    </row>
    <row r="47399" spans="21:25" x14ac:dyDescent="0.2">
      <c r="U47399" s="55"/>
      <c r="V47399" s="53"/>
      <c r="W47399" s="53"/>
      <c r="X47399" s="53"/>
      <c r="Y47399" s="55"/>
    </row>
    <row r="47400" spans="21:25" x14ac:dyDescent="0.2">
      <c r="U47400" s="55"/>
      <c r="V47400" s="53"/>
      <c r="W47400" s="53"/>
      <c r="X47400" s="53"/>
      <c r="Y47400" s="55"/>
    </row>
    <row r="47401" spans="21:25" x14ac:dyDescent="0.2">
      <c r="U47401" s="55"/>
      <c r="V47401" s="53"/>
      <c r="W47401" s="53"/>
      <c r="X47401" s="53"/>
      <c r="Y47401" s="55"/>
    </row>
    <row r="47402" spans="21:25" x14ac:dyDescent="0.2">
      <c r="U47402" s="55"/>
      <c r="V47402" s="53"/>
      <c r="W47402" s="53"/>
      <c r="X47402" s="53"/>
      <c r="Y47402" s="55"/>
    </row>
    <row r="47403" spans="21:25" x14ac:dyDescent="0.2">
      <c r="U47403" s="55"/>
      <c r="V47403" s="53"/>
      <c r="W47403" s="53"/>
      <c r="X47403" s="53"/>
      <c r="Y47403" s="55"/>
    </row>
    <row r="47404" spans="21:25" x14ac:dyDescent="0.2">
      <c r="U47404" s="55"/>
      <c r="V47404" s="53"/>
      <c r="W47404" s="53"/>
      <c r="X47404" s="53"/>
      <c r="Y47404" s="55"/>
    </row>
    <row r="47405" spans="21:25" x14ac:dyDescent="0.2">
      <c r="U47405" s="55"/>
      <c r="V47405" s="53"/>
      <c r="W47405" s="53"/>
      <c r="X47405" s="53"/>
      <c r="Y47405" s="55"/>
    </row>
    <row r="47406" spans="21:25" x14ac:dyDescent="0.2">
      <c r="U47406" s="55"/>
      <c r="V47406" s="53"/>
      <c r="W47406" s="53"/>
      <c r="X47406" s="53"/>
      <c r="Y47406" s="55"/>
    </row>
    <row r="47407" spans="21:25" x14ac:dyDescent="0.2">
      <c r="U47407" s="55"/>
      <c r="V47407" s="53"/>
      <c r="W47407" s="53"/>
      <c r="X47407" s="53"/>
      <c r="Y47407" s="55"/>
    </row>
    <row r="47408" spans="21:25" x14ac:dyDescent="0.2">
      <c r="U47408" s="55"/>
      <c r="V47408" s="53"/>
      <c r="W47408" s="53"/>
      <c r="X47408" s="53"/>
      <c r="Y47408" s="55"/>
    </row>
    <row r="47409" spans="21:25" x14ac:dyDescent="0.2">
      <c r="U47409" s="55"/>
      <c r="V47409" s="53"/>
      <c r="W47409" s="53"/>
      <c r="X47409" s="53"/>
      <c r="Y47409" s="55"/>
    </row>
    <row r="47410" spans="21:25" x14ac:dyDescent="0.2">
      <c r="U47410" s="55"/>
      <c r="V47410" s="53"/>
      <c r="W47410" s="53"/>
      <c r="X47410" s="53"/>
      <c r="Y47410" s="55"/>
    </row>
    <row r="47411" spans="21:25" x14ac:dyDescent="0.2">
      <c r="U47411" s="55"/>
      <c r="V47411" s="53"/>
      <c r="W47411" s="53"/>
      <c r="X47411" s="53"/>
      <c r="Y47411" s="55"/>
    </row>
    <row r="47412" spans="21:25" x14ac:dyDescent="0.2">
      <c r="U47412" s="55"/>
      <c r="V47412" s="53"/>
      <c r="W47412" s="53"/>
      <c r="X47412" s="53"/>
      <c r="Y47412" s="55"/>
    </row>
    <row r="47413" spans="21:25" x14ac:dyDescent="0.2">
      <c r="U47413" s="55"/>
      <c r="V47413" s="53"/>
      <c r="W47413" s="53"/>
      <c r="X47413" s="53"/>
      <c r="Y47413" s="55"/>
    </row>
    <row r="47414" spans="21:25" x14ac:dyDescent="0.2">
      <c r="U47414" s="55"/>
      <c r="V47414" s="53"/>
      <c r="W47414" s="53"/>
      <c r="X47414" s="53"/>
      <c r="Y47414" s="55"/>
    </row>
    <row r="47415" spans="21:25" x14ac:dyDescent="0.2">
      <c r="U47415" s="55"/>
      <c r="V47415" s="53"/>
      <c r="W47415" s="53"/>
      <c r="X47415" s="53"/>
      <c r="Y47415" s="55"/>
    </row>
    <row r="47416" spans="21:25" x14ac:dyDescent="0.2">
      <c r="U47416" s="55"/>
      <c r="V47416" s="53"/>
      <c r="W47416" s="53"/>
      <c r="X47416" s="53"/>
      <c r="Y47416" s="55"/>
    </row>
    <row r="47417" spans="21:25" x14ac:dyDescent="0.2">
      <c r="U47417" s="55"/>
      <c r="V47417" s="53"/>
      <c r="W47417" s="53"/>
      <c r="X47417" s="53"/>
      <c r="Y47417" s="55"/>
    </row>
    <row r="47418" spans="21:25" x14ac:dyDescent="0.2">
      <c r="U47418" s="55"/>
      <c r="V47418" s="53"/>
      <c r="W47418" s="53"/>
      <c r="X47418" s="53"/>
      <c r="Y47418" s="55"/>
    </row>
    <row r="47419" spans="21:25" x14ac:dyDescent="0.2">
      <c r="U47419" s="55"/>
      <c r="V47419" s="53"/>
      <c r="W47419" s="53"/>
      <c r="X47419" s="53"/>
      <c r="Y47419" s="55"/>
    </row>
    <row r="47420" spans="21:25" x14ac:dyDescent="0.2">
      <c r="U47420" s="55"/>
      <c r="V47420" s="53"/>
      <c r="W47420" s="53"/>
      <c r="X47420" s="53"/>
      <c r="Y47420" s="55"/>
    </row>
    <row r="47421" spans="21:25" x14ac:dyDescent="0.2">
      <c r="U47421" s="55"/>
      <c r="V47421" s="53"/>
      <c r="W47421" s="53"/>
      <c r="X47421" s="53"/>
      <c r="Y47421" s="55"/>
    </row>
    <row r="47422" spans="21:25" x14ac:dyDescent="0.2">
      <c r="U47422" s="55"/>
      <c r="V47422" s="53"/>
      <c r="W47422" s="53"/>
      <c r="X47422" s="53"/>
      <c r="Y47422" s="55"/>
    </row>
    <row r="47423" spans="21:25" x14ac:dyDescent="0.2">
      <c r="U47423" s="55"/>
      <c r="V47423" s="53"/>
      <c r="W47423" s="53"/>
      <c r="X47423" s="53"/>
      <c r="Y47423" s="55"/>
    </row>
    <row r="47424" spans="21:25" x14ac:dyDescent="0.2">
      <c r="U47424" s="55"/>
      <c r="V47424" s="53"/>
      <c r="W47424" s="53"/>
      <c r="X47424" s="53"/>
      <c r="Y47424" s="55"/>
    </row>
    <row r="47425" spans="21:25" x14ac:dyDescent="0.2">
      <c r="U47425" s="55"/>
      <c r="V47425" s="53"/>
      <c r="W47425" s="53"/>
      <c r="X47425" s="53"/>
      <c r="Y47425" s="55"/>
    </row>
    <row r="47426" spans="21:25" x14ac:dyDescent="0.2">
      <c r="U47426" s="55"/>
      <c r="V47426" s="53"/>
      <c r="W47426" s="53"/>
      <c r="X47426" s="53"/>
      <c r="Y47426" s="55"/>
    </row>
    <row r="47427" spans="21:25" x14ac:dyDescent="0.2">
      <c r="U47427" s="55"/>
      <c r="V47427" s="53"/>
      <c r="W47427" s="53"/>
      <c r="X47427" s="53"/>
      <c r="Y47427" s="55"/>
    </row>
    <row r="47428" spans="21:25" x14ac:dyDescent="0.2">
      <c r="U47428" s="55"/>
      <c r="V47428" s="53"/>
      <c r="W47428" s="53"/>
      <c r="X47428" s="53"/>
      <c r="Y47428" s="55"/>
    </row>
    <row r="47429" spans="21:25" x14ac:dyDescent="0.2">
      <c r="U47429" s="55"/>
      <c r="V47429" s="53"/>
      <c r="W47429" s="53"/>
      <c r="X47429" s="53"/>
      <c r="Y47429" s="55"/>
    </row>
    <row r="47430" spans="21:25" x14ac:dyDescent="0.2">
      <c r="U47430" s="55"/>
      <c r="V47430" s="53"/>
      <c r="W47430" s="53"/>
      <c r="X47430" s="53"/>
      <c r="Y47430" s="55"/>
    </row>
    <row r="47431" spans="21:25" x14ac:dyDescent="0.2">
      <c r="U47431" s="55"/>
      <c r="V47431" s="53"/>
      <c r="W47431" s="53"/>
      <c r="X47431" s="53"/>
      <c r="Y47431" s="55"/>
    </row>
    <row r="47432" spans="21:25" x14ac:dyDescent="0.2">
      <c r="U47432" s="55"/>
      <c r="V47432" s="53"/>
      <c r="W47432" s="53"/>
      <c r="X47432" s="53"/>
      <c r="Y47432" s="55"/>
    </row>
    <row r="47433" spans="21:25" x14ac:dyDescent="0.2">
      <c r="U47433" s="55"/>
      <c r="V47433" s="53"/>
      <c r="W47433" s="53"/>
      <c r="X47433" s="53"/>
      <c r="Y47433" s="55"/>
    </row>
    <row r="47434" spans="21:25" x14ac:dyDescent="0.2">
      <c r="U47434" s="55"/>
      <c r="V47434" s="53"/>
      <c r="W47434" s="53"/>
      <c r="X47434" s="53"/>
      <c r="Y47434" s="55"/>
    </row>
    <row r="47435" spans="21:25" x14ac:dyDescent="0.2">
      <c r="U47435" s="55"/>
      <c r="V47435" s="53"/>
      <c r="W47435" s="53"/>
      <c r="X47435" s="53"/>
      <c r="Y47435" s="55"/>
    </row>
    <row r="47436" spans="21:25" x14ac:dyDescent="0.2">
      <c r="U47436" s="55"/>
      <c r="V47436" s="53"/>
      <c r="W47436" s="53"/>
      <c r="X47436" s="53"/>
      <c r="Y47436" s="55"/>
    </row>
    <row r="47437" spans="21:25" x14ac:dyDescent="0.2">
      <c r="U47437" s="55"/>
      <c r="V47437" s="53"/>
      <c r="W47437" s="53"/>
      <c r="X47437" s="53"/>
      <c r="Y47437" s="55"/>
    </row>
    <row r="47438" spans="21:25" x14ac:dyDescent="0.2">
      <c r="U47438" s="55"/>
      <c r="V47438" s="53"/>
      <c r="W47438" s="53"/>
      <c r="X47438" s="53"/>
      <c r="Y47438" s="55"/>
    </row>
    <row r="47439" spans="21:25" x14ac:dyDescent="0.2">
      <c r="U47439" s="55"/>
      <c r="V47439" s="53"/>
      <c r="W47439" s="53"/>
      <c r="X47439" s="53"/>
      <c r="Y47439" s="55"/>
    </row>
    <row r="47440" spans="21:25" x14ac:dyDescent="0.2">
      <c r="U47440" s="55"/>
      <c r="V47440" s="53"/>
      <c r="W47440" s="53"/>
      <c r="X47440" s="53"/>
      <c r="Y47440" s="55"/>
    </row>
    <row r="47441" spans="21:25" x14ac:dyDescent="0.2">
      <c r="U47441" s="55"/>
      <c r="V47441" s="53"/>
      <c r="W47441" s="53"/>
      <c r="X47441" s="53"/>
      <c r="Y47441" s="55"/>
    </row>
    <row r="47442" spans="21:25" x14ac:dyDescent="0.2">
      <c r="U47442" s="55"/>
      <c r="V47442" s="53"/>
      <c r="W47442" s="53"/>
      <c r="X47442" s="53"/>
      <c r="Y47442" s="55"/>
    </row>
    <row r="47443" spans="21:25" x14ac:dyDescent="0.2">
      <c r="U47443" s="55"/>
      <c r="V47443" s="53"/>
      <c r="W47443" s="53"/>
      <c r="X47443" s="53"/>
      <c r="Y47443" s="55"/>
    </row>
    <row r="47444" spans="21:25" x14ac:dyDescent="0.2">
      <c r="U47444" s="55"/>
      <c r="V47444" s="53"/>
      <c r="W47444" s="53"/>
      <c r="X47444" s="53"/>
      <c r="Y47444" s="55"/>
    </row>
    <row r="47445" spans="21:25" x14ac:dyDescent="0.2">
      <c r="U47445" s="55"/>
      <c r="V47445" s="53"/>
      <c r="W47445" s="53"/>
      <c r="X47445" s="53"/>
      <c r="Y47445" s="55"/>
    </row>
    <row r="47446" spans="21:25" x14ac:dyDescent="0.2">
      <c r="U47446" s="55"/>
      <c r="V47446" s="53"/>
      <c r="W47446" s="53"/>
      <c r="X47446" s="53"/>
      <c r="Y47446" s="55"/>
    </row>
    <row r="47447" spans="21:25" x14ac:dyDescent="0.2">
      <c r="U47447" s="55"/>
      <c r="V47447" s="53"/>
      <c r="W47447" s="53"/>
      <c r="X47447" s="53"/>
      <c r="Y47447" s="55"/>
    </row>
    <row r="47448" spans="21:25" x14ac:dyDescent="0.2">
      <c r="U47448" s="55"/>
      <c r="V47448" s="53"/>
      <c r="W47448" s="53"/>
      <c r="X47448" s="53"/>
      <c r="Y47448" s="55"/>
    </row>
    <row r="47449" spans="21:25" x14ac:dyDescent="0.2">
      <c r="U47449" s="55"/>
      <c r="V47449" s="53"/>
      <c r="W47449" s="53"/>
      <c r="X47449" s="53"/>
      <c r="Y47449" s="55"/>
    </row>
    <row r="47450" spans="21:25" x14ac:dyDescent="0.2">
      <c r="U47450" s="55"/>
      <c r="V47450" s="53"/>
      <c r="W47450" s="53"/>
      <c r="X47450" s="53"/>
      <c r="Y47450" s="55"/>
    </row>
    <row r="47451" spans="21:25" x14ac:dyDescent="0.2">
      <c r="U47451" s="55"/>
      <c r="V47451" s="53"/>
      <c r="W47451" s="53"/>
      <c r="X47451" s="53"/>
      <c r="Y47451" s="55"/>
    </row>
    <row r="47452" spans="21:25" x14ac:dyDescent="0.2">
      <c r="U47452" s="55"/>
      <c r="V47452" s="53"/>
      <c r="W47452" s="53"/>
      <c r="X47452" s="53"/>
      <c r="Y47452" s="55"/>
    </row>
    <row r="47453" spans="21:25" x14ac:dyDescent="0.2">
      <c r="U47453" s="55"/>
      <c r="V47453" s="53"/>
      <c r="W47453" s="53"/>
      <c r="X47453" s="53"/>
      <c r="Y47453" s="55"/>
    </row>
    <row r="47454" spans="21:25" x14ac:dyDescent="0.2">
      <c r="U47454" s="55"/>
      <c r="V47454" s="53"/>
      <c r="W47454" s="53"/>
      <c r="X47454" s="53"/>
      <c r="Y47454" s="55"/>
    </row>
    <row r="47455" spans="21:25" x14ac:dyDescent="0.2">
      <c r="U47455" s="55"/>
      <c r="V47455" s="53"/>
      <c r="W47455" s="53"/>
      <c r="X47455" s="53"/>
      <c r="Y47455" s="55"/>
    </row>
    <row r="47456" spans="21:25" x14ac:dyDescent="0.2">
      <c r="U47456" s="55"/>
      <c r="V47456" s="53"/>
      <c r="W47456" s="53"/>
      <c r="X47456" s="53"/>
      <c r="Y47456" s="55"/>
    </row>
    <row r="47457" spans="21:25" x14ac:dyDescent="0.2">
      <c r="U47457" s="55"/>
      <c r="V47457" s="53"/>
      <c r="W47457" s="53"/>
      <c r="X47457" s="53"/>
      <c r="Y47457" s="55"/>
    </row>
    <row r="47458" spans="21:25" x14ac:dyDescent="0.2">
      <c r="U47458" s="55"/>
      <c r="V47458" s="53"/>
      <c r="W47458" s="53"/>
      <c r="X47458" s="53"/>
      <c r="Y47458" s="55"/>
    </row>
    <row r="47459" spans="21:25" x14ac:dyDescent="0.2">
      <c r="U47459" s="55"/>
      <c r="V47459" s="53"/>
      <c r="W47459" s="53"/>
      <c r="X47459" s="53"/>
      <c r="Y47459" s="55"/>
    </row>
    <row r="47460" spans="21:25" x14ac:dyDescent="0.2">
      <c r="U47460" s="55"/>
      <c r="V47460" s="53"/>
      <c r="W47460" s="53"/>
      <c r="X47460" s="53"/>
      <c r="Y47460" s="55"/>
    </row>
    <row r="47461" spans="21:25" x14ac:dyDescent="0.2">
      <c r="U47461" s="55"/>
      <c r="V47461" s="53"/>
      <c r="W47461" s="53"/>
      <c r="X47461" s="53"/>
      <c r="Y47461" s="55"/>
    </row>
    <row r="47462" spans="21:25" x14ac:dyDescent="0.2">
      <c r="U47462" s="55"/>
      <c r="V47462" s="53"/>
      <c r="W47462" s="53"/>
      <c r="X47462" s="53"/>
      <c r="Y47462" s="55"/>
    </row>
    <row r="47463" spans="21:25" x14ac:dyDescent="0.2">
      <c r="U47463" s="55"/>
      <c r="V47463" s="53"/>
      <c r="W47463" s="53"/>
      <c r="X47463" s="53"/>
      <c r="Y47463" s="55"/>
    </row>
    <row r="47464" spans="21:25" x14ac:dyDescent="0.2">
      <c r="U47464" s="55"/>
      <c r="V47464" s="53"/>
      <c r="W47464" s="53"/>
      <c r="X47464" s="53"/>
      <c r="Y47464" s="55"/>
    </row>
    <row r="47465" spans="21:25" x14ac:dyDescent="0.2">
      <c r="U47465" s="55"/>
      <c r="V47465" s="53"/>
      <c r="W47465" s="53"/>
      <c r="X47465" s="53"/>
      <c r="Y47465" s="55"/>
    </row>
    <row r="47466" spans="21:25" x14ac:dyDescent="0.2">
      <c r="U47466" s="55"/>
      <c r="V47466" s="53"/>
      <c r="W47466" s="53"/>
      <c r="X47466" s="53"/>
      <c r="Y47466" s="55"/>
    </row>
    <row r="47467" spans="21:25" x14ac:dyDescent="0.2">
      <c r="U47467" s="55"/>
      <c r="V47467" s="53"/>
      <c r="W47467" s="53"/>
      <c r="X47467" s="53"/>
      <c r="Y47467" s="55"/>
    </row>
    <row r="47468" spans="21:25" x14ac:dyDescent="0.2">
      <c r="U47468" s="55"/>
      <c r="V47468" s="53"/>
      <c r="W47468" s="53"/>
      <c r="X47468" s="53"/>
      <c r="Y47468" s="55"/>
    </row>
    <row r="47469" spans="21:25" x14ac:dyDescent="0.2">
      <c r="U47469" s="55"/>
      <c r="V47469" s="53"/>
      <c r="W47469" s="53"/>
      <c r="X47469" s="53"/>
      <c r="Y47469" s="55"/>
    </row>
    <row r="47470" spans="21:25" x14ac:dyDescent="0.2">
      <c r="U47470" s="55"/>
      <c r="V47470" s="53"/>
      <c r="W47470" s="53"/>
      <c r="X47470" s="53"/>
      <c r="Y47470" s="55"/>
    </row>
    <row r="47471" spans="21:25" x14ac:dyDescent="0.2">
      <c r="U47471" s="55"/>
      <c r="V47471" s="53"/>
      <c r="W47471" s="53"/>
      <c r="X47471" s="53"/>
      <c r="Y47471" s="55"/>
    </row>
    <row r="47472" spans="21:25" x14ac:dyDescent="0.2">
      <c r="U47472" s="55"/>
      <c r="V47472" s="53"/>
      <c r="W47472" s="53"/>
      <c r="X47472" s="53"/>
      <c r="Y47472" s="55"/>
    </row>
    <row r="47473" spans="21:25" x14ac:dyDescent="0.2">
      <c r="U47473" s="55"/>
      <c r="V47473" s="53"/>
      <c r="W47473" s="53"/>
      <c r="X47473" s="53"/>
      <c r="Y47473" s="55"/>
    </row>
    <row r="47474" spans="21:25" x14ac:dyDescent="0.2">
      <c r="U47474" s="55"/>
      <c r="V47474" s="53"/>
      <c r="W47474" s="53"/>
      <c r="X47474" s="53"/>
      <c r="Y47474" s="55"/>
    </row>
    <row r="47475" spans="21:25" x14ac:dyDescent="0.2">
      <c r="U47475" s="55"/>
      <c r="V47475" s="53"/>
      <c r="W47475" s="53"/>
      <c r="X47475" s="53"/>
      <c r="Y47475" s="55"/>
    </row>
    <row r="47476" spans="21:25" x14ac:dyDescent="0.2">
      <c r="U47476" s="55"/>
      <c r="V47476" s="53"/>
      <c r="W47476" s="53"/>
      <c r="X47476" s="53"/>
      <c r="Y47476" s="55"/>
    </row>
    <row r="47477" spans="21:25" x14ac:dyDescent="0.2">
      <c r="U47477" s="55"/>
      <c r="V47477" s="53"/>
      <c r="W47477" s="53"/>
      <c r="X47477" s="53"/>
      <c r="Y47477" s="55"/>
    </row>
    <row r="47478" spans="21:25" x14ac:dyDescent="0.2">
      <c r="U47478" s="55"/>
      <c r="V47478" s="53"/>
      <c r="W47478" s="53"/>
      <c r="X47478" s="53"/>
      <c r="Y47478" s="55"/>
    </row>
    <row r="47479" spans="21:25" x14ac:dyDescent="0.2">
      <c r="U47479" s="55"/>
      <c r="V47479" s="53"/>
      <c r="W47479" s="53"/>
      <c r="X47479" s="53"/>
      <c r="Y47479" s="55"/>
    </row>
    <row r="47480" spans="21:25" x14ac:dyDescent="0.2">
      <c r="U47480" s="55"/>
      <c r="V47480" s="53"/>
      <c r="W47480" s="53"/>
      <c r="X47480" s="53"/>
      <c r="Y47480" s="55"/>
    </row>
    <row r="47481" spans="21:25" x14ac:dyDescent="0.2">
      <c r="U47481" s="55"/>
      <c r="V47481" s="53"/>
      <c r="W47481" s="53"/>
      <c r="X47481" s="53"/>
      <c r="Y47481" s="55"/>
    </row>
    <row r="47482" spans="21:25" x14ac:dyDescent="0.2">
      <c r="U47482" s="55"/>
      <c r="V47482" s="53"/>
      <c r="W47482" s="53"/>
      <c r="X47482" s="53"/>
      <c r="Y47482" s="55"/>
    </row>
    <row r="47483" spans="21:25" x14ac:dyDescent="0.2">
      <c r="U47483" s="55"/>
      <c r="V47483" s="53"/>
      <c r="W47483" s="53"/>
      <c r="X47483" s="53"/>
      <c r="Y47483" s="55"/>
    </row>
    <row r="47484" spans="21:25" x14ac:dyDescent="0.2">
      <c r="U47484" s="55"/>
      <c r="V47484" s="53"/>
      <c r="W47484" s="53"/>
      <c r="X47484" s="53"/>
      <c r="Y47484" s="55"/>
    </row>
    <row r="47485" spans="21:25" x14ac:dyDescent="0.2">
      <c r="U47485" s="55"/>
      <c r="V47485" s="53"/>
      <c r="W47485" s="53"/>
      <c r="X47485" s="53"/>
      <c r="Y47485" s="55"/>
    </row>
    <row r="47486" spans="21:25" x14ac:dyDescent="0.2">
      <c r="U47486" s="55"/>
      <c r="V47486" s="53"/>
      <c r="W47486" s="53"/>
      <c r="X47486" s="53"/>
      <c r="Y47486" s="55"/>
    </row>
    <row r="47487" spans="21:25" x14ac:dyDescent="0.2">
      <c r="U47487" s="55"/>
      <c r="V47487" s="53"/>
      <c r="W47487" s="53"/>
      <c r="X47487" s="53"/>
      <c r="Y47487" s="55"/>
    </row>
    <row r="47488" spans="21:25" x14ac:dyDescent="0.2">
      <c r="U47488" s="55"/>
      <c r="V47488" s="53"/>
      <c r="W47488" s="53"/>
      <c r="X47488" s="53"/>
      <c r="Y47488" s="55"/>
    </row>
    <row r="47489" spans="21:25" x14ac:dyDescent="0.2">
      <c r="U47489" s="55"/>
      <c r="V47489" s="53"/>
      <c r="W47489" s="53"/>
      <c r="X47489" s="53"/>
      <c r="Y47489" s="55"/>
    </row>
    <row r="47490" spans="21:25" x14ac:dyDescent="0.2">
      <c r="U47490" s="55"/>
      <c r="V47490" s="53"/>
      <c r="W47490" s="53"/>
      <c r="X47490" s="53"/>
      <c r="Y47490" s="55"/>
    </row>
    <row r="47491" spans="21:25" x14ac:dyDescent="0.2">
      <c r="U47491" s="55"/>
      <c r="V47491" s="53"/>
      <c r="W47491" s="53"/>
      <c r="X47491" s="53"/>
      <c r="Y47491" s="55"/>
    </row>
    <row r="47492" spans="21:25" x14ac:dyDescent="0.2">
      <c r="U47492" s="55"/>
      <c r="V47492" s="53"/>
      <c r="W47492" s="53"/>
      <c r="X47492" s="53"/>
      <c r="Y47492" s="55"/>
    </row>
    <row r="47493" spans="21:25" x14ac:dyDescent="0.2">
      <c r="U47493" s="55"/>
      <c r="V47493" s="53"/>
      <c r="W47493" s="53"/>
      <c r="X47493" s="53"/>
      <c r="Y47493" s="55"/>
    </row>
    <row r="47494" spans="21:25" x14ac:dyDescent="0.2">
      <c r="U47494" s="55"/>
      <c r="V47494" s="53"/>
      <c r="W47494" s="53"/>
      <c r="X47494" s="53"/>
      <c r="Y47494" s="55"/>
    </row>
    <row r="47495" spans="21:25" x14ac:dyDescent="0.2">
      <c r="U47495" s="55"/>
      <c r="V47495" s="53"/>
      <c r="W47495" s="53"/>
      <c r="X47495" s="53"/>
      <c r="Y47495" s="55"/>
    </row>
    <row r="47496" spans="21:25" x14ac:dyDescent="0.2">
      <c r="U47496" s="55"/>
      <c r="V47496" s="53"/>
      <c r="W47496" s="53"/>
      <c r="X47496" s="53"/>
      <c r="Y47496" s="55"/>
    </row>
    <row r="47497" spans="21:25" x14ac:dyDescent="0.2">
      <c r="U47497" s="55"/>
      <c r="V47497" s="53"/>
      <c r="W47497" s="53"/>
      <c r="X47497" s="53"/>
      <c r="Y47497" s="55"/>
    </row>
    <row r="47498" spans="21:25" x14ac:dyDescent="0.2">
      <c r="U47498" s="55"/>
      <c r="V47498" s="53"/>
      <c r="W47498" s="53"/>
      <c r="X47498" s="53"/>
      <c r="Y47498" s="55"/>
    </row>
    <row r="47499" spans="21:25" x14ac:dyDescent="0.2">
      <c r="U47499" s="55"/>
      <c r="V47499" s="53"/>
      <c r="W47499" s="53"/>
      <c r="X47499" s="53"/>
      <c r="Y47499" s="55"/>
    </row>
    <row r="47500" spans="21:25" x14ac:dyDescent="0.2">
      <c r="U47500" s="55"/>
      <c r="V47500" s="53"/>
      <c r="W47500" s="53"/>
      <c r="X47500" s="53"/>
      <c r="Y47500" s="55"/>
    </row>
    <row r="47501" spans="21:25" x14ac:dyDescent="0.2">
      <c r="U47501" s="55"/>
      <c r="V47501" s="53"/>
      <c r="W47501" s="53"/>
      <c r="X47501" s="53"/>
      <c r="Y47501" s="55"/>
    </row>
    <row r="47502" spans="21:25" x14ac:dyDescent="0.2">
      <c r="U47502" s="55"/>
      <c r="V47502" s="53"/>
      <c r="W47502" s="53"/>
      <c r="X47502" s="53"/>
      <c r="Y47502" s="55"/>
    </row>
    <row r="47503" spans="21:25" x14ac:dyDescent="0.2">
      <c r="U47503" s="55"/>
      <c r="V47503" s="53"/>
      <c r="W47503" s="53"/>
      <c r="X47503" s="53"/>
      <c r="Y47503" s="55"/>
    </row>
    <row r="47504" spans="21:25" x14ac:dyDescent="0.2">
      <c r="U47504" s="55"/>
      <c r="V47504" s="53"/>
      <c r="W47504" s="53"/>
      <c r="X47504" s="53"/>
      <c r="Y47504" s="55"/>
    </row>
    <row r="47505" spans="21:25" x14ac:dyDescent="0.2">
      <c r="U47505" s="55"/>
      <c r="V47505" s="53"/>
      <c r="W47505" s="53"/>
      <c r="X47505" s="53"/>
      <c r="Y47505" s="55"/>
    </row>
    <row r="47506" spans="21:25" x14ac:dyDescent="0.2">
      <c r="U47506" s="55"/>
      <c r="V47506" s="53"/>
      <c r="W47506" s="53"/>
      <c r="X47506" s="53"/>
      <c r="Y47506" s="55"/>
    </row>
    <row r="47507" spans="21:25" x14ac:dyDescent="0.2">
      <c r="U47507" s="55"/>
      <c r="V47507" s="53"/>
      <c r="W47507" s="53"/>
      <c r="X47507" s="53"/>
      <c r="Y47507" s="55"/>
    </row>
    <row r="47508" spans="21:25" x14ac:dyDescent="0.2">
      <c r="U47508" s="55"/>
      <c r="V47508" s="53"/>
      <c r="W47508" s="53"/>
      <c r="X47508" s="53"/>
      <c r="Y47508" s="55"/>
    </row>
    <row r="47509" spans="21:25" x14ac:dyDescent="0.2">
      <c r="U47509" s="55"/>
      <c r="V47509" s="53"/>
      <c r="W47509" s="53"/>
      <c r="X47509" s="53"/>
      <c r="Y47509" s="55"/>
    </row>
    <row r="47510" spans="21:25" x14ac:dyDescent="0.2">
      <c r="U47510" s="55"/>
      <c r="V47510" s="53"/>
      <c r="W47510" s="53"/>
      <c r="X47510" s="53"/>
      <c r="Y47510" s="55"/>
    </row>
    <row r="47511" spans="21:25" x14ac:dyDescent="0.2">
      <c r="U47511" s="55"/>
      <c r="V47511" s="53"/>
      <c r="W47511" s="53"/>
      <c r="X47511" s="53"/>
      <c r="Y47511" s="55"/>
    </row>
    <row r="47512" spans="21:25" x14ac:dyDescent="0.2">
      <c r="U47512" s="55"/>
      <c r="V47512" s="53"/>
      <c r="W47512" s="53"/>
      <c r="X47512" s="53"/>
      <c r="Y47512" s="55"/>
    </row>
    <row r="47513" spans="21:25" x14ac:dyDescent="0.2">
      <c r="U47513" s="55"/>
      <c r="V47513" s="53"/>
      <c r="W47513" s="53"/>
      <c r="X47513" s="53"/>
      <c r="Y47513" s="55"/>
    </row>
    <row r="47514" spans="21:25" x14ac:dyDescent="0.2">
      <c r="U47514" s="55"/>
      <c r="V47514" s="53"/>
      <c r="W47514" s="53"/>
      <c r="X47514" s="53"/>
      <c r="Y47514" s="55"/>
    </row>
    <row r="47515" spans="21:25" x14ac:dyDescent="0.2">
      <c r="U47515" s="55"/>
      <c r="V47515" s="53"/>
      <c r="W47515" s="53"/>
      <c r="X47515" s="53"/>
      <c r="Y47515" s="55"/>
    </row>
    <row r="47516" spans="21:25" x14ac:dyDescent="0.2">
      <c r="U47516" s="55"/>
      <c r="V47516" s="53"/>
      <c r="W47516" s="53"/>
      <c r="X47516" s="53"/>
      <c r="Y47516" s="55"/>
    </row>
    <row r="47517" spans="21:25" x14ac:dyDescent="0.2">
      <c r="U47517" s="55"/>
      <c r="V47517" s="53"/>
      <c r="W47517" s="53"/>
      <c r="X47517" s="53"/>
      <c r="Y47517" s="55"/>
    </row>
    <row r="47518" spans="21:25" x14ac:dyDescent="0.2">
      <c r="U47518" s="55"/>
      <c r="V47518" s="53"/>
      <c r="W47518" s="53"/>
      <c r="X47518" s="53"/>
      <c r="Y47518" s="55"/>
    </row>
    <row r="47519" spans="21:25" x14ac:dyDescent="0.2">
      <c r="U47519" s="55"/>
      <c r="V47519" s="53"/>
      <c r="W47519" s="53"/>
      <c r="X47519" s="53"/>
      <c r="Y47519" s="55"/>
    </row>
    <row r="47520" spans="21:25" x14ac:dyDescent="0.2">
      <c r="U47520" s="55"/>
      <c r="V47520" s="53"/>
      <c r="W47520" s="53"/>
      <c r="X47520" s="53"/>
      <c r="Y47520" s="55"/>
    </row>
    <row r="47521" spans="21:25" x14ac:dyDescent="0.2">
      <c r="U47521" s="55"/>
      <c r="V47521" s="53"/>
      <c r="W47521" s="53"/>
      <c r="X47521" s="53"/>
      <c r="Y47521" s="55"/>
    </row>
    <row r="47522" spans="21:25" x14ac:dyDescent="0.2">
      <c r="U47522" s="55"/>
      <c r="V47522" s="53"/>
      <c r="W47522" s="53"/>
      <c r="X47522" s="53"/>
      <c r="Y47522" s="55"/>
    </row>
    <row r="47523" spans="21:25" x14ac:dyDescent="0.2">
      <c r="U47523" s="55"/>
      <c r="V47523" s="53"/>
      <c r="W47523" s="53"/>
      <c r="X47523" s="53"/>
      <c r="Y47523" s="55"/>
    </row>
    <row r="47524" spans="21:25" x14ac:dyDescent="0.2">
      <c r="U47524" s="55"/>
      <c r="V47524" s="53"/>
      <c r="W47524" s="53"/>
      <c r="X47524" s="53"/>
      <c r="Y47524" s="55"/>
    </row>
    <row r="47525" spans="21:25" x14ac:dyDescent="0.2">
      <c r="U47525" s="55"/>
      <c r="V47525" s="53"/>
      <c r="W47525" s="53"/>
      <c r="X47525" s="53"/>
      <c r="Y47525" s="55"/>
    </row>
    <row r="47526" spans="21:25" x14ac:dyDescent="0.2">
      <c r="U47526" s="55"/>
      <c r="V47526" s="53"/>
      <c r="W47526" s="53"/>
      <c r="X47526" s="53"/>
      <c r="Y47526" s="55"/>
    </row>
    <row r="47527" spans="21:25" x14ac:dyDescent="0.2">
      <c r="U47527" s="55"/>
      <c r="V47527" s="53"/>
      <c r="W47527" s="53"/>
      <c r="X47527" s="53"/>
      <c r="Y47527" s="55"/>
    </row>
    <row r="47528" spans="21:25" x14ac:dyDescent="0.2">
      <c r="U47528" s="55"/>
      <c r="V47528" s="53"/>
      <c r="W47528" s="53"/>
      <c r="X47528" s="53"/>
      <c r="Y47528" s="55"/>
    </row>
    <row r="47529" spans="21:25" x14ac:dyDescent="0.2">
      <c r="U47529" s="55"/>
      <c r="V47529" s="53"/>
      <c r="W47529" s="53"/>
      <c r="X47529" s="53"/>
      <c r="Y47529" s="55"/>
    </row>
    <row r="47530" spans="21:25" x14ac:dyDescent="0.2">
      <c r="U47530" s="55"/>
      <c r="V47530" s="53"/>
      <c r="W47530" s="53"/>
      <c r="X47530" s="53"/>
      <c r="Y47530" s="55"/>
    </row>
    <row r="47531" spans="21:25" x14ac:dyDescent="0.2">
      <c r="U47531" s="55"/>
      <c r="V47531" s="53"/>
      <c r="W47531" s="53"/>
      <c r="X47531" s="53"/>
      <c r="Y47531" s="55"/>
    </row>
    <row r="47532" spans="21:25" x14ac:dyDescent="0.2">
      <c r="U47532" s="55"/>
      <c r="V47532" s="53"/>
      <c r="W47532" s="53"/>
      <c r="X47532" s="53"/>
      <c r="Y47532" s="55"/>
    </row>
    <row r="47533" spans="21:25" x14ac:dyDescent="0.2">
      <c r="U47533" s="55"/>
      <c r="V47533" s="53"/>
      <c r="W47533" s="53"/>
      <c r="X47533" s="53"/>
      <c r="Y47533" s="55"/>
    </row>
    <row r="47534" spans="21:25" x14ac:dyDescent="0.2">
      <c r="U47534" s="55"/>
      <c r="V47534" s="53"/>
      <c r="W47534" s="53"/>
      <c r="X47534" s="53"/>
      <c r="Y47534" s="55"/>
    </row>
    <row r="47535" spans="21:25" x14ac:dyDescent="0.2">
      <c r="U47535" s="55"/>
      <c r="V47535" s="53"/>
      <c r="W47535" s="53"/>
      <c r="X47535" s="53"/>
      <c r="Y47535" s="55"/>
    </row>
    <row r="47536" spans="21:25" x14ac:dyDescent="0.2">
      <c r="U47536" s="55"/>
      <c r="V47536" s="53"/>
      <c r="W47536" s="53"/>
      <c r="X47536" s="53"/>
      <c r="Y47536" s="55"/>
    </row>
    <row r="47537" spans="21:25" x14ac:dyDescent="0.2">
      <c r="U47537" s="55"/>
      <c r="V47537" s="53"/>
      <c r="W47537" s="53"/>
      <c r="X47537" s="53"/>
      <c r="Y47537" s="55"/>
    </row>
    <row r="47538" spans="21:25" x14ac:dyDescent="0.2">
      <c r="U47538" s="55"/>
      <c r="V47538" s="53"/>
      <c r="W47538" s="53"/>
      <c r="X47538" s="53"/>
      <c r="Y47538" s="55"/>
    </row>
    <row r="47539" spans="21:25" x14ac:dyDescent="0.2">
      <c r="U47539" s="55"/>
      <c r="V47539" s="53"/>
      <c r="W47539" s="53"/>
      <c r="X47539" s="53"/>
      <c r="Y47539" s="55"/>
    </row>
    <row r="47540" spans="21:25" x14ac:dyDescent="0.2">
      <c r="U47540" s="55"/>
      <c r="V47540" s="53"/>
      <c r="W47540" s="53"/>
      <c r="X47540" s="53"/>
      <c r="Y47540" s="55"/>
    </row>
    <row r="47541" spans="21:25" x14ac:dyDescent="0.2">
      <c r="U47541" s="55"/>
      <c r="V47541" s="53"/>
      <c r="W47541" s="53"/>
      <c r="X47541" s="53"/>
      <c r="Y47541" s="55"/>
    </row>
    <row r="47542" spans="21:25" x14ac:dyDescent="0.2">
      <c r="U47542" s="55"/>
      <c r="V47542" s="53"/>
      <c r="W47542" s="53"/>
      <c r="X47542" s="53"/>
      <c r="Y47542" s="55"/>
    </row>
    <row r="47543" spans="21:25" x14ac:dyDescent="0.2">
      <c r="U47543" s="55"/>
      <c r="V47543" s="53"/>
      <c r="W47543" s="53"/>
      <c r="X47543" s="53"/>
      <c r="Y47543" s="55"/>
    </row>
    <row r="47544" spans="21:25" x14ac:dyDescent="0.2">
      <c r="U47544" s="55"/>
      <c r="V47544" s="53"/>
      <c r="W47544" s="53"/>
      <c r="X47544" s="53"/>
      <c r="Y47544" s="55"/>
    </row>
    <row r="47545" spans="21:25" x14ac:dyDescent="0.2">
      <c r="U47545" s="55"/>
      <c r="V47545" s="53"/>
      <c r="W47545" s="53"/>
      <c r="X47545" s="53"/>
      <c r="Y47545" s="55"/>
    </row>
    <row r="47546" spans="21:25" x14ac:dyDescent="0.2">
      <c r="U47546" s="55"/>
      <c r="V47546" s="53"/>
      <c r="W47546" s="53"/>
      <c r="X47546" s="53"/>
      <c r="Y47546" s="55"/>
    </row>
    <row r="47547" spans="21:25" x14ac:dyDescent="0.2">
      <c r="U47547" s="55"/>
      <c r="V47547" s="53"/>
      <c r="W47547" s="53"/>
      <c r="X47547" s="53"/>
      <c r="Y47547" s="55"/>
    </row>
    <row r="47548" spans="21:25" x14ac:dyDescent="0.2">
      <c r="U47548" s="55"/>
      <c r="V47548" s="53"/>
      <c r="W47548" s="53"/>
      <c r="X47548" s="53"/>
      <c r="Y47548" s="55"/>
    </row>
    <row r="47549" spans="21:25" x14ac:dyDescent="0.2">
      <c r="U47549" s="55"/>
      <c r="V47549" s="53"/>
      <c r="W47549" s="53"/>
      <c r="X47549" s="53"/>
      <c r="Y47549" s="55"/>
    </row>
    <row r="47550" spans="21:25" x14ac:dyDescent="0.2">
      <c r="U47550" s="55"/>
      <c r="V47550" s="53"/>
      <c r="W47550" s="53"/>
      <c r="X47550" s="53"/>
      <c r="Y47550" s="55"/>
    </row>
    <row r="47551" spans="21:25" x14ac:dyDescent="0.2">
      <c r="U47551" s="55"/>
      <c r="V47551" s="53"/>
      <c r="W47551" s="53"/>
      <c r="X47551" s="53"/>
      <c r="Y47551" s="55"/>
    </row>
    <row r="47552" spans="21:25" x14ac:dyDescent="0.2">
      <c r="U47552" s="55"/>
      <c r="V47552" s="53"/>
      <c r="W47552" s="53"/>
      <c r="X47552" s="53"/>
      <c r="Y47552" s="55"/>
    </row>
    <row r="47553" spans="21:25" x14ac:dyDescent="0.2">
      <c r="U47553" s="55"/>
      <c r="V47553" s="53"/>
      <c r="W47553" s="53"/>
      <c r="X47553" s="53"/>
      <c r="Y47553" s="55"/>
    </row>
    <row r="47554" spans="21:25" x14ac:dyDescent="0.2">
      <c r="U47554" s="55"/>
      <c r="V47554" s="53"/>
      <c r="W47554" s="53"/>
      <c r="X47554" s="53"/>
      <c r="Y47554" s="55"/>
    </row>
    <row r="47555" spans="21:25" x14ac:dyDescent="0.2">
      <c r="U47555" s="55"/>
      <c r="V47555" s="53"/>
      <c r="W47555" s="53"/>
      <c r="X47555" s="53"/>
      <c r="Y47555" s="55"/>
    </row>
    <row r="47556" spans="21:25" x14ac:dyDescent="0.2">
      <c r="U47556" s="55"/>
      <c r="V47556" s="53"/>
      <c r="W47556" s="53"/>
      <c r="X47556" s="53"/>
      <c r="Y47556" s="55"/>
    </row>
    <row r="47557" spans="21:25" x14ac:dyDescent="0.2">
      <c r="U47557" s="55"/>
      <c r="V47557" s="53"/>
      <c r="W47557" s="53"/>
      <c r="X47557" s="53"/>
      <c r="Y47557" s="55"/>
    </row>
    <row r="47558" spans="21:25" x14ac:dyDescent="0.2">
      <c r="U47558" s="55"/>
      <c r="V47558" s="53"/>
      <c r="W47558" s="53"/>
      <c r="X47558" s="53"/>
      <c r="Y47558" s="55"/>
    </row>
    <row r="47559" spans="21:25" x14ac:dyDescent="0.2">
      <c r="U47559" s="55"/>
      <c r="V47559" s="53"/>
      <c r="W47559" s="53"/>
      <c r="X47559" s="53"/>
      <c r="Y47559" s="55"/>
    </row>
    <row r="47560" spans="21:25" x14ac:dyDescent="0.2">
      <c r="U47560" s="55"/>
      <c r="V47560" s="53"/>
      <c r="W47560" s="53"/>
      <c r="X47560" s="53"/>
      <c r="Y47560" s="55"/>
    </row>
    <row r="47561" spans="21:25" x14ac:dyDescent="0.2">
      <c r="U47561" s="55"/>
      <c r="V47561" s="53"/>
      <c r="W47561" s="53"/>
      <c r="X47561" s="53"/>
      <c r="Y47561" s="55"/>
    </row>
    <row r="47562" spans="21:25" x14ac:dyDescent="0.2">
      <c r="U47562" s="55"/>
      <c r="V47562" s="53"/>
      <c r="W47562" s="53"/>
      <c r="X47562" s="53"/>
      <c r="Y47562" s="55"/>
    </row>
    <row r="47563" spans="21:25" x14ac:dyDescent="0.2">
      <c r="U47563" s="55"/>
      <c r="V47563" s="53"/>
      <c r="W47563" s="53"/>
      <c r="X47563" s="53"/>
      <c r="Y47563" s="55"/>
    </row>
    <row r="47564" spans="21:25" x14ac:dyDescent="0.2">
      <c r="U47564" s="55"/>
      <c r="V47564" s="53"/>
      <c r="W47564" s="53"/>
      <c r="X47564" s="53"/>
      <c r="Y47564" s="55"/>
    </row>
    <row r="47565" spans="21:25" x14ac:dyDescent="0.2">
      <c r="U47565" s="55"/>
      <c r="V47565" s="53"/>
      <c r="W47565" s="53"/>
      <c r="X47565" s="53"/>
      <c r="Y47565" s="55"/>
    </row>
    <row r="47566" spans="21:25" x14ac:dyDescent="0.2">
      <c r="U47566" s="55"/>
      <c r="V47566" s="53"/>
      <c r="W47566" s="53"/>
      <c r="X47566" s="53"/>
      <c r="Y47566" s="55"/>
    </row>
    <row r="47567" spans="21:25" x14ac:dyDescent="0.2">
      <c r="U47567" s="55"/>
      <c r="V47567" s="53"/>
      <c r="W47567" s="53"/>
      <c r="X47567" s="53"/>
      <c r="Y47567" s="55"/>
    </row>
    <row r="47568" spans="21:25" x14ac:dyDescent="0.2">
      <c r="U47568" s="55"/>
      <c r="V47568" s="53"/>
      <c r="W47568" s="53"/>
      <c r="X47568" s="53"/>
      <c r="Y47568" s="55"/>
    </row>
    <row r="47569" spans="21:25" x14ac:dyDescent="0.2">
      <c r="U47569" s="55"/>
      <c r="V47569" s="53"/>
      <c r="W47569" s="53"/>
      <c r="X47569" s="53"/>
      <c r="Y47569" s="55"/>
    </row>
    <row r="47570" spans="21:25" x14ac:dyDescent="0.2">
      <c r="U47570" s="55"/>
      <c r="V47570" s="53"/>
      <c r="W47570" s="53"/>
      <c r="X47570" s="53"/>
      <c r="Y47570" s="55"/>
    </row>
    <row r="47571" spans="21:25" x14ac:dyDescent="0.2">
      <c r="U47571" s="55"/>
      <c r="V47571" s="53"/>
      <c r="W47571" s="53"/>
      <c r="X47571" s="53"/>
      <c r="Y47571" s="55"/>
    </row>
    <row r="47572" spans="21:25" x14ac:dyDescent="0.2">
      <c r="U47572" s="55"/>
      <c r="V47572" s="53"/>
      <c r="W47572" s="53"/>
      <c r="X47572" s="53"/>
      <c r="Y47572" s="55"/>
    </row>
    <row r="47573" spans="21:25" x14ac:dyDescent="0.2">
      <c r="U47573" s="55"/>
      <c r="V47573" s="53"/>
      <c r="W47573" s="53"/>
      <c r="X47573" s="53"/>
      <c r="Y47573" s="55"/>
    </row>
    <row r="47574" spans="21:25" x14ac:dyDescent="0.2">
      <c r="U47574" s="55"/>
      <c r="V47574" s="53"/>
      <c r="W47574" s="53"/>
      <c r="X47574" s="53"/>
      <c r="Y47574" s="55"/>
    </row>
    <row r="47575" spans="21:25" x14ac:dyDescent="0.2">
      <c r="U47575" s="55"/>
      <c r="V47575" s="53"/>
      <c r="W47575" s="53"/>
      <c r="X47575" s="53"/>
      <c r="Y47575" s="55"/>
    </row>
    <row r="47576" spans="21:25" x14ac:dyDescent="0.2">
      <c r="U47576" s="55"/>
      <c r="V47576" s="53"/>
      <c r="W47576" s="53"/>
      <c r="X47576" s="53"/>
      <c r="Y47576" s="55"/>
    </row>
    <row r="47577" spans="21:25" x14ac:dyDescent="0.2">
      <c r="U47577" s="55"/>
      <c r="V47577" s="53"/>
      <c r="W47577" s="53"/>
      <c r="X47577" s="53"/>
      <c r="Y47577" s="55"/>
    </row>
    <row r="47578" spans="21:25" x14ac:dyDescent="0.2">
      <c r="U47578" s="55"/>
      <c r="V47578" s="53"/>
      <c r="W47578" s="53"/>
      <c r="X47578" s="53"/>
      <c r="Y47578" s="55"/>
    </row>
    <row r="47579" spans="21:25" x14ac:dyDescent="0.2">
      <c r="U47579" s="55"/>
      <c r="V47579" s="53"/>
      <c r="W47579" s="53"/>
      <c r="X47579" s="53"/>
      <c r="Y47579" s="55"/>
    </row>
    <row r="47580" spans="21:25" x14ac:dyDescent="0.2">
      <c r="U47580" s="55"/>
      <c r="V47580" s="53"/>
      <c r="W47580" s="53"/>
      <c r="X47580" s="53"/>
      <c r="Y47580" s="55"/>
    </row>
    <row r="47581" spans="21:25" x14ac:dyDescent="0.2">
      <c r="U47581" s="55"/>
      <c r="V47581" s="53"/>
      <c r="W47581" s="53"/>
      <c r="X47581" s="53"/>
      <c r="Y47581" s="55"/>
    </row>
    <row r="47582" spans="21:25" x14ac:dyDescent="0.2">
      <c r="U47582" s="55"/>
      <c r="V47582" s="53"/>
      <c r="W47582" s="53"/>
      <c r="X47582" s="53"/>
      <c r="Y47582" s="55"/>
    </row>
    <row r="47583" spans="21:25" x14ac:dyDescent="0.2">
      <c r="U47583" s="55"/>
      <c r="V47583" s="53"/>
      <c r="W47583" s="53"/>
      <c r="X47583" s="53"/>
      <c r="Y47583" s="55"/>
    </row>
    <row r="47584" spans="21:25" x14ac:dyDescent="0.2">
      <c r="U47584" s="55"/>
      <c r="V47584" s="53"/>
      <c r="W47584" s="53"/>
      <c r="X47584" s="53"/>
      <c r="Y47584" s="55"/>
    </row>
    <row r="47585" spans="21:25" x14ac:dyDescent="0.2">
      <c r="U47585" s="55"/>
      <c r="V47585" s="53"/>
      <c r="W47585" s="53"/>
      <c r="X47585" s="53"/>
      <c r="Y47585" s="55"/>
    </row>
    <row r="47586" spans="21:25" x14ac:dyDescent="0.2">
      <c r="U47586" s="55"/>
      <c r="V47586" s="53"/>
      <c r="W47586" s="53"/>
      <c r="X47586" s="53"/>
      <c r="Y47586" s="55"/>
    </row>
    <row r="47587" spans="21:25" x14ac:dyDescent="0.2">
      <c r="U47587" s="55"/>
      <c r="V47587" s="53"/>
      <c r="W47587" s="53"/>
      <c r="X47587" s="53"/>
      <c r="Y47587" s="55"/>
    </row>
    <row r="47588" spans="21:25" x14ac:dyDescent="0.2">
      <c r="U47588" s="55"/>
      <c r="V47588" s="53"/>
      <c r="W47588" s="53"/>
      <c r="X47588" s="53"/>
      <c r="Y47588" s="55"/>
    </row>
    <row r="47589" spans="21:25" x14ac:dyDescent="0.2">
      <c r="U47589" s="55"/>
      <c r="V47589" s="53"/>
      <c r="W47589" s="53"/>
      <c r="X47589" s="53"/>
      <c r="Y47589" s="55"/>
    </row>
    <row r="47590" spans="21:25" x14ac:dyDescent="0.2">
      <c r="U47590" s="55"/>
      <c r="V47590" s="53"/>
      <c r="W47590" s="53"/>
      <c r="X47590" s="53"/>
      <c r="Y47590" s="55"/>
    </row>
    <row r="47591" spans="21:25" x14ac:dyDescent="0.2">
      <c r="U47591" s="55"/>
      <c r="V47591" s="53"/>
      <c r="W47591" s="53"/>
      <c r="X47591" s="53"/>
      <c r="Y47591" s="55"/>
    </row>
    <row r="47592" spans="21:25" x14ac:dyDescent="0.2">
      <c r="U47592" s="55"/>
      <c r="V47592" s="53"/>
      <c r="W47592" s="53"/>
      <c r="X47592" s="53"/>
      <c r="Y47592" s="55"/>
    </row>
    <row r="47593" spans="21:25" x14ac:dyDescent="0.2">
      <c r="U47593" s="55"/>
      <c r="V47593" s="53"/>
      <c r="W47593" s="53"/>
      <c r="X47593" s="53"/>
      <c r="Y47593" s="55"/>
    </row>
    <row r="47594" spans="21:25" x14ac:dyDescent="0.2">
      <c r="U47594" s="55"/>
      <c r="V47594" s="53"/>
      <c r="W47594" s="53"/>
      <c r="X47594" s="53"/>
      <c r="Y47594" s="55"/>
    </row>
    <row r="47595" spans="21:25" x14ac:dyDescent="0.2">
      <c r="U47595" s="55"/>
      <c r="V47595" s="53"/>
      <c r="W47595" s="53"/>
      <c r="X47595" s="53"/>
      <c r="Y47595" s="55"/>
    </row>
    <row r="47596" spans="21:25" x14ac:dyDescent="0.2">
      <c r="U47596" s="55"/>
      <c r="V47596" s="53"/>
      <c r="W47596" s="53"/>
      <c r="X47596" s="53"/>
      <c r="Y47596" s="55"/>
    </row>
    <row r="47597" spans="21:25" x14ac:dyDescent="0.2">
      <c r="U47597" s="55"/>
      <c r="V47597" s="53"/>
      <c r="W47597" s="53"/>
      <c r="X47597" s="53"/>
      <c r="Y47597" s="55"/>
    </row>
    <row r="47598" spans="21:25" x14ac:dyDescent="0.2">
      <c r="U47598" s="55"/>
      <c r="V47598" s="53"/>
      <c r="W47598" s="53"/>
      <c r="X47598" s="53"/>
      <c r="Y47598" s="55"/>
    </row>
    <row r="47599" spans="21:25" x14ac:dyDescent="0.2">
      <c r="U47599" s="55"/>
      <c r="V47599" s="53"/>
      <c r="W47599" s="53"/>
      <c r="X47599" s="53"/>
      <c r="Y47599" s="55"/>
    </row>
    <row r="47600" spans="21:25" x14ac:dyDescent="0.2">
      <c r="U47600" s="55"/>
      <c r="V47600" s="53"/>
      <c r="W47600" s="53"/>
      <c r="X47600" s="53"/>
      <c r="Y47600" s="55"/>
    </row>
    <row r="47601" spans="21:25" x14ac:dyDescent="0.2">
      <c r="U47601" s="55"/>
      <c r="V47601" s="53"/>
      <c r="W47601" s="53"/>
      <c r="X47601" s="53"/>
      <c r="Y47601" s="55"/>
    </row>
    <row r="47602" spans="21:25" x14ac:dyDescent="0.2">
      <c r="U47602" s="55"/>
      <c r="V47602" s="53"/>
      <c r="W47602" s="53"/>
      <c r="X47602" s="53"/>
      <c r="Y47602" s="55"/>
    </row>
    <row r="47603" spans="21:25" x14ac:dyDescent="0.2">
      <c r="U47603" s="55"/>
      <c r="V47603" s="53"/>
      <c r="W47603" s="53"/>
      <c r="X47603" s="53"/>
      <c r="Y47603" s="55"/>
    </row>
    <row r="47604" spans="21:25" x14ac:dyDescent="0.2">
      <c r="U47604" s="55"/>
      <c r="V47604" s="53"/>
      <c r="W47604" s="53"/>
      <c r="X47604" s="53"/>
      <c r="Y47604" s="55"/>
    </row>
    <row r="47605" spans="21:25" x14ac:dyDescent="0.2">
      <c r="U47605" s="55"/>
      <c r="V47605" s="53"/>
      <c r="W47605" s="53"/>
      <c r="X47605" s="53"/>
      <c r="Y47605" s="55"/>
    </row>
    <row r="47606" spans="21:25" x14ac:dyDescent="0.2">
      <c r="U47606" s="55"/>
      <c r="V47606" s="53"/>
      <c r="W47606" s="53"/>
      <c r="X47606" s="53"/>
      <c r="Y47606" s="55"/>
    </row>
    <row r="47607" spans="21:25" x14ac:dyDescent="0.2">
      <c r="U47607" s="55"/>
      <c r="V47607" s="53"/>
      <c r="W47607" s="53"/>
      <c r="X47607" s="53"/>
      <c r="Y47607" s="55"/>
    </row>
    <row r="47608" spans="21:25" x14ac:dyDescent="0.2">
      <c r="U47608" s="55"/>
      <c r="V47608" s="53"/>
      <c r="W47608" s="53"/>
      <c r="X47608" s="53"/>
      <c r="Y47608" s="55"/>
    </row>
    <row r="47609" spans="21:25" x14ac:dyDescent="0.2">
      <c r="U47609" s="55"/>
      <c r="V47609" s="53"/>
      <c r="W47609" s="53"/>
      <c r="X47609" s="53"/>
      <c r="Y47609" s="55"/>
    </row>
    <row r="47610" spans="21:25" x14ac:dyDescent="0.2">
      <c r="U47610" s="55"/>
      <c r="V47610" s="53"/>
      <c r="W47610" s="53"/>
      <c r="X47610" s="53"/>
      <c r="Y47610" s="55"/>
    </row>
    <row r="47611" spans="21:25" x14ac:dyDescent="0.2">
      <c r="U47611" s="55"/>
      <c r="V47611" s="53"/>
      <c r="W47611" s="53"/>
      <c r="X47611" s="53"/>
      <c r="Y47611" s="55"/>
    </row>
    <row r="47612" spans="21:25" x14ac:dyDescent="0.2">
      <c r="U47612" s="55"/>
      <c r="V47612" s="53"/>
      <c r="W47612" s="53"/>
      <c r="X47612" s="53"/>
      <c r="Y47612" s="55"/>
    </row>
    <row r="47613" spans="21:25" x14ac:dyDescent="0.2">
      <c r="U47613" s="55"/>
      <c r="V47613" s="53"/>
      <c r="W47613" s="53"/>
      <c r="X47613" s="53"/>
      <c r="Y47613" s="55"/>
    </row>
    <row r="47614" spans="21:25" x14ac:dyDescent="0.2">
      <c r="U47614" s="55"/>
      <c r="V47614" s="53"/>
      <c r="W47614" s="53"/>
      <c r="X47614" s="53"/>
      <c r="Y47614" s="55"/>
    </row>
    <row r="47615" spans="21:25" x14ac:dyDescent="0.2">
      <c r="U47615" s="55"/>
      <c r="V47615" s="53"/>
      <c r="W47615" s="53"/>
      <c r="X47615" s="53"/>
      <c r="Y47615" s="55"/>
    </row>
    <row r="47616" spans="21:25" x14ac:dyDescent="0.2">
      <c r="U47616" s="55"/>
      <c r="V47616" s="53"/>
      <c r="W47616" s="53"/>
      <c r="X47616" s="53"/>
      <c r="Y47616" s="55"/>
    </row>
    <row r="47617" spans="21:25" x14ac:dyDescent="0.2">
      <c r="U47617" s="55"/>
      <c r="V47617" s="53"/>
      <c r="W47617" s="53"/>
      <c r="X47617" s="53"/>
      <c r="Y47617" s="55"/>
    </row>
    <row r="47618" spans="21:25" x14ac:dyDescent="0.2">
      <c r="U47618" s="55"/>
      <c r="V47618" s="53"/>
      <c r="W47618" s="53"/>
      <c r="X47618" s="53"/>
      <c r="Y47618" s="55"/>
    </row>
    <row r="47619" spans="21:25" x14ac:dyDescent="0.2">
      <c r="U47619" s="55"/>
      <c r="V47619" s="53"/>
      <c r="W47619" s="53"/>
      <c r="X47619" s="53"/>
      <c r="Y47619" s="55"/>
    </row>
    <row r="47620" spans="21:25" x14ac:dyDescent="0.2">
      <c r="U47620" s="55"/>
      <c r="V47620" s="53"/>
      <c r="W47620" s="53"/>
      <c r="X47620" s="53"/>
      <c r="Y47620" s="55"/>
    </row>
    <row r="47621" spans="21:25" x14ac:dyDescent="0.2">
      <c r="U47621" s="55"/>
      <c r="V47621" s="53"/>
      <c r="W47621" s="53"/>
      <c r="X47621" s="53"/>
      <c r="Y47621" s="55"/>
    </row>
    <row r="47622" spans="21:25" x14ac:dyDescent="0.2">
      <c r="U47622" s="55"/>
      <c r="V47622" s="53"/>
      <c r="W47622" s="53"/>
      <c r="X47622" s="53"/>
      <c r="Y47622" s="55"/>
    </row>
    <row r="47623" spans="21:25" x14ac:dyDescent="0.2">
      <c r="U47623" s="55"/>
      <c r="V47623" s="53"/>
      <c r="W47623" s="53"/>
      <c r="X47623" s="53"/>
      <c r="Y47623" s="55"/>
    </row>
    <row r="47624" spans="21:25" x14ac:dyDescent="0.2">
      <c r="U47624" s="55"/>
      <c r="V47624" s="53"/>
      <c r="W47624" s="53"/>
      <c r="X47624" s="53"/>
      <c r="Y47624" s="55"/>
    </row>
    <row r="47625" spans="21:25" x14ac:dyDescent="0.2">
      <c r="U47625" s="55"/>
      <c r="V47625" s="53"/>
      <c r="W47625" s="53"/>
      <c r="X47625" s="53"/>
      <c r="Y47625" s="55"/>
    </row>
    <row r="47626" spans="21:25" x14ac:dyDescent="0.2">
      <c r="U47626" s="55"/>
      <c r="V47626" s="53"/>
      <c r="W47626" s="53"/>
      <c r="X47626" s="53"/>
      <c r="Y47626" s="55"/>
    </row>
    <row r="47627" spans="21:25" x14ac:dyDescent="0.2">
      <c r="U47627" s="55"/>
      <c r="V47627" s="53"/>
      <c r="W47627" s="53"/>
      <c r="X47627" s="53"/>
      <c r="Y47627" s="55"/>
    </row>
    <row r="47628" spans="21:25" x14ac:dyDescent="0.2">
      <c r="U47628" s="55"/>
      <c r="V47628" s="53"/>
      <c r="W47628" s="53"/>
      <c r="X47628" s="53"/>
      <c r="Y47628" s="55"/>
    </row>
    <row r="47629" spans="21:25" x14ac:dyDescent="0.2">
      <c r="U47629" s="55"/>
      <c r="V47629" s="53"/>
      <c r="W47629" s="53"/>
      <c r="X47629" s="53"/>
      <c r="Y47629" s="55"/>
    </row>
    <row r="47630" spans="21:25" x14ac:dyDescent="0.2">
      <c r="U47630" s="55"/>
      <c r="V47630" s="53"/>
      <c r="W47630" s="53"/>
      <c r="X47630" s="53"/>
      <c r="Y47630" s="55"/>
    </row>
    <row r="47631" spans="21:25" x14ac:dyDescent="0.2">
      <c r="U47631" s="55"/>
      <c r="V47631" s="53"/>
      <c r="W47631" s="53"/>
      <c r="X47631" s="53"/>
      <c r="Y47631" s="55"/>
    </row>
    <row r="47632" spans="21:25" x14ac:dyDescent="0.2">
      <c r="U47632" s="55"/>
      <c r="V47632" s="53"/>
      <c r="W47632" s="53"/>
      <c r="X47632" s="53"/>
      <c r="Y47632" s="55"/>
    </row>
    <row r="47633" spans="21:25" x14ac:dyDescent="0.2">
      <c r="U47633" s="55"/>
      <c r="V47633" s="53"/>
      <c r="W47633" s="53"/>
      <c r="X47633" s="53"/>
      <c r="Y47633" s="55"/>
    </row>
    <row r="47634" spans="21:25" x14ac:dyDescent="0.2">
      <c r="U47634" s="55"/>
      <c r="V47634" s="53"/>
      <c r="W47634" s="53"/>
      <c r="X47634" s="53"/>
      <c r="Y47634" s="55"/>
    </row>
    <row r="47635" spans="21:25" x14ac:dyDescent="0.2">
      <c r="U47635" s="55"/>
      <c r="V47635" s="53"/>
      <c r="W47635" s="53"/>
      <c r="X47635" s="53"/>
      <c r="Y47635" s="55"/>
    </row>
    <row r="47636" spans="21:25" x14ac:dyDescent="0.2">
      <c r="U47636" s="55"/>
      <c r="V47636" s="53"/>
      <c r="W47636" s="53"/>
      <c r="X47636" s="53"/>
      <c r="Y47636" s="55"/>
    </row>
    <row r="47637" spans="21:25" x14ac:dyDescent="0.2">
      <c r="U47637" s="55"/>
      <c r="V47637" s="53"/>
      <c r="W47637" s="53"/>
      <c r="X47637" s="53"/>
      <c r="Y47637" s="55"/>
    </row>
    <row r="47638" spans="21:25" x14ac:dyDescent="0.2">
      <c r="U47638" s="55"/>
      <c r="V47638" s="53"/>
      <c r="W47638" s="53"/>
      <c r="X47638" s="53"/>
      <c r="Y47638" s="55"/>
    </row>
    <row r="47639" spans="21:25" x14ac:dyDescent="0.2">
      <c r="U47639" s="55"/>
      <c r="V47639" s="53"/>
      <c r="W47639" s="53"/>
      <c r="X47639" s="53"/>
      <c r="Y47639" s="55"/>
    </row>
    <row r="47640" spans="21:25" x14ac:dyDescent="0.2">
      <c r="U47640" s="55"/>
      <c r="V47640" s="53"/>
      <c r="W47640" s="53"/>
      <c r="X47640" s="53"/>
      <c r="Y47640" s="55"/>
    </row>
    <row r="47641" spans="21:25" x14ac:dyDescent="0.2">
      <c r="U47641" s="55"/>
      <c r="V47641" s="53"/>
      <c r="W47641" s="53"/>
      <c r="X47641" s="53"/>
      <c r="Y47641" s="55"/>
    </row>
    <row r="47642" spans="21:25" x14ac:dyDescent="0.2">
      <c r="U47642" s="55"/>
      <c r="V47642" s="53"/>
      <c r="W47642" s="53"/>
      <c r="X47642" s="53"/>
      <c r="Y47642" s="55"/>
    </row>
    <row r="47643" spans="21:25" x14ac:dyDescent="0.2">
      <c r="U47643" s="55"/>
      <c r="V47643" s="53"/>
      <c r="W47643" s="53"/>
      <c r="X47643" s="53"/>
      <c r="Y47643" s="55"/>
    </row>
    <row r="47644" spans="21:25" x14ac:dyDescent="0.2">
      <c r="U47644" s="55"/>
      <c r="V47644" s="53"/>
      <c r="W47644" s="53"/>
      <c r="X47644" s="53"/>
      <c r="Y47644" s="55"/>
    </row>
    <row r="47645" spans="21:25" x14ac:dyDescent="0.2">
      <c r="U47645" s="55"/>
      <c r="V47645" s="53"/>
      <c r="W47645" s="53"/>
      <c r="X47645" s="53"/>
      <c r="Y47645" s="55"/>
    </row>
    <row r="47646" spans="21:25" x14ac:dyDescent="0.2">
      <c r="U47646" s="55"/>
      <c r="V47646" s="53"/>
      <c r="W47646" s="53"/>
      <c r="X47646" s="53"/>
      <c r="Y47646" s="55"/>
    </row>
    <row r="47647" spans="21:25" x14ac:dyDescent="0.2">
      <c r="U47647" s="55"/>
      <c r="V47647" s="53"/>
      <c r="W47647" s="53"/>
      <c r="X47647" s="53"/>
      <c r="Y47647" s="55"/>
    </row>
    <row r="47648" spans="21:25" x14ac:dyDescent="0.2">
      <c r="U47648" s="55"/>
      <c r="V47648" s="53"/>
      <c r="W47648" s="53"/>
      <c r="X47648" s="53"/>
      <c r="Y47648" s="55"/>
    </row>
    <row r="47649" spans="21:25" x14ac:dyDescent="0.2">
      <c r="U47649" s="55"/>
      <c r="V47649" s="53"/>
      <c r="W47649" s="53"/>
      <c r="X47649" s="53"/>
      <c r="Y47649" s="55"/>
    </row>
    <row r="47650" spans="21:25" x14ac:dyDescent="0.2">
      <c r="U47650" s="55"/>
      <c r="V47650" s="53"/>
      <c r="W47650" s="53"/>
      <c r="X47650" s="53"/>
      <c r="Y47650" s="55"/>
    </row>
    <row r="47651" spans="21:25" x14ac:dyDescent="0.2">
      <c r="U47651" s="55"/>
      <c r="V47651" s="53"/>
      <c r="W47651" s="53"/>
      <c r="X47651" s="53"/>
      <c r="Y47651" s="55"/>
    </row>
    <row r="47652" spans="21:25" x14ac:dyDescent="0.2">
      <c r="U47652" s="55"/>
      <c r="V47652" s="53"/>
      <c r="W47652" s="53"/>
      <c r="X47652" s="53"/>
      <c r="Y47652" s="55"/>
    </row>
    <row r="47653" spans="21:25" x14ac:dyDescent="0.2">
      <c r="U47653" s="55"/>
      <c r="V47653" s="53"/>
      <c r="W47653" s="53"/>
      <c r="X47653" s="53"/>
      <c r="Y47653" s="55"/>
    </row>
    <row r="47654" spans="21:25" x14ac:dyDescent="0.2">
      <c r="U47654" s="55"/>
      <c r="V47654" s="53"/>
      <c r="W47654" s="53"/>
      <c r="X47654" s="53"/>
      <c r="Y47654" s="55"/>
    </row>
    <row r="47655" spans="21:25" x14ac:dyDescent="0.2">
      <c r="U47655" s="55"/>
      <c r="V47655" s="53"/>
      <c r="W47655" s="53"/>
      <c r="X47655" s="53"/>
      <c r="Y47655" s="55"/>
    </row>
    <row r="47656" spans="21:25" x14ac:dyDescent="0.2">
      <c r="U47656" s="55"/>
      <c r="V47656" s="53"/>
      <c r="W47656" s="53"/>
      <c r="X47656" s="53"/>
      <c r="Y47656" s="55"/>
    </row>
    <row r="47657" spans="21:25" x14ac:dyDescent="0.2">
      <c r="U47657" s="55"/>
      <c r="V47657" s="53"/>
      <c r="W47657" s="53"/>
      <c r="X47657" s="53"/>
      <c r="Y47657" s="55"/>
    </row>
    <row r="47658" spans="21:25" x14ac:dyDescent="0.2">
      <c r="U47658" s="55"/>
      <c r="V47658" s="53"/>
      <c r="W47658" s="53"/>
      <c r="X47658" s="53"/>
      <c r="Y47658" s="55"/>
    </row>
    <row r="47659" spans="21:25" x14ac:dyDescent="0.2">
      <c r="U47659" s="55"/>
      <c r="V47659" s="53"/>
      <c r="W47659" s="53"/>
      <c r="X47659" s="53"/>
      <c r="Y47659" s="55"/>
    </row>
    <row r="47660" spans="21:25" x14ac:dyDescent="0.2">
      <c r="U47660" s="55"/>
      <c r="V47660" s="53"/>
      <c r="W47660" s="53"/>
      <c r="X47660" s="53"/>
      <c r="Y47660" s="55"/>
    </row>
    <row r="47661" spans="21:25" x14ac:dyDescent="0.2">
      <c r="U47661" s="55"/>
      <c r="V47661" s="53"/>
      <c r="W47661" s="53"/>
      <c r="X47661" s="53"/>
      <c r="Y47661" s="55"/>
    </row>
    <row r="47662" spans="21:25" x14ac:dyDescent="0.2">
      <c r="U47662" s="55"/>
      <c r="V47662" s="53"/>
      <c r="W47662" s="53"/>
      <c r="X47662" s="53"/>
      <c r="Y47662" s="55"/>
    </row>
    <row r="47663" spans="21:25" x14ac:dyDescent="0.2">
      <c r="U47663" s="55"/>
      <c r="V47663" s="53"/>
      <c r="W47663" s="53"/>
      <c r="X47663" s="53"/>
      <c r="Y47663" s="55"/>
    </row>
    <row r="47664" spans="21:25" x14ac:dyDescent="0.2">
      <c r="U47664" s="55"/>
      <c r="V47664" s="53"/>
      <c r="W47664" s="53"/>
      <c r="X47664" s="53"/>
      <c r="Y47664" s="55"/>
    </row>
    <row r="47665" spans="21:25" x14ac:dyDescent="0.2">
      <c r="U47665" s="55"/>
      <c r="V47665" s="53"/>
      <c r="W47665" s="53"/>
      <c r="X47665" s="53"/>
      <c r="Y47665" s="55"/>
    </row>
    <row r="47666" spans="21:25" x14ac:dyDescent="0.2">
      <c r="U47666" s="55"/>
      <c r="V47666" s="53"/>
      <c r="W47666" s="53"/>
      <c r="X47666" s="53"/>
      <c r="Y47666" s="55"/>
    </row>
    <row r="47667" spans="21:25" x14ac:dyDescent="0.2">
      <c r="U47667" s="55"/>
      <c r="V47667" s="53"/>
      <c r="W47667" s="53"/>
      <c r="X47667" s="53"/>
      <c r="Y47667" s="55"/>
    </row>
    <row r="47668" spans="21:25" x14ac:dyDescent="0.2">
      <c r="U47668" s="55"/>
      <c r="V47668" s="53"/>
      <c r="W47668" s="53"/>
      <c r="X47668" s="53"/>
      <c r="Y47668" s="55"/>
    </row>
    <row r="47669" spans="21:25" x14ac:dyDescent="0.2">
      <c r="U47669" s="55"/>
      <c r="V47669" s="53"/>
      <c r="W47669" s="53"/>
      <c r="X47669" s="53"/>
      <c r="Y47669" s="55"/>
    </row>
    <row r="47670" spans="21:25" x14ac:dyDescent="0.2">
      <c r="U47670" s="55"/>
      <c r="V47670" s="53"/>
      <c r="W47670" s="53"/>
      <c r="X47670" s="53"/>
      <c r="Y47670" s="55"/>
    </row>
    <row r="47671" spans="21:25" x14ac:dyDescent="0.2">
      <c r="U47671" s="55"/>
      <c r="V47671" s="53"/>
      <c r="W47671" s="53"/>
      <c r="X47671" s="53"/>
      <c r="Y47671" s="55"/>
    </row>
    <row r="47672" spans="21:25" x14ac:dyDescent="0.2">
      <c r="U47672" s="55"/>
      <c r="V47672" s="53"/>
      <c r="W47672" s="53"/>
      <c r="X47672" s="53"/>
      <c r="Y47672" s="55"/>
    </row>
    <row r="47673" spans="21:25" x14ac:dyDescent="0.2">
      <c r="U47673" s="55"/>
      <c r="V47673" s="53"/>
      <c r="W47673" s="53"/>
      <c r="X47673" s="53"/>
      <c r="Y47673" s="55"/>
    </row>
    <row r="47674" spans="21:25" x14ac:dyDescent="0.2">
      <c r="U47674" s="55"/>
      <c r="V47674" s="53"/>
      <c r="W47674" s="53"/>
      <c r="X47674" s="53"/>
      <c r="Y47674" s="55"/>
    </row>
    <row r="47675" spans="21:25" x14ac:dyDescent="0.2">
      <c r="U47675" s="55"/>
      <c r="V47675" s="53"/>
      <c r="W47675" s="53"/>
      <c r="X47675" s="53"/>
      <c r="Y47675" s="55"/>
    </row>
    <row r="47676" spans="21:25" x14ac:dyDescent="0.2">
      <c r="U47676" s="55"/>
      <c r="V47676" s="53"/>
      <c r="W47676" s="53"/>
      <c r="X47676" s="53"/>
      <c r="Y47676" s="55"/>
    </row>
    <row r="47677" spans="21:25" x14ac:dyDescent="0.2">
      <c r="U47677" s="55"/>
      <c r="V47677" s="53"/>
      <c r="W47677" s="53"/>
      <c r="X47677" s="53"/>
      <c r="Y47677" s="55"/>
    </row>
    <row r="47678" spans="21:25" x14ac:dyDescent="0.2">
      <c r="U47678" s="55"/>
      <c r="V47678" s="53"/>
      <c r="W47678" s="53"/>
      <c r="X47678" s="53"/>
      <c r="Y47678" s="55"/>
    </row>
    <row r="47679" spans="21:25" x14ac:dyDescent="0.2">
      <c r="U47679" s="55"/>
      <c r="V47679" s="53"/>
      <c r="W47679" s="53"/>
      <c r="X47679" s="53"/>
      <c r="Y47679" s="55"/>
    </row>
    <row r="47680" spans="21:25" x14ac:dyDescent="0.2">
      <c r="U47680" s="55"/>
      <c r="V47680" s="53"/>
      <c r="W47680" s="53"/>
      <c r="X47680" s="53"/>
      <c r="Y47680" s="55"/>
    </row>
    <row r="47681" spans="21:25" x14ac:dyDescent="0.2">
      <c r="U47681" s="55"/>
      <c r="V47681" s="53"/>
      <c r="W47681" s="53"/>
      <c r="X47681" s="53"/>
      <c r="Y47681" s="55"/>
    </row>
    <row r="47682" spans="21:25" x14ac:dyDescent="0.2">
      <c r="U47682" s="55"/>
      <c r="V47682" s="53"/>
      <c r="W47682" s="53"/>
      <c r="X47682" s="53"/>
      <c r="Y47682" s="55"/>
    </row>
    <row r="47683" spans="21:25" x14ac:dyDescent="0.2">
      <c r="U47683" s="55"/>
      <c r="V47683" s="53"/>
      <c r="W47683" s="53"/>
      <c r="X47683" s="53"/>
      <c r="Y47683" s="55"/>
    </row>
    <row r="47684" spans="21:25" x14ac:dyDescent="0.2">
      <c r="U47684" s="55"/>
      <c r="V47684" s="53"/>
      <c r="W47684" s="53"/>
      <c r="X47684" s="53"/>
      <c r="Y47684" s="55"/>
    </row>
    <row r="47685" spans="21:25" x14ac:dyDescent="0.2">
      <c r="U47685" s="55"/>
      <c r="V47685" s="53"/>
      <c r="W47685" s="53"/>
      <c r="X47685" s="53"/>
      <c r="Y47685" s="55"/>
    </row>
    <row r="47686" spans="21:25" x14ac:dyDescent="0.2">
      <c r="U47686" s="55"/>
      <c r="V47686" s="53"/>
      <c r="W47686" s="53"/>
      <c r="X47686" s="53"/>
      <c r="Y47686" s="55"/>
    </row>
    <row r="47687" spans="21:25" x14ac:dyDescent="0.2">
      <c r="U47687" s="55"/>
      <c r="V47687" s="53"/>
      <c r="W47687" s="53"/>
      <c r="X47687" s="53"/>
      <c r="Y47687" s="55"/>
    </row>
    <row r="47688" spans="21:25" x14ac:dyDescent="0.2">
      <c r="U47688" s="55"/>
      <c r="V47688" s="53"/>
      <c r="W47688" s="53"/>
      <c r="X47688" s="53"/>
      <c r="Y47688" s="55"/>
    </row>
    <row r="47689" spans="21:25" x14ac:dyDescent="0.2">
      <c r="U47689" s="55"/>
      <c r="V47689" s="53"/>
      <c r="W47689" s="53"/>
      <c r="X47689" s="53"/>
      <c r="Y47689" s="55"/>
    </row>
    <row r="47690" spans="21:25" x14ac:dyDescent="0.2">
      <c r="U47690" s="55"/>
      <c r="V47690" s="53"/>
      <c r="W47690" s="53"/>
      <c r="X47690" s="53"/>
      <c r="Y47690" s="55"/>
    </row>
    <row r="47691" spans="21:25" x14ac:dyDescent="0.2">
      <c r="U47691" s="55"/>
      <c r="V47691" s="53"/>
      <c r="W47691" s="53"/>
      <c r="X47691" s="53"/>
      <c r="Y47691" s="55"/>
    </row>
    <row r="47692" spans="21:25" x14ac:dyDescent="0.2">
      <c r="U47692" s="55"/>
      <c r="V47692" s="53"/>
      <c r="W47692" s="53"/>
      <c r="X47692" s="53"/>
      <c r="Y47692" s="55"/>
    </row>
    <row r="47693" spans="21:25" x14ac:dyDescent="0.2">
      <c r="U47693" s="55"/>
      <c r="V47693" s="53"/>
      <c r="W47693" s="53"/>
      <c r="X47693" s="53"/>
      <c r="Y47693" s="55"/>
    </row>
    <row r="47694" spans="21:25" x14ac:dyDescent="0.2">
      <c r="U47694" s="55"/>
      <c r="V47694" s="53"/>
      <c r="W47694" s="53"/>
      <c r="X47694" s="53"/>
      <c r="Y47694" s="55"/>
    </row>
    <row r="47695" spans="21:25" x14ac:dyDescent="0.2">
      <c r="U47695" s="55"/>
      <c r="V47695" s="53"/>
      <c r="W47695" s="53"/>
      <c r="X47695" s="53"/>
      <c r="Y47695" s="55"/>
    </row>
    <row r="47696" spans="21:25" x14ac:dyDescent="0.2">
      <c r="U47696" s="55"/>
      <c r="V47696" s="53"/>
      <c r="W47696" s="53"/>
      <c r="X47696" s="53"/>
      <c r="Y47696" s="55"/>
    </row>
    <row r="47697" spans="21:25" x14ac:dyDescent="0.2">
      <c r="U47697" s="55"/>
      <c r="V47697" s="53"/>
      <c r="W47697" s="53"/>
      <c r="X47697" s="53"/>
      <c r="Y47697" s="55"/>
    </row>
    <row r="47698" spans="21:25" x14ac:dyDescent="0.2">
      <c r="U47698" s="55"/>
      <c r="V47698" s="53"/>
      <c r="W47698" s="53"/>
      <c r="X47698" s="53"/>
      <c r="Y47698" s="55"/>
    </row>
    <row r="47699" spans="21:25" x14ac:dyDescent="0.2">
      <c r="U47699" s="55"/>
      <c r="V47699" s="53"/>
      <c r="W47699" s="53"/>
      <c r="X47699" s="53"/>
      <c r="Y47699" s="55"/>
    </row>
    <row r="47700" spans="21:25" x14ac:dyDescent="0.2">
      <c r="U47700" s="55"/>
      <c r="V47700" s="53"/>
      <c r="W47700" s="53"/>
      <c r="X47700" s="53"/>
      <c r="Y47700" s="55"/>
    </row>
    <row r="47701" spans="21:25" x14ac:dyDescent="0.2">
      <c r="U47701" s="55"/>
      <c r="V47701" s="53"/>
      <c r="W47701" s="53"/>
      <c r="X47701" s="53"/>
      <c r="Y47701" s="55"/>
    </row>
    <row r="47702" spans="21:25" x14ac:dyDescent="0.2">
      <c r="U47702" s="55"/>
      <c r="V47702" s="53"/>
      <c r="W47702" s="53"/>
      <c r="X47702" s="53"/>
      <c r="Y47702" s="55"/>
    </row>
    <row r="47703" spans="21:25" x14ac:dyDescent="0.2">
      <c r="U47703" s="55"/>
      <c r="V47703" s="53"/>
      <c r="W47703" s="53"/>
      <c r="X47703" s="53"/>
      <c r="Y47703" s="55"/>
    </row>
    <row r="47704" spans="21:25" x14ac:dyDescent="0.2">
      <c r="U47704" s="55"/>
      <c r="V47704" s="53"/>
      <c r="W47704" s="53"/>
      <c r="X47704" s="53"/>
      <c r="Y47704" s="55"/>
    </row>
    <row r="47705" spans="21:25" x14ac:dyDescent="0.2">
      <c r="U47705" s="55"/>
      <c r="V47705" s="53"/>
      <c r="W47705" s="53"/>
      <c r="X47705" s="53"/>
      <c r="Y47705" s="55"/>
    </row>
    <row r="47706" spans="21:25" x14ac:dyDescent="0.2">
      <c r="U47706" s="55"/>
      <c r="V47706" s="53"/>
      <c r="W47706" s="53"/>
      <c r="X47706" s="53"/>
      <c r="Y47706" s="55"/>
    </row>
    <row r="47707" spans="21:25" x14ac:dyDescent="0.2">
      <c r="U47707" s="55"/>
      <c r="V47707" s="53"/>
      <c r="W47707" s="53"/>
      <c r="X47707" s="53"/>
      <c r="Y47707" s="55"/>
    </row>
    <row r="47708" spans="21:25" x14ac:dyDescent="0.2">
      <c r="U47708" s="55"/>
      <c r="V47708" s="53"/>
      <c r="W47708" s="53"/>
      <c r="X47708" s="53"/>
      <c r="Y47708" s="55"/>
    </row>
    <row r="47709" spans="21:25" x14ac:dyDescent="0.2">
      <c r="U47709" s="55"/>
      <c r="V47709" s="53"/>
      <c r="W47709" s="53"/>
      <c r="X47709" s="53"/>
      <c r="Y47709" s="55"/>
    </row>
    <row r="47710" spans="21:25" x14ac:dyDescent="0.2">
      <c r="U47710" s="55"/>
      <c r="V47710" s="53"/>
      <c r="W47710" s="53"/>
      <c r="X47710" s="53"/>
      <c r="Y47710" s="55"/>
    </row>
    <row r="47711" spans="21:25" x14ac:dyDescent="0.2">
      <c r="U47711" s="55"/>
      <c r="V47711" s="53"/>
      <c r="W47711" s="53"/>
      <c r="X47711" s="53"/>
      <c r="Y47711" s="55"/>
    </row>
    <row r="47712" spans="21:25" x14ac:dyDescent="0.2">
      <c r="U47712" s="55"/>
      <c r="V47712" s="53"/>
      <c r="W47712" s="53"/>
      <c r="X47712" s="53"/>
      <c r="Y47712" s="55"/>
    </row>
    <row r="47713" spans="21:25" x14ac:dyDescent="0.2">
      <c r="U47713" s="55"/>
      <c r="V47713" s="53"/>
      <c r="W47713" s="53"/>
      <c r="X47713" s="53"/>
      <c r="Y47713" s="55"/>
    </row>
    <row r="47714" spans="21:25" x14ac:dyDescent="0.2">
      <c r="U47714" s="55"/>
      <c r="V47714" s="53"/>
      <c r="W47714" s="53"/>
      <c r="X47714" s="53"/>
      <c r="Y47714" s="55"/>
    </row>
    <row r="47715" spans="21:25" x14ac:dyDescent="0.2">
      <c r="U47715" s="55"/>
      <c r="V47715" s="53"/>
      <c r="W47715" s="53"/>
      <c r="X47715" s="53"/>
      <c r="Y47715" s="55"/>
    </row>
    <row r="47716" spans="21:25" x14ac:dyDescent="0.2">
      <c r="U47716" s="55"/>
      <c r="V47716" s="53"/>
      <c r="W47716" s="53"/>
      <c r="X47716" s="53"/>
      <c r="Y47716" s="55"/>
    </row>
    <row r="47717" spans="21:25" x14ac:dyDescent="0.2">
      <c r="U47717" s="55"/>
      <c r="V47717" s="53"/>
      <c r="W47717" s="53"/>
      <c r="X47717" s="53"/>
      <c r="Y47717" s="55"/>
    </row>
    <row r="47718" spans="21:25" x14ac:dyDescent="0.2">
      <c r="U47718" s="55"/>
      <c r="V47718" s="53"/>
      <c r="W47718" s="53"/>
      <c r="X47718" s="53"/>
      <c r="Y47718" s="55"/>
    </row>
    <row r="47719" spans="21:25" x14ac:dyDescent="0.2">
      <c r="U47719" s="55"/>
      <c r="V47719" s="53"/>
      <c r="W47719" s="53"/>
      <c r="X47719" s="53"/>
      <c r="Y47719" s="55"/>
    </row>
    <row r="47720" spans="21:25" x14ac:dyDescent="0.2">
      <c r="U47720" s="55"/>
      <c r="V47720" s="53"/>
      <c r="W47720" s="53"/>
      <c r="X47720" s="53"/>
      <c r="Y47720" s="55"/>
    </row>
    <row r="47721" spans="21:25" x14ac:dyDescent="0.2">
      <c r="U47721" s="55"/>
      <c r="V47721" s="53"/>
      <c r="W47721" s="53"/>
      <c r="X47721" s="53"/>
      <c r="Y47721" s="55"/>
    </row>
    <row r="47722" spans="21:25" x14ac:dyDescent="0.2">
      <c r="U47722" s="55"/>
      <c r="V47722" s="53"/>
      <c r="W47722" s="53"/>
      <c r="X47722" s="53"/>
      <c r="Y47722" s="55"/>
    </row>
    <row r="47723" spans="21:25" x14ac:dyDescent="0.2">
      <c r="U47723" s="55"/>
      <c r="V47723" s="53"/>
      <c r="W47723" s="53"/>
      <c r="X47723" s="53"/>
      <c r="Y47723" s="55"/>
    </row>
    <row r="47724" spans="21:25" x14ac:dyDescent="0.2">
      <c r="U47724" s="55"/>
      <c r="V47724" s="53"/>
      <c r="W47724" s="53"/>
      <c r="X47724" s="53"/>
      <c r="Y47724" s="55"/>
    </row>
    <row r="47725" spans="21:25" x14ac:dyDescent="0.2">
      <c r="U47725" s="55"/>
      <c r="V47725" s="53"/>
      <c r="W47725" s="53"/>
      <c r="X47725" s="53"/>
      <c r="Y47725" s="55"/>
    </row>
    <row r="47726" spans="21:25" x14ac:dyDescent="0.2">
      <c r="U47726" s="55"/>
      <c r="V47726" s="53"/>
      <c r="W47726" s="53"/>
      <c r="X47726" s="53"/>
      <c r="Y47726" s="55"/>
    </row>
    <row r="47727" spans="21:25" x14ac:dyDescent="0.2">
      <c r="U47727" s="55"/>
      <c r="V47727" s="53"/>
      <c r="W47727" s="53"/>
      <c r="X47727" s="53"/>
      <c r="Y47727" s="55"/>
    </row>
    <row r="47728" spans="21:25" x14ac:dyDescent="0.2">
      <c r="U47728" s="55"/>
      <c r="V47728" s="53"/>
      <c r="W47728" s="53"/>
      <c r="X47728" s="53"/>
      <c r="Y47728" s="55"/>
    </row>
    <row r="47729" spans="21:25" x14ac:dyDescent="0.2">
      <c r="U47729" s="55"/>
      <c r="V47729" s="53"/>
      <c r="W47729" s="53"/>
      <c r="X47729" s="53"/>
      <c r="Y47729" s="55"/>
    </row>
    <row r="47730" spans="21:25" x14ac:dyDescent="0.2">
      <c r="U47730" s="55"/>
      <c r="V47730" s="53"/>
      <c r="W47730" s="53"/>
      <c r="X47730" s="53"/>
      <c r="Y47730" s="55"/>
    </row>
    <row r="47731" spans="21:25" x14ac:dyDescent="0.2">
      <c r="U47731" s="55"/>
      <c r="V47731" s="53"/>
      <c r="W47731" s="53"/>
      <c r="X47731" s="53"/>
      <c r="Y47731" s="55"/>
    </row>
    <row r="47732" spans="21:25" x14ac:dyDescent="0.2">
      <c r="U47732" s="55"/>
      <c r="V47732" s="53"/>
      <c r="W47732" s="53"/>
      <c r="X47732" s="53"/>
      <c r="Y47732" s="55"/>
    </row>
    <row r="47733" spans="21:25" x14ac:dyDescent="0.2">
      <c r="U47733" s="55"/>
      <c r="V47733" s="53"/>
      <c r="W47733" s="53"/>
      <c r="X47733" s="53"/>
      <c r="Y47733" s="55"/>
    </row>
    <row r="47734" spans="21:25" x14ac:dyDescent="0.2">
      <c r="U47734" s="55"/>
      <c r="V47734" s="53"/>
      <c r="W47734" s="53"/>
      <c r="X47734" s="53"/>
      <c r="Y47734" s="55"/>
    </row>
    <row r="47735" spans="21:25" x14ac:dyDescent="0.2">
      <c r="U47735" s="55"/>
      <c r="V47735" s="53"/>
      <c r="W47735" s="53"/>
      <c r="X47735" s="53"/>
      <c r="Y47735" s="55"/>
    </row>
    <row r="47736" spans="21:25" x14ac:dyDescent="0.2">
      <c r="U47736" s="55"/>
      <c r="V47736" s="53"/>
      <c r="W47736" s="53"/>
      <c r="X47736" s="53"/>
      <c r="Y47736" s="55"/>
    </row>
    <row r="47737" spans="21:25" x14ac:dyDescent="0.2">
      <c r="U47737" s="55"/>
      <c r="V47737" s="53"/>
      <c r="W47737" s="53"/>
      <c r="X47737" s="53"/>
      <c r="Y47737" s="55"/>
    </row>
    <row r="47738" spans="21:25" x14ac:dyDescent="0.2">
      <c r="U47738" s="55"/>
      <c r="V47738" s="53"/>
      <c r="W47738" s="53"/>
      <c r="X47738" s="53"/>
      <c r="Y47738" s="55"/>
    </row>
    <row r="47739" spans="21:25" x14ac:dyDescent="0.2">
      <c r="U47739" s="55"/>
      <c r="V47739" s="53"/>
      <c r="W47739" s="53"/>
      <c r="X47739" s="53"/>
      <c r="Y47739" s="55"/>
    </row>
    <row r="47740" spans="21:25" x14ac:dyDescent="0.2">
      <c r="U47740" s="55"/>
      <c r="V47740" s="53"/>
      <c r="W47740" s="53"/>
      <c r="X47740" s="53"/>
      <c r="Y47740" s="55"/>
    </row>
    <row r="47741" spans="21:25" x14ac:dyDescent="0.2">
      <c r="U47741" s="55"/>
      <c r="V47741" s="53"/>
      <c r="W47741" s="53"/>
      <c r="X47741" s="53"/>
      <c r="Y47741" s="55"/>
    </row>
    <row r="47742" spans="21:25" x14ac:dyDescent="0.2">
      <c r="U47742" s="55"/>
      <c r="V47742" s="53"/>
      <c r="W47742" s="53"/>
      <c r="X47742" s="53"/>
      <c r="Y47742" s="55"/>
    </row>
    <row r="47743" spans="21:25" x14ac:dyDescent="0.2">
      <c r="U47743" s="55"/>
      <c r="V47743" s="53"/>
      <c r="W47743" s="53"/>
      <c r="X47743" s="53"/>
      <c r="Y47743" s="55"/>
    </row>
    <row r="47744" spans="21:25" x14ac:dyDescent="0.2">
      <c r="U47744" s="55"/>
      <c r="V47744" s="53"/>
      <c r="W47744" s="53"/>
      <c r="X47744" s="53"/>
      <c r="Y47744" s="55"/>
    </row>
    <row r="47745" spans="21:25" x14ac:dyDescent="0.2">
      <c r="U47745" s="55"/>
      <c r="V47745" s="53"/>
      <c r="W47745" s="53"/>
      <c r="X47745" s="53"/>
      <c r="Y47745" s="55"/>
    </row>
    <row r="47746" spans="21:25" x14ac:dyDescent="0.2">
      <c r="U47746" s="55"/>
      <c r="V47746" s="53"/>
      <c r="W47746" s="53"/>
      <c r="X47746" s="53"/>
      <c r="Y47746" s="55"/>
    </row>
    <row r="47747" spans="21:25" x14ac:dyDescent="0.2">
      <c r="U47747" s="55"/>
      <c r="V47747" s="53"/>
      <c r="W47747" s="53"/>
      <c r="X47747" s="53"/>
      <c r="Y47747" s="55"/>
    </row>
    <row r="47748" spans="21:25" x14ac:dyDescent="0.2">
      <c r="U47748" s="55"/>
      <c r="V47748" s="53"/>
      <c r="W47748" s="53"/>
      <c r="X47748" s="53"/>
      <c r="Y47748" s="55"/>
    </row>
    <row r="47749" spans="21:25" x14ac:dyDescent="0.2">
      <c r="U47749" s="55"/>
      <c r="V47749" s="53"/>
      <c r="W47749" s="53"/>
      <c r="X47749" s="53"/>
      <c r="Y47749" s="55"/>
    </row>
    <row r="47750" spans="21:25" x14ac:dyDescent="0.2">
      <c r="U47750" s="55"/>
      <c r="V47750" s="53"/>
      <c r="W47750" s="53"/>
      <c r="X47750" s="53"/>
      <c r="Y47750" s="55"/>
    </row>
    <row r="47751" spans="21:25" x14ac:dyDescent="0.2">
      <c r="U47751" s="55"/>
      <c r="V47751" s="53"/>
      <c r="W47751" s="53"/>
      <c r="X47751" s="53"/>
      <c r="Y47751" s="55"/>
    </row>
    <row r="47752" spans="21:25" x14ac:dyDescent="0.2">
      <c r="U47752" s="55"/>
      <c r="V47752" s="53"/>
      <c r="W47752" s="53"/>
      <c r="X47752" s="53"/>
      <c r="Y47752" s="55"/>
    </row>
    <row r="47753" spans="21:25" x14ac:dyDescent="0.2">
      <c r="U47753" s="55"/>
      <c r="V47753" s="53"/>
      <c r="W47753" s="53"/>
      <c r="X47753" s="53"/>
      <c r="Y47753" s="55"/>
    </row>
    <row r="47754" spans="21:25" x14ac:dyDescent="0.2">
      <c r="U47754" s="55"/>
      <c r="V47754" s="53"/>
      <c r="W47754" s="53"/>
      <c r="X47754" s="53"/>
      <c r="Y47754" s="55"/>
    </row>
    <row r="47755" spans="21:25" x14ac:dyDescent="0.2">
      <c r="U47755" s="55"/>
      <c r="V47755" s="53"/>
      <c r="W47755" s="53"/>
      <c r="X47755" s="53"/>
      <c r="Y47755" s="55"/>
    </row>
    <row r="47756" spans="21:25" x14ac:dyDescent="0.2">
      <c r="U47756" s="55"/>
      <c r="V47756" s="53"/>
      <c r="W47756" s="53"/>
      <c r="X47756" s="53"/>
      <c r="Y47756" s="55"/>
    </row>
    <row r="47757" spans="21:25" x14ac:dyDescent="0.2">
      <c r="U47757" s="55"/>
      <c r="V47757" s="53"/>
      <c r="W47757" s="53"/>
      <c r="X47757" s="53"/>
      <c r="Y47757" s="55"/>
    </row>
    <row r="47758" spans="21:25" x14ac:dyDescent="0.2">
      <c r="U47758" s="55"/>
      <c r="V47758" s="53"/>
      <c r="W47758" s="53"/>
      <c r="X47758" s="53"/>
      <c r="Y47758" s="55"/>
    </row>
    <row r="47759" spans="21:25" x14ac:dyDescent="0.2">
      <c r="U47759" s="55"/>
      <c r="V47759" s="53"/>
      <c r="W47759" s="53"/>
      <c r="X47759" s="53"/>
      <c r="Y47759" s="55"/>
    </row>
    <row r="47760" spans="21:25" x14ac:dyDescent="0.2">
      <c r="U47760" s="55"/>
      <c r="V47760" s="53"/>
      <c r="W47760" s="53"/>
      <c r="X47760" s="53"/>
      <c r="Y47760" s="55"/>
    </row>
    <row r="47761" spans="21:25" x14ac:dyDescent="0.2">
      <c r="U47761" s="55"/>
      <c r="V47761" s="53"/>
      <c r="W47761" s="53"/>
      <c r="X47761" s="53"/>
      <c r="Y47761" s="55"/>
    </row>
    <row r="47762" spans="21:25" x14ac:dyDescent="0.2">
      <c r="U47762" s="55"/>
      <c r="V47762" s="53"/>
      <c r="W47762" s="53"/>
      <c r="X47762" s="53"/>
      <c r="Y47762" s="55"/>
    </row>
    <row r="47763" spans="21:25" x14ac:dyDescent="0.2">
      <c r="U47763" s="55"/>
      <c r="V47763" s="53"/>
      <c r="W47763" s="53"/>
      <c r="X47763" s="53"/>
      <c r="Y47763" s="55"/>
    </row>
    <row r="47764" spans="21:25" x14ac:dyDescent="0.2">
      <c r="U47764" s="55"/>
      <c r="V47764" s="53"/>
      <c r="W47764" s="53"/>
      <c r="X47764" s="53"/>
      <c r="Y47764" s="55"/>
    </row>
    <row r="47765" spans="21:25" x14ac:dyDescent="0.2">
      <c r="U47765" s="55"/>
      <c r="V47765" s="53"/>
      <c r="W47765" s="53"/>
      <c r="X47765" s="53"/>
      <c r="Y47765" s="55"/>
    </row>
    <row r="47766" spans="21:25" x14ac:dyDescent="0.2">
      <c r="U47766" s="55"/>
      <c r="V47766" s="53"/>
      <c r="W47766" s="53"/>
      <c r="X47766" s="53"/>
      <c r="Y47766" s="55"/>
    </row>
    <row r="47767" spans="21:25" x14ac:dyDescent="0.2">
      <c r="U47767" s="55"/>
      <c r="V47767" s="53"/>
      <c r="W47767" s="53"/>
      <c r="X47767" s="53"/>
      <c r="Y47767" s="55"/>
    </row>
    <row r="47768" spans="21:25" x14ac:dyDescent="0.2">
      <c r="U47768" s="55"/>
      <c r="V47768" s="53"/>
      <c r="W47768" s="53"/>
      <c r="X47768" s="53"/>
      <c r="Y47768" s="55"/>
    </row>
    <row r="47769" spans="21:25" x14ac:dyDescent="0.2">
      <c r="U47769" s="55"/>
      <c r="V47769" s="53"/>
      <c r="W47769" s="53"/>
      <c r="X47769" s="53"/>
      <c r="Y47769" s="55"/>
    </row>
    <row r="47770" spans="21:25" x14ac:dyDescent="0.2">
      <c r="U47770" s="55"/>
      <c r="V47770" s="53"/>
      <c r="W47770" s="53"/>
      <c r="X47770" s="53"/>
      <c r="Y47770" s="55"/>
    </row>
    <row r="47771" spans="21:25" x14ac:dyDescent="0.2">
      <c r="U47771" s="55"/>
      <c r="V47771" s="53"/>
      <c r="W47771" s="53"/>
      <c r="X47771" s="53"/>
      <c r="Y47771" s="55"/>
    </row>
    <row r="47772" spans="21:25" x14ac:dyDescent="0.2">
      <c r="U47772" s="55"/>
      <c r="V47772" s="53"/>
      <c r="W47772" s="53"/>
      <c r="X47772" s="53"/>
      <c r="Y47772" s="55"/>
    </row>
    <row r="47773" spans="21:25" x14ac:dyDescent="0.2">
      <c r="U47773" s="55"/>
      <c r="V47773" s="53"/>
      <c r="W47773" s="53"/>
      <c r="X47773" s="53"/>
      <c r="Y47773" s="55"/>
    </row>
    <row r="47774" spans="21:25" x14ac:dyDescent="0.2">
      <c r="U47774" s="55"/>
      <c r="V47774" s="53"/>
      <c r="W47774" s="53"/>
      <c r="X47774" s="53"/>
      <c r="Y47774" s="55"/>
    </row>
    <row r="47775" spans="21:25" x14ac:dyDescent="0.2">
      <c r="U47775" s="55"/>
      <c r="V47775" s="53"/>
      <c r="W47775" s="53"/>
      <c r="X47775" s="53"/>
      <c r="Y47775" s="55"/>
    </row>
    <row r="47776" spans="21:25" x14ac:dyDescent="0.2">
      <c r="U47776" s="55"/>
      <c r="V47776" s="53"/>
      <c r="W47776" s="53"/>
      <c r="X47776" s="53"/>
      <c r="Y47776" s="55"/>
    </row>
    <row r="47777" spans="21:25" x14ac:dyDescent="0.2">
      <c r="U47777" s="55"/>
      <c r="V47777" s="53"/>
      <c r="W47777" s="53"/>
      <c r="X47777" s="53"/>
      <c r="Y47777" s="55"/>
    </row>
    <row r="47778" spans="21:25" x14ac:dyDescent="0.2">
      <c r="U47778" s="55"/>
      <c r="V47778" s="53"/>
      <c r="W47778" s="53"/>
      <c r="X47778" s="53"/>
      <c r="Y47778" s="55"/>
    </row>
    <row r="47779" spans="21:25" x14ac:dyDescent="0.2">
      <c r="U47779" s="55"/>
      <c r="V47779" s="53"/>
      <c r="W47779" s="53"/>
      <c r="X47779" s="53"/>
      <c r="Y47779" s="55"/>
    </row>
    <row r="47780" spans="21:25" x14ac:dyDescent="0.2">
      <c r="U47780" s="55"/>
      <c r="V47780" s="53"/>
      <c r="W47780" s="53"/>
      <c r="X47780" s="53"/>
      <c r="Y47780" s="55"/>
    </row>
    <row r="47781" spans="21:25" x14ac:dyDescent="0.2">
      <c r="U47781" s="55"/>
      <c r="V47781" s="53"/>
      <c r="W47781" s="53"/>
      <c r="X47781" s="53"/>
      <c r="Y47781" s="55"/>
    </row>
    <row r="47782" spans="21:25" x14ac:dyDescent="0.2">
      <c r="U47782" s="55"/>
      <c r="V47782" s="53"/>
      <c r="W47782" s="53"/>
      <c r="X47782" s="53"/>
      <c r="Y47782" s="55"/>
    </row>
    <row r="47783" spans="21:25" x14ac:dyDescent="0.2">
      <c r="U47783" s="55"/>
      <c r="V47783" s="53"/>
      <c r="W47783" s="53"/>
      <c r="X47783" s="53"/>
      <c r="Y47783" s="55"/>
    </row>
    <row r="47784" spans="21:25" x14ac:dyDescent="0.2">
      <c r="U47784" s="55"/>
      <c r="V47784" s="53"/>
      <c r="W47784" s="53"/>
      <c r="X47784" s="53"/>
      <c r="Y47784" s="55"/>
    </row>
    <row r="47785" spans="21:25" x14ac:dyDescent="0.2">
      <c r="U47785" s="55"/>
      <c r="V47785" s="53"/>
      <c r="W47785" s="53"/>
      <c r="X47785" s="53"/>
      <c r="Y47785" s="55"/>
    </row>
    <row r="47786" spans="21:25" x14ac:dyDescent="0.2">
      <c r="U47786" s="55"/>
      <c r="V47786" s="53"/>
      <c r="W47786" s="53"/>
      <c r="X47786" s="53"/>
      <c r="Y47786" s="55"/>
    </row>
    <row r="47787" spans="21:25" x14ac:dyDescent="0.2">
      <c r="U47787" s="55"/>
      <c r="V47787" s="53"/>
      <c r="W47787" s="53"/>
      <c r="X47787" s="53"/>
      <c r="Y47787" s="55"/>
    </row>
    <row r="47788" spans="21:25" x14ac:dyDescent="0.2">
      <c r="U47788" s="55"/>
      <c r="V47788" s="53"/>
      <c r="W47788" s="53"/>
      <c r="X47788" s="53"/>
      <c r="Y47788" s="55"/>
    </row>
    <row r="47789" spans="21:25" x14ac:dyDescent="0.2">
      <c r="U47789" s="55"/>
      <c r="V47789" s="53"/>
      <c r="W47789" s="53"/>
      <c r="X47789" s="53"/>
      <c r="Y47789" s="55"/>
    </row>
    <row r="47790" spans="21:25" x14ac:dyDescent="0.2">
      <c r="U47790" s="55"/>
      <c r="V47790" s="53"/>
      <c r="W47790" s="53"/>
      <c r="X47790" s="53"/>
      <c r="Y47790" s="55"/>
    </row>
    <row r="47791" spans="21:25" x14ac:dyDescent="0.2">
      <c r="U47791" s="55"/>
      <c r="V47791" s="53"/>
      <c r="W47791" s="53"/>
      <c r="X47791" s="53"/>
      <c r="Y47791" s="55"/>
    </row>
    <row r="47792" spans="21:25" x14ac:dyDescent="0.2">
      <c r="U47792" s="55"/>
      <c r="V47792" s="53"/>
      <c r="W47792" s="53"/>
      <c r="X47792" s="53"/>
      <c r="Y47792" s="55"/>
    </row>
    <row r="47793" spans="21:25" x14ac:dyDescent="0.2">
      <c r="U47793" s="55"/>
      <c r="V47793" s="53"/>
      <c r="W47793" s="53"/>
      <c r="X47793" s="53"/>
      <c r="Y47793" s="55"/>
    </row>
    <row r="47794" spans="21:25" x14ac:dyDescent="0.2">
      <c r="U47794" s="55"/>
      <c r="V47794" s="53"/>
      <c r="W47794" s="53"/>
      <c r="X47794" s="53"/>
      <c r="Y47794" s="55"/>
    </row>
    <row r="47795" spans="21:25" x14ac:dyDescent="0.2">
      <c r="U47795" s="55"/>
      <c r="V47795" s="53"/>
      <c r="W47795" s="53"/>
      <c r="X47795" s="53"/>
      <c r="Y47795" s="55"/>
    </row>
    <row r="47796" spans="21:25" x14ac:dyDescent="0.2">
      <c r="U47796" s="55"/>
      <c r="V47796" s="53"/>
      <c r="W47796" s="53"/>
      <c r="X47796" s="53"/>
      <c r="Y47796" s="55"/>
    </row>
    <row r="47797" spans="21:25" x14ac:dyDescent="0.2">
      <c r="U47797" s="55"/>
      <c r="V47797" s="53"/>
      <c r="W47797" s="53"/>
      <c r="X47797" s="53"/>
      <c r="Y47797" s="55"/>
    </row>
    <row r="47798" spans="21:25" x14ac:dyDescent="0.2">
      <c r="U47798" s="55"/>
      <c r="V47798" s="53"/>
      <c r="W47798" s="53"/>
      <c r="X47798" s="53"/>
      <c r="Y47798" s="55"/>
    </row>
    <row r="47799" spans="21:25" x14ac:dyDescent="0.2">
      <c r="U47799" s="55"/>
      <c r="V47799" s="53"/>
      <c r="W47799" s="53"/>
      <c r="X47799" s="53"/>
      <c r="Y47799" s="55"/>
    </row>
    <row r="47800" spans="21:25" x14ac:dyDescent="0.2">
      <c r="U47800" s="55"/>
      <c r="V47800" s="53"/>
      <c r="W47800" s="53"/>
      <c r="X47800" s="53"/>
      <c r="Y47800" s="55"/>
    </row>
    <row r="47801" spans="21:25" x14ac:dyDescent="0.2">
      <c r="U47801" s="55"/>
      <c r="V47801" s="53"/>
      <c r="W47801" s="53"/>
      <c r="X47801" s="53"/>
      <c r="Y47801" s="55"/>
    </row>
    <row r="47802" spans="21:25" x14ac:dyDescent="0.2">
      <c r="U47802" s="55"/>
      <c r="V47802" s="53"/>
      <c r="W47802" s="53"/>
      <c r="X47802" s="53"/>
      <c r="Y47802" s="55"/>
    </row>
    <row r="47803" spans="21:25" x14ac:dyDescent="0.2">
      <c r="U47803" s="55"/>
      <c r="V47803" s="53"/>
      <c r="W47803" s="53"/>
      <c r="X47803" s="53"/>
      <c r="Y47803" s="55"/>
    </row>
    <row r="47804" spans="21:25" x14ac:dyDescent="0.2">
      <c r="U47804" s="55"/>
      <c r="V47804" s="53"/>
      <c r="W47804" s="53"/>
      <c r="X47804" s="53"/>
      <c r="Y47804" s="55"/>
    </row>
    <row r="47805" spans="21:25" x14ac:dyDescent="0.2">
      <c r="U47805" s="55"/>
      <c r="V47805" s="53"/>
      <c r="W47805" s="53"/>
      <c r="X47805" s="53"/>
      <c r="Y47805" s="55"/>
    </row>
    <row r="47806" spans="21:25" x14ac:dyDescent="0.2">
      <c r="U47806" s="55"/>
      <c r="V47806" s="53"/>
      <c r="W47806" s="53"/>
      <c r="X47806" s="53"/>
      <c r="Y47806" s="55"/>
    </row>
    <row r="47807" spans="21:25" x14ac:dyDescent="0.2">
      <c r="U47807" s="55"/>
      <c r="V47807" s="53"/>
      <c r="W47807" s="53"/>
      <c r="X47807" s="53"/>
      <c r="Y47807" s="55"/>
    </row>
    <row r="47808" spans="21:25" x14ac:dyDescent="0.2">
      <c r="U47808" s="55"/>
      <c r="V47808" s="53"/>
      <c r="W47808" s="53"/>
      <c r="X47808" s="53"/>
      <c r="Y47808" s="55"/>
    </row>
    <row r="47809" spans="21:25" x14ac:dyDescent="0.2">
      <c r="U47809" s="55"/>
      <c r="V47809" s="53"/>
      <c r="W47809" s="53"/>
      <c r="X47809" s="53"/>
      <c r="Y47809" s="55"/>
    </row>
    <row r="47810" spans="21:25" x14ac:dyDescent="0.2">
      <c r="U47810" s="55"/>
      <c r="V47810" s="53"/>
      <c r="W47810" s="53"/>
      <c r="X47810" s="53"/>
      <c r="Y47810" s="55"/>
    </row>
    <row r="47811" spans="21:25" x14ac:dyDescent="0.2">
      <c r="U47811" s="55"/>
      <c r="V47811" s="53"/>
      <c r="W47811" s="53"/>
      <c r="X47811" s="53"/>
      <c r="Y47811" s="55"/>
    </row>
    <row r="47812" spans="21:25" x14ac:dyDescent="0.2">
      <c r="U47812" s="55"/>
      <c r="V47812" s="53"/>
      <c r="W47812" s="53"/>
      <c r="X47812" s="53"/>
      <c r="Y47812" s="55"/>
    </row>
    <row r="47813" spans="21:25" x14ac:dyDescent="0.2">
      <c r="U47813" s="55"/>
      <c r="V47813" s="53"/>
      <c r="W47813" s="53"/>
      <c r="X47813" s="53"/>
      <c r="Y47813" s="55"/>
    </row>
    <row r="47814" spans="21:25" x14ac:dyDescent="0.2">
      <c r="U47814" s="55"/>
      <c r="V47814" s="53"/>
      <c r="W47814" s="53"/>
      <c r="X47814" s="53"/>
      <c r="Y47814" s="55"/>
    </row>
    <row r="47815" spans="21:25" x14ac:dyDescent="0.2">
      <c r="U47815" s="55"/>
      <c r="V47815" s="53"/>
      <c r="W47815" s="53"/>
      <c r="X47815" s="53"/>
      <c r="Y47815" s="55"/>
    </row>
    <row r="47816" spans="21:25" x14ac:dyDescent="0.2">
      <c r="U47816" s="55"/>
      <c r="V47816" s="53"/>
      <c r="W47816" s="53"/>
      <c r="X47816" s="53"/>
      <c r="Y47816" s="55"/>
    </row>
    <row r="47817" spans="21:25" x14ac:dyDescent="0.2">
      <c r="U47817" s="55"/>
      <c r="V47817" s="53"/>
      <c r="W47817" s="53"/>
      <c r="X47817" s="53"/>
      <c r="Y47817" s="55"/>
    </row>
    <row r="47818" spans="21:25" x14ac:dyDescent="0.2">
      <c r="U47818" s="55"/>
      <c r="V47818" s="53"/>
      <c r="W47818" s="53"/>
      <c r="X47818" s="53"/>
      <c r="Y47818" s="55"/>
    </row>
    <row r="47819" spans="21:25" x14ac:dyDescent="0.2">
      <c r="U47819" s="55"/>
      <c r="V47819" s="53"/>
      <c r="W47819" s="53"/>
      <c r="X47819" s="53"/>
      <c r="Y47819" s="55"/>
    </row>
    <row r="47820" spans="21:25" x14ac:dyDescent="0.2">
      <c r="U47820" s="55"/>
      <c r="V47820" s="53"/>
      <c r="W47820" s="53"/>
      <c r="X47820" s="53"/>
      <c r="Y47820" s="55"/>
    </row>
    <row r="47821" spans="21:25" x14ac:dyDescent="0.2">
      <c r="U47821" s="55"/>
      <c r="V47821" s="53"/>
      <c r="W47821" s="53"/>
      <c r="X47821" s="53"/>
      <c r="Y47821" s="55"/>
    </row>
    <row r="47822" spans="21:25" x14ac:dyDescent="0.2">
      <c r="U47822" s="55"/>
      <c r="V47822" s="53"/>
      <c r="W47822" s="53"/>
      <c r="X47822" s="53"/>
      <c r="Y47822" s="55"/>
    </row>
    <row r="47823" spans="21:25" x14ac:dyDescent="0.2">
      <c r="U47823" s="55"/>
      <c r="V47823" s="53"/>
      <c r="W47823" s="53"/>
      <c r="X47823" s="53"/>
      <c r="Y47823" s="55"/>
    </row>
    <row r="47824" spans="21:25" x14ac:dyDescent="0.2">
      <c r="U47824" s="55"/>
      <c r="V47824" s="53"/>
      <c r="W47824" s="53"/>
      <c r="X47824" s="53"/>
      <c r="Y47824" s="55"/>
    </row>
    <row r="47825" spans="21:25" x14ac:dyDescent="0.2">
      <c r="U47825" s="55"/>
      <c r="V47825" s="53"/>
      <c r="W47825" s="53"/>
      <c r="X47825" s="53"/>
      <c r="Y47825" s="55"/>
    </row>
    <row r="47826" spans="21:25" x14ac:dyDescent="0.2">
      <c r="U47826" s="55"/>
      <c r="V47826" s="53"/>
      <c r="W47826" s="53"/>
      <c r="X47826" s="53"/>
      <c r="Y47826" s="55"/>
    </row>
    <row r="47827" spans="21:25" x14ac:dyDescent="0.2">
      <c r="U47827" s="55"/>
      <c r="V47827" s="53"/>
      <c r="W47827" s="53"/>
      <c r="X47827" s="53"/>
      <c r="Y47827" s="55"/>
    </row>
    <row r="47828" spans="21:25" x14ac:dyDescent="0.2">
      <c r="U47828" s="55"/>
      <c r="V47828" s="53"/>
      <c r="W47828" s="53"/>
      <c r="X47828" s="53"/>
      <c r="Y47828" s="55"/>
    </row>
    <row r="47829" spans="21:25" x14ac:dyDescent="0.2">
      <c r="U47829" s="55"/>
      <c r="V47829" s="53"/>
      <c r="W47829" s="53"/>
      <c r="X47829" s="53"/>
      <c r="Y47829" s="55"/>
    </row>
    <row r="47830" spans="21:25" x14ac:dyDescent="0.2">
      <c r="U47830" s="55"/>
      <c r="V47830" s="53"/>
      <c r="W47830" s="53"/>
      <c r="X47830" s="53"/>
      <c r="Y47830" s="55"/>
    </row>
    <row r="47831" spans="21:25" x14ac:dyDescent="0.2">
      <c r="U47831" s="55"/>
      <c r="V47831" s="53"/>
      <c r="W47831" s="53"/>
      <c r="X47831" s="53"/>
      <c r="Y47831" s="55"/>
    </row>
    <row r="47832" spans="21:25" x14ac:dyDescent="0.2">
      <c r="U47832" s="55"/>
      <c r="V47832" s="53"/>
      <c r="W47832" s="53"/>
      <c r="X47832" s="53"/>
      <c r="Y47832" s="55"/>
    </row>
    <row r="47833" spans="21:25" x14ac:dyDescent="0.2">
      <c r="U47833" s="55"/>
      <c r="V47833" s="53"/>
      <c r="W47833" s="53"/>
      <c r="X47833" s="53"/>
      <c r="Y47833" s="55"/>
    </row>
    <row r="47834" spans="21:25" x14ac:dyDescent="0.2">
      <c r="U47834" s="55"/>
      <c r="V47834" s="53"/>
      <c r="W47834" s="53"/>
      <c r="X47834" s="53"/>
      <c r="Y47834" s="55"/>
    </row>
    <row r="47835" spans="21:25" x14ac:dyDescent="0.2">
      <c r="U47835" s="55"/>
      <c r="V47835" s="53"/>
      <c r="W47835" s="53"/>
      <c r="X47835" s="53"/>
      <c r="Y47835" s="55"/>
    </row>
    <row r="47836" spans="21:25" x14ac:dyDescent="0.2">
      <c r="U47836" s="55"/>
      <c r="V47836" s="53"/>
      <c r="W47836" s="53"/>
      <c r="X47836" s="53"/>
      <c r="Y47836" s="55"/>
    </row>
    <row r="47837" spans="21:25" x14ac:dyDescent="0.2">
      <c r="U47837" s="55"/>
      <c r="V47837" s="53"/>
      <c r="W47837" s="53"/>
      <c r="X47837" s="53"/>
      <c r="Y47837" s="55"/>
    </row>
    <row r="47838" spans="21:25" x14ac:dyDescent="0.2">
      <c r="U47838" s="55"/>
      <c r="V47838" s="53"/>
      <c r="W47838" s="53"/>
      <c r="X47838" s="53"/>
      <c r="Y47838" s="55"/>
    </row>
    <row r="47839" spans="21:25" x14ac:dyDescent="0.2">
      <c r="U47839" s="55"/>
      <c r="V47839" s="53"/>
      <c r="W47839" s="53"/>
      <c r="X47839" s="53"/>
      <c r="Y47839" s="55"/>
    </row>
    <row r="47840" spans="21:25" x14ac:dyDescent="0.2">
      <c r="U47840" s="55"/>
      <c r="V47840" s="53"/>
      <c r="W47840" s="53"/>
      <c r="X47840" s="53"/>
      <c r="Y47840" s="55"/>
    </row>
    <row r="47841" spans="21:25" x14ac:dyDescent="0.2">
      <c r="U47841" s="55"/>
      <c r="V47841" s="53"/>
      <c r="W47841" s="53"/>
      <c r="X47841" s="53"/>
      <c r="Y47841" s="55"/>
    </row>
    <row r="47842" spans="21:25" x14ac:dyDescent="0.2">
      <c r="U47842" s="55"/>
      <c r="V47842" s="53"/>
      <c r="W47842" s="53"/>
      <c r="X47842" s="53"/>
      <c r="Y47842" s="55"/>
    </row>
    <row r="47843" spans="21:25" x14ac:dyDescent="0.2">
      <c r="U47843" s="55"/>
      <c r="V47843" s="53"/>
      <c r="W47843" s="53"/>
      <c r="X47843" s="53"/>
      <c r="Y47843" s="55"/>
    </row>
    <row r="47844" spans="21:25" x14ac:dyDescent="0.2">
      <c r="U47844" s="55"/>
      <c r="V47844" s="53"/>
      <c r="W47844" s="53"/>
      <c r="X47844" s="53"/>
      <c r="Y47844" s="55"/>
    </row>
    <row r="47845" spans="21:25" x14ac:dyDescent="0.2">
      <c r="U47845" s="55"/>
      <c r="V47845" s="53"/>
      <c r="W47845" s="53"/>
      <c r="X47845" s="53"/>
      <c r="Y47845" s="55"/>
    </row>
    <row r="47846" spans="21:25" x14ac:dyDescent="0.2">
      <c r="U47846" s="55"/>
      <c r="V47846" s="53"/>
      <c r="W47846" s="53"/>
      <c r="X47846" s="53"/>
      <c r="Y47846" s="55"/>
    </row>
    <row r="47847" spans="21:25" x14ac:dyDescent="0.2">
      <c r="U47847" s="55"/>
      <c r="V47847" s="53"/>
      <c r="W47847" s="53"/>
      <c r="X47847" s="53"/>
      <c r="Y47847" s="55"/>
    </row>
    <row r="47848" spans="21:25" x14ac:dyDescent="0.2">
      <c r="U47848" s="55"/>
      <c r="V47848" s="53"/>
      <c r="W47848" s="53"/>
      <c r="X47848" s="53"/>
      <c r="Y47848" s="55"/>
    </row>
    <row r="47849" spans="21:25" x14ac:dyDescent="0.2">
      <c r="U47849" s="55"/>
      <c r="V47849" s="53"/>
      <c r="W47849" s="53"/>
      <c r="X47849" s="53"/>
      <c r="Y47849" s="55"/>
    </row>
    <row r="47850" spans="21:25" x14ac:dyDescent="0.2">
      <c r="U47850" s="55"/>
      <c r="V47850" s="53"/>
      <c r="W47850" s="53"/>
      <c r="X47850" s="53"/>
      <c r="Y47850" s="55"/>
    </row>
    <row r="47851" spans="21:25" x14ac:dyDescent="0.2">
      <c r="U47851" s="55"/>
      <c r="V47851" s="53"/>
      <c r="W47851" s="53"/>
      <c r="X47851" s="53"/>
      <c r="Y47851" s="55"/>
    </row>
    <row r="47852" spans="21:25" x14ac:dyDescent="0.2">
      <c r="U47852" s="55"/>
      <c r="V47852" s="53"/>
      <c r="W47852" s="53"/>
      <c r="X47852" s="53"/>
      <c r="Y47852" s="55"/>
    </row>
    <row r="47853" spans="21:25" x14ac:dyDescent="0.2">
      <c r="U47853" s="55"/>
      <c r="V47853" s="53"/>
      <c r="W47853" s="53"/>
      <c r="X47853" s="53"/>
      <c r="Y47853" s="55"/>
    </row>
    <row r="47854" spans="21:25" x14ac:dyDescent="0.2">
      <c r="U47854" s="55"/>
      <c r="V47854" s="53"/>
      <c r="W47854" s="53"/>
      <c r="X47854" s="53"/>
      <c r="Y47854" s="55"/>
    </row>
    <row r="47855" spans="21:25" x14ac:dyDescent="0.2">
      <c r="U47855" s="55"/>
      <c r="V47855" s="53"/>
      <c r="W47855" s="53"/>
      <c r="X47855" s="53"/>
      <c r="Y47855" s="55"/>
    </row>
    <row r="47856" spans="21:25" x14ac:dyDescent="0.2">
      <c r="U47856" s="55"/>
      <c r="V47856" s="53"/>
      <c r="W47856" s="53"/>
      <c r="X47856" s="53"/>
      <c r="Y47856" s="55"/>
    </row>
    <row r="47857" spans="21:25" x14ac:dyDescent="0.2">
      <c r="U47857" s="55"/>
      <c r="V47857" s="53"/>
      <c r="W47857" s="53"/>
      <c r="X47857" s="53"/>
      <c r="Y47857" s="55"/>
    </row>
    <row r="47858" spans="21:25" x14ac:dyDescent="0.2">
      <c r="U47858" s="55"/>
      <c r="V47858" s="53"/>
      <c r="W47858" s="53"/>
      <c r="X47858" s="53"/>
      <c r="Y47858" s="55"/>
    </row>
    <row r="47859" spans="21:25" x14ac:dyDescent="0.2">
      <c r="U47859" s="55"/>
      <c r="V47859" s="53"/>
      <c r="W47859" s="53"/>
      <c r="X47859" s="53"/>
      <c r="Y47859" s="55"/>
    </row>
    <row r="47860" spans="21:25" x14ac:dyDescent="0.2">
      <c r="U47860" s="55"/>
      <c r="V47860" s="53"/>
      <c r="W47860" s="53"/>
      <c r="X47860" s="53"/>
      <c r="Y47860" s="55"/>
    </row>
    <row r="47861" spans="21:25" x14ac:dyDescent="0.2">
      <c r="U47861" s="55"/>
      <c r="V47861" s="53"/>
      <c r="W47861" s="53"/>
      <c r="X47861" s="53"/>
      <c r="Y47861" s="55"/>
    </row>
    <row r="47862" spans="21:25" x14ac:dyDescent="0.2">
      <c r="U47862" s="55"/>
      <c r="V47862" s="53"/>
      <c r="W47862" s="53"/>
      <c r="X47862" s="53"/>
      <c r="Y47862" s="55"/>
    </row>
    <row r="47863" spans="21:25" x14ac:dyDescent="0.2">
      <c r="U47863" s="55"/>
      <c r="V47863" s="53"/>
      <c r="W47863" s="53"/>
      <c r="X47863" s="53"/>
      <c r="Y47863" s="55"/>
    </row>
    <row r="47864" spans="21:25" x14ac:dyDescent="0.2">
      <c r="U47864" s="55"/>
      <c r="V47864" s="53"/>
      <c r="W47864" s="53"/>
      <c r="X47864" s="53"/>
      <c r="Y47864" s="55"/>
    </row>
    <row r="47865" spans="21:25" x14ac:dyDescent="0.2">
      <c r="U47865" s="55"/>
      <c r="V47865" s="53"/>
      <c r="W47865" s="53"/>
      <c r="X47865" s="53"/>
      <c r="Y47865" s="55"/>
    </row>
    <row r="47866" spans="21:25" x14ac:dyDescent="0.2">
      <c r="U47866" s="55"/>
      <c r="V47866" s="53"/>
      <c r="W47866" s="53"/>
      <c r="X47866" s="53"/>
      <c r="Y47866" s="55"/>
    </row>
    <row r="47867" spans="21:25" x14ac:dyDescent="0.2">
      <c r="U47867" s="55"/>
      <c r="V47867" s="53"/>
      <c r="W47867" s="53"/>
      <c r="X47867" s="53"/>
      <c r="Y47867" s="55"/>
    </row>
    <row r="47868" spans="21:25" x14ac:dyDescent="0.2">
      <c r="U47868" s="55"/>
      <c r="V47868" s="53"/>
      <c r="W47868" s="53"/>
      <c r="X47868" s="53"/>
      <c r="Y47868" s="55"/>
    </row>
    <row r="47869" spans="21:25" x14ac:dyDescent="0.2">
      <c r="U47869" s="55"/>
      <c r="V47869" s="53"/>
      <c r="W47869" s="53"/>
      <c r="X47869" s="53"/>
      <c r="Y47869" s="55"/>
    </row>
    <row r="47870" spans="21:25" x14ac:dyDescent="0.2">
      <c r="U47870" s="55"/>
      <c r="V47870" s="53"/>
      <c r="W47870" s="53"/>
      <c r="X47870" s="53"/>
      <c r="Y47870" s="55"/>
    </row>
    <row r="47871" spans="21:25" x14ac:dyDescent="0.2">
      <c r="U47871" s="55"/>
      <c r="V47871" s="53"/>
      <c r="W47871" s="53"/>
      <c r="X47871" s="53"/>
      <c r="Y47871" s="55"/>
    </row>
    <row r="47872" spans="21:25" x14ac:dyDescent="0.2">
      <c r="U47872" s="55"/>
      <c r="V47872" s="53"/>
      <c r="W47872" s="53"/>
      <c r="X47872" s="53"/>
      <c r="Y47872" s="55"/>
    </row>
    <row r="47873" spans="21:25" x14ac:dyDescent="0.2">
      <c r="U47873" s="55"/>
      <c r="V47873" s="53"/>
      <c r="W47873" s="53"/>
      <c r="X47873" s="53"/>
      <c r="Y47873" s="55"/>
    </row>
    <row r="47874" spans="21:25" x14ac:dyDescent="0.2">
      <c r="U47874" s="55"/>
      <c r="V47874" s="53"/>
      <c r="W47874" s="53"/>
      <c r="X47874" s="53"/>
      <c r="Y47874" s="55"/>
    </row>
    <row r="47875" spans="21:25" x14ac:dyDescent="0.2">
      <c r="U47875" s="55"/>
      <c r="V47875" s="53"/>
      <c r="W47875" s="53"/>
      <c r="X47875" s="53"/>
      <c r="Y47875" s="55"/>
    </row>
    <row r="47876" spans="21:25" x14ac:dyDescent="0.2">
      <c r="U47876" s="55"/>
      <c r="V47876" s="53"/>
      <c r="W47876" s="53"/>
      <c r="X47876" s="53"/>
      <c r="Y47876" s="55"/>
    </row>
    <row r="47877" spans="21:25" x14ac:dyDescent="0.2">
      <c r="U47877" s="55"/>
      <c r="V47877" s="53"/>
      <c r="W47877" s="53"/>
      <c r="X47877" s="53"/>
      <c r="Y47877" s="55"/>
    </row>
    <row r="47878" spans="21:25" x14ac:dyDescent="0.2">
      <c r="U47878" s="55"/>
      <c r="V47878" s="53"/>
      <c r="W47878" s="53"/>
      <c r="X47878" s="53"/>
      <c r="Y47878" s="55"/>
    </row>
    <row r="47879" spans="21:25" x14ac:dyDescent="0.2">
      <c r="U47879" s="55"/>
      <c r="V47879" s="53"/>
      <c r="W47879" s="53"/>
      <c r="X47879" s="53"/>
      <c r="Y47879" s="55"/>
    </row>
    <row r="47880" spans="21:25" x14ac:dyDescent="0.2">
      <c r="U47880" s="55"/>
      <c r="V47880" s="53"/>
      <c r="W47880" s="53"/>
      <c r="X47880" s="53"/>
      <c r="Y47880" s="55"/>
    </row>
    <row r="47881" spans="21:25" x14ac:dyDescent="0.2">
      <c r="U47881" s="55"/>
      <c r="V47881" s="53"/>
      <c r="W47881" s="53"/>
      <c r="X47881" s="53"/>
      <c r="Y47881" s="55"/>
    </row>
    <row r="47882" spans="21:25" x14ac:dyDescent="0.2">
      <c r="U47882" s="55"/>
      <c r="V47882" s="53"/>
      <c r="W47882" s="53"/>
      <c r="X47882" s="53"/>
      <c r="Y47882" s="55"/>
    </row>
    <row r="47883" spans="21:25" x14ac:dyDescent="0.2">
      <c r="U47883" s="55"/>
      <c r="V47883" s="53"/>
      <c r="W47883" s="53"/>
      <c r="X47883" s="53"/>
      <c r="Y47883" s="55"/>
    </row>
    <row r="47884" spans="21:25" x14ac:dyDescent="0.2">
      <c r="U47884" s="55"/>
      <c r="V47884" s="53"/>
      <c r="W47884" s="53"/>
      <c r="X47884" s="53"/>
      <c r="Y47884" s="55"/>
    </row>
    <row r="47885" spans="21:25" x14ac:dyDescent="0.2">
      <c r="U47885" s="55"/>
      <c r="V47885" s="53"/>
      <c r="W47885" s="53"/>
      <c r="X47885" s="53"/>
      <c r="Y47885" s="55"/>
    </row>
    <row r="47886" spans="21:25" x14ac:dyDescent="0.2">
      <c r="U47886" s="55"/>
      <c r="V47886" s="53"/>
      <c r="W47886" s="53"/>
      <c r="X47886" s="53"/>
      <c r="Y47886" s="55"/>
    </row>
    <row r="47887" spans="21:25" x14ac:dyDescent="0.2">
      <c r="U47887" s="55"/>
      <c r="V47887" s="53"/>
      <c r="W47887" s="53"/>
      <c r="X47887" s="53"/>
      <c r="Y47887" s="55"/>
    </row>
    <row r="47888" spans="21:25" x14ac:dyDescent="0.2">
      <c r="U47888" s="55"/>
      <c r="V47888" s="53"/>
      <c r="W47888" s="53"/>
      <c r="X47888" s="53"/>
      <c r="Y47888" s="55"/>
    </row>
    <row r="47889" spans="21:25" x14ac:dyDescent="0.2">
      <c r="U47889" s="55"/>
      <c r="V47889" s="53"/>
      <c r="W47889" s="53"/>
      <c r="X47889" s="53"/>
      <c r="Y47889" s="55"/>
    </row>
    <row r="47890" spans="21:25" x14ac:dyDescent="0.2">
      <c r="U47890" s="55"/>
      <c r="V47890" s="53"/>
      <c r="W47890" s="53"/>
      <c r="X47890" s="53"/>
      <c r="Y47890" s="55"/>
    </row>
    <row r="47891" spans="21:25" x14ac:dyDescent="0.2">
      <c r="U47891" s="55"/>
      <c r="V47891" s="53"/>
      <c r="W47891" s="53"/>
      <c r="X47891" s="53"/>
      <c r="Y47891" s="55"/>
    </row>
    <row r="47892" spans="21:25" x14ac:dyDescent="0.2">
      <c r="U47892" s="55"/>
      <c r="V47892" s="53"/>
      <c r="W47892" s="53"/>
      <c r="X47892" s="53"/>
      <c r="Y47892" s="55"/>
    </row>
    <row r="47893" spans="21:25" x14ac:dyDescent="0.2">
      <c r="U47893" s="55"/>
      <c r="V47893" s="53"/>
      <c r="W47893" s="53"/>
      <c r="X47893" s="53"/>
      <c r="Y47893" s="55"/>
    </row>
    <row r="47894" spans="21:25" x14ac:dyDescent="0.2">
      <c r="U47894" s="55"/>
      <c r="V47894" s="53"/>
      <c r="W47894" s="53"/>
      <c r="X47894" s="53"/>
      <c r="Y47894" s="55"/>
    </row>
    <row r="47895" spans="21:25" x14ac:dyDescent="0.2">
      <c r="U47895" s="55"/>
      <c r="V47895" s="53"/>
      <c r="W47895" s="53"/>
      <c r="X47895" s="53"/>
      <c r="Y47895" s="55"/>
    </row>
    <row r="47896" spans="21:25" x14ac:dyDescent="0.2">
      <c r="U47896" s="55"/>
      <c r="V47896" s="53"/>
      <c r="W47896" s="53"/>
      <c r="X47896" s="53"/>
      <c r="Y47896" s="55"/>
    </row>
    <row r="47897" spans="21:25" x14ac:dyDescent="0.2">
      <c r="U47897" s="55"/>
      <c r="V47897" s="53"/>
      <c r="W47897" s="53"/>
      <c r="X47897" s="53"/>
      <c r="Y47897" s="55"/>
    </row>
    <row r="47898" spans="21:25" x14ac:dyDescent="0.2">
      <c r="U47898" s="55"/>
      <c r="V47898" s="53"/>
      <c r="W47898" s="53"/>
      <c r="X47898" s="53"/>
      <c r="Y47898" s="55"/>
    </row>
    <row r="47899" spans="21:25" x14ac:dyDescent="0.2">
      <c r="U47899" s="55"/>
      <c r="V47899" s="53"/>
      <c r="W47899" s="53"/>
      <c r="X47899" s="53"/>
      <c r="Y47899" s="55"/>
    </row>
    <row r="47900" spans="21:25" x14ac:dyDescent="0.2">
      <c r="U47900" s="55"/>
      <c r="V47900" s="53"/>
      <c r="W47900" s="53"/>
      <c r="X47900" s="53"/>
      <c r="Y47900" s="55"/>
    </row>
    <row r="47901" spans="21:25" x14ac:dyDescent="0.2">
      <c r="U47901" s="55"/>
      <c r="V47901" s="53"/>
      <c r="W47901" s="53"/>
      <c r="X47901" s="53"/>
      <c r="Y47901" s="55"/>
    </row>
    <row r="47902" spans="21:25" x14ac:dyDescent="0.2">
      <c r="U47902" s="55"/>
      <c r="V47902" s="53"/>
      <c r="W47902" s="53"/>
      <c r="X47902" s="53"/>
      <c r="Y47902" s="55"/>
    </row>
    <row r="47903" spans="21:25" x14ac:dyDescent="0.2">
      <c r="U47903" s="55"/>
      <c r="V47903" s="53"/>
      <c r="W47903" s="53"/>
      <c r="X47903" s="53"/>
      <c r="Y47903" s="55"/>
    </row>
    <row r="47904" spans="21:25" x14ac:dyDescent="0.2">
      <c r="U47904" s="55"/>
      <c r="V47904" s="53"/>
      <c r="W47904" s="53"/>
      <c r="X47904" s="53"/>
      <c r="Y47904" s="55"/>
    </row>
    <row r="47905" spans="21:25" x14ac:dyDescent="0.2">
      <c r="U47905" s="55"/>
      <c r="V47905" s="53"/>
      <c r="W47905" s="53"/>
      <c r="X47905" s="53"/>
      <c r="Y47905" s="55"/>
    </row>
    <row r="47906" spans="21:25" x14ac:dyDescent="0.2">
      <c r="U47906" s="55"/>
      <c r="V47906" s="53"/>
      <c r="W47906" s="53"/>
      <c r="X47906" s="53"/>
      <c r="Y47906" s="55"/>
    </row>
    <row r="47907" spans="21:25" x14ac:dyDescent="0.2">
      <c r="U47907" s="55"/>
      <c r="V47907" s="53"/>
      <c r="W47907" s="53"/>
      <c r="X47907" s="53"/>
      <c r="Y47907" s="55"/>
    </row>
    <row r="47908" spans="21:25" x14ac:dyDescent="0.2">
      <c r="U47908" s="55"/>
      <c r="V47908" s="53"/>
      <c r="W47908" s="53"/>
      <c r="X47908" s="53"/>
      <c r="Y47908" s="55"/>
    </row>
    <row r="47909" spans="21:25" x14ac:dyDescent="0.2">
      <c r="U47909" s="55"/>
      <c r="V47909" s="53"/>
      <c r="W47909" s="53"/>
      <c r="X47909" s="53"/>
      <c r="Y47909" s="55"/>
    </row>
    <row r="47910" spans="21:25" x14ac:dyDescent="0.2">
      <c r="U47910" s="55"/>
      <c r="V47910" s="53"/>
      <c r="W47910" s="53"/>
      <c r="X47910" s="53"/>
      <c r="Y47910" s="55"/>
    </row>
    <row r="47911" spans="21:25" x14ac:dyDescent="0.2">
      <c r="U47911" s="55"/>
      <c r="V47911" s="53"/>
      <c r="W47911" s="53"/>
      <c r="X47911" s="53"/>
      <c r="Y47911" s="55"/>
    </row>
    <row r="47912" spans="21:25" x14ac:dyDescent="0.2">
      <c r="U47912" s="55"/>
      <c r="V47912" s="53"/>
      <c r="W47912" s="53"/>
      <c r="X47912" s="53"/>
      <c r="Y47912" s="55"/>
    </row>
    <row r="47913" spans="21:25" x14ac:dyDescent="0.2">
      <c r="U47913" s="55"/>
      <c r="V47913" s="53"/>
      <c r="W47913" s="53"/>
      <c r="X47913" s="53"/>
      <c r="Y47913" s="55"/>
    </row>
    <row r="47914" spans="21:25" x14ac:dyDescent="0.2">
      <c r="U47914" s="55"/>
      <c r="V47914" s="53"/>
      <c r="W47914" s="53"/>
      <c r="X47914" s="53"/>
      <c r="Y47914" s="55"/>
    </row>
    <row r="47915" spans="21:25" x14ac:dyDescent="0.2">
      <c r="U47915" s="55"/>
      <c r="V47915" s="53"/>
      <c r="W47915" s="53"/>
      <c r="X47915" s="53"/>
      <c r="Y47915" s="55"/>
    </row>
    <row r="47916" spans="21:25" x14ac:dyDescent="0.2">
      <c r="U47916" s="55"/>
      <c r="V47916" s="53"/>
      <c r="W47916" s="53"/>
      <c r="X47916" s="53"/>
      <c r="Y47916" s="55"/>
    </row>
    <row r="47917" spans="21:25" x14ac:dyDescent="0.2">
      <c r="U47917" s="55"/>
      <c r="V47917" s="53"/>
      <c r="W47917" s="53"/>
      <c r="X47917" s="53"/>
      <c r="Y47917" s="55"/>
    </row>
    <row r="47918" spans="21:25" x14ac:dyDescent="0.2">
      <c r="U47918" s="55"/>
      <c r="V47918" s="53"/>
      <c r="W47918" s="53"/>
      <c r="X47918" s="53"/>
      <c r="Y47918" s="55"/>
    </row>
    <row r="47919" spans="21:25" x14ac:dyDescent="0.2">
      <c r="U47919" s="55"/>
      <c r="V47919" s="53"/>
      <c r="W47919" s="53"/>
      <c r="X47919" s="53"/>
      <c r="Y47919" s="55"/>
    </row>
    <row r="47920" spans="21:25" x14ac:dyDescent="0.2">
      <c r="U47920" s="55"/>
      <c r="V47920" s="53"/>
      <c r="W47920" s="53"/>
      <c r="X47920" s="53"/>
      <c r="Y47920" s="55"/>
    </row>
    <row r="47921" spans="21:25" x14ac:dyDescent="0.2">
      <c r="U47921" s="55"/>
      <c r="V47921" s="53"/>
      <c r="W47921" s="53"/>
      <c r="X47921" s="53"/>
      <c r="Y47921" s="55"/>
    </row>
    <row r="47922" spans="21:25" x14ac:dyDescent="0.2">
      <c r="U47922" s="55"/>
      <c r="V47922" s="53"/>
      <c r="W47922" s="53"/>
      <c r="X47922" s="53"/>
      <c r="Y47922" s="55"/>
    </row>
    <row r="47923" spans="21:25" x14ac:dyDescent="0.2">
      <c r="U47923" s="55"/>
      <c r="V47923" s="53"/>
      <c r="W47923" s="53"/>
      <c r="X47923" s="53"/>
      <c r="Y47923" s="55"/>
    </row>
    <row r="47924" spans="21:25" x14ac:dyDescent="0.2">
      <c r="U47924" s="55"/>
      <c r="V47924" s="53"/>
      <c r="W47924" s="53"/>
      <c r="X47924" s="53"/>
      <c r="Y47924" s="55"/>
    </row>
    <row r="47925" spans="21:25" x14ac:dyDescent="0.2">
      <c r="U47925" s="55"/>
      <c r="V47925" s="53"/>
      <c r="W47925" s="53"/>
      <c r="X47925" s="53"/>
      <c r="Y47925" s="55"/>
    </row>
    <row r="47926" spans="21:25" x14ac:dyDescent="0.2">
      <c r="U47926" s="55"/>
      <c r="V47926" s="53"/>
      <c r="W47926" s="53"/>
      <c r="X47926" s="53"/>
      <c r="Y47926" s="55"/>
    </row>
    <row r="47927" spans="21:25" x14ac:dyDescent="0.2">
      <c r="U47927" s="55"/>
      <c r="V47927" s="53"/>
      <c r="W47927" s="53"/>
      <c r="X47927" s="53"/>
      <c r="Y47927" s="55"/>
    </row>
    <row r="47928" spans="21:25" x14ac:dyDescent="0.2">
      <c r="U47928" s="55"/>
      <c r="V47928" s="53"/>
      <c r="W47928" s="53"/>
      <c r="X47928" s="53"/>
      <c r="Y47928" s="55"/>
    </row>
    <row r="47929" spans="21:25" x14ac:dyDescent="0.2">
      <c r="U47929" s="55"/>
      <c r="V47929" s="53"/>
      <c r="W47929" s="53"/>
      <c r="X47929" s="53"/>
      <c r="Y47929" s="55"/>
    </row>
    <row r="47930" spans="21:25" x14ac:dyDescent="0.2">
      <c r="U47930" s="55"/>
      <c r="V47930" s="53"/>
      <c r="W47930" s="53"/>
      <c r="X47930" s="53"/>
      <c r="Y47930" s="55"/>
    </row>
    <row r="47931" spans="21:25" x14ac:dyDescent="0.2">
      <c r="U47931" s="55"/>
      <c r="V47931" s="53"/>
      <c r="W47931" s="53"/>
      <c r="X47931" s="53"/>
      <c r="Y47931" s="55"/>
    </row>
    <row r="47932" spans="21:25" x14ac:dyDescent="0.2">
      <c r="U47932" s="55"/>
      <c r="V47932" s="53"/>
      <c r="W47932" s="53"/>
      <c r="X47932" s="53"/>
      <c r="Y47932" s="55"/>
    </row>
    <row r="47933" spans="21:25" x14ac:dyDescent="0.2">
      <c r="U47933" s="55"/>
      <c r="V47933" s="53"/>
      <c r="W47933" s="53"/>
      <c r="X47933" s="53"/>
      <c r="Y47933" s="55"/>
    </row>
    <row r="47934" spans="21:25" x14ac:dyDescent="0.2">
      <c r="U47934" s="55"/>
      <c r="V47934" s="53"/>
      <c r="W47934" s="53"/>
      <c r="X47934" s="53"/>
      <c r="Y47934" s="55"/>
    </row>
    <row r="47935" spans="21:25" x14ac:dyDescent="0.2">
      <c r="U47935" s="55"/>
      <c r="V47935" s="53"/>
      <c r="W47935" s="53"/>
      <c r="X47935" s="53"/>
      <c r="Y47935" s="55"/>
    </row>
    <row r="47936" spans="21:25" x14ac:dyDescent="0.2">
      <c r="U47936" s="55"/>
      <c r="V47936" s="53"/>
      <c r="W47936" s="53"/>
      <c r="X47936" s="53"/>
      <c r="Y47936" s="55"/>
    </row>
    <row r="47937" spans="21:25" x14ac:dyDescent="0.2">
      <c r="U47937" s="55"/>
      <c r="V47937" s="53"/>
      <c r="W47937" s="53"/>
      <c r="X47937" s="53"/>
      <c r="Y47937" s="55"/>
    </row>
    <row r="47938" spans="21:25" x14ac:dyDescent="0.2">
      <c r="U47938" s="55"/>
      <c r="V47938" s="53"/>
      <c r="W47938" s="53"/>
      <c r="X47938" s="53"/>
      <c r="Y47938" s="55"/>
    </row>
    <row r="47939" spans="21:25" x14ac:dyDescent="0.2">
      <c r="U47939" s="55"/>
      <c r="V47939" s="53"/>
      <c r="W47939" s="53"/>
      <c r="X47939" s="53"/>
      <c r="Y47939" s="55"/>
    </row>
    <row r="47940" spans="21:25" x14ac:dyDescent="0.2">
      <c r="U47940" s="55"/>
      <c r="V47940" s="53"/>
      <c r="W47940" s="53"/>
      <c r="X47940" s="53"/>
      <c r="Y47940" s="55"/>
    </row>
    <row r="47941" spans="21:25" x14ac:dyDescent="0.2">
      <c r="U47941" s="55"/>
      <c r="V47941" s="53"/>
      <c r="W47941" s="53"/>
      <c r="X47941" s="53"/>
      <c r="Y47941" s="55"/>
    </row>
    <row r="47942" spans="21:25" x14ac:dyDescent="0.2">
      <c r="U47942" s="55"/>
      <c r="V47942" s="53"/>
      <c r="W47942" s="53"/>
      <c r="X47942" s="53"/>
      <c r="Y47942" s="55"/>
    </row>
    <row r="47943" spans="21:25" x14ac:dyDescent="0.2">
      <c r="U47943" s="55"/>
      <c r="V47943" s="53"/>
      <c r="W47943" s="53"/>
      <c r="X47943" s="53"/>
      <c r="Y47943" s="55"/>
    </row>
    <row r="47944" spans="21:25" x14ac:dyDescent="0.2">
      <c r="U47944" s="55"/>
      <c r="V47944" s="53"/>
      <c r="W47944" s="53"/>
      <c r="X47944" s="53"/>
      <c r="Y47944" s="55"/>
    </row>
    <row r="47945" spans="21:25" x14ac:dyDescent="0.2">
      <c r="U47945" s="55"/>
      <c r="V47945" s="53"/>
      <c r="W47945" s="53"/>
      <c r="X47945" s="53"/>
      <c r="Y47945" s="55"/>
    </row>
    <row r="47946" spans="21:25" x14ac:dyDescent="0.2">
      <c r="U47946" s="55"/>
      <c r="V47946" s="53"/>
      <c r="W47946" s="53"/>
      <c r="X47946" s="53"/>
      <c r="Y47946" s="55"/>
    </row>
    <row r="47947" spans="21:25" x14ac:dyDescent="0.2">
      <c r="U47947" s="55"/>
      <c r="V47947" s="53"/>
      <c r="W47947" s="53"/>
      <c r="X47947" s="53"/>
      <c r="Y47947" s="55"/>
    </row>
    <row r="47948" spans="21:25" x14ac:dyDescent="0.2">
      <c r="U47948" s="55"/>
      <c r="V47948" s="53"/>
      <c r="W47948" s="53"/>
      <c r="X47948" s="53"/>
      <c r="Y47948" s="55"/>
    </row>
    <row r="47949" spans="21:25" x14ac:dyDescent="0.2">
      <c r="U47949" s="55"/>
      <c r="V47949" s="53"/>
      <c r="W47949" s="53"/>
      <c r="X47949" s="53"/>
      <c r="Y47949" s="55"/>
    </row>
    <row r="47950" spans="21:25" x14ac:dyDescent="0.2">
      <c r="U47950" s="55"/>
      <c r="V47950" s="53"/>
      <c r="W47950" s="53"/>
      <c r="X47950" s="53"/>
      <c r="Y47950" s="55"/>
    </row>
    <row r="47951" spans="21:25" x14ac:dyDescent="0.2">
      <c r="U47951" s="55"/>
      <c r="V47951" s="53"/>
      <c r="W47951" s="53"/>
      <c r="X47951" s="53"/>
      <c r="Y47951" s="55"/>
    </row>
    <row r="47952" spans="21:25" x14ac:dyDescent="0.2">
      <c r="U47952" s="55"/>
      <c r="V47952" s="53"/>
      <c r="W47952" s="53"/>
      <c r="X47952" s="53"/>
      <c r="Y47952" s="55"/>
    </row>
    <row r="47953" spans="21:25" x14ac:dyDescent="0.2">
      <c r="U47953" s="55"/>
      <c r="V47953" s="53"/>
      <c r="W47953" s="53"/>
      <c r="X47953" s="53"/>
      <c r="Y47953" s="55"/>
    </row>
    <row r="47954" spans="21:25" x14ac:dyDescent="0.2">
      <c r="U47954" s="55"/>
      <c r="V47954" s="53"/>
      <c r="W47954" s="53"/>
      <c r="X47954" s="53"/>
      <c r="Y47954" s="55"/>
    </row>
    <row r="47955" spans="21:25" x14ac:dyDescent="0.2">
      <c r="U47955" s="55"/>
      <c r="V47955" s="53"/>
      <c r="W47955" s="53"/>
      <c r="X47955" s="53"/>
      <c r="Y47955" s="55"/>
    </row>
    <row r="47956" spans="21:25" x14ac:dyDescent="0.2">
      <c r="U47956" s="55"/>
      <c r="V47956" s="53"/>
      <c r="W47956" s="53"/>
      <c r="X47956" s="53"/>
      <c r="Y47956" s="55"/>
    </row>
    <row r="47957" spans="21:25" x14ac:dyDescent="0.2">
      <c r="U47957" s="55"/>
      <c r="V47957" s="53"/>
      <c r="W47957" s="53"/>
      <c r="X47957" s="53"/>
      <c r="Y47957" s="55"/>
    </row>
    <row r="47958" spans="21:25" x14ac:dyDescent="0.2">
      <c r="U47958" s="55"/>
      <c r="V47958" s="53"/>
      <c r="W47958" s="53"/>
      <c r="X47958" s="53"/>
      <c r="Y47958" s="55"/>
    </row>
    <row r="47959" spans="21:25" x14ac:dyDescent="0.2">
      <c r="U47959" s="55"/>
      <c r="V47959" s="53"/>
      <c r="W47959" s="53"/>
      <c r="X47959" s="53"/>
      <c r="Y47959" s="55"/>
    </row>
    <row r="47960" spans="21:25" x14ac:dyDescent="0.2">
      <c r="U47960" s="55"/>
      <c r="V47960" s="53"/>
      <c r="W47960" s="53"/>
      <c r="X47960" s="53"/>
      <c r="Y47960" s="55"/>
    </row>
    <row r="47961" spans="21:25" x14ac:dyDescent="0.2">
      <c r="U47961" s="55"/>
      <c r="V47961" s="53"/>
      <c r="W47961" s="53"/>
      <c r="X47961" s="53"/>
      <c r="Y47961" s="55"/>
    </row>
    <row r="47962" spans="21:25" x14ac:dyDescent="0.2">
      <c r="U47962" s="55"/>
      <c r="V47962" s="53"/>
      <c r="W47962" s="53"/>
      <c r="X47962" s="53"/>
      <c r="Y47962" s="55"/>
    </row>
    <row r="47963" spans="21:25" x14ac:dyDescent="0.2">
      <c r="U47963" s="55"/>
      <c r="V47963" s="53"/>
      <c r="W47963" s="53"/>
      <c r="X47963" s="53"/>
      <c r="Y47963" s="55"/>
    </row>
    <row r="47964" spans="21:25" x14ac:dyDescent="0.2">
      <c r="U47964" s="55"/>
      <c r="V47964" s="53"/>
      <c r="W47964" s="53"/>
      <c r="X47964" s="53"/>
      <c r="Y47964" s="55"/>
    </row>
    <row r="47965" spans="21:25" x14ac:dyDescent="0.2">
      <c r="U47965" s="55"/>
      <c r="V47965" s="53"/>
      <c r="W47965" s="53"/>
      <c r="X47965" s="53"/>
      <c r="Y47965" s="55"/>
    </row>
    <row r="47966" spans="21:25" x14ac:dyDescent="0.2">
      <c r="U47966" s="55"/>
      <c r="V47966" s="53"/>
      <c r="W47966" s="53"/>
      <c r="X47966" s="53"/>
      <c r="Y47966" s="55"/>
    </row>
    <row r="47967" spans="21:25" x14ac:dyDescent="0.2">
      <c r="U47967" s="55"/>
      <c r="V47967" s="53"/>
      <c r="W47967" s="53"/>
      <c r="X47967" s="53"/>
      <c r="Y47967" s="55"/>
    </row>
    <row r="47968" spans="21:25" x14ac:dyDescent="0.2">
      <c r="U47968" s="55"/>
      <c r="V47968" s="53"/>
      <c r="W47968" s="53"/>
      <c r="X47968" s="53"/>
      <c r="Y47968" s="55"/>
    </row>
    <row r="47969" spans="21:25" x14ac:dyDescent="0.2">
      <c r="U47969" s="55"/>
      <c r="V47969" s="53"/>
      <c r="W47969" s="53"/>
      <c r="X47969" s="53"/>
      <c r="Y47969" s="55"/>
    </row>
    <row r="47970" spans="21:25" x14ac:dyDescent="0.2">
      <c r="U47970" s="55"/>
      <c r="V47970" s="53"/>
      <c r="W47970" s="53"/>
      <c r="X47970" s="53"/>
      <c r="Y47970" s="55"/>
    </row>
    <row r="47971" spans="21:25" x14ac:dyDescent="0.2">
      <c r="U47971" s="55"/>
      <c r="V47971" s="53"/>
      <c r="W47971" s="53"/>
      <c r="X47971" s="53"/>
      <c r="Y47971" s="55"/>
    </row>
    <row r="47972" spans="21:25" x14ac:dyDescent="0.2">
      <c r="U47972" s="55"/>
      <c r="V47972" s="53"/>
      <c r="W47972" s="53"/>
      <c r="X47972" s="53"/>
      <c r="Y47972" s="55"/>
    </row>
    <row r="47973" spans="21:25" x14ac:dyDescent="0.2">
      <c r="U47973" s="55"/>
      <c r="V47973" s="53"/>
      <c r="W47973" s="53"/>
      <c r="X47973" s="53"/>
      <c r="Y47973" s="55"/>
    </row>
    <row r="47974" spans="21:25" x14ac:dyDescent="0.2">
      <c r="U47974" s="55"/>
      <c r="V47974" s="53"/>
      <c r="W47974" s="53"/>
      <c r="X47974" s="53"/>
      <c r="Y47974" s="55"/>
    </row>
    <row r="47975" spans="21:25" x14ac:dyDescent="0.2">
      <c r="U47975" s="55"/>
      <c r="V47975" s="53"/>
      <c r="W47975" s="53"/>
      <c r="X47975" s="53"/>
      <c r="Y47975" s="55"/>
    </row>
    <row r="47976" spans="21:25" x14ac:dyDescent="0.2">
      <c r="U47976" s="55"/>
      <c r="V47976" s="53"/>
      <c r="W47976" s="53"/>
      <c r="X47976" s="53"/>
      <c r="Y47976" s="55"/>
    </row>
    <row r="47977" spans="21:25" x14ac:dyDescent="0.2">
      <c r="U47977" s="55"/>
      <c r="V47977" s="53"/>
      <c r="W47977" s="53"/>
      <c r="X47977" s="53"/>
      <c r="Y47977" s="55"/>
    </row>
    <row r="47978" spans="21:25" x14ac:dyDescent="0.2">
      <c r="U47978" s="55"/>
      <c r="V47978" s="53"/>
      <c r="W47978" s="53"/>
      <c r="X47978" s="53"/>
      <c r="Y47978" s="55"/>
    </row>
    <row r="47979" spans="21:25" x14ac:dyDescent="0.2">
      <c r="U47979" s="55"/>
      <c r="V47979" s="53"/>
      <c r="W47979" s="53"/>
      <c r="X47979" s="53"/>
      <c r="Y47979" s="55"/>
    </row>
    <row r="47980" spans="21:25" x14ac:dyDescent="0.2">
      <c r="U47980" s="55"/>
      <c r="V47980" s="53"/>
      <c r="W47980" s="53"/>
      <c r="X47980" s="53"/>
      <c r="Y47980" s="55"/>
    </row>
    <row r="47981" spans="21:25" x14ac:dyDescent="0.2">
      <c r="U47981" s="55"/>
      <c r="V47981" s="53"/>
      <c r="W47981" s="53"/>
      <c r="X47981" s="53"/>
      <c r="Y47981" s="55"/>
    </row>
    <row r="47982" spans="21:25" x14ac:dyDescent="0.2">
      <c r="U47982" s="55"/>
      <c r="V47982" s="53"/>
      <c r="W47982" s="53"/>
      <c r="X47982" s="53"/>
      <c r="Y47982" s="55"/>
    </row>
    <row r="47983" spans="21:25" x14ac:dyDescent="0.2">
      <c r="U47983" s="55"/>
      <c r="V47983" s="53"/>
      <c r="W47983" s="53"/>
      <c r="X47983" s="53"/>
      <c r="Y47983" s="55"/>
    </row>
    <row r="47984" spans="21:25" x14ac:dyDescent="0.2">
      <c r="U47984" s="55"/>
      <c r="V47984" s="53"/>
      <c r="W47984" s="53"/>
      <c r="X47984" s="53"/>
      <c r="Y47984" s="55"/>
    </row>
    <row r="47985" spans="21:25" x14ac:dyDescent="0.2">
      <c r="U47985" s="55"/>
      <c r="V47985" s="53"/>
      <c r="W47985" s="53"/>
      <c r="X47985" s="53"/>
      <c r="Y47985" s="55"/>
    </row>
    <row r="47986" spans="21:25" x14ac:dyDescent="0.2">
      <c r="U47986" s="55"/>
      <c r="V47986" s="53"/>
      <c r="W47986" s="53"/>
      <c r="X47986" s="53"/>
      <c r="Y47986" s="55"/>
    </row>
    <row r="47987" spans="21:25" x14ac:dyDescent="0.2">
      <c r="U47987" s="55"/>
      <c r="V47987" s="53"/>
      <c r="W47987" s="53"/>
      <c r="X47987" s="53"/>
      <c r="Y47987" s="55"/>
    </row>
    <row r="47988" spans="21:25" x14ac:dyDescent="0.2">
      <c r="U47988" s="55"/>
      <c r="V47988" s="53"/>
      <c r="W47988" s="53"/>
      <c r="X47988" s="53"/>
      <c r="Y47988" s="55"/>
    </row>
    <row r="47989" spans="21:25" x14ac:dyDescent="0.2">
      <c r="U47989" s="55"/>
      <c r="V47989" s="53"/>
      <c r="W47989" s="53"/>
      <c r="X47989" s="53"/>
      <c r="Y47989" s="55"/>
    </row>
    <row r="47990" spans="21:25" x14ac:dyDescent="0.2">
      <c r="U47990" s="55"/>
      <c r="V47990" s="53"/>
      <c r="W47990" s="53"/>
      <c r="X47990" s="53"/>
      <c r="Y47990" s="55"/>
    </row>
    <row r="47991" spans="21:25" x14ac:dyDescent="0.2">
      <c r="U47991" s="55"/>
      <c r="V47991" s="53"/>
      <c r="W47991" s="53"/>
      <c r="X47991" s="53"/>
      <c r="Y47991" s="55"/>
    </row>
    <row r="47992" spans="21:25" x14ac:dyDescent="0.2">
      <c r="U47992" s="55"/>
      <c r="V47992" s="53"/>
      <c r="W47992" s="53"/>
      <c r="X47992" s="53"/>
      <c r="Y47992" s="55"/>
    </row>
    <row r="47993" spans="21:25" x14ac:dyDescent="0.2">
      <c r="U47993" s="55"/>
      <c r="V47993" s="53"/>
      <c r="W47993" s="53"/>
      <c r="X47993" s="53"/>
      <c r="Y47993" s="55"/>
    </row>
    <row r="47994" spans="21:25" x14ac:dyDescent="0.2">
      <c r="U47994" s="55"/>
      <c r="V47994" s="53"/>
      <c r="W47994" s="53"/>
      <c r="X47994" s="53"/>
      <c r="Y47994" s="55"/>
    </row>
    <row r="47995" spans="21:25" x14ac:dyDescent="0.2">
      <c r="U47995" s="55"/>
      <c r="V47995" s="53"/>
      <c r="W47995" s="53"/>
      <c r="X47995" s="53"/>
      <c r="Y47995" s="55"/>
    </row>
    <row r="47996" spans="21:25" x14ac:dyDescent="0.2">
      <c r="U47996" s="55"/>
      <c r="V47996" s="53"/>
      <c r="W47996" s="53"/>
      <c r="X47996" s="53"/>
      <c r="Y47996" s="55"/>
    </row>
    <row r="47997" spans="21:25" x14ac:dyDescent="0.2">
      <c r="U47997" s="55"/>
      <c r="V47997" s="53"/>
      <c r="W47997" s="53"/>
      <c r="X47997" s="53"/>
      <c r="Y47997" s="55"/>
    </row>
    <row r="47998" spans="21:25" x14ac:dyDescent="0.2">
      <c r="U47998" s="55"/>
      <c r="V47998" s="53"/>
      <c r="W47998" s="53"/>
      <c r="X47998" s="53"/>
      <c r="Y47998" s="55"/>
    </row>
    <row r="47999" spans="21:25" x14ac:dyDescent="0.2">
      <c r="U47999" s="55"/>
      <c r="V47999" s="53"/>
      <c r="W47999" s="53"/>
      <c r="X47999" s="53"/>
      <c r="Y47999" s="55"/>
    </row>
    <row r="48000" spans="21:25" x14ac:dyDescent="0.2">
      <c r="U48000" s="55"/>
      <c r="V48000" s="53"/>
      <c r="W48000" s="53"/>
      <c r="X48000" s="53"/>
      <c r="Y48000" s="55"/>
    </row>
    <row r="48001" spans="21:25" x14ac:dyDescent="0.2">
      <c r="U48001" s="55"/>
      <c r="V48001" s="53"/>
      <c r="W48001" s="53"/>
      <c r="X48001" s="53"/>
      <c r="Y48001" s="55"/>
    </row>
    <row r="48002" spans="21:25" x14ac:dyDescent="0.2">
      <c r="U48002" s="55"/>
      <c r="V48002" s="53"/>
      <c r="W48002" s="53"/>
      <c r="X48002" s="53"/>
      <c r="Y48002" s="55"/>
    </row>
    <row r="48003" spans="21:25" x14ac:dyDescent="0.2">
      <c r="U48003" s="55"/>
      <c r="V48003" s="53"/>
      <c r="W48003" s="53"/>
      <c r="X48003" s="53"/>
      <c r="Y48003" s="55"/>
    </row>
    <row r="48004" spans="21:25" x14ac:dyDescent="0.2">
      <c r="U48004" s="55"/>
      <c r="V48004" s="53"/>
      <c r="W48004" s="53"/>
      <c r="X48004" s="53"/>
      <c r="Y48004" s="55"/>
    </row>
    <row r="48005" spans="21:25" x14ac:dyDescent="0.2">
      <c r="U48005" s="55"/>
      <c r="V48005" s="53"/>
      <c r="W48005" s="53"/>
      <c r="X48005" s="53"/>
      <c r="Y48005" s="55"/>
    </row>
    <row r="48006" spans="21:25" x14ac:dyDescent="0.2">
      <c r="U48006" s="55"/>
      <c r="V48006" s="53"/>
      <c r="W48006" s="53"/>
      <c r="X48006" s="53"/>
      <c r="Y48006" s="55"/>
    </row>
    <row r="48007" spans="21:25" x14ac:dyDescent="0.2">
      <c r="U48007" s="55"/>
      <c r="V48007" s="53"/>
      <c r="W48007" s="53"/>
      <c r="X48007" s="53"/>
      <c r="Y48007" s="55"/>
    </row>
    <row r="48008" spans="21:25" x14ac:dyDescent="0.2">
      <c r="U48008" s="55"/>
      <c r="V48008" s="53"/>
      <c r="W48008" s="53"/>
      <c r="X48008" s="53"/>
      <c r="Y48008" s="55"/>
    </row>
    <row r="48009" spans="21:25" x14ac:dyDescent="0.2">
      <c r="U48009" s="55"/>
      <c r="V48009" s="53"/>
      <c r="W48009" s="53"/>
      <c r="X48009" s="53"/>
      <c r="Y48009" s="55"/>
    </row>
    <row r="48010" spans="21:25" x14ac:dyDescent="0.2">
      <c r="U48010" s="55"/>
      <c r="V48010" s="53"/>
      <c r="W48010" s="53"/>
      <c r="X48010" s="53"/>
      <c r="Y48010" s="55"/>
    </row>
    <row r="48011" spans="21:25" x14ac:dyDescent="0.2">
      <c r="U48011" s="55"/>
      <c r="V48011" s="53"/>
      <c r="W48011" s="53"/>
      <c r="X48011" s="53"/>
      <c r="Y48011" s="55"/>
    </row>
    <row r="48012" spans="21:25" x14ac:dyDescent="0.2">
      <c r="U48012" s="55"/>
      <c r="V48012" s="53"/>
      <c r="W48012" s="53"/>
      <c r="X48012" s="53"/>
      <c r="Y48012" s="55"/>
    </row>
    <row r="48013" spans="21:25" x14ac:dyDescent="0.2">
      <c r="U48013" s="55"/>
      <c r="V48013" s="53"/>
      <c r="W48013" s="53"/>
      <c r="X48013" s="53"/>
      <c r="Y48013" s="55"/>
    </row>
    <row r="48014" spans="21:25" x14ac:dyDescent="0.2">
      <c r="U48014" s="55"/>
      <c r="V48014" s="53"/>
      <c r="W48014" s="53"/>
      <c r="X48014" s="53"/>
      <c r="Y48014" s="55"/>
    </row>
    <row r="48015" spans="21:25" x14ac:dyDescent="0.2">
      <c r="U48015" s="55"/>
      <c r="V48015" s="53"/>
      <c r="W48015" s="53"/>
      <c r="X48015" s="53"/>
      <c r="Y48015" s="55"/>
    </row>
    <row r="48016" spans="21:25" x14ac:dyDescent="0.2">
      <c r="U48016" s="55"/>
      <c r="V48016" s="53"/>
      <c r="W48016" s="53"/>
      <c r="X48016" s="53"/>
      <c r="Y48016" s="55"/>
    </row>
    <row r="48017" spans="21:25" x14ac:dyDescent="0.2">
      <c r="U48017" s="55"/>
      <c r="V48017" s="53"/>
      <c r="W48017" s="53"/>
      <c r="X48017" s="53"/>
      <c r="Y48017" s="55"/>
    </row>
    <row r="48018" spans="21:25" x14ac:dyDescent="0.2">
      <c r="U48018" s="55"/>
      <c r="V48018" s="53"/>
      <c r="W48018" s="53"/>
      <c r="X48018" s="53"/>
      <c r="Y48018" s="55"/>
    </row>
    <row r="48019" spans="21:25" x14ac:dyDescent="0.2">
      <c r="U48019" s="55"/>
      <c r="V48019" s="53"/>
      <c r="W48019" s="53"/>
      <c r="X48019" s="53"/>
      <c r="Y48019" s="55"/>
    </row>
    <row r="48020" spans="21:25" x14ac:dyDescent="0.2">
      <c r="U48020" s="55"/>
      <c r="V48020" s="53"/>
      <c r="W48020" s="53"/>
      <c r="X48020" s="53"/>
      <c r="Y48020" s="55"/>
    </row>
    <row r="48021" spans="21:25" x14ac:dyDescent="0.2">
      <c r="U48021" s="55"/>
      <c r="V48021" s="53"/>
      <c r="W48021" s="53"/>
      <c r="X48021" s="53"/>
      <c r="Y48021" s="55"/>
    </row>
    <row r="48022" spans="21:25" x14ac:dyDescent="0.2">
      <c r="U48022" s="55"/>
      <c r="V48022" s="53"/>
      <c r="W48022" s="53"/>
      <c r="X48022" s="53"/>
      <c r="Y48022" s="55"/>
    </row>
    <row r="48023" spans="21:25" x14ac:dyDescent="0.2">
      <c r="U48023" s="55"/>
      <c r="V48023" s="53"/>
      <c r="W48023" s="53"/>
      <c r="X48023" s="53"/>
      <c r="Y48023" s="55"/>
    </row>
    <row r="48024" spans="21:25" x14ac:dyDescent="0.2">
      <c r="U48024" s="55"/>
      <c r="V48024" s="53"/>
      <c r="W48024" s="53"/>
      <c r="X48024" s="53"/>
      <c r="Y48024" s="55"/>
    </row>
    <row r="48025" spans="21:25" x14ac:dyDescent="0.2">
      <c r="U48025" s="55"/>
      <c r="V48025" s="53"/>
      <c r="W48025" s="53"/>
      <c r="X48025" s="53"/>
      <c r="Y48025" s="55"/>
    </row>
    <row r="48026" spans="21:25" x14ac:dyDescent="0.2">
      <c r="U48026" s="55"/>
      <c r="V48026" s="53"/>
      <c r="W48026" s="53"/>
      <c r="X48026" s="53"/>
      <c r="Y48026" s="55"/>
    </row>
    <row r="48027" spans="21:25" x14ac:dyDescent="0.2">
      <c r="U48027" s="55"/>
      <c r="V48027" s="53"/>
      <c r="W48027" s="53"/>
      <c r="X48027" s="53"/>
      <c r="Y48027" s="55"/>
    </row>
    <row r="48028" spans="21:25" x14ac:dyDescent="0.2">
      <c r="U48028" s="55"/>
      <c r="V48028" s="53"/>
      <c r="W48028" s="53"/>
      <c r="X48028" s="53"/>
      <c r="Y48028" s="55"/>
    </row>
    <row r="48029" spans="21:25" x14ac:dyDescent="0.2">
      <c r="U48029" s="55"/>
      <c r="V48029" s="53"/>
      <c r="W48029" s="53"/>
      <c r="X48029" s="53"/>
      <c r="Y48029" s="55"/>
    </row>
    <row r="48030" spans="21:25" x14ac:dyDescent="0.2">
      <c r="U48030" s="55"/>
      <c r="V48030" s="53"/>
      <c r="W48030" s="53"/>
      <c r="X48030" s="53"/>
      <c r="Y48030" s="55"/>
    </row>
    <row r="48031" spans="21:25" x14ac:dyDescent="0.2">
      <c r="U48031" s="55"/>
      <c r="V48031" s="53"/>
      <c r="W48031" s="53"/>
      <c r="X48031" s="53"/>
      <c r="Y48031" s="55"/>
    </row>
    <row r="48032" spans="21:25" x14ac:dyDescent="0.2">
      <c r="U48032" s="55"/>
      <c r="V48032" s="53"/>
      <c r="W48032" s="53"/>
      <c r="X48032" s="53"/>
      <c r="Y48032" s="55"/>
    </row>
    <row r="48033" spans="21:25" x14ac:dyDescent="0.2">
      <c r="U48033" s="55"/>
      <c r="V48033" s="53"/>
      <c r="W48033" s="53"/>
      <c r="X48033" s="53"/>
      <c r="Y48033" s="55"/>
    </row>
    <row r="48034" spans="21:25" x14ac:dyDescent="0.2">
      <c r="U48034" s="55"/>
      <c r="V48034" s="53"/>
      <c r="W48034" s="53"/>
      <c r="X48034" s="53"/>
      <c r="Y48034" s="55"/>
    </row>
    <row r="48035" spans="21:25" x14ac:dyDescent="0.2">
      <c r="U48035" s="55"/>
      <c r="V48035" s="53"/>
      <c r="W48035" s="53"/>
      <c r="X48035" s="53"/>
      <c r="Y48035" s="55"/>
    </row>
    <row r="48036" spans="21:25" x14ac:dyDescent="0.2">
      <c r="U48036" s="55"/>
      <c r="V48036" s="53"/>
      <c r="W48036" s="53"/>
      <c r="X48036" s="53"/>
      <c r="Y48036" s="55"/>
    </row>
    <row r="48037" spans="21:25" x14ac:dyDescent="0.2">
      <c r="U48037" s="55"/>
      <c r="V48037" s="53"/>
      <c r="W48037" s="53"/>
      <c r="X48037" s="53"/>
      <c r="Y48037" s="55"/>
    </row>
    <row r="48038" spans="21:25" x14ac:dyDescent="0.2">
      <c r="U48038" s="55"/>
      <c r="V48038" s="53"/>
      <c r="W48038" s="53"/>
      <c r="X48038" s="53"/>
      <c r="Y48038" s="55"/>
    </row>
    <row r="48039" spans="21:25" x14ac:dyDescent="0.2">
      <c r="U48039" s="55"/>
      <c r="V48039" s="53"/>
      <c r="W48039" s="53"/>
      <c r="X48039" s="53"/>
      <c r="Y48039" s="55"/>
    </row>
    <row r="48040" spans="21:25" x14ac:dyDescent="0.2">
      <c r="U48040" s="55"/>
      <c r="V48040" s="53"/>
      <c r="W48040" s="53"/>
      <c r="X48040" s="53"/>
      <c r="Y48040" s="55"/>
    </row>
    <row r="48041" spans="21:25" x14ac:dyDescent="0.2">
      <c r="U48041" s="55"/>
      <c r="V48041" s="53"/>
      <c r="W48041" s="53"/>
      <c r="X48041" s="53"/>
      <c r="Y48041" s="55"/>
    </row>
    <row r="48042" spans="21:25" x14ac:dyDescent="0.2">
      <c r="U48042" s="55"/>
      <c r="V48042" s="53"/>
      <c r="W48042" s="53"/>
      <c r="X48042" s="53"/>
      <c r="Y48042" s="55"/>
    </row>
    <row r="48043" spans="21:25" x14ac:dyDescent="0.2">
      <c r="U48043" s="55"/>
      <c r="V48043" s="53"/>
      <c r="W48043" s="53"/>
      <c r="X48043" s="53"/>
      <c r="Y48043" s="55"/>
    </row>
    <row r="48044" spans="21:25" x14ac:dyDescent="0.2">
      <c r="U48044" s="55"/>
      <c r="V48044" s="53"/>
      <c r="W48044" s="53"/>
      <c r="X48044" s="53"/>
      <c r="Y48044" s="55"/>
    </row>
    <row r="48045" spans="21:25" x14ac:dyDescent="0.2">
      <c r="U48045" s="55"/>
      <c r="V48045" s="53"/>
      <c r="W48045" s="53"/>
      <c r="X48045" s="53"/>
      <c r="Y48045" s="55"/>
    </row>
    <row r="48046" spans="21:25" x14ac:dyDescent="0.2">
      <c r="U48046" s="55"/>
      <c r="V48046" s="53"/>
      <c r="W48046" s="53"/>
      <c r="X48046" s="53"/>
      <c r="Y48046" s="55"/>
    </row>
    <row r="48047" spans="21:25" x14ac:dyDescent="0.2">
      <c r="U48047" s="55"/>
      <c r="V48047" s="53"/>
      <c r="W48047" s="53"/>
      <c r="X48047" s="53"/>
      <c r="Y48047" s="55"/>
    </row>
    <row r="48048" spans="21:25" x14ac:dyDescent="0.2">
      <c r="U48048" s="55"/>
      <c r="V48048" s="53"/>
      <c r="W48048" s="53"/>
      <c r="X48048" s="53"/>
      <c r="Y48048" s="55"/>
    </row>
    <row r="48049" spans="21:25" x14ac:dyDescent="0.2">
      <c r="U48049" s="55"/>
      <c r="V48049" s="53"/>
      <c r="W48049" s="53"/>
      <c r="X48049" s="53"/>
      <c r="Y48049" s="55"/>
    </row>
    <row r="48050" spans="21:25" x14ac:dyDescent="0.2">
      <c r="U48050" s="55"/>
      <c r="V48050" s="53"/>
      <c r="W48050" s="53"/>
      <c r="X48050" s="53"/>
      <c r="Y48050" s="55"/>
    </row>
    <row r="48051" spans="21:25" x14ac:dyDescent="0.2">
      <c r="U48051" s="55"/>
      <c r="V48051" s="53"/>
      <c r="W48051" s="53"/>
      <c r="X48051" s="53"/>
      <c r="Y48051" s="55"/>
    </row>
    <row r="48052" spans="21:25" x14ac:dyDescent="0.2">
      <c r="U48052" s="55"/>
      <c r="V48052" s="53"/>
      <c r="W48052" s="53"/>
      <c r="X48052" s="53"/>
      <c r="Y48052" s="55"/>
    </row>
    <row r="48053" spans="21:25" x14ac:dyDescent="0.2">
      <c r="U48053" s="55"/>
      <c r="V48053" s="53"/>
      <c r="W48053" s="53"/>
      <c r="X48053" s="53"/>
      <c r="Y48053" s="55"/>
    </row>
    <row r="48054" spans="21:25" x14ac:dyDescent="0.2">
      <c r="U48054" s="55"/>
      <c r="V48054" s="53"/>
      <c r="W48054" s="53"/>
      <c r="X48054" s="53"/>
      <c r="Y48054" s="55"/>
    </row>
    <row r="48055" spans="21:25" x14ac:dyDescent="0.2">
      <c r="U48055" s="55"/>
      <c r="V48055" s="53"/>
      <c r="W48055" s="53"/>
      <c r="X48055" s="53"/>
      <c r="Y48055" s="55"/>
    </row>
    <row r="48056" spans="21:25" x14ac:dyDescent="0.2">
      <c r="U48056" s="55"/>
      <c r="V48056" s="53"/>
      <c r="W48056" s="53"/>
      <c r="X48056" s="53"/>
      <c r="Y48056" s="55"/>
    </row>
    <row r="48057" spans="21:25" x14ac:dyDescent="0.2">
      <c r="U48057" s="55"/>
      <c r="V48057" s="53"/>
      <c r="W48057" s="53"/>
      <c r="X48057" s="53"/>
      <c r="Y48057" s="55"/>
    </row>
    <row r="48058" spans="21:25" x14ac:dyDescent="0.2">
      <c r="U48058" s="55"/>
      <c r="V48058" s="53"/>
      <c r="W48058" s="53"/>
      <c r="X48058" s="53"/>
      <c r="Y48058" s="55"/>
    </row>
    <row r="48059" spans="21:25" x14ac:dyDescent="0.2">
      <c r="U48059" s="55"/>
      <c r="V48059" s="53"/>
      <c r="W48059" s="53"/>
      <c r="X48059" s="53"/>
      <c r="Y48059" s="55"/>
    </row>
    <row r="48060" spans="21:25" x14ac:dyDescent="0.2">
      <c r="U48060" s="55"/>
      <c r="V48060" s="53"/>
      <c r="W48060" s="53"/>
      <c r="X48060" s="53"/>
      <c r="Y48060" s="55"/>
    </row>
    <row r="48061" spans="21:25" x14ac:dyDescent="0.2">
      <c r="U48061" s="55"/>
      <c r="V48061" s="53"/>
      <c r="W48061" s="53"/>
      <c r="X48061" s="53"/>
      <c r="Y48061" s="55"/>
    </row>
    <row r="48062" spans="21:25" x14ac:dyDescent="0.2">
      <c r="U48062" s="55"/>
      <c r="V48062" s="53"/>
      <c r="W48062" s="53"/>
      <c r="X48062" s="53"/>
      <c r="Y48062" s="55"/>
    </row>
    <row r="48063" spans="21:25" x14ac:dyDescent="0.2">
      <c r="U48063" s="55"/>
      <c r="V48063" s="53"/>
      <c r="W48063" s="53"/>
      <c r="X48063" s="53"/>
      <c r="Y48063" s="55"/>
    </row>
    <row r="48064" spans="21:25" x14ac:dyDescent="0.2">
      <c r="U48064" s="55"/>
      <c r="V48064" s="53"/>
      <c r="W48064" s="53"/>
      <c r="X48064" s="53"/>
      <c r="Y48064" s="55"/>
    </row>
    <row r="48065" spans="21:25" x14ac:dyDescent="0.2">
      <c r="U48065" s="55"/>
      <c r="V48065" s="53"/>
      <c r="W48065" s="53"/>
      <c r="X48065" s="53"/>
      <c r="Y48065" s="55"/>
    </row>
    <row r="48066" spans="21:25" x14ac:dyDescent="0.2">
      <c r="U48066" s="55"/>
      <c r="V48066" s="53"/>
      <c r="W48066" s="53"/>
      <c r="X48066" s="53"/>
      <c r="Y48066" s="55"/>
    </row>
    <row r="48067" spans="21:25" x14ac:dyDescent="0.2">
      <c r="U48067" s="55"/>
      <c r="V48067" s="53"/>
      <c r="W48067" s="53"/>
      <c r="X48067" s="53"/>
      <c r="Y48067" s="55"/>
    </row>
    <row r="48068" spans="21:25" x14ac:dyDescent="0.2">
      <c r="U48068" s="55"/>
      <c r="V48068" s="53"/>
      <c r="W48068" s="53"/>
      <c r="X48068" s="53"/>
      <c r="Y48068" s="55"/>
    </row>
    <row r="48069" spans="21:25" x14ac:dyDescent="0.2">
      <c r="U48069" s="55"/>
      <c r="V48069" s="53"/>
      <c r="W48069" s="53"/>
      <c r="X48069" s="53"/>
      <c r="Y48069" s="55"/>
    </row>
    <row r="48070" spans="21:25" x14ac:dyDescent="0.2">
      <c r="U48070" s="55"/>
      <c r="V48070" s="53"/>
      <c r="W48070" s="53"/>
      <c r="X48070" s="53"/>
      <c r="Y48070" s="55"/>
    </row>
    <row r="48071" spans="21:25" x14ac:dyDescent="0.2">
      <c r="U48071" s="55"/>
      <c r="V48071" s="53"/>
      <c r="W48071" s="53"/>
      <c r="X48071" s="53"/>
      <c r="Y48071" s="55"/>
    </row>
    <row r="48072" spans="21:25" x14ac:dyDescent="0.2">
      <c r="U48072" s="55"/>
      <c r="V48072" s="53"/>
      <c r="W48072" s="53"/>
      <c r="X48072" s="53"/>
      <c r="Y48072" s="55"/>
    </row>
    <row r="48073" spans="21:25" x14ac:dyDescent="0.2">
      <c r="U48073" s="55"/>
      <c r="V48073" s="53"/>
      <c r="W48073" s="53"/>
      <c r="X48073" s="53"/>
      <c r="Y48073" s="55"/>
    </row>
    <row r="48074" spans="21:25" x14ac:dyDescent="0.2">
      <c r="U48074" s="55"/>
      <c r="V48074" s="53"/>
      <c r="W48074" s="53"/>
      <c r="X48074" s="53"/>
      <c r="Y48074" s="55"/>
    </row>
    <row r="48075" spans="21:25" x14ac:dyDescent="0.2">
      <c r="U48075" s="55"/>
      <c r="V48075" s="53"/>
      <c r="W48075" s="53"/>
      <c r="X48075" s="53"/>
      <c r="Y48075" s="55"/>
    </row>
    <row r="48076" spans="21:25" x14ac:dyDescent="0.2">
      <c r="U48076" s="55"/>
      <c r="V48076" s="53"/>
      <c r="W48076" s="53"/>
      <c r="X48076" s="53"/>
      <c r="Y48076" s="55"/>
    </row>
    <row r="48077" spans="21:25" x14ac:dyDescent="0.2">
      <c r="U48077" s="55"/>
      <c r="V48077" s="53"/>
      <c r="W48077" s="53"/>
      <c r="X48077" s="53"/>
      <c r="Y48077" s="55"/>
    </row>
    <row r="48078" spans="21:25" x14ac:dyDescent="0.2">
      <c r="U48078" s="55"/>
      <c r="V48078" s="53"/>
      <c r="W48078" s="53"/>
      <c r="X48078" s="53"/>
      <c r="Y48078" s="55"/>
    </row>
    <row r="48079" spans="21:25" x14ac:dyDescent="0.2">
      <c r="U48079" s="55"/>
      <c r="V48079" s="53"/>
      <c r="W48079" s="53"/>
      <c r="X48079" s="53"/>
      <c r="Y48079" s="55"/>
    </row>
    <row r="48080" spans="21:25" x14ac:dyDescent="0.2">
      <c r="U48080" s="55"/>
      <c r="V48080" s="53"/>
      <c r="W48080" s="53"/>
      <c r="X48080" s="53"/>
      <c r="Y48080" s="55"/>
    </row>
    <row r="48081" spans="21:25" x14ac:dyDescent="0.2">
      <c r="U48081" s="55"/>
      <c r="V48081" s="53"/>
      <c r="W48081" s="53"/>
      <c r="X48081" s="53"/>
      <c r="Y48081" s="55"/>
    </row>
    <row r="48082" spans="21:25" x14ac:dyDescent="0.2">
      <c r="U48082" s="55"/>
      <c r="V48082" s="53"/>
      <c r="W48082" s="53"/>
      <c r="X48082" s="53"/>
      <c r="Y48082" s="55"/>
    </row>
    <row r="48083" spans="21:25" x14ac:dyDescent="0.2">
      <c r="U48083" s="55"/>
      <c r="V48083" s="53"/>
      <c r="W48083" s="53"/>
      <c r="X48083" s="53"/>
      <c r="Y48083" s="55"/>
    </row>
    <row r="48084" spans="21:25" x14ac:dyDescent="0.2">
      <c r="U48084" s="55"/>
      <c r="V48084" s="53"/>
      <c r="W48084" s="53"/>
      <c r="X48084" s="53"/>
      <c r="Y48084" s="55"/>
    </row>
    <row r="48085" spans="21:25" x14ac:dyDescent="0.2">
      <c r="U48085" s="55"/>
      <c r="V48085" s="53"/>
      <c r="W48085" s="53"/>
      <c r="X48085" s="53"/>
      <c r="Y48085" s="55"/>
    </row>
    <row r="48086" spans="21:25" x14ac:dyDescent="0.2">
      <c r="U48086" s="55"/>
      <c r="V48086" s="53"/>
      <c r="W48086" s="53"/>
      <c r="X48086" s="53"/>
      <c r="Y48086" s="55"/>
    </row>
    <row r="48087" spans="21:25" x14ac:dyDescent="0.2">
      <c r="U48087" s="55"/>
      <c r="V48087" s="53"/>
      <c r="W48087" s="53"/>
      <c r="X48087" s="53"/>
      <c r="Y48087" s="55"/>
    </row>
    <row r="48088" spans="21:25" x14ac:dyDescent="0.2">
      <c r="U48088" s="55"/>
      <c r="V48088" s="53"/>
      <c r="W48088" s="53"/>
      <c r="X48088" s="53"/>
      <c r="Y48088" s="55"/>
    </row>
    <row r="48089" spans="21:25" x14ac:dyDescent="0.2">
      <c r="U48089" s="55"/>
      <c r="V48089" s="53"/>
      <c r="W48089" s="53"/>
      <c r="X48089" s="53"/>
      <c r="Y48089" s="55"/>
    </row>
    <row r="48090" spans="21:25" x14ac:dyDescent="0.2">
      <c r="U48090" s="55"/>
      <c r="V48090" s="53"/>
      <c r="W48090" s="53"/>
      <c r="X48090" s="53"/>
      <c r="Y48090" s="55"/>
    </row>
    <row r="48091" spans="21:25" x14ac:dyDescent="0.2">
      <c r="U48091" s="55"/>
      <c r="V48091" s="53"/>
      <c r="W48091" s="53"/>
      <c r="X48091" s="53"/>
      <c r="Y48091" s="55"/>
    </row>
    <row r="48092" spans="21:25" x14ac:dyDescent="0.2">
      <c r="U48092" s="55"/>
      <c r="V48092" s="53"/>
      <c r="W48092" s="53"/>
      <c r="X48092" s="53"/>
      <c r="Y48092" s="55"/>
    </row>
    <row r="48093" spans="21:25" x14ac:dyDescent="0.2">
      <c r="U48093" s="55"/>
      <c r="V48093" s="53"/>
      <c r="W48093" s="53"/>
      <c r="X48093" s="53"/>
      <c r="Y48093" s="55"/>
    </row>
    <row r="48094" spans="21:25" x14ac:dyDescent="0.2">
      <c r="U48094" s="55"/>
      <c r="V48094" s="53"/>
      <c r="W48094" s="53"/>
      <c r="X48094" s="53"/>
      <c r="Y48094" s="55"/>
    </row>
    <row r="48095" spans="21:25" x14ac:dyDescent="0.2">
      <c r="U48095" s="55"/>
      <c r="V48095" s="53"/>
      <c r="W48095" s="53"/>
      <c r="X48095" s="53"/>
      <c r="Y48095" s="55"/>
    </row>
    <row r="48096" spans="21:25" x14ac:dyDescent="0.2">
      <c r="U48096" s="55"/>
      <c r="V48096" s="53"/>
      <c r="W48096" s="53"/>
      <c r="X48096" s="53"/>
      <c r="Y48096" s="55"/>
    </row>
    <row r="48097" spans="21:25" x14ac:dyDescent="0.2">
      <c r="U48097" s="55"/>
      <c r="V48097" s="53"/>
      <c r="W48097" s="53"/>
      <c r="X48097" s="53"/>
      <c r="Y48097" s="55"/>
    </row>
    <row r="48098" spans="21:25" x14ac:dyDescent="0.2">
      <c r="U48098" s="55"/>
      <c r="V48098" s="53"/>
      <c r="W48098" s="53"/>
      <c r="X48098" s="53"/>
      <c r="Y48098" s="55"/>
    </row>
    <row r="48099" spans="21:25" x14ac:dyDescent="0.2">
      <c r="U48099" s="55"/>
      <c r="V48099" s="53"/>
      <c r="W48099" s="53"/>
      <c r="X48099" s="53"/>
      <c r="Y48099" s="55"/>
    </row>
    <row r="48100" spans="21:25" x14ac:dyDescent="0.2">
      <c r="U48100" s="55"/>
      <c r="V48100" s="53"/>
      <c r="W48100" s="53"/>
      <c r="X48100" s="53"/>
      <c r="Y48100" s="55"/>
    </row>
    <row r="48101" spans="21:25" x14ac:dyDescent="0.2">
      <c r="U48101" s="55"/>
      <c r="V48101" s="53"/>
      <c r="W48101" s="53"/>
      <c r="X48101" s="53"/>
      <c r="Y48101" s="55"/>
    </row>
    <row r="48102" spans="21:25" x14ac:dyDescent="0.2">
      <c r="U48102" s="55"/>
      <c r="V48102" s="53"/>
      <c r="W48102" s="53"/>
      <c r="X48102" s="53"/>
      <c r="Y48102" s="55"/>
    </row>
    <row r="48103" spans="21:25" x14ac:dyDescent="0.2">
      <c r="U48103" s="55"/>
      <c r="V48103" s="53"/>
      <c r="W48103" s="53"/>
      <c r="X48103" s="53"/>
      <c r="Y48103" s="55"/>
    </row>
    <row r="48104" spans="21:25" x14ac:dyDescent="0.2">
      <c r="U48104" s="55"/>
      <c r="V48104" s="53"/>
      <c r="W48104" s="53"/>
      <c r="X48104" s="53"/>
      <c r="Y48104" s="55"/>
    </row>
    <row r="48105" spans="21:25" x14ac:dyDescent="0.2">
      <c r="U48105" s="55"/>
      <c r="V48105" s="53"/>
      <c r="W48105" s="53"/>
      <c r="X48105" s="53"/>
      <c r="Y48105" s="55"/>
    </row>
    <row r="48106" spans="21:25" x14ac:dyDescent="0.2">
      <c r="U48106" s="55"/>
      <c r="V48106" s="53"/>
      <c r="W48106" s="53"/>
      <c r="X48106" s="53"/>
      <c r="Y48106" s="55"/>
    </row>
    <row r="48107" spans="21:25" x14ac:dyDescent="0.2">
      <c r="U48107" s="55"/>
      <c r="V48107" s="53"/>
      <c r="W48107" s="53"/>
      <c r="X48107" s="53"/>
      <c r="Y48107" s="55"/>
    </row>
    <row r="48108" spans="21:25" x14ac:dyDescent="0.2">
      <c r="U48108" s="55"/>
      <c r="V48108" s="53"/>
      <c r="W48108" s="53"/>
      <c r="X48108" s="53"/>
      <c r="Y48108" s="55"/>
    </row>
    <row r="48109" spans="21:25" x14ac:dyDescent="0.2">
      <c r="U48109" s="55"/>
      <c r="V48109" s="53"/>
      <c r="W48109" s="53"/>
      <c r="X48109" s="53"/>
      <c r="Y48109" s="55"/>
    </row>
    <row r="48110" spans="21:25" x14ac:dyDescent="0.2">
      <c r="U48110" s="55"/>
      <c r="V48110" s="53"/>
      <c r="W48110" s="53"/>
      <c r="X48110" s="53"/>
      <c r="Y48110" s="55"/>
    </row>
    <row r="48111" spans="21:25" x14ac:dyDescent="0.2">
      <c r="U48111" s="55"/>
      <c r="V48111" s="53"/>
      <c r="W48111" s="53"/>
      <c r="X48111" s="53"/>
      <c r="Y48111" s="55"/>
    </row>
    <row r="48112" spans="21:25" x14ac:dyDescent="0.2">
      <c r="U48112" s="55"/>
      <c r="V48112" s="53"/>
      <c r="W48112" s="53"/>
      <c r="X48112" s="53"/>
      <c r="Y48112" s="55"/>
    </row>
    <row r="48113" spans="21:25" x14ac:dyDescent="0.2">
      <c r="U48113" s="55"/>
      <c r="V48113" s="53"/>
      <c r="W48113" s="53"/>
      <c r="X48113" s="53"/>
      <c r="Y48113" s="55"/>
    </row>
    <row r="48114" spans="21:25" x14ac:dyDescent="0.2">
      <c r="U48114" s="55"/>
      <c r="V48114" s="53"/>
      <c r="W48114" s="53"/>
      <c r="X48114" s="53"/>
      <c r="Y48114" s="55"/>
    </row>
    <row r="48115" spans="21:25" x14ac:dyDescent="0.2">
      <c r="U48115" s="55"/>
      <c r="V48115" s="53"/>
      <c r="W48115" s="53"/>
      <c r="X48115" s="53"/>
      <c r="Y48115" s="55"/>
    </row>
    <row r="48116" spans="21:25" x14ac:dyDescent="0.2">
      <c r="U48116" s="55"/>
      <c r="V48116" s="53"/>
      <c r="W48116" s="53"/>
      <c r="X48116" s="53"/>
      <c r="Y48116" s="55"/>
    </row>
    <row r="48117" spans="21:25" x14ac:dyDescent="0.2">
      <c r="U48117" s="55"/>
      <c r="V48117" s="53"/>
      <c r="W48117" s="53"/>
      <c r="X48117" s="53"/>
      <c r="Y48117" s="55"/>
    </row>
    <row r="48118" spans="21:25" x14ac:dyDescent="0.2">
      <c r="U48118" s="55"/>
      <c r="V48118" s="53"/>
      <c r="W48118" s="53"/>
      <c r="X48118" s="53"/>
      <c r="Y48118" s="55"/>
    </row>
    <row r="48119" spans="21:25" x14ac:dyDescent="0.2">
      <c r="U48119" s="55"/>
      <c r="V48119" s="53"/>
      <c r="W48119" s="53"/>
      <c r="X48119" s="53"/>
      <c r="Y48119" s="55"/>
    </row>
    <row r="48120" spans="21:25" x14ac:dyDescent="0.2">
      <c r="U48120" s="55"/>
      <c r="V48120" s="53"/>
      <c r="W48120" s="53"/>
      <c r="X48120" s="53"/>
      <c r="Y48120" s="55"/>
    </row>
    <row r="48121" spans="21:25" x14ac:dyDescent="0.2">
      <c r="U48121" s="55"/>
      <c r="V48121" s="53"/>
      <c r="W48121" s="53"/>
      <c r="X48121" s="53"/>
      <c r="Y48121" s="55"/>
    </row>
    <row r="48122" spans="21:25" x14ac:dyDescent="0.2">
      <c r="U48122" s="55"/>
      <c r="V48122" s="53"/>
      <c r="W48122" s="53"/>
      <c r="X48122" s="53"/>
      <c r="Y48122" s="55"/>
    </row>
    <row r="48123" spans="21:25" x14ac:dyDescent="0.2">
      <c r="U48123" s="55"/>
      <c r="V48123" s="53"/>
      <c r="W48123" s="53"/>
      <c r="X48123" s="53"/>
      <c r="Y48123" s="55"/>
    </row>
    <row r="48124" spans="21:25" x14ac:dyDescent="0.2">
      <c r="U48124" s="55"/>
      <c r="V48124" s="53"/>
      <c r="W48124" s="53"/>
      <c r="X48124" s="53"/>
      <c r="Y48124" s="55"/>
    </row>
    <row r="48125" spans="21:25" x14ac:dyDescent="0.2">
      <c r="U48125" s="55"/>
      <c r="V48125" s="53"/>
      <c r="W48125" s="53"/>
      <c r="X48125" s="53"/>
      <c r="Y48125" s="55"/>
    </row>
    <row r="48126" spans="21:25" x14ac:dyDescent="0.2">
      <c r="U48126" s="55"/>
      <c r="V48126" s="53"/>
      <c r="W48126" s="53"/>
      <c r="X48126" s="53"/>
      <c r="Y48126" s="55"/>
    </row>
    <row r="48127" spans="21:25" x14ac:dyDescent="0.2">
      <c r="U48127" s="55"/>
      <c r="V48127" s="53"/>
      <c r="W48127" s="53"/>
      <c r="X48127" s="53"/>
      <c r="Y48127" s="55"/>
    </row>
    <row r="48128" spans="21:25" x14ac:dyDescent="0.2">
      <c r="U48128" s="55"/>
      <c r="V48128" s="53"/>
      <c r="W48128" s="53"/>
      <c r="X48128" s="53"/>
      <c r="Y48128" s="55"/>
    </row>
    <row r="48129" spans="21:25" x14ac:dyDescent="0.2">
      <c r="U48129" s="55"/>
      <c r="V48129" s="53"/>
      <c r="W48129" s="53"/>
      <c r="X48129" s="53"/>
      <c r="Y48129" s="55"/>
    </row>
    <row r="48130" spans="21:25" x14ac:dyDescent="0.2">
      <c r="U48130" s="55"/>
      <c r="V48130" s="53"/>
      <c r="W48130" s="53"/>
      <c r="X48130" s="53"/>
      <c r="Y48130" s="55"/>
    </row>
    <row r="48131" spans="21:25" x14ac:dyDescent="0.2">
      <c r="U48131" s="55"/>
      <c r="V48131" s="53"/>
      <c r="W48131" s="53"/>
      <c r="X48131" s="53"/>
      <c r="Y48131" s="55"/>
    </row>
    <row r="48132" spans="21:25" x14ac:dyDescent="0.2">
      <c r="U48132" s="55"/>
      <c r="V48132" s="53"/>
      <c r="W48132" s="53"/>
      <c r="X48132" s="53"/>
      <c r="Y48132" s="55"/>
    </row>
    <row r="48133" spans="21:25" x14ac:dyDescent="0.2">
      <c r="U48133" s="55"/>
      <c r="V48133" s="53"/>
      <c r="W48133" s="53"/>
      <c r="X48133" s="53"/>
      <c r="Y48133" s="55"/>
    </row>
    <row r="48134" spans="21:25" x14ac:dyDescent="0.2">
      <c r="U48134" s="55"/>
      <c r="V48134" s="53"/>
      <c r="W48134" s="53"/>
      <c r="X48134" s="53"/>
      <c r="Y48134" s="55"/>
    </row>
    <row r="48135" spans="21:25" x14ac:dyDescent="0.2">
      <c r="U48135" s="55"/>
      <c r="V48135" s="53"/>
      <c r="W48135" s="53"/>
      <c r="X48135" s="53"/>
      <c r="Y48135" s="55"/>
    </row>
    <row r="48136" spans="21:25" x14ac:dyDescent="0.2">
      <c r="U48136" s="55"/>
      <c r="V48136" s="53"/>
      <c r="W48136" s="53"/>
      <c r="X48136" s="53"/>
      <c r="Y48136" s="55"/>
    </row>
    <row r="48137" spans="21:25" x14ac:dyDescent="0.2">
      <c r="U48137" s="55"/>
      <c r="V48137" s="53"/>
      <c r="W48137" s="53"/>
      <c r="X48137" s="53"/>
      <c r="Y48137" s="55"/>
    </row>
    <row r="48138" spans="21:25" x14ac:dyDescent="0.2">
      <c r="U48138" s="55"/>
      <c r="V48138" s="53"/>
      <c r="W48138" s="53"/>
      <c r="X48138" s="53"/>
      <c r="Y48138" s="55"/>
    </row>
    <row r="48139" spans="21:25" x14ac:dyDescent="0.2">
      <c r="U48139" s="55"/>
      <c r="V48139" s="53"/>
      <c r="W48139" s="53"/>
      <c r="X48139" s="53"/>
      <c r="Y48139" s="55"/>
    </row>
    <row r="48140" spans="21:25" x14ac:dyDescent="0.2">
      <c r="U48140" s="55"/>
      <c r="V48140" s="53"/>
      <c r="W48140" s="53"/>
      <c r="X48140" s="53"/>
      <c r="Y48140" s="55"/>
    </row>
    <row r="48141" spans="21:25" x14ac:dyDescent="0.2">
      <c r="U48141" s="55"/>
      <c r="V48141" s="53"/>
      <c r="W48141" s="53"/>
      <c r="X48141" s="53"/>
      <c r="Y48141" s="55"/>
    </row>
    <row r="48142" spans="21:25" x14ac:dyDescent="0.2">
      <c r="U48142" s="55"/>
      <c r="V48142" s="53"/>
      <c r="W48142" s="53"/>
      <c r="X48142" s="53"/>
      <c r="Y48142" s="55"/>
    </row>
    <row r="48143" spans="21:25" x14ac:dyDescent="0.2">
      <c r="U48143" s="55"/>
      <c r="V48143" s="53"/>
      <c r="W48143" s="53"/>
      <c r="X48143" s="53"/>
      <c r="Y48143" s="55"/>
    </row>
    <row r="48144" spans="21:25" x14ac:dyDescent="0.2">
      <c r="U48144" s="55"/>
      <c r="V48144" s="53"/>
      <c r="W48144" s="53"/>
      <c r="X48144" s="53"/>
      <c r="Y48144" s="55"/>
    </row>
    <row r="48145" spans="21:25" x14ac:dyDescent="0.2">
      <c r="U48145" s="55"/>
      <c r="V48145" s="53"/>
      <c r="W48145" s="53"/>
      <c r="X48145" s="53"/>
      <c r="Y48145" s="55"/>
    </row>
    <row r="48146" spans="21:25" x14ac:dyDescent="0.2">
      <c r="U48146" s="55"/>
      <c r="V48146" s="53"/>
      <c r="W48146" s="53"/>
      <c r="X48146" s="53"/>
      <c r="Y48146" s="55"/>
    </row>
    <row r="48147" spans="21:25" x14ac:dyDescent="0.2">
      <c r="U48147" s="55"/>
      <c r="V48147" s="53"/>
      <c r="W48147" s="53"/>
      <c r="X48147" s="53"/>
      <c r="Y48147" s="55"/>
    </row>
    <row r="48148" spans="21:25" x14ac:dyDescent="0.2">
      <c r="U48148" s="55"/>
      <c r="V48148" s="53"/>
      <c r="W48148" s="53"/>
      <c r="X48148" s="53"/>
      <c r="Y48148" s="55"/>
    </row>
    <row r="48149" spans="21:25" x14ac:dyDescent="0.2">
      <c r="U48149" s="55"/>
      <c r="V48149" s="53"/>
      <c r="W48149" s="53"/>
      <c r="X48149" s="53"/>
      <c r="Y48149" s="55"/>
    </row>
    <row r="48150" spans="21:25" x14ac:dyDescent="0.2">
      <c r="U48150" s="55"/>
      <c r="V48150" s="53"/>
      <c r="W48150" s="53"/>
      <c r="X48150" s="53"/>
      <c r="Y48150" s="55"/>
    </row>
    <row r="48151" spans="21:25" x14ac:dyDescent="0.2">
      <c r="U48151" s="55"/>
      <c r="V48151" s="53"/>
      <c r="W48151" s="53"/>
      <c r="X48151" s="53"/>
      <c r="Y48151" s="55"/>
    </row>
    <row r="48152" spans="21:25" x14ac:dyDescent="0.2">
      <c r="U48152" s="55"/>
      <c r="V48152" s="53"/>
      <c r="W48152" s="53"/>
      <c r="X48152" s="53"/>
      <c r="Y48152" s="55"/>
    </row>
    <row r="48153" spans="21:25" x14ac:dyDescent="0.2">
      <c r="U48153" s="55"/>
      <c r="V48153" s="53"/>
      <c r="W48153" s="53"/>
      <c r="X48153" s="53"/>
      <c r="Y48153" s="55"/>
    </row>
    <row r="48154" spans="21:25" x14ac:dyDescent="0.2">
      <c r="U48154" s="55"/>
      <c r="V48154" s="53"/>
      <c r="W48154" s="53"/>
      <c r="X48154" s="53"/>
      <c r="Y48154" s="55"/>
    </row>
    <row r="48155" spans="21:25" x14ac:dyDescent="0.2">
      <c r="U48155" s="55"/>
      <c r="V48155" s="53"/>
      <c r="W48155" s="53"/>
      <c r="X48155" s="53"/>
      <c r="Y48155" s="55"/>
    </row>
    <row r="48156" spans="21:25" x14ac:dyDescent="0.2">
      <c r="U48156" s="55"/>
      <c r="V48156" s="53"/>
      <c r="W48156" s="53"/>
      <c r="X48156" s="53"/>
      <c r="Y48156" s="55"/>
    </row>
    <row r="48157" spans="21:25" x14ac:dyDescent="0.2">
      <c r="U48157" s="55"/>
      <c r="V48157" s="53"/>
      <c r="W48157" s="53"/>
      <c r="X48157" s="53"/>
      <c r="Y48157" s="55"/>
    </row>
    <row r="48158" spans="21:25" x14ac:dyDescent="0.2">
      <c r="U48158" s="55"/>
      <c r="V48158" s="53"/>
      <c r="W48158" s="53"/>
      <c r="X48158" s="53"/>
      <c r="Y48158" s="55"/>
    </row>
    <row r="48159" spans="21:25" x14ac:dyDescent="0.2">
      <c r="U48159" s="55"/>
      <c r="V48159" s="53"/>
      <c r="W48159" s="53"/>
      <c r="X48159" s="53"/>
      <c r="Y48159" s="55"/>
    </row>
    <row r="48160" spans="21:25" x14ac:dyDescent="0.2">
      <c r="U48160" s="55"/>
      <c r="V48160" s="53"/>
      <c r="W48160" s="53"/>
      <c r="X48160" s="53"/>
      <c r="Y48160" s="55"/>
    </row>
    <row r="48161" spans="21:25" x14ac:dyDescent="0.2">
      <c r="U48161" s="55"/>
      <c r="V48161" s="53"/>
      <c r="W48161" s="53"/>
      <c r="X48161" s="53"/>
      <c r="Y48161" s="55"/>
    </row>
    <row r="48162" spans="21:25" x14ac:dyDescent="0.2">
      <c r="U48162" s="55"/>
      <c r="V48162" s="53"/>
      <c r="W48162" s="53"/>
      <c r="X48162" s="53"/>
      <c r="Y48162" s="55"/>
    </row>
    <row r="48163" spans="21:25" x14ac:dyDescent="0.2">
      <c r="U48163" s="55"/>
      <c r="V48163" s="53"/>
      <c r="W48163" s="53"/>
      <c r="X48163" s="53"/>
      <c r="Y48163" s="55"/>
    </row>
    <row r="48164" spans="21:25" x14ac:dyDescent="0.2">
      <c r="U48164" s="55"/>
      <c r="V48164" s="53"/>
      <c r="W48164" s="53"/>
      <c r="X48164" s="53"/>
      <c r="Y48164" s="55"/>
    </row>
    <row r="48165" spans="21:25" x14ac:dyDescent="0.2">
      <c r="U48165" s="55"/>
      <c r="V48165" s="53"/>
      <c r="W48165" s="53"/>
      <c r="X48165" s="53"/>
      <c r="Y48165" s="55"/>
    </row>
    <row r="48166" spans="21:25" x14ac:dyDescent="0.2">
      <c r="U48166" s="55"/>
      <c r="V48166" s="53"/>
      <c r="W48166" s="53"/>
      <c r="X48166" s="53"/>
      <c r="Y48166" s="55"/>
    </row>
    <row r="48167" spans="21:25" x14ac:dyDescent="0.2">
      <c r="U48167" s="55"/>
      <c r="V48167" s="53"/>
      <c r="W48167" s="53"/>
      <c r="X48167" s="53"/>
      <c r="Y48167" s="55"/>
    </row>
    <row r="48168" spans="21:25" x14ac:dyDescent="0.2">
      <c r="U48168" s="55"/>
      <c r="V48168" s="53"/>
      <c r="W48168" s="53"/>
      <c r="X48168" s="53"/>
      <c r="Y48168" s="55"/>
    </row>
    <row r="48169" spans="21:25" x14ac:dyDescent="0.2">
      <c r="U48169" s="55"/>
      <c r="V48169" s="53"/>
      <c r="W48169" s="53"/>
      <c r="X48169" s="53"/>
      <c r="Y48169" s="55"/>
    </row>
    <row r="48170" spans="21:25" x14ac:dyDescent="0.2">
      <c r="U48170" s="55"/>
      <c r="V48170" s="53"/>
      <c r="W48170" s="53"/>
      <c r="X48170" s="53"/>
      <c r="Y48170" s="55"/>
    </row>
    <row r="48171" spans="21:25" x14ac:dyDescent="0.2">
      <c r="U48171" s="55"/>
      <c r="V48171" s="53"/>
      <c r="W48171" s="53"/>
      <c r="X48171" s="53"/>
      <c r="Y48171" s="55"/>
    </row>
    <row r="48172" spans="21:25" x14ac:dyDescent="0.2">
      <c r="U48172" s="55"/>
      <c r="V48172" s="53"/>
      <c r="W48172" s="53"/>
      <c r="X48172" s="53"/>
      <c r="Y48172" s="55"/>
    </row>
    <row r="48173" spans="21:25" x14ac:dyDescent="0.2">
      <c r="U48173" s="55"/>
      <c r="V48173" s="53"/>
      <c r="W48173" s="53"/>
      <c r="X48173" s="53"/>
      <c r="Y48173" s="55"/>
    </row>
    <row r="48174" spans="21:25" x14ac:dyDescent="0.2">
      <c r="U48174" s="55"/>
      <c r="V48174" s="53"/>
      <c r="W48174" s="53"/>
      <c r="X48174" s="53"/>
      <c r="Y48174" s="55"/>
    </row>
    <row r="48175" spans="21:25" x14ac:dyDescent="0.2">
      <c r="U48175" s="55"/>
      <c r="V48175" s="53"/>
      <c r="W48175" s="53"/>
      <c r="X48175" s="53"/>
      <c r="Y48175" s="55"/>
    </row>
    <row r="48176" spans="21:25" x14ac:dyDescent="0.2">
      <c r="U48176" s="55"/>
      <c r="V48176" s="53"/>
      <c r="W48176" s="53"/>
      <c r="X48176" s="53"/>
      <c r="Y48176" s="55"/>
    </row>
    <row r="48177" spans="21:25" x14ac:dyDescent="0.2">
      <c r="U48177" s="55"/>
      <c r="V48177" s="53"/>
      <c r="W48177" s="53"/>
      <c r="X48177" s="53"/>
      <c r="Y48177" s="55"/>
    </row>
    <row r="48178" spans="21:25" x14ac:dyDescent="0.2">
      <c r="U48178" s="55"/>
      <c r="V48178" s="53"/>
      <c r="W48178" s="53"/>
      <c r="X48178" s="53"/>
      <c r="Y48178" s="55"/>
    </row>
    <row r="48179" spans="21:25" x14ac:dyDescent="0.2">
      <c r="U48179" s="55"/>
      <c r="V48179" s="53"/>
      <c r="W48179" s="53"/>
      <c r="X48179" s="53"/>
      <c r="Y48179" s="55"/>
    </row>
    <row r="48180" spans="21:25" x14ac:dyDescent="0.2">
      <c r="U48180" s="55"/>
      <c r="V48180" s="53"/>
      <c r="W48180" s="53"/>
      <c r="X48180" s="53"/>
      <c r="Y48180" s="55"/>
    </row>
    <row r="48181" spans="21:25" x14ac:dyDescent="0.2">
      <c r="U48181" s="55"/>
      <c r="V48181" s="53"/>
      <c r="W48181" s="53"/>
      <c r="X48181" s="53"/>
      <c r="Y48181" s="55"/>
    </row>
    <row r="48182" spans="21:25" x14ac:dyDescent="0.2">
      <c r="U48182" s="55"/>
      <c r="V48182" s="53"/>
      <c r="W48182" s="53"/>
      <c r="X48182" s="53"/>
      <c r="Y48182" s="55"/>
    </row>
    <row r="48183" spans="21:25" x14ac:dyDescent="0.2">
      <c r="U48183" s="55"/>
      <c r="V48183" s="53"/>
      <c r="W48183" s="53"/>
      <c r="X48183" s="53"/>
      <c r="Y48183" s="55"/>
    </row>
    <row r="48184" spans="21:25" x14ac:dyDescent="0.2">
      <c r="U48184" s="55"/>
      <c r="V48184" s="53"/>
      <c r="W48184" s="53"/>
      <c r="X48184" s="53"/>
      <c r="Y48184" s="55"/>
    </row>
    <row r="48185" spans="21:25" x14ac:dyDescent="0.2">
      <c r="U48185" s="55"/>
      <c r="V48185" s="53"/>
      <c r="W48185" s="53"/>
      <c r="X48185" s="53"/>
      <c r="Y48185" s="55"/>
    </row>
    <row r="48186" spans="21:25" x14ac:dyDescent="0.2">
      <c r="U48186" s="55"/>
      <c r="V48186" s="53"/>
      <c r="W48186" s="53"/>
      <c r="X48186" s="53"/>
      <c r="Y48186" s="55"/>
    </row>
    <row r="48187" spans="21:25" x14ac:dyDescent="0.2">
      <c r="U48187" s="55"/>
      <c r="V48187" s="53"/>
      <c r="W48187" s="53"/>
      <c r="X48187" s="53"/>
      <c r="Y48187" s="55"/>
    </row>
    <row r="48188" spans="21:25" x14ac:dyDescent="0.2">
      <c r="U48188" s="55"/>
      <c r="V48188" s="53"/>
      <c r="W48188" s="53"/>
      <c r="X48188" s="53"/>
      <c r="Y48188" s="55"/>
    </row>
    <row r="48189" spans="21:25" x14ac:dyDescent="0.2">
      <c r="U48189" s="55"/>
      <c r="V48189" s="53"/>
      <c r="W48189" s="53"/>
      <c r="X48189" s="53"/>
      <c r="Y48189" s="55"/>
    </row>
    <row r="48190" spans="21:25" x14ac:dyDescent="0.2">
      <c r="U48190" s="55"/>
      <c r="V48190" s="53"/>
      <c r="W48190" s="53"/>
      <c r="X48190" s="53"/>
      <c r="Y48190" s="55"/>
    </row>
    <row r="48191" spans="21:25" x14ac:dyDescent="0.2">
      <c r="U48191" s="55"/>
      <c r="V48191" s="53"/>
      <c r="W48191" s="53"/>
      <c r="X48191" s="53"/>
      <c r="Y48191" s="55"/>
    </row>
    <row r="48192" spans="21:25" x14ac:dyDescent="0.2">
      <c r="U48192" s="55"/>
      <c r="V48192" s="53"/>
      <c r="W48192" s="53"/>
      <c r="X48192" s="53"/>
      <c r="Y48192" s="55"/>
    </row>
    <row r="48193" spans="21:25" x14ac:dyDescent="0.2">
      <c r="U48193" s="55"/>
      <c r="V48193" s="53"/>
      <c r="W48193" s="53"/>
      <c r="X48193" s="53"/>
      <c r="Y48193" s="55"/>
    </row>
    <row r="48194" spans="21:25" x14ac:dyDescent="0.2">
      <c r="U48194" s="55"/>
      <c r="V48194" s="53"/>
      <c r="W48194" s="53"/>
      <c r="X48194" s="53"/>
      <c r="Y48194" s="55"/>
    </row>
    <row r="48195" spans="21:25" x14ac:dyDescent="0.2">
      <c r="U48195" s="55"/>
      <c r="V48195" s="53"/>
      <c r="W48195" s="53"/>
      <c r="X48195" s="53"/>
      <c r="Y48195" s="55"/>
    </row>
    <row r="48196" spans="21:25" x14ac:dyDescent="0.2">
      <c r="U48196" s="55"/>
      <c r="V48196" s="53"/>
      <c r="W48196" s="53"/>
      <c r="X48196" s="53"/>
      <c r="Y48196" s="55"/>
    </row>
    <row r="48197" spans="21:25" x14ac:dyDescent="0.2">
      <c r="U48197" s="55"/>
      <c r="V48197" s="53"/>
      <c r="W48197" s="53"/>
      <c r="X48197" s="53"/>
      <c r="Y48197" s="55"/>
    </row>
    <row r="48198" spans="21:25" x14ac:dyDescent="0.2">
      <c r="U48198" s="55"/>
      <c r="V48198" s="53"/>
      <c r="W48198" s="53"/>
      <c r="X48198" s="53"/>
      <c r="Y48198" s="55"/>
    </row>
    <row r="48199" spans="21:25" x14ac:dyDescent="0.2">
      <c r="U48199" s="55"/>
      <c r="V48199" s="53"/>
      <c r="W48199" s="53"/>
      <c r="X48199" s="53"/>
      <c r="Y48199" s="55"/>
    </row>
    <row r="48200" spans="21:25" x14ac:dyDescent="0.2">
      <c r="U48200" s="55"/>
      <c r="V48200" s="53"/>
      <c r="W48200" s="53"/>
      <c r="X48200" s="53"/>
      <c r="Y48200" s="55"/>
    </row>
    <row r="48201" spans="21:25" x14ac:dyDescent="0.2">
      <c r="U48201" s="55"/>
      <c r="V48201" s="53"/>
      <c r="W48201" s="53"/>
      <c r="X48201" s="53"/>
      <c r="Y48201" s="55"/>
    </row>
    <row r="48202" spans="21:25" x14ac:dyDescent="0.2">
      <c r="U48202" s="55"/>
      <c r="V48202" s="53"/>
      <c r="W48202" s="53"/>
      <c r="X48202" s="53"/>
      <c r="Y48202" s="55"/>
    </row>
    <row r="48203" spans="21:25" x14ac:dyDescent="0.2">
      <c r="U48203" s="55"/>
      <c r="V48203" s="53"/>
      <c r="W48203" s="53"/>
      <c r="X48203" s="53"/>
      <c r="Y48203" s="55"/>
    </row>
    <row r="48204" spans="21:25" x14ac:dyDescent="0.2">
      <c r="U48204" s="55"/>
      <c r="V48204" s="53"/>
      <c r="W48204" s="53"/>
      <c r="X48204" s="53"/>
      <c r="Y48204" s="55"/>
    </row>
    <row r="48205" spans="21:25" x14ac:dyDescent="0.2">
      <c r="U48205" s="55"/>
      <c r="V48205" s="53"/>
      <c r="W48205" s="53"/>
      <c r="X48205" s="53"/>
      <c r="Y48205" s="55"/>
    </row>
    <row r="48206" spans="21:25" x14ac:dyDescent="0.2">
      <c r="U48206" s="55"/>
      <c r="V48206" s="53"/>
      <c r="W48206" s="53"/>
      <c r="X48206" s="53"/>
      <c r="Y48206" s="55"/>
    </row>
    <row r="48207" spans="21:25" x14ac:dyDescent="0.2">
      <c r="U48207" s="55"/>
      <c r="V48207" s="53"/>
      <c r="W48207" s="53"/>
      <c r="X48207" s="53"/>
      <c r="Y48207" s="55"/>
    </row>
    <row r="48208" spans="21:25" x14ac:dyDescent="0.2">
      <c r="U48208" s="55"/>
      <c r="V48208" s="53"/>
      <c r="W48208" s="53"/>
      <c r="X48208" s="53"/>
      <c r="Y48208" s="55"/>
    </row>
    <row r="48209" spans="21:25" x14ac:dyDescent="0.2">
      <c r="U48209" s="55"/>
      <c r="V48209" s="53"/>
      <c r="W48209" s="53"/>
      <c r="X48209" s="53"/>
      <c r="Y48209" s="55"/>
    </row>
    <row r="48210" spans="21:25" x14ac:dyDescent="0.2">
      <c r="U48210" s="55"/>
      <c r="V48210" s="53"/>
      <c r="W48210" s="53"/>
      <c r="X48210" s="53"/>
      <c r="Y48210" s="55"/>
    </row>
    <row r="48211" spans="21:25" x14ac:dyDescent="0.2">
      <c r="U48211" s="55"/>
      <c r="V48211" s="53"/>
      <c r="W48211" s="53"/>
      <c r="X48211" s="53"/>
      <c r="Y48211" s="55"/>
    </row>
    <row r="48212" spans="21:25" x14ac:dyDescent="0.2">
      <c r="U48212" s="55"/>
      <c r="V48212" s="53"/>
      <c r="W48212" s="53"/>
      <c r="X48212" s="53"/>
      <c r="Y48212" s="55"/>
    </row>
    <row r="48213" spans="21:25" x14ac:dyDescent="0.2">
      <c r="U48213" s="55"/>
      <c r="V48213" s="53"/>
      <c r="W48213" s="53"/>
      <c r="X48213" s="53"/>
      <c r="Y48213" s="55"/>
    </row>
    <row r="48214" spans="21:25" x14ac:dyDescent="0.2">
      <c r="U48214" s="55"/>
      <c r="V48214" s="53"/>
      <c r="W48214" s="53"/>
      <c r="X48214" s="53"/>
      <c r="Y48214" s="55"/>
    </row>
    <row r="48215" spans="21:25" x14ac:dyDescent="0.2">
      <c r="U48215" s="55"/>
      <c r="V48215" s="53"/>
      <c r="W48215" s="53"/>
      <c r="X48215" s="53"/>
      <c r="Y48215" s="55"/>
    </row>
    <row r="48216" spans="21:25" x14ac:dyDescent="0.2">
      <c r="U48216" s="55"/>
      <c r="V48216" s="53"/>
      <c r="W48216" s="53"/>
      <c r="X48216" s="53"/>
      <c r="Y48216" s="55"/>
    </row>
    <row r="48217" spans="21:25" x14ac:dyDescent="0.2">
      <c r="U48217" s="55"/>
      <c r="V48217" s="53"/>
      <c r="W48217" s="53"/>
      <c r="X48217" s="53"/>
      <c r="Y48217" s="55"/>
    </row>
    <row r="48218" spans="21:25" x14ac:dyDescent="0.2">
      <c r="U48218" s="55"/>
      <c r="V48218" s="53"/>
      <c r="W48218" s="53"/>
      <c r="X48218" s="53"/>
      <c r="Y48218" s="55"/>
    </row>
    <row r="48219" spans="21:25" x14ac:dyDescent="0.2">
      <c r="U48219" s="55"/>
      <c r="V48219" s="53"/>
      <c r="W48219" s="53"/>
      <c r="X48219" s="53"/>
      <c r="Y48219" s="55"/>
    </row>
    <row r="48220" spans="21:25" x14ac:dyDescent="0.2">
      <c r="U48220" s="55"/>
      <c r="V48220" s="53"/>
      <c r="W48220" s="53"/>
      <c r="X48220" s="53"/>
      <c r="Y48220" s="55"/>
    </row>
    <row r="48221" spans="21:25" x14ac:dyDescent="0.2">
      <c r="U48221" s="55"/>
      <c r="V48221" s="53"/>
      <c r="W48221" s="53"/>
      <c r="X48221" s="53"/>
      <c r="Y48221" s="55"/>
    </row>
    <row r="48222" spans="21:25" x14ac:dyDescent="0.2">
      <c r="U48222" s="55"/>
      <c r="V48222" s="53"/>
      <c r="W48222" s="53"/>
      <c r="X48222" s="53"/>
      <c r="Y48222" s="55"/>
    </row>
    <row r="48223" spans="21:25" x14ac:dyDescent="0.2">
      <c r="U48223" s="55"/>
      <c r="V48223" s="53"/>
      <c r="W48223" s="53"/>
      <c r="X48223" s="53"/>
      <c r="Y48223" s="55"/>
    </row>
    <row r="48224" spans="21:25" x14ac:dyDescent="0.2">
      <c r="U48224" s="55"/>
      <c r="V48224" s="53"/>
      <c r="W48224" s="53"/>
      <c r="X48224" s="53"/>
      <c r="Y48224" s="55"/>
    </row>
    <row r="48225" spans="21:25" x14ac:dyDescent="0.2">
      <c r="U48225" s="55"/>
      <c r="V48225" s="53"/>
      <c r="W48225" s="53"/>
      <c r="X48225" s="53"/>
      <c r="Y48225" s="55"/>
    </row>
    <row r="48226" spans="21:25" x14ac:dyDescent="0.2">
      <c r="U48226" s="55"/>
      <c r="V48226" s="53"/>
      <c r="W48226" s="53"/>
      <c r="X48226" s="53"/>
      <c r="Y48226" s="55"/>
    </row>
    <row r="48227" spans="21:25" x14ac:dyDescent="0.2">
      <c r="U48227" s="55"/>
      <c r="V48227" s="53"/>
      <c r="W48227" s="53"/>
      <c r="X48227" s="53"/>
      <c r="Y48227" s="55"/>
    </row>
    <row r="48228" spans="21:25" x14ac:dyDescent="0.2">
      <c r="U48228" s="55"/>
      <c r="V48228" s="53"/>
      <c r="W48228" s="53"/>
      <c r="X48228" s="53"/>
      <c r="Y48228" s="55"/>
    </row>
    <row r="48229" spans="21:25" x14ac:dyDescent="0.2">
      <c r="U48229" s="55"/>
      <c r="V48229" s="53"/>
      <c r="W48229" s="53"/>
      <c r="X48229" s="53"/>
      <c r="Y48229" s="55"/>
    </row>
    <row r="48230" spans="21:25" x14ac:dyDescent="0.2">
      <c r="U48230" s="55"/>
      <c r="V48230" s="53"/>
      <c r="W48230" s="53"/>
      <c r="X48230" s="53"/>
      <c r="Y48230" s="55"/>
    </row>
    <row r="48231" spans="21:25" x14ac:dyDescent="0.2">
      <c r="U48231" s="55"/>
      <c r="V48231" s="53"/>
      <c r="W48231" s="53"/>
      <c r="X48231" s="53"/>
      <c r="Y48231" s="55"/>
    </row>
    <row r="48232" spans="21:25" x14ac:dyDescent="0.2">
      <c r="U48232" s="55"/>
      <c r="V48232" s="53"/>
      <c r="W48232" s="53"/>
      <c r="X48232" s="53"/>
      <c r="Y48232" s="55"/>
    </row>
    <row r="48233" spans="21:25" x14ac:dyDescent="0.2">
      <c r="U48233" s="55"/>
      <c r="V48233" s="53"/>
      <c r="W48233" s="53"/>
      <c r="X48233" s="53"/>
      <c r="Y48233" s="55"/>
    </row>
    <row r="48234" spans="21:25" x14ac:dyDescent="0.2">
      <c r="U48234" s="55"/>
      <c r="V48234" s="53"/>
      <c r="W48234" s="53"/>
      <c r="X48234" s="53"/>
      <c r="Y48234" s="55"/>
    </row>
    <row r="48235" spans="21:25" x14ac:dyDescent="0.2">
      <c r="U48235" s="55"/>
      <c r="V48235" s="53"/>
      <c r="W48235" s="53"/>
      <c r="X48235" s="53"/>
      <c r="Y48235" s="55"/>
    </row>
    <row r="48236" spans="21:25" x14ac:dyDescent="0.2">
      <c r="U48236" s="55"/>
      <c r="V48236" s="53"/>
      <c r="W48236" s="53"/>
      <c r="X48236" s="53"/>
      <c r="Y48236" s="55"/>
    </row>
    <row r="48237" spans="21:25" x14ac:dyDescent="0.2">
      <c r="U48237" s="55"/>
      <c r="V48237" s="53"/>
      <c r="W48237" s="53"/>
      <c r="X48237" s="53"/>
      <c r="Y48237" s="55"/>
    </row>
    <row r="48238" spans="21:25" x14ac:dyDescent="0.2">
      <c r="U48238" s="55"/>
      <c r="V48238" s="53"/>
      <c r="W48238" s="53"/>
      <c r="X48238" s="53"/>
      <c r="Y48238" s="55"/>
    </row>
    <row r="48239" spans="21:25" x14ac:dyDescent="0.2">
      <c r="U48239" s="55"/>
      <c r="V48239" s="53"/>
      <c r="W48239" s="53"/>
      <c r="X48239" s="53"/>
      <c r="Y48239" s="55"/>
    </row>
    <row r="48240" spans="21:25" x14ac:dyDescent="0.2">
      <c r="U48240" s="55"/>
      <c r="V48240" s="53"/>
      <c r="W48240" s="53"/>
      <c r="X48240" s="53"/>
      <c r="Y48240" s="55"/>
    </row>
    <row r="48241" spans="21:25" x14ac:dyDescent="0.2">
      <c r="U48241" s="55"/>
      <c r="V48241" s="53"/>
      <c r="W48241" s="53"/>
      <c r="X48241" s="53"/>
      <c r="Y48241" s="55"/>
    </row>
    <row r="48242" spans="21:25" x14ac:dyDescent="0.2">
      <c r="U48242" s="55"/>
      <c r="V48242" s="53"/>
      <c r="W48242" s="53"/>
      <c r="X48242" s="53"/>
      <c r="Y48242" s="55"/>
    </row>
    <row r="48243" spans="21:25" x14ac:dyDescent="0.2">
      <c r="U48243" s="55"/>
      <c r="V48243" s="53"/>
      <c r="W48243" s="53"/>
      <c r="X48243" s="53"/>
      <c r="Y48243" s="55"/>
    </row>
    <row r="48244" spans="21:25" x14ac:dyDescent="0.2">
      <c r="U48244" s="55"/>
      <c r="V48244" s="53"/>
      <c r="W48244" s="53"/>
      <c r="X48244" s="53"/>
      <c r="Y48244" s="55"/>
    </row>
    <row r="48245" spans="21:25" x14ac:dyDescent="0.2">
      <c r="U48245" s="55"/>
      <c r="V48245" s="53"/>
      <c r="W48245" s="53"/>
      <c r="X48245" s="53"/>
      <c r="Y48245" s="55"/>
    </row>
    <row r="48246" spans="21:25" x14ac:dyDescent="0.2">
      <c r="U48246" s="55"/>
      <c r="V48246" s="53"/>
      <c r="W48246" s="53"/>
      <c r="X48246" s="53"/>
      <c r="Y48246" s="55"/>
    </row>
    <row r="48247" spans="21:25" x14ac:dyDescent="0.2">
      <c r="U48247" s="55"/>
      <c r="V48247" s="53"/>
      <c r="W48247" s="53"/>
      <c r="X48247" s="53"/>
      <c r="Y48247" s="55"/>
    </row>
    <row r="48248" spans="21:25" x14ac:dyDescent="0.2">
      <c r="U48248" s="55"/>
      <c r="V48248" s="53"/>
      <c r="W48248" s="53"/>
      <c r="X48248" s="53"/>
      <c r="Y48248" s="55"/>
    </row>
    <row r="48249" spans="21:25" x14ac:dyDescent="0.2">
      <c r="U48249" s="55"/>
      <c r="V48249" s="53"/>
      <c r="W48249" s="53"/>
      <c r="X48249" s="53"/>
      <c r="Y48249" s="55"/>
    </row>
    <row r="48250" spans="21:25" x14ac:dyDescent="0.2">
      <c r="U48250" s="55"/>
      <c r="V48250" s="53"/>
      <c r="W48250" s="53"/>
      <c r="X48250" s="53"/>
      <c r="Y48250" s="55"/>
    </row>
    <row r="48251" spans="21:25" x14ac:dyDescent="0.2">
      <c r="U48251" s="55"/>
      <c r="V48251" s="53"/>
      <c r="W48251" s="53"/>
      <c r="X48251" s="53"/>
      <c r="Y48251" s="55"/>
    </row>
    <row r="48252" spans="21:25" x14ac:dyDescent="0.2">
      <c r="U48252" s="55"/>
      <c r="V48252" s="53"/>
      <c r="W48252" s="53"/>
      <c r="X48252" s="53"/>
      <c r="Y48252" s="55"/>
    </row>
    <row r="48253" spans="21:25" x14ac:dyDescent="0.2">
      <c r="U48253" s="55"/>
      <c r="V48253" s="53"/>
      <c r="W48253" s="53"/>
      <c r="X48253" s="53"/>
      <c r="Y48253" s="55"/>
    </row>
    <row r="48254" spans="21:25" x14ac:dyDescent="0.2">
      <c r="U48254" s="55"/>
      <c r="V48254" s="53"/>
      <c r="W48254" s="53"/>
      <c r="X48254" s="53"/>
      <c r="Y48254" s="55"/>
    </row>
    <row r="48255" spans="21:25" x14ac:dyDescent="0.2">
      <c r="U48255" s="55"/>
      <c r="V48255" s="53"/>
      <c r="W48255" s="53"/>
      <c r="X48255" s="53"/>
      <c r="Y48255" s="55"/>
    </row>
    <row r="48256" spans="21:25" x14ac:dyDescent="0.2">
      <c r="U48256" s="55"/>
      <c r="V48256" s="53"/>
      <c r="W48256" s="53"/>
      <c r="X48256" s="53"/>
      <c r="Y48256" s="55"/>
    </row>
    <row r="48257" spans="21:25" x14ac:dyDescent="0.2">
      <c r="U48257" s="55"/>
      <c r="V48257" s="53"/>
      <c r="W48257" s="53"/>
      <c r="X48257" s="53"/>
      <c r="Y48257" s="55"/>
    </row>
    <row r="48258" spans="21:25" x14ac:dyDescent="0.2">
      <c r="U48258" s="55"/>
      <c r="V48258" s="53"/>
      <c r="W48258" s="53"/>
      <c r="X48258" s="53"/>
      <c r="Y48258" s="55"/>
    </row>
    <row r="48259" spans="21:25" x14ac:dyDescent="0.2">
      <c r="U48259" s="55"/>
      <c r="V48259" s="53"/>
      <c r="W48259" s="53"/>
      <c r="X48259" s="53"/>
      <c r="Y48259" s="55"/>
    </row>
    <row r="48260" spans="21:25" x14ac:dyDescent="0.2">
      <c r="U48260" s="55"/>
      <c r="V48260" s="53"/>
      <c r="W48260" s="53"/>
      <c r="X48260" s="53"/>
      <c r="Y48260" s="55"/>
    </row>
    <row r="48261" spans="21:25" x14ac:dyDescent="0.2">
      <c r="U48261" s="55"/>
      <c r="V48261" s="53"/>
      <c r="W48261" s="53"/>
      <c r="X48261" s="53"/>
      <c r="Y48261" s="55"/>
    </row>
    <row r="48262" spans="21:25" x14ac:dyDescent="0.2">
      <c r="U48262" s="55"/>
      <c r="V48262" s="53"/>
      <c r="W48262" s="53"/>
      <c r="X48262" s="53"/>
      <c r="Y48262" s="55"/>
    </row>
    <row r="48263" spans="21:25" x14ac:dyDescent="0.2">
      <c r="U48263" s="55"/>
      <c r="V48263" s="53"/>
      <c r="W48263" s="53"/>
      <c r="X48263" s="53"/>
      <c r="Y48263" s="55"/>
    </row>
    <row r="48264" spans="21:25" x14ac:dyDescent="0.2">
      <c r="U48264" s="55"/>
      <c r="V48264" s="53"/>
      <c r="W48264" s="53"/>
      <c r="X48264" s="53"/>
      <c r="Y48264" s="55"/>
    </row>
    <row r="48265" spans="21:25" x14ac:dyDescent="0.2">
      <c r="U48265" s="55"/>
      <c r="V48265" s="53"/>
      <c r="W48265" s="53"/>
      <c r="X48265" s="53"/>
      <c r="Y48265" s="55"/>
    </row>
    <row r="48266" spans="21:25" x14ac:dyDescent="0.2">
      <c r="U48266" s="55"/>
      <c r="V48266" s="53"/>
      <c r="W48266" s="53"/>
      <c r="X48266" s="53"/>
      <c r="Y48266" s="55"/>
    </row>
    <row r="48267" spans="21:25" x14ac:dyDescent="0.2">
      <c r="U48267" s="55"/>
      <c r="V48267" s="53"/>
      <c r="W48267" s="53"/>
      <c r="X48267" s="53"/>
      <c r="Y48267" s="55"/>
    </row>
    <row r="48268" spans="21:25" x14ac:dyDescent="0.2">
      <c r="U48268" s="55"/>
      <c r="V48268" s="53"/>
      <c r="W48268" s="53"/>
      <c r="X48268" s="53"/>
      <c r="Y48268" s="55"/>
    </row>
    <row r="48269" spans="21:25" x14ac:dyDescent="0.2">
      <c r="U48269" s="55"/>
      <c r="V48269" s="53"/>
      <c r="W48269" s="53"/>
      <c r="X48269" s="53"/>
      <c r="Y48269" s="55"/>
    </row>
    <row r="48270" spans="21:25" x14ac:dyDescent="0.2">
      <c r="U48270" s="55"/>
      <c r="V48270" s="53"/>
      <c r="W48270" s="53"/>
      <c r="X48270" s="53"/>
      <c r="Y48270" s="55"/>
    </row>
    <row r="48271" spans="21:25" x14ac:dyDescent="0.2">
      <c r="U48271" s="55"/>
      <c r="V48271" s="53"/>
      <c r="W48271" s="53"/>
      <c r="X48271" s="53"/>
      <c r="Y48271" s="55"/>
    </row>
    <row r="48272" spans="21:25" x14ac:dyDescent="0.2">
      <c r="U48272" s="55"/>
      <c r="V48272" s="53"/>
      <c r="W48272" s="53"/>
      <c r="X48272" s="53"/>
      <c r="Y48272" s="55"/>
    </row>
    <row r="48273" spans="21:25" x14ac:dyDescent="0.2">
      <c r="U48273" s="55"/>
      <c r="V48273" s="53"/>
      <c r="W48273" s="53"/>
      <c r="X48273" s="53"/>
      <c r="Y48273" s="55"/>
    </row>
    <row r="48274" spans="21:25" x14ac:dyDescent="0.2">
      <c r="U48274" s="55"/>
      <c r="V48274" s="53"/>
      <c r="W48274" s="53"/>
      <c r="X48274" s="53"/>
      <c r="Y48274" s="55"/>
    </row>
    <row r="48275" spans="21:25" x14ac:dyDescent="0.2">
      <c r="U48275" s="55"/>
      <c r="V48275" s="53"/>
      <c r="W48275" s="53"/>
      <c r="X48275" s="53"/>
      <c r="Y48275" s="55"/>
    </row>
    <row r="48276" spans="21:25" x14ac:dyDescent="0.2">
      <c r="U48276" s="55"/>
      <c r="V48276" s="53"/>
      <c r="W48276" s="53"/>
      <c r="X48276" s="53"/>
      <c r="Y48276" s="55"/>
    </row>
    <row r="48277" spans="21:25" x14ac:dyDescent="0.2">
      <c r="U48277" s="55"/>
      <c r="V48277" s="53"/>
      <c r="W48277" s="53"/>
      <c r="X48277" s="53"/>
      <c r="Y48277" s="55"/>
    </row>
    <row r="48278" spans="21:25" x14ac:dyDescent="0.2">
      <c r="U48278" s="55"/>
      <c r="V48278" s="53"/>
      <c r="W48278" s="53"/>
      <c r="X48278" s="53"/>
      <c r="Y48278" s="55"/>
    </row>
    <row r="48279" spans="21:25" x14ac:dyDescent="0.2">
      <c r="U48279" s="55"/>
      <c r="V48279" s="53"/>
      <c r="W48279" s="53"/>
      <c r="X48279" s="53"/>
      <c r="Y48279" s="55"/>
    </row>
    <row r="48280" spans="21:25" x14ac:dyDescent="0.2">
      <c r="U48280" s="55"/>
      <c r="V48280" s="53"/>
      <c r="W48280" s="53"/>
      <c r="X48280" s="53"/>
      <c r="Y48280" s="55"/>
    </row>
    <row r="48281" spans="21:25" x14ac:dyDescent="0.2">
      <c r="U48281" s="55"/>
      <c r="V48281" s="53"/>
      <c r="W48281" s="53"/>
      <c r="X48281" s="53"/>
      <c r="Y48281" s="55"/>
    </row>
    <row r="48282" spans="21:25" x14ac:dyDescent="0.2">
      <c r="U48282" s="55"/>
      <c r="V48282" s="53"/>
      <c r="W48282" s="53"/>
      <c r="X48282" s="53"/>
      <c r="Y48282" s="55"/>
    </row>
    <row r="48283" spans="21:25" x14ac:dyDescent="0.2">
      <c r="U48283" s="55"/>
      <c r="V48283" s="53"/>
      <c r="W48283" s="53"/>
      <c r="X48283" s="53"/>
      <c r="Y48283" s="55"/>
    </row>
    <row r="48284" spans="21:25" x14ac:dyDescent="0.2">
      <c r="U48284" s="55"/>
      <c r="V48284" s="53"/>
      <c r="W48284" s="53"/>
      <c r="X48284" s="53"/>
      <c r="Y48284" s="55"/>
    </row>
    <row r="48285" spans="21:25" x14ac:dyDescent="0.2">
      <c r="U48285" s="55"/>
      <c r="V48285" s="53"/>
      <c r="W48285" s="53"/>
      <c r="X48285" s="53"/>
      <c r="Y48285" s="55"/>
    </row>
    <row r="48286" spans="21:25" x14ac:dyDescent="0.2">
      <c r="U48286" s="55"/>
      <c r="V48286" s="53"/>
      <c r="W48286" s="53"/>
      <c r="X48286" s="53"/>
      <c r="Y48286" s="55"/>
    </row>
    <row r="48287" spans="21:25" x14ac:dyDescent="0.2">
      <c r="U48287" s="55"/>
      <c r="V48287" s="53"/>
      <c r="W48287" s="53"/>
      <c r="X48287" s="53"/>
      <c r="Y48287" s="55"/>
    </row>
    <row r="48288" spans="21:25" x14ac:dyDescent="0.2">
      <c r="U48288" s="55"/>
      <c r="V48288" s="53"/>
      <c r="W48288" s="53"/>
      <c r="X48288" s="53"/>
      <c r="Y48288" s="55"/>
    </row>
    <row r="48289" spans="21:25" x14ac:dyDescent="0.2">
      <c r="U48289" s="55"/>
      <c r="V48289" s="53"/>
      <c r="W48289" s="53"/>
      <c r="X48289" s="53"/>
      <c r="Y48289" s="55"/>
    </row>
    <row r="48290" spans="21:25" x14ac:dyDescent="0.2">
      <c r="U48290" s="55"/>
      <c r="V48290" s="53"/>
      <c r="W48290" s="53"/>
      <c r="X48290" s="53"/>
      <c r="Y48290" s="55"/>
    </row>
    <row r="48291" spans="21:25" x14ac:dyDescent="0.2">
      <c r="U48291" s="55"/>
      <c r="V48291" s="53"/>
      <c r="W48291" s="53"/>
      <c r="X48291" s="53"/>
      <c r="Y48291" s="55"/>
    </row>
    <row r="48292" spans="21:25" x14ac:dyDescent="0.2">
      <c r="U48292" s="55"/>
      <c r="V48292" s="53"/>
      <c r="W48292" s="53"/>
      <c r="X48292" s="53"/>
      <c r="Y48292" s="55"/>
    </row>
    <row r="48293" spans="21:25" x14ac:dyDescent="0.2">
      <c r="U48293" s="55"/>
      <c r="V48293" s="53"/>
      <c r="W48293" s="53"/>
      <c r="X48293" s="53"/>
      <c r="Y48293" s="55"/>
    </row>
    <row r="48294" spans="21:25" x14ac:dyDescent="0.2">
      <c r="U48294" s="55"/>
      <c r="V48294" s="53"/>
      <c r="W48294" s="53"/>
      <c r="X48294" s="53"/>
      <c r="Y48294" s="55"/>
    </row>
    <row r="48295" spans="21:25" x14ac:dyDescent="0.2">
      <c r="U48295" s="55"/>
      <c r="V48295" s="53"/>
      <c r="W48295" s="53"/>
      <c r="X48295" s="53"/>
      <c r="Y48295" s="55"/>
    </row>
    <row r="48296" spans="21:25" x14ac:dyDescent="0.2">
      <c r="U48296" s="55"/>
      <c r="V48296" s="53"/>
      <c r="W48296" s="53"/>
      <c r="X48296" s="53"/>
      <c r="Y48296" s="55"/>
    </row>
    <row r="48297" spans="21:25" x14ac:dyDescent="0.2">
      <c r="U48297" s="55"/>
      <c r="V48297" s="53"/>
      <c r="W48297" s="53"/>
      <c r="X48297" s="53"/>
      <c r="Y48297" s="55"/>
    </row>
    <row r="48298" spans="21:25" x14ac:dyDescent="0.2">
      <c r="U48298" s="55"/>
      <c r="V48298" s="53"/>
      <c r="W48298" s="53"/>
      <c r="X48298" s="53"/>
      <c r="Y48298" s="55"/>
    </row>
    <row r="48299" spans="21:25" x14ac:dyDescent="0.2">
      <c r="U48299" s="55"/>
      <c r="V48299" s="53"/>
      <c r="W48299" s="53"/>
      <c r="X48299" s="53"/>
      <c r="Y48299" s="55"/>
    </row>
    <row r="48300" spans="21:25" x14ac:dyDescent="0.2">
      <c r="U48300" s="55"/>
      <c r="V48300" s="53"/>
      <c r="W48300" s="53"/>
      <c r="X48300" s="53"/>
      <c r="Y48300" s="55"/>
    </row>
    <row r="48301" spans="21:25" x14ac:dyDescent="0.2">
      <c r="U48301" s="55"/>
      <c r="V48301" s="53"/>
      <c r="W48301" s="53"/>
      <c r="X48301" s="53"/>
      <c r="Y48301" s="55"/>
    </row>
    <row r="48302" spans="21:25" x14ac:dyDescent="0.2">
      <c r="U48302" s="55"/>
      <c r="V48302" s="53"/>
      <c r="W48302" s="53"/>
      <c r="X48302" s="53"/>
      <c r="Y48302" s="55"/>
    </row>
    <row r="48303" spans="21:25" x14ac:dyDescent="0.2">
      <c r="U48303" s="55"/>
      <c r="V48303" s="53"/>
      <c r="W48303" s="53"/>
      <c r="X48303" s="53"/>
      <c r="Y48303" s="55"/>
    </row>
    <row r="48304" spans="21:25" x14ac:dyDescent="0.2">
      <c r="U48304" s="55"/>
      <c r="V48304" s="53"/>
      <c r="W48304" s="53"/>
      <c r="X48304" s="53"/>
      <c r="Y48304" s="55"/>
    </row>
    <row r="48305" spans="21:25" x14ac:dyDescent="0.2">
      <c r="U48305" s="55"/>
      <c r="V48305" s="53"/>
      <c r="W48305" s="53"/>
      <c r="X48305" s="53"/>
      <c r="Y48305" s="55"/>
    </row>
    <row r="48306" spans="21:25" x14ac:dyDescent="0.2">
      <c r="U48306" s="55"/>
      <c r="V48306" s="53"/>
      <c r="W48306" s="53"/>
      <c r="X48306" s="53"/>
      <c r="Y48306" s="55"/>
    </row>
    <row r="48307" spans="21:25" x14ac:dyDescent="0.2">
      <c r="U48307" s="55"/>
      <c r="V48307" s="53"/>
      <c r="W48307" s="53"/>
      <c r="X48307" s="53"/>
      <c r="Y48307" s="55"/>
    </row>
    <row r="48308" spans="21:25" x14ac:dyDescent="0.2">
      <c r="U48308" s="55"/>
      <c r="V48308" s="53"/>
      <c r="W48308" s="53"/>
      <c r="X48308" s="53"/>
      <c r="Y48308" s="55"/>
    </row>
    <row r="48309" spans="21:25" x14ac:dyDescent="0.2">
      <c r="U48309" s="55"/>
      <c r="V48309" s="53"/>
      <c r="W48309" s="53"/>
      <c r="X48309" s="53"/>
      <c r="Y48309" s="55"/>
    </row>
    <row r="48310" spans="21:25" x14ac:dyDescent="0.2">
      <c r="U48310" s="55"/>
      <c r="V48310" s="53"/>
      <c r="W48310" s="53"/>
      <c r="X48310" s="53"/>
      <c r="Y48310" s="55"/>
    </row>
    <row r="48311" spans="21:25" x14ac:dyDescent="0.2">
      <c r="U48311" s="55"/>
      <c r="V48311" s="53"/>
      <c r="W48311" s="53"/>
      <c r="X48311" s="53"/>
      <c r="Y48311" s="55"/>
    </row>
    <row r="48312" spans="21:25" x14ac:dyDescent="0.2">
      <c r="U48312" s="55"/>
      <c r="V48312" s="53"/>
      <c r="W48312" s="53"/>
      <c r="X48312" s="53"/>
      <c r="Y48312" s="55"/>
    </row>
    <row r="48313" spans="21:25" x14ac:dyDescent="0.2">
      <c r="U48313" s="55"/>
      <c r="V48313" s="53"/>
      <c r="W48313" s="53"/>
      <c r="X48313" s="53"/>
      <c r="Y48313" s="55"/>
    </row>
    <row r="48314" spans="21:25" x14ac:dyDescent="0.2">
      <c r="U48314" s="55"/>
      <c r="V48314" s="53"/>
      <c r="W48314" s="53"/>
      <c r="X48314" s="53"/>
      <c r="Y48314" s="55"/>
    </row>
    <row r="48315" spans="21:25" x14ac:dyDescent="0.2">
      <c r="U48315" s="55"/>
      <c r="V48315" s="53"/>
      <c r="W48315" s="53"/>
      <c r="X48315" s="53"/>
      <c r="Y48315" s="55"/>
    </row>
    <row r="48316" spans="21:25" x14ac:dyDescent="0.2">
      <c r="U48316" s="55"/>
      <c r="V48316" s="53"/>
      <c r="W48316" s="53"/>
      <c r="X48316" s="53"/>
      <c r="Y48316" s="55"/>
    </row>
    <row r="48317" spans="21:25" x14ac:dyDescent="0.2">
      <c r="U48317" s="55"/>
      <c r="V48317" s="53"/>
      <c r="W48317" s="53"/>
      <c r="X48317" s="53"/>
      <c r="Y48317" s="55"/>
    </row>
    <row r="48318" spans="21:25" x14ac:dyDescent="0.2">
      <c r="U48318" s="55"/>
      <c r="V48318" s="53"/>
      <c r="W48318" s="53"/>
      <c r="X48318" s="53"/>
      <c r="Y48318" s="55"/>
    </row>
    <row r="48319" spans="21:25" x14ac:dyDescent="0.2">
      <c r="U48319" s="55"/>
      <c r="V48319" s="53"/>
      <c r="W48319" s="53"/>
      <c r="X48319" s="53"/>
      <c r="Y48319" s="55"/>
    </row>
    <row r="48320" spans="21:25" x14ac:dyDescent="0.2">
      <c r="U48320" s="55"/>
      <c r="V48320" s="53"/>
      <c r="W48320" s="53"/>
      <c r="X48320" s="53"/>
      <c r="Y48320" s="55"/>
    </row>
    <row r="48321" spans="21:25" x14ac:dyDescent="0.2">
      <c r="U48321" s="55"/>
      <c r="V48321" s="53"/>
      <c r="W48321" s="53"/>
      <c r="X48321" s="53"/>
      <c r="Y48321" s="55"/>
    </row>
    <row r="48322" spans="21:25" x14ac:dyDescent="0.2">
      <c r="U48322" s="55"/>
      <c r="V48322" s="53"/>
      <c r="W48322" s="53"/>
      <c r="X48322" s="53"/>
      <c r="Y48322" s="55"/>
    </row>
    <row r="48323" spans="21:25" x14ac:dyDescent="0.2">
      <c r="U48323" s="55"/>
      <c r="V48323" s="53"/>
      <c r="W48323" s="53"/>
      <c r="X48323" s="53"/>
      <c r="Y48323" s="55"/>
    </row>
    <row r="48324" spans="21:25" x14ac:dyDescent="0.2">
      <c r="U48324" s="55"/>
      <c r="V48324" s="53"/>
      <c r="W48324" s="53"/>
      <c r="X48324" s="53"/>
      <c r="Y48324" s="55"/>
    </row>
    <row r="48325" spans="21:25" x14ac:dyDescent="0.2">
      <c r="U48325" s="55"/>
      <c r="V48325" s="53"/>
      <c r="W48325" s="53"/>
      <c r="X48325" s="53"/>
      <c r="Y48325" s="55"/>
    </row>
    <row r="48326" spans="21:25" x14ac:dyDescent="0.2">
      <c r="U48326" s="55"/>
      <c r="V48326" s="53"/>
      <c r="W48326" s="53"/>
      <c r="X48326" s="53"/>
      <c r="Y48326" s="55"/>
    </row>
    <row r="48327" spans="21:25" x14ac:dyDescent="0.2">
      <c r="U48327" s="55"/>
      <c r="V48327" s="53"/>
      <c r="W48327" s="53"/>
      <c r="X48327" s="53"/>
      <c r="Y48327" s="55"/>
    </row>
    <row r="48328" spans="21:25" x14ac:dyDescent="0.2">
      <c r="U48328" s="55"/>
      <c r="V48328" s="53"/>
      <c r="W48328" s="53"/>
      <c r="X48328" s="53"/>
      <c r="Y48328" s="55"/>
    </row>
    <row r="48329" spans="21:25" x14ac:dyDescent="0.2">
      <c r="U48329" s="55"/>
      <c r="V48329" s="53"/>
      <c r="W48329" s="53"/>
      <c r="X48329" s="53"/>
      <c r="Y48329" s="55"/>
    </row>
    <row r="48330" spans="21:25" x14ac:dyDescent="0.2">
      <c r="U48330" s="55"/>
      <c r="V48330" s="53"/>
      <c r="W48330" s="53"/>
      <c r="X48330" s="53"/>
      <c r="Y48330" s="55"/>
    </row>
    <row r="48331" spans="21:25" x14ac:dyDescent="0.2">
      <c r="U48331" s="55"/>
      <c r="V48331" s="53"/>
      <c r="W48331" s="53"/>
      <c r="X48331" s="53"/>
      <c r="Y48331" s="55"/>
    </row>
    <row r="48332" spans="21:25" x14ac:dyDescent="0.2">
      <c r="U48332" s="55"/>
      <c r="V48332" s="53"/>
      <c r="W48332" s="53"/>
      <c r="X48332" s="53"/>
      <c r="Y48332" s="55"/>
    </row>
    <row r="48333" spans="21:25" x14ac:dyDescent="0.2">
      <c r="U48333" s="55"/>
      <c r="V48333" s="53"/>
      <c r="W48333" s="53"/>
      <c r="X48333" s="53"/>
      <c r="Y48333" s="55"/>
    </row>
    <row r="48334" spans="21:25" x14ac:dyDescent="0.2">
      <c r="U48334" s="55"/>
      <c r="V48334" s="53"/>
      <c r="W48334" s="53"/>
      <c r="X48334" s="53"/>
      <c r="Y48334" s="55"/>
    </row>
    <row r="48335" spans="21:25" x14ac:dyDescent="0.2">
      <c r="U48335" s="55"/>
      <c r="V48335" s="53"/>
      <c r="W48335" s="53"/>
      <c r="X48335" s="53"/>
      <c r="Y48335" s="55"/>
    </row>
    <row r="48336" spans="21:25" x14ac:dyDescent="0.2">
      <c r="U48336" s="55"/>
      <c r="V48336" s="53"/>
      <c r="W48336" s="53"/>
      <c r="X48336" s="53"/>
      <c r="Y48336" s="55"/>
    </row>
    <row r="48337" spans="21:25" x14ac:dyDescent="0.2">
      <c r="U48337" s="55"/>
      <c r="V48337" s="53"/>
      <c r="W48337" s="53"/>
      <c r="X48337" s="53"/>
      <c r="Y48337" s="55"/>
    </row>
    <row r="48338" spans="21:25" x14ac:dyDescent="0.2">
      <c r="U48338" s="55"/>
      <c r="V48338" s="53"/>
      <c r="W48338" s="53"/>
      <c r="X48338" s="53"/>
      <c r="Y48338" s="55"/>
    </row>
    <row r="48339" spans="21:25" x14ac:dyDescent="0.2">
      <c r="U48339" s="55"/>
      <c r="V48339" s="53"/>
      <c r="W48339" s="53"/>
      <c r="X48339" s="53"/>
      <c r="Y48339" s="55"/>
    </row>
    <row r="48340" spans="21:25" x14ac:dyDescent="0.2">
      <c r="U48340" s="55"/>
      <c r="V48340" s="53"/>
      <c r="W48340" s="53"/>
      <c r="X48340" s="53"/>
      <c r="Y48340" s="55"/>
    </row>
    <row r="48341" spans="21:25" x14ac:dyDescent="0.2">
      <c r="U48341" s="55"/>
      <c r="V48341" s="53"/>
      <c r="W48341" s="53"/>
      <c r="X48341" s="53"/>
      <c r="Y48341" s="55"/>
    </row>
    <row r="48342" spans="21:25" x14ac:dyDescent="0.2">
      <c r="U48342" s="55"/>
      <c r="V48342" s="53"/>
      <c r="W48342" s="53"/>
      <c r="X48342" s="53"/>
      <c r="Y48342" s="55"/>
    </row>
    <row r="48343" spans="21:25" x14ac:dyDescent="0.2">
      <c r="U48343" s="55"/>
      <c r="V48343" s="53"/>
      <c r="W48343" s="53"/>
      <c r="X48343" s="53"/>
      <c r="Y48343" s="55"/>
    </row>
    <row r="48344" spans="21:25" x14ac:dyDescent="0.2">
      <c r="U48344" s="55"/>
      <c r="V48344" s="53"/>
      <c r="W48344" s="53"/>
      <c r="X48344" s="53"/>
      <c r="Y48344" s="55"/>
    </row>
    <row r="48345" spans="21:25" x14ac:dyDescent="0.2">
      <c r="U48345" s="55"/>
      <c r="V48345" s="53"/>
      <c r="W48345" s="53"/>
      <c r="X48345" s="53"/>
      <c r="Y48345" s="55"/>
    </row>
    <row r="48346" spans="21:25" x14ac:dyDescent="0.2">
      <c r="U48346" s="55"/>
      <c r="V48346" s="53"/>
      <c r="W48346" s="53"/>
      <c r="X48346" s="53"/>
      <c r="Y48346" s="55"/>
    </row>
    <row r="48347" spans="21:25" x14ac:dyDescent="0.2">
      <c r="U48347" s="55"/>
      <c r="V48347" s="53"/>
      <c r="W48347" s="53"/>
      <c r="X48347" s="53"/>
      <c r="Y48347" s="55"/>
    </row>
    <row r="48348" spans="21:25" x14ac:dyDescent="0.2">
      <c r="U48348" s="55"/>
      <c r="V48348" s="53"/>
      <c r="W48348" s="53"/>
      <c r="X48348" s="53"/>
      <c r="Y48348" s="55"/>
    </row>
    <row r="48349" spans="21:25" x14ac:dyDescent="0.2">
      <c r="U48349" s="55"/>
      <c r="V48349" s="53"/>
      <c r="W48349" s="53"/>
      <c r="X48349" s="53"/>
      <c r="Y48349" s="55"/>
    </row>
    <row r="48350" spans="21:25" x14ac:dyDescent="0.2">
      <c r="U48350" s="55"/>
      <c r="V48350" s="53"/>
      <c r="W48350" s="53"/>
      <c r="X48350" s="53"/>
      <c r="Y48350" s="55"/>
    </row>
    <row r="48351" spans="21:25" x14ac:dyDescent="0.2">
      <c r="U48351" s="55"/>
      <c r="V48351" s="53"/>
      <c r="W48351" s="53"/>
      <c r="X48351" s="53"/>
      <c r="Y48351" s="55"/>
    </row>
    <row r="48352" spans="21:25" x14ac:dyDescent="0.2">
      <c r="U48352" s="55"/>
      <c r="V48352" s="53"/>
      <c r="W48352" s="53"/>
      <c r="X48352" s="53"/>
      <c r="Y48352" s="55"/>
    </row>
    <row r="48353" spans="21:25" x14ac:dyDescent="0.2">
      <c r="U48353" s="55"/>
      <c r="V48353" s="53"/>
      <c r="W48353" s="53"/>
      <c r="X48353" s="53"/>
      <c r="Y48353" s="55"/>
    </row>
    <row r="48354" spans="21:25" x14ac:dyDescent="0.2">
      <c r="U48354" s="55"/>
      <c r="V48354" s="53"/>
      <c r="W48354" s="53"/>
      <c r="X48354" s="53"/>
      <c r="Y48354" s="55"/>
    </row>
    <row r="48355" spans="21:25" x14ac:dyDescent="0.2">
      <c r="U48355" s="55"/>
      <c r="V48355" s="53"/>
      <c r="W48355" s="53"/>
      <c r="X48355" s="53"/>
      <c r="Y48355" s="55"/>
    </row>
    <row r="48356" spans="21:25" x14ac:dyDescent="0.2">
      <c r="U48356" s="55"/>
      <c r="V48356" s="53"/>
      <c r="W48356" s="53"/>
      <c r="X48356" s="53"/>
      <c r="Y48356" s="55"/>
    </row>
    <row r="48357" spans="21:25" x14ac:dyDescent="0.2">
      <c r="U48357" s="55"/>
      <c r="V48357" s="53"/>
      <c r="W48357" s="53"/>
      <c r="X48357" s="53"/>
      <c r="Y48357" s="55"/>
    </row>
    <row r="48358" spans="21:25" x14ac:dyDescent="0.2">
      <c r="U48358" s="55"/>
      <c r="V48358" s="53"/>
      <c r="W48358" s="53"/>
      <c r="X48358" s="53"/>
      <c r="Y48358" s="55"/>
    </row>
    <row r="48359" spans="21:25" x14ac:dyDescent="0.2">
      <c r="U48359" s="55"/>
      <c r="V48359" s="53"/>
      <c r="W48359" s="53"/>
      <c r="X48359" s="53"/>
      <c r="Y48359" s="55"/>
    </row>
    <row r="48360" spans="21:25" x14ac:dyDescent="0.2">
      <c r="U48360" s="55"/>
      <c r="V48360" s="53"/>
      <c r="W48360" s="53"/>
      <c r="X48360" s="53"/>
      <c r="Y48360" s="55"/>
    </row>
    <row r="48361" spans="21:25" x14ac:dyDescent="0.2">
      <c r="U48361" s="55"/>
      <c r="V48361" s="53"/>
      <c r="W48361" s="53"/>
      <c r="X48361" s="53"/>
      <c r="Y48361" s="55"/>
    </row>
    <row r="48362" spans="21:25" x14ac:dyDescent="0.2">
      <c r="U48362" s="55"/>
      <c r="V48362" s="53"/>
      <c r="W48362" s="53"/>
      <c r="X48362" s="53"/>
      <c r="Y48362" s="55"/>
    </row>
    <row r="48363" spans="21:25" x14ac:dyDescent="0.2">
      <c r="U48363" s="55"/>
      <c r="V48363" s="53"/>
      <c r="W48363" s="53"/>
      <c r="X48363" s="53"/>
      <c r="Y48363" s="55"/>
    </row>
    <row r="48364" spans="21:25" x14ac:dyDescent="0.2">
      <c r="U48364" s="55"/>
      <c r="V48364" s="53"/>
      <c r="W48364" s="53"/>
      <c r="X48364" s="53"/>
      <c r="Y48364" s="55"/>
    </row>
    <row r="48365" spans="21:25" x14ac:dyDescent="0.2">
      <c r="U48365" s="55"/>
      <c r="V48365" s="53"/>
      <c r="W48365" s="53"/>
      <c r="X48365" s="53"/>
      <c r="Y48365" s="55"/>
    </row>
    <row r="48366" spans="21:25" x14ac:dyDescent="0.2">
      <c r="U48366" s="55"/>
      <c r="V48366" s="53"/>
      <c r="W48366" s="53"/>
      <c r="X48366" s="53"/>
      <c r="Y48366" s="55"/>
    </row>
    <row r="48367" spans="21:25" x14ac:dyDescent="0.2">
      <c r="U48367" s="55"/>
      <c r="V48367" s="53"/>
      <c r="W48367" s="53"/>
      <c r="X48367" s="53"/>
      <c r="Y48367" s="55"/>
    </row>
    <row r="48368" spans="21:25" x14ac:dyDescent="0.2">
      <c r="U48368" s="55"/>
      <c r="V48368" s="53"/>
      <c r="W48368" s="53"/>
      <c r="X48368" s="53"/>
      <c r="Y48368" s="55"/>
    </row>
    <row r="48369" spans="21:25" x14ac:dyDescent="0.2">
      <c r="U48369" s="55"/>
      <c r="V48369" s="53"/>
      <c r="W48369" s="53"/>
      <c r="X48369" s="53"/>
      <c r="Y48369" s="55"/>
    </row>
    <row r="48370" spans="21:25" x14ac:dyDescent="0.2">
      <c r="U48370" s="55"/>
      <c r="V48370" s="53"/>
      <c r="W48370" s="53"/>
      <c r="X48370" s="53"/>
      <c r="Y48370" s="55"/>
    </row>
    <row r="48371" spans="21:25" x14ac:dyDescent="0.2">
      <c r="U48371" s="55"/>
      <c r="V48371" s="53"/>
      <c r="W48371" s="53"/>
      <c r="X48371" s="53"/>
      <c r="Y48371" s="55"/>
    </row>
    <row r="48372" spans="21:25" x14ac:dyDescent="0.2">
      <c r="U48372" s="55"/>
      <c r="V48372" s="53"/>
      <c r="W48372" s="53"/>
      <c r="X48372" s="53"/>
      <c r="Y48372" s="55"/>
    </row>
    <row r="48373" spans="21:25" x14ac:dyDescent="0.2">
      <c r="U48373" s="55"/>
      <c r="V48373" s="53"/>
      <c r="W48373" s="53"/>
      <c r="X48373" s="53"/>
      <c r="Y48373" s="55"/>
    </row>
    <row r="48374" spans="21:25" x14ac:dyDescent="0.2">
      <c r="U48374" s="55"/>
      <c r="V48374" s="53"/>
      <c r="W48374" s="53"/>
      <c r="X48374" s="53"/>
      <c r="Y48374" s="55"/>
    </row>
    <row r="48375" spans="21:25" x14ac:dyDescent="0.2">
      <c r="U48375" s="55"/>
      <c r="V48375" s="53"/>
      <c r="W48375" s="53"/>
      <c r="X48375" s="53"/>
      <c r="Y48375" s="55"/>
    </row>
    <row r="48376" spans="21:25" x14ac:dyDescent="0.2">
      <c r="U48376" s="55"/>
      <c r="V48376" s="53"/>
      <c r="W48376" s="53"/>
      <c r="X48376" s="53"/>
      <c r="Y48376" s="55"/>
    </row>
    <row r="48377" spans="21:25" x14ac:dyDescent="0.2">
      <c r="U48377" s="55"/>
      <c r="V48377" s="53"/>
      <c r="W48377" s="53"/>
      <c r="X48377" s="53"/>
      <c r="Y48377" s="55"/>
    </row>
    <row r="48378" spans="21:25" x14ac:dyDescent="0.2">
      <c r="U48378" s="55"/>
      <c r="V48378" s="53"/>
      <c r="W48378" s="53"/>
      <c r="X48378" s="53"/>
      <c r="Y48378" s="55"/>
    </row>
    <row r="48379" spans="21:25" x14ac:dyDescent="0.2">
      <c r="U48379" s="55"/>
      <c r="V48379" s="53"/>
      <c r="W48379" s="53"/>
      <c r="X48379" s="53"/>
      <c r="Y48379" s="55"/>
    </row>
    <row r="48380" spans="21:25" x14ac:dyDescent="0.2">
      <c r="U48380" s="55"/>
      <c r="V48380" s="53"/>
      <c r="W48380" s="53"/>
      <c r="X48380" s="53"/>
      <c r="Y48380" s="55"/>
    </row>
    <row r="48381" spans="21:25" x14ac:dyDescent="0.2">
      <c r="U48381" s="55"/>
      <c r="V48381" s="53"/>
      <c r="W48381" s="53"/>
      <c r="X48381" s="53"/>
      <c r="Y48381" s="55"/>
    </row>
    <row r="48382" spans="21:25" x14ac:dyDescent="0.2">
      <c r="U48382" s="55"/>
      <c r="V48382" s="53"/>
      <c r="W48382" s="53"/>
      <c r="X48382" s="53"/>
      <c r="Y48382" s="55"/>
    </row>
    <row r="48383" spans="21:25" x14ac:dyDescent="0.2">
      <c r="U48383" s="55"/>
      <c r="V48383" s="53"/>
      <c r="W48383" s="53"/>
      <c r="X48383" s="53"/>
      <c r="Y48383" s="55"/>
    </row>
    <row r="48384" spans="21:25" x14ac:dyDescent="0.2">
      <c r="U48384" s="55"/>
      <c r="V48384" s="53"/>
      <c r="W48384" s="53"/>
      <c r="X48384" s="53"/>
      <c r="Y48384" s="55"/>
    </row>
    <row r="48385" spans="21:25" x14ac:dyDescent="0.2">
      <c r="U48385" s="55"/>
      <c r="V48385" s="53"/>
      <c r="W48385" s="53"/>
      <c r="X48385" s="53"/>
      <c r="Y48385" s="55"/>
    </row>
    <row r="48386" spans="21:25" x14ac:dyDescent="0.2">
      <c r="U48386" s="55"/>
      <c r="V48386" s="53"/>
      <c r="W48386" s="53"/>
      <c r="X48386" s="53"/>
      <c r="Y48386" s="55"/>
    </row>
    <row r="48387" spans="21:25" x14ac:dyDescent="0.2">
      <c r="U48387" s="55"/>
      <c r="V48387" s="53"/>
      <c r="W48387" s="53"/>
      <c r="X48387" s="53"/>
      <c r="Y48387" s="55"/>
    </row>
    <row r="48388" spans="21:25" x14ac:dyDescent="0.2">
      <c r="U48388" s="55"/>
      <c r="V48388" s="53"/>
      <c r="W48388" s="53"/>
      <c r="X48388" s="53"/>
      <c r="Y48388" s="55"/>
    </row>
    <row r="48389" spans="21:25" x14ac:dyDescent="0.2">
      <c r="U48389" s="55"/>
      <c r="V48389" s="53"/>
      <c r="W48389" s="53"/>
      <c r="X48389" s="53"/>
      <c r="Y48389" s="55"/>
    </row>
    <row r="48390" spans="21:25" x14ac:dyDescent="0.2">
      <c r="U48390" s="55"/>
      <c r="V48390" s="53"/>
      <c r="W48390" s="53"/>
      <c r="X48390" s="53"/>
      <c r="Y48390" s="55"/>
    </row>
    <row r="48391" spans="21:25" x14ac:dyDescent="0.2">
      <c r="U48391" s="55"/>
      <c r="V48391" s="53"/>
      <c r="W48391" s="53"/>
      <c r="X48391" s="53"/>
      <c r="Y48391" s="55"/>
    </row>
    <row r="48392" spans="21:25" x14ac:dyDescent="0.2">
      <c r="U48392" s="55"/>
      <c r="V48392" s="53"/>
      <c r="W48392" s="53"/>
      <c r="X48392" s="53"/>
      <c r="Y48392" s="55"/>
    </row>
    <row r="48393" spans="21:25" x14ac:dyDescent="0.2">
      <c r="U48393" s="55"/>
      <c r="V48393" s="53"/>
      <c r="W48393" s="53"/>
      <c r="X48393" s="53"/>
      <c r="Y48393" s="55"/>
    </row>
    <row r="48394" spans="21:25" x14ac:dyDescent="0.2">
      <c r="U48394" s="55"/>
      <c r="V48394" s="53"/>
      <c r="W48394" s="53"/>
      <c r="X48394" s="53"/>
      <c r="Y48394" s="55"/>
    </row>
    <row r="48395" spans="21:25" x14ac:dyDescent="0.2">
      <c r="U48395" s="55"/>
      <c r="V48395" s="53"/>
      <c r="W48395" s="53"/>
      <c r="X48395" s="53"/>
      <c r="Y48395" s="55"/>
    </row>
    <row r="48396" spans="21:25" x14ac:dyDescent="0.2">
      <c r="U48396" s="55"/>
      <c r="V48396" s="53"/>
      <c r="W48396" s="53"/>
      <c r="X48396" s="53"/>
      <c r="Y48396" s="55"/>
    </row>
    <row r="48397" spans="21:25" x14ac:dyDescent="0.2">
      <c r="U48397" s="55"/>
      <c r="V48397" s="53"/>
      <c r="W48397" s="53"/>
      <c r="X48397" s="53"/>
      <c r="Y48397" s="55"/>
    </row>
    <row r="48398" spans="21:25" x14ac:dyDescent="0.2">
      <c r="U48398" s="55"/>
      <c r="V48398" s="53"/>
      <c r="W48398" s="53"/>
      <c r="X48398" s="53"/>
      <c r="Y48398" s="55"/>
    </row>
    <row r="48399" spans="21:25" x14ac:dyDescent="0.2">
      <c r="U48399" s="55"/>
      <c r="V48399" s="53"/>
      <c r="W48399" s="53"/>
      <c r="X48399" s="53"/>
      <c r="Y48399" s="55"/>
    </row>
    <row r="48400" spans="21:25" x14ac:dyDescent="0.2">
      <c r="U48400" s="55"/>
      <c r="V48400" s="53"/>
      <c r="W48400" s="53"/>
      <c r="X48400" s="53"/>
      <c r="Y48400" s="55"/>
    </row>
    <row r="48401" spans="21:25" x14ac:dyDescent="0.2">
      <c r="U48401" s="55"/>
      <c r="V48401" s="53"/>
      <c r="W48401" s="53"/>
      <c r="X48401" s="53"/>
      <c r="Y48401" s="55"/>
    </row>
    <row r="48402" spans="21:25" x14ac:dyDescent="0.2">
      <c r="U48402" s="55"/>
      <c r="V48402" s="53"/>
      <c r="W48402" s="53"/>
      <c r="X48402" s="53"/>
      <c r="Y48402" s="55"/>
    </row>
    <row r="48403" spans="21:25" x14ac:dyDescent="0.2">
      <c r="U48403" s="55"/>
      <c r="V48403" s="53"/>
      <c r="W48403" s="53"/>
      <c r="X48403" s="53"/>
      <c r="Y48403" s="55"/>
    </row>
    <row r="48404" spans="21:25" x14ac:dyDescent="0.2">
      <c r="U48404" s="55"/>
      <c r="V48404" s="53"/>
      <c r="W48404" s="53"/>
      <c r="X48404" s="53"/>
      <c r="Y48404" s="55"/>
    </row>
    <row r="48405" spans="21:25" x14ac:dyDescent="0.2">
      <c r="U48405" s="55"/>
      <c r="V48405" s="53"/>
      <c r="W48405" s="53"/>
      <c r="X48405" s="53"/>
      <c r="Y48405" s="55"/>
    </row>
    <row r="48406" spans="21:25" x14ac:dyDescent="0.2">
      <c r="U48406" s="55"/>
      <c r="V48406" s="53"/>
      <c r="W48406" s="53"/>
      <c r="X48406" s="53"/>
      <c r="Y48406" s="55"/>
    </row>
    <row r="48407" spans="21:25" x14ac:dyDescent="0.2">
      <c r="U48407" s="55"/>
      <c r="V48407" s="53"/>
      <c r="W48407" s="53"/>
      <c r="X48407" s="53"/>
      <c r="Y48407" s="55"/>
    </row>
    <row r="48408" spans="21:25" x14ac:dyDescent="0.2">
      <c r="U48408" s="55"/>
      <c r="V48408" s="53"/>
      <c r="W48408" s="53"/>
      <c r="X48408" s="53"/>
      <c r="Y48408" s="55"/>
    </row>
    <row r="48409" spans="21:25" x14ac:dyDescent="0.2">
      <c r="U48409" s="55"/>
      <c r="V48409" s="53"/>
      <c r="W48409" s="53"/>
      <c r="X48409" s="53"/>
      <c r="Y48409" s="55"/>
    </row>
    <row r="48410" spans="21:25" x14ac:dyDescent="0.2">
      <c r="U48410" s="55"/>
      <c r="V48410" s="53"/>
      <c r="W48410" s="53"/>
      <c r="X48410" s="53"/>
      <c r="Y48410" s="55"/>
    </row>
    <row r="48411" spans="21:25" x14ac:dyDescent="0.2">
      <c r="U48411" s="55"/>
      <c r="V48411" s="53"/>
      <c r="W48411" s="53"/>
      <c r="X48411" s="53"/>
      <c r="Y48411" s="55"/>
    </row>
    <row r="48412" spans="21:25" x14ac:dyDescent="0.2">
      <c r="U48412" s="55"/>
      <c r="V48412" s="53"/>
      <c r="W48412" s="53"/>
      <c r="X48412" s="53"/>
      <c r="Y48412" s="55"/>
    </row>
    <row r="48413" spans="21:25" x14ac:dyDescent="0.2">
      <c r="U48413" s="55"/>
      <c r="V48413" s="53"/>
      <c r="W48413" s="53"/>
      <c r="X48413" s="53"/>
      <c r="Y48413" s="55"/>
    </row>
    <row r="48414" spans="21:25" x14ac:dyDescent="0.2">
      <c r="U48414" s="55"/>
      <c r="V48414" s="53"/>
      <c r="W48414" s="53"/>
      <c r="X48414" s="53"/>
      <c r="Y48414" s="55"/>
    </row>
    <row r="48415" spans="21:25" x14ac:dyDescent="0.2">
      <c r="U48415" s="55"/>
      <c r="V48415" s="53"/>
      <c r="W48415" s="53"/>
      <c r="X48415" s="53"/>
      <c r="Y48415" s="55"/>
    </row>
    <row r="48416" spans="21:25" x14ac:dyDescent="0.2">
      <c r="U48416" s="55"/>
      <c r="V48416" s="53"/>
      <c r="W48416" s="53"/>
      <c r="X48416" s="53"/>
      <c r="Y48416" s="55"/>
    </row>
    <row r="48417" spans="21:25" x14ac:dyDescent="0.2">
      <c r="U48417" s="55"/>
      <c r="V48417" s="53"/>
      <c r="W48417" s="53"/>
      <c r="X48417" s="53"/>
      <c r="Y48417" s="55"/>
    </row>
    <row r="48418" spans="21:25" x14ac:dyDescent="0.2">
      <c r="U48418" s="55"/>
      <c r="V48418" s="53"/>
      <c r="W48418" s="53"/>
      <c r="X48418" s="53"/>
      <c r="Y48418" s="55"/>
    </row>
    <row r="48419" spans="21:25" x14ac:dyDescent="0.2">
      <c r="U48419" s="55"/>
      <c r="V48419" s="53"/>
      <c r="W48419" s="53"/>
      <c r="X48419" s="53"/>
      <c r="Y48419" s="55"/>
    </row>
    <row r="48420" spans="21:25" x14ac:dyDescent="0.2">
      <c r="U48420" s="55"/>
      <c r="V48420" s="53"/>
      <c r="W48420" s="53"/>
      <c r="X48420" s="53"/>
      <c r="Y48420" s="55"/>
    </row>
    <row r="48421" spans="21:25" x14ac:dyDescent="0.2">
      <c r="U48421" s="55"/>
      <c r="V48421" s="53"/>
      <c r="W48421" s="53"/>
      <c r="X48421" s="53"/>
      <c r="Y48421" s="55"/>
    </row>
    <row r="48422" spans="21:25" x14ac:dyDescent="0.2">
      <c r="U48422" s="55"/>
      <c r="V48422" s="53"/>
      <c r="W48422" s="53"/>
      <c r="X48422" s="53"/>
      <c r="Y48422" s="55"/>
    </row>
    <row r="48423" spans="21:25" x14ac:dyDescent="0.2">
      <c r="U48423" s="55"/>
      <c r="V48423" s="53"/>
      <c r="W48423" s="53"/>
      <c r="X48423" s="53"/>
      <c r="Y48423" s="55"/>
    </row>
    <row r="48424" spans="21:25" x14ac:dyDescent="0.2">
      <c r="U48424" s="55"/>
      <c r="V48424" s="53"/>
      <c r="W48424" s="53"/>
      <c r="X48424" s="53"/>
      <c r="Y48424" s="55"/>
    </row>
    <row r="48425" spans="21:25" x14ac:dyDescent="0.2">
      <c r="U48425" s="55"/>
      <c r="V48425" s="53"/>
      <c r="W48425" s="53"/>
      <c r="X48425" s="53"/>
      <c r="Y48425" s="55"/>
    </row>
    <row r="48426" spans="21:25" x14ac:dyDescent="0.2">
      <c r="U48426" s="55"/>
      <c r="V48426" s="53"/>
      <c r="W48426" s="53"/>
      <c r="X48426" s="53"/>
      <c r="Y48426" s="55"/>
    </row>
    <row r="48427" spans="21:25" x14ac:dyDescent="0.2">
      <c r="U48427" s="55"/>
      <c r="V48427" s="53"/>
      <c r="W48427" s="53"/>
      <c r="X48427" s="53"/>
      <c r="Y48427" s="55"/>
    </row>
    <row r="48428" spans="21:25" x14ac:dyDescent="0.2">
      <c r="U48428" s="55"/>
      <c r="V48428" s="53"/>
      <c r="W48428" s="53"/>
      <c r="X48428" s="53"/>
      <c r="Y48428" s="55"/>
    </row>
    <row r="48429" spans="21:25" x14ac:dyDescent="0.2">
      <c r="U48429" s="55"/>
      <c r="V48429" s="53"/>
      <c r="W48429" s="53"/>
      <c r="X48429" s="53"/>
      <c r="Y48429" s="55"/>
    </row>
    <row r="48430" spans="21:25" x14ac:dyDescent="0.2">
      <c r="U48430" s="55"/>
      <c r="V48430" s="53"/>
      <c r="W48430" s="53"/>
      <c r="X48430" s="53"/>
      <c r="Y48430" s="55"/>
    </row>
    <row r="48431" spans="21:25" x14ac:dyDescent="0.2">
      <c r="U48431" s="55"/>
      <c r="V48431" s="53"/>
      <c r="W48431" s="53"/>
      <c r="X48431" s="53"/>
      <c r="Y48431" s="55"/>
    </row>
    <row r="48432" spans="21:25" x14ac:dyDescent="0.2">
      <c r="U48432" s="55"/>
      <c r="V48432" s="53"/>
      <c r="W48432" s="53"/>
      <c r="X48432" s="53"/>
      <c r="Y48432" s="55"/>
    </row>
    <row r="48433" spans="21:25" x14ac:dyDescent="0.2">
      <c r="U48433" s="55"/>
      <c r="V48433" s="53"/>
      <c r="W48433" s="53"/>
      <c r="X48433" s="53"/>
      <c r="Y48433" s="55"/>
    </row>
    <row r="48434" spans="21:25" x14ac:dyDescent="0.2">
      <c r="U48434" s="55"/>
      <c r="V48434" s="53"/>
      <c r="W48434" s="53"/>
      <c r="X48434" s="53"/>
      <c r="Y48434" s="55"/>
    </row>
    <row r="48435" spans="21:25" x14ac:dyDescent="0.2">
      <c r="U48435" s="55"/>
      <c r="V48435" s="53"/>
      <c r="W48435" s="53"/>
      <c r="X48435" s="53"/>
      <c r="Y48435" s="55"/>
    </row>
    <row r="48436" spans="21:25" x14ac:dyDescent="0.2">
      <c r="U48436" s="55"/>
      <c r="V48436" s="53"/>
      <c r="W48436" s="53"/>
      <c r="X48436" s="53"/>
      <c r="Y48436" s="55"/>
    </row>
    <row r="48437" spans="21:25" x14ac:dyDescent="0.2">
      <c r="U48437" s="55"/>
      <c r="V48437" s="53"/>
      <c r="W48437" s="53"/>
      <c r="X48437" s="53"/>
      <c r="Y48437" s="55"/>
    </row>
    <row r="48438" spans="21:25" x14ac:dyDescent="0.2">
      <c r="U48438" s="55"/>
      <c r="V48438" s="53"/>
      <c r="W48438" s="53"/>
      <c r="X48438" s="53"/>
      <c r="Y48438" s="55"/>
    </row>
    <row r="48439" spans="21:25" x14ac:dyDescent="0.2">
      <c r="U48439" s="55"/>
      <c r="V48439" s="53"/>
      <c r="W48439" s="53"/>
      <c r="X48439" s="53"/>
      <c r="Y48439" s="55"/>
    </row>
    <row r="48440" spans="21:25" x14ac:dyDescent="0.2">
      <c r="U48440" s="55"/>
      <c r="V48440" s="53"/>
      <c r="W48440" s="53"/>
      <c r="X48440" s="53"/>
      <c r="Y48440" s="55"/>
    </row>
    <row r="48441" spans="21:25" x14ac:dyDescent="0.2">
      <c r="U48441" s="55"/>
      <c r="V48441" s="53"/>
      <c r="W48441" s="53"/>
      <c r="X48441" s="53"/>
      <c r="Y48441" s="55"/>
    </row>
    <row r="48442" spans="21:25" x14ac:dyDescent="0.2">
      <c r="U48442" s="55"/>
      <c r="V48442" s="53"/>
      <c r="W48442" s="53"/>
      <c r="X48442" s="53"/>
      <c r="Y48442" s="55"/>
    </row>
    <row r="48443" spans="21:25" x14ac:dyDescent="0.2">
      <c r="U48443" s="55"/>
      <c r="V48443" s="53"/>
      <c r="W48443" s="53"/>
      <c r="X48443" s="53"/>
      <c r="Y48443" s="55"/>
    </row>
    <row r="48444" spans="21:25" x14ac:dyDescent="0.2">
      <c r="U48444" s="55"/>
      <c r="V48444" s="53"/>
      <c r="W48444" s="53"/>
      <c r="X48444" s="53"/>
      <c r="Y48444" s="55"/>
    </row>
    <row r="48445" spans="21:25" x14ac:dyDescent="0.2">
      <c r="U48445" s="55"/>
      <c r="V48445" s="53"/>
      <c r="W48445" s="53"/>
      <c r="X48445" s="53"/>
      <c r="Y48445" s="55"/>
    </row>
    <row r="48446" spans="21:25" x14ac:dyDescent="0.2">
      <c r="U48446" s="55"/>
      <c r="V48446" s="53"/>
      <c r="W48446" s="53"/>
      <c r="X48446" s="53"/>
      <c r="Y48446" s="55"/>
    </row>
    <row r="48447" spans="21:25" x14ac:dyDescent="0.2">
      <c r="U48447" s="55"/>
      <c r="V48447" s="53"/>
      <c r="W48447" s="53"/>
      <c r="X48447" s="53"/>
      <c r="Y48447" s="55"/>
    </row>
    <row r="48448" spans="21:25" x14ac:dyDescent="0.2">
      <c r="U48448" s="55"/>
      <c r="V48448" s="53"/>
      <c r="W48448" s="53"/>
      <c r="X48448" s="53"/>
      <c r="Y48448" s="55"/>
    </row>
    <row r="48449" spans="21:25" x14ac:dyDescent="0.2">
      <c r="U48449" s="55"/>
      <c r="V48449" s="53"/>
      <c r="W48449" s="53"/>
      <c r="X48449" s="53"/>
      <c r="Y48449" s="55"/>
    </row>
    <row r="48450" spans="21:25" x14ac:dyDescent="0.2">
      <c r="U48450" s="55"/>
      <c r="V48450" s="53"/>
      <c r="W48450" s="53"/>
      <c r="X48450" s="53"/>
      <c r="Y48450" s="55"/>
    </row>
    <row r="48451" spans="21:25" x14ac:dyDescent="0.2">
      <c r="U48451" s="55"/>
      <c r="V48451" s="53"/>
      <c r="W48451" s="53"/>
      <c r="X48451" s="53"/>
      <c r="Y48451" s="55"/>
    </row>
    <row r="48452" spans="21:25" x14ac:dyDescent="0.2">
      <c r="U48452" s="55"/>
      <c r="V48452" s="53"/>
      <c r="W48452" s="53"/>
      <c r="X48452" s="53"/>
      <c r="Y48452" s="55"/>
    </row>
    <row r="48453" spans="21:25" x14ac:dyDescent="0.2">
      <c r="U48453" s="55"/>
      <c r="V48453" s="53"/>
      <c r="W48453" s="53"/>
      <c r="X48453" s="53"/>
      <c r="Y48453" s="55"/>
    </row>
    <row r="48454" spans="21:25" x14ac:dyDescent="0.2">
      <c r="U48454" s="55"/>
      <c r="V48454" s="53"/>
      <c r="W48454" s="53"/>
      <c r="X48454" s="53"/>
      <c r="Y48454" s="55"/>
    </row>
    <row r="48455" spans="21:25" x14ac:dyDescent="0.2">
      <c r="U48455" s="55"/>
      <c r="V48455" s="53"/>
      <c r="W48455" s="53"/>
      <c r="X48455" s="53"/>
      <c r="Y48455" s="55"/>
    </row>
    <row r="48456" spans="21:25" x14ac:dyDescent="0.2">
      <c r="U48456" s="55"/>
      <c r="V48456" s="53"/>
      <c r="W48456" s="53"/>
      <c r="X48456" s="53"/>
      <c r="Y48456" s="55"/>
    </row>
    <row r="48457" spans="21:25" x14ac:dyDescent="0.2">
      <c r="U48457" s="55"/>
      <c r="V48457" s="53"/>
      <c r="W48457" s="53"/>
      <c r="X48457" s="53"/>
      <c r="Y48457" s="55"/>
    </row>
    <row r="48458" spans="21:25" x14ac:dyDescent="0.2">
      <c r="U48458" s="55"/>
      <c r="V48458" s="53"/>
      <c r="W48458" s="53"/>
      <c r="X48458" s="53"/>
      <c r="Y48458" s="55"/>
    </row>
    <row r="48459" spans="21:25" x14ac:dyDescent="0.2">
      <c r="U48459" s="55"/>
      <c r="V48459" s="53"/>
      <c r="W48459" s="53"/>
      <c r="X48459" s="53"/>
      <c r="Y48459" s="55"/>
    </row>
    <row r="48460" spans="21:25" x14ac:dyDescent="0.2">
      <c r="U48460" s="55"/>
      <c r="V48460" s="53"/>
      <c r="W48460" s="53"/>
      <c r="X48460" s="53"/>
      <c r="Y48460" s="55"/>
    </row>
    <row r="48461" spans="21:25" x14ac:dyDescent="0.2">
      <c r="U48461" s="55"/>
      <c r="V48461" s="53"/>
      <c r="W48461" s="53"/>
      <c r="X48461" s="53"/>
      <c r="Y48461" s="55"/>
    </row>
    <row r="48462" spans="21:25" x14ac:dyDescent="0.2">
      <c r="U48462" s="55"/>
      <c r="V48462" s="53"/>
      <c r="W48462" s="53"/>
      <c r="X48462" s="53"/>
      <c r="Y48462" s="55"/>
    </row>
    <row r="48463" spans="21:25" x14ac:dyDescent="0.2">
      <c r="U48463" s="55"/>
      <c r="V48463" s="53"/>
      <c r="W48463" s="53"/>
      <c r="X48463" s="53"/>
      <c r="Y48463" s="55"/>
    </row>
    <row r="48464" spans="21:25" x14ac:dyDescent="0.2">
      <c r="U48464" s="55"/>
      <c r="V48464" s="53"/>
      <c r="W48464" s="53"/>
      <c r="X48464" s="53"/>
      <c r="Y48464" s="55"/>
    </row>
    <row r="48465" spans="21:25" x14ac:dyDescent="0.2">
      <c r="U48465" s="55"/>
      <c r="V48465" s="53"/>
      <c r="W48465" s="53"/>
      <c r="X48465" s="53"/>
      <c r="Y48465" s="55"/>
    </row>
    <row r="48466" spans="21:25" x14ac:dyDescent="0.2">
      <c r="U48466" s="55"/>
      <c r="V48466" s="53"/>
      <c r="W48466" s="53"/>
      <c r="X48466" s="53"/>
      <c r="Y48466" s="55"/>
    </row>
    <row r="48467" spans="21:25" x14ac:dyDescent="0.2">
      <c r="U48467" s="55"/>
      <c r="V48467" s="53"/>
      <c r="W48467" s="53"/>
      <c r="X48467" s="53"/>
      <c r="Y48467" s="55"/>
    </row>
    <row r="48468" spans="21:25" x14ac:dyDescent="0.2">
      <c r="U48468" s="55"/>
      <c r="V48468" s="53"/>
      <c r="W48468" s="53"/>
      <c r="X48468" s="53"/>
      <c r="Y48468" s="55"/>
    </row>
    <row r="48469" spans="21:25" x14ac:dyDescent="0.2">
      <c r="U48469" s="55"/>
      <c r="V48469" s="53"/>
      <c r="W48469" s="53"/>
      <c r="X48469" s="53"/>
      <c r="Y48469" s="55"/>
    </row>
    <row r="48470" spans="21:25" x14ac:dyDescent="0.2">
      <c r="U48470" s="55"/>
      <c r="V48470" s="53"/>
      <c r="W48470" s="53"/>
      <c r="X48470" s="53"/>
      <c r="Y48470" s="55"/>
    </row>
    <row r="48471" spans="21:25" x14ac:dyDescent="0.2">
      <c r="U48471" s="55"/>
      <c r="V48471" s="53"/>
      <c r="W48471" s="53"/>
      <c r="X48471" s="53"/>
      <c r="Y48471" s="55"/>
    </row>
    <row r="48472" spans="21:25" x14ac:dyDescent="0.2">
      <c r="U48472" s="55"/>
      <c r="V48472" s="53"/>
      <c r="W48472" s="53"/>
      <c r="X48472" s="53"/>
      <c r="Y48472" s="55"/>
    </row>
    <row r="48473" spans="21:25" x14ac:dyDescent="0.2">
      <c r="U48473" s="55"/>
      <c r="V48473" s="53"/>
      <c r="W48473" s="53"/>
      <c r="X48473" s="53"/>
      <c r="Y48473" s="55"/>
    </row>
    <row r="48474" spans="21:25" x14ac:dyDescent="0.2">
      <c r="U48474" s="55"/>
      <c r="V48474" s="53"/>
      <c r="W48474" s="53"/>
      <c r="X48474" s="53"/>
      <c r="Y48474" s="55"/>
    </row>
    <row r="48475" spans="21:25" x14ac:dyDescent="0.2">
      <c r="U48475" s="55"/>
      <c r="V48475" s="53"/>
      <c r="W48475" s="53"/>
      <c r="X48475" s="53"/>
      <c r="Y48475" s="55"/>
    </row>
    <row r="48476" spans="21:25" x14ac:dyDescent="0.2">
      <c r="U48476" s="55"/>
      <c r="V48476" s="53"/>
      <c r="W48476" s="53"/>
      <c r="X48476" s="53"/>
      <c r="Y48476" s="55"/>
    </row>
    <row r="48477" spans="21:25" x14ac:dyDescent="0.2">
      <c r="U48477" s="55"/>
      <c r="V48477" s="53"/>
      <c r="W48477" s="53"/>
      <c r="X48477" s="53"/>
      <c r="Y48477" s="55"/>
    </row>
    <row r="48478" spans="21:25" x14ac:dyDescent="0.2">
      <c r="U48478" s="55"/>
      <c r="V48478" s="53"/>
      <c r="W48478" s="53"/>
      <c r="X48478" s="53"/>
      <c r="Y48478" s="55"/>
    </row>
    <row r="48479" spans="21:25" x14ac:dyDescent="0.2">
      <c r="U48479" s="55"/>
      <c r="V48479" s="53"/>
      <c r="W48479" s="53"/>
      <c r="X48479" s="53"/>
      <c r="Y48479" s="55"/>
    </row>
    <row r="48480" spans="21:25" x14ac:dyDescent="0.2">
      <c r="U48480" s="55"/>
      <c r="V48480" s="53"/>
      <c r="W48480" s="53"/>
      <c r="X48480" s="53"/>
      <c r="Y48480" s="55"/>
    </row>
    <row r="48481" spans="21:25" x14ac:dyDescent="0.2">
      <c r="U48481" s="55"/>
      <c r="V48481" s="53"/>
      <c r="W48481" s="53"/>
      <c r="X48481" s="53"/>
      <c r="Y48481" s="55"/>
    </row>
    <row r="48482" spans="21:25" x14ac:dyDescent="0.2">
      <c r="U48482" s="55"/>
      <c r="V48482" s="53"/>
      <c r="W48482" s="53"/>
      <c r="X48482" s="53"/>
      <c r="Y48482" s="55"/>
    </row>
    <row r="48483" spans="21:25" x14ac:dyDescent="0.2">
      <c r="U48483" s="55"/>
      <c r="V48483" s="53"/>
      <c r="W48483" s="53"/>
      <c r="X48483" s="53"/>
      <c r="Y48483" s="55"/>
    </row>
    <row r="48484" spans="21:25" x14ac:dyDescent="0.2">
      <c r="U48484" s="55"/>
      <c r="V48484" s="53"/>
      <c r="W48484" s="53"/>
      <c r="X48484" s="53"/>
      <c r="Y48484" s="55"/>
    </row>
    <row r="48485" spans="21:25" x14ac:dyDescent="0.2">
      <c r="U48485" s="55"/>
      <c r="V48485" s="53"/>
      <c r="W48485" s="53"/>
      <c r="X48485" s="53"/>
      <c r="Y48485" s="55"/>
    </row>
    <row r="48486" spans="21:25" x14ac:dyDescent="0.2">
      <c r="U48486" s="55"/>
      <c r="V48486" s="53"/>
      <c r="W48486" s="53"/>
      <c r="X48486" s="53"/>
      <c r="Y48486" s="55"/>
    </row>
    <row r="48487" spans="21:25" x14ac:dyDescent="0.2">
      <c r="U48487" s="55"/>
      <c r="V48487" s="53"/>
      <c r="W48487" s="53"/>
      <c r="X48487" s="53"/>
      <c r="Y48487" s="55"/>
    </row>
    <row r="48488" spans="21:25" x14ac:dyDescent="0.2">
      <c r="U48488" s="55"/>
      <c r="V48488" s="53"/>
      <c r="W48488" s="53"/>
      <c r="X48488" s="53"/>
      <c r="Y48488" s="55"/>
    </row>
    <row r="48489" spans="21:25" x14ac:dyDescent="0.2">
      <c r="U48489" s="55"/>
      <c r="V48489" s="53"/>
      <c r="W48489" s="53"/>
      <c r="X48489" s="53"/>
      <c r="Y48489" s="55"/>
    </row>
    <row r="48490" spans="21:25" x14ac:dyDescent="0.2">
      <c r="U48490" s="55"/>
      <c r="V48490" s="53"/>
      <c r="W48490" s="53"/>
      <c r="X48490" s="53"/>
      <c r="Y48490" s="55"/>
    </row>
    <row r="48491" spans="21:25" x14ac:dyDescent="0.2">
      <c r="U48491" s="55"/>
      <c r="V48491" s="53"/>
      <c r="W48491" s="53"/>
      <c r="X48491" s="53"/>
      <c r="Y48491" s="55"/>
    </row>
    <row r="48492" spans="21:25" x14ac:dyDescent="0.2">
      <c r="U48492" s="55"/>
      <c r="V48492" s="53"/>
      <c r="W48492" s="53"/>
      <c r="X48492" s="53"/>
      <c r="Y48492" s="55"/>
    </row>
    <row r="48493" spans="21:25" x14ac:dyDescent="0.2">
      <c r="U48493" s="55"/>
      <c r="V48493" s="53"/>
      <c r="W48493" s="53"/>
      <c r="X48493" s="53"/>
      <c r="Y48493" s="55"/>
    </row>
    <row r="48494" spans="21:25" x14ac:dyDescent="0.2">
      <c r="U48494" s="55"/>
      <c r="V48494" s="53"/>
      <c r="W48494" s="53"/>
      <c r="X48494" s="53"/>
      <c r="Y48494" s="55"/>
    </row>
    <row r="48495" spans="21:25" x14ac:dyDescent="0.2">
      <c r="U48495" s="55"/>
      <c r="V48495" s="53"/>
      <c r="W48495" s="53"/>
      <c r="X48495" s="53"/>
      <c r="Y48495" s="55"/>
    </row>
    <row r="48496" spans="21:25" x14ac:dyDescent="0.2">
      <c r="U48496" s="55"/>
      <c r="V48496" s="53"/>
      <c r="W48496" s="53"/>
      <c r="X48496" s="53"/>
      <c r="Y48496" s="55"/>
    </row>
    <row r="48497" spans="21:25" x14ac:dyDescent="0.2">
      <c r="U48497" s="55"/>
      <c r="V48497" s="53"/>
      <c r="W48497" s="53"/>
      <c r="X48497" s="53"/>
      <c r="Y48497" s="55"/>
    </row>
    <row r="48498" spans="21:25" x14ac:dyDescent="0.2">
      <c r="U48498" s="55"/>
      <c r="V48498" s="53"/>
      <c r="W48498" s="53"/>
      <c r="X48498" s="53"/>
      <c r="Y48498" s="55"/>
    </row>
    <row r="48499" spans="21:25" x14ac:dyDescent="0.2">
      <c r="U48499" s="55"/>
      <c r="V48499" s="53"/>
      <c r="W48499" s="53"/>
      <c r="X48499" s="53"/>
      <c r="Y48499" s="55"/>
    </row>
    <row r="48500" spans="21:25" x14ac:dyDescent="0.2">
      <c r="U48500" s="55"/>
      <c r="V48500" s="53"/>
      <c r="W48500" s="53"/>
      <c r="X48500" s="53"/>
      <c r="Y48500" s="55"/>
    </row>
    <row r="48501" spans="21:25" x14ac:dyDescent="0.2">
      <c r="U48501" s="55"/>
      <c r="V48501" s="53"/>
      <c r="W48501" s="53"/>
      <c r="X48501" s="53"/>
      <c r="Y48501" s="55"/>
    </row>
    <row r="48502" spans="21:25" x14ac:dyDescent="0.2">
      <c r="U48502" s="55"/>
      <c r="V48502" s="53"/>
      <c r="W48502" s="53"/>
      <c r="X48502" s="53"/>
      <c r="Y48502" s="55"/>
    </row>
    <row r="48503" spans="21:25" x14ac:dyDescent="0.2">
      <c r="U48503" s="55"/>
      <c r="V48503" s="53"/>
      <c r="W48503" s="53"/>
      <c r="X48503" s="53"/>
      <c r="Y48503" s="55"/>
    </row>
    <row r="48504" spans="21:25" x14ac:dyDescent="0.2">
      <c r="U48504" s="55"/>
      <c r="V48504" s="53"/>
      <c r="W48504" s="53"/>
      <c r="X48504" s="53"/>
      <c r="Y48504" s="55"/>
    </row>
    <row r="48505" spans="21:25" x14ac:dyDescent="0.2">
      <c r="U48505" s="55"/>
      <c r="V48505" s="53"/>
      <c r="W48505" s="53"/>
      <c r="X48505" s="53"/>
      <c r="Y48505" s="55"/>
    </row>
    <row r="48506" spans="21:25" x14ac:dyDescent="0.2">
      <c r="U48506" s="55"/>
      <c r="V48506" s="53"/>
      <c r="W48506" s="53"/>
      <c r="X48506" s="53"/>
      <c r="Y48506" s="55"/>
    </row>
    <row r="48507" spans="21:25" x14ac:dyDescent="0.2">
      <c r="U48507" s="55"/>
      <c r="V48507" s="53"/>
      <c r="W48507" s="53"/>
      <c r="X48507" s="53"/>
      <c r="Y48507" s="55"/>
    </row>
    <row r="48508" spans="21:25" x14ac:dyDescent="0.2">
      <c r="U48508" s="55"/>
      <c r="V48508" s="53"/>
      <c r="W48508" s="53"/>
      <c r="X48508" s="53"/>
      <c r="Y48508" s="55"/>
    </row>
    <row r="48509" spans="21:25" x14ac:dyDescent="0.2">
      <c r="U48509" s="55"/>
      <c r="V48509" s="53"/>
      <c r="W48509" s="53"/>
      <c r="X48509" s="53"/>
      <c r="Y48509" s="55"/>
    </row>
    <row r="48510" spans="21:25" x14ac:dyDescent="0.2">
      <c r="U48510" s="55"/>
      <c r="V48510" s="53"/>
      <c r="W48510" s="53"/>
      <c r="X48510" s="53"/>
      <c r="Y48510" s="55"/>
    </row>
    <row r="48511" spans="21:25" x14ac:dyDescent="0.2">
      <c r="U48511" s="55"/>
      <c r="V48511" s="53"/>
      <c r="W48511" s="53"/>
      <c r="X48511" s="53"/>
      <c r="Y48511" s="55"/>
    </row>
    <row r="48512" spans="21:25" x14ac:dyDescent="0.2">
      <c r="U48512" s="55"/>
      <c r="V48512" s="53"/>
      <c r="W48512" s="53"/>
      <c r="X48512" s="53"/>
      <c r="Y48512" s="55"/>
    </row>
    <row r="48513" spans="21:25" x14ac:dyDescent="0.2">
      <c r="U48513" s="55"/>
      <c r="V48513" s="53"/>
      <c r="W48513" s="53"/>
      <c r="X48513" s="53"/>
      <c r="Y48513" s="55"/>
    </row>
    <row r="48514" spans="21:25" x14ac:dyDescent="0.2">
      <c r="U48514" s="55"/>
      <c r="V48514" s="53"/>
      <c r="W48514" s="53"/>
      <c r="X48514" s="53"/>
      <c r="Y48514" s="55"/>
    </row>
    <row r="48515" spans="21:25" x14ac:dyDescent="0.2">
      <c r="U48515" s="55"/>
      <c r="V48515" s="53"/>
      <c r="W48515" s="53"/>
      <c r="X48515" s="53"/>
      <c r="Y48515" s="55"/>
    </row>
    <row r="48516" spans="21:25" x14ac:dyDescent="0.2">
      <c r="U48516" s="55"/>
      <c r="V48516" s="53"/>
      <c r="W48516" s="53"/>
      <c r="X48516" s="53"/>
      <c r="Y48516" s="55"/>
    </row>
    <row r="48517" spans="21:25" x14ac:dyDescent="0.2">
      <c r="U48517" s="55"/>
      <c r="V48517" s="53"/>
      <c r="W48517" s="53"/>
      <c r="X48517" s="53"/>
      <c r="Y48517" s="55"/>
    </row>
    <row r="48518" spans="21:25" x14ac:dyDescent="0.2">
      <c r="U48518" s="55"/>
      <c r="V48518" s="53"/>
      <c r="W48518" s="53"/>
      <c r="X48518" s="53"/>
      <c r="Y48518" s="55"/>
    </row>
    <row r="48519" spans="21:25" x14ac:dyDescent="0.2">
      <c r="U48519" s="55"/>
      <c r="V48519" s="53"/>
      <c r="W48519" s="53"/>
      <c r="X48519" s="53"/>
      <c r="Y48519" s="55"/>
    </row>
    <row r="48520" spans="21:25" x14ac:dyDescent="0.2">
      <c r="U48520" s="55"/>
      <c r="V48520" s="53"/>
      <c r="W48520" s="53"/>
      <c r="X48520" s="53"/>
      <c r="Y48520" s="55"/>
    </row>
    <row r="48521" spans="21:25" x14ac:dyDescent="0.2">
      <c r="U48521" s="55"/>
      <c r="V48521" s="53"/>
      <c r="W48521" s="53"/>
      <c r="X48521" s="53"/>
      <c r="Y48521" s="55"/>
    </row>
    <row r="48522" spans="21:25" x14ac:dyDescent="0.2">
      <c r="U48522" s="55"/>
      <c r="V48522" s="53"/>
      <c r="W48522" s="53"/>
      <c r="X48522" s="53"/>
      <c r="Y48522" s="55"/>
    </row>
    <row r="48523" spans="21:25" x14ac:dyDescent="0.2">
      <c r="U48523" s="55"/>
      <c r="V48523" s="53"/>
      <c r="W48523" s="53"/>
      <c r="X48523" s="53"/>
      <c r="Y48523" s="55"/>
    </row>
    <row r="48524" spans="21:25" x14ac:dyDescent="0.2">
      <c r="U48524" s="55"/>
      <c r="V48524" s="53"/>
      <c r="W48524" s="53"/>
      <c r="X48524" s="53"/>
      <c r="Y48524" s="55"/>
    </row>
    <row r="48525" spans="21:25" x14ac:dyDescent="0.2">
      <c r="U48525" s="55"/>
      <c r="V48525" s="53"/>
      <c r="W48525" s="53"/>
      <c r="X48525" s="53"/>
      <c r="Y48525" s="55"/>
    </row>
    <row r="48526" spans="21:25" x14ac:dyDescent="0.2">
      <c r="U48526" s="55"/>
      <c r="V48526" s="53"/>
      <c r="W48526" s="53"/>
      <c r="X48526" s="53"/>
      <c r="Y48526" s="55"/>
    </row>
    <row r="48527" spans="21:25" x14ac:dyDescent="0.2">
      <c r="U48527" s="55"/>
      <c r="V48527" s="53"/>
      <c r="W48527" s="53"/>
      <c r="X48527" s="53"/>
      <c r="Y48527" s="55"/>
    </row>
    <row r="48528" spans="21:25" x14ac:dyDescent="0.2">
      <c r="U48528" s="55"/>
      <c r="V48528" s="53"/>
      <c r="W48528" s="53"/>
      <c r="X48528" s="53"/>
      <c r="Y48528" s="55"/>
    </row>
    <row r="48529" spans="21:25" x14ac:dyDescent="0.2">
      <c r="U48529" s="55"/>
      <c r="V48529" s="53"/>
      <c r="W48529" s="53"/>
      <c r="X48529" s="53"/>
      <c r="Y48529" s="55"/>
    </row>
    <row r="48530" spans="21:25" x14ac:dyDescent="0.2">
      <c r="U48530" s="55"/>
      <c r="V48530" s="53"/>
      <c r="W48530" s="53"/>
      <c r="X48530" s="53"/>
      <c r="Y48530" s="55"/>
    </row>
    <row r="48531" spans="21:25" x14ac:dyDescent="0.2">
      <c r="U48531" s="55"/>
      <c r="V48531" s="53"/>
      <c r="W48531" s="53"/>
      <c r="X48531" s="53"/>
      <c r="Y48531" s="55"/>
    </row>
    <row r="48532" spans="21:25" x14ac:dyDescent="0.2">
      <c r="U48532" s="55"/>
      <c r="V48532" s="53"/>
      <c r="W48532" s="53"/>
      <c r="X48532" s="53"/>
      <c r="Y48532" s="55"/>
    </row>
    <row r="48533" spans="21:25" x14ac:dyDescent="0.2">
      <c r="U48533" s="55"/>
      <c r="V48533" s="53"/>
      <c r="W48533" s="53"/>
      <c r="X48533" s="53"/>
      <c r="Y48533" s="55"/>
    </row>
    <row r="48534" spans="21:25" x14ac:dyDescent="0.2">
      <c r="U48534" s="55"/>
      <c r="V48534" s="53"/>
      <c r="W48534" s="53"/>
      <c r="X48534" s="53"/>
      <c r="Y48534" s="55"/>
    </row>
    <row r="48535" spans="21:25" x14ac:dyDescent="0.2">
      <c r="U48535" s="55"/>
      <c r="V48535" s="53"/>
      <c r="W48535" s="53"/>
      <c r="X48535" s="53"/>
      <c r="Y48535" s="55"/>
    </row>
    <row r="48536" spans="21:25" x14ac:dyDescent="0.2">
      <c r="U48536" s="55"/>
      <c r="V48536" s="53"/>
      <c r="W48536" s="53"/>
      <c r="X48536" s="53"/>
      <c r="Y48536" s="55"/>
    </row>
    <row r="48537" spans="21:25" x14ac:dyDescent="0.2">
      <c r="U48537" s="55"/>
      <c r="V48537" s="53"/>
      <c r="W48537" s="53"/>
      <c r="X48537" s="53"/>
      <c r="Y48537" s="55"/>
    </row>
    <row r="48538" spans="21:25" x14ac:dyDescent="0.2">
      <c r="U48538" s="55"/>
      <c r="V48538" s="53"/>
      <c r="W48538" s="53"/>
      <c r="X48538" s="53"/>
      <c r="Y48538" s="55"/>
    </row>
    <row r="48539" spans="21:25" x14ac:dyDescent="0.2">
      <c r="U48539" s="55"/>
      <c r="V48539" s="53"/>
      <c r="W48539" s="53"/>
      <c r="X48539" s="53"/>
      <c r="Y48539" s="55"/>
    </row>
    <row r="48540" spans="21:25" x14ac:dyDescent="0.2">
      <c r="U48540" s="55"/>
      <c r="V48540" s="53"/>
      <c r="W48540" s="53"/>
      <c r="X48540" s="53"/>
      <c r="Y48540" s="55"/>
    </row>
    <row r="48541" spans="21:25" x14ac:dyDescent="0.2">
      <c r="U48541" s="55"/>
      <c r="V48541" s="53"/>
      <c r="W48541" s="53"/>
      <c r="X48541" s="53"/>
      <c r="Y48541" s="55"/>
    </row>
    <row r="48542" spans="21:25" x14ac:dyDescent="0.2">
      <c r="U48542" s="55"/>
      <c r="V48542" s="53"/>
      <c r="W48542" s="53"/>
      <c r="X48542" s="53"/>
      <c r="Y48542" s="55"/>
    </row>
    <row r="48543" spans="21:25" x14ac:dyDescent="0.2">
      <c r="U48543" s="55"/>
      <c r="V48543" s="53"/>
      <c r="W48543" s="53"/>
      <c r="X48543" s="53"/>
      <c r="Y48543" s="55"/>
    </row>
    <row r="48544" spans="21:25" x14ac:dyDescent="0.2">
      <c r="U48544" s="55"/>
      <c r="V48544" s="53"/>
      <c r="W48544" s="53"/>
      <c r="X48544" s="53"/>
      <c r="Y48544" s="55"/>
    </row>
    <row r="48545" spans="21:25" x14ac:dyDescent="0.2">
      <c r="U48545" s="55"/>
      <c r="V48545" s="53"/>
      <c r="W48545" s="53"/>
      <c r="X48545" s="53"/>
      <c r="Y48545" s="55"/>
    </row>
    <row r="48546" spans="21:25" x14ac:dyDescent="0.2">
      <c r="U48546" s="55"/>
      <c r="V48546" s="53"/>
      <c r="W48546" s="53"/>
      <c r="X48546" s="53"/>
      <c r="Y48546" s="55"/>
    </row>
    <row r="48547" spans="21:25" x14ac:dyDescent="0.2">
      <c r="U48547" s="55"/>
      <c r="V48547" s="53"/>
      <c r="W48547" s="53"/>
      <c r="X48547" s="53"/>
      <c r="Y48547" s="55"/>
    </row>
    <row r="48548" spans="21:25" x14ac:dyDescent="0.2">
      <c r="U48548" s="55"/>
      <c r="V48548" s="53"/>
      <c r="W48548" s="53"/>
      <c r="X48548" s="53"/>
      <c r="Y48548" s="55"/>
    </row>
    <row r="48549" spans="21:25" x14ac:dyDescent="0.2">
      <c r="U48549" s="55"/>
      <c r="V48549" s="53"/>
      <c r="W48549" s="53"/>
      <c r="X48549" s="53"/>
      <c r="Y48549" s="55"/>
    </row>
    <row r="48550" spans="21:25" x14ac:dyDescent="0.2">
      <c r="U48550" s="55"/>
      <c r="V48550" s="53"/>
      <c r="W48550" s="53"/>
      <c r="X48550" s="53"/>
      <c r="Y48550" s="55"/>
    </row>
    <row r="48551" spans="21:25" x14ac:dyDescent="0.2">
      <c r="U48551" s="55"/>
      <c r="V48551" s="53"/>
      <c r="W48551" s="53"/>
      <c r="X48551" s="53"/>
      <c r="Y48551" s="55"/>
    </row>
    <row r="48552" spans="21:25" x14ac:dyDescent="0.2">
      <c r="U48552" s="55"/>
      <c r="V48552" s="53"/>
      <c r="W48552" s="53"/>
      <c r="X48552" s="53"/>
      <c r="Y48552" s="55"/>
    </row>
    <row r="48553" spans="21:25" x14ac:dyDescent="0.2">
      <c r="U48553" s="55"/>
      <c r="V48553" s="53"/>
      <c r="W48553" s="53"/>
      <c r="X48553" s="53"/>
      <c r="Y48553" s="55"/>
    </row>
    <row r="48554" spans="21:25" x14ac:dyDescent="0.2">
      <c r="U48554" s="55"/>
      <c r="V48554" s="53"/>
      <c r="W48554" s="53"/>
      <c r="X48554" s="53"/>
      <c r="Y48554" s="55"/>
    </row>
    <row r="48555" spans="21:25" x14ac:dyDescent="0.2">
      <c r="U48555" s="55"/>
      <c r="V48555" s="53"/>
      <c r="W48555" s="53"/>
      <c r="X48555" s="53"/>
      <c r="Y48555" s="55"/>
    </row>
    <row r="48556" spans="21:25" x14ac:dyDescent="0.2">
      <c r="U48556" s="55"/>
      <c r="V48556" s="53"/>
      <c r="W48556" s="53"/>
      <c r="X48556" s="53"/>
      <c r="Y48556" s="55"/>
    </row>
    <row r="48557" spans="21:25" x14ac:dyDescent="0.2">
      <c r="U48557" s="55"/>
      <c r="V48557" s="53"/>
      <c r="W48557" s="53"/>
      <c r="X48557" s="53"/>
      <c r="Y48557" s="55"/>
    </row>
    <row r="48558" spans="21:25" x14ac:dyDescent="0.2">
      <c r="U48558" s="55"/>
      <c r="V48558" s="53"/>
      <c r="W48558" s="53"/>
      <c r="X48558" s="53"/>
      <c r="Y48558" s="55"/>
    </row>
    <row r="48559" spans="21:25" x14ac:dyDescent="0.2">
      <c r="U48559" s="55"/>
      <c r="V48559" s="53"/>
      <c r="W48559" s="53"/>
      <c r="X48559" s="53"/>
      <c r="Y48559" s="55"/>
    </row>
    <row r="48560" spans="21:25" x14ac:dyDescent="0.2">
      <c r="U48560" s="55"/>
      <c r="V48560" s="53"/>
      <c r="W48560" s="53"/>
      <c r="X48560" s="53"/>
      <c r="Y48560" s="55"/>
    </row>
    <row r="48561" spans="21:25" x14ac:dyDescent="0.2">
      <c r="U48561" s="55"/>
      <c r="V48561" s="53"/>
      <c r="W48561" s="53"/>
      <c r="X48561" s="53"/>
      <c r="Y48561" s="55"/>
    </row>
    <row r="48562" spans="21:25" x14ac:dyDescent="0.2">
      <c r="U48562" s="55"/>
      <c r="V48562" s="53"/>
      <c r="W48562" s="53"/>
      <c r="X48562" s="53"/>
      <c r="Y48562" s="55"/>
    </row>
    <row r="48563" spans="21:25" x14ac:dyDescent="0.2">
      <c r="U48563" s="55"/>
      <c r="V48563" s="53"/>
      <c r="W48563" s="53"/>
      <c r="X48563" s="53"/>
      <c r="Y48563" s="55"/>
    </row>
    <row r="48564" spans="21:25" x14ac:dyDescent="0.2">
      <c r="U48564" s="55"/>
      <c r="V48564" s="53"/>
      <c r="W48564" s="53"/>
      <c r="X48564" s="53"/>
      <c r="Y48564" s="55"/>
    </row>
    <row r="48565" spans="21:25" x14ac:dyDescent="0.2">
      <c r="U48565" s="55"/>
      <c r="V48565" s="53"/>
      <c r="W48565" s="53"/>
      <c r="X48565" s="53"/>
      <c r="Y48565" s="55"/>
    </row>
    <row r="48566" spans="21:25" x14ac:dyDescent="0.2">
      <c r="U48566" s="55"/>
      <c r="V48566" s="53"/>
      <c r="W48566" s="53"/>
      <c r="X48566" s="53"/>
      <c r="Y48566" s="55"/>
    </row>
    <row r="48567" spans="21:25" x14ac:dyDescent="0.2">
      <c r="U48567" s="55"/>
      <c r="V48567" s="53"/>
      <c r="W48567" s="53"/>
      <c r="X48567" s="53"/>
      <c r="Y48567" s="55"/>
    </row>
    <row r="48568" spans="21:25" x14ac:dyDescent="0.2">
      <c r="U48568" s="55"/>
      <c r="V48568" s="53"/>
      <c r="W48568" s="53"/>
      <c r="X48568" s="53"/>
      <c r="Y48568" s="55"/>
    </row>
    <row r="48569" spans="21:25" x14ac:dyDescent="0.2">
      <c r="U48569" s="55"/>
      <c r="V48569" s="53"/>
      <c r="W48569" s="53"/>
      <c r="X48569" s="53"/>
      <c r="Y48569" s="55"/>
    </row>
    <row r="48570" spans="21:25" x14ac:dyDescent="0.2">
      <c r="U48570" s="55"/>
      <c r="V48570" s="53"/>
      <c r="W48570" s="53"/>
      <c r="X48570" s="53"/>
      <c r="Y48570" s="55"/>
    </row>
    <row r="48571" spans="21:25" x14ac:dyDescent="0.2">
      <c r="U48571" s="55"/>
      <c r="V48571" s="53"/>
      <c r="W48571" s="53"/>
      <c r="X48571" s="53"/>
      <c r="Y48571" s="55"/>
    </row>
    <row r="48572" spans="21:25" x14ac:dyDescent="0.2">
      <c r="U48572" s="55"/>
      <c r="V48572" s="53"/>
      <c r="W48572" s="53"/>
      <c r="X48572" s="53"/>
      <c r="Y48572" s="55"/>
    </row>
    <row r="48573" spans="21:25" x14ac:dyDescent="0.2">
      <c r="U48573" s="55"/>
      <c r="V48573" s="53"/>
      <c r="W48573" s="53"/>
      <c r="X48573" s="53"/>
      <c r="Y48573" s="55"/>
    </row>
    <row r="48574" spans="21:25" x14ac:dyDescent="0.2">
      <c r="U48574" s="55"/>
      <c r="V48574" s="53"/>
      <c r="W48574" s="53"/>
      <c r="X48574" s="53"/>
      <c r="Y48574" s="55"/>
    </row>
    <row r="48575" spans="21:25" x14ac:dyDescent="0.2">
      <c r="U48575" s="55"/>
      <c r="V48575" s="53"/>
      <c r="W48575" s="53"/>
      <c r="X48575" s="53"/>
      <c r="Y48575" s="55"/>
    </row>
    <row r="48576" spans="21:25" x14ac:dyDescent="0.2">
      <c r="U48576" s="55"/>
      <c r="V48576" s="53"/>
      <c r="W48576" s="53"/>
      <c r="X48576" s="53"/>
      <c r="Y48576" s="55"/>
    </row>
    <row r="48577" spans="21:25" x14ac:dyDescent="0.2">
      <c r="U48577" s="55"/>
      <c r="V48577" s="53"/>
      <c r="W48577" s="53"/>
      <c r="X48577" s="53"/>
      <c r="Y48577" s="55"/>
    </row>
    <row r="48578" spans="21:25" x14ac:dyDescent="0.2">
      <c r="U48578" s="55"/>
      <c r="V48578" s="53"/>
      <c r="W48578" s="53"/>
      <c r="X48578" s="53"/>
      <c r="Y48578" s="55"/>
    </row>
    <row r="48579" spans="21:25" x14ac:dyDescent="0.2">
      <c r="U48579" s="55"/>
      <c r="V48579" s="53"/>
      <c r="W48579" s="53"/>
      <c r="X48579" s="53"/>
      <c r="Y48579" s="55"/>
    </row>
    <row r="48580" spans="21:25" x14ac:dyDescent="0.2">
      <c r="U48580" s="55"/>
      <c r="V48580" s="53"/>
      <c r="W48580" s="53"/>
      <c r="X48580" s="53"/>
      <c r="Y48580" s="55"/>
    </row>
    <row r="48581" spans="21:25" x14ac:dyDescent="0.2">
      <c r="U48581" s="55"/>
      <c r="V48581" s="53"/>
      <c r="W48581" s="53"/>
      <c r="X48581" s="53"/>
      <c r="Y48581" s="55"/>
    </row>
    <row r="48582" spans="21:25" x14ac:dyDescent="0.2">
      <c r="U48582" s="55"/>
      <c r="V48582" s="53"/>
      <c r="W48582" s="53"/>
      <c r="X48582" s="53"/>
      <c r="Y48582" s="55"/>
    </row>
    <row r="48583" spans="21:25" x14ac:dyDescent="0.2">
      <c r="U48583" s="55"/>
      <c r="V48583" s="53"/>
      <c r="W48583" s="53"/>
      <c r="X48583" s="53"/>
      <c r="Y48583" s="55"/>
    </row>
    <row r="48584" spans="21:25" x14ac:dyDescent="0.2">
      <c r="U48584" s="55"/>
      <c r="V48584" s="53"/>
      <c r="W48584" s="53"/>
      <c r="X48584" s="53"/>
      <c r="Y48584" s="55"/>
    </row>
    <row r="48585" spans="21:25" x14ac:dyDescent="0.2">
      <c r="U48585" s="55"/>
      <c r="V48585" s="53"/>
      <c r="W48585" s="53"/>
      <c r="X48585" s="53"/>
      <c r="Y48585" s="55"/>
    </row>
    <row r="48586" spans="21:25" x14ac:dyDescent="0.2">
      <c r="U48586" s="55"/>
      <c r="V48586" s="53"/>
      <c r="W48586" s="53"/>
      <c r="X48586" s="53"/>
      <c r="Y48586" s="55"/>
    </row>
    <row r="48587" spans="21:25" x14ac:dyDescent="0.2">
      <c r="U48587" s="55"/>
      <c r="V48587" s="53"/>
      <c r="W48587" s="53"/>
      <c r="X48587" s="53"/>
      <c r="Y48587" s="55"/>
    </row>
    <row r="48588" spans="21:25" x14ac:dyDescent="0.2">
      <c r="U48588" s="55"/>
      <c r="V48588" s="53"/>
      <c r="W48588" s="53"/>
      <c r="X48588" s="53"/>
      <c r="Y48588" s="55"/>
    </row>
    <row r="48589" spans="21:25" x14ac:dyDescent="0.2">
      <c r="U48589" s="55"/>
      <c r="V48589" s="53"/>
      <c r="W48589" s="53"/>
      <c r="X48589" s="53"/>
      <c r="Y48589" s="55"/>
    </row>
    <row r="48590" spans="21:25" x14ac:dyDescent="0.2">
      <c r="U48590" s="55"/>
      <c r="V48590" s="53"/>
      <c r="W48590" s="53"/>
      <c r="X48590" s="53"/>
      <c r="Y48590" s="55"/>
    </row>
    <row r="48591" spans="21:25" x14ac:dyDescent="0.2">
      <c r="U48591" s="55"/>
      <c r="V48591" s="53"/>
      <c r="W48591" s="53"/>
      <c r="X48591" s="53"/>
      <c r="Y48591" s="55"/>
    </row>
    <row r="48592" spans="21:25" x14ac:dyDescent="0.2">
      <c r="U48592" s="55"/>
      <c r="V48592" s="53"/>
      <c r="W48592" s="53"/>
      <c r="X48592" s="53"/>
      <c r="Y48592" s="55"/>
    </row>
    <row r="48593" spans="21:25" x14ac:dyDescent="0.2">
      <c r="U48593" s="55"/>
      <c r="V48593" s="53"/>
      <c r="W48593" s="53"/>
      <c r="X48593" s="53"/>
      <c r="Y48593" s="55"/>
    </row>
    <row r="48594" spans="21:25" x14ac:dyDescent="0.2">
      <c r="U48594" s="55"/>
      <c r="V48594" s="53"/>
      <c r="W48594" s="53"/>
      <c r="X48594" s="53"/>
      <c r="Y48594" s="55"/>
    </row>
    <row r="48595" spans="21:25" x14ac:dyDescent="0.2">
      <c r="U48595" s="55"/>
      <c r="V48595" s="53"/>
      <c r="W48595" s="53"/>
      <c r="X48595" s="53"/>
      <c r="Y48595" s="55"/>
    </row>
    <row r="48596" spans="21:25" x14ac:dyDescent="0.2">
      <c r="U48596" s="55"/>
      <c r="V48596" s="53"/>
      <c r="W48596" s="53"/>
      <c r="X48596" s="53"/>
      <c r="Y48596" s="55"/>
    </row>
    <row r="48597" spans="21:25" x14ac:dyDescent="0.2">
      <c r="U48597" s="55"/>
      <c r="V48597" s="53"/>
      <c r="W48597" s="53"/>
      <c r="X48597" s="53"/>
      <c r="Y48597" s="55"/>
    </row>
    <row r="48598" spans="21:25" x14ac:dyDescent="0.2">
      <c r="U48598" s="55"/>
      <c r="V48598" s="53"/>
      <c r="W48598" s="53"/>
      <c r="X48598" s="53"/>
      <c r="Y48598" s="55"/>
    </row>
    <row r="48599" spans="21:25" x14ac:dyDescent="0.2">
      <c r="U48599" s="55"/>
      <c r="V48599" s="53"/>
      <c r="W48599" s="53"/>
      <c r="X48599" s="53"/>
      <c r="Y48599" s="55"/>
    </row>
    <row r="48600" spans="21:25" x14ac:dyDescent="0.2">
      <c r="U48600" s="55"/>
      <c r="V48600" s="53"/>
      <c r="W48600" s="53"/>
      <c r="X48600" s="53"/>
      <c r="Y48600" s="55"/>
    </row>
    <row r="48601" spans="21:25" x14ac:dyDescent="0.2">
      <c r="U48601" s="55"/>
      <c r="V48601" s="53"/>
      <c r="W48601" s="53"/>
      <c r="X48601" s="53"/>
      <c r="Y48601" s="55"/>
    </row>
    <row r="48602" spans="21:25" x14ac:dyDescent="0.2">
      <c r="U48602" s="55"/>
      <c r="V48602" s="53"/>
      <c r="W48602" s="53"/>
      <c r="X48602" s="53"/>
      <c r="Y48602" s="55"/>
    </row>
    <row r="48603" spans="21:25" x14ac:dyDescent="0.2">
      <c r="U48603" s="55"/>
      <c r="V48603" s="53"/>
      <c r="W48603" s="53"/>
      <c r="X48603" s="53"/>
      <c r="Y48603" s="55"/>
    </row>
    <row r="48604" spans="21:25" x14ac:dyDescent="0.2">
      <c r="U48604" s="55"/>
      <c r="V48604" s="53"/>
      <c r="W48604" s="53"/>
      <c r="X48604" s="53"/>
      <c r="Y48604" s="55"/>
    </row>
    <row r="48605" spans="21:25" x14ac:dyDescent="0.2">
      <c r="U48605" s="55"/>
      <c r="V48605" s="53"/>
      <c r="W48605" s="53"/>
      <c r="X48605" s="53"/>
      <c r="Y48605" s="55"/>
    </row>
    <row r="48606" spans="21:25" x14ac:dyDescent="0.2">
      <c r="U48606" s="55"/>
      <c r="V48606" s="53"/>
      <c r="W48606" s="53"/>
      <c r="X48606" s="53"/>
      <c r="Y48606" s="55"/>
    </row>
    <row r="48607" spans="21:25" x14ac:dyDescent="0.2">
      <c r="U48607" s="55"/>
      <c r="V48607" s="53"/>
      <c r="W48607" s="53"/>
      <c r="X48607" s="53"/>
      <c r="Y48607" s="55"/>
    </row>
    <row r="48608" spans="21:25" x14ac:dyDescent="0.2">
      <c r="U48608" s="55"/>
      <c r="V48608" s="53"/>
      <c r="W48608" s="53"/>
      <c r="X48608" s="53"/>
      <c r="Y48608" s="55"/>
    </row>
    <row r="48609" spans="21:25" x14ac:dyDescent="0.2">
      <c r="U48609" s="55"/>
      <c r="V48609" s="53"/>
      <c r="W48609" s="53"/>
      <c r="X48609" s="53"/>
      <c r="Y48609" s="55"/>
    </row>
    <row r="48610" spans="21:25" x14ac:dyDescent="0.2">
      <c r="U48610" s="55"/>
      <c r="V48610" s="53"/>
      <c r="W48610" s="53"/>
      <c r="X48610" s="53"/>
      <c r="Y48610" s="55"/>
    </row>
    <row r="48611" spans="21:25" x14ac:dyDescent="0.2">
      <c r="U48611" s="55"/>
      <c r="V48611" s="53"/>
      <c r="W48611" s="53"/>
      <c r="X48611" s="53"/>
      <c r="Y48611" s="55"/>
    </row>
    <row r="48612" spans="21:25" x14ac:dyDescent="0.2">
      <c r="U48612" s="55"/>
      <c r="V48612" s="53"/>
      <c r="W48612" s="53"/>
      <c r="X48612" s="53"/>
      <c r="Y48612" s="55"/>
    </row>
    <row r="48613" spans="21:25" x14ac:dyDescent="0.2">
      <c r="U48613" s="55"/>
      <c r="V48613" s="53"/>
      <c r="W48613" s="53"/>
      <c r="X48613" s="53"/>
      <c r="Y48613" s="55"/>
    </row>
    <row r="48614" spans="21:25" x14ac:dyDescent="0.2">
      <c r="U48614" s="55"/>
      <c r="V48614" s="53"/>
      <c r="W48614" s="53"/>
      <c r="X48614" s="53"/>
      <c r="Y48614" s="55"/>
    </row>
    <row r="48615" spans="21:25" x14ac:dyDescent="0.2">
      <c r="U48615" s="55"/>
      <c r="V48615" s="53"/>
      <c r="W48615" s="53"/>
      <c r="X48615" s="53"/>
      <c r="Y48615" s="55"/>
    </row>
    <row r="48616" spans="21:25" x14ac:dyDescent="0.2">
      <c r="U48616" s="55"/>
      <c r="V48616" s="53"/>
      <c r="W48616" s="53"/>
      <c r="X48616" s="53"/>
      <c r="Y48616" s="55"/>
    </row>
    <row r="48617" spans="21:25" x14ac:dyDescent="0.2">
      <c r="U48617" s="55"/>
      <c r="V48617" s="53"/>
      <c r="W48617" s="53"/>
      <c r="X48617" s="53"/>
      <c r="Y48617" s="55"/>
    </row>
    <row r="48618" spans="21:25" x14ac:dyDescent="0.2">
      <c r="U48618" s="55"/>
      <c r="V48618" s="53"/>
      <c r="W48618" s="53"/>
      <c r="X48618" s="53"/>
      <c r="Y48618" s="55"/>
    </row>
    <row r="48619" spans="21:25" x14ac:dyDescent="0.2">
      <c r="U48619" s="55"/>
      <c r="V48619" s="53"/>
      <c r="W48619" s="53"/>
      <c r="X48619" s="53"/>
      <c r="Y48619" s="55"/>
    </row>
    <row r="48620" spans="21:25" x14ac:dyDescent="0.2">
      <c r="U48620" s="55"/>
      <c r="V48620" s="53"/>
      <c r="W48620" s="53"/>
      <c r="X48620" s="53"/>
      <c r="Y48620" s="55"/>
    </row>
    <row r="48621" spans="21:25" x14ac:dyDescent="0.2">
      <c r="U48621" s="55"/>
      <c r="V48621" s="53"/>
      <c r="W48621" s="53"/>
      <c r="X48621" s="53"/>
      <c r="Y48621" s="55"/>
    </row>
    <row r="48622" spans="21:25" x14ac:dyDescent="0.2">
      <c r="U48622" s="55"/>
      <c r="V48622" s="53"/>
      <c r="W48622" s="53"/>
      <c r="X48622" s="53"/>
      <c r="Y48622" s="55"/>
    </row>
    <row r="48623" spans="21:25" x14ac:dyDescent="0.2">
      <c r="U48623" s="55"/>
      <c r="V48623" s="53"/>
      <c r="W48623" s="53"/>
      <c r="X48623" s="53"/>
      <c r="Y48623" s="55"/>
    </row>
    <row r="48624" spans="21:25" x14ac:dyDescent="0.2">
      <c r="U48624" s="55"/>
      <c r="V48624" s="53"/>
      <c r="W48624" s="53"/>
      <c r="X48624" s="53"/>
      <c r="Y48624" s="55"/>
    </row>
    <row r="48625" spans="21:25" x14ac:dyDescent="0.2">
      <c r="U48625" s="55"/>
      <c r="V48625" s="53"/>
      <c r="W48625" s="53"/>
      <c r="X48625" s="53"/>
      <c r="Y48625" s="55"/>
    </row>
    <row r="48626" spans="21:25" x14ac:dyDescent="0.2">
      <c r="U48626" s="55"/>
      <c r="V48626" s="53"/>
      <c r="W48626" s="53"/>
      <c r="X48626" s="53"/>
      <c r="Y48626" s="55"/>
    </row>
    <row r="48627" spans="21:25" x14ac:dyDescent="0.2">
      <c r="U48627" s="55"/>
      <c r="V48627" s="53"/>
      <c r="W48627" s="53"/>
      <c r="X48627" s="53"/>
      <c r="Y48627" s="55"/>
    </row>
    <row r="48628" spans="21:25" x14ac:dyDescent="0.2">
      <c r="U48628" s="55"/>
      <c r="V48628" s="53"/>
      <c r="W48628" s="53"/>
      <c r="X48628" s="53"/>
      <c r="Y48628" s="55"/>
    </row>
    <row r="48629" spans="21:25" x14ac:dyDescent="0.2">
      <c r="U48629" s="55"/>
      <c r="V48629" s="53"/>
      <c r="W48629" s="53"/>
      <c r="X48629" s="53"/>
      <c r="Y48629" s="55"/>
    </row>
    <row r="48630" spans="21:25" x14ac:dyDescent="0.2">
      <c r="U48630" s="55"/>
      <c r="V48630" s="53"/>
      <c r="W48630" s="53"/>
      <c r="X48630" s="53"/>
      <c r="Y48630" s="55"/>
    </row>
    <row r="48631" spans="21:25" x14ac:dyDescent="0.2">
      <c r="U48631" s="55"/>
      <c r="V48631" s="53"/>
      <c r="W48631" s="53"/>
      <c r="X48631" s="53"/>
      <c r="Y48631" s="55"/>
    </row>
    <row r="48632" spans="21:25" x14ac:dyDescent="0.2">
      <c r="U48632" s="55"/>
      <c r="V48632" s="53"/>
      <c r="W48632" s="53"/>
      <c r="X48632" s="53"/>
      <c r="Y48632" s="55"/>
    </row>
    <row r="48633" spans="21:25" x14ac:dyDescent="0.2">
      <c r="U48633" s="55"/>
      <c r="V48633" s="53"/>
      <c r="W48633" s="53"/>
      <c r="X48633" s="53"/>
      <c r="Y48633" s="55"/>
    </row>
    <row r="48634" spans="21:25" x14ac:dyDescent="0.2">
      <c r="U48634" s="55"/>
      <c r="V48634" s="53"/>
      <c r="W48634" s="53"/>
      <c r="X48634" s="53"/>
      <c r="Y48634" s="55"/>
    </row>
    <row r="48635" spans="21:25" x14ac:dyDescent="0.2">
      <c r="U48635" s="55"/>
      <c r="V48635" s="53"/>
      <c r="W48635" s="53"/>
      <c r="X48635" s="53"/>
      <c r="Y48635" s="55"/>
    </row>
    <row r="48636" spans="21:25" x14ac:dyDescent="0.2">
      <c r="U48636" s="55"/>
      <c r="V48636" s="53"/>
      <c r="W48636" s="53"/>
      <c r="X48636" s="53"/>
      <c r="Y48636" s="55"/>
    </row>
    <row r="48637" spans="21:25" x14ac:dyDescent="0.2">
      <c r="U48637" s="55"/>
      <c r="V48637" s="53"/>
      <c r="W48637" s="53"/>
      <c r="X48637" s="53"/>
      <c r="Y48637" s="55"/>
    </row>
    <row r="48638" spans="21:25" x14ac:dyDescent="0.2">
      <c r="U48638" s="55"/>
      <c r="V48638" s="53"/>
      <c r="W48638" s="53"/>
      <c r="X48638" s="53"/>
      <c r="Y48638" s="55"/>
    </row>
    <row r="48639" spans="21:25" x14ac:dyDescent="0.2">
      <c r="U48639" s="55"/>
      <c r="V48639" s="53"/>
      <c r="W48639" s="53"/>
      <c r="X48639" s="53"/>
      <c r="Y48639" s="55"/>
    </row>
    <row r="48640" spans="21:25" x14ac:dyDescent="0.2">
      <c r="U48640" s="55"/>
      <c r="V48640" s="53"/>
      <c r="W48640" s="53"/>
      <c r="X48640" s="53"/>
      <c r="Y48640" s="55"/>
    </row>
    <row r="48641" spans="21:25" x14ac:dyDescent="0.2">
      <c r="U48641" s="55"/>
      <c r="V48641" s="53"/>
      <c r="W48641" s="53"/>
      <c r="X48641" s="53"/>
      <c r="Y48641" s="55"/>
    </row>
    <row r="48642" spans="21:25" x14ac:dyDescent="0.2">
      <c r="U48642" s="55"/>
      <c r="V48642" s="53"/>
      <c r="W48642" s="53"/>
      <c r="X48642" s="53"/>
      <c r="Y48642" s="55"/>
    </row>
    <row r="48643" spans="21:25" x14ac:dyDescent="0.2">
      <c r="U48643" s="55"/>
      <c r="V48643" s="53"/>
      <c r="W48643" s="53"/>
      <c r="X48643" s="53"/>
      <c r="Y48643" s="55"/>
    </row>
    <row r="48644" spans="21:25" x14ac:dyDescent="0.2">
      <c r="U48644" s="55"/>
      <c r="V48644" s="53"/>
      <c r="W48644" s="53"/>
      <c r="X48644" s="53"/>
      <c r="Y48644" s="55"/>
    </row>
    <row r="48645" spans="21:25" x14ac:dyDescent="0.2">
      <c r="U48645" s="55"/>
      <c r="V48645" s="53"/>
      <c r="W48645" s="53"/>
      <c r="X48645" s="53"/>
      <c r="Y48645" s="55"/>
    </row>
    <row r="48646" spans="21:25" x14ac:dyDescent="0.2">
      <c r="U48646" s="55"/>
      <c r="V48646" s="53"/>
      <c r="W48646" s="53"/>
      <c r="X48646" s="53"/>
      <c r="Y48646" s="55"/>
    </row>
    <row r="48647" spans="21:25" x14ac:dyDescent="0.2">
      <c r="U48647" s="55"/>
      <c r="V48647" s="53"/>
      <c r="W48647" s="53"/>
      <c r="X48647" s="53"/>
      <c r="Y48647" s="55"/>
    </row>
    <row r="48648" spans="21:25" x14ac:dyDescent="0.2">
      <c r="U48648" s="55"/>
      <c r="V48648" s="53"/>
      <c r="W48648" s="53"/>
      <c r="X48648" s="53"/>
      <c r="Y48648" s="55"/>
    </row>
    <row r="48649" spans="21:25" x14ac:dyDescent="0.2">
      <c r="U48649" s="55"/>
      <c r="V48649" s="53"/>
      <c r="W48649" s="53"/>
      <c r="X48649" s="53"/>
      <c r="Y48649" s="55"/>
    </row>
    <row r="48650" spans="21:25" x14ac:dyDescent="0.2">
      <c r="U48650" s="55"/>
      <c r="V48650" s="53"/>
      <c r="W48650" s="53"/>
      <c r="X48650" s="53"/>
      <c r="Y48650" s="55"/>
    </row>
    <row r="48651" spans="21:25" x14ac:dyDescent="0.2">
      <c r="U48651" s="55"/>
      <c r="V48651" s="53"/>
      <c r="W48651" s="53"/>
      <c r="X48651" s="53"/>
      <c r="Y48651" s="55"/>
    </row>
    <row r="48652" spans="21:25" x14ac:dyDescent="0.2">
      <c r="U48652" s="55"/>
      <c r="V48652" s="53"/>
      <c r="W48652" s="53"/>
      <c r="X48652" s="53"/>
      <c r="Y48652" s="55"/>
    </row>
    <row r="48653" spans="21:25" x14ac:dyDescent="0.2">
      <c r="U48653" s="55"/>
      <c r="V48653" s="53"/>
      <c r="W48653" s="53"/>
      <c r="X48653" s="53"/>
      <c r="Y48653" s="55"/>
    </row>
    <row r="48654" spans="21:25" x14ac:dyDescent="0.2">
      <c r="U48654" s="55"/>
      <c r="V48654" s="53"/>
      <c r="W48654" s="53"/>
      <c r="X48654" s="53"/>
      <c r="Y48654" s="55"/>
    </row>
    <row r="48655" spans="21:25" x14ac:dyDescent="0.2">
      <c r="U48655" s="55"/>
      <c r="V48655" s="53"/>
      <c r="W48655" s="53"/>
      <c r="X48655" s="53"/>
      <c r="Y48655" s="55"/>
    </row>
    <row r="48656" spans="21:25" x14ac:dyDescent="0.2">
      <c r="U48656" s="55"/>
      <c r="V48656" s="53"/>
      <c r="W48656" s="53"/>
      <c r="X48656" s="53"/>
      <c r="Y48656" s="55"/>
    </row>
    <row r="48657" spans="21:25" x14ac:dyDescent="0.2">
      <c r="U48657" s="55"/>
      <c r="V48657" s="53"/>
      <c r="W48657" s="53"/>
      <c r="X48657" s="53"/>
      <c r="Y48657" s="55"/>
    </row>
    <row r="48658" spans="21:25" x14ac:dyDescent="0.2">
      <c r="U48658" s="55"/>
      <c r="V48658" s="53"/>
      <c r="W48658" s="53"/>
      <c r="X48658" s="53"/>
      <c r="Y48658" s="55"/>
    </row>
    <row r="48659" spans="21:25" x14ac:dyDescent="0.2">
      <c r="U48659" s="55"/>
      <c r="V48659" s="53"/>
      <c r="W48659" s="53"/>
      <c r="X48659" s="53"/>
      <c r="Y48659" s="55"/>
    </row>
    <row r="48660" spans="21:25" x14ac:dyDescent="0.2">
      <c r="U48660" s="55"/>
      <c r="V48660" s="53"/>
      <c r="W48660" s="53"/>
      <c r="X48660" s="53"/>
      <c r="Y48660" s="55"/>
    </row>
    <row r="48661" spans="21:25" x14ac:dyDescent="0.2">
      <c r="U48661" s="55"/>
      <c r="V48661" s="53"/>
      <c r="W48661" s="53"/>
      <c r="X48661" s="53"/>
      <c r="Y48661" s="55"/>
    </row>
    <row r="48662" spans="21:25" x14ac:dyDescent="0.2">
      <c r="U48662" s="55"/>
      <c r="V48662" s="53"/>
      <c r="W48662" s="53"/>
      <c r="X48662" s="53"/>
      <c r="Y48662" s="55"/>
    </row>
    <row r="48663" spans="21:25" x14ac:dyDescent="0.2">
      <c r="U48663" s="55"/>
      <c r="V48663" s="53"/>
      <c r="W48663" s="53"/>
      <c r="X48663" s="53"/>
      <c r="Y48663" s="55"/>
    </row>
    <row r="48664" spans="21:25" x14ac:dyDescent="0.2">
      <c r="U48664" s="55"/>
      <c r="V48664" s="53"/>
      <c r="W48664" s="53"/>
      <c r="X48664" s="53"/>
      <c r="Y48664" s="55"/>
    </row>
    <row r="48665" spans="21:25" x14ac:dyDescent="0.2">
      <c r="U48665" s="55"/>
      <c r="V48665" s="53"/>
      <c r="W48665" s="53"/>
      <c r="X48665" s="53"/>
      <c r="Y48665" s="55"/>
    </row>
    <row r="48666" spans="21:25" x14ac:dyDescent="0.2">
      <c r="U48666" s="55"/>
      <c r="V48666" s="53"/>
      <c r="W48666" s="53"/>
      <c r="X48666" s="53"/>
      <c r="Y48666" s="55"/>
    </row>
    <row r="48667" spans="21:25" x14ac:dyDescent="0.2">
      <c r="U48667" s="55"/>
      <c r="V48667" s="53"/>
      <c r="W48667" s="53"/>
      <c r="X48667" s="53"/>
      <c r="Y48667" s="55"/>
    </row>
    <row r="48668" spans="21:25" x14ac:dyDescent="0.2">
      <c r="U48668" s="55"/>
      <c r="V48668" s="53"/>
      <c r="W48668" s="53"/>
      <c r="X48668" s="53"/>
      <c r="Y48668" s="55"/>
    </row>
    <row r="48669" spans="21:25" x14ac:dyDescent="0.2">
      <c r="U48669" s="55"/>
      <c r="V48669" s="53"/>
      <c r="W48669" s="53"/>
      <c r="X48669" s="53"/>
      <c r="Y48669" s="55"/>
    </row>
    <row r="48670" spans="21:25" x14ac:dyDescent="0.2">
      <c r="U48670" s="55"/>
      <c r="V48670" s="53"/>
      <c r="W48670" s="53"/>
      <c r="X48670" s="53"/>
      <c r="Y48670" s="55"/>
    </row>
    <row r="48671" spans="21:25" x14ac:dyDescent="0.2">
      <c r="U48671" s="55"/>
      <c r="V48671" s="53"/>
      <c r="W48671" s="53"/>
      <c r="X48671" s="53"/>
      <c r="Y48671" s="55"/>
    </row>
    <row r="48672" spans="21:25" x14ac:dyDescent="0.2">
      <c r="U48672" s="55"/>
      <c r="V48672" s="53"/>
      <c r="W48672" s="53"/>
      <c r="X48672" s="53"/>
      <c r="Y48672" s="55"/>
    </row>
    <row r="48673" spans="21:25" x14ac:dyDescent="0.2">
      <c r="U48673" s="55"/>
      <c r="V48673" s="53"/>
      <c r="W48673" s="53"/>
      <c r="X48673" s="53"/>
      <c r="Y48673" s="55"/>
    </row>
    <row r="48674" spans="21:25" x14ac:dyDescent="0.2">
      <c r="U48674" s="55"/>
      <c r="V48674" s="53"/>
      <c r="W48674" s="53"/>
      <c r="X48674" s="53"/>
      <c r="Y48674" s="55"/>
    </row>
    <row r="48675" spans="21:25" x14ac:dyDescent="0.2">
      <c r="U48675" s="55"/>
      <c r="V48675" s="53"/>
      <c r="W48675" s="53"/>
      <c r="X48675" s="53"/>
      <c r="Y48675" s="55"/>
    </row>
    <row r="48676" spans="21:25" x14ac:dyDescent="0.2">
      <c r="U48676" s="55"/>
      <c r="V48676" s="53"/>
      <c r="W48676" s="53"/>
      <c r="X48676" s="53"/>
      <c r="Y48676" s="55"/>
    </row>
    <row r="48677" spans="21:25" x14ac:dyDescent="0.2">
      <c r="U48677" s="55"/>
      <c r="V48677" s="53"/>
      <c r="W48677" s="53"/>
      <c r="X48677" s="53"/>
      <c r="Y48677" s="55"/>
    </row>
    <row r="48678" spans="21:25" x14ac:dyDescent="0.2">
      <c r="U48678" s="55"/>
      <c r="V48678" s="53"/>
      <c r="W48678" s="53"/>
      <c r="X48678" s="53"/>
      <c r="Y48678" s="55"/>
    </row>
    <row r="48679" spans="21:25" x14ac:dyDescent="0.2">
      <c r="U48679" s="55"/>
      <c r="V48679" s="53"/>
      <c r="W48679" s="53"/>
      <c r="X48679" s="53"/>
      <c r="Y48679" s="55"/>
    </row>
    <row r="48680" spans="21:25" x14ac:dyDescent="0.2">
      <c r="U48680" s="55"/>
      <c r="V48680" s="53"/>
      <c r="W48680" s="53"/>
      <c r="X48680" s="53"/>
      <c r="Y48680" s="55"/>
    </row>
    <row r="48681" spans="21:25" x14ac:dyDescent="0.2">
      <c r="U48681" s="55"/>
      <c r="V48681" s="53"/>
      <c r="W48681" s="53"/>
      <c r="X48681" s="53"/>
      <c r="Y48681" s="55"/>
    </row>
    <row r="48682" spans="21:25" x14ac:dyDescent="0.2">
      <c r="U48682" s="55"/>
      <c r="V48682" s="53"/>
      <c r="W48682" s="53"/>
      <c r="X48682" s="53"/>
      <c r="Y48682" s="55"/>
    </row>
    <row r="48683" spans="21:25" x14ac:dyDescent="0.2">
      <c r="U48683" s="55"/>
      <c r="V48683" s="53"/>
      <c r="W48683" s="53"/>
      <c r="X48683" s="53"/>
      <c r="Y48683" s="55"/>
    </row>
    <row r="48684" spans="21:25" x14ac:dyDescent="0.2">
      <c r="U48684" s="55"/>
      <c r="V48684" s="53"/>
      <c r="W48684" s="53"/>
      <c r="X48684" s="53"/>
      <c r="Y48684" s="55"/>
    </row>
    <row r="48685" spans="21:25" x14ac:dyDescent="0.2">
      <c r="U48685" s="55"/>
      <c r="V48685" s="53"/>
      <c r="W48685" s="53"/>
      <c r="X48685" s="53"/>
      <c r="Y48685" s="55"/>
    </row>
    <row r="48686" spans="21:25" x14ac:dyDescent="0.2">
      <c r="U48686" s="55"/>
      <c r="V48686" s="53"/>
      <c r="W48686" s="53"/>
      <c r="X48686" s="53"/>
      <c r="Y48686" s="55"/>
    </row>
    <row r="48687" spans="21:25" x14ac:dyDescent="0.2">
      <c r="U48687" s="55"/>
      <c r="V48687" s="53"/>
      <c r="W48687" s="53"/>
      <c r="X48687" s="53"/>
      <c r="Y48687" s="55"/>
    </row>
    <row r="48688" spans="21:25" x14ac:dyDescent="0.2">
      <c r="U48688" s="55"/>
      <c r="V48688" s="53"/>
      <c r="W48688" s="53"/>
      <c r="X48688" s="53"/>
      <c r="Y48688" s="55"/>
    </row>
    <row r="48689" spans="21:25" x14ac:dyDescent="0.2">
      <c r="U48689" s="55"/>
      <c r="V48689" s="53"/>
      <c r="W48689" s="53"/>
      <c r="X48689" s="53"/>
      <c r="Y48689" s="55"/>
    </row>
    <row r="48690" spans="21:25" x14ac:dyDescent="0.2">
      <c r="U48690" s="55"/>
      <c r="V48690" s="53"/>
      <c r="W48690" s="53"/>
      <c r="X48690" s="53"/>
      <c r="Y48690" s="55"/>
    </row>
    <row r="48691" spans="21:25" x14ac:dyDescent="0.2">
      <c r="U48691" s="55"/>
      <c r="V48691" s="53"/>
      <c r="W48691" s="53"/>
      <c r="X48691" s="53"/>
      <c r="Y48691" s="55"/>
    </row>
    <row r="48692" spans="21:25" x14ac:dyDescent="0.2">
      <c r="U48692" s="55"/>
      <c r="V48692" s="53"/>
      <c r="W48692" s="53"/>
      <c r="X48692" s="53"/>
      <c r="Y48692" s="55"/>
    </row>
    <row r="48693" spans="21:25" x14ac:dyDescent="0.2">
      <c r="U48693" s="55"/>
      <c r="V48693" s="53"/>
      <c r="W48693" s="53"/>
      <c r="X48693" s="53"/>
      <c r="Y48693" s="55"/>
    </row>
    <row r="48694" spans="21:25" x14ac:dyDescent="0.2">
      <c r="U48694" s="55"/>
      <c r="V48694" s="53"/>
      <c r="W48694" s="53"/>
      <c r="X48694" s="53"/>
      <c r="Y48694" s="55"/>
    </row>
    <row r="48695" spans="21:25" x14ac:dyDescent="0.2">
      <c r="U48695" s="55"/>
      <c r="V48695" s="53"/>
      <c r="W48695" s="53"/>
      <c r="X48695" s="53"/>
      <c r="Y48695" s="55"/>
    </row>
    <row r="48696" spans="21:25" x14ac:dyDescent="0.2">
      <c r="U48696" s="55"/>
      <c r="V48696" s="53"/>
      <c r="W48696" s="53"/>
      <c r="X48696" s="53"/>
      <c r="Y48696" s="55"/>
    </row>
    <row r="48697" spans="21:25" x14ac:dyDescent="0.2">
      <c r="U48697" s="55"/>
      <c r="V48697" s="53"/>
      <c r="W48697" s="53"/>
      <c r="X48697" s="53"/>
      <c r="Y48697" s="55"/>
    </row>
    <row r="48698" spans="21:25" x14ac:dyDescent="0.2">
      <c r="U48698" s="55"/>
      <c r="V48698" s="53"/>
      <c r="W48698" s="53"/>
      <c r="X48698" s="53"/>
      <c r="Y48698" s="55"/>
    </row>
    <row r="48699" spans="21:25" x14ac:dyDescent="0.2">
      <c r="U48699" s="55"/>
      <c r="V48699" s="53"/>
      <c r="W48699" s="53"/>
      <c r="X48699" s="53"/>
      <c r="Y48699" s="55"/>
    </row>
    <row r="48700" spans="21:25" x14ac:dyDescent="0.2">
      <c r="U48700" s="55"/>
      <c r="V48700" s="53"/>
      <c r="W48700" s="53"/>
      <c r="X48700" s="53"/>
      <c r="Y48700" s="55"/>
    </row>
    <row r="48701" spans="21:25" x14ac:dyDescent="0.2">
      <c r="U48701" s="55"/>
      <c r="V48701" s="53"/>
      <c r="W48701" s="53"/>
      <c r="X48701" s="53"/>
      <c r="Y48701" s="55"/>
    </row>
    <row r="48702" spans="21:25" x14ac:dyDescent="0.2">
      <c r="U48702" s="55"/>
      <c r="V48702" s="53"/>
      <c r="W48702" s="53"/>
      <c r="X48702" s="53"/>
      <c r="Y48702" s="55"/>
    </row>
    <row r="48703" spans="21:25" x14ac:dyDescent="0.2">
      <c r="U48703" s="55"/>
      <c r="V48703" s="53"/>
      <c r="W48703" s="53"/>
      <c r="X48703" s="53"/>
      <c r="Y48703" s="55"/>
    </row>
    <row r="48704" spans="21:25" x14ac:dyDescent="0.2">
      <c r="U48704" s="55"/>
      <c r="V48704" s="53"/>
      <c r="W48704" s="53"/>
      <c r="X48704" s="53"/>
      <c r="Y48704" s="55"/>
    </row>
    <row r="48705" spans="21:25" x14ac:dyDescent="0.2">
      <c r="U48705" s="55"/>
      <c r="V48705" s="53"/>
      <c r="W48705" s="53"/>
      <c r="X48705" s="53"/>
      <c r="Y48705" s="55"/>
    </row>
    <row r="48706" spans="21:25" x14ac:dyDescent="0.2">
      <c r="U48706" s="55"/>
      <c r="V48706" s="53"/>
      <c r="W48706" s="53"/>
      <c r="X48706" s="53"/>
      <c r="Y48706" s="55"/>
    </row>
    <row r="48707" spans="21:25" x14ac:dyDescent="0.2">
      <c r="U48707" s="55"/>
      <c r="V48707" s="53"/>
      <c r="W48707" s="53"/>
      <c r="X48707" s="53"/>
      <c r="Y48707" s="55"/>
    </row>
    <row r="48708" spans="21:25" x14ac:dyDescent="0.2">
      <c r="U48708" s="55"/>
      <c r="V48708" s="53"/>
      <c r="W48708" s="53"/>
      <c r="X48708" s="53"/>
      <c r="Y48708" s="55"/>
    </row>
    <row r="48709" spans="21:25" x14ac:dyDescent="0.2">
      <c r="U48709" s="55"/>
      <c r="V48709" s="53"/>
      <c r="W48709" s="53"/>
      <c r="X48709" s="53"/>
      <c r="Y48709" s="55"/>
    </row>
    <row r="48710" spans="21:25" x14ac:dyDescent="0.2">
      <c r="U48710" s="55"/>
      <c r="V48710" s="53"/>
      <c r="W48710" s="53"/>
      <c r="X48710" s="53"/>
      <c r="Y48710" s="55"/>
    </row>
    <row r="48711" spans="21:25" x14ac:dyDescent="0.2">
      <c r="U48711" s="55"/>
      <c r="V48711" s="53"/>
      <c r="W48711" s="53"/>
      <c r="X48711" s="53"/>
      <c r="Y48711" s="55"/>
    </row>
    <row r="48712" spans="21:25" x14ac:dyDescent="0.2">
      <c r="U48712" s="55"/>
      <c r="V48712" s="53"/>
      <c r="W48712" s="53"/>
      <c r="X48712" s="53"/>
      <c r="Y48712" s="55"/>
    </row>
    <row r="48713" spans="21:25" x14ac:dyDescent="0.2">
      <c r="U48713" s="55"/>
      <c r="V48713" s="53"/>
      <c r="W48713" s="53"/>
      <c r="X48713" s="53"/>
      <c r="Y48713" s="55"/>
    </row>
    <row r="48714" spans="21:25" x14ac:dyDescent="0.2">
      <c r="U48714" s="55"/>
      <c r="V48714" s="53"/>
      <c r="W48714" s="53"/>
      <c r="X48714" s="53"/>
      <c r="Y48714" s="55"/>
    </row>
    <row r="48715" spans="21:25" x14ac:dyDescent="0.2">
      <c r="U48715" s="55"/>
      <c r="V48715" s="53"/>
      <c r="W48715" s="53"/>
      <c r="X48715" s="53"/>
      <c r="Y48715" s="55"/>
    </row>
    <row r="48716" spans="21:25" x14ac:dyDescent="0.2">
      <c r="U48716" s="55"/>
      <c r="V48716" s="53"/>
      <c r="W48716" s="53"/>
      <c r="X48716" s="53"/>
      <c r="Y48716" s="55"/>
    </row>
    <row r="48717" spans="21:25" x14ac:dyDescent="0.2">
      <c r="U48717" s="55"/>
      <c r="V48717" s="53"/>
      <c r="W48717" s="53"/>
      <c r="X48717" s="53"/>
      <c r="Y48717" s="55"/>
    </row>
    <row r="48718" spans="21:25" x14ac:dyDescent="0.2">
      <c r="U48718" s="55"/>
      <c r="V48718" s="53"/>
      <c r="W48718" s="53"/>
      <c r="X48718" s="53"/>
      <c r="Y48718" s="55"/>
    </row>
    <row r="48719" spans="21:25" x14ac:dyDescent="0.2">
      <c r="U48719" s="55"/>
      <c r="V48719" s="53"/>
      <c r="W48719" s="53"/>
      <c r="X48719" s="53"/>
      <c r="Y48719" s="55"/>
    </row>
    <row r="48720" spans="21:25" x14ac:dyDescent="0.2">
      <c r="U48720" s="55"/>
      <c r="V48720" s="53"/>
      <c r="W48720" s="53"/>
      <c r="X48720" s="53"/>
      <c r="Y48720" s="55"/>
    </row>
    <row r="48721" spans="21:25" x14ac:dyDescent="0.2">
      <c r="U48721" s="55"/>
      <c r="V48721" s="53"/>
      <c r="W48721" s="53"/>
      <c r="X48721" s="53"/>
      <c r="Y48721" s="55"/>
    </row>
    <row r="48722" spans="21:25" x14ac:dyDescent="0.2">
      <c r="U48722" s="55"/>
      <c r="V48722" s="53"/>
      <c r="W48722" s="53"/>
      <c r="X48722" s="53"/>
      <c r="Y48722" s="55"/>
    </row>
    <row r="48723" spans="21:25" x14ac:dyDescent="0.2">
      <c r="U48723" s="55"/>
      <c r="V48723" s="53"/>
      <c r="W48723" s="53"/>
      <c r="X48723" s="53"/>
      <c r="Y48723" s="55"/>
    </row>
    <row r="48724" spans="21:25" x14ac:dyDescent="0.2">
      <c r="U48724" s="55"/>
      <c r="V48724" s="53"/>
      <c r="W48724" s="53"/>
      <c r="X48724" s="53"/>
      <c r="Y48724" s="55"/>
    </row>
    <row r="48725" spans="21:25" x14ac:dyDescent="0.2">
      <c r="U48725" s="55"/>
      <c r="V48725" s="53"/>
      <c r="W48725" s="53"/>
      <c r="X48725" s="53"/>
      <c r="Y48725" s="55"/>
    </row>
    <row r="48726" spans="21:25" x14ac:dyDescent="0.2">
      <c r="U48726" s="55"/>
      <c r="V48726" s="53"/>
      <c r="W48726" s="53"/>
      <c r="X48726" s="53"/>
      <c r="Y48726" s="55"/>
    </row>
    <row r="48727" spans="21:25" x14ac:dyDescent="0.2">
      <c r="U48727" s="55"/>
      <c r="V48727" s="53"/>
      <c r="W48727" s="53"/>
      <c r="X48727" s="53"/>
      <c r="Y48727" s="55"/>
    </row>
    <row r="48728" spans="21:25" x14ac:dyDescent="0.2">
      <c r="U48728" s="55"/>
      <c r="V48728" s="53"/>
      <c r="W48728" s="53"/>
      <c r="X48728" s="53"/>
      <c r="Y48728" s="55"/>
    </row>
    <row r="48729" spans="21:25" x14ac:dyDescent="0.2">
      <c r="U48729" s="55"/>
      <c r="V48729" s="53"/>
      <c r="W48729" s="53"/>
      <c r="X48729" s="53"/>
      <c r="Y48729" s="55"/>
    </row>
    <row r="48730" spans="21:25" x14ac:dyDescent="0.2">
      <c r="U48730" s="55"/>
      <c r="V48730" s="53"/>
      <c r="W48730" s="53"/>
      <c r="X48730" s="53"/>
      <c r="Y48730" s="55"/>
    </row>
    <row r="48731" spans="21:25" x14ac:dyDescent="0.2">
      <c r="U48731" s="55"/>
      <c r="V48731" s="53"/>
      <c r="W48731" s="53"/>
      <c r="X48731" s="53"/>
      <c r="Y48731" s="55"/>
    </row>
    <row r="48732" spans="21:25" x14ac:dyDescent="0.2">
      <c r="U48732" s="55"/>
      <c r="V48732" s="53"/>
      <c r="W48732" s="53"/>
      <c r="X48732" s="53"/>
      <c r="Y48732" s="55"/>
    </row>
    <row r="48733" spans="21:25" x14ac:dyDescent="0.2">
      <c r="U48733" s="55"/>
      <c r="V48733" s="53"/>
      <c r="W48733" s="53"/>
      <c r="X48733" s="53"/>
      <c r="Y48733" s="55"/>
    </row>
    <row r="48734" spans="21:25" x14ac:dyDescent="0.2">
      <c r="U48734" s="55"/>
      <c r="V48734" s="53"/>
      <c r="W48734" s="53"/>
      <c r="X48734" s="53"/>
      <c r="Y48734" s="55"/>
    </row>
    <row r="48735" spans="21:25" x14ac:dyDescent="0.2">
      <c r="U48735" s="55"/>
      <c r="V48735" s="53"/>
      <c r="W48735" s="53"/>
      <c r="X48735" s="53"/>
      <c r="Y48735" s="55"/>
    </row>
    <row r="48736" spans="21:25" x14ac:dyDescent="0.2">
      <c r="U48736" s="55"/>
      <c r="V48736" s="53"/>
      <c r="W48736" s="53"/>
      <c r="X48736" s="53"/>
      <c r="Y48736" s="55"/>
    </row>
    <row r="48737" spans="21:25" x14ac:dyDescent="0.2">
      <c r="U48737" s="55"/>
      <c r="V48737" s="53"/>
      <c r="W48737" s="53"/>
      <c r="X48737" s="53"/>
      <c r="Y48737" s="55"/>
    </row>
    <row r="48738" spans="21:25" x14ac:dyDescent="0.2">
      <c r="U48738" s="55"/>
      <c r="V48738" s="53"/>
      <c r="W48738" s="53"/>
      <c r="X48738" s="53"/>
      <c r="Y48738" s="55"/>
    </row>
    <row r="48739" spans="21:25" x14ac:dyDescent="0.2">
      <c r="U48739" s="55"/>
      <c r="V48739" s="53"/>
      <c r="W48739" s="53"/>
      <c r="X48739" s="53"/>
      <c r="Y48739" s="55"/>
    </row>
    <row r="48740" spans="21:25" x14ac:dyDescent="0.2">
      <c r="U48740" s="55"/>
      <c r="V48740" s="53"/>
      <c r="W48740" s="53"/>
      <c r="X48740" s="53"/>
      <c r="Y48740" s="55"/>
    </row>
    <row r="48741" spans="21:25" x14ac:dyDescent="0.2">
      <c r="U48741" s="55"/>
      <c r="V48741" s="53"/>
      <c r="W48741" s="53"/>
      <c r="X48741" s="53"/>
      <c r="Y48741" s="55"/>
    </row>
    <row r="48742" spans="21:25" x14ac:dyDescent="0.2">
      <c r="U48742" s="55"/>
      <c r="V48742" s="53"/>
      <c r="W48742" s="53"/>
      <c r="X48742" s="53"/>
      <c r="Y48742" s="55"/>
    </row>
    <row r="48743" spans="21:25" x14ac:dyDescent="0.2">
      <c r="U48743" s="55"/>
      <c r="V48743" s="53"/>
      <c r="W48743" s="53"/>
      <c r="X48743" s="53"/>
      <c r="Y48743" s="55"/>
    </row>
    <row r="48744" spans="21:25" x14ac:dyDescent="0.2">
      <c r="U48744" s="55"/>
      <c r="V48744" s="53"/>
      <c r="W48744" s="53"/>
      <c r="X48744" s="53"/>
      <c r="Y48744" s="55"/>
    </row>
    <row r="48745" spans="21:25" x14ac:dyDescent="0.2">
      <c r="U48745" s="55"/>
      <c r="V48745" s="53"/>
      <c r="W48745" s="53"/>
      <c r="X48745" s="53"/>
      <c r="Y48745" s="55"/>
    </row>
    <row r="48746" spans="21:25" x14ac:dyDescent="0.2">
      <c r="U48746" s="55"/>
      <c r="V48746" s="53"/>
      <c r="W48746" s="53"/>
      <c r="X48746" s="53"/>
      <c r="Y48746" s="55"/>
    </row>
    <row r="48747" spans="21:25" x14ac:dyDescent="0.2">
      <c r="U48747" s="55"/>
      <c r="V48747" s="53"/>
      <c r="W48747" s="53"/>
      <c r="X48747" s="53"/>
      <c r="Y48747" s="55"/>
    </row>
    <row r="48748" spans="21:25" x14ac:dyDescent="0.2">
      <c r="U48748" s="55"/>
      <c r="V48748" s="53"/>
      <c r="W48748" s="53"/>
      <c r="X48748" s="53"/>
      <c r="Y48748" s="55"/>
    </row>
    <row r="48749" spans="21:25" x14ac:dyDescent="0.2">
      <c r="U48749" s="55"/>
      <c r="V48749" s="53"/>
      <c r="W48749" s="53"/>
      <c r="X48749" s="53"/>
      <c r="Y48749" s="55"/>
    </row>
    <row r="48750" spans="21:25" x14ac:dyDescent="0.2">
      <c r="U48750" s="55"/>
      <c r="V48750" s="53"/>
      <c r="W48750" s="53"/>
      <c r="X48750" s="53"/>
      <c r="Y48750" s="55"/>
    </row>
    <row r="48751" spans="21:25" x14ac:dyDescent="0.2">
      <c r="U48751" s="55"/>
      <c r="V48751" s="53"/>
      <c r="W48751" s="53"/>
      <c r="X48751" s="53"/>
      <c r="Y48751" s="55"/>
    </row>
    <row r="48752" spans="21:25" x14ac:dyDescent="0.2">
      <c r="U48752" s="55"/>
      <c r="V48752" s="53"/>
      <c r="W48752" s="53"/>
      <c r="X48752" s="53"/>
      <c r="Y48752" s="55"/>
    </row>
    <row r="48753" spans="21:25" x14ac:dyDescent="0.2">
      <c r="U48753" s="55"/>
      <c r="V48753" s="53"/>
      <c r="W48753" s="53"/>
      <c r="X48753" s="53"/>
      <c r="Y48753" s="55"/>
    </row>
    <row r="48754" spans="21:25" x14ac:dyDescent="0.2">
      <c r="U48754" s="55"/>
      <c r="V48754" s="53"/>
      <c r="W48754" s="53"/>
      <c r="X48754" s="53"/>
      <c r="Y48754" s="55"/>
    </row>
    <row r="48755" spans="21:25" x14ac:dyDescent="0.2">
      <c r="U48755" s="55"/>
      <c r="V48755" s="53"/>
      <c r="W48755" s="53"/>
      <c r="X48755" s="53"/>
      <c r="Y48755" s="55"/>
    </row>
    <row r="48756" spans="21:25" x14ac:dyDescent="0.2">
      <c r="U48756" s="55"/>
      <c r="V48756" s="53"/>
      <c r="W48756" s="53"/>
      <c r="X48756" s="53"/>
      <c r="Y48756" s="55"/>
    </row>
    <row r="48757" spans="21:25" x14ac:dyDescent="0.2">
      <c r="U48757" s="55"/>
      <c r="V48757" s="53"/>
      <c r="W48757" s="53"/>
      <c r="X48757" s="53"/>
      <c r="Y48757" s="55"/>
    </row>
    <row r="48758" spans="21:25" x14ac:dyDescent="0.2">
      <c r="U48758" s="55"/>
      <c r="V48758" s="53"/>
      <c r="W48758" s="53"/>
      <c r="X48758" s="53"/>
      <c r="Y48758" s="55"/>
    </row>
    <row r="48759" spans="21:25" x14ac:dyDescent="0.2">
      <c r="U48759" s="55"/>
      <c r="V48759" s="53"/>
      <c r="W48759" s="53"/>
      <c r="X48759" s="53"/>
      <c r="Y48759" s="55"/>
    </row>
    <row r="48760" spans="21:25" x14ac:dyDescent="0.2">
      <c r="U48760" s="55"/>
      <c r="V48760" s="53"/>
      <c r="W48760" s="53"/>
      <c r="X48760" s="53"/>
      <c r="Y48760" s="55"/>
    </row>
    <row r="48761" spans="21:25" x14ac:dyDescent="0.2">
      <c r="U48761" s="55"/>
      <c r="V48761" s="53"/>
      <c r="W48761" s="53"/>
      <c r="X48761" s="53"/>
      <c r="Y48761" s="55"/>
    </row>
    <row r="48762" spans="21:25" x14ac:dyDescent="0.2">
      <c r="U48762" s="55"/>
      <c r="V48762" s="53"/>
      <c r="W48762" s="53"/>
      <c r="X48762" s="53"/>
      <c r="Y48762" s="55"/>
    </row>
    <row r="48763" spans="21:25" x14ac:dyDescent="0.2">
      <c r="U48763" s="55"/>
      <c r="V48763" s="53"/>
      <c r="W48763" s="53"/>
      <c r="X48763" s="53"/>
      <c r="Y48763" s="55"/>
    </row>
    <row r="48764" spans="21:25" x14ac:dyDescent="0.2">
      <c r="U48764" s="55"/>
      <c r="V48764" s="53"/>
      <c r="W48764" s="53"/>
      <c r="X48764" s="53"/>
      <c r="Y48764" s="55"/>
    </row>
    <row r="48765" spans="21:25" x14ac:dyDescent="0.2">
      <c r="U48765" s="55"/>
      <c r="V48765" s="53"/>
      <c r="W48765" s="53"/>
      <c r="X48765" s="53"/>
      <c r="Y48765" s="55"/>
    </row>
    <row r="48766" spans="21:25" x14ac:dyDescent="0.2">
      <c r="U48766" s="55"/>
      <c r="V48766" s="53"/>
      <c r="W48766" s="53"/>
      <c r="X48766" s="53"/>
      <c r="Y48766" s="55"/>
    </row>
    <row r="48767" spans="21:25" x14ac:dyDescent="0.2">
      <c r="U48767" s="55"/>
      <c r="V48767" s="53"/>
      <c r="W48767" s="53"/>
      <c r="X48767" s="53"/>
      <c r="Y48767" s="55"/>
    </row>
    <row r="48768" spans="21:25" x14ac:dyDescent="0.2">
      <c r="U48768" s="55"/>
      <c r="V48768" s="53"/>
      <c r="W48768" s="53"/>
      <c r="X48768" s="53"/>
      <c r="Y48768" s="55"/>
    </row>
    <row r="48769" spans="21:25" x14ac:dyDescent="0.2">
      <c r="U48769" s="55"/>
      <c r="V48769" s="53"/>
      <c r="W48769" s="53"/>
      <c r="X48769" s="53"/>
      <c r="Y48769" s="55"/>
    </row>
    <row r="48770" spans="21:25" x14ac:dyDescent="0.2">
      <c r="U48770" s="55"/>
      <c r="V48770" s="53"/>
      <c r="W48770" s="53"/>
      <c r="X48770" s="53"/>
      <c r="Y48770" s="55"/>
    </row>
    <row r="48771" spans="21:25" x14ac:dyDescent="0.2">
      <c r="U48771" s="55"/>
      <c r="V48771" s="53"/>
      <c r="W48771" s="53"/>
      <c r="X48771" s="53"/>
      <c r="Y48771" s="55"/>
    </row>
    <row r="48772" spans="21:25" x14ac:dyDescent="0.2">
      <c r="U48772" s="55"/>
      <c r="V48772" s="53"/>
      <c r="W48772" s="53"/>
      <c r="X48772" s="53"/>
      <c r="Y48772" s="55"/>
    </row>
    <row r="48773" spans="21:25" x14ac:dyDescent="0.2">
      <c r="U48773" s="55"/>
      <c r="V48773" s="53"/>
      <c r="W48773" s="53"/>
      <c r="X48773" s="53"/>
      <c r="Y48773" s="55"/>
    </row>
    <row r="48774" spans="21:25" x14ac:dyDescent="0.2">
      <c r="U48774" s="55"/>
      <c r="V48774" s="53"/>
      <c r="W48774" s="53"/>
      <c r="X48774" s="53"/>
      <c r="Y48774" s="55"/>
    </row>
    <row r="48775" spans="21:25" x14ac:dyDescent="0.2">
      <c r="U48775" s="55"/>
      <c r="V48775" s="53"/>
      <c r="W48775" s="53"/>
      <c r="X48775" s="53"/>
      <c r="Y48775" s="55"/>
    </row>
    <row r="48776" spans="21:25" x14ac:dyDescent="0.2">
      <c r="U48776" s="55"/>
      <c r="V48776" s="53"/>
      <c r="W48776" s="53"/>
      <c r="X48776" s="53"/>
      <c r="Y48776" s="55"/>
    </row>
    <row r="48777" spans="21:25" x14ac:dyDescent="0.2">
      <c r="U48777" s="55"/>
      <c r="V48777" s="53"/>
      <c r="W48777" s="53"/>
      <c r="X48777" s="53"/>
      <c r="Y48777" s="55"/>
    </row>
    <row r="48778" spans="21:25" x14ac:dyDescent="0.2">
      <c r="U48778" s="55"/>
      <c r="V48778" s="53"/>
      <c r="W48778" s="53"/>
      <c r="X48778" s="53"/>
      <c r="Y48778" s="55"/>
    </row>
    <row r="48779" spans="21:25" x14ac:dyDescent="0.2">
      <c r="U48779" s="55"/>
      <c r="V48779" s="53"/>
      <c r="W48779" s="53"/>
      <c r="X48779" s="53"/>
      <c r="Y48779" s="55"/>
    </row>
    <row r="48780" spans="21:25" x14ac:dyDescent="0.2">
      <c r="U48780" s="55"/>
      <c r="V48780" s="53"/>
      <c r="W48780" s="53"/>
      <c r="X48780" s="53"/>
      <c r="Y48780" s="55"/>
    </row>
    <row r="48781" spans="21:25" x14ac:dyDescent="0.2">
      <c r="U48781" s="55"/>
      <c r="V48781" s="53"/>
      <c r="W48781" s="53"/>
      <c r="X48781" s="53"/>
      <c r="Y48781" s="55"/>
    </row>
    <row r="48782" spans="21:25" x14ac:dyDescent="0.2">
      <c r="U48782" s="55"/>
      <c r="V48782" s="53"/>
      <c r="W48782" s="53"/>
      <c r="X48782" s="53"/>
      <c r="Y48782" s="55"/>
    </row>
    <row r="48783" spans="21:25" x14ac:dyDescent="0.2">
      <c r="U48783" s="55"/>
      <c r="V48783" s="53"/>
      <c r="W48783" s="53"/>
      <c r="X48783" s="53"/>
      <c r="Y48783" s="55"/>
    </row>
    <row r="48784" spans="21:25" x14ac:dyDescent="0.2">
      <c r="U48784" s="55"/>
      <c r="V48784" s="53"/>
      <c r="W48784" s="53"/>
      <c r="X48784" s="53"/>
      <c r="Y48784" s="55"/>
    </row>
    <row r="48785" spans="21:25" x14ac:dyDescent="0.2">
      <c r="U48785" s="55"/>
      <c r="V48785" s="53"/>
      <c r="W48785" s="53"/>
      <c r="X48785" s="53"/>
      <c r="Y48785" s="55"/>
    </row>
    <row r="48786" spans="21:25" x14ac:dyDescent="0.2">
      <c r="U48786" s="55"/>
      <c r="V48786" s="53"/>
      <c r="W48786" s="53"/>
      <c r="X48786" s="53"/>
      <c r="Y48786" s="55"/>
    </row>
    <row r="48787" spans="21:25" x14ac:dyDescent="0.2">
      <c r="U48787" s="55"/>
      <c r="V48787" s="53"/>
      <c r="W48787" s="53"/>
      <c r="X48787" s="53"/>
      <c r="Y48787" s="55"/>
    </row>
    <row r="48788" spans="21:25" x14ac:dyDescent="0.2">
      <c r="U48788" s="55"/>
      <c r="V48788" s="53"/>
      <c r="W48788" s="53"/>
      <c r="X48788" s="53"/>
      <c r="Y48788" s="55"/>
    </row>
    <row r="48789" spans="21:25" x14ac:dyDescent="0.2">
      <c r="U48789" s="55"/>
      <c r="V48789" s="53"/>
      <c r="W48789" s="53"/>
      <c r="X48789" s="53"/>
      <c r="Y48789" s="55"/>
    </row>
    <row r="48790" spans="21:25" x14ac:dyDescent="0.2">
      <c r="U48790" s="55"/>
      <c r="V48790" s="53"/>
      <c r="W48790" s="53"/>
      <c r="X48790" s="53"/>
      <c r="Y48790" s="55"/>
    </row>
    <row r="48791" spans="21:25" x14ac:dyDescent="0.2">
      <c r="U48791" s="55"/>
      <c r="V48791" s="53"/>
      <c r="W48791" s="53"/>
      <c r="X48791" s="53"/>
      <c r="Y48791" s="55"/>
    </row>
    <row r="48792" spans="21:25" x14ac:dyDescent="0.2">
      <c r="U48792" s="55"/>
      <c r="V48792" s="53"/>
      <c r="W48792" s="53"/>
      <c r="X48792" s="53"/>
      <c r="Y48792" s="55"/>
    </row>
    <row r="48793" spans="21:25" x14ac:dyDescent="0.2">
      <c r="U48793" s="55"/>
      <c r="V48793" s="53"/>
      <c r="W48793" s="53"/>
      <c r="X48793" s="53"/>
      <c r="Y48793" s="55"/>
    </row>
    <row r="48794" spans="21:25" x14ac:dyDescent="0.2">
      <c r="U48794" s="55"/>
      <c r="V48794" s="53"/>
      <c r="W48794" s="53"/>
      <c r="X48794" s="53"/>
      <c r="Y48794" s="55"/>
    </row>
    <row r="48795" spans="21:25" x14ac:dyDescent="0.2">
      <c r="U48795" s="55"/>
      <c r="V48795" s="53"/>
      <c r="W48795" s="53"/>
      <c r="X48795" s="53"/>
      <c r="Y48795" s="55"/>
    </row>
    <row r="48796" spans="21:25" x14ac:dyDescent="0.2">
      <c r="U48796" s="55"/>
      <c r="V48796" s="53"/>
      <c r="W48796" s="53"/>
      <c r="X48796" s="53"/>
      <c r="Y48796" s="55"/>
    </row>
    <row r="48797" spans="21:25" x14ac:dyDescent="0.2">
      <c r="U48797" s="55"/>
      <c r="V48797" s="53"/>
      <c r="W48797" s="53"/>
      <c r="X48797" s="53"/>
      <c r="Y48797" s="55"/>
    </row>
    <row r="48798" spans="21:25" x14ac:dyDescent="0.2">
      <c r="U48798" s="55"/>
      <c r="V48798" s="53"/>
      <c r="W48798" s="53"/>
      <c r="X48798" s="53"/>
      <c r="Y48798" s="55"/>
    </row>
    <row r="48799" spans="21:25" x14ac:dyDescent="0.2">
      <c r="U48799" s="55"/>
      <c r="V48799" s="53"/>
      <c r="W48799" s="53"/>
      <c r="X48799" s="53"/>
      <c r="Y48799" s="55"/>
    </row>
    <row r="48800" spans="21:25" x14ac:dyDescent="0.2">
      <c r="U48800" s="55"/>
      <c r="V48800" s="53"/>
      <c r="W48800" s="53"/>
      <c r="X48800" s="53"/>
      <c r="Y48800" s="55"/>
    </row>
    <row r="48801" spans="21:25" x14ac:dyDescent="0.2">
      <c r="U48801" s="55"/>
      <c r="V48801" s="53"/>
      <c r="W48801" s="53"/>
      <c r="X48801" s="53"/>
      <c r="Y48801" s="55"/>
    </row>
    <row r="48802" spans="21:25" x14ac:dyDescent="0.2">
      <c r="U48802" s="55"/>
      <c r="V48802" s="53"/>
      <c r="W48802" s="53"/>
      <c r="X48802" s="53"/>
      <c r="Y48802" s="55"/>
    </row>
    <row r="48803" spans="21:25" x14ac:dyDescent="0.2">
      <c r="U48803" s="55"/>
      <c r="V48803" s="53"/>
      <c r="W48803" s="53"/>
      <c r="X48803" s="53"/>
      <c r="Y48803" s="55"/>
    </row>
    <row r="48804" spans="21:25" x14ac:dyDescent="0.2">
      <c r="U48804" s="55"/>
      <c r="V48804" s="53"/>
      <c r="W48804" s="53"/>
      <c r="X48804" s="53"/>
      <c r="Y48804" s="55"/>
    </row>
    <row r="48805" spans="21:25" x14ac:dyDescent="0.2">
      <c r="U48805" s="55"/>
      <c r="V48805" s="53"/>
      <c r="W48805" s="53"/>
      <c r="X48805" s="53"/>
      <c r="Y48805" s="55"/>
    </row>
    <row r="48806" spans="21:25" x14ac:dyDescent="0.2">
      <c r="U48806" s="55"/>
      <c r="V48806" s="53"/>
      <c r="W48806" s="53"/>
      <c r="X48806" s="53"/>
      <c r="Y48806" s="55"/>
    </row>
    <row r="48807" spans="21:25" x14ac:dyDescent="0.2">
      <c r="U48807" s="55"/>
      <c r="V48807" s="53"/>
      <c r="W48807" s="53"/>
      <c r="X48807" s="53"/>
      <c r="Y48807" s="55"/>
    </row>
    <row r="48808" spans="21:25" x14ac:dyDescent="0.2">
      <c r="U48808" s="55"/>
      <c r="V48808" s="53"/>
      <c r="W48808" s="53"/>
      <c r="X48808" s="53"/>
      <c r="Y48808" s="55"/>
    </row>
    <row r="48809" spans="21:25" x14ac:dyDescent="0.2">
      <c r="U48809" s="55"/>
      <c r="V48809" s="53"/>
      <c r="W48809" s="53"/>
      <c r="X48809" s="53"/>
      <c r="Y48809" s="55"/>
    </row>
    <row r="48810" spans="21:25" x14ac:dyDescent="0.2">
      <c r="U48810" s="55"/>
      <c r="V48810" s="53"/>
      <c r="W48810" s="53"/>
      <c r="X48810" s="53"/>
      <c r="Y48810" s="55"/>
    </row>
    <row r="48811" spans="21:25" x14ac:dyDescent="0.2">
      <c r="U48811" s="55"/>
      <c r="V48811" s="53"/>
      <c r="W48811" s="53"/>
      <c r="X48811" s="53"/>
      <c r="Y48811" s="55"/>
    </row>
    <row r="48812" spans="21:25" x14ac:dyDescent="0.2">
      <c r="U48812" s="55"/>
      <c r="V48812" s="53"/>
      <c r="W48812" s="53"/>
      <c r="X48812" s="53"/>
      <c r="Y48812" s="55"/>
    </row>
    <row r="48813" spans="21:25" x14ac:dyDescent="0.2">
      <c r="U48813" s="55"/>
      <c r="V48813" s="53"/>
      <c r="W48813" s="53"/>
      <c r="X48813" s="53"/>
      <c r="Y48813" s="55"/>
    </row>
    <row r="48814" spans="21:25" x14ac:dyDescent="0.2">
      <c r="U48814" s="55"/>
      <c r="V48814" s="53"/>
      <c r="W48814" s="53"/>
      <c r="X48814" s="53"/>
      <c r="Y48814" s="55"/>
    </row>
    <row r="48815" spans="21:25" x14ac:dyDescent="0.2">
      <c r="U48815" s="55"/>
      <c r="V48815" s="53"/>
      <c r="W48815" s="53"/>
      <c r="X48815" s="53"/>
      <c r="Y48815" s="55"/>
    </row>
    <row r="48816" spans="21:25" x14ac:dyDescent="0.2">
      <c r="U48816" s="55"/>
      <c r="V48816" s="53"/>
      <c r="W48816" s="53"/>
      <c r="X48816" s="53"/>
      <c r="Y48816" s="55"/>
    </row>
    <row r="48817" spans="21:25" x14ac:dyDescent="0.2">
      <c r="U48817" s="55"/>
      <c r="V48817" s="53"/>
      <c r="W48817" s="53"/>
      <c r="X48817" s="53"/>
      <c r="Y48817" s="55"/>
    </row>
    <row r="48818" spans="21:25" x14ac:dyDescent="0.2">
      <c r="U48818" s="55"/>
      <c r="V48818" s="53"/>
      <c r="W48818" s="53"/>
      <c r="X48818" s="53"/>
      <c r="Y48818" s="55"/>
    </row>
    <row r="48819" spans="21:25" x14ac:dyDescent="0.2">
      <c r="U48819" s="55"/>
      <c r="V48819" s="53"/>
      <c r="W48819" s="53"/>
      <c r="X48819" s="53"/>
      <c r="Y48819" s="55"/>
    </row>
    <row r="48820" spans="21:25" x14ac:dyDescent="0.2">
      <c r="U48820" s="55"/>
      <c r="V48820" s="53"/>
      <c r="W48820" s="53"/>
      <c r="X48820" s="53"/>
      <c r="Y48820" s="55"/>
    </row>
    <row r="48821" spans="21:25" x14ac:dyDescent="0.2">
      <c r="U48821" s="55"/>
      <c r="V48821" s="53"/>
      <c r="W48821" s="53"/>
      <c r="X48821" s="53"/>
      <c r="Y48821" s="55"/>
    </row>
    <row r="48822" spans="21:25" x14ac:dyDescent="0.2">
      <c r="U48822" s="55"/>
      <c r="V48822" s="53"/>
      <c r="W48822" s="53"/>
      <c r="X48822" s="53"/>
      <c r="Y48822" s="55"/>
    </row>
    <row r="48823" spans="21:25" x14ac:dyDescent="0.2">
      <c r="U48823" s="55"/>
      <c r="V48823" s="53"/>
      <c r="W48823" s="53"/>
      <c r="X48823" s="53"/>
      <c r="Y48823" s="55"/>
    </row>
    <row r="48824" spans="21:25" x14ac:dyDescent="0.2">
      <c r="U48824" s="55"/>
      <c r="V48824" s="53"/>
      <c r="W48824" s="53"/>
      <c r="X48824" s="53"/>
      <c r="Y48824" s="55"/>
    </row>
    <row r="48825" spans="21:25" x14ac:dyDescent="0.2">
      <c r="U48825" s="55"/>
      <c r="V48825" s="53"/>
      <c r="W48825" s="53"/>
      <c r="X48825" s="53"/>
      <c r="Y48825" s="55"/>
    </row>
    <row r="48826" spans="21:25" x14ac:dyDescent="0.2">
      <c r="U48826" s="55"/>
      <c r="V48826" s="53"/>
      <c r="W48826" s="53"/>
      <c r="X48826" s="53"/>
      <c r="Y48826" s="55"/>
    </row>
    <row r="48827" spans="21:25" x14ac:dyDescent="0.2">
      <c r="U48827" s="55"/>
      <c r="V48827" s="53"/>
      <c r="W48827" s="53"/>
      <c r="X48827" s="53"/>
      <c r="Y48827" s="55"/>
    </row>
    <row r="48828" spans="21:25" x14ac:dyDescent="0.2">
      <c r="U48828" s="55"/>
      <c r="V48828" s="53"/>
      <c r="W48828" s="53"/>
      <c r="X48828" s="53"/>
      <c r="Y48828" s="55"/>
    </row>
    <row r="48829" spans="21:25" x14ac:dyDescent="0.2">
      <c r="U48829" s="55"/>
      <c r="V48829" s="53"/>
      <c r="W48829" s="53"/>
      <c r="X48829" s="53"/>
      <c r="Y48829" s="55"/>
    </row>
    <row r="48830" spans="21:25" x14ac:dyDescent="0.2">
      <c r="U48830" s="55"/>
      <c r="V48830" s="53"/>
      <c r="W48830" s="53"/>
      <c r="X48830" s="53"/>
      <c r="Y48830" s="55"/>
    </row>
    <row r="48831" spans="21:25" x14ac:dyDescent="0.2">
      <c r="U48831" s="55"/>
      <c r="V48831" s="53"/>
      <c r="W48831" s="53"/>
      <c r="X48831" s="53"/>
      <c r="Y48831" s="55"/>
    </row>
    <row r="48832" spans="21:25" x14ac:dyDescent="0.2">
      <c r="U48832" s="55"/>
      <c r="V48832" s="53"/>
      <c r="W48832" s="53"/>
      <c r="X48832" s="53"/>
      <c r="Y48832" s="55"/>
    </row>
    <row r="48833" spans="21:25" x14ac:dyDescent="0.2">
      <c r="U48833" s="55"/>
      <c r="V48833" s="53"/>
      <c r="W48833" s="53"/>
      <c r="X48833" s="53"/>
      <c r="Y48833" s="55"/>
    </row>
    <row r="48834" spans="21:25" x14ac:dyDescent="0.2">
      <c r="U48834" s="55"/>
      <c r="V48834" s="53"/>
      <c r="W48834" s="53"/>
      <c r="X48834" s="53"/>
      <c r="Y48834" s="55"/>
    </row>
    <row r="48835" spans="21:25" x14ac:dyDescent="0.2">
      <c r="U48835" s="55"/>
      <c r="V48835" s="53"/>
      <c r="W48835" s="53"/>
      <c r="X48835" s="53"/>
      <c r="Y48835" s="55"/>
    </row>
    <row r="48836" spans="21:25" x14ac:dyDescent="0.2">
      <c r="U48836" s="55"/>
      <c r="V48836" s="53"/>
      <c r="W48836" s="53"/>
      <c r="X48836" s="53"/>
      <c r="Y48836" s="55"/>
    </row>
    <row r="48837" spans="21:25" x14ac:dyDescent="0.2">
      <c r="U48837" s="55"/>
      <c r="V48837" s="53"/>
      <c r="W48837" s="53"/>
      <c r="X48837" s="53"/>
      <c r="Y48837" s="55"/>
    </row>
    <row r="48838" spans="21:25" x14ac:dyDescent="0.2">
      <c r="U48838" s="55"/>
      <c r="V48838" s="53"/>
      <c r="W48838" s="53"/>
      <c r="X48838" s="53"/>
      <c r="Y48838" s="55"/>
    </row>
    <row r="48839" spans="21:25" x14ac:dyDescent="0.2">
      <c r="U48839" s="55"/>
      <c r="V48839" s="53"/>
      <c r="W48839" s="53"/>
      <c r="X48839" s="53"/>
      <c r="Y48839" s="55"/>
    </row>
    <row r="48840" spans="21:25" x14ac:dyDescent="0.2">
      <c r="U48840" s="55"/>
      <c r="V48840" s="53"/>
      <c r="W48840" s="53"/>
      <c r="X48840" s="53"/>
      <c r="Y48840" s="55"/>
    </row>
    <row r="48841" spans="21:25" x14ac:dyDescent="0.2">
      <c r="U48841" s="55"/>
      <c r="V48841" s="53"/>
      <c r="W48841" s="53"/>
      <c r="X48841" s="53"/>
      <c r="Y48841" s="55"/>
    </row>
    <row r="48842" spans="21:25" x14ac:dyDescent="0.2">
      <c r="U48842" s="55"/>
      <c r="V48842" s="53"/>
      <c r="W48842" s="53"/>
      <c r="X48842" s="53"/>
      <c r="Y48842" s="55"/>
    </row>
    <row r="48843" spans="21:25" x14ac:dyDescent="0.2">
      <c r="U48843" s="55"/>
      <c r="V48843" s="53"/>
      <c r="W48843" s="53"/>
      <c r="X48843" s="53"/>
      <c r="Y48843" s="55"/>
    </row>
    <row r="48844" spans="21:25" x14ac:dyDescent="0.2">
      <c r="U48844" s="55"/>
      <c r="V48844" s="53"/>
      <c r="W48844" s="53"/>
      <c r="X48844" s="53"/>
      <c r="Y48844" s="55"/>
    </row>
    <row r="48845" spans="21:25" x14ac:dyDescent="0.2">
      <c r="U48845" s="55"/>
      <c r="V48845" s="53"/>
      <c r="W48845" s="53"/>
      <c r="X48845" s="53"/>
      <c r="Y48845" s="55"/>
    </row>
    <row r="48846" spans="21:25" x14ac:dyDescent="0.2">
      <c r="U48846" s="55"/>
      <c r="V48846" s="53"/>
      <c r="W48846" s="53"/>
      <c r="X48846" s="53"/>
      <c r="Y48846" s="55"/>
    </row>
    <row r="48847" spans="21:25" x14ac:dyDescent="0.2">
      <c r="U48847" s="55"/>
      <c r="V48847" s="53"/>
      <c r="W48847" s="53"/>
      <c r="X48847" s="53"/>
      <c r="Y48847" s="55"/>
    </row>
    <row r="48848" spans="21:25" x14ac:dyDescent="0.2">
      <c r="U48848" s="55"/>
      <c r="V48848" s="53"/>
      <c r="W48848" s="53"/>
      <c r="X48848" s="53"/>
      <c r="Y48848" s="55"/>
    </row>
    <row r="48849" spans="21:25" x14ac:dyDescent="0.2">
      <c r="U48849" s="55"/>
      <c r="V48849" s="53"/>
      <c r="W48849" s="53"/>
      <c r="X48849" s="53"/>
      <c r="Y48849" s="55"/>
    </row>
    <row r="48850" spans="21:25" x14ac:dyDescent="0.2">
      <c r="U48850" s="55"/>
      <c r="V48850" s="53"/>
      <c r="W48850" s="53"/>
      <c r="X48850" s="53"/>
      <c r="Y48850" s="55"/>
    </row>
    <row r="48851" spans="21:25" x14ac:dyDescent="0.2">
      <c r="U48851" s="55"/>
      <c r="V48851" s="53"/>
      <c r="W48851" s="53"/>
      <c r="X48851" s="53"/>
      <c r="Y48851" s="55"/>
    </row>
    <row r="48852" spans="21:25" x14ac:dyDescent="0.2">
      <c r="U48852" s="55"/>
      <c r="V48852" s="53"/>
      <c r="W48852" s="53"/>
      <c r="X48852" s="53"/>
      <c r="Y48852" s="55"/>
    </row>
    <row r="48853" spans="21:25" x14ac:dyDescent="0.2">
      <c r="U48853" s="55"/>
      <c r="V48853" s="53"/>
      <c r="W48853" s="53"/>
      <c r="X48853" s="53"/>
      <c r="Y48853" s="55"/>
    </row>
    <row r="48854" spans="21:25" x14ac:dyDescent="0.2">
      <c r="U48854" s="55"/>
      <c r="V48854" s="53"/>
      <c r="W48854" s="53"/>
      <c r="X48854" s="53"/>
      <c r="Y48854" s="55"/>
    </row>
    <row r="48855" spans="21:25" x14ac:dyDescent="0.2">
      <c r="U48855" s="55"/>
      <c r="V48855" s="53"/>
      <c r="W48855" s="53"/>
      <c r="X48855" s="53"/>
      <c r="Y48855" s="55"/>
    </row>
    <row r="48856" spans="21:25" x14ac:dyDescent="0.2">
      <c r="U48856" s="55"/>
      <c r="V48856" s="53"/>
      <c r="W48856" s="53"/>
      <c r="X48856" s="53"/>
      <c r="Y48856" s="55"/>
    </row>
    <row r="48857" spans="21:25" x14ac:dyDescent="0.2">
      <c r="U48857" s="55"/>
      <c r="V48857" s="53"/>
      <c r="W48857" s="53"/>
      <c r="X48857" s="53"/>
      <c r="Y48857" s="55"/>
    </row>
    <row r="48858" spans="21:25" x14ac:dyDescent="0.2">
      <c r="U48858" s="55"/>
      <c r="V48858" s="53"/>
      <c r="W48858" s="53"/>
      <c r="X48858" s="53"/>
      <c r="Y48858" s="55"/>
    </row>
    <row r="48859" spans="21:25" x14ac:dyDescent="0.2">
      <c r="U48859" s="55"/>
      <c r="V48859" s="53"/>
      <c r="W48859" s="53"/>
      <c r="X48859" s="53"/>
      <c r="Y48859" s="55"/>
    </row>
    <row r="48860" spans="21:25" x14ac:dyDescent="0.2">
      <c r="U48860" s="55"/>
      <c r="V48860" s="53"/>
      <c r="W48860" s="53"/>
      <c r="X48860" s="53"/>
      <c r="Y48860" s="55"/>
    </row>
    <row r="48861" spans="21:25" x14ac:dyDescent="0.2">
      <c r="U48861" s="55"/>
      <c r="V48861" s="53"/>
      <c r="W48861" s="53"/>
      <c r="X48861" s="53"/>
      <c r="Y48861" s="55"/>
    </row>
    <row r="48862" spans="21:25" x14ac:dyDescent="0.2">
      <c r="U48862" s="55"/>
      <c r="V48862" s="53"/>
      <c r="W48862" s="53"/>
      <c r="X48862" s="53"/>
      <c r="Y48862" s="55"/>
    </row>
    <row r="48863" spans="21:25" x14ac:dyDescent="0.2">
      <c r="U48863" s="55"/>
      <c r="V48863" s="53"/>
      <c r="W48863" s="53"/>
      <c r="X48863" s="53"/>
      <c r="Y48863" s="55"/>
    </row>
    <row r="48864" spans="21:25" x14ac:dyDescent="0.2">
      <c r="U48864" s="55"/>
      <c r="V48864" s="53"/>
      <c r="W48864" s="53"/>
      <c r="X48864" s="53"/>
      <c r="Y48864" s="55"/>
    </row>
    <row r="48865" spans="21:25" x14ac:dyDescent="0.2">
      <c r="U48865" s="55"/>
      <c r="V48865" s="53"/>
      <c r="W48865" s="53"/>
      <c r="X48865" s="53"/>
      <c r="Y48865" s="55"/>
    </row>
    <row r="48866" spans="21:25" x14ac:dyDescent="0.2">
      <c r="U48866" s="55"/>
      <c r="V48866" s="53"/>
      <c r="W48866" s="53"/>
      <c r="X48866" s="53"/>
      <c r="Y48866" s="55"/>
    </row>
    <row r="48867" spans="21:25" x14ac:dyDescent="0.2">
      <c r="U48867" s="55"/>
      <c r="V48867" s="53"/>
      <c r="W48867" s="53"/>
      <c r="X48867" s="53"/>
      <c r="Y48867" s="55"/>
    </row>
    <row r="48868" spans="21:25" x14ac:dyDescent="0.2">
      <c r="U48868" s="55"/>
      <c r="V48868" s="53"/>
      <c r="W48868" s="53"/>
      <c r="X48868" s="53"/>
      <c r="Y48868" s="55"/>
    </row>
    <row r="48869" spans="21:25" x14ac:dyDescent="0.2">
      <c r="U48869" s="55"/>
      <c r="V48869" s="53"/>
      <c r="W48869" s="53"/>
      <c r="X48869" s="53"/>
      <c r="Y48869" s="55"/>
    </row>
    <row r="48870" spans="21:25" x14ac:dyDescent="0.2">
      <c r="U48870" s="55"/>
      <c r="V48870" s="53"/>
      <c r="W48870" s="53"/>
      <c r="X48870" s="53"/>
      <c r="Y48870" s="55"/>
    </row>
    <row r="48871" spans="21:25" x14ac:dyDescent="0.2">
      <c r="U48871" s="55"/>
      <c r="V48871" s="53"/>
      <c r="W48871" s="53"/>
      <c r="X48871" s="53"/>
      <c r="Y48871" s="55"/>
    </row>
    <row r="48872" spans="21:25" x14ac:dyDescent="0.2">
      <c r="U48872" s="55"/>
      <c r="V48872" s="53"/>
      <c r="W48872" s="53"/>
      <c r="X48872" s="53"/>
      <c r="Y48872" s="55"/>
    </row>
    <row r="48873" spans="21:25" x14ac:dyDescent="0.2">
      <c r="U48873" s="55"/>
      <c r="V48873" s="53"/>
      <c r="W48873" s="53"/>
      <c r="X48873" s="53"/>
      <c r="Y48873" s="55"/>
    </row>
    <row r="48874" spans="21:25" x14ac:dyDescent="0.2">
      <c r="U48874" s="55"/>
      <c r="V48874" s="53"/>
      <c r="W48874" s="53"/>
      <c r="X48874" s="53"/>
      <c r="Y48874" s="55"/>
    </row>
    <row r="48875" spans="21:25" x14ac:dyDescent="0.2">
      <c r="U48875" s="55"/>
      <c r="V48875" s="53"/>
      <c r="W48875" s="53"/>
      <c r="X48875" s="53"/>
      <c r="Y48875" s="55"/>
    </row>
    <row r="48876" spans="21:25" x14ac:dyDescent="0.2">
      <c r="U48876" s="55"/>
      <c r="V48876" s="53"/>
      <c r="W48876" s="53"/>
      <c r="X48876" s="53"/>
      <c r="Y48876" s="55"/>
    </row>
    <row r="48877" spans="21:25" x14ac:dyDescent="0.2">
      <c r="U48877" s="55"/>
      <c r="V48877" s="53"/>
      <c r="W48877" s="53"/>
      <c r="X48877" s="53"/>
      <c r="Y48877" s="55"/>
    </row>
    <row r="48878" spans="21:25" x14ac:dyDescent="0.2">
      <c r="U48878" s="55"/>
      <c r="V48878" s="53"/>
      <c r="W48878" s="53"/>
      <c r="X48878" s="53"/>
      <c r="Y48878" s="55"/>
    </row>
    <row r="48879" spans="21:25" x14ac:dyDescent="0.2">
      <c r="U48879" s="55"/>
      <c r="V48879" s="53"/>
      <c r="W48879" s="53"/>
      <c r="X48879" s="53"/>
      <c r="Y48879" s="55"/>
    </row>
    <row r="48880" spans="21:25" x14ac:dyDescent="0.2">
      <c r="U48880" s="55"/>
      <c r="V48880" s="53"/>
      <c r="W48880" s="53"/>
      <c r="X48880" s="53"/>
      <c r="Y48880" s="55"/>
    </row>
    <row r="48881" spans="21:25" x14ac:dyDescent="0.2">
      <c r="U48881" s="55"/>
      <c r="V48881" s="53"/>
      <c r="W48881" s="53"/>
      <c r="X48881" s="53"/>
      <c r="Y48881" s="55"/>
    </row>
    <row r="48882" spans="21:25" x14ac:dyDescent="0.2">
      <c r="U48882" s="55"/>
      <c r="V48882" s="53"/>
      <c r="W48882" s="53"/>
      <c r="X48882" s="53"/>
      <c r="Y48882" s="55"/>
    </row>
    <row r="48883" spans="21:25" x14ac:dyDescent="0.2">
      <c r="U48883" s="55"/>
      <c r="V48883" s="53"/>
      <c r="W48883" s="53"/>
      <c r="X48883" s="53"/>
      <c r="Y48883" s="55"/>
    </row>
    <row r="48884" spans="21:25" x14ac:dyDescent="0.2">
      <c r="U48884" s="55"/>
      <c r="V48884" s="53"/>
      <c r="W48884" s="53"/>
      <c r="X48884" s="53"/>
      <c r="Y48884" s="55"/>
    </row>
    <row r="48885" spans="21:25" x14ac:dyDescent="0.2">
      <c r="U48885" s="55"/>
      <c r="V48885" s="53"/>
      <c r="W48885" s="53"/>
      <c r="X48885" s="53"/>
      <c r="Y48885" s="55"/>
    </row>
    <row r="48886" spans="21:25" x14ac:dyDescent="0.2">
      <c r="U48886" s="55"/>
      <c r="V48886" s="53"/>
      <c r="W48886" s="53"/>
      <c r="X48886" s="53"/>
      <c r="Y48886" s="55"/>
    </row>
    <row r="48887" spans="21:25" x14ac:dyDescent="0.2">
      <c r="U48887" s="55"/>
      <c r="V48887" s="53"/>
      <c r="W48887" s="53"/>
      <c r="X48887" s="53"/>
      <c r="Y48887" s="55"/>
    </row>
    <row r="48888" spans="21:25" x14ac:dyDescent="0.2">
      <c r="U48888" s="55"/>
      <c r="V48888" s="53"/>
      <c r="W48888" s="53"/>
      <c r="X48888" s="53"/>
      <c r="Y48888" s="55"/>
    </row>
    <row r="48889" spans="21:25" x14ac:dyDescent="0.2">
      <c r="U48889" s="55"/>
      <c r="V48889" s="53"/>
      <c r="W48889" s="53"/>
      <c r="X48889" s="53"/>
      <c r="Y48889" s="55"/>
    </row>
    <row r="48890" spans="21:25" x14ac:dyDescent="0.2">
      <c r="U48890" s="55"/>
      <c r="V48890" s="53"/>
      <c r="W48890" s="53"/>
      <c r="X48890" s="53"/>
      <c r="Y48890" s="55"/>
    </row>
    <row r="48891" spans="21:25" x14ac:dyDescent="0.2">
      <c r="U48891" s="55"/>
      <c r="V48891" s="53"/>
      <c r="W48891" s="53"/>
      <c r="X48891" s="53"/>
      <c r="Y48891" s="55"/>
    </row>
    <row r="48892" spans="21:25" x14ac:dyDescent="0.2">
      <c r="U48892" s="55"/>
      <c r="V48892" s="53"/>
      <c r="W48892" s="53"/>
      <c r="X48892" s="53"/>
      <c r="Y48892" s="55"/>
    </row>
    <row r="48893" spans="21:25" x14ac:dyDescent="0.2">
      <c r="U48893" s="55"/>
      <c r="V48893" s="53"/>
      <c r="W48893" s="53"/>
      <c r="X48893" s="53"/>
      <c r="Y48893" s="55"/>
    </row>
    <row r="48894" spans="21:25" x14ac:dyDescent="0.2">
      <c r="U48894" s="55"/>
      <c r="V48894" s="53"/>
      <c r="W48894" s="53"/>
      <c r="X48894" s="53"/>
      <c r="Y48894" s="55"/>
    </row>
    <row r="48895" spans="21:25" x14ac:dyDescent="0.2">
      <c r="U48895" s="55"/>
      <c r="V48895" s="53"/>
      <c r="W48895" s="53"/>
      <c r="X48895" s="53"/>
      <c r="Y48895" s="55"/>
    </row>
    <row r="48896" spans="21:25" x14ac:dyDescent="0.2">
      <c r="U48896" s="55"/>
      <c r="V48896" s="53"/>
      <c r="W48896" s="53"/>
      <c r="X48896" s="53"/>
      <c r="Y48896" s="55"/>
    </row>
    <row r="48897" spans="21:25" x14ac:dyDescent="0.2">
      <c r="U48897" s="55"/>
      <c r="V48897" s="53"/>
      <c r="W48897" s="53"/>
      <c r="X48897" s="53"/>
      <c r="Y48897" s="55"/>
    </row>
    <row r="48898" spans="21:25" x14ac:dyDescent="0.2">
      <c r="U48898" s="55"/>
      <c r="V48898" s="53"/>
      <c r="W48898" s="53"/>
      <c r="X48898" s="53"/>
      <c r="Y48898" s="55"/>
    </row>
    <row r="48899" spans="21:25" x14ac:dyDescent="0.2">
      <c r="U48899" s="55"/>
      <c r="V48899" s="53"/>
      <c r="W48899" s="53"/>
      <c r="X48899" s="53"/>
      <c r="Y48899" s="55"/>
    </row>
    <row r="48900" spans="21:25" x14ac:dyDescent="0.2">
      <c r="U48900" s="55"/>
      <c r="V48900" s="53"/>
      <c r="W48900" s="53"/>
      <c r="X48900" s="53"/>
      <c r="Y48900" s="55"/>
    </row>
    <row r="48901" spans="21:25" x14ac:dyDescent="0.2">
      <c r="U48901" s="55"/>
      <c r="V48901" s="53"/>
      <c r="W48901" s="53"/>
      <c r="X48901" s="53"/>
      <c r="Y48901" s="55"/>
    </row>
    <row r="48902" spans="21:25" x14ac:dyDescent="0.2">
      <c r="U48902" s="55"/>
      <c r="V48902" s="53"/>
      <c r="W48902" s="53"/>
      <c r="X48902" s="53"/>
      <c r="Y48902" s="55"/>
    </row>
    <row r="48903" spans="21:25" x14ac:dyDescent="0.2">
      <c r="U48903" s="55"/>
      <c r="V48903" s="53"/>
      <c r="W48903" s="53"/>
      <c r="X48903" s="53"/>
      <c r="Y48903" s="55"/>
    </row>
    <row r="48904" spans="21:25" x14ac:dyDescent="0.2">
      <c r="U48904" s="55"/>
      <c r="V48904" s="53"/>
      <c r="W48904" s="53"/>
      <c r="X48904" s="53"/>
      <c r="Y48904" s="55"/>
    </row>
    <row r="48905" spans="21:25" x14ac:dyDescent="0.2">
      <c r="U48905" s="55"/>
      <c r="V48905" s="53"/>
      <c r="W48905" s="53"/>
      <c r="X48905" s="53"/>
      <c r="Y48905" s="55"/>
    </row>
    <row r="48906" spans="21:25" x14ac:dyDescent="0.2">
      <c r="U48906" s="55"/>
      <c r="V48906" s="53"/>
      <c r="W48906" s="53"/>
      <c r="X48906" s="53"/>
      <c r="Y48906" s="55"/>
    </row>
    <row r="48907" spans="21:25" x14ac:dyDescent="0.2">
      <c r="U48907" s="55"/>
      <c r="V48907" s="53"/>
      <c r="W48907" s="53"/>
      <c r="X48907" s="53"/>
      <c r="Y48907" s="55"/>
    </row>
    <row r="48908" spans="21:25" x14ac:dyDescent="0.2">
      <c r="U48908" s="55"/>
      <c r="V48908" s="53"/>
      <c r="W48908" s="53"/>
      <c r="X48908" s="53"/>
      <c r="Y48908" s="55"/>
    </row>
    <row r="48909" spans="21:25" x14ac:dyDescent="0.2">
      <c r="U48909" s="55"/>
      <c r="V48909" s="53"/>
      <c r="W48909" s="53"/>
      <c r="X48909" s="53"/>
      <c r="Y48909" s="55"/>
    </row>
    <row r="48910" spans="21:25" x14ac:dyDescent="0.2">
      <c r="U48910" s="55"/>
      <c r="V48910" s="53"/>
      <c r="W48910" s="53"/>
      <c r="X48910" s="53"/>
      <c r="Y48910" s="55"/>
    </row>
    <row r="48911" spans="21:25" x14ac:dyDescent="0.2">
      <c r="U48911" s="55"/>
      <c r="V48911" s="53"/>
      <c r="W48911" s="53"/>
      <c r="X48911" s="53"/>
      <c r="Y48911" s="55"/>
    </row>
    <row r="48912" spans="21:25" x14ac:dyDescent="0.2">
      <c r="U48912" s="55"/>
      <c r="V48912" s="53"/>
      <c r="W48912" s="53"/>
      <c r="X48912" s="53"/>
      <c r="Y48912" s="55"/>
    </row>
    <row r="48913" spans="21:25" x14ac:dyDescent="0.2">
      <c r="U48913" s="55"/>
      <c r="V48913" s="53"/>
      <c r="W48913" s="53"/>
      <c r="X48913" s="53"/>
      <c r="Y48913" s="55"/>
    </row>
    <row r="48914" spans="21:25" x14ac:dyDescent="0.2">
      <c r="U48914" s="55"/>
      <c r="V48914" s="53"/>
      <c r="W48914" s="53"/>
      <c r="X48914" s="53"/>
      <c r="Y48914" s="55"/>
    </row>
    <row r="48915" spans="21:25" x14ac:dyDescent="0.2">
      <c r="U48915" s="55"/>
      <c r="V48915" s="53"/>
      <c r="W48915" s="53"/>
      <c r="X48915" s="53"/>
      <c r="Y48915" s="55"/>
    </row>
    <row r="48916" spans="21:25" x14ac:dyDescent="0.2">
      <c r="U48916" s="55"/>
      <c r="V48916" s="53"/>
      <c r="W48916" s="53"/>
      <c r="X48916" s="53"/>
      <c r="Y48916" s="55"/>
    </row>
    <row r="48917" spans="21:25" x14ac:dyDescent="0.2">
      <c r="U48917" s="55"/>
      <c r="V48917" s="53"/>
      <c r="W48917" s="53"/>
      <c r="X48917" s="53"/>
      <c r="Y48917" s="55"/>
    </row>
    <row r="48918" spans="21:25" x14ac:dyDescent="0.2">
      <c r="U48918" s="55"/>
      <c r="V48918" s="53"/>
      <c r="W48918" s="53"/>
      <c r="X48918" s="53"/>
      <c r="Y48918" s="55"/>
    </row>
    <row r="48919" spans="21:25" x14ac:dyDescent="0.2">
      <c r="U48919" s="55"/>
      <c r="V48919" s="53"/>
      <c r="W48919" s="53"/>
      <c r="X48919" s="53"/>
      <c r="Y48919" s="55"/>
    </row>
    <row r="48920" spans="21:25" x14ac:dyDescent="0.2">
      <c r="U48920" s="55"/>
      <c r="V48920" s="53"/>
      <c r="W48920" s="53"/>
      <c r="X48920" s="53"/>
      <c r="Y48920" s="55"/>
    </row>
    <row r="48921" spans="21:25" x14ac:dyDescent="0.2">
      <c r="U48921" s="55"/>
      <c r="V48921" s="53"/>
      <c r="W48921" s="53"/>
      <c r="X48921" s="53"/>
      <c r="Y48921" s="55"/>
    </row>
    <row r="48922" spans="21:25" x14ac:dyDescent="0.2">
      <c r="U48922" s="55"/>
      <c r="V48922" s="53"/>
      <c r="W48922" s="53"/>
      <c r="X48922" s="53"/>
      <c r="Y48922" s="55"/>
    </row>
    <row r="48923" spans="21:25" x14ac:dyDescent="0.2">
      <c r="U48923" s="55"/>
      <c r="V48923" s="53"/>
      <c r="W48923" s="53"/>
      <c r="X48923" s="53"/>
      <c r="Y48923" s="55"/>
    </row>
    <row r="48924" spans="21:25" x14ac:dyDescent="0.2">
      <c r="U48924" s="55"/>
      <c r="V48924" s="53"/>
      <c r="W48924" s="53"/>
      <c r="X48924" s="53"/>
      <c r="Y48924" s="55"/>
    </row>
    <row r="48925" spans="21:25" x14ac:dyDescent="0.2">
      <c r="U48925" s="55"/>
      <c r="V48925" s="53"/>
      <c r="W48925" s="53"/>
      <c r="X48925" s="53"/>
      <c r="Y48925" s="55"/>
    </row>
    <row r="48926" spans="21:25" x14ac:dyDescent="0.2">
      <c r="U48926" s="55"/>
      <c r="V48926" s="53"/>
      <c r="W48926" s="53"/>
      <c r="X48926" s="53"/>
      <c r="Y48926" s="55"/>
    </row>
    <row r="48927" spans="21:25" x14ac:dyDescent="0.2">
      <c r="U48927" s="55"/>
      <c r="V48927" s="53"/>
      <c r="W48927" s="53"/>
      <c r="X48927" s="53"/>
      <c r="Y48927" s="55"/>
    </row>
    <row r="48928" spans="21:25" x14ac:dyDescent="0.2">
      <c r="U48928" s="55"/>
      <c r="V48928" s="53"/>
      <c r="W48928" s="53"/>
      <c r="X48928" s="53"/>
      <c r="Y48928" s="55"/>
    </row>
    <row r="48929" spans="21:25" x14ac:dyDescent="0.2">
      <c r="U48929" s="55"/>
      <c r="V48929" s="53"/>
      <c r="W48929" s="53"/>
      <c r="X48929" s="53"/>
      <c r="Y48929" s="55"/>
    </row>
    <row r="48930" spans="21:25" x14ac:dyDescent="0.2">
      <c r="U48930" s="55"/>
      <c r="V48930" s="53"/>
      <c r="W48930" s="53"/>
      <c r="X48930" s="53"/>
      <c r="Y48930" s="55"/>
    </row>
    <row r="48931" spans="21:25" x14ac:dyDescent="0.2">
      <c r="U48931" s="55"/>
      <c r="V48931" s="53"/>
      <c r="W48931" s="53"/>
      <c r="X48931" s="53"/>
      <c r="Y48931" s="55"/>
    </row>
    <row r="48932" spans="21:25" x14ac:dyDescent="0.2">
      <c r="U48932" s="55"/>
      <c r="V48932" s="53"/>
      <c r="W48932" s="53"/>
      <c r="X48932" s="53"/>
      <c r="Y48932" s="55"/>
    </row>
    <row r="48933" spans="21:25" x14ac:dyDescent="0.2">
      <c r="U48933" s="55"/>
      <c r="V48933" s="53"/>
      <c r="W48933" s="53"/>
      <c r="X48933" s="53"/>
      <c r="Y48933" s="55"/>
    </row>
    <row r="48934" spans="21:25" x14ac:dyDescent="0.2">
      <c r="U48934" s="55"/>
      <c r="V48934" s="53"/>
      <c r="W48934" s="53"/>
      <c r="X48934" s="53"/>
      <c r="Y48934" s="55"/>
    </row>
    <row r="48935" spans="21:25" x14ac:dyDescent="0.2">
      <c r="U48935" s="55"/>
      <c r="V48935" s="53"/>
      <c r="W48935" s="53"/>
      <c r="X48935" s="53"/>
      <c r="Y48935" s="55"/>
    </row>
    <row r="48936" spans="21:25" x14ac:dyDescent="0.2">
      <c r="U48936" s="55"/>
      <c r="V48936" s="53"/>
      <c r="W48936" s="53"/>
      <c r="X48936" s="53"/>
      <c r="Y48936" s="55"/>
    </row>
    <row r="48937" spans="21:25" x14ac:dyDescent="0.2">
      <c r="U48937" s="55"/>
      <c r="V48937" s="53"/>
      <c r="W48937" s="53"/>
      <c r="X48937" s="53"/>
      <c r="Y48937" s="55"/>
    </row>
    <row r="48938" spans="21:25" x14ac:dyDescent="0.2">
      <c r="U48938" s="55"/>
      <c r="V48938" s="53"/>
      <c r="W48938" s="53"/>
      <c r="X48938" s="53"/>
      <c r="Y48938" s="55"/>
    </row>
    <row r="48939" spans="21:25" x14ac:dyDescent="0.2">
      <c r="U48939" s="55"/>
      <c r="V48939" s="53"/>
      <c r="W48939" s="53"/>
      <c r="X48939" s="53"/>
      <c r="Y48939" s="55"/>
    </row>
    <row r="48940" spans="21:25" x14ac:dyDescent="0.2">
      <c r="U48940" s="55"/>
      <c r="V48940" s="53"/>
      <c r="W48940" s="53"/>
      <c r="X48940" s="53"/>
      <c r="Y48940" s="55"/>
    </row>
    <row r="48941" spans="21:25" x14ac:dyDescent="0.2">
      <c r="U48941" s="55"/>
      <c r="V48941" s="53"/>
      <c r="W48941" s="53"/>
      <c r="X48941" s="53"/>
      <c r="Y48941" s="55"/>
    </row>
    <row r="48942" spans="21:25" x14ac:dyDescent="0.2">
      <c r="U48942" s="55"/>
      <c r="V48942" s="53"/>
      <c r="W48942" s="53"/>
      <c r="X48942" s="53"/>
      <c r="Y48942" s="55"/>
    </row>
    <row r="48943" spans="21:25" x14ac:dyDescent="0.2">
      <c r="U48943" s="55"/>
      <c r="V48943" s="53"/>
      <c r="W48943" s="53"/>
      <c r="X48943" s="53"/>
      <c r="Y48943" s="55"/>
    </row>
    <row r="48944" spans="21:25" x14ac:dyDescent="0.2">
      <c r="U48944" s="55"/>
      <c r="V48944" s="53"/>
      <c r="W48944" s="53"/>
      <c r="X48944" s="53"/>
      <c r="Y48944" s="55"/>
    </row>
    <row r="48945" spans="21:25" x14ac:dyDescent="0.2">
      <c r="U48945" s="55"/>
      <c r="V48945" s="53"/>
      <c r="W48945" s="53"/>
      <c r="X48945" s="53"/>
      <c r="Y48945" s="55"/>
    </row>
    <row r="48946" spans="21:25" x14ac:dyDescent="0.2">
      <c r="U48946" s="55"/>
      <c r="V48946" s="53"/>
      <c r="W48946" s="53"/>
      <c r="X48946" s="53"/>
      <c r="Y48946" s="55"/>
    </row>
    <row r="48947" spans="21:25" x14ac:dyDescent="0.2">
      <c r="U48947" s="55"/>
      <c r="V48947" s="53"/>
      <c r="W48947" s="53"/>
      <c r="X48947" s="53"/>
      <c r="Y48947" s="55"/>
    </row>
    <row r="48948" spans="21:25" x14ac:dyDescent="0.2">
      <c r="U48948" s="55"/>
      <c r="V48948" s="53"/>
      <c r="W48948" s="53"/>
      <c r="X48948" s="53"/>
      <c r="Y48948" s="55"/>
    </row>
    <row r="48949" spans="21:25" x14ac:dyDescent="0.2">
      <c r="U48949" s="55"/>
      <c r="V48949" s="53"/>
      <c r="W48949" s="53"/>
      <c r="X48949" s="53"/>
      <c r="Y48949" s="55"/>
    </row>
    <row r="48950" spans="21:25" x14ac:dyDescent="0.2">
      <c r="U48950" s="55"/>
      <c r="V48950" s="53"/>
      <c r="W48950" s="53"/>
      <c r="X48950" s="53"/>
      <c r="Y48950" s="55"/>
    </row>
    <row r="48951" spans="21:25" x14ac:dyDescent="0.2">
      <c r="U48951" s="55"/>
      <c r="V48951" s="53"/>
      <c r="W48951" s="53"/>
      <c r="X48951" s="53"/>
      <c r="Y48951" s="55"/>
    </row>
    <row r="48952" spans="21:25" x14ac:dyDescent="0.2">
      <c r="U48952" s="55"/>
      <c r="V48952" s="53"/>
      <c r="W48952" s="53"/>
      <c r="X48952" s="53"/>
      <c r="Y48952" s="55"/>
    </row>
    <row r="48953" spans="21:25" x14ac:dyDescent="0.2">
      <c r="U48953" s="55"/>
      <c r="V48953" s="53"/>
      <c r="W48953" s="53"/>
      <c r="X48953" s="53"/>
      <c r="Y48953" s="55"/>
    </row>
    <row r="48954" spans="21:25" x14ac:dyDescent="0.2">
      <c r="U48954" s="55"/>
      <c r="V48954" s="53"/>
      <c r="W48954" s="53"/>
      <c r="X48954" s="53"/>
      <c r="Y48954" s="55"/>
    </row>
    <row r="48955" spans="21:25" x14ac:dyDescent="0.2">
      <c r="U48955" s="55"/>
      <c r="V48955" s="53"/>
      <c r="W48955" s="53"/>
      <c r="X48955" s="53"/>
      <c r="Y48955" s="55"/>
    </row>
    <row r="48956" spans="21:25" x14ac:dyDescent="0.2">
      <c r="U48956" s="55"/>
      <c r="V48956" s="53"/>
      <c r="W48956" s="53"/>
      <c r="X48956" s="53"/>
      <c r="Y48956" s="55"/>
    </row>
    <row r="48957" spans="21:25" x14ac:dyDescent="0.2">
      <c r="U48957" s="55"/>
      <c r="V48957" s="53"/>
      <c r="W48957" s="53"/>
      <c r="X48957" s="53"/>
      <c r="Y48957" s="55"/>
    </row>
    <row r="48958" spans="21:25" x14ac:dyDescent="0.2">
      <c r="U48958" s="55"/>
      <c r="V48958" s="53"/>
      <c r="W48958" s="53"/>
      <c r="X48958" s="53"/>
      <c r="Y48958" s="55"/>
    </row>
    <row r="48959" spans="21:25" x14ac:dyDescent="0.2">
      <c r="U48959" s="55"/>
      <c r="V48959" s="53"/>
      <c r="W48959" s="53"/>
      <c r="X48959" s="53"/>
      <c r="Y48959" s="55"/>
    </row>
    <row r="48960" spans="21:25" x14ac:dyDescent="0.2">
      <c r="U48960" s="55"/>
      <c r="V48960" s="53"/>
      <c r="W48960" s="53"/>
      <c r="X48960" s="53"/>
      <c r="Y48960" s="55"/>
    </row>
    <row r="48961" spans="21:25" x14ac:dyDescent="0.2">
      <c r="U48961" s="55"/>
      <c r="V48961" s="53"/>
      <c r="W48961" s="53"/>
      <c r="X48961" s="53"/>
      <c r="Y48961" s="55"/>
    </row>
    <row r="48962" spans="21:25" x14ac:dyDescent="0.2">
      <c r="U48962" s="55"/>
      <c r="V48962" s="53"/>
      <c r="W48962" s="53"/>
      <c r="X48962" s="53"/>
      <c r="Y48962" s="55"/>
    </row>
    <row r="48963" spans="21:25" x14ac:dyDescent="0.2">
      <c r="U48963" s="55"/>
      <c r="V48963" s="53"/>
      <c r="W48963" s="53"/>
      <c r="X48963" s="53"/>
      <c r="Y48963" s="55"/>
    </row>
    <row r="48964" spans="21:25" x14ac:dyDescent="0.2">
      <c r="U48964" s="55"/>
      <c r="V48964" s="53"/>
      <c r="W48964" s="53"/>
      <c r="X48964" s="53"/>
      <c r="Y48964" s="55"/>
    </row>
    <row r="48965" spans="21:25" x14ac:dyDescent="0.2">
      <c r="U48965" s="55"/>
      <c r="V48965" s="53"/>
      <c r="W48965" s="53"/>
      <c r="X48965" s="53"/>
      <c r="Y48965" s="55"/>
    </row>
    <row r="48966" spans="21:25" x14ac:dyDescent="0.2">
      <c r="U48966" s="55"/>
      <c r="V48966" s="53"/>
      <c r="W48966" s="53"/>
      <c r="X48966" s="53"/>
      <c r="Y48966" s="55"/>
    </row>
    <row r="48967" spans="21:25" x14ac:dyDescent="0.2">
      <c r="U48967" s="55"/>
      <c r="V48967" s="53"/>
      <c r="W48967" s="53"/>
      <c r="X48967" s="53"/>
      <c r="Y48967" s="55"/>
    </row>
    <row r="48968" spans="21:25" x14ac:dyDescent="0.2">
      <c r="U48968" s="55"/>
      <c r="V48968" s="53"/>
      <c r="W48968" s="53"/>
      <c r="X48968" s="53"/>
      <c r="Y48968" s="55"/>
    </row>
    <row r="48969" spans="21:25" x14ac:dyDescent="0.2">
      <c r="U48969" s="55"/>
      <c r="V48969" s="53"/>
      <c r="W48969" s="53"/>
      <c r="X48969" s="53"/>
      <c r="Y48969" s="55"/>
    </row>
    <row r="48970" spans="21:25" x14ac:dyDescent="0.2">
      <c r="U48970" s="55"/>
      <c r="V48970" s="53"/>
      <c r="W48970" s="53"/>
      <c r="X48970" s="53"/>
      <c r="Y48970" s="55"/>
    </row>
    <row r="48971" spans="21:25" x14ac:dyDescent="0.2">
      <c r="U48971" s="55"/>
      <c r="V48971" s="53"/>
      <c r="W48971" s="53"/>
      <c r="X48971" s="53"/>
      <c r="Y48971" s="55"/>
    </row>
    <row r="48972" spans="21:25" x14ac:dyDescent="0.2">
      <c r="U48972" s="55"/>
      <c r="V48972" s="53"/>
      <c r="W48972" s="53"/>
      <c r="X48972" s="53"/>
      <c r="Y48972" s="55"/>
    </row>
    <row r="48973" spans="21:25" x14ac:dyDescent="0.2">
      <c r="U48973" s="55"/>
      <c r="V48973" s="53"/>
      <c r="W48973" s="53"/>
      <c r="X48973" s="53"/>
      <c r="Y48973" s="55"/>
    </row>
    <row r="48974" spans="21:25" x14ac:dyDescent="0.2">
      <c r="U48974" s="55"/>
      <c r="V48974" s="53"/>
      <c r="W48974" s="53"/>
      <c r="X48974" s="53"/>
      <c r="Y48974" s="55"/>
    </row>
    <row r="48975" spans="21:25" x14ac:dyDescent="0.2">
      <c r="U48975" s="55"/>
      <c r="V48975" s="53"/>
      <c r="W48975" s="53"/>
      <c r="X48975" s="53"/>
      <c r="Y48975" s="55"/>
    </row>
    <row r="48976" spans="21:25" x14ac:dyDescent="0.2">
      <c r="U48976" s="55"/>
      <c r="V48976" s="53"/>
      <c r="W48976" s="53"/>
      <c r="X48976" s="53"/>
      <c r="Y48976" s="55"/>
    </row>
    <row r="48977" spans="21:25" x14ac:dyDescent="0.2">
      <c r="U48977" s="55"/>
      <c r="V48977" s="53"/>
      <c r="W48977" s="53"/>
      <c r="X48977" s="53"/>
      <c r="Y48977" s="55"/>
    </row>
    <row r="48978" spans="21:25" x14ac:dyDescent="0.2">
      <c r="U48978" s="55"/>
      <c r="V48978" s="53"/>
      <c r="W48978" s="53"/>
      <c r="X48978" s="53"/>
      <c r="Y48978" s="55"/>
    </row>
    <row r="48979" spans="21:25" x14ac:dyDescent="0.2">
      <c r="U48979" s="55"/>
      <c r="V48979" s="53"/>
      <c r="W48979" s="53"/>
      <c r="X48979" s="53"/>
      <c r="Y48979" s="55"/>
    </row>
    <row r="48980" spans="21:25" x14ac:dyDescent="0.2">
      <c r="U48980" s="55"/>
      <c r="V48980" s="53"/>
      <c r="W48980" s="53"/>
      <c r="X48980" s="53"/>
      <c r="Y48980" s="55"/>
    </row>
    <row r="48981" spans="21:25" x14ac:dyDescent="0.2">
      <c r="U48981" s="55"/>
      <c r="V48981" s="53"/>
      <c r="W48981" s="53"/>
      <c r="X48981" s="53"/>
      <c r="Y48981" s="55"/>
    </row>
    <row r="48982" spans="21:25" x14ac:dyDescent="0.2">
      <c r="U48982" s="55"/>
      <c r="V48982" s="53"/>
      <c r="W48982" s="53"/>
      <c r="X48982" s="53"/>
      <c r="Y48982" s="55"/>
    </row>
    <row r="48983" spans="21:25" x14ac:dyDescent="0.2">
      <c r="U48983" s="55"/>
      <c r="V48983" s="53"/>
      <c r="W48983" s="53"/>
      <c r="X48983" s="53"/>
      <c r="Y48983" s="55"/>
    </row>
    <row r="48984" spans="21:25" x14ac:dyDescent="0.2">
      <c r="U48984" s="55"/>
      <c r="V48984" s="53"/>
      <c r="W48984" s="53"/>
      <c r="X48984" s="53"/>
      <c r="Y48984" s="55"/>
    </row>
    <row r="48985" spans="21:25" x14ac:dyDescent="0.2">
      <c r="U48985" s="55"/>
      <c r="V48985" s="53"/>
      <c r="W48985" s="53"/>
      <c r="X48985" s="53"/>
      <c r="Y48985" s="55"/>
    </row>
    <row r="48986" spans="21:25" x14ac:dyDescent="0.2">
      <c r="U48986" s="55"/>
      <c r="V48986" s="53"/>
      <c r="W48986" s="53"/>
      <c r="X48986" s="53"/>
      <c r="Y48986" s="55"/>
    </row>
    <row r="48987" spans="21:25" x14ac:dyDescent="0.2">
      <c r="U48987" s="55"/>
      <c r="V48987" s="53"/>
      <c r="W48987" s="53"/>
      <c r="X48987" s="53"/>
      <c r="Y48987" s="55"/>
    </row>
    <row r="48988" spans="21:25" x14ac:dyDescent="0.2">
      <c r="U48988" s="55"/>
      <c r="V48988" s="53"/>
      <c r="W48988" s="53"/>
      <c r="X48988" s="53"/>
      <c r="Y48988" s="55"/>
    </row>
    <row r="48989" spans="21:25" x14ac:dyDescent="0.2">
      <c r="U48989" s="55"/>
      <c r="V48989" s="53"/>
      <c r="W48989" s="53"/>
      <c r="X48989" s="53"/>
      <c r="Y48989" s="55"/>
    </row>
    <row r="48990" spans="21:25" x14ac:dyDescent="0.2">
      <c r="U48990" s="55"/>
      <c r="V48990" s="53"/>
      <c r="W48990" s="53"/>
      <c r="X48990" s="53"/>
      <c r="Y48990" s="55"/>
    </row>
    <row r="48991" spans="21:25" x14ac:dyDescent="0.2">
      <c r="U48991" s="55"/>
      <c r="V48991" s="53"/>
      <c r="W48991" s="53"/>
      <c r="X48991" s="53"/>
      <c r="Y48991" s="55"/>
    </row>
    <row r="48992" spans="21:25" x14ac:dyDescent="0.2">
      <c r="U48992" s="55"/>
      <c r="V48992" s="53"/>
      <c r="W48992" s="53"/>
      <c r="X48992" s="53"/>
      <c r="Y48992" s="55"/>
    </row>
    <row r="48993" spans="21:25" x14ac:dyDescent="0.2">
      <c r="U48993" s="55"/>
      <c r="V48993" s="53"/>
      <c r="W48993" s="53"/>
      <c r="X48993" s="53"/>
      <c r="Y48993" s="55"/>
    </row>
    <row r="48994" spans="21:25" x14ac:dyDescent="0.2">
      <c r="U48994" s="55"/>
      <c r="V48994" s="53"/>
      <c r="W48994" s="53"/>
      <c r="X48994" s="53"/>
      <c r="Y48994" s="55"/>
    </row>
    <row r="48995" spans="21:25" x14ac:dyDescent="0.2">
      <c r="U48995" s="55"/>
      <c r="V48995" s="53"/>
      <c r="W48995" s="53"/>
      <c r="X48995" s="53"/>
      <c r="Y48995" s="55"/>
    </row>
    <row r="48996" spans="21:25" x14ac:dyDescent="0.2">
      <c r="U48996" s="55"/>
      <c r="V48996" s="53"/>
      <c r="W48996" s="53"/>
      <c r="X48996" s="53"/>
      <c r="Y48996" s="55"/>
    </row>
    <row r="48997" spans="21:25" x14ac:dyDescent="0.2">
      <c r="U48997" s="55"/>
      <c r="V48997" s="53"/>
      <c r="W48997" s="53"/>
      <c r="X48997" s="53"/>
      <c r="Y48997" s="55"/>
    </row>
    <row r="48998" spans="21:25" x14ac:dyDescent="0.2">
      <c r="U48998" s="55"/>
      <c r="V48998" s="53"/>
      <c r="W48998" s="53"/>
      <c r="X48998" s="53"/>
      <c r="Y48998" s="55"/>
    </row>
    <row r="48999" spans="21:25" x14ac:dyDescent="0.2">
      <c r="U48999" s="55"/>
      <c r="V48999" s="53"/>
      <c r="W48999" s="53"/>
      <c r="X48999" s="53"/>
      <c r="Y48999" s="55"/>
    </row>
    <row r="49000" spans="21:25" x14ac:dyDescent="0.2">
      <c r="U49000" s="55"/>
      <c r="V49000" s="53"/>
      <c r="W49000" s="53"/>
      <c r="X49000" s="53"/>
      <c r="Y49000" s="55"/>
    </row>
    <row r="49001" spans="21:25" x14ac:dyDescent="0.2">
      <c r="U49001" s="55"/>
      <c r="V49001" s="53"/>
      <c r="W49001" s="53"/>
      <c r="X49001" s="53"/>
      <c r="Y49001" s="55"/>
    </row>
    <row r="49002" spans="21:25" x14ac:dyDescent="0.2">
      <c r="U49002" s="55"/>
      <c r="V49002" s="53"/>
      <c r="W49002" s="53"/>
      <c r="X49002" s="53"/>
      <c r="Y49002" s="55"/>
    </row>
    <row r="49003" spans="21:25" x14ac:dyDescent="0.2">
      <c r="U49003" s="55"/>
      <c r="V49003" s="53"/>
      <c r="W49003" s="53"/>
      <c r="X49003" s="53"/>
      <c r="Y49003" s="55"/>
    </row>
    <row r="49004" spans="21:25" x14ac:dyDescent="0.2">
      <c r="U49004" s="55"/>
      <c r="V49004" s="53"/>
      <c r="W49004" s="53"/>
      <c r="X49004" s="53"/>
      <c r="Y49004" s="55"/>
    </row>
    <row r="49005" spans="21:25" x14ac:dyDescent="0.2">
      <c r="U49005" s="55"/>
      <c r="V49005" s="53"/>
      <c r="W49005" s="53"/>
      <c r="X49005" s="53"/>
      <c r="Y49005" s="55"/>
    </row>
    <row r="49006" spans="21:25" x14ac:dyDescent="0.2">
      <c r="U49006" s="55"/>
      <c r="V49006" s="53"/>
      <c r="W49006" s="53"/>
      <c r="X49006" s="53"/>
      <c r="Y49006" s="55"/>
    </row>
    <row r="49007" spans="21:25" x14ac:dyDescent="0.2">
      <c r="U49007" s="55"/>
      <c r="V49007" s="53"/>
      <c r="W49007" s="53"/>
      <c r="X49007" s="53"/>
      <c r="Y49007" s="55"/>
    </row>
    <row r="49008" spans="21:25" x14ac:dyDescent="0.2">
      <c r="U49008" s="55"/>
      <c r="V49008" s="53"/>
      <c r="W49008" s="53"/>
      <c r="X49008" s="53"/>
      <c r="Y49008" s="55"/>
    </row>
    <row r="49009" spans="21:25" x14ac:dyDescent="0.2">
      <c r="U49009" s="55"/>
      <c r="V49009" s="53"/>
      <c r="W49009" s="53"/>
      <c r="X49009" s="53"/>
      <c r="Y49009" s="55"/>
    </row>
    <row r="49010" spans="21:25" x14ac:dyDescent="0.2">
      <c r="U49010" s="55"/>
      <c r="V49010" s="53"/>
      <c r="W49010" s="53"/>
      <c r="X49010" s="53"/>
      <c r="Y49010" s="55"/>
    </row>
    <row r="49011" spans="21:25" x14ac:dyDescent="0.2">
      <c r="U49011" s="55"/>
      <c r="V49011" s="53"/>
      <c r="W49011" s="53"/>
      <c r="X49011" s="53"/>
      <c r="Y49011" s="55"/>
    </row>
    <row r="49012" spans="21:25" x14ac:dyDescent="0.2">
      <c r="U49012" s="55"/>
      <c r="V49012" s="53"/>
      <c r="W49012" s="53"/>
      <c r="X49012" s="53"/>
      <c r="Y49012" s="55"/>
    </row>
    <row r="49013" spans="21:25" x14ac:dyDescent="0.2">
      <c r="U49013" s="55"/>
      <c r="V49013" s="53"/>
      <c r="W49013" s="53"/>
      <c r="X49013" s="53"/>
      <c r="Y49013" s="55"/>
    </row>
    <row r="49014" spans="21:25" x14ac:dyDescent="0.2">
      <c r="U49014" s="55"/>
      <c r="V49014" s="53"/>
      <c r="W49014" s="53"/>
      <c r="X49014" s="53"/>
      <c r="Y49014" s="55"/>
    </row>
    <row r="49015" spans="21:25" x14ac:dyDescent="0.2">
      <c r="U49015" s="55"/>
      <c r="V49015" s="53"/>
      <c r="W49015" s="53"/>
      <c r="X49015" s="53"/>
      <c r="Y49015" s="55"/>
    </row>
    <row r="49016" spans="21:25" x14ac:dyDescent="0.2">
      <c r="U49016" s="55"/>
      <c r="V49016" s="53"/>
      <c r="W49016" s="53"/>
      <c r="X49016" s="53"/>
      <c r="Y49016" s="55"/>
    </row>
    <row r="49017" spans="21:25" x14ac:dyDescent="0.2">
      <c r="U49017" s="55"/>
      <c r="V49017" s="53"/>
      <c r="W49017" s="53"/>
      <c r="X49017" s="53"/>
      <c r="Y49017" s="55"/>
    </row>
    <row r="49018" spans="21:25" x14ac:dyDescent="0.2">
      <c r="U49018" s="55"/>
      <c r="V49018" s="53"/>
      <c r="W49018" s="53"/>
      <c r="X49018" s="53"/>
      <c r="Y49018" s="55"/>
    </row>
    <row r="49019" spans="21:25" x14ac:dyDescent="0.2">
      <c r="U49019" s="55"/>
      <c r="V49019" s="53"/>
      <c r="W49019" s="53"/>
      <c r="X49019" s="53"/>
      <c r="Y49019" s="55"/>
    </row>
    <row r="49020" spans="21:25" x14ac:dyDescent="0.2">
      <c r="U49020" s="55"/>
      <c r="V49020" s="53"/>
      <c r="W49020" s="53"/>
      <c r="X49020" s="53"/>
      <c r="Y49020" s="55"/>
    </row>
    <row r="49021" spans="21:25" x14ac:dyDescent="0.2">
      <c r="U49021" s="55"/>
      <c r="V49021" s="53"/>
      <c r="W49021" s="53"/>
      <c r="X49021" s="53"/>
      <c r="Y49021" s="55"/>
    </row>
    <row r="49022" spans="21:25" x14ac:dyDescent="0.2">
      <c r="U49022" s="55"/>
      <c r="V49022" s="53"/>
      <c r="W49022" s="53"/>
      <c r="X49022" s="53"/>
      <c r="Y49022" s="55"/>
    </row>
    <row r="49023" spans="21:25" x14ac:dyDescent="0.2">
      <c r="U49023" s="55"/>
      <c r="V49023" s="53"/>
      <c r="W49023" s="53"/>
      <c r="X49023" s="53"/>
      <c r="Y49023" s="55"/>
    </row>
    <row r="49024" spans="21:25" x14ac:dyDescent="0.2">
      <c r="U49024" s="55"/>
      <c r="V49024" s="53"/>
      <c r="W49024" s="53"/>
      <c r="X49024" s="53"/>
      <c r="Y49024" s="55"/>
    </row>
    <row r="49025" spans="21:25" x14ac:dyDescent="0.2">
      <c r="U49025" s="55"/>
      <c r="V49025" s="53"/>
      <c r="W49025" s="53"/>
      <c r="X49025" s="53"/>
      <c r="Y49025" s="55"/>
    </row>
    <row r="49026" spans="21:25" x14ac:dyDescent="0.2">
      <c r="U49026" s="55"/>
      <c r="V49026" s="53"/>
      <c r="W49026" s="53"/>
      <c r="X49026" s="53"/>
      <c r="Y49026" s="55"/>
    </row>
    <row r="49027" spans="21:25" x14ac:dyDescent="0.2">
      <c r="U49027" s="55"/>
      <c r="V49027" s="53"/>
      <c r="W49027" s="53"/>
      <c r="X49027" s="53"/>
      <c r="Y49027" s="55"/>
    </row>
    <row r="49028" spans="21:25" x14ac:dyDescent="0.2">
      <c r="U49028" s="55"/>
      <c r="V49028" s="53"/>
      <c r="W49028" s="53"/>
      <c r="X49028" s="53"/>
      <c r="Y49028" s="55"/>
    </row>
    <row r="49029" spans="21:25" x14ac:dyDescent="0.2">
      <c r="U49029" s="55"/>
      <c r="V49029" s="53"/>
      <c r="W49029" s="53"/>
      <c r="X49029" s="53"/>
      <c r="Y49029" s="55"/>
    </row>
    <row r="49030" spans="21:25" x14ac:dyDescent="0.2">
      <c r="U49030" s="55"/>
      <c r="V49030" s="53"/>
      <c r="W49030" s="53"/>
      <c r="X49030" s="53"/>
      <c r="Y49030" s="55"/>
    </row>
    <row r="49031" spans="21:25" x14ac:dyDescent="0.2">
      <c r="U49031" s="55"/>
      <c r="V49031" s="53"/>
      <c r="W49031" s="53"/>
      <c r="X49031" s="53"/>
      <c r="Y49031" s="55"/>
    </row>
    <row r="49032" spans="21:25" x14ac:dyDescent="0.2">
      <c r="U49032" s="55"/>
      <c r="V49032" s="53"/>
      <c r="W49032" s="53"/>
      <c r="X49032" s="53"/>
      <c r="Y49032" s="55"/>
    </row>
    <row r="49033" spans="21:25" x14ac:dyDescent="0.2">
      <c r="U49033" s="55"/>
      <c r="V49033" s="53"/>
      <c r="W49033" s="53"/>
      <c r="X49033" s="53"/>
      <c r="Y49033" s="55"/>
    </row>
    <row r="49034" spans="21:25" x14ac:dyDescent="0.2">
      <c r="U49034" s="55"/>
      <c r="V49034" s="53"/>
      <c r="W49034" s="53"/>
      <c r="X49034" s="53"/>
      <c r="Y49034" s="55"/>
    </row>
    <row r="49035" spans="21:25" x14ac:dyDescent="0.2">
      <c r="U49035" s="55"/>
      <c r="V49035" s="53"/>
      <c r="W49035" s="53"/>
      <c r="X49035" s="53"/>
      <c r="Y49035" s="55"/>
    </row>
    <row r="49036" spans="21:25" x14ac:dyDescent="0.2">
      <c r="U49036" s="55"/>
      <c r="V49036" s="53"/>
      <c r="W49036" s="53"/>
      <c r="X49036" s="53"/>
      <c r="Y49036" s="55"/>
    </row>
    <row r="49037" spans="21:25" x14ac:dyDescent="0.2">
      <c r="U49037" s="55"/>
      <c r="V49037" s="53"/>
      <c r="W49037" s="53"/>
      <c r="X49037" s="53"/>
      <c r="Y49037" s="55"/>
    </row>
    <row r="49038" spans="21:25" x14ac:dyDescent="0.2">
      <c r="U49038" s="55"/>
      <c r="V49038" s="53"/>
      <c r="W49038" s="53"/>
      <c r="X49038" s="53"/>
      <c r="Y49038" s="55"/>
    </row>
    <row r="49039" spans="21:25" x14ac:dyDescent="0.2">
      <c r="U49039" s="55"/>
      <c r="V49039" s="53"/>
      <c r="W49039" s="53"/>
      <c r="X49039" s="53"/>
      <c r="Y49039" s="55"/>
    </row>
    <row r="49040" spans="21:25" x14ac:dyDescent="0.2">
      <c r="U49040" s="55"/>
      <c r="V49040" s="53"/>
      <c r="W49040" s="53"/>
      <c r="X49040" s="53"/>
      <c r="Y49040" s="55"/>
    </row>
    <row r="49041" spans="21:25" x14ac:dyDescent="0.2">
      <c r="U49041" s="55"/>
      <c r="V49041" s="53"/>
      <c r="W49041" s="53"/>
      <c r="X49041" s="53"/>
      <c r="Y49041" s="55"/>
    </row>
    <row r="49042" spans="21:25" x14ac:dyDescent="0.2">
      <c r="U49042" s="55"/>
      <c r="V49042" s="53"/>
      <c r="W49042" s="53"/>
      <c r="X49042" s="53"/>
      <c r="Y49042" s="55"/>
    </row>
    <row r="49043" spans="21:25" x14ac:dyDescent="0.2">
      <c r="U49043" s="55"/>
      <c r="V49043" s="53"/>
      <c r="W49043" s="53"/>
      <c r="X49043" s="53"/>
      <c r="Y49043" s="55"/>
    </row>
    <row r="49044" spans="21:25" x14ac:dyDescent="0.2">
      <c r="U49044" s="55"/>
      <c r="V49044" s="53"/>
      <c r="W49044" s="53"/>
      <c r="X49044" s="53"/>
      <c r="Y49044" s="55"/>
    </row>
    <row r="49045" spans="21:25" x14ac:dyDescent="0.2">
      <c r="U49045" s="55"/>
      <c r="V49045" s="53"/>
      <c r="W49045" s="53"/>
      <c r="X49045" s="53"/>
      <c r="Y49045" s="55"/>
    </row>
    <row r="49046" spans="21:25" x14ac:dyDescent="0.2">
      <c r="U49046" s="55"/>
      <c r="V49046" s="53"/>
      <c r="W49046" s="53"/>
      <c r="X49046" s="53"/>
      <c r="Y49046" s="55"/>
    </row>
    <row r="49047" spans="21:25" x14ac:dyDescent="0.2">
      <c r="U49047" s="55"/>
      <c r="V49047" s="53"/>
      <c r="W49047" s="53"/>
      <c r="X49047" s="53"/>
      <c r="Y49047" s="55"/>
    </row>
    <row r="49048" spans="21:25" x14ac:dyDescent="0.2">
      <c r="U49048" s="55"/>
      <c r="V49048" s="53"/>
      <c r="W49048" s="53"/>
      <c r="X49048" s="53"/>
      <c r="Y49048" s="55"/>
    </row>
    <row r="49049" spans="21:25" x14ac:dyDescent="0.2">
      <c r="U49049" s="55"/>
      <c r="V49049" s="53"/>
      <c r="W49049" s="53"/>
      <c r="X49049" s="53"/>
      <c r="Y49049" s="55"/>
    </row>
    <row r="49050" spans="21:25" x14ac:dyDescent="0.2">
      <c r="U49050" s="55"/>
      <c r="V49050" s="53"/>
      <c r="W49050" s="53"/>
      <c r="X49050" s="53"/>
      <c r="Y49050" s="55"/>
    </row>
    <row r="49051" spans="21:25" x14ac:dyDescent="0.2">
      <c r="U49051" s="55"/>
      <c r="V49051" s="53"/>
      <c r="W49051" s="53"/>
      <c r="X49051" s="53"/>
      <c r="Y49051" s="55"/>
    </row>
    <row r="49052" spans="21:25" x14ac:dyDescent="0.2">
      <c r="U49052" s="55"/>
      <c r="V49052" s="53"/>
      <c r="W49052" s="53"/>
      <c r="X49052" s="53"/>
      <c r="Y49052" s="55"/>
    </row>
    <row r="49053" spans="21:25" x14ac:dyDescent="0.2">
      <c r="U49053" s="55"/>
      <c r="V49053" s="53"/>
      <c r="W49053" s="53"/>
      <c r="X49053" s="53"/>
      <c r="Y49053" s="55"/>
    </row>
    <row r="49054" spans="21:25" x14ac:dyDescent="0.2">
      <c r="U49054" s="55"/>
      <c r="V49054" s="53"/>
      <c r="W49054" s="53"/>
      <c r="X49054" s="53"/>
      <c r="Y49054" s="55"/>
    </row>
    <row r="49055" spans="21:25" x14ac:dyDescent="0.2">
      <c r="U49055" s="55"/>
      <c r="V49055" s="53"/>
      <c r="W49055" s="53"/>
      <c r="X49055" s="53"/>
      <c r="Y49055" s="55"/>
    </row>
    <row r="49056" spans="21:25" x14ac:dyDescent="0.2">
      <c r="U49056" s="55"/>
      <c r="V49056" s="53"/>
      <c r="W49056" s="53"/>
      <c r="X49056" s="53"/>
      <c r="Y49056" s="55"/>
    </row>
    <row r="49057" spans="21:25" x14ac:dyDescent="0.2">
      <c r="U49057" s="55"/>
      <c r="V49057" s="53"/>
      <c r="W49057" s="53"/>
      <c r="X49057" s="53"/>
      <c r="Y49057" s="55"/>
    </row>
    <row r="49058" spans="21:25" x14ac:dyDescent="0.2">
      <c r="U49058" s="55"/>
      <c r="V49058" s="53"/>
      <c r="W49058" s="53"/>
      <c r="X49058" s="53"/>
      <c r="Y49058" s="55"/>
    </row>
    <row r="49059" spans="21:25" x14ac:dyDescent="0.2">
      <c r="U49059" s="55"/>
      <c r="V49059" s="53"/>
      <c r="W49059" s="53"/>
      <c r="X49059" s="53"/>
      <c r="Y49059" s="55"/>
    </row>
    <row r="49060" spans="21:25" x14ac:dyDescent="0.2">
      <c r="U49060" s="55"/>
      <c r="V49060" s="53"/>
      <c r="W49060" s="53"/>
      <c r="X49060" s="53"/>
      <c r="Y49060" s="55"/>
    </row>
    <row r="49061" spans="21:25" x14ac:dyDescent="0.2">
      <c r="U49061" s="55"/>
      <c r="V49061" s="53"/>
      <c r="W49061" s="53"/>
      <c r="X49061" s="53"/>
      <c r="Y49061" s="55"/>
    </row>
    <row r="49062" spans="21:25" x14ac:dyDescent="0.2">
      <c r="U49062" s="55"/>
      <c r="V49062" s="53"/>
      <c r="W49062" s="53"/>
      <c r="X49062" s="53"/>
      <c r="Y49062" s="55"/>
    </row>
    <row r="49063" spans="21:25" x14ac:dyDescent="0.2">
      <c r="U49063" s="55"/>
      <c r="V49063" s="53"/>
      <c r="W49063" s="53"/>
      <c r="X49063" s="53"/>
      <c r="Y49063" s="55"/>
    </row>
    <row r="49064" spans="21:25" x14ac:dyDescent="0.2">
      <c r="U49064" s="55"/>
      <c r="V49064" s="53"/>
      <c r="W49064" s="53"/>
      <c r="X49064" s="53"/>
      <c r="Y49064" s="55"/>
    </row>
    <row r="49065" spans="21:25" x14ac:dyDescent="0.2">
      <c r="U49065" s="55"/>
      <c r="V49065" s="53"/>
      <c r="W49065" s="53"/>
      <c r="X49065" s="53"/>
      <c r="Y49065" s="55"/>
    </row>
    <row r="49066" spans="21:25" x14ac:dyDescent="0.2">
      <c r="U49066" s="55"/>
      <c r="V49066" s="53"/>
      <c r="W49066" s="53"/>
      <c r="X49066" s="53"/>
      <c r="Y49066" s="55"/>
    </row>
    <row r="49067" spans="21:25" x14ac:dyDescent="0.2">
      <c r="U49067" s="55"/>
      <c r="V49067" s="53"/>
      <c r="W49067" s="53"/>
      <c r="X49067" s="53"/>
      <c r="Y49067" s="55"/>
    </row>
    <row r="49068" spans="21:25" x14ac:dyDescent="0.2">
      <c r="U49068" s="55"/>
      <c r="V49068" s="53"/>
      <c r="W49068" s="53"/>
      <c r="X49068" s="53"/>
      <c r="Y49068" s="55"/>
    </row>
    <row r="49069" spans="21:25" x14ac:dyDescent="0.2">
      <c r="U49069" s="55"/>
      <c r="V49069" s="53"/>
      <c r="W49069" s="53"/>
      <c r="X49069" s="53"/>
      <c r="Y49069" s="55"/>
    </row>
    <row r="49070" spans="21:25" x14ac:dyDescent="0.2">
      <c r="U49070" s="55"/>
      <c r="V49070" s="53"/>
      <c r="W49070" s="53"/>
      <c r="X49070" s="53"/>
      <c r="Y49070" s="55"/>
    </row>
    <row r="49071" spans="21:25" x14ac:dyDescent="0.2">
      <c r="U49071" s="55"/>
      <c r="V49071" s="53"/>
      <c r="W49071" s="53"/>
      <c r="X49071" s="53"/>
      <c r="Y49071" s="55"/>
    </row>
    <row r="49072" spans="21:25" x14ac:dyDescent="0.2">
      <c r="U49072" s="55"/>
      <c r="V49072" s="53"/>
      <c r="W49072" s="53"/>
      <c r="X49072" s="53"/>
      <c r="Y49072" s="55"/>
    </row>
    <row r="49073" spans="21:25" x14ac:dyDescent="0.2">
      <c r="U49073" s="55"/>
      <c r="V49073" s="53"/>
      <c r="W49073" s="53"/>
      <c r="X49073" s="53"/>
      <c r="Y49073" s="55"/>
    </row>
    <row r="49074" spans="21:25" x14ac:dyDescent="0.2">
      <c r="U49074" s="55"/>
      <c r="V49074" s="53"/>
      <c r="W49074" s="53"/>
      <c r="X49074" s="53"/>
      <c r="Y49074" s="55"/>
    </row>
    <row r="49075" spans="21:25" x14ac:dyDescent="0.2">
      <c r="U49075" s="55"/>
      <c r="V49075" s="53"/>
      <c r="W49075" s="53"/>
      <c r="X49075" s="53"/>
      <c r="Y49075" s="55"/>
    </row>
    <row r="49076" spans="21:25" x14ac:dyDescent="0.2">
      <c r="U49076" s="55"/>
      <c r="V49076" s="53"/>
      <c r="W49076" s="53"/>
      <c r="X49076" s="53"/>
      <c r="Y49076" s="55"/>
    </row>
    <row r="49077" spans="21:25" x14ac:dyDescent="0.2">
      <c r="U49077" s="55"/>
      <c r="V49077" s="53"/>
      <c r="W49077" s="53"/>
      <c r="X49077" s="53"/>
      <c r="Y49077" s="55"/>
    </row>
    <row r="49078" spans="21:25" x14ac:dyDescent="0.2">
      <c r="U49078" s="55"/>
      <c r="V49078" s="53"/>
      <c r="W49078" s="53"/>
      <c r="X49078" s="53"/>
      <c r="Y49078" s="55"/>
    </row>
    <row r="49079" spans="21:25" x14ac:dyDescent="0.2">
      <c r="U49079" s="55"/>
      <c r="V49079" s="53"/>
      <c r="W49079" s="53"/>
      <c r="X49079" s="53"/>
      <c r="Y49079" s="55"/>
    </row>
    <row r="49080" spans="21:25" x14ac:dyDescent="0.2">
      <c r="U49080" s="55"/>
      <c r="V49080" s="53"/>
      <c r="W49080" s="53"/>
      <c r="X49080" s="53"/>
      <c r="Y49080" s="55"/>
    </row>
    <row r="49081" spans="21:25" x14ac:dyDescent="0.2">
      <c r="U49081" s="55"/>
      <c r="V49081" s="53"/>
      <c r="W49081" s="53"/>
      <c r="X49081" s="53"/>
      <c r="Y49081" s="55"/>
    </row>
    <row r="49082" spans="21:25" x14ac:dyDescent="0.2">
      <c r="U49082" s="55"/>
      <c r="V49082" s="53"/>
      <c r="W49082" s="53"/>
      <c r="X49082" s="53"/>
      <c r="Y49082" s="55"/>
    </row>
    <row r="49083" spans="21:25" x14ac:dyDescent="0.2">
      <c r="U49083" s="55"/>
      <c r="V49083" s="53"/>
      <c r="W49083" s="53"/>
      <c r="X49083" s="53"/>
      <c r="Y49083" s="55"/>
    </row>
    <row r="49084" spans="21:25" x14ac:dyDescent="0.2">
      <c r="U49084" s="55"/>
      <c r="V49084" s="53"/>
      <c r="W49084" s="53"/>
      <c r="X49084" s="53"/>
      <c r="Y49084" s="55"/>
    </row>
    <row r="49085" spans="21:25" x14ac:dyDescent="0.2">
      <c r="U49085" s="55"/>
      <c r="V49085" s="53"/>
      <c r="W49085" s="53"/>
      <c r="X49085" s="53"/>
      <c r="Y49085" s="55"/>
    </row>
    <row r="49086" spans="21:25" x14ac:dyDescent="0.2">
      <c r="U49086" s="55"/>
      <c r="V49086" s="53"/>
      <c r="W49086" s="53"/>
      <c r="X49086" s="53"/>
      <c r="Y49086" s="55"/>
    </row>
    <row r="49087" spans="21:25" x14ac:dyDescent="0.2">
      <c r="U49087" s="55"/>
      <c r="V49087" s="53"/>
      <c r="W49087" s="53"/>
      <c r="X49087" s="53"/>
      <c r="Y49087" s="55"/>
    </row>
    <row r="49088" spans="21:25" x14ac:dyDescent="0.2">
      <c r="U49088" s="55"/>
      <c r="V49088" s="53"/>
      <c r="W49088" s="53"/>
      <c r="X49088" s="53"/>
      <c r="Y49088" s="55"/>
    </row>
    <row r="49089" spans="21:25" x14ac:dyDescent="0.2">
      <c r="U49089" s="55"/>
      <c r="V49089" s="53"/>
      <c r="W49089" s="53"/>
      <c r="X49089" s="53"/>
      <c r="Y49089" s="55"/>
    </row>
    <row r="49090" spans="21:25" x14ac:dyDescent="0.2">
      <c r="U49090" s="55"/>
      <c r="V49090" s="53"/>
      <c r="W49090" s="53"/>
      <c r="X49090" s="53"/>
      <c r="Y49090" s="55"/>
    </row>
    <row r="49091" spans="21:25" x14ac:dyDescent="0.2">
      <c r="U49091" s="55"/>
      <c r="V49091" s="53"/>
      <c r="W49091" s="53"/>
      <c r="X49091" s="53"/>
      <c r="Y49091" s="55"/>
    </row>
    <row r="49092" spans="21:25" x14ac:dyDescent="0.2">
      <c r="U49092" s="55"/>
      <c r="V49092" s="53"/>
      <c r="W49092" s="53"/>
      <c r="X49092" s="53"/>
      <c r="Y49092" s="55"/>
    </row>
    <row r="49093" spans="21:25" x14ac:dyDescent="0.2">
      <c r="U49093" s="55"/>
      <c r="V49093" s="53"/>
      <c r="W49093" s="53"/>
      <c r="X49093" s="53"/>
      <c r="Y49093" s="55"/>
    </row>
    <row r="49094" spans="21:25" x14ac:dyDescent="0.2">
      <c r="U49094" s="55"/>
      <c r="V49094" s="53"/>
      <c r="W49094" s="53"/>
      <c r="X49094" s="53"/>
      <c r="Y49094" s="55"/>
    </row>
    <row r="49095" spans="21:25" x14ac:dyDescent="0.2">
      <c r="U49095" s="55"/>
      <c r="V49095" s="53"/>
      <c r="W49095" s="53"/>
      <c r="X49095" s="53"/>
      <c r="Y49095" s="55"/>
    </row>
    <row r="49096" spans="21:25" x14ac:dyDescent="0.2">
      <c r="U49096" s="55"/>
      <c r="V49096" s="53"/>
      <c r="W49096" s="53"/>
      <c r="X49096" s="53"/>
      <c r="Y49096" s="55"/>
    </row>
    <row r="49097" spans="21:25" x14ac:dyDescent="0.2">
      <c r="U49097" s="55"/>
      <c r="V49097" s="53"/>
      <c r="W49097" s="53"/>
      <c r="X49097" s="53"/>
      <c r="Y49097" s="55"/>
    </row>
    <row r="49098" spans="21:25" x14ac:dyDescent="0.2">
      <c r="U49098" s="55"/>
      <c r="V49098" s="53"/>
      <c r="W49098" s="53"/>
      <c r="X49098" s="53"/>
      <c r="Y49098" s="55"/>
    </row>
    <row r="49099" spans="21:25" x14ac:dyDescent="0.2">
      <c r="U49099" s="55"/>
      <c r="V49099" s="53"/>
      <c r="W49099" s="53"/>
      <c r="X49099" s="53"/>
      <c r="Y49099" s="55"/>
    </row>
    <row r="49100" spans="21:25" x14ac:dyDescent="0.2">
      <c r="U49100" s="55"/>
      <c r="V49100" s="53"/>
      <c r="W49100" s="53"/>
      <c r="X49100" s="53"/>
      <c r="Y49100" s="55"/>
    </row>
    <row r="49101" spans="21:25" x14ac:dyDescent="0.2">
      <c r="U49101" s="55"/>
      <c r="V49101" s="53"/>
      <c r="W49101" s="53"/>
      <c r="X49101" s="53"/>
      <c r="Y49101" s="55"/>
    </row>
    <row r="49102" spans="21:25" x14ac:dyDescent="0.2">
      <c r="U49102" s="55"/>
      <c r="V49102" s="53"/>
      <c r="W49102" s="53"/>
      <c r="X49102" s="53"/>
      <c r="Y49102" s="55"/>
    </row>
    <row r="49103" spans="21:25" x14ac:dyDescent="0.2">
      <c r="U49103" s="55"/>
      <c r="V49103" s="53"/>
      <c r="W49103" s="53"/>
      <c r="X49103" s="53"/>
      <c r="Y49103" s="55"/>
    </row>
    <row r="49104" spans="21:25" x14ac:dyDescent="0.2">
      <c r="U49104" s="55"/>
      <c r="V49104" s="53"/>
      <c r="W49104" s="53"/>
      <c r="X49104" s="53"/>
      <c r="Y49104" s="55"/>
    </row>
    <row r="49105" spans="21:25" x14ac:dyDescent="0.2">
      <c r="U49105" s="55"/>
      <c r="V49105" s="53"/>
      <c r="W49105" s="53"/>
      <c r="X49105" s="53"/>
      <c r="Y49105" s="55"/>
    </row>
    <row r="49106" spans="21:25" x14ac:dyDescent="0.2">
      <c r="U49106" s="55"/>
      <c r="V49106" s="53"/>
      <c r="W49106" s="53"/>
      <c r="X49106" s="53"/>
      <c r="Y49106" s="55"/>
    </row>
    <row r="49107" spans="21:25" x14ac:dyDescent="0.2">
      <c r="U49107" s="55"/>
      <c r="V49107" s="53"/>
      <c r="W49107" s="53"/>
      <c r="X49107" s="53"/>
      <c r="Y49107" s="55"/>
    </row>
    <row r="49108" spans="21:25" x14ac:dyDescent="0.2">
      <c r="U49108" s="55"/>
      <c r="V49108" s="53"/>
      <c r="W49108" s="53"/>
      <c r="X49108" s="53"/>
      <c r="Y49108" s="55"/>
    </row>
    <row r="49109" spans="21:25" x14ac:dyDescent="0.2">
      <c r="U49109" s="55"/>
      <c r="V49109" s="53"/>
      <c r="W49109" s="53"/>
      <c r="X49109" s="53"/>
      <c r="Y49109" s="55"/>
    </row>
    <row r="49110" spans="21:25" x14ac:dyDescent="0.2">
      <c r="U49110" s="55"/>
      <c r="V49110" s="53"/>
      <c r="W49110" s="53"/>
      <c r="X49110" s="53"/>
      <c r="Y49110" s="55"/>
    </row>
    <row r="49111" spans="21:25" x14ac:dyDescent="0.2">
      <c r="U49111" s="55"/>
      <c r="V49111" s="53"/>
      <c r="W49111" s="53"/>
      <c r="X49111" s="53"/>
      <c r="Y49111" s="55"/>
    </row>
    <row r="49112" spans="21:25" x14ac:dyDescent="0.2">
      <c r="U49112" s="55"/>
      <c r="V49112" s="53"/>
      <c r="W49112" s="53"/>
      <c r="X49112" s="53"/>
      <c r="Y49112" s="55"/>
    </row>
    <row r="49113" spans="21:25" x14ac:dyDescent="0.2">
      <c r="U49113" s="55"/>
      <c r="V49113" s="53"/>
      <c r="W49113" s="53"/>
      <c r="X49113" s="53"/>
      <c r="Y49113" s="55"/>
    </row>
    <row r="49114" spans="21:25" x14ac:dyDescent="0.2">
      <c r="U49114" s="55"/>
      <c r="V49114" s="53"/>
      <c r="W49114" s="53"/>
      <c r="X49114" s="53"/>
      <c r="Y49114" s="55"/>
    </row>
    <row r="49115" spans="21:25" x14ac:dyDescent="0.2">
      <c r="U49115" s="55"/>
      <c r="V49115" s="53"/>
      <c r="W49115" s="53"/>
      <c r="X49115" s="53"/>
      <c r="Y49115" s="55"/>
    </row>
    <row r="49116" spans="21:25" x14ac:dyDescent="0.2">
      <c r="U49116" s="55"/>
      <c r="V49116" s="53"/>
      <c r="W49116" s="53"/>
      <c r="X49116" s="53"/>
      <c r="Y49116" s="55"/>
    </row>
    <row r="49117" spans="21:25" x14ac:dyDescent="0.2">
      <c r="U49117" s="55"/>
      <c r="V49117" s="53"/>
      <c r="W49117" s="53"/>
      <c r="X49117" s="53"/>
      <c r="Y49117" s="55"/>
    </row>
    <row r="49118" spans="21:25" x14ac:dyDescent="0.2">
      <c r="U49118" s="55"/>
      <c r="V49118" s="53"/>
      <c r="W49118" s="53"/>
      <c r="X49118" s="53"/>
      <c r="Y49118" s="55"/>
    </row>
    <row r="49119" spans="21:25" x14ac:dyDescent="0.2">
      <c r="U49119" s="55"/>
      <c r="V49119" s="53"/>
      <c r="W49119" s="53"/>
      <c r="X49119" s="53"/>
      <c r="Y49119" s="55"/>
    </row>
    <row r="49120" spans="21:25" x14ac:dyDescent="0.2">
      <c r="U49120" s="55"/>
      <c r="V49120" s="53"/>
      <c r="W49120" s="53"/>
      <c r="X49120" s="53"/>
      <c r="Y49120" s="55"/>
    </row>
    <row r="49121" spans="21:25" x14ac:dyDescent="0.2">
      <c r="U49121" s="55"/>
      <c r="V49121" s="53"/>
      <c r="W49121" s="53"/>
      <c r="X49121" s="53"/>
      <c r="Y49121" s="55"/>
    </row>
    <row r="49122" spans="21:25" x14ac:dyDescent="0.2">
      <c r="U49122" s="55"/>
      <c r="V49122" s="53"/>
      <c r="W49122" s="53"/>
      <c r="X49122" s="53"/>
      <c r="Y49122" s="55"/>
    </row>
    <row r="49123" spans="21:25" x14ac:dyDescent="0.2">
      <c r="U49123" s="55"/>
      <c r="V49123" s="53"/>
      <c r="W49123" s="53"/>
      <c r="X49123" s="53"/>
      <c r="Y49123" s="55"/>
    </row>
    <row r="49124" spans="21:25" x14ac:dyDescent="0.2">
      <c r="U49124" s="55"/>
      <c r="V49124" s="53"/>
      <c r="W49124" s="53"/>
      <c r="X49124" s="53"/>
      <c r="Y49124" s="55"/>
    </row>
    <row r="49125" spans="21:25" x14ac:dyDescent="0.2">
      <c r="U49125" s="55"/>
      <c r="V49125" s="53"/>
      <c r="W49125" s="53"/>
      <c r="X49125" s="53"/>
      <c r="Y49125" s="55"/>
    </row>
    <row r="49126" spans="21:25" x14ac:dyDescent="0.2">
      <c r="U49126" s="55"/>
      <c r="V49126" s="53"/>
      <c r="W49126" s="53"/>
      <c r="X49126" s="53"/>
      <c r="Y49126" s="55"/>
    </row>
    <row r="49127" spans="21:25" x14ac:dyDescent="0.2">
      <c r="U49127" s="55"/>
      <c r="V49127" s="53"/>
      <c r="W49127" s="53"/>
      <c r="X49127" s="53"/>
      <c r="Y49127" s="55"/>
    </row>
    <row r="49128" spans="21:25" x14ac:dyDescent="0.2">
      <c r="U49128" s="55"/>
      <c r="V49128" s="53"/>
      <c r="W49128" s="53"/>
      <c r="X49128" s="53"/>
      <c r="Y49128" s="55"/>
    </row>
    <row r="49129" spans="21:25" x14ac:dyDescent="0.2">
      <c r="U49129" s="55"/>
      <c r="V49129" s="53"/>
      <c r="W49129" s="53"/>
      <c r="X49129" s="53"/>
      <c r="Y49129" s="55"/>
    </row>
    <row r="49130" spans="21:25" x14ac:dyDescent="0.2">
      <c r="U49130" s="55"/>
      <c r="V49130" s="53"/>
      <c r="W49130" s="53"/>
      <c r="X49130" s="53"/>
      <c r="Y49130" s="55"/>
    </row>
    <row r="49131" spans="21:25" x14ac:dyDescent="0.2">
      <c r="U49131" s="55"/>
      <c r="V49131" s="53"/>
      <c r="W49131" s="53"/>
      <c r="X49131" s="53"/>
      <c r="Y49131" s="55"/>
    </row>
    <row r="49132" spans="21:25" x14ac:dyDescent="0.2">
      <c r="U49132" s="55"/>
      <c r="V49132" s="53"/>
      <c r="W49132" s="53"/>
      <c r="X49132" s="53"/>
      <c r="Y49132" s="55"/>
    </row>
    <row r="49133" spans="21:25" x14ac:dyDescent="0.2">
      <c r="U49133" s="55"/>
      <c r="V49133" s="53"/>
      <c r="W49133" s="53"/>
      <c r="X49133" s="53"/>
      <c r="Y49133" s="55"/>
    </row>
    <row r="49134" spans="21:25" x14ac:dyDescent="0.2">
      <c r="U49134" s="55"/>
      <c r="V49134" s="53"/>
      <c r="W49134" s="53"/>
      <c r="X49134" s="53"/>
      <c r="Y49134" s="55"/>
    </row>
    <row r="49135" spans="21:25" x14ac:dyDescent="0.2">
      <c r="U49135" s="55"/>
      <c r="V49135" s="53"/>
      <c r="W49135" s="53"/>
      <c r="X49135" s="53"/>
      <c r="Y49135" s="55"/>
    </row>
    <row r="49136" spans="21:25" x14ac:dyDescent="0.2">
      <c r="U49136" s="55"/>
      <c r="V49136" s="53"/>
      <c r="W49136" s="53"/>
      <c r="X49136" s="53"/>
      <c r="Y49136" s="55"/>
    </row>
    <row r="49137" spans="21:25" x14ac:dyDescent="0.2">
      <c r="U49137" s="55"/>
      <c r="V49137" s="53"/>
      <c r="W49137" s="53"/>
      <c r="X49137" s="53"/>
      <c r="Y49137" s="55"/>
    </row>
    <row r="49138" spans="21:25" x14ac:dyDescent="0.2">
      <c r="U49138" s="55"/>
      <c r="V49138" s="53"/>
      <c r="W49138" s="53"/>
      <c r="X49138" s="53"/>
      <c r="Y49138" s="55"/>
    </row>
    <row r="49139" spans="21:25" x14ac:dyDescent="0.2">
      <c r="U49139" s="55"/>
      <c r="V49139" s="53"/>
      <c r="W49139" s="53"/>
      <c r="X49139" s="53"/>
      <c r="Y49139" s="55"/>
    </row>
    <row r="49140" spans="21:25" x14ac:dyDescent="0.2">
      <c r="U49140" s="55"/>
      <c r="V49140" s="53"/>
      <c r="W49140" s="53"/>
      <c r="X49140" s="53"/>
      <c r="Y49140" s="55"/>
    </row>
    <row r="49141" spans="21:25" x14ac:dyDescent="0.2">
      <c r="U49141" s="55"/>
      <c r="V49141" s="53"/>
      <c r="W49141" s="53"/>
      <c r="X49141" s="53"/>
      <c r="Y49141" s="55"/>
    </row>
    <row r="49142" spans="21:25" x14ac:dyDescent="0.2">
      <c r="U49142" s="55"/>
      <c r="V49142" s="53"/>
      <c r="W49142" s="53"/>
      <c r="X49142" s="53"/>
      <c r="Y49142" s="55"/>
    </row>
    <row r="49143" spans="21:25" x14ac:dyDescent="0.2">
      <c r="U49143" s="55"/>
      <c r="V49143" s="53"/>
      <c r="W49143" s="53"/>
      <c r="X49143" s="53"/>
      <c r="Y49143" s="55"/>
    </row>
    <row r="49144" spans="21:25" x14ac:dyDescent="0.2">
      <c r="U49144" s="55"/>
      <c r="V49144" s="53"/>
      <c r="W49144" s="53"/>
      <c r="X49144" s="53"/>
      <c r="Y49144" s="55"/>
    </row>
    <row r="49145" spans="21:25" x14ac:dyDescent="0.2">
      <c r="U49145" s="55"/>
      <c r="V49145" s="53"/>
      <c r="W49145" s="53"/>
      <c r="X49145" s="53"/>
      <c r="Y49145" s="55"/>
    </row>
    <row r="49146" spans="21:25" x14ac:dyDescent="0.2">
      <c r="U49146" s="55"/>
      <c r="V49146" s="53"/>
      <c r="W49146" s="53"/>
      <c r="X49146" s="53"/>
      <c r="Y49146" s="55"/>
    </row>
    <row r="49147" spans="21:25" x14ac:dyDescent="0.2">
      <c r="U49147" s="55"/>
      <c r="V49147" s="53"/>
      <c r="W49147" s="53"/>
      <c r="X49147" s="53"/>
      <c r="Y49147" s="55"/>
    </row>
    <row r="49148" spans="21:25" x14ac:dyDescent="0.2">
      <c r="U49148" s="55"/>
      <c r="V49148" s="53"/>
      <c r="W49148" s="53"/>
      <c r="X49148" s="53"/>
      <c r="Y49148" s="55"/>
    </row>
    <row r="49149" spans="21:25" x14ac:dyDescent="0.2">
      <c r="U49149" s="55"/>
      <c r="V49149" s="53"/>
      <c r="W49149" s="53"/>
      <c r="X49149" s="53"/>
      <c r="Y49149" s="55"/>
    </row>
    <row r="49150" spans="21:25" x14ac:dyDescent="0.2">
      <c r="U49150" s="55"/>
      <c r="V49150" s="53"/>
      <c r="W49150" s="53"/>
      <c r="X49150" s="53"/>
      <c r="Y49150" s="55"/>
    </row>
    <row r="49151" spans="21:25" x14ac:dyDescent="0.2">
      <c r="U49151" s="55"/>
      <c r="V49151" s="53"/>
      <c r="W49151" s="53"/>
      <c r="X49151" s="53"/>
      <c r="Y49151" s="55"/>
    </row>
    <row r="49152" spans="21:25" x14ac:dyDescent="0.2">
      <c r="U49152" s="55"/>
      <c r="V49152" s="53"/>
      <c r="W49152" s="53"/>
      <c r="X49152" s="53"/>
      <c r="Y49152" s="55"/>
    </row>
    <row r="49153" spans="21:25" x14ac:dyDescent="0.2">
      <c r="U49153" s="55"/>
      <c r="V49153" s="53"/>
      <c r="W49153" s="53"/>
      <c r="X49153" s="53"/>
      <c r="Y49153" s="55"/>
    </row>
    <row r="49154" spans="21:25" x14ac:dyDescent="0.2">
      <c r="U49154" s="55"/>
      <c r="V49154" s="53"/>
      <c r="W49154" s="53"/>
      <c r="X49154" s="53"/>
      <c r="Y49154" s="55"/>
    </row>
    <row r="49155" spans="21:25" x14ac:dyDescent="0.2">
      <c r="U49155" s="55"/>
      <c r="V49155" s="53"/>
      <c r="W49155" s="53"/>
      <c r="X49155" s="53"/>
      <c r="Y49155" s="55"/>
    </row>
    <row r="49156" spans="21:25" x14ac:dyDescent="0.2">
      <c r="U49156" s="55"/>
      <c r="V49156" s="53"/>
      <c r="W49156" s="53"/>
      <c r="X49156" s="53"/>
      <c r="Y49156" s="55"/>
    </row>
    <row r="49157" spans="21:25" x14ac:dyDescent="0.2">
      <c r="U49157" s="55"/>
      <c r="V49157" s="53"/>
      <c r="W49157" s="53"/>
      <c r="X49157" s="53"/>
      <c r="Y49157" s="55"/>
    </row>
    <row r="49158" spans="21:25" x14ac:dyDescent="0.2">
      <c r="U49158" s="55"/>
      <c r="V49158" s="53"/>
      <c r="W49158" s="53"/>
      <c r="X49158" s="53"/>
      <c r="Y49158" s="55"/>
    </row>
    <row r="49159" spans="21:25" x14ac:dyDescent="0.2">
      <c r="U49159" s="55"/>
      <c r="V49159" s="53"/>
      <c r="W49159" s="53"/>
      <c r="X49159" s="53"/>
      <c r="Y49159" s="55"/>
    </row>
    <row r="49160" spans="21:25" x14ac:dyDescent="0.2">
      <c r="U49160" s="55"/>
      <c r="V49160" s="53"/>
      <c r="W49160" s="53"/>
      <c r="X49160" s="53"/>
      <c r="Y49160" s="55"/>
    </row>
    <row r="49161" spans="21:25" x14ac:dyDescent="0.2">
      <c r="U49161" s="55"/>
      <c r="V49161" s="53"/>
      <c r="W49161" s="53"/>
      <c r="X49161" s="53"/>
      <c r="Y49161" s="55"/>
    </row>
    <row r="49162" spans="21:25" x14ac:dyDescent="0.2">
      <c r="U49162" s="55"/>
      <c r="V49162" s="53"/>
      <c r="W49162" s="53"/>
      <c r="X49162" s="53"/>
      <c r="Y49162" s="55"/>
    </row>
    <row r="49163" spans="21:25" x14ac:dyDescent="0.2">
      <c r="U49163" s="55"/>
      <c r="V49163" s="53"/>
      <c r="W49163" s="53"/>
      <c r="X49163" s="53"/>
      <c r="Y49163" s="55"/>
    </row>
    <row r="49164" spans="21:25" x14ac:dyDescent="0.2">
      <c r="U49164" s="55"/>
      <c r="V49164" s="53"/>
      <c r="W49164" s="53"/>
      <c r="X49164" s="53"/>
      <c r="Y49164" s="55"/>
    </row>
    <row r="49165" spans="21:25" x14ac:dyDescent="0.2">
      <c r="U49165" s="55"/>
      <c r="V49165" s="53"/>
      <c r="W49165" s="53"/>
      <c r="X49165" s="53"/>
      <c r="Y49165" s="55"/>
    </row>
    <row r="49166" spans="21:25" x14ac:dyDescent="0.2">
      <c r="U49166" s="55"/>
      <c r="V49166" s="53"/>
      <c r="W49166" s="53"/>
      <c r="X49166" s="53"/>
      <c r="Y49166" s="55"/>
    </row>
    <row r="49167" spans="21:25" x14ac:dyDescent="0.2">
      <c r="U49167" s="55"/>
      <c r="V49167" s="53"/>
      <c r="W49167" s="53"/>
      <c r="X49167" s="53"/>
      <c r="Y49167" s="55"/>
    </row>
    <row r="49168" spans="21:25" x14ac:dyDescent="0.2">
      <c r="U49168" s="55"/>
      <c r="V49168" s="53"/>
      <c r="W49168" s="53"/>
      <c r="X49168" s="53"/>
      <c r="Y49168" s="55"/>
    </row>
    <row r="49169" spans="21:25" x14ac:dyDescent="0.2">
      <c r="U49169" s="55"/>
      <c r="V49169" s="53"/>
      <c r="W49169" s="53"/>
      <c r="X49169" s="53"/>
      <c r="Y49169" s="55"/>
    </row>
    <row r="49170" spans="21:25" x14ac:dyDescent="0.2">
      <c r="U49170" s="55"/>
      <c r="V49170" s="53"/>
      <c r="W49170" s="53"/>
      <c r="X49170" s="53"/>
      <c r="Y49170" s="55"/>
    </row>
    <row r="49171" spans="21:25" x14ac:dyDescent="0.2">
      <c r="U49171" s="55"/>
      <c r="V49171" s="53"/>
      <c r="W49171" s="53"/>
      <c r="X49171" s="53"/>
      <c r="Y49171" s="55"/>
    </row>
    <row r="49172" spans="21:25" x14ac:dyDescent="0.2">
      <c r="U49172" s="55"/>
      <c r="V49172" s="53"/>
      <c r="W49172" s="53"/>
      <c r="X49172" s="53"/>
      <c r="Y49172" s="55"/>
    </row>
    <row r="49173" spans="21:25" x14ac:dyDescent="0.2">
      <c r="U49173" s="55"/>
      <c r="V49173" s="53"/>
      <c r="W49173" s="53"/>
      <c r="X49173" s="53"/>
      <c r="Y49173" s="55"/>
    </row>
    <row r="49174" spans="21:25" x14ac:dyDescent="0.2">
      <c r="U49174" s="55"/>
      <c r="V49174" s="53"/>
      <c r="W49174" s="53"/>
      <c r="X49174" s="53"/>
      <c r="Y49174" s="55"/>
    </row>
    <row r="49175" spans="21:25" x14ac:dyDescent="0.2">
      <c r="U49175" s="55"/>
      <c r="V49175" s="53"/>
      <c r="W49175" s="53"/>
      <c r="X49175" s="53"/>
      <c r="Y49175" s="55"/>
    </row>
    <row r="49176" spans="21:25" x14ac:dyDescent="0.2">
      <c r="U49176" s="55"/>
      <c r="V49176" s="53"/>
      <c r="W49176" s="53"/>
      <c r="X49176" s="53"/>
      <c r="Y49176" s="55"/>
    </row>
    <row r="49177" spans="21:25" x14ac:dyDescent="0.2">
      <c r="U49177" s="55"/>
      <c r="V49177" s="53"/>
      <c r="W49177" s="53"/>
      <c r="X49177" s="53"/>
      <c r="Y49177" s="55"/>
    </row>
    <row r="49178" spans="21:25" x14ac:dyDescent="0.2">
      <c r="U49178" s="55"/>
      <c r="V49178" s="53"/>
      <c r="W49178" s="53"/>
      <c r="X49178" s="53"/>
      <c r="Y49178" s="55"/>
    </row>
    <row r="49179" spans="21:25" x14ac:dyDescent="0.2">
      <c r="U49179" s="55"/>
      <c r="V49179" s="53"/>
      <c r="W49179" s="53"/>
      <c r="X49179" s="53"/>
      <c r="Y49179" s="55"/>
    </row>
    <row r="49180" spans="21:25" x14ac:dyDescent="0.2">
      <c r="U49180" s="55"/>
      <c r="V49180" s="53"/>
      <c r="W49180" s="53"/>
      <c r="X49180" s="53"/>
      <c r="Y49180" s="55"/>
    </row>
    <row r="49181" spans="21:25" x14ac:dyDescent="0.2">
      <c r="U49181" s="55"/>
      <c r="V49181" s="53"/>
      <c r="W49181" s="53"/>
      <c r="X49181" s="53"/>
      <c r="Y49181" s="55"/>
    </row>
    <row r="49182" spans="21:25" x14ac:dyDescent="0.2">
      <c r="U49182" s="55"/>
      <c r="V49182" s="53"/>
      <c r="W49182" s="53"/>
      <c r="X49182" s="53"/>
      <c r="Y49182" s="55"/>
    </row>
    <row r="49183" spans="21:25" x14ac:dyDescent="0.2">
      <c r="U49183" s="55"/>
      <c r="V49183" s="53"/>
      <c r="W49183" s="53"/>
      <c r="X49183" s="53"/>
      <c r="Y49183" s="55"/>
    </row>
    <row r="49184" spans="21:25" x14ac:dyDescent="0.2">
      <c r="U49184" s="55"/>
      <c r="V49184" s="53"/>
      <c r="W49184" s="53"/>
      <c r="X49184" s="53"/>
      <c r="Y49184" s="55"/>
    </row>
    <row r="49185" spans="21:25" x14ac:dyDescent="0.2">
      <c r="U49185" s="55"/>
      <c r="V49185" s="53"/>
      <c r="W49185" s="53"/>
      <c r="X49185" s="53"/>
      <c r="Y49185" s="55"/>
    </row>
    <row r="49186" spans="21:25" x14ac:dyDescent="0.2">
      <c r="U49186" s="55"/>
      <c r="V49186" s="53"/>
      <c r="W49186" s="53"/>
      <c r="X49186" s="53"/>
      <c r="Y49186" s="55"/>
    </row>
    <row r="49187" spans="21:25" x14ac:dyDescent="0.2">
      <c r="U49187" s="55"/>
      <c r="V49187" s="53"/>
      <c r="W49187" s="53"/>
      <c r="X49187" s="53"/>
      <c r="Y49187" s="55"/>
    </row>
    <row r="49188" spans="21:25" x14ac:dyDescent="0.2">
      <c r="U49188" s="55"/>
      <c r="V49188" s="53"/>
      <c r="W49188" s="53"/>
      <c r="X49188" s="53"/>
      <c r="Y49188" s="55"/>
    </row>
    <row r="49189" spans="21:25" x14ac:dyDescent="0.2">
      <c r="U49189" s="55"/>
      <c r="V49189" s="53"/>
      <c r="W49189" s="53"/>
      <c r="X49189" s="53"/>
      <c r="Y49189" s="55"/>
    </row>
    <row r="49190" spans="21:25" x14ac:dyDescent="0.2">
      <c r="U49190" s="55"/>
      <c r="V49190" s="53"/>
      <c r="W49190" s="53"/>
      <c r="X49190" s="53"/>
      <c r="Y49190" s="55"/>
    </row>
    <row r="49191" spans="21:25" x14ac:dyDescent="0.2">
      <c r="U49191" s="55"/>
      <c r="V49191" s="53"/>
      <c r="W49191" s="53"/>
      <c r="X49191" s="53"/>
      <c r="Y49191" s="55"/>
    </row>
    <row r="49192" spans="21:25" x14ac:dyDescent="0.2">
      <c r="U49192" s="55"/>
      <c r="V49192" s="53"/>
      <c r="W49192" s="53"/>
      <c r="X49192" s="53"/>
      <c r="Y49192" s="55"/>
    </row>
    <row r="49193" spans="21:25" x14ac:dyDescent="0.2">
      <c r="U49193" s="55"/>
      <c r="V49193" s="53"/>
      <c r="W49193" s="53"/>
      <c r="X49193" s="53"/>
      <c r="Y49193" s="55"/>
    </row>
    <row r="49194" spans="21:25" x14ac:dyDescent="0.2">
      <c r="U49194" s="55"/>
      <c r="V49194" s="53"/>
      <c r="W49194" s="53"/>
      <c r="X49194" s="53"/>
      <c r="Y49194" s="55"/>
    </row>
    <row r="49195" spans="21:25" x14ac:dyDescent="0.2">
      <c r="U49195" s="55"/>
      <c r="V49195" s="53"/>
      <c r="W49195" s="53"/>
      <c r="X49195" s="53"/>
      <c r="Y49195" s="55"/>
    </row>
    <row r="49196" spans="21:25" x14ac:dyDescent="0.2">
      <c r="U49196" s="55"/>
      <c r="V49196" s="53"/>
      <c r="W49196" s="53"/>
      <c r="X49196" s="53"/>
      <c r="Y49196" s="55"/>
    </row>
    <row r="49197" spans="21:25" x14ac:dyDescent="0.2">
      <c r="U49197" s="55"/>
      <c r="V49197" s="53"/>
      <c r="W49197" s="53"/>
      <c r="X49197" s="53"/>
      <c r="Y49197" s="55"/>
    </row>
    <row r="49198" spans="21:25" x14ac:dyDescent="0.2">
      <c r="U49198" s="55"/>
      <c r="V49198" s="53"/>
      <c r="W49198" s="53"/>
      <c r="X49198" s="53"/>
      <c r="Y49198" s="55"/>
    </row>
    <row r="49199" spans="21:25" x14ac:dyDescent="0.2">
      <c r="U49199" s="55"/>
      <c r="V49199" s="53"/>
      <c r="W49199" s="53"/>
      <c r="X49199" s="53"/>
      <c r="Y49199" s="55"/>
    </row>
    <row r="49200" spans="21:25" x14ac:dyDescent="0.2">
      <c r="U49200" s="55"/>
      <c r="V49200" s="53"/>
      <c r="W49200" s="53"/>
      <c r="X49200" s="53"/>
      <c r="Y49200" s="55"/>
    </row>
    <row r="49201" spans="21:25" x14ac:dyDescent="0.2">
      <c r="U49201" s="55"/>
      <c r="V49201" s="53"/>
      <c r="W49201" s="53"/>
      <c r="X49201" s="53"/>
      <c r="Y49201" s="55"/>
    </row>
    <row r="49202" spans="21:25" x14ac:dyDescent="0.2">
      <c r="U49202" s="55"/>
      <c r="V49202" s="53"/>
      <c r="W49202" s="53"/>
      <c r="X49202" s="53"/>
      <c r="Y49202" s="55"/>
    </row>
    <row r="49203" spans="21:25" x14ac:dyDescent="0.2">
      <c r="U49203" s="55"/>
      <c r="V49203" s="53"/>
      <c r="W49203" s="53"/>
      <c r="X49203" s="53"/>
      <c r="Y49203" s="55"/>
    </row>
    <row r="49204" spans="21:25" x14ac:dyDescent="0.2">
      <c r="U49204" s="55"/>
      <c r="V49204" s="53"/>
      <c r="W49204" s="53"/>
      <c r="X49204" s="53"/>
      <c r="Y49204" s="55"/>
    </row>
    <row r="49205" spans="21:25" x14ac:dyDescent="0.2">
      <c r="U49205" s="55"/>
      <c r="V49205" s="53"/>
      <c r="W49205" s="53"/>
      <c r="X49205" s="53"/>
      <c r="Y49205" s="55"/>
    </row>
    <row r="49206" spans="21:25" x14ac:dyDescent="0.2">
      <c r="U49206" s="55"/>
      <c r="V49206" s="53"/>
      <c r="W49206" s="53"/>
      <c r="X49206" s="53"/>
      <c r="Y49206" s="55"/>
    </row>
    <row r="49207" spans="21:25" x14ac:dyDescent="0.2">
      <c r="U49207" s="55"/>
      <c r="V49207" s="53"/>
      <c r="W49207" s="53"/>
      <c r="X49207" s="53"/>
      <c r="Y49207" s="55"/>
    </row>
    <row r="49208" spans="21:25" x14ac:dyDescent="0.2">
      <c r="U49208" s="55"/>
      <c r="V49208" s="53"/>
      <c r="W49208" s="53"/>
      <c r="X49208" s="53"/>
      <c r="Y49208" s="55"/>
    </row>
    <row r="49209" spans="21:25" x14ac:dyDescent="0.2">
      <c r="U49209" s="55"/>
      <c r="V49209" s="53"/>
      <c r="W49209" s="53"/>
      <c r="X49209" s="53"/>
      <c r="Y49209" s="55"/>
    </row>
    <row r="49210" spans="21:25" x14ac:dyDescent="0.2">
      <c r="U49210" s="55"/>
      <c r="V49210" s="53"/>
      <c r="W49210" s="53"/>
      <c r="X49210" s="53"/>
      <c r="Y49210" s="55"/>
    </row>
    <row r="49211" spans="21:25" x14ac:dyDescent="0.2">
      <c r="U49211" s="55"/>
      <c r="V49211" s="53"/>
      <c r="W49211" s="53"/>
      <c r="X49211" s="53"/>
      <c r="Y49211" s="55"/>
    </row>
    <row r="49212" spans="21:25" x14ac:dyDescent="0.2">
      <c r="U49212" s="55"/>
      <c r="V49212" s="53"/>
      <c r="W49212" s="53"/>
      <c r="X49212" s="53"/>
      <c r="Y49212" s="55"/>
    </row>
    <row r="49213" spans="21:25" x14ac:dyDescent="0.2">
      <c r="U49213" s="55"/>
      <c r="V49213" s="53"/>
      <c r="W49213" s="53"/>
      <c r="X49213" s="53"/>
      <c r="Y49213" s="55"/>
    </row>
    <row r="49214" spans="21:25" x14ac:dyDescent="0.2">
      <c r="U49214" s="55"/>
      <c r="V49214" s="53"/>
      <c r="W49214" s="53"/>
      <c r="X49214" s="53"/>
      <c r="Y49214" s="55"/>
    </row>
    <row r="49215" spans="21:25" x14ac:dyDescent="0.2">
      <c r="U49215" s="55"/>
      <c r="V49215" s="53"/>
      <c r="W49215" s="53"/>
      <c r="X49215" s="53"/>
      <c r="Y49215" s="55"/>
    </row>
    <row r="49216" spans="21:25" x14ac:dyDescent="0.2">
      <c r="U49216" s="55"/>
      <c r="V49216" s="53"/>
      <c r="W49216" s="53"/>
      <c r="X49216" s="53"/>
      <c r="Y49216" s="55"/>
    </row>
    <row r="49217" spans="21:25" x14ac:dyDescent="0.2">
      <c r="U49217" s="55"/>
      <c r="V49217" s="53"/>
      <c r="W49217" s="53"/>
      <c r="X49217" s="53"/>
      <c r="Y49217" s="55"/>
    </row>
    <row r="49218" spans="21:25" x14ac:dyDescent="0.2">
      <c r="U49218" s="55"/>
      <c r="V49218" s="53"/>
      <c r="W49218" s="53"/>
      <c r="X49218" s="53"/>
      <c r="Y49218" s="55"/>
    </row>
    <row r="49219" spans="21:25" x14ac:dyDescent="0.2">
      <c r="U49219" s="55"/>
      <c r="V49219" s="53"/>
      <c r="W49219" s="53"/>
      <c r="X49219" s="53"/>
      <c r="Y49219" s="55"/>
    </row>
    <row r="49220" spans="21:25" x14ac:dyDescent="0.2">
      <c r="U49220" s="55"/>
      <c r="V49220" s="53"/>
      <c r="W49220" s="53"/>
      <c r="X49220" s="53"/>
      <c r="Y49220" s="55"/>
    </row>
    <row r="49221" spans="21:25" x14ac:dyDescent="0.2">
      <c r="U49221" s="55"/>
      <c r="V49221" s="53"/>
      <c r="W49221" s="53"/>
      <c r="X49221" s="53"/>
      <c r="Y49221" s="55"/>
    </row>
    <row r="49222" spans="21:25" x14ac:dyDescent="0.2">
      <c r="U49222" s="55"/>
      <c r="V49222" s="53"/>
      <c r="W49222" s="53"/>
      <c r="X49222" s="53"/>
      <c r="Y49222" s="55"/>
    </row>
    <row r="49223" spans="21:25" x14ac:dyDescent="0.2">
      <c r="U49223" s="55"/>
      <c r="V49223" s="53"/>
      <c r="W49223" s="53"/>
      <c r="X49223" s="53"/>
      <c r="Y49223" s="55"/>
    </row>
    <row r="49224" spans="21:25" x14ac:dyDescent="0.2">
      <c r="U49224" s="55"/>
      <c r="V49224" s="53"/>
      <c r="W49224" s="53"/>
      <c r="X49224" s="53"/>
      <c r="Y49224" s="55"/>
    </row>
    <row r="49225" spans="21:25" x14ac:dyDescent="0.2">
      <c r="U49225" s="55"/>
      <c r="V49225" s="53"/>
      <c r="W49225" s="53"/>
      <c r="X49225" s="53"/>
      <c r="Y49225" s="55"/>
    </row>
    <row r="49226" spans="21:25" x14ac:dyDescent="0.2">
      <c r="U49226" s="55"/>
      <c r="V49226" s="53"/>
      <c r="W49226" s="53"/>
      <c r="X49226" s="53"/>
      <c r="Y49226" s="55"/>
    </row>
    <row r="49227" spans="21:25" x14ac:dyDescent="0.2">
      <c r="U49227" s="55"/>
      <c r="V49227" s="53"/>
      <c r="W49227" s="53"/>
      <c r="X49227" s="53"/>
      <c r="Y49227" s="55"/>
    </row>
    <row r="49228" spans="21:25" x14ac:dyDescent="0.2">
      <c r="U49228" s="55"/>
      <c r="V49228" s="53"/>
      <c r="W49228" s="53"/>
      <c r="X49228" s="53"/>
      <c r="Y49228" s="55"/>
    </row>
    <row r="49229" spans="21:25" x14ac:dyDescent="0.2">
      <c r="U49229" s="55"/>
      <c r="V49229" s="53"/>
      <c r="W49229" s="53"/>
      <c r="X49229" s="53"/>
      <c r="Y49229" s="55"/>
    </row>
    <row r="49230" spans="21:25" x14ac:dyDescent="0.2">
      <c r="U49230" s="55"/>
      <c r="V49230" s="53"/>
      <c r="W49230" s="53"/>
      <c r="X49230" s="53"/>
      <c r="Y49230" s="55"/>
    </row>
    <row r="49231" spans="21:25" x14ac:dyDescent="0.2">
      <c r="U49231" s="55"/>
      <c r="V49231" s="53"/>
      <c r="W49231" s="53"/>
      <c r="X49231" s="53"/>
      <c r="Y49231" s="55"/>
    </row>
    <row r="49232" spans="21:25" x14ac:dyDescent="0.2">
      <c r="U49232" s="55"/>
      <c r="V49232" s="53"/>
      <c r="W49232" s="53"/>
      <c r="X49232" s="53"/>
      <c r="Y49232" s="55"/>
    </row>
    <row r="49233" spans="21:25" x14ac:dyDescent="0.2">
      <c r="U49233" s="55"/>
      <c r="V49233" s="53"/>
      <c r="W49233" s="53"/>
      <c r="X49233" s="53"/>
      <c r="Y49233" s="55"/>
    </row>
    <row r="49234" spans="21:25" x14ac:dyDescent="0.2">
      <c r="U49234" s="55"/>
      <c r="V49234" s="53"/>
      <c r="W49234" s="53"/>
      <c r="X49234" s="53"/>
      <c r="Y49234" s="55"/>
    </row>
    <row r="49235" spans="21:25" x14ac:dyDescent="0.2">
      <c r="U49235" s="55"/>
      <c r="V49235" s="53"/>
      <c r="W49235" s="53"/>
      <c r="X49235" s="53"/>
      <c r="Y49235" s="55"/>
    </row>
    <row r="49236" spans="21:25" x14ac:dyDescent="0.2">
      <c r="U49236" s="55"/>
      <c r="V49236" s="53"/>
      <c r="W49236" s="53"/>
      <c r="X49236" s="53"/>
      <c r="Y49236" s="55"/>
    </row>
    <row r="49237" spans="21:25" x14ac:dyDescent="0.2">
      <c r="U49237" s="55"/>
      <c r="V49237" s="53"/>
      <c r="W49237" s="53"/>
      <c r="X49237" s="53"/>
      <c r="Y49237" s="55"/>
    </row>
    <row r="49238" spans="21:25" x14ac:dyDescent="0.2">
      <c r="U49238" s="55"/>
      <c r="V49238" s="53"/>
      <c r="W49238" s="53"/>
      <c r="X49238" s="53"/>
      <c r="Y49238" s="55"/>
    </row>
    <row r="49239" spans="21:25" x14ac:dyDescent="0.2">
      <c r="U49239" s="55"/>
      <c r="V49239" s="53"/>
      <c r="W49239" s="53"/>
      <c r="X49239" s="53"/>
      <c r="Y49239" s="55"/>
    </row>
    <row r="49240" spans="21:25" x14ac:dyDescent="0.2">
      <c r="U49240" s="55"/>
      <c r="V49240" s="53"/>
      <c r="W49240" s="53"/>
      <c r="X49240" s="53"/>
      <c r="Y49240" s="55"/>
    </row>
    <row r="49241" spans="21:25" x14ac:dyDescent="0.2">
      <c r="U49241" s="55"/>
      <c r="V49241" s="53"/>
      <c r="W49241" s="53"/>
      <c r="X49241" s="53"/>
      <c r="Y49241" s="55"/>
    </row>
    <row r="49242" spans="21:25" x14ac:dyDescent="0.2">
      <c r="U49242" s="55"/>
      <c r="V49242" s="53"/>
      <c r="W49242" s="53"/>
      <c r="X49242" s="53"/>
      <c r="Y49242" s="55"/>
    </row>
    <row r="49243" spans="21:25" x14ac:dyDescent="0.2">
      <c r="U49243" s="55"/>
      <c r="V49243" s="53"/>
      <c r="W49243" s="53"/>
      <c r="X49243" s="53"/>
      <c r="Y49243" s="55"/>
    </row>
    <row r="49244" spans="21:25" x14ac:dyDescent="0.2">
      <c r="U49244" s="55"/>
      <c r="V49244" s="53"/>
      <c r="W49244" s="53"/>
      <c r="X49244" s="53"/>
      <c r="Y49244" s="55"/>
    </row>
    <row r="49245" spans="21:25" x14ac:dyDescent="0.2">
      <c r="U49245" s="55"/>
      <c r="V49245" s="53"/>
      <c r="W49245" s="53"/>
      <c r="X49245" s="53"/>
      <c r="Y49245" s="55"/>
    </row>
    <row r="49246" spans="21:25" x14ac:dyDescent="0.2">
      <c r="U49246" s="55"/>
      <c r="V49246" s="53"/>
      <c r="W49246" s="53"/>
      <c r="X49246" s="53"/>
      <c r="Y49246" s="55"/>
    </row>
    <row r="49247" spans="21:25" x14ac:dyDescent="0.2">
      <c r="U49247" s="55"/>
      <c r="V49247" s="53"/>
      <c r="W49247" s="53"/>
      <c r="X49247" s="53"/>
      <c r="Y49247" s="55"/>
    </row>
    <row r="49248" spans="21:25" x14ac:dyDescent="0.2">
      <c r="U49248" s="55"/>
      <c r="V49248" s="53"/>
      <c r="W49248" s="53"/>
      <c r="X49248" s="53"/>
      <c r="Y49248" s="55"/>
    </row>
    <row r="49249" spans="21:25" x14ac:dyDescent="0.2">
      <c r="U49249" s="55"/>
      <c r="V49249" s="53"/>
      <c r="W49249" s="53"/>
      <c r="X49249" s="53"/>
      <c r="Y49249" s="55"/>
    </row>
    <row r="49250" spans="21:25" x14ac:dyDescent="0.2">
      <c r="U49250" s="55"/>
      <c r="V49250" s="53"/>
      <c r="W49250" s="53"/>
      <c r="X49250" s="53"/>
      <c r="Y49250" s="55"/>
    </row>
    <row r="49251" spans="21:25" x14ac:dyDescent="0.2">
      <c r="U49251" s="55"/>
      <c r="V49251" s="53"/>
      <c r="W49251" s="53"/>
      <c r="X49251" s="53"/>
      <c r="Y49251" s="55"/>
    </row>
    <row r="49252" spans="21:25" x14ac:dyDescent="0.2">
      <c r="U49252" s="55"/>
      <c r="V49252" s="53"/>
      <c r="W49252" s="53"/>
      <c r="X49252" s="53"/>
      <c r="Y49252" s="55"/>
    </row>
    <row r="49253" spans="21:25" x14ac:dyDescent="0.2">
      <c r="U49253" s="55"/>
      <c r="V49253" s="53"/>
      <c r="W49253" s="53"/>
      <c r="X49253" s="53"/>
      <c r="Y49253" s="55"/>
    </row>
    <row r="49254" spans="21:25" x14ac:dyDescent="0.2">
      <c r="U49254" s="55"/>
      <c r="V49254" s="53"/>
      <c r="W49254" s="53"/>
      <c r="X49254" s="53"/>
      <c r="Y49254" s="55"/>
    </row>
    <row r="49255" spans="21:25" x14ac:dyDescent="0.2">
      <c r="U49255" s="55"/>
      <c r="V49255" s="53"/>
      <c r="W49255" s="53"/>
      <c r="X49255" s="53"/>
      <c r="Y49255" s="55"/>
    </row>
    <row r="49256" spans="21:25" x14ac:dyDescent="0.2">
      <c r="U49256" s="55"/>
      <c r="V49256" s="53"/>
      <c r="W49256" s="53"/>
      <c r="X49256" s="53"/>
      <c r="Y49256" s="55"/>
    </row>
    <row r="49257" spans="21:25" x14ac:dyDescent="0.2">
      <c r="U49257" s="55"/>
      <c r="V49257" s="53"/>
      <c r="W49257" s="53"/>
      <c r="X49257" s="53"/>
      <c r="Y49257" s="55"/>
    </row>
    <row r="49258" spans="21:25" x14ac:dyDescent="0.2">
      <c r="U49258" s="55"/>
      <c r="V49258" s="53"/>
      <c r="W49258" s="53"/>
      <c r="X49258" s="53"/>
      <c r="Y49258" s="55"/>
    </row>
    <row r="49259" spans="21:25" x14ac:dyDescent="0.2">
      <c r="U49259" s="55"/>
      <c r="V49259" s="53"/>
      <c r="W49259" s="53"/>
      <c r="X49259" s="53"/>
      <c r="Y49259" s="55"/>
    </row>
    <row r="49260" spans="21:25" x14ac:dyDescent="0.2">
      <c r="U49260" s="55"/>
      <c r="V49260" s="53"/>
      <c r="W49260" s="53"/>
      <c r="X49260" s="53"/>
      <c r="Y49260" s="55"/>
    </row>
    <row r="49261" spans="21:25" x14ac:dyDescent="0.2">
      <c r="U49261" s="55"/>
      <c r="V49261" s="53"/>
      <c r="W49261" s="53"/>
      <c r="X49261" s="53"/>
      <c r="Y49261" s="55"/>
    </row>
    <row r="49262" spans="21:25" x14ac:dyDescent="0.2">
      <c r="U49262" s="55"/>
      <c r="V49262" s="53"/>
      <c r="W49262" s="53"/>
      <c r="X49262" s="53"/>
      <c r="Y49262" s="55"/>
    </row>
    <row r="49263" spans="21:25" x14ac:dyDescent="0.2">
      <c r="U49263" s="55"/>
      <c r="V49263" s="53"/>
      <c r="W49263" s="53"/>
      <c r="X49263" s="53"/>
      <c r="Y49263" s="55"/>
    </row>
    <row r="49264" spans="21:25" x14ac:dyDescent="0.2">
      <c r="U49264" s="55"/>
      <c r="V49264" s="53"/>
      <c r="W49264" s="53"/>
      <c r="X49264" s="53"/>
      <c r="Y49264" s="55"/>
    </row>
    <row r="49265" spans="21:25" x14ac:dyDescent="0.2">
      <c r="U49265" s="55"/>
      <c r="V49265" s="53"/>
      <c r="W49265" s="53"/>
      <c r="X49265" s="53"/>
      <c r="Y49265" s="55"/>
    </row>
    <row r="49266" spans="21:25" x14ac:dyDescent="0.2">
      <c r="U49266" s="55"/>
      <c r="V49266" s="53"/>
      <c r="W49266" s="53"/>
      <c r="X49266" s="53"/>
      <c r="Y49266" s="55"/>
    </row>
    <row r="49267" spans="21:25" x14ac:dyDescent="0.2">
      <c r="U49267" s="55"/>
      <c r="V49267" s="53"/>
      <c r="W49267" s="53"/>
      <c r="X49267" s="53"/>
      <c r="Y49267" s="55"/>
    </row>
    <row r="49268" spans="21:25" x14ac:dyDescent="0.2">
      <c r="U49268" s="55"/>
      <c r="V49268" s="53"/>
      <c r="W49268" s="53"/>
      <c r="X49268" s="53"/>
      <c r="Y49268" s="55"/>
    </row>
    <row r="49269" spans="21:25" x14ac:dyDescent="0.2">
      <c r="U49269" s="55"/>
      <c r="V49269" s="53"/>
      <c r="W49269" s="53"/>
      <c r="X49269" s="53"/>
      <c r="Y49269" s="55"/>
    </row>
    <row r="49270" spans="21:25" x14ac:dyDescent="0.2">
      <c r="U49270" s="55"/>
      <c r="V49270" s="53"/>
      <c r="W49270" s="53"/>
      <c r="X49270" s="53"/>
      <c r="Y49270" s="55"/>
    </row>
    <row r="49271" spans="21:25" x14ac:dyDescent="0.2">
      <c r="U49271" s="55"/>
      <c r="V49271" s="53"/>
      <c r="W49271" s="53"/>
      <c r="X49271" s="53"/>
      <c r="Y49271" s="55"/>
    </row>
    <row r="49272" spans="21:25" x14ac:dyDescent="0.2">
      <c r="U49272" s="55"/>
      <c r="V49272" s="53"/>
      <c r="W49272" s="53"/>
      <c r="X49272" s="53"/>
      <c r="Y49272" s="55"/>
    </row>
    <row r="49273" spans="21:25" x14ac:dyDescent="0.2">
      <c r="U49273" s="55"/>
      <c r="V49273" s="53"/>
      <c r="W49273" s="53"/>
      <c r="X49273" s="53"/>
      <c r="Y49273" s="55"/>
    </row>
    <row r="49274" spans="21:25" x14ac:dyDescent="0.2">
      <c r="U49274" s="55"/>
      <c r="V49274" s="53"/>
      <c r="W49274" s="53"/>
      <c r="X49274" s="53"/>
      <c r="Y49274" s="55"/>
    </row>
    <row r="49275" spans="21:25" x14ac:dyDescent="0.2">
      <c r="U49275" s="55"/>
      <c r="V49275" s="53"/>
      <c r="W49275" s="53"/>
      <c r="X49275" s="53"/>
      <c r="Y49275" s="55"/>
    </row>
    <row r="49276" spans="21:25" x14ac:dyDescent="0.2">
      <c r="U49276" s="55"/>
      <c r="V49276" s="53"/>
      <c r="W49276" s="53"/>
      <c r="X49276" s="53"/>
      <c r="Y49276" s="55"/>
    </row>
    <row r="49277" spans="21:25" x14ac:dyDescent="0.2">
      <c r="U49277" s="55"/>
      <c r="V49277" s="53"/>
      <c r="W49277" s="53"/>
      <c r="X49277" s="53"/>
      <c r="Y49277" s="55"/>
    </row>
    <row r="49278" spans="21:25" x14ac:dyDescent="0.2">
      <c r="U49278" s="55"/>
      <c r="V49278" s="53"/>
      <c r="W49278" s="53"/>
      <c r="X49278" s="53"/>
      <c r="Y49278" s="55"/>
    </row>
    <row r="49279" spans="21:25" x14ac:dyDescent="0.2">
      <c r="U49279" s="55"/>
      <c r="V49279" s="53"/>
      <c r="W49279" s="53"/>
      <c r="X49279" s="53"/>
      <c r="Y49279" s="55"/>
    </row>
    <row r="49280" spans="21:25" x14ac:dyDescent="0.2">
      <c r="U49280" s="55"/>
      <c r="V49280" s="53"/>
      <c r="W49280" s="53"/>
      <c r="X49280" s="53"/>
      <c r="Y49280" s="55"/>
    </row>
    <row r="49281" spans="21:25" x14ac:dyDescent="0.2">
      <c r="U49281" s="55"/>
      <c r="V49281" s="53"/>
      <c r="W49281" s="53"/>
      <c r="X49281" s="53"/>
      <c r="Y49281" s="55"/>
    </row>
    <row r="49282" spans="21:25" x14ac:dyDescent="0.2">
      <c r="U49282" s="55"/>
      <c r="V49282" s="53"/>
      <c r="W49282" s="53"/>
      <c r="X49282" s="53"/>
      <c r="Y49282" s="55"/>
    </row>
    <row r="49283" spans="21:25" x14ac:dyDescent="0.2">
      <c r="U49283" s="55"/>
      <c r="V49283" s="53"/>
      <c r="W49283" s="53"/>
      <c r="X49283" s="53"/>
      <c r="Y49283" s="55"/>
    </row>
    <row r="49284" spans="21:25" x14ac:dyDescent="0.2">
      <c r="U49284" s="55"/>
      <c r="V49284" s="53"/>
      <c r="W49284" s="53"/>
      <c r="X49284" s="53"/>
      <c r="Y49284" s="55"/>
    </row>
    <row r="49285" spans="21:25" x14ac:dyDescent="0.2">
      <c r="U49285" s="55"/>
      <c r="V49285" s="53"/>
      <c r="W49285" s="53"/>
      <c r="X49285" s="53"/>
      <c r="Y49285" s="55"/>
    </row>
    <row r="49286" spans="21:25" x14ac:dyDescent="0.2">
      <c r="U49286" s="55"/>
      <c r="V49286" s="53"/>
      <c r="W49286" s="53"/>
      <c r="X49286" s="53"/>
      <c r="Y49286" s="55"/>
    </row>
    <row r="49287" spans="21:25" x14ac:dyDescent="0.2">
      <c r="U49287" s="55"/>
      <c r="V49287" s="53"/>
      <c r="W49287" s="53"/>
      <c r="X49287" s="53"/>
      <c r="Y49287" s="55"/>
    </row>
    <row r="49288" spans="21:25" x14ac:dyDescent="0.2">
      <c r="U49288" s="55"/>
      <c r="V49288" s="53"/>
      <c r="W49288" s="53"/>
      <c r="X49288" s="53"/>
      <c r="Y49288" s="55"/>
    </row>
    <row r="49289" spans="21:25" x14ac:dyDescent="0.2">
      <c r="U49289" s="55"/>
      <c r="V49289" s="53"/>
      <c r="W49289" s="53"/>
      <c r="X49289" s="53"/>
      <c r="Y49289" s="55"/>
    </row>
    <row r="49290" spans="21:25" x14ac:dyDescent="0.2">
      <c r="U49290" s="55"/>
      <c r="V49290" s="53"/>
      <c r="W49290" s="53"/>
      <c r="X49290" s="53"/>
      <c r="Y49290" s="55"/>
    </row>
    <row r="49291" spans="21:25" x14ac:dyDescent="0.2">
      <c r="U49291" s="55"/>
      <c r="V49291" s="53"/>
      <c r="W49291" s="53"/>
      <c r="X49291" s="53"/>
      <c r="Y49291" s="55"/>
    </row>
    <row r="49292" spans="21:25" x14ac:dyDescent="0.2">
      <c r="U49292" s="55"/>
      <c r="V49292" s="53"/>
      <c r="W49292" s="53"/>
      <c r="X49292" s="53"/>
      <c r="Y49292" s="55"/>
    </row>
    <row r="49293" spans="21:25" x14ac:dyDescent="0.2">
      <c r="U49293" s="55"/>
      <c r="V49293" s="53"/>
      <c r="W49293" s="53"/>
      <c r="X49293" s="53"/>
      <c r="Y49293" s="55"/>
    </row>
    <row r="49294" spans="21:25" x14ac:dyDescent="0.2">
      <c r="U49294" s="55"/>
      <c r="V49294" s="53"/>
      <c r="W49294" s="53"/>
      <c r="X49294" s="53"/>
      <c r="Y49294" s="55"/>
    </row>
    <row r="49295" spans="21:25" x14ac:dyDescent="0.2">
      <c r="U49295" s="55"/>
      <c r="V49295" s="53"/>
      <c r="W49295" s="53"/>
      <c r="X49295" s="53"/>
      <c r="Y49295" s="55"/>
    </row>
    <row r="49296" spans="21:25" x14ac:dyDescent="0.2">
      <c r="U49296" s="55"/>
      <c r="V49296" s="53"/>
      <c r="W49296" s="53"/>
      <c r="X49296" s="53"/>
      <c r="Y49296" s="55"/>
    </row>
    <row r="49297" spans="21:25" x14ac:dyDescent="0.2">
      <c r="U49297" s="55"/>
      <c r="V49297" s="53"/>
      <c r="W49297" s="53"/>
      <c r="X49297" s="53"/>
      <c r="Y49297" s="55"/>
    </row>
    <row r="49298" spans="21:25" x14ac:dyDescent="0.2">
      <c r="U49298" s="55"/>
      <c r="V49298" s="53"/>
      <c r="W49298" s="53"/>
      <c r="X49298" s="53"/>
      <c r="Y49298" s="55"/>
    </row>
    <row r="49299" spans="21:25" x14ac:dyDescent="0.2">
      <c r="U49299" s="55"/>
      <c r="V49299" s="53"/>
      <c r="W49299" s="53"/>
      <c r="X49299" s="53"/>
      <c r="Y49299" s="55"/>
    </row>
    <row r="49300" spans="21:25" x14ac:dyDescent="0.2">
      <c r="U49300" s="55"/>
      <c r="V49300" s="53"/>
      <c r="W49300" s="53"/>
      <c r="X49300" s="53"/>
      <c r="Y49300" s="55"/>
    </row>
    <row r="49301" spans="21:25" x14ac:dyDescent="0.2">
      <c r="U49301" s="55"/>
      <c r="V49301" s="53"/>
      <c r="W49301" s="53"/>
      <c r="X49301" s="53"/>
      <c r="Y49301" s="55"/>
    </row>
    <row r="49302" spans="21:25" x14ac:dyDescent="0.2">
      <c r="U49302" s="55"/>
      <c r="V49302" s="53"/>
      <c r="W49302" s="53"/>
      <c r="X49302" s="53"/>
      <c r="Y49302" s="55"/>
    </row>
    <row r="49303" spans="21:25" x14ac:dyDescent="0.2">
      <c r="U49303" s="55"/>
      <c r="V49303" s="53"/>
      <c r="W49303" s="53"/>
      <c r="X49303" s="53"/>
      <c r="Y49303" s="55"/>
    </row>
    <row r="49304" spans="21:25" x14ac:dyDescent="0.2">
      <c r="U49304" s="55"/>
      <c r="V49304" s="53"/>
      <c r="W49304" s="53"/>
      <c r="X49304" s="53"/>
      <c r="Y49304" s="55"/>
    </row>
    <row r="49305" spans="21:25" x14ac:dyDescent="0.2">
      <c r="U49305" s="55"/>
      <c r="V49305" s="53"/>
      <c r="W49305" s="53"/>
      <c r="X49305" s="53"/>
      <c r="Y49305" s="55"/>
    </row>
    <row r="49306" spans="21:25" x14ac:dyDescent="0.2">
      <c r="U49306" s="55"/>
      <c r="V49306" s="53"/>
      <c r="W49306" s="53"/>
      <c r="X49306" s="53"/>
      <c r="Y49306" s="55"/>
    </row>
    <row r="49307" spans="21:25" x14ac:dyDescent="0.2">
      <c r="U49307" s="55"/>
      <c r="V49307" s="53"/>
      <c r="W49307" s="53"/>
      <c r="X49307" s="53"/>
      <c r="Y49307" s="55"/>
    </row>
    <row r="49308" spans="21:25" x14ac:dyDescent="0.2">
      <c r="U49308" s="55"/>
      <c r="V49308" s="53"/>
      <c r="W49308" s="53"/>
      <c r="X49308" s="53"/>
      <c r="Y49308" s="55"/>
    </row>
    <row r="49309" spans="21:25" x14ac:dyDescent="0.2">
      <c r="U49309" s="55"/>
      <c r="V49309" s="53"/>
      <c r="W49309" s="53"/>
      <c r="X49309" s="53"/>
      <c r="Y49309" s="55"/>
    </row>
    <row r="49310" spans="21:25" x14ac:dyDescent="0.2">
      <c r="U49310" s="55"/>
      <c r="V49310" s="53"/>
      <c r="W49310" s="53"/>
      <c r="X49310" s="53"/>
      <c r="Y49310" s="55"/>
    </row>
    <row r="49311" spans="21:25" x14ac:dyDescent="0.2">
      <c r="U49311" s="55"/>
      <c r="V49311" s="53"/>
      <c r="W49311" s="53"/>
      <c r="X49311" s="53"/>
      <c r="Y49311" s="55"/>
    </row>
    <row r="49312" spans="21:25" x14ac:dyDescent="0.2">
      <c r="U49312" s="55"/>
      <c r="V49312" s="53"/>
      <c r="W49312" s="53"/>
      <c r="X49312" s="53"/>
      <c r="Y49312" s="55"/>
    </row>
    <row r="49313" spans="21:25" x14ac:dyDescent="0.2">
      <c r="U49313" s="55"/>
      <c r="V49313" s="53"/>
      <c r="W49313" s="53"/>
      <c r="X49313" s="53"/>
      <c r="Y49313" s="55"/>
    </row>
    <row r="49314" spans="21:25" x14ac:dyDescent="0.2">
      <c r="U49314" s="55"/>
      <c r="V49314" s="53"/>
      <c r="W49314" s="53"/>
      <c r="X49314" s="53"/>
      <c r="Y49314" s="55"/>
    </row>
    <row r="49315" spans="21:25" x14ac:dyDescent="0.2">
      <c r="U49315" s="55"/>
      <c r="V49315" s="53"/>
      <c r="W49315" s="53"/>
      <c r="X49315" s="53"/>
      <c r="Y49315" s="55"/>
    </row>
    <row r="49316" spans="21:25" x14ac:dyDescent="0.2">
      <c r="U49316" s="55"/>
      <c r="V49316" s="53"/>
      <c r="W49316" s="53"/>
      <c r="X49316" s="53"/>
      <c r="Y49316" s="55"/>
    </row>
    <row r="49317" spans="21:25" x14ac:dyDescent="0.2">
      <c r="U49317" s="55"/>
      <c r="V49317" s="53"/>
      <c r="W49317" s="53"/>
      <c r="X49317" s="53"/>
      <c r="Y49317" s="55"/>
    </row>
    <row r="49318" spans="21:25" x14ac:dyDescent="0.2">
      <c r="U49318" s="55"/>
      <c r="V49318" s="53"/>
      <c r="W49318" s="53"/>
      <c r="X49318" s="53"/>
      <c r="Y49318" s="55"/>
    </row>
    <row r="49319" spans="21:25" x14ac:dyDescent="0.2">
      <c r="U49319" s="55"/>
      <c r="V49319" s="53"/>
      <c r="W49319" s="53"/>
      <c r="X49319" s="53"/>
      <c r="Y49319" s="55"/>
    </row>
    <row r="49320" spans="21:25" x14ac:dyDescent="0.2">
      <c r="U49320" s="55"/>
      <c r="V49320" s="53"/>
      <c r="W49320" s="53"/>
      <c r="X49320" s="53"/>
      <c r="Y49320" s="55"/>
    </row>
    <row r="49321" spans="21:25" x14ac:dyDescent="0.2">
      <c r="U49321" s="55"/>
      <c r="V49321" s="53"/>
      <c r="W49321" s="53"/>
      <c r="X49321" s="53"/>
      <c r="Y49321" s="55"/>
    </row>
    <row r="49322" spans="21:25" x14ac:dyDescent="0.2">
      <c r="U49322" s="55"/>
      <c r="V49322" s="53"/>
      <c r="W49322" s="53"/>
      <c r="X49322" s="53"/>
      <c r="Y49322" s="55"/>
    </row>
    <row r="49323" spans="21:25" x14ac:dyDescent="0.2">
      <c r="U49323" s="55"/>
      <c r="V49323" s="53"/>
      <c r="W49323" s="53"/>
      <c r="X49323" s="53"/>
      <c r="Y49323" s="55"/>
    </row>
    <row r="49324" spans="21:25" x14ac:dyDescent="0.2">
      <c r="U49324" s="55"/>
      <c r="V49324" s="53"/>
      <c r="W49324" s="53"/>
      <c r="X49324" s="53"/>
      <c r="Y49324" s="55"/>
    </row>
    <row r="49325" spans="21:25" x14ac:dyDescent="0.2">
      <c r="U49325" s="55"/>
      <c r="V49325" s="53"/>
      <c r="W49325" s="53"/>
      <c r="X49325" s="53"/>
      <c r="Y49325" s="55"/>
    </row>
    <row r="49326" spans="21:25" x14ac:dyDescent="0.2">
      <c r="U49326" s="55"/>
      <c r="V49326" s="53"/>
      <c r="W49326" s="53"/>
      <c r="X49326" s="53"/>
      <c r="Y49326" s="55"/>
    </row>
    <row r="49327" spans="21:25" x14ac:dyDescent="0.2">
      <c r="U49327" s="55"/>
      <c r="V49327" s="53"/>
      <c r="W49327" s="53"/>
      <c r="X49327" s="53"/>
      <c r="Y49327" s="55"/>
    </row>
    <row r="49328" spans="21:25" x14ac:dyDescent="0.2">
      <c r="U49328" s="55"/>
      <c r="V49328" s="53"/>
      <c r="W49328" s="53"/>
      <c r="X49328" s="53"/>
      <c r="Y49328" s="55"/>
    </row>
    <row r="49329" spans="21:25" x14ac:dyDescent="0.2">
      <c r="U49329" s="55"/>
      <c r="V49329" s="53"/>
      <c r="W49329" s="53"/>
      <c r="X49329" s="53"/>
      <c r="Y49329" s="55"/>
    </row>
    <row r="49330" spans="21:25" x14ac:dyDescent="0.2">
      <c r="U49330" s="55"/>
      <c r="V49330" s="53"/>
      <c r="W49330" s="53"/>
      <c r="X49330" s="53"/>
      <c r="Y49330" s="55"/>
    </row>
    <row r="49331" spans="21:25" x14ac:dyDescent="0.2">
      <c r="U49331" s="55"/>
      <c r="V49331" s="53"/>
      <c r="W49331" s="53"/>
      <c r="X49331" s="53"/>
      <c r="Y49331" s="55"/>
    </row>
    <row r="49332" spans="21:25" x14ac:dyDescent="0.2">
      <c r="U49332" s="55"/>
      <c r="V49332" s="53"/>
      <c r="W49332" s="53"/>
      <c r="X49332" s="53"/>
      <c r="Y49332" s="55"/>
    </row>
    <row r="49333" spans="21:25" x14ac:dyDescent="0.2">
      <c r="U49333" s="55"/>
      <c r="V49333" s="53"/>
      <c r="W49333" s="53"/>
      <c r="X49333" s="53"/>
      <c r="Y49333" s="55"/>
    </row>
    <row r="49334" spans="21:25" x14ac:dyDescent="0.2">
      <c r="U49334" s="55"/>
      <c r="V49334" s="53"/>
      <c r="W49334" s="53"/>
      <c r="X49334" s="53"/>
      <c r="Y49334" s="55"/>
    </row>
    <row r="49335" spans="21:25" x14ac:dyDescent="0.2">
      <c r="U49335" s="55"/>
      <c r="V49335" s="53"/>
      <c r="W49335" s="53"/>
      <c r="X49335" s="53"/>
      <c r="Y49335" s="55"/>
    </row>
    <row r="49336" spans="21:25" x14ac:dyDescent="0.2">
      <c r="U49336" s="55"/>
      <c r="V49336" s="53"/>
      <c r="W49336" s="53"/>
      <c r="X49336" s="53"/>
      <c r="Y49336" s="55"/>
    </row>
    <row r="49337" spans="21:25" x14ac:dyDescent="0.2">
      <c r="U49337" s="55"/>
      <c r="V49337" s="53"/>
      <c r="W49337" s="53"/>
      <c r="X49337" s="53"/>
      <c r="Y49337" s="55"/>
    </row>
    <row r="49338" spans="21:25" x14ac:dyDescent="0.2">
      <c r="U49338" s="55"/>
      <c r="V49338" s="53"/>
      <c r="W49338" s="53"/>
      <c r="X49338" s="53"/>
      <c r="Y49338" s="55"/>
    </row>
    <row r="49339" spans="21:25" x14ac:dyDescent="0.2">
      <c r="U49339" s="55"/>
      <c r="V49339" s="53"/>
      <c r="W49339" s="53"/>
      <c r="X49339" s="53"/>
      <c r="Y49339" s="55"/>
    </row>
    <row r="49340" spans="21:25" x14ac:dyDescent="0.2">
      <c r="U49340" s="55"/>
      <c r="V49340" s="53"/>
      <c r="W49340" s="53"/>
      <c r="X49340" s="53"/>
      <c r="Y49340" s="55"/>
    </row>
    <row r="49341" spans="21:25" x14ac:dyDescent="0.2">
      <c r="U49341" s="55"/>
      <c r="V49341" s="53"/>
      <c r="W49341" s="53"/>
      <c r="X49341" s="53"/>
      <c r="Y49341" s="55"/>
    </row>
    <row r="49342" spans="21:25" x14ac:dyDescent="0.2">
      <c r="U49342" s="55"/>
      <c r="V49342" s="53"/>
      <c r="W49342" s="53"/>
      <c r="X49342" s="53"/>
      <c r="Y49342" s="55"/>
    </row>
    <row r="49343" spans="21:25" x14ac:dyDescent="0.2">
      <c r="U49343" s="55"/>
      <c r="V49343" s="53"/>
      <c r="W49343" s="53"/>
      <c r="X49343" s="53"/>
      <c r="Y49343" s="55"/>
    </row>
    <row r="49344" spans="21:25" x14ac:dyDescent="0.2">
      <c r="U49344" s="55"/>
      <c r="V49344" s="53"/>
      <c r="W49344" s="53"/>
      <c r="X49344" s="53"/>
      <c r="Y49344" s="55"/>
    </row>
    <row r="49345" spans="21:25" x14ac:dyDescent="0.2">
      <c r="U49345" s="55"/>
      <c r="V49345" s="53"/>
      <c r="W49345" s="53"/>
      <c r="X49345" s="53"/>
      <c r="Y49345" s="55"/>
    </row>
    <row r="49346" spans="21:25" x14ac:dyDescent="0.2">
      <c r="U49346" s="55"/>
      <c r="V49346" s="53"/>
      <c r="W49346" s="53"/>
      <c r="X49346" s="53"/>
      <c r="Y49346" s="55"/>
    </row>
    <row r="49347" spans="21:25" x14ac:dyDescent="0.2">
      <c r="U49347" s="55"/>
      <c r="V49347" s="53"/>
      <c r="W49347" s="53"/>
      <c r="X49347" s="53"/>
      <c r="Y49347" s="55"/>
    </row>
    <row r="49348" spans="21:25" x14ac:dyDescent="0.2">
      <c r="U49348" s="55"/>
      <c r="V49348" s="53"/>
      <c r="W49348" s="53"/>
      <c r="X49348" s="53"/>
      <c r="Y49348" s="55"/>
    </row>
    <row r="49349" spans="21:25" x14ac:dyDescent="0.2">
      <c r="U49349" s="55"/>
      <c r="V49349" s="53"/>
      <c r="W49349" s="53"/>
      <c r="X49349" s="53"/>
      <c r="Y49349" s="55"/>
    </row>
    <row r="49350" spans="21:25" x14ac:dyDescent="0.2">
      <c r="U49350" s="55"/>
      <c r="V49350" s="53"/>
      <c r="W49350" s="53"/>
      <c r="X49350" s="53"/>
      <c r="Y49350" s="55"/>
    </row>
    <row r="49351" spans="21:25" x14ac:dyDescent="0.2">
      <c r="U49351" s="55"/>
      <c r="V49351" s="53"/>
      <c r="W49351" s="53"/>
      <c r="X49351" s="53"/>
      <c r="Y49351" s="55"/>
    </row>
    <row r="49352" spans="21:25" x14ac:dyDescent="0.2">
      <c r="U49352" s="55"/>
      <c r="V49352" s="53"/>
      <c r="W49352" s="53"/>
      <c r="X49352" s="53"/>
      <c r="Y49352" s="55"/>
    </row>
    <row r="49353" spans="21:25" x14ac:dyDescent="0.2">
      <c r="U49353" s="55"/>
      <c r="V49353" s="53"/>
      <c r="W49353" s="53"/>
      <c r="X49353" s="53"/>
      <c r="Y49353" s="55"/>
    </row>
    <row r="49354" spans="21:25" x14ac:dyDescent="0.2">
      <c r="U49354" s="55"/>
      <c r="V49354" s="53"/>
      <c r="W49354" s="53"/>
      <c r="X49354" s="53"/>
      <c r="Y49354" s="55"/>
    </row>
    <row r="49355" spans="21:25" x14ac:dyDescent="0.2">
      <c r="U49355" s="55"/>
      <c r="V49355" s="53"/>
      <c r="W49355" s="53"/>
      <c r="X49355" s="53"/>
      <c r="Y49355" s="55"/>
    </row>
    <row r="49356" spans="21:25" x14ac:dyDescent="0.2">
      <c r="U49356" s="55"/>
      <c r="V49356" s="53"/>
      <c r="W49356" s="53"/>
      <c r="X49356" s="53"/>
      <c r="Y49356" s="55"/>
    </row>
    <row r="49357" spans="21:25" x14ac:dyDescent="0.2">
      <c r="U49357" s="55"/>
      <c r="V49357" s="53"/>
      <c r="W49357" s="53"/>
      <c r="X49357" s="53"/>
      <c r="Y49357" s="55"/>
    </row>
    <row r="49358" spans="21:25" x14ac:dyDescent="0.2">
      <c r="U49358" s="55"/>
      <c r="V49358" s="53"/>
      <c r="W49358" s="53"/>
      <c r="X49358" s="53"/>
      <c r="Y49358" s="55"/>
    </row>
    <row r="49359" spans="21:25" x14ac:dyDescent="0.2">
      <c r="U49359" s="55"/>
      <c r="V49359" s="53"/>
      <c r="W49359" s="53"/>
      <c r="X49359" s="53"/>
      <c r="Y49359" s="55"/>
    </row>
    <row r="49360" spans="21:25" x14ac:dyDescent="0.2">
      <c r="U49360" s="55"/>
      <c r="V49360" s="53"/>
      <c r="W49360" s="53"/>
      <c r="X49360" s="53"/>
      <c r="Y49360" s="55"/>
    </row>
    <row r="49361" spans="21:25" x14ac:dyDescent="0.2">
      <c r="U49361" s="55"/>
      <c r="V49361" s="53"/>
      <c r="W49361" s="53"/>
      <c r="X49361" s="53"/>
      <c r="Y49361" s="55"/>
    </row>
    <row r="49362" spans="21:25" x14ac:dyDescent="0.2">
      <c r="U49362" s="55"/>
      <c r="V49362" s="53"/>
      <c r="W49362" s="53"/>
      <c r="X49362" s="53"/>
      <c r="Y49362" s="55"/>
    </row>
    <row r="49363" spans="21:25" x14ac:dyDescent="0.2">
      <c r="U49363" s="55"/>
      <c r="V49363" s="53"/>
      <c r="W49363" s="53"/>
      <c r="X49363" s="53"/>
      <c r="Y49363" s="55"/>
    </row>
    <row r="49364" spans="21:25" x14ac:dyDescent="0.2">
      <c r="U49364" s="55"/>
      <c r="V49364" s="53"/>
      <c r="W49364" s="53"/>
      <c r="X49364" s="53"/>
      <c r="Y49364" s="55"/>
    </row>
    <row r="49365" spans="21:25" x14ac:dyDescent="0.2">
      <c r="U49365" s="55"/>
      <c r="V49365" s="53"/>
      <c r="W49365" s="53"/>
      <c r="X49365" s="53"/>
      <c r="Y49365" s="55"/>
    </row>
    <row r="49366" spans="21:25" x14ac:dyDescent="0.2">
      <c r="U49366" s="55"/>
      <c r="V49366" s="53"/>
      <c r="W49366" s="53"/>
      <c r="X49366" s="53"/>
      <c r="Y49366" s="55"/>
    </row>
    <row r="49367" spans="21:25" x14ac:dyDescent="0.2">
      <c r="U49367" s="55"/>
      <c r="V49367" s="53"/>
      <c r="W49367" s="53"/>
      <c r="X49367" s="53"/>
      <c r="Y49367" s="55"/>
    </row>
    <row r="49368" spans="21:25" x14ac:dyDescent="0.2">
      <c r="U49368" s="55"/>
      <c r="V49368" s="53"/>
      <c r="W49368" s="53"/>
      <c r="X49368" s="53"/>
      <c r="Y49368" s="55"/>
    </row>
    <row r="49369" spans="21:25" x14ac:dyDescent="0.2">
      <c r="U49369" s="55"/>
      <c r="V49369" s="53"/>
      <c r="W49369" s="53"/>
      <c r="X49369" s="53"/>
      <c r="Y49369" s="55"/>
    </row>
    <row r="49370" spans="21:25" x14ac:dyDescent="0.2">
      <c r="U49370" s="55"/>
      <c r="V49370" s="53"/>
      <c r="W49370" s="53"/>
      <c r="X49370" s="53"/>
      <c r="Y49370" s="55"/>
    </row>
    <row r="49371" spans="21:25" x14ac:dyDescent="0.2">
      <c r="U49371" s="55"/>
      <c r="V49371" s="53"/>
      <c r="W49371" s="53"/>
      <c r="X49371" s="53"/>
      <c r="Y49371" s="55"/>
    </row>
    <row r="49372" spans="21:25" x14ac:dyDescent="0.2">
      <c r="U49372" s="55"/>
      <c r="V49372" s="53"/>
      <c r="W49372" s="53"/>
      <c r="X49372" s="53"/>
      <c r="Y49372" s="55"/>
    </row>
    <row r="49373" spans="21:25" x14ac:dyDescent="0.2">
      <c r="U49373" s="55"/>
      <c r="V49373" s="53"/>
      <c r="W49373" s="53"/>
      <c r="X49373" s="53"/>
      <c r="Y49373" s="55"/>
    </row>
    <row r="49374" spans="21:25" x14ac:dyDescent="0.2">
      <c r="U49374" s="55"/>
      <c r="V49374" s="53"/>
      <c r="W49374" s="53"/>
      <c r="X49374" s="53"/>
      <c r="Y49374" s="55"/>
    </row>
    <row r="49375" spans="21:25" x14ac:dyDescent="0.2">
      <c r="U49375" s="55"/>
      <c r="V49375" s="53"/>
      <c r="W49375" s="53"/>
      <c r="X49375" s="53"/>
      <c r="Y49375" s="55"/>
    </row>
    <row r="49376" spans="21:25" x14ac:dyDescent="0.2">
      <c r="U49376" s="55"/>
      <c r="V49376" s="53"/>
      <c r="W49376" s="53"/>
      <c r="X49376" s="53"/>
      <c r="Y49376" s="55"/>
    </row>
    <row r="49377" spans="21:25" x14ac:dyDescent="0.2">
      <c r="U49377" s="55"/>
      <c r="V49377" s="53"/>
      <c r="W49377" s="53"/>
      <c r="X49377" s="53"/>
      <c r="Y49377" s="55"/>
    </row>
    <row r="49378" spans="21:25" x14ac:dyDescent="0.2">
      <c r="U49378" s="55"/>
      <c r="V49378" s="53"/>
      <c r="W49378" s="53"/>
      <c r="X49378" s="53"/>
      <c r="Y49378" s="55"/>
    </row>
    <row r="49379" spans="21:25" x14ac:dyDescent="0.2">
      <c r="U49379" s="55"/>
      <c r="V49379" s="53"/>
      <c r="W49379" s="53"/>
      <c r="X49379" s="53"/>
      <c r="Y49379" s="55"/>
    </row>
    <row r="49380" spans="21:25" x14ac:dyDescent="0.2">
      <c r="U49380" s="55"/>
      <c r="V49380" s="53"/>
      <c r="W49380" s="53"/>
      <c r="X49380" s="53"/>
      <c r="Y49380" s="55"/>
    </row>
    <row r="49381" spans="21:25" x14ac:dyDescent="0.2">
      <c r="U49381" s="55"/>
      <c r="V49381" s="53"/>
      <c r="W49381" s="53"/>
      <c r="X49381" s="53"/>
      <c r="Y49381" s="55"/>
    </row>
    <row r="49382" spans="21:25" x14ac:dyDescent="0.2">
      <c r="U49382" s="55"/>
      <c r="V49382" s="53"/>
      <c r="W49382" s="53"/>
      <c r="X49382" s="53"/>
      <c r="Y49382" s="55"/>
    </row>
    <row r="49383" spans="21:25" x14ac:dyDescent="0.2">
      <c r="U49383" s="55"/>
      <c r="V49383" s="53"/>
      <c r="W49383" s="53"/>
      <c r="X49383" s="53"/>
      <c r="Y49383" s="55"/>
    </row>
    <row r="49384" spans="21:25" x14ac:dyDescent="0.2">
      <c r="U49384" s="55"/>
      <c r="V49384" s="53"/>
      <c r="W49384" s="53"/>
      <c r="X49384" s="53"/>
      <c r="Y49384" s="55"/>
    </row>
    <row r="49385" spans="21:25" x14ac:dyDescent="0.2">
      <c r="U49385" s="55"/>
      <c r="V49385" s="53"/>
      <c r="W49385" s="53"/>
      <c r="X49385" s="53"/>
      <c r="Y49385" s="55"/>
    </row>
    <row r="49386" spans="21:25" x14ac:dyDescent="0.2">
      <c r="U49386" s="55"/>
      <c r="V49386" s="53"/>
      <c r="W49386" s="53"/>
      <c r="X49386" s="53"/>
      <c r="Y49386" s="55"/>
    </row>
    <row r="49387" spans="21:25" x14ac:dyDescent="0.2">
      <c r="U49387" s="55"/>
      <c r="V49387" s="53"/>
      <c r="W49387" s="53"/>
      <c r="X49387" s="53"/>
      <c r="Y49387" s="55"/>
    </row>
    <row r="49388" spans="21:25" x14ac:dyDescent="0.2">
      <c r="U49388" s="55"/>
      <c r="V49388" s="53"/>
      <c r="W49388" s="53"/>
      <c r="X49388" s="53"/>
      <c r="Y49388" s="55"/>
    </row>
    <row r="49389" spans="21:25" x14ac:dyDescent="0.2">
      <c r="U49389" s="55"/>
      <c r="V49389" s="53"/>
      <c r="W49389" s="53"/>
      <c r="X49389" s="53"/>
      <c r="Y49389" s="55"/>
    </row>
    <row r="49390" spans="21:25" x14ac:dyDescent="0.2">
      <c r="U49390" s="55"/>
      <c r="V49390" s="53"/>
      <c r="W49390" s="53"/>
      <c r="X49390" s="53"/>
      <c r="Y49390" s="55"/>
    </row>
    <row r="49391" spans="21:25" x14ac:dyDescent="0.2">
      <c r="U49391" s="55"/>
      <c r="V49391" s="53"/>
      <c r="W49391" s="53"/>
      <c r="X49391" s="53"/>
      <c r="Y49391" s="55"/>
    </row>
    <row r="49392" spans="21:25" x14ac:dyDescent="0.2">
      <c r="U49392" s="55"/>
      <c r="V49392" s="53"/>
      <c r="W49392" s="53"/>
      <c r="X49392" s="53"/>
      <c r="Y49392" s="55"/>
    </row>
    <row r="49393" spans="21:25" x14ac:dyDescent="0.2">
      <c r="U49393" s="55"/>
      <c r="V49393" s="53"/>
      <c r="W49393" s="53"/>
      <c r="X49393" s="53"/>
      <c r="Y49393" s="55"/>
    </row>
    <row r="49394" spans="21:25" x14ac:dyDescent="0.2">
      <c r="U49394" s="55"/>
      <c r="V49394" s="53"/>
      <c r="W49394" s="53"/>
      <c r="X49394" s="53"/>
      <c r="Y49394" s="55"/>
    </row>
    <row r="49395" spans="21:25" x14ac:dyDescent="0.2">
      <c r="U49395" s="55"/>
      <c r="V49395" s="53"/>
      <c r="W49395" s="53"/>
      <c r="X49395" s="53"/>
      <c r="Y49395" s="55"/>
    </row>
    <row r="49396" spans="21:25" x14ac:dyDescent="0.2">
      <c r="U49396" s="55"/>
      <c r="V49396" s="53"/>
      <c r="W49396" s="53"/>
      <c r="X49396" s="53"/>
      <c r="Y49396" s="55"/>
    </row>
    <row r="49397" spans="21:25" x14ac:dyDescent="0.2">
      <c r="U49397" s="55"/>
      <c r="V49397" s="53"/>
      <c r="W49397" s="53"/>
      <c r="X49397" s="53"/>
      <c r="Y49397" s="55"/>
    </row>
    <row r="49398" spans="21:25" x14ac:dyDescent="0.2">
      <c r="U49398" s="55"/>
      <c r="V49398" s="53"/>
      <c r="W49398" s="53"/>
      <c r="X49398" s="53"/>
      <c r="Y49398" s="55"/>
    </row>
    <row r="49399" spans="21:25" x14ac:dyDescent="0.2">
      <c r="U49399" s="55"/>
      <c r="V49399" s="53"/>
      <c r="W49399" s="53"/>
      <c r="X49399" s="53"/>
      <c r="Y49399" s="55"/>
    </row>
    <row r="49400" spans="21:25" x14ac:dyDescent="0.2">
      <c r="U49400" s="55"/>
      <c r="V49400" s="53"/>
      <c r="W49400" s="53"/>
      <c r="X49400" s="53"/>
      <c r="Y49400" s="55"/>
    </row>
    <row r="49401" spans="21:25" x14ac:dyDescent="0.2">
      <c r="U49401" s="55"/>
      <c r="V49401" s="53"/>
      <c r="W49401" s="53"/>
      <c r="X49401" s="53"/>
      <c r="Y49401" s="55"/>
    </row>
    <row r="49402" spans="21:25" x14ac:dyDescent="0.2">
      <c r="U49402" s="55"/>
      <c r="V49402" s="53"/>
      <c r="W49402" s="53"/>
      <c r="X49402" s="53"/>
      <c r="Y49402" s="55"/>
    </row>
    <row r="49403" spans="21:25" x14ac:dyDescent="0.2">
      <c r="U49403" s="55"/>
      <c r="V49403" s="53"/>
      <c r="W49403" s="53"/>
      <c r="X49403" s="53"/>
      <c r="Y49403" s="55"/>
    </row>
    <row r="49404" spans="21:25" x14ac:dyDescent="0.2">
      <c r="U49404" s="55"/>
      <c r="V49404" s="53"/>
      <c r="W49404" s="53"/>
      <c r="X49404" s="53"/>
      <c r="Y49404" s="55"/>
    </row>
    <row r="49405" spans="21:25" x14ac:dyDescent="0.2">
      <c r="U49405" s="55"/>
      <c r="V49405" s="53"/>
      <c r="W49405" s="53"/>
      <c r="X49405" s="53"/>
      <c r="Y49405" s="55"/>
    </row>
    <row r="49406" spans="21:25" x14ac:dyDescent="0.2">
      <c r="U49406" s="55"/>
      <c r="V49406" s="53"/>
      <c r="W49406" s="53"/>
      <c r="X49406" s="53"/>
      <c r="Y49406" s="55"/>
    </row>
    <row r="49407" spans="21:25" x14ac:dyDescent="0.2">
      <c r="U49407" s="55"/>
      <c r="V49407" s="53"/>
      <c r="W49407" s="53"/>
      <c r="X49407" s="53"/>
      <c r="Y49407" s="55"/>
    </row>
    <row r="49408" spans="21:25" x14ac:dyDescent="0.2">
      <c r="U49408" s="55"/>
      <c r="V49408" s="53"/>
      <c r="W49408" s="53"/>
      <c r="X49408" s="53"/>
      <c r="Y49408" s="55"/>
    </row>
    <row r="49409" spans="21:25" x14ac:dyDescent="0.2">
      <c r="U49409" s="55"/>
      <c r="V49409" s="53"/>
      <c r="W49409" s="53"/>
      <c r="X49409" s="53"/>
      <c r="Y49409" s="55"/>
    </row>
    <row r="49410" spans="21:25" x14ac:dyDescent="0.2">
      <c r="U49410" s="55"/>
      <c r="V49410" s="53"/>
      <c r="W49410" s="53"/>
      <c r="X49410" s="53"/>
      <c r="Y49410" s="55"/>
    </row>
    <row r="49411" spans="21:25" x14ac:dyDescent="0.2">
      <c r="U49411" s="55"/>
      <c r="V49411" s="53"/>
      <c r="W49411" s="53"/>
      <c r="X49411" s="53"/>
      <c r="Y49411" s="55"/>
    </row>
    <row r="49412" spans="21:25" x14ac:dyDescent="0.2">
      <c r="U49412" s="55"/>
      <c r="V49412" s="53"/>
      <c r="W49412" s="53"/>
      <c r="X49412" s="53"/>
      <c r="Y49412" s="55"/>
    </row>
    <row r="49413" spans="21:25" x14ac:dyDescent="0.2">
      <c r="U49413" s="55"/>
      <c r="V49413" s="53"/>
      <c r="W49413" s="53"/>
      <c r="X49413" s="53"/>
      <c r="Y49413" s="55"/>
    </row>
    <row r="49414" spans="21:25" x14ac:dyDescent="0.2">
      <c r="U49414" s="55"/>
      <c r="V49414" s="53"/>
      <c r="W49414" s="53"/>
      <c r="X49414" s="53"/>
      <c r="Y49414" s="55"/>
    </row>
    <row r="49415" spans="21:25" x14ac:dyDescent="0.2">
      <c r="U49415" s="55"/>
      <c r="V49415" s="53"/>
      <c r="W49415" s="53"/>
      <c r="X49415" s="53"/>
      <c r="Y49415" s="55"/>
    </row>
    <row r="49416" spans="21:25" x14ac:dyDescent="0.2">
      <c r="U49416" s="55"/>
      <c r="V49416" s="53"/>
      <c r="W49416" s="53"/>
      <c r="X49416" s="53"/>
      <c r="Y49416" s="55"/>
    </row>
    <row r="49417" spans="21:25" x14ac:dyDescent="0.2">
      <c r="U49417" s="55"/>
      <c r="V49417" s="53"/>
      <c r="W49417" s="53"/>
      <c r="X49417" s="53"/>
      <c r="Y49417" s="55"/>
    </row>
    <row r="49418" spans="21:25" x14ac:dyDescent="0.2">
      <c r="U49418" s="55"/>
      <c r="V49418" s="53"/>
      <c r="W49418" s="53"/>
      <c r="X49418" s="53"/>
      <c r="Y49418" s="55"/>
    </row>
    <row r="49419" spans="21:25" x14ac:dyDescent="0.2">
      <c r="U49419" s="55"/>
      <c r="V49419" s="53"/>
      <c r="W49419" s="53"/>
      <c r="X49419" s="53"/>
      <c r="Y49419" s="55"/>
    </row>
    <row r="49420" spans="21:25" x14ac:dyDescent="0.2">
      <c r="U49420" s="55"/>
      <c r="V49420" s="53"/>
      <c r="W49420" s="53"/>
      <c r="X49420" s="53"/>
      <c r="Y49420" s="55"/>
    </row>
    <row r="49421" spans="21:25" x14ac:dyDescent="0.2">
      <c r="U49421" s="55"/>
      <c r="V49421" s="53"/>
      <c r="W49421" s="53"/>
      <c r="X49421" s="53"/>
      <c r="Y49421" s="55"/>
    </row>
    <row r="49422" spans="21:25" x14ac:dyDescent="0.2">
      <c r="U49422" s="55"/>
      <c r="V49422" s="53"/>
      <c r="W49422" s="53"/>
      <c r="X49422" s="53"/>
      <c r="Y49422" s="55"/>
    </row>
    <row r="49423" spans="21:25" x14ac:dyDescent="0.2">
      <c r="U49423" s="55"/>
      <c r="V49423" s="53"/>
      <c r="W49423" s="53"/>
      <c r="X49423" s="53"/>
      <c r="Y49423" s="55"/>
    </row>
    <row r="49424" spans="21:25" x14ac:dyDescent="0.2">
      <c r="U49424" s="55"/>
      <c r="V49424" s="53"/>
      <c r="W49424" s="53"/>
      <c r="X49424" s="53"/>
      <c r="Y49424" s="55"/>
    </row>
    <row r="49425" spans="21:25" x14ac:dyDescent="0.2">
      <c r="U49425" s="55"/>
      <c r="V49425" s="53"/>
      <c r="W49425" s="53"/>
      <c r="X49425" s="53"/>
      <c r="Y49425" s="55"/>
    </row>
    <row r="49426" spans="21:25" x14ac:dyDescent="0.2">
      <c r="U49426" s="55"/>
      <c r="V49426" s="53"/>
      <c r="W49426" s="53"/>
      <c r="X49426" s="53"/>
      <c r="Y49426" s="55"/>
    </row>
    <row r="49427" spans="21:25" x14ac:dyDescent="0.2">
      <c r="U49427" s="55"/>
      <c r="V49427" s="53"/>
      <c r="W49427" s="53"/>
      <c r="X49427" s="53"/>
      <c r="Y49427" s="55"/>
    </row>
    <row r="49428" spans="21:25" x14ac:dyDescent="0.2">
      <c r="U49428" s="55"/>
      <c r="V49428" s="53"/>
      <c r="W49428" s="53"/>
      <c r="X49428" s="53"/>
      <c r="Y49428" s="55"/>
    </row>
    <row r="49429" spans="21:25" x14ac:dyDescent="0.2">
      <c r="U49429" s="55"/>
      <c r="V49429" s="53"/>
      <c r="W49429" s="53"/>
      <c r="X49429" s="53"/>
      <c r="Y49429" s="55"/>
    </row>
    <row r="49430" spans="21:25" x14ac:dyDescent="0.2">
      <c r="U49430" s="55"/>
      <c r="V49430" s="53"/>
      <c r="W49430" s="53"/>
      <c r="X49430" s="53"/>
      <c r="Y49430" s="55"/>
    </row>
    <row r="49431" spans="21:25" x14ac:dyDescent="0.2">
      <c r="U49431" s="55"/>
      <c r="V49431" s="53"/>
      <c r="W49431" s="53"/>
      <c r="X49431" s="53"/>
      <c r="Y49431" s="55"/>
    </row>
    <row r="49432" spans="21:25" x14ac:dyDescent="0.2">
      <c r="U49432" s="55"/>
      <c r="V49432" s="53"/>
      <c r="W49432" s="53"/>
      <c r="X49432" s="53"/>
      <c r="Y49432" s="55"/>
    </row>
    <row r="49433" spans="21:25" x14ac:dyDescent="0.2">
      <c r="U49433" s="55"/>
      <c r="V49433" s="53"/>
      <c r="W49433" s="53"/>
      <c r="X49433" s="53"/>
      <c r="Y49433" s="55"/>
    </row>
    <row r="49434" spans="21:25" x14ac:dyDescent="0.2">
      <c r="U49434" s="55"/>
      <c r="V49434" s="53"/>
      <c r="W49434" s="53"/>
      <c r="X49434" s="53"/>
      <c r="Y49434" s="55"/>
    </row>
    <row r="49435" spans="21:25" x14ac:dyDescent="0.2">
      <c r="U49435" s="55"/>
      <c r="V49435" s="53"/>
      <c r="W49435" s="53"/>
      <c r="X49435" s="53"/>
      <c r="Y49435" s="55"/>
    </row>
    <row r="49436" spans="21:25" x14ac:dyDescent="0.2">
      <c r="U49436" s="55"/>
      <c r="V49436" s="53"/>
      <c r="W49436" s="53"/>
      <c r="X49436" s="53"/>
      <c r="Y49436" s="55"/>
    </row>
    <row r="49437" spans="21:25" x14ac:dyDescent="0.2">
      <c r="U49437" s="55"/>
      <c r="V49437" s="53"/>
      <c r="W49437" s="53"/>
      <c r="X49437" s="53"/>
      <c r="Y49437" s="55"/>
    </row>
    <row r="49438" spans="21:25" x14ac:dyDescent="0.2">
      <c r="U49438" s="55"/>
      <c r="V49438" s="53"/>
      <c r="W49438" s="53"/>
      <c r="X49438" s="53"/>
      <c r="Y49438" s="55"/>
    </row>
    <row r="49439" spans="21:25" x14ac:dyDescent="0.2">
      <c r="U49439" s="55"/>
      <c r="V49439" s="53"/>
      <c r="W49439" s="53"/>
      <c r="X49439" s="53"/>
      <c r="Y49439" s="55"/>
    </row>
    <row r="49440" spans="21:25" x14ac:dyDescent="0.2">
      <c r="U49440" s="55"/>
      <c r="V49440" s="53"/>
      <c r="W49440" s="53"/>
      <c r="X49440" s="53"/>
      <c r="Y49440" s="55"/>
    </row>
    <row r="49441" spans="21:25" x14ac:dyDescent="0.2">
      <c r="U49441" s="55"/>
      <c r="V49441" s="53"/>
      <c r="W49441" s="53"/>
      <c r="X49441" s="53"/>
      <c r="Y49441" s="55"/>
    </row>
    <row r="49442" spans="21:25" x14ac:dyDescent="0.2">
      <c r="U49442" s="55"/>
      <c r="V49442" s="53"/>
      <c r="W49442" s="53"/>
      <c r="X49442" s="53"/>
      <c r="Y49442" s="55"/>
    </row>
    <row r="49443" spans="21:25" x14ac:dyDescent="0.2">
      <c r="U49443" s="55"/>
      <c r="V49443" s="53"/>
      <c r="W49443" s="53"/>
      <c r="X49443" s="53"/>
      <c r="Y49443" s="55"/>
    </row>
    <row r="49444" spans="21:25" x14ac:dyDescent="0.2">
      <c r="U49444" s="55"/>
      <c r="V49444" s="53"/>
      <c r="W49444" s="53"/>
      <c r="X49444" s="53"/>
      <c r="Y49444" s="55"/>
    </row>
    <row r="49445" spans="21:25" x14ac:dyDescent="0.2">
      <c r="U49445" s="55"/>
      <c r="V49445" s="53"/>
      <c r="W49445" s="53"/>
      <c r="X49445" s="53"/>
      <c r="Y49445" s="55"/>
    </row>
    <row r="49446" spans="21:25" x14ac:dyDescent="0.2">
      <c r="U49446" s="55"/>
      <c r="V49446" s="53"/>
      <c r="W49446" s="53"/>
      <c r="X49446" s="53"/>
      <c r="Y49446" s="55"/>
    </row>
    <row r="49447" spans="21:25" x14ac:dyDescent="0.2">
      <c r="U49447" s="55"/>
      <c r="V49447" s="53"/>
      <c r="W49447" s="53"/>
      <c r="X49447" s="53"/>
      <c r="Y49447" s="55"/>
    </row>
    <row r="49448" spans="21:25" x14ac:dyDescent="0.2">
      <c r="U49448" s="55"/>
      <c r="V49448" s="53"/>
      <c r="W49448" s="53"/>
      <c r="X49448" s="53"/>
      <c r="Y49448" s="55"/>
    </row>
    <row r="49449" spans="21:25" x14ac:dyDescent="0.2">
      <c r="U49449" s="55"/>
      <c r="V49449" s="53"/>
      <c r="W49449" s="53"/>
      <c r="X49449" s="53"/>
      <c r="Y49449" s="55"/>
    </row>
    <row r="49450" spans="21:25" x14ac:dyDescent="0.2">
      <c r="U49450" s="55"/>
      <c r="V49450" s="53"/>
      <c r="W49450" s="53"/>
      <c r="X49450" s="53"/>
      <c r="Y49450" s="55"/>
    </row>
    <row r="49451" spans="21:25" x14ac:dyDescent="0.2">
      <c r="U49451" s="55"/>
      <c r="V49451" s="53"/>
      <c r="W49451" s="53"/>
      <c r="X49451" s="53"/>
      <c r="Y49451" s="55"/>
    </row>
    <row r="49452" spans="21:25" x14ac:dyDescent="0.2">
      <c r="U49452" s="55"/>
      <c r="V49452" s="53"/>
      <c r="W49452" s="53"/>
      <c r="X49452" s="53"/>
      <c r="Y49452" s="55"/>
    </row>
    <row r="49453" spans="21:25" x14ac:dyDescent="0.2">
      <c r="U49453" s="55"/>
      <c r="V49453" s="53"/>
      <c r="W49453" s="53"/>
      <c r="X49453" s="53"/>
      <c r="Y49453" s="55"/>
    </row>
    <row r="49454" spans="21:25" x14ac:dyDescent="0.2">
      <c r="U49454" s="55"/>
      <c r="V49454" s="53"/>
      <c r="W49454" s="53"/>
      <c r="X49454" s="53"/>
      <c r="Y49454" s="55"/>
    </row>
    <row r="49455" spans="21:25" x14ac:dyDescent="0.2">
      <c r="U49455" s="55"/>
      <c r="V49455" s="53"/>
      <c r="W49455" s="53"/>
      <c r="X49455" s="53"/>
      <c r="Y49455" s="55"/>
    </row>
    <row r="49456" spans="21:25" x14ac:dyDescent="0.2">
      <c r="U49456" s="55"/>
      <c r="V49456" s="53"/>
      <c r="W49456" s="53"/>
      <c r="X49456" s="53"/>
      <c r="Y49456" s="55"/>
    </row>
    <row r="49457" spans="21:25" x14ac:dyDescent="0.2">
      <c r="U49457" s="55"/>
      <c r="V49457" s="53"/>
      <c r="W49457" s="53"/>
      <c r="X49457" s="53"/>
      <c r="Y49457" s="55"/>
    </row>
    <row r="49458" spans="21:25" x14ac:dyDescent="0.2">
      <c r="U49458" s="55"/>
      <c r="V49458" s="53"/>
      <c r="W49458" s="53"/>
      <c r="X49458" s="53"/>
      <c r="Y49458" s="55"/>
    </row>
    <row r="49459" spans="21:25" x14ac:dyDescent="0.2">
      <c r="U49459" s="55"/>
      <c r="V49459" s="53"/>
      <c r="W49459" s="53"/>
      <c r="X49459" s="53"/>
      <c r="Y49459" s="55"/>
    </row>
    <row r="49460" spans="21:25" x14ac:dyDescent="0.2">
      <c r="U49460" s="55"/>
      <c r="V49460" s="53"/>
      <c r="W49460" s="53"/>
      <c r="X49460" s="53"/>
      <c r="Y49460" s="55"/>
    </row>
    <row r="49461" spans="21:25" x14ac:dyDescent="0.2">
      <c r="U49461" s="55"/>
      <c r="V49461" s="53"/>
      <c r="W49461" s="53"/>
      <c r="X49461" s="53"/>
      <c r="Y49461" s="55"/>
    </row>
    <row r="49462" spans="21:25" x14ac:dyDescent="0.2">
      <c r="U49462" s="55"/>
      <c r="V49462" s="53"/>
      <c r="W49462" s="53"/>
      <c r="X49462" s="53"/>
      <c r="Y49462" s="55"/>
    </row>
    <row r="49463" spans="21:25" x14ac:dyDescent="0.2">
      <c r="U49463" s="55"/>
      <c r="V49463" s="53"/>
      <c r="W49463" s="53"/>
      <c r="X49463" s="53"/>
      <c r="Y49463" s="55"/>
    </row>
    <row r="49464" spans="21:25" x14ac:dyDescent="0.2">
      <c r="U49464" s="55"/>
      <c r="V49464" s="53"/>
      <c r="W49464" s="53"/>
      <c r="X49464" s="53"/>
      <c r="Y49464" s="55"/>
    </row>
    <row r="49465" spans="21:25" x14ac:dyDescent="0.2">
      <c r="U49465" s="55"/>
      <c r="V49465" s="53"/>
      <c r="W49465" s="53"/>
      <c r="X49465" s="53"/>
      <c r="Y49465" s="55"/>
    </row>
    <row r="49466" spans="21:25" x14ac:dyDescent="0.2">
      <c r="U49466" s="55"/>
      <c r="V49466" s="53"/>
      <c r="W49466" s="53"/>
      <c r="X49466" s="53"/>
      <c r="Y49466" s="55"/>
    </row>
    <row r="49467" spans="21:25" x14ac:dyDescent="0.2">
      <c r="U49467" s="55"/>
      <c r="V49467" s="53"/>
      <c r="W49467" s="53"/>
      <c r="X49467" s="53"/>
      <c r="Y49467" s="55"/>
    </row>
    <row r="49468" spans="21:25" x14ac:dyDescent="0.2">
      <c r="U49468" s="55"/>
      <c r="V49468" s="53"/>
      <c r="W49468" s="53"/>
      <c r="X49468" s="53"/>
      <c r="Y49468" s="55"/>
    </row>
    <row r="49469" spans="21:25" x14ac:dyDescent="0.2">
      <c r="U49469" s="55"/>
      <c r="V49469" s="53"/>
      <c r="W49469" s="53"/>
      <c r="X49469" s="53"/>
      <c r="Y49469" s="55"/>
    </row>
    <row r="49470" spans="21:25" x14ac:dyDescent="0.2">
      <c r="U49470" s="55"/>
      <c r="V49470" s="53"/>
      <c r="W49470" s="53"/>
      <c r="X49470" s="53"/>
      <c r="Y49470" s="55"/>
    </row>
    <row r="49471" spans="21:25" x14ac:dyDescent="0.2">
      <c r="U49471" s="55"/>
      <c r="V49471" s="53"/>
      <c r="W49471" s="53"/>
      <c r="X49471" s="53"/>
      <c r="Y49471" s="55"/>
    </row>
    <row r="49472" spans="21:25" x14ac:dyDescent="0.2">
      <c r="U49472" s="55"/>
      <c r="V49472" s="53"/>
      <c r="W49472" s="53"/>
      <c r="X49472" s="53"/>
      <c r="Y49472" s="55"/>
    </row>
    <row r="49473" spans="21:25" x14ac:dyDescent="0.2">
      <c r="U49473" s="55"/>
      <c r="V49473" s="53"/>
      <c r="W49473" s="53"/>
      <c r="X49473" s="53"/>
      <c r="Y49473" s="55"/>
    </row>
    <row r="49474" spans="21:25" x14ac:dyDescent="0.2">
      <c r="U49474" s="55"/>
      <c r="V49474" s="53"/>
      <c r="W49474" s="53"/>
      <c r="X49474" s="53"/>
      <c r="Y49474" s="55"/>
    </row>
    <row r="49475" spans="21:25" x14ac:dyDescent="0.2">
      <c r="U49475" s="55"/>
      <c r="V49475" s="53"/>
      <c r="W49475" s="53"/>
      <c r="X49475" s="53"/>
      <c r="Y49475" s="55"/>
    </row>
    <row r="49476" spans="21:25" x14ac:dyDescent="0.2">
      <c r="U49476" s="55"/>
      <c r="V49476" s="53"/>
      <c r="W49476" s="53"/>
      <c r="X49476" s="53"/>
      <c r="Y49476" s="55"/>
    </row>
    <row r="49477" spans="21:25" x14ac:dyDescent="0.2">
      <c r="U49477" s="55"/>
      <c r="V49477" s="53"/>
      <c r="W49477" s="53"/>
      <c r="X49477" s="53"/>
      <c r="Y49477" s="55"/>
    </row>
    <row r="49478" spans="21:25" x14ac:dyDescent="0.2">
      <c r="U49478" s="55"/>
      <c r="V49478" s="53"/>
      <c r="W49478" s="53"/>
      <c r="X49478" s="53"/>
      <c r="Y49478" s="55"/>
    </row>
    <row r="49479" spans="21:25" x14ac:dyDescent="0.2">
      <c r="U49479" s="55"/>
      <c r="V49479" s="53"/>
      <c r="W49479" s="53"/>
      <c r="X49479" s="53"/>
      <c r="Y49479" s="55"/>
    </row>
    <row r="49480" spans="21:25" x14ac:dyDescent="0.2">
      <c r="U49480" s="55"/>
      <c r="V49480" s="53"/>
      <c r="W49480" s="53"/>
      <c r="X49480" s="53"/>
      <c r="Y49480" s="55"/>
    </row>
    <row r="49481" spans="21:25" x14ac:dyDescent="0.2">
      <c r="U49481" s="55"/>
      <c r="V49481" s="53"/>
      <c r="W49481" s="53"/>
      <c r="X49481" s="53"/>
      <c r="Y49481" s="55"/>
    </row>
    <row r="49482" spans="21:25" x14ac:dyDescent="0.2">
      <c r="U49482" s="55"/>
      <c r="V49482" s="53"/>
      <c r="W49482" s="53"/>
      <c r="X49482" s="53"/>
      <c r="Y49482" s="55"/>
    </row>
    <row r="49483" spans="21:25" x14ac:dyDescent="0.2">
      <c r="U49483" s="55"/>
      <c r="V49483" s="53"/>
      <c r="W49483" s="53"/>
      <c r="X49483" s="53"/>
      <c r="Y49483" s="55"/>
    </row>
    <row r="49484" spans="21:25" x14ac:dyDescent="0.2">
      <c r="U49484" s="55"/>
      <c r="V49484" s="53"/>
      <c r="W49484" s="53"/>
      <c r="X49484" s="53"/>
      <c r="Y49484" s="55"/>
    </row>
    <row r="49485" spans="21:25" x14ac:dyDescent="0.2">
      <c r="U49485" s="55"/>
      <c r="V49485" s="53"/>
      <c r="W49485" s="53"/>
      <c r="X49485" s="53"/>
      <c r="Y49485" s="55"/>
    </row>
    <row r="49486" spans="21:25" x14ac:dyDescent="0.2">
      <c r="U49486" s="55"/>
      <c r="V49486" s="53"/>
      <c r="W49486" s="53"/>
      <c r="X49486" s="53"/>
      <c r="Y49486" s="55"/>
    </row>
    <row r="49487" spans="21:25" x14ac:dyDescent="0.2">
      <c r="U49487" s="55"/>
      <c r="V49487" s="53"/>
      <c r="W49487" s="53"/>
      <c r="X49487" s="53"/>
      <c r="Y49487" s="55"/>
    </row>
    <row r="49488" spans="21:25" x14ac:dyDescent="0.2">
      <c r="U49488" s="55"/>
      <c r="V49488" s="53"/>
      <c r="W49488" s="53"/>
      <c r="X49488" s="53"/>
      <c r="Y49488" s="55"/>
    </row>
    <row r="49489" spans="21:25" x14ac:dyDescent="0.2">
      <c r="U49489" s="55"/>
      <c r="V49489" s="53"/>
      <c r="W49489" s="53"/>
      <c r="X49489" s="53"/>
      <c r="Y49489" s="55"/>
    </row>
    <row r="49490" spans="21:25" x14ac:dyDescent="0.2">
      <c r="U49490" s="55"/>
      <c r="V49490" s="53"/>
      <c r="W49490" s="53"/>
      <c r="X49490" s="53"/>
      <c r="Y49490" s="55"/>
    </row>
    <row r="49491" spans="21:25" x14ac:dyDescent="0.2">
      <c r="U49491" s="55"/>
      <c r="V49491" s="53"/>
      <c r="W49491" s="53"/>
      <c r="X49491" s="53"/>
      <c r="Y49491" s="55"/>
    </row>
    <row r="49492" spans="21:25" x14ac:dyDescent="0.2">
      <c r="U49492" s="55"/>
      <c r="V49492" s="53"/>
      <c r="W49492" s="53"/>
      <c r="X49492" s="53"/>
      <c r="Y49492" s="55"/>
    </row>
    <row r="49493" spans="21:25" x14ac:dyDescent="0.2">
      <c r="U49493" s="55"/>
      <c r="V49493" s="53"/>
      <c r="W49493" s="53"/>
      <c r="X49493" s="53"/>
      <c r="Y49493" s="55"/>
    </row>
    <row r="49494" spans="21:25" x14ac:dyDescent="0.2">
      <c r="U49494" s="55"/>
      <c r="V49494" s="53"/>
      <c r="W49494" s="53"/>
      <c r="X49494" s="53"/>
      <c r="Y49494" s="55"/>
    </row>
    <row r="49495" spans="21:25" x14ac:dyDescent="0.2">
      <c r="U49495" s="55"/>
      <c r="V49495" s="53"/>
      <c r="W49495" s="53"/>
      <c r="X49495" s="53"/>
      <c r="Y49495" s="55"/>
    </row>
    <row r="49496" spans="21:25" x14ac:dyDescent="0.2">
      <c r="U49496" s="55"/>
      <c r="V49496" s="53"/>
      <c r="W49496" s="53"/>
      <c r="X49496" s="53"/>
      <c r="Y49496" s="55"/>
    </row>
    <row r="49497" spans="21:25" x14ac:dyDescent="0.2">
      <c r="U49497" s="55"/>
      <c r="V49497" s="53"/>
      <c r="W49497" s="53"/>
      <c r="X49497" s="53"/>
      <c r="Y49497" s="55"/>
    </row>
    <row r="49498" spans="21:25" x14ac:dyDescent="0.2">
      <c r="U49498" s="55"/>
      <c r="V49498" s="53"/>
      <c r="W49498" s="53"/>
      <c r="X49498" s="53"/>
      <c r="Y49498" s="55"/>
    </row>
    <row r="49499" spans="21:25" x14ac:dyDescent="0.2">
      <c r="U49499" s="55"/>
      <c r="V49499" s="53"/>
      <c r="W49499" s="53"/>
      <c r="X49499" s="53"/>
      <c r="Y49499" s="55"/>
    </row>
    <row r="49500" spans="21:25" x14ac:dyDescent="0.2">
      <c r="U49500" s="55"/>
      <c r="V49500" s="53"/>
      <c r="W49500" s="53"/>
      <c r="X49500" s="53"/>
      <c r="Y49500" s="55"/>
    </row>
    <row r="49501" spans="21:25" x14ac:dyDescent="0.2">
      <c r="U49501" s="55"/>
      <c r="V49501" s="53"/>
      <c r="W49501" s="53"/>
      <c r="X49501" s="53"/>
      <c r="Y49501" s="55"/>
    </row>
    <row r="49502" spans="21:25" x14ac:dyDescent="0.2">
      <c r="U49502" s="55"/>
      <c r="V49502" s="53"/>
      <c r="W49502" s="53"/>
      <c r="X49502" s="53"/>
      <c r="Y49502" s="55"/>
    </row>
    <row r="49503" spans="21:25" x14ac:dyDescent="0.2">
      <c r="U49503" s="55"/>
      <c r="V49503" s="53"/>
      <c r="W49503" s="53"/>
      <c r="X49503" s="53"/>
      <c r="Y49503" s="55"/>
    </row>
    <row r="49504" spans="21:25" x14ac:dyDescent="0.2">
      <c r="U49504" s="55"/>
      <c r="V49504" s="53"/>
      <c r="W49504" s="53"/>
      <c r="X49504" s="53"/>
      <c r="Y49504" s="55"/>
    </row>
    <row r="49505" spans="21:25" x14ac:dyDescent="0.2">
      <c r="U49505" s="55"/>
      <c r="V49505" s="53"/>
      <c r="W49505" s="53"/>
      <c r="X49505" s="53"/>
      <c r="Y49505" s="55"/>
    </row>
    <row r="49506" spans="21:25" x14ac:dyDescent="0.2">
      <c r="U49506" s="55"/>
      <c r="V49506" s="53"/>
      <c r="W49506" s="53"/>
      <c r="X49506" s="53"/>
      <c r="Y49506" s="55"/>
    </row>
    <row r="49507" spans="21:25" x14ac:dyDescent="0.2">
      <c r="U49507" s="55"/>
      <c r="V49507" s="53"/>
      <c r="W49507" s="53"/>
      <c r="X49507" s="53"/>
      <c r="Y49507" s="55"/>
    </row>
    <row r="49508" spans="21:25" x14ac:dyDescent="0.2">
      <c r="U49508" s="55"/>
      <c r="V49508" s="53"/>
      <c r="W49508" s="53"/>
      <c r="X49508" s="53"/>
      <c r="Y49508" s="55"/>
    </row>
    <row r="49509" spans="21:25" x14ac:dyDescent="0.2">
      <c r="U49509" s="55"/>
      <c r="V49509" s="53"/>
      <c r="W49509" s="53"/>
      <c r="X49509" s="53"/>
      <c r="Y49509" s="55"/>
    </row>
    <row r="49510" spans="21:25" x14ac:dyDescent="0.2">
      <c r="U49510" s="55"/>
      <c r="V49510" s="53"/>
      <c r="W49510" s="53"/>
      <c r="X49510" s="53"/>
      <c r="Y49510" s="55"/>
    </row>
    <row r="49511" spans="21:25" x14ac:dyDescent="0.2">
      <c r="U49511" s="55"/>
      <c r="V49511" s="53"/>
      <c r="W49511" s="53"/>
      <c r="X49511" s="53"/>
      <c r="Y49511" s="55"/>
    </row>
    <row r="49512" spans="21:25" x14ac:dyDescent="0.2">
      <c r="U49512" s="55"/>
      <c r="V49512" s="53"/>
      <c r="W49512" s="53"/>
      <c r="X49512" s="53"/>
      <c r="Y49512" s="55"/>
    </row>
    <row r="49513" spans="21:25" x14ac:dyDescent="0.2">
      <c r="U49513" s="55"/>
      <c r="V49513" s="53"/>
      <c r="W49513" s="53"/>
      <c r="X49513" s="53"/>
      <c r="Y49513" s="55"/>
    </row>
    <row r="49514" spans="21:25" x14ac:dyDescent="0.2">
      <c r="U49514" s="55"/>
      <c r="V49514" s="53"/>
      <c r="W49514" s="53"/>
      <c r="X49514" s="53"/>
      <c r="Y49514" s="55"/>
    </row>
    <row r="49515" spans="21:25" x14ac:dyDescent="0.2">
      <c r="U49515" s="55"/>
      <c r="V49515" s="53"/>
      <c r="W49515" s="53"/>
      <c r="X49515" s="53"/>
      <c r="Y49515" s="55"/>
    </row>
    <row r="49516" spans="21:25" x14ac:dyDescent="0.2">
      <c r="U49516" s="55"/>
      <c r="V49516" s="53"/>
      <c r="W49516" s="53"/>
      <c r="X49516" s="53"/>
      <c r="Y49516" s="55"/>
    </row>
    <row r="49517" spans="21:25" x14ac:dyDescent="0.2">
      <c r="U49517" s="55"/>
      <c r="V49517" s="53"/>
      <c r="W49517" s="53"/>
      <c r="X49517" s="53"/>
      <c r="Y49517" s="55"/>
    </row>
    <row r="49518" spans="21:25" x14ac:dyDescent="0.2">
      <c r="U49518" s="55"/>
      <c r="V49518" s="53"/>
      <c r="W49518" s="53"/>
      <c r="X49518" s="53"/>
      <c r="Y49518" s="55"/>
    </row>
    <row r="49519" spans="21:25" x14ac:dyDescent="0.2">
      <c r="U49519" s="55"/>
      <c r="V49519" s="53"/>
      <c r="W49519" s="53"/>
      <c r="X49519" s="53"/>
      <c r="Y49519" s="55"/>
    </row>
    <row r="49520" spans="21:25" x14ac:dyDescent="0.2">
      <c r="U49520" s="55"/>
      <c r="V49520" s="53"/>
      <c r="W49520" s="53"/>
      <c r="X49520" s="53"/>
      <c r="Y49520" s="55"/>
    </row>
    <row r="49521" spans="21:25" x14ac:dyDescent="0.2">
      <c r="U49521" s="55"/>
      <c r="V49521" s="53"/>
      <c r="W49521" s="53"/>
      <c r="X49521" s="53"/>
      <c r="Y49521" s="55"/>
    </row>
    <row r="49522" spans="21:25" x14ac:dyDescent="0.2">
      <c r="U49522" s="55"/>
      <c r="V49522" s="53"/>
      <c r="W49522" s="53"/>
      <c r="X49522" s="53"/>
      <c r="Y49522" s="55"/>
    </row>
    <row r="49523" spans="21:25" x14ac:dyDescent="0.2">
      <c r="U49523" s="55"/>
      <c r="V49523" s="53"/>
      <c r="W49523" s="53"/>
      <c r="X49523" s="53"/>
      <c r="Y49523" s="55"/>
    </row>
    <row r="49524" spans="21:25" x14ac:dyDescent="0.2">
      <c r="U49524" s="55"/>
      <c r="V49524" s="53"/>
      <c r="W49524" s="53"/>
      <c r="X49524" s="53"/>
      <c r="Y49524" s="55"/>
    </row>
    <row r="49525" spans="21:25" x14ac:dyDescent="0.2">
      <c r="U49525" s="55"/>
      <c r="V49525" s="53"/>
      <c r="W49525" s="53"/>
      <c r="X49525" s="53"/>
      <c r="Y49525" s="55"/>
    </row>
    <row r="49526" spans="21:25" x14ac:dyDescent="0.2">
      <c r="U49526" s="55"/>
      <c r="V49526" s="53"/>
      <c r="W49526" s="53"/>
      <c r="X49526" s="53"/>
      <c r="Y49526" s="55"/>
    </row>
    <row r="49527" spans="21:25" x14ac:dyDescent="0.2">
      <c r="U49527" s="55"/>
      <c r="V49527" s="53"/>
      <c r="W49527" s="53"/>
      <c r="X49527" s="53"/>
      <c r="Y49527" s="55"/>
    </row>
    <row r="49528" spans="21:25" x14ac:dyDescent="0.2">
      <c r="U49528" s="55"/>
      <c r="V49528" s="53"/>
      <c r="W49528" s="53"/>
      <c r="X49528" s="53"/>
      <c r="Y49528" s="55"/>
    </row>
    <row r="49529" spans="21:25" x14ac:dyDescent="0.2">
      <c r="U49529" s="55"/>
      <c r="V49529" s="53"/>
      <c r="W49529" s="53"/>
      <c r="X49529" s="53"/>
      <c r="Y49529" s="55"/>
    </row>
    <row r="49530" spans="21:25" x14ac:dyDescent="0.2">
      <c r="U49530" s="55"/>
      <c r="V49530" s="53"/>
      <c r="W49530" s="53"/>
      <c r="X49530" s="53"/>
      <c r="Y49530" s="55"/>
    </row>
    <row r="49531" spans="21:25" x14ac:dyDescent="0.2">
      <c r="U49531" s="55"/>
      <c r="V49531" s="53"/>
      <c r="W49531" s="53"/>
      <c r="X49531" s="53"/>
      <c r="Y49531" s="55"/>
    </row>
    <row r="49532" spans="21:25" x14ac:dyDescent="0.2">
      <c r="U49532" s="55"/>
      <c r="V49532" s="53"/>
      <c r="W49532" s="53"/>
      <c r="X49532" s="53"/>
      <c r="Y49532" s="55"/>
    </row>
    <row r="49533" spans="21:25" x14ac:dyDescent="0.2">
      <c r="U49533" s="55"/>
      <c r="V49533" s="53"/>
      <c r="W49533" s="53"/>
      <c r="X49533" s="53"/>
      <c r="Y49533" s="55"/>
    </row>
    <row r="49534" spans="21:25" x14ac:dyDescent="0.2">
      <c r="U49534" s="55"/>
      <c r="V49534" s="53"/>
      <c r="W49534" s="53"/>
      <c r="X49534" s="53"/>
      <c r="Y49534" s="55"/>
    </row>
    <row r="49535" spans="21:25" x14ac:dyDescent="0.2">
      <c r="U49535" s="55"/>
      <c r="V49535" s="53"/>
      <c r="W49535" s="53"/>
      <c r="X49535" s="53"/>
      <c r="Y49535" s="55"/>
    </row>
    <row r="49536" spans="21:25" x14ac:dyDescent="0.2">
      <c r="U49536" s="55"/>
      <c r="V49536" s="53"/>
      <c r="W49536" s="53"/>
      <c r="X49536" s="53"/>
      <c r="Y49536" s="55"/>
    </row>
    <row r="49537" spans="21:25" x14ac:dyDescent="0.2">
      <c r="U49537" s="55"/>
      <c r="V49537" s="53"/>
      <c r="W49537" s="53"/>
      <c r="X49537" s="53"/>
      <c r="Y49537" s="55"/>
    </row>
    <row r="49538" spans="21:25" x14ac:dyDescent="0.2">
      <c r="U49538" s="55"/>
      <c r="V49538" s="53"/>
      <c r="W49538" s="53"/>
      <c r="X49538" s="53"/>
      <c r="Y49538" s="55"/>
    </row>
    <row r="49539" spans="21:25" x14ac:dyDescent="0.2">
      <c r="U49539" s="55"/>
      <c r="V49539" s="53"/>
      <c r="W49539" s="53"/>
      <c r="X49539" s="53"/>
      <c r="Y49539" s="55"/>
    </row>
    <row r="49540" spans="21:25" x14ac:dyDescent="0.2">
      <c r="U49540" s="55"/>
      <c r="V49540" s="53"/>
      <c r="W49540" s="53"/>
      <c r="X49540" s="53"/>
      <c r="Y49540" s="55"/>
    </row>
    <row r="49541" spans="21:25" x14ac:dyDescent="0.2">
      <c r="U49541" s="55"/>
      <c r="V49541" s="53"/>
      <c r="W49541" s="53"/>
      <c r="X49541" s="53"/>
      <c r="Y49541" s="55"/>
    </row>
    <row r="49542" spans="21:25" x14ac:dyDescent="0.2">
      <c r="U49542" s="55"/>
      <c r="V49542" s="53"/>
      <c r="W49542" s="53"/>
      <c r="X49542" s="53"/>
      <c r="Y49542" s="55"/>
    </row>
    <row r="49543" spans="21:25" x14ac:dyDescent="0.2">
      <c r="U49543" s="55"/>
      <c r="V49543" s="53"/>
      <c r="W49543" s="53"/>
      <c r="X49543" s="53"/>
      <c r="Y49543" s="55"/>
    </row>
    <row r="49544" spans="21:25" x14ac:dyDescent="0.2">
      <c r="U49544" s="55"/>
      <c r="V49544" s="53"/>
      <c r="W49544" s="53"/>
      <c r="X49544" s="53"/>
      <c r="Y49544" s="55"/>
    </row>
    <row r="49545" spans="21:25" x14ac:dyDescent="0.2">
      <c r="U49545" s="55"/>
      <c r="V49545" s="53"/>
      <c r="W49545" s="53"/>
      <c r="X49545" s="53"/>
      <c r="Y49545" s="55"/>
    </row>
    <row r="49546" spans="21:25" x14ac:dyDescent="0.2">
      <c r="U49546" s="55"/>
      <c r="V49546" s="53"/>
      <c r="W49546" s="53"/>
      <c r="X49546" s="53"/>
      <c r="Y49546" s="55"/>
    </row>
    <row r="49547" spans="21:25" x14ac:dyDescent="0.2">
      <c r="U49547" s="55"/>
      <c r="V49547" s="53"/>
      <c r="W49547" s="53"/>
      <c r="X49547" s="53"/>
      <c r="Y49547" s="55"/>
    </row>
    <row r="49548" spans="21:25" x14ac:dyDescent="0.2">
      <c r="U49548" s="55"/>
      <c r="V49548" s="53"/>
      <c r="W49548" s="53"/>
      <c r="X49548" s="53"/>
      <c r="Y49548" s="55"/>
    </row>
    <row r="49549" spans="21:25" x14ac:dyDescent="0.2">
      <c r="U49549" s="55"/>
      <c r="V49549" s="53"/>
      <c r="W49549" s="53"/>
      <c r="X49549" s="53"/>
      <c r="Y49549" s="55"/>
    </row>
    <row r="49550" spans="21:25" x14ac:dyDescent="0.2">
      <c r="U49550" s="55"/>
      <c r="V49550" s="53"/>
      <c r="W49550" s="53"/>
      <c r="X49550" s="53"/>
      <c r="Y49550" s="55"/>
    </row>
    <row r="49551" spans="21:25" x14ac:dyDescent="0.2">
      <c r="U49551" s="55"/>
      <c r="V49551" s="53"/>
      <c r="W49551" s="53"/>
      <c r="X49551" s="53"/>
      <c r="Y49551" s="55"/>
    </row>
    <row r="49552" spans="21:25" x14ac:dyDescent="0.2">
      <c r="U49552" s="55"/>
      <c r="V49552" s="53"/>
      <c r="W49552" s="53"/>
      <c r="X49552" s="53"/>
      <c r="Y49552" s="55"/>
    </row>
    <row r="49553" spans="21:25" x14ac:dyDescent="0.2">
      <c r="U49553" s="55"/>
      <c r="V49553" s="53"/>
      <c r="W49553" s="53"/>
      <c r="X49553" s="53"/>
      <c r="Y49553" s="55"/>
    </row>
    <row r="49554" spans="21:25" x14ac:dyDescent="0.2">
      <c r="U49554" s="55"/>
      <c r="V49554" s="53"/>
      <c r="W49554" s="53"/>
      <c r="X49554" s="53"/>
      <c r="Y49554" s="55"/>
    </row>
    <row r="49555" spans="21:25" x14ac:dyDescent="0.2">
      <c r="U49555" s="55"/>
      <c r="V49555" s="53"/>
      <c r="W49555" s="53"/>
      <c r="X49555" s="53"/>
      <c r="Y49555" s="55"/>
    </row>
    <row r="49556" spans="21:25" x14ac:dyDescent="0.2">
      <c r="U49556" s="55"/>
      <c r="V49556" s="53"/>
      <c r="W49556" s="53"/>
      <c r="X49556" s="53"/>
      <c r="Y49556" s="55"/>
    </row>
    <row r="49557" spans="21:25" x14ac:dyDescent="0.2">
      <c r="U49557" s="55"/>
      <c r="V49557" s="53"/>
      <c r="W49557" s="53"/>
      <c r="X49557" s="53"/>
      <c r="Y49557" s="55"/>
    </row>
    <row r="49558" spans="21:25" x14ac:dyDescent="0.2">
      <c r="U49558" s="55"/>
      <c r="V49558" s="53"/>
      <c r="W49558" s="53"/>
      <c r="X49558" s="53"/>
      <c r="Y49558" s="55"/>
    </row>
    <row r="49559" spans="21:25" x14ac:dyDescent="0.2">
      <c r="U49559" s="55"/>
      <c r="V49559" s="53"/>
      <c r="W49559" s="53"/>
      <c r="X49559" s="53"/>
      <c r="Y49559" s="55"/>
    </row>
    <row r="49560" spans="21:25" x14ac:dyDescent="0.2">
      <c r="U49560" s="55"/>
      <c r="V49560" s="53"/>
      <c r="W49560" s="53"/>
      <c r="X49560" s="53"/>
      <c r="Y49560" s="55"/>
    </row>
    <row r="49561" spans="21:25" x14ac:dyDescent="0.2">
      <c r="U49561" s="55"/>
      <c r="V49561" s="53"/>
      <c r="W49561" s="53"/>
      <c r="X49561" s="53"/>
      <c r="Y49561" s="55"/>
    </row>
    <row r="49562" spans="21:25" x14ac:dyDescent="0.2">
      <c r="U49562" s="55"/>
      <c r="V49562" s="53"/>
      <c r="W49562" s="53"/>
      <c r="X49562" s="53"/>
      <c r="Y49562" s="55"/>
    </row>
    <row r="49563" spans="21:25" x14ac:dyDescent="0.2">
      <c r="U49563" s="55"/>
      <c r="V49563" s="53"/>
      <c r="W49563" s="53"/>
      <c r="X49563" s="53"/>
      <c r="Y49563" s="55"/>
    </row>
    <row r="49564" spans="21:25" x14ac:dyDescent="0.2">
      <c r="U49564" s="55"/>
      <c r="V49564" s="53"/>
      <c r="W49564" s="53"/>
      <c r="X49564" s="53"/>
      <c r="Y49564" s="55"/>
    </row>
    <row r="49565" spans="21:25" x14ac:dyDescent="0.2">
      <c r="U49565" s="55"/>
      <c r="V49565" s="53"/>
      <c r="W49565" s="53"/>
      <c r="X49565" s="53"/>
      <c r="Y49565" s="55"/>
    </row>
    <row r="49566" spans="21:25" x14ac:dyDescent="0.2">
      <c r="U49566" s="55"/>
      <c r="V49566" s="53"/>
      <c r="W49566" s="53"/>
      <c r="X49566" s="53"/>
      <c r="Y49566" s="55"/>
    </row>
    <row r="49567" spans="21:25" x14ac:dyDescent="0.2">
      <c r="U49567" s="55"/>
      <c r="V49567" s="53"/>
      <c r="W49567" s="53"/>
      <c r="X49567" s="53"/>
      <c r="Y49567" s="55"/>
    </row>
    <row r="49568" spans="21:25" x14ac:dyDescent="0.2">
      <c r="U49568" s="55"/>
      <c r="V49568" s="53"/>
      <c r="W49568" s="53"/>
      <c r="X49568" s="53"/>
      <c r="Y49568" s="55"/>
    </row>
    <row r="49569" spans="21:25" x14ac:dyDescent="0.2">
      <c r="U49569" s="55"/>
      <c r="V49569" s="53"/>
      <c r="W49569" s="53"/>
      <c r="X49569" s="53"/>
      <c r="Y49569" s="55"/>
    </row>
    <row r="49570" spans="21:25" x14ac:dyDescent="0.2">
      <c r="U49570" s="55"/>
      <c r="V49570" s="53"/>
      <c r="W49570" s="53"/>
      <c r="X49570" s="53"/>
      <c r="Y49570" s="55"/>
    </row>
    <row r="49571" spans="21:25" x14ac:dyDescent="0.2">
      <c r="U49571" s="55"/>
      <c r="V49571" s="53"/>
      <c r="W49571" s="53"/>
      <c r="X49571" s="53"/>
      <c r="Y49571" s="55"/>
    </row>
    <row r="49572" spans="21:25" x14ac:dyDescent="0.2">
      <c r="U49572" s="55"/>
      <c r="V49572" s="53"/>
      <c r="W49572" s="53"/>
      <c r="X49572" s="53"/>
      <c r="Y49572" s="55"/>
    </row>
    <row r="49573" spans="21:25" x14ac:dyDescent="0.2">
      <c r="U49573" s="55"/>
      <c r="V49573" s="53"/>
      <c r="W49573" s="53"/>
      <c r="X49573" s="53"/>
      <c r="Y49573" s="55"/>
    </row>
    <row r="49574" spans="21:25" x14ac:dyDescent="0.2">
      <c r="U49574" s="55"/>
      <c r="V49574" s="53"/>
      <c r="W49574" s="53"/>
      <c r="X49574" s="53"/>
      <c r="Y49574" s="55"/>
    </row>
    <row r="49575" spans="21:25" x14ac:dyDescent="0.2">
      <c r="U49575" s="55"/>
      <c r="V49575" s="53"/>
      <c r="W49575" s="53"/>
      <c r="X49575" s="53"/>
      <c r="Y49575" s="55"/>
    </row>
    <row r="49576" spans="21:25" x14ac:dyDescent="0.2">
      <c r="U49576" s="55"/>
      <c r="V49576" s="53"/>
      <c r="W49576" s="53"/>
      <c r="X49576" s="53"/>
      <c r="Y49576" s="55"/>
    </row>
    <row r="49577" spans="21:25" x14ac:dyDescent="0.2">
      <c r="U49577" s="55"/>
      <c r="V49577" s="53"/>
      <c r="W49577" s="53"/>
      <c r="X49577" s="53"/>
      <c r="Y49577" s="55"/>
    </row>
    <row r="49578" spans="21:25" x14ac:dyDescent="0.2">
      <c r="U49578" s="55"/>
      <c r="V49578" s="53"/>
      <c r="W49578" s="53"/>
      <c r="X49578" s="53"/>
      <c r="Y49578" s="55"/>
    </row>
    <row r="49579" spans="21:25" x14ac:dyDescent="0.2">
      <c r="U49579" s="55"/>
      <c r="V49579" s="53"/>
      <c r="W49579" s="53"/>
      <c r="X49579" s="53"/>
      <c r="Y49579" s="55"/>
    </row>
    <row r="49580" spans="21:25" x14ac:dyDescent="0.2">
      <c r="U49580" s="55"/>
      <c r="V49580" s="53"/>
      <c r="W49580" s="53"/>
      <c r="X49580" s="53"/>
      <c r="Y49580" s="55"/>
    </row>
    <row r="49581" spans="21:25" x14ac:dyDescent="0.2">
      <c r="U49581" s="55"/>
      <c r="V49581" s="53"/>
      <c r="W49581" s="53"/>
      <c r="X49581" s="53"/>
      <c r="Y49581" s="55"/>
    </row>
    <row r="49582" spans="21:25" x14ac:dyDescent="0.2">
      <c r="U49582" s="55"/>
      <c r="V49582" s="53"/>
      <c r="W49582" s="53"/>
      <c r="X49582" s="53"/>
      <c r="Y49582" s="55"/>
    </row>
    <row r="49583" spans="21:25" x14ac:dyDescent="0.2">
      <c r="U49583" s="55"/>
      <c r="V49583" s="53"/>
      <c r="W49583" s="53"/>
      <c r="X49583" s="53"/>
      <c r="Y49583" s="55"/>
    </row>
    <row r="49584" spans="21:25" x14ac:dyDescent="0.2">
      <c r="U49584" s="55"/>
      <c r="V49584" s="53"/>
      <c r="W49584" s="53"/>
      <c r="X49584" s="53"/>
      <c r="Y49584" s="55"/>
    </row>
    <row r="49585" spans="21:25" x14ac:dyDescent="0.2">
      <c r="U49585" s="55"/>
      <c r="V49585" s="53"/>
      <c r="W49585" s="53"/>
      <c r="X49585" s="53"/>
      <c r="Y49585" s="55"/>
    </row>
    <row r="49586" spans="21:25" x14ac:dyDescent="0.2">
      <c r="U49586" s="55"/>
      <c r="V49586" s="53"/>
      <c r="W49586" s="53"/>
      <c r="X49586" s="53"/>
      <c r="Y49586" s="55"/>
    </row>
    <row r="49587" spans="21:25" x14ac:dyDescent="0.2">
      <c r="U49587" s="55"/>
      <c r="V49587" s="53"/>
      <c r="W49587" s="53"/>
      <c r="X49587" s="53"/>
      <c r="Y49587" s="55"/>
    </row>
    <row r="49588" spans="21:25" x14ac:dyDescent="0.2">
      <c r="U49588" s="55"/>
      <c r="V49588" s="53"/>
      <c r="W49588" s="53"/>
      <c r="X49588" s="53"/>
      <c r="Y49588" s="55"/>
    </row>
    <row r="49589" spans="21:25" x14ac:dyDescent="0.2">
      <c r="U49589" s="55"/>
      <c r="V49589" s="53"/>
      <c r="W49589" s="53"/>
      <c r="X49589" s="53"/>
      <c r="Y49589" s="55"/>
    </row>
    <row r="49590" spans="21:25" x14ac:dyDescent="0.2">
      <c r="U49590" s="55"/>
      <c r="V49590" s="53"/>
      <c r="W49590" s="53"/>
      <c r="X49590" s="53"/>
      <c r="Y49590" s="55"/>
    </row>
    <row r="49591" spans="21:25" x14ac:dyDescent="0.2">
      <c r="U49591" s="55"/>
      <c r="V49591" s="53"/>
      <c r="W49591" s="53"/>
      <c r="X49591" s="53"/>
      <c r="Y49591" s="55"/>
    </row>
    <row r="49592" spans="21:25" x14ac:dyDescent="0.2">
      <c r="U49592" s="55"/>
      <c r="V49592" s="53"/>
      <c r="W49592" s="53"/>
      <c r="X49592" s="53"/>
      <c r="Y49592" s="55"/>
    </row>
    <row r="49593" spans="21:25" x14ac:dyDescent="0.2">
      <c r="U49593" s="55"/>
      <c r="V49593" s="53"/>
      <c r="W49593" s="53"/>
      <c r="X49593" s="53"/>
      <c r="Y49593" s="55"/>
    </row>
    <row r="49594" spans="21:25" x14ac:dyDescent="0.2">
      <c r="U49594" s="55"/>
      <c r="V49594" s="53"/>
      <c r="W49594" s="53"/>
      <c r="X49594" s="53"/>
      <c r="Y49594" s="55"/>
    </row>
    <row r="49595" spans="21:25" x14ac:dyDescent="0.2">
      <c r="U49595" s="55"/>
      <c r="V49595" s="53"/>
      <c r="W49595" s="53"/>
      <c r="X49595" s="53"/>
      <c r="Y49595" s="55"/>
    </row>
    <row r="49596" spans="21:25" x14ac:dyDescent="0.2">
      <c r="U49596" s="55"/>
      <c r="V49596" s="53"/>
      <c r="W49596" s="53"/>
      <c r="X49596" s="53"/>
      <c r="Y49596" s="55"/>
    </row>
    <row r="49597" spans="21:25" x14ac:dyDescent="0.2">
      <c r="U49597" s="55"/>
      <c r="V49597" s="53"/>
      <c r="W49597" s="53"/>
      <c r="X49597" s="53"/>
      <c r="Y49597" s="55"/>
    </row>
    <row r="49598" spans="21:25" x14ac:dyDescent="0.2">
      <c r="U49598" s="55"/>
      <c r="V49598" s="53"/>
      <c r="W49598" s="53"/>
      <c r="X49598" s="53"/>
      <c r="Y49598" s="55"/>
    </row>
    <row r="49599" spans="21:25" x14ac:dyDescent="0.2">
      <c r="U49599" s="55"/>
      <c r="V49599" s="53"/>
      <c r="W49599" s="53"/>
      <c r="X49599" s="53"/>
      <c r="Y49599" s="55"/>
    </row>
    <row r="49600" spans="21:25" x14ac:dyDescent="0.2">
      <c r="U49600" s="55"/>
      <c r="V49600" s="53"/>
      <c r="W49600" s="53"/>
      <c r="X49600" s="53"/>
      <c r="Y49600" s="55"/>
    </row>
    <row r="49601" spans="21:25" x14ac:dyDescent="0.2">
      <c r="U49601" s="55"/>
      <c r="V49601" s="53"/>
      <c r="W49601" s="53"/>
      <c r="X49601" s="53"/>
      <c r="Y49601" s="55"/>
    </row>
    <row r="49602" spans="21:25" x14ac:dyDescent="0.2">
      <c r="U49602" s="55"/>
      <c r="V49602" s="53"/>
      <c r="W49602" s="53"/>
      <c r="X49602" s="53"/>
      <c r="Y49602" s="55"/>
    </row>
    <row r="49603" spans="21:25" x14ac:dyDescent="0.2">
      <c r="U49603" s="55"/>
      <c r="V49603" s="53"/>
      <c r="W49603" s="53"/>
      <c r="X49603" s="53"/>
      <c r="Y49603" s="55"/>
    </row>
    <row r="49604" spans="21:25" x14ac:dyDescent="0.2">
      <c r="U49604" s="55"/>
      <c r="V49604" s="53"/>
      <c r="W49604" s="53"/>
      <c r="X49604" s="53"/>
      <c r="Y49604" s="55"/>
    </row>
    <row r="49605" spans="21:25" x14ac:dyDescent="0.2">
      <c r="U49605" s="55"/>
      <c r="V49605" s="53"/>
      <c r="W49605" s="53"/>
      <c r="X49605" s="53"/>
      <c r="Y49605" s="55"/>
    </row>
    <row r="49606" spans="21:25" x14ac:dyDescent="0.2">
      <c r="U49606" s="55"/>
      <c r="V49606" s="53"/>
      <c r="W49606" s="53"/>
      <c r="X49606" s="53"/>
      <c r="Y49606" s="55"/>
    </row>
    <row r="49607" spans="21:25" x14ac:dyDescent="0.2">
      <c r="U49607" s="55"/>
      <c r="V49607" s="53"/>
      <c r="W49607" s="53"/>
      <c r="X49607" s="53"/>
      <c r="Y49607" s="55"/>
    </row>
    <row r="49608" spans="21:25" x14ac:dyDescent="0.2">
      <c r="U49608" s="55"/>
      <c r="V49608" s="53"/>
      <c r="W49608" s="53"/>
      <c r="X49608" s="53"/>
      <c r="Y49608" s="55"/>
    </row>
    <row r="49609" spans="21:25" x14ac:dyDescent="0.2">
      <c r="U49609" s="55"/>
      <c r="V49609" s="53"/>
      <c r="W49609" s="53"/>
      <c r="X49609" s="53"/>
      <c r="Y49609" s="55"/>
    </row>
    <row r="49610" spans="21:25" x14ac:dyDescent="0.2">
      <c r="U49610" s="55"/>
      <c r="V49610" s="53"/>
      <c r="W49610" s="53"/>
      <c r="X49610" s="53"/>
      <c r="Y49610" s="55"/>
    </row>
    <row r="49611" spans="21:25" x14ac:dyDescent="0.2">
      <c r="U49611" s="55"/>
      <c r="V49611" s="53"/>
      <c r="W49611" s="53"/>
      <c r="X49611" s="53"/>
      <c r="Y49611" s="55"/>
    </row>
    <row r="49612" spans="21:25" x14ac:dyDescent="0.2">
      <c r="U49612" s="55"/>
      <c r="V49612" s="53"/>
      <c r="W49612" s="53"/>
      <c r="X49612" s="53"/>
      <c r="Y49612" s="55"/>
    </row>
    <row r="49613" spans="21:25" x14ac:dyDescent="0.2">
      <c r="U49613" s="55"/>
      <c r="V49613" s="53"/>
      <c r="W49613" s="53"/>
      <c r="X49613" s="53"/>
      <c r="Y49613" s="55"/>
    </row>
    <row r="49614" spans="21:25" x14ac:dyDescent="0.2">
      <c r="U49614" s="55"/>
      <c r="V49614" s="53"/>
      <c r="W49614" s="53"/>
      <c r="X49614" s="53"/>
      <c r="Y49614" s="55"/>
    </row>
    <row r="49615" spans="21:25" x14ac:dyDescent="0.2">
      <c r="U49615" s="55"/>
      <c r="V49615" s="53"/>
      <c r="W49615" s="53"/>
      <c r="X49615" s="53"/>
      <c r="Y49615" s="55"/>
    </row>
    <row r="49616" spans="21:25" x14ac:dyDescent="0.2">
      <c r="U49616" s="55"/>
      <c r="V49616" s="53"/>
      <c r="W49616" s="53"/>
      <c r="X49616" s="53"/>
      <c r="Y49616" s="55"/>
    </row>
    <row r="49617" spans="21:25" x14ac:dyDescent="0.2">
      <c r="U49617" s="55"/>
      <c r="V49617" s="53"/>
      <c r="W49617" s="53"/>
      <c r="X49617" s="53"/>
      <c r="Y49617" s="55"/>
    </row>
    <row r="49618" spans="21:25" x14ac:dyDescent="0.2">
      <c r="U49618" s="55"/>
      <c r="V49618" s="53"/>
      <c r="W49618" s="53"/>
      <c r="X49618" s="53"/>
      <c r="Y49618" s="55"/>
    </row>
    <row r="49619" spans="21:25" x14ac:dyDescent="0.2">
      <c r="U49619" s="55"/>
      <c r="V49619" s="53"/>
      <c r="W49619" s="53"/>
      <c r="X49619" s="53"/>
      <c r="Y49619" s="55"/>
    </row>
    <row r="49620" spans="21:25" x14ac:dyDescent="0.2">
      <c r="U49620" s="55"/>
      <c r="V49620" s="53"/>
      <c r="W49620" s="53"/>
      <c r="X49620" s="53"/>
      <c r="Y49620" s="55"/>
    </row>
    <row r="49621" spans="21:25" x14ac:dyDescent="0.2">
      <c r="U49621" s="55"/>
      <c r="V49621" s="53"/>
      <c r="W49621" s="53"/>
      <c r="X49621" s="53"/>
      <c r="Y49621" s="55"/>
    </row>
    <row r="49622" spans="21:25" x14ac:dyDescent="0.2">
      <c r="U49622" s="55"/>
      <c r="V49622" s="53"/>
      <c r="W49622" s="53"/>
      <c r="X49622" s="53"/>
      <c r="Y49622" s="55"/>
    </row>
    <row r="49623" spans="21:25" x14ac:dyDescent="0.2">
      <c r="U49623" s="55"/>
      <c r="V49623" s="53"/>
      <c r="W49623" s="53"/>
      <c r="X49623" s="53"/>
      <c r="Y49623" s="55"/>
    </row>
    <row r="49624" spans="21:25" x14ac:dyDescent="0.2">
      <c r="U49624" s="55"/>
      <c r="V49624" s="53"/>
      <c r="W49624" s="53"/>
      <c r="X49624" s="53"/>
      <c r="Y49624" s="55"/>
    </row>
    <row r="49625" spans="21:25" x14ac:dyDescent="0.2">
      <c r="U49625" s="55"/>
      <c r="V49625" s="53"/>
      <c r="W49625" s="53"/>
      <c r="X49625" s="53"/>
      <c r="Y49625" s="55"/>
    </row>
    <row r="49626" spans="21:25" x14ac:dyDescent="0.2">
      <c r="U49626" s="55"/>
      <c r="V49626" s="53"/>
      <c r="W49626" s="53"/>
      <c r="X49626" s="53"/>
      <c r="Y49626" s="55"/>
    </row>
    <row r="49627" spans="21:25" x14ac:dyDescent="0.2">
      <c r="U49627" s="55"/>
      <c r="V49627" s="53"/>
      <c r="W49627" s="53"/>
      <c r="X49627" s="53"/>
      <c r="Y49627" s="55"/>
    </row>
    <row r="49628" spans="21:25" x14ac:dyDescent="0.2">
      <c r="U49628" s="55"/>
      <c r="V49628" s="53"/>
      <c r="W49628" s="53"/>
      <c r="X49628" s="53"/>
      <c r="Y49628" s="55"/>
    </row>
    <row r="49629" spans="21:25" x14ac:dyDescent="0.2">
      <c r="U49629" s="55"/>
      <c r="V49629" s="53"/>
      <c r="W49629" s="53"/>
      <c r="X49629" s="53"/>
      <c r="Y49629" s="55"/>
    </row>
    <row r="49630" spans="21:25" x14ac:dyDescent="0.2">
      <c r="U49630" s="55"/>
      <c r="V49630" s="53"/>
      <c r="W49630" s="53"/>
      <c r="X49630" s="53"/>
      <c r="Y49630" s="55"/>
    </row>
    <row r="49631" spans="21:25" x14ac:dyDescent="0.2">
      <c r="U49631" s="55"/>
      <c r="V49631" s="53"/>
      <c r="W49631" s="53"/>
      <c r="X49631" s="53"/>
      <c r="Y49631" s="55"/>
    </row>
    <row r="49632" spans="21:25" x14ac:dyDescent="0.2">
      <c r="U49632" s="55"/>
      <c r="V49632" s="53"/>
      <c r="W49632" s="53"/>
      <c r="X49632" s="53"/>
      <c r="Y49632" s="55"/>
    </row>
    <row r="49633" spans="21:25" x14ac:dyDescent="0.2">
      <c r="U49633" s="55"/>
      <c r="V49633" s="53"/>
      <c r="W49633" s="53"/>
      <c r="X49633" s="53"/>
      <c r="Y49633" s="55"/>
    </row>
    <row r="49634" spans="21:25" x14ac:dyDescent="0.2">
      <c r="U49634" s="55"/>
      <c r="V49634" s="53"/>
      <c r="W49634" s="53"/>
      <c r="X49634" s="53"/>
      <c r="Y49634" s="55"/>
    </row>
    <row r="49635" spans="21:25" x14ac:dyDescent="0.2">
      <c r="U49635" s="55"/>
      <c r="V49635" s="53"/>
      <c r="W49635" s="53"/>
      <c r="X49635" s="53"/>
      <c r="Y49635" s="55"/>
    </row>
    <row r="49636" spans="21:25" x14ac:dyDescent="0.2">
      <c r="U49636" s="55"/>
      <c r="V49636" s="53"/>
      <c r="W49636" s="53"/>
      <c r="X49636" s="53"/>
      <c r="Y49636" s="55"/>
    </row>
    <row r="49637" spans="21:25" x14ac:dyDescent="0.2">
      <c r="U49637" s="55"/>
      <c r="V49637" s="53"/>
      <c r="W49637" s="53"/>
      <c r="X49637" s="53"/>
      <c r="Y49637" s="55"/>
    </row>
    <row r="49638" spans="21:25" x14ac:dyDescent="0.2">
      <c r="U49638" s="55"/>
      <c r="V49638" s="53"/>
      <c r="W49638" s="53"/>
      <c r="X49638" s="53"/>
      <c r="Y49638" s="55"/>
    </row>
    <row r="49639" spans="21:25" x14ac:dyDescent="0.2">
      <c r="U49639" s="55"/>
      <c r="V49639" s="53"/>
      <c r="W49639" s="53"/>
      <c r="X49639" s="53"/>
      <c r="Y49639" s="55"/>
    </row>
    <row r="49640" spans="21:25" x14ac:dyDescent="0.2">
      <c r="U49640" s="55"/>
      <c r="V49640" s="53"/>
      <c r="W49640" s="53"/>
      <c r="X49640" s="53"/>
      <c r="Y49640" s="55"/>
    </row>
    <row r="49641" spans="21:25" x14ac:dyDescent="0.2">
      <c r="U49641" s="55"/>
      <c r="V49641" s="53"/>
      <c r="W49641" s="53"/>
      <c r="X49641" s="53"/>
      <c r="Y49641" s="55"/>
    </row>
    <row r="49642" spans="21:25" x14ac:dyDescent="0.2">
      <c r="U49642" s="55"/>
      <c r="V49642" s="53"/>
      <c r="W49642" s="53"/>
      <c r="X49642" s="53"/>
      <c r="Y49642" s="55"/>
    </row>
    <row r="49643" spans="21:25" x14ac:dyDescent="0.2">
      <c r="U49643" s="55"/>
      <c r="V49643" s="53"/>
      <c r="W49643" s="53"/>
      <c r="X49643" s="53"/>
      <c r="Y49643" s="55"/>
    </row>
    <row r="49644" spans="21:25" x14ac:dyDescent="0.2">
      <c r="U49644" s="55"/>
      <c r="V49644" s="53"/>
      <c r="W49644" s="53"/>
      <c r="X49644" s="53"/>
      <c r="Y49644" s="55"/>
    </row>
    <row r="49645" spans="21:25" x14ac:dyDescent="0.2">
      <c r="U49645" s="55"/>
      <c r="V49645" s="53"/>
      <c r="W49645" s="53"/>
      <c r="X49645" s="53"/>
      <c r="Y49645" s="55"/>
    </row>
    <row r="49646" spans="21:25" x14ac:dyDescent="0.2">
      <c r="U49646" s="55"/>
      <c r="V49646" s="53"/>
      <c r="W49646" s="53"/>
      <c r="X49646" s="53"/>
      <c r="Y49646" s="55"/>
    </row>
    <row r="49647" spans="21:25" x14ac:dyDescent="0.2">
      <c r="U49647" s="55"/>
      <c r="V49647" s="53"/>
      <c r="W49647" s="53"/>
      <c r="X49647" s="53"/>
      <c r="Y49647" s="55"/>
    </row>
    <row r="49648" spans="21:25" x14ac:dyDescent="0.2">
      <c r="U49648" s="55"/>
      <c r="V49648" s="53"/>
      <c r="W49648" s="53"/>
      <c r="X49648" s="53"/>
      <c r="Y49648" s="55"/>
    </row>
    <row r="49649" spans="21:25" x14ac:dyDescent="0.2">
      <c r="U49649" s="55"/>
      <c r="V49649" s="53"/>
      <c r="W49649" s="53"/>
      <c r="X49649" s="53"/>
      <c r="Y49649" s="55"/>
    </row>
    <row r="49650" spans="21:25" x14ac:dyDescent="0.2">
      <c r="U49650" s="55"/>
      <c r="V49650" s="53"/>
      <c r="W49650" s="53"/>
      <c r="X49650" s="53"/>
      <c r="Y49650" s="55"/>
    </row>
    <row r="49651" spans="21:25" x14ac:dyDescent="0.2">
      <c r="U49651" s="55"/>
      <c r="V49651" s="53"/>
      <c r="W49651" s="53"/>
      <c r="X49651" s="53"/>
      <c r="Y49651" s="55"/>
    </row>
    <row r="49652" spans="21:25" x14ac:dyDescent="0.2">
      <c r="U49652" s="55"/>
      <c r="V49652" s="53"/>
      <c r="W49652" s="53"/>
      <c r="X49652" s="53"/>
      <c r="Y49652" s="55"/>
    </row>
    <row r="49653" spans="21:25" x14ac:dyDescent="0.2">
      <c r="U49653" s="55"/>
      <c r="V49653" s="53"/>
      <c r="W49653" s="53"/>
      <c r="X49653" s="53"/>
      <c r="Y49653" s="55"/>
    </row>
    <row r="49654" spans="21:25" x14ac:dyDescent="0.2">
      <c r="U49654" s="55"/>
      <c r="V49654" s="53"/>
      <c r="W49654" s="53"/>
      <c r="X49654" s="53"/>
      <c r="Y49654" s="55"/>
    </row>
    <row r="49655" spans="21:25" x14ac:dyDescent="0.2">
      <c r="U49655" s="55"/>
      <c r="V49655" s="53"/>
      <c r="W49655" s="53"/>
      <c r="X49655" s="53"/>
      <c r="Y49655" s="55"/>
    </row>
    <row r="49656" spans="21:25" x14ac:dyDescent="0.2">
      <c r="U49656" s="55"/>
      <c r="V49656" s="53"/>
      <c r="W49656" s="53"/>
      <c r="X49656" s="53"/>
      <c r="Y49656" s="55"/>
    </row>
    <row r="49657" spans="21:25" x14ac:dyDescent="0.2">
      <c r="U49657" s="55"/>
      <c r="V49657" s="53"/>
      <c r="W49657" s="53"/>
      <c r="X49657" s="53"/>
      <c r="Y49657" s="55"/>
    </row>
    <row r="49658" spans="21:25" x14ac:dyDescent="0.2">
      <c r="U49658" s="55"/>
      <c r="V49658" s="53"/>
      <c r="W49658" s="53"/>
      <c r="X49658" s="53"/>
      <c r="Y49658" s="55"/>
    </row>
    <row r="49659" spans="21:25" x14ac:dyDescent="0.2">
      <c r="U49659" s="55"/>
      <c r="V49659" s="53"/>
      <c r="W49659" s="53"/>
      <c r="X49659" s="53"/>
      <c r="Y49659" s="55"/>
    </row>
    <row r="49660" spans="21:25" x14ac:dyDescent="0.2">
      <c r="U49660" s="55"/>
      <c r="V49660" s="53"/>
      <c r="W49660" s="53"/>
      <c r="X49660" s="53"/>
      <c r="Y49660" s="55"/>
    </row>
    <row r="49661" spans="21:25" x14ac:dyDescent="0.2">
      <c r="U49661" s="55"/>
      <c r="V49661" s="53"/>
      <c r="W49661" s="53"/>
      <c r="X49661" s="53"/>
      <c r="Y49661" s="55"/>
    </row>
    <row r="49662" spans="21:25" x14ac:dyDescent="0.2">
      <c r="U49662" s="55"/>
      <c r="V49662" s="53"/>
      <c r="W49662" s="53"/>
      <c r="X49662" s="53"/>
      <c r="Y49662" s="55"/>
    </row>
    <row r="49663" spans="21:25" x14ac:dyDescent="0.2">
      <c r="U49663" s="55"/>
      <c r="V49663" s="53"/>
      <c r="W49663" s="53"/>
      <c r="X49663" s="53"/>
      <c r="Y49663" s="55"/>
    </row>
    <row r="49664" spans="21:25" x14ac:dyDescent="0.2">
      <c r="U49664" s="55"/>
      <c r="V49664" s="53"/>
      <c r="W49664" s="53"/>
      <c r="X49664" s="53"/>
      <c r="Y49664" s="55"/>
    </row>
    <row r="49665" spans="21:25" x14ac:dyDescent="0.2">
      <c r="U49665" s="55"/>
      <c r="V49665" s="53"/>
      <c r="W49665" s="53"/>
      <c r="X49665" s="53"/>
      <c r="Y49665" s="55"/>
    </row>
    <row r="49666" spans="21:25" x14ac:dyDescent="0.2">
      <c r="U49666" s="55"/>
      <c r="V49666" s="53"/>
      <c r="W49666" s="53"/>
      <c r="X49666" s="53"/>
      <c r="Y49666" s="55"/>
    </row>
    <row r="49667" spans="21:25" x14ac:dyDescent="0.2">
      <c r="U49667" s="55"/>
      <c r="V49667" s="53"/>
      <c r="W49667" s="53"/>
      <c r="X49667" s="53"/>
      <c r="Y49667" s="55"/>
    </row>
    <row r="49668" spans="21:25" x14ac:dyDescent="0.2">
      <c r="U49668" s="55"/>
      <c r="V49668" s="53"/>
      <c r="W49668" s="53"/>
      <c r="X49668" s="53"/>
      <c r="Y49668" s="55"/>
    </row>
    <row r="49669" spans="21:25" x14ac:dyDescent="0.2">
      <c r="U49669" s="55"/>
      <c r="V49669" s="53"/>
      <c r="W49669" s="53"/>
      <c r="X49669" s="53"/>
      <c r="Y49669" s="55"/>
    </row>
    <row r="49670" spans="21:25" x14ac:dyDescent="0.2">
      <c r="U49670" s="55"/>
      <c r="V49670" s="53"/>
      <c r="W49670" s="53"/>
      <c r="X49670" s="53"/>
      <c r="Y49670" s="55"/>
    </row>
    <row r="49671" spans="21:25" x14ac:dyDescent="0.2">
      <c r="U49671" s="55"/>
      <c r="V49671" s="53"/>
      <c r="W49671" s="53"/>
      <c r="X49671" s="53"/>
      <c r="Y49671" s="55"/>
    </row>
    <row r="49672" spans="21:25" x14ac:dyDescent="0.2">
      <c r="U49672" s="55"/>
      <c r="V49672" s="53"/>
      <c r="W49672" s="53"/>
      <c r="X49672" s="53"/>
      <c r="Y49672" s="55"/>
    </row>
    <row r="49673" spans="21:25" x14ac:dyDescent="0.2">
      <c r="U49673" s="55"/>
      <c r="V49673" s="53"/>
      <c r="W49673" s="53"/>
      <c r="X49673" s="53"/>
      <c r="Y49673" s="55"/>
    </row>
    <row r="49674" spans="21:25" x14ac:dyDescent="0.2">
      <c r="U49674" s="55"/>
      <c r="V49674" s="53"/>
      <c r="W49674" s="53"/>
      <c r="X49674" s="53"/>
      <c r="Y49674" s="55"/>
    </row>
    <row r="49675" spans="21:25" x14ac:dyDescent="0.2">
      <c r="U49675" s="55"/>
      <c r="V49675" s="53"/>
      <c r="W49675" s="53"/>
      <c r="X49675" s="53"/>
      <c r="Y49675" s="55"/>
    </row>
    <row r="49676" spans="21:25" x14ac:dyDescent="0.2">
      <c r="U49676" s="55"/>
      <c r="V49676" s="53"/>
      <c r="W49676" s="53"/>
      <c r="X49676" s="53"/>
      <c r="Y49676" s="55"/>
    </row>
    <row r="49677" spans="21:25" x14ac:dyDescent="0.2">
      <c r="U49677" s="55"/>
      <c r="V49677" s="53"/>
      <c r="W49677" s="53"/>
      <c r="X49677" s="53"/>
      <c r="Y49677" s="55"/>
    </row>
    <row r="49678" spans="21:25" x14ac:dyDescent="0.2">
      <c r="U49678" s="55"/>
      <c r="V49678" s="53"/>
      <c r="W49678" s="53"/>
      <c r="X49678" s="53"/>
      <c r="Y49678" s="55"/>
    </row>
    <row r="49679" spans="21:25" x14ac:dyDescent="0.2">
      <c r="U49679" s="55"/>
      <c r="V49679" s="53"/>
      <c r="W49679" s="53"/>
      <c r="X49679" s="53"/>
      <c r="Y49679" s="55"/>
    </row>
    <row r="49680" spans="21:25" x14ac:dyDescent="0.2">
      <c r="U49680" s="55"/>
      <c r="V49680" s="53"/>
      <c r="W49680" s="53"/>
      <c r="X49680" s="53"/>
      <c r="Y49680" s="55"/>
    </row>
    <row r="49681" spans="21:25" x14ac:dyDescent="0.2">
      <c r="U49681" s="55"/>
      <c r="V49681" s="53"/>
      <c r="W49681" s="53"/>
      <c r="X49681" s="53"/>
      <c r="Y49681" s="55"/>
    </row>
    <row r="49682" spans="21:25" x14ac:dyDescent="0.2">
      <c r="U49682" s="55"/>
      <c r="V49682" s="53"/>
      <c r="W49682" s="53"/>
      <c r="X49682" s="53"/>
      <c r="Y49682" s="55"/>
    </row>
    <row r="49683" spans="21:25" x14ac:dyDescent="0.2">
      <c r="U49683" s="55"/>
      <c r="V49683" s="53"/>
      <c r="W49683" s="53"/>
      <c r="X49683" s="53"/>
      <c r="Y49683" s="55"/>
    </row>
    <row r="49684" spans="21:25" x14ac:dyDescent="0.2">
      <c r="U49684" s="55"/>
      <c r="V49684" s="53"/>
      <c r="W49684" s="53"/>
      <c r="X49684" s="53"/>
      <c r="Y49684" s="55"/>
    </row>
    <row r="49685" spans="21:25" x14ac:dyDescent="0.2">
      <c r="U49685" s="55"/>
      <c r="V49685" s="53"/>
      <c r="W49685" s="53"/>
      <c r="X49685" s="53"/>
      <c r="Y49685" s="55"/>
    </row>
    <row r="49686" spans="21:25" x14ac:dyDescent="0.2">
      <c r="U49686" s="55"/>
      <c r="V49686" s="53"/>
      <c r="W49686" s="53"/>
      <c r="X49686" s="53"/>
      <c r="Y49686" s="55"/>
    </row>
    <row r="49687" spans="21:25" x14ac:dyDescent="0.2">
      <c r="U49687" s="55"/>
      <c r="V49687" s="53"/>
      <c r="W49687" s="53"/>
      <c r="X49687" s="53"/>
      <c r="Y49687" s="55"/>
    </row>
    <row r="49688" spans="21:25" x14ac:dyDescent="0.2">
      <c r="U49688" s="55"/>
      <c r="V49688" s="53"/>
      <c r="W49688" s="53"/>
      <c r="X49688" s="53"/>
      <c r="Y49688" s="55"/>
    </row>
    <row r="49689" spans="21:25" x14ac:dyDescent="0.2">
      <c r="U49689" s="55"/>
      <c r="V49689" s="53"/>
      <c r="W49689" s="53"/>
      <c r="X49689" s="53"/>
      <c r="Y49689" s="55"/>
    </row>
    <row r="49690" spans="21:25" x14ac:dyDescent="0.2">
      <c r="U49690" s="55"/>
      <c r="V49690" s="53"/>
      <c r="W49690" s="53"/>
      <c r="X49690" s="53"/>
      <c r="Y49690" s="55"/>
    </row>
    <row r="49691" spans="21:25" x14ac:dyDescent="0.2">
      <c r="U49691" s="55"/>
      <c r="V49691" s="53"/>
      <c r="W49691" s="53"/>
      <c r="X49691" s="53"/>
      <c r="Y49691" s="55"/>
    </row>
    <row r="49692" spans="21:25" x14ac:dyDescent="0.2">
      <c r="U49692" s="55"/>
      <c r="V49692" s="53"/>
      <c r="W49692" s="53"/>
      <c r="X49692" s="53"/>
      <c r="Y49692" s="55"/>
    </row>
    <row r="49693" spans="21:25" x14ac:dyDescent="0.2">
      <c r="U49693" s="55"/>
      <c r="V49693" s="53"/>
      <c r="W49693" s="53"/>
      <c r="X49693" s="53"/>
      <c r="Y49693" s="55"/>
    </row>
    <row r="49694" spans="21:25" x14ac:dyDescent="0.2">
      <c r="U49694" s="55"/>
      <c r="V49694" s="53"/>
      <c r="W49694" s="53"/>
      <c r="X49694" s="53"/>
      <c r="Y49694" s="55"/>
    </row>
    <row r="49695" spans="21:25" x14ac:dyDescent="0.2">
      <c r="U49695" s="55"/>
      <c r="V49695" s="53"/>
      <c r="W49695" s="53"/>
      <c r="X49695" s="53"/>
      <c r="Y49695" s="55"/>
    </row>
    <row r="49696" spans="21:25" x14ac:dyDescent="0.2">
      <c r="U49696" s="55"/>
      <c r="V49696" s="53"/>
      <c r="W49696" s="53"/>
      <c r="X49696" s="53"/>
      <c r="Y49696" s="55"/>
    </row>
    <row r="49697" spans="21:25" x14ac:dyDescent="0.2">
      <c r="U49697" s="55"/>
      <c r="V49697" s="53"/>
      <c r="W49697" s="53"/>
      <c r="X49697" s="53"/>
      <c r="Y49697" s="55"/>
    </row>
    <row r="49698" spans="21:25" x14ac:dyDescent="0.2">
      <c r="U49698" s="55"/>
      <c r="V49698" s="53"/>
      <c r="W49698" s="53"/>
      <c r="X49698" s="53"/>
      <c r="Y49698" s="55"/>
    </row>
    <row r="49699" spans="21:25" x14ac:dyDescent="0.2">
      <c r="U49699" s="55"/>
      <c r="V49699" s="53"/>
      <c r="W49699" s="53"/>
      <c r="X49699" s="53"/>
      <c r="Y49699" s="55"/>
    </row>
    <row r="49700" spans="21:25" x14ac:dyDescent="0.2">
      <c r="U49700" s="55"/>
      <c r="V49700" s="53"/>
      <c r="W49700" s="53"/>
      <c r="X49700" s="53"/>
      <c r="Y49700" s="55"/>
    </row>
    <row r="49701" spans="21:25" x14ac:dyDescent="0.2">
      <c r="U49701" s="55"/>
      <c r="V49701" s="53"/>
      <c r="W49701" s="53"/>
      <c r="X49701" s="53"/>
      <c r="Y49701" s="55"/>
    </row>
    <row r="49702" spans="21:25" x14ac:dyDescent="0.2">
      <c r="U49702" s="55"/>
      <c r="V49702" s="53"/>
      <c r="W49702" s="53"/>
      <c r="X49702" s="53"/>
      <c r="Y49702" s="55"/>
    </row>
    <row r="49703" spans="21:25" x14ac:dyDescent="0.2">
      <c r="U49703" s="55"/>
      <c r="V49703" s="53"/>
      <c r="W49703" s="53"/>
      <c r="X49703" s="53"/>
      <c r="Y49703" s="55"/>
    </row>
    <row r="49704" spans="21:25" x14ac:dyDescent="0.2">
      <c r="U49704" s="55"/>
      <c r="V49704" s="53"/>
      <c r="W49704" s="53"/>
      <c r="X49704" s="53"/>
      <c r="Y49704" s="55"/>
    </row>
    <row r="49705" spans="21:25" x14ac:dyDescent="0.2">
      <c r="U49705" s="55"/>
      <c r="V49705" s="53"/>
      <c r="W49705" s="53"/>
      <c r="X49705" s="53"/>
      <c r="Y49705" s="55"/>
    </row>
    <row r="49706" spans="21:25" x14ac:dyDescent="0.2">
      <c r="U49706" s="55"/>
      <c r="V49706" s="53"/>
      <c r="W49706" s="53"/>
      <c r="X49706" s="53"/>
      <c r="Y49706" s="55"/>
    </row>
    <row r="49707" spans="21:25" x14ac:dyDescent="0.2">
      <c r="U49707" s="55"/>
      <c r="V49707" s="53"/>
      <c r="W49707" s="53"/>
      <c r="X49707" s="53"/>
      <c r="Y49707" s="55"/>
    </row>
    <row r="49708" spans="21:25" x14ac:dyDescent="0.2">
      <c r="U49708" s="55"/>
      <c r="V49708" s="53"/>
      <c r="W49708" s="53"/>
      <c r="X49708" s="53"/>
      <c r="Y49708" s="55"/>
    </row>
    <row r="49709" spans="21:25" x14ac:dyDescent="0.2">
      <c r="U49709" s="55"/>
      <c r="V49709" s="53"/>
      <c r="W49709" s="53"/>
      <c r="X49709" s="53"/>
      <c r="Y49709" s="55"/>
    </row>
    <row r="49710" spans="21:25" x14ac:dyDescent="0.2">
      <c r="U49710" s="55"/>
      <c r="V49710" s="53"/>
      <c r="W49710" s="53"/>
      <c r="X49710" s="53"/>
      <c r="Y49710" s="55"/>
    </row>
    <row r="49711" spans="21:25" x14ac:dyDescent="0.2">
      <c r="U49711" s="55"/>
      <c r="V49711" s="53"/>
      <c r="W49711" s="53"/>
      <c r="X49711" s="53"/>
      <c r="Y49711" s="55"/>
    </row>
    <row r="49712" spans="21:25" x14ac:dyDescent="0.2">
      <c r="U49712" s="55"/>
      <c r="V49712" s="53"/>
      <c r="W49712" s="53"/>
      <c r="X49712" s="53"/>
      <c r="Y49712" s="55"/>
    </row>
    <row r="49713" spans="21:25" x14ac:dyDescent="0.2">
      <c r="U49713" s="55"/>
      <c r="V49713" s="53"/>
      <c r="W49713" s="53"/>
      <c r="X49713" s="53"/>
      <c r="Y49713" s="55"/>
    </row>
    <row r="49714" spans="21:25" x14ac:dyDescent="0.2">
      <c r="U49714" s="55"/>
      <c r="V49714" s="53"/>
      <c r="W49714" s="53"/>
      <c r="X49714" s="53"/>
      <c r="Y49714" s="55"/>
    </row>
    <row r="49715" spans="21:25" x14ac:dyDescent="0.2">
      <c r="U49715" s="55"/>
      <c r="V49715" s="53"/>
      <c r="W49715" s="53"/>
      <c r="X49715" s="53"/>
      <c r="Y49715" s="55"/>
    </row>
    <row r="49716" spans="21:25" x14ac:dyDescent="0.2">
      <c r="U49716" s="55"/>
      <c r="V49716" s="53"/>
      <c r="W49716" s="53"/>
      <c r="X49716" s="53"/>
      <c r="Y49716" s="55"/>
    </row>
    <row r="49717" spans="21:25" x14ac:dyDescent="0.2">
      <c r="U49717" s="55"/>
      <c r="V49717" s="53"/>
      <c r="W49717" s="53"/>
      <c r="X49717" s="53"/>
      <c r="Y49717" s="55"/>
    </row>
    <row r="49718" spans="21:25" x14ac:dyDescent="0.2">
      <c r="U49718" s="55"/>
      <c r="V49718" s="53"/>
      <c r="W49718" s="53"/>
      <c r="X49718" s="53"/>
      <c r="Y49718" s="55"/>
    </row>
    <row r="49719" spans="21:25" x14ac:dyDescent="0.2">
      <c r="U49719" s="55"/>
      <c r="V49719" s="53"/>
      <c r="W49719" s="53"/>
      <c r="X49719" s="53"/>
      <c r="Y49719" s="55"/>
    </row>
    <row r="49720" spans="21:25" x14ac:dyDescent="0.2">
      <c r="U49720" s="55"/>
      <c r="V49720" s="53"/>
      <c r="W49720" s="53"/>
      <c r="X49720" s="53"/>
      <c r="Y49720" s="55"/>
    </row>
    <row r="49721" spans="21:25" x14ac:dyDescent="0.2">
      <c r="U49721" s="55"/>
      <c r="V49721" s="53"/>
      <c r="W49721" s="53"/>
      <c r="X49721" s="53"/>
      <c r="Y49721" s="55"/>
    </row>
    <row r="49722" spans="21:25" x14ac:dyDescent="0.2">
      <c r="U49722" s="55"/>
      <c r="V49722" s="53"/>
      <c r="W49722" s="53"/>
      <c r="X49722" s="53"/>
      <c r="Y49722" s="55"/>
    </row>
    <row r="49723" spans="21:25" x14ac:dyDescent="0.2">
      <c r="U49723" s="55"/>
      <c r="V49723" s="53"/>
      <c r="W49723" s="53"/>
      <c r="X49723" s="53"/>
      <c r="Y49723" s="55"/>
    </row>
    <row r="49724" spans="21:25" x14ac:dyDescent="0.2">
      <c r="U49724" s="55"/>
      <c r="V49724" s="53"/>
      <c r="W49724" s="53"/>
      <c r="X49724" s="53"/>
      <c r="Y49724" s="55"/>
    </row>
    <row r="49725" spans="21:25" x14ac:dyDescent="0.2">
      <c r="U49725" s="55"/>
      <c r="V49725" s="53"/>
      <c r="W49725" s="53"/>
      <c r="X49725" s="53"/>
      <c r="Y49725" s="55"/>
    </row>
    <row r="49726" spans="21:25" x14ac:dyDescent="0.2">
      <c r="U49726" s="55"/>
      <c r="V49726" s="53"/>
      <c r="W49726" s="53"/>
      <c r="X49726" s="53"/>
      <c r="Y49726" s="55"/>
    </row>
    <row r="49727" spans="21:25" x14ac:dyDescent="0.2">
      <c r="U49727" s="55"/>
      <c r="V49727" s="53"/>
      <c r="W49727" s="53"/>
      <c r="X49727" s="53"/>
      <c r="Y49727" s="55"/>
    </row>
    <row r="49728" spans="21:25" x14ac:dyDescent="0.2">
      <c r="U49728" s="55"/>
      <c r="V49728" s="53"/>
      <c r="W49728" s="53"/>
      <c r="X49728" s="53"/>
      <c r="Y49728" s="55"/>
    </row>
    <row r="49729" spans="21:25" x14ac:dyDescent="0.2">
      <c r="U49729" s="55"/>
      <c r="V49729" s="53"/>
      <c r="W49729" s="53"/>
      <c r="X49729" s="53"/>
      <c r="Y49729" s="55"/>
    </row>
    <row r="49730" spans="21:25" x14ac:dyDescent="0.2">
      <c r="U49730" s="55"/>
      <c r="V49730" s="53"/>
      <c r="W49730" s="53"/>
      <c r="X49730" s="53"/>
      <c r="Y49730" s="55"/>
    </row>
    <row r="49731" spans="21:25" x14ac:dyDescent="0.2">
      <c r="U49731" s="55"/>
      <c r="V49731" s="53"/>
      <c r="W49731" s="53"/>
      <c r="X49731" s="53"/>
      <c r="Y49731" s="55"/>
    </row>
    <row r="49732" spans="21:25" x14ac:dyDescent="0.2">
      <c r="U49732" s="55"/>
      <c r="V49732" s="53"/>
      <c r="W49732" s="53"/>
      <c r="X49732" s="53"/>
      <c r="Y49732" s="55"/>
    </row>
    <row r="49733" spans="21:25" x14ac:dyDescent="0.2">
      <c r="U49733" s="55"/>
      <c r="V49733" s="53"/>
      <c r="W49733" s="53"/>
      <c r="X49733" s="53"/>
      <c r="Y49733" s="55"/>
    </row>
    <row r="49734" spans="21:25" x14ac:dyDescent="0.2">
      <c r="U49734" s="55"/>
      <c r="V49734" s="53"/>
      <c r="W49734" s="53"/>
      <c r="X49734" s="53"/>
      <c r="Y49734" s="55"/>
    </row>
    <row r="49735" spans="21:25" x14ac:dyDescent="0.2">
      <c r="U49735" s="55"/>
      <c r="V49735" s="53"/>
      <c r="W49735" s="53"/>
      <c r="X49735" s="53"/>
      <c r="Y49735" s="55"/>
    </row>
    <row r="49736" spans="21:25" x14ac:dyDescent="0.2">
      <c r="U49736" s="55"/>
      <c r="V49736" s="53"/>
      <c r="W49736" s="53"/>
      <c r="X49736" s="53"/>
      <c r="Y49736" s="55"/>
    </row>
    <row r="49737" spans="21:25" x14ac:dyDescent="0.2">
      <c r="U49737" s="55"/>
      <c r="V49737" s="53"/>
      <c r="W49737" s="53"/>
      <c r="X49737" s="53"/>
      <c r="Y49737" s="55"/>
    </row>
    <row r="49738" spans="21:25" x14ac:dyDescent="0.2">
      <c r="U49738" s="55"/>
      <c r="V49738" s="53"/>
      <c r="W49738" s="53"/>
      <c r="X49738" s="53"/>
      <c r="Y49738" s="55"/>
    </row>
    <row r="49739" spans="21:25" x14ac:dyDescent="0.2">
      <c r="U49739" s="55"/>
      <c r="V49739" s="53"/>
      <c r="W49739" s="53"/>
      <c r="X49739" s="53"/>
      <c r="Y49739" s="55"/>
    </row>
    <row r="49740" spans="21:25" x14ac:dyDescent="0.2">
      <c r="U49740" s="55"/>
      <c r="V49740" s="53"/>
      <c r="W49740" s="53"/>
      <c r="X49740" s="53"/>
      <c r="Y49740" s="55"/>
    </row>
    <row r="49741" spans="21:25" x14ac:dyDescent="0.2">
      <c r="U49741" s="55"/>
      <c r="V49741" s="53"/>
      <c r="W49741" s="53"/>
      <c r="X49741" s="53"/>
      <c r="Y49741" s="55"/>
    </row>
    <row r="49742" spans="21:25" x14ac:dyDescent="0.2">
      <c r="U49742" s="55"/>
      <c r="V49742" s="53"/>
      <c r="W49742" s="53"/>
      <c r="X49742" s="53"/>
      <c r="Y49742" s="55"/>
    </row>
    <row r="49743" spans="21:25" x14ac:dyDescent="0.2">
      <c r="U49743" s="55"/>
      <c r="V49743" s="53"/>
      <c r="W49743" s="53"/>
      <c r="X49743" s="53"/>
      <c r="Y49743" s="55"/>
    </row>
    <row r="49744" spans="21:25" x14ac:dyDescent="0.2">
      <c r="U49744" s="55"/>
      <c r="V49744" s="53"/>
      <c r="W49744" s="53"/>
      <c r="X49744" s="53"/>
      <c r="Y49744" s="55"/>
    </row>
    <row r="49745" spans="21:25" x14ac:dyDescent="0.2">
      <c r="U49745" s="55"/>
      <c r="V49745" s="53"/>
      <c r="W49745" s="53"/>
      <c r="X49745" s="53"/>
      <c r="Y49745" s="55"/>
    </row>
    <row r="49746" spans="21:25" x14ac:dyDescent="0.2">
      <c r="U49746" s="55"/>
      <c r="V49746" s="53"/>
      <c r="W49746" s="53"/>
      <c r="X49746" s="53"/>
      <c r="Y49746" s="55"/>
    </row>
    <row r="49747" spans="21:25" x14ac:dyDescent="0.2">
      <c r="U49747" s="55"/>
      <c r="V49747" s="53"/>
      <c r="W49747" s="53"/>
      <c r="X49747" s="53"/>
      <c r="Y49747" s="55"/>
    </row>
    <row r="49748" spans="21:25" x14ac:dyDescent="0.2">
      <c r="U49748" s="55"/>
      <c r="V49748" s="53"/>
      <c r="W49748" s="53"/>
      <c r="X49748" s="53"/>
      <c r="Y49748" s="55"/>
    </row>
    <row r="49749" spans="21:25" x14ac:dyDescent="0.2">
      <c r="U49749" s="55"/>
      <c r="V49749" s="53"/>
      <c r="W49749" s="53"/>
      <c r="X49749" s="53"/>
      <c r="Y49749" s="55"/>
    </row>
    <row r="49750" spans="21:25" x14ac:dyDescent="0.2">
      <c r="U49750" s="55"/>
      <c r="V49750" s="53"/>
      <c r="W49750" s="53"/>
      <c r="X49750" s="53"/>
      <c r="Y49750" s="55"/>
    </row>
    <row r="49751" spans="21:25" x14ac:dyDescent="0.2">
      <c r="U49751" s="55"/>
      <c r="V49751" s="53"/>
      <c r="W49751" s="53"/>
      <c r="X49751" s="53"/>
      <c r="Y49751" s="55"/>
    </row>
    <row r="49752" spans="21:25" x14ac:dyDescent="0.2">
      <c r="U49752" s="55"/>
      <c r="V49752" s="53"/>
      <c r="W49752" s="53"/>
      <c r="X49752" s="53"/>
      <c r="Y49752" s="55"/>
    </row>
    <row r="49753" spans="21:25" x14ac:dyDescent="0.2">
      <c r="U49753" s="55"/>
      <c r="V49753" s="53"/>
      <c r="W49753" s="53"/>
      <c r="X49753" s="53"/>
      <c r="Y49753" s="55"/>
    </row>
    <row r="49754" spans="21:25" x14ac:dyDescent="0.2">
      <c r="U49754" s="55"/>
      <c r="V49754" s="53"/>
      <c r="W49754" s="53"/>
      <c r="X49754" s="53"/>
      <c r="Y49754" s="55"/>
    </row>
    <row r="49755" spans="21:25" x14ac:dyDescent="0.2">
      <c r="U49755" s="55"/>
      <c r="V49755" s="53"/>
      <c r="W49755" s="53"/>
      <c r="X49755" s="53"/>
      <c r="Y49755" s="55"/>
    </row>
    <row r="49756" spans="21:25" x14ac:dyDescent="0.2">
      <c r="U49756" s="55"/>
      <c r="V49756" s="53"/>
      <c r="W49756" s="53"/>
      <c r="X49756" s="53"/>
      <c r="Y49756" s="55"/>
    </row>
    <row r="49757" spans="21:25" x14ac:dyDescent="0.2">
      <c r="U49757" s="55"/>
      <c r="V49757" s="53"/>
      <c r="W49757" s="53"/>
      <c r="X49757" s="53"/>
      <c r="Y49757" s="55"/>
    </row>
    <row r="49758" spans="21:25" x14ac:dyDescent="0.2">
      <c r="U49758" s="55"/>
      <c r="V49758" s="53"/>
      <c r="W49758" s="53"/>
      <c r="X49758" s="53"/>
      <c r="Y49758" s="55"/>
    </row>
    <row r="49759" spans="21:25" x14ac:dyDescent="0.2">
      <c r="U49759" s="55"/>
      <c r="V49759" s="53"/>
      <c r="W49759" s="53"/>
      <c r="X49759" s="53"/>
      <c r="Y49759" s="55"/>
    </row>
    <row r="49760" spans="21:25" x14ac:dyDescent="0.2">
      <c r="U49760" s="55"/>
      <c r="V49760" s="53"/>
      <c r="W49760" s="53"/>
      <c r="X49760" s="53"/>
      <c r="Y49760" s="55"/>
    </row>
    <row r="49761" spans="21:25" x14ac:dyDescent="0.2">
      <c r="U49761" s="55"/>
      <c r="V49761" s="53"/>
      <c r="W49761" s="53"/>
      <c r="X49761" s="53"/>
      <c r="Y49761" s="55"/>
    </row>
    <row r="49762" spans="21:25" x14ac:dyDescent="0.2">
      <c r="U49762" s="55"/>
      <c r="V49762" s="53"/>
      <c r="W49762" s="53"/>
      <c r="X49762" s="53"/>
      <c r="Y49762" s="55"/>
    </row>
    <row r="49763" spans="21:25" x14ac:dyDescent="0.2">
      <c r="U49763" s="55"/>
      <c r="V49763" s="53"/>
      <c r="W49763" s="53"/>
      <c r="X49763" s="53"/>
      <c r="Y49763" s="55"/>
    </row>
    <row r="49764" spans="21:25" x14ac:dyDescent="0.2">
      <c r="U49764" s="55"/>
      <c r="V49764" s="53"/>
      <c r="W49764" s="53"/>
      <c r="X49764" s="53"/>
      <c r="Y49764" s="55"/>
    </row>
    <row r="49765" spans="21:25" x14ac:dyDescent="0.2">
      <c r="U49765" s="55"/>
      <c r="V49765" s="53"/>
      <c r="W49765" s="53"/>
      <c r="X49765" s="53"/>
      <c r="Y49765" s="55"/>
    </row>
    <row r="49766" spans="21:25" x14ac:dyDescent="0.2">
      <c r="U49766" s="55"/>
      <c r="V49766" s="53"/>
      <c r="W49766" s="53"/>
      <c r="X49766" s="53"/>
      <c r="Y49766" s="55"/>
    </row>
    <row r="49767" spans="21:25" x14ac:dyDescent="0.2">
      <c r="U49767" s="55"/>
      <c r="V49767" s="53"/>
      <c r="W49767" s="53"/>
      <c r="X49767" s="53"/>
      <c r="Y49767" s="55"/>
    </row>
    <row r="49768" spans="21:25" x14ac:dyDescent="0.2">
      <c r="U49768" s="55"/>
      <c r="V49768" s="53"/>
      <c r="W49768" s="53"/>
      <c r="X49768" s="53"/>
      <c r="Y49768" s="55"/>
    </row>
    <row r="49769" spans="21:25" x14ac:dyDescent="0.2">
      <c r="U49769" s="55"/>
      <c r="V49769" s="53"/>
      <c r="W49769" s="53"/>
      <c r="X49769" s="53"/>
      <c r="Y49769" s="55"/>
    </row>
    <row r="49770" spans="21:25" x14ac:dyDescent="0.2">
      <c r="U49770" s="55"/>
      <c r="V49770" s="53"/>
      <c r="W49770" s="53"/>
      <c r="X49770" s="53"/>
      <c r="Y49770" s="55"/>
    </row>
    <row r="49771" spans="21:25" x14ac:dyDescent="0.2">
      <c r="U49771" s="55"/>
      <c r="V49771" s="53"/>
      <c r="W49771" s="53"/>
      <c r="X49771" s="53"/>
      <c r="Y49771" s="55"/>
    </row>
    <row r="49772" spans="21:25" x14ac:dyDescent="0.2">
      <c r="U49772" s="55"/>
      <c r="V49772" s="53"/>
      <c r="W49772" s="53"/>
      <c r="X49772" s="53"/>
      <c r="Y49772" s="55"/>
    </row>
    <row r="49773" spans="21:25" x14ac:dyDescent="0.2">
      <c r="U49773" s="55"/>
      <c r="V49773" s="53"/>
      <c r="W49773" s="53"/>
      <c r="X49773" s="53"/>
      <c r="Y49773" s="55"/>
    </row>
    <row r="49774" spans="21:25" x14ac:dyDescent="0.2">
      <c r="U49774" s="55"/>
      <c r="V49774" s="53"/>
      <c r="W49774" s="53"/>
      <c r="X49774" s="53"/>
      <c r="Y49774" s="55"/>
    </row>
    <row r="49775" spans="21:25" x14ac:dyDescent="0.2">
      <c r="U49775" s="55"/>
      <c r="V49775" s="53"/>
      <c r="W49775" s="53"/>
      <c r="X49775" s="53"/>
      <c r="Y49775" s="55"/>
    </row>
    <row r="49776" spans="21:25" x14ac:dyDescent="0.2">
      <c r="U49776" s="55"/>
      <c r="V49776" s="53"/>
      <c r="W49776" s="53"/>
      <c r="X49776" s="53"/>
      <c r="Y49776" s="55"/>
    </row>
    <row r="49777" spans="21:25" x14ac:dyDescent="0.2">
      <c r="U49777" s="55"/>
      <c r="V49777" s="53"/>
      <c r="W49777" s="53"/>
      <c r="X49777" s="53"/>
      <c r="Y49777" s="55"/>
    </row>
    <row r="49778" spans="21:25" x14ac:dyDescent="0.2">
      <c r="U49778" s="55"/>
      <c r="V49778" s="53"/>
      <c r="W49778" s="53"/>
      <c r="X49778" s="53"/>
      <c r="Y49778" s="55"/>
    </row>
    <row r="49779" spans="21:25" x14ac:dyDescent="0.2">
      <c r="U49779" s="55"/>
      <c r="V49779" s="53"/>
      <c r="W49779" s="53"/>
      <c r="X49779" s="53"/>
      <c r="Y49779" s="55"/>
    </row>
    <row r="49780" spans="21:25" x14ac:dyDescent="0.2">
      <c r="U49780" s="55"/>
      <c r="V49780" s="53"/>
      <c r="W49780" s="53"/>
      <c r="X49780" s="53"/>
      <c r="Y49780" s="55"/>
    </row>
    <row r="49781" spans="21:25" x14ac:dyDescent="0.2">
      <c r="U49781" s="55"/>
      <c r="V49781" s="53"/>
      <c r="W49781" s="53"/>
      <c r="X49781" s="53"/>
      <c r="Y49781" s="55"/>
    </row>
    <row r="49782" spans="21:25" x14ac:dyDescent="0.2">
      <c r="U49782" s="55"/>
      <c r="V49782" s="53"/>
      <c r="W49782" s="53"/>
      <c r="X49782" s="53"/>
      <c r="Y49782" s="55"/>
    </row>
    <row r="49783" spans="21:25" x14ac:dyDescent="0.2">
      <c r="U49783" s="55"/>
      <c r="V49783" s="53"/>
      <c r="W49783" s="53"/>
      <c r="X49783" s="53"/>
      <c r="Y49783" s="55"/>
    </row>
    <row r="49784" spans="21:25" x14ac:dyDescent="0.2">
      <c r="U49784" s="55"/>
      <c r="V49784" s="53"/>
      <c r="W49784" s="53"/>
      <c r="X49784" s="53"/>
      <c r="Y49784" s="55"/>
    </row>
    <row r="49785" spans="21:25" x14ac:dyDescent="0.2">
      <c r="U49785" s="55"/>
      <c r="V49785" s="53"/>
      <c r="W49785" s="53"/>
      <c r="X49785" s="53"/>
      <c r="Y49785" s="55"/>
    </row>
    <row r="49786" spans="21:25" x14ac:dyDescent="0.2">
      <c r="U49786" s="55"/>
      <c r="V49786" s="53"/>
      <c r="W49786" s="53"/>
      <c r="X49786" s="53"/>
      <c r="Y49786" s="55"/>
    </row>
    <row r="49787" spans="21:25" x14ac:dyDescent="0.2">
      <c r="U49787" s="55"/>
      <c r="V49787" s="53"/>
      <c r="W49787" s="53"/>
      <c r="X49787" s="53"/>
      <c r="Y49787" s="55"/>
    </row>
    <row r="49788" spans="21:25" x14ac:dyDescent="0.2">
      <c r="U49788" s="55"/>
      <c r="V49788" s="53"/>
      <c r="W49788" s="53"/>
      <c r="X49788" s="53"/>
      <c r="Y49788" s="55"/>
    </row>
    <row r="49789" spans="21:25" x14ac:dyDescent="0.2">
      <c r="U49789" s="55"/>
      <c r="V49789" s="53"/>
      <c r="W49789" s="53"/>
      <c r="X49789" s="53"/>
      <c r="Y49789" s="55"/>
    </row>
    <row r="49790" spans="21:25" x14ac:dyDescent="0.2">
      <c r="U49790" s="55"/>
      <c r="V49790" s="53"/>
      <c r="W49790" s="53"/>
      <c r="X49790" s="53"/>
      <c r="Y49790" s="55"/>
    </row>
    <row r="49791" spans="21:25" x14ac:dyDescent="0.2">
      <c r="U49791" s="55"/>
      <c r="V49791" s="53"/>
      <c r="W49791" s="53"/>
      <c r="X49791" s="53"/>
      <c r="Y49791" s="55"/>
    </row>
    <row r="49792" spans="21:25" x14ac:dyDescent="0.2">
      <c r="U49792" s="55"/>
      <c r="V49792" s="53"/>
      <c r="W49792" s="53"/>
      <c r="X49792" s="53"/>
      <c r="Y49792" s="55"/>
    </row>
    <row r="49793" spans="21:25" x14ac:dyDescent="0.2">
      <c r="U49793" s="55"/>
      <c r="V49793" s="53"/>
      <c r="W49793" s="53"/>
      <c r="X49793" s="53"/>
      <c r="Y49793" s="55"/>
    </row>
    <row r="49794" spans="21:25" x14ac:dyDescent="0.2">
      <c r="U49794" s="55"/>
      <c r="V49794" s="53"/>
      <c r="W49794" s="53"/>
      <c r="X49794" s="53"/>
      <c r="Y49794" s="55"/>
    </row>
    <row r="49795" spans="21:25" x14ac:dyDescent="0.2">
      <c r="U49795" s="55"/>
      <c r="V49795" s="53"/>
      <c r="W49795" s="53"/>
      <c r="X49795" s="53"/>
      <c r="Y49795" s="55"/>
    </row>
    <row r="49796" spans="21:25" x14ac:dyDescent="0.2">
      <c r="U49796" s="55"/>
      <c r="V49796" s="53"/>
      <c r="W49796" s="53"/>
      <c r="X49796" s="53"/>
      <c r="Y49796" s="55"/>
    </row>
    <row r="49797" spans="21:25" x14ac:dyDescent="0.2">
      <c r="U49797" s="55"/>
      <c r="V49797" s="53"/>
      <c r="W49797" s="53"/>
      <c r="X49797" s="53"/>
      <c r="Y49797" s="55"/>
    </row>
    <row r="49798" spans="21:25" x14ac:dyDescent="0.2">
      <c r="U49798" s="55"/>
      <c r="V49798" s="53"/>
      <c r="W49798" s="53"/>
      <c r="X49798" s="53"/>
      <c r="Y49798" s="55"/>
    </row>
    <row r="49799" spans="21:25" x14ac:dyDescent="0.2">
      <c r="U49799" s="55"/>
      <c r="V49799" s="53"/>
      <c r="W49799" s="53"/>
      <c r="X49799" s="53"/>
      <c r="Y49799" s="55"/>
    </row>
    <row r="49800" spans="21:25" x14ac:dyDescent="0.2">
      <c r="U49800" s="55"/>
      <c r="V49800" s="53"/>
      <c r="W49800" s="53"/>
      <c r="X49800" s="53"/>
      <c r="Y49800" s="55"/>
    </row>
    <row r="49801" spans="21:25" x14ac:dyDescent="0.2">
      <c r="U49801" s="55"/>
      <c r="V49801" s="53"/>
      <c r="W49801" s="53"/>
      <c r="X49801" s="53"/>
      <c r="Y49801" s="55"/>
    </row>
    <row r="49802" spans="21:25" x14ac:dyDescent="0.2">
      <c r="U49802" s="55"/>
      <c r="V49802" s="53"/>
      <c r="W49802" s="53"/>
      <c r="X49802" s="53"/>
      <c r="Y49802" s="55"/>
    </row>
    <row r="49803" spans="21:25" x14ac:dyDescent="0.2">
      <c r="U49803" s="55"/>
      <c r="V49803" s="53"/>
      <c r="W49803" s="53"/>
      <c r="X49803" s="53"/>
      <c r="Y49803" s="55"/>
    </row>
    <row r="49804" spans="21:25" x14ac:dyDescent="0.2">
      <c r="U49804" s="55"/>
      <c r="V49804" s="53"/>
      <c r="W49804" s="53"/>
      <c r="X49804" s="53"/>
      <c r="Y49804" s="55"/>
    </row>
    <row r="49805" spans="21:25" x14ac:dyDescent="0.2">
      <c r="U49805" s="55"/>
      <c r="V49805" s="53"/>
      <c r="W49805" s="53"/>
      <c r="X49805" s="53"/>
      <c r="Y49805" s="55"/>
    </row>
    <row r="49806" spans="21:25" x14ac:dyDescent="0.2">
      <c r="U49806" s="55"/>
      <c r="V49806" s="53"/>
      <c r="W49806" s="53"/>
      <c r="X49806" s="53"/>
      <c r="Y49806" s="55"/>
    </row>
    <row r="49807" spans="21:25" x14ac:dyDescent="0.2">
      <c r="U49807" s="55"/>
      <c r="V49807" s="53"/>
      <c r="W49807" s="53"/>
      <c r="X49807" s="53"/>
      <c r="Y49807" s="55"/>
    </row>
    <row r="49808" spans="21:25" x14ac:dyDescent="0.2">
      <c r="U49808" s="55"/>
      <c r="V49808" s="53"/>
      <c r="W49808" s="53"/>
      <c r="X49808" s="53"/>
      <c r="Y49808" s="55"/>
    </row>
    <row r="49809" spans="21:25" x14ac:dyDescent="0.2">
      <c r="U49809" s="55"/>
      <c r="V49809" s="53"/>
      <c r="W49809" s="53"/>
      <c r="X49809" s="53"/>
      <c r="Y49809" s="55"/>
    </row>
    <row r="49810" spans="21:25" x14ac:dyDescent="0.2">
      <c r="U49810" s="55"/>
      <c r="V49810" s="53"/>
      <c r="W49810" s="53"/>
      <c r="X49810" s="53"/>
      <c r="Y49810" s="55"/>
    </row>
    <row r="49811" spans="21:25" x14ac:dyDescent="0.2">
      <c r="U49811" s="55"/>
      <c r="V49811" s="53"/>
      <c r="W49811" s="53"/>
      <c r="X49811" s="53"/>
      <c r="Y49811" s="55"/>
    </row>
    <row r="49812" spans="21:25" x14ac:dyDescent="0.2">
      <c r="U49812" s="55"/>
      <c r="V49812" s="53"/>
      <c r="W49812" s="53"/>
      <c r="X49812" s="53"/>
      <c r="Y49812" s="55"/>
    </row>
    <row r="49813" spans="21:25" x14ac:dyDescent="0.2">
      <c r="U49813" s="55"/>
      <c r="V49813" s="53"/>
      <c r="W49813" s="53"/>
      <c r="X49813" s="53"/>
      <c r="Y49813" s="55"/>
    </row>
    <row r="49814" spans="21:25" x14ac:dyDescent="0.2">
      <c r="U49814" s="55"/>
      <c r="V49814" s="53"/>
      <c r="W49814" s="53"/>
      <c r="X49814" s="53"/>
      <c r="Y49814" s="55"/>
    </row>
    <row r="49815" spans="21:25" x14ac:dyDescent="0.2">
      <c r="U49815" s="55"/>
      <c r="V49815" s="53"/>
      <c r="W49815" s="53"/>
      <c r="X49815" s="53"/>
      <c r="Y49815" s="55"/>
    </row>
    <row r="49816" spans="21:25" x14ac:dyDescent="0.2">
      <c r="U49816" s="55"/>
      <c r="V49816" s="53"/>
      <c r="W49816" s="53"/>
      <c r="X49816" s="53"/>
      <c r="Y49816" s="55"/>
    </row>
    <row r="49817" spans="21:25" x14ac:dyDescent="0.2">
      <c r="U49817" s="55"/>
      <c r="V49817" s="53"/>
      <c r="W49817" s="53"/>
      <c r="X49817" s="53"/>
      <c r="Y49817" s="55"/>
    </row>
    <row r="49818" spans="21:25" x14ac:dyDescent="0.2">
      <c r="U49818" s="55"/>
      <c r="V49818" s="53"/>
      <c r="W49818" s="53"/>
      <c r="X49818" s="53"/>
      <c r="Y49818" s="55"/>
    </row>
    <row r="49819" spans="21:25" x14ac:dyDescent="0.2">
      <c r="U49819" s="55"/>
      <c r="V49819" s="53"/>
      <c r="W49819" s="53"/>
      <c r="X49819" s="53"/>
      <c r="Y49819" s="55"/>
    </row>
    <row r="49820" spans="21:25" x14ac:dyDescent="0.2">
      <c r="U49820" s="55"/>
      <c r="V49820" s="53"/>
      <c r="W49820" s="53"/>
      <c r="X49820" s="53"/>
      <c r="Y49820" s="55"/>
    </row>
    <row r="49821" spans="21:25" x14ac:dyDescent="0.2">
      <c r="U49821" s="55"/>
      <c r="V49821" s="53"/>
      <c r="W49821" s="53"/>
      <c r="X49821" s="53"/>
      <c r="Y49821" s="55"/>
    </row>
    <row r="49822" spans="21:25" x14ac:dyDescent="0.2">
      <c r="U49822" s="55"/>
      <c r="V49822" s="53"/>
      <c r="W49822" s="53"/>
      <c r="X49822" s="53"/>
      <c r="Y49822" s="55"/>
    </row>
    <row r="49823" spans="21:25" x14ac:dyDescent="0.2">
      <c r="U49823" s="55"/>
      <c r="V49823" s="53"/>
      <c r="W49823" s="53"/>
      <c r="X49823" s="53"/>
      <c r="Y49823" s="55"/>
    </row>
    <row r="49824" spans="21:25" x14ac:dyDescent="0.2">
      <c r="U49824" s="55"/>
      <c r="V49824" s="53"/>
      <c r="W49824" s="53"/>
      <c r="X49824" s="53"/>
      <c r="Y49824" s="55"/>
    </row>
    <row r="49825" spans="21:25" x14ac:dyDescent="0.2">
      <c r="U49825" s="55"/>
      <c r="V49825" s="53"/>
      <c r="W49825" s="53"/>
      <c r="X49825" s="53"/>
      <c r="Y49825" s="55"/>
    </row>
    <row r="49826" spans="21:25" x14ac:dyDescent="0.2">
      <c r="U49826" s="55"/>
      <c r="V49826" s="53"/>
      <c r="W49826" s="53"/>
      <c r="X49826" s="53"/>
      <c r="Y49826" s="55"/>
    </row>
    <row r="49827" spans="21:25" x14ac:dyDescent="0.2">
      <c r="U49827" s="55"/>
      <c r="V49827" s="53"/>
      <c r="W49827" s="53"/>
      <c r="X49827" s="53"/>
      <c r="Y49827" s="55"/>
    </row>
    <row r="49828" spans="21:25" x14ac:dyDescent="0.2">
      <c r="U49828" s="55"/>
      <c r="V49828" s="53"/>
      <c r="W49828" s="53"/>
      <c r="X49828" s="53"/>
      <c r="Y49828" s="55"/>
    </row>
    <row r="49829" spans="21:25" x14ac:dyDescent="0.2">
      <c r="U49829" s="55"/>
      <c r="V49829" s="53"/>
      <c r="W49829" s="53"/>
      <c r="X49829" s="53"/>
      <c r="Y49829" s="55"/>
    </row>
    <row r="49830" spans="21:25" x14ac:dyDescent="0.2">
      <c r="U49830" s="55"/>
      <c r="V49830" s="53"/>
      <c r="W49830" s="53"/>
      <c r="X49830" s="53"/>
      <c r="Y49830" s="55"/>
    </row>
    <row r="49831" spans="21:25" x14ac:dyDescent="0.2">
      <c r="U49831" s="55"/>
      <c r="V49831" s="53"/>
      <c r="W49831" s="53"/>
      <c r="X49831" s="53"/>
      <c r="Y49831" s="55"/>
    </row>
    <row r="49832" spans="21:25" x14ac:dyDescent="0.2">
      <c r="U49832" s="55"/>
      <c r="V49832" s="53"/>
      <c r="W49832" s="53"/>
      <c r="X49832" s="53"/>
      <c r="Y49832" s="55"/>
    </row>
    <row r="49833" spans="21:25" x14ac:dyDescent="0.2">
      <c r="U49833" s="55"/>
      <c r="V49833" s="53"/>
      <c r="W49833" s="53"/>
      <c r="X49833" s="53"/>
      <c r="Y49833" s="55"/>
    </row>
    <row r="49834" spans="21:25" x14ac:dyDescent="0.2">
      <c r="U49834" s="55"/>
      <c r="V49834" s="53"/>
      <c r="W49834" s="53"/>
      <c r="X49834" s="53"/>
      <c r="Y49834" s="55"/>
    </row>
    <row r="49835" spans="21:25" x14ac:dyDescent="0.2">
      <c r="U49835" s="55"/>
      <c r="V49835" s="53"/>
      <c r="W49835" s="53"/>
      <c r="X49835" s="53"/>
      <c r="Y49835" s="55"/>
    </row>
    <row r="49836" spans="21:25" x14ac:dyDescent="0.2">
      <c r="U49836" s="55"/>
      <c r="V49836" s="53"/>
      <c r="W49836" s="53"/>
      <c r="X49836" s="53"/>
      <c r="Y49836" s="55"/>
    </row>
    <row r="49837" spans="21:25" x14ac:dyDescent="0.2">
      <c r="U49837" s="55"/>
      <c r="V49837" s="53"/>
      <c r="W49837" s="53"/>
      <c r="X49837" s="53"/>
      <c r="Y49837" s="55"/>
    </row>
    <row r="49838" spans="21:25" x14ac:dyDescent="0.2">
      <c r="U49838" s="55"/>
      <c r="V49838" s="53"/>
      <c r="W49838" s="53"/>
      <c r="X49838" s="53"/>
      <c r="Y49838" s="55"/>
    </row>
    <row r="49839" spans="21:25" x14ac:dyDescent="0.2">
      <c r="U49839" s="55"/>
      <c r="V49839" s="53"/>
      <c r="W49839" s="53"/>
      <c r="X49839" s="53"/>
      <c r="Y49839" s="55"/>
    </row>
    <row r="49840" spans="21:25" x14ac:dyDescent="0.2">
      <c r="U49840" s="55"/>
      <c r="V49840" s="53"/>
      <c r="W49840" s="53"/>
      <c r="X49840" s="53"/>
      <c r="Y49840" s="55"/>
    </row>
    <row r="49841" spans="21:25" x14ac:dyDescent="0.2">
      <c r="U49841" s="55"/>
      <c r="V49841" s="53"/>
      <c r="W49841" s="53"/>
      <c r="X49841" s="53"/>
      <c r="Y49841" s="55"/>
    </row>
    <row r="49842" spans="21:25" x14ac:dyDescent="0.2">
      <c r="U49842" s="55"/>
      <c r="V49842" s="53"/>
      <c r="W49842" s="53"/>
      <c r="X49842" s="53"/>
      <c r="Y49842" s="55"/>
    </row>
    <row r="49843" spans="21:25" x14ac:dyDescent="0.2">
      <c r="U49843" s="55"/>
      <c r="V49843" s="53"/>
      <c r="W49843" s="53"/>
      <c r="X49843" s="53"/>
      <c r="Y49843" s="55"/>
    </row>
    <row r="49844" spans="21:25" x14ac:dyDescent="0.2">
      <c r="U49844" s="55"/>
      <c r="V49844" s="53"/>
      <c r="W49844" s="53"/>
      <c r="X49844" s="53"/>
      <c r="Y49844" s="55"/>
    </row>
    <row r="49845" spans="21:25" x14ac:dyDescent="0.2">
      <c r="U49845" s="55"/>
      <c r="V49845" s="53"/>
      <c r="W49845" s="53"/>
      <c r="X49845" s="53"/>
      <c r="Y49845" s="55"/>
    </row>
    <row r="49846" spans="21:25" x14ac:dyDescent="0.2">
      <c r="U49846" s="55"/>
      <c r="V49846" s="53"/>
      <c r="W49846" s="53"/>
      <c r="X49846" s="53"/>
      <c r="Y49846" s="55"/>
    </row>
    <row r="49847" spans="21:25" x14ac:dyDescent="0.2">
      <c r="U49847" s="55"/>
      <c r="V49847" s="53"/>
      <c r="W49847" s="53"/>
      <c r="X49847" s="53"/>
      <c r="Y49847" s="55"/>
    </row>
    <row r="49848" spans="21:25" x14ac:dyDescent="0.2">
      <c r="U49848" s="55"/>
      <c r="V49848" s="53"/>
      <c r="W49848" s="53"/>
      <c r="X49848" s="53"/>
      <c r="Y49848" s="55"/>
    </row>
    <row r="49849" spans="21:25" x14ac:dyDescent="0.2">
      <c r="U49849" s="55"/>
      <c r="V49849" s="53"/>
      <c r="W49849" s="53"/>
      <c r="X49849" s="53"/>
      <c r="Y49849" s="55"/>
    </row>
    <row r="49850" spans="21:25" x14ac:dyDescent="0.2">
      <c r="U49850" s="55"/>
      <c r="V49850" s="53"/>
      <c r="W49850" s="53"/>
      <c r="X49850" s="53"/>
      <c r="Y49850" s="55"/>
    </row>
    <row r="49851" spans="21:25" x14ac:dyDescent="0.2">
      <c r="U49851" s="55"/>
      <c r="V49851" s="53"/>
      <c r="W49851" s="53"/>
      <c r="X49851" s="53"/>
      <c r="Y49851" s="55"/>
    </row>
    <row r="49852" spans="21:25" x14ac:dyDescent="0.2">
      <c r="U49852" s="55"/>
      <c r="V49852" s="53"/>
      <c r="W49852" s="53"/>
      <c r="X49852" s="53"/>
      <c r="Y49852" s="55"/>
    </row>
    <row r="49853" spans="21:25" x14ac:dyDescent="0.2">
      <c r="U49853" s="55"/>
      <c r="V49853" s="53"/>
      <c r="W49853" s="53"/>
      <c r="X49853" s="53"/>
      <c r="Y49853" s="55"/>
    </row>
    <row r="49854" spans="21:25" x14ac:dyDescent="0.2">
      <c r="U49854" s="55"/>
      <c r="V49854" s="53"/>
      <c r="W49854" s="53"/>
      <c r="X49854" s="53"/>
      <c r="Y49854" s="55"/>
    </row>
    <row r="49855" spans="21:25" x14ac:dyDescent="0.2">
      <c r="U49855" s="55"/>
      <c r="V49855" s="53"/>
      <c r="W49855" s="53"/>
      <c r="X49855" s="53"/>
      <c r="Y49855" s="55"/>
    </row>
    <row r="49856" spans="21:25" x14ac:dyDescent="0.2">
      <c r="U49856" s="55"/>
      <c r="V49856" s="53"/>
      <c r="W49856" s="53"/>
      <c r="X49856" s="53"/>
      <c r="Y49856" s="55"/>
    </row>
    <row r="49857" spans="21:25" x14ac:dyDescent="0.2">
      <c r="U49857" s="55"/>
      <c r="V49857" s="53"/>
      <c r="W49857" s="53"/>
      <c r="X49857" s="53"/>
      <c r="Y49857" s="55"/>
    </row>
    <row r="49858" spans="21:25" x14ac:dyDescent="0.2">
      <c r="U49858" s="55"/>
      <c r="V49858" s="53"/>
      <c r="W49858" s="53"/>
      <c r="X49858" s="53"/>
      <c r="Y49858" s="55"/>
    </row>
    <row r="49859" spans="21:25" x14ac:dyDescent="0.2">
      <c r="U49859" s="55"/>
      <c r="V49859" s="53"/>
      <c r="W49859" s="53"/>
      <c r="X49859" s="53"/>
      <c r="Y49859" s="55"/>
    </row>
    <row r="49860" spans="21:25" x14ac:dyDescent="0.2">
      <c r="U49860" s="55"/>
      <c r="V49860" s="53"/>
      <c r="W49860" s="53"/>
      <c r="X49860" s="53"/>
      <c r="Y49860" s="55"/>
    </row>
    <row r="49861" spans="21:25" x14ac:dyDescent="0.2">
      <c r="U49861" s="55"/>
      <c r="V49861" s="53"/>
      <c r="W49861" s="53"/>
      <c r="X49861" s="53"/>
      <c r="Y49861" s="55"/>
    </row>
    <row r="49862" spans="21:25" x14ac:dyDescent="0.2">
      <c r="U49862" s="55"/>
      <c r="V49862" s="53"/>
      <c r="W49862" s="53"/>
      <c r="X49862" s="53"/>
      <c r="Y49862" s="55"/>
    </row>
    <row r="49863" spans="21:25" x14ac:dyDescent="0.2">
      <c r="U49863" s="55"/>
      <c r="V49863" s="53"/>
      <c r="W49863" s="53"/>
      <c r="X49863" s="53"/>
      <c r="Y49863" s="55"/>
    </row>
    <row r="49864" spans="21:25" x14ac:dyDescent="0.2">
      <c r="U49864" s="55"/>
      <c r="V49864" s="53"/>
      <c r="W49864" s="53"/>
      <c r="X49864" s="53"/>
      <c r="Y49864" s="55"/>
    </row>
    <row r="49865" spans="21:25" x14ac:dyDescent="0.2">
      <c r="U49865" s="55"/>
      <c r="V49865" s="53"/>
      <c r="W49865" s="53"/>
      <c r="X49865" s="53"/>
      <c r="Y49865" s="55"/>
    </row>
    <row r="49866" spans="21:25" x14ac:dyDescent="0.2">
      <c r="U49866" s="55"/>
      <c r="V49866" s="53"/>
      <c r="W49866" s="53"/>
      <c r="X49866" s="53"/>
      <c r="Y49866" s="55"/>
    </row>
    <row r="49867" spans="21:25" x14ac:dyDescent="0.2">
      <c r="U49867" s="55"/>
      <c r="V49867" s="53"/>
      <c r="W49867" s="53"/>
      <c r="X49867" s="53"/>
      <c r="Y49867" s="55"/>
    </row>
    <row r="49868" spans="21:25" x14ac:dyDescent="0.2">
      <c r="U49868" s="55"/>
      <c r="V49868" s="53"/>
      <c r="W49868" s="53"/>
      <c r="X49868" s="53"/>
      <c r="Y49868" s="55"/>
    </row>
    <row r="49869" spans="21:25" x14ac:dyDescent="0.2">
      <c r="U49869" s="55"/>
      <c r="V49869" s="53"/>
      <c r="W49869" s="53"/>
      <c r="X49869" s="53"/>
      <c r="Y49869" s="55"/>
    </row>
    <row r="49870" spans="21:25" x14ac:dyDescent="0.2">
      <c r="U49870" s="55"/>
      <c r="V49870" s="53"/>
      <c r="W49870" s="53"/>
      <c r="X49870" s="53"/>
      <c r="Y49870" s="55"/>
    </row>
    <row r="49871" spans="21:25" x14ac:dyDescent="0.2">
      <c r="U49871" s="55"/>
      <c r="V49871" s="53"/>
      <c r="W49871" s="53"/>
      <c r="X49871" s="53"/>
      <c r="Y49871" s="55"/>
    </row>
    <row r="49872" spans="21:25" x14ac:dyDescent="0.2">
      <c r="U49872" s="55"/>
      <c r="V49872" s="53"/>
      <c r="W49872" s="53"/>
      <c r="X49872" s="53"/>
      <c r="Y49872" s="55"/>
    </row>
    <row r="49873" spans="21:25" x14ac:dyDescent="0.2">
      <c r="U49873" s="55"/>
      <c r="V49873" s="53"/>
      <c r="W49873" s="53"/>
      <c r="X49873" s="53"/>
      <c r="Y49873" s="55"/>
    </row>
    <row r="49874" spans="21:25" x14ac:dyDescent="0.2">
      <c r="U49874" s="55"/>
      <c r="V49874" s="53"/>
      <c r="W49874" s="53"/>
      <c r="X49874" s="53"/>
      <c r="Y49874" s="55"/>
    </row>
    <row r="49875" spans="21:25" x14ac:dyDescent="0.2">
      <c r="U49875" s="55"/>
      <c r="V49875" s="53"/>
      <c r="W49875" s="53"/>
      <c r="X49875" s="53"/>
      <c r="Y49875" s="55"/>
    </row>
    <row r="49876" spans="21:25" x14ac:dyDescent="0.2">
      <c r="U49876" s="55"/>
      <c r="V49876" s="53"/>
      <c r="W49876" s="53"/>
      <c r="X49876" s="53"/>
      <c r="Y49876" s="55"/>
    </row>
    <row r="49877" spans="21:25" x14ac:dyDescent="0.2">
      <c r="U49877" s="55"/>
      <c r="V49877" s="53"/>
      <c r="W49877" s="53"/>
      <c r="X49877" s="53"/>
      <c r="Y49877" s="55"/>
    </row>
    <row r="49878" spans="21:25" x14ac:dyDescent="0.2">
      <c r="U49878" s="55"/>
      <c r="V49878" s="53"/>
      <c r="W49878" s="53"/>
      <c r="X49878" s="53"/>
      <c r="Y49878" s="55"/>
    </row>
    <row r="49879" spans="21:25" x14ac:dyDescent="0.2">
      <c r="U49879" s="55"/>
      <c r="V49879" s="53"/>
      <c r="W49879" s="53"/>
      <c r="X49879" s="53"/>
      <c r="Y49879" s="55"/>
    </row>
    <row r="49880" spans="21:25" x14ac:dyDescent="0.2">
      <c r="U49880" s="55"/>
      <c r="V49880" s="53"/>
      <c r="W49880" s="53"/>
      <c r="X49880" s="53"/>
      <c r="Y49880" s="55"/>
    </row>
    <row r="49881" spans="21:25" x14ac:dyDescent="0.2">
      <c r="U49881" s="55"/>
      <c r="V49881" s="53"/>
      <c r="W49881" s="53"/>
      <c r="X49881" s="53"/>
      <c r="Y49881" s="55"/>
    </row>
    <row r="49882" spans="21:25" x14ac:dyDescent="0.2">
      <c r="U49882" s="55"/>
      <c r="V49882" s="53"/>
      <c r="W49882" s="53"/>
      <c r="X49882" s="53"/>
      <c r="Y49882" s="55"/>
    </row>
    <row r="49883" spans="21:25" x14ac:dyDescent="0.2">
      <c r="U49883" s="55"/>
      <c r="V49883" s="53"/>
      <c r="W49883" s="53"/>
      <c r="X49883" s="53"/>
      <c r="Y49883" s="55"/>
    </row>
    <row r="49884" spans="21:25" x14ac:dyDescent="0.2">
      <c r="U49884" s="55"/>
      <c r="V49884" s="53"/>
      <c r="W49884" s="53"/>
      <c r="X49884" s="53"/>
      <c r="Y49884" s="55"/>
    </row>
    <row r="49885" spans="21:25" x14ac:dyDescent="0.2">
      <c r="U49885" s="55"/>
      <c r="V49885" s="53"/>
      <c r="W49885" s="53"/>
      <c r="X49885" s="53"/>
      <c r="Y49885" s="55"/>
    </row>
    <row r="49886" spans="21:25" x14ac:dyDescent="0.2">
      <c r="U49886" s="55"/>
      <c r="V49886" s="53"/>
      <c r="W49886" s="53"/>
      <c r="X49886" s="53"/>
      <c r="Y49886" s="55"/>
    </row>
    <row r="49887" spans="21:25" x14ac:dyDescent="0.2">
      <c r="U49887" s="55"/>
      <c r="V49887" s="53"/>
      <c r="W49887" s="53"/>
      <c r="X49887" s="53"/>
      <c r="Y49887" s="55"/>
    </row>
    <row r="49888" spans="21:25" x14ac:dyDescent="0.2">
      <c r="U49888" s="55"/>
      <c r="V49888" s="53"/>
      <c r="W49888" s="53"/>
      <c r="X49888" s="53"/>
      <c r="Y49888" s="55"/>
    </row>
    <row r="49889" spans="21:25" x14ac:dyDescent="0.2">
      <c r="U49889" s="55"/>
      <c r="V49889" s="53"/>
      <c r="W49889" s="53"/>
      <c r="X49889" s="53"/>
      <c r="Y49889" s="55"/>
    </row>
    <row r="49890" spans="21:25" x14ac:dyDescent="0.2">
      <c r="U49890" s="55"/>
      <c r="V49890" s="53"/>
      <c r="W49890" s="53"/>
      <c r="X49890" s="53"/>
      <c r="Y49890" s="55"/>
    </row>
    <row r="49891" spans="21:25" x14ac:dyDescent="0.2">
      <c r="U49891" s="55"/>
      <c r="V49891" s="53"/>
      <c r="W49891" s="53"/>
      <c r="X49891" s="53"/>
      <c r="Y49891" s="55"/>
    </row>
    <row r="49892" spans="21:25" x14ac:dyDescent="0.2">
      <c r="U49892" s="55"/>
      <c r="V49892" s="53"/>
      <c r="W49892" s="53"/>
      <c r="X49892" s="53"/>
      <c r="Y49892" s="55"/>
    </row>
    <row r="49893" spans="21:25" x14ac:dyDescent="0.2">
      <c r="U49893" s="55"/>
      <c r="V49893" s="53"/>
      <c r="W49893" s="53"/>
      <c r="X49893" s="53"/>
      <c r="Y49893" s="55"/>
    </row>
    <row r="49894" spans="21:25" x14ac:dyDescent="0.2">
      <c r="U49894" s="55"/>
      <c r="V49894" s="53"/>
      <c r="W49894" s="53"/>
      <c r="X49894" s="53"/>
      <c r="Y49894" s="55"/>
    </row>
    <row r="49895" spans="21:25" x14ac:dyDescent="0.2">
      <c r="U49895" s="55"/>
      <c r="V49895" s="53"/>
      <c r="W49895" s="53"/>
      <c r="X49895" s="53"/>
      <c r="Y49895" s="55"/>
    </row>
    <row r="49896" spans="21:25" x14ac:dyDescent="0.2">
      <c r="U49896" s="55"/>
      <c r="V49896" s="53"/>
      <c r="W49896" s="53"/>
      <c r="X49896" s="53"/>
      <c r="Y49896" s="55"/>
    </row>
    <row r="49897" spans="21:25" x14ac:dyDescent="0.2">
      <c r="U49897" s="55"/>
      <c r="V49897" s="53"/>
      <c r="W49897" s="53"/>
      <c r="X49897" s="53"/>
      <c r="Y49897" s="55"/>
    </row>
    <row r="49898" spans="21:25" x14ac:dyDescent="0.2">
      <c r="U49898" s="55"/>
      <c r="V49898" s="53"/>
      <c r="W49898" s="53"/>
      <c r="X49898" s="53"/>
      <c r="Y49898" s="55"/>
    </row>
    <row r="49899" spans="21:25" x14ac:dyDescent="0.2">
      <c r="U49899" s="55"/>
      <c r="V49899" s="53"/>
      <c r="W49899" s="53"/>
      <c r="X49899" s="53"/>
      <c r="Y49899" s="55"/>
    </row>
    <row r="49900" spans="21:25" x14ac:dyDescent="0.2">
      <c r="U49900" s="55"/>
      <c r="V49900" s="53"/>
      <c r="W49900" s="53"/>
      <c r="X49900" s="53"/>
      <c r="Y49900" s="55"/>
    </row>
    <row r="49901" spans="21:25" x14ac:dyDescent="0.2">
      <c r="U49901" s="55"/>
      <c r="V49901" s="53"/>
      <c r="W49901" s="53"/>
      <c r="X49901" s="53"/>
      <c r="Y49901" s="55"/>
    </row>
    <row r="49902" spans="21:25" x14ac:dyDescent="0.2">
      <c r="U49902" s="55"/>
      <c r="V49902" s="53"/>
      <c r="W49902" s="53"/>
      <c r="X49902" s="53"/>
      <c r="Y49902" s="55"/>
    </row>
    <row r="49903" spans="21:25" x14ac:dyDescent="0.2">
      <c r="U49903" s="55"/>
      <c r="V49903" s="53"/>
      <c r="W49903" s="53"/>
      <c r="X49903" s="53"/>
      <c r="Y49903" s="55"/>
    </row>
    <row r="49904" spans="21:25" x14ac:dyDescent="0.2">
      <c r="U49904" s="55"/>
      <c r="V49904" s="53"/>
      <c r="W49904" s="53"/>
      <c r="X49904" s="53"/>
      <c r="Y49904" s="55"/>
    </row>
    <row r="49905" spans="21:25" x14ac:dyDescent="0.2">
      <c r="U49905" s="55"/>
      <c r="V49905" s="53"/>
      <c r="W49905" s="53"/>
      <c r="X49905" s="53"/>
      <c r="Y49905" s="55"/>
    </row>
    <row r="49906" spans="21:25" x14ac:dyDescent="0.2">
      <c r="U49906" s="55"/>
      <c r="V49906" s="53"/>
      <c r="W49906" s="53"/>
      <c r="X49906" s="53"/>
      <c r="Y49906" s="55"/>
    </row>
    <row r="49907" spans="21:25" x14ac:dyDescent="0.2">
      <c r="U49907" s="55"/>
      <c r="V49907" s="53"/>
      <c r="W49907" s="53"/>
      <c r="X49907" s="53"/>
      <c r="Y49907" s="55"/>
    </row>
    <row r="49908" spans="21:25" x14ac:dyDescent="0.2">
      <c r="U49908" s="55"/>
      <c r="V49908" s="53"/>
      <c r="W49908" s="53"/>
      <c r="X49908" s="53"/>
      <c r="Y49908" s="55"/>
    </row>
    <row r="49909" spans="21:25" x14ac:dyDescent="0.2">
      <c r="U49909" s="55"/>
      <c r="V49909" s="53"/>
      <c r="W49909" s="53"/>
      <c r="X49909" s="53"/>
      <c r="Y49909" s="55"/>
    </row>
    <row r="49910" spans="21:25" x14ac:dyDescent="0.2">
      <c r="U49910" s="55"/>
      <c r="V49910" s="53"/>
      <c r="W49910" s="53"/>
      <c r="X49910" s="53"/>
      <c r="Y49910" s="55"/>
    </row>
    <row r="49911" spans="21:25" x14ac:dyDescent="0.2">
      <c r="U49911" s="55"/>
      <c r="V49911" s="53"/>
      <c r="W49911" s="53"/>
      <c r="X49911" s="53"/>
      <c r="Y49911" s="55"/>
    </row>
    <row r="49912" spans="21:25" x14ac:dyDescent="0.2">
      <c r="U49912" s="55"/>
      <c r="V49912" s="53"/>
      <c r="W49912" s="53"/>
      <c r="X49912" s="53"/>
      <c r="Y49912" s="55"/>
    </row>
    <row r="49913" spans="21:25" x14ac:dyDescent="0.2">
      <c r="U49913" s="55"/>
      <c r="V49913" s="53"/>
      <c r="W49913" s="53"/>
      <c r="X49913" s="53"/>
      <c r="Y49913" s="55"/>
    </row>
    <row r="49914" spans="21:25" x14ac:dyDescent="0.2">
      <c r="U49914" s="55"/>
      <c r="V49914" s="53"/>
      <c r="W49914" s="53"/>
      <c r="X49914" s="53"/>
      <c r="Y49914" s="55"/>
    </row>
    <row r="49915" spans="21:25" x14ac:dyDescent="0.2">
      <c r="U49915" s="55"/>
      <c r="V49915" s="53"/>
      <c r="W49915" s="53"/>
      <c r="X49915" s="53"/>
      <c r="Y49915" s="55"/>
    </row>
    <row r="49916" spans="21:25" x14ac:dyDescent="0.2">
      <c r="U49916" s="55"/>
      <c r="V49916" s="53"/>
      <c r="W49916" s="53"/>
      <c r="X49916" s="53"/>
      <c r="Y49916" s="55"/>
    </row>
    <row r="49917" spans="21:25" x14ac:dyDescent="0.2">
      <c r="U49917" s="55"/>
      <c r="V49917" s="53"/>
      <c r="W49917" s="53"/>
      <c r="X49917" s="53"/>
      <c r="Y49917" s="55"/>
    </row>
    <row r="49918" spans="21:25" x14ac:dyDescent="0.2">
      <c r="U49918" s="55"/>
      <c r="V49918" s="53"/>
      <c r="W49918" s="53"/>
      <c r="X49918" s="53"/>
      <c r="Y49918" s="55"/>
    </row>
    <row r="49919" spans="21:25" x14ac:dyDescent="0.2">
      <c r="U49919" s="55"/>
      <c r="V49919" s="53"/>
      <c r="W49919" s="53"/>
      <c r="X49919" s="53"/>
      <c r="Y49919" s="55"/>
    </row>
    <row r="49920" spans="21:25" x14ac:dyDescent="0.2">
      <c r="U49920" s="55"/>
      <c r="V49920" s="53"/>
      <c r="W49920" s="53"/>
      <c r="X49920" s="53"/>
      <c r="Y49920" s="55"/>
    </row>
    <row r="49921" spans="21:25" x14ac:dyDescent="0.2">
      <c r="U49921" s="55"/>
      <c r="V49921" s="53"/>
      <c r="W49921" s="53"/>
      <c r="X49921" s="53"/>
      <c r="Y49921" s="55"/>
    </row>
    <row r="49922" spans="21:25" x14ac:dyDescent="0.2">
      <c r="U49922" s="55"/>
      <c r="V49922" s="53"/>
      <c r="W49922" s="53"/>
      <c r="X49922" s="53"/>
      <c r="Y49922" s="55"/>
    </row>
    <row r="49923" spans="21:25" x14ac:dyDescent="0.2">
      <c r="U49923" s="55"/>
      <c r="V49923" s="53"/>
      <c r="W49923" s="53"/>
      <c r="X49923" s="53"/>
      <c r="Y49923" s="55"/>
    </row>
    <row r="49924" spans="21:25" x14ac:dyDescent="0.2">
      <c r="U49924" s="55"/>
      <c r="V49924" s="53"/>
      <c r="W49924" s="53"/>
      <c r="X49924" s="53"/>
      <c r="Y49924" s="55"/>
    </row>
    <row r="49925" spans="21:25" x14ac:dyDescent="0.2">
      <c r="U49925" s="55"/>
      <c r="V49925" s="53"/>
      <c r="W49925" s="53"/>
      <c r="X49925" s="53"/>
      <c r="Y49925" s="55"/>
    </row>
    <row r="49926" spans="21:25" x14ac:dyDescent="0.2">
      <c r="U49926" s="55"/>
      <c r="V49926" s="53"/>
      <c r="W49926" s="53"/>
      <c r="X49926" s="53"/>
      <c r="Y49926" s="55"/>
    </row>
    <row r="49927" spans="21:25" x14ac:dyDescent="0.2">
      <c r="U49927" s="55"/>
      <c r="V49927" s="53"/>
      <c r="W49927" s="53"/>
      <c r="X49927" s="53"/>
      <c r="Y49927" s="55"/>
    </row>
    <row r="49928" spans="21:25" x14ac:dyDescent="0.2">
      <c r="U49928" s="55"/>
      <c r="V49928" s="53"/>
      <c r="W49928" s="53"/>
      <c r="X49928" s="53"/>
      <c r="Y49928" s="55"/>
    </row>
    <row r="49929" spans="21:25" x14ac:dyDescent="0.2">
      <c r="U49929" s="55"/>
      <c r="V49929" s="53"/>
      <c r="W49929" s="53"/>
      <c r="X49929" s="53"/>
      <c r="Y49929" s="55"/>
    </row>
    <row r="49930" spans="21:25" x14ac:dyDescent="0.2">
      <c r="U49930" s="55"/>
      <c r="V49930" s="53"/>
      <c r="W49930" s="53"/>
      <c r="X49930" s="53"/>
      <c r="Y49930" s="55"/>
    </row>
    <row r="49931" spans="21:25" x14ac:dyDescent="0.2">
      <c r="U49931" s="55"/>
      <c r="V49931" s="53"/>
      <c r="W49931" s="53"/>
      <c r="X49931" s="53"/>
      <c r="Y49931" s="55"/>
    </row>
    <row r="49932" spans="21:25" x14ac:dyDescent="0.2">
      <c r="U49932" s="55"/>
      <c r="V49932" s="53"/>
      <c r="W49932" s="53"/>
      <c r="X49932" s="53"/>
      <c r="Y49932" s="55"/>
    </row>
    <row r="49933" spans="21:25" x14ac:dyDescent="0.2">
      <c r="U49933" s="55"/>
      <c r="V49933" s="53"/>
      <c r="W49933" s="53"/>
      <c r="X49933" s="53"/>
      <c r="Y49933" s="55"/>
    </row>
    <row r="49934" spans="21:25" x14ac:dyDescent="0.2">
      <c r="U49934" s="55"/>
      <c r="V49934" s="53"/>
      <c r="W49934" s="53"/>
      <c r="X49934" s="53"/>
      <c r="Y49934" s="55"/>
    </row>
    <row r="49935" spans="21:25" x14ac:dyDescent="0.2">
      <c r="U49935" s="55"/>
      <c r="V49935" s="53"/>
      <c r="W49935" s="53"/>
      <c r="X49935" s="53"/>
      <c r="Y49935" s="55"/>
    </row>
    <row r="49936" spans="21:25" x14ac:dyDescent="0.2">
      <c r="U49936" s="55"/>
      <c r="V49936" s="53"/>
      <c r="W49936" s="53"/>
      <c r="X49936" s="53"/>
      <c r="Y49936" s="55"/>
    </row>
    <row r="49937" spans="21:25" x14ac:dyDescent="0.2">
      <c r="U49937" s="55"/>
      <c r="V49937" s="53"/>
      <c r="W49937" s="53"/>
      <c r="X49937" s="53"/>
      <c r="Y49937" s="55"/>
    </row>
    <row r="49938" spans="21:25" x14ac:dyDescent="0.2">
      <c r="U49938" s="55"/>
      <c r="V49938" s="53"/>
      <c r="W49938" s="53"/>
      <c r="X49938" s="53"/>
      <c r="Y49938" s="55"/>
    </row>
    <row r="49939" spans="21:25" x14ac:dyDescent="0.2">
      <c r="U49939" s="55"/>
      <c r="V49939" s="53"/>
      <c r="W49939" s="53"/>
      <c r="X49939" s="53"/>
      <c r="Y49939" s="55"/>
    </row>
    <row r="49940" spans="21:25" x14ac:dyDescent="0.2">
      <c r="U49940" s="55"/>
      <c r="V49940" s="53"/>
      <c r="W49940" s="53"/>
      <c r="X49940" s="53"/>
      <c r="Y49940" s="55"/>
    </row>
    <row r="49941" spans="21:25" x14ac:dyDescent="0.2">
      <c r="U49941" s="55"/>
      <c r="V49941" s="53"/>
      <c r="W49941" s="53"/>
      <c r="X49941" s="53"/>
      <c r="Y49941" s="55"/>
    </row>
    <row r="49942" spans="21:25" x14ac:dyDescent="0.2">
      <c r="U49942" s="55"/>
      <c r="V49942" s="53"/>
      <c r="W49942" s="53"/>
      <c r="X49942" s="53"/>
      <c r="Y49942" s="55"/>
    </row>
    <row r="49943" spans="21:25" x14ac:dyDescent="0.2">
      <c r="U49943" s="55"/>
      <c r="V49943" s="53"/>
      <c r="W49943" s="53"/>
      <c r="X49943" s="53"/>
      <c r="Y49943" s="55"/>
    </row>
    <row r="49944" spans="21:25" x14ac:dyDescent="0.2">
      <c r="U49944" s="55"/>
      <c r="V49944" s="53"/>
      <c r="W49944" s="53"/>
      <c r="X49944" s="53"/>
      <c r="Y49944" s="55"/>
    </row>
    <row r="49945" spans="21:25" x14ac:dyDescent="0.2">
      <c r="U49945" s="55"/>
      <c r="V49945" s="53"/>
      <c r="W49945" s="53"/>
      <c r="X49945" s="53"/>
      <c r="Y49945" s="55"/>
    </row>
    <row r="49946" spans="21:25" x14ac:dyDescent="0.2">
      <c r="U49946" s="55"/>
      <c r="V49946" s="53"/>
      <c r="W49946" s="53"/>
      <c r="X49946" s="53"/>
      <c r="Y49946" s="55"/>
    </row>
    <row r="49947" spans="21:25" x14ac:dyDescent="0.2">
      <c r="U49947" s="55"/>
      <c r="V49947" s="53"/>
      <c r="W49947" s="53"/>
      <c r="X49947" s="53"/>
      <c r="Y49947" s="55"/>
    </row>
    <row r="49948" spans="21:25" x14ac:dyDescent="0.2">
      <c r="U49948" s="55"/>
      <c r="V49948" s="53"/>
      <c r="W49948" s="53"/>
      <c r="X49948" s="53"/>
      <c r="Y49948" s="55"/>
    </row>
    <row r="49949" spans="21:25" x14ac:dyDescent="0.2">
      <c r="U49949" s="55"/>
      <c r="V49949" s="53"/>
      <c r="W49949" s="53"/>
      <c r="X49949" s="53"/>
      <c r="Y49949" s="55"/>
    </row>
    <row r="49950" spans="21:25" x14ac:dyDescent="0.2">
      <c r="U49950" s="55"/>
      <c r="V49950" s="53"/>
      <c r="W49950" s="53"/>
      <c r="X49950" s="53"/>
      <c r="Y49950" s="55"/>
    </row>
    <row r="49951" spans="21:25" x14ac:dyDescent="0.2">
      <c r="U49951" s="55"/>
      <c r="V49951" s="53"/>
      <c r="W49951" s="53"/>
      <c r="X49951" s="53"/>
      <c r="Y49951" s="55"/>
    </row>
    <row r="49952" spans="21:25" x14ac:dyDescent="0.2">
      <c r="U49952" s="55"/>
      <c r="V49952" s="53"/>
      <c r="W49952" s="53"/>
      <c r="X49952" s="53"/>
      <c r="Y49952" s="55"/>
    </row>
    <row r="49953" spans="21:25" x14ac:dyDescent="0.2">
      <c r="U49953" s="55"/>
      <c r="V49953" s="53"/>
      <c r="W49953" s="53"/>
      <c r="X49953" s="53"/>
      <c r="Y49953" s="55"/>
    </row>
    <row r="49954" spans="21:25" x14ac:dyDescent="0.2">
      <c r="U49954" s="55"/>
      <c r="V49954" s="53"/>
      <c r="W49954" s="53"/>
      <c r="X49954" s="53"/>
      <c r="Y49954" s="55"/>
    </row>
    <row r="49955" spans="21:25" x14ac:dyDescent="0.2">
      <c r="U49955" s="55"/>
      <c r="V49955" s="53"/>
      <c r="W49955" s="53"/>
      <c r="X49955" s="53"/>
      <c r="Y49955" s="55"/>
    </row>
    <row r="49956" spans="21:25" x14ac:dyDescent="0.2">
      <c r="U49956" s="55"/>
      <c r="V49956" s="53"/>
      <c r="W49956" s="53"/>
      <c r="X49956" s="53"/>
      <c r="Y49956" s="55"/>
    </row>
    <row r="49957" spans="21:25" x14ac:dyDescent="0.2">
      <c r="U49957" s="55"/>
      <c r="V49957" s="53"/>
      <c r="W49957" s="53"/>
      <c r="X49957" s="53"/>
      <c r="Y49957" s="55"/>
    </row>
    <row r="49958" spans="21:25" x14ac:dyDescent="0.2">
      <c r="U49958" s="55"/>
      <c r="V49958" s="53"/>
      <c r="W49958" s="53"/>
      <c r="X49958" s="53"/>
      <c r="Y49958" s="55"/>
    </row>
    <row r="49959" spans="21:25" x14ac:dyDescent="0.2">
      <c r="U49959" s="55"/>
      <c r="V49959" s="53"/>
      <c r="W49959" s="53"/>
      <c r="X49959" s="53"/>
      <c r="Y49959" s="55"/>
    </row>
    <row r="49960" spans="21:25" x14ac:dyDescent="0.2">
      <c r="U49960" s="55"/>
      <c r="V49960" s="53"/>
      <c r="W49960" s="53"/>
      <c r="X49960" s="53"/>
      <c r="Y49960" s="55"/>
    </row>
    <row r="49961" spans="21:25" x14ac:dyDescent="0.2">
      <c r="U49961" s="55"/>
      <c r="V49961" s="53"/>
      <c r="W49961" s="53"/>
      <c r="X49961" s="53"/>
      <c r="Y49961" s="55"/>
    </row>
    <row r="49962" spans="21:25" x14ac:dyDescent="0.2">
      <c r="U49962" s="55"/>
      <c r="V49962" s="53"/>
      <c r="W49962" s="53"/>
      <c r="X49962" s="53"/>
      <c r="Y49962" s="55"/>
    </row>
    <row r="49963" spans="21:25" x14ac:dyDescent="0.2">
      <c r="U49963" s="55"/>
      <c r="V49963" s="53"/>
      <c r="W49963" s="53"/>
      <c r="X49963" s="53"/>
      <c r="Y49963" s="55"/>
    </row>
    <row r="49964" spans="21:25" x14ac:dyDescent="0.2">
      <c r="U49964" s="55"/>
      <c r="V49964" s="53"/>
      <c r="W49964" s="53"/>
      <c r="X49964" s="53"/>
      <c r="Y49964" s="55"/>
    </row>
    <row r="49965" spans="21:25" x14ac:dyDescent="0.2">
      <c r="U49965" s="55"/>
      <c r="V49965" s="53"/>
      <c r="W49965" s="53"/>
      <c r="X49965" s="53"/>
      <c r="Y49965" s="55"/>
    </row>
    <row r="49966" spans="21:25" x14ac:dyDescent="0.2">
      <c r="U49966" s="55"/>
      <c r="V49966" s="53"/>
      <c r="W49966" s="53"/>
      <c r="X49966" s="53"/>
      <c r="Y49966" s="55"/>
    </row>
    <row r="49967" spans="21:25" x14ac:dyDescent="0.2">
      <c r="U49967" s="55"/>
      <c r="V49967" s="53"/>
      <c r="W49967" s="53"/>
      <c r="X49967" s="53"/>
      <c r="Y49967" s="55"/>
    </row>
    <row r="49968" spans="21:25" x14ac:dyDescent="0.2">
      <c r="U49968" s="55"/>
      <c r="V49968" s="53"/>
      <c r="W49968" s="53"/>
      <c r="X49968" s="53"/>
      <c r="Y49968" s="55"/>
    </row>
    <row r="49969" spans="21:25" x14ac:dyDescent="0.2">
      <c r="U49969" s="55"/>
      <c r="V49969" s="53"/>
      <c r="W49969" s="53"/>
      <c r="X49969" s="53"/>
      <c r="Y49969" s="55"/>
    </row>
    <row r="49970" spans="21:25" x14ac:dyDescent="0.2">
      <c r="U49970" s="55"/>
      <c r="V49970" s="53"/>
      <c r="W49970" s="53"/>
      <c r="X49970" s="53"/>
      <c r="Y49970" s="55"/>
    </row>
    <row r="49971" spans="21:25" x14ac:dyDescent="0.2">
      <c r="U49971" s="55"/>
      <c r="V49971" s="53"/>
      <c r="W49971" s="53"/>
      <c r="X49971" s="53"/>
      <c r="Y49971" s="55"/>
    </row>
    <row r="49972" spans="21:25" x14ac:dyDescent="0.2">
      <c r="U49972" s="55"/>
      <c r="V49972" s="53"/>
      <c r="W49972" s="53"/>
      <c r="X49972" s="53"/>
      <c r="Y49972" s="55"/>
    </row>
    <row r="49973" spans="21:25" x14ac:dyDescent="0.2">
      <c r="U49973" s="55"/>
      <c r="V49973" s="53"/>
      <c r="W49973" s="53"/>
      <c r="X49973" s="53"/>
      <c r="Y49973" s="55"/>
    </row>
    <row r="49974" spans="21:25" x14ac:dyDescent="0.2">
      <c r="U49974" s="55"/>
      <c r="V49974" s="53"/>
      <c r="W49974" s="53"/>
      <c r="X49974" s="53"/>
      <c r="Y49974" s="55"/>
    </row>
    <row r="49975" spans="21:25" x14ac:dyDescent="0.2">
      <c r="U49975" s="55"/>
      <c r="V49975" s="53"/>
      <c r="W49975" s="53"/>
      <c r="X49975" s="53"/>
      <c r="Y49975" s="55"/>
    </row>
    <row r="49976" spans="21:25" x14ac:dyDescent="0.2">
      <c r="U49976" s="55"/>
      <c r="V49976" s="53"/>
      <c r="W49976" s="53"/>
      <c r="X49976" s="53"/>
      <c r="Y49976" s="55"/>
    </row>
    <row r="49977" spans="21:25" x14ac:dyDescent="0.2">
      <c r="U49977" s="55"/>
      <c r="V49977" s="53"/>
      <c r="W49977" s="53"/>
      <c r="X49977" s="53"/>
      <c r="Y49977" s="55"/>
    </row>
    <row r="49978" spans="21:25" x14ac:dyDescent="0.2">
      <c r="U49978" s="55"/>
      <c r="V49978" s="53"/>
      <c r="W49978" s="53"/>
      <c r="X49978" s="53"/>
      <c r="Y49978" s="55"/>
    </row>
    <row r="49979" spans="21:25" x14ac:dyDescent="0.2">
      <c r="U49979" s="55"/>
      <c r="V49979" s="53"/>
      <c r="W49979" s="53"/>
      <c r="X49979" s="53"/>
      <c r="Y49979" s="55"/>
    </row>
    <row r="49980" spans="21:25" x14ac:dyDescent="0.2">
      <c r="U49980" s="55"/>
      <c r="V49980" s="53"/>
      <c r="W49980" s="53"/>
      <c r="X49980" s="53"/>
      <c r="Y49980" s="55"/>
    </row>
    <row r="49981" spans="21:25" x14ac:dyDescent="0.2">
      <c r="U49981" s="55"/>
      <c r="V49981" s="53"/>
      <c r="W49981" s="53"/>
      <c r="X49981" s="53"/>
      <c r="Y49981" s="55"/>
    </row>
    <row r="49982" spans="21:25" x14ac:dyDescent="0.2">
      <c r="U49982" s="55"/>
      <c r="V49982" s="53"/>
      <c r="W49982" s="53"/>
      <c r="X49982" s="53"/>
      <c r="Y49982" s="55"/>
    </row>
    <row r="49983" spans="21:25" x14ac:dyDescent="0.2">
      <c r="U49983" s="55"/>
      <c r="V49983" s="53"/>
      <c r="W49983" s="53"/>
      <c r="X49983" s="53"/>
      <c r="Y49983" s="55"/>
    </row>
    <row r="49984" spans="21:25" x14ac:dyDescent="0.2">
      <c r="U49984" s="55"/>
      <c r="V49984" s="53"/>
      <c r="W49984" s="53"/>
      <c r="X49984" s="53"/>
      <c r="Y49984" s="55"/>
    </row>
    <row r="49985" spans="21:25" x14ac:dyDescent="0.2">
      <c r="U49985" s="55"/>
      <c r="V49985" s="53"/>
      <c r="W49985" s="53"/>
      <c r="X49985" s="53"/>
      <c r="Y49985" s="55"/>
    </row>
    <row r="49986" spans="21:25" x14ac:dyDescent="0.2">
      <c r="U49986" s="55"/>
      <c r="V49986" s="53"/>
      <c r="W49986" s="53"/>
      <c r="X49986" s="53"/>
      <c r="Y49986" s="55"/>
    </row>
    <row r="49987" spans="21:25" x14ac:dyDescent="0.2">
      <c r="U49987" s="55"/>
      <c r="V49987" s="53"/>
      <c r="W49987" s="53"/>
      <c r="X49987" s="53"/>
      <c r="Y49987" s="55"/>
    </row>
    <row r="49988" spans="21:25" x14ac:dyDescent="0.2">
      <c r="U49988" s="55"/>
      <c r="V49988" s="53"/>
      <c r="W49988" s="53"/>
      <c r="X49988" s="53"/>
      <c r="Y49988" s="55"/>
    </row>
    <row r="49989" spans="21:25" x14ac:dyDescent="0.2">
      <c r="U49989" s="55"/>
      <c r="V49989" s="53"/>
      <c r="W49989" s="53"/>
      <c r="X49989" s="53"/>
      <c r="Y49989" s="55"/>
    </row>
    <row r="49990" spans="21:25" x14ac:dyDescent="0.2">
      <c r="U49990" s="55"/>
      <c r="V49990" s="53"/>
      <c r="W49990" s="53"/>
      <c r="X49990" s="53"/>
      <c r="Y49990" s="55"/>
    </row>
    <row r="49991" spans="21:25" x14ac:dyDescent="0.2">
      <c r="U49991" s="55"/>
      <c r="V49991" s="53"/>
      <c r="W49991" s="53"/>
      <c r="X49991" s="53"/>
      <c r="Y49991" s="55"/>
    </row>
    <row r="49992" spans="21:25" x14ac:dyDescent="0.2">
      <c r="U49992" s="55"/>
      <c r="V49992" s="53"/>
      <c r="W49992" s="53"/>
      <c r="X49992" s="53"/>
      <c r="Y49992" s="55"/>
    </row>
    <row r="49993" spans="21:25" x14ac:dyDescent="0.2">
      <c r="U49993" s="55"/>
      <c r="V49993" s="53"/>
      <c r="W49993" s="53"/>
      <c r="X49993" s="53"/>
      <c r="Y49993" s="55"/>
    </row>
    <row r="49994" spans="21:25" x14ac:dyDescent="0.2">
      <c r="U49994" s="55"/>
      <c r="V49994" s="53"/>
      <c r="W49994" s="53"/>
      <c r="X49994" s="53"/>
      <c r="Y49994" s="55"/>
    </row>
    <row r="49995" spans="21:25" x14ac:dyDescent="0.2">
      <c r="U49995" s="55"/>
      <c r="V49995" s="53"/>
      <c r="W49995" s="53"/>
      <c r="X49995" s="53"/>
      <c r="Y49995" s="55"/>
    </row>
    <row r="49996" spans="21:25" x14ac:dyDescent="0.2">
      <c r="U49996" s="55"/>
      <c r="V49996" s="53"/>
      <c r="W49996" s="53"/>
      <c r="X49996" s="53"/>
      <c r="Y49996" s="55"/>
    </row>
    <row r="49997" spans="21:25" x14ac:dyDescent="0.2">
      <c r="U49997" s="55"/>
      <c r="V49997" s="53"/>
      <c r="W49997" s="53"/>
      <c r="X49997" s="53"/>
      <c r="Y49997" s="55"/>
    </row>
    <row r="49998" spans="21:25" x14ac:dyDescent="0.2">
      <c r="U49998" s="55"/>
      <c r="V49998" s="53"/>
      <c r="W49998" s="53"/>
      <c r="X49998" s="53"/>
      <c r="Y49998" s="55"/>
    </row>
    <row r="49999" spans="21:25" x14ac:dyDescent="0.2">
      <c r="U49999" s="55"/>
      <c r="V49999" s="53"/>
      <c r="W49999" s="53"/>
      <c r="X49999" s="53"/>
      <c r="Y49999" s="55"/>
    </row>
    <row r="50000" spans="21:25" x14ac:dyDescent="0.2">
      <c r="U50000" s="55"/>
      <c r="V50000" s="53"/>
      <c r="W50000" s="53"/>
      <c r="X50000" s="53"/>
      <c r="Y50000" s="55"/>
    </row>
    <row r="50001" spans="21:25" x14ac:dyDescent="0.2">
      <c r="U50001" s="55"/>
      <c r="V50001" s="53"/>
      <c r="W50001" s="53"/>
      <c r="X50001" s="53"/>
      <c r="Y50001" s="55"/>
    </row>
    <row r="50002" spans="21:25" x14ac:dyDescent="0.2">
      <c r="U50002" s="55"/>
      <c r="V50002" s="53"/>
      <c r="W50002" s="53"/>
      <c r="X50002" s="53"/>
      <c r="Y50002" s="55"/>
    </row>
    <row r="50003" spans="21:25" x14ac:dyDescent="0.2">
      <c r="U50003" s="55"/>
      <c r="V50003" s="53"/>
      <c r="W50003" s="53"/>
      <c r="X50003" s="53"/>
      <c r="Y50003" s="55"/>
    </row>
    <row r="50004" spans="21:25" x14ac:dyDescent="0.2">
      <c r="U50004" s="55"/>
      <c r="V50004" s="53"/>
      <c r="W50004" s="53"/>
      <c r="X50004" s="53"/>
      <c r="Y50004" s="55"/>
    </row>
    <row r="50005" spans="21:25" x14ac:dyDescent="0.2">
      <c r="U50005" s="55"/>
      <c r="V50005" s="53"/>
      <c r="W50005" s="53"/>
      <c r="X50005" s="53"/>
      <c r="Y50005" s="55"/>
    </row>
    <row r="50006" spans="21:25" x14ac:dyDescent="0.2">
      <c r="U50006" s="55"/>
      <c r="V50006" s="53"/>
      <c r="W50006" s="53"/>
      <c r="X50006" s="53"/>
      <c r="Y50006" s="55"/>
    </row>
    <row r="50007" spans="21:25" x14ac:dyDescent="0.2">
      <c r="U50007" s="55"/>
      <c r="V50007" s="53"/>
      <c r="W50007" s="53"/>
      <c r="X50007" s="53"/>
      <c r="Y50007" s="55"/>
    </row>
    <row r="50008" spans="21:25" x14ac:dyDescent="0.2">
      <c r="U50008" s="55"/>
      <c r="V50008" s="53"/>
      <c r="W50008" s="53"/>
      <c r="X50008" s="53"/>
      <c r="Y50008" s="55"/>
    </row>
    <row r="50009" spans="21:25" x14ac:dyDescent="0.2">
      <c r="U50009" s="55"/>
      <c r="V50009" s="53"/>
      <c r="W50009" s="53"/>
      <c r="X50009" s="53"/>
      <c r="Y50009" s="55"/>
    </row>
    <row r="50010" spans="21:25" x14ac:dyDescent="0.2">
      <c r="U50010" s="55"/>
      <c r="V50010" s="53"/>
      <c r="W50010" s="53"/>
      <c r="X50010" s="53"/>
      <c r="Y50010" s="55"/>
    </row>
    <row r="50011" spans="21:25" x14ac:dyDescent="0.2">
      <c r="U50011" s="55"/>
      <c r="V50011" s="53"/>
      <c r="W50011" s="53"/>
      <c r="X50011" s="53"/>
      <c r="Y50011" s="55"/>
    </row>
    <row r="50012" spans="21:25" x14ac:dyDescent="0.2">
      <c r="U50012" s="55"/>
      <c r="V50012" s="53"/>
      <c r="W50012" s="53"/>
      <c r="X50012" s="53"/>
      <c r="Y50012" s="55"/>
    </row>
    <row r="50013" spans="21:25" x14ac:dyDescent="0.2">
      <c r="U50013" s="55"/>
      <c r="V50013" s="53"/>
      <c r="W50013" s="53"/>
      <c r="X50013" s="53"/>
      <c r="Y50013" s="55"/>
    </row>
    <row r="50014" spans="21:25" x14ac:dyDescent="0.2">
      <c r="U50014" s="55"/>
      <c r="V50014" s="53"/>
      <c r="W50014" s="53"/>
      <c r="X50014" s="53"/>
      <c r="Y50014" s="55"/>
    </row>
    <row r="50015" spans="21:25" x14ac:dyDescent="0.2">
      <c r="U50015" s="55"/>
      <c r="V50015" s="53"/>
      <c r="W50015" s="53"/>
      <c r="X50015" s="53"/>
      <c r="Y50015" s="55"/>
    </row>
    <row r="50016" spans="21:25" x14ac:dyDescent="0.2">
      <c r="U50016" s="55"/>
      <c r="V50016" s="53"/>
      <c r="W50016" s="53"/>
      <c r="X50016" s="53"/>
      <c r="Y50016" s="55"/>
    </row>
    <row r="50017" spans="21:25" x14ac:dyDescent="0.2">
      <c r="U50017" s="55"/>
      <c r="V50017" s="53"/>
      <c r="W50017" s="53"/>
      <c r="X50017" s="53"/>
      <c r="Y50017" s="55"/>
    </row>
    <row r="50018" spans="21:25" x14ac:dyDescent="0.2">
      <c r="U50018" s="55"/>
      <c r="V50018" s="53"/>
      <c r="W50018" s="53"/>
      <c r="X50018" s="53"/>
      <c r="Y50018" s="55"/>
    </row>
    <row r="50019" spans="21:25" x14ac:dyDescent="0.2">
      <c r="U50019" s="55"/>
      <c r="V50019" s="53"/>
      <c r="W50019" s="53"/>
      <c r="X50019" s="53"/>
      <c r="Y50019" s="55"/>
    </row>
    <row r="50020" spans="21:25" x14ac:dyDescent="0.2">
      <c r="U50020" s="55"/>
      <c r="V50020" s="53"/>
      <c r="W50020" s="53"/>
      <c r="X50020" s="53"/>
      <c r="Y50020" s="55"/>
    </row>
    <row r="50021" spans="21:25" x14ac:dyDescent="0.2">
      <c r="U50021" s="55"/>
      <c r="V50021" s="53"/>
      <c r="W50021" s="53"/>
      <c r="X50021" s="53"/>
      <c r="Y50021" s="55"/>
    </row>
    <row r="50022" spans="21:25" x14ac:dyDescent="0.2">
      <c r="U50022" s="55"/>
      <c r="V50022" s="53"/>
      <c r="W50022" s="53"/>
      <c r="X50022" s="53"/>
      <c r="Y50022" s="55"/>
    </row>
    <row r="50023" spans="21:25" x14ac:dyDescent="0.2">
      <c r="U50023" s="55"/>
      <c r="V50023" s="53"/>
      <c r="W50023" s="53"/>
      <c r="X50023" s="53"/>
      <c r="Y50023" s="55"/>
    </row>
    <row r="50024" spans="21:25" x14ac:dyDescent="0.2">
      <c r="U50024" s="55"/>
      <c r="V50024" s="53"/>
      <c r="W50024" s="53"/>
      <c r="X50024" s="53"/>
      <c r="Y50024" s="55"/>
    </row>
    <row r="50025" spans="21:25" x14ac:dyDescent="0.2">
      <c r="U50025" s="55"/>
      <c r="V50025" s="53"/>
      <c r="W50025" s="53"/>
      <c r="X50025" s="53"/>
      <c r="Y50025" s="55"/>
    </row>
    <row r="50026" spans="21:25" x14ac:dyDescent="0.2">
      <c r="U50026" s="55"/>
      <c r="V50026" s="53"/>
      <c r="W50026" s="53"/>
      <c r="X50026" s="53"/>
      <c r="Y50026" s="55"/>
    </row>
    <row r="50027" spans="21:25" x14ac:dyDescent="0.2">
      <c r="U50027" s="55"/>
      <c r="V50027" s="53"/>
      <c r="W50027" s="53"/>
      <c r="X50027" s="53"/>
      <c r="Y50027" s="55"/>
    </row>
    <row r="50028" spans="21:25" x14ac:dyDescent="0.2">
      <c r="U50028" s="55"/>
      <c r="V50028" s="53"/>
      <c r="W50028" s="53"/>
      <c r="X50028" s="53"/>
      <c r="Y50028" s="55"/>
    </row>
    <row r="50029" spans="21:25" x14ac:dyDescent="0.2">
      <c r="U50029" s="55"/>
      <c r="V50029" s="53"/>
      <c r="W50029" s="53"/>
      <c r="X50029" s="53"/>
      <c r="Y50029" s="55"/>
    </row>
    <row r="50030" spans="21:25" x14ac:dyDescent="0.2">
      <c r="U50030" s="55"/>
      <c r="V50030" s="53"/>
      <c r="W50030" s="53"/>
      <c r="X50030" s="53"/>
      <c r="Y50030" s="55"/>
    </row>
    <row r="50031" spans="21:25" x14ac:dyDescent="0.2">
      <c r="U50031" s="55"/>
      <c r="V50031" s="53"/>
      <c r="W50031" s="53"/>
      <c r="X50031" s="53"/>
      <c r="Y50031" s="55"/>
    </row>
    <row r="50032" spans="21:25" x14ac:dyDescent="0.2">
      <c r="U50032" s="55"/>
      <c r="V50032" s="53"/>
      <c r="W50032" s="53"/>
      <c r="X50032" s="53"/>
      <c r="Y50032" s="55"/>
    </row>
    <row r="50033" spans="21:25" x14ac:dyDescent="0.2">
      <c r="U50033" s="55"/>
      <c r="V50033" s="53"/>
      <c r="W50033" s="53"/>
      <c r="X50033" s="53"/>
      <c r="Y50033" s="55"/>
    </row>
    <row r="50034" spans="21:25" x14ac:dyDescent="0.2">
      <c r="U50034" s="55"/>
      <c r="V50034" s="53"/>
      <c r="W50034" s="53"/>
      <c r="X50034" s="53"/>
      <c r="Y50034" s="55"/>
    </row>
    <row r="50035" spans="21:25" x14ac:dyDescent="0.2">
      <c r="U50035" s="55"/>
      <c r="V50035" s="53"/>
      <c r="W50035" s="53"/>
      <c r="X50035" s="53"/>
      <c r="Y50035" s="55"/>
    </row>
    <row r="50036" spans="21:25" x14ac:dyDescent="0.2">
      <c r="U50036" s="55"/>
      <c r="V50036" s="53"/>
      <c r="W50036" s="53"/>
      <c r="X50036" s="53"/>
      <c r="Y50036" s="55"/>
    </row>
    <row r="50037" spans="21:25" x14ac:dyDescent="0.2">
      <c r="U50037" s="55"/>
      <c r="V50037" s="53"/>
      <c r="W50037" s="53"/>
      <c r="X50037" s="53"/>
      <c r="Y50037" s="55"/>
    </row>
    <row r="50038" spans="21:25" x14ac:dyDescent="0.2">
      <c r="U50038" s="55"/>
      <c r="V50038" s="53"/>
      <c r="W50038" s="53"/>
      <c r="X50038" s="53"/>
      <c r="Y50038" s="55"/>
    </row>
    <row r="50039" spans="21:25" x14ac:dyDescent="0.2">
      <c r="U50039" s="55"/>
      <c r="V50039" s="53"/>
      <c r="W50039" s="53"/>
      <c r="X50039" s="53"/>
      <c r="Y50039" s="55"/>
    </row>
    <row r="50040" spans="21:25" x14ac:dyDescent="0.2">
      <c r="U50040" s="55"/>
      <c r="V50040" s="53"/>
      <c r="W50040" s="53"/>
      <c r="X50040" s="53"/>
      <c r="Y50040" s="55"/>
    </row>
    <row r="50041" spans="21:25" x14ac:dyDescent="0.2">
      <c r="U50041" s="55"/>
      <c r="V50041" s="53"/>
      <c r="W50041" s="53"/>
      <c r="X50041" s="53"/>
      <c r="Y50041" s="55"/>
    </row>
    <row r="50042" spans="21:25" x14ac:dyDescent="0.2">
      <c r="U50042" s="55"/>
      <c r="V50042" s="53"/>
      <c r="W50042" s="53"/>
      <c r="X50042" s="53"/>
      <c r="Y50042" s="55"/>
    </row>
    <row r="50043" spans="21:25" x14ac:dyDescent="0.2">
      <c r="U50043" s="55"/>
      <c r="V50043" s="53"/>
      <c r="W50043" s="53"/>
      <c r="X50043" s="53"/>
      <c r="Y50043" s="55"/>
    </row>
    <row r="50044" spans="21:25" x14ac:dyDescent="0.2">
      <c r="U50044" s="55"/>
      <c r="V50044" s="53"/>
      <c r="W50044" s="53"/>
      <c r="X50044" s="53"/>
      <c r="Y50044" s="55"/>
    </row>
    <row r="50045" spans="21:25" x14ac:dyDescent="0.2">
      <c r="U50045" s="55"/>
      <c r="V50045" s="53"/>
      <c r="W50045" s="53"/>
      <c r="X50045" s="53"/>
      <c r="Y50045" s="55"/>
    </row>
    <row r="50046" spans="21:25" x14ac:dyDescent="0.2">
      <c r="U50046" s="55"/>
      <c r="V50046" s="53"/>
      <c r="W50046" s="53"/>
      <c r="X50046" s="53"/>
      <c r="Y50046" s="55"/>
    </row>
    <row r="50047" spans="21:25" x14ac:dyDescent="0.2">
      <c r="U50047" s="55"/>
      <c r="V50047" s="53"/>
      <c r="W50047" s="53"/>
      <c r="X50047" s="53"/>
      <c r="Y50047" s="55"/>
    </row>
    <row r="50048" spans="21:25" x14ac:dyDescent="0.2">
      <c r="U50048" s="55"/>
      <c r="V50048" s="53"/>
      <c r="W50048" s="53"/>
      <c r="X50048" s="53"/>
      <c r="Y50048" s="55"/>
    </row>
    <row r="50049" spans="21:25" x14ac:dyDescent="0.2">
      <c r="U50049" s="55"/>
      <c r="V50049" s="53"/>
      <c r="W50049" s="53"/>
      <c r="X50049" s="53"/>
      <c r="Y50049" s="55"/>
    </row>
    <row r="50050" spans="21:25" x14ac:dyDescent="0.2">
      <c r="U50050" s="55"/>
      <c r="V50050" s="53"/>
      <c r="W50050" s="53"/>
      <c r="X50050" s="53"/>
      <c r="Y50050" s="55"/>
    </row>
    <row r="50051" spans="21:25" x14ac:dyDescent="0.2">
      <c r="U50051" s="55"/>
      <c r="V50051" s="53"/>
      <c r="W50051" s="53"/>
      <c r="X50051" s="53"/>
      <c r="Y50051" s="55"/>
    </row>
    <row r="50052" spans="21:25" x14ac:dyDescent="0.2">
      <c r="U50052" s="55"/>
      <c r="V50052" s="53"/>
      <c r="W50052" s="53"/>
      <c r="X50052" s="53"/>
      <c r="Y50052" s="55"/>
    </row>
    <row r="50053" spans="21:25" x14ac:dyDescent="0.2">
      <c r="U50053" s="55"/>
      <c r="V50053" s="53"/>
      <c r="W50053" s="53"/>
      <c r="X50053" s="53"/>
      <c r="Y50053" s="55"/>
    </row>
    <row r="50054" spans="21:25" x14ac:dyDescent="0.2">
      <c r="U50054" s="55"/>
      <c r="V50054" s="53"/>
      <c r="W50054" s="53"/>
      <c r="X50054" s="53"/>
      <c r="Y50054" s="55"/>
    </row>
    <row r="50055" spans="21:25" x14ac:dyDescent="0.2">
      <c r="U50055" s="55"/>
      <c r="V50055" s="53"/>
      <c r="W50055" s="53"/>
      <c r="X50055" s="53"/>
      <c r="Y50055" s="55"/>
    </row>
    <row r="50056" spans="21:25" x14ac:dyDescent="0.2">
      <c r="U50056" s="55"/>
      <c r="V50056" s="53"/>
      <c r="W50056" s="53"/>
      <c r="X50056" s="53"/>
      <c r="Y50056" s="55"/>
    </row>
    <row r="50057" spans="21:25" x14ac:dyDescent="0.2">
      <c r="U50057" s="55"/>
      <c r="V50057" s="53"/>
      <c r="W50057" s="53"/>
      <c r="X50057" s="53"/>
      <c r="Y50057" s="55"/>
    </row>
    <row r="50058" spans="21:25" x14ac:dyDescent="0.2">
      <c r="U50058" s="55"/>
      <c r="V50058" s="53"/>
      <c r="W50058" s="53"/>
      <c r="X50058" s="53"/>
      <c r="Y50058" s="55"/>
    </row>
    <row r="50059" spans="21:25" x14ac:dyDescent="0.2">
      <c r="U50059" s="55"/>
      <c r="V50059" s="53"/>
      <c r="W50059" s="53"/>
      <c r="X50059" s="53"/>
      <c r="Y50059" s="55"/>
    </row>
    <row r="50060" spans="21:25" x14ac:dyDescent="0.2">
      <c r="U50060" s="55"/>
      <c r="V50060" s="53"/>
      <c r="W50060" s="53"/>
      <c r="X50060" s="53"/>
      <c r="Y50060" s="55"/>
    </row>
    <row r="50061" spans="21:25" x14ac:dyDescent="0.2">
      <c r="U50061" s="55"/>
      <c r="V50061" s="53"/>
      <c r="W50061" s="53"/>
      <c r="X50061" s="53"/>
      <c r="Y50061" s="55"/>
    </row>
    <row r="50062" spans="21:25" x14ac:dyDescent="0.2">
      <c r="U50062" s="55"/>
      <c r="V50062" s="53"/>
      <c r="W50062" s="53"/>
      <c r="X50062" s="53"/>
      <c r="Y50062" s="55"/>
    </row>
    <row r="50063" spans="21:25" x14ac:dyDescent="0.2">
      <c r="U50063" s="55"/>
      <c r="V50063" s="53"/>
      <c r="W50063" s="53"/>
      <c r="X50063" s="53"/>
      <c r="Y50063" s="55"/>
    </row>
    <row r="50064" spans="21:25" x14ac:dyDescent="0.2">
      <c r="U50064" s="55"/>
      <c r="V50064" s="53"/>
      <c r="W50064" s="53"/>
      <c r="X50064" s="53"/>
      <c r="Y50064" s="55"/>
    </row>
    <row r="50065" spans="21:25" x14ac:dyDescent="0.2">
      <c r="U50065" s="55"/>
      <c r="V50065" s="53"/>
      <c r="W50065" s="53"/>
      <c r="X50065" s="53"/>
      <c r="Y50065" s="55"/>
    </row>
    <row r="50066" spans="21:25" x14ac:dyDescent="0.2">
      <c r="U50066" s="55"/>
      <c r="V50066" s="53"/>
      <c r="W50066" s="53"/>
      <c r="X50066" s="53"/>
      <c r="Y50066" s="55"/>
    </row>
    <row r="50067" spans="21:25" x14ac:dyDescent="0.2">
      <c r="U50067" s="55"/>
      <c r="V50067" s="53"/>
      <c r="W50067" s="53"/>
      <c r="X50067" s="53"/>
      <c r="Y50067" s="55"/>
    </row>
    <row r="50068" spans="21:25" x14ac:dyDescent="0.2">
      <c r="U50068" s="55"/>
      <c r="V50068" s="53"/>
      <c r="W50068" s="53"/>
      <c r="X50068" s="53"/>
      <c r="Y50068" s="55"/>
    </row>
    <row r="50069" spans="21:25" x14ac:dyDescent="0.2">
      <c r="U50069" s="55"/>
      <c r="V50069" s="53"/>
      <c r="W50069" s="53"/>
      <c r="X50069" s="53"/>
      <c r="Y50069" s="55"/>
    </row>
    <row r="50070" spans="21:25" x14ac:dyDescent="0.2">
      <c r="U50070" s="55"/>
      <c r="V50070" s="53"/>
      <c r="W50070" s="53"/>
      <c r="X50070" s="53"/>
      <c r="Y50070" s="55"/>
    </row>
    <row r="50071" spans="21:25" x14ac:dyDescent="0.2">
      <c r="U50071" s="55"/>
      <c r="V50071" s="53"/>
      <c r="W50071" s="53"/>
      <c r="X50071" s="53"/>
      <c r="Y50071" s="55"/>
    </row>
    <row r="50072" spans="21:25" x14ac:dyDescent="0.2">
      <c r="U50072" s="55"/>
      <c r="V50072" s="53"/>
      <c r="W50072" s="53"/>
      <c r="X50072" s="53"/>
      <c r="Y50072" s="55"/>
    </row>
    <row r="50073" spans="21:25" x14ac:dyDescent="0.2">
      <c r="U50073" s="55"/>
      <c r="V50073" s="53"/>
      <c r="W50073" s="53"/>
      <c r="X50073" s="53"/>
      <c r="Y50073" s="55"/>
    </row>
    <row r="50074" spans="21:25" x14ac:dyDescent="0.2">
      <c r="U50074" s="55"/>
      <c r="V50074" s="53"/>
      <c r="W50074" s="53"/>
      <c r="X50074" s="53"/>
      <c r="Y50074" s="55"/>
    </row>
    <row r="50075" spans="21:25" x14ac:dyDescent="0.2">
      <c r="U50075" s="55"/>
      <c r="V50075" s="53"/>
      <c r="W50075" s="53"/>
      <c r="X50075" s="53"/>
      <c r="Y50075" s="55"/>
    </row>
    <row r="50076" spans="21:25" x14ac:dyDescent="0.2">
      <c r="U50076" s="55"/>
      <c r="V50076" s="53"/>
      <c r="W50076" s="53"/>
      <c r="X50076" s="53"/>
      <c r="Y50076" s="55"/>
    </row>
    <row r="50077" spans="21:25" x14ac:dyDescent="0.2">
      <c r="U50077" s="55"/>
      <c r="V50077" s="53"/>
      <c r="W50077" s="53"/>
      <c r="X50077" s="53"/>
      <c r="Y50077" s="55"/>
    </row>
    <row r="50078" spans="21:25" x14ac:dyDescent="0.2">
      <c r="U50078" s="55"/>
      <c r="V50078" s="53"/>
      <c r="W50078" s="53"/>
      <c r="X50078" s="53"/>
      <c r="Y50078" s="55"/>
    </row>
    <row r="50079" spans="21:25" x14ac:dyDescent="0.2">
      <c r="U50079" s="55"/>
      <c r="V50079" s="53"/>
      <c r="W50079" s="53"/>
      <c r="X50079" s="53"/>
      <c r="Y50079" s="55"/>
    </row>
    <row r="50080" spans="21:25" x14ac:dyDescent="0.2">
      <c r="U50080" s="55"/>
      <c r="V50080" s="53"/>
      <c r="W50080" s="53"/>
      <c r="X50080" s="53"/>
      <c r="Y50080" s="55"/>
    </row>
    <row r="50081" spans="21:25" x14ac:dyDescent="0.2">
      <c r="U50081" s="55"/>
      <c r="V50081" s="53"/>
      <c r="W50081" s="53"/>
      <c r="X50081" s="53"/>
      <c r="Y50081" s="55"/>
    </row>
    <row r="50082" spans="21:25" x14ac:dyDescent="0.2">
      <c r="U50082" s="55"/>
      <c r="V50082" s="53"/>
      <c r="W50082" s="53"/>
      <c r="X50082" s="53"/>
      <c r="Y50082" s="55"/>
    </row>
    <row r="50083" spans="21:25" x14ac:dyDescent="0.2">
      <c r="U50083" s="55"/>
      <c r="V50083" s="53"/>
      <c r="W50083" s="53"/>
      <c r="X50083" s="53"/>
      <c r="Y50083" s="55"/>
    </row>
    <row r="50084" spans="21:25" x14ac:dyDescent="0.2">
      <c r="U50084" s="55"/>
      <c r="V50084" s="53"/>
      <c r="W50084" s="53"/>
      <c r="X50084" s="53"/>
      <c r="Y50084" s="55"/>
    </row>
    <row r="50085" spans="21:25" x14ac:dyDescent="0.2">
      <c r="U50085" s="55"/>
      <c r="V50085" s="53"/>
      <c r="W50085" s="53"/>
      <c r="X50085" s="53"/>
      <c r="Y50085" s="55"/>
    </row>
    <row r="50086" spans="21:25" x14ac:dyDescent="0.2">
      <c r="U50086" s="55"/>
      <c r="V50086" s="53"/>
      <c r="W50086" s="53"/>
      <c r="X50086" s="53"/>
      <c r="Y50086" s="55"/>
    </row>
    <row r="50087" spans="21:25" x14ac:dyDescent="0.2">
      <c r="U50087" s="55"/>
      <c r="V50087" s="53"/>
      <c r="W50087" s="53"/>
      <c r="X50087" s="53"/>
      <c r="Y50087" s="55"/>
    </row>
    <row r="50088" spans="21:25" x14ac:dyDescent="0.2">
      <c r="U50088" s="55"/>
      <c r="V50088" s="53"/>
      <c r="W50088" s="53"/>
      <c r="X50088" s="53"/>
      <c r="Y50088" s="55"/>
    </row>
    <row r="50089" spans="21:25" x14ac:dyDescent="0.2">
      <c r="U50089" s="55"/>
      <c r="V50089" s="53"/>
      <c r="W50089" s="53"/>
      <c r="X50089" s="53"/>
      <c r="Y50089" s="55"/>
    </row>
    <row r="50090" spans="21:25" x14ac:dyDescent="0.2">
      <c r="U50090" s="55"/>
      <c r="V50090" s="53"/>
      <c r="W50090" s="53"/>
      <c r="X50090" s="53"/>
      <c r="Y50090" s="55"/>
    </row>
    <row r="50091" spans="21:25" x14ac:dyDescent="0.2">
      <c r="U50091" s="55"/>
      <c r="V50091" s="53"/>
      <c r="W50091" s="53"/>
      <c r="X50091" s="53"/>
      <c r="Y50091" s="55"/>
    </row>
    <row r="50092" spans="21:25" x14ac:dyDescent="0.2">
      <c r="U50092" s="55"/>
      <c r="V50092" s="53"/>
      <c r="W50092" s="53"/>
      <c r="X50092" s="53"/>
      <c r="Y50092" s="55"/>
    </row>
    <row r="50093" spans="21:25" x14ac:dyDescent="0.2">
      <c r="U50093" s="55"/>
      <c r="V50093" s="53"/>
      <c r="W50093" s="53"/>
      <c r="X50093" s="53"/>
      <c r="Y50093" s="55"/>
    </row>
    <row r="50094" spans="21:25" x14ac:dyDescent="0.2">
      <c r="U50094" s="55"/>
      <c r="V50094" s="53"/>
      <c r="W50094" s="53"/>
      <c r="X50094" s="53"/>
      <c r="Y50094" s="55"/>
    </row>
    <row r="50095" spans="21:25" x14ac:dyDescent="0.2">
      <c r="U50095" s="55"/>
      <c r="V50095" s="53"/>
      <c r="W50095" s="53"/>
      <c r="X50095" s="53"/>
      <c r="Y50095" s="55"/>
    </row>
    <row r="50096" spans="21:25" x14ac:dyDescent="0.2">
      <c r="U50096" s="55"/>
      <c r="V50096" s="53"/>
      <c r="W50096" s="53"/>
      <c r="X50096" s="53"/>
      <c r="Y50096" s="55"/>
    </row>
    <row r="50097" spans="21:25" x14ac:dyDescent="0.2">
      <c r="U50097" s="55"/>
      <c r="V50097" s="53"/>
      <c r="W50097" s="53"/>
      <c r="X50097" s="53"/>
      <c r="Y50097" s="55"/>
    </row>
    <row r="50098" spans="21:25" x14ac:dyDescent="0.2">
      <c r="U50098" s="55"/>
      <c r="V50098" s="53"/>
      <c r="W50098" s="53"/>
      <c r="X50098" s="53"/>
      <c r="Y50098" s="55"/>
    </row>
    <row r="50099" spans="21:25" x14ac:dyDescent="0.2">
      <c r="U50099" s="55"/>
      <c r="V50099" s="53"/>
      <c r="W50099" s="53"/>
      <c r="X50099" s="53"/>
      <c r="Y50099" s="55"/>
    </row>
    <row r="50100" spans="21:25" x14ac:dyDescent="0.2">
      <c r="U50100" s="55"/>
      <c r="V50100" s="53"/>
      <c r="W50100" s="53"/>
      <c r="X50100" s="53"/>
      <c r="Y50100" s="55"/>
    </row>
    <row r="50101" spans="21:25" x14ac:dyDescent="0.2">
      <c r="U50101" s="55"/>
      <c r="V50101" s="53"/>
      <c r="W50101" s="53"/>
      <c r="X50101" s="53"/>
      <c r="Y50101" s="55"/>
    </row>
    <row r="50102" spans="21:25" x14ac:dyDescent="0.2">
      <c r="U50102" s="55"/>
      <c r="V50102" s="53"/>
      <c r="W50102" s="53"/>
      <c r="X50102" s="53"/>
      <c r="Y50102" s="55"/>
    </row>
    <row r="50103" spans="21:25" x14ac:dyDescent="0.2">
      <c r="U50103" s="55"/>
      <c r="V50103" s="53"/>
      <c r="W50103" s="53"/>
      <c r="X50103" s="53"/>
      <c r="Y50103" s="55"/>
    </row>
    <row r="50104" spans="21:25" x14ac:dyDescent="0.2">
      <c r="U50104" s="55"/>
      <c r="V50104" s="53"/>
      <c r="W50104" s="53"/>
      <c r="X50104" s="53"/>
      <c r="Y50104" s="55"/>
    </row>
    <row r="50105" spans="21:25" x14ac:dyDescent="0.2">
      <c r="U50105" s="55"/>
      <c r="V50105" s="53"/>
      <c r="W50105" s="53"/>
      <c r="X50105" s="53"/>
      <c r="Y50105" s="55"/>
    </row>
    <row r="50106" spans="21:25" x14ac:dyDescent="0.2">
      <c r="U50106" s="55"/>
      <c r="V50106" s="53"/>
      <c r="W50106" s="53"/>
      <c r="X50106" s="53"/>
      <c r="Y50106" s="55"/>
    </row>
    <row r="50107" spans="21:25" x14ac:dyDescent="0.2">
      <c r="U50107" s="55"/>
      <c r="V50107" s="53"/>
      <c r="W50107" s="53"/>
      <c r="X50107" s="53"/>
      <c r="Y50107" s="55"/>
    </row>
    <row r="50108" spans="21:25" x14ac:dyDescent="0.2">
      <c r="U50108" s="55"/>
      <c r="V50108" s="53"/>
      <c r="W50108" s="53"/>
      <c r="X50108" s="53"/>
      <c r="Y50108" s="55"/>
    </row>
    <row r="50109" spans="21:25" x14ac:dyDescent="0.2">
      <c r="U50109" s="55"/>
      <c r="V50109" s="53"/>
      <c r="W50109" s="53"/>
      <c r="X50109" s="53"/>
      <c r="Y50109" s="55"/>
    </row>
    <row r="50110" spans="21:25" x14ac:dyDescent="0.2">
      <c r="U50110" s="55"/>
      <c r="V50110" s="53"/>
      <c r="W50110" s="53"/>
      <c r="X50110" s="53"/>
      <c r="Y50110" s="55"/>
    </row>
    <row r="50111" spans="21:25" x14ac:dyDescent="0.2">
      <c r="U50111" s="55"/>
      <c r="V50111" s="53"/>
      <c r="W50111" s="53"/>
      <c r="X50111" s="53"/>
      <c r="Y50111" s="55"/>
    </row>
    <row r="50112" spans="21:25" x14ac:dyDescent="0.2">
      <c r="U50112" s="55"/>
      <c r="V50112" s="53"/>
      <c r="W50112" s="53"/>
      <c r="X50112" s="53"/>
      <c r="Y50112" s="55"/>
    </row>
    <row r="50113" spans="21:25" x14ac:dyDescent="0.2">
      <c r="U50113" s="55"/>
      <c r="V50113" s="53"/>
      <c r="W50113" s="53"/>
      <c r="X50113" s="53"/>
      <c r="Y50113" s="55"/>
    </row>
    <row r="50114" spans="21:25" x14ac:dyDescent="0.2">
      <c r="U50114" s="55"/>
      <c r="V50114" s="53"/>
      <c r="W50114" s="53"/>
      <c r="X50114" s="53"/>
      <c r="Y50114" s="55"/>
    </row>
    <row r="50115" spans="21:25" x14ac:dyDescent="0.2">
      <c r="U50115" s="55"/>
      <c r="V50115" s="53"/>
      <c r="W50115" s="53"/>
      <c r="X50115" s="53"/>
      <c r="Y50115" s="55"/>
    </row>
    <row r="50116" spans="21:25" x14ac:dyDescent="0.2">
      <c r="U50116" s="55"/>
      <c r="V50116" s="53"/>
      <c r="W50116" s="53"/>
      <c r="X50116" s="53"/>
      <c r="Y50116" s="55"/>
    </row>
    <row r="50117" spans="21:25" x14ac:dyDescent="0.2">
      <c r="U50117" s="55"/>
      <c r="V50117" s="53"/>
      <c r="W50117" s="53"/>
      <c r="X50117" s="53"/>
      <c r="Y50117" s="55"/>
    </row>
    <row r="50118" spans="21:25" x14ac:dyDescent="0.2">
      <c r="U50118" s="55"/>
      <c r="V50118" s="53"/>
      <c r="W50118" s="53"/>
      <c r="X50118" s="53"/>
      <c r="Y50118" s="55"/>
    </row>
    <row r="50119" spans="21:25" x14ac:dyDescent="0.2">
      <c r="U50119" s="55"/>
      <c r="V50119" s="53"/>
      <c r="W50119" s="53"/>
      <c r="X50119" s="53"/>
      <c r="Y50119" s="55"/>
    </row>
    <row r="50120" spans="21:25" x14ac:dyDescent="0.2">
      <c r="U50120" s="55"/>
      <c r="V50120" s="53"/>
      <c r="W50120" s="53"/>
      <c r="X50120" s="53"/>
      <c r="Y50120" s="55"/>
    </row>
    <row r="50121" spans="21:25" x14ac:dyDescent="0.2">
      <c r="U50121" s="55"/>
      <c r="V50121" s="53"/>
      <c r="W50121" s="53"/>
      <c r="X50121" s="53"/>
      <c r="Y50121" s="55"/>
    </row>
    <row r="50122" spans="21:25" x14ac:dyDescent="0.2">
      <c r="U50122" s="55"/>
      <c r="V50122" s="53"/>
      <c r="W50122" s="53"/>
      <c r="X50122" s="53"/>
      <c r="Y50122" s="55"/>
    </row>
    <row r="50123" spans="21:25" x14ac:dyDescent="0.2">
      <c r="U50123" s="55"/>
      <c r="V50123" s="53"/>
      <c r="W50123" s="53"/>
      <c r="X50123" s="53"/>
      <c r="Y50123" s="55"/>
    </row>
    <row r="50124" spans="21:25" x14ac:dyDescent="0.2">
      <c r="U50124" s="55"/>
      <c r="V50124" s="53"/>
      <c r="W50124" s="53"/>
      <c r="X50124" s="53"/>
      <c r="Y50124" s="55"/>
    </row>
    <row r="50125" spans="21:25" x14ac:dyDescent="0.2">
      <c r="U50125" s="55"/>
      <c r="V50125" s="53"/>
      <c r="W50125" s="53"/>
      <c r="X50125" s="53"/>
      <c r="Y50125" s="55"/>
    </row>
    <row r="50126" spans="21:25" x14ac:dyDescent="0.2">
      <c r="U50126" s="55"/>
      <c r="V50126" s="53"/>
      <c r="W50126" s="53"/>
      <c r="X50126" s="53"/>
      <c r="Y50126" s="55"/>
    </row>
    <row r="50127" spans="21:25" x14ac:dyDescent="0.2">
      <c r="U50127" s="55"/>
      <c r="V50127" s="53"/>
      <c r="W50127" s="53"/>
      <c r="X50127" s="53"/>
      <c r="Y50127" s="55"/>
    </row>
    <row r="50128" spans="21:25" x14ac:dyDescent="0.2">
      <c r="U50128" s="55"/>
      <c r="V50128" s="53"/>
      <c r="W50128" s="53"/>
      <c r="X50128" s="53"/>
      <c r="Y50128" s="55"/>
    </row>
    <row r="50129" spans="21:25" x14ac:dyDescent="0.2">
      <c r="U50129" s="55"/>
      <c r="V50129" s="53"/>
      <c r="W50129" s="53"/>
      <c r="X50129" s="53"/>
      <c r="Y50129" s="55"/>
    </row>
    <row r="50130" spans="21:25" x14ac:dyDescent="0.2">
      <c r="U50130" s="55"/>
      <c r="V50130" s="53"/>
      <c r="W50130" s="53"/>
      <c r="X50130" s="53"/>
      <c r="Y50130" s="55"/>
    </row>
    <row r="50131" spans="21:25" x14ac:dyDescent="0.2">
      <c r="U50131" s="55"/>
      <c r="V50131" s="53"/>
      <c r="W50131" s="53"/>
      <c r="X50131" s="53"/>
      <c r="Y50131" s="55"/>
    </row>
    <row r="50132" spans="21:25" x14ac:dyDescent="0.2">
      <c r="U50132" s="55"/>
      <c r="V50132" s="53"/>
      <c r="W50132" s="53"/>
      <c r="X50132" s="53"/>
      <c r="Y50132" s="55"/>
    </row>
    <row r="50133" spans="21:25" x14ac:dyDescent="0.2">
      <c r="U50133" s="55"/>
      <c r="V50133" s="53"/>
      <c r="W50133" s="53"/>
      <c r="X50133" s="53"/>
      <c r="Y50133" s="55"/>
    </row>
    <row r="50134" spans="21:25" x14ac:dyDescent="0.2">
      <c r="U50134" s="55"/>
      <c r="V50134" s="53"/>
      <c r="W50134" s="53"/>
      <c r="X50134" s="53"/>
      <c r="Y50134" s="55"/>
    </row>
    <row r="50135" spans="21:25" x14ac:dyDescent="0.2">
      <c r="U50135" s="55"/>
      <c r="V50135" s="53"/>
      <c r="W50135" s="53"/>
      <c r="X50135" s="53"/>
      <c r="Y50135" s="55"/>
    </row>
    <row r="50136" spans="21:25" x14ac:dyDescent="0.2">
      <c r="U50136" s="55"/>
      <c r="V50136" s="53"/>
      <c r="W50136" s="53"/>
      <c r="X50136" s="53"/>
      <c r="Y50136" s="55"/>
    </row>
    <row r="50137" spans="21:25" x14ac:dyDescent="0.2">
      <c r="U50137" s="55"/>
      <c r="V50137" s="53"/>
      <c r="W50137" s="53"/>
      <c r="X50137" s="53"/>
      <c r="Y50137" s="55"/>
    </row>
    <row r="50138" spans="21:25" x14ac:dyDescent="0.2">
      <c r="U50138" s="55"/>
      <c r="V50138" s="53"/>
      <c r="W50138" s="53"/>
      <c r="X50138" s="53"/>
      <c r="Y50138" s="55"/>
    </row>
    <row r="50139" spans="21:25" x14ac:dyDescent="0.2">
      <c r="U50139" s="55"/>
      <c r="V50139" s="53"/>
      <c r="W50139" s="53"/>
      <c r="X50139" s="53"/>
      <c r="Y50139" s="55"/>
    </row>
    <row r="50140" spans="21:25" x14ac:dyDescent="0.2">
      <c r="U50140" s="55"/>
      <c r="V50140" s="53"/>
      <c r="W50140" s="53"/>
      <c r="X50140" s="53"/>
      <c r="Y50140" s="55"/>
    </row>
    <row r="50141" spans="21:25" x14ac:dyDescent="0.2">
      <c r="U50141" s="55"/>
      <c r="V50141" s="53"/>
      <c r="W50141" s="53"/>
      <c r="X50141" s="53"/>
      <c r="Y50141" s="55"/>
    </row>
    <row r="50142" spans="21:25" x14ac:dyDescent="0.2">
      <c r="U50142" s="55"/>
      <c r="V50142" s="53"/>
      <c r="W50142" s="53"/>
      <c r="X50142" s="53"/>
      <c r="Y50142" s="55"/>
    </row>
    <row r="50143" spans="21:25" x14ac:dyDescent="0.2">
      <c r="U50143" s="55"/>
      <c r="V50143" s="53"/>
      <c r="W50143" s="53"/>
      <c r="X50143" s="53"/>
      <c r="Y50143" s="55"/>
    </row>
    <row r="50144" spans="21:25" x14ac:dyDescent="0.2">
      <c r="U50144" s="55"/>
      <c r="V50144" s="53"/>
      <c r="W50144" s="53"/>
      <c r="X50144" s="53"/>
      <c r="Y50144" s="55"/>
    </row>
    <row r="50145" spans="21:25" x14ac:dyDescent="0.2">
      <c r="U50145" s="55"/>
      <c r="V50145" s="53"/>
      <c r="W50145" s="53"/>
      <c r="X50145" s="53"/>
      <c r="Y50145" s="55"/>
    </row>
    <row r="50146" spans="21:25" x14ac:dyDescent="0.2">
      <c r="U50146" s="55"/>
      <c r="V50146" s="53"/>
      <c r="W50146" s="53"/>
      <c r="X50146" s="53"/>
      <c r="Y50146" s="55"/>
    </row>
    <row r="50147" spans="21:25" x14ac:dyDescent="0.2">
      <c r="U50147" s="55"/>
      <c r="V50147" s="53"/>
      <c r="W50147" s="53"/>
      <c r="X50147" s="53"/>
      <c r="Y50147" s="55"/>
    </row>
    <row r="50148" spans="21:25" x14ac:dyDescent="0.2">
      <c r="U50148" s="55"/>
      <c r="V50148" s="53"/>
      <c r="W50148" s="53"/>
      <c r="X50148" s="53"/>
      <c r="Y50148" s="55"/>
    </row>
    <row r="50149" spans="21:25" x14ac:dyDescent="0.2">
      <c r="U50149" s="55"/>
      <c r="V50149" s="53"/>
      <c r="W50149" s="53"/>
      <c r="X50149" s="53"/>
      <c r="Y50149" s="55"/>
    </row>
    <row r="50150" spans="21:25" x14ac:dyDescent="0.2">
      <c r="U50150" s="55"/>
      <c r="V50150" s="53"/>
      <c r="W50150" s="53"/>
      <c r="X50150" s="53"/>
      <c r="Y50150" s="55"/>
    </row>
    <row r="50151" spans="21:25" x14ac:dyDescent="0.2">
      <c r="U50151" s="55"/>
      <c r="V50151" s="53"/>
      <c r="W50151" s="53"/>
      <c r="X50151" s="53"/>
      <c r="Y50151" s="55"/>
    </row>
    <row r="50152" spans="21:25" x14ac:dyDescent="0.2">
      <c r="U50152" s="55"/>
      <c r="V50152" s="53"/>
      <c r="W50152" s="53"/>
      <c r="X50152" s="53"/>
      <c r="Y50152" s="55"/>
    </row>
    <row r="50153" spans="21:25" x14ac:dyDescent="0.2">
      <c r="U50153" s="55"/>
      <c r="V50153" s="53"/>
      <c r="W50153" s="53"/>
      <c r="X50153" s="53"/>
      <c r="Y50153" s="55"/>
    </row>
    <row r="50154" spans="21:25" x14ac:dyDescent="0.2">
      <c r="U50154" s="55"/>
      <c r="V50154" s="53"/>
      <c r="W50154" s="53"/>
      <c r="X50154" s="53"/>
      <c r="Y50154" s="55"/>
    </row>
    <row r="50155" spans="21:25" x14ac:dyDescent="0.2">
      <c r="U50155" s="55"/>
      <c r="V50155" s="53"/>
      <c r="W50155" s="53"/>
      <c r="X50155" s="53"/>
      <c r="Y50155" s="55"/>
    </row>
    <row r="50156" spans="21:25" x14ac:dyDescent="0.2">
      <c r="U50156" s="55"/>
      <c r="V50156" s="53"/>
      <c r="W50156" s="53"/>
      <c r="X50156" s="53"/>
      <c r="Y50156" s="55"/>
    </row>
    <row r="50157" spans="21:25" x14ac:dyDescent="0.2">
      <c r="U50157" s="55"/>
      <c r="V50157" s="53"/>
      <c r="W50157" s="53"/>
      <c r="X50157" s="53"/>
      <c r="Y50157" s="55"/>
    </row>
    <row r="50158" spans="21:25" x14ac:dyDescent="0.2">
      <c r="U50158" s="55"/>
      <c r="V50158" s="53"/>
      <c r="W50158" s="53"/>
      <c r="X50158" s="53"/>
      <c r="Y50158" s="55"/>
    </row>
    <row r="50159" spans="21:25" x14ac:dyDescent="0.2">
      <c r="U50159" s="55"/>
      <c r="V50159" s="53"/>
      <c r="W50159" s="53"/>
      <c r="X50159" s="53"/>
      <c r="Y50159" s="55"/>
    </row>
    <row r="50160" spans="21:25" x14ac:dyDescent="0.2">
      <c r="U50160" s="55"/>
      <c r="V50160" s="53"/>
      <c r="W50160" s="53"/>
      <c r="X50160" s="53"/>
      <c r="Y50160" s="55"/>
    </row>
    <row r="50161" spans="21:25" x14ac:dyDescent="0.2">
      <c r="U50161" s="55"/>
      <c r="V50161" s="53"/>
      <c r="W50161" s="53"/>
      <c r="X50161" s="53"/>
      <c r="Y50161" s="55"/>
    </row>
    <row r="50162" spans="21:25" x14ac:dyDescent="0.2">
      <c r="U50162" s="55"/>
      <c r="V50162" s="53"/>
      <c r="W50162" s="53"/>
      <c r="X50162" s="53"/>
      <c r="Y50162" s="55"/>
    </row>
    <row r="50163" spans="21:25" x14ac:dyDescent="0.2">
      <c r="U50163" s="55"/>
      <c r="V50163" s="53"/>
      <c r="W50163" s="53"/>
      <c r="X50163" s="53"/>
      <c r="Y50163" s="55"/>
    </row>
    <row r="50164" spans="21:25" x14ac:dyDescent="0.2">
      <c r="U50164" s="55"/>
      <c r="V50164" s="53"/>
      <c r="W50164" s="53"/>
      <c r="X50164" s="53"/>
      <c r="Y50164" s="55"/>
    </row>
    <row r="50165" spans="21:25" x14ac:dyDescent="0.2">
      <c r="U50165" s="55"/>
      <c r="V50165" s="53"/>
      <c r="W50165" s="53"/>
      <c r="X50165" s="53"/>
      <c r="Y50165" s="55"/>
    </row>
    <row r="50166" spans="21:25" x14ac:dyDescent="0.2">
      <c r="U50166" s="55"/>
      <c r="V50166" s="53"/>
      <c r="W50166" s="53"/>
      <c r="X50166" s="53"/>
      <c r="Y50166" s="55"/>
    </row>
    <row r="50167" spans="21:25" x14ac:dyDescent="0.2">
      <c r="U50167" s="55"/>
      <c r="V50167" s="53"/>
      <c r="W50167" s="53"/>
      <c r="X50167" s="53"/>
      <c r="Y50167" s="55"/>
    </row>
    <row r="50168" spans="21:25" x14ac:dyDescent="0.2">
      <c r="U50168" s="55"/>
      <c r="V50168" s="53"/>
      <c r="W50168" s="53"/>
      <c r="X50168" s="53"/>
      <c r="Y50168" s="55"/>
    </row>
    <row r="50169" spans="21:25" x14ac:dyDescent="0.2">
      <c r="U50169" s="55"/>
      <c r="V50169" s="53"/>
      <c r="W50169" s="53"/>
      <c r="X50169" s="53"/>
      <c r="Y50169" s="55"/>
    </row>
    <row r="50170" spans="21:25" x14ac:dyDescent="0.2">
      <c r="U50170" s="55"/>
      <c r="V50170" s="53"/>
      <c r="W50170" s="53"/>
      <c r="X50170" s="53"/>
      <c r="Y50170" s="55"/>
    </row>
    <row r="50171" spans="21:25" x14ac:dyDescent="0.2">
      <c r="U50171" s="55"/>
      <c r="V50171" s="53"/>
      <c r="W50171" s="53"/>
      <c r="X50171" s="53"/>
      <c r="Y50171" s="55"/>
    </row>
    <row r="50172" spans="21:25" x14ac:dyDescent="0.2">
      <c r="U50172" s="55"/>
      <c r="V50172" s="53"/>
      <c r="W50172" s="53"/>
      <c r="X50172" s="53"/>
      <c r="Y50172" s="55"/>
    </row>
    <row r="50173" spans="21:25" x14ac:dyDescent="0.2">
      <c r="U50173" s="55"/>
      <c r="V50173" s="53"/>
      <c r="W50173" s="53"/>
      <c r="X50173" s="53"/>
      <c r="Y50173" s="55"/>
    </row>
    <row r="50174" spans="21:25" x14ac:dyDescent="0.2">
      <c r="U50174" s="55"/>
      <c r="V50174" s="53"/>
      <c r="W50174" s="53"/>
      <c r="X50174" s="53"/>
      <c r="Y50174" s="55"/>
    </row>
    <row r="50175" spans="21:25" x14ac:dyDescent="0.2">
      <c r="U50175" s="55"/>
      <c r="V50175" s="53"/>
      <c r="W50175" s="53"/>
      <c r="X50175" s="53"/>
      <c r="Y50175" s="55"/>
    </row>
    <row r="50176" spans="21:25" x14ac:dyDescent="0.2">
      <c r="U50176" s="55"/>
      <c r="V50176" s="53"/>
      <c r="W50176" s="53"/>
      <c r="X50176" s="53"/>
      <c r="Y50176" s="55"/>
    </row>
    <row r="50177" spans="21:25" x14ac:dyDescent="0.2">
      <c r="U50177" s="55"/>
      <c r="V50177" s="53"/>
      <c r="W50177" s="53"/>
      <c r="X50177" s="53"/>
      <c r="Y50177" s="55"/>
    </row>
    <row r="50178" spans="21:25" x14ac:dyDescent="0.2">
      <c r="U50178" s="55"/>
      <c r="V50178" s="53"/>
      <c r="W50178" s="53"/>
      <c r="X50178" s="53"/>
      <c r="Y50178" s="55"/>
    </row>
    <row r="50179" spans="21:25" x14ac:dyDescent="0.2">
      <c r="U50179" s="55"/>
      <c r="V50179" s="53"/>
      <c r="W50179" s="53"/>
      <c r="X50179" s="53"/>
      <c r="Y50179" s="55"/>
    </row>
    <row r="50180" spans="21:25" x14ac:dyDescent="0.2">
      <c r="U50180" s="55"/>
      <c r="V50180" s="53"/>
      <c r="W50180" s="53"/>
      <c r="X50180" s="53"/>
      <c r="Y50180" s="55"/>
    </row>
    <row r="50181" spans="21:25" x14ac:dyDescent="0.2">
      <c r="U50181" s="55"/>
      <c r="V50181" s="53"/>
      <c r="W50181" s="53"/>
      <c r="X50181" s="53"/>
      <c r="Y50181" s="55"/>
    </row>
    <row r="50182" spans="21:25" x14ac:dyDescent="0.2">
      <c r="U50182" s="55"/>
      <c r="V50182" s="53"/>
      <c r="W50182" s="53"/>
      <c r="X50182" s="53"/>
      <c r="Y50182" s="55"/>
    </row>
    <row r="50183" spans="21:25" x14ac:dyDescent="0.2">
      <c r="U50183" s="55"/>
      <c r="V50183" s="53"/>
      <c r="W50183" s="53"/>
      <c r="X50183" s="53"/>
      <c r="Y50183" s="55"/>
    </row>
    <row r="50184" spans="21:25" x14ac:dyDescent="0.2">
      <c r="U50184" s="55"/>
      <c r="V50184" s="53"/>
      <c r="W50184" s="53"/>
      <c r="X50184" s="53"/>
      <c r="Y50184" s="55"/>
    </row>
    <row r="50185" spans="21:25" x14ac:dyDescent="0.2">
      <c r="U50185" s="55"/>
      <c r="V50185" s="53"/>
      <c r="W50185" s="53"/>
      <c r="X50185" s="53"/>
      <c r="Y50185" s="55"/>
    </row>
    <row r="50186" spans="21:25" x14ac:dyDescent="0.2">
      <c r="U50186" s="55"/>
      <c r="V50186" s="53"/>
      <c r="W50186" s="53"/>
      <c r="X50186" s="53"/>
      <c r="Y50186" s="55"/>
    </row>
    <row r="50187" spans="21:25" x14ac:dyDescent="0.2">
      <c r="U50187" s="55"/>
      <c r="V50187" s="53"/>
      <c r="W50187" s="53"/>
      <c r="X50187" s="53"/>
      <c r="Y50187" s="55"/>
    </row>
    <row r="50188" spans="21:25" x14ac:dyDescent="0.2">
      <c r="U50188" s="55"/>
      <c r="V50188" s="53"/>
      <c r="W50188" s="53"/>
      <c r="X50188" s="53"/>
      <c r="Y50188" s="55"/>
    </row>
    <row r="50189" spans="21:25" x14ac:dyDescent="0.2">
      <c r="U50189" s="55"/>
      <c r="V50189" s="53"/>
      <c r="W50189" s="53"/>
      <c r="X50189" s="53"/>
      <c r="Y50189" s="55"/>
    </row>
    <row r="50190" spans="21:25" x14ac:dyDescent="0.2">
      <c r="U50190" s="55"/>
      <c r="V50190" s="53"/>
      <c r="W50190" s="53"/>
      <c r="X50190" s="53"/>
      <c r="Y50190" s="55"/>
    </row>
    <row r="50191" spans="21:25" x14ac:dyDescent="0.2">
      <c r="U50191" s="55"/>
      <c r="V50191" s="53"/>
      <c r="W50191" s="53"/>
      <c r="X50191" s="53"/>
      <c r="Y50191" s="55"/>
    </row>
    <row r="50192" spans="21:25" x14ac:dyDescent="0.2">
      <c r="U50192" s="55"/>
      <c r="V50192" s="53"/>
      <c r="W50192" s="53"/>
      <c r="X50192" s="53"/>
      <c r="Y50192" s="55"/>
    </row>
    <row r="50193" spans="21:25" x14ac:dyDescent="0.2">
      <c r="U50193" s="55"/>
      <c r="V50193" s="53"/>
      <c r="W50193" s="53"/>
      <c r="X50193" s="53"/>
      <c r="Y50193" s="55"/>
    </row>
    <row r="50194" spans="21:25" x14ac:dyDescent="0.2">
      <c r="U50194" s="55"/>
      <c r="V50194" s="53"/>
      <c r="W50194" s="53"/>
      <c r="X50194" s="53"/>
      <c r="Y50194" s="55"/>
    </row>
    <row r="50195" spans="21:25" x14ac:dyDescent="0.2">
      <c r="U50195" s="55"/>
      <c r="V50195" s="53"/>
      <c r="W50195" s="53"/>
      <c r="X50195" s="53"/>
      <c r="Y50195" s="55"/>
    </row>
    <row r="50196" spans="21:25" x14ac:dyDescent="0.2">
      <c r="U50196" s="55"/>
      <c r="V50196" s="53"/>
      <c r="W50196" s="53"/>
      <c r="X50196" s="53"/>
      <c r="Y50196" s="55"/>
    </row>
    <row r="50197" spans="21:25" x14ac:dyDescent="0.2">
      <c r="U50197" s="55"/>
      <c r="V50197" s="53"/>
      <c r="W50197" s="53"/>
      <c r="X50197" s="53"/>
      <c r="Y50197" s="55"/>
    </row>
    <row r="50198" spans="21:25" x14ac:dyDescent="0.2">
      <c r="U50198" s="55"/>
      <c r="V50198" s="53"/>
      <c r="W50198" s="53"/>
      <c r="X50198" s="53"/>
      <c r="Y50198" s="55"/>
    </row>
    <row r="50199" spans="21:25" x14ac:dyDescent="0.2">
      <c r="U50199" s="55"/>
      <c r="V50199" s="53"/>
      <c r="W50199" s="53"/>
      <c r="X50199" s="53"/>
      <c r="Y50199" s="55"/>
    </row>
    <row r="50200" spans="21:25" x14ac:dyDescent="0.2">
      <c r="U50200" s="55"/>
      <c r="V50200" s="53"/>
      <c r="W50200" s="53"/>
      <c r="X50200" s="53"/>
      <c r="Y50200" s="55"/>
    </row>
    <row r="50201" spans="21:25" x14ac:dyDescent="0.2">
      <c r="U50201" s="55"/>
      <c r="V50201" s="53"/>
      <c r="W50201" s="53"/>
      <c r="X50201" s="53"/>
      <c r="Y50201" s="55"/>
    </row>
    <row r="50202" spans="21:25" x14ac:dyDescent="0.2">
      <c r="U50202" s="55"/>
      <c r="V50202" s="53"/>
      <c r="W50202" s="53"/>
      <c r="X50202" s="53"/>
      <c r="Y50202" s="55"/>
    </row>
    <row r="50203" spans="21:25" x14ac:dyDescent="0.2">
      <c r="U50203" s="55"/>
      <c r="V50203" s="53"/>
      <c r="W50203" s="53"/>
      <c r="X50203" s="53"/>
      <c r="Y50203" s="55"/>
    </row>
    <row r="50204" spans="21:25" x14ac:dyDescent="0.2">
      <c r="U50204" s="55"/>
      <c r="V50204" s="53"/>
      <c r="W50204" s="53"/>
      <c r="X50204" s="53"/>
      <c r="Y50204" s="55"/>
    </row>
    <row r="50205" spans="21:25" x14ac:dyDescent="0.2">
      <c r="U50205" s="55"/>
      <c r="V50205" s="53"/>
      <c r="W50205" s="53"/>
      <c r="X50205" s="53"/>
      <c r="Y50205" s="55"/>
    </row>
    <row r="50206" spans="21:25" x14ac:dyDescent="0.2">
      <c r="U50206" s="55"/>
      <c r="V50206" s="53"/>
      <c r="W50206" s="53"/>
      <c r="X50206" s="53"/>
      <c r="Y50206" s="55"/>
    </row>
    <row r="50207" spans="21:25" x14ac:dyDescent="0.2">
      <c r="U50207" s="55"/>
      <c r="V50207" s="53"/>
      <c r="W50207" s="53"/>
      <c r="X50207" s="53"/>
      <c r="Y50207" s="55"/>
    </row>
    <row r="50208" spans="21:25" x14ac:dyDescent="0.2">
      <c r="U50208" s="55"/>
      <c r="V50208" s="53"/>
      <c r="W50208" s="53"/>
      <c r="X50208" s="53"/>
      <c r="Y50208" s="55"/>
    </row>
    <row r="50209" spans="21:25" x14ac:dyDescent="0.2">
      <c r="U50209" s="55"/>
      <c r="V50209" s="53"/>
      <c r="W50209" s="53"/>
      <c r="X50209" s="53"/>
      <c r="Y50209" s="55"/>
    </row>
    <row r="50210" spans="21:25" x14ac:dyDescent="0.2">
      <c r="U50210" s="55"/>
      <c r="V50210" s="53"/>
      <c r="W50210" s="53"/>
      <c r="X50210" s="53"/>
      <c r="Y50210" s="55"/>
    </row>
    <row r="50211" spans="21:25" x14ac:dyDescent="0.2">
      <c r="U50211" s="55"/>
      <c r="V50211" s="53"/>
      <c r="W50211" s="53"/>
      <c r="X50211" s="53"/>
      <c r="Y50211" s="55"/>
    </row>
    <row r="50212" spans="21:25" x14ac:dyDescent="0.2">
      <c r="U50212" s="55"/>
      <c r="V50212" s="53"/>
      <c r="W50212" s="53"/>
      <c r="X50212" s="53"/>
      <c r="Y50212" s="55"/>
    </row>
    <row r="50213" spans="21:25" x14ac:dyDescent="0.2">
      <c r="U50213" s="55"/>
      <c r="V50213" s="53"/>
      <c r="W50213" s="53"/>
      <c r="X50213" s="53"/>
      <c r="Y50213" s="55"/>
    </row>
    <row r="50214" spans="21:25" x14ac:dyDescent="0.2">
      <c r="U50214" s="55"/>
      <c r="V50214" s="53"/>
      <c r="W50214" s="53"/>
      <c r="X50214" s="53"/>
      <c r="Y50214" s="55"/>
    </row>
    <row r="50215" spans="21:25" x14ac:dyDescent="0.2">
      <c r="U50215" s="55"/>
      <c r="V50215" s="53"/>
      <c r="W50215" s="53"/>
      <c r="X50215" s="53"/>
      <c r="Y50215" s="55"/>
    </row>
    <row r="50216" spans="21:25" x14ac:dyDescent="0.2">
      <c r="U50216" s="55"/>
      <c r="V50216" s="53"/>
      <c r="W50216" s="53"/>
      <c r="X50216" s="53"/>
      <c r="Y50216" s="55"/>
    </row>
    <row r="50217" spans="21:25" x14ac:dyDescent="0.2">
      <c r="U50217" s="55"/>
      <c r="V50217" s="53"/>
      <c r="W50217" s="53"/>
      <c r="X50217" s="53"/>
      <c r="Y50217" s="55"/>
    </row>
    <row r="50218" spans="21:25" x14ac:dyDescent="0.2">
      <c r="U50218" s="55"/>
      <c r="V50218" s="53"/>
      <c r="W50218" s="53"/>
      <c r="X50218" s="53"/>
      <c r="Y50218" s="55"/>
    </row>
    <row r="50219" spans="21:25" x14ac:dyDescent="0.2">
      <c r="U50219" s="55"/>
      <c r="V50219" s="53"/>
      <c r="W50219" s="53"/>
      <c r="X50219" s="53"/>
      <c r="Y50219" s="55"/>
    </row>
    <row r="50220" spans="21:25" x14ac:dyDescent="0.2">
      <c r="U50220" s="55"/>
      <c r="V50220" s="53"/>
      <c r="W50220" s="53"/>
      <c r="X50220" s="53"/>
      <c r="Y50220" s="55"/>
    </row>
    <row r="50221" spans="21:25" x14ac:dyDescent="0.2">
      <c r="U50221" s="55"/>
      <c r="V50221" s="53"/>
      <c r="W50221" s="53"/>
      <c r="X50221" s="53"/>
      <c r="Y50221" s="55"/>
    </row>
    <row r="50222" spans="21:25" x14ac:dyDescent="0.2">
      <c r="U50222" s="55"/>
      <c r="V50222" s="53"/>
      <c r="W50222" s="53"/>
      <c r="X50222" s="53"/>
      <c r="Y50222" s="55"/>
    </row>
    <row r="50223" spans="21:25" x14ac:dyDescent="0.2">
      <c r="U50223" s="55"/>
      <c r="V50223" s="53"/>
      <c r="W50223" s="53"/>
      <c r="X50223" s="53"/>
      <c r="Y50223" s="55"/>
    </row>
    <row r="50224" spans="21:25" x14ac:dyDescent="0.2">
      <c r="U50224" s="55"/>
      <c r="V50224" s="53"/>
      <c r="W50224" s="53"/>
      <c r="X50224" s="53"/>
      <c r="Y50224" s="55"/>
    </row>
    <row r="50225" spans="21:25" x14ac:dyDescent="0.2">
      <c r="U50225" s="55"/>
      <c r="V50225" s="53"/>
      <c r="W50225" s="53"/>
      <c r="X50225" s="53"/>
      <c r="Y50225" s="55"/>
    </row>
    <row r="50226" spans="21:25" x14ac:dyDescent="0.2">
      <c r="U50226" s="55"/>
      <c r="V50226" s="53"/>
      <c r="W50226" s="53"/>
      <c r="X50226" s="53"/>
      <c r="Y50226" s="55"/>
    </row>
    <row r="50227" spans="21:25" x14ac:dyDescent="0.2">
      <c r="U50227" s="55"/>
      <c r="V50227" s="53"/>
      <c r="W50227" s="53"/>
      <c r="X50227" s="53"/>
      <c r="Y50227" s="55"/>
    </row>
    <row r="50228" spans="21:25" x14ac:dyDescent="0.2">
      <c r="U50228" s="55"/>
      <c r="V50228" s="53"/>
      <c r="W50228" s="53"/>
      <c r="X50228" s="53"/>
      <c r="Y50228" s="55"/>
    </row>
    <row r="50229" spans="21:25" x14ac:dyDescent="0.2">
      <c r="U50229" s="55"/>
      <c r="V50229" s="53"/>
      <c r="W50229" s="53"/>
      <c r="X50229" s="53"/>
      <c r="Y50229" s="55"/>
    </row>
    <row r="50230" spans="21:25" x14ac:dyDescent="0.2">
      <c r="U50230" s="55"/>
      <c r="V50230" s="53"/>
      <c r="W50230" s="53"/>
      <c r="X50230" s="53"/>
      <c r="Y50230" s="55"/>
    </row>
    <row r="50231" spans="21:25" x14ac:dyDescent="0.2">
      <c r="U50231" s="55"/>
      <c r="V50231" s="53"/>
      <c r="W50231" s="53"/>
      <c r="X50231" s="53"/>
      <c r="Y50231" s="55"/>
    </row>
    <row r="50232" spans="21:25" x14ac:dyDescent="0.2">
      <c r="U50232" s="55"/>
      <c r="V50232" s="53"/>
      <c r="W50232" s="53"/>
      <c r="X50232" s="53"/>
      <c r="Y50232" s="55"/>
    </row>
    <row r="50233" spans="21:25" x14ac:dyDescent="0.2">
      <c r="U50233" s="55"/>
      <c r="V50233" s="53"/>
      <c r="W50233" s="53"/>
      <c r="X50233" s="53"/>
      <c r="Y50233" s="55"/>
    </row>
    <row r="50234" spans="21:25" x14ac:dyDescent="0.2">
      <c r="U50234" s="55"/>
      <c r="V50234" s="53"/>
      <c r="W50234" s="53"/>
      <c r="X50234" s="53"/>
      <c r="Y50234" s="55"/>
    </row>
    <row r="50235" spans="21:25" x14ac:dyDescent="0.2">
      <c r="U50235" s="55"/>
      <c r="V50235" s="53"/>
      <c r="W50235" s="53"/>
      <c r="X50235" s="53"/>
      <c r="Y50235" s="55"/>
    </row>
    <row r="50236" spans="21:25" x14ac:dyDescent="0.2">
      <c r="U50236" s="55"/>
      <c r="V50236" s="53"/>
      <c r="W50236" s="53"/>
      <c r="X50236" s="53"/>
      <c r="Y50236" s="55"/>
    </row>
    <row r="50237" spans="21:25" x14ac:dyDescent="0.2">
      <c r="U50237" s="55"/>
      <c r="V50237" s="53"/>
      <c r="W50237" s="53"/>
      <c r="X50237" s="53"/>
      <c r="Y50237" s="55"/>
    </row>
    <row r="50238" spans="21:25" x14ac:dyDescent="0.2">
      <c r="U50238" s="55"/>
      <c r="V50238" s="53"/>
      <c r="W50238" s="53"/>
      <c r="X50238" s="53"/>
      <c r="Y50238" s="55"/>
    </row>
    <row r="50239" spans="21:25" x14ac:dyDescent="0.2">
      <c r="U50239" s="55"/>
      <c r="V50239" s="53"/>
      <c r="W50239" s="53"/>
      <c r="X50239" s="53"/>
      <c r="Y50239" s="55"/>
    </row>
    <row r="50240" spans="21:25" x14ac:dyDescent="0.2">
      <c r="U50240" s="55"/>
      <c r="V50240" s="53"/>
      <c r="W50240" s="53"/>
      <c r="X50240" s="53"/>
      <c r="Y50240" s="55"/>
    </row>
    <row r="50241" spans="21:25" x14ac:dyDescent="0.2">
      <c r="U50241" s="55"/>
      <c r="V50241" s="53"/>
      <c r="W50241" s="53"/>
      <c r="X50241" s="53"/>
      <c r="Y50241" s="55"/>
    </row>
    <row r="50242" spans="21:25" x14ac:dyDescent="0.2">
      <c r="U50242" s="55"/>
      <c r="V50242" s="53"/>
      <c r="W50242" s="53"/>
      <c r="X50242" s="53"/>
      <c r="Y50242" s="55"/>
    </row>
    <row r="50243" spans="21:25" x14ac:dyDescent="0.2">
      <c r="U50243" s="55"/>
      <c r="V50243" s="53"/>
      <c r="W50243" s="53"/>
      <c r="X50243" s="53"/>
      <c r="Y50243" s="55"/>
    </row>
    <row r="50244" spans="21:25" x14ac:dyDescent="0.2">
      <c r="U50244" s="55"/>
      <c r="V50244" s="53"/>
      <c r="W50244" s="53"/>
      <c r="X50244" s="53"/>
      <c r="Y50244" s="55"/>
    </row>
    <row r="50245" spans="21:25" x14ac:dyDescent="0.2">
      <c r="U50245" s="55"/>
      <c r="V50245" s="53"/>
      <c r="W50245" s="53"/>
      <c r="X50245" s="53"/>
      <c r="Y50245" s="55"/>
    </row>
    <row r="50246" spans="21:25" x14ac:dyDescent="0.2">
      <c r="U50246" s="55"/>
      <c r="V50246" s="53"/>
      <c r="W50246" s="53"/>
      <c r="X50246" s="53"/>
      <c r="Y50246" s="55"/>
    </row>
    <row r="50247" spans="21:25" x14ac:dyDescent="0.2">
      <c r="U50247" s="55"/>
      <c r="V50247" s="53"/>
      <c r="W50247" s="53"/>
      <c r="X50247" s="53"/>
      <c r="Y50247" s="55"/>
    </row>
    <row r="50248" spans="21:25" x14ac:dyDescent="0.2">
      <c r="U50248" s="55"/>
      <c r="V50248" s="53"/>
      <c r="W50248" s="53"/>
      <c r="X50248" s="53"/>
      <c r="Y50248" s="55"/>
    </row>
    <row r="50249" spans="21:25" x14ac:dyDescent="0.2">
      <c r="U50249" s="55"/>
      <c r="V50249" s="53"/>
      <c r="W50249" s="53"/>
      <c r="X50249" s="53"/>
      <c r="Y50249" s="55"/>
    </row>
    <row r="50250" spans="21:25" x14ac:dyDescent="0.2">
      <c r="U50250" s="55"/>
      <c r="V50250" s="53"/>
      <c r="W50250" s="53"/>
      <c r="X50250" s="53"/>
      <c r="Y50250" s="55"/>
    </row>
    <row r="50251" spans="21:25" x14ac:dyDescent="0.2">
      <c r="U50251" s="55"/>
      <c r="V50251" s="53"/>
      <c r="W50251" s="53"/>
      <c r="X50251" s="53"/>
      <c r="Y50251" s="55"/>
    </row>
    <row r="50252" spans="21:25" x14ac:dyDescent="0.2">
      <c r="U50252" s="55"/>
      <c r="V50252" s="53"/>
      <c r="W50252" s="53"/>
      <c r="X50252" s="53"/>
      <c r="Y50252" s="55"/>
    </row>
    <row r="50253" spans="21:25" x14ac:dyDescent="0.2">
      <c r="U50253" s="55"/>
      <c r="V50253" s="53"/>
      <c r="W50253" s="53"/>
      <c r="X50253" s="53"/>
      <c r="Y50253" s="55"/>
    </row>
    <row r="50254" spans="21:25" x14ac:dyDescent="0.2">
      <c r="U50254" s="55"/>
      <c r="V50254" s="53"/>
      <c r="W50254" s="53"/>
      <c r="X50254" s="53"/>
      <c r="Y50254" s="55"/>
    </row>
    <row r="50255" spans="21:25" x14ac:dyDescent="0.2">
      <c r="U50255" s="55"/>
      <c r="V50255" s="53"/>
      <c r="W50255" s="53"/>
      <c r="X50255" s="53"/>
      <c r="Y50255" s="55"/>
    </row>
    <row r="50256" spans="21:25" x14ac:dyDescent="0.2">
      <c r="U50256" s="55"/>
      <c r="V50256" s="53"/>
      <c r="W50256" s="53"/>
      <c r="X50256" s="53"/>
      <c r="Y50256" s="55"/>
    </row>
    <row r="50257" spans="21:25" x14ac:dyDescent="0.2">
      <c r="U50257" s="55"/>
      <c r="V50257" s="53"/>
      <c r="W50257" s="53"/>
      <c r="X50257" s="53"/>
      <c r="Y50257" s="55"/>
    </row>
    <row r="50258" spans="21:25" x14ac:dyDescent="0.2">
      <c r="U50258" s="55"/>
      <c r="V50258" s="53"/>
      <c r="W50258" s="53"/>
      <c r="X50258" s="53"/>
      <c r="Y50258" s="55"/>
    </row>
    <row r="50259" spans="21:25" x14ac:dyDescent="0.2">
      <c r="U50259" s="55"/>
      <c r="V50259" s="53"/>
      <c r="W50259" s="53"/>
      <c r="X50259" s="53"/>
      <c r="Y50259" s="55"/>
    </row>
    <row r="50260" spans="21:25" x14ac:dyDescent="0.2">
      <c r="U50260" s="55"/>
      <c r="V50260" s="53"/>
      <c r="W50260" s="53"/>
      <c r="X50260" s="53"/>
      <c r="Y50260" s="55"/>
    </row>
    <row r="50261" spans="21:25" x14ac:dyDescent="0.2">
      <c r="U50261" s="55"/>
      <c r="V50261" s="53"/>
      <c r="W50261" s="53"/>
      <c r="X50261" s="53"/>
      <c r="Y50261" s="55"/>
    </row>
    <row r="50262" spans="21:25" x14ac:dyDescent="0.2">
      <c r="U50262" s="55"/>
      <c r="V50262" s="53"/>
      <c r="W50262" s="53"/>
      <c r="X50262" s="53"/>
      <c r="Y50262" s="55"/>
    </row>
    <row r="50263" spans="21:25" x14ac:dyDescent="0.2">
      <c r="U50263" s="55"/>
      <c r="V50263" s="53"/>
      <c r="W50263" s="53"/>
      <c r="X50263" s="53"/>
      <c r="Y50263" s="55"/>
    </row>
    <row r="50264" spans="21:25" x14ac:dyDescent="0.2">
      <c r="U50264" s="55"/>
      <c r="V50264" s="53"/>
      <c r="W50264" s="53"/>
      <c r="X50264" s="53"/>
      <c r="Y50264" s="55"/>
    </row>
    <row r="50265" spans="21:25" x14ac:dyDescent="0.2">
      <c r="U50265" s="55"/>
      <c r="V50265" s="53"/>
      <c r="W50265" s="53"/>
      <c r="X50265" s="53"/>
      <c r="Y50265" s="55"/>
    </row>
    <row r="50266" spans="21:25" x14ac:dyDescent="0.2">
      <c r="U50266" s="55"/>
      <c r="V50266" s="53"/>
      <c r="W50266" s="53"/>
      <c r="X50266" s="53"/>
      <c r="Y50266" s="55"/>
    </row>
    <row r="50267" spans="21:25" x14ac:dyDescent="0.2">
      <c r="U50267" s="55"/>
      <c r="V50267" s="53"/>
      <c r="W50267" s="53"/>
      <c r="X50267" s="53"/>
      <c r="Y50267" s="55"/>
    </row>
    <row r="50268" spans="21:25" x14ac:dyDescent="0.2">
      <c r="U50268" s="55"/>
      <c r="V50268" s="53"/>
      <c r="W50268" s="53"/>
      <c r="X50268" s="53"/>
      <c r="Y50268" s="55"/>
    </row>
    <row r="50269" spans="21:25" x14ac:dyDescent="0.2">
      <c r="U50269" s="55"/>
      <c r="V50269" s="53"/>
      <c r="W50269" s="53"/>
      <c r="X50269" s="53"/>
      <c r="Y50269" s="55"/>
    </row>
    <row r="50270" spans="21:25" x14ac:dyDescent="0.2">
      <c r="U50270" s="55"/>
      <c r="V50270" s="53"/>
      <c r="W50270" s="53"/>
      <c r="X50270" s="53"/>
      <c r="Y50270" s="55"/>
    </row>
    <row r="50271" spans="21:25" x14ac:dyDescent="0.2">
      <c r="U50271" s="55"/>
      <c r="V50271" s="53"/>
      <c r="W50271" s="53"/>
      <c r="X50271" s="53"/>
      <c r="Y50271" s="55"/>
    </row>
    <row r="50272" spans="21:25" x14ac:dyDescent="0.2">
      <c r="U50272" s="55"/>
      <c r="V50272" s="53"/>
      <c r="W50272" s="53"/>
      <c r="X50272" s="53"/>
      <c r="Y50272" s="55"/>
    </row>
    <row r="50273" spans="21:25" x14ac:dyDescent="0.2">
      <c r="U50273" s="55"/>
      <c r="V50273" s="53"/>
      <c r="W50273" s="53"/>
      <c r="X50273" s="53"/>
      <c r="Y50273" s="55"/>
    </row>
    <row r="50274" spans="21:25" x14ac:dyDescent="0.2">
      <c r="U50274" s="55"/>
      <c r="V50274" s="53"/>
      <c r="W50274" s="53"/>
      <c r="X50274" s="53"/>
      <c r="Y50274" s="55"/>
    </row>
    <row r="50275" spans="21:25" x14ac:dyDescent="0.2">
      <c r="U50275" s="55"/>
      <c r="V50275" s="53"/>
      <c r="W50275" s="53"/>
      <c r="X50275" s="53"/>
      <c r="Y50275" s="55"/>
    </row>
    <row r="50276" spans="21:25" x14ac:dyDescent="0.2">
      <c r="U50276" s="55"/>
      <c r="V50276" s="53"/>
      <c r="W50276" s="53"/>
      <c r="X50276" s="53"/>
      <c r="Y50276" s="55"/>
    </row>
    <row r="50277" spans="21:25" x14ac:dyDescent="0.2">
      <c r="U50277" s="55"/>
      <c r="V50277" s="53"/>
      <c r="W50277" s="53"/>
      <c r="X50277" s="53"/>
      <c r="Y50277" s="55"/>
    </row>
    <row r="50278" spans="21:25" x14ac:dyDescent="0.2">
      <c r="U50278" s="55"/>
      <c r="V50278" s="53"/>
      <c r="W50278" s="53"/>
      <c r="X50278" s="53"/>
      <c r="Y50278" s="55"/>
    </row>
    <row r="50279" spans="21:25" x14ac:dyDescent="0.2">
      <c r="U50279" s="55"/>
      <c r="V50279" s="53"/>
      <c r="W50279" s="53"/>
      <c r="X50279" s="53"/>
      <c r="Y50279" s="55"/>
    </row>
    <row r="50280" spans="21:25" x14ac:dyDescent="0.2">
      <c r="U50280" s="55"/>
      <c r="V50280" s="53"/>
      <c r="W50280" s="53"/>
      <c r="X50280" s="53"/>
      <c r="Y50280" s="55"/>
    </row>
    <row r="50281" spans="21:25" x14ac:dyDescent="0.2">
      <c r="U50281" s="55"/>
      <c r="V50281" s="53"/>
      <c r="W50281" s="53"/>
      <c r="X50281" s="53"/>
      <c r="Y50281" s="55"/>
    </row>
    <row r="50282" spans="21:25" x14ac:dyDescent="0.2">
      <c r="U50282" s="55"/>
      <c r="V50282" s="53"/>
      <c r="W50282" s="53"/>
      <c r="X50282" s="53"/>
      <c r="Y50282" s="55"/>
    </row>
    <row r="50283" spans="21:25" x14ac:dyDescent="0.2">
      <c r="U50283" s="55"/>
      <c r="V50283" s="53"/>
      <c r="W50283" s="53"/>
      <c r="X50283" s="53"/>
      <c r="Y50283" s="55"/>
    </row>
    <row r="50284" spans="21:25" x14ac:dyDescent="0.2">
      <c r="U50284" s="55"/>
      <c r="V50284" s="53"/>
      <c r="W50284" s="53"/>
      <c r="X50284" s="53"/>
      <c r="Y50284" s="55"/>
    </row>
    <row r="50285" spans="21:25" x14ac:dyDescent="0.2">
      <c r="U50285" s="55"/>
      <c r="V50285" s="53"/>
      <c r="W50285" s="53"/>
      <c r="X50285" s="53"/>
      <c r="Y50285" s="55"/>
    </row>
    <row r="50286" spans="21:25" x14ac:dyDescent="0.2">
      <c r="U50286" s="55"/>
      <c r="V50286" s="53"/>
      <c r="W50286" s="53"/>
      <c r="X50286" s="53"/>
      <c r="Y50286" s="55"/>
    </row>
    <row r="50287" spans="21:25" x14ac:dyDescent="0.2">
      <c r="U50287" s="55"/>
      <c r="V50287" s="53"/>
      <c r="W50287" s="53"/>
      <c r="X50287" s="53"/>
      <c r="Y50287" s="55"/>
    </row>
    <row r="50288" spans="21:25" x14ac:dyDescent="0.2">
      <c r="U50288" s="55"/>
      <c r="V50288" s="53"/>
      <c r="W50288" s="53"/>
      <c r="X50288" s="53"/>
      <c r="Y50288" s="55"/>
    </row>
    <row r="50289" spans="21:25" x14ac:dyDescent="0.2">
      <c r="U50289" s="55"/>
      <c r="V50289" s="53"/>
      <c r="W50289" s="53"/>
      <c r="X50289" s="53"/>
      <c r="Y50289" s="55"/>
    </row>
    <row r="50290" spans="21:25" x14ac:dyDescent="0.2">
      <c r="U50290" s="55"/>
      <c r="V50290" s="53"/>
      <c r="W50290" s="53"/>
      <c r="X50290" s="53"/>
      <c r="Y50290" s="55"/>
    </row>
    <row r="50291" spans="21:25" x14ac:dyDescent="0.2">
      <c r="U50291" s="55"/>
      <c r="V50291" s="53"/>
      <c r="W50291" s="53"/>
      <c r="X50291" s="53"/>
      <c r="Y50291" s="55"/>
    </row>
    <row r="50292" spans="21:25" x14ac:dyDescent="0.2">
      <c r="U50292" s="55"/>
      <c r="V50292" s="53"/>
      <c r="W50292" s="53"/>
      <c r="X50292" s="53"/>
      <c r="Y50292" s="55"/>
    </row>
    <row r="50293" spans="21:25" x14ac:dyDescent="0.2">
      <c r="U50293" s="55"/>
      <c r="V50293" s="53"/>
      <c r="W50293" s="53"/>
      <c r="X50293" s="53"/>
      <c r="Y50293" s="55"/>
    </row>
    <row r="50294" spans="21:25" x14ac:dyDescent="0.2">
      <c r="U50294" s="55"/>
      <c r="V50294" s="53"/>
      <c r="W50294" s="53"/>
      <c r="X50294" s="53"/>
      <c r="Y50294" s="55"/>
    </row>
    <row r="50295" spans="21:25" x14ac:dyDescent="0.2">
      <c r="U50295" s="55"/>
      <c r="V50295" s="53"/>
      <c r="W50295" s="53"/>
      <c r="X50295" s="53"/>
      <c r="Y50295" s="55"/>
    </row>
    <row r="50296" spans="21:25" x14ac:dyDescent="0.2">
      <c r="U50296" s="55"/>
      <c r="V50296" s="53"/>
      <c r="W50296" s="53"/>
      <c r="X50296" s="53"/>
      <c r="Y50296" s="55"/>
    </row>
    <row r="50297" spans="21:25" x14ac:dyDescent="0.2">
      <c r="U50297" s="55"/>
      <c r="V50297" s="53"/>
      <c r="W50297" s="53"/>
      <c r="X50297" s="53"/>
      <c r="Y50297" s="55"/>
    </row>
    <row r="50298" spans="21:25" x14ac:dyDescent="0.2">
      <c r="U50298" s="55"/>
      <c r="V50298" s="53"/>
      <c r="W50298" s="53"/>
      <c r="X50298" s="53"/>
      <c r="Y50298" s="55"/>
    </row>
    <row r="50299" spans="21:25" x14ac:dyDescent="0.2">
      <c r="U50299" s="55"/>
      <c r="V50299" s="53"/>
      <c r="W50299" s="53"/>
      <c r="X50299" s="53"/>
      <c r="Y50299" s="55"/>
    </row>
    <row r="50300" spans="21:25" x14ac:dyDescent="0.2">
      <c r="U50300" s="55"/>
      <c r="V50300" s="53"/>
      <c r="W50300" s="53"/>
      <c r="X50300" s="53"/>
      <c r="Y50300" s="55"/>
    </row>
    <row r="50301" spans="21:25" x14ac:dyDescent="0.2">
      <c r="U50301" s="55"/>
      <c r="V50301" s="53"/>
      <c r="W50301" s="53"/>
      <c r="X50301" s="53"/>
      <c r="Y50301" s="55"/>
    </row>
    <row r="50302" spans="21:25" x14ac:dyDescent="0.2">
      <c r="U50302" s="55"/>
      <c r="V50302" s="53"/>
      <c r="W50302" s="53"/>
      <c r="X50302" s="53"/>
      <c r="Y50302" s="55"/>
    </row>
    <row r="50303" spans="21:25" x14ac:dyDescent="0.2">
      <c r="U50303" s="55"/>
      <c r="V50303" s="53"/>
      <c r="W50303" s="53"/>
      <c r="X50303" s="53"/>
      <c r="Y50303" s="55"/>
    </row>
    <row r="50304" spans="21:25" x14ac:dyDescent="0.2">
      <c r="U50304" s="55"/>
      <c r="V50304" s="53"/>
      <c r="W50304" s="53"/>
      <c r="X50304" s="53"/>
      <c r="Y50304" s="55"/>
    </row>
    <row r="50305" spans="21:25" x14ac:dyDescent="0.2">
      <c r="U50305" s="55"/>
      <c r="V50305" s="53"/>
      <c r="W50305" s="53"/>
      <c r="X50305" s="53"/>
      <c r="Y50305" s="55"/>
    </row>
    <row r="50306" spans="21:25" x14ac:dyDescent="0.2">
      <c r="U50306" s="55"/>
      <c r="V50306" s="53"/>
      <c r="W50306" s="53"/>
      <c r="X50306" s="53"/>
      <c r="Y50306" s="55"/>
    </row>
    <row r="50307" spans="21:25" x14ac:dyDescent="0.2">
      <c r="U50307" s="55"/>
      <c r="V50307" s="53"/>
      <c r="W50307" s="53"/>
      <c r="X50307" s="53"/>
      <c r="Y50307" s="55"/>
    </row>
    <row r="50308" spans="21:25" x14ac:dyDescent="0.2">
      <c r="U50308" s="55"/>
      <c r="V50308" s="53"/>
      <c r="W50308" s="53"/>
      <c r="X50308" s="53"/>
      <c r="Y50308" s="55"/>
    </row>
    <row r="50309" spans="21:25" x14ac:dyDescent="0.2">
      <c r="U50309" s="55"/>
      <c r="V50309" s="53"/>
      <c r="W50309" s="53"/>
      <c r="X50309" s="53"/>
      <c r="Y50309" s="55"/>
    </row>
    <row r="50310" spans="21:25" x14ac:dyDescent="0.2">
      <c r="U50310" s="55"/>
      <c r="V50310" s="53"/>
      <c r="W50310" s="53"/>
      <c r="X50310" s="53"/>
      <c r="Y50310" s="55"/>
    </row>
    <row r="50311" spans="21:25" x14ac:dyDescent="0.2">
      <c r="U50311" s="55"/>
      <c r="V50311" s="53"/>
      <c r="W50311" s="53"/>
      <c r="X50311" s="53"/>
      <c r="Y50311" s="55"/>
    </row>
    <row r="50312" spans="21:25" x14ac:dyDescent="0.2">
      <c r="U50312" s="55"/>
      <c r="V50312" s="53"/>
      <c r="W50312" s="53"/>
      <c r="X50312" s="53"/>
      <c r="Y50312" s="55"/>
    </row>
    <row r="50313" spans="21:25" x14ac:dyDescent="0.2">
      <c r="U50313" s="55"/>
      <c r="V50313" s="53"/>
      <c r="W50313" s="53"/>
      <c r="X50313" s="53"/>
      <c r="Y50313" s="55"/>
    </row>
    <row r="50314" spans="21:25" x14ac:dyDescent="0.2">
      <c r="U50314" s="55"/>
      <c r="V50314" s="53"/>
      <c r="W50314" s="53"/>
      <c r="X50314" s="53"/>
      <c r="Y50314" s="55"/>
    </row>
    <row r="50315" spans="21:25" x14ac:dyDescent="0.2">
      <c r="U50315" s="55"/>
      <c r="V50315" s="53"/>
      <c r="W50315" s="53"/>
      <c r="X50315" s="53"/>
      <c r="Y50315" s="55"/>
    </row>
    <row r="50316" spans="21:25" x14ac:dyDescent="0.2">
      <c r="U50316" s="55"/>
      <c r="V50316" s="53"/>
      <c r="W50316" s="53"/>
      <c r="X50316" s="53"/>
      <c r="Y50316" s="55"/>
    </row>
    <row r="50317" spans="21:25" x14ac:dyDescent="0.2">
      <c r="U50317" s="55"/>
      <c r="V50317" s="53"/>
      <c r="W50317" s="53"/>
      <c r="X50317" s="53"/>
      <c r="Y50317" s="55"/>
    </row>
    <row r="50318" spans="21:25" x14ac:dyDescent="0.2">
      <c r="U50318" s="55"/>
      <c r="V50318" s="53"/>
      <c r="W50318" s="53"/>
      <c r="X50318" s="53"/>
      <c r="Y50318" s="55"/>
    </row>
    <row r="50319" spans="21:25" x14ac:dyDescent="0.2">
      <c r="U50319" s="55"/>
      <c r="V50319" s="53"/>
      <c r="W50319" s="53"/>
      <c r="X50319" s="53"/>
      <c r="Y50319" s="55"/>
    </row>
    <row r="50320" spans="21:25" x14ac:dyDescent="0.2">
      <c r="U50320" s="55"/>
      <c r="V50320" s="53"/>
      <c r="W50320" s="53"/>
      <c r="X50320" s="53"/>
      <c r="Y50320" s="55"/>
    </row>
    <row r="50321" spans="21:25" x14ac:dyDescent="0.2">
      <c r="U50321" s="55"/>
      <c r="V50321" s="53"/>
      <c r="W50321" s="53"/>
      <c r="X50321" s="53"/>
      <c r="Y50321" s="55"/>
    </row>
    <row r="50322" spans="21:25" x14ac:dyDescent="0.2">
      <c r="U50322" s="55"/>
      <c r="V50322" s="53"/>
      <c r="W50322" s="53"/>
      <c r="X50322" s="53"/>
      <c r="Y50322" s="55"/>
    </row>
    <row r="50323" spans="21:25" x14ac:dyDescent="0.2">
      <c r="U50323" s="55"/>
      <c r="V50323" s="53"/>
      <c r="W50323" s="53"/>
      <c r="X50323" s="53"/>
      <c r="Y50323" s="55"/>
    </row>
    <row r="50324" spans="21:25" x14ac:dyDescent="0.2">
      <c r="U50324" s="55"/>
      <c r="V50324" s="53"/>
      <c r="W50324" s="53"/>
      <c r="X50324" s="53"/>
      <c r="Y50324" s="55"/>
    </row>
    <row r="50325" spans="21:25" x14ac:dyDescent="0.2">
      <c r="U50325" s="55"/>
      <c r="V50325" s="53"/>
      <c r="W50325" s="53"/>
      <c r="X50325" s="53"/>
      <c r="Y50325" s="55"/>
    </row>
    <row r="50326" spans="21:25" x14ac:dyDescent="0.2">
      <c r="U50326" s="55"/>
      <c r="V50326" s="53"/>
      <c r="W50326" s="53"/>
      <c r="X50326" s="53"/>
      <c r="Y50326" s="55"/>
    </row>
    <row r="50327" spans="21:25" x14ac:dyDescent="0.2">
      <c r="U50327" s="55"/>
      <c r="V50327" s="53"/>
      <c r="W50327" s="53"/>
      <c r="X50327" s="53"/>
      <c r="Y50327" s="55"/>
    </row>
    <row r="50328" spans="21:25" x14ac:dyDescent="0.2">
      <c r="U50328" s="55"/>
      <c r="V50328" s="53"/>
      <c r="W50328" s="53"/>
      <c r="X50328" s="53"/>
      <c r="Y50328" s="55"/>
    </row>
    <row r="50329" spans="21:25" x14ac:dyDescent="0.2">
      <c r="U50329" s="55"/>
      <c r="V50329" s="53"/>
      <c r="W50329" s="53"/>
      <c r="X50329" s="53"/>
      <c r="Y50329" s="55"/>
    </row>
    <row r="50330" spans="21:25" x14ac:dyDescent="0.2">
      <c r="U50330" s="55"/>
      <c r="V50330" s="53"/>
      <c r="W50330" s="53"/>
      <c r="X50330" s="53"/>
      <c r="Y50330" s="55"/>
    </row>
    <row r="50331" spans="21:25" x14ac:dyDescent="0.2">
      <c r="U50331" s="55"/>
      <c r="V50331" s="53"/>
      <c r="W50331" s="53"/>
      <c r="X50331" s="53"/>
      <c r="Y50331" s="55"/>
    </row>
    <row r="50332" spans="21:25" x14ac:dyDescent="0.2">
      <c r="U50332" s="55"/>
      <c r="V50332" s="53"/>
      <c r="W50332" s="53"/>
      <c r="X50332" s="53"/>
      <c r="Y50332" s="55"/>
    </row>
    <row r="50333" spans="21:25" x14ac:dyDescent="0.2">
      <c r="U50333" s="55"/>
      <c r="V50333" s="53"/>
      <c r="W50333" s="53"/>
      <c r="X50333" s="53"/>
      <c r="Y50333" s="55"/>
    </row>
    <row r="50334" spans="21:25" x14ac:dyDescent="0.2">
      <c r="U50334" s="55"/>
      <c r="V50334" s="53"/>
      <c r="W50334" s="53"/>
      <c r="X50334" s="53"/>
      <c r="Y50334" s="55"/>
    </row>
    <row r="50335" spans="21:25" x14ac:dyDescent="0.2">
      <c r="U50335" s="55"/>
      <c r="V50335" s="53"/>
      <c r="W50335" s="53"/>
      <c r="X50335" s="53"/>
      <c r="Y50335" s="55"/>
    </row>
    <row r="50336" spans="21:25" x14ac:dyDescent="0.2">
      <c r="U50336" s="55"/>
      <c r="V50336" s="53"/>
      <c r="W50336" s="53"/>
      <c r="X50336" s="53"/>
      <c r="Y50336" s="55"/>
    </row>
    <row r="50337" spans="21:25" x14ac:dyDescent="0.2">
      <c r="U50337" s="55"/>
      <c r="V50337" s="53"/>
      <c r="W50337" s="53"/>
      <c r="X50337" s="53"/>
      <c r="Y50337" s="55"/>
    </row>
    <row r="50338" spans="21:25" x14ac:dyDescent="0.2">
      <c r="U50338" s="55"/>
      <c r="V50338" s="53"/>
      <c r="W50338" s="53"/>
      <c r="X50338" s="53"/>
      <c r="Y50338" s="55"/>
    </row>
    <row r="50339" spans="21:25" x14ac:dyDescent="0.2">
      <c r="U50339" s="55"/>
      <c r="V50339" s="53"/>
      <c r="W50339" s="53"/>
      <c r="X50339" s="53"/>
      <c r="Y50339" s="55"/>
    </row>
    <row r="50340" spans="21:25" x14ac:dyDescent="0.2">
      <c r="U50340" s="55"/>
      <c r="V50340" s="53"/>
      <c r="W50340" s="53"/>
      <c r="X50340" s="53"/>
      <c r="Y50340" s="55"/>
    </row>
    <row r="50341" spans="21:25" x14ac:dyDescent="0.2">
      <c r="U50341" s="55"/>
      <c r="V50341" s="53"/>
      <c r="W50341" s="53"/>
      <c r="X50341" s="53"/>
      <c r="Y50341" s="55"/>
    </row>
    <row r="50342" spans="21:25" x14ac:dyDescent="0.2">
      <c r="U50342" s="55"/>
      <c r="V50342" s="53"/>
      <c r="W50342" s="53"/>
      <c r="X50342" s="53"/>
      <c r="Y50342" s="55"/>
    </row>
    <row r="50343" spans="21:25" x14ac:dyDescent="0.2">
      <c r="U50343" s="55"/>
      <c r="V50343" s="53"/>
      <c r="W50343" s="53"/>
      <c r="X50343" s="53"/>
      <c r="Y50343" s="55"/>
    </row>
    <row r="50344" spans="21:25" x14ac:dyDescent="0.2">
      <c r="U50344" s="55"/>
      <c r="V50344" s="53"/>
      <c r="W50344" s="53"/>
      <c r="X50344" s="53"/>
      <c r="Y50344" s="55"/>
    </row>
    <row r="50345" spans="21:25" x14ac:dyDescent="0.2">
      <c r="U50345" s="55"/>
      <c r="V50345" s="53"/>
      <c r="W50345" s="53"/>
      <c r="X50345" s="53"/>
      <c r="Y50345" s="55"/>
    </row>
    <row r="50346" spans="21:25" x14ac:dyDescent="0.2">
      <c r="U50346" s="55"/>
      <c r="V50346" s="53"/>
      <c r="W50346" s="53"/>
      <c r="X50346" s="53"/>
      <c r="Y50346" s="55"/>
    </row>
    <row r="50347" spans="21:25" x14ac:dyDescent="0.2">
      <c r="U50347" s="55"/>
      <c r="V50347" s="53"/>
      <c r="W50347" s="53"/>
      <c r="X50347" s="53"/>
      <c r="Y50347" s="55"/>
    </row>
    <row r="50348" spans="21:25" x14ac:dyDescent="0.2">
      <c r="U50348" s="55"/>
      <c r="V50348" s="53"/>
      <c r="W50348" s="53"/>
      <c r="X50348" s="53"/>
      <c r="Y50348" s="55"/>
    </row>
    <row r="50349" spans="21:25" x14ac:dyDescent="0.2">
      <c r="U50349" s="55"/>
      <c r="V50349" s="53"/>
      <c r="W50349" s="53"/>
      <c r="X50349" s="53"/>
      <c r="Y50349" s="55"/>
    </row>
    <row r="50350" spans="21:25" x14ac:dyDescent="0.2">
      <c r="U50350" s="55"/>
      <c r="V50350" s="53"/>
      <c r="W50350" s="53"/>
      <c r="X50350" s="53"/>
      <c r="Y50350" s="55"/>
    </row>
    <row r="50351" spans="21:25" x14ac:dyDescent="0.2">
      <c r="U50351" s="55"/>
      <c r="V50351" s="53"/>
      <c r="W50351" s="53"/>
      <c r="X50351" s="53"/>
      <c r="Y50351" s="55"/>
    </row>
    <row r="50352" spans="21:25" x14ac:dyDescent="0.2">
      <c r="U50352" s="55"/>
      <c r="V50352" s="53"/>
      <c r="W50352" s="53"/>
      <c r="X50352" s="53"/>
      <c r="Y50352" s="55"/>
    </row>
    <row r="50353" spans="21:25" x14ac:dyDescent="0.2">
      <c r="U50353" s="55"/>
      <c r="V50353" s="53"/>
      <c r="W50353" s="53"/>
      <c r="X50353" s="53"/>
      <c r="Y50353" s="55"/>
    </row>
    <row r="50354" spans="21:25" x14ac:dyDescent="0.2">
      <c r="U50354" s="55"/>
      <c r="V50354" s="53"/>
      <c r="W50354" s="53"/>
      <c r="X50354" s="53"/>
      <c r="Y50354" s="55"/>
    </row>
    <row r="50355" spans="21:25" x14ac:dyDescent="0.2">
      <c r="U50355" s="55"/>
      <c r="V50355" s="53"/>
      <c r="W50355" s="53"/>
      <c r="X50355" s="53"/>
      <c r="Y50355" s="55"/>
    </row>
    <row r="50356" spans="21:25" x14ac:dyDescent="0.2">
      <c r="U50356" s="55"/>
      <c r="V50356" s="53"/>
      <c r="W50356" s="53"/>
      <c r="X50356" s="53"/>
      <c r="Y50356" s="55"/>
    </row>
    <row r="50357" spans="21:25" x14ac:dyDescent="0.2">
      <c r="U50357" s="55"/>
      <c r="V50357" s="53"/>
      <c r="W50357" s="53"/>
      <c r="X50357" s="53"/>
      <c r="Y50357" s="55"/>
    </row>
    <row r="50358" spans="21:25" x14ac:dyDescent="0.2">
      <c r="U50358" s="55"/>
      <c r="V50358" s="53"/>
      <c r="W50358" s="53"/>
      <c r="X50358" s="53"/>
      <c r="Y50358" s="55"/>
    </row>
    <row r="50359" spans="21:25" x14ac:dyDescent="0.2">
      <c r="U50359" s="55"/>
      <c r="V50359" s="53"/>
      <c r="W50359" s="53"/>
      <c r="X50359" s="53"/>
      <c r="Y50359" s="55"/>
    </row>
    <row r="50360" spans="21:25" x14ac:dyDescent="0.2">
      <c r="U50360" s="55"/>
      <c r="V50360" s="53"/>
      <c r="W50360" s="53"/>
      <c r="X50360" s="53"/>
      <c r="Y50360" s="55"/>
    </row>
    <row r="50361" spans="21:25" x14ac:dyDescent="0.2">
      <c r="U50361" s="55"/>
      <c r="V50361" s="53"/>
      <c r="W50361" s="53"/>
      <c r="X50361" s="53"/>
      <c r="Y50361" s="55"/>
    </row>
    <row r="50362" spans="21:25" x14ac:dyDescent="0.2">
      <c r="U50362" s="55"/>
      <c r="V50362" s="53"/>
      <c r="W50362" s="53"/>
      <c r="X50362" s="53"/>
      <c r="Y50362" s="55"/>
    </row>
    <row r="50363" spans="21:25" x14ac:dyDescent="0.2">
      <c r="U50363" s="55"/>
      <c r="V50363" s="53"/>
      <c r="W50363" s="53"/>
      <c r="X50363" s="53"/>
      <c r="Y50363" s="55"/>
    </row>
    <row r="50364" spans="21:25" x14ac:dyDescent="0.2">
      <c r="U50364" s="55"/>
      <c r="V50364" s="53"/>
      <c r="W50364" s="53"/>
      <c r="X50364" s="53"/>
      <c r="Y50364" s="55"/>
    </row>
    <row r="50365" spans="21:25" x14ac:dyDescent="0.2">
      <c r="U50365" s="55"/>
      <c r="V50365" s="53"/>
      <c r="W50365" s="53"/>
      <c r="X50365" s="53"/>
      <c r="Y50365" s="55"/>
    </row>
    <row r="50366" spans="21:25" x14ac:dyDescent="0.2">
      <c r="U50366" s="55"/>
      <c r="V50366" s="53"/>
      <c r="W50366" s="53"/>
      <c r="X50366" s="53"/>
      <c r="Y50366" s="55"/>
    </row>
    <row r="50367" spans="21:25" x14ac:dyDescent="0.2">
      <c r="U50367" s="55"/>
      <c r="V50367" s="53"/>
      <c r="W50367" s="53"/>
      <c r="X50367" s="53"/>
      <c r="Y50367" s="55"/>
    </row>
    <row r="50368" spans="21:25" x14ac:dyDescent="0.2">
      <c r="U50368" s="55"/>
      <c r="V50368" s="53"/>
      <c r="W50368" s="53"/>
      <c r="X50368" s="53"/>
      <c r="Y50368" s="55"/>
    </row>
    <row r="50369" spans="21:25" x14ac:dyDescent="0.2">
      <c r="U50369" s="55"/>
      <c r="V50369" s="53"/>
      <c r="W50369" s="53"/>
      <c r="X50369" s="53"/>
      <c r="Y50369" s="55"/>
    </row>
    <row r="50370" spans="21:25" x14ac:dyDescent="0.2">
      <c r="U50370" s="55"/>
      <c r="V50370" s="53"/>
      <c r="W50370" s="53"/>
      <c r="X50370" s="53"/>
      <c r="Y50370" s="55"/>
    </row>
    <row r="50371" spans="21:25" x14ac:dyDescent="0.2">
      <c r="U50371" s="55"/>
      <c r="V50371" s="53"/>
      <c r="W50371" s="53"/>
      <c r="X50371" s="53"/>
      <c r="Y50371" s="55"/>
    </row>
    <row r="50372" spans="21:25" x14ac:dyDescent="0.2">
      <c r="U50372" s="55"/>
      <c r="V50372" s="53"/>
      <c r="W50372" s="53"/>
      <c r="X50372" s="53"/>
      <c r="Y50372" s="55"/>
    </row>
    <row r="50373" spans="21:25" x14ac:dyDescent="0.2">
      <c r="U50373" s="55"/>
      <c r="V50373" s="53"/>
      <c r="W50373" s="53"/>
      <c r="X50373" s="53"/>
      <c r="Y50373" s="55"/>
    </row>
    <row r="50374" spans="21:25" x14ac:dyDescent="0.2">
      <c r="U50374" s="55"/>
      <c r="V50374" s="53"/>
      <c r="W50374" s="53"/>
      <c r="X50374" s="53"/>
      <c r="Y50374" s="55"/>
    </row>
    <row r="50375" spans="21:25" x14ac:dyDescent="0.2">
      <c r="U50375" s="55"/>
      <c r="V50375" s="53"/>
      <c r="W50375" s="53"/>
      <c r="X50375" s="53"/>
      <c r="Y50375" s="55"/>
    </row>
    <row r="50376" spans="21:25" x14ac:dyDescent="0.2">
      <c r="U50376" s="55"/>
      <c r="V50376" s="53"/>
      <c r="W50376" s="53"/>
      <c r="X50376" s="53"/>
      <c r="Y50376" s="55"/>
    </row>
    <row r="50377" spans="21:25" x14ac:dyDescent="0.2">
      <c r="U50377" s="55"/>
      <c r="V50377" s="53"/>
      <c r="W50377" s="53"/>
      <c r="X50377" s="53"/>
      <c r="Y50377" s="55"/>
    </row>
    <row r="50378" spans="21:25" x14ac:dyDescent="0.2">
      <c r="U50378" s="55"/>
      <c r="V50378" s="53"/>
      <c r="W50378" s="53"/>
      <c r="X50378" s="53"/>
      <c r="Y50378" s="55"/>
    </row>
    <row r="50379" spans="21:25" x14ac:dyDescent="0.2">
      <c r="U50379" s="55"/>
      <c r="V50379" s="53"/>
      <c r="W50379" s="53"/>
      <c r="X50379" s="53"/>
      <c r="Y50379" s="55"/>
    </row>
    <row r="50380" spans="21:25" x14ac:dyDescent="0.2">
      <c r="U50380" s="55"/>
      <c r="V50380" s="53"/>
      <c r="W50380" s="53"/>
      <c r="X50380" s="53"/>
      <c r="Y50380" s="55"/>
    </row>
    <row r="50381" spans="21:25" x14ac:dyDescent="0.2">
      <c r="U50381" s="55"/>
      <c r="V50381" s="53"/>
      <c r="W50381" s="53"/>
      <c r="X50381" s="53"/>
      <c r="Y50381" s="55"/>
    </row>
    <row r="50382" spans="21:25" x14ac:dyDescent="0.2">
      <c r="U50382" s="55"/>
      <c r="V50382" s="53"/>
      <c r="W50382" s="53"/>
      <c r="X50382" s="53"/>
      <c r="Y50382" s="55"/>
    </row>
    <row r="50383" spans="21:25" x14ac:dyDescent="0.2">
      <c r="U50383" s="55"/>
      <c r="V50383" s="53"/>
      <c r="W50383" s="53"/>
      <c r="X50383" s="53"/>
      <c r="Y50383" s="55"/>
    </row>
    <row r="50384" spans="21:25" x14ac:dyDescent="0.2">
      <c r="U50384" s="55"/>
      <c r="V50384" s="53"/>
      <c r="W50384" s="53"/>
      <c r="X50384" s="53"/>
      <c r="Y50384" s="55"/>
    </row>
    <row r="50385" spans="21:25" x14ac:dyDescent="0.2">
      <c r="U50385" s="55"/>
      <c r="V50385" s="53"/>
      <c r="W50385" s="53"/>
      <c r="X50385" s="53"/>
      <c r="Y50385" s="55"/>
    </row>
    <row r="50386" spans="21:25" x14ac:dyDescent="0.2">
      <c r="U50386" s="55"/>
      <c r="V50386" s="53"/>
      <c r="W50386" s="53"/>
      <c r="X50386" s="53"/>
      <c r="Y50386" s="55"/>
    </row>
    <row r="50387" spans="21:25" x14ac:dyDescent="0.2">
      <c r="U50387" s="55"/>
      <c r="V50387" s="53"/>
      <c r="W50387" s="53"/>
      <c r="X50387" s="53"/>
      <c r="Y50387" s="55"/>
    </row>
    <row r="50388" spans="21:25" x14ac:dyDescent="0.2">
      <c r="U50388" s="55"/>
      <c r="V50388" s="53"/>
      <c r="W50388" s="53"/>
      <c r="X50388" s="53"/>
      <c r="Y50388" s="55"/>
    </row>
    <row r="50389" spans="21:25" x14ac:dyDescent="0.2">
      <c r="U50389" s="55"/>
      <c r="V50389" s="53"/>
      <c r="W50389" s="53"/>
      <c r="X50389" s="53"/>
      <c r="Y50389" s="55"/>
    </row>
    <row r="50390" spans="21:25" x14ac:dyDescent="0.2">
      <c r="U50390" s="55"/>
      <c r="V50390" s="53"/>
      <c r="W50390" s="53"/>
      <c r="X50390" s="53"/>
      <c r="Y50390" s="55"/>
    </row>
    <row r="50391" spans="21:25" x14ac:dyDescent="0.2">
      <c r="U50391" s="55"/>
      <c r="V50391" s="53"/>
      <c r="W50391" s="53"/>
      <c r="X50391" s="53"/>
      <c r="Y50391" s="55"/>
    </row>
    <row r="50392" spans="21:25" x14ac:dyDescent="0.2">
      <c r="U50392" s="55"/>
      <c r="V50392" s="53"/>
      <c r="W50392" s="53"/>
      <c r="X50392" s="53"/>
      <c r="Y50392" s="55"/>
    </row>
    <row r="50393" spans="21:25" x14ac:dyDescent="0.2">
      <c r="U50393" s="55"/>
      <c r="V50393" s="53"/>
      <c r="W50393" s="53"/>
      <c r="X50393" s="53"/>
      <c r="Y50393" s="55"/>
    </row>
    <row r="50394" spans="21:25" x14ac:dyDescent="0.2">
      <c r="U50394" s="55"/>
      <c r="V50394" s="53"/>
      <c r="W50394" s="53"/>
      <c r="X50394" s="53"/>
      <c r="Y50394" s="55"/>
    </row>
    <row r="50395" spans="21:25" x14ac:dyDescent="0.2">
      <c r="U50395" s="55"/>
      <c r="V50395" s="53"/>
      <c r="W50395" s="53"/>
      <c r="X50395" s="53"/>
      <c r="Y50395" s="55"/>
    </row>
    <row r="50396" spans="21:25" x14ac:dyDescent="0.2">
      <c r="U50396" s="55"/>
      <c r="V50396" s="53"/>
      <c r="W50396" s="53"/>
      <c r="X50396" s="53"/>
      <c r="Y50396" s="55"/>
    </row>
    <row r="50397" spans="21:25" x14ac:dyDescent="0.2">
      <c r="U50397" s="55"/>
      <c r="V50397" s="53"/>
      <c r="W50397" s="53"/>
      <c r="X50397" s="53"/>
      <c r="Y50397" s="55"/>
    </row>
    <row r="50398" spans="21:25" x14ac:dyDescent="0.2">
      <c r="U50398" s="55"/>
      <c r="V50398" s="53"/>
      <c r="W50398" s="53"/>
      <c r="X50398" s="53"/>
      <c r="Y50398" s="55"/>
    </row>
    <row r="50399" spans="21:25" x14ac:dyDescent="0.2">
      <c r="U50399" s="55"/>
      <c r="V50399" s="53"/>
      <c r="W50399" s="53"/>
      <c r="X50399" s="53"/>
      <c r="Y50399" s="55"/>
    </row>
    <row r="50400" spans="21:25" x14ac:dyDescent="0.2">
      <c r="U50400" s="55"/>
      <c r="V50400" s="53"/>
      <c r="W50400" s="53"/>
      <c r="X50400" s="53"/>
      <c r="Y50400" s="55"/>
    </row>
    <row r="50401" spans="21:25" x14ac:dyDescent="0.2">
      <c r="U50401" s="55"/>
      <c r="V50401" s="53"/>
      <c r="W50401" s="53"/>
      <c r="X50401" s="53"/>
      <c r="Y50401" s="55"/>
    </row>
    <row r="50402" spans="21:25" x14ac:dyDescent="0.2">
      <c r="U50402" s="55"/>
      <c r="V50402" s="53"/>
      <c r="W50402" s="53"/>
      <c r="X50402" s="53"/>
      <c r="Y50402" s="55"/>
    </row>
    <row r="50403" spans="21:25" x14ac:dyDescent="0.2">
      <c r="U50403" s="55"/>
      <c r="V50403" s="53"/>
      <c r="W50403" s="53"/>
      <c r="X50403" s="53"/>
      <c r="Y50403" s="55"/>
    </row>
    <row r="50404" spans="21:25" x14ac:dyDescent="0.2">
      <c r="U50404" s="55"/>
      <c r="V50404" s="53"/>
      <c r="W50404" s="53"/>
      <c r="X50404" s="53"/>
      <c r="Y50404" s="55"/>
    </row>
    <row r="50405" spans="21:25" x14ac:dyDescent="0.2">
      <c r="U50405" s="55"/>
      <c r="V50405" s="53"/>
      <c r="W50405" s="53"/>
      <c r="X50405" s="53"/>
      <c r="Y50405" s="55"/>
    </row>
    <row r="50406" spans="21:25" x14ac:dyDescent="0.2">
      <c r="U50406" s="55"/>
      <c r="V50406" s="53"/>
      <c r="W50406" s="53"/>
      <c r="X50406" s="53"/>
      <c r="Y50406" s="55"/>
    </row>
    <row r="50407" spans="21:25" x14ac:dyDescent="0.2">
      <c r="U50407" s="55"/>
      <c r="V50407" s="53"/>
      <c r="W50407" s="53"/>
      <c r="X50407" s="53"/>
      <c r="Y50407" s="55"/>
    </row>
    <row r="50408" spans="21:25" x14ac:dyDescent="0.2">
      <c r="U50408" s="55"/>
      <c r="V50408" s="53"/>
      <c r="W50408" s="53"/>
      <c r="X50408" s="53"/>
      <c r="Y50408" s="55"/>
    </row>
    <row r="50409" spans="21:25" x14ac:dyDescent="0.2">
      <c r="U50409" s="55"/>
      <c r="V50409" s="53"/>
      <c r="W50409" s="53"/>
      <c r="X50409" s="53"/>
      <c r="Y50409" s="55"/>
    </row>
    <row r="50410" spans="21:25" x14ac:dyDescent="0.2">
      <c r="U50410" s="55"/>
      <c r="V50410" s="53"/>
      <c r="W50410" s="53"/>
      <c r="X50410" s="53"/>
      <c r="Y50410" s="55"/>
    </row>
    <row r="50411" spans="21:25" x14ac:dyDescent="0.2">
      <c r="U50411" s="55"/>
      <c r="V50411" s="53"/>
      <c r="W50411" s="53"/>
      <c r="X50411" s="53"/>
      <c r="Y50411" s="55"/>
    </row>
    <row r="50412" spans="21:25" x14ac:dyDescent="0.2">
      <c r="U50412" s="55"/>
      <c r="V50412" s="53"/>
      <c r="W50412" s="53"/>
      <c r="X50412" s="53"/>
      <c r="Y50412" s="55"/>
    </row>
    <row r="50413" spans="21:25" x14ac:dyDescent="0.2">
      <c r="U50413" s="55"/>
      <c r="V50413" s="53"/>
      <c r="W50413" s="53"/>
      <c r="X50413" s="53"/>
      <c r="Y50413" s="55"/>
    </row>
    <row r="50414" spans="21:25" x14ac:dyDescent="0.2">
      <c r="U50414" s="55"/>
      <c r="V50414" s="53"/>
      <c r="W50414" s="53"/>
      <c r="X50414" s="53"/>
      <c r="Y50414" s="55"/>
    </row>
    <row r="50415" spans="21:25" x14ac:dyDescent="0.2">
      <c r="U50415" s="55"/>
      <c r="V50415" s="53"/>
      <c r="W50415" s="53"/>
      <c r="X50415" s="53"/>
      <c r="Y50415" s="55"/>
    </row>
    <row r="50416" spans="21:25" x14ac:dyDescent="0.2">
      <c r="U50416" s="55"/>
      <c r="V50416" s="53"/>
      <c r="W50416" s="53"/>
      <c r="X50416" s="53"/>
      <c r="Y50416" s="55"/>
    </row>
    <row r="50417" spans="21:25" x14ac:dyDescent="0.2">
      <c r="U50417" s="55"/>
      <c r="V50417" s="53"/>
      <c r="W50417" s="53"/>
      <c r="X50417" s="53"/>
      <c r="Y50417" s="55"/>
    </row>
    <row r="50418" spans="21:25" x14ac:dyDescent="0.2">
      <c r="U50418" s="55"/>
      <c r="V50418" s="53"/>
      <c r="W50418" s="53"/>
      <c r="X50418" s="53"/>
      <c r="Y50418" s="55"/>
    </row>
    <row r="50419" spans="21:25" x14ac:dyDescent="0.2">
      <c r="U50419" s="55"/>
      <c r="V50419" s="53"/>
      <c r="W50419" s="53"/>
      <c r="X50419" s="53"/>
      <c r="Y50419" s="55"/>
    </row>
    <row r="50420" spans="21:25" x14ac:dyDescent="0.2">
      <c r="U50420" s="55"/>
      <c r="V50420" s="53"/>
      <c r="W50420" s="53"/>
      <c r="X50420" s="53"/>
      <c r="Y50420" s="55"/>
    </row>
    <row r="50421" spans="21:25" x14ac:dyDescent="0.2">
      <c r="U50421" s="55"/>
      <c r="V50421" s="53"/>
      <c r="W50421" s="53"/>
      <c r="X50421" s="53"/>
      <c r="Y50421" s="55"/>
    </row>
    <row r="50422" spans="21:25" x14ac:dyDescent="0.2">
      <c r="U50422" s="55"/>
      <c r="V50422" s="53"/>
      <c r="W50422" s="53"/>
      <c r="X50422" s="53"/>
      <c r="Y50422" s="55"/>
    </row>
    <row r="50423" spans="21:25" x14ac:dyDescent="0.2">
      <c r="U50423" s="55"/>
      <c r="V50423" s="53"/>
      <c r="W50423" s="53"/>
      <c r="X50423" s="53"/>
      <c r="Y50423" s="55"/>
    </row>
    <row r="50424" spans="21:25" x14ac:dyDescent="0.2">
      <c r="U50424" s="55"/>
      <c r="V50424" s="53"/>
      <c r="W50424" s="53"/>
      <c r="X50424" s="53"/>
      <c r="Y50424" s="55"/>
    </row>
    <row r="50425" spans="21:25" x14ac:dyDescent="0.2">
      <c r="U50425" s="55"/>
      <c r="V50425" s="53"/>
      <c r="W50425" s="53"/>
      <c r="X50425" s="53"/>
      <c r="Y50425" s="55"/>
    </row>
    <row r="50426" spans="21:25" x14ac:dyDescent="0.2">
      <c r="U50426" s="55"/>
      <c r="V50426" s="53"/>
      <c r="W50426" s="53"/>
      <c r="X50426" s="53"/>
      <c r="Y50426" s="55"/>
    </row>
    <row r="50427" spans="21:25" x14ac:dyDescent="0.2">
      <c r="U50427" s="55"/>
      <c r="V50427" s="53"/>
      <c r="W50427" s="53"/>
      <c r="X50427" s="53"/>
      <c r="Y50427" s="55"/>
    </row>
    <row r="50428" spans="21:25" x14ac:dyDescent="0.2">
      <c r="U50428" s="55"/>
      <c r="V50428" s="53"/>
      <c r="W50428" s="53"/>
      <c r="X50428" s="53"/>
      <c r="Y50428" s="55"/>
    </row>
    <row r="50429" spans="21:25" x14ac:dyDescent="0.2">
      <c r="U50429" s="55"/>
      <c r="V50429" s="53"/>
      <c r="W50429" s="53"/>
      <c r="X50429" s="53"/>
      <c r="Y50429" s="55"/>
    </row>
    <row r="50430" spans="21:25" x14ac:dyDescent="0.2">
      <c r="U50430" s="55"/>
      <c r="V50430" s="53"/>
      <c r="W50430" s="53"/>
      <c r="X50430" s="53"/>
      <c r="Y50430" s="55"/>
    </row>
    <row r="50431" spans="21:25" x14ac:dyDescent="0.2">
      <c r="U50431" s="55"/>
      <c r="V50431" s="53"/>
      <c r="W50431" s="53"/>
      <c r="X50431" s="53"/>
      <c r="Y50431" s="55"/>
    </row>
    <row r="50432" spans="21:25" x14ac:dyDescent="0.2">
      <c r="U50432" s="55"/>
      <c r="V50432" s="53"/>
      <c r="W50432" s="53"/>
      <c r="X50432" s="53"/>
      <c r="Y50432" s="55"/>
    </row>
    <row r="50433" spans="21:25" x14ac:dyDescent="0.2">
      <c r="U50433" s="55"/>
      <c r="V50433" s="53"/>
      <c r="W50433" s="53"/>
      <c r="X50433" s="53"/>
      <c r="Y50433" s="55"/>
    </row>
    <row r="50434" spans="21:25" x14ac:dyDescent="0.2">
      <c r="U50434" s="55"/>
      <c r="V50434" s="53"/>
      <c r="W50434" s="53"/>
      <c r="X50434" s="53"/>
      <c r="Y50434" s="55"/>
    </row>
    <row r="50435" spans="21:25" x14ac:dyDescent="0.2">
      <c r="U50435" s="55"/>
      <c r="V50435" s="53"/>
      <c r="W50435" s="53"/>
      <c r="X50435" s="53"/>
      <c r="Y50435" s="55"/>
    </row>
    <row r="50436" spans="21:25" x14ac:dyDescent="0.2">
      <c r="U50436" s="55"/>
      <c r="V50436" s="53"/>
      <c r="W50436" s="53"/>
      <c r="X50436" s="53"/>
      <c r="Y50436" s="55"/>
    </row>
    <row r="50437" spans="21:25" x14ac:dyDescent="0.2">
      <c r="U50437" s="55"/>
      <c r="V50437" s="53"/>
      <c r="W50437" s="53"/>
      <c r="X50437" s="53"/>
      <c r="Y50437" s="55"/>
    </row>
    <row r="50438" spans="21:25" x14ac:dyDescent="0.2">
      <c r="U50438" s="55"/>
      <c r="V50438" s="53"/>
      <c r="W50438" s="53"/>
      <c r="X50438" s="53"/>
      <c r="Y50438" s="55"/>
    </row>
    <row r="50439" spans="21:25" x14ac:dyDescent="0.2">
      <c r="U50439" s="55"/>
      <c r="V50439" s="53"/>
      <c r="W50439" s="53"/>
      <c r="X50439" s="53"/>
      <c r="Y50439" s="55"/>
    </row>
    <row r="50440" spans="21:25" x14ac:dyDescent="0.2">
      <c r="U50440" s="55"/>
      <c r="V50440" s="53"/>
      <c r="W50440" s="53"/>
      <c r="X50440" s="53"/>
      <c r="Y50440" s="55"/>
    </row>
    <row r="50441" spans="21:25" x14ac:dyDescent="0.2">
      <c r="U50441" s="55"/>
      <c r="V50441" s="53"/>
      <c r="W50441" s="53"/>
      <c r="X50441" s="53"/>
      <c r="Y50441" s="55"/>
    </row>
    <row r="50442" spans="21:25" x14ac:dyDescent="0.2">
      <c r="U50442" s="55"/>
      <c r="V50442" s="53"/>
      <c r="W50442" s="53"/>
      <c r="X50442" s="53"/>
      <c r="Y50442" s="55"/>
    </row>
    <row r="50443" spans="21:25" x14ac:dyDescent="0.2">
      <c r="U50443" s="55"/>
      <c r="V50443" s="53"/>
      <c r="W50443" s="53"/>
      <c r="X50443" s="53"/>
      <c r="Y50443" s="55"/>
    </row>
    <row r="50444" spans="21:25" x14ac:dyDescent="0.2">
      <c r="U50444" s="55"/>
      <c r="V50444" s="53"/>
      <c r="W50444" s="53"/>
      <c r="X50444" s="53"/>
      <c r="Y50444" s="55"/>
    </row>
    <row r="50445" spans="21:25" x14ac:dyDescent="0.2">
      <c r="U50445" s="55"/>
      <c r="V50445" s="53"/>
      <c r="W50445" s="53"/>
      <c r="X50445" s="53"/>
      <c r="Y50445" s="55"/>
    </row>
    <row r="50446" spans="21:25" x14ac:dyDescent="0.2">
      <c r="U50446" s="55"/>
      <c r="V50446" s="53"/>
      <c r="W50446" s="53"/>
      <c r="X50446" s="53"/>
      <c r="Y50446" s="55"/>
    </row>
    <row r="50447" spans="21:25" x14ac:dyDescent="0.2">
      <c r="U50447" s="55"/>
      <c r="V50447" s="53"/>
      <c r="W50447" s="53"/>
      <c r="X50447" s="53"/>
      <c r="Y50447" s="55"/>
    </row>
    <row r="50448" spans="21:25" x14ac:dyDescent="0.2">
      <c r="U50448" s="55"/>
      <c r="V50448" s="53"/>
      <c r="W50448" s="53"/>
      <c r="X50448" s="53"/>
      <c r="Y50448" s="55"/>
    </row>
    <row r="50449" spans="21:25" x14ac:dyDescent="0.2">
      <c r="U50449" s="55"/>
      <c r="V50449" s="53"/>
      <c r="W50449" s="53"/>
      <c r="X50449" s="53"/>
      <c r="Y50449" s="55"/>
    </row>
    <row r="50450" spans="21:25" x14ac:dyDescent="0.2">
      <c r="U50450" s="55"/>
      <c r="V50450" s="53"/>
      <c r="W50450" s="53"/>
      <c r="X50450" s="53"/>
      <c r="Y50450" s="55"/>
    </row>
    <row r="50451" spans="21:25" x14ac:dyDescent="0.2">
      <c r="U50451" s="55"/>
      <c r="V50451" s="53"/>
      <c r="W50451" s="53"/>
      <c r="X50451" s="53"/>
      <c r="Y50451" s="55"/>
    </row>
    <row r="50452" spans="21:25" x14ac:dyDescent="0.2">
      <c r="U50452" s="55"/>
      <c r="V50452" s="53"/>
      <c r="W50452" s="53"/>
      <c r="X50452" s="53"/>
      <c r="Y50452" s="55"/>
    </row>
    <row r="50453" spans="21:25" x14ac:dyDescent="0.2">
      <c r="U50453" s="55"/>
      <c r="V50453" s="53"/>
      <c r="W50453" s="53"/>
      <c r="X50453" s="53"/>
      <c r="Y50453" s="55"/>
    </row>
    <row r="50454" spans="21:25" x14ac:dyDescent="0.2">
      <c r="U50454" s="55"/>
      <c r="V50454" s="53"/>
      <c r="W50454" s="53"/>
      <c r="X50454" s="53"/>
      <c r="Y50454" s="55"/>
    </row>
    <row r="50455" spans="21:25" x14ac:dyDescent="0.2">
      <c r="U50455" s="55"/>
      <c r="V50455" s="53"/>
      <c r="W50455" s="53"/>
      <c r="X50455" s="53"/>
      <c r="Y50455" s="55"/>
    </row>
    <row r="50456" spans="21:25" x14ac:dyDescent="0.2">
      <c r="U50456" s="55"/>
      <c r="V50456" s="53"/>
      <c r="W50456" s="53"/>
      <c r="X50456" s="53"/>
      <c r="Y50456" s="55"/>
    </row>
    <row r="50457" spans="21:25" x14ac:dyDescent="0.2">
      <c r="U50457" s="55"/>
      <c r="V50457" s="53"/>
      <c r="W50457" s="53"/>
      <c r="X50457" s="53"/>
      <c r="Y50457" s="55"/>
    </row>
    <row r="50458" spans="21:25" x14ac:dyDescent="0.2">
      <c r="U50458" s="55"/>
      <c r="V50458" s="53"/>
      <c r="W50458" s="53"/>
      <c r="X50458" s="53"/>
      <c r="Y50458" s="55"/>
    </row>
    <row r="50459" spans="21:25" x14ac:dyDescent="0.2">
      <c r="U50459" s="55"/>
      <c r="V50459" s="53"/>
      <c r="W50459" s="53"/>
      <c r="X50459" s="53"/>
      <c r="Y50459" s="55"/>
    </row>
    <row r="50460" spans="21:25" x14ac:dyDescent="0.2">
      <c r="U50460" s="55"/>
      <c r="V50460" s="53"/>
      <c r="W50460" s="53"/>
      <c r="X50460" s="53"/>
      <c r="Y50460" s="55"/>
    </row>
    <row r="50461" spans="21:25" x14ac:dyDescent="0.2">
      <c r="U50461" s="55"/>
      <c r="V50461" s="53"/>
      <c r="W50461" s="53"/>
      <c r="X50461" s="53"/>
      <c r="Y50461" s="55"/>
    </row>
    <row r="50462" spans="21:25" x14ac:dyDescent="0.2">
      <c r="U50462" s="55"/>
      <c r="V50462" s="53"/>
      <c r="W50462" s="53"/>
      <c r="X50462" s="53"/>
      <c r="Y50462" s="55"/>
    </row>
    <row r="50463" spans="21:25" x14ac:dyDescent="0.2">
      <c r="U50463" s="55"/>
      <c r="V50463" s="53"/>
      <c r="W50463" s="53"/>
      <c r="X50463" s="53"/>
      <c r="Y50463" s="55"/>
    </row>
    <row r="50464" spans="21:25" x14ac:dyDescent="0.2">
      <c r="U50464" s="55"/>
      <c r="V50464" s="53"/>
      <c r="W50464" s="53"/>
      <c r="X50464" s="53"/>
      <c r="Y50464" s="55"/>
    </row>
    <row r="50465" spans="21:25" x14ac:dyDescent="0.2">
      <c r="U50465" s="55"/>
      <c r="V50465" s="53"/>
      <c r="W50465" s="53"/>
      <c r="X50465" s="53"/>
      <c r="Y50465" s="55"/>
    </row>
    <row r="50466" spans="21:25" x14ac:dyDescent="0.2">
      <c r="U50466" s="55"/>
      <c r="V50466" s="53"/>
      <c r="W50466" s="53"/>
      <c r="X50466" s="53"/>
      <c r="Y50466" s="55"/>
    </row>
    <row r="50467" spans="21:25" x14ac:dyDescent="0.2">
      <c r="U50467" s="55"/>
      <c r="V50467" s="53"/>
      <c r="W50467" s="53"/>
      <c r="X50467" s="53"/>
      <c r="Y50467" s="55"/>
    </row>
    <row r="50468" spans="21:25" x14ac:dyDescent="0.2">
      <c r="U50468" s="55"/>
      <c r="V50468" s="53"/>
      <c r="W50468" s="53"/>
      <c r="X50468" s="53"/>
      <c r="Y50468" s="55"/>
    </row>
    <row r="50469" spans="21:25" x14ac:dyDescent="0.2">
      <c r="U50469" s="55"/>
      <c r="V50469" s="53"/>
      <c r="W50469" s="53"/>
      <c r="X50469" s="53"/>
      <c r="Y50469" s="55"/>
    </row>
    <row r="50470" spans="21:25" x14ac:dyDescent="0.2">
      <c r="U50470" s="55"/>
      <c r="V50470" s="53"/>
      <c r="W50470" s="53"/>
      <c r="X50470" s="53"/>
      <c r="Y50470" s="55"/>
    </row>
    <row r="50471" spans="21:25" x14ac:dyDescent="0.2">
      <c r="U50471" s="55"/>
      <c r="V50471" s="53"/>
      <c r="W50471" s="53"/>
      <c r="X50471" s="53"/>
      <c r="Y50471" s="55"/>
    </row>
    <row r="50472" spans="21:25" x14ac:dyDescent="0.2">
      <c r="U50472" s="55"/>
      <c r="V50472" s="53"/>
      <c r="W50472" s="53"/>
      <c r="X50472" s="53"/>
      <c r="Y50472" s="55"/>
    </row>
    <row r="50473" spans="21:25" x14ac:dyDescent="0.2">
      <c r="U50473" s="55"/>
      <c r="V50473" s="53"/>
      <c r="W50473" s="53"/>
      <c r="X50473" s="53"/>
      <c r="Y50473" s="55"/>
    </row>
    <row r="50474" spans="21:25" x14ac:dyDescent="0.2">
      <c r="U50474" s="55"/>
      <c r="V50474" s="53"/>
      <c r="W50474" s="53"/>
      <c r="X50474" s="53"/>
      <c r="Y50474" s="55"/>
    </row>
    <row r="50475" spans="21:25" x14ac:dyDescent="0.2">
      <c r="U50475" s="55"/>
      <c r="V50475" s="53"/>
      <c r="W50475" s="53"/>
      <c r="X50475" s="53"/>
      <c r="Y50475" s="55"/>
    </row>
    <row r="50476" spans="21:25" x14ac:dyDescent="0.2">
      <c r="U50476" s="55"/>
      <c r="V50476" s="53"/>
      <c r="W50476" s="53"/>
      <c r="X50476" s="53"/>
      <c r="Y50476" s="55"/>
    </row>
    <row r="50477" spans="21:25" x14ac:dyDescent="0.2">
      <c r="U50477" s="55"/>
      <c r="V50477" s="53"/>
      <c r="W50477" s="53"/>
      <c r="X50477" s="53"/>
      <c r="Y50477" s="55"/>
    </row>
    <row r="50478" spans="21:25" x14ac:dyDescent="0.2">
      <c r="U50478" s="55"/>
      <c r="V50478" s="53"/>
      <c r="W50478" s="53"/>
      <c r="X50478" s="53"/>
      <c r="Y50478" s="55"/>
    </row>
    <row r="50479" spans="21:25" x14ac:dyDescent="0.2">
      <c r="U50479" s="55"/>
      <c r="V50479" s="53"/>
      <c r="W50479" s="53"/>
      <c r="X50479" s="53"/>
      <c r="Y50479" s="55"/>
    </row>
    <row r="50480" spans="21:25" x14ac:dyDescent="0.2">
      <c r="U50480" s="55"/>
      <c r="V50480" s="53"/>
      <c r="W50480" s="53"/>
      <c r="X50480" s="53"/>
      <c r="Y50480" s="55"/>
    </row>
    <row r="50481" spans="21:25" x14ac:dyDescent="0.2">
      <c r="U50481" s="55"/>
      <c r="V50481" s="53"/>
      <c r="W50481" s="53"/>
      <c r="X50481" s="53"/>
      <c r="Y50481" s="55"/>
    </row>
    <row r="50482" spans="21:25" x14ac:dyDescent="0.2">
      <c r="U50482" s="55"/>
      <c r="V50482" s="53"/>
      <c r="W50482" s="53"/>
      <c r="X50482" s="53"/>
      <c r="Y50482" s="55"/>
    </row>
    <row r="50483" spans="21:25" x14ac:dyDescent="0.2">
      <c r="U50483" s="55"/>
      <c r="V50483" s="53"/>
      <c r="W50483" s="53"/>
      <c r="X50483" s="53"/>
      <c r="Y50483" s="55"/>
    </row>
    <row r="50484" spans="21:25" x14ac:dyDescent="0.2">
      <c r="U50484" s="55"/>
      <c r="V50484" s="53"/>
      <c r="W50484" s="53"/>
      <c r="X50484" s="53"/>
      <c r="Y50484" s="55"/>
    </row>
    <row r="50485" spans="21:25" x14ac:dyDescent="0.2">
      <c r="U50485" s="55"/>
      <c r="V50485" s="53"/>
      <c r="W50485" s="53"/>
      <c r="X50485" s="53"/>
      <c r="Y50485" s="55"/>
    </row>
    <row r="50486" spans="21:25" x14ac:dyDescent="0.2">
      <c r="U50486" s="55"/>
      <c r="V50486" s="53"/>
      <c r="W50486" s="53"/>
      <c r="X50486" s="53"/>
      <c r="Y50486" s="55"/>
    </row>
    <row r="50487" spans="21:25" x14ac:dyDescent="0.2">
      <c r="U50487" s="55"/>
      <c r="V50487" s="53"/>
      <c r="W50487" s="53"/>
      <c r="X50487" s="53"/>
      <c r="Y50487" s="55"/>
    </row>
    <row r="50488" spans="21:25" x14ac:dyDescent="0.2">
      <c r="U50488" s="55"/>
      <c r="V50488" s="53"/>
      <c r="W50488" s="53"/>
      <c r="X50488" s="53"/>
      <c r="Y50488" s="55"/>
    </row>
    <row r="50489" spans="21:25" x14ac:dyDescent="0.2">
      <c r="U50489" s="55"/>
      <c r="V50489" s="53"/>
      <c r="W50489" s="53"/>
      <c r="X50489" s="53"/>
      <c r="Y50489" s="55"/>
    </row>
    <row r="50490" spans="21:25" x14ac:dyDescent="0.2">
      <c r="U50490" s="55"/>
      <c r="V50490" s="53"/>
      <c r="W50490" s="53"/>
      <c r="X50490" s="53"/>
      <c r="Y50490" s="55"/>
    </row>
    <row r="50491" spans="21:25" x14ac:dyDescent="0.2">
      <c r="U50491" s="55"/>
      <c r="V50491" s="53"/>
      <c r="W50491" s="53"/>
      <c r="X50491" s="53"/>
      <c r="Y50491" s="55"/>
    </row>
    <row r="50492" spans="21:25" x14ac:dyDescent="0.2">
      <c r="U50492" s="55"/>
      <c r="V50492" s="53"/>
      <c r="W50492" s="53"/>
      <c r="X50492" s="53"/>
      <c r="Y50492" s="55"/>
    </row>
    <row r="50493" spans="21:25" x14ac:dyDescent="0.2">
      <c r="U50493" s="55"/>
      <c r="V50493" s="53"/>
      <c r="W50493" s="53"/>
      <c r="X50493" s="53"/>
      <c r="Y50493" s="55"/>
    </row>
    <row r="50494" spans="21:25" x14ac:dyDescent="0.2">
      <c r="U50494" s="55"/>
      <c r="V50494" s="53"/>
      <c r="W50494" s="53"/>
      <c r="X50494" s="53"/>
      <c r="Y50494" s="55"/>
    </row>
    <row r="50495" spans="21:25" x14ac:dyDescent="0.2">
      <c r="U50495" s="55"/>
      <c r="V50495" s="53"/>
      <c r="W50495" s="53"/>
      <c r="X50495" s="53"/>
      <c r="Y50495" s="55"/>
    </row>
    <row r="50496" spans="21:25" x14ac:dyDescent="0.2">
      <c r="U50496" s="55"/>
      <c r="V50496" s="53"/>
      <c r="W50496" s="53"/>
      <c r="X50496" s="53"/>
      <c r="Y50496" s="55"/>
    </row>
    <row r="50497" spans="21:25" x14ac:dyDescent="0.2">
      <c r="U50497" s="55"/>
      <c r="V50497" s="53"/>
      <c r="W50497" s="53"/>
      <c r="X50497" s="53"/>
      <c r="Y50497" s="55"/>
    </row>
    <row r="50498" spans="21:25" x14ac:dyDescent="0.2">
      <c r="U50498" s="55"/>
      <c r="V50498" s="53"/>
      <c r="W50498" s="53"/>
      <c r="X50498" s="53"/>
      <c r="Y50498" s="55"/>
    </row>
    <row r="50499" spans="21:25" x14ac:dyDescent="0.2">
      <c r="U50499" s="55"/>
      <c r="V50499" s="53"/>
      <c r="W50499" s="53"/>
      <c r="X50499" s="53"/>
      <c r="Y50499" s="55"/>
    </row>
    <row r="50500" spans="21:25" x14ac:dyDescent="0.2">
      <c r="U50500" s="55"/>
      <c r="V50500" s="53"/>
      <c r="W50500" s="53"/>
      <c r="X50500" s="53"/>
      <c r="Y50500" s="55"/>
    </row>
    <row r="50501" spans="21:25" x14ac:dyDescent="0.2">
      <c r="U50501" s="55"/>
      <c r="V50501" s="53"/>
      <c r="W50501" s="53"/>
      <c r="X50501" s="53"/>
      <c r="Y50501" s="55"/>
    </row>
    <row r="50502" spans="21:25" x14ac:dyDescent="0.2">
      <c r="U50502" s="55"/>
      <c r="V50502" s="53"/>
      <c r="W50502" s="53"/>
      <c r="X50502" s="53"/>
      <c r="Y50502" s="55"/>
    </row>
    <row r="50503" spans="21:25" x14ac:dyDescent="0.2">
      <c r="U50503" s="55"/>
      <c r="V50503" s="53"/>
      <c r="W50503" s="53"/>
      <c r="X50503" s="53"/>
      <c r="Y50503" s="55"/>
    </row>
    <row r="50504" spans="21:25" x14ac:dyDescent="0.2">
      <c r="U50504" s="55"/>
      <c r="V50504" s="53"/>
      <c r="W50504" s="53"/>
      <c r="X50504" s="53"/>
      <c r="Y50504" s="55"/>
    </row>
    <row r="50505" spans="21:25" x14ac:dyDescent="0.2">
      <c r="U50505" s="55"/>
      <c r="V50505" s="53"/>
      <c r="W50505" s="53"/>
      <c r="X50505" s="53"/>
      <c r="Y50505" s="55"/>
    </row>
    <row r="50506" spans="21:25" x14ac:dyDescent="0.2">
      <c r="U50506" s="55"/>
      <c r="V50506" s="53"/>
      <c r="W50506" s="53"/>
      <c r="X50506" s="53"/>
      <c r="Y50506" s="55"/>
    </row>
    <row r="50507" spans="21:25" x14ac:dyDescent="0.2">
      <c r="U50507" s="55"/>
      <c r="V50507" s="53"/>
      <c r="W50507" s="53"/>
      <c r="X50507" s="53"/>
      <c r="Y50507" s="55"/>
    </row>
    <row r="50508" spans="21:25" x14ac:dyDescent="0.2">
      <c r="U50508" s="55"/>
      <c r="V50508" s="53"/>
      <c r="W50508" s="53"/>
      <c r="X50508" s="53"/>
      <c r="Y50508" s="55"/>
    </row>
    <row r="50509" spans="21:25" x14ac:dyDescent="0.2">
      <c r="U50509" s="55"/>
      <c r="V50509" s="53"/>
      <c r="W50509" s="53"/>
      <c r="X50509" s="53"/>
      <c r="Y50509" s="55"/>
    </row>
    <row r="50510" spans="21:25" x14ac:dyDescent="0.2">
      <c r="U50510" s="55"/>
      <c r="V50510" s="53"/>
      <c r="W50510" s="53"/>
      <c r="X50510" s="53"/>
      <c r="Y50510" s="55"/>
    </row>
    <row r="50511" spans="21:25" x14ac:dyDescent="0.2">
      <c r="U50511" s="55"/>
      <c r="V50511" s="53"/>
      <c r="W50511" s="53"/>
      <c r="X50511" s="53"/>
      <c r="Y50511" s="55"/>
    </row>
    <row r="50512" spans="21:25" x14ac:dyDescent="0.2">
      <c r="U50512" s="55"/>
      <c r="V50512" s="53"/>
      <c r="W50512" s="53"/>
      <c r="X50512" s="53"/>
      <c r="Y50512" s="55"/>
    </row>
    <row r="50513" spans="21:25" x14ac:dyDescent="0.2">
      <c r="U50513" s="55"/>
      <c r="V50513" s="53"/>
      <c r="W50513" s="53"/>
      <c r="X50513" s="53"/>
      <c r="Y50513" s="55"/>
    </row>
    <row r="50514" spans="21:25" x14ac:dyDescent="0.2">
      <c r="U50514" s="55"/>
      <c r="V50514" s="53"/>
      <c r="W50514" s="53"/>
      <c r="X50514" s="53"/>
      <c r="Y50514" s="55"/>
    </row>
    <row r="50515" spans="21:25" x14ac:dyDescent="0.2">
      <c r="U50515" s="55"/>
      <c r="V50515" s="53"/>
      <c r="W50515" s="53"/>
      <c r="X50515" s="53"/>
      <c r="Y50515" s="55"/>
    </row>
    <row r="50516" spans="21:25" x14ac:dyDescent="0.2">
      <c r="U50516" s="55"/>
      <c r="V50516" s="53"/>
      <c r="W50516" s="53"/>
      <c r="X50516" s="53"/>
      <c r="Y50516" s="55"/>
    </row>
    <row r="50517" spans="21:25" x14ac:dyDescent="0.2">
      <c r="U50517" s="55"/>
      <c r="V50517" s="53"/>
      <c r="W50517" s="53"/>
      <c r="X50517" s="53"/>
      <c r="Y50517" s="55"/>
    </row>
    <row r="50518" spans="21:25" x14ac:dyDescent="0.2">
      <c r="U50518" s="55"/>
      <c r="V50518" s="53"/>
      <c r="W50518" s="53"/>
      <c r="X50518" s="53"/>
      <c r="Y50518" s="55"/>
    </row>
    <row r="50519" spans="21:25" x14ac:dyDescent="0.2">
      <c r="U50519" s="55"/>
      <c r="V50519" s="53"/>
      <c r="W50519" s="53"/>
      <c r="X50519" s="53"/>
      <c r="Y50519" s="55"/>
    </row>
    <row r="50520" spans="21:25" x14ac:dyDescent="0.2">
      <c r="U50520" s="55"/>
      <c r="V50520" s="53"/>
      <c r="W50520" s="53"/>
      <c r="X50520" s="53"/>
      <c r="Y50520" s="55"/>
    </row>
    <row r="50521" spans="21:25" x14ac:dyDescent="0.2">
      <c r="U50521" s="55"/>
      <c r="V50521" s="53"/>
      <c r="W50521" s="53"/>
      <c r="X50521" s="53"/>
      <c r="Y50521" s="55"/>
    </row>
    <row r="50522" spans="21:25" x14ac:dyDescent="0.2">
      <c r="U50522" s="55"/>
      <c r="V50522" s="53"/>
      <c r="W50522" s="53"/>
      <c r="X50522" s="53"/>
      <c r="Y50522" s="55"/>
    </row>
    <row r="50523" spans="21:25" x14ac:dyDescent="0.2">
      <c r="U50523" s="55"/>
      <c r="V50523" s="53"/>
      <c r="W50523" s="53"/>
      <c r="X50523" s="53"/>
      <c r="Y50523" s="55"/>
    </row>
    <row r="50524" spans="21:25" x14ac:dyDescent="0.2">
      <c r="U50524" s="55"/>
      <c r="V50524" s="53"/>
      <c r="W50524" s="53"/>
      <c r="X50524" s="53"/>
      <c r="Y50524" s="55"/>
    </row>
    <row r="50525" spans="21:25" x14ac:dyDescent="0.2">
      <c r="U50525" s="55"/>
      <c r="V50525" s="53"/>
      <c r="W50525" s="53"/>
      <c r="X50525" s="53"/>
      <c r="Y50525" s="55"/>
    </row>
    <row r="50526" spans="21:25" x14ac:dyDescent="0.2">
      <c r="U50526" s="55"/>
      <c r="V50526" s="53"/>
      <c r="W50526" s="53"/>
      <c r="X50526" s="53"/>
      <c r="Y50526" s="55"/>
    </row>
    <row r="50527" spans="21:25" x14ac:dyDescent="0.2">
      <c r="U50527" s="55"/>
      <c r="V50527" s="53"/>
      <c r="W50527" s="53"/>
      <c r="X50527" s="53"/>
      <c r="Y50527" s="55"/>
    </row>
    <row r="50528" spans="21:25" x14ac:dyDescent="0.2">
      <c r="U50528" s="55"/>
      <c r="V50528" s="53"/>
      <c r="W50528" s="53"/>
      <c r="X50528" s="53"/>
      <c r="Y50528" s="55"/>
    </row>
    <row r="50529" spans="21:25" x14ac:dyDescent="0.2">
      <c r="U50529" s="55"/>
      <c r="V50529" s="53"/>
      <c r="W50529" s="53"/>
      <c r="X50529" s="53"/>
      <c r="Y50529" s="55"/>
    </row>
    <row r="50530" spans="21:25" x14ac:dyDescent="0.2">
      <c r="U50530" s="55"/>
      <c r="V50530" s="53"/>
      <c r="W50530" s="53"/>
      <c r="X50530" s="53"/>
      <c r="Y50530" s="55"/>
    </row>
    <row r="50531" spans="21:25" x14ac:dyDescent="0.2">
      <c r="U50531" s="55"/>
      <c r="V50531" s="53"/>
      <c r="W50531" s="53"/>
      <c r="X50531" s="53"/>
      <c r="Y50531" s="55"/>
    </row>
    <row r="50532" spans="21:25" x14ac:dyDescent="0.2">
      <c r="U50532" s="55"/>
      <c r="V50532" s="53"/>
      <c r="W50532" s="53"/>
      <c r="X50532" s="53"/>
      <c r="Y50532" s="55"/>
    </row>
    <row r="50533" spans="21:25" x14ac:dyDescent="0.2">
      <c r="U50533" s="55"/>
      <c r="V50533" s="53"/>
      <c r="W50533" s="53"/>
      <c r="X50533" s="53"/>
      <c r="Y50533" s="55"/>
    </row>
    <row r="50534" spans="21:25" x14ac:dyDescent="0.2">
      <c r="U50534" s="55"/>
      <c r="V50534" s="53"/>
      <c r="W50534" s="53"/>
      <c r="X50534" s="53"/>
      <c r="Y50534" s="55"/>
    </row>
    <row r="50535" spans="21:25" x14ac:dyDescent="0.2">
      <c r="U50535" s="55"/>
      <c r="V50535" s="53"/>
      <c r="W50535" s="53"/>
      <c r="X50535" s="53"/>
      <c r="Y50535" s="55"/>
    </row>
    <row r="50536" spans="21:25" x14ac:dyDescent="0.2">
      <c r="U50536" s="55"/>
      <c r="V50536" s="53"/>
      <c r="W50536" s="53"/>
      <c r="X50536" s="53"/>
      <c r="Y50536" s="55"/>
    </row>
    <row r="50537" spans="21:25" x14ac:dyDescent="0.2">
      <c r="U50537" s="55"/>
      <c r="V50537" s="53"/>
      <c r="W50537" s="53"/>
      <c r="X50537" s="53"/>
      <c r="Y50537" s="55"/>
    </row>
    <row r="50538" spans="21:25" x14ac:dyDescent="0.2">
      <c r="U50538" s="55"/>
      <c r="V50538" s="53"/>
      <c r="W50538" s="53"/>
      <c r="X50538" s="53"/>
      <c r="Y50538" s="55"/>
    </row>
    <row r="50539" spans="21:25" x14ac:dyDescent="0.2">
      <c r="U50539" s="55"/>
      <c r="V50539" s="53"/>
      <c r="W50539" s="53"/>
      <c r="X50539" s="53"/>
      <c r="Y50539" s="55"/>
    </row>
    <row r="50540" spans="21:25" x14ac:dyDescent="0.2">
      <c r="U50540" s="55"/>
      <c r="V50540" s="53"/>
      <c r="W50540" s="53"/>
      <c r="X50540" s="53"/>
      <c r="Y50540" s="55"/>
    </row>
    <row r="50541" spans="21:25" x14ac:dyDescent="0.2">
      <c r="U50541" s="55"/>
      <c r="V50541" s="53"/>
      <c r="W50541" s="53"/>
      <c r="X50541" s="53"/>
      <c r="Y50541" s="55"/>
    </row>
    <row r="50542" spans="21:25" x14ac:dyDescent="0.2">
      <c r="U50542" s="55"/>
      <c r="V50542" s="53"/>
      <c r="W50542" s="53"/>
      <c r="X50542" s="53"/>
      <c r="Y50542" s="55"/>
    </row>
    <row r="50543" spans="21:25" x14ac:dyDescent="0.2">
      <c r="U50543" s="55"/>
      <c r="V50543" s="53"/>
      <c r="W50543" s="53"/>
      <c r="X50543" s="53"/>
      <c r="Y50543" s="55"/>
    </row>
    <row r="50544" spans="21:25" x14ac:dyDescent="0.2">
      <c r="U50544" s="55"/>
      <c r="V50544" s="53"/>
      <c r="W50544" s="53"/>
      <c r="X50544" s="53"/>
      <c r="Y50544" s="55"/>
    </row>
    <row r="50545" spans="21:25" x14ac:dyDescent="0.2">
      <c r="U50545" s="55"/>
      <c r="V50545" s="53"/>
      <c r="W50545" s="53"/>
      <c r="X50545" s="53"/>
      <c r="Y50545" s="55"/>
    </row>
    <row r="50546" spans="21:25" x14ac:dyDescent="0.2">
      <c r="U50546" s="55"/>
      <c r="V50546" s="53"/>
      <c r="W50546" s="53"/>
      <c r="X50546" s="53"/>
      <c r="Y50546" s="55"/>
    </row>
    <row r="50547" spans="21:25" x14ac:dyDescent="0.2">
      <c r="U50547" s="55"/>
      <c r="V50547" s="53"/>
      <c r="W50547" s="53"/>
      <c r="X50547" s="53"/>
      <c r="Y50547" s="55"/>
    </row>
    <row r="50548" spans="21:25" x14ac:dyDescent="0.2">
      <c r="U50548" s="55"/>
      <c r="V50548" s="53"/>
      <c r="W50548" s="53"/>
      <c r="X50548" s="53"/>
      <c r="Y50548" s="55"/>
    </row>
    <row r="50549" spans="21:25" x14ac:dyDescent="0.2">
      <c r="U50549" s="55"/>
      <c r="V50549" s="53"/>
      <c r="W50549" s="53"/>
      <c r="X50549" s="53"/>
      <c r="Y50549" s="55"/>
    </row>
    <row r="50550" spans="21:25" x14ac:dyDescent="0.2">
      <c r="U50550" s="55"/>
      <c r="V50550" s="53"/>
      <c r="W50550" s="53"/>
      <c r="X50550" s="53"/>
      <c r="Y50550" s="55"/>
    </row>
    <row r="50551" spans="21:25" x14ac:dyDescent="0.2">
      <c r="U50551" s="55"/>
      <c r="V50551" s="53"/>
      <c r="W50551" s="53"/>
      <c r="X50551" s="53"/>
      <c r="Y50551" s="55"/>
    </row>
    <row r="50552" spans="21:25" x14ac:dyDescent="0.2">
      <c r="U50552" s="55"/>
      <c r="V50552" s="53"/>
      <c r="W50552" s="53"/>
      <c r="X50552" s="53"/>
      <c r="Y50552" s="55"/>
    </row>
    <row r="50553" spans="21:25" x14ac:dyDescent="0.2">
      <c r="U50553" s="55"/>
      <c r="V50553" s="53"/>
      <c r="W50553" s="53"/>
      <c r="X50553" s="53"/>
      <c r="Y50553" s="55"/>
    </row>
    <row r="50554" spans="21:25" x14ac:dyDescent="0.2">
      <c r="U50554" s="55"/>
      <c r="V50554" s="53"/>
      <c r="W50554" s="53"/>
      <c r="X50554" s="53"/>
      <c r="Y50554" s="55"/>
    </row>
    <row r="50555" spans="21:25" x14ac:dyDescent="0.2">
      <c r="U50555" s="55"/>
      <c r="V50555" s="53"/>
      <c r="W50555" s="53"/>
      <c r="X50555" s="53"/>
      <c r="Y50555" s="55"/>
    </row>
    <row r="50556" spans="21:25" x14ac:dyDescent="0.2">
      <c r="U50556" s="55"/>
      <c r="V50556" s="53"/>
      <c r="W50556" s="53"/>
      <c r="X50556" s="53"/>
      <c r="Y50556" s="55"/>
    </row>
    <row r="50557" spans="21:25" x14ac:dyDescent="0.2">
      <c r="U50557" s="55"/>
      <c r="V50557" s="53"/>
      <c r="W50557" s="53"/>
      <c r="X50557" s="53"/>
      <c r="Y50557" s="55"/>
    </row>
    <row r="50558" spans="21:25" x14ac:dyDescent="0.2">
      <c r="U50558" s="55"/>
      <c r="V50558" s="53"/>
      <c r="W50558" s="53"/>
      <c r="X50558" s="53"/>
      <c r="Y50558" s="55"/>
    </row>
    <row r="50559" spans="21:25" x14ac:dyDescent="0.2">
      <c r="U50559" s="55"/>
      <c r="V50559" s="53"/>
      <c r="W50559" s="53"/>
      <c r="X50559" s="53"/>
      <c r="Y50559" s="55"/>
    </row>
    <row r="50560" spans="21:25" x14ac:dyDescent="0.2">
      <c r="U50560" s="55"/>
      <c r="V50560" s="53"/>
      <c r="W50560" s="53"/>
      <c r="X50560" s="53"/>
      <c r="Y50560" s="55"/>
    </row>
    <row r="50561" spans="21:25" x14ac:dyDescent="0.2">
      <c r="U50561" s="55"/>
      <c r="V50561" s="53"/>
      <c r="W50561" s="53"/>
      <c r="X50561" s="53"/>
      <c r="Y50561" s="55"/>
    </row>
    <row r="50562" spans="21:25" x14ac:dyDescent="0.2">
      <c r="U50562" s="55"/>
      <c r="V50562" s="53"/>
      <c r="W50562" s="53"/>
      <c r="X50562" s="53"/>
      <c r="Y50562" s="55"/>
    </row>
    <row r="50563" spans="21:25" x14ac:dyDescent="0.2">
      <c r="U50563" s="55"/>
      <c r="V50563" s="53"/>
      <c r="W50563" s="53"/>
      <c r="X50563" s="53"/>
      <c r="Y50563" s="55"/>
    </row>
    <row r="50564" spans="21:25" x14ac:dyDescent="0.2">
      <c r="U50564" s="55"/>
      <c r="V50564" s="53"/>
      <c r="W50564" s="53"/>
      <c r="X50564" s="53"/>
      <c r="Y50564" s="55"/>
    </row>
    <row r="50565" spans="21:25" x14ac:dyDescent="0.2">
      <c r="U50565" s="55"/>
      <c r="V50565" s="53"/>
      <c r="W50565" s="53"/>
      <c r="X50565" s="53"/>
      <c r="Y50565" s="55"/>
    </row>
    <row r="50566" spans="21:25" x14ac:dyDescent="0.2">
      <c r="U50566" s="55"/>
      <c r="V50566" s="53"/>
      <c r="W50566" s="53"/>
      <c r="X50566" s="53"/>
      <c r="Y50566" s="55"/>
    </row>
    <row r="50567" spans="21:25" x14ac:dyDescent="0.2">
      <c r="U50567" s="55"/>
      <c r="V50567" s="53"/>
      <c r="W50567" s="53"/>
      <c r="X50567" s="53"/>
      <c r="Y50567" s="55"/>
    </row>
    <row r="50568" spans="21:25" x14ac:dyDescent="0.2">
      <c r="U50568" s="55"/>
      <c r="V50568" s="53"/>
      <c r="W50568" s="53"/>
      <c r="X50568" s="53"/>
      <c r="Y50568" s="55"/>
    </row>
    <row r="50569" spans="21:25" x14ac:dyDescent="0.2">
      <c r="U50569" s="55"/>
      <c r="V50569" s="53"/>
      <c r="W50569" s="53"/>
      <c r="X50569" s="53"/>
      <c r="Y50569" s="55"/>
    </row>
    <row r="50570" spans="21:25" x14ac:dyDescent="0.2">
      <c r="U50570" s="55"/>
      <c r="V50570" s="53"/>
      <c r="W50570" s="53"/>
      <c r="X50570" s="53"/>
      <c r="Y50570" s="55"/>
    </row>
    <row r="50571" spans="21:25" x14ac:dyDescent="0.2">
      <c r="U50571" s="55"/>
      <c r="V50571" s="53"/>
      <c r="W50571" s="53"/>
      <c r="X50571" s="53"/>
      <c r="Y50571" s="55"/>
    </row>
    <row r="50572" spans="21:25" x14ac:dyDescent="0.2">
      <c r="U50572" s="55"/>
      <c r="V50572" s="53"/>
      <c r="W50572" s="53"/>
      <c r="X50572" s="53"/>
      <c r="Y50572" s="55"/>
    </row>
    <row r="50573" spans="21:25" x14ac:dyDescent="0.2">
      <c r="U50573" s="55"/>
      <c r="V50573" s="53"/>
      <c r="W50573" s="53"/>
      <c r="X50573" s="53"/>
      <c r="Y50573" s="55"/>
    </row>
    <row r="50574" spans="21:25" x14ac:dyDescent="0.2">
      <c r="U50574" s="55"/>
      <c r="V50574" s="53"/>
      <c r="W50574" s="53"/>
      <c r="X50574" s="53"/>
      <c r="Y50574" s="55"/>
    </row>
    <row r="50575" spans="21:25" x14ac:dyDescent="0.2">
      <c r="U50575" s="55"/>
      <c r="V50575" s="53"/>
      <c r="W50575" s="53"/>
      <c r="X50575" s="53"/>
      <c r="Y50575" s="55"/>
    </row>
    <row r="50576" spans="21:25" x14ac:dyDescent="0.2">
      <c r="U50576" s="55"/>
      <c r="V50576" s="53"/>
      <c r="W50576" s="53"/>
      <c r="X50576" s="53"/>
      <c r="Y50576" s="55"/>
    </row>
    <row r="50577" spans="21:25" x14ac:dyDescent="0.2">
      <c r="U50577" s="55"/>
      <c r="V50577" s="53"/>
      <c r="W50577" s="53"/>
      <c r="X50577" s="53"/>
      <c r="Y50577" s="55"/>
    </row>
    <row r="50578" spans="21:25" x14ac:dyDescent="0.2">
      <c r="U50578" s="55"/>
      <c r="V50578" s="53"/>
      <c r="W50578" s="53"/>
      <c r="X50578" s="53"/>
      <c r="Y50578" s="55"/>
    </row>
    <row r="50579" spans="21:25" x14ac:dyDescent="0.2">
      <c r="U50579" s="55"/>
      <c r="V50579" s="53"/>
      <c r="W50579" s="53"/>
      <c r="X50579" s="53"/>
      <c r="Y50579" s="55"/>
    </row>
    <row r="50580" spans="21:25" x14ac:dyDescent="0.2">
      <c r="U50580" s="55"/>
      <c r="V50580" s="53"/>
      <c r="W50580" s="53"/>
      <c r="X50580" s="53"/>
      <c r="Y50580" s="55"/>
    </row>
    <row r="50581" spans="21:25" x14ac:dyDescent="0.2">
      <c r="U50581" s="55"/>
      <c r="V50581" s="53"/>
      <c r="W50581" s="53"/>
      <c r="X50581" s="53"/>
      <c r="Y50581" s="55"/>
    </row>
    <row r="50582" spans="21:25" x14ac:dyDescent="0.2">
      <c r="U50582" s="55"/>
      <c r="V50582" s="53"/>
      <c r="W50582" s="53"/>
      <c r="X50582" s="53"/>
      <c r="Y50582" s="55"/>
    </row>
    <row r="50583" spans="21:25" x14ac:dyDescent="0.2">
      <c r="U50583" s="55"/>
      <c r="V50583" s="53"/>
      <c r="W50583" s="53"/>
      <c r="X50583" s="53"/>
      <c r="Y50583" s="55"/>
    </row>
    <row r="50584" spans="21:25" x14ac:dyDescent="0.2">
      <c r="U50584" s="55"/>
      <c r="V50584" s="53"/>
      <c r="W50584" s="53"/>
      <c r="X50584" s="53"/>
      <c r="Y50584" s="55"/>
    </row>
    <row r="50585" spans="21:25" x14ac:dyDescent="0.2">
      <c r="U50585" s="55"/>
      <c r="V50585" s="53"/>
      <c r="W50585" s="53"/>
      <c r="X50585" s="53"/>
      <c r="Y50585" s="55"/>
    </row>
    <row r="50586" spans="21:25" x14ac:dyDescent="0.2">
      <c r="U50586" s="55"/>
      <c r="V50586" s="53"/>
      <c r="W50586" s="53"/>
      <c r="X50586" s="53"/>
      <c r="Y50586" s="55"/>
    </row>
    <row r="50587" spans="21:25" x14ac:dyDescent="0.2">
      <c r="U50587" s="55"/>
      <c r="V50587" s="53"/>
      <c r="W50587" s="53"/>
      <c r="X50587" s="53"/>
      <c r="Y50587" s="55"/>
    </row>
    <row r="50588" spans="21:25" x14ac:dyDescent="0.2">
      <c r="U50588" s="55"/>
      <c r="V50588" s="53"/>
      <c r="W50588" s="53"/>
      <c r="X50588" s="53"/>
      <c r="Y50588" s="55"/>
    </row>
    <row r="50589" spans="21:25" x14ac:dyDescent="0.2">
      <c r="U50589" s="55"/>
      <c r="V50589" s="53"/>
      <c r="W50589" s="53"/>
      <c r="X50589" s="53"/>
      <c r="Y50589" s="55"/>
    </row>
    <row r="50590" spans="21:25" x14ac:dyDescent="0.2">
      <c r="U50590" s="55"/>
      <c r="V50590" s="53"/>
      <c r="W50590" s="53"/>
      <c r="X50590" s="53"/>
      <c r="Y50590" s="55"/>
    </row>
    <row r="50591" spans="21:25" x14ac:dyDescent="0.2">
      <c r="U50591" s="55"/>
      <c r="V50591" s="53"/>
      <c r="W50591" s="53"/>
      <c r="X50591" s="53"/>
      <c r="Y50591" s="55"/>
    </row>
    <row r="50592" spans="21:25" x14ac:dyDescent="0.2">
      <c r="U50592" s="55"/>
      <c r="V50592" s="53"/>
      <c r="W50592" s="53"/>
      <c r="X50592" s="53"/>
      <c r="Y50592" s="55"/>
    </row>
    <row r="50593" spans="21:25" x14ac:dyDescent="0.2">
      <c r="U50593" s="55"/>
      <c r="V50593" s="53"/>
      <c r="W50593" s="53"/>
      <c r="X50593" s="53"/>
      <c r="Y50593" s="55"/>
    </row>
    <row r="50594" spans="21:25" x14ac:dyDescent="0.2">
      <c r="U50594" s="55"/>
      <c r="V50594" s="53"/>
      <c r="W50594" s="53"/>
      <c r="X50594" s="53"/>
      <c r="Y50594" s="55"/>
    </row>
    <row r="50595" spans="21:25" x14ac:dyDescent="0.2">
      <c r="U50595" s="55"/>
      <c r="V50595" s="53"/>
      <c r="W50595" s="53"/>
      <c r="X50595" s="53"/>
      <c r="Y50595" s="55"/>
    </row>
    <row r="50596" spans="21:25" x14ac:dyDescent="0.2">
      <c r="U50596" s="55"/>
      <c r="V50596" s="53"/>
      <c r="W50596" s="53"/>
      <c r="X50596" s="53"/>
      <c r="Y50596" s="55"/>
    </row>
    <row r="50597" spans="21:25" x14ac:dyDescent="0.2">
      <c r="U50597" s="55"/>
      <c r="V50597" s="53"/>
      <c r="W50597" s="53"/>
      <c r="X50597" s="53"/>
      <c r="Y50597" s="55"/>
    </row>
    <row r="50598" spans="21:25" x14ac:dyDescent="0.2">
      <c r="U50598" s="55"/>
      <c r="V50598" s="53"/>
      <c r="W50598" s="53"/>
      <c r="X50598" s="53"/>
      <c r="Y50598" s="55"/>
    </row>
    <row r="50599" spans="21:25" x14ac:dyDescent="0.2">
      <c r="U50599" s="55"/>
      <c r="V50599" s="53"/>
      <c r="W50599" s="53"/>
      <c r="X50599" s="53"/>
      <c r="Y50599" s="55"/>
    </row>
    <row r="50600" spans="21:25" x14ac:dyDescent="0.2">
      <c r="U50600" s="55"/>
      <c r="V50600" s="53"/>
      <c r="W50600" s="53"/>
      <c r="X50600" s="53"/>
      <c r="Y50600" s="55"/>
    </row>
    <row r="50601" spans="21:25" x14ac:dyDescent="0.2">
      <c r="U50601" s="55"/>
      <c r="V50601" s="53"/>
      <c r="W50601" s="53"/>
      <c r="X50601" s="53"/>
      <c r="Y50601" s="55"/>
    </row>
    <row r="50602" spans="21:25" x14ac:dyDescent="0.2">
      <c r="U50602" s="55"/>
      <c r="V50602" s="53"/>
      <c r="W50602" s="53"/>
      <c r="X50602" s="53"/>
      <c r="Y50602" s="55"/>
    </row>
    <row r="50603" spans="21:25" x14ac:dyDescent="0.2">
      <c r="U50603" s="55"/>
      <c r="V50603" s="53"/>
      <c r="W50603" s="53"/>
      <c r="X50603" s="53"/>
      <c r="Y50603" s="55"/>
    </row>
    <row r="50604" spans="21:25" x14ac:dyDescent="0.2">
      <c r="U50604" s="55"/>
      <c r="V50604" s="53"/>
      <c r="W50604" s="53"/>
      <c r="X50604" s="53"/>
      <c r="Y50604" s="55"/>
    </row>
    <row r="50605" spans="21:25" x14ac:dyDescent="0.2">
      <c r="U50605" s="55"/>
      <c r="V50605" s="53"/>
      <c r="W50605" s="53"/>
      <c r="X50605" s="53"/>
      <c r="Y50605" s="55"/>
    </row>
    <row r="50606" spans="21:25" x14ac:dyDescent="0.2">
      <c r="U50606" s="55"/>
      <c r="V50606" s="53"/>
      <c r="W50606" s="53"/>
      <c r="X50606" s="53"/>
      <c r="Y50606" s="55"/>
    </row>
    <row r="50607" spans="21:25" x14ac:dyDescent="0.2">
      <c r="U50607" s="55"/>
      <c r="V50607" s="53"/>
      <c r="W50607" s="53"/>
      <c r="X50607" s="53"/>
      <c r="Y50607" s="55"/>
    </row>
    <row r="50608" spans="21:25" x14ac:dyDescent="0.2">
      <c r="U50608" s="55"/>
      <c r="V50608" s="53"/>
      <c r="W50608" s="53"/>
      <c r="X50608" s="53"/>
      <c r="Y50608" s="55"/>
    </row>
    <row r="50609" spans="21:25" x14ac:dyDescent="0.2">
      <c r="U50609" s="55"/>
      <c r="V50609" s="53"/>
      <c r="W50609" s="53"/>
      <c r="X50609" s="53"/>
      <c r="Y50609" s="55"/>
    </row>
    <row r="50610" spans="21:25" x14ac:dyDescent="0.2">
      <c r="U50610" s="55"/>
      <c r="V50610" s="53"/>
      <c r="W50610" s="53"/>
      <c r="X50610" s="53"/>
      <c r="Y50610" s="55"/>
    </row>
    <row r="50611" spans="21:25" x14ac:dyDescent="0.2">
      <c r="U50611" s="55"/>
      <c r="V50611" s="53"/>
      <c r="W50611" s="53"/>
      <c r="X50611" s="53"/>
      <c r="Y50611" s="55"/>
    </row>
    <row r="50612" spans="21:25" x14ac:dyDescent="0.2">
      <c r="U50612" s="55"/>
      <c r="V50612" s="53"/>
      <c r="W50612" s="53"/>
      <c r="X50612" s="53"/>
      <c r="Y50612" s="55"/>
    </row>
    <row r="50613" spans="21:25" x14ac:dyDescent="0.2">
      <c r="U50613" s="55"/>
      <c r="V50613" s="53"/>
      <c r="W50613" s="53"/>
      <c r="X50613" s="53"/>
      <c r="Y50613" s="55"/>
    </row>
    <row r="50614" spans="21:25" x14ac:dyDescent="0.2">
      <c r="U50614" s="55"/>
      <c r="V50614" s="53"/>
      <c r="W50614" s="53"/>
      <c r="X50614" s="53"/>
      <c r="Y50614" s="55"/>
    </row>
    <row r="50615" spans="21:25" x14ac:dyDescent="0.2">
      <c r="U50615" s="55"/>
      <c r="V50615" s="53"/>
      <c r="W50615" s="53"/>
      <c r="X50615" s="53"/>
      <c r="Y50615" s="55"/>
    </row>
    <row r="50616" spans="21:25" x14ac:dyDescent="0.2">
      <c r="U50616" s="55"/>
      <c r="V50616" s="53"/>
      <c r="W50616" s="53"/>
      <c r="X50616" s="53"/>
      <c r="Y50616" s="55"/>
    </row>
    <row r="50617" spans="21:25" x14ac:dyDescent="0.2">
      <c r="U50617" s="55"/>
      <c r="V50617" s="53"/>
      <c r="W50617" s="53"/>
      <c r="X50617" s="53"/>
      <c r="Y50617" s="55"/>
    </row>
    <row r="50618" spans="21:25" x14ac:dyDescent="0.2">
      <c r="U50618" s="55"/>
      <c r="V50618" s="53"/>
      <c r="W50618" s="53"/>
      <c r="X50618" s="53"/>
      <c r="Y50618" s="55"/>
    </row>
    <row r="50619" spans="21:25" x14ac:dyDescent="0.2">
      <c r="U50619" s="55"/>
      <c r="V50619" s="53"/>
      <c r="W50619" s="53"/>
      <c r="X50619" s="53"/>
      <c r="Y50619" s="55"/>
    </row>
    <row r="50620" spans="21:25" x14ac:dyDescent="0.2">
      <c r="U50620" s="55"/>
      <c r="V50620" s="53"/>
      <c r="W50620" s="53"/>
      <c r="X50620" s="53"/>
      <c r="Y50620" s="55"/>
    </row>
    <row r="50621" spans="21:25" x14ac:dyDescent="0.2">
      <c r="U50621" s="55"/>
      <c r="V50621" s="53"/>
      <c r="W50621" s="53"/>
      <c r="X50621" s="53"/>
      <c r="Y50621" s="55"/>
    </row>
    <row r="50622" spans="21:25" x14ac:dyDescent="0.2">
      <c r="U50622" s="55"/>
      <c r="V50622" s="53"/>
      <c r="W50622" s="53"/>
      <c r="X50622" s="53"/>
      <c r="Y50622" s="55"/>
    </row>
    <row r="50623" spans="21:25" x14ac:dyDescent="0.2">
      <c r="U50623" s="55"/>
      <c r="V50623" s="53"/>
      <c r="W50623" s="53"/>
      <c r="X50623" s="53"/>
      <c r="Y50623" s="55"/>
    </row>
    <row r="50624" spans="21:25" x14ac:dyDescent="0.2">
      <c r="U50624" s="55"/>
      <c r="V50624" s="53"/>
      <c r="W50624" s="53"/>
      <c r="X50624" s="53"/>
      <c r="Y50624" s="55"/>
    </row>
    <row r="50625" spans="21:25" x14ac:dyDescent="0.2">
      <c r="U50625" s="55"/>
      <c r="V50625" s="53"/>
      <c r="W50625" s="53"/>
      <c r="X50625" s="53"/>
      <c r="Y50625" s="55"/>
    </row>
    <row r="50626" spans="21:25" x14ac:dyDescent="0.2">
      <c r="U50626" s="55"/>
      <c r="V50626" s="53"/>
      <c r="W50626" s="53"/>
      <c r="X50626" s="53"/>
      <c r="Y50626" s="55"/>
    </row>
    <row r="50627" spans="21:25" x14ac:dyDescent="0.2">
      <c r="U50627" s="55"/>
      <c r="V50627" s="53"/>
      <c r="W50627" s="53"/>
      <c r="X50627" s="53"/>
      <c r="Y50627" s="55"/>
    </row>
    <row r="50628" spans="21:25" x14ac:dyDescent="0.2">
      <c r="U50628" s="55"/>
      <c r="V50628" s="53"/>
      <c r="W50628" s="53"/>
      <c r="X50628" s="53"/>
      <c r="Y50628" s="55"/>
    </row>
    <row r="50629" spans="21:25" x14ac:dyDescent="0.2">
      <c r="U50629" s="55"/>
      <c r="V50629" s="53"/>
      <c r="W50629" s="53"/>
      <c r="X50629" s="53"/>
      <c r="Y50629" s="55"/>
    </row>
    <row r="50630" spans="21:25" x14ac:dyDescent="0.2">
      <c r="U50630" s="55"/>
      <c r="V50630" s="53"/>
      <c r="W50630" s="53"/>
      <c r="X50630" s="53"/>
      <c r="Y50630" s="55"/>
    </row>
    <row r="50631" spans="21:25" x14ac:dyDescent="0.2">
      <c r="U50631" s="55"/>
      <c r="V50631" s="53"/>
      <c r="W50631" s="53"/>
      <c r="X50631" s="53"/>
      <c r="Y50631" s="55"/>
    </row>
    <row r="50632" spans="21:25" x14ac:dyDescent="0.2">
      <c r="U50632" s="55"/>
      <c r="V50632" s="53"/>
      <c r="W50632" s="53"/>
      <c r="X50632" s="53"/>
      <c r="Y50632" s="55"/>
    </row>
    <row r="50633" spans="21:25" x14ac:dyDescent="0.2">
      <c r="U50633" s="55"/>
      <c r="V50633" s="53"/>
      <c r="W50633" s="53"/>
      <c r="X50633" s="53"/>
      <c r="Y50633" s="55"/>
    </row>
    <row r="50634" spans="21:25" x14ac:dyDescent="0.2">
      <c r="U50634" s="55"/>
      <c r="V50634" s="53"/>
      <c r="W50634" s="53"/>
      <c r="X50634" s="53"/>
      <c r="Y50634" s="55"/>
    </row>
    <row r="50635" spans="21:25" x14ac:dyDescent="0.2">
      <c r="U50635" s="55"/>
      <c r="V50635" s="53"/>
      <c r="W50635" s="53"/>
      <c r="X50635" s="53"/>
      <c r="Y50635" s="55"/>
    </row>
    <row r="50636" spans="21:25" x14ac:dyDescent="0.2">
      <c r="U50636" s="55"/>
      <c r="V50636" s="53"/>
      <c r="W50636" s="53"/>
      <c r="X50636" s="53"/>
      <c r="Y50636" s="55"/>
    </row>
    <row r="50637" spans="21:25" x14ac:dyDescent="0.2">
      <c r="U50637" s="55"/>
      <c r="V50637" s="53"/>
      <c r="W50637" s="53"/>
      <c r="X50637" s="53"/>
      <c r="Y50637" s="55"/>
    </row>
    <row r="50638" spans="21:25" x14ac:dyDescent="0.2">
      <c r="U50638" s="55"/>
      <c r="V50638" s="53"/>
      <c r="W50638" s="53"/>
      <c r="X50638" s="53"/>
      <c r="Y50638" s="55"/>
    </row>
    <row r="50639" spans="21:25" x14ac:dyDescent="0.2">
      <c r="U50639" s="55"/>
      <c r="V50639" s="53"/>
      <c r="W50639" s="53"/>
      <c r="X50639" s="53"/>
      <c r="Y50639" s="55"/>
    </row>
    <row r="50640" spans="21:25" x14ac:dyDescent="0.2">
      <c r="U50640" s="55"/>
      <c r="V50640" s="53"/>
      <c r="W50640" s="53"/>
      <c r="X50640" s="53"/>
      <c r="Y50640" s="55"/>
    </row>
    <row r="50641" spans="21:25" x14ac:dyDescent="0.2">
      <c r="U50641" s="55"/>
      <c r="V50641" s="53"/>
      <c r="W50641" s="53"/>
      <c r="X50641" s="53"/>
      <c r="Y50641" s="55"/>
    </row>
    <row r="50642" spans="21:25" x14ac:dyDescent="0.2">
      <c r="U50642" s="55"/>
      <c r="V50642" s="53"/>
      <c r="W50642" s="53"/>
      <c r="X50642" s="53"/>
      <c r="Y50642" s="55"/>
    </row>
    <row r="50643" spans="21:25" x14ac:dyDescent="0.2">
      <c r="U50643" s="55"/>
      <c r="V50643" s="53"/>
      <c r="W50643" s="53"/>
      <c r="X50643" s="53"/>
      <c r="Y50643" s="55"/>
    </row>
    <row r="50644" spans="21:25" x14ac:dyDescent="0.2">
      <c r="U50644" s="55"/>
      <c r="V50644" s="53"/>
      <c r="W50644" s="53"/>
      <c r="X50644" s="53"/>
      <c r="Y50644" s="55"/>
    </row>
    <row r="50645" spans="21:25" x14ac:dyDescent="0.2">
      <c r="U50645" s="55"/>
      <c r="V50645" s="53"/>
      <c r="W50645" s="53"/>
      <c r="X50645" s="53"/>
      <c r="Y50645" s="55"/>
    </row>
    <row r="50646" spans="21:25" x14ac:dyDescent="0.2">
      <c r="U50646" s="55"/>
      <c r="V50646" s="53"/>
      <c r="W50646" s="53"/>
      <c r="X50646" s="53"/>
      <c r="Y50646" s="55"/>
    </row>
    <row r="50647" spans="21:25" x14ac:dyDescent="0.2">
      <c r="U50647" s="55"/>
      <c r="V50647" s="53"/>
      <c r="W50647" s="53"/>
      <c r="X50647" s="53"/>
      <c r="Y50647" s="55"/>
    </row>
    <row r="50648" spans="21:25" x14ac:dyDescent="0.2">
      <c r="U50648" s="55"/>
      <c r="V50648" s="53"/>
      <c r="W50648" s="53"/>
      <c r="X50648" s="53"/>
      <c r="Y50648" s="55"/>
    </row>
    <row r="50649" spans="21:25" x14ac:dyDescent="0.2">
      <c r="U50649" s="55"/>
      <c r="V50649" s="53"/>
      <c r="W50649" s="53"/>
      <c r="X50649" s="53"/>
      <c r="Y50649" s="55"/>
    </row>
    <row r="50650" spans="21:25" x14ac:dyDescent="0.2">
      <c r="U50650" s="55"/>
      <c r="V50650" s="53"/>
      <c r="W50650" s="53"/>
      <c r="X50650" s="53"/>
      <c r="Y50650" s="55"/>
    </row>
    <row r="50651" spans="21:25" x14ac:dyDescent="0.2">
      <c r="U50651" s="55"/>
      <c r="V50651" s="53"/>
      <c r="W50651" s="53"/>
      <c r="X50651" s="53"/>
      <c r="Y50651" s="55"/>
    </row>
    <row r="50652" spans="21:25" x14ac:dyDescent="0.2">
      <c r="U50652" s="55"/>
      <c r="V50652" s="53"/>
      <c r="W50652" s="53"/>
      <c r="X50652" s="53"/>
      <c r="Y50652" s="55"/>
    </row>
    <row r="50653" spans="21:25" x14ac:dyDescent="0.2">
      <c r="U50653" s="55"/>
      <c r="V50653" s="53"/>
      <c r="W50653" s="53"/>
      <c r="X50653" s="53"/>
      <c r="Y50653" s="55"/>
    </row>
    <row r="50654" spans="21:25" x14ac:dyDescent="0.2">
      <c r="U50654" s="55"/>
      <c r="V50654" s="53"/>
      <c r="W50654" s="53"/>
      <c r="X50654" s="53"/>
      <c r="Y50654" s="55"/>
    </row>
    <row r="50655" spans="21:25" x14ac:dyDescent="0.2">
      <c r="U50655" s="55"/>
      <c r="V50655" s="53"/>
      <c r="W50655" s="53"/>
      <c r="X50655" s="53"/>
      <c r="Y50655" s="55"/>
    </row>
    <row r="50656" spans="21:25" x14ac:dyDescent="0.2">
      <c r="U50656" s="55"/>
      <c r="V50656" s="53"/>
      <c r="W50656" s="53"/>
      <c r="X50656" s="53"/>
      <c r="Y50656" s="55"/>
    </row>
    <row r="50657" spans="21:25" x14ac:dyDescent="0.2">
      <c r="U50657" s="55"/>
      <c r="V50657" s="53"/>
      <c r="W50657" s="53"/>
      <c r="X50657" s="53"/>
      <c r="Y50657" s="55"/>
    </row>
    <row r="50658" spans="21:25" x14ac:dyDescent="0.2">
      <c r="U50658" s="55"/>
      <c r="V50658" s="53"/>
      <c r="W50658" s="53"/>
      <c r="X50658" s="53"/>
      <c r="Y50658" s="55"/>
    </row>
    <row r="50659" spans="21:25" x14ac:dyDescent="0.2">
      <c r="U50659" s="55"/>
      <c r="V50659" s="53"/>
      <c r="W50659" s="53"/>
      <c r="X50659" s="53"/>
      <c r="Y50659" s="55"/>
    </row>
    <row r="50660" spans="21:25" x14ac:dyDescent="0.2">
      <c r="U50660" s="55"/>
      <c r="V50660" s="53"/>
      <c r="W50660" s="53"/>
      <c r="X50660" s="53"/>
      <c r="Y50660" s="55"/>
    </row>
    <row r="50661" spans="21:25" x14ac:dyDescent="0.2">
      <c r="U50661" s="55"/>
      <c r="V50661" s="53"/>
      <c r="W50661" s="53"/>
      <c r="X50661" s="53"/>
      <c r="Y50661" s="55"/>
    </row>
    <row r="50662" spans="21:25" x14ac:dyDescent="0.2">
      <c r="U50662" s="55"/>
      <c r="V50662" s="53"/>
      <c r="W50662" s="53"/>
      <c r="X50662" s="53"/>
      <c r="Y50662" s="55"/>
    </row>
    <row r="50663" spans="21:25" x14ac:dyDescent="0.2">
      <c r="U50663" s="55"/>
      <c r="V50663" s="53"/>
      <c r="W50663" s="53"/>
      <c r="X50663" s="53"/>
      <c r="Y50663" s="55"/>
    </row>
    <row r="50664" spans="21:25" x14ac:dyDescent="0.2">
      <c r="U50664" s="55"/>
      <c r="V50664" s="53"/>
      <c r="W50664" s="53"/>
      <c r="X50664" s="53"/>
      <c r="Y50664" s="55"/>
    </row>
    <row r="50665" spans="21:25" x14ac:dyDescent="0.2">
      <c r="U50665" s="55"/>
      <c r="V50665" s="53"/>
      <c r="W50665" s="53"/>
      <c r="X50665" s="53"/>
      <c r="Y50665" s="55"/>
    </row>
    <row r="50666" spans="21:25" x14ac:dyDescent="0.2">
      <c r="U50666" s="55"/>
      <c r="V50666" s="53"/>
      <c r="W50666" s="53"/>
      <c r="X50666" s="53"/>
      <c r="Y50666" s="55"/>
    </row>
    <row r="50667" spans="21:25" x14ac:dyDescent="0.2">
      <c r="U50667" s="55"/>
      <c r="V50667" s="53"/>
      <c r="W50667" s="53"/>
      <c r="X50667" s="53"/>
      <c r="Y50667" s="55"/>
    </row>
    <row r="50668" spans="21:25" x14ac:dyDescent="0.2">
      <c r="U50668" s="55"/>
      <c r="V50668" s="53"/>
      <c r="W50668" s="53"/>
      <c r="X50668" s="53"/>
      <c r="Y50668" s="55"/>
    </row>
    <row r="50669" spans="21:25" x14ac:dyDescent="0.2">
      <c r="U50669" s="55"/>
      <c r="V50669" s="53"/>
      <c r="W50669" s="53"/>
      <c r="X50669" s="53"/>
      <c r="Y50669" s="55"/>
    </row>
    <row r="50670" spans="21:25" x14ac:dyDescent="0.2">
      <c r="U50670" s="55"/>
      <c r="V50670" s="53"/>
      <c r="W50670" s="53"/>
      <c r="X50670" s="53"/>
      <c r="Y50670" s="55"/>
    </row>
    <row r="50671" spans="21:25" x14ac:dyDescent="0.2">
      <c r="U50671" s="55"/>
      <c r="V50671" s="53"/>
      <c r="W50671" s="53"/>
      <c r="X50671" s="53"/>
      <c r="Y50671" s="55"/>
    </row>
    <row r="50672" spans="21:25" x14ac:dyDescent="0.2">
      <c r="U50672" s="55"/>
      <c r="V50672" s="53"/>
      <c r="W50672" s="53"/>
      <c r="X50672" s="53"/>
      <c r="Y50672" s="55"/>
    </row>
    <row r="50673" spans="21:25" x14ac:dyDescent="0.2">
      <c r="U50673" s="55"/>
      <c r="V50673" s="53"/>
      <c r="W50673" s="53"/>
      <c r="X50673" s="53"/>
      <c r="Y50673" s="55"/>
    </row>
    <row r="50674" spans="21:25" x14ac:dyDescent="0.2">
      <c r="U50674" s="55"/>
      <c r="V50674" s="53"/>
      <c r="W50674" s="53"/>
      <c r="X50674" s="53"/>
      <c r="Y50674" s="55"/>
    </row>
    <row r="50675" spans="21:25" x14ac:dyDescent="0.2">
      <c r="U50675" s="55"/>
      <c r="V50675" s="53"/>
      <c r="W50675" s="53"/>
      <c r="X50675" s="53"/>
      <c r="Y50675" s="55"/>
    </row>
    <row r="50676" spans="21:25" x14ac:dyDescent="0.2">
      <c r="U50676" s="55"/>
      <c r="V50676" s="53"/>
      <c r="W50676" s="53"/>
      <c r="X50676" s="53"/>
      <c r="Y50676" s="55"/>
    </row>
    <row r="50677" spans="21:25" x14ac:dyDescent="0.2">
      <c r="U50677" s="55"/>
      <c r="V50677" s="53"/>
      <c r="W50677" s="53"/>
      <c r="X50677" s="53"/>
      <c r="Y50677" s="55"/>
    </row>
    <row r="50678" spans="21:25" x14ac:dyDescent="0.2">
      <c r="U50678" s="55"/>
      <c r="V50678" s="53"/>
      <c r="W50678" s="53"/>
      <c r="X50678" s="53"/>
      <c r="Y50678" s="55"/>
    </row>
    <row r="50679" spans="21:25" x14ac:dyDescent="0.2">
      <c r="U50679" s="55"/>
      <c r="V50679" s="53"/>
      <c r="W50679" s="53"/>
      <c r="X50679" s="53"/>
      <c r="Y50679" s="55"/>
    </row>
    <row r="50680" spans="21:25" x14ac:dyDescent="0.2">
      <c r="U50680" s="55"/>
      <c r="V50680" s="53"/>
      <c r="W50680" s="53"/>
      <c r="X50680" s="53"/>
      <c r="Y50680" s="55"/>
    </row>
    <row r="50681" spans="21:25" x14ac:dyDescent="0.2">
      <c r="U50681" s="55"/>
      <c r="V50681" s="53"/>
      <c r="W50681" s="53"/>
      <c r="X50681" s="53"/>
      <c r="Y50681" s="55"/>
    </row>
    <row r="50682" spans="21:25" x14ac:dyDescent="0.2">
      <c r="U50682" s="55"/>
      <c r="V50682" s="53"/>
      <c r="W50682" s="53"/>
      <c r="X50682" s="53"/>
      <c r="Y50682" s="55"/>
    </row>
    <row r="50683" spans="21:25" x14ac:dyDescent="0.2">
      <c r="U50683" s="55"/>
      <c r="V50683" s="53"/>
      <c r="W50683" s="53"/>
      <c r="X50683" s="53"/>
      <c r="Y50683" s="55"/>
    </row>
    <row r="50684" spans="21:25" x14ac:dyDescent="0.2">
      <c r="U50684" s="55"/>
      <c r="V50684" s="53"/>
      <c r="W50684" s="53"/>
      <c r="X50684" s="53"/>
      <c r="Y50684" s="55"/>
    </row>
    <row r="50685" spans="21:25" x14ac:dyDescent="0.2">
      <c r="U50685" s="55"/>
      <c r="V50685" s="53"/>
      <c r="W50685" s="53"/>
      <c r="X50685" s="53"/>
      <c r="Y50685" s="55"/>
    </row>
    <row r="50686" spans="21:25" x14ac:dyDescent="0.2">
      <c r="U50686" s="55"/>
      <c r="V50686" s="53"/>
      <c r="W50686" s="53"/>
      <c r="X50686" s="53"/>
      <c r="Y50686" s="55"/>
    </row>
    <row r="50687" spans="21:25" x14ac:dyDescent="0.2">
      <c r="U50687" s="55"/>
      <c r="V50687" s="53"/>
      <c r="W50687" s="53"/>
      <c r="X50687" s="53"/>
      <c r="Y50687" s="55"/>
    </row>
    <row r="50688" spans="21:25" x14ac:dyDescent="0.2">
      <c r="U50688" s="55"/>
      <c r="V50688" s="53"/>
      <c r="W50688" s="53"/>
      <c r="X50688" s="53"/>
      <c r="Y50688" s="55"/>
    </row>
    <row r="50689" spans="21:25" x14ac:dyDescent="0.2">
      <c r="U50689" s="55"/>
      <c r="V50689" s="53"/>
      <c r="W50689" s="53"/>
      <c r="X50689" s="53"/>
      <c r="Y50689" s="55"/>
    </row>
    <row r="50690" spans="21:25" x14ac:dyDescent="0.2">
      <c r="U50690" s="55"/>
      <c r="V50690" s="53"/>
      <c r="W50690" s="53"/>
      <c r="X50690" s="53"/>
      <c r="Y50690" s="55"/>
    </row>
    <row r="50691" spans="21:25" x14ac:dyDescent="0.2">
      <c r="U50691" s="55"/>
      <c r="V50691" s="53"/>
      <c r="W50691" s="53"/>
      <c r="X50691" s="53"/>
      <c r="Y50691" s="55"/>
    </row>
    <row r="50692" spans="21:25" x14ac:dyDescent="0.2">
      <c r="U50692" s="55"/>
      <c r="V50692" s="53"/>
      <c r="W50692" s="53"/>
      <c r="X50692" s="53"/>
      <c r="Y50692" s="55"/>
    </row>
    <row r="50693" spans="21:25" x14ac:dyDescent="0.2">
      <c r="U50693" s="55"/>
      <c r="V50693" s="53"/>
      <c r="W50693" s="53"/>
      <c r="X50693" s="53"/>
      <c r="Y50693" s="55"/>
    </row>
    <row r="50694" spans="21:25" x14ac:dyDescent="0.2">
      <c r="U50694" s="55"/>
      <c r="V50694" s="53"/>
      <c r="W50694" s="53"/>
      <c r="X50694" s="53"/>
      <c r="Y50694" s="55"/>
    </row>
    <row r="50695" spans="21:25" x14ac:dyDescent="0.2">
      <c r="U50695" s="55"/>
      <c r="V50695" s="53"/>
      <c r="W50695" s="53"/>
      <c r="X50695" s="53"/>
      <c r="Y50695" s="55"/>
    </row>
    <row r="50696" spans="21:25" x14ac:dyDescent="0.2">
      <c r="U50696" s="55"/>
      <c r="V50696" s="53"/>
      <c r="W50696" s="53"/>
      <c r="X50696" s="53"/>
      <c r="Y50696" s="55"/>
    </row>
    <row r="50697" spans="21:25" x14ac:dyDescent="0.2">
      <c r="U50697" s="55"/>
      <c r="V50697" s="53"/>
      <c r="W50697" s="53"/>
      <c r="X50697" s="53"/>
      <c r="Y50697" s="55"/>
    </row>
    <row r="50698" spans="21:25" x14ac:dyDescent="0.2">
      <c r="U50698" s="55"/>
      <c r="V50698" s="53"/>
      <c r="W50698" s="53"/>
      <c r="X50698" s="53"/>
      <c r="Y50698" s="55"/>
    </row>
    <row r="50699" spans="21:25" x14ac:dyDescent="0.2">
      <c r="U50699" s="55"/>
      <c r="V50699" s="53"/>
      <c r="W50699" s="53"/>
      <c r="X50699" s="53"/>
      <c r="Y50699" s="55"/>
    </row>
    <row r="50700" spans="21:25" x14ac:dyDescent="0.2">
      <c r="U50700" s="55"/>
      <c r="V50700" s="53"/>
      <c r="W50700" s="53"/>
      <c r="X50700" s="53"/>
      <c r="Y50700" s="55"/>
    </row>
    <row r="50701" spans="21:25" x14ac:dyDescent="0.2">
      <c r="U50701" s="55"/>
      <c r="V50701" s="53"/>
      <c r="W50701" s="53"/>
      <c r="X50701" s="53"/>
      <c r="Y50701" s="55"/>
    </row>
    <row r="50702" spans="21:25" x14ac:dyDescent="0.2">
      <c r="U50702" s="55"/>
      <c r="V50702" s="53"/>
      <c r="W50702" s="53"/>
      <c r="X50702" s="53"/>
      <c r="Y50702" s="55"/>
    </row>
    <row r="50703" spans="21:25" x14ac:dyDescent="0.2">
      <c r="U50703" s="55"/>
      <c r="V50703" s="53"/>
      <c r="W50703" s="53"/>
      <c r="X50703" s="53"/>
      <c r="Y50703" s="55"/>
    </row>
    <row r="50704" spans="21:25" x14ac:dyDescent="0.2">
      <c r="U50704" s="55"/>
      <c r="V50704" s="53"/>
      <c r="W50704" s="53"/>
      <c r="X50704" s="53"/>
      <c r="Y50704" s="55"/>
    </row>
    <row r="50705" spans="21:25" x14ac:dyDescent="0.2">
      <c r="U50705" s="55"/>
      <c r="V50705" s="53"/>
      <c r="W50705" s="53"/>
      <c r="X50705" s="53"/>
      <c r="Y50705" s="55"/>
    </row>
    <row r="50706" spans="21:25" x14ac:dyDescent="0.2">
      <c r="U50706" s="55"/>
      <c r="V50706" s="53"/>
      <c r="W50706" s="53"/>
      <c r="X50706" s="53"/>
      <c r="Y50706" s="55"/>
    </row>
    <row r="50707" spans="21:25" x14ac:dyDescent="0.2">
      <c r="U50707" s="55"/>
      <c r="V50707" s="53"/>
      <c r="W50707" s="53"/>
      <c r="X50707" s="53"/>
      <c r="Y50707" s="55"/>
    </row>
    <row r="50708" spans="21:25" x14ac:dyDescent="0.2">
      <c r="U50708" s="55"/>
      <c r="V50708" s="53"/>
      <c r="W50708" s="53"/>
      <c r="X50708" s="53"/>
      <c r="Y50708" s="55"/>
    </row>
    <row r="50709" spans="21:25" x14ac:dyDescent="0.2">
      <c r="U50709" s="55"/>
      <c r="V50709" s="53"/>
      <c r="W50709" s="53"/>
      <c r="X50709" s="53"/>
      <c r="Y50709" s="55"/>
    </row>
    <row r="50710" spans="21:25" x14ac:dyDescent="0.2">
      <c r="U50710" s="55"/>
      <c r="V50710" s="53"/>
      <c r="W50710" s="53"/>
      <c r="X50710" s="53"/>
      <c r="Y50710" s="55"/>
    </row>
    <row r="50711" spans="21:25" x14ac:dyDescent="0.2">
      <c r="U50711" s="55"/>
      <c r="V50711" s="53"/>
      <c r="W50711" s="53"/>
      <c r="X50711" s="53"/>
      <c r="Y50711" s="55"/>
    </row>
    <row r="50712" spans="21:25" x14ac:dyDescent="0.2">
      <c r="U50712" s="55"/>
      <c r="V50712" s="53"/>
      <c r="W50712" s="53"/>
      <c r="X50712" s="53"/>
      <c r="Y50712" s="55"/>
    </row>
    <row r="50713" spans="21:25" x14ac:dyDescent="0.2">
      <c r="U50713" s="55"/>
      <c r="V50713" s="53"/>
      <c r="W50713" s="53"/>
      <c r="X50713" s="53"/>
      <c r="Y50713" s="55"/>
    </row>
    <row r="50714" spans="21:25" x14ac:dyDescent="0.2">
      <c r="U50714" s="55"/>
      <c r="V50714" s="53"/>
      <c r="W50714" s="53"/>
      <c r="X50714" s="53"/>
      <c r="Y50714" s="55"/>
    </row>
    <row r="50715" spans="21:25" x14ac:dyDescent="0.2">
      <c r="U50715" s="55"/>
      <c r="V50715" s="53"/>
      <c r="W50715" s="53"/>
      <c r="X50715" s="53"/>
      <c r="Y50715" s="55"/>
    </row>
    <row r="50716" spans="21:25" x14ac:dyDescent="0.2">
      <c r="U50716" s="55"/>
      <c r="V50716" s="53"/>
      <c r="W50716" s="53"/>
      <c r="X50716" s="53"/>
      <c r="Y50716" s="55"/>
    </row>
    <row r="50717" spans="21:25" x14ac:dyDescent="0.2">
      <c r="U50717" s="55"/>
      <c r="V50717" s="53"/>
      <c r="W50717" s="53"/>
      <c r="X50717" s="53"/>
      <c r="Y50717" s="55"/>
    </row>
    <row r="50718" spans="21:25" x14ac:dyDescent="0.2">
      <c r="U50718" s="55"/>
      <c r="V50718" s="53"/>
      <c r="W50718" s="53"/>
      <c r="X50718" s="53"/>
      <c r="Y50718" s="55"/>
    </row>
    <row r="50719" spans="21:25" x14ac:dyDescent="0.2">
      <c r="U50719" s="55"/>
      <c r="V50719" s="53"/>
      <c r="W50719" s="53"/>
      <c r="X50719" s="53"/>
      <c r="Y50719" s="55"/>
    </row>
    <row r="50720" spans="21:25" x14ac:dyDescent="0.2">
      <c r="U50720" s="55"/>
      <c r="V50720" s="53"/>
      <c r="W50720" s="53"/>
      <c r="X50720" s="53"/>
      <c r="Y50720" s="55"/>
    </row>
    <row r="50721" spans="21:25" x14ac:dyDescent="0.2">
      <c r="U50721" s="55"/>
      <c r="V50721" s="53"/>
      <c r="W50721" s="53"/>
      <c r="X50721" s="53"/>
      <c r="Y50721" s="55"/>
    </row>
    <row r="50722" spans="21:25" x14ac:dyDescent="0.2">
      <c r="U50722" s="55"/>
      <c r="V50722" s="53"/>
      <c r="W50722" s="53"/>
      <c r="X50722" s="53"/>
      <c r="Y50722" s="55"/>
    </row>
    <row r="50723" spans="21:25" x14ac:dyDescent="0.2">
      <c r="U50723" s="55"/>
      <c r="V50723" s="53"/>
      <c r="W50723" s="53"/>
      <c r="X50723" s="53"/>
      <c r="Y50723" s="55"/>
    </row>
    <row r="50724" spans="21:25" x14ac:dyDescent="0.2">
      <c r="U50724" s="55"/>
      <c r="V50724" s="53"/>
      <c r="W50724" s="53"/>
      <c r="X50724" s="53"/>
      <c r="Y50724" s="55"/>
    </row>
    <row r="50725" spans="21:25" x14ac:dyDescent="0.2">
      <c r="U50725" s="55"/>
      <c r="V50725" s="53"/>
      <c r="W50725" s="53"/>
      <c r="X50725" s="53"/>
      <c r="Y50725" s="55"/>
    </row>
    <row r="50726" spans="21:25" x14ac:dyDescent="0.2">
      <c r="U50726" s="55"/>
      <c r="V50726" s="53"/>
      <c r="W50726" s="53"/>
      <c r="X50726" s="53"/>
      <c r="Y50726" s="55"/>
    </row>
    <row r="50727" spans="21:25" x14ac:dyDescent="0.2">
      <c r="U50727" s="55"/>
      <c r="V50727" s="53"/>
      <c r="W50727" s="53"/>
      <c r="X50727" s="53"/>
      <c r="Y50727" s="55"/>
    </row>
    <row r="50728" spans="21:25" x14ac:dyDescent="0.2">
      <c r="U50728" s="55"/>
      <c r="V50728" s="53"/>
      <c r="W50728" s="53"/>
      <c r="X50728" s="53"/>
      <c r="Y50728" s="55"/>
    </row>
    <row r="50729" spans="21:25" x14ac:dyDescent="0.2">
      <c r="U50729" s="55"/>
      <c r="V50729" s="53"/>
      <c r="W50729" s="53"/>
      <c r="X50729" s="53"/>
      <c r="Y50729" s="55"/>
    </row>
    <row r="50730" spans="21:25" x14ac:dyDescent="0.2">
      <c r="U50730" s="55"/>
      <c r="V50730" s="53"/>
      <c r="W50730" s="53"/>
      <c r="X50730" s="53"/>
      <c r="Y50730" s="55"/>
    </row>
    <row r="50731" spans="21:25" x14ac:dyDescent="0.2">
      <c r="U50731" s="55"/>
      <c r="V50731" s="53"/>
      <c r="W50731" s="53"/>
      <c r="X50731" s="53"/>
      <c r="Y50731" s="55"/>
    </row>
    <row r="50732" spans="21:25" x14ac:dyDescent="0.2">
      <c r="U50732" s="55"/>
      <c r="V50732" s="53"/>
      <c r="W50732" s="53"/>
      <c r="X50732" s="53"/>
      <c r="Y50732" s="55"/>
    </row>
    <row r="50733" spans="21:25" x14ac:dyDescent="0.2">
      <c r="U50733" s="55"/>
      <c r="V50733" s="53"/>
      <c r="W50733" s="53"/>
      <c r="X50733" s="53"/>
      <c r="Y50733" s="55"/>
    </row>
    <row r="50734" spans="21:25" x14ac:dyDescent="0.2">
      <c r="U50734" s="55"/>
      <c r="V50734" s="53"/>
      <c r="W50734" s="53"/>
      <c r="X50734" s="53"/>
      <c r="Y50734" s="55"/>
    </row>
    <row r="50735" spans="21:25" x14ac:dyDescent="0.2">
      <c r="U50735" s="55"/>
      <c r="V50735" s="53"/>
      <c r="W50735" s="53"/>
      <c r="X50735" s="53"/>
      <c r="Y50735" s="55"/>
    </row>
    <row r="50736" spans="21:25" x14ac:dyDescent="0.2">
      <c r="U50736" s="55"/>
      <c r="V50736" s="53"/>
      <c r="W50736" s="53"/>
      <c r="X50736" s="53"/>
      <c r="Y50736" s="55"/>
    </row>
    <row r="50737" spans="21:25" x14ac:dyDescent="0.2">
      <c r="U50737" s="55"/>
      <c r="V50737" s="53"/>
      <c r="W50737" s="53"/>
      <c r="X50737" s="53"/>
      <c r="Y50737" s="55"/>
    </row>
    <row r="50738" spans="21:25" x14ac:dyDescent="0.2">
      <c r="U50738" s="55"/>
      <c r="V50738" s="53"/>
      <c r="W50738" s="53"/>
      <c r="X50738" s="53"/>
      <c r="Y50738" s="55"/>
    </row>
    <row r="50739" spans="21:25" x14ac:dyDescent="0.2">
      <c r="U50739" s="55"/>
      <c r="V50739" s="53"/>
      <c r="W50739" s="53"/>
      <c r="X50739" s="53"/>
      <c r="Y50739" s="55"/>
    </row>
    <row r="50740" spans="21:25" x14ac:dyDescent="0.2">
      <c r="U50740" s="55"/>
      <c r="V50740" s="53"/>
      <c r="W50740" s="53"/>
      <c r="X50740" s="53"/>
      <c r="Y50740" s="55"/>
    </row>
    <row r="50741" spans="21:25" x14ac:dyDescent="0.2">
      <c r="U50741" s="55"/>
      <c r="V50741" s="53"/>
      <c r="W50741" s="53"/>
      <c r="X50741" s="53"/>
      <c r="Y50741" s="55"/>
    </row>
    <row r="50742" spans="21:25" x14ac:dyDescent="0.2">
      <c r="U50742" s="55"/>
      <c r="V50742" s="53"/>
      <c r="W50742" s="53"/>
      <c r="X50742" s="53"/>
      <c r="Y50742" s="55"/>
    </row>
    <row r="50743" spans="21:25" x14ac:dyDescent="0.2">
      <c r="U50743" s="55"/>
      <c r="V50743" s="53"/>
      <c r="W50743" s="53"/>
      <c r="X50743" s="53"/>
      <c r="Y50743" s="55"/>
    </row>
    <row r="50744" spans="21:25" x14ac:dyDescent="0.2">
      <c r="U50744" s="55"/>
      <c r="V50744" s="53"/>
      <c r="W50744" s="53"/>
      <c r="X50744" s="53"/>
      <c r="Y50744" s="55"/>
    </row>
    <row r="50745" spans="21:25" x14ac:dyDescent="0.2">
      <c r="U50745" s="55"/>
      <c r="V50745" s="53"/>
      <c r="W50745" s="53"/>
      <c r="X50745" s="53"/>
      <c r="Y50745" s="55"/>
    </row>
    <row r="50746" spans="21:25" x14ac:dyDescent="0.2">
      <c r="U50746" s="55"/>
      <c r="V50746" s="53"/>
      <c r="W50746" s="53"/>
      <c r="X50746" s="53"/>
      <c r="Y50746" s="55"/>
    </row>
    <row r="50747" spans="21:25" x14ac:dyDescent="0.2">
      <c r="U50747" s="55"/>
      <c r="V50747" s="53"/>
      <c r="W50747" s="53"/>
      <c r="X50747" s="53"/>
      <c r="Y50747" s="55"/>
    </row>
    <row r="50748" spans="21:25" x14ac:dyDescent="0.2">
      <c r="U50748" s="55"/>
      <c r="V50748" s="53"/>
      <c r="W50748" s="53"/>
      <c r="X50748" s="53"/>
      <c r="Y50748" s="55"/>
    </row>
    <row r="50749" spans="21:25" x14ac:dyDescent="0.2">
      <c r="U50749" s="55"/>
      <c r="V50749" s="53"/>
      <c r="W50749" s="53"/>
      <c r="X50749" s="53"/>
      <c r="Y50749" s="55"/>
    </row>
    <row r="50750" spans="21:25" x14ac:dyDescent="0.2">
      <c r="U50750" s="55"/>
      <c r="V50750" s="53"/>
      <c r="W50750" s="53"/>
      <c r="X50750" s="53"/>
      <c r="Y50750" s="55"/>
    </row>
    <row r="50751" spans="21:25" x14ac:dyDescent="0.2">
      <c r="U50751" s="55"/>
      <c r="V50751" s="53"/>
      <c r="W50751" s="53"/>
      <c r="X50751" s="53"/>
      <c r="Y50751" s="55"/>
    </row>
    <row r="50752" spans="21:25" x14ac:dyDescent="0.2">
      <c r="U50752" s="55"/>
      <c r="V50752" s="53"/>
      <c r="W50752" s="53"/>
      <c r="X50752" s="53"/>
      <c r="Y50752" s="55"/>
    </row>
    <row r="50753" spans="21:25" x14ac:dyDescent="0.2">
      <c r="U50753" s="55"/>
      <c r="V50753" s="53"/>
      <c r="W50753" s="53"/>
      <c r="X50753" s="53"/>
      <c r="Y50753" s="55"/>
    </row>
    <row r="50754" spans="21:25" x14ac:dyDescent="0.2">
      <c r="U50754" s="55"/>
      <c r="V50754" s="53"/>
      <c r="W50754" s="53"/>
      <c r="X50754" s="53"/>
      <c r="Y50754" s="55"/>
    </row>
    <row r="50755" spans="21:25" x14ac:dyDescent="0.2">
      <c r="U50755" s="55"/>
      <c r="V50755" s="53"/>
      <c r="W50755" s="53"/>
      <c r="X50755" s="53"/>
      <c r="Y50755" s="55"/>
    </row>
    <row r="50756" spans="21:25" x14ac:dyDescent="0.2">
      <c r="U50756" s="55"/>
      <c r="V50756" s="53"/>
      <c r="W50756" s="53"/>
      <c r="X50756" s="53"/>
      <c r="Y50756" s="55"/>
    </row>
    <row r="50757" spans="21:25" x14ac:dyDescent="0.2">
      <c r="U50757" s="55"/>
      <c r="V50757" s="53"/>
      <c r="W50757" s="53"/>
      <c r="X50757" s="53"/>
      <c r="Y50757" s="55"/>
    </row>
    <row r="50758" spans="21:25" x14ac:dyDescent="0.2">
      <c r="U50758" s="55"/>
      <c r="V50758" s="53"/>
      <c r="W50758" s="53"/>
      <c r="X50758" s="53"/>
      <c r="Y50758" s="55"/>
    </row>
    <row r="50759" spans="21:25" x14ac:dyDescent="0.2">
      <c r="U50759" s="55"/>
      <c r="V50759" s="53"/>
      <c r="W50759" s="53"/>
      <c r="X50759" s="53"/>
      <c r="Y50759" s="55"/>
    </row>
    <row r="50760" spans="21:25" x14ac:dyDescent="0.2">
      <c r="U50760" s="55"/>
      <c r="V50760" s="53"/>
      <c r="W50760" s="53"/>
      <c r="X50760" s="53"/>
      <c r="Y50760" s="55"/>
    </row>
    <row r="50761" spans="21:25" x14ac:dyDescent="0.2">
      <c r="U50761" s="55"/>
      <c r="V50761" s="53"/>
      <c r="W50761" s="53"/>
      <c r="X50761" s="53"/>
      <c r="Y50761" s="55"/>
    </row>
    <row r="50762" spans="21:25" x14ac:dyDescent="0.2">
      <c r="U50762" s="55"/>
      <c r="V50762" s="53"/>
      <c r="W50762" s="53"/>
      <c r="X50762" s="53"/>
      <c r="Y50762" s="55"/>
    </row>
    <row r="50763" spans="21:25" x14ac:dyDescent="0.2">
      <c r="U50763" s="55"/>
      <c r="V50763" s="53"/>
      <c r="W50763" s="53"/>
      <c r="X50763" s="53"/>
      <c r="Y50763" s="55"/>
    </row>
    <row r="50764" spans="21:25" x14ac:dyDescent="0.2">
      <c r="U50764" s="55"/>
      <c r="V50764" s="53"/>
      <c r="W50764" s="53"/>
      <c r="X50764" s="53"/>
      <c r="Y50764" s="55"/>
    </row>
    <row r="50765" spans="21:25" x14ac:dyDescent="0.2">
      <c r="U50765" s="55"/>
      <c r="V50765" s="53"/>
      <c r="W50765" s="53"/>
      <c r="X50765" s="53"/>
      <c r="Y50765" s="55"/>
    </row>
    <row r="50766" spans="21:25" x14ac:dyDescent="0.2">
      <c r="U50766" s="55"/>
      <c r="V50766" s="53"/>
      <c r="W50766" s="53"/>
      <c r="X50766" s="53"/>
      <c r="Y50766" s="55"/>
    </row>
    <row r="50767" spans="21:25" x14ac:dyDescent="0.2">
      <c r="U50767" s="55"/>
      <c r="V50767" s="53"/>
      <c r="W50767" s="53"/>
      <c r="X50767" s="53"/>
      <c r="Y50767" s="55"/>
    </row>
    <row r="50768" spans="21:25" x14ac:dyDescent="0.2">
      <c r="U50768" s="55"/>
      <c r="V50768" s="53"/>
      <c r="W50768" s="53"/>
      <c r="X50768" s="53"/>
      <c r="Y50768" s="55"/>
    </row>
    <row r="50769" spans="21:25" x14ac:dyDescent="0.2">
      <c r="U50769" s="55"/>
      <c r="V50769" s="53"/>
      <c r="W50769" s="53"/>
      <c r="X50769" s="53"/>
      <c r="Y50769" s="55"/>
    </row>
    <row r="50770" spans="21:25" x14ac:dyDescent="0.2">
      <c r="U50770" s="55"/>
      <c r="V50770" s="53"/>
      <c r="W50770" s="53"/>
      <c r="X50770" s="53"/>
      <c r="Y50770" s="55"/>
    </row>
    <row r="50771" spans="21:25" x14ac:dyDescent="0.2">
      <c r="U50771" s="55"/>
      <c r="V50771" s="53"/>
      <c r="W50771" s="53"/>
      <c r="X50771" s="53"/>
      <c r="Y50771" s="55"/>
    </row>
    <row r="50772" spans="21:25" x14ac:dyDescent="0.2">
      <c r="U50772" s="55"/>
      <c r="V50772" s="53"/>
      <c r="W50772" s="53"/>
      <c r="X50772" s="53"/>
      <c r="Y50772" s="55"/>
    </row>
    <row r="50773" spans="21:25" x14ac:dyDescent="0.2">
      <c r="U50773" s="55"/>
      <c r="V50773" s="53"/>
      <c r="W50773" s="53"/>
      <c r="X50773" s="53"/>
      <c r="Y50773" s="55"/>
    </row>
    <row r="50774" spans="21:25" x14ac:dyDescent="0.2">
      <c r="U50774" s="55"/>
      <c r="V50774" s="53"/>
      <c r="W50774" s="53"/>
      <c r="X50774" s="53"/>
      <c r="Y50774" s="55"/>
    </row>
    <row r="50775" spans="21:25" x14ac:dyDescent="0.2">
      <c r="U50775" s="55"/>
      <c r="V50775" s="53"/>
      <c r="W50775" s="53"/>
      <c r="X50775" s="53"/>
      <c r="Y50775" s="55"/>
    </row>
    <row r="50776" spans="21:25" x14ac:dyDescent="0.2">
      <c r="U50776" s="55"/>
      <c r="V50776" s="53"/>
      <c r="W50776" s="53"/>
      <c r="X50776" s="53"/>
      <c r="Y50776" s="55"/>
    </row>
    <row r="50777" spans="21:25" x14ac:dyDescent="0.2">
      <c r="U50777" s="55"/>
      <c r="V50777" s="53"/>
      <c r="W50777" s="53"/>
      <c r="X50777" s="53"/>
      <c r="Y50777" s="55"/>
    </row>
    <row r="50778" spans="21:25" x14ac:dyDescent="0.2">
      <c r="U50778" s="55"/>
      <c r="V50778" s="53"/>
      <c r="W50778" s="53"/>
      <c r="X50778" s="53"/>
      <c r="Y50778" s="55"/>
    </row>
    <row r="50779" spans="21:25" x14ac:dyDescent="0.2">
      <c r="U50779" s="55"/>
      <c r="V50779" s="53"/>
      <c r="W50779" s="53"/>
      <c r="X50779" s="53"/>
      <c r="Y50779" s="55"/>
    </row>
    <row r="50780" spans="21:25" x14ac:dyDescent="0.2">
      <c r="U50780" s="55"/>
      <c r="V50780" s="53"/>
      <c r="W50780" s="53"/>
      <c r="X50780" s="53"/>
      <c r="Y50780" s="55"/>
    </row>
    <row r="50781" spans="21:25" x14ac:dyDescent="0.2">
      <c r="U50781" s="55"/>
      <c r="V50781" s="53"/>
      <c r="W50781" s="53"/>
      <c r="X50781" s="53"/>
      <c r="Y50781" s="55"/>
    </row>
    <row r="50782" spans="21:25" x14ac:dyDescent="0.2">
      <c r="U50782" s="55"/>
      <c r="V50782" s="53"/>
      <c r="W50782" s="53"/>
      <c r="X50782" s="53"/>
      <c r="Y50782" s="55"/>
    </row>
    <row r="50783" spans="21:25" x14ac:dyDescent="0.2">
      <c r="U50783" s="55"/>
      <c r="V50783" s="53"/>
      <c r="W50783" s="53"/>
      <c r="X50783" s="53"/>
      <c r="Y50783" s="55"/>
    </row>
    <row r="50784" spans="21:25" x14ac:dyDescent="0.2">
      <c r="U50784" s="55"/>
      <c r="V50784" s="53"/>
      <c r="W50784" s="53"/>
      <c r="X50784" s="53"/>
      <c r="Y50784" s="55"/>
    </row>
    <row r="50785" spans="21:25" x14ac:dyDescent="0.2">
      <c r="U50785" s="55"/>
      <c r="V50785" s="53"/>
      <c r="W50785" s="53"/>
      <c r="X50785" s="53"/>
      <c r="Y50785" s="55"/>
    </row>
    <row r="50786" spans="21:25" x14ac:dyDescent="0.2">
      <c r="U50786" s="55"/>
      <c r="V50786" s="53"/>
      <c r="W50786" s="53"/>
      <c r="X50786" s="53"/>
      <c r="Y50786" s="55"/>
    </row>
    <row r="50787" spans="21:25" x14ac:dyDescent="0.2">
      <c r="U50787" s="55"/>
      <c r="V50787" s="53"/>
      <c r="W50787" s="53"/>
      <c r="X50787" s="53"/>
      <c r="Y50787" s="55"/>
    </row>
    <row r="50788" spans="21:25" x14ac:dyDescent="0.2">
      <c r="U50788" s="55"/>
      <c r="V50788" s="53"/>
      <c r="W50788" s="53"/>
      <c r="X50788" s="53"/>
      <c r="Y50788" s="55"/>
    </row>
    <row r="50789" spans="21:25" x14ac:dyDescent="0.2">
      <c r="U50789" s="55"/>
      <c r="V50789" s="53"/>
      <c r="W50789" s="53"/>
      <c r="X50789" s="53"/>
      <c r="Y50789" s="55"/>
    </row>
    <row r="50790" spans="21:25" x14ac:dyDescent="0.2">
      <c r="U50790" s="55"/>
      <c r="V50790" s="53"/>
      <c r="W50790" s="53"/>
      <c r="X50790" s="53"/>
      <c r="Y50790" s="55"/>
    </row>
    <row r="50791" spans="21:25" x14ac:dyDescent="0.2">
      <c r="U50791" s="55"/>
      <c r="V50791" s="53"/>
      <c r="W50791" s="53"/>
      <c r="X50791" s="53"/>
      <c r="Y50791" s="55"/>
    </row>
    <row r="50792" spans="21:25" x14ac:dyDescent="0.2">
      <c r="U50792" s="55"/>
      <c r="V50792" s="53"/>
      <c r="W50792" s="53"/>
      <c r="X50792" s="53"/>
      <c r="Y50792" s="55"/>
    </row>
    <row r="50793" spans="21:25" x14ac:dyDescent="0.2">
      <c r="U50793" s="55"/>
      <c r="V50793" s="53"/>
      <c r="W50793" s="53"/>
      <c r="X50793" s="53"/>
      <c r="Y50793" s="55"/>
    </row>
    <row r="50794" spans="21:25" x14ac:dyDescent="0.2">
      <c r="U50794" s="55"/>
      <c r="V50794" s="53"/>
      <c r="W50794" s="53"/>
      <c r="X50794" s="53"/>
      <c r="Y50794" s="55"/>
    </row>
    <row r="50795" spans="21:25" x14ac:dyDescent="0.2">
      <c r="U50795" s="55"/>
      <c r="V50795" s="53"/>
      <c r="W50795" s="53"/>
      <c r="X50795" s="53"/>
      <c r="Y50795" s="55"/>
    </row>
    <row r="50796" spans="21:25" x14ac:dyDescent="0.2">
      <c r="U50796" s="55"/>
      <c r="V50796" s="53"/>
      <c r="W50796" s="53"/>
      <c r="X50796" s="53"/>
      <c r="Y50796" s="55"/>
    </row>
    <row r="50797" spans="21:25" x14ac:dyDescent="0.2">
      <c r="U50797" s="55"/>
      <c r="V50797" s="53"/>
      <c r="W50797" s="53"/>
      <c r="X50797" s="53"/>
      <c r="Y50797" s="55"/>
    </row>
    <row r="50798" spans="21:25" x14ac:dyDescent="0.2">
      <c r="U50798" s="55"/>
      <c r="V50798" s="53"/>
      <c r="W50798" s="53"/>
      <c r="X50798" s="53"/>
      <c r="Y50798" s="55"/>
    </row>
    <row r="50799" spans="21:25" x14ac:dyDescent="0.2">
      <c r="U50799" s="55"/>
      <c r="V50799" s="53"/>
      <c r="W50799" s="53"/>
      <c r="X50799" s="53"/>
      <c r="Y50799" s="55"/>
    </row>
    <row r="50800" spans="21:25" x14ac:dyDescent="0.2">
      <c r="U50800" s="55"/>
      <c r="V50800" s="53"/>
      <c r="W50800" s="53"/>
      <c r="X50800" s="53"/>
      <c r="Y50800" s="55"/>
    </row>
    <row r="50801" spans="21:25" x14ac:dyDescent="0.2">
      <c r="U50801" s="55"/>
      <c r="V50801" s="53"/>
      <c r="W50801" s="53"/>
      <c r="X50801" s="53"/>
      <c r="Y50801" s="55"/>
    </row>
    <row r="50802" spans="21:25" x14ac:dyDescent="0.2">
      <c r="U50802" s="55"/>
      <c r="V50802" s="53"/>
      <c r="W50802" s="53"/>
      <c r="X50802" s="53"/>
      <c r="Y50802" s="55"/>
    </row>
    <row r="50803" spans="21:25" x14ac:dyDescent="0.2">
      <c r="U50803" s="55"/>
      <c r="V50803" s="53"/>
      <c r="W50803" s="53"/>
      <c r="X50803" s="53"/>
      <c r="Y50803" s="55"/>
    </row>
    <row r="50804" spans="21:25" x14ac:dyDescent="0.2">
      <c r="U50804" s="55"/>
      <c r="V50804" s="53"/>
      <c r="W50804" s="53"/>
      <c r="X50804" s="53"/>
      <c r="Y50804" s="55"/>
    </row>
    <row r="50805" spans="21:25" x14ac:dyDescent="0.2">
      <c r="U50805" s="55"/>
      <c r="V50805" s="53"/>
      <c r="W50805" s="53"/>
      <c r="X50805" s="53"/>
      <c r="Y50805" s="55"/>
    </row>
    <row r="50806" spans="21:25" x14ac:dyDescent="0.2">
      <c r="U50806" s="55"/>
      <c r="V50806" s="53"/>
      <c r="W50806" s="53"/>
      <c r="X50806" s="53"/>
      <c r="Y50806" s="55"/>
    </row>
    <row r="50807" spans="21:25" x14ac:dyDescent="0.2">
      <c r="U50807" s="55"/>
      <c r="V50807" s="53"/>
      <c r="W50807" s="53"/>
      <c r="X50807" s="53"/>
      <c r="Y50807" s="55"/>
    </row>
    <row r="50808" spans="21:25" x14ac:dyDescent="0.2">
      <c r="U50808" s="55"/>
      <c r="V50808" s="53"/>
      <c r="W50808" s="53"/>
      <c r="X50808" s="53"/>
      <c r="Y50808" s="55"/>
    </row>
    <row r="50809" spans="21:25" x14ac:dyDescent="0.2">
      <c r="U50809" s="55"/>
      <c r="V50809" s="53"/>
      <c r="W50809" s="53"/>
      <c r="X50809" s="53"/>
      <c r="Y50809" s="55"/>
    </row>
    <row r="50810" spans="21:25" x14ac:dyDescent="0.2">
      <c r="U50810" s="55"/>
      <c r="V50810" s="53"/>
      <c r="W50810" s="53"/>
      <c r="X50810" s="53"/>
      <c r="Y50810" s="55"/>
    </row>
    <row r="50811" spans="21:25" x14ac:dyDescent="0.2">
      <c r="U50811" s="55"/>
      <c r="V50811" s="53"/>
      <c r="W50811" s="53"/>
      <c r="X50811" s="53"/>
      <c r="Y50811" s="55"/>
    </row>
    <row r="50812" spans="21:25" x14ac:dyDescent="0.2">
      <c r="U50812" s="55"/>
      <c r="V50812" s="53"/>
      <c r="W50812" s="53"/>
      <c r="X50812" s="53"/>
      <c r="Y50812" s="55"/>
    </row>
    <row r="50813" spans="21:25" x14ac:dyDescent="0.2">
      <c r="U50813" s="55"/>
      <c r="V50813" s="53"/>
      <c r="W50813" s="53"/>
      <c r="X50813" s="53"/>
      <c r="Y50813" s="55"/>
    </row>
    <row r="50814" spans="21:25" x14ac:dyDescent="0.2">
      <c r="U50814" s="55"/>
      <c r="V50814" s="53"/>
      <c r="W50814" s="53"/>
      <c r="X50814" s="53"/>
      <c r="Y50814" s="55"/>
    </row>
    <row r="50815" spans="21:25" x14ac:dyDescent="0.2">
      <c r="U50815" s="55"/>
      <c r="V50815" s="53"/>
      <c r="W50815" s="53"/>
      <c r="X50815" s="53"/>
      <c r="Y50815" s="55"/>
    </row>
    <row r="50816" spans="21:25" x14ac:dyDescent="0.2">
      <c r="U50816" s="55"/>
      <c r="V50816" s="53"/>
      <c r="W50816" s="53"/>
      <c r="X50816" s="53"/>
      <c r="Y50816" s="55"/>
    </row>
    <row r="50817" spans="21:25" x14ac:dyDescent="0.2">
      <c r="U50817" s="55"/>
      <c r="V50817" s="53"/>
      <c r="W50817" s="53"/>
      <c r="X50817" s="53"/>
      <c r="Y50817" s="55"/>
    </row>
    <row r="50818" spans="21:25" x14ac:dyDescent="0.2">
      <c r="U50818" s="55"/>
      <c r="V50818" s="53"/>
      <c r="W50818" s="53"/>
      <c r="X50818" s="53"/>
      <c r="Y50818" s="55"/>
    </row>
    <row r="50819" spans="21:25" x14ac:dyDescent="0.2">
      <c r="U50819" s="55"/>
      <c r="V50819" s="53"/>
      <c r="W50819" s="53"/>
      <c r="X50819" s="53"/>
      <c r="Y50819" s="55"/>
    </row>
    <row r="50820" spans="21:25" x14ac:dyDescent="0.2">
      <c r="U50820" s="55"/>
      <c r="V50820" s="53"/>
      <c r="W50820" s="53"/>
      <c r="X50820" s="53"/>
      <c r="Y50820" s="55"/>
    </row>
    <row r="50821" spans="21:25" x14ac:dyDescent="0.2">
      <c r="U50821" s="55"/>
      <c r="V50821" s="53"/>
      <c r="W50821" s="53"/>
      <c r="X50821" s="53"/>
      <c r="Y50821" s="55"/>
    </row>
    <row r="50822" spans="21:25" x14ac:dyDescent="0.2">
      <c r="U50822" s="55"/>
      <c r="V50822" s="53"/>
      <c r="W50822" s="53"/>
      <c r="X50822" s="53"/>
      <c r="Y50822" s="55"/>
    </row>
    <row r="50823" spans="21:25" x14ac:dyDescent="0.2">
      <c r="U50823" s="55"/>
      <c r="V50823" s="53"/>
      <c r="W50823" s="53"/>
      <c r="X50823" s="53"/>
      <c r="Y50823" s="55"/>
    </row>
    <row r="50824" spans="21:25" x14ac:dyDescent="0.2">
      <c r="U50824" s="55"/>
      <c r="V50824" s="53"/>
      <c r="W50824" s="53"/>
      <c r="X50824" s="53"/>
      <c r="Y50824" s="55"/>
    </row>
    <row r="50825" spans="21:25" x14ac:dyDescent="0.2">
      <c r="U50825" s="55"/>
      <c r="V50825" s="53"/>
      <c r="W50825" s="53"/>
      <c r="X50825" s="53"/>
      <c r="Y50825" s="55"/>
    </row>
    <row r="50826" spans="21:25" x14ac:dyDescent="0.2">
      <c r="U50826" s="55"/>
      <c r="V50826" s="53"/>
      <c r="W50826" s="53"/>
      <c r="X50826" s="53"/>
      <c r="Y50826" s="55"/>
    </row>
    <row r="50827" spans="21:25" x14ac:dyDescent="0.2">
      <c r="U50827" s="55"/>
      <c r="V50827" s="53"/>
      <c r="W50827" s="53"/>
      <c r="X50827" s="53"/>
      <c r="Y50827" s="55"/>
    </row>
    <row r="50828" spans="21:25" x14ac:dyDescent="0.2">
      <c r="U50828" s="55"/>
      <c r="V50828" s="53"/>
      <c r="W50828" s="53"/>
      <c r="X50828" s="53"/>
      <c r="Y50828" s="55"/>
    </row>
    <row r="50829" spans="21:25" x14ac:dyDescent="0.2">
      <c r="U50829" s="55"/>
      <c r="V50829" s="53"/>
      <c r="W50829" s="53"/>
      <c r="X50829" s="53"/>
      <c r="Y50829" s="55"/>
    </row>
    <row r="50830" spans="21:25" x14ac:dyDescent="0.2">
      <c r="U50830" s="55"/>
      <c r="V50830" s="53"/>
      <c r="W50830" s="53"/>
      <c r="X50830" s="53"/>
      <c r="Y50830" s="55"/>
    </row>
    <row r="50831" spans="21:25" x14ac:dyDescent="0.2">
      <c r="U50831" s="55"/>
      <c r="V50831" s="53"/>
      <c r="W50831" s="53"/>
      <c r="X50831" s="53"/>
      <c r="Y50831" s="55"/>
    </row>
    <row r="50832" spans="21:25" x14ac:dyDescent="0.2">
      <c r="U50832" s="55"/>
      <c r="V50832" s="53"/>
      <c r="W50832" s="53"/>
      <c r="X50832" s="53"/>
      <c r="Y50832" s="55"/>
    </row>
    <row r="50833" spans="21:25" x14ac:dyDescent="0.2">
      <c r="U50833" s="55"/>
      <c r="V50833" s="53"/>
      <c r="W50833" s="53"/>
      <c r="X50833" s="53"/>
      <c r="Y50833" s="55"/>
    </row>
    <row r="50834" spans="21:25" x14ac:dyDescent="0.2">
      <c r="U50834" s="55"/>
      <c r="V50834" s="53"/>
      <c r="W50834" s="53"/>
      <c r="X50834" s="53"/>
      <c r="Y50834" s="55"/>
    </row>
    <row r="50835" spans="21:25" x14ac:dyDescent="0.2">
      <c r="U50835" s="55"/>
      <c r="V50835" s="53"/>
      <c r="W50835" s="53"/>
      <c r="X50835" s="53"/>
      <c r="Y50835" s="55"/>
    </row>
    <row r="50836" spans="21:25" x14ac:dyDescent="0.2">
      <c r="U50836" s="55"/>
      <c r="V50836" s="53"/>
      <c r="W50836" s="53"/>
      <c r="X50836" s="53"/>
      <c r="Y50836" s="55"/>
    </row>
    <row r="50837" spans="21:25" x14ac:dyDescent="0.2">
      <c r="U50837" s="55"/>
      <c r="V50837" s="53"/>
      <c r="W50837" s="53"/>
      <c r="X50837" s="53"/>
      <c r="Y50837" s="55"/>
    </row>
    <row r="50838" spans="21:25" x14ac:dyDescent="0.2">
      <c r="U50838" s="55"/>
      <c r="V50838" s="53"/>
      <c r="W50838" s="53"/>
      <c r="X50838" s="53"/>
      <c r="Y50838" s="55"/>
    </row>
    <row r="50839" spans="21:25" x14ac:dyDescent="0.2">
      <c r="U50839" s="55"/>
      <c r="V50839" s="53"/>
      <c r="W50839" s="53"/>
      <c r="X50839" s="53"/>
      <c r="Y50839" s="55"/>
    </row>
    <row r="50840" spans="21:25" x14ac:dyDescent="0.2">
      <c r="U50840" s="55"/>
      <c r="V50840" s="53"/>
      <c r="W50840" s="53"/>
      <c r="X50840" s="53"/>
      <c r="Y50840" s="55"/>
    </row>
    <row r="50841" spans="21:25" x14ac:dyDescent="0.2">
      <c r="U50841" s="55"/>
      <c r="V50841" s="53"/>
      <c r="W50841" s="53"/>
      <c r="X50841" s="53"/>
      <c r="Y50841" s="55"/>
    </row>
    <row r="50842" spans="21:25" x14ac:dyDescent="0.2">
      <c r="U50842" s="55"/>
      <c r="V50842" s="53"/>
      <c r="W50842" s="53"/>
      <c r="X50842" s="53"/>
      <c r="Y50842" s="55"/>
    </row>
    <row r="50843" spans="21:25" x14ac:dyDescent="0.2">
      <c r="U50843" s="55"/>
      <c r="V50843" s="53"/>
      <c r="W50843" s="53"/>
      <c r="X50843" s="53"/>
      <c r="Y50843" s="55"/>
    </row>
    <row r="50844" spans="21:25" x14ac:dyDescent="0.2">
      <c r="U50844" s="55"/>
      <c r="V50844" s="53"/>
      <c r="W50844" s="53"/>
      <c r="X50844" s="53"/>
      <c r="Y50844" s="55"/>
    </row>
    <row r="50845" spans="21:25" x14ac:dyDescent="0.2">
      <c r="U50845" s="55"/>
      <c r="V50845" s="53"/>
      <c r="W50845" s="53"/>
      <c r="X50845" s="53"/>
      <c r="Y50845" s="55"/>
    </row>
    <row r="50846" spans="21:25" x14ac:dyDescent="0.2">
      <c r="U50846" s="55"/>
      <c r="V50846" s="53"/>
      <c r="W50846" s="53"/>
      <c r="X50846" s="53"/>
      <c r="Y50846" s="55"/>
    </row>
    <row r="50847" spans="21:25" x14ac:dyDescent="0.2">
      <c r="U50847" s="55"/>
      <c r="V50847" s="53"/>
      <c r="W50847" s="53"/>
      <c r="X50847" s="53"/>
      <c r="Y50847" s="55"/>
    </row>
    <row r="50848" spans="21:25" x14ac:dyDescent="0.2">
      <c r="U50848" s="55"/>
      <c r="V50848" s="53"/>
      <c r="W50848" s="53"/>
      <c r="X50848" s="53"/>
      <c r="Y50848" s="55"/>
    </row>
    <row r="50849" spans="21:25" x14ac:dyDescent="0.2">
      <c r="U50849" s="55"/>
      <c r="V50849" s="53"/>
      <c r="W50849" s="53"/>
      <c r="X50849" s="53"/>
      <c r="Y50849" s="55"/>
    </row>
    <row r="50850" spans="21:25" x14ac:dyDescent="0.2">
      <c r="U50850" s="55"/>
      <c r="V50850" s="53"/>
      <c r="W50850" s="53"/>
      <c r="X50850" s="53"/>
      <c r="Y50850" s="55"/>
    </row>
    <row r="50851" spans="21:25" x14ac:dyDescent="0.2">
      <c r="U50851" s="55"/>
      <c r="V50851" s="53"/>
      <c r="W50851" s="53"/>
      <c r="X50851" s="53"/>
      <c r="Y50851" s="55"/>
    </row>
    <row r="50852" spans="21:25" x14ac:dyDescent="0.2">
      <c r="U50852" s="55"/>
      <c r="V50852" s="53"/>
      <c r="W50852" s="53"/>
      <c r="X50852" s="53"/>
      <c r="Y50852" s="55"/>
    </row>
    <row r="50853" spans="21:25" x14ac:dyDescent="0.2">
      <c r="U50853" s="55"/>
      <c r="V50853" s="53"/>
      <c r="W50853" s="53"/>
      <c r="X50853" s="53"/>
      <c r="Y50853" s="55"/>
    </row>
    <row r="50854" spans="21:25" x14ac:dyDescent="0.2">
      <c r="U50854" s="55"/>
      <c r="V50854" s="53"/>
      <c r="W50854" s="53"/>
      <c r="X50854" s="53"/>
      <c r="Y50854" s="55"/>
    </row>
    <row r="50855" spans="21:25" x14ac:dyDescent="0.2">
      <c r="U50855" s="55"/>
      <c r="V50855" s="53"/>
      <c r="W50855" s="53"/>
      <c r="X50855" s="53"/>
      <c r="Y50855" s="55"/>
    </row>
    <row r="50856" spans="21:25" x14ac:dyDescent="0.2">
      <c r="U50856" s="55"/>
      <c r="V50856" s="53"/>
      <c r="W50856" s="53"/>
      <c r="X50856" s="53"/>
      <c r="Y50856" s="55"/>
    </row>
    <row r="50857" spans="21:25" x14ac:dyDescent="0.2">
      <c r="U50857" s="55"/>
      <c r="V50857" s="53"/>
      <c r="W50857" s="53"/>
      <c r="X50857" s="53"/>
      <c r="Y50857" s="55"/>
    </row>
    <row r="50858" spans="21:25" x14ac:dyDescent="0.2">
      <c r="U50858" s="55"/>
      <c r="V50858" s="53"/>
      <c r="W50858" s="53"/>
      <c r="X50858" s="53"/>
      <c r="Y50858" s="55"/>
    </row>
    <row r="50859" spans="21:25" x14ac:dyDescent="0.2">
      <c r="U50859" s="55"/>
      <c r="V50859" s="53"/>
      <c r="W50859" s="53"/>
      <c r="X50859" s="53"/>
      <c r="Y50859" s="55"/>
    </row>
    <row r="50860" spans="21:25" x14ac:dyDescent="0.2">
      <c r="U50860" s="55"/>
      <c r="V50860" s="53"/>
      <c r="W50860" s="53"/>
      <c r="X50860" s="53"/>
      <c r="Y50860" s="55"/>
    </row>
    <row r="50861" spans="21:25" x14ac:dyDescent="0.2">
      <c r="U50861" s="55"/>
      <c r="V50861" s="53"/>
      <c r="W50861" s="53"/>
      <c r="X50861" s="53"/>
      <c r="Y50861" s="55"/>
    </row>
    <row r="50862" spans="21:25" x14ac:dyDescent="0.2">
      <c r="U50862" s="55"/>
      <c r="V50862" s="53"/>
      <c r="W50862" s="53"/>
      <c r="X50862" s="53"/>
      <c r="Y50862" s="55"/>
    </row>
    <row r="50863" spans="21:25" x14ac:dyDescent="0.2">
      <c r="U50863" s="55"/>
      <c r="V50863" s="53"/>
      <c r="W50863" s="53"/>
      <c r="X50863" s="53"/>
      <c r="Y50863" s="55"/>
    </row>
    <row r="50864" spans="21:25" x14ac:dyDescent="0.2">
      <c r="U50864" s="55"/>
      <c r="V50864" s="53"/>
      <c r="W50864" s="53"/>
      <c r="X50864" s="53"/>
      <c r="Y50864" s="55"/>
    </row>
    <row r="50865" spans="21:25" x14ac:dyDescent="0.2">
      <c r="U50865" s="55"/>
      <c r="V50865" s="53"/>
      <c r="W50865" s="53"/>
      <c r="X50865" s="53"/>
      <c r="Y50865" s="55"/>
    </row>
    <row r="50866" spans="21:25" x14ac:dyDescent="0.2">
      <c r="U50866" s="55"/>
      <c r="V50866" s="53"/>
      <c r="W50866" s="53"/>
      <c r="X50866" s="53"/>
      <c r="Y50866" s="55"/>
    </row>
    <row r="50867" spans="21:25" x14ac:dyDescent="0.2">
      <c r="U50867" s="55"/>
      <c r="V50867" s="53"/>
      <c r="W50867" s="53"/>
      <c r="X50867" s="53"/>
      <c r="Y50867" s="55"/>
    </row>
    <row r="50868" spans="21:25" x14ac:dyDescent="0.2">
      <c r="U50868" s="55"/>
      <c r="V50868" s="53"/>
      <c r="W50868" s="53"/>
      <c r="X50868" s="53"/>
      <c r="Y50868" s="55"/>
    </row>
    <row r="50869" spans="21:25" x14ac:dyDescent="0.2">
      <c r="U50869" s="55"/>
      <c r="V50869" s="53"/>
      <c r="W50869" s="53"/>
      <c r="X50869" s="53"/>
      <c r="Y50869" s="55"/>
    </row>
    <row r="50870" spans="21:25" x14ac:dyDescent="0.2">
      <c r="U50870" s="55"/>
      <c r="V50870" s="53"/>
      <c r="W50870" s="53"/>
      <c r="X50870" s="53"/>
      <c r="Y50870" s="55"/>
    </row>
    <row r="50871" spans="21:25" x14ac:dyDescent="0.2">
      <c r="U50871" s="55"/>
      <c r="V50871" s="53"/>
      <c r="W50871" s="53"/>
      <c r="X50871" s="53"/>
      <c r="Y50871" s="55"/>
    </row>
    <row r="50872" spans="21:25" x14ac:dyDescent="0.2">
      <c r="U50872" s="55"/>
      <c r="V50872" s="53"/>
      <c r="W50872" s="53"/>
      <c r="X50872" s="53"/>
      <c r="Y50872" s="55"/>
    </row>
    <row r="50873" spans="21:25" x14ac:dyDescent="0.2">
      <c r="U50873" s="55"/>
      <c r="V50873" s="53"/>
      <c r="W50873" s="53"/>
      <c r="X50873" s="53"/>
      <c r="Y50873" s="55"/>
    </row>
    <row r="50874" spans="21:25" x14ac:dyDescent="0.2">
      <c r="U50874" s="55"/>
      <c r="V50874" s="53"/>
      <c r="W50874" s="53"/>
      <c r="X50874" s="53"/>
      <c r="Y50874" s="55"/>
    </row>
    <row r="50875" spans="21:25" x14ac:dyDescent="0.2">
      <c r="U50875" s="55"/>
      <c r="V50875" s="53"/>
      <c r="W50875" s="53"/>
      <c r="X50875" s="53"/>
      <c r="Y50875" s="55"/>
    </row>
    <row r="50876" spans="21:25" x14ac:dyDescent="0.2">
      <c r="U50876" s="55"/>
      <c r="V50876" s="53"/>
      <c r="W50876" s="53"/>
      <c r="X50876" s="53"/>
      <c r="Y50876" s="55"/>
    </row>
    <row r="50877" spans="21:25" x14ac:dyDescent="0.2">
      <c r="U50877" s="55"/>
      <c r="V50877" s="53"/>
      <c r="W50877" s="53"/>
      <c r="X50877" s="53"/>
      <c r="Y50877" s="55"/>
    </row>
    <row r="50878" spans="21:25" x14ac:dyDescent="0.2">
      <c r="U50878" s="55"/>
      <c r="V50878" s="53"/>
      <c r="W50878" s="53"/>
      <c r="X50878" s="53"/>
      <c r="Y50878" s="55"/>
    </row>
    <row r="50879" spans="21:25" x14ac:dyDescent="0.2">
      <c r="U50879" s="55"/>
      <c r="V50879" s="53"/>
      <c r="W50879" s="53"/>
      <c r="X50879" s="53"/>
      <c r="Y50879" s="55"/>
    </row>
    <row r="50880" spans="21:25" x14ac:dyDescent="0.2">
      <c r="U50880" s="55"/>
      <c r="V50880" s="53"/>
      <c r="W50880" s="53"/>
      <c r="X50880" s="53"/>
      <c r="Y50880" s="55"/>
    </row>
    <row r="50881" spans="21:25" x14ac:dyDescent="0.2">
      <c r="U50881" s="55"/>
      <c r="V50881" s="53"/>
      <c r="W50881" s="53"/>
      <c r="X50881" s="53"/>
      <c r="Y50881" s="55"/>
    </row>
    <row r="50882" spans="21:25" x14ac:dyDescent="0.2">
      <c r="U50882" s="55"/>
      <c r="V50882" s="53"/>
      <c r="W50882" s="53"/>
      <c r="X50882" s="53"/>
      <c r="Y50882" s="55"/>
    </row>
    <row r="50883" spans="21:25" x14ac:dyDescent="0.2">
      <c r="U50883" s="55"/>
      <c r="V50883" s="53"/>
      <c r="W50883" s="53"/>
      <c r="X50883" s="53"/>
      <c r="Y50883" s="55"/>
    </row>
    <row r="50884" spans="21:25" x14ac:dyDescent="0.2">
      <c r="U50884" s="55"/>
      <c r="V50884" s="53"/>
      <c r="W50884" s="53"/>
      <c r="X50884" s="53"/>
      <c r="Y50884" s="55"/>
    </row>
    <row r="50885" spans="21:25" x14ac:dyDescent="0.2">
      <c r="U50885" s="55"/>
      <c r="V50885" s="53"/>
      <c r="W50885" s="53"/>
      <c r="X50885" s="53"/>
      <c r="Y50885" s="55"/>
    </row>
    <row r="50886" spans="21:25" x14ac:dyDescent="0.2">
      <c r="U50886" s="55"/>
      <c r="V50886" s="53"/>
      <c r="W50886" s="53"/>
      <c r="X50886" s="53"/>
      <c r="Y50886" s="55"/>
    </row>
    <row r="50887" spans="21:25" x14ac:dyDescent="0.2">
      <c r="U50887" s="55"/>
      <c r="V50887" s="53"/>
      <c r="W50887" s="53"/>
      <c r="X50887" s="53"/>
      <c r="Y50887" s="55"/>
    </row>
    <row r="50888" spans="21:25" x14ac:dyDescent="0.2">
      <c r="U50888" s="55"/>
      <c r="V50888" s="53"/>
      <c r="W50888" s="53"/>
      <c r="X50888" s="53"/>
      <c r="Y50888" s="55"/>
    </row>
    <row r="50889" spans="21:25" x14ac:dyDescent="0.2">
      <c r="U50889" s="55"/>
      <c r="V50889" s="53"/>
      <c r="W50889" s="53"/>
      <c r="X50889" s="53"/>
      <c r="Y50889" s="55"/>
    </row>
    <row r="50890" spans="21:25" x14ac:dyDescent="0.2">
      <c r="U50890" s="55"/>
      <c r="V50890" s="53"/>
      <c r="W50890" s="53"/>
      <c r="X50890" s="53"/>
      <c r="Y50890" s="55"/>
    </row>
    <row r="50891" spans="21:25" x14ac:dyDescent="0.2">
      <c r="U50891" s="55"/>
      <c r="V50891" s="53"/>
      <c r="W50891" s="53"/>
      <c r="X50891" s="53"/>
      <c r="Y50891" s="55"/>
    </row>
    <row r="50892" spans="21:25" x14ac:dyDescent="0.2">
      <c r="U50892" s="55"/>
      <c r="V50892" s="53"/>
      <c r="W50892" s="53"/>
      <c r="X50892" s="53"/>
      <c r="Y50892" s="55"/>
    </row>
    <row r="50893" spans="21:25" x14ac:dyDescent="0.2">
      <c r="U50893" s="55"/>
      <c r="V50893" s="53"/>
      <c r="W50893" s="53"/>
      <c r="X50893" s="53"/>
      <c r="Y50893" s="55"/>
    </row>
    <row r="50894" spans="21:25" x14ac:dyDescent="0.2">
      <c r="U50894" s="55"/>
      <c r="V50894" s="53"/>
      <c r="W50894" s="53"/>
      <c r="X50894" s="53"/>
      <c r="Y50894" s="55"/>
    </row>
    <row r="50895" spans="21:25" x14ac:dyDescent="0.2">
      <c r="U50895" s="55"/>
      <c r="V50895" s="53"/>
      <c r="W50895" s="53"/>
      <c r="X50895" s="53"/>
      <c r="Y50895" s="55"/>
    </row>
    <row r="50896" spans="21:25" x14ac:dyDescent="0.2">
      <c r="U50896" s="55"/>
      <c r="V50896" s="53"/>
      <c r="W50896" s="53"/>
      <c r="X50896" s="53"/>
      <c r="Y50896" s="55"/>
    </row>
    <row r="50897" spans="21:25" x14ac:dyDescent="0.2">
      <c r="U50897" s="55"/>
      <c r="V50897" s="53"/>
      <c r="W50897" s="53"/>
      <c r="X50897" s="53"/>
      <c r="Y50897" s="55"/>
    </row>
    <row r="50898" spans="21:25" x14ac:dyDescent="0.2">
      <c r="U50898" s="55"/>
      <c r="V50898" s="53"/>
      <c r="W50898" s="53"/>
      <c r="X50898" s="53"/>
      <c r="Y50898" s="55"/>
    </row>
    <row r="50899" spans="21:25" x14ac:dyDescent="0.2">
      <c r="U50899" s="55"/>
      <c r="V50899" s="53"/>
      <c r="W50899" s="53"/>
      <c r="X50899" s="53"/>
      <c r="Y50899" s="55"/>
    </row>
    <row r="50900" spans="21:25" x14ac:dyDescent="0.2">
      <c r="U50900" s="55"/>
      <c r="V50900" s="53"/>
      <c r="W50900" s="53"/>
      <c r="X50900" s="53"/>
      <c r="Y50900" s="55"/>
    </row>
    <row r="50901" spans="21:25" x14ac:dyDescent="0.2">
      <c r="U50901" s="55"/>
      <c r="V50901" s="53"/>
      <c r="W50901" s="53"/>
      <c r="X50901" s="53"/>
      <c r="Y50901" s="55"/>
    </row>
    <row r="50902" spans="21:25" x14ac:dyDescent="0.2">
      <c r="U50902" s="55"/>
      <c r="V50902" s="53"/>
      <c r="W50902" s="53"/>
      <c r="X50902" s="53"/>
      <c r="Y50902" s="55"/>
    </row>
    <row r="50903" spans="21:25" x14ac:dyDescent="0.2">
      <c r="U50903" s="55"/>
      <c r="V50903" s="53"/>
      <c r="W50903" s="53"/>
      <c r="X50903" s="53"/>
      <c r="Y50903" s="55"/>
    </row>
    <row r="50904" spans="21:25" x14ac:dyDescent="0.2">
      <c r="U50904" s="55"/>
      <c r="V50904" s="53"/>
      <c r="W50904" s="53"/>
      <c r="X50904" s="53"/>
      <c r="Y50904" s="55"/>
    </row>
    <row r="50905" spans="21:25" x14ac:dyDescent="0.2">
      <c r="U50905" s="55"/>
      <c r="V50905" s="53"/>
      <c r="W50905" s="53"/>
      <c r="X50905" s="53"/>
      <c r="Y50905" s="55"/>
    </row>
    <row r="50906" spans="21:25" x14ac:dyDescent="0.2">
      <c r="U50906" s="55"/>
      <c r="V50906" s="53"/>
      <c r="W50906" s="53"/>
      <c r="X50906" s="53"/>
      <c r="Y50906" s="55"/>
    </row>
    <row r="50907" spans="21:25" x14ac:dyDescent="0.2">
      <c r="U50907" s="55"/>
      <c r="V50907" s="53"/>
      <c r="W50907" s="53"/>
      <c r="X50907" s="53"/>
      <c r="Y50907" s="55"/>
    </row>
    <row r="50908" spans="21:25" x14ac:dyDescent="0.2">
      <c r="U50908" s="55"/>
      <c r="V50908" s="53"/>
      <c r="W50908" s="53"/>
      <c r="X50908" s="53"/>
      <c r="Y50908" s="55"/>
    </row>
    <row r="50909" spans="21:25" x14ac:dyDescent="0.2">
      <c r="U50909" s="55"/>
      <c r="V50909" s="53"/>
      <c r="W50909" s="53"/>
      <c r="X50909" s="53"/>
      <c r="Y50909" s="55"/>
    </row>
    <row r="50910" spans="21:25" x14ac:dyDescent="0.2">
      <c r="U50910" s="55"/>
      <c r="V50910" s="53"/>
      <c r="W50910" s="53"/>
      <c r="X50910" s="53"/>
      <c r="Y50910" s="55"/>
    </row>
    <row r="50911" spans="21:25" x14ac:dyDescent="0.2">
      <c r="U50911" s="55"/>
      <c r="V50911" s="53"/>
      <c r="W50911" s="53"/>
      <c r="X50911" s="53"/>
      <c r="Y50911" s="55"/>
    </row>
    <row r="50912" spans="21:25" x14ac:dyDescent="0.2">
      <c r="U50912" s="55"/>
      <c r="V50912" s="53"/>
      <c r="W50912" s="53"/>
      <c r="X50912" s="53"/>
      <c r="Y50912" s="55"/>
    </row>
    <row r="50913" spans="21:25" x14ac:dyDescent="0.2">
      <c r="U50913" s="55"/>
      <c r="V50913" s="53"/>
      <c r="W50913" s="53"/>
      <c r="X50913" s="53"/>
      <c r="Y50913" s="55"/>
    </row>
    <row r="50914" spans="21:25" x14ac:dyDescent="0.2">
      <c r="U50914" s="55"/>
      <c r="V50914" s="53"/>
      <c r="W50914" s="53"/>
      <c r="X50914" s="53"/>
      <c r="Y50914" s="55"/>
    </row>
    <row r="50915" spans="21:25" x14ac:dyDescent="0.2">
      <c r="U50915" s="55"/>
      <c r="V50915" s="53"/>
      <c r="W50915" s="53"/>
      <c r="X50915" s="53"/>
      <c r="Y50915" s="55"/>
    </row>
    <row r="50916" spans="21:25" x14ac:dyDescent="0.2">
      <c r="U50916" s="55"/>
      <c r="V50916" s="53"/>
      <c r="W50916" s="53"/>
      <c r="X50916" s="53"/>
      <c r="Y50916" s="55"/>
    </row>
    <row r="50917" spans="21:25" x14ac:dyDescent="0.2">
      <c r="U50917" s="55"/>
      <c r="V50917" s="53"/>
      <c r="W50917" s="53"/>
      <c r="X50917" s="53"/>
      <c r="Y50917" s="55"/>
    </row>
    <row r="50918" spans="21:25" x14ac:dyDescent="0.2">
      <c r="U50918" s="55"/>
      <c r="V50918" s="53"/>
      <c r="W50918" s="53"/>
      <c r="X50918" s="53"/>
      <c r="Y50918" s="55"/>
    </row>
    <row r="50919" spans="21:25" x14ac:dyDescent="0.2">
      <c r="U50919" s="55"/>
      <c r="V50919" s="53"/>
      <c r="W50919" s="53"/>
      <c r="X50919" s="53"/>
      <c r="Y50919" s="55"/>
    </row>
    <row r="50920" spans="21:25" x14ac:dyDescent="0.2">
      <c r="U50920" s="55"/>
      <c r="V50920" s="53"/>
      <c r="W50920" s="53"/>
      <c r="X50920" s="53"/>
      <c r="Y50920" s="55"/>
    </row>
    <row r="50921" spans="21:25" x14ac:dyDescent="0.2">
      <c r="U50921" s="55"/>
      <c r="V50921" s="53"/>
      <c r="W50921" s="53"/>
      <c r="X50921" s="53"/>
      <c r="Y50921" s="55"/>
    </row>
    <row r="50922" spans="21:25" x14ac:dyDescent="0.2">
      <c r="U50922" s="55"/>
      <c r="V50922" s="53"/>
      <c r="W50922" s="53"/>
      <c r="X50922" s="53"/>
      <c r="Y50922" s="55"/>
    </row>
    <row r="50923" spans="21:25" x14ac:dyDescent="0.2">
      <c r="U50923" s="55"/>
      <c r="V50923" s="53"/>
      <c r="W50923" s="53"/>
      <c r="X50923" s="53"/>
      <c r="Y50923" s="55"/>
    </row>
    <row r="50924" spans="21:25" x14ac:dyDescent="0.2">
      <c r="U50924" s="55"/>
      <c r="V50924" s="53"/>
      <c r="W50924" s="53"/>
      <c r="X50924" s="53"/>
      <c r="Y50924" s="55"/>
    </row>
    <row r="50925" spans="21:25" x14ac:dyDescent="0.2">
      <c r="U50925" s="55"/>
      <c r="V50925" s="53"/>
      <c r="W50925" s="53"/>
      <c r="X50925" s="53"/>
      <c r="Y50925" s="55"/>
    </row>
    <row r="50926" spans="21:25" x14ac:dyDescent="0.2">
      <c r="U50926" s="55"/>
      <c r="V50926" s="53"/>
      <c r="W50926" s="53"/>
      <c r="X50926" s="53"/>
      <c r="Y50926" s="55"/>
    </row>
    <row r="50927" spans="21:25" x14ac:dyDescent="0.2">
      <c r="U50927" s="55"/>
      <c r="V50927" s="53"/>
      <c r="W50927" s="53"/>
      <c r="X50927" s="53"/>
      <c r="Y50927" s="55"/>
    </row>
    <row r="50928" spans="21:25" x14ac:dyDescent="0.2">
      <c r="U50928" s="55"/>
      <c r="V50928" s="53"/>
      <c r="W50928" s="53"/>
      <c r="X50928" s="53"/>
      <c r="Y50928" s="55"/>
    </row>
    <row r="50929" spans="21:25" x14ac:dyDescent="0.2">
      <c r="U50929" s="55"/>
      <c r="V50929" s="53"/>
      <c r="W50929" s="53"/>
      <c r="X50929" s="53"/>
      <c r="Y50929" s="55"/>
    </row>
    <row r="50930" spans="21:25" x14ac:dyDescent="0.2">
      <c r="U50930" s="55"/>
      <c r="V50930" s="53"/>
      <c r="W50930" s="53"/>
      <c r="X50930" s="53"/>
      <c r="Y50930" s="55"/>
    </row>
    <row r="50931" spans="21:25" x14ac:dyDescent="0.2">
      <c r="U50931" s="55"/>
      <c r="V50931" s="53"/>
      <c r="W50931" s="53"/>
      <c r="X50931" s="53"/>
      <c r="Y50931" s="55"/>
    </row>
    <row r="50932" spans="21:25" x14ac:dyDescent="0.2">
      <c r="U50932" s="55"/>
      <c r="V50932" s="53"/>
      <c r="W50932" s="53"/>
      <c r="X50932" s="53"/>
      <c r="Y50932" s="55"/>
    </row>
    <row r="50933" spans="21:25" x14ac:dyDescent="0.2">
      <c r="U50933" s="55"/>
      <c r="V50933" s="53"/>
      <c r="W50933" s="53"/>
      <c r="X50933" s="53"/>
      <c r="Y50933" s="55"/>
    </row>
    <row r="50934" spans="21:25" x14ac:dyDescent="0.2">
      <c r="U50934" s="55"/>
      <c r="V50934" s="53"/>
      <c r="W50934" s="53"/>
      <c r="X50934" s="53"/>
      <c r="Y50934" s="55"/>
    </row>
    <row r="50935" spans="21:25" x14ac:dyDescent="0.2">
      <c r="U50935" s="55"/>
      <c r="V50935" s="53"/>
      <c r="W50935" s="53"/>
      <c r="X50935" s="53"/>
      <c r="Y50935" s="55"/>
    </row>
    <row r="50936" spans="21:25" x14ac:dyDescent="0.2">
      <c r="U50936" s="55"/>
      <c r="V50936" s="53"/>
      <c r="W50936" s="53"/>
      <c r="X50936" s="53"/>
      <c r="Y50936" s="55"/>
    </row>
    <row r="50937" spans="21:25" x14ac:dyDescent="0.2">
      <c r="U50937" s="55"/>
      <c r="V50937" s="53"/>
      <c r="W50937" s="53"/>
      <c r="X50937" s="53"/>
      <c r="Y50937" s="55"/>
    </row>
    <row r="50938" spans="21:25" x14ac:dyDescent="0.2">
      <c r="U50938" s="55"/>
      <c r="V50938" s="53"/>
      <c r="W50938" s="53"/>
      <c r="X50938" s="53"/>
      <c r="Y50938" s="55"/>
    </row>
    <row r="50939" spans="21:25" x14ac:dyDescent="0.2">
      <c r="U50939" s="55"/>
      <c r="V50939" s="53"/>
      <c r="W50939" s="53"/>
      <c r="X50939" s="53"/>
      <c r="Y50939" s="55"/>
    </row>
    <row r="50940" spans="21:25" x14ac:dyDescent="0.2">
      <c r="U50940" s="55"/>
      <c r="V50940" s="53"/>
      <c r="W50940" s="53"/>
      <c r="X50940" s="53"/>
      <c r="Y50940" s="55"/>
    </row>
    <row r="50941" spans="21:25" x14ac:dyDescent="0.2">
      <c r="U50941" s="55"/>
      <c r="V50941" s="53"/>
      <c r="W50941" s="53"/>
      <c r="X50941" s="53"/>
      <c r="Y50941" s="55"/>
    </row>
    <row r="50942" spans="21:25" x14ac:dyDescent="0.2">
      <c r="U50942" s="55"/>
      <c r="V50942" s="53"/>
      <c r="W50942" s="53"/>
      <c r="X50942" s="53"/>
      <c r="Y50942" s="55"/>
    </row>
    <row r="50943" spans="21:25" x14ac:dyDescent="0.2">
      <c r="U50943" s="55"/>
      <c r="V50943" s="53"/>
      <c r="W50943" s="53"/>
      <c r="X50943" s="53"/>
      <c r="Y50943" s="55"/>
    </row>
    <row r="50944" spans="21:25" x14ac:dyDescent="0.2">
      <c r="U50944" s="55"/>
      <c r="V50944" s="53"/>
      <c r="W50944" s="53"/>
      <c r="X50944" s="53"/>
      <c r="Y50944" s="55"/>
    </row>
    <row r="50945" spans="21:25" x14ac:dyDescent="0.2">
      <c r="U50945" s="55"/>
      <c r="V50945" s="53"/>
      <c r="W50945" s="53"/>
      <c r="X50945" s="53"/>
      <c r="Y50945" s="55"/>
    </row>
    <row r="50946" spans="21:25" x14ac:dyDescent="0.2">
      <c r="U50946" s="55"/>
      <c r="V50946" s="53"/>
      <c r="W50946" s="53"/>
      <c r="X50946" s="53"/>
      <c r="Y50946" s="55"/>
    </row>
    <row r="50947" spans="21:25" x14ac:dyDescent="0.2">
      <c r="U50947" s="55"/>
      <c r="V50947" s="53"/>
      <c r="W50947" s="53"/>
      <c r="X50947" s="53"/>
      <c r="Y50947" s="55"/>
    </row>
    <row r="50948" spans="21:25" x14ac:dyDescent="0.2">
      <c r="U50948" s="55"/>
      <c r="V50948" s="53"/>
      <c r="W50948" s="53"/>
      <c r="X50948" s="53"/>
      <c r="Y50948" s="55"/>
    </row>
    <row r="50949" spans="21:25" x14ac:dyDescent="0.2">
      <c r="U50949" s="55"/>
      <c r="V50949" s="53"/>
      <c r="W50949" s="53"/>
      <c r="X50949" s="53"/>
      <c r="Y50949" s="55"/>
    </row>
    <row r="50950" spans="21:25" x14ac:dyDescent="0.2">
      <c r="U50950" s="55"/>
      <c r="V50950" s="53"/>
      <c r="W50950" s="53"/>
      <c r="X50950" s="53"/>
      <c r="Y50950" s="55"/>
    </row>
    <row r="50951" spans="21:25" x14ac:dyDescent="0.2">
      <c r="U50951" s="55"/>
      <c r="V50951" s="53"/>
      <c r="W50951" s="53"/>
      <c r="X50951" s="53"/>
      <c r="Y50951" s="55"/>
    </row>
    <row r="50952" spans="21:25" x14ac:dyDescent="0.2">
      <c r="U50952" s="55"/>
      <c r="V50952" s="53"/>
      <c r="W50952" s="53"/>
      <c r="X50952" s="53"/>
      <c r="Y50952" s="55"/>
    </row>
    <row r="50953" spans="21:25" x14ac:dyDescent="0.2">
      <c r="U50953" s="55"/>
      <c r="V50953" s="53"/>
      <c r="W50953" s="53"/>
      <c r="X50953" s="53"/>
      <c r="Y50953" s="55"/>
    </row>
    <row r="50954" spans="21:25" x14ac:dyDescent="0.2">
      <c r="U50954" s="55"/>
      <c r="V50954" s="53"/>
      <c r="W50954" s="53"/>
      <c r="X50954" s="53"/>
      <c r="Y50954" s="55"/>
    </row>
    <row r="50955" spans="21:25" x14ac:dyDescent="0.2">
      <c r="U50955" s="55"/>
      <c r="V50955" s="53"/>
      <c r="W50955" s="53"/>
      <c r="X50955" s="53"/>
      <c r="Y50955" s="55"/>
    </row>
    <row r="50956" spans="21:25" x14ac:dyDescent="0.2">
      <c r="U50956" s="55"/>
      <c r="V50956" s="53"/>
      <c r="W50956" s="53"/>
      <c r="X50956" s="53"/>
      <c r="Y50956" s="55"/>
    </row>
    <row r="50957" spans="21:25" x14ac:dyDescent="0.2">
      <c r="U50957" s="55"/>
      <c r="V50957" s="53"/>
      <c r="W50957" s="53"/>
      <c r="X50957" s="53"/>
      <c r="Y50957" s="55"/>
    </row>
    <row r="50958" spans="21:25" x14ac:dyDescent="0.2">
      <c r="U50958" s="55"/>
      <c r="V50958" s="53"/>
      <c r="W50958" s="53"/>
      <c r="X50958" s="53"/>
      <c r="Y50958" s="55"/>
    </row>
    <row r="50959" spans="21:25" x14ac:dyDescent="0.2">
      <c r="U50959" s="55"/>
      <c r="V50959" s="53"/>
      <c r="W50959" s="53"/>
      <c r="X50959" s="53"/>
      <c r="Y50959" s="55"/>
    </row>
    <row r="50960" spans="21:25" x14ac:dyDescent="0.2">
      <c r="U50960" s="55"/>
      <c r="V50960" s="53"/>
      <c r="W50960" s="53"/>
      <c r="X50960" s="53"/>
      <c r="Y50960" s="55"/>
    </row>
    <row r="50961" spans="21:25" x14ac:dyDescent="0.2">
      <c r="U50961" s="55"/>
      <c r="V50961" s="53"/>
      <c r="W50961" s="53"/>
      <c r="X50961" s="53"/>
      <c r="Y50961" s="55"/>
    </row>
    <row r="50962" spans="21:25" x14ac:dyDescent="0.2">
      <c r="U50962" s="55"/>
      <c r="V50962" s="53"/>
      <c r="W50962" s="53"/>
      <c r="X50962" s="53"/>
      <c r="Y50962" s="55"/>
    </row>
    <row r="50963" spans="21:25" x14ac:dyDescent="0.2">
      <c r="U50963" s="55"/>
      <c r="V50963" s="53"/>
      <c r="W50963" s="53"/>
      <c r="X50963" s="53"/>
      <c r="Y50963" s="55"/>
    </row>
    <row r="50964" spans="21:25" x14ac:dyDescent="0.2">
      <c r="U50964" s="55"/>
      <c r="V50964" s="53"/>
      <c r="W50964" s="53"/>
      <c r="X50964" s="53"/>
      <c r="Y50964" s="55"/>
    </row>
    <row r="50965" spans="21:25" x14ac:dyDescent="0.2">
      <c r="U50965" s="55"/>
      <c r="V50965" s="53"/>
      <c r="W50965" s="53"/>
      <c r="X50965" s="53"/>
      <c r="Y50965" s="55"/>
    </row>
    <row r="50966" spans="21:25" x14ac:dyDescent="0.2">
      <c r="U50966" s="55"/>
      <c r="V50966" s="53"/>
      <c r="W50966" s="53"/>
      <c r="X50966" s="53"/>
      <c r="Y50966" s="55"/>
    </row>
    <row r="50967" spans="21:25" x14ac:dyDescent="0.2">
      <c r="U50967" s="55"/>
      <c r="V50967" s="53"/>
      <c r="W50967" s="53"/>
      <c r="X50967" s="53"/>
      <c r="Y50967" s="55"/>
    </row>
    <row r="50968" spans="21:25" x14ac:dyDescent="0.2">
      <c r="U50968" s="55"/>
      <c r="V50968" s="53"/>
      <c r="W50968" s="53"/>
      <c r="X50968" s="53"/>
      <c r="Y50968" s="55"/>
    </row>
    <row r="50969" spans="21:25" x14ac:dyDescent="0.2">
      <c r="U50969" s="55"/>
      <c r="V50969" s="53"/>
      <c r="W50969" s="53"/>
      <c r="X50969" s="53"/>
      <c r="Y50969" s="55"/>
    </row>
    <row r="50970" spans="21:25" x14ac:dyDescent="0.2">
      <c r="U50970" s="55"/>
      <c r="V50970" s="53"/>
      <c r="W50970" s="53"/>
      <c r="X50970" s="53"/>
      <c r="Y50970" s="55"/>
    </row>
    <row r="50971" spans="21:25" x14ac:dyDescent="0.2">
      <c r="U50971" s="55"/>
      <c r="V50971" s="53"/>
      <c r="W50971" s="53"/>
      <c r="X50971" s="53"/>
      <c r="Y50971" s="55"/>
    </row>
    <row r="50972" spans="21:25" x14ac:dyDescent="0.2">
      <c r="U50972" s="55"/>
      <c r="V50972" s="53"/>
      <c r="W50972" s="53"/>
      <c r="X50972" s="53"/>
      <c r="Y50972" s="55"/>
    </row>
    <row r="50973" spans="21:25" x14ac:dyDescent="0.2">
      <c r="U50973" s="55"/>
      <c r="V50973" s="53"/>
      <c r="W50973" s="53"/>
      <c r="X50973" s="53"/>
      <c r="Y50973" s="55"/>
    </row>
    <row r="50974" spans="21:25" x14ac:dyDescent="0.2">
      <c r="U50974" s="55"/>
      <c r="V50974" s="53"/>
      <c r="W50974" s="53"/>
      <c r="X50974" s="53"/>
      <c r="Y50974" s="55"/>
    </row>
    <row r="50975" spans="21:25" x14ac:dyDescent="0.2">
      <c r="U50975" s="55"/>
      <c r="V50975" s="53"/>
      <c r="W50975" s="53"/>
      <c r="X50975" s="53"/>
      <c r="Y50975" s="55"/>
    </row>
    <row r="50976" spans="21:25" x14ac:dyDescent="0.2">
      <c r="U50976" s="55"/>
      <c r="V50976" s="53"/>
      <c r="W50976" s="53"/>
      <c r="X50976" s="53"/>
      <c r="Y50976" s="55"/>
    </row>
    <row r="50977" spans="21:25" x14ac:dyDescent="0.2">
      <c r="U50977" s="55"/>
      <c r="V50977" s="53"/>
      <c r="W50977" s="53"/>
      <c r="X50977" s="53"/>
      <c r="Y50977" s="55"/>
    </row>
    <row r="50978" spans="21:25" x14ac:dyDescent="0.2">
      <c r="U50978" s="55"/>
      <c r="V50978" s="53"/>
      <c r="W50978" s="53"/>
      <c r="X50978" s="53"/>
      <c r="Y50978" s="55"/>
    </row>
    <row r="50979" spans="21:25" x14ac:dyDescent="0.2">
      <c r="U50979" s="55"/>
      <c r="V50979" s="53"/>
      <c r="W50979" s="53"/>
      <c r="X50979" s="53"/>
      <c r="Y50979" s="55"/>
    </row>
    <row r="50980" spans="21:25" x14ac:dyDescent="0.2">
      <c r="U50980" s="55"/>
      <c r="V50980" s="53"/>
      <c r="W50980" s="53"/>
      <c r="X50980" s="53"/>
      <c r="Y50980" s="55"/>
    </row>
    <row r="50981" spans="21:25" x14ac:dyDescent="0.2">
      <c r="U50981" s="55"/>
      <c r="V50981" s="53"/>
      <c r="W50981" s="53"/>
      <c r="X50981" s="53"/>
      <c r="Y50981" s="55"/>
    </row>
    <row r="50982" spans="21:25" x14ac:dyDescent="0.2">
      <c r="U50982" s="55"/>
      <c r="V50982" s="53"/>
      <c r="W50982" s="53"/>
      <c r="X50982" s="53"/>
      <c r="Y50982" s="55"/>
    </row>
    <row r="50983" spans="21:25" x14ac:dyDescent="0.2">
      <c r="U50983" s="55"/>
      <c r="V50983" s="53"/>
      <c r="W50983" s="53"/>
      <c r="X50983" s="53"/>
      <c r="Y50983" s="55"/>
    </row>
    <row r="50984" spans="21:25" x14ac:dyDescent="0.2">
      <c r="U50984" s="55"/>
      <c r="V50984" s="53"/>
      <c r="W50984" s="53"/>
      <c r="X50984" s="53"/>
      <c r="Y50984" s="55"/>
    </row>
    <row r="50985" spans="21:25" x14ac:dyDescent="0.2">
      <c r="U50985" s="55"/>
      <c r="V50985" s="53"/>
      <c r="W50985" s="53"/>
      <c r="X50985" s="53"/>
      <c r="Y50985" s="55"/>
    </row>
    <row r="50986" spans="21:25" x14ac:dyDescent="0.2">
      <c r="U50986" s="55"/>
      <c r="V50986" s="53"/>
      <c r="W50986" s="53"/>
      <c r="X50986" s="53"/>
      <c r="Y50986" s="55"/>
    </row>
    <row r="50987" spans="21:25" x14ac:dyDescent="0.2">
      <c r="U50987" s="55"/>
      <c r="V50987" s="53"/>
      <c r="W50987" s="53"/>
      <c r="X50987" s="53"/>
      <c r="Y50987" s="55"/>
    </row>
    <row r="50988" spans="21:25" x14ac:dyDescent="0.2">
      <c r="U50988" s="55"/>
      <c r="V50988" s="53"/>
      <c r="W50988" s="53"/>
      <c r="X50988" s="53"/>
      <c r="Y50988" s="55"/>
    </row>
    <row r="50989" spans="21:25" x14ac:dyDescent="0.2">
      <c r="U50989" s="55"/>
      <c r="V50989" s="53"/>
      <c r="W50989" s="53"/>
      <c r="X50989" s="53"/>
      <c r="Y50989" s="55"/>
    </row>
    <row r="50990" spans="21:25" x14ac:dyDescent="0.2">
      <c r="U50990" s="55"/>
      <c r="V50990" s="53"/>
      <c r="W50990" s="53"/>
      <c r="X50990" s="53"/>
      <c r="Y50990" s="55"/>
    </row>
    <row r="50991" spans="21:25" x14ac:dyDescent="0.2">
      <c r="U50991" s="55"/>
      <c r="V50991" s="53"/>
      <c r="W50991" s="53"/>
      <c r="X50991" s="53"/>
      <c r="Y50991" s="55"/>
    </row>
    <row r="50992" spans="21:25" x14ac:dyDescent="0.2">
      <c r="U50992" s="55"/>
      <c r="V50992" s="53"/>
      <c r="W50992" s="53"/>
      <c r="X50992" s="53"/>
      <c r="Y50992" s="55"/>
    </row>
    <row r="50993" spans="21:25" x14ac:dyDescent="0.2">
      <c r="U50993" s="55"/>
      <c r="V50993" s="53"/>
      <c r="W50993" s="53"/>
      <c r="X50993" s="53"/>
      <c r="Y50993" s="55"/>
    </row>
    <row r="50994" spans="21:25" x14ac:dyDescent="0.2">
      <c r="U50994" s="55"/>
      <c r="V50994" s="53"/>
      <c r="W50994" s="53"/>
      <c r="X50994" s="53"/>
      <c r="Y50994" s="55"/>
    </row>
    <row r="50995" spans="21:25" x14ac:dyDescent="0.2">
      <c r="U50995" s="55"/>
      <c r="V50995" s="53"/>
      <c r="W50995" s="53"/>
      <c r="X50995" s="53"/>
      <c r="Y50995" s="55"/>
    </row>
    <row r="50996" spans="21:25" x14ac:dyDescent="0.2">
      <c r="U50996" s="55"/>
      <c r="V50996" s="53"/>
      <c r="W50996" s="53"/>
      <c r="X50996" s="53"/>
      <c r="Y50996" s="55"/>
    </row>
    <row r="50997" spans="21:25" x14ac:dyDescent="0.2">
      <c r="U50997" s="55"/>
      <c r="V50997" s="53"/>
      <c r="W50997" s="53"/>
      <c r="X50997" s="53"/>
      <c r="Y50997" s="55"/>
    </row>
    <row r="50998" spans="21:25" x14ac:dyDescent="0.2">
      <c r="U50998" s="55"/>
      <c r="V50998" s="53"/>
      <c r="W50998" s="53"/>
      <c r="X50998" s="53"/>
      <c r="Y50998" s="55"/>
    </row>
    <row r="50999" spans="21:25" x14ac:dyDescent="0.2">
      <c r="U50999" s="55"/>
      <c r="V50999" s="53"/>
      <c r="W50999" s="53"/>
      <c r="X50999" s="53"/>
      <c r="Y50999" s="55"/>
    </row>
    <row r="51000" spans="21:25" x14ac:dyDescent="0.2">
      <c r="U51000" s="55"/>
      <c r="V51000" s="53"/>
      <c r="W51000" s="53"/>
      <c r="X51000" s="53"/>
      <c r="Y51000" s="55"/>
    </row>
    <row r="51001" spans="21:25" x14ac:dyDescent="0.2">
      <c r="U51001" s="55"/>
      <c r="V51001" s="53"/>
      <c r="W51001" s="53"/>
      <c r="X51001" s="53"/>
      <c r="Y51001" s="55"/>
    </row>
    <row r="51002" spans="21:25" x14ac:dyDescent="0.2">
      <c r="U51002" s="55"/>
      <c r="V51002" s="53"/>
      <c r="W51002" s="53"/>
      <c r="X51002" s="53"/>
      <c r="Y51002" s="55"/>
    </row>
    <row r="51003" spans="21:25" x14ac:dyDescent="0.2">
      <c r="U51003" s="55"/>
      <c r="V51003" s="53"/>
      <c r="W51003" s="53"/>
      <c r="X51003" s="53"/>
      <c r="Y51003" s="55"/>
    </row>
    <row r="51004" spans="21:25" x14ac:dyDescent="0.2">
      <c r="U51004" s="55"/>
      <c r="V51004" s="53"/>
      <c r="W51004" s="53"/>
      <c r="X51004" s="53"/>
      <c r="Y51004" s="55"/>
    </row>
    <row r="51005" spans="21:25" x14ac:dyDescent="0.2">
      <c r="U51005" s="55"/>
      <c r="V51005" s="53"/>
      <c r="W51005" s="53"/>
      <c r="X51005" s="53"/>
      <c r="Y51005" s="55"/>
    </row>
    <row r="51006" spans="21:25" x14ac:dyDescent="0.2">
      <c r="U51006" s="55"/>
      <c r="V51006" s="53"/>
      <c r="W51006" s="53"/>
      <c r="X51006" s="53"/>
      <c r="Y51006" s="55"/>
    </row>
    <row r="51007" spans="21:25" x14ac:dyDescent="0.2">
      <c r="U51007" s="55"/>
      <c r="V51007" s="53"/>
      <c r="W51007" s="53"/>
      <c r="X51007" s="53"/>
      <c r="Y51007" s="55"/>
    </row>
    <row r="51008" spans="21:25" x14ac:dyDescent="0.2">
      <c r="U51008" s="55"/>
      <c r="V51008" s="53"/>
      <c r="W51008" s="53"/>
      <c r="X51008" s="53"/>
      <c r="Y51008" s="55"/>
    </row>
    <row r="51009" spans="21:25" x14ac:dyDescent="0.2">
      <c r="U51009" s="55"/>
      <c r="V51009" s="53"/>
      <c r="W51009" s="53"/>
      <c r="X51009" s="53"/>
      <c r="Y51009" s="55"/>
    </row>
    <row r="51010" spans="21:25" x14ac:dyDescent="0.2">
      <c r="U51010" s="55"/>
      <c r="V51010" s="53"/>
      <c r="W51010" s="53"/>
      <c r="X51010" s="53"/>
      <c r="Y51010" s="55"/>
    </row>
    <row r="51011" spans="21:25" x14ac:dyDescent="0.2">
      <c r="U51011" s="55"/>
      <c r="V51011" s="53"/>
      <c r="W51011" s="53"/>
      <c r="X51011" s="53"/>
      <c r="Y51011" s="55"/>
    </row>
    <row r="51012" spans="21:25" x14ac:dyDescent="0.2">
      <c r="U51012" s="55"/>
      <c r="V51012" s="53"/>
      <c r="W51012" s="53"/>
      <c r="X51012" s="53"/>
      <c r="Y51012" s="55"/>
    </row>
    <row r="51013" spans="21:25" x14ac:dyDescent="0.2">
      <c r="U51013" s="55"/>
      <c r="V51013" s="53"/>
      <c r="W51013" s="53"/>
      <c r="X51013" s="53"/>
      <c r="Y51013" s="55"/>
    </row>
    <row r="51014" spans="21:25" x14ac:dyDescent="0.2">
      <c r="U51014" s="55"/>
      <c r="V51014" s="53"/>
      <c r="W51014" s="53"/>
      <c r="X51014" s="53"/>
      <c r="Y51014" s="55"/>
    </row>
    <row r="51015" spans="21:25" x14ac:dyDescent="0.2">
      <c r="U51015" s="55"/>
      <c r="V51015" s="53"/>
      <c r="W51015" s="53"/>
      <c r="X51015" s="53"/>
      <c r="Y51015" s="55"/>
    </row>
    <row r="51016" spans="21:25" x14ac:dyDescent="0.2">
      <c r="U51016" s="55"/>
      <c r="V51016" s="53"/>
      <c r="W51016" s="53"/>
      <c r="X51016" s="53"/>
      <c r="Y51016" s="55"/>
    </row>
    <row r="51017" spans="21:25" x14ac:dyDescent="0.2">
      <c r="U51017" s="55"/>
      <c r="V51017" s="53"/>
      <c r="W51017" s="53"/>
      <c r="X51017" s="53"/>
      <c r="Y51017" s="55"/>
    </row>
    <row r="51018" spans="21:25" x14ac:dyDescent="0.2">
      <c r="U51018" s="55"/>
      <c r="V51018" s="53"/>
      <c r="W51018" s="53"/>
      <c r="X51018" s="53"/>
      <c r="Y51018" s="55"/>
    </row>
    <row r="51019" spans="21:25" x14ac:dyDescent="0.2">
      <c r="U51019" s="55"/>
      <c r="V51019" s="53"/>
      <c r="W51019" s="53"/>
      <c r="X51019" s="53"/>
      <c r="Y51019" s="55"/>
    </row>
    <row r="51020" spans="21:25" x14ac:dyDescent="0.2">
      <c r="U51020" s="55"/>
      <c r="V51020" s="53"/>
      <c r="W51020" s="53"/>
      <c r="X51020" s="53"/>
      <c r="Y51020" s="55"/>
    </row>
    <row r="51021" spans="21:25" x14ac:dyDescent="0.2">
      <c r="U51021" s="55"/>
      <c r="V51021" s="53"/>
      <c r="W51021" s="53"/>
      <c r="X51021" s="53"/>
      <c r="Y51021" s="55"/>
    </row>
    <row r="51022" spans="21:25" x14ac:dyDescent="0.2">
      <c r="U51022" s="55"/>
      <c r="V51022" s="53"/>
      <c r="W51022" s="53"/>
      <c r="X51022" s="53"/>
      <c r="Y51022" s="55"/>
    </row>
    <row r="51023" spans="21:25" x14ac:dyDescent="0.2">
      <c r="U51023" s="55"/>
      <c r="V51023" s="53"/>
      <c r="W51023" s="53"/>
      <c r="X51023" s="53"/>
      <c r="Y51023" s="55"/>
    </row>
    <row r="51024" spans="21:25" x14ac:dyDescent="0.2">
      <c r="U51024" s="55"/>
      <c r="V51024" s="53"/>
      <c r="W51024" s="53"/>
      <c r="X51024" s="53"/>
      <c r="Y51024" s="55"/>
    </row>
    <row r="51025" spans="21:25" x14ac:dyDescent="0.2">
      <c r="U51025" s="55"/>
      <c r="V51025" s="53"/>
      <c r="W51025" s="53"/>
      <c r="X51025" s="53"/>
      <c r="Y51025" s="55"/>
    </row>
    <row r="51026" spans="21:25" x14ac:dyDescent="0.2">
      <c r="U51026" s="55"/>
      <c r="V51026" s="53"/>
      <c r="W51026" s="53"/>
      <c r="X51026" s="53"/>
      <c r="Y51026" s="55"/>
    </row>
    <row r="51027" spans="21:25" x14ac:dyDescent="0.2">
      <c r="U51027" s="55"/>
      <c r="V51027" s="53"/>
      <c r="W51027" s="53"/>
      <c r="X51027" s="53"/>
      <c r="Y51027" s="55"/>
    </row>
    <row r="51028" spans="21:25" x14ac:dyDescent="0.2">
      <c r="U51028" s="55"/>
      <c r="V51028" s="53"/>
      <c r="W51028" s="53"/>
      <c r="X51028" s="53"/>
      <c r="Y51028" s="55"/>
    </row>
    <row r="51029" spans="21:25" x14ac:dyDescent="0.2">
      <c r="U51029" s="55"/>
      <c r="V51029" s="53"/>
      <c r="W51029" s="53"/>
      <c r="X51029" s="53"/>
      <c r="Y51029" s="55"/>
    </row>
    <row r="51030" spans="21:25" x14ac:dyDescent="0.2">
      <c r="U51030" s="55"/>
      <c r="V51030" s="53"/>
      <c r="W51030" s="53"/>
      <c r="X51030" s="53"/>
      <c r="Y51030" s="55"/>
    </row>
    <row r="51031" spans="21:25" x14ac:dyDescent="0.2">
      <c r="U51031" s="55"/>
      <c r="V51031" s="53"/>
      <c r="W51031" s="53"/>
      <c r="X51031" s="53"/>
      <c r="Y51031" s="55"/>
    </row>
    <row r="51032" spans="21:25" x14ac:dyDescent="0.2">
      <c r="U51032" s="55"/>
      <c r="V51032" s="53"/>
      <c r="W51032" s="53"/>
      <c r="X51032" s="53"/>
      <c r="Y51032" s="55"/>
    </row>
    <row r="51033" spans="21:25" x14ac:dyDescent="0.2">
      <c r="U51033" s="55"/>
      <c r="V51033" s="53"/>
      <c r="W51033" s="53"/>
      <c r="X51033" s="53"/>
      <c r="Y51033" s="55"/>
    </row>
    <row r="51034" spans="21:25" x14ac:dyDescent="0.2">
      <c r="U51034" s="55"/>
      <c r="V51034" s="53"/>
      <c r="W51034" s="53"/>
      <c r="X51034" s="53"/>
      <c r="Y51034" s="55"/>
    </row>
    <row r="51035" spans="21:25" x14ac:dyDescent="0.2">
      <c r="U51035" s="55"/>
      <c r="V51035" s="53"/>
      <c r="W51035" s="53"/>
      <c r="X51035" s="53"/>
      <c r="Y51035" s="55"/>
    </row>
    <row r="51036" spans="21:25" x14ac:dyDescent="0.2">
      <c r="U51036" s="55"/>
      <c r="V51036" s="53"/>
      <c r="W51036" s="53"/>
      <c r="X51036" s="53"/>
      <c r="Y51036" s="55"/>
    </row>
    <row r="51037" spans="21:25" x14ac:dyDescent="0.2">
      <c r="U51037" s="55"/>
      <c r="V51037" s="53"/>
      <c r="W51037" s="53"/>
      <c r="X51037" s="53"/>
      <c r="Y51037" s="55"/>
    </row>
    <row r="51038" spans="21:25" x14ac:dyDescent="0.2">
      <c r="U51038" s="55"/>
      <c r="V51038" s="53"/>
      <c r="W51038" s="53"/>
      <c r="X51038" s="53"/>
      <c r="Y51038" s="55"/>
    </row>
    <row r="51039" spans="21:25" x14ac:dyDescent="0.2">
      <c r="U51039" s="55"/>
      <c r="V51039" s="53"/>
      <c r="W51039" s="53"/>
      <c r="X51039" s="53"/>
      <c r="Y51039" s="55"/>
    </row>
    <row r="51040" spans="21:25" x14ac:dyDescent="0.2">
      <c r="U51040" s="55"/>
      <c r="V51040" s="53"/>
      <c r="W51040" s="53"/>
      <c r="X51040" s="53"/>
      <c r="Y51040" s="55"/>
    </row>
    <row r="51041" spans="21:25" x14ac:dyDescent="0.2">
      <c r="U51041" s="55"/>
      <c r="V51041" s="53"/>
      <c r="W51041" s="53"/>
      <c r="X51041" s="53"/>
      <c r="Y51041" s="55"/>
    </row>
    <row r="51042" spans="21:25" x14ac:dyDescent="0.2">
      <c r="U51042" s="55"/>
      <c r="V51042" s="53"/>
      <c r="W51042" s="53"/>
      <c r="X51042" s="53"/>
      <c r="Y51042" s="55"/>
    </row>
    <row r="51043" spans="21:25" x14ac:dyDescent="0.2">
      <c r="U51043" s="55"/>
      <c r="V51043" s="53"/>
      <c r="W51043" s="53"/>
      <c r="X51043" s="53"/>
      <c r="Y51043" s="55"/>
    </row>
    <row r="51044" spans="21:25" x14ac:dyDescent="0.2">
      <c r="U51044" s="55"/>
      <c r="V51044" s="53"/>
      <c r="W51044" s="53"/>
      <c r="X51044" s="53"/>
      <c r="Y51044" s="55"/>
    </row>
    <row r="51045" spans="21:25" x14ac:dyDescent="0.2">
      <c r="U51045" s="55"/>
      <c r="V51045" s="53"/>
      <c r="W51045" s="53"/>
      <c r="X51045" s="53"/>
      <c r="Y51045" s="55"/>
    </row>
    <row r="51046" spans="21:25" x14ac:dyDescent="0.2">
      <c r="U51046" s="55"/>
      <c r="V51046" s="53"/>
      <c r="W51046" s="53"/>
      <c r="X51046" s="53"/>
      <c r="Y51046" s="55"/>
    </row>
    <row r="51047" spans="21:25" x14ac:dyDescent="0.2">
      <c r="U51047" s="55"/>
      <c r="V51047" s="53"/>
      <c r="W51047" s="53"/>
      <c r="X51047" s="53"/>
      <c r="Y51047" s="55"/>
    </row>
    <row r="51048" spans="21:25" x14ac:dyDescent="0.2">
      <c r="U51048" s="55"/>
      <c r="V51048" s="53"/>
      <c r="W51048" s="53"/>
      <c r="X51048" s="53"/>
      <c r="Y51048" s="55"/>
    </row>
    <row r="51049" spans="21:25" x14ac:dyDescent="0.2">
      <c r="U51049" s="55"/>
      <c r="V51049" s="53"/>
      <c r="W51049" s="53"/>
      <c r="X51049" s="53"/>
      <c r="Y51049" s="55"/>
    </row>
    <row r="51050" spans="21:25" x14ac:dyDescent="0.2">
      <c r="U51050" s="55"/>
      <c r="V51050" s="53"/>
      <c r="W51050" s="53"/>
      <c r="X51050" s="53"/>
      <c r="Y51050" s="55"/>
    </row>
    <row r="51051" spans="21:25" x14ac:dyDescent="0.2">
      <c r="U51051" s="55"/>
      <c r="V51051" s="53"/>
      <c r="W51051" s="53"/>
      <c r="X51051" s="53"/>
      <c r="Y51051" s="55"/>
    </row>
    <row r="51052" spans="21:25" x14ac:dyDescent="0.2">
      <c r="U51052" s="55"/>
      <c r="V51052" s="53"/>
      <c r="W51052" s="53"/>
      <c r="X51052" s="53"/>
      <c r="Y51052" s="55"/>
    </row>
    <row r="51053" spans="21:25" x14ac:dyDescent="0.2">
      <c r="U51053" s="55"/>
      <c r="V51053" s="53"/>
      <c r="W51053" s="53"/>
      <c r="X51053" s="53"/>
      <c r="Y51053" s="55"/>
    </row>
    <row r="51054" spans="21:25" x14ac:dyDescent="0.2">
      <c r="U51054" s="55"/>
      <c r="V51054" s="53"/>
      <c r="W51054" s="53"/>
      <c r="X51054" s="53"/>
      <c r="Y51054" s="55"/>
    </row>
    <row r="51055" spans="21:25" x14ac:dyDescent="0.2">
      <c r="U51055" s="55"/>
      <c r="V51055" s="53"/>
      <c r="W51055" s="53"/>
      <c r="X51055" s="53"/>
      <c r="Y51055" s="55"/>
    </row>
    <row r="51056" spans="21:25" x14ac:dyDescent="0.2">
      <c r="U51056" s="55"/>
      <c r="V51056" s="53"/>
      <c r="W51056" s="53"/>
      <c r="X51056" s="53"/>
      <c r="Y51056" s="55"/>
    </row>
    <row r="51057" spans="21:25" x14ac:dyDescent="0.2">
      <c r="U51057" s="55"/>
      <c r="V51057" s="53"/>
      <c r="W51057" s="53"/>
      <c r="X51057" s="53"/>
      <c r="Y51057" s="55"/>
    </row>
    <row r="51058" spans="21:25" x14ac:dyDescent="0.2">
      <c r="U51058" s="55"/>
      <c r="V51058" s="53"/>
      <c r="W51058" s="53"/>
      <c r="X51058" s="53"/>
      <c r="Y51058" s="55"/>
    </row>
    <row r="51059" spans="21:25" x14ac:dyDescent="0.2">
      <c r="U51059" s="55"/>
      <c r="V51059" s="53"/>
      <c r="W51059" s="53"/>
      <c r="X51059" s="53"/>
      <c r="Y51059" s="55"/>
    </row>
    <row r="51060" spans="21:25" x14ac:dyDescent="0.2">
      <c r="U51060" s="55"/>
      <c r="V51060" s="53"/>
      <c r="W51060" s="53"/>
      <c r="X51060" s="53"/>
      <c r="Y51060" s="55"/>
    </row>
    <row r="51061" spans="21:25" x14ac:dyDescent="0.2">
      <c r="U51061" s="55"/>
      <c r="V51061" s="53"/>
      <c r="W51061" s="53"/>
      <c r="X51061" s="53"/>
      <c r="Y51061" s="55"/>
    </row>
    <row r="51062" spans="21:25" x14ac:dyDescent="0.2">
      <c r="U51062" s="55"/>
      <c r="V51062" s="53"/>
      <c r="W51062" s="53"/>
      <c r="X51062" s="53"/>
      <c r="Y51062" s="55"/>
    </row>
    <row r="51063" spans="21:25" x14ac:dyDescent="0.2">
      <c r="U51063" s="55"/>
      <c r="V51063" s="53"/>
      <c r="W51063" s="53"/>
      <c r="X51063" s="53"/>
      <c r="Y51063" s="55"/>
    </row>
    <row r="51064" spans="21:25" x14ac:dyDescent="0.2">
      <c r="U51064" s="55"/>
      <c r="V51064" s="53"/>
      <c r="W51064" s="53"/>
      <c r="X51064" s="53"/>
      <c r="Y51064" s="55"/>
    </row>
    <row r="51065" spans="21:25" x14ac:dyDescent="0.2">
      <c r="U51065" s="55"/>
      <c r="V51065" s="53"/>
      <c r="W51065" s="53"/>
      <c r="X51065" s="53"/>
      <c r="Y51065" s="55"/>
    </row>
    <row r="51066" spans="21:25" x14ac:dyDescent="0.2">
      <c r="U51066" s="55"/>
      <c r="V51066" s="53"/>
      <c r="W51066" s="53"/>
      <c r="X51066" s="53"/>
      <c r="Y51066" s="55"/>
    </row>
    <row r="51067" spans="21:25" x14ac:dyDescent="0.2">
      <c r="U51067" s="55"/>
      <c r="V51067" s="53"/>
      <c r="W51067" s="53"/>
      <c r="X51067" s="53"/>
      <c r="Y51067" s="55"/>
    </row>
    <row r="51068" spans="21:25" x14ac:dyDescent="0.2">
      <c r="U51068" s="55"/>
      <c r="V51068" s="53"/>
      <c r="W51068" s="53"/>
      <c r="X51068" s="53"/>
      <c r="Y51068" s="55"/>
    </row>
    <row r="51069" spans="21:25" x14ac:dyDescent="0.2">
      <c r="U51069" s="55"/>
      <c r="V51069" s="53"/>
      <c r="W51069" s="53"/>
      <c r="X51069" s="53"/>
      <c r="Y51069" s="55"/>
    </row>
    <row r="51070" spans="21:25" x14ac:dyDescent="0.2">
      <c r="U51070" s="55"/>
      <c r="V51070" s="53"/>
      <c r="W51070" s="53"/>
      <c r="X51070" s="53"/>
      <c r="Y51070" s="55"/>
    </row>
    <row r="51071" spans="21:25" x14ac:dyDescent="0.2">
      <c r="U51071" s="55"/>
      <c r="V51071" s="53"/>
      <c r="W51071" s="53"/>
      <c r="X51071" s="53"/>
      <c r="Y51071" s="55"/>
    </row>
    <row r="51072" spans="21:25" x14ac:dyDescent="0.2">
      <c r="U51072" s="55"/>
      <c r="V51072" s="53"/>
      <c r="W51072" s="53"/>
      <c r="X51072" s="53"/>
      <c r="Y51072" s="55"/>
    </row>
    <row r="51073" spans="21:25" x14ac:dyDescent="0.2">
      <c r="U51073" s="55"/>
      <c r="V51073" s="53"/>
      <c r="W51073" s="53"/>
      <c r="X51073" s="53"/>
      <c r="Y51073" s="55"/>
    </row>
    <row r="51074" spans="21:25" x14ac:dyDescent="0.2">
      <c r="U51074" s="55"/>
      <c r="V51074" s="53"/>
      <c r="W51074" s="53"/>
      <c r="X51074" s="53"/>
      <c r="Y51074" s="55"/>
    </row>
    <row r="51075" spans="21:25" x14ac:dyDescent="0.2">
      <c r="U51075" s="55"/>
      <c r="V51075" s="53"/>
      <c r="W51075" s="53"/>
      <c r="X51075" s="53"/>
      <c r="Y51075" s="55"/>
    </row>
    <row r="51076" spans="21:25" x14ac:dyDescent="0.2">
      <c r="U51076" s="55"/>
      <c r="V51076" s="53"/>
      <c r="W51076" s="53"/>
      <c r="X51076" s="53"/>
      <c r="Y51076" s="55"/>
    </row>
    <row r="51077" spans="21:25" x14ac:dyDescent="0.2">
      <c r="U51077" s="55"/>
      <c r="V51077" s="53"/>
      <c r="W51077" s="53"/>
      <c r="X51077" s="53"/>
      <c r="Y51077" s="55"/>
    </row>
    <row r="51078" spans="21:25" x14ac:dyDescent="0.2">
      <c r="U51078" s="55"/>
      <c r="V51078" s="53"/>
      <c r="W51078" s="53"/>
      <c r="X51078" s="53"/>
      <c r="Y51078" s="55"/>
    </row>
    <row r="51079" spans="21:25" x14ac:dyDescent="0.2">
      <c r="U51079" s="55"/>
      <c r="V51079" s="53"/>
      <c r="W51079" s="53"/>
      <c r="X51079" s="53"/>
      <c r="Y51079" s="55"/>
    </row>
    <row r="51080" spans="21:25" x14ac:dyDescent="0.2">
      <c r="U51080" s="55"/>
      <c r="V51080" s="53"/>
      <c r="W51080" s="53"/>
      <c r="X51080" s="53"/>
      <c r="Y51080" s="55"/>
    </row>
    <row r="51081" spans="21:25" x14ac:dyDescent="0.2">
      <c r="U51081" s="55"/>
      <c r="V51081" s="53"/>
      <c r="W51081" s="53"/>
      <c r="X51081" s="53"/>
      <c r="Y51081" s="55"/>
    </row>
    <row r="51082" spans="21:25" x14ac:dyDescent="0.2">
      <c r="U51082" s="55"/>
      <c r="V51082" s="53"/>
      <c r="W51082" s="53"/>
      <c r="X51082" s="53"/>
      <c r="Y51082" s="55"/>
    </row>
    <row r="51083" spans="21:25" x14ac:dyDescent="0.2">
      <c r="U51083" s="55"/>
      <c r="V51083" s="53"/>
      <c r="W51083" s="53"/>
      <c r="X51083" s="53"/>
      <c r="Y51083" s="55"/>
    </row>
    <row r="51084" spans="21:25" x14ac:dyDescent="0.2">
      <c r="U51084" s="55"/>
      <c r="V51084" s="53"/>
      <c r="W51084" s="53"/>
      <c r="X51084" s="53"/>
      <c r="Y51084" s="55"/>
    </row>
    <row r="51085" spans="21:25" x14ac:dyDescent="0.2">
      <c r="U51085" s="55"/>
      <c r="V51085" s="53"/>
      <c r="W51085" s="53"/>
      <c r="X51085" s="53"/>
      <c r="Y51085" s="55"/>
    </row>
    <row r="51086" spans="21:25" x14ac:dyDescent="0.2">
      <c r="U51086" s="55"/>
      <c r="V51086" s="53"/>
      <c r="W51086" s="53"/>
      <c r="X51086" s="53"/>
      <c r="Y51086" s="55"/>
    </row>
    <row r="51087" spans="21:25" x14ac:dyDescent="0.2">
      <c r="U51087" s="55"/>
      <c r="V51087" s="53"/>
      <c r="W51087" s="53"/>
      <c r="X51087" s="53"/>
      <c r="Y51087" s="55"/>
    </row>
    <row r="51088" spans="21:25" x14ac:dyDescent="0.2">
      <c r="U51088" s="55"/>
      <c r="V51088" s="53"/>
      <c r="W51088" s="53"/>
      <c r="X51088" s="53"/>
      <c r="Y51088" s="55"/>
    </row>
    <row r="51089" spans="21:25" x14ac:dyDescent="0.2">
      <c r="U51089" s="55"/>
      <c r="V51089" s="53"/>
      <c r="W51089" s="53"/>
      <c r="X51089" s="53"/>
      <c r="Y51089" s="55"/>
    </row>
    <row r="51090" spans="21:25" x14ac:dyDescent="0.2">
      <c r="U51090" s="55"/>
      <c r="V51090" s="53"/>
      <c r="W51090" s="53"/>
      <c r="X51090" s="53"/>
      <c r="Y51090" s="55"/>
    </row>
    <row r="51091" spans="21:25" x14ac:dyDescent="0.2">
      <c r="U51091" s="55"/>
      <c r="V51091" s="53"/>
      <c r="W51091" s="53"/>
      <c r="X51091" s="53"/>
      <c r="Y51091" s="55"/>
    </row>
    <row r="51092" spans="21:25" x14ac:dyDescent="0.2">
      <c r="U51092" s="55"/>
      <c r="V51092" s="53"/>
      <c r="W51092" s="53"/>
      <c r="X51092" s="53"/>
      <c r="Y51092" s="55"/>
    </row>
    <row r="51093" spans="21:25" x14ac:dyDescent="0.2">
      <c r="U51093" s="55"/>
      <c r="V51093" s="53"/>
      <c r="W51093" s="53"/>
      <c r="X51093" s="53"/>
      <c r="Y51093" s="55"/>
    </row>
    <row r="51094" spans="21:25" x14ac:dyDescent="0.2">
      <c r="U51094" s="55"/>
      <c r="V51094" s="53"/>
      <c r="W51094" s="53"/>
      <c r="X51094" s="53"/>
      <c r="Y51094" s="55"/>
    </row>
    <row r="51095" spans="21:25" x14ac:dyDescent="0.2">
      <c r="U51095" s="55"/>
      <c r="V51095" s="53"/>
      <c r="W51095" s="53"/>
      <c r="X51095" s="53"/>
      <c r="Y51095" s="55"/>
    </row>
    <row r="51096" spans="21:25" x14ac:dyDescent="0.2">
      <c r="U51096" s="55"/>
      <c r="V51096" s="53"/>
      <c r="W51096" s="53"/>
      <c r="X51096" s="53"/>
      <c r="Y51096" s="55"/>
    </row>
    <row r="51097" spans="21:25" x14ac:dyDescent="0.2">
      <c r="U51097" s="55"/>
      <c r="V51097" s="53"/>
      <c r="W51097" s="53"/>
      <c r="X51097" s="53"/>
      <c r="Y51097" s="55"/>
    </row>
    <row r="51098" spans="21:25" x14ac:dyDescent="0.2">
      <c r="U51098" s="55"/>
      <c r="V51098" s="53"/>
      <c r="W51098" s="53"/>
      <c r="X51098" s="53"/>
      <c r="Y51098" s="55"/>
    </row>
    <row r="51099" spans="21:25" x14ac:dyDescent="0.2">
      <c r="U51099" s="55"/>
      <c r="V51099" s="53"/>
      <c r="W51099" s="53"/>
      <c r="X51099" s="53"/>
      <c r="Y51099" s="55"/>
    </row>
    <row r="51100" spans="21:25" x14ac:dyDescent="0.2">
      <c r="U51100" s="55"/>
      <c r="V51100" s="53"/>
      <c r="W51100" s="53"/>
      <c r="X51100" s="53"/>
      <c r="Y51100" s="55"/>
    </row>
    <row r="51101" spans="21:25" x14ac:dyDescent="0.2">
      <c r="U51101" s="55"/>
      <c r="V51101" s="53"/>
      <c r="W51101" s="53"/>
      <c r="X51101" s="53"/>
      <c r="Y51101" s="55"/>
    </row>
    <row r="51102" spans="21:25" x14ac:dyDescent="0.2">
      <c r="U51102" s="55"/>
      <c r="V51102" s="53"/>
      <c r="W51102" s="53"/>
      <c r="X51102" s="53"/>
      <c r="Y51102" s="55"/>
    </row>
    <row r="51103" spans="21:25" x14ac:dyDescent="0.2">
      <c r="U51103" s="55"/>
      <c r="V51103" s="53"/>
      <c r="W51103" s="53"/>
      <c r="X51103" s="53"/>
      <c r="Y51103" s="55"/>
    </row>
    <row r="51104" spans="21:25" x14ac:dyDescent="0.2">
      <c r="U51104" s="55"/>
      <c r="V51104" s="53"/>
      <c r="W51104" s="53"/>
      <c r="X51104" s="53"/>
      <c r="Y51104" s="55"/>
    </row>
    <row r="51105" spans="21:25" x14ac:dyDescent="0.2">
      <c r="U51105" s="55"/>
      <c r="V51105" s="53"/>
      <c r="W51105" s="53"/>
      <c r="X51105" s="53"/>
      <c r="Y51105" s="55"/>
    </row>
    <row r="51106" spans="21:25" x14ac:dyDescent="0.2">
      <c r="U51106" s="55"/>
      <c r="V51106" s="53"/>
      <c r="W51106" s="53"/>
      <c r="X51106" s="53"/>
      <c r="Y51106" s="55"/>
    </row>
    <row r="51107" spans="21:25" x14ac:dyDescent="0.2">
      <c r="U51107" s="55"/>
      <c r="V51107" s="53"/>
      <c r="W51107" s="53"/>
      <c r="X51107" s="53"/>
      <c r="Y51107" s="55"/>
    </row>
    <row r="51108" spans="21:25" x14ac:dyDescent="0.2">
      <c r="U51108" s="55"/>
      <c r="V51108" s="53"/>
      <c r="W51108" s="53"/>
      <c r="X51108" s="53"/>
      <c r="Y51108" s="55"/>
    </row>
    <row r="51109" spans="21:25" x14ac:dyDescent="0.2">
      <c r="U51109" s="55"/>
      <c r="V51109" s="53"/>
      <c r="W51109" s="53"/>
      <c r="X51109" s="53"/>
      <c r="Y51109" s="55"/>
    </row>
    <row r="51110" spans="21:25" x14ac:dyDescent="0.2">
      <c r="U51110" s="55"/>
      <c r="V51110" s="53"/>
      <c r="W51110" s="53"/>
      <c r="X51110" s="53"/>
      <c r="Y51110" s="55"/>
    </row>
    <row r="51111" spans="21:25" x14ac:dyDescent="0.2">
      <c r="U51111" s="55"/>
      <c r="V51111" s="53"/>
      <c r="W51111" s="53"/>
      <c r="X51111" s="53"/>
      <c r="Y51111" s="55"/>
    </row>
    <row r="51112" spans="21:25" x14ac:dyDescent="0.2">
      <c r="U51112" s="55"/>
      <c r="V51112" s="53"/>
      <c r="W51112" s="53"/>
      <c r="X51112" s="53"/>
      <c r="Y51112" s="55"/>
    </row>
    <row r="51113" spans="21:25" x14ac:dyDescent="0.2">
      <c r="U51113" s="55"/>
      <c r="V51113" s="53"/>
      <c r="W51113" s="53"/>
      <c r="X51113" s="53"/>
      <c r="Y51113" s="55"/>
    </row>
    <row r="51114" spans="21:25" x14ac:dyDescent="0.2">
      <c r="U51114" s="55"/>
      <c r="V51114" s="53"/>
      <c r="W51114" s="53"/>
      <c r="X51114" s="53"/>
      <c r="Y51114" s="55"/>
    </row>
    <row r="51115" spans="21:25" x14ac:dyDescent="0.2">
      <c r="U51115" s="55"/>
      <c r="V51115" s="53"/>
      <c r="W51115" s="53"/>
      <c r="X51115" s="53"/>
      <c r="Y51115" s="55"/>
    </row>
    <row r="51116" spans="21:25" x14ac:dyDescent="0.2">
      <c r="U51116" s="55"/>
      <c r="V51116" s="53"/>
      <c r="W51116" s="53"/>
      <c r="X51116" s="53"/>
      <c r="Y51116" s="55"/>
    </row>
    <row r="51117" spans="21:25" x14ac:dyDescent="0.2">
      <c r="U51117" s="55"/>
      <c r="V51117" s="53"/>
      <c r="W51117" s="53"/>
      <c r="X51117" s="53"/>
      <c r="Y51117" s="55"/>
    </row>
    <row r="51118" spans="21:25" x14ac:dyDescent="0.2">
      <c r="U51118" s="55"/>
      <c r="V51118" s="53"/>
      <c r="W51118" s="53"/>
      <c r="X51118" s="53"/>
      <c r="Y51118" s="55"/>
    </row>
    <row r="51119" spans="21:25" x14ac:dyDescent="0.2">
      <c r="U51119" s="55"/>
      <c r="V51119" s="53"/>
      <c r="W51119" s="53"/>
      <c r="X51119" s="53"/>
      <c r="Y51119" s="55"/>
    </row>
    <row r="51120" spans="21:25" x14ac:dyDescent="0.2">
      <c r="U51120" s="55"/>
      <c r="V51120" s="53"/>
      <c r="W51120" s="53"/>
      <c r="X51120" s="53"/>
      <c r="Y51120" s="55"/>
    </row>
    <row r="51121" spans="21:25" x14ac:dyDescent="0.2">
      <c r="U51121" s="55"/>
      <c r="V51121" s="53"/>
      <c r="W51121" s="53"/>
      <c r="X51121" s="53"/>
      <c r="Y51121" s="55"/>
    </row>
    <row r="51122" spans="21:25" x14ac:dyDescent="0.2">
      <c r="U51122" s="55"/>
      <c r="V51122" s="53"/>
      <c r="W51122" s="53"/>
      <c r="X51122" s="53"/>
      <c r="Y51122" s="55"/>
    </row>
    <row r="51123" spans="21:25" x14ac:dyDescent="0.2">
      <c r="U51123" s="55"/>
      <c r="V51123" s="53"/>
      <c r="W51123" s="53"/>
      <c r="X51123" s="53"/>
      <c r="Y51123" s="55"/>
    </row>
    <row r="51124" spans="21:25" x14ac:dyDescent="0.2">
      <c r="U51124" s="55"/>
      <c r="V51124" s="53"/>
      <c r="W51124" s="53"/>
      <c r="X51124" s="53"/>
      <c r="Y51124" s="55"/>
    </row>
    <row r="51125" spans="21:25" x14ac:dyDescent="0.2">
      <c r="U51125" s="55"/>
      <c r="V51125" s="53"/>
      <c r="W51125" s="53"/>
      <c r="X51125" s="53"/>
      <c r="Y51125" s="55"/>
    </row>
    <row r="51126" spans="21:25" x14ac:dyDescent="0.2">
      <c r="U51126" s="55"/>
      <c r="V51126" s="53"/>
      <c r="W51126" s="53"/>
      <c r="X51126" s="53"/>
      <c r="Y51126" s="55"/>
    </row>
    <row r="51127" spans="21:25" x14ac:dyDescent="0.2">
      <c r="U51127" s="55"/>
      <c r="V51127" s="53"/>
      <c r="W51127" s="53"/>
      <c r="X51127" s="53"/>
      <c r="Y51127" s="55"/>
    </row>
    <row r="51128" spans="21:25" x14ac:dyDescent="0.2">
      <c r="U51128" s="55"/>
      <c r="V51128" s="53"/>
      <c r="W51128" s="53"/>
      <c r="X51128" s="53"/>
      <c r="Y51128" s="55"/>
    </row>
    <row r="51129" spans="21:25" x14ac:dyDescent="0.2">
      <c r="U51129" s="55"/>
      <c r="V51129" s="53"/>
      <c r="W51129" s="53"/>
      <c r="X51129" s="53"/>
      <c r="Y51129" s="55"/>
    </row>
    <row r="51130" spans="21:25" x14ac:dyDescent="0.2">
      <c r="U51130" s="55"/>
      <c r="V51130" s="53"/>
      <c r="W51130" s="53"/>
      <c r="X51130" s="53"/>
      <c r="Y51130" s="55"/>
    </row>
    <row r="51131" spans="21:25" x14ac:dyDescent="0.2">
      <c r="U51131" s="55"/>
      <c r="V51131" s="53"/>
      <c r="W51131" s="53"/>
      <c r="X51131" s="53"/>
      <c r="Y51131" s="55"/>
    </row>
    <row r="51132" spans="21:25" x14ac:dyDescent="0.2">
      <c r="U51132" s="55"/>
      <c r="V51132" s="53"/>
      <c r="W51132" s="53"/>
      <c r="X51132" s="53"/>
      <c r="Y51132" s="55"/>
    </row>
    <row r="51133" spans="21:25" x14ac:dyDescent="0.2">
      <c r="U51133" s="55"/>
      <c r="V51133" s="53"/>
      <c r="W51133" s="53"/>
      <c r="X51133" s="53"/>
      <c r="Y51133" s="55"/>
    </row>
    <row r="51134" spans="21:25" x14ac:dyDescent="0.2">
      <c r="U51134" s="55"/>
      <c r="V51134" s="53"/>
      <c r="W51134" s="53"/>
      <c r="X51134" s="53"/>
      <c r="Y51134" s="55"/>
    </row>
    <row r="51135" spans="21:25" x14ac:dyDescent="0.2">
      <c r="U51135" s="55"/>
      <c r="V51135" s="53"/>
      <c r="W51135" s="53"/>
      <c r="X51135" s="53"/>
      <c r="Y51135" s="55"/>
    </row>
    <row r="51136" spans="21:25" x14ac:dyDescent="0.2">
      <c r="U51136" s="55"/>
      <c r="V51136" s="53"/>
      <c r="W51136" s="53"/>
      <c r="X51136" s="53"/>
      <c r="Y51136" s="55"/>
    </row>
    <row r="51137" spans="21:25" x14ac:dyDescent="0.2">
      <c r="U51137" s="55"/>
      <c r="V51137" s="53"/>
      <c r="W51137" s="53"/>
      <c r="X51137" s="53"/>
      <c r="Y51137" s="55"/>
    </row>
    <row r="51138" spans="21:25" x14ac:dyDescent="0.2">
      <c r="U51138" s="55"/>
      <c r="V51138" s="53"/>
      <c r="W51138" s="53"/>
      <c r="X51138" s="53"/>
      <c r="Y51138" s="55"/>
    </row>
    <row r="51139" spans="21:25" x14ac:dyDescent="0.2">
      <c r="U51139" s="55"/>
      <c r="V51139" s="53"/>
      <c r="W51139" s="53"/>
      <c r="X51139" s="53"/>
      <c r="Y51139" s="55"/>
    </row>
    <row r="51140" spans="21:25" x14ac:dyDescent="0.2">
      <c r="U51140" s="55"/>
      <c r="V51140" s="53"/>
      <c r="W51140" s="53"/>
      <c r="X51140" s="53"/>
      <c r="Y51140" s="55"/>
    </row>
    <row r="51141" spans="21:25" x14ac:dyDescent="0.2">
      <c r="U51141" s="55"/>
      <c r="V51141" s="53"/>
      <c r="W51141" s="53"/>
      <c r="X51141" s="53"/>
      <c r="Y51141" s="55"/>
    </row>
    <row r="51142" spans="21:25" x14ac:dyDescent="0.2">
      <c r="U51142" s="55"/>
      <c r="V51142" s="53"/>
      <c r="W51142" s="53"/>
      <c r="X51142" s="53"/>
      <c r="Y51142" s="55"/>
    </row>
    <row r="51143" spans="21:25" x14ac:dyDescent="0.2">
      <c r="U51143" s="55"/>
      <c r="V51143" s="53"/>
      <c r="W51143" s="53"/>
      <c r="X51143" s="53"/>
      <c r="Y51143" s="55"/>
    </row>
    <row r="51144" spans="21:25" x14ac:dyDescent="0.2">
      <c r="U51144" s="55"/>
      <c r="V51144" s="53"/>
      <c r="W51144" s="53"/>
      <c r="X51144" s="53"/>
      <c r="Y51144" s="55"/>
    </row>
    <row r="51145" spans="21:25" x14ac:dyDescent="0.2">
      <c r="U51145" s="55"/>
      <c r="V51145" s="53"/>
      <c r="W51145" s="53"/>
      <c r="X51145" s="53"/>
      <c r="Y51145" s="55"/>
    </row>
    <row r="51146" spans="21:25" x14ac:dyDescent="0.2">
      <c r="U51146" s="55"/>
      <c r="V51146" s="53"/>
      <c r="W51146" s="53"/>
      <c r="X51146" s="53"/>
      <c r="Y51146" s="55"/>
    </row>
    <row r="51147" spans="21:25" x14ac:dyDescent="0.2">
      <c r="U51147" s="55"/>
      <c r="V51147" s="53"/>
      <c r="W51147" s="53"/>
      <c r="X51147" s="53"/>
      <c r="Y51147" s="55"/>
    </row>
    <row r="51148" spans="21:25" x14ac:dyDescent="0.2">
      <c r="U51148" s="55"/>
      <c r="V51148" s="53"/>
      <c r="W51148" s="53"/>
      <c r="X51148" s="53"/>
      <c r="Y51148" s="55"/>
    </row>
    <row r="51149" spans="21:25" x14ac:dyDescent="0.2">
      <c r="U51149" s="55"/>
      <c r="V51149" s="53"/>
      <c r="W51149" s="53"/>
      <c r="X51149" s="53"/>
      <c r="Y51149" s="55"/>
    </row>
    <row r="51150" spans="21:25" x14ac:dyDescent="0.2">
      <c r="U51150" s="55"/>
      <c r="V51150" s="53"/>
      <c r="W51150" s="53"/>
      <c r="X51150" s="53"/>
      <c r="Y51150" s="55"/>
    </row>
    <row r="51151" spans="21:25" x14ac:dyDescent="0.2">
      <c r="U51151" s="55"/>
      <c r="V51151" s="53"/>
      <c r="W51151" s="53"/>
      <c r="X51151" s="53"/>
      <c r="Y51151" s="55"/>
    </row>
    <row r="51152" spans="21:25" x14ac:dyDescent="0.2">
      <c r="U51152" s="55"/>
      <c r="V51152" s="53"/>
      <c r="W51152" s="53"/>
      <c r="X51152" s="53"/>
      <c r="Y51152" s="55"/>
    </row>
    <row r="51153" spans="21:25" x14ac:dyDescent="0.2">
      <c r="U51153" s="55"/>
      <c r="V51153" s="53"/>
      <c r="W51153" s="53"/>
      <c r="X51153" s="53"/>
      <c r="Y51153" s="55"/>
    </row>
    <row r="51154" spans="21:25" x14ac:dyDescent="0.2">
      <c r="U51154" s="55"/>
      <c r="V51154" s="53"/>
      <c r="W51154" s="53"/>
      <c r="X51154" s="53"/>
      <c r="Y51154" s="55"/>
    </row>
    <row r="51155" spans="21:25" x14ac:dyDescent="0.2">
      <c r="U51155" s="55"/>
      <c r="V51155" s="53"/>
      <c r="W51155" s="53"/>
      <c r="X51155" s="53"/>
      <c r="Y51155" s="55"/>
    </row>
    <row r="51156" spans="21:25" x14ac:dyDescent="0.2">
      <c r="U51156" s="55"/>
      <c r="V51156" s="53"/>
      <c r="W51156" s="53"/>
      <c r="X51156" s="53"/>
      <c r="Y51156" s="55"/>
    </row>
    <row r="51157" spans="21:25" x14ac:dyDescent="0.2">
      <c r="U51157" s="55"/>
      <c r="V51157" s="53"/>
      <c r="W51157" s="53"/>
      <c r="X51157" s="53"/>
      <c r="Y51157" s="55"/>
    </row>
    <row r="51158" spans="21:25" x14ac:dyDescent="0.2">
      <c r="U51158" s="55"/>
      <c r="V51158" s="53"/>
      <c r="W51158" s="53"/>
      <c r="X51158" s="53"/>
      <c r="Y51158" s="55"/>
    </row>
    <row r="51159" spans="21:25" x14ac:dyDescent="0.2">
      <c r="U51159" s="55"/>
      <c r="V51159" s="53"/>
      <c r="W51159" s="53"/>
      <c r="X51159" s="53"/>
      <c r="Y51159" s="55"/>
    </row>
    <row r="51160" spans="21:25" x14ac:dyDescent="0.2">
      <c r="U51160" s="55"/>
      <c r="V51160" s="53"/>
      <c r="W51160" s="53"/>
      <c r="X51160" s="53"/>
      <c r="Y51160" s="55"/>
    </row>
    <row r="51161" spans="21:25" x14ac:dyDescent="0.2">
      <c r="U51161" s="55"/>
      <c r="V51161" s="53"/>
      <c r="W51161" s="53"/>
      <c r="X51161" s="53"/>
      <c r="Y51161" s="55"/>
    </row>
    <row r="51162" spans="21:25" x14ac:dyDescent="0.2">
      <c r="U51162" s="55"/>
      <c r="V51162" s="53"/>
      <c r="W51162" s="53"/>
      <c r="X51162" s="53"/>
      <c r="Y51162" s="55"/>
    </row>
    <row r="51163" spans="21:25" x14ac:dyDescent="0.2">
      <c r="U51163" s="55"/>
      <c r="V51163" s="53"/>
      <c r="W51163" s="53"/>
      <c r="X51163" s="53"/>
      <c r="Y51163" s="55"/>
    </row>
    <row r="51164" spans="21:25" x14ac:dyDescent="0.2">
      <c r="U51164" s="55"/>
      <c r="V51164" s="53"/>
      <c r="W51164" s="53"/>
      <c r="X51164" s="53"/>
      <c r="Y51164" s="55"/>
    </row>
    <row r="51165" spans="21:25" x14ac:dyDescent="0.2">
      <c r="U51165" s="55"/>
      <c r="V51165" s="53"/>
      <c r="W51165" s="53"/>
      <c r="X51165" s="53"/>
      <c r="Y51165" s="55"/>
    </row>
    <row r="51166" spans="21:25" x14ac:dyDescent="0.2">
      <c r="U51166" s="55"/>
      <c r="V51166" s="53"/>
      <c r="W51166" s="53"/>
      <c r="X51166" s="53"/>
      <c r="Y51166" s="55"/>
    </row>
    <row r="51167" spans="21:25" x14ac:dyDescent="0.2">
      <c r="U51167" s="55"/>
      <c r="V51167" s="53"/>
      <c r="W51167" s="53"/>
      <c r="X51167" s="53"/>
      <c r="Y51167" s="55"/>
    </row>
    <row r="51168" spans="21:25" x14ac:dyDescent="0.2">
      <c r="U51168" s="55"/>
      <c r="V51168" s="53"/>
      <c r="W51168" s="53"/>
      <c r="X51168" s="53"/>
      <c r="Y51168" s="55"/>
    </row>
    <row r="51169" spans="21:25" x14ac:dyDescent="0.2">
      <c r="U51169" s="55"/>
      <c r="V51169" s="53"/>
      <c r="W51169" s="53"/>
      <c r="X51169" s="53"/>
      <c r="Y51169" s="55"/>
    </row>
    <row r="51170" spans="21:25" x14ac:dyDescent="0.2">
      <c r="U51170" s="55"/>
      <c r="V51170" s="53"/>
      <c r="W51170" s="53"/>
      <c r="X51170" s="53"/>
      <c r="Y51170" s="55"/>
    </row>
    <row r="51171" spans="21:25" x14ac:dyDescent="0.2">
      <c r="U51171" s="55"/>
      <c r="V51171" s="53"/>
      <c r="W51171" s="53"/>
      <c r="X51171" s="53"/>
      <c r="Y51171" s="55"/>
    </row>
    <row r="51172" spans="21:25" x14ac:dyDescent="0.2">
      <c r="U51172" s="55"/>
      <c r="V51172" s="53"/>
      <c r="W51172" s="53"/>
      <c r="X51172" s="53"/>
      <c r="Y51172" s="55"/>
    </row>
    <row r="51173" spans="21:25" x14ac:dyDescent="0.2">
      <c r="U51173" s="55"/>
      <c r="V51173" s="53"/>
      <c r="W51173" s="53"/>
      <c r="X51173" s="53"/>
      <c r="Y51173" s="55"/>
    </row>
    <row r="51174" spans="21:25" x14ac:dyDescent="0.2">
      <c r="U51174" s="55"/>
      <c r="V51174" s="53"/>
      <c r="W51174" s="53"/>
      <c r="X51174" s="53"/>
      <c r="Y51174" s="55"/>
    </row>
    <row r="51175" spans="21:25" x14ac:dyDescent="0.2">
      <c r="U51175" s="55"/>
      <c r="V51175" s="53"/>
      <c r="W51175" s="53"/>
      <c r="X51175" s="53"/>
      <c r="Y51175" s="55"/>
    </row>
    <row r="51176" spans="21:25" x14ac:dyDescent="0.2">
      <c r="U51176" s="55"/>
      <c r="V51176" s="53"/>
      <c r="W51176" s="53"/>
      <c r="X51176" s="53"/>
      <c r="Y51176" s="55"/>
    </row>
    <row r="51177" spans="21:25" x14ac:dyDescent="0.2">
      <c r="U51177" s="55"/>
      <c r="V51177" s="53"/>
      <c r="W51177" s="53"/>
      <c r="X51177" s="53"/>
      <c r="Y51177" s="55"/>
    </row>
    <row r="51178" spans="21:25" x14ac:dyDescent="0.2">
      <c r="U51178" s="55"/>
      <c r="V51178" s="53"/>
      <c r="W51178" s="53"/>
      <c r="X51178" s="53"/>
      <c r="Y51178" s="55"/>
    </row>
    <row r="51179" spans="21:25" x14ac:dyDescent="0.2">
      <c r="U51179" s="55"/>
      <c r="V51179" s="53"/>
      <c r="W51179" s="53"/>
      <c r="X51179" s="53"/>
      <c r="Y51179" s="55"/>
    </row>
    <row r="51180" spans="21:25" x14ac:dyDescent="0.2">
      <c r="U51180" s="55"/>
      <c r="V51180" s="53"/>
      <c r="W51180" s="53"/>
      <c r="X51180" s="53"/>
      <c r="Y51180" s="55"/>
    </row>
    <row r="51181" spans="21:25" x14ac:dyDescent="0.2">
      <c r="U51181" s="55"/>
      <c r="V51181" s="53"/>
      <c r="W51181" s="53"/>
      <c r="X51181" s="53"/>
      <c r="Y51181" s="55"/>
    </row>
    <row r="51182" spans="21:25" x14ac:dyDescent="0.2">
      <c r="U51182" s="55"/>
      <c r="V51182" s="53"/>
      <c r="W51182" s="53"/>
      <c r="X51182" s="53"/>
      <c r="Y51182" s="55"/>
    </row>
    <row r="51183" spans="21:25" x14ac:dyDescent="0.2">
      <c r="U51183" s="55"/>
      <c r="V51183" s="53"/>
      <c r="W51183" s="53"/>
      <c r="X51183" s="53"/>
      <c r="Y51183" s="55"/>
    </row>
    <row r="51184" spans="21:25" x14ac:dyDescent="0.2">
      <c r="U51184" s="55"/>
      <c r="V51184" s="53"/>
      <c r="W51184" s="53"/>
      <c r="X51184" s="53"/>
      <c r="Y51184" s="55"/>
    </row>
    <row r="51185" spans="21:25" x14ac:dyDescent="0.2">
      <c r="U51185" s="55"/>
      <c r="V51185" s="53"/>
      <c r="W51185" s="53"/>
      <c r="X51185" s="53"/>
      <c r="Y51185" s="55"/>
    </row>
    <row r="51186" spans="21:25" x14ac:dyDescent="0.2">
      <c r="U51186" s="55"/>
      <c r="V51186" s="53"/>
      <c r="W51186" s="53"/>
      <c r="X51186" s="53"/>
      <c r="Y51186" s="55"/>
    </row>
    <row r="51187" spans="21:25" x14ac:dyDescent="0.2">
      <c r="U51187" s="55"/>
      <c r="V51187" s="53"/>
      <c r="W51187" s="53"/>
      <c r="X51187" s="53"/>
      <c r="Y51187" s="55"/>
    </row>
    <row r="51188" spans="21:25" x14ac:dyDescent="0.2">
      <c r="U51188" s="55"/>
      <c r="V51188" s="53"/>
      <c r="W51188" s="53"/>
      <c r="X51188" s="53"/>
      <c r="Y51188" s="55"/>
    </row>
    <row r="51189" spans="21:25" x14ac:dyDescent="0.2">
      <c r="U51189" s="55"/>
      <c r="V51189" s="53"/>
      <c r="W51189" s="53"/>
      <c r="X51189" s="53"/>
      <c r="Y51189" s="55"/>
    </row>
    <row r="51190" spans="21:25" x14ac:dyDescent="0.2">
      <c r="U51190" s="55"/>
      <c r="V51190" s="53"/>
      <c r="W51190" s="53"/>
      <c r="X51190" s="53"/>
      <c r="Y51190" s="55"/>
    </row>
    <row r="51191" spans="21:25" x14ac:dyDescent="0.2">
      <c r="U51191" s="55"/>
      <c r="V51191" s="53"/>
      <c r="W51191" s="53"/>
      <c r="X51191" s="53"/>
      <c r="Y51191" s="55"/>
    </row>
    <row r="51192" spans="21:25" x14ac:dyDescent="0.2">
      <c r="U51192" s="55"/>
      <c r="V51192" s="53"/>
      <c r="W51192" s="53"/>
      <c r="X51192" s="53"/>
      <c r="Y51192" s="55"/>
    </row>
    <row r="51193" spans="21:25" x14ac:dyDescent="0.2">
      <c r="U51193" s="55"/>
      <c r="V51193" s="53"/>
      <c r="W51193" s="53"/>
      <c r="X51193" s="53"/>
      <c r="Y51193" s="55"/>
    </row>
    <row r="51194" spans="21:25" x14ac:dyDescent="0.2">
      <c r="U51194" s="55"/>
      <c r="V51194" s="53"/>
      <c r="W51194" s="53"/>
      <c r="X51194" s="53"/>
      <c r="Y51194" s="55"/>
    </row>
    <row r="51195" spans="21:25" x14ac:dyDescent="0.2">
      <c r="U51195" s="55"/>
      <c r="V51195" s="53"/>
      <c r="W51195" s="53"/>
      <c r="X51195" s="53"/>
      <c r="Y51195" s="55"/>
    </row>
    <row r="51196" spans="21:25" x14ac:dyDescent="0.2">
      <c r="U51196" s="55"/>
      <c r="V51196" s="53"/>
      <c r="W51196" s="53"/>
      <c r="X51196" s="53"/>
      <c r="Y51196" s="55"/>
    </row>
    <row r="51197" spans="21:25" x14ac:dyDescent="0.2">
      <c r="U51197" s="55"/>
      <c r="V51197" s="53"/>
      <c r="W51197" s="53"/>
      <c r="X51197" s="53"/>
      <c r="Y51197" s="55"/>
    </row>
    <row r="51198" spans="21:25" x14ac:dyDescent="0.2">
      <c r="U51198" s="55"/>
      <c r="V51198" s="53"/>
      <c r="W51198" s="53"/>
      <c r="X51198" s="53"/>
      <c r="Y51198" s="55"/>
    </row>
    <row r="51199" spans="21:25" x14ac:dyDescent="0.2">
      <c r="U51199" s="55"/>
      <c r="V51199" s="53"/>
      <c r="W51199" s="53"/>
      <c r="X51199" s="53"/>
      <c r="Y51199" s="55"/>
    </row>
    <row r="51200" spans="21:25" x14ac:dyDescent="0.2">
      <c r="U51200" s="55"/>
      <c r="V51200" s="53"/>
      <c r="W51200" s="53"/>
      <c r="X51200" s="53"/>
      <c r="Y51200" s="55"/>
    </row>
    <row r="51201" spans="21:25" x14ac:dyDescent="0.2">
      <c r="U51201" s="55"/>
      <c r="V51201" s="53"/>
      <c r="W51201" s="53"/>
      <c r="X51201" s="53"/>
      <c r="Y51201" s="55"/>
    </row>
    <row r="51202" spans="21:25" x14ac:dyDescent="0.2">
      <c r="U51202" s="55"/>
      <c r="V51202" s="53"/>
      <c r="W51202" s="53"/>
      <c r="X51202" s="53"/>
      <c r="Y51202" s="55"/>
    </row>
    <row r="51203" spans="21:25" x14ac:dyDescent="0.2">
      <c r="U51203" s="55"/>
      <c r="V51203" s="53"/>
      <c r="W51203" s="53"/>
      <c r="X51203" s="53"/>
      <c r="Y51203" s="55"/>
    </row>
    <row r="51204" spans="21:25" x14ac:dyDescent="0.2">
      <c r="U51204" s="55"/>
      <c r="V51204" s="53"/>
      <c r="W51204" s="53"/>
      <c r="X51204" s="53"/>
      <c r="Y51204" s="55"/>
    </row>
    <row r="51205" spans="21:25" x14ac:dyDescent="0.2">
      <c r="U51205" s="55"/>
      <c r="V51205" s="53"/>
      <c r="W51205" s="53"/>
      <c r="X51205" s="53"/>
      <c r="Y51205" s="55"/>
    </row>
    <row r="51206" spans="21:25" x14ac:dyDescent="0.2">
      <c r="U51206" s="55"/>
      <c r="V51206" s="53"/>
      <c r="W51206" s="53"/>
      <c r="X51206" s="53"/>
      <c r="Y51206" s="55"/>
    </row>
    <row r="51207" spans="21:25" x14ac:dyDescent="0.2">
      <c r="U51207" s="55"/>
      <c r="V51207" s="53"/>
      <c r="W51207" s="53"/>
      <c r="X51207" s="53"/>
      <c r="Y51207" s="55"/>
    </row>
    <row r="51208" spans="21:25" x14ac:dyDescent="0.2">
      <c r="U51208" s="55"/>
      <c r="V51208" s="53"/>
      <c r="W51208" s="53"/>
      <c r="X51208" s="53"/>
      <c r="Y51208" s="55"/>
    </row>
    <row r="51209" spans="21:25" x14ac:dyDescent="0.2">
      <c r="U51209" s="55"/>
      <c r="V51209" s="53"/>
      <c r="W51209" s="53"/>
      <c r="X51209" s="53"/>
      <c r="Y51209" s="55"/>
    </row>
    <row r="51210" spans="21:25" x14ac:dyDescent="0.2">
      <c r="U51210" s="55"/>
      <c r="V51210" s="53"/>
      <c r="W51210" s="53"/>
      <c r="X51210" s="53"/>
      <c r="Y51210" s="55"/>
    </row>
    <row r="51211" spans="21:25" x14ac:dyDescent="0.2">
      <c r="U51211" s="55"/>
      <c r="V51211" s="53"/>
      <c r="W51211" s="53"/>
      <c r="X51211" s="53"/>
      <c r="Y51211" s="55"/>
    </row>
    <row r="51212" spans="21:25" x14ac:dyDescent="0.2">
      <c r="U51212" s="55"/>
      <c r="V51212" s="53"/>
      <c r="W51212" s="53"/>
      <c r="X51212" s="53"/>
      <c r="Y51212" s="55"/>
    </row>
    <row r="51213" spans="21:25" x14ac:dyDescent="0.2">
      <c r="U51213" s="55"/>
      <c r="V51213" s="53"/>
      <c r="W51213" s="53"/>
      <c r="X51213" s="53"/>
      <c r="Y51213" s="55"/>
    </row>
    <row r="51214" spans="21:25" x14ac:dyDescent="0.2">
      <c r="U51214" s="55"/>
      <c r="V51214" s="53"/>
      <c r="W51214" s="53"/>
      <c r="X51214" s="53"/>
      <c r="Y51214" s="55"/>
    </row>
    <row r="51215" spans="21:25" x14ac:dyDescent="0.2">
      <c r="U51215" s="55"/>
      <c r="V51215" s="53"/>
      <c r="W51215" s="53"/>
      <c r="X51215" s="53"/>
      <c r="Y51215" s="55"/>
    </row>
    <row r="51216" spans="21:25" x14ac:dyDescent="0.2">
      <c r="U51216" s="55"/>
      <c r="V51216" s="53"/>
      <c r="W51216" s="53"/>
      <c r="X51216" s="53"/>
      <c r="Y51216" s="55"/>
    </row>
    <row r="51217" spans="21:25" x14ac:dyDescent="0.2">
      <c r="U51217" s="55"/>
      <c r="V51217" s="53"/>
      <c r="W51217" s="53"/>
      <c r="X51217" s="53"/>
      <c r="Y51217" s="55"/>
    </row>
    <row r="51218" spans="21:25" x14ac:dyDescent="0.2">
      <c r="U51218" s="55"/>
      <c r="V51218" s="53"/>
      <c r="W51218" s="53"/>
      <c r="X51218" s="53"/>
      <c r="Y51218" s="55"/>
    </row>
    <row r="51219" spans="21:25" x14ac:dyDescent="0.2">
      <c r="U51219" s="55"/>
      <c r="V51219" s="53"/>
      <c r="W51219" s="53"/>
      <c r="X51219" s="53"/>
      <c r="Y51219" s="55"/>
    </row>
    <row r="51220" spans="21:25" x14ac:dyDescent="0.2">
      <c r="U51220" s="55"/>
      <c r="V51220" s="53"/>
      <c r="W51220" s="53"/>
      <c r="X51220" s="53"/>
      <c r="Y51220" s="55"/>
    </row>
    <row r="51221" spans="21:25" x14ac:dyDescent="0.2">
      <c r="U51221" s="55"/>
      <c r="V51221" s="53"/>
      <c r="W51221" s="53"/>
      <c r="X51221" s="53"/>
      <c r="Y51221" s="55"/>
    </row>
    <row r="51222" spans="21:25" x14ac:dyDescent="0.2">
      <c r="U51222" s="55"/>
      <c r="V51222" s="53"/>
      <c r="W51222" s="53"/>
      <c r="X51222" s="53"/>
      <c r="Y51222" s="55"/>
    </row>
    <row r="51223" spans="21:25" x14ac:dyDescent="0.2">
      <c r="U51223" s="55"/>
      <c r="V51223" s="53"/>
      <c r="W51223" s="53"/>
      <c r="X51223" s="53"/>
      <c r="Y51223" s="55"/>
    </row>
    <row r="51224" spans="21:25" x14ac:dyDescent="0.2">
      <c r="U51224" s="55"/>
      <c r="V51224" s="53"/>
      <c r="W51224" s="53"/>
      <c r="X51224" s="53"/>
      <c r="Y51224" s="55"/>
    </row>
    <row r="51225" spans="21:25" x14ac:dyDescent="0.2">
      <c r="U51225" s="55"/>
      <c r="V51225" s="53"/>
      <c r="W51225" s="53"/>
      <c r="X51225" s="53"/>
      <c r="Y51225" s="55"/>
    </row>
    <row r="51226" spans="21:25" x14ac:dyDescent="0.2">
      <c r="U51226" s="55"/>
      <c r="V51226" s="53"/>
      <c r="W51226" s="53"/>
      <c r="X51226" s="53"/>
      <c r="Y51226" s="55"/>
    </row>
    <row r="51227" spans="21:25" x14ac:dyDescent="0.2">
      <c r="U51227" s="55"/>
      <c r="V51227" s="53"/>
      <c r="W51227" s="53"/>
      <c r="X51227" s="53"/>
      <c r="Y51227" s="55"/>
    </row>
    <row r="51228" spans="21:25" x14ac:dyDescent="0.2">
      <c r="U51228" s="55"/>
      <c r="V51228" s="53"/>
      <c r="W51228" s="53"/>
      <c r="X51228" s="53"/>
      <c r="Y51228" s="55"/>
    </row>
    <row r="51229" spans="21:25" x14ac:dyDescent="0.2">
      <c r="U51229" s="55"/>
      <c r="V51229" s="53"/>
      <c r="W51229" s="53"/>
      <c r="X51229" s="53"/>
      <c r="Y51229" s="55"/>
    </row>
    <row r="51230" spans="21:25" x14ac:dyDescent="0.2">
      <c r="U51230" s="55"/>
      <c r="V51230" s="53"/>
      <c r="W51230" s="53"/>
      <c r="X51230" s="53"/>
      <c r="Y51230" s="55"/>
    </row>
    <row r="51231" spans="21:25" x14ac:dyDescent="0.2">
      <c r="U51231" s="55"/>
      <c r="V51231" s="53"/>
      <c r="W51231" s="53"/>
      <c r="X51231" s="53"/>
      <c r="Y51231" s="55"/>
    </row>
    <row r="51232" spans="21:25" x14ac:dyDescent="0.2">
      <c r="U51232" s="55"/>
      <c r="V51232" s="53"/>
      <c r="W51232" s="53"/>
      <c r="X51232" s="53"/>
      <c r="Y51232" s="55"/>
    </row>
    <row r="51233" spans="21:25" x14ac:dyDescent="0.2">
      <c r="U51233" s="55"/>
      <c r="V51233" s="53"/>
      <c r="W51233" s="53"/>
      <c r="X51233" s="53"/>
      <c r="Y51233" s="55"/>
    </row>
    <row r="51234" spans="21:25" x14ac:dyDescent="0.2">
      <c r="U51234" s="55"/>
      <c r="V51234" s="53"/>
      <c r="W51234" s="53"/>
      <c r="X51234" s="53"/>
      <c r="Y51234" s="55"/>
    </row>
    <row r="51235" spans="21:25" x14ac:dyDescent="0.2">
      <c r="U51235" s="55"/>
      <c r="V51235" s="53"/>
      <c r="W51235" s="53"/>
      <c r="X51235" s="53"/>
      <c r="Y51235" s="55"/>
    </row>
    <row r="51236" spans="21:25" x14ac:dyDescent="0.2">
      <c r="U51236" s="55"/>
      <c r="V51236" s="53"/>
      <c r="W51236" s="53"/>
      <c r="X51236" s="53"/>
      <c r="Y51236" s="55"/>
    </row>
    <row r="51237" spans="21:25" x14ac:dyDescent="0.2">
      <c r="U51237" s="55"/>
      <c r="V51237" s="53"/>
      <c r="W51237" s="53"/>
      <c r="X51237" s="53"/>
      <c r="Y51237" s="55"/>
    </row>
    <row r="51238" spans="21:25" x14ac:dyDescent="0.2">
      <c r="U51238" s="55"/>
      <c r="V51238" s="53"/>
      <c r="W51238" s="53"/>
      <c r="X51238" s="53"/>
      <c r="Y51238" s="55"/>
    </row>
    <row r="51239" spans="21:25" x14ac:dyDescent="0.2">
      <c r="U51239" s="55"/>
      <c r="V51239" s="53"/>
      <c r="W51239" s="53"/>
      <c r="X51239" s="53"/>
      <c r="Y51239" s="55"/>
    </row>
    <row r="51240" spans="21:25" x14ac:dyDescent="0.2">
      <c r="U51240" s="55"/>
      <c r="V51240" s="53"/>
      <c r="W51240" s="53"/>
      <c r="X51240" s="53"/>
      <c r="Y51240" s="55"/>
    </row>
    <row r="51241" spans="21:25" x14ac:dyDescent="0.2">
      <c r="U51241" s="55"/>
      <c r="V51241" s="53"/>
      <c r="W51241" s="53"/>
      <c r="X51241" s="53"/>
      <c r="Y51241" s="55"/>
    </row>
    <row r="51242" spans="21:25" x14ac:dyDescent="0.2">
      <c r="U51242" s="55"/>
      <c r="V51242" s="53"/>
      <c r="W51242" s="53"/>
      <c r="X51242" s="53"/>
      <c r="Y51242" s="55"/>
    </row>
    <row r="51243" spans="21:25" x14ac:dyDescent="0.2">
      <c r="U51243" s="55"/>
      <c r="V51243" s="53"/>
      <c r="W51243" s="53"/>
      <c r="X51243" s="53"/>
      <c r="Y51243" s="55"/>
    </row>
    <row r="51244" spans="21:25" x14ac:dyDescent="0.2">
      <c r="U51244" s="55"/>
      <c r="V51244" s="53"/>
      <c r="W51244" s="53"/>
      <c r="X51244" s="53"/>
      <c r="Y51244" s="55"/>
    </row>
    <row r="51245" spans="21:25" x14ac:dyDescent="0.2">
      <c r="U51245" s="55"/>
      <c r="V51245" s="53"/>
      <c r="W51245" s="53"/>
      <c r="X51245" s="53"/>
      <c r="Y51245" s="55"/>
    </row>
    <row r="51246" spans="21:25" x14ac:dyDescent="0.2">
      <c r="U51246" s="55"/>
      <c r="V51246" s="53"/>
      <c r="W51246" s="53"/>
      <c r="X51246" s="53"/>
      <c r="Y51246" s="55"/>
    </row>
    <row r="51247" spans="21:25" x14ac:dyDescent="0.2">
      <c r="U51247" s="55"/>
      <c r="V51247" s="53"/>
      <c r="W51247" s="53"/>
      <c r="X51247" s="53"/>
      <c r="Y51247" s="55"/>
    </row>
    <row r="51248" spans="21:25" x14ac:dyDescent="0.2">
      <c r="U51248" s="55"/>
      <c r="V51248" s="53"/>
      <c r="W51248" s="53"/>
      <c r="X51248" s="53"/>
      <c r="Y51248" s="55"/>
    </row>
    <row r="51249" spans="21:25" x14ac:dyDescent="0.2">
      <c r="U51249" s="55"/>
      <c r="V51249" s="53"/>
      <c r="W51249" s="53"/>
      <c r="X51249" s="53"/>
      <c r="Y51249" s="55"/>
    </row>
    <row r="51250" spans="21:25" x14ac:dyDescent="0.2">
      <c r="U51250" s="55"/>
      <c r="V51250" s="53"/>
      <c r="W51250" s="53"/>
      <c r="X51250" s="53"/>
      <c r="Y51250" s="55"/>
    </row>
    <row r="51251" spans="21:25" x14ac:dyDescent="0.2">
      <c r="U51251" s="55"/>
      <c r="V51251" s="53"/>
      <c r="W51251" s="53"/>
      <c r="X51251" s="53"/>
      <c r="Y51251" s="55"/>
    </row>
    <row r="51252" spans="21:25" x14ac:dyDescent="0.2">
      <c r="U51252" s="55"/>
      <c r="V51252" s="53"/>
      <c r="W51252" s="53"/>
      <c r="X51252" s="53"/>
      <c r="Y51252" s="55"/>
    </row>
    <row r="51253" spans="21:25" x14ac:dyDescent="0.2">
      <c r="U51253" s="55"/>
      <c r="V51253" s="53"/>
      <c r="W51253" s="53"/>
      <c r="X51253" s="53"/>
      <c r="Y51253" s="55"/>
    </row>
    <row r="51254" spans="21:25" x14ac:dyDescent="0.2">
      <c r="U51254" s="55"/>
      <c r="V51254" s="53"/>
      <c r="W51254" s="53"/>
      <c r="X51254" s="53"/>
      <c r="Y51254" s="55"/>
    </row>
    <row r="51255" spans="21:25" x14ac:dyDescent="0.2">
      <c r="U51255" s="55"/>
      <c r="V51255" s="53"/>
      <c r="W51255" s="53"/>
      <c r="X51255" s="53"/>
      <c r="Y51255" s="55"/>
    </row>
    <row r="51256" spans="21:25" x14ac:dyDescent="0.2">
      <c r="U51256" s="55"/>
      <c r="V51256" s="53"/>
      <c r="W51256" s="53"/>
      <c r="X51256" s="53"/>
      <c r="Y51256" s="55"/>
    </row>
    <row r="51257" spans="21:25" x14ac:dyDescent="0.2">
      <c r="U51257" s="55"/>
      <c r="V51257" s="53"/>
      <c r="W51257" s="53"/>
      <c r="X51257" s="53"/>
      <c r="Y51257" s="55"/>
    </row>
    <row r="51258" spans="21:25" x14ac:dyDescent="0.2">
      <c r="U51258" s="55"/>
      <c r="V51258" s="53"/>
      <c r="W51258" s="53"/>
      <c r="X51258" s="53"/>
      <c r="Y51258" s="55"/>
    </row>
    <row r="51259" spans="21:25" x14ac:dyDescent="0.2">
      <c r="U51259" s="55"/>
      <c r="V51259" s="53"/>
      <c r="W51259" s="53"/>
      <c r="X51259" s="53"/>
      <c r="Y51259" s="55"/>
    </row>
    <row r="51260" spans="21:25" x14ac:dyDescent="0.2">
      <c r="U51260" s="55"/>
      <c r="V51260" s="53"/>
      <c r="W51260" s="53"/>
      <c r="X51260" s="53"/>
      <c r="Y51260" s="55"/>
    </row>
    <row r="51261" spans="21:25" x14ac:dyDescent="0.2">
      <c r="U51261" s="55"/>
      <c r="V51261" s="53"/>
      <c r="W51261" s="53"/>
      <c r="X51261" s="53"/>
      <c r="Y51261" s="55"/>
    </row>
    <row r="51262" spans="21:25" x14ac:dyDescent="0.2">
      <c r="U51262" s="55"/>
      <c r="V51262" s="53"/>
      <c r="W51262" s="53"/>
      <c r="X51262" s="53"/>
      <c r="Y51262" s="55"/>
    </row>
    <row r="51263" spans="21:25" x14ac:dyDescent="0.2">
      <c r="U51263" s="55"/>
      <c r="V51263" s="53"/>
      <c r="W51263" s="53"/>
      <c r="X51263" s="53"/>
      <c r="Y51263" s="55"/>
    </row>
    <row r="51264" spans="21:25" x14ac:dyDescent="0.2">
      <c r="U51264" s="55"/>
      <c r="V51264" s="53"/>
      <c r="W51264" s="53"/>
      <c r="X51264" s="53"/>
      <c r="Y51264" s="55"/>
    </row>
    <row r="51265" spans="21:25" x14ac:dyDescent="0.2">
      <c r="U51265" s="55"/>
      <c r="V51265" s="53"/>
      <c r="W51265" s="53"/>
      <c r="X51265" s="53"/>
      <c r="Y51265" s="55"/>
    </row>
    <row r="51266" spans="21:25" x14ac:dyDescent="0.2">
      <c r="U51266" s="55"/>
      <c r="V51266" s="53"/>
      <c r="W51266" s="53"/>
      <c r="X51266" s="53"/>
      <c r="Y51266" s="55"/>
    </row>
    <row r="51267" spans="21:25" x14ac:dyDescent="0.2">
      <c r="U51267" s="55"/>
      <c r="V51267" s="53"/>
      <c r="W51267" s="53"/>
      <c r="X51267" s="53"/>
      <c r="Y51267" s="55"/>
    </row>
    <row r="51268" spans="21:25" x14ac:dyDescent="0.2">
      <c r="U51268" s="55"/>
      <c r="V51268" s="53"/>
      <c r="W51268" s="53"/>
      <c r="X51268" s="53"/>
      <c r="Y51268" s="55"/>
    </row>
    <row r="51269" spans="21:25" x14ac:dyDescent="0.2">
      <c r="U51269" s="55"/>
      <c r="V51269" s="53"/>
      <c r="W51269" s="53"/>
      <c r="X51269" s="53"/>
      <c r="Y51269" s="55"/>
    </row>
    <row r="51270" spans="21:25" x14ac:dyDescent="0.2">
      <c r="U51270" s="55"/>
      <c r="V51270" s="53"/>
      <c r="W51270" s="53"/>
      <c r="X51270" s="53"/>
      <c r="Y51270" s="55"/>
    </row>
    <row r="51271" spans="21:25" x14ac:dyDescent="0.2">
      <c r="U51271" s="55"/>
      <c r="V51271" s="53"/>
      <c r="W51271" s="53"/>
      <c r="X51271" s="53"/>
      <c r="Y51271" s="55"/>
    </row>
    <row r="51272" spans="21:25" x14ac:dyDescent="0.2">
      <c r="U51272" s="55"/>
      <c r="V51272" s="53"/>
      <c r="W51272" s="53"/>
      <c r="X51272" s="53"/>
      <c r="Y51272" s="55"/>
    </row>
    <row r="51273" spans="21:25" x14ac:dyDescent="0.2">
      <c r="U51273" s="55"/>
      <c r="V51273" s="53"/>
      <c r="W51273" s="53"/>
      <c r="X51273" s="53"/>
      <c r="Y51273" s="55"/>
    </row>
    <row r="51274" spans="21:25" x14ac:dyDescent="0.2">
      <c r="U51274" s="55"/>
      <c r="V51274" s="53"/>
      <c r="W51274" s="53"/>
      <c r="X51274" s="53"/>
      <c r="Y51274" s="55"/>
    </row>
    <row r="51275" spans="21:25" x14ac:dyDescent="0.2">
      <c r="U51275" s="55"/>
      <c r="V51275" s="53"/>
      <c r="W51275" s="53"/>
      <c r="X51275" s="53"/>
      <c r="Y51275" s="55"/>
    </row>
    <row r="51276" spans="21:25" x14ac:dyDescent="0.2">
      <c r="U51276" s="55"/>
      <c r="V51276" s="53"/>
      <c r="W51276" s="53"/>
      <c r="X51276" s="53"/>
      <c r="Y51276" s="55"/>
    </row>
    <row r="51277" spans="21:25" x14ac:dyDescent="0.2">
      <c r="U51277" s="55"/>
      <c r="V51277" s="53"/>
      <c r="W51277" s="53"/>
      <c r="X51277" s="53"/>
      <c r="Y51277" s="55"/>
    </row>
    <row r="51278" spans="21:25" x14ac:dyDescent="0.2">
      <c r="U51278" s="55"/>
      <c r="V51278" s="53"/>
      <c r="W51278" s="53"/>
      <c r="X51278" s="53"/>
      <c r="Y51278" s="55"/>
    </row>
    <row r="51279" spans="21:25" x14ac:dyDescent="0.2">
      <c r="U51279" s="55"/>
      <c r="V51279" s="53"/>
      <c r="W51279" s="53"/>
      <c r="X51279" s="53"/>
      <c r="Y51279" s="55"/>
    </row>
    <row r="51280" spans="21:25" x14ac:dyDescent="0.2">
      <c r="U51280" s="55"/>
      <c r="V51280" s="53"/>
      <c r="W51280" s="53"/>
      <c r="X51280" s="53"/>
      <c r="Y51280" s="55"/>
    </row>
    <row r="51281" spans="21:25" x14ac:dyDescent="0.2">
      <c r="U51281" s="55"/>
      <c r="V51281" s="53"/>
      <c r="W51281" s="53"/>
      <c r="X51281" s="53"/>
      <c r="Y51281" s="55"/>
    </row>
    <row r="51282" spans="21:25" x14ac:dyDescent="0.2">
      <c r="U51282" s="55"/>
      <c r="V51282" s="53"/>
      <c r="W51282" s="53"/>
      <c r="X51282" s="53"/>
      <c r="Y51282" s="55"/>
    </row>
    <row r="51283" spans="21:25" x14ac:dyDescent="0.2">
      <c r="U51283" s="55"/>
      <c r="V51283" s="53"/>
      <c r="W51283" s="53"/>
      <c r="X51283" s="53"/>
      <c r="Y51283" s="55"/>
    </row>
    <row r="51284" spans="21:25" x14ac:dyDescent="0.2">
      <c r="U51284" s="55"/>
      <c r="V51284" s="53"/>
      <c r="W51284" s="53"/>
      <c r="X51284" s="53"/>
      <c r="Y51284" s="55"/>
    </row>
    <row r="51285" spans="21:25" x14ac:dyDescent="0.2">
      <c r="U51285" s="55"/>
      <c r="V51285" s="53"/>
      <c r="W51285" s="53"/>
      <c r="X51285" s="53"/>
      <c r="Y51285" s="55"/>
    </row>
    <row r="51286" spans="21:25" x14ac:dyDescent="0.2">
      <c r="U51286" s="55"/>
      <c r="V51286" s="53"/>
      <c r="W51286" s="53"/>
      <c r="X51286" s="53"/>
      <c r="Y51286" s="55"/>
    </row>
    <row r="51287" spans="21:25" x14ac:dyDescent="0.2">
      <c r="U51287" s="55"/>
      <c r="V51287" s="53"/>
      <c r="W51287" s="53"/>
      <c r="X51287" s="53"/>
      <c r="Y51287" s="55"/>
    </row>
    <row r="51288" spans="21:25" x14ac:dyDescent="0.2">
      <c r="U51288" s="55"/>
      <c r="V51288" s="53"/>
      <c r="W51288" s="53"/>
      <c r="X51288" s="53"/>
      <c r="Y51288" s="55"/>
    </row>
    <row r="51289" spans="21:25" x14ac:dyDescent="0.2">
      <c r="U51289" s="55"/>
      <c r="V51289" s="53"/>
      <c r="W51289" s="53"/>
      <c r="X51289" s="53"/>
      <c r="Y51289" s="55"/>
    </row>
    <row r="51290" spans="21:25" x14ac:dyDescent="0.2">
      <c r="U51290" s="55"/>
      <c r="V51290" s="53"/>
      <c r="W51290" s="53"/>
      <c r="X51290" s="53"/>
      <c r="Y51290" s="55"/>
    </row>
    <row r="51291" spans="21:25" x14ac:dyDescent="0.2">
      <c r="U51291" s="55"/>
      <c r="V51291" s="53"/>
      <c r="W51291" s="53"/>
      <c r="X51291" s="53"/>
      <c r="Y51291" s="55"/>
    </row>
    <row r="51292" spans="21:25" x14ac:dyDescent="0.2">
      <c r="U51292" s="55"/>
      <c r="V51292" s="53"/>
      <c r="W51292" s="53"/>
      <c r="X51292" s="53"/>
      <c r="Y51292" s="55"/>
    </row>
    <row r="51293" spans="21:25" x14ac:dyDescent="0.2">
      <c r="U51293" s="55"/>
      <c r="V51293" s="53"/>
      <c r="W51293" s="53"/>
      <c r="X51293" s="53"/>
      <c r="Y51293" s="55"/>
    </row>
    <row r="51294" spans="21:25" x14ac:dyDescent="0.2">
      <c r="U51294" s="55"/>
      <c r="V51294" s="53"/>
      <c r="W51294" s="53"/>
      <c r="X51294" s="53"/>
      <c r="Y51294" s="55"/>
    </row>
    <row r="51295" spans="21:25" x14ac:dyDescent="0.2">
      <c r="U51295" s="55"/>
      <c r="V51295" s="53"/>
      <c r="W51295" s="53"/>
      <c r="X51295" s="53"/>
      <c r="Y51295" s="55"/>
    </row>
    <row r="51296" spans="21:25" x14ac:dyDescent="0.2">
      <c r="U51296" s="55"/>
      <c r="V51296" s="53"/>
      <c r="W51296" s="53"/>
      <c r="X51296" s="53"/>
      <c r="Y51296" s="55"/>
    </row>
    <row r="51297" spans="21:25" x14ac:dyDescent="0.2">
      <c r="U51297" s="55"/>
      <c r="V51297" s="53"/>
      <c r="W51297" s="53"/>
      <c r="X51297" s="53"/>
      <c r="Y51297" s="55"/>
    </row>
    <row r="51298" spans="21:25" x14ac:dyDescent="0.2">
      <c r="U51298" s="55"/>
      <c r="V51298" s="53"/>
      <c r="W51298" s="53"/>
      <c r="X51298" s="53"/>
      <c r="Y51298" s="55"/>
    </row>
    <row r="51299" spans="21:25" x14ac:dyDescent="0.2">
      <c r="U51299" s="55"/>
      <c r="V51299" s="53"/>
      <c r="W51299" s="53"/>
      <c r="X51299" s="53"/>
      <c r="Y51299" s="55"/>
    </row>
    <row r="51300" spans="21:25" x14ac:dyDescent="0.2">
      <c r="U51300" s="55"/>
      <c r="V51300" s="53"/>
      <c r="W51300" s="53"/>
      <c r="X51300" s="53"/>
      <c r="Y51300" s="55"/>
    </row>
    <row r="51301" spans="21:25" x14ac:dyDescent="0.2">
      <c r="U51301" s="55"/>
      <c r="V51301" s="53"/>
      <c r="W51301" s="53"/>
      <c r="X51301" s="53"/>
      <c r="Y51301" s="55"/>
    </row>
    <row r="51302" spans="21:25" x14ac:dyDescent="0.2">
      <c r="U51302" s="55"/>
      <c r="V51302" s="53"/>
      <c r="W51302" s="53"/>
      <c r="X51302" s="53"/>
      <c r="Y51302" s="55"/>
    </row>
    <row r="51303" spans="21:25" x14ac:dyDescent="0.2">
      <c r="U51303" s="55"/>
      <c r="V51303" s="53"/>
      <c r="W51303" s="53"/>
      <c r="X51303" s="53"/>
      <c r="Y51303" s="55"/>
    </row>
    <row r="51304" spans="21:25" x14ac:dyDescent="0.2">
      <c r="U51304" s="55"/>
      <c r="V51304" s="53"/>
      <c r="W51304" s="53"/>
      <c r="X51304" s="53"/>
      <c r="Y51304" s="55"/>
    </row>
    <row r="51305" spans="21:25" x14ac:dyDescent="0.2">
      <c r="U51305" s="55"/>
      <c r="V51305" s="53"/>
      <c r="W51305" s="53"/>
      <c r="X51305" s="53"/>
      <c r="Y51305" s="55"/>
    </row>
    <row r="51306" spans="21:25" x14ac:dyDescent="0.2">
      <c r="U51306" s="55"/>
      <c r="V51306" s="53"/>
      <c r="W51306" s="53"/>
      <c r="X51306" s="53"/>
      <c r="Y51306" s="55"/>
    </row>
    <row r="51307" spans="21:25" x14ac:dyDescent="0.2">
      <c r="U51307" s="55"/>
      <c r="V51307" s="53"/>
      <c r="W51307" s="53"/>
      <c r="X51307" s="53"/>
      <c r="Y51307" s="55"/>
    </row>
    <row r="51308" spans="21:25" x14ac:dyDescent="0.2">
      <c r="U51308" s="55"/>
      <c r="V51308" s="53"/>
      <c r="W51308" s="53"/>
      <c r="X51308" s="53"/>
      <c r="Y51308" s="55"/>
    </row>
    <row r="51309" spans="21:25" x14ac:dyDescent="0.2">
      <c r="U51309" s="55"/>
      <c r="V51309" s="53"/>
      <c r="W51309" s="53"/>
      <c r="X51309" s="53"/>
      <c r="Y51309" s="55"/>
    </row>
    <row r="51310" spans="21:25" x14ac:dyDescent="0.2">
      <c r="U51310" s="55"/>
      <c r="V51310" s="53"/>
      <c r="W51310" s="53"/>
      <c r="X51310" s="53"/>
      <c r="Y51310" s="55"/>
    </row>
    <row r="51311" spans="21:25" x14ac:dyDescent="0.2">
      <c r="U51311" s="55"/>
      <c r="V51311" s="53"/>
      <c r="W51311" s="53"/>
      <c r="X51311" s="53"/>
      <c r="Y51311" s="55"/>
    </row>
    <row r="51312" spans="21:25" x14ac:dyDescent="0.2">
      <c r="U51312" s="55"/>
      <c r="V51312" s="53"/>
      <c r="W51312" s="53"/>
      <c r="X51312" s="53"/>
      <c r="Y51312" s="55"/>
    </row>
    <row r="51313" spans="21:25" x14ac:dyDescent="0.2">
      <c r="U51313" s="55"/>
      <c r="V51313" s="53"/>
      <c r="W51313" s="53"/>
      <c r="X51313" s="53"/>
      <c r="Y51313" s="55"/>
    </row>
    <row r="51314" spans="21:25" x14ac:dyDescent="0.2">
      <c r="U51314" s="55"/>
      <c r="V51314" s="53"/>
      <c r="W51314" s="53"/>
      <c r="X51314" s="53"/>
      <c r="Y51314" s="55"/>
    </row>
    <row r="51315" spans="21:25" x14ac:dyDescent="0.2">
      <c r="U51315" s="55"/>
      <c r="V51315" s="53"/>
      <c r="W51315" s="53"/>
      <c r="X51315" s="53"/>
      <c r="Y51315" s="55"/>
    </row>
    <row r="51316" spans="21:25" x14ac:dyDescent="0.2">
      <c r="U51316" s="55"/>
      <c r="V51316" s="53"/>
      <c r="W51316" s="53"/>
      <c r="X51316" s="53"/>
      <c r="Y51316" s="55"/>
    </row>
    <row r="51317" spans="21:25" x14ac:dyDescent="0.2">
      <c r="U51317" s="55"/>
      <c r="V51317" s="53"/>
      <c r="W51317" s="53"/>
      <c r="X51317" s="53"/>
      <c r="Y51317" s="55"/>
    </row>
    <row r="51318" spans="21:25" x14ac:dyDescent="0.2">
      <c r="U51318" s="55"/>
      <c r="V51318" s="53"/>
      <c r="W51318" s="53"/>
      <c r="X51318" s="53"/>
      <c r="Y51318" s="55"/>
    </row>
    <row r="51319" spans="21:25" x14ac:dyDescent="0.2">
      <c r="U51319" s="55"/>
      <c r="V51319" s="53"/>
      <c r="W51319" s="53"/>
      <c r="X51319" s="53"/>
      <c r="Y51319" s="55"/>
    </row>
    <row r="51320" spans="21:25" x14ac:dyDescent="0.2">
      <c r="U51320" s="55"/>
      <c r="V51320" s="53"/>
      <c r="W51320" s="53"/>
      <c r="X51320" s="53"/>
      <c r="Y51320" s="55"/>
    </row>
    <row r="51321" spans="21:25" x14ac:dyDescent="0.2">
      <c r="U51321" s="55"/>
      <c r="V51321" s="53"/>
      <c r="W51321" s="53"/>
      <c r="X51321" s="53"/>
      <c r="Y51321" s="55"/>
    </row>
    <row r="51322" spans="21:25" x14ac:dyDescent="0.2">
      <c r="U51322" s="55"/>
      <c r="V51322" s="53"/>
      <c r="W51322" s="53"/>
      <c r="X51322" s="53"/>
      <c r="Y51322" s="55"/>
    </row>
    <row r="51323" spans="21:25" x14ac:dyDescent="0.2">
      <c r="U51323" s="55"/>
      <c r="V51323" s="53"/>
      <c r="W51323" s="53"/>
      <c r="X51323" s="53"/>
      <c r="Y51323" s="55"/>
    </row>
    <row r="51324" spans="21:25" x14ac:dyDescent="0.2">
      <c r="U51324" s="55"/>
      <c r="V51324" s="53"/>
      <c r="W51324" s="53"/>
      <c r="X51324" s="53"/>
      <c r="Y51324" s="55"/>
    </row>
    <row r="51325" spans="21:25" x14ac:dyDescent="0.2">
      <c r="U51325" s="55"/>
      <c r="V51325" s="53"/>
      <c r="W51325" s="53"/>
      <c r="X51325" s="53"/>
      <c r="Y51325" s="55"/>
    </row>
    <row r="51326" spans="21:25" x14ac:dyDescent="0.2">
      <c r="U51326" s="55"/>
      <c r="V51326" s="53"/>
      <c r="W51326" s="53"/>
      <c r="X51326" s="53"/>
      <c r="Y51326" s="55"/>
    </row>
    <row r="51327" spans="21:25" x14ac:dyDescent="0.2">
      <c r="U51327" s="55"/>
      <c r="V51327" s="53"/>
      <c r="W51327" s="53"/>
      <c r="X51327" s="53"/>
      <c r="Y51327" s="55"/>
    </row>
    <row r="51328" spans="21:25" x14ac:dyDescent="0.2">
      <c r="U51328" s="55"/>
      <c r="V51328" s="53"/>
      <c r="W51328" s="53"/>
      <c r="X51328" s="53"/>
      <c r="Y51328" s="55"/>
    </row>
    <row r="51329" spans="21:25" x14ac:dyDescent="0.2">
      <c r="U51329" s="55"/>
      <c r="V51329" s="53"/>
      <c r="W51329" s="53"/>
      <c r="X51329" s="53"/>
      <c r="Y51329" s="55"/>
    </row>
    <row r="51330" spans="21:25" x14ac:dyDescent="0.2">
      <c r="U51330" s="55"/>
      <c r="V51330" s="53"/>
      <c r="W51330" s="53"/>
      <c r="X51330" s="53"/>
      <c r="Y51330" s="55"/>
    </row>
    <row r="51331" spans="21:25" x14ac:dyDescent="0.2">
      <c r="U51331" s="55"/>
      <c r="V51331" s="53"/>
      <c r="W51331" s="53"/>
      <c r="X51331" s="53"/>
      <c r="Y51331" s="55"/>
    </row>
    <row r="51332" spans="21:25" x14ac:dyDescent="0.2">
      <c r="U51332" s="55"/>
      <c r="V51332" s="53"/>
      <c r="W51332" s="53"/>
      <c r="X51332" s="53"/>
      <c r="Y51332" s="55"/>
    </row>
    <row r="51333" spans="21:25" x14ac:dyDescent="0.2">
      <c r="U51333" s="55"/>
      <c r="V51333" s="53"/>
      <c r="W51333" s="53"/>
      <c r="X51333" s="53"/>
      <c r="Y51333" s="55"/>
    </row>
    <row r="51334" spans="21:25" x14ac:dyDescent="0.2">
      <c r="U51334" s="55"/>
      <c r="V51334" s="53"/>
      <c r="W51334" s="53"/>
      <c r="X51334" s="53"/>
      <c r="Y51334" s="55"/>
    </row>
    <row r="51335" spans="21:25" x14ac:dyDescent="0.2">
      <c r="U51335" s="55"/>
      <c r="V51335" s="53"/>
      <c r="W51335" s="53"/>
      <c r="X51335" s="53"/>
      <c r="Y51335" s="55"/>
    </row>
    <row r="51336" spans="21:25" x14ac:dyDescent="0.2">
      <c r="U51336" s="55"/>
      <c r="V51336" s="53"/>
      <c r="W51336" s="53"/>
      <c r="X51336" s="53"/>
      <c r="Y51336" s="55"/>
    </row>
    <row r="51337" spans="21:25" x14ac:dyDescent="0.2">
      <c r="U51337" s="55"/>
      <c r="V51337" s="53"/>
      <c r="W51337" s="53"/>
      <c r="X51337" s="53"/>
      <c r="Y51337" s="55"/>
    </row>
    <row r="51338" spans="21:25" x14ac:dyDescent="0.2">
      <c r="U51338" s="55"/>
      <c r="V51338" s="53"/>
      <c r="W51338" s="53"/>
      <c r="X51338" s="53"/>
      <c r="Y51338" s="55"/>
    </row>
    <row r="51339" spans="21:25" x14ac:dyDescent="0.2">
      <c r="U51339" s="55"/>
      <c r="V51339" s="53"/>
      <c r="W51339" s="53"/>
      <c r="X51339" s="53"/>
      <c r="Y51339" s="55"/>
    </row>
    <row r="51340" spans="21:25" x14ac:dyDescent="0.2">
      <c r="U51340" s="55"/>
      <c r="V51340" s="53"/>
      <c r="W51340" s="53"/>
      <c r="X51340" s="53"/>
      <c r="Y51340" s="55"/>
    </row>
    <row r="51341" spans="21:25" x14ac:dyDescent="0.2">
      <c r="U51341" s="55"/>
      <c r="V51341" s="53"/>
      <c r="W51341" s="53"/>
      <c r="X51341" s="53"/>
      <c r="Y51341" s="55"/>
    </row>
    <row r="51342" spans="21:25" x14ac:dyDescent="0.2">
      <c r="U51342" s="55"/>
      <c r="V51342" s="53"/>
      <c r="W51342" s="53"/>
      <c r="X51342" s="53"/>
      <c r="Y51342" s="55"/>
    </row>
    <row r="51343" spans="21:25" x14ac:dyDescent="0.2">
      <c r="U51343" s="55"/>
      <c r="V51343" s="53"/>
      <c r="W51343" s="53"/>
      <c r="X51343" s="53"/>
      <c r="Y51343" s="55"/>
    </row>
    <row r="51344" spans="21:25" x14ac:dyDescent="0.2">
      <c r="U51344" s="55"/>
      <c r="V51344" s="53"/>
      <c r="W51344" s="53"/>
      <c r="X51344" s="53"/>
      <c r="Y51344" s="55"/>
    </row>
    <row r="51345" spans="21:25" x14ac:dyDescent="0.2">
      <c r="U51345" s="55"/>
      <c r="V51345" s="53"/>
      <c r="W51345" s="53"/>
      <c r="X51345" s="53"/>
      <c r="Y51345" s="55"/>
    </row>
    <row r="51346" spans="21:25" x14ac:dyDescent="0.2">
      <c r="U51346" s="55"/>
      <c r="V51346" s="53"/>
      <c r="W51346" s="53"/>
      <c r="X51346" s="53"/>
      <c r="Y51346" s="55"/>
    </row>
    <row r="51347" spans="21:25" x14ac:dyDescent="0.2">
      <c r="U51347" s="55"/>
      <c r="V51347" s="53"/>
      <c r="W51347" s="53"/>
      <c r="X51347" s="53"/>
      <c r="Y51347" s="55"/>
    </row>
    <row r="51348" spans="21:25" x14ac:dyDescent="0.2">
      <c r="U51348" s="55"/>
      <c r="V51348" s="53"/>
      <c r="W51348" s="53"/>
      <c r="X51348" s="53"/>
      <c r="Y51348" s="55"/>
    </row>
    <row r="51349" spans="21:25" x14ac:dyDescent="0.2">
      <c r="U51349" s="55"/>
      <c r="V51349" s="53"/>
      <c r="W51349" s="53"/>
      <c r="X51349" s="53"/>
      <c r="Y51349" s="55"/>
    </row>
    <row r="51350" spans="21:25" x14ac:dyDescent="0.2">
      <c r="U51350" s="55"/>
      <c r="V51350" s="53"/>
      <c r="W51350" s="53"/>
      <c r="X51350" s="53"/>
      <c r="Y51350" s="55"/>
    </row>
    <row r="51351" spans="21:25" x14ac:dyDescent="0.2">
      <c r="U51351" s="55"/>
      <c r="V51351" s="53"/>
      <c r="W51351" s="53"/>
      <c r="X51351" s="53"/>
      <c r="Y51351" s="55"/>
    </row>
    <row r="51352" spans="21:25" x14ac:dyDescent="0.2">
      <c r="U51352" s="55"/>
      <c r="V51352" s="53"/>
      <c r="W51352" s="53"/>
      <c r="X51352" s="53"/>
      <c r="Y51352" s="55"/>
    </row>
    <row r="51353" spans="21:25" x14ac:dyDescent="0.2">
      <c r="U51353" s="55"/>
      <c r="V51353" s="53"/>
      <c r="W51353" s="53"/>
      <c r="X51353" s="53"/>
      <c r="Y51353" s="55"/>
    </row>
    <row r="51354" spans="21:25" x14ac:dyDescent="0.2">
      <c r="U51354" s="55"/>
      <c r="V51354" s="53"/>
      <c r="W51354" s="53"/>
      <c r="X51354" s="53"/>
      <c r="Y51354" s="55"/>
    </row>
    <row r="51355" spans="21:25" x14ac:dyDescent="0.2">
      <c r="U51355" s="55"/>
      <c r="V51355" s="53"/>
      <c r="W51355" s="53"/>
      <c r="X51355" s="53"/>
      <c r="Y51355" s="55"/>
    </row>
    <row r="51356" spans="21:25" x14ac:dyDescent="0.2">
      <c r="U51356" s="55"/>
      <c r="V51356" s="53"/>
      <c r="W51356" s="53"/>
      <c r="X51356" s="53"/>
      <c r="Y51356" s="55"/>
    </row>
    <row r="51357" spans="21:25" x14ac:dyDescent="0.2">
      <c r="U51357" s="55"/>
      <c r="V51357" s="53"/>
      <c r="W51357" s="53"/>
      <c r="X51357" s="53"/>
      <c r="Y51357" s="55"/>
    </row>
    <row r="51358" spans="21:25" x14ac:dyDescent="0.2">
      <c r="U51358" s="55"/>
      <c r="V51358" s="53"/>
      <c r="W51358" s="53"/>
      <c r="X51358" s="53"/>
      <c r="Y51358" s="55"/>
    </row>
    <row r="51359" spans="21:25" x14ac:dyDescent="0.2">
      <c r="U51359" s="55"/>
      <c r="V51359" s="53"/>
      <c r="W51359" s="53"/>
      <c r="X51359" s="53"/>
      <c r="Y51359" s="55"/>
    </row>
    <row r="51360" spans="21:25" x14ac:dyDescent="0.2">
      <c r="U51360" s="55"/>
      <c r="V51360" s="53"/>
      <c r="W51360" s="53"/>
      <c r="X51360" s="53"/>
      <c r="Y51360" s="55"/>
    </row>
    <row r="51361" spans="21:25" x14ac:dyDescent="0.2">
      <c r="U51361" s="55"/>
      <c r="V51361" s="53"/>
      <c r="W51361" s="53"/>
      <c r="X51361" s="53"/>
      <c r="Y51361" s="55"/>
    </row>
    <row r="51362" spans="21:25" x14ac:dyDescent="0.2">
      <c r="U51362" s="55"/>
      <c r="V51362" s="53"/>
      <c r="W51362" s="53"/>
      <c r="X51362" s="53"/>
      <c r="Y51362" s="55"/>
    </row>
    <row r="51363" spans="21:25" x14ac:dyDescent="0.2">
      <c r="U51363" s="55"/>
      <c r="V51363" s="53"/>
      <c r="W51363" s="53"/>
      <c r="X51363" s="53"/>
      <c r="Y51363" s="55"/>
    </row>
    <row r="51364" spans="21:25" x14ac:dyDescent="0.2">
      <c r="U51364" s="55"/>
      <c r="V51364" s="53"/>
      <c r="W51364" s="53"/>
      <c r="X51364" s="53"/>
      <c r="Y51364" s="55"/>
    </row>
    <row r="51365" spans="21:25" x14ac:dyDescent="0.2">
      <c r="U51365" s="55"/>
      <c r="V51365" s="53"/>
      <c r="W51365" s="53"/>
      <c r="X51365" s="53"/>
      <c r="Y51365" s="55"/>
    </row>
    <row r="51366" spans="21:25" x14ac:dyDescent="0.2">
      <c r="U51366" s="55"/>
      <c r="V51366" s="53"/>
      <c r="W51366" s="53"/>
      <c r="X51366" s="53"/>
      <c r="Y51366" s="55"/>
    </row>
    <row r="51367" spans="21:25" x14ac:dyDescent="0.2">
      <c r="U51367" s="55"/>
      <c r="V51367" s="53"/>
      <c r="W51367" s="53"/>
      <c r="X51367" s="53"/>
      <c r="Y51367" s="55"/>
    </row>
    <row r="51368" spans="21:25" x14ac:dyDescent="0.2">
      <c r="U51368" s="55"/>
      <c r="V51368" s="53"/>
      <c r="W51368" s="53"/>
      <c r="X51368" s="53"/>
      <c r="Y51368" s="55"/>
    </row>
    <row r="51369" spans="21:25" x14ac:dyDescent="0.2">
      <c r="U51369" s="55"/>
      <c r="V51369" s="53"/>
      <c r="W51369" s="53"/>
      <c r="X51369" s="53"/>
      <c r="Y51369" s="55"/>
    </row>
    <row r="51370" spans="21:25" x14ac:dyDescent="0.2">
      <c r="U51370" s="55"/>
      <c r="V51370" s="53"/>
      <c r="W51370" s="53"/>
      <c r="X51370" s="53"/>
      <c r="Y51370" s="55"/>
    </row>
    <row r="51371" spans="21:25" x14ac:dyDescent="0.2">
      <c r="U51371" s="55"/>
      <c r="V51371" s="53"/>
      <c r="W51371" s="53"/>
      <c r="X51371" s="53"/>
      <c r="Y51371" s="55"/>
    </row>
    <row r="51372" spans="21:25" x14ac:dyDescent="0.2">
      <c r="U51372" s="55"/>
      <c r="V51372" s="53"/>
      <c r="W51372" s="53"/>
      <c r="X51372" s="53"/>
      <c r="Y51372" s="55"/>
    </row>
    <row r="51373" spans="21:25" x14ac:dyDescent="0.2">
      <c r="U51373" s="55"/>
      <c r="V51373" s="53"/>
      <c r="W51373" s="53"/>
      <c r="X51373" s="53"/>
      <c r="Y51373" s="55"/>
    </row>
    <row r="51374" spans="21:25" x14ac:dyDescent="0.2">
      <c r="U51374" s="55"/>
      <c r="V51374" s="53"/>
      <c r="W51374" s="53"/>
      <c r="X51374" s="53"/>
      <c r="Y51374" s="55"/>
    </row>
    <row r="51375" spans="21:25" x14ac:dyDescent="0.2">
      <c r="U51375" s="55"/>
      <c r="V51375" s="53"/>
      <c r="W51375" s="53"/>
      <c r="X51375" s="53"/>
      <c r="Y51375" s="55"/>
    </row>
    <row r="51376" spans="21:25" x14ac:dyDescent="0.2">
      <c r="U51376" s="55"/>
      <c r="V51376" s="53"/>
      <c r="W51376" s="53"/>
      <c r="X51376" s="53"/>
      <c r="Y51376" s="55"/>
    </row>
    <row r="51377" spans="21:25" x14ac:dyDescent="0.2">
      <c r="U51377" s="55"/>
      <c r="V51377" s="53"/>
      <c r="W51377" s="53"/>
      <c r="X51377" s="53"/>
      <c r="Y51377" s="55"/>
    </row>
    <row r="51378" spans="21:25" x14ac:dyDescent="0.2">
      <c r="U51378" s="55"/>
      <c r="V51378" s="53"/>
      <c r="W51378" s="53"/>
      <c r="X51378" s="53"/>
      <c r="Y51378" s="55"/>
    </row>
    <row r="51379" spans="21:25" x14ac:dyDescent="0.2">
      <c r="U51379" s="55"/>
      <c r="V51379" s="53"/>
      <c r="W51379" s="53"/>
      <c r="X51379" s="53"/>
      <c r="Y51379" s="55"/>
    </row>
    <row r="51380" spans="21:25" x14ac:dyDescent="0.2">
      <c r="U51380" s="55"/>
      <c r="V51380" s="53"/>
      <c r="W51380" s="53"/>
      <c r="X51380" s="53"/>
      <c r="Y51380" s="55"/>
    </row>
    <row r="51381" spans="21:25" x14ac:dyDescent="0.2">
      <c r="U51381" s="55"/>
      <c r="V51381" s="53"/>
      <c r="W51381" s="53"/>
      <c r="X51381" s="53"/>
      <c r="Y51381" s="55"/>
    </row>
    <row r="51382" spans="21:25" x14ac:dyDescent="0.2">
      <c r="U51382" s="55"/>
      <c r="V51382" s="53"/>
      <c r="W51382" s="53"/>
      <c r="X51382" s="53"/>
      <c r="Y51382" s="55"/>
    </row>
    <row r="51383" spans="21:25" x14ac:dyDescent="0.2">
      <c r="U51383" s="55"/>
      <c r="V51383" s="53"/>
      <c r="W51383" s="53"/>
      <c r="X51383" s="53"/>
      <c r="Y51383" s="55"/>
    </row>
    <row r="51384" spans="21:25" x14ac:dyDescent="0.2">
      <c r="U51384" s="55"/>
      <c r="V51384" s="53"/>
      <c r="W51384" s="53"/>
      <c r="X51384" s="53"/>
      <c r="Y51384" s="55"/>
    </row>
    <row r="51385" spans="21:25" x14ac:dyDescent="0.2">
      <c r="U51385" s="55"/>
      <c r="V51385" s="53"/>
      <c r="W51385" s="53"/>
      <c r="X51385" s="53"/>
      <c r="Y51385" s="55"/>
    </row>
    <row r="51386" spans="21:25" x14ac:dyDescent="0.2">
      <c r="U51386" s="55"/>
      <c r="V51386" s="53"/>
      <c r="W51386" s="53"/>
      <c r="X51386" s="53"/>
      <c r="Y51386" s="55"/>
    </row>
    <row r="51387" spans="21:25" x14ac:dyDescent="0.2">
      <c r="U51387" s="55"/>
      <c r="V51387" s="53"/>
      <c r="W51387" s="53"/>
      <c r="X51387" s="53"/>
      <c r="Y51387" s="55"/>
    </row>
    <row r="51388" spans="21:25" x14ac:dyDescent="0.2">
      <c r="U51388" s="55"/>
      <c r="V51388" s="53"/>
      <c r="W51388" s="53"/>
      <c r="X51388" s="53"/>
      <c r="Y51388" s="55"/>
    </row>
    <row r="51389" spans="21:25" x14ac:dyDescent="0.2">
      <c r="U51389" s="55"/>
      <c r="V51389" s="53"/>
      <c r="W51389" s="53"/>
      <c r="X51389" s="53"/>
      <c r="Y51389" s="55"/>
    </row>
    <row r="51390" spans="21:25" x14ac:dyDescent="0.2">
      <c r="U51390" s="55"/>
      <c r="V51390" s="53"/>
      <c r="W51390" s="53"/>
      <c r="X51390" s="53"/>
      <c r="Y51390" s="55"/>
    </row>
    <row r="51391" spans="21:25" x14ac:dyDescent="0.2">
      <c r="U51391" s="55"/>
      <c r="V51391" s="53"/>
      <c r="W51391" s="53"/>
      <c r="X51391" s="53"/>
      <c r="Y51391" s="55"/>
    </row>
    <row r="51392" spans="21:25" x14ac:dyDescent="0.2">
      <c r="U51392" s="55"/>
      <c r="V51392" s="53"/>
      <c r="W51392" s="53"/>
      <c r="X51392" s="53"/>
      <c r="Y51392" s="55"/>
    </row>
    <row r="51393" spans="21:25" x14ac:dyDescent="0.2">
      <c r="U51393" s="55"/>
      <c r="V51393" s="53"/>
      <c r="W51393" s="53"/>
      <c r="X51393" s="53"/>
      <c r="Y51393" s="55"/>
    </row>
    <row r="51394" spans="21:25" x14ac:dyDescent="0.2">
      <c r="U51394" s="55"/>
      <c r="V51394" s="53"/>
      <c r="W51394" s="53"/>
      <c r="X51394" s="53"/>
      <c r="Y51394" s="55"/>
    </row>
    <row r="51395" spans="21:25" x14ac:dyDescent="0.2">
      <c r="U51395" s="55"/>
      <c r="V51395" s="53"/>
      <c r="W51395" s="53"/>
      <c r="X51395" s="53"/>
      <c r="Y51395" s="55"/>
    </row>
    <row r="51396" spans="21:25" x14ac:dyDescent="0.2">
      <c r="U51396" s="55"/>
      <c r="V51396" s="53"/>
      <c r="W51396" s="53"/>
      <c r="X51396" s="53"/>
      <c r="Y51396" s="55"/>
    </row>
    <row r="51397" spans="21:25" x14ac:dyDescent="0.2">
      <c r="U51397" s="55"/>
      <c r="V51397" s="53"/>
      <c r="W51397" s="53"/>
      <c r="X51397" s="53"/>
      <c r="Y51397" s="55"/>
    </row>
    <row r="51398" spans="21:25" x14ac:dyDescent="0.2">
      <c r="U51398" s="55"/>
      <c r="V51398" s="53"/>
      <c r="W51398" s="53"/>
      <c r="X51398" s="53"/>
      <c r="Y51398" s="55"/>
    </row>
    <row r="51399" spans="21:25" x14ac:dyDescent="0.2">
      <c r="U51399" s="55"/>
      <c r="V51399" s="53"/>
      <c r="W51399" s="53"/>
      <c r="X51399" s="53"/>
      <c r="Y51399" s="55"/>
    </row>
    <row r="51400" spans="21:25" x14ac:dyDescent="0.2">
      <c r="U51400" s="55"/>
      <c r="V51400" s="53"/>
      <c r="W51400" s="53"/>
      <c r="X51400" s="53"/>
      <c r="Y51400" s="55"/>
    </row>
    <row r="51401" spans="21:25" x14ac:dyDescent="0.2">
      <c r="U51401" s="55"/>
      <c r="V51401" s="53"/>
      <c r="W51401" s="53"/>
      <c r="X51401" s="53"/>
      <c r="Y51401" s="55"/>
    </row>
    <row r="51402" spans="21:25" x14ac:dyDescent="0.2">
      <c r="U51402" s="55"/>
      <c r="V51402" s="53"/>
      <c r="W51402" s="53"/>
      <c r="X51402" s="53"/>
      <c r="Y51402" s="55"/>
    </row>
    <row r="51403" spans="21:25" x14ac:dyDescent="0.2">
      <c r="U51403" s="55"/>
      <c r="V51403" s="53"/>
      <c r="W51403" s="53"/>
      <c r="X51403" s="53"/>
      <c r="Y51403" s="55"/>
    </row>
    <row r="51404" spans="21:25" x14ac:dyDescent="0.2">
      <c r="U51404" s="55"/>
      <c r="V51404" s="53"/>
      <c r="W51404" s="53"/>
      <c r="X51404" s="53"/>
      <c r="Y51404" s="55"/>
    </row>
    <row r="51405" spans="21:25" x14ac:dyDescent="0.2">
      <c r="U51405" s="55"/>
      <c r="V51405" s="53"/>
      <c r="W51405" s="53"/>
      <c r="X51405" s="53"/>
      <c r="Y51405" s="55"/>
    </row>
    <row r="51406" spans="21:25" x14ac:dyDescent="0.2">
      <c r="U51406" s="55"/>
      <c r="V51406" s="53"/>
      <c r="W51406" s="53"/>
      <c r="X51406" s="53"/>
      <c r="Y51406" s="55"/>
    </row>
    <row r="51407" spans="21:25" x14ac:dyDescent="0.2">
      <c r="U51407" s="55"/>
      <c r="V51407" s="53"/>
      <c r="W51407" s="53"/>
      <c r="X51407" s="53"/>
      <c r="Y51407" s="55"/>
    </row>
    <row r="51408" spans="21:25" x14ac:dyDescent="0.2">
      <c r="U51408" s="55"/>
      <c r="V51408" s="53"/>
      <c r="W51408" s="53"/>
      <c r="X51408" s="53"/>
      <c r="Y51408" s="55"/>
    </row>
    <row r="51409" spans="21:25" x14ac:dyDescent="0.2">
      <c r="U51409" s="55"/>
      <c r="V51409" s="53"/>
      <c r="W51409" s="53"/>
      <c r="X51409" s="53"/>
      <c r="Y51409" s="55"/>
    </row>
    <row r="51410" spans="21:25" x14ac:dyDescent="0.2">
      <c r="U51410" s="55"/>
      <c r="V51410" s="53"/>
      <c r="W51410" s="53"/>
      <c r="X51410" s="53"/>
      <c r="Y51410" s="55"/>
    </row>
    <row r="51411" spans="21:25" x14ac:dyDescent="0.2">
      <c r="U51411" s="55"/>
      <c r="V51411" s="53"/>
      <c r="W51411" s="53"/>
      <c r="X51411" s="53"/>
      <c r="Y51411" s="55"/>
    </row>
    <row r="51412" spans="21:25" x14ac:dyDescent="0.2">
      <c r="U51412" s="55"/>
      <c r="V51412" s="53"/>
      <c r="W51412" s="53"/>
      <c r="X51412" s="53"/>
      <c r="Y51412" s="55"/>
    </row>
    <row r="51413" spans="21:25" x14ac:dyDescent="0.2">
      <c r="U51413" s="55"/>
      <c r="V51413" s="53"/>
      <c r="W51413" s="53"/>
      <c r="X51413" s="53"/>
      <c r="Y51413" s="55"/>
    </row>
    <row r="51414" spans="21:25" x14ac:dyDescent="0.2">
      <c r="U51414" s="55"/>
      <c r="V51414" s="53"/>
      <c r="W51414" s="53"/>
      <c r="X51414" s="53"/>
      <c r="Y51414" s="55"/>
    </row>
    <row r="51415" spans="21:25" x14ac:dyDescent="0.2">
      <c r="U51415" s="55"/>
      <c r="V51415" s="53"/>
      <c r="W51415" s="53"/>
      <c r="X51415" s="53"/>
      <c r="Y51415" s="55"/>
    </row>
    <row r="51416" spans="21:25" x14ac:dyDescent="0.2">
      <c r="U51416" s="55"/>
      <c r="V51416" s="53"/>
      <c r="W51416" s="53"/>
      <c r="X51416" s="53"/>
      <c r="Y51416" s="55"/>
    </row>
    <row r="51417" spans="21:25" x14ac:dyDescent="0.2">
      <c r="U51417" s="55"/>
      <c r="V51417" s="53"/>
      <c r="W51417" s="53"/>
      <c r="X51417" s="53"/>
      <c r="Y51417" s="55"/>
    </row>
    <row r="51418" spans="21:25" x14ac:dyDescent="0.2">
      <c r="U51418" s="55"/>
      <c r="V51418" s="53"/>
      <c r="W51418" s="53"/>
      <c r="X51418" s="53"/>
      <c r="Y51418" s="55"/>
    </row>
    <row r="51419" spans="21:25" x14ac:dyDescent="0.2">
      <c r="U51419" s="55"/>
      <c r="V51419" s="53"/>
      <c r="W51419" s="53"/>
      <c r="X51419" s="53"/>
      <c r="Y51419" s="55"/>
    </row>
    <row r="51420" spans="21:25" x14ac:dyDescent="0.2">
      <c r="U51420" s="55"/>
      <c r="V51420" s="53"/>
      <c r="W51420" s="53"/>
      <c r="X51420" s="53"/>
      <c r="Y51420" s="55"/>
    </row>
    <row r="51421" spans="21:25" x14ac:dyDescent="0.2">
      <c r="U51421" s="55"/>
      <c r="V51421" s="53"/>
      <c r="W51421" s="53"/>
      <c r="X51421" s="53"/>
      <c r="Y51421" s="55"/>
    </row>
    <row r="51422" spans="21:25" x14ac:dyDescent="0.2">
      <c r="U51422" s="55"/>
      <c r="V51422" s="53"/>
      <c r="W51422" s="53"/>
      <c r="X51422" s="53"/>
      <c r="Y51422" s="55"/>
    </row>
    <row r="51423" spans="21:25" x14ac:dyDescent="0.2">
      <c r="U51423" s="55"/>
      <c r="V51423" s="53"/>
      <c r="W51423" s="53"/>
      <c r="X51423" s="53"/>
      <c r="Y51423" s="55"/>
    </row>
    <row r="51424" spans="21:25" x14ac:dyDescent="0.2">
      <c r="U51424" s="55"/>
      <c r="V51424" s="53"/>
      <c r="W51424" s="53"/>
      <c r="X51424" s="53"/>
      <c r="Y51424" s="55"/>
    </row>
    <row r="51425" spans="21:25" x14ac:dyDescent="0.2">
      <c r="U51425" s="55"/>
      <c r="V51425" s="53"/>
      <c r="W51425" s="53"/>
      <c r="X51425" s="53"/>
      <c r="Y51425" s="55"/>
    </row>
    <row r="51426" spans="21:25" x14ac:dyDescent="0.2">
      <c r="U51426" s="55"/>
      <c r="V51426" s="53"/>
      <c r="W51426" s="53"/>
      <c r="X51426" s="53"/>
      <c r="Y51426" s="55"/>
    </row>
    <row r="51427" spans="21:25" x14ac:dyDescent="0.2">
      <c r="U51427" s="55"/>
      <c r="V51427" s="53"/>
      <c r="W51427" s="53"/>
      <c r="X51427" s="53"/>
      <c r="Y51427" s="55"/>
    </row>
    <row r="51428" spans="21:25" x14ac:dyDescent="0.2">
      <c r="U51428" s="55"/>
      <c r="V51428" s="53"/>
      <c r="W51428" s="53"/>
      <c r="X51428" s="53"/>
      <c r="Y51428" s="55"/>
    </row>
    <row r="51429" spans="21:25" x14ac:dyDescent="0.2">
      <c r="U51429" s="55"/>
      <c r="V51429" s="53"/>
      <c r="W51429" s="53"/>
      <c r="X51429" s="53"/>
      <c r="Y51429" s="55"/>
    </row>
    <row r="51430" spans="21:25" x14ac:dyDescent="0.2">
      <c r="U51430" s="55"/>
      <c r="V51430" s="53"/>
      <c r="W51430" s="53"/>
      <c r="X51430" s="53"/>
      <c r="Y51430" s="55"/>
    </row>
    <row r="51431" spans="21:25" x14ac:dyDescent="0.2">
      <c r="U51431" s="55"/>
      <c r="V51431" s="53"/>
      <c r="W51431" s="53"/>
      <c r="X51431" s="53"/>
      <c r="Y51431" s="55"/>
    </row>
    <row r="51432" spans="21:25" x14ac:dyDescent="0.2">
      <c r="U51432" s="55"/>
      <c r="V51432" s="53"/>
      <c r="W51432" s="53"/>
      <c r="X51432" s="53"/>
      <c r="Y51432" s="55"/>
    </row>
    <row r="51433" spans="21:25" x14ac:dyDescent="0.2">
      <c r="U51433" s="55"/>
      <c r="V51433" s="53"/>
      <c r="W51433" s="53"/>
      <c r="X51433" s="53"/>
      <c r="Y51433" s="55"/>
    </row>
    <row r="51434" spans="21:25" x14ac:dyDescent="0.2">
      <c r="U51434" s="55"/>
      <c r="V51434" s="53"/>
      <c r="W51434" s="53"/>
      <c r="X51434" s="53"/>
      <c r="Y51434" s="55"/>
    </row>
    <row r="51435" spans="21:25" x14ac:dyDescent="0.2">
      <c r="U51435" s="55"/>
      <c r="V51435" s="53"/>
      <c r="W51435" s="53"/>
      <c r="X51435" s="53"/>
      <c r="Y51435" s="55"/>
    </row>
    <row r="51436" spans="21:25" x14ac:dyDescent="0.2">
      <c r="U51436" s="55"/>
      <c r="V51436" s="53"/>
      <c r="W51436" s="53"/>
      <c r="X51436" s="53"/>
      <c r="Y51436" s="55"/>
    </row>
    <row r="51437" spans="21:25" x14ac:dyDescent="0.2">
      <c r="U51437" s="55"/>
      <c r="V51437" s="53"/>
      <c r="W51437" s="53"/>
      <c r="X51437" s="53"/>
      <c r="Y51437" s="55"/>
    </row>
    <row r="51438" spans="21:25" x14ac:dyDescent="0.2">
      <c r="U51438" s="55"/>
      <c r="V51438" s="53"/>
      <c r="W51438" s="53"/>
      <c r="X51438" s="53"/>
      <c r="Y51438" s="55"/>
    </row>
    <row r="51439" spans="21:25" x14ac:dyDescent="0.2">
      <c r="U51439" s="55"/>
      <c r="V51439" s="53"/>
      <c r="W51439" s="53"/>
      <c r="X51439" s="53"/>
      <c r="Y51439" s="55"/>
    </row>
    <row r="51440" spans="21:25" x14ac:dyDescent="0.2">
      <c r="U51440" s="55"/>
      <c r="V51440" s="53"/>
      <c r="W51440" s="53"/>
      <c r="X51440" s="53"/>
      <c r="Y51440" s="55"/>
    </row>
    <row r="51441" spans="21:25" x14ac:dyDescent="0.2">
      <c r="U51441" s="55"/>
      <c r="V51441" s="53"/>
      <c r="W51441" s="53"/>
      <c r="X51441" s="53"/>
      <c r="Y51441" s="55"/>
    </row>
    <row r="51442" spans="21:25" x14ac:dyDescent="0.2">
      <c r="U51442" s="55"/>
      <c r="V51442" s="53"/>
      <c r="W51442" s="53"/>
      <c r="X51442" s="53"/>
      <c r="Y51442" s="55"/>
    </row>
    <row r="51443" spans="21:25" x14ac:dyDescent="0.2">
      <c r="U51443" s="55"/>
      <c r="V51443" s="53"/>
      <c r="W51443" s="53"/>
      <c r="X51443" s="53"/>
      <c r="Y51443" s="55"/>
    </row>
    <row r="51444" spans="21:25" x14ac:dyDescent="0.2">
      <c r="U51444" s="55"/>
      <c r="V51444" s="53"/>
      <c r="W51444" s="53"/>
      <c r="X51444" s="53"/>
      <c r="Y51444" s="55"/>
    </row>
    <row r="51445" spans="21:25" x14ac:dyDescent="0.2">
      <c r="U51445" s="55"/>
      <c r="V51445" s="53"/>
      <c r="W51445" s="53"/>
      <c r="X51445" s="53"/>
      <c r="Y51445" s="55"/>
    </row>
    <row r="51446" spans="21:25" x14ac:dyDescent="0.2">
      <c r="U51446" s="55"/>
      <c r="V51446" s="53"/>
      <c r="W51446" s="53"/>
      <c r="X51446" s="53"/>
      <c r="Y51446" s="55"/>
    </row>
    <row r="51447" spans="21:25" x14ac:dyDescent="0.2">
      <c r="U51447" s="55"/>
      <c r="V51447" s="53"/>
      <c r="W51447" s="53"/>
      <c r="X51447" s="53"/>
      <c r="Y51447" s="55"/>
    </row>
    <row r="51448" spans="21:25" x14ac:dyDescent="0.2">
      <c r="U51448" s="55"/>
      <c r="V51448" s="53"/>
      <c r="W51448" s="53"/>
      <c r="X51448" s="53"/>
      <c r="Y51448" s="55"/>
    </row>
    <row r="51449" spans="21:25" x14ac:dyDescent="0.2">
      <c r="U51449" s="55"/>
      <c r="V51449" s="53"/>
      <c r="W51449" s="53"/>
      <c r="X51449" s="53"/>
      <c r="Y51449" s="55"/>
    </row>
    <row r="51450" spans="21:25" x14ac:dyDescent="0.2">
      <c r="U51450" s="55"/>
      <c r="V51450" s="53"/>
      <c r="W51450" s="53"/>
      <c r="X51450" s="53"/>
      <c r="Y51450" s="55"/>
    </row>
    <row r="51451" spans="21:25" x14ac:dyDescent="0.2">
      <c r="U51451" s="55"/>
      <c r="V51451" s="53"/>
      <c r="W51451" s="53"/>
      <c r="X51451" s="53"/>
      <c r="Y51451" s="55"/>
    </row>
    <row r="51452" spans="21:25" x14ac:dyDescent="0.2">
      <c r="U51452" s="55"/>
      <c r="V51452" s="53"/>
      <c r="W51452" s="53"/>
      <c r="X51452" s="53"/>
      <c r="Y51452" s="55"/>
    </row>
    <row r="51453" spans="21:25" x14ac:dyDescent="0.2">
      <c r="U51453" s="55"/>
      <c r="V51453" s="53"/>
      <c r="W51453" s="53"/>
      <c r="X51453" s="53"/>
      <c r="Y51453" s="55"/>
    </row>
    <row r="51454" spans="21:25" x14ac:dyDescent="0.2">
      <c r="U51454" s="55"/>
      <c r="V51454" s="53"/>
      <c r="W51454" s="53"/>
      <c r="X51454" s="53"/>
      <c r="Y51454" s="55"/>
    </row>
    <row r="51455" spans="21:25" x14ac:dyDescent="0.2">
      <c r="U51455" s="55"/>
      <c r="V51455" s="53"/>
      <c r="W51455" s="53"/>
      <c r="X51455" s="53"/>
      <c r="Y51455" s="55"/>
    </row>
    <row r="51456" spans="21:25" x14ac:dyDescent="0.2">
      <c r="U51456" s="55"/>
      <c r="V51456" s="53"/>
      <c r="W51456" s="53"/>
      <c r="X51456" s="53"/>
      <c r="Y51456" s="55"/>
    </row>
    <row r="51457" spans="21:25" x14ac:dyDescent="0.2">
      <c r="U51457" s="55"/>
      <c r="V51457" s="53"/>
      <c r="W51457" s="53"/>
      <c r="X51457" s="53"/>
      <c r="Y51457" s="55"/>
    </row>
    <row r="51458" spans="21:25" x14ac:dyDescent="0.2">
      <c r="U51458" s="55"/>
      <c r="V51458" s="53"/>
      <c r="W51458" s="53"/>
      <c r="X51458" s="53"/>
      <c r="Y51458" s="55"/>
    </row>
    <row r="51459" spans="21:25" x14ac:dyDescent="0.2">
      <c r="U51459" s="55"/>
      <c r="V51459" s="53"/>
      <c r="W51459" s="53"/>
      <c r="X51459" s="53"/>
      <c r="Y51459" s="55"/>
    </row>
    <row r="51460" spans="21:25" x14ac:dyDescent="0.2">
      <c r="U51460" s="55"/>
      <c r="V51460" s="53"/>
      <c r="W51460" s="53"/>
      <c r="X51460" s="53"/>
      <c r="Y51460" s="55"/>
    </row>
    <row r="51461" spans="21:25" x14ac:dyDescent="0.2">
      <c r="U51461" s="55"/>
      <c r="V51461" s="53"/>
      <c r="W51461" s="53"/>
      <c r="X51461" s="53"/>
      <c r="Y51461" s="55"/>
    </row>
    <row r="51462" spans="21:25" x14ac:dyDescent="0.2">
      <c r="U51462" s="55"/>
      <c r="V51462" s="53"/>
      <c r="W51462" s="53"/>
      <c r="X51462" s="53"/>
      <c r="Y51462" s="55"/>
    </row>
    <row r="51463" spans="21:25" x14ac:dyDescent="0.2">
      <c r="U51463" s="55"/>
      <c r="V51463" s="53"/>
      <c r="W51463" s="53"/>
      <c r="X51463" s="53"/>
      <c r="Y51463" s="55"/>
    </row>
    <row r="51464" spans="21:25" x14ac:dyDescent="0.2">
      <c r="U51464" s="55"/>
      <c r="V51464" s="53"/>
      <c r="W51464" s="53"/>
      <c r="X51464" s="53"/>
      <c r="Y51464" s="55"/>
    </row>
    <row r="51465" spans="21:25" x14ac:dyDescent="0.2">
      <c r="U51465" s="55"/>
      <c r="V51465" s="53"/>
      <c r="W51465" s="53"/>
      <c r="X51465" s="53"/>
      <c r="Y51465" s="55"/>
    </row>
    <row r="51466" spans="21:25" x14ac:dyDescent="0.2">
      <c r="U51466" s="55"/>
      <c r="V51466" s="53"/>
      <c r="W51466" s="53"/>
      <c r="X51466" s="53"/>
      <c r="Y51466" s="55"/>
    </row>
    <row r="51467" spans="21:25" x14ac:dyDescent="0.2">
      <c r="U51467" s="55"/>
      <c r="V51467" s="53"/>
      <c r="W51467" s="53"/>
      <c r="X51467" s="53"/>
      <c r="Y51467" s="55"/>
    </row>
    <row r="51468" spans="21:25" x14ac:dyDescent="0.2">
      <c r="U51468" s="55"/>
      <c r="V51468" s="53"/>
      <c r="W51468" s="53"/>
      <c r="X51468" s="53"/>
      <c r="Y51468" s="55"/>
    </row>
    <row r="51469" spans="21:25" x14ac:dyDescent="0.2">
      <c r="U51469" s="55"/>
      <c r="V51469" s="53"/>
      <c r="W51469" s="53"/>
      <c r="X51469" s="53"/>
      <c r="Y51469" s="55"/>
    </row>
    <row r="51470" spans="21:25" x14ac:dyDescent="0.2">
      <c r="U51470" s="55"/>
      <c r="V51470" s="53"/>
      <c r="W51470" s="53"/>
      <c r="X51470" s="53"/>
      <c r="Y51470" s="55"/>
    </row>
    <row r="51471" spans="21:25" x14ac:dyDescent="0.2">
      <c r="U51471" s="55"/>
      <c r="V51471" s="53"/>
      <c r="W51471" s="53"/>
      <c r="X51471" s="53"/>
      <c r="Y51471" s="55"/>
    </row>
    <row r="51472" spans="21:25" x14ac:dyDescent="0.2">
      <c r="U51472" s="55"/>
      <c r="V51472" s="53"/>
      <c r="W51472" s="53"/>
      <c r="X51472" s="53"/>
      <c r="Y51472" s="55"/>
    </row>
    <row r="51473" spans="21:25" x14ac:dyDescent="0.2">
      <c r="U51473" s="55"/>
      <c r="V51473" s="53"/>
      <c r="W51473" s="53"/>
      <c r="X51473" s="53"/>
      <c r="Y51473" s="55"/>
    </row>
    <row r="51474" spans="21:25" x14ac:dyDescent="0.2">
      <c r="U51474" s="55"/>
      <c r="V51474" s="53"/>
      <c r="W51474" s="53"/>
      <c r="X51474" s="53"/>
      <c r="Y51474" s="55"/>
    </row>
    <row r="51475" spans="21:25" x14ac:dyDescent="0.2">
      <c r="U51475" s="55"/>
      <c r="V51475" s="53"/>
      <c r="W51475" s="53"/>
      <c r="X51475" s="53"/>
      <c r="Y51475" s="55"/>
    </row>
    <row r="51476" spans="21:25" x14ac:dyDescent="0.2">
      <c r="U51476" s="55"/>
      <c r="V51476" s="53"/>
      <c r="W51476" s="53"/>
      <c r="X51476" s="53"/>
      <c r="Y51476" s="55"/>
    </row>
    <row r="51477" spans="21:25" x14ac:dyDescent="0.2">
      <c r="U51477" s="55"/>
      <c r="V51477" s="53"/>
      <c r="W51477" s="53"/>
      <c r="X51477" s="53"/>
      <c r="Y51477" s="55"/>
    </row>
    <row r="51478" spans="21:25" x14ac:dyDescent="0.2">
      <c r="U51478" s="55"/>
      <c r="V51478" s="53"/>
      <c r="W51478" s="53"/>
      <c r="X51478" s="53"/>
      <c r="Y51478" s="55"/>
    </row>
    <row r="51479" spans="21:25" x14ac:dyDescent="0.2">
      <c r="U51479" s="55"/>
      <c r="V51479" s="53"/>
      <c r="W51479" s="53"/>
      <c r="X51479" s="53"/>
      <c r="Y51479" s="55"/>
    </row>
    <row r="51480" spans="21:25" x14ac:dyDescent="0.2">
      <c r="U51480" s="55"/>
      <c r="V51480" s="53"/>
      <c r="W51480" s="53"/>
      <c r="X51480" s="53"/>
      <c r="Y51480" s="55"/>
    </row>
    <row r="51481" spans="21:25" x14ac:dyDescent="0.2">
      <c r="U51481" s="55"/>
      <c r="V51481" s="53"/>
      <c r="W51481" s="53"/>
      <c r="X51481" s="53"/>
      <c r="Y51481" s="55"/>
    </row>
    <row r="51482" spans="21:25" x14ac:dyDescent="0.2">
      <c r="U51482" s="55"/>
      <c r="V51482" s="53"/>
      <c r="W51482" s="53"/>
      <c r="X51482" s="53"/>
      <c r="Y51482" s="55"/>
    </row>
    <row r="51483" spans="21:25" x14ac:dyDescent="0.2">
      <c r="U51483" s="55"/>
      <c r="V51483" s="53"/>
      <c r="W51483" s="53"/>
      <c r="X51483" s="53"/>
      <c r="Y51483" s="55"/>
    </row>
    <row r="51484" spans="21:25" x14ac:dyDescent="0.2">
      <c r="U51484" s="55"/>
      <c r="V51484" s="53"/>
      <c r="W51484" s="53"/>
      <c r="X51484" s="53"/>
      <c r="Y51484" s="55"/>
    </row>
    <row r="51485" spans="21:25" x14ac:dyDescent="0.2">
      <c r="U51485" s="55"/>
      <c r="V51485" s="53"/>
      <c r="W51485" s="53"/>
      <c r="X51485" s="53"/>
      <c r="Y51485" s="55"/>
    </row>
    <row r="51486" spans="21:25" x14ac:dyDescent="0.2">
      <c r="U51486" s="55"/>
      <c r="V51486" s="53"/>
      <c r="W51486" s="53"/>
      <c r="X51486" s="53"/>
      <c r="Y51486" s="55"/>
    </row>
    <row r="51487" spans="21:25" x14ac:dyDescent="0.2">
      <c r="U51487" s="55"/>
      <c r="V51487" s="53"/>
      <c r="W51487" s="53"/>
      <c r="X51487" s="53"/>
      <c r="Y51487" s="55"/>
    </row>
    <row r="51488" spans="21:25" x14ac:dyDescent="0.2">
      <c r="U51488" s="55"/>
      <c r="V51488" s="53"/>
      <c r="W51488" s="53"/>
      <c r="X51488" s="53"/>
      <c r="Y51488" s="55"/>
    </row>
    <row r="51489" spans="21:25" x14ac:dyDescent="0.2">
      <c r="U51489" s="55"/>
      <c r="V51489" s="53"/>
      <c r="W51489" s="53"/>
      <c r="X51489" s="53"/>
      <c r="Y51489" s="55"/>
    </row>
    <row r="51490" spans="21:25" x14ac:dyDescent="0.2">
      <c r="U51490" s="55"/>
      <c r="V51490" s="53"/>
      <c r="W51490" s="53"/>
      <c r="X51490" s="53"/>
      <c r="Y51490" s="55"/>
    </row>
    <row r="51491" spans="21:25" x14ac:dyDescent="0.2">
      <c r="U51491" s="55"/>
      <c r="V51491" s="53"/>
      <c r="W51491" s="53"/>
      <c r="X51491" s="53"/>
      <c r="Y51491" s="55"/>
    </row>
    <row r="51492" spans="21:25" x14ac:dyDescent="0.2">
      <c r="U51492" s="55"/>
      <c r="V51492" s="53"/>
      <c r="W51492" s="53"/>
      <c r="X51492" s="53"/>
      <c r="Y51492" s="55"/>
    </row>
    <row r="51493" spans="21:25" x14ac:dyDescent="0.2">
      <c r="U51493" s="55"/>
      <c r="V51493" s="53"/>
      <c r="W51493" s="53"/>
      <c r="X51493" s="53"/>
      <c r="Y51493" s="55"/>
    </row>
    <row r="51494" spans="21:25" x14ac:dyDescent="0.2">
      <c r="U51494" s="55"/>
      <c r="V51494" s="53"/>
      <c r="W51494" s="53"/>
      <c r="X51494" s="53"/>
      <c r="Y51494" s="55"/>
    </row>
    <row r="51495" spans="21:25" x14ac:dyDescent="0.2">
      <c r="U51495" s="55"/>
      <c r="V51495" s="53"/>
      <c r="W51495" s="53"/>
      <c r="X51495" s="53"/>
      <c r="Y51495" s="55"/>
    </row>
    <row r="51496" spans="21:25" x14ac:dyDescent="0.2">
      <c r="U51496" s="55"/>
      <c r="V51496" s="53"/>
      <c r="W51496" s="53"/>
      <c r="X51496" s="53"/>
      <c r="Y51496" s="55"/>
    </row>
    <row r="51497" spans="21:25" x14ac:dyDescent="0.2">
      <c r="U51497" s="55"/>
      <c r="V51497" s="53"/>
      <c r="W51497" s="53"/>
      <c r="X51497" s="53"/>
      <c r="Y51497" s="55"/>
    </row>
    <row r="51498" spans="21:25" x14ac:dyDescent="0.2">
      <c r="U51498" s="55"/>
      <c r="V51498" s="53"/>
      <c r="W51498" s="53"/>
      <c r="X51498" s="53"/>
      <c r="Y51498" s="55"/>
    </row>
    <row r="51499" spans="21:25" x14ac:dyDescent="0.2">
      <c r="U51499" s="55"/>
      <c r="V51499" s="53"/>
      <c r="W51499" s="53"/>
      <c r="X51499" s="53"/>
      <c r="Y51499" s="55"/>
    </row>
    <row r="51500" spans="21:25" x14ac:dyDescent="0.2">
      <c r="U51500" s="55"/>
      <c r="V51500" s="53"/>
      <c r="W51500" s="53"/>
      <c r="X51500" s="53"/>
      <c r="Y51500" s="55"/>
    </row>
    <row r="51501" spans="21:25" x14ac:dyDescent="0.2">
      <c r="U51501" s="55"/>
      <c r="V51501" s="53"/>
      <c r="W51501" s="53"/>
      <c r="X51501" s="53"/>
      <c r="Y51501" s="55"/>
    </row>
    <row r="51502" spans="21:25" x14ac:dyDescent="0.2">
      <c r="U51502" s="55"/>
      <c r="V51502" s="53"/>
      <c r="W51502" s="53"/>
      <c r="X51502" s="53"/>
      <c r="Y51502" s="55"/>
    </row>
    <row r="51503" spans="21:25" x14ac:dyDescent="0.2">
      <c r="U51503" s="55"/>
      <c r="V51503" s="53"/>
      <c r="W51503" s="53"/>
      <c r="X51503" s="53"/>
      <c r="Y51503" s="55"/>
    </row>
    <row r="51504" spans="21:25" x14ac:dyDescent="0.2">
      <c r="U51504" s="55"/>
      <c r="V51504" s="53"/>
      <c r="W51504" s="53"/>
      <c r="X51504" s="53"/>
      <c r="Y51504" s="55"/>
    </row>
    <row r="51505" spans="21:25" x14ac:dyDescent="0.2">
      <c r="U51505" s="55"/>
      <c r="V51505" s="53"/>
      <c r="W51505" s="53"/>
      <c r="X51505" s="53"/>
      <c r="Y51505" s="55"/>
    </row>
    <row r="51506" spans="21:25" x14ac:dyDescent="0.2">
      <c r="U51506" s="55"/>
      <c r="V51506" s="53"/>
      <c r="W51506" s="53"/>
      <c r="X51506" s="53"/>
      <c r="Y51506" s="55"/>
    </row>
    <row r="51507" spans="21:25" x14ac:dyDescent="0.2">
      <c r="U51507" s="55"/>
      <c r="V51507" s="53"/>
      <c r="W51507" s="53"/>
      <c r="X51507" s="53"/>
      <c r="Y51507" s="55"/>
    </row>
    <row r="51508" spans="21:25" x14ac:dyDescent="0.2">
      <c r="U51508" s="55"/>
      <c r="V51508" s="53"/>
      <c r="W51508" s="53"/>
      <c r="X51508" s="53"/>
      <c r="Y51508" s="55"/>
    </row>
    <row r="51509" spans="21:25" x14ac:dyDescent="0.2">
      <c r="U51509" s="55"/>
      <c r="V51509" s="53"/>
      <c r="W51509" s="53"/>
      <c r="X51509" s="53"/>
      <c r="Y51509" s="55"/>
    </row>
    <row r="51510" spans="21:25" x14ac:dyDescent="0.2">
      <c r="U51510" s="55"/>
      <c r="V51510" s="53"/>
      <c r="W51510" s="53"/>
      <c r="X51510" s="53"/>
      <c r="Y51510" s="55"/>
    </row>
    <row r="51511" spans="21:25" x14ac:dyDescent="0.2">
      <c r="U51511" s="55"/>
      <c r="V51511" s="53"/>
      <c r="W51511" s="53"/>
      <c r="X51511" s="53"/>
      <c r="Y51511" s="55"/>
    </row>
    <row r="51512" spans="21:25" x14ac:dyDescent="0.2">
      <c r="U51512" s="55"/>
      <c r="V51512" s="53"/>
      <c r="W51512" s="53"/>
      <c r="X51512" s="53"/>
      <c r="Y51512" s="55"/>
    </row>
    <row r="51513" spans="21:25" x14ac:dyDescent="0.2">
      <c r="U51513" s="55"/>
      <c r="V51513" s="53"/>
      <c r="W51513" s="53"/>
      <c r="X51513" s="53"/>
      <c r="Y51513" s="55"/>
    </row>
    <row r="51514" spans="21:25" x14ac:dyDescent="0.2">
      <c r="U51514" s="55"/>
      <c r="V51514" s="53"/>
      <c r="W51514" s="53"/>
      <c r="X51514" s="53"/>
      <c r="Y51514" s="55"/>
    </row>
    <row r="51515" spans="21:25" x14ac:dyDescent="0.2">
      <c r="U51515" s="55"/>
      <c r="V51515" s="53"/>
      <c r="W51515" s="53"/>
      <c r="X51515" s="53"/>
      <c r="Y51515" s="55"/>
    </row>
    <row r="51516" spans="21:25" x14ac:dyDescent="0.2">
      <c r="U51516" s="55"/>
      <c r="V51516" s="53"/>
      <c r="W51516" s="53"/>
      <c r="X51516" s="53"/>
      <c r="Y51516" s="55"/>
    </row>
    <row r="51517" spans="21:25" x14ac:dyDescent="0.2">
      <c r="U51517" s="55"/>
      <c r="V51517" s="53"/>
      <c r="W51517" s="53"/>
      <c r="X51517" s="53"/>
      <c r="Y51517" s="55"/>
    </row>
    <row r="51518" spans="21:25" x14ac:dyDescent="0.2">
      <c r="U51518" s="55"/>
      <c r="V51518" s="53"/>
      <c r="W51518" s="53"/>
      <c r="X51518" s="53"/>
      <c r="Y51518" s="55"/>
    </row>
    <row r="51519" spans="21:25" x14ac:dyDescent="0.2">
      <c r="U51519" s="55"/>
      <c r="V51519" s="53"/>
      <c r="W51519" s="53"/>
      <c r="X51519" s="53"/>
      <c r="Y51519" s="55"/>
    </row>
    <row r="51520" spans="21:25" x14ac:dyDescent="0.2">
      <c r="U51520" s="55"/>
      <c r="V51520" s="53"/>
      <c r="W51520" s="53"/>
      <c r="X51520" s="53"/>
      <c r="Y51520" s="55"/>
    </row>
    <row r="51521" spans="21:25" x14ac:dyDescent="0.2">
      <c r="U51521" s="55"/>
      <c r="V51521" s="53"/>
      <c r="W51521" s="53"/>
      <c r="X51521" s="53"/>
      <c r="Y51521" s="55"/>
    </row>
    <row r="51522" spans="21:25" x14ac:dyDescent="0.2">
      <c r="U51522" s="55"/>
      <c r="V51522" s="53"/>
      <c r="W51522" s="53"/>
      <c r="X51522" s="53"/>
      <c r="Y51522" s="55"/>
    </row>
    <row r="51523" spans="21:25" x14ac:dyDescent="0.2">
      <c r="U51523" s="55"/>
      <c r="V51523" s="53"/>
      <c r="W51523" s="53"/>
      <c r="X51523" s="53"/>
      <c r="Y51523" s="55"/>
    </row>
    <row r="51524" spans="21:25" x14ac:dyDescent="0.2">
      <c r="U51524" s="55"/>
      <c r="V51524" s="53"/>
      <c r="W51524" s="53"/>
      <c r="X51524" s="53"/>
      <c r="Y51524" s="55"/>
    </row>
    <row r="51525" spans="21:25" x14ac:dyDescent="0.2">
      <c r="U51525" s="55"/>
      <c r="V51525" s="53"/>
      <c r="W51525" s="53"/>
      <c r="X51525" s="53"/>
      <c r="Y51525" s="55"/>
    </row>
    <row r="51526" spans="21:25" x14ac:dyDescent="0.2">
      <c r="U51526" s="55"/>
      <c r="V51526" s="53"/>
      <c r="W51526" s="53"/>
      <c r="X51526" s="53"/>
      <c r="Y51526" s="55"/>
    </row>
    <row r="51527" spans="21:25" x14ac:dyDescent="0.2">
      <c r="U51527" s="55"/>
      <c r="V51527" s="53"/>
      <c r="W51527" s="53"/>
      <c r="X51527" s="53"/>
      <c r="Y51527" s="55"/>
    </row>
    <row r="51528" spans="21:25" x14ac:dyDescent="0.2">
      <c r="U51528" s="55"/>
      <c r="V51528" s="53"/>
      <c r="W51528" s="53"/>
      <c r="X51528" s="53"/>
      <c r="Y51528" s="55"/>
    </row>
    <row r="51529" spans="21:25" x14ac:dyDescent="0.2">
      <c r="U51529" s="55"/>
      <c r="V51529" s="53"/>
      <c r="W51529" s="53"/>
      <c r="X51529" s="53"/>
      <c r="Y51529" s="55"/>
    </row>
    <row r="51530" spans="21:25" x14ac:dyDescent="0.2">
      <c r="U51530" s="55"/>
      <c r="V51530" s="53"/>
      <c r="W51530" s="53"/>
      <c r="X51530" s="53"/>
      <c r="Y51530" s="55"/>
    </row>
    <row r="51531" spans="21:25" x14ac:dyDescent="0.2">
      <c r="U51531" s="55"/>
      <c r="V51531" s="53"/>
      <c r="W51531" s="53"/>
      <c r="X51531" s="53"/>
      <c r="Y51531" s="55"/>
    </row>
    <row r="51532" spans="21:25" x14ac:dyDescent="0.2">
      <c r="U51532" s="55"/>
      <c r="V51532" s="53"/>
      <c r="W51532" s="53"/>
      <c r="X51532" s="53"/>
      <c r="Y51532" s="55"/>
    </row>
    <row r="51533" spans="21:25" x14ac:dyDescent="0.2">
      <c r="U51533" s="55"/>
      <c r="V51533" s="53"/>
      <c r="W51533" s="53"/>
      <c r="X51533" s="53"/>
      <c r="Y51533" s="55"/>
    </row>
    <row r="51534" spans="21:25" x14ac:dyDescent="0.2">
      <c r="U51534" s="55"/>
      <c r="V51534" s="53"/>
      <c r="W51534" s="53"/>
      <c r="X51534" s="53"/>
      <c r="Y51534" s="55"/>
    </row>
    <row r="51535" spans="21:25" x14ac:dyDescent="0.2">
      <c r="U51535" s="55"/>
      <c r="V51535" s="53"/>
      <c r="W51535" s="53"/>
      <c r="X51535" s="53"/>
      <c r="Y51535" s="55"/>
    </row>
    <row r="51536" spans="21:25" x14ac:dyDescent="0.2">
      <c r="U51536" s="55"/>
      <c r="V51536" s="53"/>
      <c r="W51536" s="53"/>
      <c r="X51536" s="53"/>
      <c r="Y51536" s="55"/>
    </row>
    <row r="51537" spans="21:25" x14ac:dyDescent="0.2">
      <c r="U51537" s="55"/>
      <c r="V51537" s="53"/>
      <c r="W51537" s="53"/>
      <c r="X51537" s="53"/>
      <c r="Y51537" s="55"/>
    </row>
    <row r="51538" spans="21:25" x14ac:dyDescent="0.2">
      <c r="U51538" s="55"/>
      <c r="V51538" s="53"/>
      <c r="W51538" s="53"/>
      <c r="X51538" s="53"/>
      <c r="Y51538" s="55"/>
    </row>
    <row r="51539" spans="21:25" x14ac:dyDescent="0.2">
      <c r="U51539" s="55"/>
      <c r="V51539" s="53"/>
      <c r="W51539" s="53"/>
      <c r="X51539" s="53"/>
      <c r="Y51539" s="55"/>
    </row>
    <row r="51540" spans="21:25" x14ac:dyDescent="0.2">
      <c r="U51540" s="55"/>
      <c r="V51540" s="53"/>
      <c r="W51540" s="53"/>
      <c r="X51540" s="53"/>
      <c r="Y51540" s="55"/>
    </row>
    <row r="51541" spans="21:25" x14ac:dyDescent="0.2">
      <c r="U51541" s="55"/>
      <c r="V51541" s="53"/>
      <c r="W51541" s="53"/>
      <c r="X51541" s="53"/>
      <c r="Y51541" s="55"/>
    </row>
    <row r="51542" spans="21:25" x14ac:dyDescent="0.2">
      <c r="U51542" s="55"/>
      <c r="V51542" s="53"/>
      <c r="W51542" s="53"/>
      <c r="X51542" s="53"/>
      <c r="Y51542" s="55"/>
    </row>
    <row r="51543" spans="21:25" x14ac:dyDescent="0.2">
      <c r="U51543" s="55"/>
      <c r="V51543" s="53"/>
      <c r="W51543" s="53"/>
      <c r="X51543" s="53"/>
      <c r="Y51543" s="55"/>
    </row>
    <row r="51544" spans="21:25" x14ac:dyDescent="0.2">
      <c r="U51544" s="55"/>
      <c r="V51544" s="53"/>
      <c r="W51544" s="53"/>
      <c r="X51544" s="53"/>
      <c r="Y51544" s="55"/>
    </row>
    <row r="51545" spans="21:25" x14ac:dyDescent="0.2">
      <c r="U51545" s="55"/>
      <c r="V51545" s="53"/>
      <c r="W51545" s="53"/>
      <c r="X51545" s="53"/>
      <c r="Y51545" s="55"/>
    </row>
    <row r="51546" spans="21:25" x14ac:dyDescent="0.2">
      <c r="U51546" s="55"/>
      <c r="V51546" s="53"/>
      <c r="W51546" s="53"/>
      <c r="X51546" s="53"/>
      <c r="Y51546" s="55"/>
    </row>
    <row r="51547" spans="21:25" x14ac:dyDescent="0.2">
      <c r="U51547" s="55"/>
      <c r="V51547" s="53"/>
      <c r="W51547" s="53"/>
      <c r="X51547" s="53"/>
      <c r="Y51547" s="55"/>
    </row>
    <row r="51548" spans="21:25" x14ac:dyDescent="0.2">
      <c r="U51548" s="55"/>
      <c r="V51548" s="53"/>
      <c r="W51548" s="53"/>
      <c r="X51548" s="53"/>
      <c r="Y51548" s="55"/>
    </row>
    <row r="51549" spans="21:25" x14ac:dyDescent="0.2">
      <c r="U51549" s="55"/>
      <c r="V51549" s="53"/>
      <c r="W51549" s="53"/>
      <c r="X51549" s="53"/>
      <c r="Y51549" s="55"/>
    </row>
    <row r="51550" spans="21:25" x14ac:dyDescent="0.2">
      <c r="U51550" s="55"/>
      <c r="V51550" s="53"/>
      <c r="W51550" s="53"/>
      <c r="X51550" s="53"/>
      <c r="Y51550" s="55"/>
    </row>
    <row r="51551" spans="21:25" x14ac:dyDescent="0.2">
      <c r="U51551" s="55"/>
      <c r="V51551" s="53"/>
      <c r="W51551" s="53"/>
      <c r="X51551" s="53"/>
      <c r="Y51551" s="55"/>
    </row>
    <row r="51552" spans="21:25" x14ac:dyDescent="0.2">
      <c r="U51552" s="55"/>
      <c r="V51552" s="53"/>
      <c r="W51552" s="53"/>
      <c r="X51552" s="53"/>
      <c r="Y51552" s="55"/>
    </row>
    <row r="51553" spans="21:25" x14ac:dyDescent="0.2">
      <c r="U51553" s="55"/>
      <c r="V51553" s="53"/>
      <c r="W51553" s="53"/>
      <c r="X51553" s="53"/>
      <c r="Y51553" s="55"/>
    </row>
    <row r="51554" spans="21:25" x14ac:dyDescent="0.2">
      <c r="U51554" s="55"/>
      <c r="V51554" s="53"/>
      <c r="W51554" s="53"/>
      <c r="X51554" s="53"/>
      <c r="Y51554" s="55"/>
    </row>
    <row r="51555" spans="21:25" x14ac:dyDescent="0.2">
      <c r="U51555" s="55"/>
      <c r="V51555" s="53"/>
      <c r="W51555" s="53"/>
      <c r="X51555" s="53"/>
      <c r="Y51555" s="55"/>
    </row>
    <row r="51556" spans="21:25" x14ac:dyDescent="0.2">
      <c r="U51556" s="55"/>
      <c r="V51556" s="53"/>
      <c r="W51556" s="53"/>
      <c r="X51556" s="53"/>
      <c r="Y51556" s="55"/>
    </row>
    <row r="51557" spans="21:25" x14ac:dyDescent="0.2">
      <c r="U51557" s="55"/>
      <c r="V51557" s="53"/>
      <c r="W51557" s="53"/>
      <c r="X51557" s="53"/>
      <c r="Y51557" s="55"/>
    </row>
    <row r="51558" spans="21:25" x14ac:dyDescent="0.2">
      <c r="U51558" s="55"/>
      <c r="V51558" s="53"/>
      <c r="W51558" s="53"/>
      <c r="X51558" s="53"/>
      <c r="Y51558" s="55"/>
    </row>
    <row r="51559" spans="21:25" x14ac:dyDescent="0.2">
      <c r="U51559" s="55"/>
      <c r="V51559" s="53"/>
      <c r="W51559" s="53"/>
      <c r="X51559" s="53"/>
      <c r="Y51559" s="55"/>
    </row>
    <row r="51560" spans="21:25" x14ac:dyDescent="0.2">
      <c r="U51560" s="55"/>
      <c r="V51560" s="53"/>
      <c r="W51560" s="53"/>
      <c r="X51560" s="53"/>
      <c r="Y51560" s="55"/>
    </row>
    <row r="51561" spans="21:25" x14ac:dyDescent="0.2">
      <c r="U51561" s="55"/>
      <c r="V51561" s="53"/>
      <c r="W51561" s="53"/>
      <c r="X51561" s="53"/>
      <c r="Y51561" s="55"/>
    </row>
    <row r="51562" spans="21:25" x14ac:dyDescent="0.2">
      <c r="U51562" s="55"/>
      <c r="V51562" s="53"/>
      <c r="W51562" s="53"/>
      <c r="X51562" s="53"/>
      <c r="Y51562" s="55"/>
    </row>
    <row r="51563" spans="21:25" x14ac:dyDescent="0.2">
      <c r="U51563" s="55"/>
      <c r="V51563" s="53"/>
      <c r="W51563" s="53"/>
      <c r="X51563" s="53"/>
      <c r="Y51563" s="55"/>
    </row>
    <row r="51564" spans="21:25" x14ac:dyDescent="0.2">
      <c r="U51564" s="55"/>
      <c r="V51564" s="53"/>
      <c r="W51564" s="53"/>
      <c r="X51564" s="53"/>
      <c r="Y51564" s="55"/>
    </row>
    <row r="51565" spans="21:25" x14ac:dyDescent="0.2">
      <c r="U51565" s="55"/>
      <c r="V51565" s="53"/>
      <c r="W51565" s="53"/>
      <c r="X51565" s="53"/>
      <c r="Y51565" s="55"/>
    </row>
    <row r="51566" spans="21:25" x14ac:dyDescent="0.2">
      <c r="U51566" s="55"/>
      <c r="V51566" s="53"/>
      <c r="W51566" s="53"/>
      <c r="X51566" s="53"/>
      <c r="Y51566" s="55"/>
    </row>
    <row r="51567" spans="21:25" x14ac:dyDescent="0.2">
      <c r="U51567" s="55"/>
      <c r="V51567" s="53"/>
      <c r="W51567" s="53"/>
      <c r="X51567" s="53"/>
      <c r="Y51567" s="55"/>
    </row>
    <row r="51568" spans="21:25" x14ac:dyDescent="0.2">
      <c r="U51568" s="55"/>
      <c r="V51568" s="53"/>
      <c r="W51568" s="53"/>
      <c r="X51568" s="53"/>
      <c r="Y51568" s="55"/>
    </row>
    <row r="51569" spans="21:25" x14ac:dyDescent="0.2">
      <c r="U51569" s="55"/>
      <c r="V51569" s="53"/>
      <c r="W51569" s="53"/>
      <c r="X51569" s="53"/>
      <c r="Y51569" s="55"/>
    </row>
    <row r="51570" spans="21:25" x14ac:dyDescent="0.2">
      <c r="U51570" s="55"/>
      <c r="V51570" s="53"/>
      <c r="W51570" s="53"/>
      <c r="X51570" s="53"/>
      <c r="Y51570" s="55"/>
    </row>
    <row r="51571" spans="21:25" x14ac:dyDescent="0.2">
      <c r="U51571" s="55"/>
      <c r="V51571" s="53"/>
      <c r="W51571" s="53"/>
      <c r="X51571" s="53"/>
      <c r="Y51571" s="55"/>
    </row>
    <row r="51572" spans="21:25" x14ac:dyDescent="0.2">
      <c r="U51572" s="55"/>
      <c r="V51572" s="53"/>
      <c r="W51572" s="53"/>
      <c r="X51572" s="53"/>
      <c r="Y51572" s="55"/>
    </row>
    <row r="51573" spans="21:25" x14ac:dyDescent="0.2">
      <c r="U51573" s="55"/>
      <c r="V51573" s="53"/>
      <c r="W51573" s="53"/>
      <c r="X51573" s="53"/>
      <c r="Y51573" s="55"/>
    </row>
    <row r="51574" spans="21:25" x14ac:dyDescent="0.2">
      <c r="U51574" s="55"/>
      <c r="V51574" s="53"/>
      <c r="W51574" s="53"/>
      <c r="X51574" s="53"/>
      <c r="Y51574" s="55"/>
    </row>
    <row r="51575" spans="21:25" x14ac:dyDescent="0.2">
      <c r="U51575" s="55"/>
      <c r="V51575" s="53"/>
      <c r="W51575" s="53"/>
      <c r="X51575" s="53"/>
      <c r="Y51575" s="55"/>
    </row>
    <row r="51576" spans="21:25" x14ac:dyDescent="0.2">
      <c r="U51576" s="55"/>
      <c r="V51576" s="53"/>
      <c r="W51576" s="53"/>
      <c r="X51576" s="53"/>
      <c r="Y51576" s="55"/>
    </row>
    <row r="51577" spans="21:25" x14ac:dyDescent="0.2">
      <c r="U51577" s="55"/>
      <c r="V51577" s="53"/>
      <c r="W51577" s="53"/>
      <c r="X51577" s="53"/>
      <c r="Y51577" s="55"/>
    </row>
    <row r="51578" spans="21:25" x14ac:dyDescent="0.2">
      <c r="U51578" s="55"/>
      <c r="V51578" s="53"/>
      <c r="W51578" s="53"/>
      <c r="X51578" s="53"/>
      <c r="Y51578" s="55"/>
    </row>
    <row r="51579" spans="21:25" x14ac:dyDescent="0.2">
      <c r="U51579" s="55"/>
      <c r="V51579" s="53"/>
      <c r="W51579" s="53"/>
      <c r="X51579" s="53"/>
      <c r="Y51579" s="55"/>
    </row>
    <row r="51580" spans="21:25" x14ac:dyDescent="0.2">
      <c r="U51580" s="55"/>
      <c r="V51580" s="53"/>
      <c r="W51580" s="53"/>
      <c r="X51580" s="53"/>
      <c r="Y51580" s="55"/>
    </row>
    <row r="51581" spans="21:25" x14ac:dyDescent="0.2">
      <c r="U51581" s="55"/>
      <c r="V51581" s="53"/>
      <c r="W51581" s="53"/>
      <c r="X51581" s="53"/>
      <c r="Y51581" s="55"/>
    </row>
    <row r="51582" spans="21:25" x14ac:dyDescent="0.2">
      <c r="U51582" s="55"/>
      <c r="V51582" s="53"/>
      <c r="W51582" s="53"/>
      <c r="X51582" s="53"/>
      <c r="Y51582" s="55"/>
    </row>
    <row r="51583" spans="21:25" x14ac:dyDescent="0.2">
      <c r="U51583" s="55"/>
      <c r="V51583" s="53"/>
      <c r="W51583" s="53"/>
      <c r="X51583" s="53"/>
      <c r="Y51583" s="55"/>
    </row>
    <row r="51584" spans="21:25" x14ac:dyDescent="0.2">
      <c r="U51584" s="55"/>
      <c r="V51584" s="53"/>
      <c r="W51584" s="53"/>
      <c r="X51584" s="53"/>
      <c r="Y51584" s="55"/>
    </row>
    <row r="51585" spans="21:25" x14ac:dyDescent="0.2">
      <c r="U51585" s="55"/>
      <c r="V51585" s="53"/>
      <c r="W51585" s="53"/>
      <c r="X51585" s="53"/>
      <c r="Y51585" s="55"/>
    </row>
    <row r="51586" spans="21:25" x14ac:dyDescent="0.2">
      <c r="U51586" s="55"/>
      <c r="V51586" s="53"/>
      <c r="W51586" s="53"/>
      <c r="X51586" s="53"/>
      <c r="Y51586" s="55"/>
    </row>
    <row r="51587" spans="21:25" x14ac:dyDescent="0.2">
      <c r="U51587" s="55"/>
      <c r="V51587" s="53"/>
      <c r="W51587" s="53"/>
      <c r="X51587" s="53"/>
      <c r="Y51587" s="55"/>
    </row>
    <row r="51588" spans="21:25" x14ac:dyDescent="0.2">
      <c r="U51588" s="55"/>
      <c r="V51588" s="53"/>
      <c r="W51588" s="53"/>
      <c r="X51588" s="53"/>
      <c r="Y51588" s="55"/>
    </row>
    <row r="51589" spans="21:25" x14ac:dyDescent="0.2">
      <c r="U51589" s="55"/>
      <c r="V51589" s="53"/>
      <c r="W51589" s="53"/>
      <c r="X51589" s="53"/>
      <c r="Y51589" s="55"/>
    </row>
    <row r="51590" spans="21:25" x14ac:dyDescent="0.2">
      <c r="U51590" s="55"/>
      <c r="V51590" s="53"/>
      <c r="W51590" s="53"/>
      <c r="X51590" s="53"/>
      <c r="Y51590" s="55"/>
    </row>
    <row r="51591" spans="21:25" x14ac:dyDescent="0.2">
      <c r="U51591" s="55"/>
      <c r="V51591" s="53"/>
      <c r="W51591" s="53"/>
      <c r="X51591" s="53"/>
      <c r="Y51591" s="55"/>
    </row>
    <row r="51592" spans="21:25" x14ac:dyDescent="0.2">
      <c r="U51592" s="55"/>
      <c r="V51592" s="53"/>
      <c r="W51592" s="53"/>
      <c r="X51592" s="53"/>
      <c r="Y51592" s="55"/>
    </row>
    <row r="51593" spans="21:25" x14ac:dyDescent="0.2">
      <c r="U51593" s="55"/>
      <c r="V51593" s="53"/>
      <c r="W51593" s="53"/>
      <c r="X51593" s="53"/>
      <c r="Y51593" s="55"/>
    </row>
    <row r="51594" spans="21:25" x14ac:dyDescent="0.2">
      <c r="U51594" s="55"/>
      <c r="V51594" s="53"/>
      <c r="W51594" s="53"/>
      <c r="X51594" s="53"/>
      <c r="Y51594" s="55"/>
    </row>
    <row r="51595" spans="21:25" x14ac:dyDescent="0.2">
      <c r="U51595" s="55"/>
      <c r="V51595" s="53"/>
      <c r="W51595" s="53"/>
      <c r="X51595" s="53"/>
      <c r="Y51595" s="55"/>
    </row>
    <row r="51596" spans="21:25" x14ac:dyDescent="0.2">
      <c r="U51596" s="55"/>
      <c r="V51596" s="53"/>
      <c r="W51596" s="53"/>
      <c r="X51596" s="53"/>
      <c r="Y51596" s="55"/>
    </row>
    <row r="51597" spans="21:25" x14ac:dyDescent="0.2">
      <c r="U51597" s="55"/>
      <c r="V51597" s="53"/>
      <c r="W51597" s="53"/>
      <c r="X51597" s="53"/>
      <c r="Y51597" s="55"/>
    </row>
    <row r="51598" spans="21:25" x14ac:dyDescent="0.2">
      <c r="U51598" s="55"/>
      <c r="V51598" s="53"/>
      <c r="W51598" s="53"/>
      <c r="X51598" s="53"/>
      <c r="Y51598" s="55"/>
    </row>
    <row r="51599" spans="21:25" x14ac:dyDescent="0.2">
      <c r="U51599" s="55"/>
      <c r="V51599" s="53"/>
      <c r="W51599" s="53"/>
      <c r="X51599" s="53"/>
      <c r="Y51599" s="55"/>
    </row>
    <row r="51600" spans="21:25" x14ac:dyDescent="0.2">
      <c r="U51600" s="55"/>
      <c r="V51600" s="53"/>
      <c r="W51600" s="53"/>
      <c r="X51600" s="53"/>
      <c r="Y51600" s="55"/>
    </row>
    <row r="51601" spans="21:25" x14ac:dyDescent="0.2">
      <c r="U51601" s="55"/>
      <c r="V51601" s="53"/>
      <c r="W51601" s="53"/>
      <c r="X51601" s="53"/>
      <c r="Y51601" s="55"/>
    </row>
    <row r="51602" spans="21:25" x14ac:dyDescent="0.2">
      <c r="U51602" s="55"/>
      <c r="V51602" s="53"/>
      <c r="W51602" s="53"/>
      <c r="X51602" s="53"/>
      <c r="Y51602" s="55"/>
    </row>
    <row r="51603" spans="21:25" x14ac:dyDescent="0.2">
      <c r="U51603" s="55"/>
      <c r="V51603" s="53"/>
      <c r="W51603" s="53"/>
      <c r="X51603" s="53"/>
      <c r="Y51603" s="55"/>
    </row>
    <row r="51604" spans="21:25" x14ac:dyDescent="0.2">
      <c r="U51604" s="55"/>
      <c r="V51604" s="53"/>
      <c r="W51604" s="53"/>
      <c r="X51604" s="53"/>
      <c r="Y51604" s="55"/>
    </row>
    <row r="51605" spans="21:25" x14ac:dyDescent="0.2">
      <c r="U51605" s="55"/>
      <c r="V51605" s="53"/>
      <c r="W51605" s="53"/>
      <c r="X51605" s="53"/>
      <c r="Y51605" s="55"/>
    </row>
    <row r="51606" spans="21:25" x14ac:dyDescent="0.2">
      <c r="U51606" s="55"/>
      <c r="V51606" s="53"/>
      <c r="W51606" s="53"/>
      <c r="X51606" s="53"/>
      <c r="Y51606" s="55"/>
    </row>
    <row r="51607" spans="21:25" x14ac:dyDescent="0.2">
      <c r="U51607" s="55"/>
      <c r="V51607" s="53"/>
      <c r="W51607" s="53"/>
      <c r="X51607" s="53"/>
      <c r="Y51607" s="55"/>
    </row>
    <row r="51608" spans="21:25" x14ac:dyDescent="0.2">
      <c r="U51608" s="55"/>
      <c r="V51608" s="53"/>
      <c r="W51608" s="53"/>
      <c r="X51608" s="53"/>
      <c r="Y51608" s="55"/>
    </row>
    <row r="51609" spans="21:25" x14ac:dyDescent="0.2">
      <c r="U51609" s="55"/>
      <c r="V51609" s="53"/>
      <c r="W51609" s="53"/>
      <c r="X51609" s="53"/>
      <c r="Y51609" s="55"/>
    </row>
    <row r="51610" spans="21:25" x14ac:dyDescent="0.2">
      <c r="U51610" s="55"/>
      <c r="V51610" s="53"/>
      <c r="W51610" s="53"/>
      <c r="X51610" s="53"/>
      <c r="Y51610" s="55"/>
    </row>
    <row r="51611" spans="21:25" x14ac:dyDescent="0.2">
      <c r="U51611" s="55"/>
      <c r="V51611" s="53"/>
      <c r="W51611" s="53"/>
      <c r="X51611" s="53"/>
      <c r="Y51611" s="55"/>
    </row>
    <row r="51612" spans="21:25" x14ac:dyDescent="0.2">
      <c r="U51612" s="55"/>
      <c r="V51612" s="53"/>
      <c r="W51612" s="53"/>
      <c r="X51612" s="53"/>
      <c r="Y51612" s="55"/>
    </row>
    <row r="51613" spans="21:25" x14ac:dyDescent="0.2">
      <c r="U51613" s="55"/>
      <c r="V51613" s="53"/>
      <c r="W51613" s="53"/>
      <c r="X51613" s="53"/>
      <c r="Y51613" s="55"/>
    </row>
    <row r="51614" spans="21:25" x14ac:dyDescent="0.2">
      <c r="U51614" s="55"/>
      <c r="V51614" s="53"/>
      <c r="W51614" s="53"/>
      <c r="X51614" s="53"/>
      <c r="Y51614" s="55"/>
    </row>
    <row r="51615" spans="21:25" x14ac:dyDescent="0.2">
      <c r="U51615" s="55"/>
      <c r="V51615" s="53"/>
      <c r="W51615" s="53"/>
      <c r="X51615" s="53"/>
      <c r="Y51615" s="55"/>
    </row>
    <row r="51616" spans="21:25" x14ac:dyDescent="0.2">
      <c r="U51616" s="55"/>
      <c r="V51616" s="53"/>
      <c r="W51616" s="53"/>
      <c r="X51616" s="53"/>
      <c r="Y51616" s="55"/>
    </row>
    <row r="51617" spans="21:25" x14ac:dyDescent="0.2">
      <c r="U51617" s="55"/>
      <c r="V51617" s="53"/>
      <c r="W51617" s="53"/>
      <c r="X51617" s="53"/>
      <c r="Y51617" s="55"/>
    </row>
    <row r="51618" spans="21:25" x14ac:dyDescent="0.2">
      <c r="U51618" s="55"/>
      <c r="V51618" s="53"/>
      <c r="W51618" s="53"/>
      <c r="X51618" s="53"/>
      <c r="Y51618" s="55"/>
    </row>
    <row r="51619" spans="21:25" x14ac:dyDescent="0.2">
      <c r="U51619" s="55"/>
      <c r="V51619" s="53"/>
      <c r="W51619" s="53"/>
      <c r="X51619" s="53"/>
      <c r="Y51619" s="55"/>
    </row>
    <row r="51620" spans="21:25" x14ac:dyDescent="0.2">
      <c r="U51620" s="55"/>
      <c r="V51620" s="53"/>
      <c r="W51620" s="53"/>
      <c r="X51620" s="53"/>
      <c r="Y51620" s="55"/>
    </row>
    <row r="51621" spans="21:25" x14ac:dyDescent="0.2">
      <c r="U51621" s="55"/>
      <c r="V51621" s="53"/>
      <c r="W51621" s="53"/>
      <c r="X51621" s="53"/>
      <c r="Y51621" s="55"/>
    </row>
    <row r="51622" spans="21:25" x14ac:dyDescent="0.2">
      <c r="U51622" s="55"/>
      <c r="V51622" s="53"/>
      <c r="W51622" s="53"/>
      <c r="X51622" s="53"/>
      <c r="Y51622" s="55"/>
    </row>
    <row r="51623" spans="21:25" x14ac:dyDescent="0.2">
      <c r="U51623" s="55"/>
      <c r="V51623" s="53"/>
      <c r="W51623" s="53"/>
      <c r="X51623" s="53"/>
      <c r="Y51623" s="55"/>
    </row>
    <row r="51624" spans="21:25" x14ac:dyDescent="0.2">
      <c r="U51624" s="55"/>
      <c r="V51624" s="53"/>
      <c r="W51624" s="53"/>
      <c r="X51624" s="53"/>
      <c r="Y51624" s="55"/>
    </row>
    <row r="51625" spans="21:25" x14ac:dyDescent="0.2">
      <c r="U51625" s="55"/>
      <c r="V51625" s="53"/>
      <c r="W51625" s="53"/>
      <c r="X51625" s="53"/>
      <c r="Y51625" s="55"/>
    </row>
    <row r="51626" spans="21:25" x14ac:dyDescent="0.2">
      <c r="U51626" s="55"/>
      <c r="V51626" s="53"/>
      <c r="W51626" s="53"/>
      <c r="X51626" s="53"/>
      <c r="Y51626" s="55"/>
    </row>
    <row r="51627" spans="21:25" x14ac:dyDescent="0.2">
      <c r="U51627" s="55"/>
      <c r="V51627" s="53"/>
      <c r="W51627" s="53"/>
      <c r="X51627" s="53"/>
      <c r="Y51627" s="55"/>
    </row>
    <row r="51628" spans="21:25" x14ac:dyDescent="0.2">
      <c r="U51628" s="55"/>
      <c r="V51628" s="53"/>
      <c r="W51628" s="53"/>
      <c r="X51628" s="53"/>
      <c r="Y51628" s="55"/>
    </row>
    <row r="51629" spans="21:25" x14ac:dyDescent="0.2">
      <c r="U51629" s="55"/>
      <c r="V51629" s="53"/>
      <c r="W51629" s="53"/>
      <c r="X51629" s="53"/>
      <c r="Y51629" s="55"/>
    </row>
    <row r="51630" spans="21:25" x14ac:dyDescent="0.2">
      <c r="U51630" s="55"/>
      <c r="V51630" s="53"/>
      <c r="W51630" s="53"/>
      <c r="X51630" s="53"/>
      <c r="Y51630" s="55"/>
    </row>
    <row r="51631" spans="21:25" x14ac:dyDescent="0.2">
      <c r="U51631" s="55"/>
      <c r="V51631" s="53"/>
      <c r="W51631" s="53"/>
      <c r="X51631" s="53"/>
      <c r="Y51631" s="55"/>
    </row>
    <row r="51632" spans="21:25" x14ac:dyDescent="0.2">
      <c r="U51632" s="55"/>
      <c r="V51632" s="53"/>
      <c r="W51632" s="53"/>
      <c r="X51632" s="53"/>
      <c r="Y51632" s="55"/>
    </row>
    <row r="51633" spans="21:25" x14ac:dyDescent="0.2">
      <c r="U51633" s="55"/>
      <c r="V51633" s="53"/>
      <c r="W51633" s="53"/>
      <c r="X51633" s="53"/>
      <c r="Y51633" s="55"/>
    </row>
    <row r="51634" spans="21:25" x14ac:dyDescent="0.2">
      <c r="U51634" s="55"/>
      <c r="V51634" s="53"/>
      <c r="W51634" s="53"/>
      <c r="X51634" s="53"/>
      <c r="Y51634" s="55"/>
    </row>
    <row r="51635" spans="21:25" x14ac:dyDescent="0.2">
      <c r="U51635" s="55"/>
      <c r="V51635" s="53"/>
      <c r="W51635" s="53"/>
      <c r="X51635" s="53"/>
      <c r="Y51635" s="55"/>
    </row>
    <row r="51636" spans="21:25" x14ac:dyDescent="0.2">
      <c r="U51636" s="55"/>
      <c r="V51636" s="53"/>
      <c r="W51636" s="53"/>
      <c r="X51636" s="53"/>
      <c r="Y51636" s="55"/>
    </row>
    <row r="51637" spans="21:25" x14ac:dyDescent="0.2">
      <c r="U51637" s="55"/>
      <c r="V51637" s="53"/>
      <c r="W51637" s="53"/>
      <c r="X51637" s="53"/>
      <c r="Y51637" s="55"/>
    </row>
    <row r="51638" spans="21:25" x14ac:dyDescent="0.2">
      <c r="U51638" s="55"/>
      <c r="V51638" s="53"/>
      <c r="W51638" s="53"/>
      <c r="X51638" s="53"/>
      <c r="Y51638" s="55"/>
    </row>
    <row r="51639" spans="21:25" x14ac:dyDescent="0.2">
      <c r="U51639" s="55"/>
      <c r="V51639" s="53"/>
      <c r="W51639" s="53"/>
      <c r="X51639" s="53"/>
      <c r="Y51639" s="55"/>
    </row>
    <row r="51640" spans="21:25" x14ac:dyDescent="0.2">
      <c r="U51640" s="55"/>
      <c r="V51640" s="53"/>
      <c r="W51640" s="53"/>
      <c r="X51640" s="53"/>
      <c r="Y51640" s="55"/>
    </row>
    <row r="51641" spans="21:25" x14ac:dyDescent="0.2">
      <c r="U51641" s="55"/>
      <c r="V51641" s="53"/>
      <c r="W51641" s="53"/>
      <c r="X51641" s="53"/>
      <c r="Y51641" s="55"/>
    </row>
    <row r="51642" spans="21:25" x14ac:dyDescent="0.2">
      <c r="U51642" s="55"/>
      <c r="V51642" s="53"/>
      <c r="W51642" s="53"/>
      <c r="X51642" s="53"/>
      <c r="Y51642" s="55"/>
    </row>
    <row r="51643" spans="21:25" x14ac:dyDescent="0.2">
      <c r="U51643" s="55"/>
      <c r="V51643" s="53"/>
      <c r="W51643" s="53"/>
      <c r="X51643" s="53"/>
      <c r="Y51643" s="55"/>
    </row>
    <row r="51644" spans="21:25" x14ac:dyDescent="0.2">
      <c r="U51644" s="55"/>
      <c r="V51644" s="53"/>
      <c r="W51644" s="53"/>
      <c r="X51644" s="53"/>
      <c r="Y51644" s="55"/>
    </row>
    <row r="51645" spans="21:25" x14ac:dyDescent="0.2">
      <c r="U51645" s="55"/>
      <c r="V51645" s="53"/>
      <c r="W51645" s="53"/>
      <c r="X51645" s="53"/>
      <c r="Y51645" s="55"/>
    </row>
    <row r="51646" spans="21:25" x14ac:dyDescent="0.2">
      <c r="U51646" s="55"/>
      <c r="V51646" s="53"/>
      <c r="W51646" s="53"/>
      <c r="X51646" s="53"/>
      <c r="Y51646" s="55"/>
    </row>
    <row r="51647" spans="21:25" x14ac:dyDescent="0.2">
      <c r="U51647" s="55"/>
      <c r="V51647" s="53"/>
      <c r="W51647" s="53"/>
      <c r="X51647" s="53"/>
      <c r="Y51647" s="55"/>
    </row>
    <row r="51648" spans="21:25" x14ac:dyDescent="0.2">
      <c r="U51648" s="55"/>
      <c r="V51648" s="53"/>
      <c r="W51648" s="53"/>
      <c r="X51648" s="53"/>
      <c r="Y51648" s="55"/>
    </row>
    <row r="51649" spans="21:25" x14ac:dyDescent="0.2">
      <c r="U51649" s="55"/>
      <c r="V51649" s="53"/>
      <c r="W51649" s="53"/>
      <c r="X51649" s="53"/>
      <c r="Y51649" s="55"/>
    </row>
    <row r="51650" spans="21:25" x14ac:dyDescent="0.2">
      <c r="U51650" s="55"/>
      <c r="V51650" s="53"/>
      <c r="W51650" s="53"/>
      <c r="X51650" s="53"/>
      <c r="Y51650" s="55"/>
    </row>
    <row r="51651" spans="21:25" x14ac:dyDescent="0.2">
      <c r="U51651" s="55"/>
      <c r="V51651" s="53"/>
      <c r="W51651" s="53"/>
      <c r="X51651" s="53"/>
      <c r="Y51651" s="55"/>
    </row>
    <row r="51652" spans="21:25" x14ac:dyDescent="0.2">
      <c r="U51652" s="55"/>
      <c r="V51652" s="53"/>
      <c r="W51652" s="53"/>
      <c r="X51652" s="53"/>
      <c r="Y51652" s="55"/>
    </row>
    <row r="51653" spans="21:25" x14ac:dyDescent="0.2">
      <c r="U51653" s="55"/>
      <c r="V51653" s="53"/>
      <c r="W51653" s="53"/>
      <c r="X51653" s="53"/>
      <c r="Y51653" s="55"/>
    </row>
    <row r="51654" spans="21:25" x14ac:dyDescent="0.2">
      <c r="U51654" s="55"/>
      <c r="V51654" s="53"/>
      <c r="W51654" s="53"/>
      <c r="X51654" s="53"/>
      <c r="Y51654" s="55"/>
    </row>
    <row r="51655" spans="21:25" x14ac:dyDescent="0.2">
      <c r="U51655" s="55"/>
      <c r="V51655" s="53"/>
      <c r="W51655" s="53"/>
      <c r="X51655" s="53"/>
      <c r="Y51655" s="55"/>
    </row>
    <row r="51656" spans="21:25" x14ac:dyDescent="0.2">
      <c r="U51656" s="55"/>
      <c r="V51656" s="53"/>
      <c r="W51656" s="53"/>
      <c r="X51656" s="53"/>
      <c r="Y51656" s="55"/>
    </row>
    <row r="51657" spans="21:25" x14ac:dyDescent="0.2">
      <c r="U51657" s="55"/>
      <c r="V51657" s="53"/>
      <c r="W51657" s="53"/>
      <c r="X51657" s="53"/>
      <c r="Y51657" s="55"/>
    </row>
    <row r="51658" spans="21:25" x14ac:dyDescent="0.2">
      <c r="U51658" s="55"/>
      <c r="V51658" s="53"/>
      <c r="W51658" s="53"/>
      <c r="X51658" s="53"/>
      <c r="Y51658" s="55"/>
    </row>
    <row r="51659" spans="21:25" x14ac:dyDescent="0.2">
      <c r="U51659" s="55"/>
      <c r="V51659" s="53"/>
      <c r="W51659" s="53"/>
      <c r="X51659" s="53"/>
      <c r="Y51659" s="55"/>
    </row>
    <row r="51660" spans="21:25" x14ac:dyDescent="0.2">
      <c r="U51660" s="55"/>
      <c r="V51660" s="53"/>
      <c r="W51660" s="53"/>
      <c r="X51660" s="53"/>
      <c r="Y51660" s="55"/>
    </row>
    <row r="51661" spans="21:25" x14ac:dyDescent="0.2">
      <c r="U51661" s="55"/>
      <c r="V51661" s="53"/>
      <c r="W51661" s="53"/>
      <c r="X51661" s="53"/>
      <c r="Y51661" s="55"/>
    </row>
    <row r="51662" spans="21:25" x14ac:dyDescent="0.2">
      <c r="U51662" s="55"/>
      <c r="V51662" s="53"/>
      <c r="W51662" s="53"/>
      <c r="X51662" s="53"/>
      <c r="Y51662" s="55"/>
    </row>
    <row r="51663" spans="21:25" x14ac:dyDescent="0.2">
      <c r="U51663" s="55"/>
      <c r="V51663" s="53"/>
      <c r="W51663" s="53"/>
      <c r="X51663" s="53"/>
      <c r="Y51663" s="55"/>
    </row>
    <row r="51664" spans="21:25" x14ac:dyDescent="0.2">
      <c r="U51664" s="55"/>
      <c r="V51664" s="53"/>
      <c r="W51664" s="53"/>
      <c r="X51664" s="53"/>
      <c r="Y51664" s="55"/>
    </row>
    <row r="51665" spans="21:25" x14ac:dyDescent="0.2">
      <c r="U51665" s="55"/>
      <c r="V51665" s="53"/>
      <c r="W51665" s="53"/>
      <c r="X51665" s="53"/>
      <c r="Y51665" s="55"/>
    </row>
    <row r="51666" spans="21:25" x14ac:dyDescent="0.2">
      <c r="U51666" s="55"/>
      <c r="V51666" s="53"/>
      <c r="W51666" s="53"/>
      <c r="X51666" s="53"/>
      <c r="Y51666" s="55"/>
    </row>
    <row r="51667" spans="21:25" x14ac:dyDescent="0.2">
      <c r="U51667" s="55"/>
      <c r="V51667" s="53"/>
      <c r="W51667" s="53"/>
      <c r="X51667" s="53"/>
      <c r="Y51667" s="55"/>
    </row>
    <row r="51668" spans="21:25" x14ac:dyDescent="0.2">
      <c r="U51668" s="55"/>
      <c r="V51668" s="53"/>
      <c r="W51668" s="53"/>
      <c r="X51668" s="53"/>
      <c r="Y51668" s="55"/>
    </row>
    <row r="51669" spans="21:25" x14ac:dyDescent="0.2">
      <c r="U51669" s="55"/>
      <c r="V51669" s="53"/>
      <c r="W51669" s="53"/>
      <c r="X51669" s="53"/>
      <c r="Y51669" s="55"/>
    </row>
    <row r="51670" spans="21:25" x14ac:dyDescent="0.2">
      <c r="U51670" s="55"/>
      <c r="V51670" s="53"/>
      <c r="W51670" s="53"/>
      <c r="X51670" s="53"/>
      <c r="Y51670" s="55"/>
    </row>
    <row r="51671" spans="21:25" x14ac:dyDescent="0.2">
      <c r="U51671" s="55"/>
      <c r="V51671" s="53"/>
      <c r="W51671" s="53"/>
      <c r="X51671" s="53"/>
      <c r="Y51671" s="55"/>
    </row>
    <row r="51672" spans="21:25" x14ac:dyDescent="0.2">
      <c r="U51672" s="55"/>
      <c r="V51672" s="53"/>
      <c r="W51672" s="53"/>
      <c r="X51672" s="53"/>
      <c r="Y51672" s="55"/>
    </row>
    <row r="51673" spans="21:25" x14ac:dyDescent="0.2">
      <c r="U51673" s="55"/>
      <c r="V51673" s="53"/>
      <c r="W51673" s="53"/>
      <c r="X51673" s="53"/>
      <c r="Y51673" s="55"/>
    </row>
    <row r="51674" spans="21:25" x14ac:dyDescent="0.2">
      <c r="U51674" s="55"/>
      <c r="V51674" s="53"/>
      <c r="W51674" s="53"/>
      <c r="X51674" s="53"/>
      <c r="Y51674" s="55"/>
    </row>
    <row r="51675" spans="21:25" x14ac:dyDescent="0.2">
      <c r="U51675" s="55"/>
      <c r="V51675" s="53"/>
      <c r="W51675" s="53"/>
      <c r="X51675" s="53"/>
      <c r="Y51675" s="55"/>
    </row>
    <row r="51676" spans="21:25" x14ac:dyDescent="0.2">
      <c r="U51676" s="55"/>
      <c r="V51676" s="53"/>
      <c r="W51676" s="53"/>
      <c r="X51676" s="53"/>
      <c r="Y51676" s="55"/>
    </row>
    <row r="51677" spans="21:25" x14ac:dyDescent="0.2">
      <c r="U51677" s="55"/>
      <c r="V51677" s="53"/>
      <c r="W51677" s="53"/>
      <c r="X51677" s="53"/>
      <c r="Y51677" s="55"/>
    </row>
    <row r="51678" spans="21:25" x14ac:dyDescent="0.2">
      <c r="U51678" s="55"/>
      <c r="V51678" s="53"/>
      <c r="W51678" s="53"/>
      <c r="X51678" s="53"/>
      <c r="Y51678" s="55"/>
    </row>
    <row r="51679" spans="21:25" x14ac:dyDescent="0.2">
      <c r="U51679" s="55"/>
      <c r="V51679" s="53"/>
      <c r="W51679" s="53"/>
      <c r="X51679" s="53"/>
      <c r="Y51679" s="55"/>
    </row>
    <row r="51680" spans="21:25" x14ac:dyDescent="0.2">
      <c r="U51680" s="55"/>
      <c r="V51680" s="53"/>
      <c r="W51680" s="53"/>
      <c r="X51680" s="53"/>
      <c r="Y51680" s="55"/>
    </row>
    <row r="51681" spans="21:25" x14ac:dyDescent="0.2">
      <c r="U51681" s="55"/>
      <c r="V51681" s="53"/>
      <c r="W51681" s="53"/>
      <c r="X51681" s="53"/>
      <c r="Y51681" s="55"/>
    </row>
    <row r="51682" spans="21:25" x14ac:dyDescent="0.2">
      <c r="U51682" s="55"/>
      <c r="V51682" s="53"/>
      <c r="W51682" s="53"/>
      <c r="X51682" s="53"/>
      <c r="Y51682" s="55"/>
    </row>
    <row r="51683" spans="21:25" x14ac:dyDescent="0.2">
      <c r="U51683" s="55"/>
      <c r="V51683" s="53"/>
      <c r="W51683" s="53"/>
      <c r="X51683" s="53"/>
      <c r="Y51683" s="55"/>
    </row>
    <row r="51684" spans="21:25" x14ac:dyDescent="0.2">
      <c r="U51684" s="55"/>
      <c r="V51684" s="53"/>
      <c r="W51684" s="53"/>
      <c r="X51684" s="53"/>
      <c r="Y51684" s="55"/>
    </row>
    <row r="51685" spans="21:25" x14ac:dyDescent="0.2">
      <c r="U51685" s="55"/>
      <c r="V51685" s="53"/>
      <c r="W51685" s="53"/>
      <c r="X51685" s="53"/>
      <c r="Y51685" s="55"/>
    </row>
    <row r="51686" spans="21:25" x14ac:dyDescent="0.2">
      <c r="U51686" s="55"/>
      <c r="V51686" s="53"/>
      <c r="W51686" s="53"/>
      <c r="X51686" s="53"/>
      <c r="Y51686" s="55"/>
    </row>
    <row r="51687" spans="21:25" x14ac:dyDescent="0.2">
      <c r="U51687" s="55"/>
      <c r="V51687" s="53"/>
      <c r="W51687" s="53"/>
      <c r="X51687" s="53"/>
      <c r="Y51687" s="55"/>
    </row>
    <row r="51688" spans="21:25" x14ac:dyDescent="0.2">
      <c r="U51688" s="55"/>
      <c r="V51688" s="53"/>
      <c r="W51688" s="53"/>
      <c r="X51688" s="53"/>
      <c r="Y51688" s="55"/>
    </row>
    <row r="51689" spans="21:25" x14ac:dyDescent="0.2">
      <c r="U51689" s="55"/>
      <c r="V51689" s="53"/>
      <c r="W51689" s="53"/>
      <c r="X51689" s="53"/>
      <c r="Y51689" s="55"/>
    </row>
    <row r="51690" spans="21:25" x14ac:dyDescent="0.2">
      <c r="U51690" s="55"/>
      <c r="V51690" s="53"/>
      <c r="W51690" s="53"/>
      <c r="X51690" s="53"/>
      <c r="Y51690" s="55"/>
    </row>
    <row r="51691" spans="21:25" x14ac:dyDescent="0.2">
      <c r="U51691" s="55"/>
      <c r="V51691" s="53"/>
      <c r="W51691" s="53"/>
      <c r="X51691" s="53"/>
      <c r="Y51691" s="55"/>
    </row>
    <row r="51692" spans="21:25" x14ac:dyDescent="0.2">
      <c r="U51692" s="55"/>
      <c r="V51692" s="53"/>
      <c r="W51692" s="53"/>
      <c r="X51692" s="53"/>
      <c r="Y51692" s="55"/>
    </row>
    <row r="51693" spans="21:25" x14ac:dyDescent="0.2">
      <c r="U51693" s="55"/>
      <c r="V51693" s="53"/>
      <c r="W51693" s="53"/>
      <c r="X51693" s="53"/>
      <c r="Y51693" s="55"/>
    </row>
    <row r="51694" spans="21:25" x14ac:dyDescent="0.2">
      <c r="U51694" s="55"/>
      <c r="V51694" s="53"/>
      <c r="W51694" s="53"/>
      <c r="X51694" s="53"/>
      <c r="Y51694" s="55"/>
    </row>
    <row r="51695" spans="21:25" x14ac:dyDescent="0.2">
      <c r="U51695" s="55"/>
      <c r="V51695" s="53"/>
      <c r="W51695" s="53"/>
      <c r="X51695" s="53"/>
      <c r="Y51695" s="55"/>
    </row>
    <row r="51696" spans="21:25" x14ac:dyDescent="0.2">
      <c r="U51696" s="55"/>
      <c r="V51696" s="53"/>
      <c r="W51696" s="53"/>
      <c r="X51696" s="53"/>
      <c r="Y51696" s="55"/>
    </row>
    <row r="51697" spans="21:25" x14ac:dyDescent="0.2">
      <c r="U51697" s="55"/>
      <c r="V51697" s="53"/>
      <c r="W51697" s="53"/>
      <c r="X51697" s="53"/>
      <c r="Y51697" s="55"/>
    </row>
    <row r="51698" spans="21:25" x14ac:dyDescent="0.2">
      <c r="U51698" s="55"/>
      <c r="V51698" s="53"/>
      <c r="W51698" s="53"/>
      <c r="X51698" s="53"/>
      <c r="Y51698" s="55"/>
    </row>
    <row r="51699" spans="21:25" x14ac:dyDescent="0.2">
      <c r="U51699" s="55"/>
      <c r="V51699" s="53"/>
      <c r="W51699" s="53"/>
      <c r="X51699" s="53"/>
      <c r="Y51699" s="55"/>
    </row>
    <row r="51700" spans="21:25" x14ac:dyDescent="0.2">
      <c r="U51700" s="55"/>
      <c r="V51700" s="53"/>
      <c r="W51700" s="53"/>
      <c r="X51700" s="53"/>
      <c r="Y51700" s="55"/>
    </row>
    <row r="51701" spans="21:25" x14ac:dyDescent="0.2">
      <c r="U51701" s="55"/>
      <c r="V51701" s="53"/>
      <c r="W51701" s="53"/>
      <c r="X51701" s="53"/>
      <c r="Y51701" s="55"/>
    </row>
    <row r="51702" spans="21:25" x14ac:dyDescent="0.2">
      <c r="U51702" s="55"/>
      <c r="V51702" s="53"/>
      <c r="W51702" s="53"/>
      <c r="X51702" s="53"/>
      <c r="Y51702" s="55"/>
    </row>
    <row r="51703" spans="21:25" x14ac:dyDescent="0.2">
      <c r="U51703" s="55"/>
      <c r="V51703" s="53"/>
      <c r="W51703" s="53"/>
      <c r="X51703" s="53"/>
      <c r="Y51703" s="55"/>
    </row>
    <row r="51704" spans="21:25" x14ac:dyDescent="0.2">
      <c r="U51704" s="55"/>
      <c r="V51704" s="53"/>
      <c r="W51704" s="53"/>
      <c r="X51704" s="53"/>
      <c r="Y51704" s="55"/>
    </row>
    <row r="51705" spans="21:25" x14ac:dyDescent="0.2">
      <c r="U51705" s="55"/>
      <c r="V51705" s="53"/>
      <c r="W51705" s="53"/>
      <c r="X51705" s="53"/>
      <c r="Y51705" s="55"/>
    </row>
    <row r="51706" spans="21:25" x14ac:dyDescent="0.2">
      <c r="U51706" s="55"/>
      <c r="V51706" s="53"/>
      <c r="W51706" s="53"/>
      <c r="X51706" s="53"/>
      <c r="Y51706" s="55"/>
    </row>
    <row r="51707" spans="21:25" x14ac:dyDescent="0.2">
      <c r="U51707" s="55"/>
      <c r="V51707" s="53"/>
      <c r="W51707" s="53"/>
      <c r="X51707" s="53"/>
      <c r="Y51707" s="55"/>
    </row>
    <row r="51708" spans="21:25" x14ac:dyDescent="0.2">
      <c r="U51708" s="55"/>
      <c r="V51708" s="53"/>
      <c r="W51708" s="53"/>
      <c r="X51708" s="53"/>
      <c r="Y51708" s="55"/>
    </row>
    <row r="51709" spans="21:25" x14ac:dyDescent="0.2">
      <c r="U51709" s="55"/>
      <c r="V51709" s="53"/>
      <c r="W51709" s="53"/>
      <c r="X51709" s="53"/>
      <c r="Y51709" s="55"/>
    </row>
    <row r="51710" spans="21:25" x14ac:dyDescent="0.2">
      <c r="U51710" s="55"/>
      <c r="V51710" s="53"/>
      <c r="W51710" s="53"/>
      <c r="X51710" s="53"/>
      <c r="Y51710" s="55"/>
    </row>
    <row r="51711" spans="21:25" x14ac:dyDescent="0.2">
      <c r="U51711" s="55"/>
      <c r="V51711" s="53"/>
      <c r="W51711" s="53"/>
      <c r="X51711" s="53"/>
      <c r="Y51711" s="55"/>
    </row>
    <row r="51712" spans="21:25" x14ac:dyDescent="0.2">
      <c r="U51712" s="55"/>
      <c r="V51712" s="53"/>
      <c r="W51712" s="53"/>
      <c r="X51712" s="53"/>
      <c r="Y51712" s="55"/>
    </row>
    <row r="51713" spans="21:25" x14ac:dyDescent="0.2">
      <c r="U51713" s="55"/>
      <c r="V51713" s="53"/>
      <c r="W51713" s="53"/>
      <c r="X51713" s="53"/>
      <c r="Y51713" s="55"/>
    </row>
    <row r="51714" spans="21:25" x14ac:dyDescent="0.2">
      <c r="U51714" s="55"/>
      <c r="V51714" s="53"/>
      <c r="W51714" s="53"/>
      <c r="X51714" s="53"/>
      <c r="Y51714" s="55"/>
    </row>
    <row r="51715" spans="21:25" x14ac:dyDescent="0.2">
      <c r="U51715" s="55"/>
      <c r="V51715" s="53"/>
      <c r="W51715" s="53"/>
      <c r="X51715" s="53"/>
      <c r="Y51715" s="55"/>
    </row>
    <row r="51716" spans="21:25" x14ac:dyDescent="0.2">
      <c r="U51716" s="55"/>
      <c r="V51716" s="53"/>
      <c r="W51716" s="53"/>
      <c r="X51716" s="53"/>
      <c r="Y51716" s="55"/>
    </row>
    <row r="51717" spans="21:25" x14ac:dyDescent="0.2">
      <c r="U51717" s="55"/>
      <c r="V51717" s="53"/>
      <c r="W51717" s="53"/>
      <c r="X51717" s="53"/>
      <c r="Y51717" s="55"/>
    </row>
    <row r="51718" spans="21:25" x14ac:dyDescent="0.2">
      <c r="U51718" s="55"/>
      <c r="V51718" s="53"/>
      <c r="W51718" s="53"/>
      <c r="X51718" s="53"/>
      <c r="Y51718" s="55"/>
    </row>
    <row r="51719" spans="21:25" x14ac:dyDescent="0.2">
      <c r="U51719" s="55"/>
      <c r="V51719" s="53"/>
      <c r="W51719" s="53"/>
      <c r="X51719" s="53"/>
      <c r="Y51719" s="55"/>
    </row>
    <row r="51720" spans="21:25" x14ac:dyDescent="0.2">
      <c r="U51720" s="55"/>
      <c r="V51720" s="53"/>
      <c r="W51720" s="53"/>
      <c r="X51720" s="53"/>
      <c r="Y51720" s="55"/>
    </row>
    <row r="51721" spans="21:25" x14ac:dyDescent="0.2">
      <c r="U51721" s="55"/>
      <c r="V51721" s="53"/>
      <c r="W51721" s="53"/>
      <c r="X51721" s="53"/>
      <c r="Y51721" s="55"/>
    </row>
    <row r="51722" spans="21:25" x14ac:dyDescent="0.2">
      <c r="U51722" s="55"/>
      <c r="V51722" s="53"/>
      <c r="W51722" s="53"/>
      <c r="X51722" s="53"/>
      <c r="Y51722" s="55"/>
    </row>
    <row r="51723" spans="21:25" x14ac:dyDescent="0.2">
      <c r="U51723" s="55"/>
      <c r="V51723" s="53"/>
      <c r="W51723" s="53"/>
      <c r="X51723" s="53"/>
      <c r="Y51723" s="55"/>
    </row>
    <row r="51724" spans="21:25" x14ac:dyDescent="0.2">
      <c r="U51724" s="55"/>
      <c r="V51724" s="53"/>
      <c r="W51724" s="53"/>
      <c r="X51724" s="53"/>
      <c r="Y51724" s="55"/>
    </row>
    <row r="51725" spans="21:25" x14ac:dyDescent="0.2">
      <c r="U51725" s="55"/>
      <c r="V51725" s="53"/>
      <c r="W51725" s="53"/>
      <c r="X51725" s="53"/>
      <c r="Y51725" s="55"/>
    </row>
    <row r="51726" spans="21:25" x14ac:dyDescent="0.2">
      <c r="U51726" s="55"/>
      <c r="V51726" s="53"/>
      <c r="W51726" s="53"/>
      <c r="X51726" s="53"/>
      <c r="Y51726" s="55"/>
    </row>
    <row r="51727" spans="21:25" x14ac:dyDescent="0.2">
      <c r="U51727" s="55"/>
      <c r="V51727" s="53"/>
      <c r="W51727" s="53"/>
      <c r="X51727" s="53"/>
      <c r="Y51727" s="55"/>
    </row>
    <row r="51728" spans="21:25" x14ac:dyDescent="0.2">
      <c r="U51728" s="55"/>
      <c r="V51728" s="53"/>
      <c r="W51728" s="53"/>
      <c r="X51728" s="53"/>
      <c r="Y51728" s="55"/>
    </row>
    <row r="51729" spans="21:25" x14ac:dyDescent="0.2">
      <c r="U51729" s="55"/>
      <c r="V51729" s="53"/>
      <c r="W51729" s="53"/>
      <c r="X51729" s="53"/>
      <c r="Y51729" s="55"/>
    </row>
    <row r="51730" spans="21:25" x14ac:dyDescent="0.2">
      <c r="U51730" s="55"/>
      <c r="V51730" s="53"/>
      <c r="W51730" s="53"/>
      <c r="X51730" s="53"/>
      <c r="Y51730" s="55"/>
    </row>
    <row r="51731" spans="21:25" x14ac:dyDescent="0.2">
      <c r="U51731" s="55"/>
      <c r="V51731" s="53"/>
      <c r="W51731" s="53"/>
      <c r="X51731" s="53"/>
      <c r="Y51731" s="55"/>
    </row>
    <row r="51732" spans="21:25" x14ac:dyDescent="0.2">
      <c r="U51732" s="55"/>
      <c r="V51732" s="53"/>
      <c r="W51732" s="53"/>
      <c r="X51732" s="53"/>
      <c r="Y51732" s="55"/>
    </row>
    <row r="51733" spans="21:25" x14ac:dyDescent="0.2">
      <c r="U51733" s="55"/>
      <c r="V51733" s="53"/>
      <c r="W51733" s="53"/>
      <c r="X51733" s="53"/>
      <c r="Y51733" s="55"/>
    </row>
    <row r="51734" spans="21:25" x14ac:dyDescent="0.2">
      <c r="U51734" s="55"/>
      <c r="V51734" s="53"/>
      <c r="W51734" s="53"/>
      <c r="X51734" s="53"/>
      <c r="Y51734" s="55"/>
    </row>
    <row r="51735" spans="21:25" x14ac:dyDescent="0.2">
      <c r="U51735" s="55"/>
      <c r="V51735" s="53"/>
      <c r="W51735" s="53"/>
      <c r="X51735" s="53"/>
      <c r="Y51735" s="55"/>
    </row>
    <row r="51736" spans="21:25" x14ac:dyDescent="0.2">
      <c r="U51736" s="55"/>
      <c r="V51736" s="53"/>
      <c r="W51736" s="53"/>
      <c r="X51736" s="53"/>
      <c r="Y51736" s="55"/>
    </row>
    <row r="51737" spans="21:25" x14ac:dyDescent="0.2">
      <c r="U51737" s="55"/>
      <c r="V51737" s="53"/>
      <c r="W51737" s="53"/>
      <c r="X51737" s="53"/>
      <c r="Y51737" s="55"/>
    </row>
    <row r="51738" spans="21:25" x14ac:dyDescent="0.2">
      <c r="U51738" s="55"/>
      <c r="V51738" s="53"/>
      <c r="W51738" s="53"/>
      <c r="X51738" s="53"/>
      <c r="Y51738" s="55"/>
    </row>
    <row r="51739" spans="21:25" x14ac:dyDescent="0.2">
      <c r="U51739" s="55"/>
      <c r="V51739" s="53"/>
      <c r="W51739" s="53"/>
      <c r="X51739" s="53"/>
      <c r="Y51739" s="55"/>
    </row>
    <row r="51740" spans="21:25" x14ac:dyDescent="0.2">
      <c r="U51740" s="55"/>
      <c r="V51740" s="53"/>
      <c r="W51740" s="53"/>
      <c r="X51740" s="53"/>
      <c r="Y51740" s="55"/>
    </row>
    <row r="51741" spans="21:25" x14ac:dyDescent="0.2">
      <c r="U51741" s="55"/>
      <c r="V51741" s="53"/>
      <c r="W51741" s="53"/>
      <c r="X51741" s="53"/>
      <c r="Y51741" s="55"/>
    </row>
    <row r="51742" spans="21:25" x14ac:dyDescent="0.2">
      <c r="U51742" s="55"/>
      <c r="V51742" s="53"/>
      <c r="W51742" s="53"/>
      <c r="X51742" s="53"/>
      <c r="Y51742" s="55"/>
    </row>
    <row r="51743" spans="21:25" x14ac:dyDescent="0.2">
      <c r="U51743" s="55"/>
      <c r="V51743" s="53"/>
      <c r="W51743" s="53"/>
      <c r="X51743" s="53"/>
      <c r="Y51743" s="55"/>
    </row>
    <row r="51744" spans="21:25" x14ac:dyDescent="0.2">
      <c r="U51744" s="55"/>
      <c r="V51744" s="53"/>
      <c r="W51744" s="53"/>
      <c r="X51744" s="53"/>
      <c r="Y51744" s="55"/>
    </row>
    <row r="51745" spans="21:25" x14ac:dyDescent="0.2">
      <c r="U51745" s="55"/>
      <c r="V51745" s="53"/>
      <c r="W51745" s="53"/>
      <c r="X51745" s="53"/>
      <c r="Y51745" s="55"/>
    </row>
    <row r="51746" spans="21:25" x14ac:dyDescent="0.2">
      <c r="U51746" s="55"/>
      <c r="V51746" s="53"/>
      <c r="W51746" s="53"/>
      <c r="X51746" s="53"/>
      <c r="Y51746" s="55"/>
    </row>
    <row r="51747" spans="21:25" x14ac:dyDescent="0.2">
      <c r="U51747" s="55"/>
      <c r="V51747" s="53"/>
      <c r="W51747" s="53"/>
      <c r="X51747" s="53"/>
      <c r="Y51747" s="55"/>
    </row>
    <row r="51748" spans="21:25" x14ac:dyDescent="0.2">
      <c r="U51748" s="55"/>
      <c r="V51748" s="53"/>
      <c r="W51748" s="53"/>
      <c r="X51748" s="53"/>
      <c r="Y51748" s="55"/>
    </row>
    <row r="51749" spans="21:25" x14ac:dyDescent="0.2">
      <c r="U51749" s="55"/>
      <c r="V51749" s="53"/>
      <c r="W51749" s="53"/>
      <c r="X51749" s="53"/>
      <c r="Y51749" s="55"/>
    </row>
    <row r="51750" spans="21:25" x14ac:dyDescent="0.2">
      <c r="U51750" s="55"/>
      <c r="V51750" s="53"/>
      <c r="W51750" s="53"/>
      <c r="X51750" s="53"/>
      <c r="Y51750" s="55"/>
    </row>
    <row r="51751" spans="21:25" x14ac:dyDescent="0.2">
      <c r="U51751" s="55"/>
      <c r="V51751" s="53"/>
      <c r="W51751" s="53"/>
      <c r="X51751" s="53"/>
      <c r="Y51751" s="55"/>
    </row>
    <row r="51752" spans="21:25" x14ac:dyDescent="0.2">
      <c r="U51752" s="55"/>
      <c r="V51752" s="53"/>
      <c r="W51752" s="53"/>
      <c r="X51752" s="53"/>
      <c r="Y51752" s="55"/>
    </row>
    <row r="51753" spans="21:25" x14ac:dyDescent="0.2">
      <c r="U51753" s="55"/>
      <c r="V51753" s="53"/>
      <c r="W51753" s="53"/>
      <c r="X51753" s="53"/>
      <c r="Y51753" s="55"/>
    </row>
    <row r="51754" spans="21:25" x14ac:dyDescent="0.2">
      <c r="U51754" s="55"/>
      <c r="V51754" s="53"/>
      <c r="W51754" s="53"/>
      <c r="X51754" s="53"/>
      <c r="Y51754" s="55"/>
    </row>
    <row r="51755" spans="21:25" x14ac:dyDescent="0.2">
      <c r="U51755" s="55"/>
      <c r="V51755" s="53"/>
      <c r="W51755" s="53"/>
      <c r="X51755" s="53"/>
      <c r="Y51755" s="55"/>
    </row>
    <row r="51756" spans="21:25" x14ac:dyDescent="0.2">
      <c r="U51756" s="55"/>
      <c r="V51756" s="53"/>
      <c r="W51756" s="53"/>
      <c r="X51756" s="53"/>
      <c r="Y51756" s="55"/>
    </row>
    <row r="51757" spans="21:25" x14ac:dyDescent="0.2">
      <c r="U51757" s="55"/>
      <c r="V51757" s="53"/>
      <c r="W51757" s="53"/>
      <c r="X51757" s="53"/>
      <c r="Y51757" s="55"/>
    </row>
    <row r="51758" spans="21:25" x14ac:dyDescent="0.2">
      <c r="U51758" s="55"/>
      <c r="V51758" s="53"/>
      <c r="W51758" s="53"/>
      <c r="X51758" s="53"/>
      <c r="Y51758" s="55"/>
    </row>
    <row r="51759" spans="21:25" x14ac:dyDescent="0.2">
      <c r="U51759" s="55"/>
      <c r="V51759" s="53"/>
      <c r="W51759" s="53"/>
      <c r="X51759" s="53"/>
      <c r="Y51759" s="55"/>
    </row>
    <row r="51760" spans="21:25" x14ac:dyDescent="0.2">
      <c r="U51760" s="55"/>
      <c r="V51760" s="53"/>
      <c r="W51760" s="53"/>
      <c r="X51760" s="53"/>
      <c r="Y51760" s="55"/>
    </row>
    <row r="51761" spans="21:25" x14ac:dyDescent="0.2">
      <c r="U51761" s="55"/>
      <c r="V51761" s="53"/>
      <c r="W51761" s="53"/>
      <c r="X51761" s="53"/>
      <c r="Y51761" s="55"/>
    </row>
    <row r="51762" spans="21:25" x14ac:dyDescent="0.2">
      <c r="U51762" s="55"/>
      <c r="V51762" s="53"/>
      <c r="W51762" s="53"/>
      <c r="X51762" s="53"/>
      <c r="Y51762" s="55"/>
    </row>
    <row r="51763" spans="21:25" x14ac:dyDescent="0.2">
      <c r="U51763" s="55"/>
      <c r="V51763" s="53"/>
      <c r="W51763" s="53"/>
      <c r="X51763" s="53"/>
      <c r="Y51763" s="55"/>
    </row>
    <row r="51764" spans="21:25" x14ac:dyDescent="0.2">
      <c r="U51764" s="55"/>
      <c r="V51764" s="53"/>
      <c r="W51764" s="53"/>
      <c r="X51764" s="53"/>
      <c r="Y51764" s="55"/>
    </row>
    <row r="51765" spans="21:25" x14ac:dyDescent="0.2">
      <c r="U51765" s="55"/>
      <c r="V51765" s="53"/>
      <c r="W51765" s="53"/>
      <c r="X51765" s="53"/>
      <c r="Y51765" s="55"/>
    </row>
    <row r="51766" spans="21:25" x14ac:dyDescent="0.2">
      <c r="U51766" s="55"/>
      <c r="V51766" s="53"/>
      <c r="W51766" s="53"/>
      <c r="X51766" s="53"/>
      <c r="Y51766" s="55"/>
    </row>
    <row r="51767" spans="21:25" x14ac:dyDescent="0.2">
      <c r="U51767" s="55"/>
      <c r="V51767" s="53"/>
      <c r="W51767" s="53"/>
      <c r="X51767" s="53"/>
      <c r="Y51767" s="55"/>
    </row>
    <row r="51768" spans="21:25" x14ac:dyDescent="0.2">
      <c r="U51768" s="55"/>
      <c r="V51768" s="53"/>
      <c r="W51768" s="53"/>
      <c r="X51768" s="53"/>
      <c r="Y51768" s="55"/>
    </row>
    <row r="51769" spans="21:25" x14ac:dyDescent="0.2">
      <c r="U51769" s="55"/>
      <c r="V51769" s="53"/>
      <c r="W51769" s="53"/>
      <c r="X51769" s="53"/>
      <c r="Y51769" s="55"/>
    </row>
    <row r="51770" spans="21:25" x14ac:dyDescent="0.2">
      <c r="U51770" s="55"/>
      <c r="V51770" s="53"/>
      <c r="W51770" s="53"/>
      <c r="X51770" s="53"/>
      <c r="Y51770" s="55"/>
    </row>
    <row r="51771" spans="21:25" x14ac:dyDescent="0.2">
      <c r="U51771" s="55"/>
      <c r="V51771" s="53"/>
      <c r="W51771" s="53"/>
      <c r="X51771" s="53"/>
      <c r="Y51771" s="55"/>
    </row>
    <row r="51772" spans="21:25" x14ac:dyDescent="0.2">
      <c r="U51772" s="55"/>
      <c r="V51772" s="53"/>
      <c r="W51772" s="53"/>
      <c r="X51772" s="53"/>
      <c r="Y51772" s="55"/>
    </row>
    <row r="51773" spans="21:25" x14ac:dyDescent="0.2">
      <c r="U51773" s="55"/>
      <c r="V51773" s="53"/>
      <c r="W51773" s="53"/>
      <c r="X51773" s="53"/>
      <c r="Y51773" s="55"/>
    </row>
    <row r="51774" spans="21:25" x14ac:dyDescent="0.2">
      <c r="U51774" s="55"/>
      <c r="V51774" s="53"/>
      <c r="W51774" s="53"/>
      <c r="X51774" s="53"/>
      <c r="Y51774" s="55"/>
    </row>
    <row r="51775" spans="21:25" x14ac:dyDescent="0.2">
      <c r="U51775" s="55"/>
      <c r="V51775" s="53"/>
      <c r="W51775" s="53"/>
      <c r="X51775" s="53"/>
      <c r="Y51775" s="55"/>
    </row>
    <row r="51776" spans="21:25" x14ac:dyDescent="0.2">
      <c r="U51776" s="55"/>
      <c r="V51776" s="53"/>
      <c r="W51776" s="53"/>
      <c r="X51776" s="53"/>
      <c r="Y51776" s="55"/>
    </row>
    <row r="51777" spans="21:25" x14ac:dyDescent="0.2">
      <c r="U51777" s="55"/>
      <c r="V51777" s="53"/>
      <c r="W51777" s="53"/>
      <c r="X51777" s="53"/>
      <c r="Y51777" s="55"/>
    </row>
    <row r="51778" spans="21:25" x14ac:dyDescent="0.2">
      <c r="U51778" s="55"/>
      <c r="V51778" s="53"/>
      <c r="W51778" s="53"/>
      <c r="X51778" s="53"/>
      <c r="Y51778" s="55"/>
    </row>
    <row r="51779" spans="21:25" x14ac:dyDescent="0.2">
      <c r="U51779" s="55"/>
      <c r="V51779" s="53"/>
      <c r="W51779" s="53"/>
      <c r="X51779" s="53"/>
      <c r="Y51779" s="55"/>
    </row>
    <row r="51780" spans="21:25" x14ac:dyDescent="0.2">
      <c r="U51780" s="55"/>
      <c r="V51780" s="53"/>
      <c r="W51780" s="53"/>
      <c r="X51780" s="53"/>
      <c r="Y51780" s="55"/>
    </row>
    <row r="51781" spans="21:25" x14ac:dyDescent="0.2">
      <c r="U51781" s="55"/>
      <c r="V51781" s="53"/>
      <c r="W51781" s="53"/>
      <c r="X51781" s="53"/>
      <c r="Y51781" s="55"/>
    </row>
    <row r="51782" spans="21:25" x14ac:dyDescent="0.2">
      <c r="U51782" s="55"/>
      <c r="V51782" s="53"/>
      <c r="W51782" s="53"/>
      <c r="X51782" s="53"/>
      <c r="Y51782" s="55"/>
    </row>
    <row r="51783" spans="21:25" x14ac:dyDescent="0.2">
      <c r="U51783" s="55"/>
      <c r="V51783" s="53"/>
      <c r="W51783" s="53"/>
      <c r="X51783" s="53"/>
      <c r="Y51783" s="55"/>
    </row>
    <row r="51784" spans="21:25" x14ac:dyDescent="0.2">
      <c r="U51784" s="55"/>
      <c r="V51784" s="53"/>
      <c r="W51784" s="53"/>
      <c r="X51784" s="53"/>
      <c r="Y51784" s="55"/>
    </row>
    <row r="51785" spans="21:25" x14ac:dyDescent="0.2">
      <c r="U51785" s="55"/>
      <c r="V51785" s="53"/>
      <c r="W51785" s="53"/>
      <c r="X51785" s="53"/>
      <c r="Y51785" s="55"/>
    </row>
    <row r="51786" spans="21:25" x14ac:dyDescent="0.2">
      <c r="U51786" s="55"/>
      <c r="V51786" s="53"/>
      <c r="W51786" s="53"/>
      <c r="X51786" s="53"/>
      <c r="Y51786" s="55"/>
    </row>
    <row r="51787" spans="21:25" x14ac:dyDescent="0.2">
      <c r="U51787" s="55"/>
      <c r="V51787" s="53"/>
      <c r="W51787" s="53"/>
      <c r="X51787" s="53"/>
      <c r="Y51787" s="55"/>
    </row>
    <row r="51788" spans="21:25" x14ac:dyDescent="0.2">
      <c r="U51788" s="55"/>
      <c r="V51788" s="53"/>
      <c r="W51788" s="53"/>
      <c r="X51788" s="53"/>
      <c r="Y51788" s="55"/>
    </row>
    <row r="51789" spans="21:25" x14ac:dyDescent="0.2">
      <c r="U51789" s="55"/>
      <c r="V51789" s="53"/>
      <c r="W51789" s="53"/>
      <c r="X51789" s="53"/>
      <c r="Y51789" s="55"/>
    </row>
    <row r="51790" spans="21:25" x14ac:dyDescent="0.2">
      <c r="U51790" s="55"/>
      <c r="V51790" s="53"/>
      <c r="W51790" s="53"/>
      <c r="X51790" s="53"/>
      <c r="Y51790" s="55"/>
    </row>
    <row r="51791" spans="21:25" x14ac:dyDescent="0.2">
      <c r="U51791" s="55"/>
      <c r="V51791" s="53"/>
      <c r="W51791" s="53"/>
      <c r="X51791" s="53"/>
      <c r="Y51791" s="55"/>
    </row>
    <row r="51792" spans="21:25" x14ac:dyDescent="0.2">
      <c r="U51792" s="55"/>
      <c r="V51792" s="53"/>
      <c r="W51792" s="53"/>
      <c r="X51792" s="53"/>
      <c r="Y51792" s="55"/>
    </row>
    <row r="51793" spans="21:25" x14ac:dyDescent="0.2">
      <c r="U51793" s="55"/>
      <c r="V51793" s="53"/>
      <c r="W51793" s="53"/>
      <c r="X51793" s="53"/>
      <c r="Y51793" s="55"/>
    </row>
    <row r="51794" spans="21:25" x14ac:dyDescent="0.2">
      <c r="U51794" s="55"/>
      <c r="V51794" s="53"/>
      <c r="W51794" s="53"/>
      <c r="X51794" s="53"/>
      <c r="Y51794" s="55"/>
    </row>
    <row r="51795" spans="21:25" x14ac:dyDescent="0.2">
      <c r="U51795" s="55"/>
      <c r="V51795" s="53"/>
      <c r="W51795" s="53"/>
      <c r="X51795" s="53"/>
      <c r="Y51795" s="55"/>
    </row>
    <row r="51796" spans="21:25" x14ac:dyDescent="0.2">
      <c r="U51796" s="55"/>
      <c r="V51796" s="53"/>
      <c r="W51796" s="53"/>
      <c r="X51796" s="53"/>
      <c r="Y51796" s="55"/>
    </row>
    <row r="51797" spans="21:25" x14ac:dyDescent="0.2">
      <c r="U51797" s="55"/>
      <c r="V51797" s="53"/>
      <c r="W51797" s="53"/>
      <c r="X51797" s="53"/>
      <c r="Y51797" s="55"/>
    </row>
    <row r="51798" spans="21:25" x14ac:dyDescent="0.2">
      <c r="U51798" s="55"/>
      <c r="V51798" s="53"/>
      <c r="W51798" s="53"/>
      <c r="X51798" s="53"/>
      <c r="Y51798" s="55"/>
    </row>
    <row r="51799" spans="21:25" x14ac:dyDescent="0.2">
      <c r="U51799" s="55"/>
      <c r="V51799" s="53"/>
      <c r="W51799" s="53"/>
      <c r="X51799" s="53"/>
      <c r="Y51799" s="55"/>
    </row>
    <row r="51800" spans="21:25" x14ac:dyDescent="0.2">
      <c r="U51800" s="55"/>
      <c r="V51800" s="53"/>
      <c r="W51800" s="53"/>
      <c r="X51800" s="53"/>
      <c r="Y51800" s="55"/>
    </row>
    <row r="51801" spans="21:25" x14ac:dyDescent="0.2">
      <c r="U51801" s="55"/>
      <c r="V51801" s="53"/>
      <c r="W51801" s="53"/>
      <c r="X51801" s="53"/>
      <c r="Y51801" s="55"/>
    </row>
    <row r="51802" spans="21:25" x14ac:dyDescent="0.2">
      <c r="U51802" s="55"/>
      <c r="V51802" s="53"/>
      <c r="W51802" s="53"/>
      <c r="X51802" s="53"/>
      <c r="Y51802" s="55"/>
    </row>
    <row r="51803" spans="21:25" x14ac:dyDescent="0.2">
      <c r="U51803" s="55"/>
      <c r="V51803" s="53"/>
      <c r="W51803" s="53"/>
      <c r="X51803" s="53"/>
      <c r="Y51803" s="55"/>
    </row>
    <row r="51804" spans="21:25" x14ac:dyDescent="0.2">
      <c r="U51804" s="55"/>
      <c r="V51804" s="53"/>
      <c r="W51804" s="53"/>
      <c r="X51804" s="53"/>
      <c r="Y51804" s="55"/>
    </row>
    <row r="51805" spans="21:25" x14ac:dyDescent="0.2">
      <c r="U51805" s="55"/>
      <c r="V51805" s="53"/>
      <c r="W51805" s="53"/>
      <c r="X51805" s="53"/>
      <c r="Y51805" s="55"/>
    </row>
    <row r="51806" spans="21:25" x14ac:dyDescent="0.2">
      <c r="U51806" s="55"/>
      <c r="V51806" s="53"/>
      <c r="W51806" s="53"/>
      <c r="X51806" s="53"/>
      <c r="Y51806" s="55"/>
    </row>
    <row r="51807" spans="21:25" x14ac:dyDescent="0.2">
      <c r="U51807" s="55"/>
      <c r="V51807" s="53"/>
      <c r="W51807" s="53"/>
      <c r="X51807" s="53"/>
      <c r="Y51807" s="55"/>
    </row>
    <row r="51808" spans="21:25" x14ac:dyDescent="0.2">
      <c r="U51808" s="55"/>
      <c r="V51808" s="53"/>
      <c r="W51808" s="53"/>
      <c r="X51808" s="53"/>
      <c r="Y51808" s="55"/>
    </row>
    <row r="51809" spans="21:25" x14ac:dyDescent="0.2">
      <c r="U51809" s="55"/>
      <c r="V51809" s="53"/>
      <c r="W51809" s="53"/>
      <c r="X51809" s="53"/>
      <c r="Y51809" s="55"/>
    </row>
    <row r="51810" spans="21:25" x14ac:dyDescent="0.2">
      <c r="U51810" s="55"/>
      <c r="V51810" s="53"/>
      <c r="W51810" s="53"/>
      <c r="X51810" s="53"/>
      <c r="Y51810" s="55"/>
    </row>
    <row r="51811" spans="21:25" x14ac:dyDescent="0.2">
      <c r="U51811" s="55"/>
      <c r="V51811" s="53"/>
      <c r="W51811" s="53"/>
      <c r="X51811" s="53"/>
      <c r="Y51811" s="55"/>
    </row>
    <row r="51812" spans="21:25" x14ac:dyDescent="0.2">
      <c r="U51812" s="55"/>
      <c r="V51812" s="53"/>
      <c r="W51812" s="53"/>
      <c r="X51812" s="53"/>
      <c r="Y51812" s="55"/>
    </row>
    <row r="51813" spans="21:25" x14ac:dyDescent="0.2">
      <c r="U51813" s="55"/>
      <c r="V51813" s="53"/>
      <c r="W51813" s="53"/>
      <c r="X51813" s="53"/>
      <c r="Y51813" s="55"/>
    </row>
    <row r="51814" spans="21:25" x14ac:dyDescent="0.2">
      <c r="U51814" s="55"/>
      <c r="V51814" s="53"/>
      <c r="W51814" s="53"/>
      <c r="X51814" s="53"/>
      <c r="Y51814" s="55"/>
    </row>
    <row r="51815" spans="21:25" x14ac:dyDescent="0.2">
      <c r="U51815" s="55"/>
      <c r="V51815" s="53"/>
      <c r="W51815" s="53"/>
      <c r="X51815" s="53"/>
      <c r="Y51815" s="55"/>
    </row>
    <row r="51816" spans="21:25" x14ac:dyDescent="0.2">
      <c r="U51816" s="55"/>
      <c r="V51816" s="53"/>
      <c r="W51816" s="53"/>
      <c r="X51816" s="53"/>
      <c r="Y51816" s="55"/>
    </row>
    <row r="51817" spans="21:25" x14ac:dyDescent="0.2">
      <c r="U51817" s="55"/>
      <c r="V51817" s="53"/>
      <c r="W51817" s="53"/>
      <c r="X51817" s="53"/>
      <c r="Y51817" s="55"/>
    </row>
    <row r="51818" spans="21:25" x14ac:dyDescent="0.2">
      <c r="U51818" s="55"/>
      <c r="V51818" s="53"/>
      <c r="W51818" s="53"/>
      <c r="X51818" s="53"/>
      <c r="Y51818" s="55"/>
    </row>
    <row r="51819" spans="21:25" x14ac:dyDescent="0.2">
      <c r="U51819" s="55"/>
      <c r="V51819" s="53"/>
      <c r="W51819" s="53"/>
      <c r="X51819" s="53"/>
      <c r="Y51819" s="55"/>
    </row>
    <row r="51820" spans="21:25" x14ac:dyDescent="0.2">
      <c r="U51820" s="55"/>
      <c r="V51820" s="53"/>
      <c r="W51820" s="53"/>
      <c r="X51820" s="53"/>
      <c r="Y51820" s="55"/>
    </row>
    <row r="51821" spans="21:25" x14ac:dyDescent="0.2">
      <c r="U51821" s="55"/>
      <c r="V51821" s="53"/>
      <c r="W51821" s="53"/>
      <c r="X51821" s="53"/>
      <c r="Y51821" s="55"/>
    </row>
    <row r="51822" spans="21:25" x14ac:dyDescent="0.2">
      <c r="U51822" s="55"/>
      <c r="V51822" s="53"/>
      <c r="W51822" s="53"/>
      <c r="X51822" s="53"/>
      <c r="Y51822" s="55"/>
    </row>
    <row r="51823" spans="21:25" x14ac:dyDescent="0.2">
      <c r="U51823" s="55"/>
      <c r="V51823" s="53"/>
      <c r="W51823" s="53"/>
      <c r="X51823" s="53"/>
      <c r="Y51823" s="55"/>
    </row>
    <row r="51824" spans="21:25" x14ac:dyDescent="0.2">
      <c r="U51824" s="55"/>
      <c r="V51824" s="53"/>
      <c r="W51824" s="53"/>
      <c r="X51824" s="53"/>
      <c r="Y51824" s="55"/>
    </row>
    <row r="51825" spans="21:25" x14ac:dyDescent="0.2">
      <c r="U51825" s="55"/>
      <c r="V51825" s="53"/>
      <c r="W51825" s="53"/>
      <c r="X51825" s="53"/>
      <c r="Y51825" s="55"/>
    </row>
    <row r="51826" spans="21:25" x14ac:dyDescent="0.2">
      <c r="U51826" s="55"/>
      <c r="V51826" s="53"/>
      <c r="W51826" s="53"/>
      <c r="X51826" s="53"/>
      <c r="Y51826" s="55"/>
    </row>
    <row r="51827" spans="21:25" x14ac:dyDescent="0.2">
      <c r="U51827" s="55"/>
      <c r="V51827" s="53"/>
      <c r="W51827" s="53"/>
      <c r="X51827" s="53"/>
      <c r="Y51827" s="55"/>
    </row>
    <row r="51828" spans="21:25" x14ac:dyDescent="0.2">
      <c r="U51828" s="55"/>
      <c r="V51828" s="53"/>
      <c r="W51828" s="53"/>
      <c r="X51828" s="53"/>
      <c r="Y51828" s="55"/>
    </row>
    <row r="51829" spans="21:25" x14ac:dyDescent="0.2">
      <c r="U51829" s="55"/>
      <c r="V51829" s="53"/>
      <c r="W51829" s="53"/>
      <c r="X51829" s="53"/>
      <c r="Y51829" s="55"/>
    </row>
    <row r="51830" spans="21:25" x14ac:dyDescent="0.2">
      <c r="U51830" s="55"/>
      <c r="V51830" s="53"/>
      <c r="W51830" s="53"/>
      <c r="X51830" s="53"/>
      <c r="Y51830" s="55"/>
    </row>
    <row r="51831" spans="21:25" x14ac:dyDescent="0.2">
      <c r="U51831" s="55"/>
      <c r="V51831" s="53"/>
      <c r="W51831" s="53"/>
      <c r="X51831" s="53"/>
      <c r="Y51831" s="55"/>
    </row>
    <row r="51832" spans="21:25" x14ac:dyDescent="0.2">
      <c r="U51832" s="55"/>
      <c r="V51832" s="53"/>
      <c r="W51832" s="53"/>
      <c r="X51832" s="53"/>
      <c r="Y51832" s="55"/>
    </row>
    <row r="51833" spans="21:25" x14ac:dyDescent="0.2">
      <c r="U51833" s="55"/>
      <c r="V51833" s="53"/>
      <c r="W51833" s="53"/>
      <c r="X51833" s="53"/>
      <c r="Y51833" s="55"/>
    </row>
    <row r="51834" spans="21:25" x14ac:dyDescent="0.2">
      <c r="U51834" s="55"/>
      <c r="V51834" s="53"/>
      <c r="W51834" s="53"/>
      <c r="X51834" s="53"/>
      <c r="Y51834" s="55"/>
    </row>
    <row r="51835" spans="21:25" x14ac:dyDescent="0.2">
      <c r="U51835" s="55"/>
      <c r="V51835" s="53"/>
      <c r="W51835" s="53"/>
      <c r="X51835" s="53"/>
      <c r="Y51835" s="55"/>
    </row>
    <row r="51836" spans="21:25" x14ac:dyDescent="0.2">
      <c r="U51836" s="55"/>
      <c r="V51836" s="53"/>
      <c r="W51836" s="53"/>
      <c r="X51836" s="53"/>
      <c r="Y51836" s="55"/>
    </row>
    <row r="51837" spans="21:25" x14ac:dyDescent="0.2">
      <c r="U51837" s="55"/>
      <c r="V51837" s="53"/>
      <c r="W51837" s="53"/>
      <c r="X51837" s="53"/>
      <c r="Y51837" s="55"/>
    </row>
    <row r="51838" spans="21:25" x14ac:dyDescent="0.2">
      <c r="U51838" s="55"/>
      <c r="V51838" s="53"/>
      <c r="W51838" s="53"/>
      <c r="X51838" s="53"/>
      <c r="Y51838" s="55"/>
    </row>
    <row r="51839" spans="21:25" x14ac:dyDescent="0.2">
      <c r="U51839" s="55"/>
      <c r="V51839" s="53"/>
      <c r="W51839" s="53"/>
      <c r="X51839" s="53"/>
      <c r="Y51839" s="55"/>
    </row>
    <row r="51840" spans="21:25" x14ac:dyDescent="0.2">
      <c r="U51840" s="55"/>
      <c r="V51840" s="53"/>
      <c r="W51840" s="53"/>
      <c r="X51840" s="53"/>
      <c r="Y51840" s="55"/>
    </row>
    <row r="51841" spans="21:25" x14ac:dyDescent="0.2">
      <c r="U51841" s="55"/>
      <c r="V51841" s="53"/>
      <c r="W51841" s="53"/>
      <c r="X51841" s="53"/>
      <c r="Y51841" s="55"/>
    </row>
    <row r="51842" spans="21:25" x14ac:dyDescent="0.2">
      <c r="U51842" s="55"/>
      <c r="V51842" s="53"/>
      <c r="W51842" s="53"/>
      <c r="X51842" s="53"/>
      <c r="Y51842" s="55"/>
    </row>
    <row r="51843" spans="21:25" x14ac:dyDescent="0.2">
      <c r="U51843" s="55"/>
      <c r="V51843" s="53"/>
      <c r="W51843" s="53"/>
      <c r="X51843" s="53"/>
      <c r="Y51843" s="55"/>
    </row>
    <row r="51844" spans="21:25" x14ac:dyDescent="0.2">
      <c r="U51844" s="55"/>
      <c r="V51844" s="53"/>
      <c r="W51844" s="53"/>
      <c r="X51844" s="53"/>
      <c r="Y51844" s="55"/>
    </row>
    <row r="51845" spans="21:25" x14ac:dyDescent="0.2">
      <c r="U51845" s="55"/>
      <c r="V51845" s="53"/>
      <c r="W51845" s="53"/>
      <c r="X51845" s="53"/>
      <c r="Y51845" s="55"/>
    </row>
    <row r="51846" spans="21:25" x14ac:dyDescent="0.2">
      <c r="U51846" s="55"/>
      <c r="V51846" s="53"/>
      <c r="W51846" s="53"/>
      <c r="X51846" s="53"/>
      <c r="Y51846" s="55"/>
    </row>
    <row r="51847" spans="21:25" x14ac:dyDescent="0.2">
      <c r="U51847" s="55"/>
      <c r="V51847" s="53"/>
      <c r="W51847" s="53"/>
      <c r="X51847" s="53"/>
      <c r="Y51847" s="55"/>
    </row>
    <row r="51848" spans="21:25" x14ac:dyDescent="0.2">
      <c r="U51848" s="55"/>
      <c r="V51848" s="53"/>
      <c r="W51848" s="53"/>
      <c r="X51848" s="53"/>
      <c r="Y51848" s="55"/>
    </row>
    <row r="51849" spans="21:25" x14ac:dyDescent="0.2">
      <c r="U51849" s="55"/>
      <c r="V51849" s="53"/>
      <c r="W51849" s="53"/>
      <c r="X51849" s="53"/>
      <c r="Y51849" s="55"/>
    </row>
    <row r="51850" spans="21:25" x14ac:dyDescent="0.2">
      <c r="U51850" s="55"/>
      <c r="V51850" s="53"/>
      <c r="W51850" s="53"/>
      <c r="X51850" s="53"/>
      <c r="Y51850" s="55"/>
    </row>
    <row r="51851" spans="21:25" x14ac:dyDescent="0.2">
      <c r="U51851" s="55"/>
      <c r="V51851" s="53"/>
      <c r="W51851" s="53"/>
      <c r="X51851" s="53"/>
      <c r="Y51851" s="55"/>
    </row>
    <row r="51852" spans="21:25" x14ac:dyDescent="0.2">
      <c r="U51852" s="55"/>
      <c r="V51852" s="53"/>
      <c r="W51852" s="53"/>
      <c r="X51852" s="53"/>
      <c r="Y51852" s="55"/>
    </row>
    <row r="51853" spans="21:25" x14ac:dyDescent="0.2">
      <c r="U51853" s="55"/>
      <c r="V51853" s="53"/>
      <c r="W51853" s="53"/>
      <c r="X51853" s="53"/>
      <c r="Y51853" s="55"/>
    </row>
    <row r="51854" spans="21:25" x14ac:dyDescent="0.2">
      <c r="U51854" s="55"/>
      <c r="V51854" s="53"/>
      <c r="W51854" s="53"/>
      <c r="X51854" s="53"/>
      <c r="Y51854" s="55"/>
    </row>
    <row r="51855" spans="21:25" x14ac:dyDescent="0.2">
      <c r="U51855" s="55"/>
      <c r="V51855" s="53"/>
      <c r="W51855" s="53"/>
      <c r="X51855" s="53"/>
      <c r="Y51855" s="55"/>
    </row>
    <row r="51856" spans="21:25" x14ac:dyDescent="0.2">
      <c r="U51856" s="55"/>
      <c r="V51856" s="53"/>
      <c r="W51856" s="53"/>
      <c r="X51856" s="53"/>
      <c r="Y51856" s="55"/>
    </row>
    <row r="51857" spans="21:25" x14ac:dyDescent="0.2">
      <c r="U51857" s="55"/>
      <c r="V51857" s="53"/>
      <c r="W51857" s="53"/>
      <c r="X51857" s="53"/>
      <c r="Y51857" s="55"/>
    </row>
    <row r="51858" spans="21:25" x14ac:dyDescent="0.2">
      <c r="U51858" s="55"/>
      <c r="V51858" s="53"/>
      <c r="W51858" s="53"/>
      <c r="X51858" s="53"/>
      <c r="Y51858" s="55"/>
    </row>
    <row r="51859" spans="21:25" x14ac:dyDescent="0.2">
      <c r="U51859" s="55"/>
      <c r="V51859" s="53"/>
      <c r="W51859" s="53"/>
      <c r="X51859" s="53"/>
      <c r="Y51859" s="55"/>
    </row>
    <row r="51860" spans="21:25" x14ac:dyDescent="0.2">
      <c r="U51860" s="55"/>
      <c r="V51860" s="53"/>
      <c r="W51860" s="53"/>
      <c r="X51860" s="53"/>
      <c r="Y51860" s="55"/>
    </row>
    <row r="51861" spans="21:25" x14ac:dyDescent="0.2">
      <c r="U51861" s="55"/>
      <c r="V51861" s="53"/>
      <c r="W51861" s="53"/>
      <c r="X51861" s="53"/>
      <c r="Y51861" s="55"/>
    </row>
    <row r="51862" spans="21:25" x14ac:dyDescent="0.2">
      <c r="U51862" s="55"/>
      <c r="V51862" s="53"/>
      <c r="W51862" s="53"/>
      <c r="X51862" s="53"/>
      <c r="Y51862" s="55"/>
    </row>
    <row r="51863" spans="21:25" x14ac:dyDescent="0.2">
      <c r="U51863" s="55"/>
      <c r="V51863" s="53"/>
      <c r="W51863" s="53"/>
      <c r="X51863" s="53"/>
      <c r="Y51863" s="55"/>
    </row>
    <row r="51864" spans="21:25" x14ac:dyDescent="0.2">
      <c r="U51864" s="55"/>
      <c r="V51864" s="53"/>
      <c r="W51864" s="53"/>
      <c r="X51864" s="53"/>
      <c r="Y51864" s="55"/>
    </row>
    <row r="51865" spans="21:25" x14ac:dyDescent="0.2">
      <c r="U51865" s="55"/>
      <c r="V51865" s="53"/>
      <c r="W51865" s="53"/>
      <c r="X51865" s="53"/>
      <c r="Y51865" s="55"/>
    </row>
    <row r="51866" spans="21:25" x14ac:dyDescent="0.2">
      <c r="U51866" s="55"/>
      <c r="V51866" s="53"/>
      <c r="W51866" s="53"/>
      <c r="X51866" s="53"/>
      <c r="Y51866" s="55"/>
    </row>
    <row r="51867" spans="21:25" x14ac:dyDescent="0.2">
      <c r="U51867" s="55"/>
      <c r="V51867" s="53"/>
      <c r="W51867" s="53"/>
      <c r="X51867" s="53"/>
      <c r="Y51867" s="55"/>
    </row>
    <row r="51868" spans="21:25" x14ac:dyDescent="0.2">
      <c r="U51868" s="55"/>
      <c r="V51868" s="53"/>
      <c r="W51868" s="53"/>
      <c r="X51868" s="53"/>
      <c r="Y51868" s="55"/>
    </row>
    <row r="51869" spans="21:25" x14ac:dyDescent="0.2">
      <c r="U51869" s="55"/>
      <c r="V51869" s="53"/>
      <c r="W51869" s="53"/>
      <c r="X51869" s="53"/>
      <c r="Y51869" s="55"/>
    </row>
    <row r="51870" spans="21:25" x14ac:dyDescent="0.2">
      <c r="U51870" s="55"/>
      <c r="V51870" s="53"/>
      <c r="W51870" s="53"/>
      <c r="X51870" s="53"/>
      <c r="Y51870" s="55"/>
    </row>
    <row r="51871" spans="21:25" x14ac:dyDescent="0.2">
      <c r="U51871" s="55"/>
      <c r="V51871" s="53"/>
      <c r="W51871" s="53"/>
      <c r="X51871" s="53"/>
      <c r="Y51871" s="55"/>
    </row>
    <row r="51872" spans="21:25" x14ac:dyDescent="0.2">
      <c r="U51872" s="55"/>
      <c r="V51872" s="53"/>
      <c r="W51872" s="53"/>
      <c r="X51872" s="53"/>
      <c r="Y51872" s="55"/>
    </row>
    <row r="51873" spans="21:25" x14ac:dyDescent="0.2">
      <c r="U51873" s="55"/>
      <c r="V51873" s="53"/>
      <c r="W51873" s="53"/>
      <c r="X51873" s="53"/>
      <c r="Y51873" s="55"/>
    </row>
    <row r="51874" spans="21:25" x14ac:dyDescent="0.2">
      <c r="U51874" s="55"/>
      <c r="V51874" s="53"/>
      <c r="W51874" s="53"/>
      <c r="X51874" s="53"/>
      <c r="Y51874" s="55"/>
    </row>
    <row r="51875" spans="21:25" x14ac:dyDescent="0.2">
      <c r="U51875" s="55"/>
      <c r="V51875" s="53"/>
      <c r="W51875" s="53"/>
      <c r="X51875" s="53"/>
      <c r="Y51875" s="55"/>
    </row>
    <row r="51876" spans="21:25" x14ac:dyDescent="0.2">
      <c r="U51876" s="55"/>
      <c r="V51876" s="53"/>
      <c r="W51876" s="53"/>
      <c r="X51876" s="53"/>
      <c r="Y51876" s="55"/>
    </row>
    <row r="51877" spans="21:25" x14ac:dyDescent="0.2">
      <c r="U51877" s="55"/>
      <c r="V51877" s="53"/>
      <c r="W51877" s="53"/>
      <c r="X51877" s="53"/>
      <c r="Y51877" s="55"/>
    </row>
    <row r="51878" spans="21:25" x14ac:dyDescent="0.2">
      <c r="U51878" s="55"/>
      <c r="V51878" s="53"/>
      <c r="W51878" s="53"/>
      <c r="X51878" s="53"/>
      <c r="Y51878" s="55"/>
    </row>
    <row r="51879" spans="21:25" x14ac:dyDescent="0.2">
      <c r="U51879" s="55"/>
      <c r="V51879" s="53"/>
      <c r="W51879" s="53"/>
      <c r="X51879" s="53"/>
      <c r="Y51879" s="55"/>
    </row>
    <row r="51880" spans="21:25" x14ac:dyDescent="0.2">
      <c r="U51880" s="55"/>
      <c r="V51880" s="53"/>
      <c r="W51880" s="53"/>
      <c r="X51880" s="53"/>
      <c r="Y51880" s="55"/>
    </row>
    <row r="51881" spans="21:25" x14ac:dyDescent="0.2">
      <c r="U51881" s="55"/>
      <c r="V51881" s="53"/>
      <c r="W51881" s="53"/>
      <c r="X51881" s="53"/>
      <c r="Y51881" s="55"/>
    </row>
    <row r="51882" spans="21:25" x14ac:dyDescent="0.2">
      <c r="U51882" s="55"/>
      <c r="V51882" s="53"/>
      <c r="W51882" s="53"/>
      <c r="X51882" s="53"/>
      <c r="Y51882" s="55"/>
    </row>
    <row r="51883" spans="21:25" x14ac:dyDescent="0.2">
      <c r="U51883" s="55"/>
      <c r="V51883" s="53"/>
      <c r="W51883" s="53"/>
      <c r="X51883" s="53"/>
      <c r="Y51883" s="55"/>
    </row>
    <row r="51884" spans="21:25" x14ac:dyDescent="0.2">
      <c r="U51884" s="55"/>
      <c r="V51884" s="53"/>
      <c r="W51884" s="53"/>
      <c r="X51884" s="53"/>
      <c r="Y51884" s="55"/>
    </row>
    <row r="51885" spans="21:25" x14ac:dyDescent="0.2">
      <c r="U51885" s="55"/>
      <c r="V51885" s="53"/>
      <c r="W51885" s="53"/>
      <c r="X51885" s="53"/>
      <c r="Y51885" s="55"/>
    </row>
    <row r="51886" spans="21:25" x14ac:dyDescent="0.2">
      <c r="U51886" s="55"/>
      <c r="V51886" s="53"/>
      <c r="W51886" s="53"/>
      <c r="X51886" s="53"/>
      <c r="Y51886" s="55"/>
    </row>
    <row r="51887" spans="21:25" x14ac:dyDescent="0.2">
      <c r="U51887" s="55"/>
      <c r="V51887" s="53"/>
      <c r="W51887" s="53"/>
      <c r="X51887" s="53"/>
      <c r="Y51887" s="55"/>
    </row>
    <row r="51888" spans="21:25" x14ac:dyDescent="0.2">
      <c r="U51888" s="55"/>
      <c r="V51888" s="53"/>
      <c r="W51888" s="53"/>
      <c r="X51888" s="53"/>
      <c r="Y51888" s="55"/>
    </row>
    <row r="51889" spans="21:25" x14ac:dyDescent="0.2">
      <c r="U51889" s="55"/>
      <c r="V51889" s="53"/>
      <c r="W51889" s="53"/>
      <c r="X51889" s="53"/>
      <c r="Y51889" s="55"/>
    </row>
    <row r="51890" spans="21:25" x14ac:dyDescent="0.2">
      <c r="U51890" s="55"/>
      <c r="V51890" s="53"/>
      <c r="W51890" s="53"/>
      <c r="X51890" s="53"/>
      <c r="Y51890" s="55"/>
    </row>
    <row r="51891" spans="21:25" x14ac:dyDescent="0.2">
      <c r="U51891" s="55"/>
      <c r="V51891" s="53"/>
      <c r="W51891" s="53"/>
      <c r="X51891" s="53"/>
      <c r="Y51891" s="55"/>
    </row>
    <row r="51892" spans="21:25" x14ac:dyDescent="0.2">
      <c r="U51892" s="55"/>
      <c r="V51892" s="53"/>
      <c r="W51892" s="53"/>
      <c r="X51892" s="53"/>
      <c r="Y51892" s="55"/>
    </row>
    <row r="51893" spans="21:25" x14ac:dyDescent="0.2">
      <c r="U51893" s="55"/>
      <c r="V51893" s="53"/>
      <c r="W51893" s="53"/>
      <c r="X51893" s="53"/>
      <c r="Y51893" s="55"/>
    </row>
    <row r="51894" spans="21:25" x14ac:dyDescent="0.2">
      <c r="U51894" s="55"/>
      <c r="V51894" s="53"/>
      <c r="W51894" s="53"/>
      <c r="X51894" s="53"/>
      <c r="Y51894" s="55"/>
    </row>
    <row r="51895" spans="21:25" x14ac:dyDescent="0.2">
      <c r="U51895" s="55"/>
      <c r="V51895" s="53"/>
      <c r="W51895" s="53"/>
      <c r="X51895" s="53"/>
      <c r="Y51895" s="55"/>
    </row>
    <row r="51896" spans="21:25" x14ac:dyDescent="0.2">
      <c r="U51896" s="55"/>
      <c r="V51896" s="53"/>
      <c r="W51896" s="53"/>
      <c r="X51896" s="53"/>
      <c r="Y51896" s="55"/>
    </row>
    <row r="51897" spans="21:25" x14ac:dyDescent="0.2">
      <c r="U51897" s="55"/>
      <c r="V51897" s="53"/>
      <c r="W51897" s="53"/>
      <c r="X51897" s="53"/>
      <c r="Y51897" s="55"/>
    </row>
    <row r="51898" spans="21:25" x14ac:dyDescent="0.2">
      <c r="U51898" s="55"/>
      <c r="V51898" s="53"/>
      <c r="W51898" s="53"/>
      <c r="X51898" s="53"/>
      <c r="Y51898" s="55"/>
    </row>
    <row r="51899" spans="21:25" x14ac:dyDescent="0.2">
      <c r="U51899" s="55"/>
      <c r="V51899" s="53"/>
      <c r="W51899" s="53"/>
      <c r="X51899" s="53"/>
      <c r="Y51899" s="55"/>
    </row>
    <row r="51900" spans="21:25" x14ac:dyDescent="0.2">
      <c r="U51900" s="55"/>
      <c r="V51900" s="53"/>
      <c r="W51900" s="53"/>
      <c r="X51900" s="53"/>
      <c r="Y51900" s="55"/>
    </row>
    <row r="51901" spans="21:25" x14ac:dyDescent="0.2">
      <c r="U51901" s="55"/>
      <c r="V51901" s="53"/>
      <c r="W51901" s="53"/>
      <c r="X51901" s="53"/>
      <c r="Y51901" s="55"/>
    </row>
    <row r="51902" spans="21:25" x14ac:dyDescent="0.2">
      <c r="U51902" s="55"/>
      <c r="V51902" s="53"/>
      <c r="W51902" s="53"/>
      <c r="X51902" s="53"/>
      <c r="Y51902" s="55"/>
    </row>
    <row r="51903" spans="21:25" x14ac:dyDescent="0.2">
      <c r="U51903" s="55"/>
      <c r="V51903" s="53"/>
      <c r="W51903" s="53"/>
      <c r="X51903" s="53"/>
      <c r="Y51903" s="55"/>
    </row>
    <row r="51904" spans="21:25" x14ac:dyDescent="0.2">
      <c r="U51904" s="55"/>
      <c r="V51904" s="53"/>
      <c r="W51904" s="53"/>
      <c r="X51904" s="53"/>
      <c r="Y51904" s="55"/>
    </row>
    <row r="51905" spans="21:25" x14ac:dyDescent="0.2">
      <c r="U51905" s="55"/>
      <c r="V51905" s="53"/>
      <c r="W51905" s="53"/>
      <c r="X51905" s="53"/>
      <c r="Y51905" s="55"/>
    </row>
    <row r="51906" spans="21:25" x14ac:dyDescent="0.2">
      <c r="U51906" s="55"/>
      <c r="V51906" s="53"/>
      <c r="W51906" s="53"/>
      <c r="X51906" s="53"/>
      <c r="Y51906" s="55"/>
    </row>
    <row r="51907" spans="21:25" x14ac:dyDescent="0.2">
      <c r="U51907" s="55"/>
      <c r="V51907" s="53"/>
      <c r="W51907" s="53"/>
      <c r="X51907" s="53"/>
      <c r="Y51907" s="55"/>
    </row>
    <row r="51908" spans="21:25" x14ac:dyDescent="0.2">
      <c r="U51908" s="55"/>
      <c r="V51908" s="53"/>
      <c r="W51908" s="53"/>
      <c r="X51908" s="53"/>
      <c r="Y51908" s="55"/>
    </row>
    <row r="51909" spans="21:25" x14ac:dyDescent="0.2">
      <c r="U51909" s="55"/>
      <c r="V51909" s="53"/>
      <c r="W51909" s="53"/>
      <c r="X51909" s="53"/>
      <c r="Y51909" s="55"/>
    </row>
    <row r="51910" spans="21:25" x14ac:dyDescent="0.2">
      <c r="U51910" s="55"/>
      <c r="V51910" s="53"/>
      <c r="W51910" s="53"/>
      <c r="X51910" s="53"/>
      <c r="Y51910" s="55"/>
    </row>
    <row r="51911" spans="21:25" x14ac:dyDescent="0.2">
      <c r="U51911" s="55"/>
      <c r="V51911" s="53"/>
      <c r="W51911" s="53"/>
      <c r="X51911" s="53"/>
      <c r="Y51911" s="55"/>
    </row>
    <row r="51912" spans="21:25" x14ac:dyDescent="0.2">
      <c r="U51912" s="55"/>
      <c r="V51912" s="53"/>
      <c r="W51912" s="53"/>
      <c r="X51912" s="53"/>
      <c r="Y51912" s="55"/>
    </row>
    <row r="51913" spans="21:25" x14ac:dyDescent="0.2">
      <c r="U51913" s="55"/>
      <c r="V51913" s="53"/>
      <c r="W51913" s="53"/>
      <c r="X51913" s="53"/>
      <c r="Y51913" s="55"/>
    </row>
    <row r="51914" spans="21:25" x14ac:dyDescent="0.2">
      <c r="U51914" s="55"/>
      <c r="V51914" s="53"/>
      <c r="W51914" s="53"/>
      <c r="X51914" s="53"/>
      <c r="Y51914" s="55"/>
    </row>
    <row r="51915" spans="21:25" x14ac:dyDescent="0.2">
      <c r="U51915" s="55"/>
      <c r="V51915" s="53"/>
      <c r="W51915" s="53"/>
      <c r="X51915" s="53"/>
      <c r="Y51915" s="55"/>
    </row>
    <row r="51916" spans="21:25" x14ac:dyDescent="0.2">
      <c r="U51916" s="55"/>
      <c r="V51916" s="53"/>
      <c r="W51916" s="53"/>
      <c r="X51916" s="53"/>
      <c r="Y51916" s="55"/>
    </row>
    <row r="51917" spans="21:25" x14ac:dyDescent="0.2">
      <c r="U51917" s="55"/>
      <c r="V51917" s="53"/>
      <c r="W51917" s="53"/>
      <c r="X51917" s="53"/>
      <c r="Y51917" s="55"/>
    </row>
    <row r="51918" spans="21:25" x14ac:dyDescent="0.2">
      <c r="U51918" s="55"/>
      <c r="V51918" s="53"/>
      <c r="W51918" s="53"/>
      <c r="X51918" s="53"/>
      <c r="Y51918" s="55"/>
    </row>
    <row r="51919" spans="21:25" x14ac:dyDescent="0.2">
      <c r="U51919" s="55"/>
      <c r="V51919" s="53"/>
      <c r="W51919" s="53"/>
      <c r="X51919" s="53"/>
      <c r="Y51919" s="55"/>
    </row>
    <row r="51920" spans="21:25" x14ac:dyDescent="0.2">
      <c r="U51920" s="55"/>
      <c r="V51920" s="53"/>
      <c r="W51920" s="53"/>
      <c r="X51920" s="53"/>
      <c r="Y51920" s="55"/>
    </row>
    <row r="51921" spans="21:25" x14ac:dyDescent="0.2">
      <c r="U51921" s="55"/>
      <c r="V51921" s="53"/>
      <c r="W51921" s="53"/>
      <c r="X51921" s="53"/>
      <c r="Y51921" s="55"/>
    </row>
    <row r="51922" spans="21:25" x14ac:dyDescent="0.2">
      <c r="U51922" s="55"/>
      <c r="V51922" s="53"/>
      <c r="W51922" s="53"/>
      <c r="X51922" s="53"/>
      <c r="Y51922" s="55"/>
    </row>
    <row r="51923" spans="21:25" x14ac:dyDescent="0.2">
      <c r="U51923" s="55"/>
      <c r="V51923" s="53"/>
      <c r="W51923" s="53"/>
      <c r="X51923" s="53"/>
      <c r="Y51923" s="55"/>
    </row>
    <row r="51924" spans="21:25" x14ac:dyDescent="0.2">
      <c r="U51924" s="55"/>
      <c r="V51924" s="53"/>
      <c r="W51924" s="53"/>
      <c r="X51924" s="53"/>
      <c r="Y51924" s="55"/>
    </row>
    <row r="51925" spans="21:25" x14ac:dyDescent="0.2">
      <c r="U51925" s="55"/>
      <c r="V51925" s="53"/>
      <c r="W51925" s="53"/>
      <c r="X51925" s="53"/>
      <c r="Y51925" s="55"/>
    </row>
    <row r="51926" spans="21:25" x14ac:dyDescent="0.2">
      <c r="U51926" s="55"/>
      <c r="V51926" s="53"/>
      <c r="W51926" s="53"/>
      <c r="X51926" s="53"/>
      <c r="Y51926" s="55"/>
    </row>
    <row r="51927" spans="21:25" x14ac:dyDescent="0.2">
      <c r="U51927" s="55"/>
      <c r="V51927" s="53"/>
      <c r="W51927" s="53"/>
      <c r="X51927" s="53"/>
      <c r="Y51927" s="55"/>
    </row>
    <row r="51928" spans="21:25" x14ac:dyDescent="0.2">
      <c r="U51928" s="55"/>
      <c r="V51928" s="53"/>
      <c r="W51928" s="53"/>
      <c r="X51928" s="53"/>
      <c r="Y51928" s="55"/>
    </row>
    <row r="51929" spans="21:25" x14ac:dyDescent="0.2">
      <c r="U51929" s="55"/>
      <c r="V51929" s="53"/>
      <c r="W51929" s="53"/>
      <c r="X51929" s="53"/>
      <c r="Y51929" s="55"/>
    </row>
    <row r="51930" spans="21:25" x14ac:dyDescent="0.2">
      <c r="U51930" s="55"/>
      <c r="V51930" s="53"/>
      <c r="W51930" s="53"/>
      <c r="X51930" s="53"/>
      <c r="Y51930" s="55"/>
    </row>
    <row r="51931" spans="21:25" x14ac:dyDescent="0.2">
      <c r="U51931" s="55"/>
      <c r="V51931" s="53"/>
      <c r="W51931" s="53"/>
      <c r="X51931" s="53"/>
      <c r="Y51931" s="55"/>
    </row>
    <row r="51932" spans="21:25" x14ac:dyDescent="0.2">
      <c r="U51932" s="55"/>
      <c r="V51932" s="53"/>
      <c r="W51932" s="53"/>
      <c r="X51932" s="53"/>
      <c r="Y51932" s="55"/>
    </row>
    <row r="51933" spans="21:25" x14ac:dyDescent="0.2">
      <c r="U51933" s="55"/>
      <c r="V51933" s="53"/>
      <c r="W51933" s="53"/>
      <c r="X51933" s="53"/>
      <c r="Y51933" s="55"/>
    </row>
    <row r="51934" spans="21:25" x14ac:dyDescent="0.2">
      <c r="U51934" s="55"/>
      <c r="V51934" s="53"/>
      <c r="W51934" s="53"/>
      <c r="X51934" s="53"/>
      <c r="Y51934" s="55"/>
    </row>
    <row r="51935" spans="21:25" x14ac:dyDescent="0.2">
      <c r="U51935" s="55"/>
      <c r="V51935" s="53"/>
      <c r="W51935" s="53"/>
      <c r="X51935" s="53"/>
      <c r="Y51935" s="55"/>
    </row>
    <row r="51936" spans="21:25" x14ac:dyDescent="0.2">
      <c r="U51936" s="55"/>
      <c r="V51936" s="53"/>
      <c r="W51936" s="53"/>
      <c r="X51936" s="53"/>
      <c r="Y51936" s="55"/>
    </row>
    <row r="51937" spans="21:25" x14ac:dyDescent="0.2">
      <c r="U51937" s="55"/>
      <c r="V51937" s="53"/>
      <c r="W51937" s="53"/>
      <c r="X51937" s="53"/>
      <c r="Y51937" s="55"/>
    </row>
    <row r="51938" spans="21:25" x14ac:dyDescent="0.2">
      <c r="U51938" s="55"/>
      <c r="V51938" s="53"/>
      <c r="W51938" s="53"/>
      <c r="X51938" s="53"/>
      <c r="Y51938" s="55"/>
    </row>
    <row r="51939" spans="21:25" x14ac:dyDescent="0.2">
      <c r="U51939" s="55"/>
      <c r="V51939" s="53"/>
      <c r="W51939" s="53"/>
      <c r="X51939" s="53"/>
      <c r="Y51939" s="55"/>
    </row>
    <row r="51940" spans="21:25" x14ac:dyDescent="0.2">
      <c r="U51940" s="55"/>
      <c r="V51940" s="53"/>
      <c r="W51940" s="53"/>
      <c r="X51940" s="53"/>
      <c r="Y51940" s="55"/>
    </row>
    <row r="51941" spans="21:25" x14ac:dyDescent="0.2">
      <c r="U51941" s="55"/>
      <c r="V51941" s="53"/>
      <c r="W51941" s="53"/>
      <c r="X51941" s="53"/>
      <c r="Y51941" s="55"/>
    </row>
    <row r="51942" spans="21:25" x14ac:dyDescent="0.2">
      <c r="U51942" s="55"/>
      <c r="V51942" s="53"/>
      <c r="W51942" s="53"/>
      <c r="X51942" s="53"/>
      <c r="Y51942" s="55"/>
    </row>
    <row r="51943" spans="21:25" x14ac:dyDescent="0.2">
      <c r="U51943" s="55"/>
      <c r="V51943" s="53"/>
      <c r="W51943" s="53"/>
      <c r="X51943" s="53"/>
      <c r="Y51943" s="55"/>
    </row>
    <row r="51944" spans="21:25" x14ac:dyDescent="0.2">
      <c r="U51944" s="55"/>
      <c r="V51944" s="53"/>
      <c r="W51944" s="53"/>
      <c r="X51944" s="53"/>
      <c r="Y51944" s="55"/>
    </row>
    <row r="51945" spans="21:25" x14ac:dyDescent="0.2">
      <c r="U51945" s="55"/>
      <c r="V51945" s="53"/>
      <c r="W51945" s="53"/>
      <c r="X51945" s="53"/>
      <c r="Y51945" s="55"/>
    </row>
    <row r="51946" spans="21:25" x14ac:dyDescent="0.2">
      <c r="U51946" s="55"/>
      <c r="V51946" s="53"/>
      <c r="W51946" s="53"/>
      <c r="X51946" s="53"/>
      <c r="Y51946" s="55"/>
    </row>
    <row r="51947" spans="21:25" x14ac:dyDescent="0.2">
      <c r="U51947" s="55"/>
      <c r="V51947" s="53"/>
      <c r="W51947" s="53"/>
      <c r="X51947" s="53"/>
      <c r="Y51947" s="55"/>
    </row>
    <row r="51948" spans="21:25" x14ac:dyDescent="0.2">
      <c r="U51948" s="55"/>
      <c r="V51948" s="53"/>
      <c r="W51948" s="53"/>
      <c r="X51948" s="53"/>
      <c r="Y51948" s="55"/>
    </row>
    <row r="51949" spans="21:25" x14ac:dyDescent="0.2">
      <c r="U51949" s="55"/>
      <c r="V51949" s="53"/>
      <c r="W51949" s="53"/>
      <c r="X51949" s="53"/>
      <c r="Y51949" s="55"/>
    </row>
    <row r="51950" spans="21:25" x14ac:dyDescent="0.2">
      <c r="U51950" s="55"/>
      <c r="V51950" s="53"/>
      <c r="W51950" s="53"/>
      <c r="X51950" s="53"/>
      <c r="Y51950" s="55"/>
    </row>
    <row r="51951" spans="21:25" x14ac:dyDescent="0.2">
      <c r="U51951" s="55"/>
      <c r="V51951" s="53"/>
      <c r="W51951" s="53"/>
      <c r="X51951" s="53"/>
      <c r="Y51951" s="55"/>
    </row>
    <row r="51952" spans="21:25" x14ac:dyDescent="0.2">
      <c r="U51952" s="55"/>
      <c r="V51952" s="53"/>
      <c r="W51952" s="53"/>
      <c r="X51952" s="53"/>
      <c r="Y51952" s="55"/>
    </row>
    <row r="51953" spans="21:25" x14ac:dyDescent="0.2">
      <c r="U51953" s="55"/>
      <c r="V51953" s="53"/>
      <c r="W51953" s="53"/>
      <c r="X51953" s="53"/>
      <c r="Y51953" s="55"/>
    </row>
    <row r="51954" spans="21:25" x14ac:dyDescent="0.2">
      <c r="U51954" s="55"/>
      <c r="V51954" s="53"/>
      <c r="W51954" s="53"/>
      <c r="X51954" s="53"/>
      <c r="Y51954" s="55"/>
    </row>
    <row r="51955" spans="21:25" x14ac:dyDescent="0.2">
      <c r="U51955" s="55"/>
      <c r="V51955" s="53"/>
      <c r="W51955" s="53"/>
      <c r="X51955" s="53"/>
      <c r="Y51955" s="55"/>
    </row>
    <row r="51956" spans="21:25" x14ac:dyDescent="0.2">
      <c r="U51956" s="55"/>
      <c r="V51956" s="53"/>
      <c r="W51956" s="53"/>
      <c r="X51956" s="53"/>
      <c r="Y51956" s="55"/>
    </row>
    <row r="51957" spans="21:25" x14ac:dyDescent="0.2">
      <c r="U51957" s="55"/>
      <c r="V51957" s="53"/>
      <c r="W51957" s="53"/>
      <c r="X51957" s="53"/>
      <c r="Y51957" s="55"/>
    </row>
    <row r="51958" spans="21:25" x14ac:dyDescent="0.2">
      <c r="U51958" s="55"/>
      <c r="V51958" s="53"/>
      <c r="W51958" s="53"/>
      <c r="X51958" s="53"/>
      <c r="Y51958" s="55"/>
    </row>
    <row r="51959" spans="21:25" x14ac:dyDescent="0.2">
      <c r="U51959" s="55"/>
      <c r="V51959" s="53"/>
      <c r="W51959" s="53"/>
      <c r="X51959" s="53"/>
      <c r="Y51959" s="55"/>
    </row>
    <row r="51960" spans="21:25" x14ac:dyDescent="0.2">
      <c r="U51960" s="55"/>
      <c r="V51960" s="53"/>
      <c r="W51960" s="53"/>
      <c r="X51960" s="53"/>
      <c r="Y51960" s="55"/>
    </row>
    <row r="51961" spans="21:25" x14ac:dyDescent="0.2">
      <c r="U51961" s="55"/>
      <c r="V51961" s="53"/>
      <c r="W51961" s="53"/>
      <c r="X51961" s="53"/>
      <c r="Y51961" s="55"/>
    </row>
    <row r="51962" spans="21:25" x14ac:dyDescent="0.2">
      <c r="U51962" s="55"/>
      <c r="V51962" s="53"/>
      <c r="W51962" s="53"/>
      <c r="X51962" s="53"/>
      <c r="Y51962" s="55"/>
    </row>
    <row r="51963" spans="21:25" x14ac:dyDescent="0.2">
      <c r="U51963" s="55"/>
      <c r="V51963" s="53"/>
      <c r="W51963" s="53"/>
      <c r="X51963" s="53"/>
      <c r="Y51963" s="55"/>
    </row>
    <row r="51964" spans="21:25" x14ac:dyDescent="0.2">
      <c r="U51964" s="55"/>
      <c r="V51964" s="53"/>
      <c r="W51964" s="53"/>
      <c r="X51964" s="53"/>
      <c r="Y51964" s="55"/>
    </row>
    <row r="51965" spans="21:25" x14ac:dyDescent="0.2">
      <c r="U51965" s="55"/>
      <c r="V51965" s="53"/>
      <c r="W51965" s="53"/>
      <c r="X51965" s="53"/>
      <c r="Y51965" s="55"/>
    </row>
    <row r="51966" spans="21:25" x14ac:dyDescent="0.2">
      <c r="U51966" s="55"/>
      <c r="V51966" s="53"/>
      <c r="W51966" s="53"/>
      <c r="X51966" s="53"/>
      <c r="Y51966" s="55"/>
    </row>
    <row r="51967" spans="21:25" x14ac:dyDescent="0.2">
      <c r="U51967" s="55"/>
      <c r="V51967" s="53"/>
      <c r="W51967" s="53"/>
      <c r="X51967" s="53"/>
      <c r="Y51967" s="55"/>
    </row>
    <row r="51968" spans="21:25" x14ac:dyDescent="0.2">
      <c r="U51968" s="55"/>
      <c r="V51968" s="53"/>
      <c r="W51968" s="53"/>
      <c r="X51968" s="53"/>
      <c r="Y51968" s="55"/>
    </row>
    <row r="51969" spans="21:25" x14ac:dyDescent="0.2">
      <c r="U51969" s="55"/>
      <c r="V51969" s="53"/>
      <c r="W51969" s="53"/>
      <c r="X51969" s="53"/>
      <c r="Y51969" s="55"/>
    </row>
    <row r="51970" spans="21:25" x14ac:dyDescent="0.2">
      <c r="U51970" s="55"/>
      <c r="V51970" s="53"/>
      <c r="W51970" s="53"/>
      <c r="X51970" s="53"/>
      <c r="Y51970" s="55"/>
    </row>
    <row r="51971" spans="21:25" x14ac:dyDescent="0.2">
      <c r="U51971" s="55"/>
      <c r="V51971" s="53"/>
      <c r="W51971" s="53"/>
      <c r="X51971" s="53"/>
      <c r="Y51971" s="55"/>
    </row>
    <row r="51972" spans="21:25" x14ac:dyDescent="0.2">
      <c r="U51972" s="55"/>
      <c r="V51972" s="53"/>
      <c r="W51972" s="53"/>
      <c r="X51972" s="53"/>
      <c r="Y51972" s="55"/>
    </row>
    <row r="51973" spans="21:25" x14ac:dyDescent="0.2">
      <c r="U51973" s="55"/>
      <c r="V51973" s="53"/>
      <c r="W51973" s="53"/>
      <c r="X51973" s="53"/>
      <c r="Y51973" s="55"/>
    </row>
    <row r="51974" spans="21:25" x14ac:dyDescent="0.2">
      <c r="U51974" s="55"/>
      <c r="V51974" s="53"/>
      <c r="W51974" s="53"/>
      <c r="X51974" s="53"/>
      <c r="Y51974" s="55"/>
    </row>
    <row r="51975" spans="21:25" x14ac:dyDescent="0.2">
      <c r="U51975" s="55"/>
      <c r="V51975" s="53"/>
      <c r="W51975" s="53"/>
      <c r="X51975" s="53"/>
      <c r="Y51975" s="55"/>
    </row>
    <row r="51976" spans="21:25" x14ac:dyDescent="0.2">
      <c r="U51976" s="55"/>
      <c r="V51976" s="53"/>
      <c r="W51976" s="53"/>
      <c r="X51976" s="53"/>
      <c r="Y51976" s="55"/>
    </row>
    <row r="51977" spans="21:25" x14ac:dyDescent="0.2">
      <c r="U51977" s="55"/>
      <c r="V51977" s="53"/>
      <c r="W51977" s="53"/>
      <c r="X51977" s="53"/>
      <c r="Y51977" s="55"/>
    </row>
    <row r="51978" spans="21:25" x14ac:dyDescent="0.2">
      <c r="U51978" s="55"/>
      <c r="V51978" s="53"/>
      <c r="W51978" s="53"/>
      <c r="X51978" s="53"/>
      <c r="Y51978" s="55"/>
    </row>
    <row r="51979" spans="21:25" x14ac:dyDescent="0.2">
      <c r="U51979" s="55"/>
      <c r="V51979" s="53"/>
      <c r="W51979" s="53"/>
      <c r="X51979" s="53"/>
      <c r="Y51979" s="55"/>
    </row>
    <row r="51980" spans="21:25" x14ac:dyDescent="0.2">
      <c r="U51980" s="55"/>
      <c r="V51980" s="53"/>
      <c r="W51980" s="53"/>
      <c r="X51980" s="53"/>
      <c r="Y51980" s="55"/>
    </row>
    <row r="51981" spans="21:25" x14ac:dyDescent="0.2">
      <c r="U51981" s="55"/>
      <c r="V51981" s="53"/>
      <c r="W51981" s="53"/>
      <c r="X51981" s="53"/>
      <c r="Y51981" s="55"/>
    </row>
    <row r="51982" spans="21:25" x14ac:dyDescent="0.2">
      <c r="U51982" s="55"/>
      <c r="V51982" s="53"/>
      <c r="W51982" s="53"/>
      <c r="X51982" s="53"/>
      <c r="Y51982" s="55"/>
    </row>
    <row r="51983" spans="21:25" x14ac:dyDescent="0.2">
      <c r="U51983" s="55"/>
      <c r="V51983" s="53"/>
      <c r="W51983" s="53"/>
      <c r="X51983" s="53"/>
      <c r="Y51983" s="55"/>
    </row>
    <row r="51984" spans="21:25" x14ac:dyDescent="0.2">
      <c r="U51984" s="55"/>
      <c r="V51984" s="53"/>
      <c r="W51984" s="53"/>
      <c r="X51984" s="53"/>
      <c r="Y51984" s="55"/>
    </row>
    <row r="51985" spans="21:25" x14ac:dyDescent="0.2">
      <c r="U51985" s="55"/>
      <c r="V51985" s="53"/>
      <c r="W51985" s="53"/>
      <c r="X51985" s="53"/>
      <c r="Y51985" s="55"/>
    </row>
    <row r="51986" spans="21:25" x14ac:dyDescent="0.2">
      <c r="U51986" s="55"/>
      <c r="V51986" s="53"/>
      <c r="W51986" s="53"/>
      <c r="X51986" s="53"/>
      <c r="Y51986" s="55"/>
    </row>
    <row r="51987" spans="21:25" x14ac:dyDescent="0.2">
      <c r="U51987" s="55"/>
      <c r="V51987" s="53"/>
      <c r="W51987" s="53"/>
      <c r="X51987" s="53"/>
      <c r="Y51987" s="55"/>
    </row>
    <row r="51988" spans="21:25" x14ac:dyDescent="0.2">
      <c r="U51988" s="55"/>
      <c r="V51988" s="53"/>
      <c r="W51988" s="53"/>
      <c r="X51988" s="53"/>
      <c r="Y51988" s="55"/>
    </row>
    <row r="51989" spans="21:25" x14ac:dyDescent="0.2">
      <c r="U51989" s="55"/>
      <c r="V51989" s="53"/>
      <c r="W51989" s="53"/>
      <c r="X51989" s="53"/>
      <c r="Y51989" s="55"/>
    </row>
    <row r="51990" spans="21:25" x14ac:dyDescent="0.2">
      <c r="U51990" s="55"/>
      <c r="V51990" s="53"/>
      <c r="W51990" s="53"/>
      <c r="X51990" s="53"/>
      <c r="Y51990" s="55"/>
    </row>
    <row r="51991" spans="21:25" x14ac:dyDescent="0.2">
      <c r="U51991" s="55"/>
      <c r="V51991" s="53"/>
      <c r="W51991" s="53"/>
      <c r="X51991" s="53"/>
      <c r="Y51991" s="55"/>
    </row>
    <row r="51992" spans="21:25" x14ac:dyDescent="0.2">
      <c r="U51992" s="55"/>
      <c r="V51992" s="53"/>
      <c r="W51992" s="53"/>
      <c r="X51992" s="53"/>
      <c r="Y51992" s="55"/>
    </row>
    <row r="51993" spans="21:25" x14ac:dyDescent="0.2">
      <c r="U51993" s="55"/>
      <c r="V51993" s="53"/>
      <c r="W51993" s="53"/>
      <c r="X51993" s="53"/>
      <c r="Y51993" s="55"/>
    </row>
    <row r="51994" spans="21:25" x14ac:dyDescent="0.2">
      <c r="U51994" s="55"/>
      <c r="V51994" s="53"/>
      <c r="W51994" s="53"/>
      <c r="X51994" s="53"/>
      <c r="Y51994" s="55"/>
    </row>
    <row r="51995" spans="21:25" x14ac:dyDescent="0.2">
      <c r="U51995" s="55"/>
      <c r="V51995" s="53"/>
      <c r="W51995" s="53"/>
      <c r="X51995" s="53"/>
      <c r="Y51995" s="55"/>
    </row>
    <row r="51996" spans="21:25" x14ac:dyDescent="0.2">
      <c r="U51996" s="55"/>
      <c r="V51996" s="53"/>
      <c r="W51996" s="53"/>
      <c r="X51996" s="53"/>
      <c r="Y51996" s="55"/>
    </row>
    <row r="51997" spans="21:25" x14ac:dyDescent="0.2">
      <c r="U51997" s="55"/>
      <c r="V51997" s="53"/>
      <c r="W51997" s="53"/>
      <c r="X51997" s="53"/>
      <c r="Y51997" s="55"/>
    </row>
    <row r="51998" spans="21:25" x14ac:dyDescent="0.2">
      <c r="U51998" s="55"/>
      <c r="V51998" s="53"/>
      <c r="W51998" s="53"/>
      <c r="X51998" s="53"/>
      <c r="Y51998" s="55"/>
    </row>
    <row r="51999" spans="21:25" x14ac:dyDescent="0.2">
      <c r="U51999" s="55"/>
      <c r="V51999" s="53"/>
      <c r="W51999" s="53"/>
      <c r="X51999" s="53"/>
      <c r="Y51999" s="55"/>
    </row>
    <row r="52000" spans="21:25" x14ac:dyDescent="0.2">
      <c r="U52000" s="55"/>
      <c r="V52000" s="53"/>
      <c r="W52000" s="53"/>
      <c r="X52000" s="53"/>
      <c r="Y52000" s="55"/>
    </row>
    <row r="52001" spans="21:25" x14ac:dyDescent="0.2">
      <c r="U52001" s="55"/>
      <c r="V52001" s="53"/>
      <c r="W52001" s="53"/>
      <c r="X52001" s="53"/>
      <c r="Y52001" s="55"/>
    </row>
    <row r="52002" spans="21:25" x14ac:dyDescent="0.2">
      <c r="U52002" s="55"/>
      <c r="V52002" s="53"/>
      <c r="W52002" s="53"/>
      <c r="X52002" s="53"/>
      <c r="Y52002" s="55"/>
    </row>
    <row r="52003" spans="21:25" x14ac:dyDescent="0.2">
      <c r="U52003" s="55"/>
      <c r="V52003" s="53"/>
      <c r="W52003" s="53"/>
      <c r="X52003" s="53"/>
      <c r="Y52003" s="55"/>
    </row>
    <row r="52004" spans="21:25" x14ac:dyDescent="0.2">
      <c r="U52004" s="55"/>
      <c r="V52004" s="53"/>
      <c r="W52004" s="53"/>
      <c r="X52004" s="53"/>
      <c r="Y52004" s="55"/>
    </row>
    <row r="52005" spans="21:25" x14ac:dyDescent="0.2">
      <c r="U52005" s="55"/>
      <c r="V52005" s="53"/>
      <c r="W52005" s="53"/>
      <c r="X52005" s="53"/>
      <c r="Y52005" s="55"/>
    </row>
    <row r="52006" spans="21:25" x14ac:dyDescent="0.2">
      <c r="U52006" s="55"/>
      <c r="V52006" s="53"/>
      <c r="W52006" s="53"/>
      <c r="X52006" s="53"/>
      <c r="Y52006" s="55"/>
    </row>
    <row r="52007" spans="21:25" x14ac:dyDescent="0.2">
      <c r="U52007" s="55"/>
      <c r="V52007" s="53"/>
      <c r="W52007" s="53"/>
      <c r="X52007" s="53"/>
      <c r="Y52007" s="55"/>
    </row>
    <row r="52008" spans="21:25" x14ac:dyDescent="0.2">
      <c r="U52008" s="55"/>
      <c r="V52008" s="53"/>
      <c r="W52008" s="53"/>
      <c r="X52008" s="53"/>
      <c r="Y52008" s="55"/>
    </row>
    <row r="52009" spans="21:25" x14ac:dyDescent="0.2">
      <c r="U52009" s="55"/>
      <c r="V52009" s="53"/>
      <c r="W52009" s="53"/>
      <c r="X52009" s="53"/>
      <c r="Y52009" s="55"/>
    </row>
    <row r="52010" spans="21:25" x14ac:dyDescent="0.2">
      <c r="U52010" s="55"/>
      <c r="V52010" s="53"/>
      <c r="W52010" s="53"/>
      <c r="X52010" s="53"/>
      <c r="Y52010" s="55"/>
    </row>
    <row r="52011" spans="21:25" x14ac:dyDescent="0.2">
      <c r="U52011" s="55"/>
      <c r="V52011" s="53"/>
      <c r="W52011" s="53"/>
      <c r="X52011" s="53"/>
      <c r="Y52011" s="55"/>
    </row>
    <row r="52012" spans="21:25" x14ac:dyDescent="0.2">
      <c r="U52012" s="55"/>
      <c r="V52012" s="53"/>
      <c r="W52012" s="53"/>
      <c r="X52012" s="53"/>
      <c r="Y52012" s="55"/>
    </row>
    <row r="52013" spans="21:25" x14ac:dyDescent="0.2">
      <c r="U52013" s="55"/>
      <c r="V52013" s="53"/>
      <c r="W52013" s="53"/>
      <c r="X52013" s="53"/>
      <c r="Y52013" s="55"/>
    </row>
    <row r="52014" spans="21:25" x14ac:dyDescent="0.2">
      <c r="U52014" s="55"/>
      <c r="V52014" s="53"/>
      <c r="W52014" s="53"/>
      <c r="X52014" s="53"/>
      <c r="Y52014" s="55"/>
    </row>
    <row r="52015" spans="21:25" x14ac:dyDescent="0.2">
      <c r="U52015" s="55"/>
      <c r="V52015" s="53"/>
      <c r="W52015" s="53"/>
      <c r="X52015" s="53"/>
      <c r="Y52015" s="55"/>
    </row>
    <row r="52016" spans="21:25" x14ac:dyDescent="0.2">
      <c r="U52016" s="55"/>
      <c r="V52016" s="53"/>
      <c r="W52016" s="53"/>
      <c r="X52016" s="53"/>
      <c r="Y52016" s="55"/>
    </row>
    <row r="52017" spans="21:25" x14ac:dyDescent="0.2">
      <c r="U52017" s="55"/>
      <c r="V52017" s="53"/>
      <c r="W52017" s="53"/>
      <c r="X52017" s="53"/>
      <c r="Y52017" s="55"/>
    </row>
    <row r="52018" spans="21:25" x14ac:dyDescent="0.2">
      <c r="U52018" s="55"/>
      <c r="V52018" s="53"/>
      <c r="W52018" s="53"/>
      <c r="X52018" s="53"/>
      <c r="Y52018" s="55"/>
    </row>
    <row r="52019" spans="21:25" x14ac:dyDescent="0.2">
      <c r="U52019" s="55"/>
      <c r="V52019" s="53"/>
      <c r="W52019" s="53"/>
      <c r="X52019" s="53"/>
      <c r="Y52019" s="55"/>
    </row>
    <row r="52020" spans="21:25" x14ac:dyDescent="0.2">
      <c r="U52020" s="55"/>
      <c r="V52020" s="53"/>
      <c r="W52020" s="53"/>
      <c r="X52020" s="53"/>
      <c r="Y52020" s="55"/>
    </row>
    <row r="52021" spans="21:25" x14ac:dyDescent="0.2">
      <c r="U52021" s="55"/>
      <c r="V52021" s="53"/>
      <c r="W52021" s="53"/>
      <c r="X52021" s="53"/>
      <c r="Y52021" s="55"/>
    </row>
    <row r="52022" spans="21:25" x14ac:dyDescent="0.2">
      <c r="U52022" s="55"/>
      <c r="V52022" s="53"/>
      <c r="W52022" s="53"/>
      <c r="X52022" s="53"/>
      <c r="Y52022" s="55"/>
    </row>
    <row r="52023" spans="21:25" x14ac:dyDescent="0.2">
      <c r="U52023" s="55"/>
      <c r="V52023" s="53"/>
      <c r="W52023" s="53"/>
      <c r="X52023" s="53"/>
      <c r="Y52023" s="55"/>
    </row>
    <row r="52024" spans="21:25" x14ac:dyDescent="0.2">
      <c r="U52024" s="55"/>
      <c r="V52024" s="53"/>
      <c r="W52024" s="53"/>
      <c r="X52024" s="53"/>
      <c r="Y52024" s="55"/>
    </row>
    <row r="52025" spans="21:25" x14ac:dyDescent="0.2">
      <c r="U52025" s="55"/>
      <c r="V52025" s="53"/>
      <c r="W52025" s="53"/>
      <c r="X52025" s="53"/>
      <c r="Y52025" s="55"/>
    </row>
    <row r="52026" spans="21:25" x14ac:dyDescent="0.2">
      <c r="U52026" s="55"/>
      <c r="V52026" s="53"/>
      <c r="W52026" s="53"/>
      <c r="X52026" s="53"/>
      <c r="Y52026" s="55"/>
    </row>
    <row r="52027" spans="21:25" x14ac:dyDescent="0.2">
      <c r="U52027" s="55"/>
      <c r="V52027" s="53"/>
      <c r="W52027" s="53"/>
      <c r="X52027" s="53"/>
      <c r="Y52027" s="55"/>
    </row>
    <row r="52028" spans="21:25" x14ac:dyDescent="0.2">
      <c r="U52028" s="55"/>
      <c r="V52028" s="53"/>
      <c r="W52028" s="53"/>
      <c r="X52028" s="53"/>
      <c r="Y52028" s="55"/>
    </row>
    <row r="52029" spans="21:25" x14ac:dyDescent="0.2">
      <c r="U52029" s="55"/>
      <c r="V52029" s="53"/>
      <c r="W52029" s="53"/>
      <c r="X52029" s="53"/>
      <c r="Y52029" s="55"/>
    </row>
    <row r="52030" spans="21:25" x14ac:dyDescent="0.2">
      <c r="U52030" s="55"/>
      <c r="V52030" s="53"/>
      <c r="W52030" s="53"/>
      <c r="X52030" s="53"/>
      <c r="Y52030" s="55"/>
    </row>
    <row r="52031" spans="21:25" x14ac:dyDescent="0.2">
      <c r="U52031" s="55"/>
      <c r="V52031" s="53"/>
      <c r="W52031" s="53"/>
      <c r="X52031" s="53"/>
      <c r="Y52031" s="55"/>
    </row>
    <row r="52032" spans="21:25" x14ac:dyDescent="0.2">
      <c r="U52032" s="55"/>
      <c r="V52032" s="53"/>
      <c r="W52032" s="53"/>
      <c r="X52032" s="53"/>
      <c r="Y52032" s="55"/>
    </row>
    <row r="52033" spans="21:25" x14ac:dyDescent="0.2">
      <c r="U52033" s="55"/>
      <c r="V52033" s="53"/>
      <c r="W52033" s="53"/>
      <c r="X52033" s="53"/>
      <c r="Y52033" s="55"/>
    </row>
    <row r="52034" spans="21:25" x14ac:dyDescent="0.2">
      <c r="U52034" s="55"/>
      <c r="V52034" s="53"/>
      <c r="W52034" s="53"/>
      <c r="X52034" s="53"/>
      <c r="Y52034" s="55"/>
    </row>
    <row r="52035" spans="21:25" x14ac:dyDescent="0.2">
      <c r="U52035" s="55"/>
      <c r="V52035" s="53"/>
      <c r="W52035" s="53"/>
      <c r="X52035" s="53"/>
      <c r="Y52035" s="55"/>
    </row>
    <row r="52036" spans="21:25" x14ac:dyDescent="0.2">
      <c r="U52036" s="55"/>
      <c r="V52036" s="53"/>
      <c r="W52036" s="53"/>
      <c r="X52036" s="53"/>
      <c r="Y52036" s="55"/>
    </row>
    <row r="52037" spans="21:25" x14ac:dyDescent="0.2">
      <c r="U52037" s="55"/>
      <c r="V52037" s="53"/>
      <c r="W52037" s="53"/>
      <c r="X52037" s="53"/>
      <c r="Y52037" s="55"/>
    </row>
    <row r="52038" spans="21:25" x14ac:dyDescent="0.2">
      <c r="U52038" s="55"/>
      <c r="V52038" s="53"/>
      <c r="W52038" s="53"/>
      <c r="X52038" s="53"/>
      <c r="Y52038" s="55"/>
    </row>
    <row r="52039" spans="21:25" x14ac:dyDescent="0.2">
      <c r="U52039" s="55"/>
      <c r="V52039" s="53"/>
      <c r="W52039" s="53"/>
      <c r="X52039" s="53"/>
      <c r="Y52039" s="55"/>
    </row>
    <row r="52040" spans="21:25" x14ac:dyDescent="0.2">
      <c r="U52040" s="55"/>
      <c r="V52040" s="53"/>
      <c r="W52040" s="53"/>
      <c r="X52040" s="53"/>
      <c r="Y52040" s="55"/>
    </row>
    <row r="52041" spans="21:25" x14ac:dyDescent="0.2">
      <c r="U52041" s="55"/>
      <c r="V52041" s="53"/>
      <c r="W52041" s="53"/>
      <c r="X52041" s="53"/>
      <c r="Y52041" s="55"/>
    </row>
    <row r="52042" spans="21:25" x14ac:dyDescent="0.2">
      <c r="U52042" s="55"/>
      <c r="V52042" s="53"/>
      <c r="W52042" s="53"/>
      <c r="X52042" s="53"/>
      <c r="Y52042" s="55"/>
    </row>
    <row r="52043" spans="21:25" x14ac:dyDescent="0.2">
      <c r="U52043" s="55"/>
      <c r="V52043" s="53"/>
      <c r="W52043" s="53"/>
      <c r="X52043" s="53"/>
      <c r="Y52043" s="55"/>
    </row>
    <row r="52044" spans="21:25" x14ac:dyDescent="0.2">
      <c r="U52044" s="55"/>
      <c r="V52044" s="53"/>
      <c r="W52044" s="53"/>
      <c r="X52044" s="53"/>
      <c r="Y52044" s="55"/>
    </row>
    <row r="52045" spans="21:25" x14ac:dyDescent="0.2">
      <c r="U52045" s="55"/>
      <c r="V52045" s="53"/>
      <c r="W52045" s="53"/>
      <c r="X52045" s="53"/>
      <c r="Y52045" s="55"/>
    </row>
    <row r="52046" spans="21:25" x14ac:dyDescent="0.2">
      <c r="U52046" s="55"/>
      <c r="V52046" s="53"/>
      <c r="W52046" s="53"/>
      <c r="X52046" s="53"/>
      <c r="Y52046" s="55"/>
    </row>
    <row r="52047" spans="21:25" x14ac:dyDescent="0.2">
      <c r="U52047" s="55"/>
      <c r="V52047" s="53"/>
      <c r="W52047" s="53"/>
      <c r="X52047" s="53"/>
      <c r="Y52047" s="55"/>
    </row>
    <row r="52048" spans="21:25" x14ac:dyDescent="0.2">
      <c r="U52048" s="55"/>
      <c r="V52048" s="53"/>
      <c r="W52048" s="53"/>
      <c r="X52048" s="53"/>
      <c r="Y52048" s="55"/>
    </row>
    <row r="52049" spans="21:25" x14ac:dyDescent="0.2">
      <c r="U52049" s="55"/>
      <c r="V52049" s="53"/>
      <c r="W52049" s="53"/>
      <c r="X52049" s="53"/>
      <c r="Y52049" s="55"/>
    </row>
    <row r="52050" spans="21:25" x14ac:dyDescent="0.2">
      <c r="U52050" s="55"/>
      <c r="V52050" s="53"/>
      <c r="W52050" s="53"/>
      <c r="X52050" s="53"/>
      <c r="Y52050" s="55"/>
    </row>
    <row r="52051" spans="21:25" x14ac:dyDescent="0.2">
      <c r="U52051" s="55"/>
      <c r="V52051" s="53"/>
      <c r="W52051" s="53"/>
      <c r="X52051" s="53"/>
      <c r="Y52051" s="55"/>
    </row>
    <row r="52052" spans="21:25" x14ac:dyDescent="0.2">
      <c r="U52052" s="55"/>
      <c r="V52052" s="53"/>
      <c r="W52052" s="53"/>
      <c r="X52052" s="53"/>
      <c r="Y52052" s="55"/>
    </row>
    <row r="52053" spans="21:25" x14ac:dyDescent="0.2">
      <c r="U52053" s="55"/>
      <c r="V52053" s="53"/>
      <c r="W52053" s="53"/>
      <c r="X52053" s="53"/>
      <c r="Y52053" s="55"/>
    </row>
    <row r="52054" spans="21:25" x14ac:dyDescent="0.2">
      <c r="U52054" s="55"/>
      <c r="V52054" s="53"/>
      <c r="W52054" s="53"/>
      <c r="X52054" s="53"/>
      <c r="Y52054" s="55"/>
    </row>
    <row r="52055" spans="21:25" x14ac:dyDescent="0.2">
      <c r="U52055" s="55"/>
      <c r="V52055" s="53"/>
      <c r="W52055" s="53"/>
      <c r="X52055" s="53"/>
      <c r="Y52055" s="55"/>
    </row>
    <row r="52056" spans="21:25" x14ac:dyDescent="0.2">
      <c r="U52056" s="55"/>
      <c r="V52056" s="53"/>
      <c r="W52056" s="53"/>
      <c r="X52056" s="53"/>
      <c r="Y52056" s="55"/>
    </row>
    <row r="52057" spans="21:25" x14ac:dyDescent="0.2">
      <c r="U52057" s="55"/>
      <c r="V52057" s="53"/>
      <c r="W52057" s="53"/>
      <c r="X52057" s="53"/>
      <c r="Y52057" s="55"/>
    </row>
    <row r="52058" spans="21:25" x14ac:dyDescent="0.2">
      <c r="U52058" s="55"/>
      <c r="V52058" s="53"/>
      <c r="W52058" s="53"/>
      <c r="X52058" s="53"/>
      <c r="Y52058" s="55"/>
    </row>
    <row r="52059" spans="21:25" x14ac:dyDescent="0.2">
      <c r="U52059" s="55"/>
      <c r="V52059" s="53"/>
      <c r="W52059" s="53"/>
      <c r="X52059" s="53"/>
      <c r="Y52059" s="55"/>
    </row>
    <row r="52060" spans="21:25" x14ac:dyDescent="0.2">
      <c r="U52060" s="55"/>
      <c r="V52060" s="53"/>
      <c r="W52060" s="53"/>
      <c r="X52060" s="53"/>
      <c r="Y52060" s="55"/>
    </row>
    <row r="52061" spans="21:25" x14ac:dyDescent="0.2">
      <c r="U52061" s="55"/>
      <c r="V52061" s="53"/>
      <c r="W52061" s="53"/>
      <c r="X52061" s="53"/>
      <c r="Y52061" s="55"/>
    </row>
    <row r="52062" spans="21:25" x14ac:dyDescent="0.2">
      <c r="U52062" s="55"/>
      <c r="V52062" s="53"/>
      <c r="W52062" s="53"/>
      <c r="X52062" s="53"/>
      <c r="Y52062" s="55"/>
    </row>
    <row r="52063" spans="21:25" x14ac:dyDescent="0.2">
      <c r="U52063" s="55"/>
      <c r="V52063" s="53"/>
      <c r="W52063" s="53"/>
      <c r="X52063" s="53"/>
      <c r="Y52063" s="55"/>
    </row>
    <row r="52064" spans="21:25" x14ac:dyDescent="0.2">
      <c r="U52064" s="55"/>
      <c r="V52064" s="53"/>
      <c r="W52064" s="53"/>
      <c r="X52064" s="53"/>
      <c r="Y52064" s="55"/>
    </row>
    <row r="52065" spans="21:25" x14ac:dyDescent="0.2">
      <c r="U52065" s="55"/>
      <c r="V52065" s="53"/>
      <c r="W52065" s="53"/>
      <c r="X52065" s="53"/>
      <c r="Y52065" s="55"/>
    </row>
    <row r="52066" spans="21:25" x14ac:dyDescent="0.2">
      <c r="U52066" s="55"/>
      <c r="V52066" s="53"/>
      <c r="W52066" s="53"/>
      <c r="X52066" s="53"/>
      <c r="Y52066" s="55"/>
    </row>
    <row r="52067" spans="21:25" x14ac:dyDescent="0.2">
      <c r="U52067" s="55"/>
      <c r="V52067" s="53"/>
      <c r="W52067" s="53"/>
      <c r="X52067" s="53"/>
      <c r="Y52067" s="55"/>
    </row>
    <row r="52068" spans="21:25" x14ac:dyDescent="0.2">
      <c r="U52068" s="55"/>
      <c r="V52068" s="53"/>
      <c r="W52068" s="53"/>
      <c r="X52068" s="53"/>
      <c r="Y52068" s="55"/>
    </row>
    <row r="52069" spans="21:25" x14ac:dyDescent="0.2">
      <c r="U52069" s="55"/>
      <c r="V52069" s="53"/>
      <c r="W52069" s="53"/>
      <c r="X52069" s="53"/>
      <c r="Y52069" s="55"/>
    </row>
    <row r="52070" spans="21:25" x14ac:dyDescent="0.2">
      <c r="U52070" s="55"/>
      <c r="V52070" s="53"/>
      <c r="W52070" s="53"/>
      <c r="X52070" s="53"/>
      <c r="Y52070" s="55"/>
    </row>
    <row r="52071" spans="21:25" x14ac:dyDescent="0.2">
      <c r="U52071" s="55"/>
      <c r="V52071" s="53"/>
      <c r="W52071" s="53"/>
      <c r="X52071" s="53"/>
      <c r="Y52071" s="55"/>
    </row>
    <row r="52072" spans="21:25" x14ac:dyDescent="0.2">
      <c r="U52072" s="55"/>
      <c r="V52072" s="53"/>
      <c r="W52072" s="53"/>
      <c r="X52072" s="53"/>
      <c r="Y52072" s="55"/>
    </row>
    <row r="52073" spans="21:25" x14ac:dyDescent="0.2">
      <c r="U52073" s="55"/>
      <c r="V52073" s="53"/>
      <c r="W52073" s="53"/>
      <c r="X52073" s="53"/>
      <c r="Y52073" s="55"/>
    </row>
    <row r="52074" spans="21:25" x14ac:dyDescent="0.2">
      <c r="U52074" s="55"/>
      <c r="V52074" s="53"/>
      <c r="W52074" s="53"/>
      <c r="X52074" s="53"/>
      <c r="Y52074" s="55"/>
    </row>
    <row r="52075" spans="21:25" x14ac:dyDescent="0.2">
      <c r="U52075" s="55"/>
      <c r="V52075" s="53"/>
      <c r="W52075" s="53"/>
      <c r="X52075" s="53"/>
      <c r="Y52075" s="55"/>
    </row>
    <row r="52076" spans="21:25" x14ac:dyDescent="0.2">
      <c r="U52076" s="55"/>
      <c r="V52076" s="53"/>
      <c r="W52076" s="53"/>
      <c r="X52076" s="53"/>
      <c r="Y52076" s="55"/>
    </row>
    <row r="52077" spans="21:25" x14ac:dyDescent="0.2">
      <c r="U52077" s="55"/>
      <c r="V52077" s="53"/>
      <c r="W52077" s="53"/>
      <c r="X52077" s="53"/>
      <c r="Y52077" s="55"/>
    </row>
    <row r="52078" spans="21:25" x14ac:dyDescent="0.2">
      <c r="U52078" s="55"/>
      <c r="V52078" s="53"/>
      <c r="W52078" s="53"/>
      <c r="X52078" s="53"/>
      <c r="Y52078" s="55"/>
    </row>
    <row r="52079" spans="21:25" x14ac:dyDescent="0.2">
      <c r="U52079" s="55"/>
      <c r="V52079" s="53"/>
      <c r="W52079" s="53"/>
      <c r="X52079" s="53"/>
      <c r="Y52079" s="55"/>
    </row>
    <row r="52080" spans="21:25" x14ac:dyDescent="0.2">
      <c r="U52080" s="55"/>
      <c r="V52080" s="53"/>
      <c r="W52080" s="53"/>
      <c r="X52080" s="53"/>
      <c r="Y52080" s="55"/>
    </row>
    <row r="52081" spans="21:25" x14ac:dyDescent="0.2">
      <c r="U52081" s="55"/>
      <c r="V52081" s="53"/>
      <c r="W52081" s="53"/>
      <c r="X52081" s="53"/>
      <c r="Y52081" s="55"/>
    </row>
    <row r="52082" spans="21:25" x14ac:dyDescent="0.2">
      <c r="U52082" s="55"/>
      <c r="V52082" s="53"/>
      <c r="W52082" s="53"/>
      <c r="X52082" s="53"/>
      <c r="Y52082" s="55"/>
    </row>
    <row r="52083" spans="21:25" x14ac:dyDescent="0.2">
      <c r="U52083" s="55"/>
      <c r="V52083" s="53"/>
      <c r="W52083" s="53"/>
      <c r="X52083" s="53"/>
      <c r="Y52083" s="55"/>
    </row>
    <row r="52084" spans="21:25" x14ac:dyDescent="0.2">
      <c r="U52084" s="55"/>
      <c r="V52084" s="53"/>
      <c r="W52084" s="53"/>
      <c r="X52084" s="53"/>
      <c r="Y52084" s="55"/>
    </row>
    <row r="52085" spans="21:25" x14ac:dyDescent="0.2">
      <c r="U52085" s="55"/>
      <c r="V52085" s="53"/>
      <c r="W52085" s="53"/>
      <c r="X52085" s="53"/>
      <c r="Y52085" s="55"/>
    </row>
    <row r="52086" spans="21:25" x14ac:dyDescent="0.2">
      <c r="U52086" s="55"/>
      <c r="V52086" s="53"/>
      <c r="W52086" s="53"/>
      <c r="X52086" s="53"/>
      <c r="Y52086" s="55"/>
    </row>
    <row r="52087" spans="21:25" x14ac:dyDescent="0.2">
      <c r="U52087" s="55"/>
      <c r="V52087" s="53"/>
      <c r="W52087" s="53"/>
      <c r="X52087" s="53"/>
      <c r="Y52087" s="55"/>
    </row>
    <row r="52088" spans="21:25" x14ac:dyDescent="0.2">
      <c r="U52088" s="55"/>
      <c r="V52088" s="53"/>
      <c r="W52088" s="53"/>
      <c r="X52088" s="53"/>
      <c r="Y52088" s="55"/>
    </row>
    <row r="52089" spans="21:25" x14ac:dyDescent="0.2">
      <c r="U52089" s="55"/>
      <c r="V52089" s="53"/>
      <c r="W52089" s="53"/>
      <c r="X52089" s="53"/>
      <c r="Y52089" s="55"/>
    </row>
    <row r="52090" spans="21:25" x14ac:dyDescent="0.2">
      <c r="U52090" s="55"/>
      <c r="V52090" s="53"/>
      <c r="W52090" s="53"/>
      <c r="X52090" s="53"/>
      <c r="Y52090" s="55"/>
    </row>
    <row r="52091" spans="21:25" x14ac:dyDescent="0.2">
      <c r="U52091" s="55"/>
      <c r="V52091" s="53"/>
      <c r="W52091" s="53"/>
      <c r="X52091" s="53"/>
      <c r="Y52091" s="55"/>
    </row>
    <row r="52092" spans="21:25" x14ac:dyDescent="0.2">
      <c r="U52092" s="55"/>
      <c r="V52092" s="53"/>
      <c r="W52092" s="53"/>
      <c r="X52092" s="53"/>
      <c r="Y52092" s="55"/>
    </row>
    <row r="52093" spans="21:25" x14ac:dyDescent="0.2">
      <c r="U52093" s="55"/>
      <c r="V52093" s="53"/>
      <c r="W52093" s="53"/>
      <c r="X52093" s="53"/>
      <c r="Y52093" s="55"/>
    </row>
    <row r="52094" spans="21:25" x14ac:dyDescent="0.2">
      <c r="U52094" s="55"/>
      <c r="V52094" s="53"/>
      <c r="W52094" s="53"/>
      <c r="X52094" s="53"/>
      <c r="Y52094" s="55"/>
    </row>
    <row r="52095" spans="21:25" x14ac:dyDescent="0.2">
      <c r="U52095" s="55"/>
      <c r="V52095" s="53"/>
      <c r="W52095" s="53"/>
      <c r="X52095" s="53"/>
      <c r="Y52095" s="55"/>
    </row>
    <row r="52096" spans="21:25" x14ac:dyDescent="0.2">
      <c r="U52096" s="55"/>
      <c r="V52096" s="53"/>
      <c r="W52096" s="53"/>
      <c r="X52096" s="53"/>
      <c r="Y52096" s="55"/>
    </row>
    <row r="52097" spans="21:25" x14ac:dyDescent="0.2">
      <c r="U52097" s="55"/>
      <c r="V52097" s="53"/>
      <c r="W52097" s="53"/>
      <c r="X52097" s="53"/>
      <c r="Y52097" s="55"/>
    </row>
    <row r="52098" spans="21:25" x14ac:dyDescent="0.2">
      <c r="U52098" s="55"/>
      <c r="V52098" s="53"/>
      <c r="W52098" s="53"/>
      <c r="X52098" s="53"/>
      <c r="Y52098" s="55"/>
    </row>
    <row r="52099" spans="21:25" x14ac:dyDescent="0.2">
      <c r="U52099" s="55"/>
      <c r="V52099" s="53"/>
      <c r="W52099" s="53"/>
      <c r="X52099" s="53"/>
      <c r="Y52099" s="55"/>
    </row>
    <row r="52100" spans="21:25" x14ac:dyDescent="0.2">
      <c r="U52100" s="55"/>
      <c r="V52100" s="53"/>
      <c r="W52100" s="53"/>
      <c r="X52100" s="53"/>
      <c r="Y52100" s="55"/>
    </row>
    <row r="52101" spans="21:25" x14ac:dyDescent="0.2">
      <c r="U52101" s="55"/>
      <c r="V52101" s="53"/>
      <c r="W52101" s="53"/>
      <c r="X52101" s="53"/>
      <c r="Y52101" s="55"/>
    </row>
    <row r="52102" spans="21:25" x14ac:dyDescent="0.2">
      <c r="U52102" s="55"/>
      <c r="V52102" s="53"/>
      <c r="W52102" s="53"/>
      <c r="X52102" s="53"/>
      <c r="Y52102" s="55"/>
    </row>
    <row r="52103" spans="21:25" x14ac:dyDescent="0.2">
      <c r="U52103" s="55"/>
      <c r="V52103" s="53"/>
      <c r="W52103" s="53"/>
      <c r="X52103" s="53"/>
      <c r="Y52103" s="55"/>
    </row>
    <row r="52104" spans="21:25" x14ac:dyDescent="0.2">
      <c r="U52104" s="55"/>
      <c r="V52104" s="53"/>
      <c r="W52104" s="53"/>
      <c r="X52104" s="53"/>
      <c r="Y52104" s="55"/>
    </row>
    <row r="52105" spans="21:25" x14ac:dyDescent="0.2">
      <c r="U52105" s="55"/>
      <c r="V52105" s="53"/>
      <c r="W52105" s="53"/>
      <c r="X52105" s="53"/>
      <c r="Y52105" s="55"/>
    </row>
    <row r="52106" spans="21:25" x14ac:dyDescent="0.2">
      <c r="U52106" s="55"/>
      <c r="V52106" s="53"/>
      <c r="W52106" s="53"/>
      <c r="X52106" s="53"/>
      <c r="Y52106" s="55"/>
    </row>
    <row r="52107" spans="21:25" x14ac:dyDescent="0.2">
      <c r="U52107" s="55"/>
      <c r="V52107" s="53"/>
      <c r="W52107" s="53"/>
      <c r="X52107" s="53"/>
      <c r="Y52107" s="55"/>
    </row>
    <row r="52108" spans="21:25" x14ac:dyDescent="0.2">
      <c r="U52108" s="55"/>
      <c r="V52108" s="53"/>
      <c r="W52108" s="53"/>
      <c r="X52108" s="53"/>
      <c r="Y52108" s="55"/>
    </row>
    <row r="52109" spans="21:25" x14ac:dyDescent="0.2">
      <c r="U52109" s="55"/>
      <c r="V52109" s="53"/>
      <c r="W52109" s="53"/>
      <c r="X52109" s="53"/>
      <c r="Y52109" s="55"/>
    </row>
    <row r="52110" spans="21:25" x14ac:dyDescent="0.2">
      <c r="U52110" s="55"/>
      <c r="V52110" s="53"/>
      <c r="W52110" s="53"/>
      <c r="X52110" s="53"/>
      <c r="Y52110" s="55"/>
    </row>
    <row r="52111" spans="21:25" x14ac:dyDescent="0.2">
      <c r="U52111" s="55"/>
      <c r="V52111" s="53"/>
      <c r="W52111" s="53"/>
      <c r="X52111" s="53"/>
      <c r="Y52111" s="55"/>
    </row>
    <row r="52112" spans="21:25" x14ac:dyDescent="0.2">
      <c r="U52112" s="55"/>
      <c r="V52112" s="53"/>
      <c r="W52112" s="53"/>
      <c r="X52112" s="53"/>
      <c r="Y52112" s="55"/>
    </row>
    <row r="52113" spans="21:25" x14ac:dyDescent="0.2">
      <c r="U52113" s="55"/>
      <c r="V52113" s="53"/>
      <c r="W52113" s="53"/>
      <c r="X52113" s="53"/>
      <c r="Y52113" s="55"/>
    </row>
    <row r="52114" spans="21:25" x14ac:dyDescent="0.2">
      <c r="U52114" s="55"/>
      <c r="V52114" s="53"/>
      <c r="W52114" s="53"/>
      <c r="X52114" s="53"/>
      <c r="Y52114" s="55"/>
    </row>
    <row r="52115" spans="21:25" x14ac:dyDescent="0.2">
      <c r="U52115" s="55"/>
      <c r="V52115" s="53"/>
      <c r="W52115" s="53"/>
      <c r="X52115" s="53"/>
      <c r="Y52115" s="55"/>
    </row>
    <row r="52116" spans="21:25" x14ac:dyDescent="0.2">
      <c r="U52116" s="55"/>
      <c r="V52116" s="53"/>
      <c r="W52116" s="53"/>
      <c r="X52116" s="53"/>
      <c r="Y52116" s="55"/>
    </row>
    <row r="52117" spans="21:25" x14ac:dyDescent="0.2">
      <c r="U52117" s="55"/>
      <c r="V52117" s="53"/>
      <c r="W52117" s="53"/>
      <c r="X52117" s="53"/>
      <c r="Y52117" s="55"/>
    </row>
    <row r="52118" spans="21:25" x14ac:dyDescent="0.2">
      <c r="U52118" s="55"/>
      <c r="V52118" s="53"/>
      <c r="W52118" s="53"/>
      <c r="X52118" s="53"/>
      <c r="Y52118" s="55"/>
    </row>
    <row r="52119" spans="21:25" x14ac:dyDescent="0.2">
      <c r="U52119" s="55"/>
      <c r="V52119" s="53"/>
      <c r="W52119" s="53"/>
      <c r="X52119" s="53"/>
      <c r="Y52119" s="55"/>
    </row>
    <row r="52120" spans="21:25" x14ac:dyDescent="0.2">
      <c r="U52120" s="55"/>
      <c r="V52120" s="53"/>
      <c r="W52120" s="53"/>
      <c r="X52120" s="53"/>
      <c r="Y52120" s="55"/>
    </row>
    <row r="52121" spans="21:25" x14ac:dyDescent="0.2">
      <c r="U52121" s="55"/>
      <c r="V52121" s="53"/>
      <c r="W52121" s="53"/>
      <c r="X52121" s="53"/>
      <c r="Y52121" s="55"/>
    </row>
    <row r="52122" spans="21:25" x14ac:dyDescent="0.2">
      <c r="U52122" s="55"/>
      <c r="V52122" s="53"/>
      <c r="W52122" s="53"/>
      <c r="X52122" s="53"/>
      <c r="Y52122" s="55"/>
    </row>
    <row r="52123" spans="21:25" x14ac:dyDescent="0.2">
      <c r="U52123" s="55"/>
      <c r="V52123" s="53"/>
      <c r="W52123" s="53"/>
      <c r="X52123" s="53"/>
      <c r="Y52123" s="55"/>
    </row>
    <row r="52124" spans="21:25" x14ac:dyDescent="0.2">
      <c r="U52124" s="55"/>
      <c r="V52124" s="53"/>
      <c r="W52124" s="53"/>
      <c r="X52124" s="53"/>
      <c r="Y52124" s="55"/>
    </row>
    <row r="52125" spans="21:25" x14ac:dyDescent="0.2">
      <c r="U52125" s="55"/>
      <c r="V52125" s="53"/>
      <c r="W52125" s="53"/>
      <c r="X52125" s="53"/>
      <c r="Y52125" s="55"/>
    </row>
    <row r="52126" spans="21:25" x14ac:dyDescent="0.2">
      <c r="U52126" s="55"/>
      <c r="V52126" s="53"/>
      <c r="W52126" s="53"/>
      <c r="X52126" s="53"/>
      <c r="Y52126" s="55"/>
    </row>
    <row r="52127" spans="21:25" x14ac:dyDescent="0.2">
      <c r="U52127" s="55"/>
      <c r="V52127" s="53"/>
      <c r="W52127" s="53"/>
      <c r="X52127" s="53"/>
      <c r="Y52127" s="55"/>
    </row>
    <row r="52128" spans="21:25" x14ac:dyDescent="0.2">
      <c r="U52128" s="55"/>
      <c r="V52128" s="53"/>
      <c r="W52128" s="53"/>
      <c r="X52128" s="53"/>
      <c r="Y52128" s="55"/>
    </row>
    <row r="52129" spans="21:25" x14ac:dyDescent="0.2">
      <c r="U52129" s="55"/>
      <c r="V52129" s="53"/>
      <c r="W52129" s="53"/>
      <c r="X52129" s="53"/>
      <c r="Y52129" s="55"/>
    </row>
    <row r="52130" spans="21:25" x14ac:dyDescent="0.2">
      <c r="U52130" s="55"/>
      <c r="V52130" s="53"/>
      <c r="W52130" s="53"/>
      <c r="X52130" s="53"/>
      <c r="Y52130" s="55"/>
    </row>
    <row r="52131" spans="21:25" x14ac:dyDescent="0.2">
      <c r="U52131" s="55"/>
      <c r="V52131" s="53"/>
      <c r="W52131" s="53"/>
      <c r="X52131" s="53"/>
      <c r="Y52131" s="55"/>
    </row>
    <row r="52132" spans="21:25" x14ac:dyDescent="0.2">
      <c r="U52132" s="55"/>
      <c r="V52132" s="53"/>
      <c r="W52132" s="53"/>
      <c r="X52132" s="53"/>
      <c r="Y52132" s="55"/>
    </row>
    <row r="52133" spans="21:25" x14ac:dyDescent="0.2">
      <c r="U52133" s="55"/>
      <c r="V52133" s="53"/>
      <c r="W52133" s="53"/>
      <c r="X52133" s="53"/>
      <c r="Y52133" s="55"/>
    </row>
    <row r="52134" spans="21:25" x14ac:dyDescent="0.2">
      <c r="U52134" s="55"/>
      <c r="V52134" s="53"/>
      <c r="W52134" s="53"/>
      <c r="X52134" s="53"/>
      <c r="Y52134" s="55"/>
    </row>
    <row r="52135" spans="21:25" x14ac:dyDescent="0.2">
      <c r="U52135" s="55"/>
      <c r="V52135" s="53"/>
      <c r="W52135" s="53"/>
      <c r="X52135" s="53"/>
      <c r="Y52135" s="55"/>
    </row>
    <row r="52136" spans="21:25" x14ac:dyDescent="0.2">
      <c r="U52136" s="55"/>
      <c r="V52136" s="53"/>
      <c r="W52136" s="53"/>
      <c r="X52136" s="53"/>
      <c r="Y52136" s="55"/>
    </row>
    <row r="52137" spans="21:25" x14ac:dyDescent="0.2">
      <c r="U52137" s="55"/>
      <c r="V52137" s="53"/>
      <c r="W52137" s="53"/>
      <c r="X52137" s="53"/>
      <c r="Y52137" s="55"/>
    </row>
    <row r="52138" spans="21:25" x14ac:dyDescent="0.2">
      <c r="U52138" s="55"/>
      <c r="V52138" s="53"/>
      <c r="W52138" s="53"/>
      <c r="X52138" s="53"/>
      <c r="Y52138" s="55"/>
    </row>
    <row r="52139" spans="21:25" x14ac:dyDescent="0.2">
      <c r="U52139" s="55"/>
      <c r="V52139" s="53"/>
      <c r="W52139" s="53"/>
      <c r="X52139" s="53"/>
      <c r="Y52139" s="55"/>
    </row>
    <row r="52140" spans="21:25" x14ac:dyDescent="0.2">
      <c r="U52140" s="55"/>
      <c r="V52140" s="53"/>
      <c r="W52140" s="53"/>
      <c r="X52140" s="53"/>
      <c r="Y52140" s="55"/>
    </row>
    <row r="52141" spans="21:25" x14ac:dyDescent="0.2">
      <c r="U52141" s="55"/>
      <c r="V52141" s="53"/>
      <c r="W52141" s="53"/>
      <c r="X52141" s="53"/>
      <c r="Y52141" s="55"/>
    </row>
    <row r="52142" spans="21:25" x14ac:dyDescent="0.2">
      <c r="U52142" s="55"/>
      <c r="V52142" s="53"/>
      <c r="W52142" s="53"/>
      <c r="X52142" s="53"/>
      <c r="Y52142" s="55"/>
    </row>
    <row r="52143" spans="21:25" x14ac:dyDescent="0.2">
      <c r="U52143" s="55"/>
      <c r="V52143" s="53"/>
      <c r="W52143" s="53"/>
      <c r="X52143" s="53"/>
      <c r="Y52143" s="55"/>
    </row>
    <row r="52144" spans="21:25" x14ac:dyDescent="0.2">
      <c r="U52144" s="55"/>
      <c r="V52144" s="53"/>
      <c r="W52144" s="53"/>
      <c r="X52144" s="53"/>
      <c r="Y52144" s="55"/>
    </row>
    <row r="52145" spans="21:25" x14ac:dyDescent="0.2">
      <c r="U52145" s="55"/>
      <c r="V52145" s="53"/>
      <c r="W52145" s="53"/>
      <c r="X52145" s="53"/>
      <c r="Y52145" s="55"/>
    </row>
    <row r="52146" spans="21:25" x14ac:dyDescent="0.2">
      <c r="U52146" s="55"/>
      <c r="V52146" s="53"/>
      <c r="W52146" s="53"/>
      <c r="X52146" s="53"/>
      <c r="Y52146" s="55"/>
    </row>
    <row r="52147" spans="21:25" x14ac:dyDescent="0.2">
      <c r="U52147" s="55"/>
      <c r="V52147" s="53"/>
      <c r="W52147" s="53"/>
      <c r="X52147" s="53"/>
      <c r="Y52147" s="55"/>
    </row>
    <row r="52148" spans="21:25" x14ac:dyDescent="0.2">
      <c r="U52148" s="55"/>
      <c r="V52148" s="53"/>
      <c r="W52148" s="53"/>
      <c r="X52148" s="53"/>
      <c r="Y52148" s="55"/>
    </row>
    <row r="52149" spans="21:25" x14ac:dyDescent="0.2">
      <c r="U52149" s="55"/>
      <c r="V52149" s="53"/>
      <c r="W52149" s="53"/>
      <c r="X52149" s="53"/>
      <c r="Y52149" s="55"/>
    </row>
    <row r="52150" spans="21:25" x14ac:dyDescent="0.2">
      <c r="U52150" s="55"/>
      <c r="V52150" s="53"/>
      <c r="W52150" s="53"/>
      <c r="X52150" s="53"/>
      <c r="Y52150" s="55"/>
    </row>
    <row r="52151" spans="21:25" x14ac:dyDescent="0.2">
      <c r="U52151" s="55"/>
      <c r="V52151" s="53"/>
      <c r="W52151" s="53"/>
      <c r="X52151" s="53"/>
      <c r="Y52151" s="55"/>
    </row>
    <row r="52152" spans="21:25" x14ac:dyDescent="0.2">
      <c r="U52152" s="55"/>
      <c r="V52152" s="53"/>
      <c r="W52152" s="53"/>
      <c r="X52152" s="53"/>
      <c r="Y52152" s="55"/>
    </row>
    <row r="52153" spans="21:25" x14ac:dyDescent="0.2">
      <c r="U52153" s="55"/>
      <c r="V52153" s="53"/>
      <c r="W52153" s="53"/>
      <c r="X52153" s="53"/>
      <c r="Y52153" s="55"/>
    </row>
    <row r="52154" spans="21:25" x14ac:dyDescent="0.2">
      <c r="U52154" s="55"/>
      <c r="V52154" s="53"/>
      <c r="W52154" s="53"/>
      <c r="X52154" s="53"/>
      <c r="Y52154" s="55"/>
    </row>
    <row r="52155" spans="21:25" x14ac:dyDescent="0.2">
      <c r="U52155" s="55"/>
      <c r="V52155" s="53"/>
      <c r="W52155" s="53"/>
      <c r="X52155" s="53"/>
      <c r="Y52155" s="55"/>
    </row>
    <row r="52156" spans="21:25" x14ac:dyDescent="0.2">
      <c r="U52156" s="55"/>
      <c r="V52156" s="53"/>
      <c r="W52156" s="53"/>
      <c r="X52156" s="53"/>
      <c r="Y52156" s="55"/>
    </row>
    <row r="52157" spans="21:25" x14ac:dyDescent="0.2">
      <c r="U52157" s="55"/>
      <c r="V52157" s="53"/>
      <c r="W52157" s="53"/>
      <c r="X52157" s="53"/>
      <c r="Y52157" s="55"/>
    </row>
    <row r="52158" spans="21:25" x14ac:dyDescent="0.2">
      <c r="U52158" s="55"/>
      <c r="V52158" s="53"/>
      <c r="W52158" s="53"/>
      <c r="X52158" s="53"/>
      <c r="Y52158" s="55"/>
    </row>
    <row r="52159" spans="21:25" x14ac:dyDescent="0.2">
      <c r="U52159" s="55"/>
      <c r="V52159" s="53"/>
      <c r="W52159" s="53"/>
      <c r="X52159" s="53"/>
      <c r="Y52159" s="55"/>
    </row>
    <row r="52160" spans="21:25" x14ac:dyDescent="0.2">
      <c r="U52160" s="55"/>
      <c r="V52160" s="53"/>
      <c r="W52160" s="53"/>
      <c r="X52160" s="53"/>
      <c r="Y52160" s="55"/>
    </row>
    <row r="52161" spans="21:25" x14ac:dyDescent="0.2">
      <c r="U52161" s="55"/>
      <c r="V52161" s="53"/>
      <c r="W52161" s="53"/>
      <c r="X52161" s="53"/>
      <c r="Y52161" s="55"/>
    </row>
    <row r="52162" spans="21:25" x14ac:dyDescent="0.2">
      <c r="U52162" s="55"/>
      <c r="V52162" s="53"/>
      <c r="W52162" s="53"/>
      <c r="X52162" s="53"/>
      <c r="Y52162" s="55"/>
    </row>
    <row r="52163" spans="21:25" x14ac:dyDescent="0.2">
      <c r="U52163" s="55"/>
      <c r="V52163" s="53"/>
      <c r="W52163" s="53"/>
      <c r="X52163" s="53"/>
      <c r="Y52163" s="55"/>
    </row>
    <row r="52164" spans="21:25" x14ac:dyDescent="0.2">
      <c r="U52164" s="55"/>
      <c r="V52164" s="53"/>
      <c r="W52164" s="53"/>
      <c r="X52164" s="53"/>
      <c r="Y52164" s="55"/>
    </row>
    <row r="52165" spans="21:25" x14ac:dyDescent="0.2">
      <c r="U52165" s="55"/>
      <c r="V52165" s="53"/>
      <c r="W52165" s="53"/>
      <c r="X52165" s="53"/>
      <c r="Y52165" s="55"/>
    </row>
    <row r="52166" spans="21:25" x14ac:dyDescent="0.2">
      <c r="U52166" s="55"/>
      <c r="V52166" s="53"/>
      <c r="W52166" s="53"/>
      <c r="X52166" s="53"/>
      <c r="Y52166" s="55"/>
    </row>
    <row r="52167" spans="21:25" x14ac:dyDescent="0.2">
      <c r="U52167" s="55"/>
      <c r="V52167" s="53"/>
      <c r="W52167" s="53"/>
      <c r="X52167" s="53"/>
      <c r="Y52167" s="55"/>
    </row>
    <row r="52168" spans="21:25" x14ac:dyDescent="0.2">
      <c r="U52168" s="55"/>
      <c r="V52168" s="53"/>
      <c r="W52168" s="53"/>
      <c r="X52168" s="53"/>
      <c r="Y52168" s="55"/>
    </row>
    <row r="52169" spans="21:25" x14ac:dyDescent="0.2">
      <c r="U52169" s="55"/>
      <c r="V52169" s="53"/>
      <c r="W52169" s="53"/>
      <c r="X52169" s="53"/>
      <c r="Y52169" s="55"/>
    </row>
    <row r="52170" spans="21:25" x14ac:dyDescent="0.2">
      <c r="U52170" s="55"/>
      <c r="V52170" s="53"/>
      <c r="W52170" s="53"/>
      <c r="X52170" s="53"/>
      <c r="Y52170" s="55"/>
    </row>
    <row r="52171" spans="21:25" x14ac:dyDescent="0.2">
      <c r="U52171" s="55"/>
      <c r="V52171" s="53"/>
      <c r="W52171" s="53"/>
      <c r="X52171" s="53"/>
      <c r="Y52171" s="55"/>
    </row>
    <row r="52172" spans="21:25" x14ac:dyDescent="0.2">
      <c r="U52172" s="55"/>
      <c r="V52172" s="53"/>
      <c r="W52172" s="53"/>
      <c r="X52172" s="53"/>
      <c r="Y52172" s="55"/>
    </row>
    <row r="52173" spans="21:25" x14ac:dyDescent="0.2">
      <c r="U52173" s="55"/>
      <c r="V52173" s="53"/>
      <c r="W52173" s="53"/>
      <c r="X52173" s="53"/>
      <c r="Y52173" s="55"/>
    </row>
    <row r="52174" spans="21:25" x14ac:dyDescent="0.2">
      <c r="U52174" s="55"/>
      <c r="V52174" s="53"/>
      <c r="W52174" s="53"/>
      <c r="X52174" s="53"/>
      <c r="Y52174" s="55"/>
    </row>
    <row r="52175" spans="21:25" x14ac:dyDescent="0.2">
      <c r="U52175" s="55"/>
      <c r="V52175" s="53"/>
      <c r="W52175" s="53"/>
      <c r="X52175" s="53"/>
      <c r="Y52175" s="55"/>
    </row>
    <row r="52176" spans="21:25" x14ac:dyDescent="0.2">
      <c r="U52176" s="55"/>
      <c r="V52176" s="53"/>
      <c r="W52176" s="53"/>
      <c r="X52176" s="53"/>
      <c r="Y52176" s="55"/>
    </row>
    <row r="52177" spans="21:25" x14ac:dyDescent="0.2">
      <c r="U52177" s="55"/>
      <c r="V52177" s="53"/>
      <c r="W52177" s="53"/>
      <c r="X52177" s="53"/>
      <c r="Y52177" s="55"/>
    </row>
    <row r="52178" spans="21:25" x14ac:dyDescent="0.2">
      <c r="U52178" s="55"/>
      <c r="V52178" s="53"/>
      <c r="W52178" s="53"/>
      <c r="X52178" s="53"/>
      <c r="Y52178" s="55"/>
    </row>
    <row r="52179" spans="21:25" x14ac:dyDescent="0.2">
      <c r="U52179" s="55"/>
      <c r="V52179" s="53"/>
      <c r="W52179" s="53"/>
      <c r="X52179" s="53"/>
      <c r="Y52179" s="55"/>
    </row>
    <row r="52180" spans="21:25" x14ac:dyDescent="0.2">
      <c r="U52180" s="55"/>
      <c r="V52180" s="53"/>
      <c r="W52180" s="53"/>
      <c r="X52180" s="53"/>
      <c r="Y52180" s="55"/>
    </row>
    <row r="52181" spans="21:25" x14ac:dyDescent="0.2">
      <c r="U52181" s="55"/>
      <c r="V52181" s="53"/>
      <c r="W52181" s="53"/>
      <c r="X52181" s="53"/>
      <c r="Y52181" s="55"/>
    </row>
    <row r="52182" spans="21:25" x14ac:dyDescent="0.2">
      <c r="U52182" s="55"/>
      <c r="V52182" s="53"/>
      <c r="W52182" s="53"/>
      <c r="X52182" s="53"/>
      <c r="Y52182" s="55"/>
    </row>
    <row r="52183" spans="21:25" x14ac:dyDescent="0.2">
      <c r="U52183" s="55"/>
      <c r="V52183" s="53"/>
      <c r="W52183" s="53"/>
      <c r="X52183" s="53"/>
      <c r="Y52183" s="55"/>
    </row>
    <row r="52184" spans="21:25" x14ac:dyDescent="0.2">
      <c r="U52184" s="55"/>
      <c r="V52184" s="53"/>
      <c r="W52184" s="53"/>
      <c r="X52184" s="53"/>
      <c r="Y52184" s="55"/>
    </row>
    <row r="52185" spans="21:25" x14ac:dyDescent="0.2">
      <c r="U52185" s="55"/>
      <c r="V52185" s="53"/>
      <c r="W52185" s="53"/>
      <c r="X52185" s="53"/>
      <c r="Y52185" s="55"/>
    </row>
    <row r="52186" spans="21:25" x14ac:dyDescent="0.2">
      <c r="U52186" s="55"/>
      <c r="V52186" s="53"/>
      <c r="W52186" s="53"/>
      <c r="X52186" s="53"/>
      <c r="Y52186" s="55"/>
    </row>
    <row r="52187" spans="21:25" x14ac:dyDescent="0.2">
      <c r="U52187" s="55"/>
      <c r="V52187" s="53"/>
      <c r="W52187" s="53"/>
      <c r="X52187" s="53"/>
      <c r="Y52187" s="55"/>
    </row>
    <row r="52188" spans="21:25" x14ac:dyDescent="0.2">
      <c r="U52188" s="55"/>
      <c r="V52188" s="53"/>
      <c r="W52188" s="53"/>
      <c r="X52188" s="53"/>
      <c r="Y52188" s="55"/>
    </row>
    <row r="52189" spans="21:25" x14ac:dyDescent="0.2">
      <c r="U52189" s="55"/>
      <c r="V52189" s="53"/>
      <c r="W52189" s="53"/>
      <c r="X52189" s="53"/>
      <c r="Y52189" s="55"/>
    </row>
    <row r="52190" spans="21:25" x14ac:dyDescent="0.2">
      <c r="U52190" s="55"/>
      <c r="V52190" s="53"/>
      <c r="W52190" s="53"/>
      <c r="X52190" s="53"/>
      <c r="Y52190" s="55"/>
    </row>
    <row r="52191" spans="21:25" x14ac:dyDescent="0.2">
      <c r="U52191" s="55"/>
      <c r="V52191" s="53"/>
      <c r="W52191" s="53"/>
      <c r="X52191" s="53"/>
      <c r="Y52191" s="55"/>
    </row>
    <row r="52192" spans="21:25" x14ac:dyDescent="0.2">
      <c r="U52192" s="55"/>
      <c r="V52192" s="53"/>
      <c r="W52192" s="53"/>
      <c r="X52192" s="53"/>
      <c r="Y52192" s="55"/>
    </row>
    <row r="52193" spans="21:25" x14ac:dyDescent="0.2">
      <c r="U52193" s="55"/>
      <c r="V52193" s="53"/>
      <c r="W52193" s="53"/>
      <c r="X52193" s="53"/>
      <c r="Y52193" s="55"/>
    </row>
    <row r="52194" spans="21:25" x14ac:dyDescent="0.2">
      <c r="U52194" s="55"/>
      <c r="V52194" s="53"/>
      <c r="W52194" s="53"/>
      <c r="X52194" s="53"/>
      <c r="Y52194" s="55"/>
    </row>
    <row r="52195" spans="21:25" x14ac:dyDescent="0.2">
      <c r="U52195" s="55"/>
      <c r="V52195" s="53"/>
      <c r="W52195" s="53"/>
      <c r="X52195" s="53"/>
      <c r="Y52195" s="55"/>
    </row>
    <row r="52196" spans="21:25" x14ac:dyDescent="0.2">
      <c r="U52196" s="55"/>
      <c r="V52196" s="53"/>
      <c r="W52196" s="53"/>
      <c r="X52196" s="53"/>
      <c r="Y52196" s="55"/>
    </row>
    <row r="52197" spans="21:25" x14ac:dyDescent="0.2">
      <c r="U52197" s="55"/>
      <c r="V52197" s="53"/>
      <c r="W52197" s="53"/>
      <c r="X52197" s="53"/>
      <c r="Y52197" s="55"/>
    </row>
    <row r="52198" spans="21:25" x14ac:dyDescent="0.2">
      <c r="U52198" s="55"/>
      <c r="V52198" s="53"/>
      <c r="W52198" s="53"/>
      <c r="X52198" s="53"/>
      <c r="Y52198" s="55"/>
    </row>
    <row r="52199" spans="21:25" x14ac:dyDescent="0.2">
      <c r="U52199" s="55"/>
      <c r="V52199" s="53"/>
      <c r="W52199" s="53"/>
      <c r="X52199" s="53"/>
      <c r="Y52199" s="55"/>
    </row>
    <row r="52200" spans="21:25" x14ac:dyDescent="0.2">
      <c r="U52200" s="55"/>
      <c r="V52200" s="53"/>
      <c r="W52200" s="53"/>
      <c r="X52200" s="53"/>
      <c r="Y52200" s="55"/>
    </row>
    <row r="52201" spans="21:25" x14ac:dyDescent="0.2">
      <c r="U52201" s="55"/>
      <c r="V52201" s="53"/>
      <c r="W52201" s="53"/>
      <c r="X52201" s="53"/>
      <c r="Y52201" s="55"/>
    </row>
    <row r="52202" spans="21:25" x14ac:dyDescent="0.2">
      <c r="U52202" s="55"/>
      <c r="V52202" s="53"/>
      <c r="W52202" s="53"/>
      <c r="X52202" s="53"/>
      <c r="Y52202" s="55"/>
    </row>
    <row r="52203" spans="21:25" x14ac:dyDescent="0.2">
      <c r="U52203" s="55"/>
      <c r="V52203" s="53"/>
      <c r="W52203" s="53"/>
      <c r="X52203" s="53"/>
      <c r="Y52203" s="55"/>
    </row>
    <row r="52204" spans="21:25" x14ac:dyDescent="0.2">
      <c r="U52204" s="55"/>
      <c r="V52204" s="53"/>
      <c r="W52204" s="53"/>
      <c r="X52204" s="53"/>
      <c r="Y52204" s="55"/>
    </row>
    <row r="52205" spans="21:25" x14ac:dyDescent="0.2">
      <c r="U52205" s="55"/>
      <c r="V52205" s="53"/>
      <c r="W52205" s="53"/>
      <c r="X52205" s="53"/>
      <c r="Y52205" s="55"/>
    </row>
    <row r="52206" spans="21:25" x14ac:dyDescent="0.2">
      <c r="U52206" s="55"/>
      <c r="V52206" s="53"/>
      <c r="W52206" s="53"/>
      <c r="X52206" s="53"/>
      <c r="Y52206" s="55"/>
    </row>
    <row r="52207" spans="21:25" x14ac:dyDescent="0.2">
      <c r="U52207" s="55"/>
      <c r="V52207" s="53"/>
      <c r="W52207" s="53"/>
      <c r="X52207" s="53"/>
      <c r="Y52207" s="55"/>
    </row>
    <row r="52208" spans="21:25" x14ac:dyDescent="0.2">
      <c r="U52208" s="55"/>
      <c r="V52208" s="53"/>
      <c r="W52208" s="53"/>
      <c r="X52208" s="53"/>
      <c r="Y52208" s="55"/>
    </row>
    <row r="52209" spans="21:25" x14ac:dyDescent="0.2">
      <c r="U52209" s="55"/>
      <c r="V52209" s="53"/>
      <c r="W52209" s="53"/>
      <c r="X52209" s="53"/>
      <c r="Y52209" s="55"/>
    </row>
    <row r="52210" spans="21:25" x14ac:dyDescent="0.2">
      <c r="U52210" s="55"/>
      <c r="V52210" s="53"/>
      <c r="W52210" s="53"/>
      <c r="X52210" s="53"/>
      <c r="Y52210" s="55"/>
    </row>
    <row r="52211" spans="21:25" x14ac:dyDescent="0.2">
      <c r="U52211" s="55"/>
      <c r="V52211" s="53"/>
      <c r="W52211" s="53"/>
      <c r="X52211" s="53"/>
      <c r="Y52211" s="55"/>
    </row>
    <row r="52212" spans="21:25" x14ac:dyDescent="0.2">
      <c r="U52212" s="55"/>
      <c r="V52212" s="53"/>
      <c r="W52212" s="53"/>
      <c r="X52212" s="53"/>
      <c r="Y52212" s="55"/>
    </row>
    <row r="52213" spans="21:25" x14ac:dyDescent="0.2">
      <c r="U52213" s="55"/>
      <c r="V52213" s="53"/>
      <c r="W52213" s="53"/>
      <c r="X52213" s="53"/>
      <c r="Y52213" s="55"/>
    </row>
    <row r="52214" spans="21:25" x14ac:dyDescent="0.2">
      <c r="U52214" s="55"/>
      <c r="V52214" s="53"/>
      <c r="W52214" s="53"/>
      <c r="X52214" s="53"/>
      <c r="Y52214" s="55"/>
    </row>
    <row r="52215" spans="21:25" x14ac:dyDescent="0.2">
      <c r="U52215" s="55"/>
      <c r="V52215" s="53"/>
      <c r="W52215" s="53"/>
      <c r="X52215" s="53"/>
      <c r="Y52215" s="55"/>
    </row>
    <row r="52216" spans="21:25" x14ac:dyDescent="0.2">
      <c r="U52216" s="55"/>
      <c r="V52216" s="53"/>
      <c r="W52216" s="53"/>
      <c r="X52216" s="53"/>
      <c r="Y52216" s="55"/>
    </row>
    <row r="52217" spans="21:25" x14ac:dyDescent="0.2">
      <c r="U52217" s="55"/>
      <c r="V52217" s="53"/>
      <c r="W52217" s="53"/>
      <c r="X52217" s="53"/>
      <c r="Y52217" s="55"/>
    </row>
    <row r="52218" spans="21:25" x14ac:dyDescent="0.2">
      <c r="U52218" s="55"/>
      <c r="V52218" s="53"/>
      <c r="W52218" s="53"/>
      <c r="X52218" s="53"/>
      <c r="Y52218" s="55"/>
    </row>
    <row r="52219" spans="21:25" x14ac:dyDescent="0.2">
      <c r="U52219" s="55"/>
      <c r="V52219" s="53"/>
      <c r="W52219" s="53"/>
      <c r="X52219" s="53"/>
      <c r="Y52219" s="55"/>
    </row>
    <row r="52220" spans="21:25" x14ac:dyDescent="0.2">
      <c r="U52220" s="55"/>
      <c r="V52220" s="53"/>
      <c r="W52220" s="53"/>
      <c r="X52220" s="53"/>
      <c r="Y52220" s="55"/>
    </row>
    <row r="52221" spans="21:25" x14ac:dyDescent="0.2">
      <c r="U52221" s="55"/>
      <c r="V52221" s="53"/>
      <c r="W52221" s="53"/>
      <c r="X52221" s="53"/>
      <c r="Y52221" s="55"/>
    </row>
    <row r="52222" spans="21:25" x14ac:dyDescent="0.2">
      <c r="U52222" s="55"/>
      <c r="V52222" s="53"/>
      <c r="W52222" s="53"/>
      <c r="X52222" s="53"/>
      <c r="Y52222" s="55"/>
    </row>
    <row r="52223" spans="21:25" x14ac:dyDescent="0.2">
      <c r="U52223" s="55"/>
      <c r="V52223" s="53"/>
      <c r="W52223" s="53"/>
      <c r="X52223" s="53"/>
      <c r="Y52223" s="55"/>
    </row>
    <row r="52224" spans="21:25" x14ac:dyDescent="0.2">
      <c r="U52224" s="55"/>
      <c r="V52224" s="53"/>
      <c r="W52224" s="53"/>
      <c r="X52224" s="53"/>
      <c r="Y52224" s="55"/>
    </row>
    <row r="52225" spans="21:25" x14ac:dyDescent="0.2">
      <c r="U52225" s="55"/>
      <c r="V52225" s="53"/>
      <c r="W52225" s="53"/>
      <c r="X52225" s="53"/>
      <c r="Y52225" s="55"/>
    </row>
    <row r="52226" spans="21:25" x14ac:dyDescent="0.2">
      <c r="U52226" s="55"/>
      <c r="V52226" s="53"/>
      <c r="W52226" s="53"/>
      <c r="X52226" s="53"/>
      <c r="Y52226" s="55"/>
    </row>
    <row r="52227" spans="21:25" x14ac:dyDescent="0.2">
      <c r="U52227" s="55"/>
      <c r="V52227" s="53"/>
      <c r="W52227" s="53"/>
      <c r="X52227" s="53"/>
      <c r="Y52227" s="55"/>
    </row>
    <row r="52228" spans="21:25" x14ac:dyDescent="0.2">
      <c r="U52228" s="55"/>
      <c r="V52228" s="53"/>
      <c r="W52228" s="53"/>
      <c r="X52228" s="53"/>
      <c r="Y52228" s="55"/>
    </row>
    <row r="52229" spans="21:25" x14ac:dyDescent="0.2">
      <c r="U52229" s="55"/>
      <c r="V52229" s="53"/>
      <c r="W52229" s="53"/>
      <c r="X52229" s="53"/>
      <c r="Y52229" s="55"/>
    </row>
    <row r="52230" spans="21:25" x14ac:dyDescent="0.2">
      <c r="U52230" s="55"/>
      <c r="V52230" s="53"/>
      <c r="W52230" s="53"/>
      <c r="X52230" s="53"/>
      <c r="Y52230" s="55"/>
    </row>
    <row r="52231" spans="21:25" x14ac:dyDescent="0.2">
      <c r="U52231" s="55"/>
      <c r="V52231" s="53"/>
      <c r="W52231" s="53"/>
      <c r="X52231" s="53"/>
      <c r="Y52231" s="55"/>
    </row>
    <row r="52232" spans="21:25" x14ac:dyDescent="0.2">
      <c r="U52232" s="55"/>
      <c r="V52232" s="53"/>
      <c r="W52232" s="53"/>
      <c r="X52232" s="53"/>
      <c r="Y52232" s="55"/>
    </row>
    <row r="52233" spans="21:25" x14ac:dyDescent="0.2">
      <c r="U52233" s="55"/>
      <c r="V52233" s="53"/>
      <c r="W52233" s="53"/>
      <c r="X52233" s="53"/>
      <c r="Y52233" s="55"/>
    </row>
    <row r="52234" spans="21:25" x14ac:dyDescent="0.2">
      <c r="U52234" s="55"/>
      <c r="V52234" s="53"/>
      <c r="W52234" s="53"/>
      <c r="X52234" s="53"/>
      <c r="Y52234" s="55"/>
    </row>
    <row r="52235" spans="21:25" x14ac:dyDescent="0.2">
      <c r="U52235" s="55"/>
      <c r="V52235" s="53"/>
      <c r="W52235" s="53"/>
      <c r="X52235" s="53"/>
      <c r="Y52235" s="55"/>
    </row>
    <row r="52236" spans="21:25" x14ac:dyDescent="0.2">
      <c r="U52236" s="55"/>
      <c r="V52236" s="53"/>
      <c r="W52236" s="53"/>
      <c r="X52236" s="53"/>
      <c r="Y52236" s="55"/>
    </row>
    <row r="52237" spans="21:25" x14ac:dyDescent="0.2">
      <c r="U52237" s="55"/>
      <c r="V52237" s="53"/>
      <c r="W52237" s="53"/>
      <c r="X52237" s="53"/>
      <c r="Y52237" s="55"/>
    </row>
    <row r="52238" spans="21:25" x14ac:dyDescent="0.2">
      <c r="U52238" s="55"/>
      <c r="V52238" s="53"/>
      <c r="W52238" s="53"/>
      <c r="X52238" s="53"/>
      <c r="Y52238" s="55"/>
    </row>
    <row r="52239" spans="21:25" x14ac:dyDescent="0.2">
      <c r="U52239" s="55"/>
      <c r="V52239" s="53"/>
      <c r="W52239" s="53"/>
      <c r="X52239" s="53"/>
      <c r="Y52239" s="55"/>
    </row>
    <row r="52240" spans="21:25" x14ac:dyDescent="0.2">
      <c r="U52240" s="55"/>
      <c r="V52240" s="53"/>
      <c r="W52240" s="53"/>
      <c r="X52240" s="53"/>
      <c r="Y52240" s="55"/>
    </row>
    <row r="52241" spans="21:25" x14ac:dyDescent="0.2">
      <c r="U52241" s="55"/>
      <c r="V52241" s="53"/>
      <c r="W52241" s="53"/>
      <c r="X52241" s="53"/>
      <c r="Y52241" s="55"/>
    </row>
    <row r="52242" spans="21:25" x14ac:dyDescent="0.2">
      <c r="U52242" s="55"/>
      <c r="V52242" s="53"/>
      <c r="W52242" s="53"/>
      <c r="X52242" s="53"/>
      <c r="Y52242" s="55"/>
    </row>
    <row r="52243" spans="21:25" x14ac:dyDescent="0.2">
      <c r="U52243" s="55"/>
      <c r="V52243" s="53"/>
      <c r="W52243" s="53"/>
      <c r="X52243" s="53"/>
      <c r="Y52243" s="55"/>
    </row>
    <row r="52244" spans="21:25" x14ac:dyDescent="0.2">
      <c r="U52244" s="55"/>
      <c r="V52244" s="53"/>
      <c r="W52244" s="53"/>
      <c r="X52244" s="53"/>
      <c r="Y52244" s="55"/>
    </row>
    <row r="52245" spans="21:25" x14ac:dyDescent="0.2">
      <c r="U52245" s="55"/>
      <c r="V52245" s="53"/>
      <c r="W52245" s="53"/>
      <c r="X52245" s="53"/>
      <c r="Y52245" s="55"/>
    </row>
    <row r="52246" spans="21:25" x14ac:dyDescent="0.2">
      <c r="U52246" s="55"/>
      <c r="V52246" s="53"/>
      <c r="W52246" s="53"/>
      <c r="X52246" s="53"/>
      <c r="Y52246" s="55"/>
    </row>
    <row r="52247" spans="21:25" x14ac:dyDescent="0.2">
      <c r="U52247" s="55"/>
      <c r="V52247" s="53"/>
      <c r="W52247" s="53"/>
      <c r="X52247" s="53"/>
      <c r="Y52247" s="55"/>
    </row>
    <row r="52248" spans="21:25" x14ac:dyDescent="0.2">
      <c r="U52248" s="55"/>
      <c r="V52248" s="53"/>
      <c r="W52248" s="53"/>
      <c r="X52248" s="53"/>
      <c r="Y52248" s="55"/>
    </row>
    <row r="52249" spans="21:25" x14ac:dyDescent="0.2">
      <c r="U52249" s="55"/>
      <c r="V52249" s="53"/>
      <c r="W52249" s="53"/>
      <c r="X52249" s="53"/>
      <c r="Y52249" s="55"/>
    </row>
    <row r="52250" spans="21:25" x14ac:dyDescent="0.2">
      <c r="U52250" s="55"/>
      <c r="V52250" s="53"/>
      <c r="W52250" s="53"/>
      <c r="X52250" s="53"/>
      <c r="Y52250" s="55"/>
    </row>
    <row r="52251" spans="21:25" x14ac:dyDescent="0.2">
      <c r="U52251" s="55"/>
      <c r="V52251" s="53"/>
      <c r="W52251" s="53"/>
      <c r="X52251" s="53"/>
      <c r="Y52251" s="55"/>
    </row>
    <row r="52252" spans="21:25" x14ac:dyDescent="0.2">
      <c r="U52252" s="55"/>
      <c r="V52252" s="53"/>
      <c r="W52252" s="53"/>
      <c r="X52252" s="53"/>
      <c r="Y52252" s="55"/>
    </row>
    <row r="52253" spans="21:25" x14ac:dyDescent="0.2">
      <c r="U52253" s="55"/>
      <c r="V52253" s="53"/>
      <c r="W52253" s="53"/>
      <c r="X52253" s="53"/>
      <c r="Y52253" s="55"/>
    </row>
    <row r="52254" spans="21:25" x14ac:dyDescent="0.2">
      <c r="U52254" s="55"/>
      <c r="V52254" s="53"/>
      <c r="W52254" s="53"/>
      <c r="X52254" s="53"/>
      <c r="Y52254" s="55"/>
    </row>
    <row r="52255" spans="21:25" x14ac:dyDescent="0.2">
      <c r="U52255" s="55"/>
      <c r="V52255" s="53"/>
      <c r="W52255" s="53"/>
      <c r="X52255" s="53"/>
      <c r="Y52255" s="55"/>
    </row>
    <row r="52256" spans="21:25" x14ac:dyDescent="0.2">
      <c r="U52256" s="55"/>
      <c r="V52256" s="53"/>
      <c r="W52256" s="53"/>
      <c r="X52256" s="53"/>
      <c r="Y52256" s="55"/>
    </row>
    <row r="52257" spans="21:25" x14ac:dyDescent="0.2">
      <c r="U52257" s="55"/>
      <c r="V52257" s="53"/>
      <c r="W52257" s="53"/>
      <c r="X52257" s="53"/>
      <c r="Y52257" s="55"/>
    </row>
    <row r="52258" spans="21:25" x14ac:dyDescent="0.2">
      <c r="U52258" s="55"/>
      <c r="V52258" s="53"/>
      <c r="W52258" s="53"/>
      <c r="X52258" s="53"/>
      <c r="Y52258" s="55"/>
    </row>
    <row r="52259" spans="21:25" x14ac:dyDescent="0.2">
      <c r="U52259" s="55"/>
      <c r="V52259" s="53"/>
      <c r="W52259" s="53"/>
      <c r="X52259" s="53"/>
      <c r="Y52259" s="55"/>
    </row>
    <row r="52260" spans="21:25" x14ac:dyDescent="0.2">
      <c r="U52260" s="55"/>
      <c r="V52260" s="53"/>
      <c r="W52260" s="53"/>
      <c r="X52260" s="53"/>
      <c r="Y52260" s="55"/>
    </row>
    <row r="52261" spans="21:25" x14ac:dyDescent="0.2">
      <c r="U52261" s="55"/>
      <c r="V52261" s="53"/>
      <c r="W52261" s="53"/>
      <c r="X52261" s="53"/>
      <c r="Y52261" s="55"/>
    </row>
    <row r="52262" spans="21:25" x14ac:dyDescent="0.2">
      <c r="U52262" s="55"/>
      <c r="V52262" s="53"/>
      <c r="W52262" s="53"/>
      <c r="X52262" s="53"/>
      <c r="Y52262" s="55"/>
    </row>
    <row r="52263" spans="21:25" x14ac:dyDescent="0.2">
      <c r="U52263" s="55"/>
      <c r="V52263" s="53"/>
      <c r="W52263" s="53"/>
      <c r="X52263" s="53"/>
      <c r="Y52263" s="55"/>
    </row>
    <row r="52264" spans="21:25" x14ac:dyDescent="0.2">
      <c r="U52264" s="55"/>
      <c r="V52264" s="53"/>
      <c r="W52264" s="53"/>
      <c r="X52264" s="53"/>
      <c r="Y52264" s="55"/>
    </row>
    <row r="52265" spans="21:25" x14ac:dyDescent="0.2">
      <c r="U52265" s="55"/>
      <c r="V52265" s="53"/>
      <c r="W52265" s="53"/>
      <c r="X52265" s="53"/>
      <c r="Y52265" s="55"/>
    </row>
    <row r="52266" spans="21:25" x14ac:dyDescent="0.2">
      <c r="U52266" s="55"/>
      <c r="V52266" s="53"/>
      <c r="W52266" s="53"/>
      <c r="X52266" s="53"/>
      <c r="Y52266" s="55"/>
    </row>
    <row r="52267" spans="21:25" x14ac:dyDescent="0.2">
      <c r="U52267" s="55"/>
      <c r="V52267" s="53"/>
      <c r="W52267" s="53"/>
      <c r="X52267" s="53"/>
      <c r="Y52267" s="55"/>
    </row>
    <row r="52268" spans="21:25" x14ac:dyDescent="0.2">
      <c r="U52268" s="55"/>
      <c r="V52268" s="53"/>
      <c r="W52268" s="53"/>
      <c r="X52268" s="53"/>
      <c r="Y52268" s="55"/>
    </row>
    <row r="52269" spans="21:25" x14ac:dyDescent="0.2">
      <c r="U52269" s="55"/>
      <c r="V52269" s="53"/>
      <c r="W52269" s="53"/>
      <c r="X52269" s="53"/>
      <c r="Y52269" s="55"/>
    </row>
    <row r="52270" spans="21:25" x14ac:dyDescent="0.2">
      <c r="U52270" s="55"/>
      <c r="V52270" s="53"/>
      <c r="W52270" s="53"/>
      <c r="X52270" s="53"/>
      <c r="Y52270" s="55"/>
    </row>
    <row r="52271" spans="21:25" x14ac:dyDescent="0.2">
      <c r="U52271" s="55"/>
      <c r="V52271" s="53"/>
      <c r="W52271" s="53"/>
      <c r="X52271" s="53"/>
      <c r="Y52271" s="55"/>
    </row>
    <row r="52272" spans="21:25" x14ac:dyDescent="0.2">
      <c r="U52272" s="55"/>
      <c r="V52272" s="53"/>
      <c r="W52272" s="53"/>
      <c r="X52272" s="53"/>
      <c r="Y52272" s="55"/>
    </row>
    <row r="52273" spans="21:25" x14ac:dyDescent="0.2">
      <c r="U52273" s="55"/>
      <c r="V52273" s="53"/>
      <c r="W52273" s="53"/>
      <c r="X52273" s="53"/>
      <c r="Y52273" s="55"/>
    </row>
    <row r="52274" spans="21:25" x14ac:dyDescent="0.2">
      <c r="U52274" s="55"/>
      <c r="V52274" s="53"/>
      <c r="W52274" s="53"/>
      <c r="X52274" s="53"/>
      <c r="Y52274" s="55"/>
    </row>
    <row r="52275" spans="21:25" x14ac:dyDescent="0.2">
      <c r="U52275" s="55"/>
      <c r="V52275" s="53"/>
      <c r="W52275" s="53"/>
      <c r="X52275" s="53"/>
      <c r="Y52275" s="55"/>
    </row>
    <row r="52276" spans="21:25" x14ac:dyDescent="0.2">
      <c r="U52276" s="55"/>
      <c r="V52276" s="53"/>
      <c r="W52276" s="53"/>
      <c r="X52276" s="53"/>
      <c r="Y52276" s="55"/>
    </row>
    <row r="52277" spans="21:25" x14ac:dyDescent="0.2">
      <c r="U52277" s="55"/>
      <c r="V52277" s="53"/>
      <c r="W52277" s="53"/>
      <c r="X52277" s="53"/>
      <c r="Y52277" s="55"/>
    </row>
    <row r="52278" spans="21:25" x14ac:dyDescent="0.2">
      <c r="U52278" s="55"/>
      <c r="V52278" s="53"/>
      <c r="W52278" s="53"/>
      <c r="X52278" s="53"/>
      <c r="Y52278" s="55"/>
    </row>
    <row r="52279" spans="21:25" x14ac:dyDescent="0.2">
      <c r="U52279" s="55"/>
      <c r="V52279" s="53"/>
      <c r="W52279" s="53"/>
      <c r="X52279" s="53"/>
      <c r="Y52279" s="55"/>
    </row>
    <row r="52280" spans="21:25" x14ac:dyDescent="0.2">
      <c r="U52280" s="55"/>
      <c r="V52280" s="53"/>
      <c r="W52280" s="53"/>
      <c r="X52280" s="53"/>
      <c r="Y52280" s="55"/>
    </row>
    <row r="52281" spans="21:25" x14ac:dyDescent="0.2">
      <c r="U52281" s="55"/>
      <c r="V52281" s="53"/>
      <c r="W52281" s="53"/>
      <c r="X52281" s="53"/>
      <c r="Y52281" s="55"/>
    </row>
    <row r="52282" spans="21:25" x14ac:dyDescent="0.2">
      <c r="U52282" s="55"/>
      <c r="V52282" s="53"/>
      <c r="W52282" s="53"/>
      <c r="X52282" s="53"/>
      <c r="Y52282" s="55"/>
    </row>
    <row r="52283" spans="21:25" x14ac:dyDescent="0.2">
      <c r="U52283" s="55"/>
      <c r="V52283" s="53"/>
      <c r="W52283" s="53"/>
      <c r="X52283" s="53"/>
      <c r="Y52283" s="55"/>
    </row>
    <row r="52284" spans="21:25" x14ac:dyDescent="0.2">
      <c r="U52284" s="55"/>
      <c r="V52284" s="53"/>
      <c r="W52284" s="53"/>
      <c r="X52284" s="53"/>
      <c r="Y52284" s="55"/>
    </row>
    <row r="52285" spans="21:25" x14ac:dyDescent="0.2">
      <c r="U52285" s="55"/>
      <c r="V52285" s="53"/>
      <c r="W52285" s="53"/>
      <c r="X52285" s="53"/>
      <c r="Y52285" s="55"/>
    </row>
    <row r="52286" spans="21:25" x14ac:dyDescent="0.2">
      <c r="U52286" s="55"/>
      <c r="V52286" s="53"/>
      <c r="W52286" s="53"/>
      <c r="X52286" s="53"/>
      <c r="Y52286" s="55"/>
    </row>
    <row r="52287" spans="21:25" x14ac:dyDescent="0.2">
      <c r="U52287" s="55"/>
      <c r="V52287" s="53"/>
      <c r="W52287" s="53"/>
      <c r="X52287" s="53"/>
      <c r="Y52287" s="55"/>
    </row>
    <row r="52288" spans="21:25" x14ac:dyDescent="0.2">
      <c r="U52288" s="55"/>
      <c r="V52288" s="53"/>
      <c r="W52288" s="53"/>
      <c r="X52288" s="53"/>
      <c r="Y52288" s="55"/>
    </row>
    <row r="52289" spans="21:25" x14ac:dyDescent="0.2">
      <c r="U52289" s="55"/>
      <c r="V52289" s="53"/>
      <c r="W52289" s="53"/>
      <c r="X52289" s="53"/>
      <c r="Y52289" s="55"/>
    </row>
    <row r="52290" spans="21:25" x14ac:dyDescent="0.2">
      <c r="U52290" s="55"/>
      <c r="V52290" s="53"/>
      <c r="W52290" s="53"/>
      <c r="X52290" s="53"/>
      <c r="Y52290" s="55"/>
    </row>
    <row r="52291" spans="21:25" x14ac:dyDescent="0.2">
      <c r="U52291" s="55"/>
      <c r="V52291" s="53"/>
      <c r="W52291" s="53"/>
      <c r="X52291" s="53"/>
      <c r="Y52291" s="55"/>
    </row>
    <row r="52292" spans="21:25" x14ac:dyDescent="0.2">
      <c r="U52292" s="55"/>
      <c r="V52292" s="53"/>
      <c r="W52292" s="53"/>
      <c r="X52292" s="53"/>
      <c r="Y52292" s="55"/>
    </row>
    <row r="52293" spans="21:25" x14ac:dyDescent="0.2">
      <c r="U52293" s="55"/>
      <c r="V52293" s="53"/>
      <c r="W52293" s="53"/>
      <c r="X52293" s="53"/>
      <c r="Y52293" s="55"/>
    </row>
    <row r="52294" spans="21:25" x14ac:dyDescent="0.2">
      <c r="U52294" s="55"/>
      <c r="V52294" s="53"/>
      <c r="W52294" s="53"/>
      <c r="X52294" s="53"/>
      <c r="Y52294" s="55"/>
    </row>
    <row r="52295" spans="21:25" x14ac:dyDescent="0.2">
      <c r="U52295" s="55"/>
      <c r="V52295" s="53"/>
      <c r="W52295" s="53"/>
      <c r="X52295" s="53"/>
      <c r="Y52295" s="55"/>
    </row>
    <row r="52296" spans="21:25" x14ac:dyDescent="0.2">
      <c r="U52296" s="55"/>
      <c r="V52296" s="53"/>
      <c r="W52296" s="53"/>
      <c r="X52296" s="53"/>
      <c r="Y52296" s="55"/>
    </row>
    <row r="52297" spans="21:25" x14ac:dyDescent="0.2">
      <c r="U52297" s="55"/>
      <c r="V52297" s="53"/>
      <c r="W52297" s="53"/>
      <c r="X52297" s="53"/>
      <c r="Y52297" s="55"/>
    </row>
    <row r="52298" spans="21:25" x14ac:dyDescent="0.2">
      <c r="U52298" s="55"/>
      <c r="V52298" s="53"/>
      <c r="W52298" s="53"/>
      <c r="X52298" s="53"/>
      <c r="Y52298" s="55"/>
    </row>
    <row r="52299" spans="21:25" x14ac:dyDescent="0.2">
      <c r="U52299" s="55"/>
      <c r="V52299" s="53"/>
      <c r="W52299" s="53"/>
      <c r="X52299" s="53"/>
      <c r="Y52299" s="55"/>
    </row>
    <row r="52300" spans="21:25" x14ac:dyDescent="0.2">
      <c r="U52300" s="55"/>
      <c r="V52300" s="53"/>
      <c r="W52300" s="53"/>
      <c r="X52300" s="53"/>
      <c r="Y52300" s="55"/>
    </row>
    <row r="52301" spans="21:25" x14ac:dyDescent="0.2">
      <c r="U52301" s="55"/>
      <c r="V52301" s="53"/>
      <c r="W52301" s="53"/>
      <c r="X52301" s="53"/>
      <c r="Y52301" s="55"/>
    </row>
    <row r="52302" spans="21:25" x14ac:dyDescent="0.2">
      <c r="U52302" s="55"/>
      <c r="V52302" s="53"/>
      <c r="W52302" s="53"/>
      <c r="X52302" s="53"/>
      <c r="Y52302" s="55"/>
    </row>
    <row r="52303" spans="21:25" x14ac:dyDescent="0.2">
      <c r="U52303" s="55"/>
      <c r="V52303" s="53"/>
      <c r="W52303" s="53"/>
      <c r="X52303" s="53"/>
      <c r="Y52303" s="55"/>
    </row>
    <row r="52304" spans="21:25" x14ac:dyDescent="0.2">
      <c r="U52304" s="55"/>
      <c r="V52304" s="53"/>
      <c r="W52304" s="53"/>
      <c r="X52304" s="53"/>
      <c r="Y52304" s="55"/>
    </row>
    <row r="52305" spans="21:25" x14ac:dyDescent="0.2">
      <c r="U52305" s="55"/>
      <c r="V52305" s="53"/>
      <c r="W52305" s="53"/>
      <c r="X52305" s="53"/>
      <c r="Y52305" s="55"/>
    </row>
    <row r="52306" spans="21:25" x14ac:dyDescent="0.2">
      <c r="U52306" s="55"/>
      <c r="V52306" s="53"/>
      <c r="W52306" s="53"/>
      <c r="X52306" s="53"/>
      <c r="Y52306" s="55"/>
    </row>
    <row r="52307" spans="21:25" x14ac:dyDescent="0.2">
      <c r="U52307" s="55"/>
      <c r="V52307" s="53"/>
      <c r="W52307" s="53"/>
      <c r="X52307" s="53"/>
      <c r="Y52307" s="55"/>
    </row>
    <row r="52308" spans="21:25" x14ac:dyDescent="0.2">
      <c r="U52308" s="55"/>
      <c r="V52308" s="53"/>
      <c r="W52308" s="53"/>
      <c r="X52308" s="53"/>
      <c r="Y52308" s="55"/>
    </row>
    <row r="52309" spans="21:25" x14ac:dyDescent="0.2">
      <c r="U52309" s="55"/>
      <c r="V52309" s="53"/>
      <c r="W52309" s="53"/>
      <c r="X52309" s="53"/>
      <c r="Y52309" s="55"/>
    </row>
    <row r="52310" spans="21:25" x14ac:dyDescent="0.2">
      <c r="U52310" s="55"/>
      <c r="V52310" s="53"/>
      <c r="W52310" s="53"/>
      <c r="X52310" s="53"/>
      <c r="Y52310" s="55"/>
    </row>
    <row r="52311" spans="21:25" x14ac:dyDescent="0.2">
      <c r="U52311" s="55"/>
      <c r="V52311" s="53"/>
      <c r="W52311" s="53"/>
      <c r="X52311" s="53"/>
      <c r="Y52311" s="55"/>
    </row>
    <row r="52312" spans="21:25" x14ac:dyDescent="0.2">
      <c r="U52312" s="55"/>
      <c r="V52312" s="53"/>
      <c r="W52312" s="53"/>
      <c r="X52312" s="53"/>
      <c r="Y52312" s="55"/>
    </row>
    <row r="52313" spans="21:25" x14ac:dyDescent="0.2">
      <c r="U52313" s="55"/>
      <c r="V52313" s="53"/>
      <c r="W52313" s="53"/>
      <c r="X52313" s="53"/>
      <c r="Y52313" s="55"/>
    </row>
    <row r="52314" spans="21:25" x14ac:dyDescent="0.2">
      <c r="U52314" s="55"/>
      <c r="V52314" s="53"/>
      <c r="W52314" s="53"/>
      <c r="X52314" s="53"/>
      <c r="Y52314" s="55"/>
    </row>
    <row r="52315" spans="21:25" x14ac:dyDescent="0.2">
      <c r="U52315" s="55"/>
      <c r="V52315" s="53"/>
      <c r="W52315" s="53"/>
      <c r="X52315" s="53"/>
      <c r="Y52315" s="55"/>
    </row>
    <row r="52316" spans="21:25" x14ac:dyDescent="0.2">
      <c r="U52316" s="55"/>
      <c r="V52316" s="53"/>
      <c r="W52316" s="53"/>
      <c r="X52316" s="53"/>
      <c r="Y52316" s="55"/>
    </row>
    <row r="52317" spans="21:25" x14ac:dyDescent="0.2">
      <c r="U52317" s="55"/>
      <c r="V52317" s="53"/>
      <c r="W52317" s="53"/>
      <c r="X52317" s="53"/>
      <c r="Y52317" s="55"/>
    </row>
    <row r="52318" spans="21:25" x14ac:dyDescent="0.2">
      <c r="U52318" s="55"/>
      <c r="V52318" s="53"/>
      <c r="W52318" s="53"/>
      <c r="X52318" s="53"/>
      <c r="Y52318" s="55"/>
    </row>
    <row r="52319" spans="21:25" x14ac:dyDescent="0.2">
      <c r="U52319" s="55"/>
      <c r="V52319" s="53"/>
      <c r="W52319" s="53"/>
      <c r="X52319" s="53"/>
      <c r="Y52319" s="55"/>
    </row>
    <row r="52320" spans="21:25" x14ac:dyDescent="0.2">
      <c r="U52320" s="55"/>
      <c r="V52320" s="53"/>
      <c r="W52320" s="53"/>
      <c r="X52320" s="53"/>
      <c r="Y52320" s="55"/>
    </row>
    <row r="52321" spans="21:25" x14ac:dyDescent="0.2">
      <c r="U52321" s="55"/>
      <c r="V52321" s="53"/>
      <c r="W52321" s="53"/>
      <c r="X52321" s="53"/>
      <c r="Y52321" s="55"/>
    </row>
    <row r="52322" spans="21:25" x14ac:dyDescent="0.2">
      <c r="U52322" s="55"/>
      <c r="V52322" s="53"/>
      <c r="W52322" s="53"/>
      <c r="X52322" s="53"/>
      <c r="Y52322" s="55"/>
    </row>
    <row r="52323" spans="21:25" x14ac:dyDescent="0.2">
      <c r="U52323" s="55"/>
      <c r="V52323" s="53"/>
      <c r="W52323" s="53"/>
      <c r="X52323" s="53"/>
      <c r="Y52323" s="55"/>
    </row>
    <row r="52324" spans="21:25" x14ac:dyDescent="0.2">
      <c r="U52324" s="55"/>
      <c r="V52324" s="53"/>
      <c r="W52324" s="53"/>
      <c r="X52324" s="53"/>
      <c r="Y52324" s="55"/>
    </row>
    <row r="52325" spans="21:25" x14ac:dyDescent="0.2">
      <c r="U52325" s="55"/>
      <c r="V52325" s="53"/>
      <c r="W52325" s="53"/>
      <c r="X52325" s="53"/>
      <c r="Y52325" s="55"/>
    </row>
    <row r="52326" spans="21:25" x14ac:dyDescent="0.2">
      <c r="U52326" s="55"/>
      <c r="V52326" s="53"/>
      <c r="W52326" s="53"/>
      <c r="X52326" s="53"/>
      <c r="Y52326" s="55"/>
    </row>
    <row r="52327" spans="21:25" x14ac:dyDescent="0.2">
      <c r="U52327" s="55"/>
      <c r="V52327" s="53"/>
      <c r="W52327" s="53"/>
      <c r="X52327" s="53"/>
      <c r="Y52327" s="55"/>
    </row>
    <row r="52328" spans="21:25" x14ac:dyDescent="0.2">
      <c r="U52328" s="55"/>
      <c r="V52328" s="53"/>
      <c r="W52328" s="53"/>
      <c r="X52328" s="53"/>
      <c r="Y52328" s="55"/>
    </row>
    <row r="52329" spans="21:25" x14ac:dyDescent="0.2">
      <c r="U52329" s="55"/>
      <c r="V52329" s="53"/>
      <c r="W52329" s="53"/>
      <c r="X52329" s="53"/>
      <c r="Y52329" s="55"/>
    </row>
    <row r="52330" spans="21:25" x14ac:dyDescent="0.2">
      <c r="U52330" s="55"/>
      <c r="V52330" s="53"/>
      <c r="W52330" s="53"/>
      <c r="X52330" s="53"/>
      <c r="Y52330" s="55"/>
    </row>
    <row r="52331" spans="21:25" x14ac:dyDescent="0.2">
      <c r="U52331" s="55"/>
      <c r="V52331" s="53"/>
      <c r="W52331" s="53"/>
      <c r="X52331" s="53"/>
      <c r="Y52331" s="55"/>
    </row>
    <row r="52332" spans="21:25" x14ac:dyDescent="0.2">
      <c r="U52332" s="55"/>
      <c r="V52332" s="53"/>
      <c r="W52332" s="53"/>
      <c r="X52332" s="53"/>
      <c r="Y52332" s="55"/>
    </row>
    <row r="52333" spans="21:25" x14ac:dyDescent="0.2">
      <c r="U52333" s="55"/>
      <c r="V52333" s="53"/>
      <c r="W52333" s="53"/>
      <c r="X52333" s="53"/>
      <c r="Y52333" s="55"/>
    </row>
    <row r="52334" spans="21:25" x14ac:dyDescent="0.2">
      <c r="U52334" s="55"/>
      <c r="V52334" s="53"/>
      <c r="W52334" s="53"/>
      <c r="X52334" s="53"/>
      <c r="Y52334" s="55"/>
    </row>
    <row r="52335" spans="21:25" x14ac:dyDescent="0.2">
      <c r="U52335" s="55"/>
      <c r="V52335" s="53"/>
      <c r="W52335" s="53"/>
      <c r="X52335" s="53"/>
      <c r="Y52335" s="55"/>
    </row>
    <row r="52336" spans="21:25" x14ac:dyDescent="0.2">
      <c r="U52336" s="55"/>
      <c r="V52336" s="53"/>
      <c r="W52336" s="53"/>
      <c r="X52336" s="53"/>
      <c r="Y52336" s="55"/>
    </row>
    <row r="52337" spans="21:25" x14ac:dyDescent="0.2">
      <c r="U52337" s="55"/>
      <c r="V52337" s="53"/>
      <c r="W52337" s="53"/>
      <c r="X52337" s="53"/>
      <c r="Y52337" s="55"/>
    </row>
    <row r="52338" spans="21:25" x14ac:dyDescent="0.2">
      <c r="U52338" s="55"/>
      <c r="V52338" s="53"/>
      <c r="W52338" s="53"/>
      <c r="X52338" s="53"/>
      <c r="Y52338" s="55"/>
    </row>
    <row r="52339" spans="21:25" x14ac:dyDescent="0.2">
      <c r="U52339" s="55"/>
      <c r="V52339" s="53"/>
      <c r="W52339" s="53"/>
      <c r="X52339" s="53"/>
      <c r="Y52339" s="55"/>
    </row>
    <row r="52340" spans="21:25" x14ac:dyDescent="0.2">
      <c r="U52340" s="55"/>
      <c r="V52340" s="53"/>
      <c r="W52340" s="53"/>
      <c r="X52340" s="53"/>
      <c r="Y52340" s="55"/>
    </row>
    <row r="52341" spans="21:25" x14ac:dyDescent="0.2">
      <c r="U52341" s="55"/>
      <c r="V52341" s="53"/>
      <c r="W52341" s="53"/>
      <c r="X52341" s="53"/>
      <c r="Y52341" s="55"/>
    </row>
    <row r="52342" spans="21:25" x14ac:dyDescent="0.2">
      <c r="U52342" s="55"/>
      <c r="V52342" s="53"/>
      <c r="W52342" s="53"/>
      <c r="X52342" s="53"/>
      <c r="Y52342" s="55"/>
    </row>
    <row r="52343" spans="21:25" x14ac:dyDescent="0.2">
      <c r="U52343" s="55"/>
      <c r="V52343" s="53"/>
      <c r="W52343" s="53"/>
      <c r="X52343" s="53"/>
      <c r="Y52343" s="55"/>
    </row>
    <row r="52344" spans="21:25" x14ac:dyDescent="0.2">
      <c r="U52344" s="55"/>
      <c r="V52344" s="53"/>
      <c r="W52344" s="53"/>
      <c r="X52344" s="53"/>
      <c r="Y52344" s="55"/>
    </row>
    <row r="52345" spans="21:25" x14ac:dyDescent="0.2">
      <c r="U52345" s="55"/>
      <c r="V52345" s="53"/>
      <c r="W52345" s="53"/>
      <c r="X52345" s="53"/>
      <c r="Y52345" s="55"/>
    </row>
    <row r="52346" spans="21:25" x14ac:dyDescent="0.2">
      <c r="U52346" s="55"/>
      <c r="V52346" s="53"/>
      <c r="W52346" s="53"/>
      <c r="X52346" s="53"/>
      <c r="Y52346" s="55"/>
    </row>
    <row r="52347" spans="21:25" x14ac:dyDescent="0.2">
      <c r="U52347" s="55"/>
      <c r="V52347" s="53"/>
      <c r="W52347" s="53"/>
      <c r="X52347" s="53"/>
      <c r="Y52347" s="55"/>
    </row>
    <row r="52348" spans="21:25" x14ac:dyDescent="0.2">
      <c r="U52348" s="55"/>
      <c r="V52348" s="53"/>
      <c r="W52348" s="53"/>
      <c r="X52348" s="53"/>
      <c r="Y52348" s="55"/>
    </row>
    <row r="52349" spans="21:25" x14ac:dyDescent="0.2">
      <c r="U52349" s="55"/>
      <c r="V52349" s="53"/>
      <c r="W52349" s="53"/>
      <c r="X52349" s="53"/>
      <c r="Y52349" s="55"/>
    </row>
    <row r="52350" spans="21:25" x14ac:dyDescent="0.2">
      <c r="U52350" s="55"/>
      <c r="V52350" s="53"/>
      <c r="W52350" s="53"/>
      <c r="X52350" s="53"/>
      <c r="Y52350" s="55"/>
    </row>
    <row r="52351" spans="21:25" x14ac:dyDescent="0.2">
      <c r="U52351" s="55"/>
      <c r="V52351" s="53"/>
      <c r="W52351" s="53"/>
      <c r="X52351" s="53"/>
      <c r="Y52351" s="55"/>
    </row>
    <row r="52352" spans="21:25" x14ac:dyDescent="0.2">
      <c r="U52352" s="55"/>
      <c r="V52352" s="53"/>
      <c r="W52352" s="53"/>
      <c r="X52352" s="53"/>
      <c r="Y52352" s="55"/>
    </row>
    <row r="52353" spans="21:25" x14ac:dyDescent="0.2">
      <c r="U52353" s="55"/>
      <c r="V52353" s="53"/>
      <c r="W52353" s="53"/>
      <c r="X52353" s="53"/>
      <c r="Y52353" s="55"/>
    </row>
    <row r="52354" spans="21:25" x14ac:dyDescent="0.2">
      <c r="U52354" s="55"/>
      <c r="V52354" s="53"/>
      <c r="W52354" s="53"/>
      <c r="X52354" s="53"/>
      <c r="Y52354" s="55"/>
    </row>
    <row r="52355" spans="21:25" x14ac:dyDescent="0.2">
      <c r="U52355" s="55"/>
      <c r="V52355" s="53"/>
      <c r="W52355" s="53"/>
      <c r="X52355" s="53"/>
      <c r="Y52355" s="55"/>
    </row>
    <row r="52356" spans="21:25" x14ac:dyDescent="0.2">
      <c r="U52356" s="55"/>
      <c r="V52356" s="53"/>
      <c r="W52356" s="53"/>
      <c r="X52356" s="53"/>
      <c r="Y52356" s="55"/>
    </row>
    <row r="52357" spans="21:25" x14ac:dyDescent="0.2">
      <c r="U52357" s="55"/>
      <c r="V52357" s="53"/>
      <c r="W52357" s="53"/>
      <c r="X52357" s="53"/>
      <c r="Y52357" s="55"/>
    </row>
    <row r="52358" spans="21:25" x14ac:dyDescent="0.2">
      <c r="U52358" s="55"/>
      <c r="V52358" s="53"/>
      <c r="W52358" s="53"/>
      <c r="X52358" s="53"/>
      <c r="Y52358" s="55"/>
    </row>
    <row r="52359" spans="21:25" x14ac:dyDescent="0.2">
      <c r="U52359" s="55"/>
      <c r="V52359" s="53"/>
      <c r="W52359" s="53"/>
      <c r="X52359" s="53"/>
      <c r="Y52359" s="55"/>
    </row>
    <row r="52360" spans="21:25" x14ac:dyDescent="0.2">
      <c r="U52360" s="55"/>
      <c r="V52360" s="53"/>
      <c r="W52360" s="53"/>
      <c r="X52360" s="53"/>
      <c r="Y52360" s="55"/>
    </row>
    <row r="52361" spans="21:25" x14ac:dyDescent="0.2">
      <c r="U52361" s="55"/>
      <c r="V52361" s="53"/>
      <c r="W52361" s="53"/>
      <c r="X52361" s="53"/>
      <c r="Y52361" s="55"/>
    </row>
    <row r="52362" spans="21:25" x14ac:dyDescent="0.2">
      <c r="U52362" s="55"/>
      <c r="V52362" s="53"/>
      <c r="W52362" s="53"/>
      <c r="X52362" s="53"/>
      <c r="Y52362" s="55"/>
    </row>
    <row r="52363" spans="21:25" x14ac:dyDescent="0.2">
      <c r="U52363" s="55"/>
      <c r="V52363" s="53"/>
      <c r="W52363" s="53"/>
      <c r="X52363" s="53"/>
      <c r="Y52363" s="55"/>
    </row>
    <row r="52364" spans="21:25" x14ac:dyDescent="0.2">
      <c r="U52364" s="55"/>
      <c r="V52364" s="53"/>
      <c r="W52364" s="53"/>
      <c r="X52364" s="53"/>
      <c r="Y52364" s="55"/>
    </row>
    <row r="52365" spans="21:25" x14ac:dyDescent="0.2">
      <c r="U52365" s="55"/>
      <c r="V52365" s="53"/>
      <c r="W52365" s="53"/>
      <c r="X52365" s="53"/>
      <c r="Y52365" s="55"/>
    </row>
    <row r="52366" spans="21:25" x14ac:dyDescent="0.2">
      <c r="U52366" s="55"/>
      <c r="V52366" s="53"/>
      <c r="W52366" s="53"/>
      <c r="X52366" s="53"/>
      <c r="Y52366" s="55"/>
    </row>
    <row r="52367" spans="21:25" x14ac:dyDescent="0.2">
      <c r="U52367" s="55"/>
      <c r="V52367" s="53"/>
      <c r="W52367" s="53"/>
      <c r="X52367" s="53"/>
      <c r="Y52367" s="55"/>
    </row>
    <row r="52368" spans="21:25" x14ac:dyDescent="0.2">
      <c r="U52368" s="55"/>
      <c r="V52368" s="53"/>
      <c r="W52368" s="53"/>
      <c r="X52368" s="53"/>
      <c r="Y52368" s="55"/>
    </row>
    <row r="52369" spans="21:25" x14ac:dyDescent="0.2">
      <c r="U52369" s="55"/>
      <c r="V52369" s="53"/>
      <c r="W52369" s="53"/>
      <c r="X52369" s="53"/>
      <c r="Y52369" s="55"/>
    </row>
    <row r="52370" spans="21:25" x14ac:dyDescent="0.2">
      <c r="U52370" s="55"/>
      <c r="V52370" s="53"/>
      <c r="W52370" s="53"/>
      <c r="X52370" s="53"/>
      <c r="Y52370" s="55"/>
    </row>
    <row r="52371" spans="21:25" x14ac:dyDescent="0.2">
      <c r="U52371" s="55"/>
      <c r="V52371" s="53"/>
      <c r="W52371" s="53"/>
      <c r="X52371" s="53"/>
      <c r="Y52371" s="55"/>
    </row>
    <row r="52372" spans="21:25" x14ac:dyDescent="0.2">
      <c r="U52372" s="55"/>
      <c r="V52372" s="53"/>
      <c r="W52372" s="53"/>
      <c r="X52372" s="53"/>
      <c r="Y52372" s="55"/>
    </row>
    <row r="52373" spans="21:25" x14ac:dyDescent="0.2">
      <c r="U52373" s="55"/>
      <c r="V52373" s="53"/>
      <c r="W52373" s="53"/>
      <c r="X52373" s="53"/>
      <c r="Y52373" s="55"/>
    </row>
    <row r="52374" spans="21:25" x14ac:dyDescent="0.2">
      <c r="U52374" s="55"/>
      <c r="V52374" s="53"/>
      <c r="W52374" s="53"/>
      <c r="X52374" s="53"/>
      <c r="Y52374" s="55"/>
    </row>
    <row r="52375" spans="21:25" x14ac:dyDescent="0.2">
      <c r="U52375" s="55"/>
      <c r="V52375" s="53"/>
      <c r="W52375" s="53"/>
      <c r="X52375" s="53"/>
      <c r="Y52375" s="55"/>
    </row>
    <row r="52376" spans="21:25" x14ac:dyDescent="0.2">
      <c r="U52376" s="55"/>
      <c r="V52376" s="53"/>
      <c r="W52376" s="53"/>
      <c r="X52376" s="53"/>
      <c r="Y52376" s="55"/>
    </row>
    <row r="52377" spans="21:25" x14ac:dyDescent="0.2">
      <c r="U52377" s="55"/>
      <c r="V52377" s="53"/>
      <c r="W52377" s="53"/>
      <c r="X52377" s="53"/>
      <c r="Y52377" s="55"/>
    </row>
    <row r="52378" spans="21:25" x14ac:dyDescent="0.2">
      <c r="U52378" s="55"/>
      <c r="V52378" s="53"/>
      <c r="W52378" s="53"/>
      <c r="X52378" s="53"/>
      <c r="Y52378" s="55"/>
    </row>
    <row r="52379" spans="21:25" x14ac:dyDescent="0.2">
      <c r="U52379" s="55"/>
      <c r="V52379" s="53"/>
      <c r="W52379" s="53"/>
      <c r="X52379" s="53"/>
      <c r="Y52379" s="55"/>
    </row>
    <row r="52380" spans="21:25" x14ac:dyDescent="0.2">
      <c r="U52380" s="55"/>
      <c r="V52380" s="53"/>
      <c r="W52380" s="53"/>
      <c r="X52380" s="53"/>
      <c r="Y52380" s="55"/>
    </row>
    <row r="52381" spans="21:25" x14ac:dyDescent="0.2">
      <c r="U52381" s="55"/>
      <c r="V52381" s="53"/>
      <c r="W52381" s="53"/>
      <c r="X52381" s="53"/>
      <c r="Y52381" s="55"/>
    </row>
    <row r="52382" spans="21:25" x14ac:dyDescent="0.2">
      <c r="U52382" s="55"/>
      <c r="V52382" s="53"/>
      <c r="W52382" s="53"/>
      <c r="X52382" s="53"/>
      <c r="Y52382" s="55"/>
    </row>
    <row r="52383" spans="21:25" x14ac:dyDescent="0.2">
      <c r="U52383" s="55"/>
      <c r="V52383" s="53"/>
      <c r="W52383" s="53"/>
      <c r="X52383" s="53"/>
      <c r="Y52383" s="55"/>
    </row>
    <row r="52384" spans="21:25" x14ac:dyDescent="0.2">
      <c r="U52384" s="55"/>
      <c r="V52384" s="53"/>
      <c r="W52384" s="53"/>
      <c r="X52384" s="53"/>
      <c r="Y52384" s="55"/>
    </row>
    <row r="52385" spans="21:25" x14ac:dyDescent="0.2">
      <c r="U52385" s="55"/>
      <c r="V52385" s="53"/>
      <c r="W52385" s="53"/>
      <c r="X52385" s="53"/>
      <c r="Y52385" s="55"/>
    </row>
    <row r="52386" spans="21:25" x14ac:dyDescent="0.2">
      <c r="U52386" s="55"/>
      <c r="V52386" s="53"/>
      <c r="W52386" s="53"/>
      <c r="X52386" s="53"/>
      <c r="Y52386" s="55"/>
    </row>
    <row r="52387" spans="21:25" x14ac:dyDescent="0.2">
      <c r="U52387" s="55"/>
      <c r="V52387" s="53"/>
      <c r="W52387" s="53"/>
      <c r="X52387" s="53"/>
      <c r="Y52387" s="55"/>
    </row>
    <row r="52388" spans="21:25" x14ac:dyDescent="0.2">
      <c r="U52388" s="55"/>
      <c r="V52388" s="53"/>
      <c r="W52388" s="53"/>
      <c r="X52388" s="53"/>
      <c r="Y52388" s="55"/>
    </row>
    <row r="52389" spans="21:25" x14ac:dyDescent="0.2">
      <c r="U52389" s="55"/>
      <c r="V52389" s="53"/>
      <c r="W52389" s="53"/>
      <c r="X52389" s="53"/>
      <c r="Y52389" s="55"/>
    </row>
    <row r="52390" spans="21:25" x14ac:dyDescent="0.2">
      <c r="U52390" s="55"/>
      <c r="V52390" s="53"/>
      <c r="W52390" s="53"/>
      <c r="X52390" s="53"/>
      <c r="Y52390" s="55"/>
    </row>
    <row r="52391" spans="21:25" x14ac:dyDescent="0.2">
      <c r="U52391" s="55"/>
      <c r="V52391" s="53"/>
      <c r="W52391" s="53"/>
      <c r="X52391" s="53"/>
      <c r="Y52391" s="55"/>
    </row>
    <row r="52392" spans="21:25" x14ac:dyDescent="0.2">
      <c r="U52392" s="55"/>
      <c r="V52392" s="53"/>
      <c r="W52392" s="53"/>
      <c r="X52392" s="53"/>
      <c r="Y52392" s="55"/>
    </row>
    <row r="52393" spans="21:25" x14ac:dyDescent="0.2">
      <c r="U52393" s="55"/>
      <c r="V52393" s="53"/>
      <c r="W52393" s="53"/>
      <c r="X52393" s="53"/>
      <c r="Y52393" s="55"/>
    </row>
    <row r="52394" spans="21:25" x14ac:dyDescent="0.2">
      <c r="U52394" s="55"/>
      <c r="V52394" s="53"/>
      <c r="W52394" s="53"/>
      <c r="X52394" s="53"/>
      <c r="Y52394" s="55"/>
    </row>
    <row r="52395" spans="21:25" x14ac:dyDescent="0.2">
      <c r="U52395" s="55"/>
      <c r="V52395" s="53"/>
      <c r="W52395" s="53"/>
      <c r="X52395" s="53"/>
      <c r="Y52395" s="55"/>
    </row>
    <row r="52396" spans="21:25" x14ac:dyDescent="0.2">
      <c r="U52396" s="55"/>
      <c r="V52396" s="53"/>
      <c r="W52396" s="53"/>
      <c r="X52396" s="53"/>
      <c r="Y52396" s="55"/>
    </row>
    <row r="52397" spans="21:25" x14ac:dyDescent="0.2">
      <c r="U52397" s="55"/>
      <c r="V52397" s="53"/>
      <c r="W52397" s="53"/>
      <c r="X52397" s="53"/>
      <c r="Y52397" s="55"/>
    </row>
    <row r="52398" spans="21:25" x14ac:dyDescent="0.2">
      <c r="U52398" s="55"/>
      <c r="V52398" s="53"/>
      <c r="W52398" s="53"/>
      <c r="X52398" s="53"/>
      <c r="Y52398" s="55"/>
    </row>
    <row r="52399" spans="21:25" x14ac:dyDescent="0.2">
      <c r="U52399" s="55"/>
      <c r="V52399" s="53"/>
      <c r="W52399" s="53"/>
      <c r="X52399" s="53"/>
      <c r="Y52399" s="55"/>
    </row>
    <row r="52400" spans="21:25" x14ac:dyDescent="0.2">
      <c r="U52400" s="55"/>
      <c r="V52400" s="53"/>
      <c r="W52400" s="53"/>
      <c r="X52400" s="53"/>
      <c r="Y52400" s="55"/>
    </row>
    <row r="52401" spans="21:25" x14ac:dyDescent="0.2">
      <c r="U52401" s="55"/>
      <c r="V52401" s="53"/>
      <c r="W52401" s="53"/>
      <c r="X52401" s="53"/>
      <c r="Y52401" s="55"/>
    </row>
    <row r="52402" spans="21:25" x14ac:dyDescent="0.2">
      <c r="U52402" s="55"/>
      <c r="V52402" s="53"/>
      <c r="W52402" s="53"/>
      <c r="X52402" s="53"/>
      <c r="Y52402" s="55"/>
    </row>
    <row r="52403" spans="21:25" x14ac:dyDescent="0.2">
      <c r="U52403" s="55"/>
      <c r="V52403" s="53"/>
      <c r="W52403" s="53"/>
      <c r="X52403" s="53"/>
      <c r="Y52403" s="55"/>
    </row>
    <row r="52404" spans="21:25" x14ac:dyDescent="0.2">
      <c r="U52404" s="55"/>
      <c r="V52404" s="53"/>
      <c r="W52404" s="53"/>
      <c r="X52404" s="53"/>
      <c r="Y52404" s="55"/>
    </row>
    <row r="52405" spans="21:25" x14ac:dyDescent="0.2">
      <c r="U52405" s="55"/>
      <c r="V52405" s="53"/>
      <c r="W52405" s="53"/>
      <c r="X52405" s="53"/>
      <c r="Y52405" s="55"/>
    </row>
    <row r="52406" spans="21:25" x14ac:dyDescent="0.2">
      <c r="U52406" s="55"/>
      <c r="V52406" s="53"/>
      <c r="W52406" s="53"/>
      <c r="X52406" s="53"/>
      <c r="Y52406" s="55"/>
    </row>
    <row r="52407" spans="21:25" x14ac:dyDescent="0.2">
      <c r="U52407" s="55"/>
      <c r="V52407" s="53"/>
      <c r="W52407" s="53"/>
      <c r="X52407" s="53"/>
      <c r="Y52407" s="55"/>
    </row>
    <row r="52408" spans="21:25" x14ac:dyDescent="0.2">
      <c r="U52408" s="55"/>
      <c r="V52408" s="53"/>
      <c r="W52408" s="53"/>
      <c r="X52408" s="53"/>
      <c r="Y52408" s="55"/>
    </row>
    <row r="52409" spans="21:25" x14ac:dyDescent="0.2">
      <c r="U52409" s="55"/>
      <c r="V52409" s="53"/>
      <c r="W52409" s="53"/>
      <c r="X52409" s="53"/>
      <c r="Y52409" s="55"/>
    </row>
    <row r="52410" spans="21:25" x14ac:dyDescent="0.2">
      <c r="U52410" s="55"/>
      <c r="V52410" s="53"/>
      <c r="W52410" s="53"/>
      <c r="X52410" s="53"/>
      <c r="Y52410" s="55"/>
    </row>
    <row r="52411" spans="21:25" x14ac:dyDescent="0.2">
      <c r="U52411" s="55"/>
      <c r="V52411" s="53"/>
      <c r="W52411" s="53"/>
      <c r="X52411" s="53"/>
      <c r="Y52411" s="55"/>
    </row>
    <row r="52412" spans="21:25" x14ac:dyDescent="0.2">
      <c r="U52412" s="55"/>
      <c r="V52412" s="53"/>
      <c r="W52412" s="53"/>
      <c r="X52412" s="53"/>
      <c r="Y52412" s="55"/>
    </row>
    <row r="52413" spans="21:25" x14ac:dyDescent="0.2">
      <c r="U52413" s="55"/>
      <c r="V52413" s="53"/>
      <c r="W52413" s="53"/>
      <c r="X52413" s="53"/>
      <c r="Y52413" s="55"/>
    </row>
    <row r="52414" spans="21:25" x14ac:dyDescent="0.2">
      <c r="U52414" s="55"/>
      <c r="V52414" s="53"/>
      <c r="W52414" s="53"/>
      <c r="X52414" s="53"/>
      <c r="Y52414" s="55"/>
    </row>
    <row r="52415" spans="21:25" x14ac:dyDescent="0.2">
      <c r="U52415" s="55"/>
      <c r="V52415" s="53"/>
      <c r="W52415" s="53"/>
      <c r="X52415" s="53"/>
      <c r="Y52415" s="55"/>
    </row>
    <row r="52416" spans="21:25" x14ac:dyDescent="0.2">
      <c r="U52416" s="55"/>
      <c r="V52416" s="53"/>
      <c r="W52416" s="53"/>
      <c r="X52416" s="53"/>
      <c r="Y52416" s="55"/>
    </row>
    <row r="52417" spans="21:25" x14ac:dyDescent="0.2">
      <c r="U52417" s="55"/>
      <c r="V52417" s="53"/>
      <c r="W52417" s="53"/>
      <c r="X52417" s="53"/>
      <c r="Y52417" s="55"/>
    </row>
    <row r="52418" spans="21:25" x14ac:dyDescent="0.2">
      <c r="U52418" s="55"/>
      <c r="V52418" s="53"/>
      <c r="W52418" s="53"/>
      <c r="X52418" s="53"/>
      <c r="Y52418" s="55"/>
    </row>
    <row r="52419" spans="21:25" x14ac:dyDescent="0.2">
      <c r="U52419" s="55"/>
      <c r="V52419" s="53"/>
      <c r="W52419" s="53"/>
      <c r="X52419" s="53"/>
      <c r="Y52419" s="55"/>
    </row>
    <row r="52420" spans="21:25" x14ac:dyDescent="0.2">
      <c r="U52420" s="55"/>
      <c r="V52420" s="53"/>
      <c r="W52420" s="53"/>
      <c r="X52420" s="53"/>
      <c r="Y52420" s="55"/>
    </row>
    <row r="52421" spans="21:25" x14ac:dyDescent="0.2">
      <c r="U52421" s="55"/>
      <c r="V52421" s="53"/>
      <c r="W52421" s="53"/>
      <c r="X52421" s="53"/>
      <c r="Y52421" s="55"/>
    </row>
    <row r="52422" spans="21:25" x14ac:dyDescent="0.2">
      <c r="U52422" s="55"/>
      <c r="V52422" s="53"/>
      <c r="W52422" s="53"/>
      <c r="X52422" s="53"/>
      <c r="Y52422" s="55"/>
    </row>
    <row r="52423" spans="21:25" x14ac:dyDescent="0.2">
      <c r="U52423" s="55"/>
      <c r="V52423" s="53"/>
      <c r="W52423" s="53"/>
      <c r="X52423" s="53"/>
      <c r="Y52423" s="55"/>
    </row>
    <row r="52424" spans="21:25" x14ac:dyDescent="0.2">
      <c r="U52424" s="55"/>
      <c r="V52424" s="53"/>
      <c r="W52424" s="53"/>
      <c r="X52424" s="53"/>
      <c r="Y52424" s="55"/>
    </row>
    <row r="52425" spans="21:25" x14ac:dyDescent="0.2">
      <c r="U52425" s="55"/>
      <c r="V52425" s="53"/>
      <c r="W52425" s="53"/>
      <c r="X52425" s="53"/>
      <c r="Y52425" s="55"/>
    </row>
    <row r="52426" spans="21:25" x14ac:dyDescent="0.2">
      <c r="U52426" s="55"/>
      <c r="V52426" s="53"/>
      <c r="W52426" s="53"/>
      <c r="X52426" s="53"/>
      <c r="Y52426" s="55"/>
    </row>
    <row r="52427" spans="21:25" x14ac:dyDescent="0.2">
      <c r="U52427" s="55"/>
      <c r="V52427" s="53"/>
      <c r="W52427" s="53"/>
      <c r="X52427" s="53"/>
      <c r="Y52427" s="55"/>
    </row>
    <row r="52428" spans="21:25" x14ac:dyDescent="0.2">
      <c r="U52428" s="55"/>
      <c r="V52428" s="53"/>
      <c r="W52428" s="53"/>
      <c r="X52428" s="53"/>
      <c r="Y52428" s="55"/>
    </row>
    <row r="52429" spans="21:25" x14ac:dyDescent="0.2">
      <c r="U52429" s="55"/>
      <c r="V52429" s="53"/>
      <c r="W52429" s="53"/>
      <c r="X52429" s="53"/>
      <c r="Y52429" s="55"/>
    </row>
    <row r="52430" spans="21:25" x14ac:dyDescent="0.2">
      <c r="U52430" s="55"/>
      <c r="V52430" s="53"/>
      <c r="W52430" s="53"/>
      <c r="X52430" s="53"/>
      <c r="Y52430" s="55"/>
    </row>
    <row r="52431" spans="21:25" x14ac:dyDescent="0.2">
      <c r="U52431" s="55"/>
      <c r="V52431" s="53"/>
      <c r="W52431" s="53"/>
      <c r="X52431" s="53"/>
      <c r="Y52431" s="55"/>
    </row>
    <row r="52432" spans="21:25" x14ac:dyDescent="0.2">
      <c r="U52432" s="55"/>
      <c r="V52432" s="53"/>
      <c r="W52432" s="53"/>
      <c r="X52432" s="53"/>
      <c r="Y52432" s="55"/>
    </row>
    <row r="52433" spans="21:25" x14ac:dyDescent="0.2">
      <c r="U52433" s="55"/>
      <c r="V52433" s="53"/>
      <c r="W52433" s="53"/>
      <c r="X52433" s="53"/>
      <c r="Y52433" s="55"/>
    </row>
    <row r="52434" spans="21:25" x14ac:dyDescent="0.2">
      <c r="U52434" s="55"/>
      <c r="V52434" s="53"/>
      <c r="W52434" s="53"/>
      <c r="X52434" s="53"/>
      <c r="Y52434" s="55"/>
    </row>
    <row r="52435" spans="21:25" x14ac:dyDescent="0.2">
      <c r="U52435" s="55"/>
      <c r="V52435" s="53"/>
      <c r="W52435" s="53"/>
      <c r="X52435" s="53"/>
      <c r="Y52435" s="55"/>
    </row>
    <row r="52436" spans="21:25" x14ac:dyDescent="0.2">
      <c r="U52436" s="55"/>
      <c r="V52436" s="53"/>
      <c r="W52436" s="53"/>
      <c r="X52436" s="53"/>
      <c r="Y52436" s="55"/>
    </row>
    <row r="52437" spans="21:25" x14ac:dyDescent="0.2">
      <c r="U52437" s="55"/>
      <c r="V52437" s="53"/>
      <c r="W52437" s="53"/>
      <c r="X52437" s="53"/>
      <c r="Y52437" s="55"/>
    </row>
    <row r="52438" spans="21:25" x14ac:dyDescent="0.2">
      <c r="U52438" s="55"/>
      <c r="V52438" s="53"/>
      <c r="W52438" s="53"/>
      <c r="X52438" s="53"/>
      <c r="Y52438" s="55"/>
    </row>
    <row r="52439" spans="21:25" x14ac:dyDescent="0.2">
      <c r="U52439" s="55"/>
      <c r="V52439" s="53"/>
      <c r="W52439" s="53"/>
      <c r="X52439" s="53"/>
      <c r="Y52439" s="55"/>
    </row>
    <row r="52440" spans="21:25" x14ac:dyDescent="0.2">
      <c r="U52440" s="55"/>
      <c r="V52440" s="53"/>
      <c r="W52440" s="53"/>
      <c r="X52440" s="53"/>
      <c r="Y52440" s="55"/>
    </row>
    <row r="52441" spans="21:25" x14ac:dyDescent="0.2">
      <c r="U52441" s="55"/>
      <c r="V52441" s="53"/>
      <c r="W52441" s="53"/>
      <c r="X52441" s="53"/>
      <c r="Y52441" s="55"/>
    </row>
    <row r="52442" spans="21:25" x14ac:dyDescent="0.2">
      <c r="U52442" s="55"/>
      <c r="V52442" s="53"/>
      <c r="W52442" s="53"/>
      <c r="X52442" s="53"/>
      <c r="Y52442" s="55"/>
    </row>
    <row r="52443" spans="21:25" x14ac:dyDescent="0.2">
      <c r="U52443" s="55"/>
      <c r="V52443" s="53"/>
      <c r="W52443" s="53"/>
      <c r="X52443" s="53"/>
      <c r="Y52443" s="55"/>
    </row>
    <row r="52444" spans="21:25" x14ac:dyDescent="0.2">
      <c r="U52444" s="55"/>
      <c r="V52444" s="53"/>
      <c r="W52444" s="53"/>
      <c r="X52444" s="53"/>
      <c r="Y52444" s="55"/>
    </row>
    <row r="52445" spans="21:25" x14ac:dyDescent="0.2">
      <c r="U52445" s="55"/>
      <c r="V52445" s="53"/>
      <c r="W52445" s="53"/>
      <c r="X52445" s="53"/>
      <c r="Y52445" s="55"/>
    </row>
    <row r="52446" spans="21:25" x14ac:dyDescent="0.2">
      <c r="U52446" s="55"/>
      <c r="V52446" s="53"/>
      <c r="W52446" s="53"/>
      <c r="X52446" s="53"/>
      <c r="Y52446" s="55"/>
    </row>
    <row r="52447" spans="21:25" x14ac:dyDescent="0.2">
      <c r="U52447" s="55"/>
      <c r="V52447" s="53"/>
      <c r="W52447" s="53"/>
      <c r="X52447" s="53"/>
      <c r="Y52447" s="55"/>
    </row>
    <row r="52448" spans="21:25" x14ac:dyDescent="0.2">
      <c r="U52448" s="55"/>
      <c r="V52448" s="53"/>
      <c r="W52448" s="53"/>
      <c r="X52448" s="53"/>
      <c r="Y52448" s="55"/>
    </row>
    <row r="52449" spans="21:25" x14ac:dyDescent="0.2">
      <c r="U52449" s="55"/>
      <c r="V52449" s="53"/>
      <c r="W52449" s="53"/>
      <c r="X52449" s="53"/>
      <c r="Y52449" s="55"/>
    </row>
    <row r="52450" spans="21:25" x14ac:dyDescent="0.2">
      <c r="U52450" s="55"/>
      <c r="V52450" s="53"/>
      <c r="W52450" s="53"/>
      <c r="X52450" s="53"/>
      <c r="Y52450" s="55"/>
    </row>
    <row r="52451" spans="21:25" x14ac:dyDescent="0.2">
      <c r="U52451" s="55"/>
      <c r="V52451" s="53"/>
      <c r="W52451" s="53"/>
      <c r="X52451" s="53"/>
      <c r="Y52451" s="55"/>
    </row>
    <row r="52452" spans="21:25" x14ac:dyDescent="0.2">
      <c r="U52452" s="55"/>
      <c r="V52452" s="53"/>
      <c r="W52452" s="53"/>
      <c r="X52452" s="53"/>
      <c r="Y52452" s="55"/>
    </row>
    <row r="52453" spans="21:25" x14ac:dyDescent="0.2">
      <c r="U52453" s="55"/>
      <c r="V52453" s="53"/>
      <c r="W52453" s="53"/>
      <c r="X52453" s="53"/>
      <c r="Y52453" s="55"/>
    </row>
    <row r="52454" spans="21:25" x14ac:dyDescent="0.2">
      <c r="U52454" s="55"/>
      <c r="V52454" s="53"/>
      <c r="W52454" s="53"/>
      <c r="X52454" s="53"/>
      <c r="Y52454" s="55"/>
    </row>
    <row r="52455" spans="21:25" x14ac:dyDescent="0.2">
      <c r="U52455" s="55"/>
      <c r="V52455" s="53"/>
      <c r="W52455" s="53"/>
      <c r="X52455" s="53"/>
      <c r="Y52455" s="55"/>
    </row>
    <row r="52456" spans="21:25" x14ac:dyDescent="0.2">
      <c r="U52456" s="55"/>
      <c r="V52456" s="53"/>
      <c r="W52456" s="53"/>
      <c r="X52456" s="53"/>
      <c r="Y52456" s="55"/>
    </row>
    <row r="52457" spans="21:25" x14ac:dyDescent="0.2">
      <c r="U52457" s="55"/>
      <c r="V52457" s="53"/>
      <c r="W52457" s="53"/>
      <c r="X52457" s="53"/>
      <c r="Y52457" s="55"/>
    </row>
    <row r="52458" spans="21:25" x14ac:dyDescent="0.2">
      <c r="U52458" s="55"/>
      <c r="V52458" s="53"/>
      <c r="W52458" s="53"/>
      <c r="X52458" s="53"/>
      <c r="Y52458" s="55"/>
    </row>
    <row r="52459" spans="21:25" x14ac:dyDescent="0.2">
      <c r="U52459" s="55"/>
      <c r="V52459" s="53"/>
      <c r="W52459" s="53"/>
      <c r="X52459" s="53"/>
      <c r="Y52459" s="55"/>
    </row>
    <row r="52460" spans="21:25" x14ac:dyDescent="0.2">
      <c r="U52460" s="55"/>
      <c r="V52460" s="53"/>
      <c r="W52460" s="53"/>
      <c r="X52460" s="53"/>
      <c r="Y52460" s="55"/>
    </row>
    <row r="52461" spans="21:25" x14ac:dyDescent="0.2">
      <c r="U52461" s="55"/>
      <c r="V52461" s="53"/>
      <c r="W52461" s="53"/>
      <c r="X52461" s="53"/>
      <c r="Y52461" s="55"/>
    </row>
    <row r="52462" spans="21:25" x14ac:dyDescent="0.2">
      <c r="U52462" s="55"/>
      <c r="V52462" s="53"/>
      <c r="W52462" s="53"/>
      <c r="X52462" s="53"/>
      <c r="Y52462" s="55"/>
    </row>
    <row r="52463" spans="21:25" x14ac:dyDescent="0.2">
      <c r="U52463" s="55"/>
      <c r="V52463" s="53"/>
      <c r="W52463" s="53"/>
      <c r="X52463" s="53"/>
      <c r="Y52463" s="55"/>
    </row>
    <row r="52464" spans="21:25" x14ac:dyDescent="0.2">
      <c r="U52464" s="55"/>
      <c r="V52464" s="53"/>
      <c r="W52464" s="53"/>
      <c r="X52464" s="53"/>
      <c r="Y52464" s="55"/>
    </row>
    <row r="52465" spans="21:25" x14ac:dyDescent="0.2">
      <c r="U52465" s="55"/>
      <c r="V52465" s="53"/>
      <c r="W52465" s="53"/>
      <c r="X52465" s="53"/>
      <c r="Y52465" s="55"/>
    </row>
    <row r="52466" spans="21:25" x14ac:dyDescent="0.2">
      <c r="U52466" s="55"/>
      <c r="V52466" s="53"/>
      <c r="W52466" s="53"/>
      <c r="X52466" s="53"/>
      <c r="Y52466" s="55"/>
    </row>
    <row r="52467" spans="21:25" x14ac:dyDescent="0.2">
      <c r="U52467" s="55"/>
      <c r="V52467" s="53"/>
      <c r="W52467" s="53"/>
      <c r="X52467" s="53"/>
      <c r="Y52467" s="55"/>
    </row>
    <row r="52468" spans="21:25" x14ac:dyDescent="0.2">
      <c r="U52468" s="55"/>
      <c r="V52468" s="53"/>
      <c r="W52468" s="53"/>
      <c r="X52468" s="53"/>
      <c r="Y52468" s="55"/>
    </row>
    <row r="52469" spans="21:25" x14ac:dyDescent="0.2">
      <c r="U52469" s="55"/>
      <c r="V52469" s="53"/>
      <c r="W52469" s="53"/>
      <c r="X52469" s="53"/>
      <c r="Y52469" s="55"/>
    </row>
    <row r="52470" spans="21:25" x14ac:dyDescent="0.2">
      <c r="U52470" s="55"/>
      <c r="V52470" s="53"/>
      <c r="W52470" s="53"/>
      <c r="X52470" s="53"/>
      <c r="Y52470" s="55"/>
    </row>
    <row r="52471" spans="21:25" x14ac:dyDescent="0.2">
      <c r="U52471" s="55"/>
      <c r="V52471" s="53"/>
      <c r="W52471" s="53"/>
      <c r="X52471" s="53"/>
      <c r="Y52471" s="55"/>
    </row>
    <row r="52472" spans="21:25" x14ac:dyDescent="0.2">
      <c r="U52472" s="55"/>
      <c r="V52472" s="53"/>
      <c r="W52472" s="53"/>
      <c r="X52472" s="53"/>
      <c r="Y52472" s="55"/>
    </row>
    <row r="52473" spans="21:25" x14ac:dyDescent="0.2">
      <c r="U52473" s="55"/>
      <c r="V52473" s="53"/>
      <c r="W52473" s="53"/>
      <c r="X52473" s="53"/>
      <c r="Y52473" s="55"/>
    </row>
    <row r="52474" spans="21:25" x14ac:dyDescent="0.2">
      <c r="U52474" s="55"/>
      <c r="V52474" s="53"/>
      <c r="W52474" s="53"/>
      <c r="X52474" s="53"/>
      <c r="Y52474" s="55"/>
    </row>
    <row r="52475" spans="21:25" x14ac:dyDescent="0.2">
      <c r="U52475" s="55"/>
      <c r="V52475" s="53"/>
      <c r="W52475" s="53"/>
      <c r="X52475" s="53"/>
      <c r="Y52475" s="55"/>
    </row>
    <row r="52476" spans="21:25" x14ac:dyDescent="0.2">
      <c r="U52476" s="55"/>
      <c r="V52476" s="53"/>
      <c r="W52476" s="53"/>
      <c r="X52476" s="53"/>
      <c r="Y52476" s="55"/>
    </row>
    <row r="52477" spans="21:25" x14ac:dyDescent="0.2">
      <c r="U52477" s="55"/>
      <c r="V52477" s="53"/>
      <c r="W52477" s="53"/>
      <c r="X52477" s="53"/>
      <c r="Y52477" s="55"/>
    </row>
    <row r="52478" spans="21:25" x14ac:dyDescent="0.2">
      <c r="U52478" s="55"/>
      <c r="V52478" s="53"/>
      <c r="W52478" s="53"/>
      <c r="X52478" s="53"/>
      <c r="Y52478" s="55"/>
    </row>
    <row r="52479" spans="21:25" x14ac:dyDescent="0.2">
      <c r="U52479" s="55"/>
      <c r="V52479" s="53"/>
      <c r="W52479" s="53"/>
      <c r="X52479" s="53"/>
      <c r="Y52479" s="55"/>
    </row>
    <row r="52480" spans="21:25" x14ac:dyDescent="0.2">
      <c r="U52480" s="55"/>
      <c r="V52480" s="53"/>
      <c r="W52480" s="53"/>
      <c r="X52480" s="53"/>
      <c r="Y52480" s="55"/>
    </row>
    <row r="52481" spans="21:25" x14ac:dyDescent="0.2">
      <c r="U52481" s="55"/>
      <c r="V52481" s="53"/>
      <c r="W52481" s="53"/>
      <c r="X52481" s="53"/>
      <c r="Y52481" s="55"/>
    </row>
    <row r="52482" spans="21:25" x14ac:dyDescent="0.2">
      <c r="U52482" s="55"/>
      <c r="V52482" s="53"/>
      <c r="W52482" s="53"/>
      <c r="X52482" s="53"/>
      <c r="Y52482" s="55"/>
    </row>
    <row r="52483" spans="21:25" x14ac:dyDescent="0.2">
      <c r="U52483" s="55"/>
      <c r="V52483" s="53"/>
      <c r="W52483" s="53"/>
      <c r="X52483" s="53"/>
      <c r="Y52483" s="55"/>
    </row>
    <row r="52484" spans="21:25" x14ac:dyDescent="0.2">
      <c r="U52484" s="55"/>
      <c r="V52484" s="53"/>
      <c r="W52484" s="53"/>
      <c r="X52484" s="53"/>
      <c r="Y52484" s="55"/>
    </row>
    <row r="52485" spans="21:25" x14ac:dyDescent="0.2">
      <c r="U52485" s="55"/>
      <c r="V52485" s="53"/>
      <c r="W52485" s="53"/>
      <c r="X52485" s="53"/>
      <c r="Y52485" s="55"/>
    </row>
    <row r="52486" spans="21:25" x14ac:dyDescent="0.2">
      <c r="U52486" s="55"/>
      <c r="V52486" s="53"/>
      <c r="W52486" s="53"/>
      <c r="X52486" s="53"/>
      <c r="Y52486" s="55"/>
    </row>
    <row r="52487" spans="21:25" x14ac:dyDescent="0.2">
      <c r="U52487" s="55"/>
      <c r="V52487" s="53"/>
      <c r="W52487" s="53"/>
      <c r="X52487" s="53"/>
      <c r="Y52487" s="55"/>
    </row>
    <row r="52488" spans="21:25" x14ac:dyDescent="0.2">
      <c r="U52488" s="55"/>
      <c r="V52488" s="53"/>
      <c r="W52488" s="53"/>
      <c r="X52488" s="53"/>
      <c r="Y52488" s="55"/>
    </row>
    <row r="52489" spans="21:25" x14ac:dyDescent="0.2">
      <c r="U52489" s="55"/>
      <c r="V52489" s="53"/>
      <c r="W52489" s="53"/>
      <c r="X52489" s="53"/>
      <c r="Y52489" s="55"/>
    </row>
    <row r="52490" spans="21:25" x14ac:dyDescent="0.2">
      <c r="U52490" s="55"/>
      <c r="V52490" s="53"/>
      <c r="W52490" s="53"/>
      <c r="X52490" s="53"/>
      <c r="Y52490" s="55"/>
    </row>
    <row r="52491" spans="21:25" x14ac:dyDescent="0.2">
      <c r="U52491" s="55"/>
      <c r="V52491" s="53"/>
      <c r="W52491" s="53"/>
      <c r="X52491" s="53"/>
      <c r="Y52491" s="55"/>
    </row>
    <row r="52492" spans="21:25" x14ac:dyDescent="0.2">
      <c r="U52492" s="55"/>
      <c r="V52492" s="53"/>
      <c r="W52492" s="53"/>
      <c r="X52492" s="53"/>
      <c r="Y52492" s="55"/>
    </row>
    <row r="52493" spans="21:25" x14ac:dyDescent="0.2">
      <c r="U52493" s="55"/>
      <c r="V52493" s="53"/>
      <c r="W52493" s="53"/>
      <c r="X52493" s="53"/>
      <c r="Y52493" s="55"/>
    </row>
    <row r="52494" spans="21:25" x14ac:dyDescent="0.2">
      <c r="U52494" s="55"/>
      <c r="V52494" s="53"/>
      <c r="W52494" s="53"/>
      <c r="X52494" s="53"/>
      <c r="Y52494" s="55"/>
    </row>
    <row r="52495" spans="21:25" x14ac:dyDescent="0.2">
      <c r="U52495" s="55"/>
      <c r="V52495" s="53"/>
      <c r="W52495" s="53"/>
      <c r="X52495" s="53"/>
      <c r="Y52495" s="55"/>
    </row>
    <row r="52496" spans="21:25" x14ac:dyDescent="0.2">
      <c r="U52496" s="55"/>
      <c r="V52496" s="53"/>
      <c r="W52496" s="53"/>
      <c r="X52496" s="53"/>
      <c r="Y52496" s="55"/>
    </row>
    <row r="52497" spans="21:25" x14ac:dyDescent="0.2">
      <c r="U52497" s="55"/>
      <c r="V52497" s="53"/>
      <c r="W52497" s="53"/>
      <c r="X52497" s="53"/>
      <c r="Y52497" s="55"/>
    </row>
    <row r="52498" spans="21:25" x14ac:dyDescent="0.2">
      <c r="U52498" s="55"/>
      <c r="V52498" s="53"/>
      <c r="W52498" s="53"/>
      <c r="X52498" s="53"/>
      <c r="Y52498" s="55"/>
    </row>
    <row r="52499" spans="21:25" x14ac:dyDescent="0.2">
      <c r="U52499" s="55"/>
      <c r="V52499" s="53"/>
      <c r="W52499" s="53"/>
      <c r="X52499" s="53"/>
      <c r="Y52499" s="55"/>
    </row>
    <row r="52500" spans="21:25" x14ac:dyDescent="0.2">
      <c r="U52500" s="55"/>
      <c r="V52500" s="53"/>
      <c r="W52500" s="53"/>
      <c r="X52500" s="53"/>
      <c r="Y52500" s="55"/>
    </row>
    <row r="52501" spans="21:25" x14ac:dyDescent="0.2">
      <c r="U52501" s="55"/>
      <c r="V52501" s="53"/>
      <c r="W52501" s="53"/>
      <c r="X52501" s="53"/>
      <c r="Y52501" s="55"/>
    </row>
    <row r="52502" spans="21:25" x14ac:dyDescent="0.2">
      <c r="U52502" s="55"/>
      <c r="V52502" s="53"/>
      <c r="W52502" s="53"/>
      <c r="X52502" s="53"/>
      <c r="Y52502" s="55"/>
    </row>
    <row r="52503" spans="21:25" x14ac:dyDescent="0.2">
      <c r="U52503" s="55"/>
      <c r="V52503" s="53"/>
      <c r="W52503" s="53"/>
      <c r="X52503" s="53"/>
      <c r="Y52503" s="55"/>
    </row>
    <row r="52504" spans="21:25" x14ac:dyDescent="0.2">
      <c r="U52504" s="55"/>
      <c r="V52504" s="53"/>
      <c r="W52504" s="53"/>
      <c r="X52504" s="53"/>
      <c r="Y52504" s="55"/>
    </row>
    <row r="52505" spans="21:25" x14ac:dyDescent="0.2">
      <c r="U52505" s="55"/>
      <c r="V52505" s="53"/>
      <c r="W52505" s="53"/>
      <c r="X52505" s="53"/>
      <c r="Y52505" s="55"/>
    </row>
    <row r="52506" spans="21:25" x14ac:dyDescent="0.2">
      <c r="U52506" s="55"/>
      <c r="V52506" s="53"/>
      <c r="W52506" s="53"/>
      <c r="X52506" s="53"/>
      <c r="Y52506" s="55"/>
    </row>
    <row r="52507" spans="21:25" x14ac:dyDescent="0.2">
      <c r="U52507" s="55"/>
      <c r="V52507" s="53"/>
      <c r="W52507" s="53"/>
      <c r="X52507" s="53"/>
      <c r="Y52507" s="55"/>
    </row>
    <row r="52508" spans="21:25" x14ac:dyDescent="0.2">
      <c r="U52508" s="55"/>
      <c r="V52508" s="53"/>
      <c r="W52508" s="53"/>
      <c r="X52508" s="53"/>
      <c r="Y52508" s="55"/>
    </row>
    <row r="52509" spans="21:25" x14ac:dyDescent="0.2">
      <c r="U52509" s="55"/>
      <c r="V52509" s="53"/>
      <c r="W52509" s="53"/>
      <c r="X52509" s="53"/>
      <c r="Y52509" s="55"/>
    </row>
    <row r="52510" spans="21:25" x14ac:dyDescent="0.2">
      <c r="U52510" s="55"/>
      <c r="V52510" s="53"/>
      <c r="W52510" s="53"/>
      <c r="X52510" s="53"/>
      <c r="Y52510" s="55"/>
    </row>
    <row r="52511" spans="21:25" x14ac:dyDescent="0.2">
      <c r="U52511" s="55"/>
      <c r="V52511" s="53"/>
      <c r="W52511" s="53"/>
      <c r="X52511" s="53"/>
      <c r="Y52511" s="55"/>
    </row>
    <row r="52512" spans="21:25" x14ac:dyDescent="0.2">
      <c r="U52512" s="55"/>
      <c r="V52512" s="53"/>
      <c r="W52512" s="53"/>
      <c r="X52512" s="53"/>
      <c r="Y52512" s="55"/>
    </row>
    <row r="52513" spans="21:25" x14ac:dyDescent="0.2">
      <c r="U52513" s="55"/>
      <c r="V52513" s="53"/>
      <c r="W52513" s="53"/>
      <c r="X52513" s="53"/>
      <c r="Y52513" s="55"/>
    </row>
    <row r="52514" spans="21:25" x14ac:dyDescent="0.2">
      <c r="U52514" s="55"/>
      <c r="V52514" s="53"/>
      <c r="W52514" s="53"/>
      <c r="X52514" s="53"/>
      <c r="Y52514" s="55"/>
    </row>
    <row r="52515" spans="21:25" x14ac:dyDescent="0.2">
      <c r="U52515" s="55"/>
      <c r="V52515" s="53"/>
      <c r="W52515" s="53"/>
      <c r="X52515" s="53"/>
      <c r="Y52515" s="55"/>
    </row>
    <row r="52516" spans="21:25" x14ac:dyDescent="0.2">
      <c r="U52516" s="55"/>
      <c r="V52516" s="53"/>
      <c r="W52516" s="53"/>
      <c r="X52516" s="53"/>
      <c r="Y52516" s="55"/>
    </row>
    <row r="52517" spans="21:25" x14ac:dyDescent="0.2">
      <c r="U52517" s="55"/>
      <c r="V52517" s="53"/>
      <c r="W52517" s="53"/>
      <c r="X52517" s="53"/>
      <c r="Y52517" s="55"/>
    </row>
    <row r="52518" spans="21:25" x14ac:dyDescent="0.2">
      <c r="U52518" s="55"/>
      <c r="V52518" s="53"/>
      <c r="W52518" s="53"/>
      <c r="X52518" s="53"/>
      <c r="Y52518" s="55"/>
    </row>
    <row r="52519" spans="21:25" x14ac:dyDescent="0.2">
      <c r="U52519" s="55"/>
      <c r="V52519" s="53"/>
      <c r="W52519" s="53"/>
      <c r="X52519" s="53"/>
      <c r="Y52519" s="55"/>
    </row>
    <row r="52520" spans="21:25" x14ac:dyDescent="0.2">
      <c r="U52520" s="55"/>
      <c r="V52520" s="53"/>
      <c r="W52520" s="53"/>
      <c r="X52520" s="53"/>
      <c r="Y52520" s="55"/>
    </row>
    <row r="52521" spans="21:25" x14ac:dyDescent="0.2">
      <c r="U52521" s="55"/>
      <c r="V52521" s="53"/>
      <c r="W52521" s="53"/>
      <c r="X52521" s="53"/>
      <c r="Y52521" s="55"/>
    </row>
    <row r="52522" spans="21:25" x14ac:dyDescent="0.2">
      <c r="U52522" s="55"/>
      <c r="V52522" s="53"/>
      <c r="W52522" s="53"/>
      <c r="X52522" s="53"/>
      <c r="Y52522" s="55"/>
    </row>
    <row r="52523" spans="21:25" x14ac:dyDescent="0.2">
      <c r="U52523" s="55"/>
      <c r="V52523" s="53"/>
      <c r="W52523" s="53"/>
      <c r="X52523" s="53"/>
      <c r="Y52523" s="55"/>
    </row>
    <row r="52524" spans="21:25" x14ac:dyDescent="0.2">
      <c r="U52524" s="55"/>
      <c r="V52524" s="53"/>
      <c r="W52524" s="53"/>
      <c r="X52524" s="53"/>
      <c r="Y52524" s="55"/>
    </row>
    <row r="52525" spans="21:25" x14ac:dyDescent="0.2">
      <c r="U52525" s="55"/>
      <c r="V52525" s="53"/>
      <c r="W52525" s="53"/>
      <c r="X52525" s="53"/>
      <c r="Y52525" s="55"/>
    </row>
    <row r="52526" spans="21:25" x14ac:dyDescent="0.2">
      <c r="U52526" s="55"/>
      <c r="V52526" s="53"/>
      <c r="W52526" s="53"/>
      <c r="X52526" s="53"/>
      <c r="Y52526" s="55"/>
    </row>
    <row r="52527" spans="21:25" x14ac:dyDescent="0.2">
      <c r="U52527" s="55"/>
      <c r="V52527" s="53"/>
      <c r="W52527" s="53"/>
      <c r="X52527" s="53"/>
      <c r="Y52527" s="55"/>
    </row>
    <row r="52528" spans="21:25" x14ac:dyDescent="0.2">
      <c r="U52528" s="55"/>
      <c r="V52528" s="53"/>
      <c r="W52528" s="53"/>
      <c r="X52528" s="53"/>
      <c r="Y52528" s="55"/>
    </row>
    <row r="52529" spans="21:25" x14ac:dyDescent="0.2">
      <c r="U52529" s="55"/>
      <c r="V52529" s="53"/>
      <c r="W52529" s="53"/>
      <c r="X52529" s="53"/>
      <c r="Y52529" s="55"/>
    </row>
    <row r="52530" spans="21:25" x14ac:dyDescent="0.2">
      <c r="U52530" s="55"/>
      <c r="V52530" s="53"/>
      <c r="W52530" s="53"/>
      <c r="X52530" s="53"/>
      <c r="Y52530" s="55"/>
    </row>
    <row r="52531" spans="21:25" x14ac:dyDescent="0.2">
      <c r="U52531" s="55"/>
      <c r="V52531" s="53"/>
      <c r="W52531" s="53"/>
      <c r="X52531" s="53"/>
      <c r="Y52531" s="55"/>
    </row>
    <row r="52532" spans="21:25" x14ac:dyDescent="0.2">
      <c r="U52532" s="55"/>
      <c r="V52532" s="53"/>
      <c r="W52532" s="53"/>
      <c r="X52532" s="53"/>
      <c r="Y52532" s="55"/>
    </row>
    <row r="52533" spans="21:25" x14ac:dyDescent="0.2">
      <c r="U52533" s="55"/>
      <c r="V52533" s="53"/>
      <c r="W52533" s="53"/>
      <c r="X52533" s="53"/>
      <c r="Y52533" s="55"/>
    </row>
    <row r="52534" spans="21:25" x14ac:dyDescent="0.2">
      <c r="U52534" s="55"/>
      <c r="V52534" s="53"/>
      <c r="W52534" s="53"/>
      <c r="X52534" s="53"/>
      <c r="Y52534" s="55"/>
    </row>
    <row r="52535" spans="21:25" x14ac:dyDescent="0.2">
      <c r="U52535" s="55"/>
      <c r="V52535" s="53"/>
      <c r="W52535" s="53"/>
      <c r="X52535" s="53"/>
      <c r="Y52535" s="55"/>
    </row>
    <row r="52536" spans="21:25" x14ac:dyDescent="0.2">
      <c r="U52536" s="55"/>
      <c r="V52536" s="53"/>
      <c r="W52536" s="53"/>
      <c r="X52536" s="53"/>
      <c r="Y52536" s="55"/>
    </row>
    <row r="52537" spans="21:25" x14ac:dyDescent="0.2">
      <c r="U52537" s="55"/>
      <c r="V52537" s="53"/>
      <c r="W52537" s="53"/>
      <c r="X52537" s="53"/>
      <c r="Y52537" s="55"/>
    </row>
    <row r="52538" spans="21:25" x14ac:dyDescent="0.2">
      <c r="U52538" s="55"/>
      <c r="V52538" s="53"/>
      <c r="W52538" s="53"/>
      <c r="X52538" s="53"/>
      <c r="Y52538" s="55"/>
    </row>
    <row r="52539" spans="21:25" x14ac:dyDescent="0.2">
      <c r="U52539" s="55"/>
      <c r="V52539" s="53"/>
      <c r="W52539" s="53"/>
      <c r="X52539" s="53"/>
      <c r="Y52539" s="55"/>
    </row>
    <row r="52540" spans="21:25" x14ac:dyDescent="0.2">
      <c r="U52540" s="55"/>
      <c r="V52540" s="53"/>
      <c r="W52540" s="53"/>
      <c r="X52540" s="53"/>
      <c r="Y52540" s="55"/>
    </row>
    <row r="52541" spans="21:25" x14ac:dyDescent="0.2">
      <c r="U52541" s="55"/>
      <c r="V52541" s="53"/>
      <c r="W52541" s="53"/>
      <c r="X52541" s="53"/>
      <c r="Y52541" s="55"/>
    </row>
    <row r="52542" spans="21:25" x14ac:dyDescent="0.2">
      <c r="U52542" s="55"/>
      <c r="V52542" s="53"/>
      <c r="W52542" s="53"/>
      <c r="X52542" s="53"/>
      <c r="Y52542" s="55"/>
    </row>
    <row r="52543" spans="21:25" x14ac:dyDescent="0.2">
      <c r="U52543" s="55"/>
      <c r="V52543" s="53"/>
      <c r="W52543" s="53"/>
      <c r="X52543" s="53"/>
      <c r="Y52543" s="55"/>
    </row>
    <row r="52544" spans="21:25" x14ac:dyDescent="0.2">
      <c r="U52544" s="55"/>
      <c r="V52544" s="53"/>
      <c r="W52544" s="53"/>
      <c r="X52544" s="53"/>
      <c r="Y52544" s="55"/>
    </row>
    <row r="52545" spans="21:25" x14ac:dyDescent="0.2">
      <c r="U52545" s="55"/>
      <c r="V52545" s="53"/>
      <c r="W52545" s="53"/>
      <c r="X52545" s="53"/>
      <c r="Y52545" s="55"/>
    </row>
    <row r="52546" spans="21:25" x14ac:dyDescent="0.2">
      <c r="U52546" s="55"/>
      <c r="V52546" s="53"/>
      <c r="W52546" s="53"/>
      <c r="X52546" s="53"/>
      <c r="Y52546" s="55"/>
    </row>
    <row r="52547" spans="21:25" x14ac:dyDescent="0.2">
      <c r="U52547" s="55"/>
      <c r="V52547" s="53"/>
      <c r="W52547" s="53"/>
      <c r="X52547" s="53"/>
      <c r="Y52547" s="55"/>
    </row>
    <row r="52548" spans="21:25" x14ac:dyDescent="0.2">
      <c r="U52548" s="55"/>
      <c r="V52548" s="53"/>
      <c r="W52548" s="53"/>
      <c r="X52548" s="53"/>
      <c r="Y52548" s="55"/>
    </row>
    <row r="52549" spans="21:25" x14ac:dyDescent="0.2">
      <c r="U52549" s="55"/>
      <c r="V52549" s="53"/>
      <c r="W52549" s="53"/>
      <c r="X52549" s="53"/>
      <c r="Y52549" s="55"/>
    </row>
    <row r="52550" spans="21:25" x14ac:dyDescent="0.2">
      <c r="U52550" s="55"/>
      <c r="V52550" s="53"/>
      <c r="W52550" s="53"/>
      <c r="X52550" s="53"/>
      <c r="Y52550" s="55"/>
    </row>
    <row r="52551" spans="21:25" x14ac:dyDescent="0.2">
      <c r="U52551" s="55"/>
      <c r="V52551" s="53"/>
      <c r="W52551" s="53"/>
      <c r="X52551" s="53"/>
      <c r="Y52551" s="55"/>
    </row>
    <row r="52552" spans="21:25" x14ac:dyDescent="0.2">
      <c r="U52552" s="55"/>
      <c r="V52552" s="53"/>
      <c r="W52552" s="53"/>
      <c r="X52552" s="53"/>
      <c r="Y52552" s="55"/>
    </row>
    <row r="52553" spans="21:25" x14ac:dyDescent="0.2">
      <c r="U52553" s="55"/>
      <c r="V52553" s="53"/>
      <c r="W52553" s="53"/>
      <c r="X52553" s="53"/>
      <c r="Y52553" s="55"/>
    </row>
    <row r="52554" spans="21:25" x14ac:dyDescent="0.2">
      <c r="U52554" s="55"/>
      <c r="V52554" s="53"/>
      <c r="W52554" s="53"/>
      <c r="X52554" s="53"/>
      <c r="Y52554" s="55"/>
    </row>
    <row r="52555" spans="21:25" x14ac:dyDescent="0.2">
      <c r="U52555" s="55"/>
      <c r="V52555" s="53"/>
      <c r="W52555" s="53"/>
      <c r="X52555" s="53"/>
      <c r="Y52555" s="55"/>
    </row>
    <row r="52556" spans="21:25" x14ac:dyDescent="0.2">
      <c r="U52556" s="55"/>
      <c r="V52556" s="53"/>
      <c r="W52556" s="53"/>
      <c r="X52556" s="53"/>
      <c r="Y52556" s="55"/>
    </row>
    <row r="52557" spans="21:25" x14ac:dyDescent="0.2">
      <c r="U52557" s="55"/>
      <c r="V52557" s="53"/>
      <c r="W52557" s="53"/>
      <c r="X52557" s="53"/>
      <c r="Y52557" s="55"/>
    </row>
    <row r="52558" spans="21:25" x14ac:dyDescent="0.2">
      <c r="U52558" s="55"/>
      <c r="V52558" s="53"/>
      <c r="W52558" s="53"/>
      <c r="X52558" s="53"/>
      <c r="Y52558" s="55"/>
    </row>
    <row r="52559" spans="21:25" x14ac:dyDescent="0.2">
      <c r="U52559" s="55"/>
      <c r="V52559" s="53"/>
      <c r="W52559" s="53"/>
      <c r="X52559" s="53"/>
      <c r="Y52559" s="55"/>
    </row>
    <row r="52560" spans="21:25" x14ac:dyDescent="0.2">
      <c r="U52560" s="55"/>
      <c r="V52560" s="53"/>
      <c r="W52560" s="53"/>
      <c r="X52560" s="53"/>
      <c r="Y52560" s="55"/>
    </row>
    <row r="52561" spans="21:25" x14ac:dyDescent="0.2">
      <c r="U52561" s="55"/>
      <c r="V52561" s="53"/>
      <c r="W52561" s="53"/>
      <c r="X52561" s="53"/>
      <c r="Y52561" s="55"/>
    </row>
    <row r="52562" spans="21:25" x14ac:dyDescent="0.2">
      <c r="U52562" s="55"/>
      <c r="V52562" s="53"/>
      <c r="W52562" s="53"/>
      <c r="X52562" s="53"/>
      <c r="Y52562" s="55"/>
    </row>
    <row r="52563" spans="21:25" x14ac:dyDescent="0.2">
      <c r="U52563" s="55"/>
      <c r="V52563" s="53"/>
      <c r="W52563" s="53"/>
      <c r="X52563" s="53"/>
      <c r="Y52563" s="55"/>
    </row>
    <row r="52564" spans="21:25" x14ac:dyDescent="0.2">
      <c r="U52564" s="55"/>
      <c r="V52564" s="53"/>
      <c r="W52564" s="53"/>
      <c r="X52564" s="53"/>
      <c r="Y52564" s="55"/>
    </row>
    <row r="52565" spans="21:25" x14ac:dyDescent="0.2">
      <c r="U52565" s="55"/>
      <c r="V52565" s="53"/>
      <c r="W52565" s="53"/>
      <c r="X52565" s="53"/>
      <c r="Y52565" s="55"/>
    </row>
    <row r="52566" spans="21:25" x14ac:dyDescent="0.2">
      <c r="U52566" s="55"/>
      <c r="V52566" s="53"/>
      <c r="W52566" s="53"/>
      <c r="X52566" s="53"/>
      <c r="Y52566" s="55"/>
    </row>
    <row r="52567" spans="21:25" x14ac:dyDescent="0.2">
      <c r="U52567" s="55"/>
      <c r="V52567" s="53"/>
      <c r="W52567" s="53"/>
      <c r="X52567" s="53"/>
      <c r="Y52567" s="55"/>
    </row>
    <row r="52568" spans="21:25" x14ac:dyDescent="0.2">
      <c r="U52568" s="55"/>
      <c r="V52568" s="53"/>
      <c r="W52568" s="53"/>
      <c r="X52568" s="53"/>
      <c r="Y52568" s="55"/>
    </row>
    <row r="52569" spans="21:25" x14ac:dyDescent="0.2">
      <c r="U52569" s="55"/>
      <c r="V52569" s="53"/>
      <c r="W52569" s="53"/>
      <c r="X52569" s="53"/>
      <c r="Y52569" s="55"/>
    </row>
    <row r="52570" spans="21:25" x14ac:dyDescent="0.2">
      <c r="U52570" s="55"/>
      <c r="V52570" s="53"/>
      <c r="W52570" s="53"/>
      <c r="X52570" s="53"/>
      <c r="Y52570" s="55"/>
    </row>
    <row r="52571" spans="21:25" x14ac:dyDescent="0.2">
      <c r="U52571" s="55"/>
      <c r="V52571" s="53"/>
      <c r="W52571" s="53"/>
      <c r="X52571" s="53"/>
      <c r="Y52571" s="55"/>
    </row>
    <row r="52572" spans="21:25" x14ac:dyDescent="0.2">
      <c r="U52572" s="55"/>
      <c r="V52572" s="53"/>
      <c r="W52572" s="53"/>
      <c r="X52572" s="53"/>
      <c r="Y52572" s="55"/>
    </row>
    <row r="52573" spans="21:25" x14ac:dyDescent="0.2">
      <c r="U52573" s="55"/>
      <c r="V52573" s="53"/>
      <c r="W52573" s="53"/>
      <c r="X52573" s="53"/>
      <c r="Y52573" s="55"/>
    </row>
    <row r="52574" spans="21:25" x14ac:dyDescent="0.2">
      <c r="U52574" s="55"/>
      <c r="V52574" s="53"/>
      <c r="W52574" s="53"/>
      <c r="X52574" s="53"/>
      <c r="Y52574" s="55"/>
    </row>
    <row r="52575" spans="21:25" x14ac:dyDescent="0.2">
      <c r="U52575" s="55"/>
      <c r="V52575" s="53"/>
      <c r="W52575" s="53"/>
      <c r="X52575" s="53"/>
      <c r="Y52575" s="55"/>
    </row>
    <row r="52576" spans="21:25" x14ac:dyDescent="0.2">
      <c r="U52576" s="55"/>
      <c r="V52576" s="53"/>
      <c r="W52576" s="53"/>
      <c r="X52576" s="53"/>
      <c r="Y52576" s="55"/>
    </row>
    <row r="52577" spans="21:25" x14ac:dyDescent="0.2">
      <c r="U52577" s="55"/>
      <c r="V52577" s="53"/>
      <c r="W52577" s="53"/>
      <c r="X52577" s="53"/>
      <c r="Y52577" s="55"/>
    </row>
    <row r="52578" spans="21:25" x14ac:dyDescent="0.2">
      <c r="U52578" s="55"/>
      <c r="V52578" s="53"/>
      <c r="W52578" s="53"/>
      <c r="X52578" s="53"/>
      <c r="Y52578" s="55"/>
    </row>
    <row r="52579" spans="21:25" x14ac:dyDescent="0.2">
      <c r="U52579" s="55"/>
      <c r="V52579" s="53"/>
      <c r="W52579" s="53"/>
      <c r="X52579" s="53"/>
      <c r="Y52579" s="55"/>
    </row>
    <row r="52580" spans="21:25" x14ac:dyDescent="0.2">
      <c r="U52580" s="55"/>
      <c r="V52580" s="53"/>
      <c r="W52580" s="53"/>
      <c r="X52580" s="53"/>
      <c r="Y52580" s="55"/>
    </row>
    <row r="52581" spans="21:25" x14ac:dyDescent="0.2">
      <c r="U52581" s="55"/>
      <c r="V52581" s="53"/>
      <c r="W52581" s="53"/>
      <c r="X52581" s="53"/>
      <c r="Y52581" s="55"/>
    </row>
    <row r="52582" spans="21:25" x14ac:dyDescent="0.2">
      <c r="U52582" s="55"/>
      <c r="V52582" s="53"/>
      <c r="W52582" s="53"/>
      <c r="X52582" s="53"/>
      <c r="Y52582" s="55"/>
    </row>
    <row r="52583" spans="21:25" x14ac:dyDescent="0.2">
      <c r="U52583" s="55"/>
      <c r="V52583" s="53"/>
      <c r="W52583" s="53"/>
      <c r="X52583" s="53"/>
      <c r="Y52583" s="55"/>
    </row>
    <row r="52584" spans="21:25" x14ac:dyDescent="0.2">
      <c r="U52584" s="55"/>
      <c r="V52584" s="53"/>
      <c r="W52584" s="53"/>
      <c r="X52584" s="53"/>
      <c r="Y52584" s="55"/>
    </row>
    <row r="52585" spans="21:25" x14ac:dyDescent="0.2">
      <c r="U52585" s="55"/>
      <c r="V52585" s="53"/>
      <c r="W52585" s="53"/>
      <c r="X52585" s="53"/>
      <c r="Y52585" s="55"/>
    </row>
    <row r="52586" spans="21:25" x14ac:dyDescent="0.2">
      <c r="U52586" s="55"/>
      <c r="V52586" s="53"/>
      <c r="W52586" s="53"/>
      <c r="X52586" s="53"/>
      <c r="Y52586" s="55"/>
    </row>
    <row r="52587" spans="21:25" x14ac:dyDescent="0.2">
      <c r="U52587" s="55"/>
      <c r="V52587" s="53"/>
      <c r="W52587" s="53"/>
      <c r="X52587" s="53"/>
      <c r="Y52587" s="55"/>
    </row>
    <row r="52588" spans="21:25" x14ac:dyDescent="0.2">
      <c r="U52588" s="55"/>
      <c r="V52588" s="53"/>
      <c r="W52588" s="53"/>
      <c r="X52588" s="53"/>
      <c r="Y52588" s="55"/>
    </row>
    <row r="52589" spans="21:25" x14ac:dyDescent="0.2">
      <c r="U52589" s="55"/>
      <c r="V52589" s="53"/>
      <c r="W52589" s="53"/>
      <c r="X52589" s="53"/>
      <c r="Y52589" s="55"/>
    </row>
    <row r="52590" spans="21:25" x14ac:dyDescent="0.2">
      <c r="U52590" s="55"/>
      <c r="V52590" s="53"/>
      <c r="W52590" s="53"/>
      <c r="X52590" s="53"/>
      <c r="Y52590" s="55"/>
    </row>
    <row r="52591" spans="21:25" x14ac:dyDescent="0.2">
      <c r="U52591" s="55"/>
      <c r="V52591" s="53"/>
      <c r="W52591" s="53"/>
      <c r="X52591" s="53"/>
      <c r="Y52591" s="55"/>
    </row>
    <row r="52592" spans="21:25" x14ac:dyDescent="0.2">
      <c r="U52592" s="55"/>
      <c r="V52592" s="53"/>
      <c r="W52592" s="53"/>
      <c r="X52592" s="53"/>
      <c r="Y52592" s="55"/>
    </row>
    <row r="52593" spans="21:25" x14ac:dyDescent="0.2">
      <c r="U52593" s="55"/>
      <c r="V52593" s="53"/>
      <c r="W52593" s="53"/>
      <c r="X52593" s="53"/>
      <c r="Y52593" s="55"/>
    </row>
    <row r="52594" spans="21:25" x14ac:dyDescent="0.2">
      <c r="U52594" s="55"/>
      <c r="V52594" s="53"/>
      <c r="W52594" s="53"/>
      <c r="X52594" s="53"/>
      <c r="Y52594" s="55"/>
    </row>
    <row r="52595" spans="21:25" x14ac:dyDescent="0.2">
      <c r="U52595" s="55"/>
      <c r="V52595" s="53"/>
      <c r="W52595" s="53"/>
      <c r="X52595" s="53"/>
      <c r="Y52595" s="55"/>
    </row>
    <row r="52596" spans="21:25" x14ac:dyDescent="0.2">
      <c r="U52596" s="55"/>
      <c r="V52596" s="53"/>
      <c r="W52596" s="53"/>
      <c r="X52596" s="53"/>
      <c r="Y52596" s="55"/>
    </row>
    <row r="52597" spans="21:25" x14ac:dyDescent="0.2">
      <c r="U52597" s="55"/>
      <c r="V52597" s="53"/>
      <c r="W52597" s="53"/>
      <c r="X52597" s="53"/>
      <c r="Y52597" s="55"/>
    </row>
    <row r="52598" spans="21:25" x14ac:dyDescent="0.2">
      <c r="U52598" s="55"/>
      <c r="V52598" s="53"/>
      <c r="W52598" s="53"/>
      <c r="X52598" s="53"/>
      <c r="Y52598" s="55"/>
    </row>
    <row r="52599" spans="21:25" x14ac:dyDescent="0.2">
      <c r="U52599" s="55"/>
      <c r="V52599" s="53"/>
      <c r="W52599" s="53"/>
      <c r="X52599" s="53"/>
      <c r="Y52599" s="55"/>
    </row>
    <row r="52600" spans="21:25" x14ac:dyDescent="0.2">
      <c r="U52600" s="55"/>
      <c r="V52600" s="53"/>
      <c r="W52600" s="53"/>
      <c r="X52600" s="53"/>
      <c r="Y52600" s="55"/>
    </row>
    <row r="52601" spans="21:25" x14ac:dyDescent="0.2">
      <c r="U52601" s="55"/>
      <c r="V52601" s="53"/>
      <c r="W52601" s="53"/>
      <c r="X52601" s="53"/>
      <c r="Y52601" s="55"/>
    </row>
    <row r="52602" spans="21:25" x14ac:dyDescent="0.2">
      <c r="U52602" s="55"/>
      <c r="V52602" s="53"/>
      <c r="W52602" s="53"/>
      <c r="X52602" s="53"/>
      <c r="Y52602" s="55"/>
    </row>
    <row r="52603" spans="21:25" x14ac:dyDescent="0.2">
      <c r="U52603" s="55"/>
      <c r="V52603" s="53"/>
      <c r="W52603" s="53"/>
      <c r="X52603" s="53"/>
      <c r="Y52603" s="55"/>
    </row>
    <row r="52604" spans="21:25" x14ac:dyDescent="0.2">
      <c r="U52604" s="55"/>
      <c r="V52604" s="53"/>
      <c r="W52604" s="53"/>
      <c r="X52604" s="53"/>
      <c r="Y52604" s="55"/>
    </row>
    <row r="52605" spans="21:25" x14ac:dyDescent="0.2">
      <c r="U52605" s="55"/>
      <c r="V52605" s="53"/>
      <c r="W52605" s="53"/>
      <c r="X52605" s="53"/>
      <c r="Y52605" s="55"/>
    </row>
    <row r="52606" spans="21:25" x14ac:dyDescent="0.2">
      <c r="U52606" s="55"/>
      <c r="V52606" s="53"/>
      <c r="W52606" s="53"/>
      <c r="X52606" s="53"/>
      <c r="Y52606" s="55"/>
    </row>
    <row r="52607" spans="21:25" x14ac:dyDescent="0.2">
      <c r="U52607" s="55"/>
      <c r="V52607" s="53"/>
      <c r="W52607" s="53"/>
      <c r="X52607" s="53"/>
      <c r="Y52607" s="55"/>
    </row>
    <row r="52608" spans="21:25" x14ac:dyDescent="0.2">
      <c r="U52608" s="55"/>
      <c r="V52608" s="53"/>
      <c r="W52608" s="53"/>
      <c r="X52608" s="53"/>
      <c r="Y52608" s="55"/>
    </row>
    <row r="52609" spans="21:25" x14ac:dyDescent="0.2">
      <c r="U52609" s="55"/>
      <c r="V52609" s="53"/>
      <c r="W52609" s="53"/>
      <c r="X52609" s="53"/>
      <c r="Y52609" s="55"/>
    </row>
    <row r="52610" spans="21:25" x14ac:dyDescent="0.2">
      <c r="U52610" s="55"/>
      <c r="V52610" s="53"/>
      <c r="W52610" s="53"/>
      <c r="X52610" s="53"/>
      <c r="Y52610" s="55"/>
    </row>
    <row r="52611" spans="21:25" x14ac:dyDescent="0.2">
      <c r="U52611" s="55"/>
      <c r="V52611" s="53"/>
      <c r="W52611" s="53"/>
      <c r="X52611" s="53"/>
      <c r="Y52611" s="55"/>
    </row>
    <row r="52612" spans="21:25" x14ac:dyDescent="0.2">
      <c r="U52612" s="55"/>
      <c r="V52612" s="53"/>
      <c r="W52612" s="53"/>
      <c r="X52612" s="53"/>
      <c r="Y52612" s="55"/>
    </row>
    <row r="52613" spans="21:25" x14ac:dyDescent="0.2">
      <c r="U52613" s="55"/>
      <c r="V52613" s="53"/>
      <c r="W52613" s="53"/>
      <c r="X52613" s="53"/>
      <c r="Y52613" s="55"/>
    </row>
    <row r="52614" spans="21:25" x14ac:dyDescent="0.2">
      <c r="U52614" s="55"/>
      <c r="V52614" s="53"/>
      <c r="W52614" s="53"/>
      <c r="X52614" s="53"/>
      <c r="Y52614" s="55"/>
    </row>
    <row r="52615" spans="21:25" x14ac:dyDescent="0.2">
      <c r="U52615" s="55"/>
      <c r="V52615" s="53"/>
      <c r="W52615" s="53"/>
      <c r="X52615" s="53"/>
      <c r="Y52615" s="55"/>
    </row>
    <row r="52616" spans="21:25" x14ac:dyDescent="0.2">
      <c r="U52616" s="55"/>
      <c r="V52616" s="53"/>
      <c r="W52616" s="53"/>
      <c r="X52616" s="53"/>
      <c r="Y52616" s="55"/>
    </row>
    <row r="52617" spans="21:25" x14ac:dyDescent="0.2">
      <c r="U52617" s="55"/>
      <c r="V52617" s="53"/>
      <c r="W52617" s="53"/>
      <c r="X52617" s="53"/>
      <c r="Y52617" s="55"/>
    </row>
    <row r="52618" spans="21:25" x14ac:dyDescent="0.2">
      <c r="U52618" s="55"/>
      <c r="V52618" s="53"/>
      <c r="W52618" s="53"/>
      <c r="X52618" s="53"/>
      <c r="Y52618" s="55"/>
    </row>
    <row r="52619" spans="21:25" x14ac:dyDescent="0.2">
      <c r="U52619" s="55"/>
      <c r="V52619" s="53"/>
      <c r="W52619" s="53"/>
      <c r="X52619" s="53"/>
      <c r="Y52619" s="55"/>
    </row>
    <row r="52620" spans="21:25" x14ac:dyDescent="0.2">
      <c r="U52620" s="55"/>
      <c r="V52620" s="53"/>
      <c r="W52620" s="53"/>
      <c r="X52620" s="53"/>
      <c r="Y52620" s="55"/>
    </row>
    <row r="52621" spans="21:25" x14ac:dyDescent="0.2">
      <c r="U52621" s="55"/>
      <c r="V52621" s="53"/>
      <c r="W52621" s="53"/>
      <c r="X52621" s="53"/>
      <c r="Y52621" s="55"/>
    </row>
    <row r="52622" spans="21:25" x14ac:dyDescent="0.2">
      <c r="U52622" s="55"/>
      <c r="V52622" s="53"/>
      <c r="W52622" s="53"/>
      <c r="X52622" s="53"/>
      <c r="Y52622" s="55"/>
    </row>
    <row r="52623" spans="21:25" x14ac:dyDescent="0.2">
      <c r="U52623" s="55"/>
      <c r="V52623" s="53"/>
      <c r="W52623" s="53"/>
      <c r="X52623" s="53"/>
      <c r="Y52623" s="55"/>
    </row>
    <row r="52624" spans="21:25" x14ac:dyDescent="0.2">
      <c r="U52624" s="55"/>
      <c r="V52624" s="53"/>
      <c r="W52624" s="53"/>
      <c r="X52624" s="53"/>
      <c r="Y52624" s="55"/>
    </row>
    <row r="52625" spans="21:25" x14ac:dyDescent="0.2">
      <c r="U52625" s="55"/>
      <c r="V52625" s="53"/>
      <c r="W52625" s="53"/>
      <c r="X52625" s="53"/>
      <c r="Y52625" s="55"/>
    </row>
    <row r="52626" spans="21:25" x14ac:dyDescent="0.2">
      <c r="U52626" s="55"/>
      <c r="V52626" s="53"/>
      <c r="W52626" s="53"/>
      <c r="X52626" s="53"/>
      <c r="Y52626" s="55"/>
    </row>
    <row r="52627" spans="21:25" x14ac:dyDescent="0.2">
      <c r="U52627" s="55"/>
      <c r="V52627" s="53"/>
      <c r="W52627" s="53"/>
      <c r="X52627" s="53"/>
      <c r="Y52627" s="55"/>
    </row>
    <row r="52628" spans="21:25" x14ac:dyDescent="0.2">
      <c r="U52628" s="55"/>
      <c r="V52628" s="53"/>
      <c r="W52628" s="53"/>
      <c r="X52628" s="53"/>
      <c r="Y52628" s="55"/>
    </row>
    <row r="52629" spans="21:25" x14ac:dyDescent="0.2">
      <c r="U52629" s="55"/>
      <c r="V52629" s="53"/>
      <c r="W52629" s="53"/>
      <c r="X52629" s="53"/>
      <c r="Y52629" s="55"/>
    </row>
    <row r="52630" spans="21:25" x14ac:dyDescent="0.2">
      <c r="U52630" s="55"/>
      <c r="V52630" s="53"/>
      <c r="W52630" s="53"/>
      <c r="X52630" s="53"/>
      <c r="Y52630" s="55"/>
    </row>
    <row r="52631" spans="21:25" x14ac:dyDescent="0.2">
      <c r="U52631" s="55"/>
      <c r="V52631" s="53"/>
      <c r="W52631" s="53"/>
      <c r="X52631" s="53"/>
      <c r="Y52631" s="55"/>
    </row>
    <row r="52632" spans="21:25" x14ac:dyDescent="0.2">
      <c r="U52632" s="55"/>
      <c r="V52632" s="53"/>
      <c r="W52632" s="53"/>
      <c r="X52632" s="53"/>
      <c r="Y52632" s="55"/>
    </row>
    <row r="52633" spans="21:25" x14ac:dyDescent="0.2">
      <c r="U52633" s="55"/>
      <c r="V52633" s="53"/>
      <c r="W52633" s="53"/>
      <c r="X52633" s="53"/>
      <c r="Y52633" s="55"/>
    </row>
    <row r="52634" spans="21:25" x14ac:dyDescent="0.2">
      <c r="U52634" s="55"/>
      <c r="V52634" s="53"/>
      <c r="W52634" s="53"/>
      <c r="X52634" s="53"/>
      <c r="Y52634" s="55"/>
    </row>
    <row r="52635" spans="21:25" x14ac:dyDescent="0.2">
      <c r="U52635" s="55"/>
      <c r="V52635" s="53"/>
      <c r="W52635" s="53"/>
      <c r="X52635" s="53"/>
      <c r="Y52635" s="55"/>
    </row>
    <row r="52636" spans="21:25" x14ac:dyDescent="0.2">
      <c r="U52636" s="55"/>
      <c r="V52636" s="53"/>
      <c r="W52636" s="53"/>
      <c r="X52636" s="53"/>
      <c r="Y52636" s="55"/>
    </row>
    <row r="52637" spans="21:25" x14ac:dyDescent="0.2">
      <c r="U52637" s="55"/>
      <c r="V52637" s="53"/>
      <c r="W52637" s="53"/>
      <c r="X52637" s="53"/>
      <c r="Y52637" s="55"/>
    </row>
    <row r="52638" spans="21:25" x14ac:dyDescent="0.2">
      <c r="U52638" s="55"/>
      <c r="V52638" s="53"/>
      <c r="W52638" s="53"/>
      <c r="X52638" s="53"/>
      <c r="Y52638" s="55"/>
    </row>
    <row r="52639" spans="21:25" x14ac:dyDescent="0.2">
      <c r="U52639" s="55"/>
      <c r="V52639" s="53"/>
      <c r="W52639" s="53"/>
      <c r="X52639" s="53"/>
      <c r="Y52639" s="55"/>
    </row>
    <row r="52640" spans="21:25" x14ac:dyDescent="0.2">
      <c r="U52640" s="55"/>
      <c r="V52640" s="53"/>
      <c r="W52640" s="53"/>
      <c r="X52640" s="53"/>
      <c r="Y52640" s="55"/>
    </row>
    <row r="52641" spans="21:25" x14ac:dyDescent="0.2">
      <c r="U52641" s="55"/>
      <c r="V52641" s="53"/>
      <c r="W52641" s="53"/>
      <c r="X52641" s="53"/>
      <c r="Y52641" s="55"/>
    </row>
    <row r="52642" spans="21:25" x14ac:dyDescent="0.2">
      <c r="U52642" s="55"/>
      <c r="V52642" s="53"/>
      <c r="W52642" s="53"/>
      <c r="X52642" s="53"/>
      <c r="Y52642" s="55"/>
    </row>
    <row r="52643" spans="21:25" x14ac:dyDescent="0.2">
      <c r="U52643" s="55"/>
      <c r="V52643" s="53"/>
      <c r="W52643" s="53"/>
      <c r="X52643" s="53"/>
      <c r="Y52643" s="55"/>
    </row>
    <row r="52644" spans="21:25" x14ac:dyDescent="0.2">
      <c r="U52644" s="55"/>
      <c r="V52644" s="53"/>
      <c r="W52644" s="53"/>
      <c r="X52644" s="53"/>
      <c r="Y52644" s="55"/>
    </row>
    <row r="52645" spans="21:25" x14ac:dyDescent="0.2">
      <c r="U52645" s="55"/>
      <c r="V52645" s="53"/>
      <c r="W52645" s="53"/>
      <c r="X52645" s="53"/>
      <c r="Y52645" s="55"/>
    </row>
    <row r="52646" spans="21:25" x14ac:dyDescent="0.2">
      <c r="U52646" s="55"/>
      <c r="V52646" s="53"/>
      <c r="W52646" s="53"/>
      <c r="X52646" s="53"/>
      <c r="Y52646" s="55"/>
    </row>
    <row r="52647" spans="21:25" x14ac:dyDescent="0.2">
      <c r="U52647" s="55"/>
      <c r="V52647" s="53"/>
      <c r="W52647" s="53"/>
      <c r="X52647" s="53"/>
      <c r="Y52647" s="55"/>
    </row>
    <row r="52648" spans="21:25" x14ac:dyDescent="0.2">
      <c r="U52648" s="55"/>
      <c r="V52648" s="53"/>
      <c r="W52648" s="53"/>
      <c r="X52648" s="53"/>
      <c r="Y52648" s="55"/>
    </row>
    <row r="52649" spans="21:25" x14ac:dyDescent="0.2">
      <c r="U52649" s="55"/>
      <c r="V52649" s="53"/>
      <c r="W52649" s="53"/>
      <c r="X52649" s="53"/>
      <c r="Y52649" s="55"/>
    </row>
    <row r="52650" spans="21:25" x14ac:dyDescent="0.2">
      <c r="U52650" s="55"/>
      <c r="V52650" s="53"/>
      <c r="W52650" s="53"/>
      <c r="X52650" s="53"/>
      <c r="Y52650" s="55"/>
    </row>
    <row r="52651" spans="21:25" x14ac:dyDescent="0.2">
      <c r="U52651" s="55"/>
      <c r="V52651" s="53"/>
      <c r="W52651" s="53"/>
      <c r="X52651" s="53"/>
      <c r="Y52651" s="55"/>
    </row>
    <row r="52652" spans="21:25" x14ac:dyDescent="0.2">
      <c r="U52652" s="55"/>
      <c r="V52652" s="53"/>
      <c r="W52652" s="53"/>
      <c r="X52652" s="53"/>
      <c r="Y52652" s="55"/>
    </row>
    <row r="52653" spans="21:25" x14ac:dyDescent="0.2">
      <c r="U52653" s="55"/>
      <c r="V52653" s="53"/>
      <c r="W52653" s="53"/>
      <c r="X52653" s="53"/>
      <c r="Y52653" s="55"/>
    </row>
    <row r="52654" spans="21:25" x14ac:dyDescent="0.2">
      <c r="U52654" s="55"/>
      <c r="V52654" s="53"/>
      <c r="W52654" s="53"/>
      <c r="X52654" s="53"/>
      <c r="Y52654" s="55"/>
    </row>
    <row r="52655" spans="21:25" x14ac:dyDescent="0.2">
      <c r="U52655" s="55"/>
      <c r="V52655" s="53"/>
      <c r="W52655" s="53"/>
      <c r="X52655" s="53"/>
      <c r="Y52655" s="55"/>
    </row>
    <row r="52656" spans="21:25" x14ac:dyDescent="0.2">
      <c r="U52656" s="55"/>
      <c r="V52656" s="53"/>
      <c r="W52656" s="53"/>
      <c r="X52656" s="53"/>
      <c r="Y52656" s="55"/>
    </row>
    <row r="52657" spans="21:25" x14ac:dyDescent="0.2">
      <c r="U52657" s="55"/>
      <c r="V52657" s="53"/>
      <c r="W52657" s="53"/>
      <c r="X52657" s="53"/>
      <c r="Y52657" s="55"/>
    </row>
    <row r="52658" spans="21:25" x14ac:dyDescent="0.2">
      <c r="U52658" s="55"/>
      <c r="V52658" s="53"/>
      <c r="W52658" s="53"/>
      <c r="X52658" s="53"/>
      <c r="Y52658" s="55"/>
    </row>
    <row r="52659" spans="21:25" x14ac:dyDescent="0.2">
      <c r="U52659" s="55"/>
      <c r="V52659" s="53"/>
      <c r="W52659" s="53"/>
      <c r="X52659" s="53"/>
      <c r="Y52659" s="55"/>
    </row>
    <row r="52660" spans="21:25" x14ac:dyDescent="0.2">
      <c r="U52660" s="55"/>
      <c r="V52660" s="53"/>
      <c r="W52660" s="53"/>
      <c r="X52660" s="53"/>
      <c r="Y52660" s="55"/>
    </row>
    <row r="52661" spans="21:25" x14ac:dyDescent="0.2">
      <c r="U52661" s="55"/>
      <c r="V52661" s="53"/>
      <c r="W52661" s="53"/>
      <c r="X52661" s="53"/>
      <c r="Y52661" s="55"/>
    </row>
    <row r="52662" spans="21:25" x14ac:dyDescent="0.2">
      <c r="U52662" s="55"/>
      <c r="V52662" s="53"/>
      <c r="W52662" s="53"/>
      <c r="X52662" s="53"/>
      <c r="Y52662" s="55"/>
    </row>
    <row r="52663" spans="21:25" x14ac:dyDescent="0.2">
      <c r="U52663" s="55"/>
      <c r="V52663" s="53"/>
      <c r="W52663" s="53"/>
      <c r="X52663" s="53"/>
      <c r="Y52663" s="55"/>
    </row>
    <row r="52664" spans="21:25" x14ac:dyDescent="0.2">
      <c r="U52664" s="55"/>
      <c r="V52664" s="53"/>
      <c r="W52664" s="53"/>
      <c r="X52664" s="53"/>
      <c r="Y52664" s="55"/>
    </row>
    <row r="52665" spans="21:25" x14ac:dyDescent="0.2">
      <c r="U52665" s="55"/>
      <c r="V52665" s="53"/>
      <c r="W52665" s="53"/>
      <c r="X52665" s="53"/>
      <c r="Y52665" s="55"/>
    </row>
    <row r="52666" spans="21:25" x14ac:dyDescent="0.2">
      <c r="U52666" s="55"/>
      <c r="V52666" s="53"/>
      <c r="W52666" s="53"/>
      <c r="X52666" s="53"/>
      <c r="Y52666" s="55"/>
    </row>
    <row r="52667" spans="21:25" x14ac:dyDescent="0.2">
      <c r="U52667" s="55"/>
      <c r="V52667" s="53"/>
      <c r="W52667" s="53"/>
      <c r="X52667" s="53"/>
      <c r="Y52667" s="55"/>
    </row>
    <row r="52668" spans="21:25" x14ac:dyDescent="0.2">
      <c r="U52668" s="55"/>
      <c r="V52668" s="53"/>
      <c r="W52668" s="53"/>
      <c r="X52668" s="53"/>
      <c r="Y52668" s="55"/>
    </row>
    <row r="52669" spans="21:25" x14ac:dyDescent="0.2">
      <c r="U52669" s="55"/>
      <c r="V52669" s="53"/>
      <c r="W52669" s="53"/>
      <c r="X52669" s="53"/>
      <c r="Y52669" s="55"/>
    </row>
    <row r="52670" spans="21:25" x14ac:dyDescent="0.2">
      <c r="U52670" s="55"/>
      <c r="V52670" s="53"/>
      <c r="W52670" s="53"/>
      <c r="X52670" s="53"/>
      <c r="Y52670" s="55"/>
    </row>
    <row r="52671" spans="21:25" x14ac:dyDescent="0.2">
      <c r="U52671" s="55"/>
      <c r="V52671" s="53"/>
      <c r="W52671" s="53"/>
      <c r="X52671" s="53"/>
      <c r="Y52671" s="55"/>
    </row>
    <row r="52672" spans="21:25" x14ac:dyDescent="0.2">
      <c r="U52672" s="55"/>
      <c r="V52672" s="53"/>
      <c r="W52672" s="53"/>
      <c r="X52672" s="53"/>
      <c r="Y52672" s="55"/>
    </row>
    <row r="52673" spans="21:25" x14ac:dyDescent="0.2">
      <c r="U52673" s="55"/>
      <c r="V52673" s="53"/>
      <c r="W52673" s="53"/>
      <c r="X52673" s="53"/>
      <c r="Y52673" s="55"/>
    </row>
    <row r="52674" spans="21:25" x14ac:dyDescent="0.2">
      <c r="U52674" s="55"/>
      <c r="V52674" s="53"/>
      <c r="W52674" s="53"/>
      <c r="X52674" s="53"/>
      <c r="Y52674" s="55"/>
    </row>
    <row r="52675" spans="21:25" x14ac:dyDescent="0.2">
      <c r="U52675" s="55"/>
      <c r="V52675" s="53"/>
      <c r="W52675" s="53"/>
      <c r="X52675" s="53"/>
      <c r="Y52675" s="55"/>
    </row>
    <row r="52676" spans="21:25" x14ac:dyDescent="0.2">
      <c r="U52676" s="55"/>
      <c r="V52676" s="53"/>
      <c r="W52676" s="53"/>
      <c r="X52676" s="53"/>
      <c r="Y52676" s="55"/>
    </row>
    <row r="52677" spans="21:25" x14ac:dyDescent="0.2">
      <c r="U52677" s="55"/>
      <c r="V52677" s="53"/>
      <c r="W52677" s="53"/>
      <c r="X52677" s="53"/>
      <c r="Y52677" s="55"/>
    </row>
    <row r="52678" spans="21:25" x14ac:dyDescent="0.2">
      <c r="U52678" s="55"/>
      <c r="V52678" s="53"/>
      <c r="W52678" s="53"/>
      <c r="X52678" s="53"/>
      <c r="Y52678" s="55"/>
    </row>
    <row r="52679" spans="21:25" x14ac:dyDescent="0.2">
      <c r="U52679" s="55"/>
      <c r="V52679" s="53"/>
      <c r="W52679" s="53"/>
      <c r="X52679" s="53"/>
      <c r="Y52679" s="55"/>
    </row>
    <row r="52680" spans="21:25" x14ac:dyDescent="0.2">
      <c r="U52680" s="55"/>
      <c r="V52680" s="53"/>
      <c r="W52680" s="53"/>
      <c r="X52680" s="53"/>
      <c r="Y52680" s="55"/>
    </row>
    <row r="52681" spans="21:25" x14ac:dyDescent="0.2">
      <c r="U52681" s="55"/>
      <c r="V52681" s="53"/>
      <c r="W52681" s="53"/>
      <c r="X52681" s="53"/>
      <c r="Y52681" s="55"/>
    </row>
    <row r="52682" spans="21:25" x14ac:dyDescent="0.2">
      <c r="U52682" s="55"/>
      <c r="V52682" s="53"/>
      <c r="W52682" s="53"/>
      <c r="X52682" s="53"/>
      <c r="Y52682" s="55"/>
    </row>
    <row r="52683" spans="21:25" x14ac:dyDescent="0.2">
      <c r="U52683" s="55"/>
      <c r="V52683" s="53"/>
      <c r="W52683" s="53"/>
      <c r="X52683" s="53"/>
      <c r="Y52683" s="55"/>
    </row>
    <row r="52684" spans="21:25" x14ac:dyDescent="0.2">
      <c r="U52684" s="55"/>
      <c r="V52684" s="53"/>
      <c r="W52684" s="53"/>
      <c r="X52684" s="53"/>
      <c r="Y52684" s="55"/>
    </row>
    <row r="52685" spans="21:25" x14ac:dyDescent="0.2">
      <c r="U52685" s="55"/>
      <c r="V52685" s="53"/>
      <c r="W52685" s="53"/>
      <c r="X52685" s="53"/>
      <c r="Y52685" s="55"/>
    </row>
    <row r="52686" spans="21:25" x14ac:dyDescent="0.2">
      <c r="U52686" s="55"/>
      <c r="V52686" s="53"/>
      <c r="W52686" s="53"/>
      <c r="X52686" s="53"/>
      <c r="Y52686" s="55"/>
    </row>
    <row r="52687" spans="21:25" x14ac:dyDescent="0.2">
      <c r="U52687" s="55"/>
      <c r="V52687" s="53"/>
      <c r="W52687" s="53"/>
      <c r="X52687" s="53"/>
      <c r="Y52687" s="55"/>
    </row>
    <row r="52688" spans="21:25" x14ac:dyDescent="0.2">
      <c r="U52688" s="55"/>
      <c r="V52688" s="53"/>
      <c r="W52688" s="53"/>
      <c r="X52688" s="53"/>
      <c r="Y52688" s="55"/>
    </row>
    <row r="52689" spans="21:25" x14ac:dyDescent="0.2">
      <c r="U52689" s="55"/>
      <c r="V52689" s="53"/>
      <c r="W52689" s="53"/>
      <c r="X52689" s="53"/>
      <c r="Y52689" s="55"/>
    </row>
    <row r="52690" spans="21:25" x14ac:dyDescent="0.2">
      <c r="U52690" s="55"/>
      <c r="V52690" s="53"/>
      <c r="W52690" s="53"/>
      <c r="X52690" s="53"/>
      <c r="Y52690" s="55"/>
    </row>
    <row r="52691" spans="21:25" x14ac:dyDescent="0.2">
      <c r="U52691" s="55"/>
      <c r="V52691" s="53"/>
      <c r="W52691" s="53"/>
      <c r="X52691" s="53"/>
      <c r="Y52691" s="55"/>
    </row>
    <row r="52692" spans="21:25" x14ac:dyDescent="0.2">
      <c r="U52692" s="55"/>
      <c r="V52692" s="53"/>
      <c r="W52692" s="53"/>
      <c r="X52692" s="53"/>
      <c r="Y52692" s="55"/>
    </row>
    <row r="52693" spans="21:25" x14ac:dyDescent="0.2">
      <c r="U52693" s="55"/>
      <c r="V52693" s="53"/>
      <c r="W52693" s="53"/>
      <c r="X52693" s="53"/>
      <c r="Y52693" s="55"/>
    </row>
    <row r="52694" spans="21:25" x14ac:dyDescent="0.2">
      <c r="U52694" s="55"/>
      <c r="V52694" s="53"/>
      <c r="W52694" s="53"/>
      <c r="X52694" s="53"/>
      <c r="Y52694" s="55"/>
    </row>
    <row r="52695" spans="21:25" x14ac:dyDescent="0.2">
      <c r="U52695" s="55"/>
      <c r="V52695" s="53"/>
      <c r="W52695" s="53"/>
      <c r="X52695" s="53"/>
      <c r="Y52695" s="55"/>
    </row>
    <row r="52696" spans="21:25" x14ac:dyDescent="0.2">
      <c r="U52696" s="55"/>
      <c r="V52696" s="53"/>
      <c r="W52696" s="53"/>
      <c r="X52696" s="53"/>
      <c r="Y52696" s="55"/>
    </row>
    <row r="52697" spans="21:25" x14ac:dyDescent="0.2">
      <c r="U52697" s="55"/>
      <c r="V52697" s="53"/>
      <c r="W52697" s="53"/>
      <c r="X52697" s="53"/>
      <c r="Y52697" s="55"/>
    </row>
    <row r="52698" spans="21:25" x14ac:dyDescent="0.2">
      <c r="U52698" s="55"/>
      <c r="V52698" s="53"/>
      <c r="W52698" s="53"/>
      <c r="X52698" s="53"/>
      <c r="Y52698" s="55"/>
    </row>
    <row r="52699" spans="21:25" x14ac:dyDescent="0.2">
      <c r="U52699" s="55"/>
      <c r="V52699" s="53"/>
      <c r="W52699" s="53"/>
      <c r="X52699" s="53"/>
      <c r="Y52699" s="55"/>
    </row>
    <row r="52700" spans="21:25" x14ac:dyDescent="0.2">
      <c r="U52700" s="55"/>
      <c r="V52700" s="53"/>
      <c r="W52700" s="53"/>
      <c r="X52700" s="53"/>
      <c r="Y52700" s="55"/>
    </row>
    <row r="52701" spans="21:25" x14ac:dyDescent="0.2">
      <c r="U52701" s="55"/>
      <c r="V52701" s="53"/>
      <c r="W52701" s="53"/>
      <c r="X52701" s="53"/>
      <c r="Y52701" s="55"/>
    </row>
    <row r="52702" spans="21:25" x14ac:dyDescent="0.2">
      <c r="U52702" s="55"/>
      <c r="V52702" s="53"/>
      <c r="W52702" s="53"/>
      <c r="X52702" s="53"/>
      <c r="Y52702" s="55"/>
    </row>
    <row r="52703" spans="21:25" x14ac:dyDescent="0.2">
      <c r="U52703" s="55"/>
      <c r="V52703" s="53"/>
      <c r="W52703" s="53"/>
      <c r="X52703" s="53"/>
      <c r="Y52703" s="55"/>
    </row>
    <row r="52704" spans="21:25" x14ac:dyDescent="0.2">
      <c r="U52704" s="55"/>
      <c r="V52704" s="53"/>
      <c r="W52704" s="53"/>
      <c r="X52704" s="53"/>
      <c r="Y52704" s="55"/>
    </row>
    <row r="52705" spans="21:25" x14ac:dyDescent="0.2">
      <c r="U52705" s="55"/>
      <c r="V52705" s="53"/>
      <c r="W52705" s="53"/>
      <c r="X52705" s="53"/>
      <c r="Y52705" s="55"/>
    </row>
    <row r="52706" spans="21:25" x14ac:dyDescent="0.2">
      <c r="U52706" s="55"/>
      <c r="V52706" s="53"/>
      <c r="W52706" s="53"/>
      <c r="X52706" s="53"/>
      <c r="Y52706" s="55"/>
    </row>
    <row r="52707" spans="21:25" x14ac:dyDescent="0.2">
      <c r="U52707" s="55"/>
      <c r="V52707" s="53"/>
      <c r="W52707" s="53"/>
      <c r="X52707" s="53"/>
      <c r="Y52707" s="55"/>
    </row>
    <row r="52708" spans="21:25" x14ac:dyDescent="0.2">
      <c r="U52708" s="55"/>
      <c r="V52708" s="53"/>
      <c r="W52708" s="53"/>
      <c r="X52708" s="53"/>
      <c r="Y52708" s="55"/>
    </row>
    <row r="52709" spans="21:25" x14ac:dyDescent="0.2">
      <c r="U52709" s="55"/>
      <c r="V52709" s="53"/>
      <c r="W52709" s="53"/>
      <c r="X52709" s="53"/>
      <c r="Y52709" s="55"/>
    </row>
    <row r="52710" spans="21:25" x14ac:dyDescent="0.2">
      <c r="U52710" s="55"/>
      <c r="V52710" s="53"/>
      <c r="W52710" s="53"/>
      <c r="X52710" s="53"/>
      <c r="Y52710" s="55"/>
    </row>
    <row r="52711" spans="21:25" x14ac:dyDescent="0.2">
      <c r="U52711" s="55"/>
      <c r="V52711" s="53"/>
      <c r="W52711" s="53"/>
      <c r="X52711" s="53"/>
      <c r="Y52711" s="55"/>
    </row>
    <row r="52712" spans="21:25" x14ac:dyDescent="0.2">
      <c r="U52712" s="55"/>
      <c r="V52712" s="53"/>
      <c r="W52712" s="53"/>
      <c r="X52712" s="53"/>
      <c r="Y52712" s="55"/>
    </row>
    <row r="52713" spans="21:25" x14ac:dyDescent="0.2">
      <c r="U52713" s="55"/>
      <c r="V52713" s="53"/>
      <c r="W52713" s="53"/>
      <c r="X52713" s="53"/>
      <c r="Y52713" s="55"/>
    </row>
    <row r="52714" spans="21:25" x14ac:dyDescent="0.2">
      <c r="U52714" s="55"/>
      <c r="V52714" s="53"/>
      <c r="W52714" s="53"/>
      <c r="X52714" s="53"/>
      <c r="Y52714" s="55"/>
    </row>
    <row r="52715" spans="21:25" x14ac:dyDescent="0.2">
      <c r="U52715" s="55"/>
      <c r="V52715" s="53"/>
      <c r="W52715" s="53"/>
      <c r="X52715" s="53"/>
      <c r="Y52715" s="55"/>
    </row>
    <row r="52716" spans="21:25" x14ac:dyDescent="0.2">
      <c r="U52716" s="55"/>
      <c r="V52716" s="53"/>
      <c r="W52716" s="53"/>
      <c r="X52716" s="53"/>
      <c r="Y52716" s="55"/>
    </row>
    <row r="52717" spans="21:25" x14ac:dyDescent="0.2">
      <c r="U52717" s="55"/>
      <c r="V52717" s="53"/>
      <c r="W52717" s="53"/>
      <c r="X52717" s="53"/>
      <c r="Y52717" s="55"/>
    </row>
    <row r="52718" spans="21:25" x14ac:dyDescent="0.2">
      <c r="U52718" s="55"/>
      <c r="V52718" s="53"/>
      <c r="W52718" s="53"/>
      <c r="X52718" s="53"/>
      <c r="Y52718" s="55"/>
    </row>
    <row r="52719" spans="21:25" x14ac:dyDescent="0.2">
      <c r="U52719" s="55"/>
      <c r="V52719" s="53"/>
      <c r="W52719" s="53"/>
      <c r="X52719" s="53"/>
      <c r="Y52719" s="55"/>
    </row>
    <row r="52720" spans="21:25" x14ac:dyDescent="0.2">
      <c r="U52720" s="55"/>
      <c r="V52720" s="53"/>
      <c r="W52720" s="53"/>
      <c r="X52720" s="53"/>
      <c r="Y52720" s="55"/>
    </row>
    <row r="52721" spans="21:25" x14ac:dyDescent="0.2">
      <c r="U52721" s="55"/>
      <c r="V52721" s="53"/>
      <c r="W52721" s="53"/>
      <c r="X52721" s="53"/>
      <c r="Y52721" s="55"/>
    </row>
    <row r="52722" spans="21:25" x14ac:dyDescent="0.2">
      <c r="U52722" s="55"/>
      <c r="V52722" s="53"/>
      <c r="W52722" s="53"/>
      <c r="X52722" s="53"/>
      <c r="Y52722" s="55"/>
    </row>
    <row r="52723" spans="21:25" x14ac:dyDescent="0.2">
      <c r="U52723" s="55"/>
      <c r="V52723" s="53"/>
      <c r="W52723" s="53"/>
      <c r="X52723" s="53"/>
      <c r="Y52723" s="55"/>
    </row>
    <row r="52724" spans="21:25" x14ac:dyDescent="0.2">
      <c r="U52724" s="55"/>
      <c r="V52724" s="53"/>
      <c r="W52724" s="53"/>
      <c r="X52724" s="53"/>
      <c r="Y52724" s="55"/>
    </row>
    <row r="52725" spans="21:25" x14ac:dyDescent="0.2">
      <c r="U52725" s="55"/>
      <c r="V52725" s="53"/>
      <c r="W52725" s="53"/>
      <c r="X52725" s="53"/>
      <c r="Y52725" s="55"/>
    </row>
    <row r="52726" spans="21:25" x14ac:dyDescent="0.2">
      <c r="U52726" s="55"/>
      <c r="V52726" s="53"/>
      <c r="W52726" s="53"/>
      <c r="X52726" s="53"/>
      <c r="Y52726" s="55"/>
    </row>
    <row r="52727" spans="21:25" x14ac:dyDescent="0.2">
      <c r="U52727" s="55"/>
      <c r="V52727" s="53"/>
      <c r="W52727" s="53"/>
      <c r="X52727" s="53"/>
      <c r="Y52727" s="55"/>
    </row>
    <row r="52728" spans="21:25" x14ac:dyDescent="0.2">
      <c r="U52728" s="55"/>
      <c r="V52728" s="53"/>
      <c r="W52728" s="53"/>
      <c r="X52728" s="53"/>
      <c r="Y52728" s="55"/>
    </row>
    <row r="52729" spans="21:25" x14ac:dyDescent="0.2">
      <c r="U52729" s="55"/>
      <c r="V52729" s="53"/>
      <c r="W52729" s="53"/>
      <c r="X52729" s="53"/>
      <c r="Y52729" s="55"/>
    </row>
    <row r="52730" spans="21:25" x14ac:dyDescent="0.2">
      <c r="U52730" s="55"/>
      <c r="V52730" s="53"/>
      <c r="W52730" s="53"/>
      <c r="X52730" s="53"/>
      <c r="Y52730" s="55"/>
    </row>
    <row r="52731" spans="21:25" x14ac:dyDescent="0.2">
      <c r="U52731" s="55"/>
      <c r="V52731" s="53"/>
      <c r="W52731" s="53"/>
      <c r="X52731" s="53"/>
      <c r="Y52731" s="55"/>
    </row>
    <row r="52732" spans="21:25" x14ac:dyDescent="0.2">
      <c r="U52732" s="55"/>
      <c r="V52732" s="53"/>
      <c r="W52732" s="53"/>
      <c r="X52732" s="53"/>
      <c r="Y52732" s="55"/>
    </row>
    <row r="52733" spans="21:25" x14ac:dyDescent="0.2">
      <c r="U52733" s="55"/>
      <c r="V52733" s="53"/>
      <c r="W52733" s="53"/>
      <c r="X52733" s="53"/>
      <c r="Y52733" s="55"/>
    </row>
    <row r="52734" spans="21:25" x14ac:dyDescent="0.2">
      <c r="U52734" s="55"/>
      <c r="V52734" s="53"/>
      <c r="W52734" s="53"/>
      <c r="X52734" s="53"/>
      <c r="Y52734" s="55"/>
    </row>
    <row r="52735" spans="21:25" x14ac:dyDescent="0.2">
      <c r="U52735" s="55"/>
      <c r="V52735" s="53"/>
      <c r="W52735" s="53"/>
      <c r="X52735" s="53"/>
      <c r="Y52735" s="55"/>
    </row>
    <row r="52736" spans="21:25" x14ac:dyDescent="0.2">
      <c r="U52736" s="55"/>
      <c r="V52736" s="53"/>
      <c r="W52736" s="53"/>
      <c r="X52736" s="53"/>
      <c r="Y52736" s="55"/>
    </row>
    <row r="52737" spans="21:25" x14ac:dyDescent="0.2">
      <c r="U52737" s="55"/>
      <c r="V52737" s="53"/>
      <c r="W52737" s="53"/>
      <c r="X52737" s="53"/>
      <c r="Y52737" s="55"/>
    </row>
    <row r="52738" spans="21:25" x14ac:dyDescent="0.2">
      <c r="U52738" s="55"/>
      <c r="V52738" s="53"/>
      <c r="W52738" s="53"/>
      <c r="X52738" s="53"/>
      <c r="Y52738" s="55"/>
    </row>
    <row r="52739" spans="21:25" x14ac:dyDescent="0.2">
      <c r="U52739" s="55"/>
      <c r="V52739" s="53"/>
      <c r="W52739" s="53"/>
      <c r="X52739" s="53"/>
      <c r="Y52739" s="55"/>
    </row>
    <row r="52740" spans="21:25" x14ac:dyDescent="0.2">
      <c r="U52740" s="55"/>
      <c r="V52740" s="53"/>
      <c r="W52740" s="53"/>
      <c r="X52740" s="53"/>
      <c r="Y52740" s="55"/>
    </row>
    <row r="52741" spans="21:25" x14ac:dyDescent="0.2">
      <c r="U52741" s="55"/>
      <c r="V52741" s="53"/>
      <c r="W52741" s="53"/>
      <c r="X52741" s="53"/>
      <c r="Y52741" s="55"/>
    </row>
    <row r="52742" spans="21:25" x14ac:dyDescent="0.2">
      <c r="U52742" s="55"/>
      <c r="V52742" s="53"/>
      <c r="W52742" s="53"/>
      <c r="X52742" s="53"/>
      <c r="Y52742" s="55"/>
    </row>
    <row r="52743" spans="21:25" x14ac:dyDescent="0.2">
      <c r="U52743" s="55"/>
      <c r="V52743" s="53"/>
      <c r="W52743" s="53"/>
      <c r="X52743" s="53"/>
      <c r="Y52743" s="55"/>
    </row>
    <row r="52744" spans="21:25" x14ac:dyDescent="0.2">
      <c r="U52744" s="55"/>
      <c r="V52744" s="53"/>
      <c r="W52744" s="53"/>
      <c r="X52744" s="53"/>
      <c r="Y52744" s="55"/>
    </row>
    <row r="52745" spans="21:25" x14ac:dyDescent="0.2">
      <c r="U52745" s="55"/>
      <c r="V52745" s="53"/>
      <c r="W52745" s="53"/>
      <c r="X52745" s="53"/>
      <c r="Y52745" s="55"/>
    </row>
    <row r="52746" spans="21:25" x14ac:dyDescent="0.2">
      <c r="U52746" s="55"/>
      <c r="V52746" s="53"/>
      <c r="W52746" s="53"/>
      <c r="X52746" s="53"/>
      <c r="Y52746" s="55"/>
    </row>
    <row r="52747" spans="21:25" x14ac:dyDescent="0.2">
      <c r="U52747" s="55"/>
      <c r="V52747" s="53"/>
      <c r="W52747" s="53"/>
      <c r="X52747" s="53"/>
      <c r="Y52747" s="55"/>
    </row>
    <row r="52748" spans="21:25" x14ac:dyDescent="0.2">
      <c r="U52748" s="55"/>
      <c r="V52748" s="53"/>
      <c r="W52748" s="53"/>
      <c r="X52748" s="53"/>
      <c r="Y52748" s="55"/>
    </row>
    <row r="52749" spans="21:25" x14ac:dyDescent="0.2">
      <c r="U52749" s="55"/>
      <c r="V52749" s="53"/>
      <c r="W52749" s="53"/>
      <c r="X52749" s="53"/>
      <c r="Y52749" s="55"/>
    </row>
    <row r="52750" spans="21:25" x14ac:dyDescent="0.2">
      <c r="U52750" s="55"/>
      <c r="V52750" s="53"/>
      <c r="W52750" s="53"/>
      <c r="X52750" s="53"/>
      <c r="Y52750" s="55"/>
    </row>
    <row r="52751" spans="21:25" x14ac:dyDescent="0.2">
      <c r="U52751" s="55"/>
      <c r="V52751" s="53"/>
      <c r="W52751" s="53"/>
      <c r="X52751" s="53"/>
      <c r="Y52751" s="55"/>
    </row>
    <row r="52752" spans="21:25" x14ac:dyDescent="0.2">
      <c r="U52752" s="55"/>
      <c r="V52752" s="53"/>
      <c r="W52752" s="53"/>
      <c r="X52752" s="53"/>
      <c r="Y52752" s="55"/>
    </row>
    <row r="52753" spans="21:25" x14ac:dyDescent="0.2">
      <c r="U52753" s="55"/>
      <c r="V52753" s="53"/>
      <c r="W52753" s="53"/>
      <c r="X52753" s="53"/>
      <c r="Y52753" s="55"/>
    </row>
    <row r="52754" spans="21:25" x14ac:dyDescent="0.2">
      <c r="U52754" s="55"/>
      <c r="V52754" s="53"/>
      <c r="W52754" s="53"/>
      <c r="X52754" s="53"/>
      <c r="Y52754" s="55"/>
    </row>
    <row r="52755" spans="21:25" x14ac:dyDescent="0.2">
      <c r="U52755" s="55"/>
      <c r="V52755" s="53"/>
      <c r="W52755" s="53"/>
      <c r="X52755" s="53"/>
      <c r="Y52755" s="55"/>
    </row>
    <row r="52756" spans="21:25" x14ac:dyDescent="0.2">
      <c r="U52756" s="55"/>
      <c r="V52756" s="53"/>
      <c r="W52756" s="53"/>
      <c r="X52756" s="53"/>
      <c r="Y52756" s="55"/>
    </row>
    <row r="52757" spans="21:25" x14ac:dyDescent="0.2">
      <c r="U52757" s="55"/>
      <c r="V52757" s="53"/>
      <c r="W52757" s="53"/>
      <c r="X52757" s="53"/>
      <c r="Y52757" s="55"/>
    </row>
    <row r="52758" spans="21:25" x14ac:dyDescent="0.2">
      <c r="U52758" s="55"/>
      <c r="V52758" s="53"/>
      <c r="W52758" s="53"/>
      <c r="X52758" s="53"/>
      <c r="Y52758" s="55"/>
    </row>
    <row r="52759" spans="21:25" x14ac:dyDescent="0.2">
      <c r="U52759" s="55"/>
      <c r="V52759" s="53"/>
      <c r="W52759" s="53"/>
      <c r="X52759" s="53"/>
      <c r="Y52759" s="55"/>
    </row>
    <row r="52760" spans="21:25" x14ac:dyDescent="0.2">
      <c r="U52760" s="55"/>
      <c r="V52760" s="53"/>
      <c r="W52760" s="53"/>
      <c r="X52760" s="53"/>
      <c r="Y52760" s="55"/>
    </row>
    <row r="52761" spans="21:25" x14ac:dyDescent="0.2">
      <c r="U52761" s="55"/>
      <c r="V52761" s="53"/>
      <c r="W52761" s="53"/>
      <c r="X52761" s="53"/>
      <c r="Y52761" s="55"/>
    </row>
    <row r="52762" spans="21:25" x14ac:dyDescent="0.2">
      <c r="U52762" s="55"/>
      <c r="V52762" s="53"/>
      <c r="W52762" s="53"/>
      <c r="X52762" s="53"/>
      <c r="Y52762" s="55"/>
    </row>
    <row r="52763" spans="21:25" x14ac:dyDescent="0.2">
      <c r="U52763" s="55"/>
      <c r="V52763" s="53"/>
      <c r="W52763" s="53"/>
      <c r="X52763" s="53"/>
      <c r="Y52763" s="55"/>
    </row>
    <row r="52764" spans="21:25" x14ac:dyDescent="0.2">
      <c r="U52764" s="55"/>
      <c r="V52764" s="53"/>
      <c r="W52764" s="53"/>
      <c r="X52764" s="53"/>
      <c r="Y52764" s="55"/>
    </row>
    <row r="52765" spans="21:25" x14ac:dyDescent="0.2">
      <c r="U52765" s="55"/>
      <c r="V52765" s="53"/>
      <c r="W52765" s="53"/>
      <c r="X52765" s="53"/>
      <c r="Y52765" s="55"/>
    </row>
    <row r="52766" spans="21:25" x14ac:dyDescent="0.2">
      <c r="U52766" s="55"/>
      <c r="V52766" s="53"/>
      <c r="W52766" s="53"/>
      <c r="X52766" s="53"/>
      <c r="Y52766" s="55"/>
    </row>
    <row r="52767" spans="21:25" x14ac:dyDescent="0.2">
      <c r="U52767" s="55"/>
      <c r="V52767" s="53"/>
      <c r="W52767" s="53"/>
      <c r="X52767" s="53"/>
      <c r="Y52767" s="55"/>
    </row>
    <row r="52768" spans="21:25" x14ac:dyDescent="0.2">
      <c r="U52768" s="55"/>
      <c r="V52768" s="53"/>
      <c r="W52768" s="53"/>
      <c r="X52768" s="53"/>
      <c r="Y52768" s="55"/>
    </row>
    <row r="52769" spans="21:25" x14ac:dyDescent="0.2">
      <c r="U52769" s="55"/>
      <c r="V52769" s="53"/>
      <c r="W52769" s="53"/>
      <c r="X52769" s="53"/>
      <c r="Y52769" s="55"/>
    </row>
    <row r="52770" spans="21:25" x14ac:dyDescent="0.2">
      <c r="U52770" s="55"/>
      <c r="V52770" s="53"/>
      <c r="W52770" s="53"/>
      <c r="X52770" s="53"/>
      <c r="Y52770" s="55"/>
    </row>
    <row r="52771" spans="21:25" x14ac:dyDescent="0.2">
      <c r="U52771" s="55"/>
      <c r="V52771" s="53"/>
      <c r="W52771" s="53"/>
      <c r="X52771" s="53"/>
      <c r="Y52771" s="55"/>
    </row>
    <row r="52772" spans="21:25" x14ac:dyDescent="0.2">
      <c r="U52772" s="55"/>
      <c r="V52772" s="53"/>
      <c r="W52772" s="53"/>
      <c r="X52772" s="53"/>
      <c r="Y52772" s="55"/>
    </row>
    <row r="52773" spans="21:25" x14ac:dyDescent="0.2">
      <c r="U52773" s="55"/>
      <c r="V52773" s="53"/>
      <c r="W52773" s="53"/>
      <c r="X52773" s="53"/>
      <c r="Y52773" s="55"/>
    </row>
    <row r="52774" spans="21:25" x14ac:dyDescent="0.2">
      <c r="U52774" s="55"/>
      <c r="V52774" s="53"/>
      <c r="W52774" s="53"/>
      <c r="X52774" s="53"/>
      <c r="Y52774" s="55"/>
    </row>
    <row r="52775" spans="21:25" x14ac:dyDescent="0.2">
      <c r="U52775" s="55"/>
      <c r="V52775" s="53"/>
      <c r="W52775" s="53"/>
      <c r="X52775" s="53"/>
      <c r="Y52775" s="55"/>
    </row>
    <row r="52776" spans="21:25" x14ac:dyDescent="0.2">
      <c r="U52776" s="55"/>
      <c r="V52776" s="53"/>
      <c r="W52776" s="53"/>
      <c r="X52776" s="53"/>
      <c r="Y52776" s="55"/>
    </row>
    <row r="52777" spans="21:25" x14ac:dyDescent="0.2">
      <c r="U52777" s="55"/>
      <c r="V52777" s="53"/>
      <c r="W52777" s="53"/>
      <c r="X52777" s="53"/>
      <c r="Y52777" s="55"/>
    </row>
    <row r="52778" spans="21:25" x14ac:dyDescent="0.2">
      <c r="U52778" s="55"/>
      <c r="V52778" s="53"/>
      <c r="W52778" s="53"/>
      <c r="X52778" s="53"/>
      <c r="Y52778" s="55"/>
    </row>
    <row r="52779" spans="21:25" x14ac:dyDescent="0.2">
      <c r="U52779" s="55"/>
      <c r="V52779" s="53"/>
      <c r="W52779" s="53"/>
      <c r="X52779" s="53"/>
      <c r="Y52779" s="55"/>
    </row>
    <row r="52780" spans="21:25" x14ac:dyDescent="0.2">
      <c r="U52780" s="55"/>
      <c r="V52780" s="53"/>
      <c r="W52780" s="53"/>
      <c r="X52780" s="53"/>
      <c r="Y52780" s="55"/>
    </row>
    <row r="52781" spans="21:25" x14ac:dyDescent="0.2">
      <c r="U52781" s="55"/>
      <c r="V52781" s="53"/>
      <c r="W52781" s="53"/>
      <c r="X52781" s="53"/>
      <c r="Y52781" s="55"/>
    </row>
    <row r="52782" spans="21:25" x14ac:dyDescent="0.2">
      <c r="U52782" s="55"/>
      <c r="V52782" s="53"/>
      <c r="W52782" s="53"/>
      <c r="X52782" s="53"/>
      <c r="Y52782" s="55"/>
    </row>
    <row r="52783" spans="21:25" x14ac:dyDescent="0.2">
      <c r="U52783" s="55"/>
      <c r="V52783" s="53"/>
      <c r="W52783" s="53"/>
      <c r="X52783" s="53"/>
      <c r="Y52783" s="55"/>
    </row>
    <row r="52784" spans="21:25" x14ac:dyDescent="0.2">
      <c r="U52784" s="55"/>
      <c r="V52784" s="53"/>
      <c r="W52784" s="53"/>
      <c r="X52784" s="53"/>
      <c r="Y52784" s="55"/>
    </row>
    <row r="52785" spans="21:25" x14ac:dyDescent="0.2">
      <c r="U52785" s="55"/>
      <c r="V52785" s="53"/>
      <c r="W52785" s="53"/>
      <c r="X52785" s="53"/>
      <c r="Y52785" s="55"/>
    </row>
    <row r="52786" spans="21:25" x14ac:dyDescent="0.2">
      <c r="U52786" s="55"/>
      <c r="V52786" s="53"/>
      <c r="W52786" s="53"/>
      <c r="X52786" s="53"/>
      <c r="Y52786" s="55"/>
    </row>
    <row r="52787" spans="21:25" x14ac:dyDescent="0.2">
      <c r="U52787" s="55"/>
      <c r="V52787" s="53"/>
      <c r="W52787" s="53"/>
      <c r="X52787" s="53"/>
      <c r="Y52787" s="55"/>
    </row>
    <row r="52788" spans="21:25" x14ac:dyDescent="0.2">
      <c r="U52788" s="55"/>
      <c r="V52788" s="53"/>
      <c r="W52788" s="53"/>
      <c r="X52788" s="53"/>
      <c r="Y52788" s="55"/>
    </row>
    <row r="52789" spans="21:25" x14ac:dyDescent="0.2">
      <c r="U52789" s="55"/>
      <c r="V52789" s="53"/>
      <c r="W52789" s="53"/>
      <c r="X52789" s="53"/>
      <c r="Y52789" s="55"/>
    </row>
    <row r="52790" spans="21:25" x14ac:dyDescent="0.2">
      <c r="U52790" s="55"/>
      <c r="V52790" s="53"/>
      <c r="W52790" s="53"/>
      <c r="X52790" s="53"/>
      <c r="Y52790" s="55"/>
    </row>
    <row r="52791" spans="21:25" x14ac:dyDescent="0.2">
      <c r="U52791" s="55"/>
      <c r="V52791" s="53"/>
      <c r="W52791" s="53"/>
      <c r="X52791" s="53"/>
      <c r="Y52791" s="55"/>
    </row>
    <row r="52792" spans="21:25" x14ac:dyDescent="0.2">
      <c r="U52792" s="55"/>
      <c r="V52792" s="53"/>
      <c r="W52792" s="53"/>
      <c r="X52792" s="53"/>
      <c r="Y52792" s="55"/>
    </row>
    <row r="52793" spans="21:25" x14ac:dyDescent="0.2">
      <c r="U52793" s="55"/>
      <c r="V52793" s="53"/>
      <c r="W52793" s="53"/>
      <c r="X52793" s="53"/>
      <c r="Y52793" s="55"/>
    </row>
    <row r="52794" spans="21:25" x14ac:dyDescent="0.2">
      <c r="U52794" s="55"/>
      <c r="V52794" s="53"/>
      <c r="W52794" s="53"/>
      <c r="X52794" s="53"/>
      <c r="Y52794" s="55"/>
    </row>
    <row r="52795" spans="21:25" x14ac:dyDescent="0.2">
      <c r="U52795" s="55"/>
      <c r="V52795" s="53"/>
      <c r="W52795" s="53"/>
      <c r="X52795" s="53"/>
      <c r="Y52795" s="55"/>
    </row>
    <row r="52796" spans="21:25" x14ac:dyDescent="0.2">
      <c r="U52796" s="55"/>
      <c r="V52796" s="53"/>
      <c r="W52796" s="53"/>
      <c r="X52796" s="53"/>
      <c r="Y52796" s="55"/>
    </row>
    <row r="52797" spans="21:25" x14ac:dyDescent="0.2">
      <c r="U52797" s="55"/>
      <c r="V52797" s="53"/>
      <c r="W52797" s="53"/>
      <c r="X52797" s="53"/>
      <c r="Y52797" s="55"/>
    </row>
    <row r="52798" spans="21:25" x14ac:dyDescent="0.2">
      <c r="U52798" s="55"/>
      <c r="V52798" s="53"/>
      <c r="W52798" s="53"/>
      <c r="X52798" s="53"/>
      <c r="Y52798" s="55"/>
    </row>
    <row r="52799" spans="21:25" x14ac:dyDescent="0.2">
      <c r="U52799" s="55"/>
      <c r="V52799" s="53"/>
      <c r="W52799" s="53"/>
      <c r="X52799" s="53"/>
      <c r="Y52799" s="55"/>
    </row>
    <row r="52800" spans="21:25" x14ac:dyDescent="0.2">
      <c r="U52800" s="55"/>
      <c r="V52800" s="53"/>
      <c r="W52800" s="53"/>
      <c r="X52800" s="53"/>
      <c r="Y52800" s="55"/>
    </row>
    <row r="52801" spans="21:25" x14ac:dyDescent="0.2">
      <c r="U52801" s="55"/>
      <c r="V52801" s="53"/>
      <c r="W52801" s="53"/>
      <c r="X52801" s="53"/>
      <c r="Y52801" s="55"/>
    </row>
    <row r="52802" spans="21:25" x14ac:dyDescent="0.2">
      <c r="U52802" s="55"/>
      <c r="V52802" s="53"/>
      <c r="W52802" s="53"/>
      <c r="X52802" s="53"/>
      <c r="Y52802" s="55"/>
    </row>
    <row r="52803" spans="21:25" x14ac:dyDescent="0.2">
      <c r="U52803" s="55"/>
      <c r="V52803" s="53"/>
      <c r="W52803" s="53"/>
      <c r="X52803" s="53"/>
      <c r="Y52803" s="55"/>
    </row>
    <row r="52804" spans="21:25" x14ac:dyDescent="0.2">
      <c r="U52804" s="55"/>
      <c r="V52804" s="53"/>
      <c r="W52804" s="53"/>
      <c r="X52804" s="53"/>
      <c r="Y52804" s="55"/>
    </row>
    <row r="52805" spans="21:25" x14ac:dyDescent="0.2">
      <c r="U52805" s="55"/>
      <c r="V52805" s="53"/>
      <c r="W52805" s="53"/>
      <c r="X52805" s="53"/>
      <c r="Y52805" s="55"/>
    </row>
    <row r="52806" spans="21:25" x14ac:dyDescent="0.2">
      <c r="U52806" s="55"/>
      <c r="V52806" s="53"/>
      <c r="W52806" s="53"/>
      <c r="X52806" s="53"/>
      <c r="Y52806" s="55"/>
    </row>
    <row r="52807" spans="21:25" x14ac:dyDescent="0.2">
      <c r="U52807" s="55"/>
      <c r="V52807" s="53"/>
      <c r="W52807" s="53"/>
      <c r="X52807" s="53"/>
      <c r="Y52807" s="55"/>
    </row>
    <row r="52808" spans="21:25" x14ac:dyDescent="0.2">
      <c r="U52808" s="55"/>
      <c r="V52808" s="53"/>
      <c r="W52808" s="53"/>
      <c r="X52808" s="53"/>
      <c r="Y52808" s="55"/>
    </row>
    <row r="52809" spans="21:25" x14ac:dyDescent="0.2">
      <c r="U52809" s="55"/>
      <c r="V52809" s="53"/>
      <c r="W52809" s="53"/>
      <c r="X52809" s="53"/>
      <c r="Y52809" s="55"/>
    </row>
    <row r="52810" spans="21:25" x14ac:dyDescent="0.2">
      <c r="U52810" s="55"/>
      <c r="V52810" s="53"/>
      <c r="W52810" s="53"/>
      <c r="X52810" s="53"/>
      <c r="Y52810" s="55"/>
    </row>
    <row r="52811" spans="21:25" x14ac:dyDescent="0.2">
      <c r="U52811" s="55"/>
      <c r="V52811" s="53"/>
      <c r="W52811" s="53"/>
      <c r="X52811" s="53"/>
      <c r="Y52811" s="55"/>
    </row>
    <row r="52812" spans="21:25" x14ac:dyDescent="0.2">
      <c r="U52812" s="55"/>
      <c r="V52812" s="53"/>
      <c r="W52812" s="53"/>
      <c r="X52812" s="53"/>
      <c r="Y52812" s="55"/>
    </row>
    <row r="52813" spans="21:25" x14ac:dyDescent="0.2">
      <c r="U52813" s="55"/>
      <c r="V52813" s="53"/>
      <c r="W52813" s="53"/>
      <c r="X52813" s="53"/>
      <c r="Y52813" s="55"/>
    </row>
    <row r="52814" spans="21:25" x14ac:dyDescent="0.2">
      <c r="U52814" s="55"/>
      <c r="V52814" s="53"/>
      <c r="W52814" s="53"/>
      <c r="X52814" s="53"/>
      <c r="Y52814" s="55"/>
    </row>
    <row r="52815" spans="21:25" x14ac:dyDescent="0.2">
      <c r="U52815" s="55"/>
      <c r="V52815" s="53"/>
      <c r="W52815" s="53"/>
      <c r="X52815" s="53"/>
      <c r="Y52815" s="55"/>
    </row>
    <row r="52816" spans="21:25" x14ac:dyDescent="0.2">
      <c r="U52816" s="55"/>
      <c r="V52816" s="53"/>
      <c r="W52816" s="53"/>
      <c r="X52816" s="53"/>
      <c r="Y52816" s="55"/>
    </row>
    <row r="52817" spans="21:25" x14ac:dyDescent="0.2">
      <c r="U52817" s="55"/>
      <c r="V52817" s="53"/>
      <c r="W52817" s="53"/>
      <c r="X52817" s="53"/>
      <c r="Y52817" s="55"/>
    </row>
    <row r="52818" spans="21:25" x14ac:dyDescent="0.2">
      <c r="U52818" s="55"/>
      <c r="V52818" s="53"/>
      <c r="W52818" s="53"/>
      <c r="X52818" s="53"/>
      <c r="Y52818" s="55"/>
    </row>
    <row r="52819" spans="21:25" x14ac:dyDescent="0.2">
      <c r="U52819" s="55"/>
      <c r="V52819" s="53"/>
      <c r="W52819" s="53"/>
      <c r="X52819" s="53"/>
      <c r="Y52819" s="55"/>
    </row>
    <row r="52820" spans="21:25" x14ac:dyDescent="0.2">
      <c r="U52820" s="55"/>
      <c r="V52820" s="53"/>
      <c r="W52820" s="53"/>
      <c r="X52820" s="53"/>
      <c r="Y52820" s="55"/>
    </row>
    <row r="52821" spans="21:25" x14ac:dyDescent="0.2">
      <c r="U52821" s="55"/>
      <c r="V52821" s="53"/>
      <c r="W52821" s="53"/>
      <c r="X52821" s="53"/>
      <c r="Y52821" s="55"/>
    </row>
    <row r="52822" spans="21:25" x14ac:dyDescent="0.2">
      <c r="U52822" s="55"/>
      <c r="V52822" s="53"/>
      <c r="W52822" s="53"/>
      <c r="X52822" s="53"/>
      <c r="Y52822" s="55"/>
    </row>
    <row r="52823" spans="21:25" x14ac:dyDescent="0.2">
      <c r="U52823" s="55"/>
      <c r="V52823" s="53"/>
      <c r="W52823" s="53"/>
      <c r="X52823" s="53"/>
      <c r="Y52823" s="55"/>
    </row>
    <row r="52824" spans="21:25" x14ac:dyDescent="0.2">
      <c r="U52824" s="55"/>
      <c r="V52824" s="53"/>
      <c r="W52824" s="53"/>
      <c r="X52824" s="53"/>
      <c r="Y52824" s="55"/>
    </row>
    <row r="52825" spans="21:25" x14ac:dyDescent="0.2">
      <c r="U52825" s="55"/>
      <c r="V52825" s="53"/>
      <c r="W52825" s="53"/>
      <c r="X52825" s="53"/>
      <c r="Y52825" s="55"/>
    </row>
    <row r="52826" spans="21:25" x14ac:dyDescent="0.2">
      <c r="U52826" s="55"/>
      <c r="V52826" s="53"/>
      <c r="W52826" s="53"/>
      <c r="X52826" s="53"/>
      <c r="Y52826" s="55"/>
    </row>
    <row r="52827" spans="21:25" x14ac:dyDescent="0.2">
      <c r="U52827" s="55"/>
      <c r="V52827" s="53"/>
      <c r="W52827" s="53"/>
      <c r="X52827" s="53"/>
      <c r="Y52827" s="55"/>
    </row>
    <row r="52828" spans="21:25" x14ac:dyDescent="0.2">
      <c r="U52828" s="55"/>
      <c r="V52828" s="53"/>
      <c r="W52828" s="53"/>
      <c r="X52828" s="53"/>
      <c r="Y52828" s="55"/>
    </row>
    <row r="52829" spans="21:25" x14ac:dyDescent="0.2">
      <c r="U52829" s="55"/>
      <c r="V52829" s="53"/>
      <c r="W52829" s="53"/>
      <c r="X52829" s="53"/>
      <c r="Y52829" s="55"/>
    </row>
    <row r="52830" spans="21:25" x14ac:dyDescent="0.2">
      <c r="U52830" s="55"/>
      <c r="V52830" s="53"/>
      <c r="W52830" s="53"/>
      <c r="X52830" s="53"/>
      <c r="Y52830" s="55"/>
    </row>
    <row r="52831" spans="21:25" x14ac:dyDescent="0.2">
      <c r="U52831" s="55"/>
      <c r="V52831" s="53"/>
      <c r="W52831" s="53"/>
      <c r="X52831" s="53"/>
      <c r="Y52831" s="55"/>
    </row>
    <row r="52832" spans="21:25" x14ac:dyDescent="0.2">
      <c r="U52832" s="55"/>
      <c r="V52832" s="53"/>
      <c r="W52832" s="53"/>
      <c r="X52832" s="53"/>
      <c r="Y52832" s="55"/>
    </row>
    <row r="52833" spans="21:25" x14ac:dyDescent="0.2">
      <c r="U52833" s="55"/>
      <c r="V52833" s="53"/>
      <c r="W52833" s="53"/>
      <c r="X52833" s="53"/>
      <c r="Y52833" s="55"/>
    </row>
    <row r="52834" spans="21:25" x14ac:dyDescent="0.2">
      <c r="U52834" s="55"/>
      <c r="V52834" s="53"/>
      <c r="W52834" s="53"/>
      <c r="X52834" s="53"/>
      <c r="Y52834" s="55"/>
    </row>
    <row r="52835" spans="21:25" x14ac:dyDescent="0.2">
      <c r="U52835" s="55"/>
      <c r="V52835" s="53"/>
      <c r="W52835" s="53"/>
      <c r="X52835" s="53"/>
      <c r="Y52835" s="55"/>
    </row>
    <row r="52836" spans="21:25" x14ac:dyDescent="0.2">
      <c r="U52836" s="55"/>
      <c r="V52836" s="53"/>
      <c r="W52836" s="53"/>
      <c r="X52836" s="53"/>
      <c r="Y52836" s="55"/>
    </row>
    <row r="52837" spans="21:25" x14ac:dyDescent="0.2">
      <c r="U52837" s="55"/>
      <c r="V52837" s="53"/>
      <c r="W52837" s="53"/>
      <c r="X52837" s="53"/>
      <c r="Y52837" s="55"/>
    </row>
    <row r="52838" spans="21:25" x14ac:dyDescent="0.2">
      <c r="U52838" s="55"/>
      <c r="V52838" s="53"/>
      <c r="W52838" s="53"/>
      <c r="X52838" s="53"/>
      <c r="Y52838" s="55"/>
    </row>
    <row r="52839" spans="21:25" x14ac:dyDescent="0.2">
      <c r="U52839" s="55"/>
      <c r="V52839" s="53"/>
      <c r="W52839" s="53"/>
      <c r="X52839" s="53"/>
      <c r="Y52839" s="55"/>
    </row>
    <row r="52840" spans="21:25" x14ac:dyDescent="0.2">
      <c r="U52840" s="55"/>
      <c r="V52840" s="53"/>
      <c r="W52840" s="53"/>
      <c r="X52840" s="53"/>
      <c r="Y52840" s="55"/>
    </row>
    <row r="52841" spans="21:25" x14ac:dyDescent="0.2">
      <c r="U52841" s="55"/>
      <c r="V52841" s="53"/>
      <c r="W52841" s="53"/>
      <c r="X52841" s="53"/>
      <c r="Y52841" s="55"/>
    </row>
    <row r="52842" spans="21:25" x14ac:dyDescent="0.2">
      <c r="U52842" s="55"/>
      <c r="V52842" s="53"/>
      <c r="W52842" s="53"/>
      <c r="X52842" s="53"/>
      <c r="Y52842" s="55"/>
    </row>
    <row r="52843" spans="21:25" x14ac:dyDescent="0.2">
      <c r="U52843" s="55"/>
      <c r="V52843" s="53"/>
      <c r="W52843" s="53"/>
      <c r="X52843" s="53"/>
      <c r="Y52843" s="55"/>
    </row>
    <row r="52844" spans="21:25" x14ac:dyDescent="0.2">
      <c r="U52844" s="55"/>
      <c r="V52844" s="53"/>
      <c r="W52844" s="53"/>
      <c r="X52844" s="53"/>
      <c r="Y52844" s="55"/>
    </row>
    <row r="52845" spans="21:25" x14ac:dyDescent="0.2">
      <c r="U52845" s="55"/>
      <c r="V52845" s="53"/>
      <c r="W52845" s="53"/>
      <c r="X52845" s="53"/>
      <c r="Y52845" s="55"/>
    </row>
    <row r="52846" spans="21:25" x14ac:dyDescent="0.2">
      <c r="U52846" s="55"/>
      <c r="V52846" s="53"/>
      <c r="W52846" s="53"/>
      <c r="X52846" s="53"/>
      <c r="Y52846" s="55"/>
    </row>
    <row r="52847" spans="21:25" x14ac:dyDescent="0.2">
      <c r="U52847" s="55"/>
      <c r="V52847" s="53"/>
      <c r="W52847" s="53"/>
      <c r="X52847" s="53"/>
      <c r="Y52847" s="55"/>
    </row>
    <row r="52848" spans="21:25" x14ac:dyDescent="0.2">
      <c r="U52848" s="55"/>
      <c r="V52848" s="53"/>
      <c r="W52848" s="53"/>
      <c r="X52848" s="53"/>
      <c r="Y52848" s="55"/>
    </row>
    <row r="52849" spans="21:25" x14ac:dyDescent="0.2">
      <c r="U52849" s="55"/>
      <c r="V52849" s="53"/>
      <c r="W52849" s="53"/>
      <c r="X52849" s="53"/>
      <c r="Y52849" s="55"/>
    </row>
    <row r="52850" spans="21:25" x14ac:dyDescent="0.2">
      <c r="U52850" s="55"/>
      <c r="V52850" s="53"/>
      <c r="W52850" s="53"/>
      <c r="X52850" s="53"/>
      <c r="Y52850" s="55"/>
    </row>
    <row r="52851" spans="21:25" x14ac:dyDescent="0.2">
      <c r="U52851" s="55"/>
      <c r="V52851" s="53"/>
      <c r="W52851" s="53"/>
      <c r="X52851" s="53"/>
      <c r="Y52851" s="55"/>
    </row>
    <row r="52852" spans="21:25" x14ac:dyDescent="0.2">
      <c r="U52852" s="55"/>
      <c r="V52852" s="53"/>
      <c r="W52852" s="53"/>
      <c r="X52852" s="53"/>
      <c r="Y52852" s="55"/>
    </row>
    <row r="52853" spans="21:25" x14ac:dyDescent="0.2">
      <c r="U52853" s="55"/>
      <c r="V52853" s="53"/>
      <c r="W52853" s="53"/>
      <c r="X52853" s="53"/>
      <c r="Y52853" s="55"/>
    </row>
    <row r="52854" spans="21:25" x14ac:dyDescent="0.2">
      <c r="U52854" s="55"/>
      <c r="V52854" s="53"/>
      <c r="W52854" s="53"/>
      <c r="X52854" s="53"/>
      <c r="Y52854" s="55"/>
    </row>
    <row r="52855" spans="21:25" x14ac:dyDescent="0.2">
      <c r="U52855" s="55"/>
      <c r="V52855" s="53"/>
      <c r="W52855" s="53"/>
      <c r="X52855" s="53"/>
      <c r="Y52855" s="55"/>
    </row>
    <row r="52856" spans="21:25" x14ac:dyDescent="0.2">
      <c r="U52856" s="55"/>
      <c r="V52856" s="53"/>
      <c r="W52856" s="53"/>
      <c r="X52856" s="53"/>
      <c r="Y52856" s="55"/>
    </row>
    <row r="52857" spans="21:25" x14ac:dyDescent="0.2">
      <c r="U52857" s="55"/>
      <c r="V52857" s="53"/>
      <c r="W52857" s="53"/>
      <c r="X52857" s="53"/>
      <c r="Y52857" s="55"/>
    </row>
    <row r="52858" spans="21:25" x14ac:dyDescent="0.2">
      <c r="U52858" s="55"/>
      <c r="V52858" s="53"/>
      <c r="W52858" s="53"/>
      <c r="X52858" s="53"/>
      <c r="Y52858" s="55"/>
    </row>
    <row r="52859" spans="21:25" x14ac:dyDescent="0.2">
      <c r="U52859" s="55"/>
      <c r="V52859" s="53"/>
      <c r="W52859" s="53"/>
      <c r="X52859" s="53"/>
      <c r="Y52859" s="55"/>
    </row>
    <row r="52860" spans="21:25" x14ac:dyDescent="0.2">
      <c r="U52860" s="55"/>
      <c r="V52860" s="53"/>
      <c r="W52860" s="53"/>
      <c r="X52860" s="53"/>
      <c r="Y52860" s="55"/>
    </row>
    <row r="52861" spans="21:25" x14ac:dyDescent="0.2">
      <c r="U52861" s="55"/>
      <c r="V52861" s="53"/>
      <c r="W52861" s="53"/>
      <c r="X52861" s="53"/>
      <c r="Y52861" s="55"/>
    </row>
    <row r="52862" spans="21:25" x14ac:dyDescent="0.2">
      <c r="U52862" s="55"/>
      <c r="V52862" s="53"/>
      <c r="W52862" s="53"/>
      <c r="X52862" s="53"/>
      <c r="Y52862" s="55"/>
    </row>
    <row r="52863" spans="21:25" x14ac:dyDescent="0.2">
      <c r="U52863" s="55"/>
      <c r="V52863" s="53"/>
      <c r="W52863" s="53"/>
      <c r="X52863" s="53"/>
      <c r="Y52863" s="55"/>
    </row>
    <row r="52864" spans="21:25" x14ac:dyDescent="0.2">
      <c r="U52864" s="55"/>
      <c r="V52864" s="53"/>
      <c r="W52864" s="53"/>
      <c r="X52864" s="53"/>
      <c r="Y52864" s="55"/>
    </row>
    <row r="52865" spans="21:25" x14ac:dyDescent="0.2">
      <c r="U52865" s="55"/>
      <c r="V52865" s="53"/>
      <c r="W52865" s="53"/>
      <c r="X52865" s="53"/>
      <c r="Y52865" s="55"/>
    </row>
    <row r="52866" spans="21:25" x14ac:dyDescent="0.2">
      <c r="U52866" s="55"/>
      <c r="V52866" s="53"/>
      <c r="W52866" s="53"/>
      <c r="X52866" s="53"/>
      <c r="Y52866" s="55"/>
    </row>
    <row r="52867" spans="21:25" x14ac:dyDescent="0.2">
      <c r="U52867" s="55"/>
      <c r="V52867" s="53"/>
      <c r="W52867" s="53"/>
      <c r="X52867" s="53"/>
      <c r="Y52867" s="55"/>
    </row>
    <row r="52868" spans="21:25" x14ac:dyDescent="0.2">
      <c r="U52868" s="55"/>
      <c r="V52868" s="53"/>
      <c r="W52868" s="53"/>
      <c r="X52868" s="53"/>
      <c r="Y52868" s="55"/>
    </row>
    <row r="52869" spans="21:25" x14ac:dyDescent="0.2">
      <c r="U52869" s="55"/>
      <c r="V52869" s="53"/>
      <c r="W52869" s="53"/>
      <c r="X52869" s="53"/>
      <c r="Y52869" s="55"/>
    </row>
    <row r="52870" spans="21:25" x14ac:dyDescent="0.2">
      <c r="U52870" s="55"/>
      <c r="V52870" s="53"/>
      <c r="W52870" s="53"/>
      <c r="X52870" s="53"/>
      <c r="Y52870" s="55"/>
    </row>
    <row r="52871" spans="21:25" x14ac:dyDescent="0.2">
      <c r="U52871" s="55"/>
      <c r="V52871" s="53"/>
      <c r="W52871" s="53"/>
      <c r="X52871" s="53"/>
      <c r="Y52871" s="55"/>
    </row>
    <row r="52872" spans="21:25" x14ac:dyDescent="0.2">
      <c r="U52872" s="55"/>
      <c r="V52872" s="53"/>
      <c r="W52872" s="53"/>
      <c r="X52872" s="53"/>
      <c r="Y52872" s="55"/>
    </row>
    <row r="52873" spans="21:25" x14ac:dyDescent="0.2">
      <c r="U52873" s="55"/>
      <c r="V52873" s="53"/>
      <c r="W52873" s="53"/>
      <c r="X52873" s="53"/>
      <c r="Y52873" s="55"/>
    </row>
    <row r="52874" spans="21:25" x14ac:dyDescent="0.2">
      <c r="U52874" s="55"/>
      <c r="V52874" s="53"/>
      <c r="W52874" s="53"/>
      <c r="X52874" s="53"/>
      <c r="Y52874" s="55"/>
    </row>
    <row r="52875" spans="21:25" x14ac:dyDescent="0.2">
      <c r="U52875" s="55"/>
      <c r="V52875" s="53"/>
      <c r="W52875" s="53"/>
      <c r="X52875" s="53"/>
      <c r="Y52875" s="55"/>
    </row>
    <row r="52876" spans="21:25" x14ac:dyDescent="0.2">
      <c r="U52876" s="55"/>
      <c r="V52876" s="53"/>
      <c r="W52876" s="53"/>
      <c r="X52876" s="53"/>
      <c r="Y52876" s="55"/>
    </row>
    <row r="52877" spans="21:25" x14ac:dyDescent="0.2">
      <c r="U52877" s="55"/>
      <c r="V52877" s="53"/>
      <c r="W52877" s="53"/>
      <c r="X52877" s="53"/>
      <c r="Y52877" s="55"/>
    </row>
    <row r="52878" spans="21:25" x14ac:dyDescent="0.2">
      <c r="U52878" s="55"/>
      <c r="V52878" s="53"/>
      <c r="W52878" s="53"/>
      <c r="X52878" s="53"/>
      <c r="Y52878" s="55"/>
    </row>
    <row r="52879" spans="21:25" x14ac:dyDescent="0.2">
      <c r="U52879" s="55"/>
      <c r="V52879" s="53"/>
      <c r="W52879" s="53"/>
      <c r="X52879" s="53"/>
      <c r="Y52879" s="55"/>
    </row>
    <row r="52880" spans="21:25" x14ac:dyDescent="0.2">
      <c r="U52880" s="55"/>
      <c r="V52880" s="53"/>
      <c r="W52880" s="53"/>
      <c r="X52880" s="53"/>
      <c r="Y52880" s="55"/>
    </row>
    <row r="52881" spans="21:25" x14ac:dyDescent="0.2">
      <c r="U52881" s="55"/>
      <c r="V52881" s="53"/>
      <c r="W52881" s="53"/>
      <c r="X52881" s="53"/>
      <c r="Y52881" s="55"/>
    </row>
    <row r="52882" spans="21:25" x14ac:dyDescent="0.2">
      <c r="U52882" s="55"/>
      <c r="V52882" s="53"/>
      <c r="W52882" s="53"/>
      <c r="X52882" s="53"/>
      <c r="Y52882" s="55"/>
    </row>
    <row r="52883" spans="21:25" x14ac:dyDescent="0.2">
      <c r="U52883" s="55"/>
      <c r="V52883" s="53"/>
      <c r="W52883" s="53"/>
      <c r="X52883" s="53"/>
      <c r="Y52883" s="55"/>
    </row>
    <row r="52884" spans="21:25" x14ac:dyDescent="0.2">
      <c r="U52884" s="55"/>
      <c r="V52884" s="53"/>
      <c r="W52884" s="53"/>
      <c r="X52884" s="53"/>
      <c r="Y52884" s="55"/>
    </row>
    <row r="52885" spans="21:25" x14ac:dyDescent="0.2">
      <c r="U52885" s="55"/>
      <c r="V52885" s="53"/>
      <c r="W52885" s="53"/>
      <c r="X52885" s="53"/>
      <c r="Y52885" s="55"/>
    </row>
    <row r="52886" spans="21:25" x14ac:dyDescent="0.2">
      <c r="U52886" s="55"/>
      <c r="V52886" s="53"/>
      <c r="W52886" s="53"/>
      <c r="X52886" s="53"/>
      <c r="Y52886" s="55"/>
    </row>
    <row r="52887" spans="21:25" x14ac:dyDescent="0.2">
      <c r="U52887" s="55"/>
      <c r="V52887" s="53"/>
      <c r="W52887" s="53"/>
      <c r="X52887" s="53"/>
      <c r="Y52887" s="55"/>
    </row>
    <row r="52888" spans="21:25" x14ac:dyDescent="0.2">
      <c r="U52888" s="55"/>
      <c r="V52888" s="53"/>
      <c r="W52888" s="53"/>
      <c r="X52888" s="53"/>
      <c r="Y52888" s="55"/>
    </row>
    <row r="52889" spans="21:25" x14ac:dyDescent="0.2">
      <c r="U52889" s="55"/>
      <c r="V52889" s="53"/>
      <c r="W52889" s="53"/>
      <c r="X52889" s="53"/>
      <c r="Y52889" s="55"/>
    </row>
    <row r="52890" spans="21:25" x14ac:dyDescent="0.2">
      <c r="U52890" s="55"/>
      <c r="V52890" s="53"/>
      <c r="W52890" s="53"/>
      <c r="X52890" s="53"/>
      <c r="Y52890" s="55"/>
    </row>
    <row r="52891" spans="21:25" x14ac:dyDescent="0.2">
      <c r="U52891" s="55"/>
      <c r="V52891" s="53"/>
      <c r="W52891" s="53"/>
      <c r="X52891" s="53"/>
      <c r="Y52891" s="55"/>
    </row>
    <row r="52892" spans="21:25" x14ac:dyDescent="0.2">
      <c r="U52892" s="55"/>
      <c r="V52892" s="53"/>
      <c r="W52892" s="53"/>
      <c r="X52892" s="53"/>
      <c r="Y52892" s="55"/>
    </row>
    <row r="52893" spans="21:25" x14ac:dyDescent="0.2">
      <c r="U52893" s="55"/>
      <c r="V52893" s="53"/>
      <c r="W52893" s="53"/>
      <c r="X52893" s="53"/>
      <c r="Y52893" s="55"/>
    </row>
    <row r="52894" spans="21:25" x14ac:dyDescent="0.2">
      <c r="U52894" s="55"/>
      <c r="V52894" s="53"/>
      <c r="W52894" s="53"/>
      <c r="X52894" s="53"/>
      <c r="Y52894" s="55"/>
    </row>
    <row r="52895" spans="21:25" x14ac:dyDescent="0.2">
      <c r="U52895" s="55"/>
      <c r="V52895" s="53"/>
      <c r="W52895" s="53"/>
      <c r="X52895" s="53"/>
      <c r="Y52895" s="55"/>
    </row>
    <row r="52896" spans="21:25" x14ac:dyDescent="0.2">
      <c r="U52896" s="55"/>
      <c r="V52896" s="53"/>
      <c r="W52896" s="53"/>
      <c r="X52896" s="53"/>
      <c r="Y52896" s="55"/>
    </row>
    <row r="52897" spans="21:25" x14ac:dyDescent="0.2">
      <c r="U52897" s="55"/>
      <c r="V52897" s="53"/>
      <c r="W52897" s="53"/>
      <c r="X52897" s="53"/>
      <c r="Y52897" s="55"/>
    </row>
    <row r="52898" spans="21:25" x14ac:dyDescent="0.2">
      <c r="U52898" s="55"/>
      <c r="V52898" s="53"/>
      <c r="W52898" s="53"/>
      <c r="X52898" s="53"/>
      <c r="Y52898" s="55"/>
    </row>
    <row r="52899" spans="21:25" x14ac:dyDescent="0.2">
      <c r="U52899" s="55"/>
      <c r="V52899" s="53"/>
      <c r="W52899" s="53"/>
      <c r="X52899" s="53"/>
      <c r="Y52899" s="55"/>
    </row>
    <row r="52900" spans="21:25" x14ac:dyDescent="0.2">
      <c r="U52900" s="55"/>
      <c r="V52900" s="53"/>
      <c r="W52900" s="53"/>
      <c r="X52900" s="53"/>
      <c r="Y52900" s="55"/>
    </row>
    <row r="52901" spans="21:25" x14ac:dyDescent="0.2">
      <c r="U52901" s="55"/>
      <c r="V52901" s="53"/>
      <c r="W52901" s="53"/>
      <c r="X52901" s="53"/>
      <c r="Y52901" s="55"/>
    </row>
    <row r="52902" spans="21:25" x14ac:dyDescent="0.2">
      <c r="U52902" s="55"/>
      <c r="V52902" s="53"/>
      <c r="W52902" s="53"/>
      <c r="X52902" s="53"/>
      <c r="Y52902" s="55"/>
    </row>
    <row r="52903" spans="21:25" x14ac:dyDescent="0.2">
      <c r="U52903" s="55"/>
      <c r="V52903" s="53"/>
      <c r="W52903" s="53"/>
      <c r="X52903" s="53"/>
      <c r="Y52903" s="55"/>
    </row>
    <row r="52904" spans="21:25" x14ac:dyDescent="0.2">
      <c r="U52904" s="55"/>
      <c r="V52904" s="53"/>
      <c r="W52904" s="53"/>
      <c r="X52904" s="53"/>
      <c r="Y52904" s="55"/>
    </row>
    <row r="52905" spans="21:25" x14ac:dyDescent="0.2">
      <c r="U52905" s="55"/>
      <c r="V52905" s="53"/>
      <c r="W52905" s="53"/>
      <c r="X52905" s="53"/>
      <c r="Y52905" s="55"/>
    </row>
    <row r="52906" spans="21:25" x14ac:dyDescent="0.2">
      <c r="U52906" s="55"/>
      <c r="V52906" s="53"/>
      <c r="W52906" s="53"/>
      <c r="X52906" s="53"/>
      <c r="Y52906" s="55"/>
    </row>
    <row r="52907" spans="21:25" x14ac:dyDescent="0.2">
      <c r="U52907" s="55"/>
      <c r="V52907" s="53"/>
      <c r="W52907" s="53"/>
      <c r="X52907" s="53"/>
      <c r="Y52907" s="55"/>
    </row>
    <row r="52908" spans="21:25" x14ac:dyDescent="0.2">
      <c r="U52908" s="55"/>
      <c r="V52908" s="53"/>
      <c r="W52908" s="53"/>
      <c r="X52908" s="53"/>
      <c r="Y52908" s="55"/>
    </row>
    <row r="52909" spans="21:25" x14ac:dyDescent="0.2">
      <c r="U52909" s="55"/>
      <c r="V52909" s="53"/>
      <c r="W52909" s="53"/>
      <c r="X52909" s="53"/>
      <c r="Y52909" s="55"/>
    </row>
    <row r="52910" spans="21:25" x14ac:dyDescent="0.2">
      <c r="U52910" s="55"/>
      <c r="V52910" s="53"/>
      <c r="W52910" s="53"/>
      <c r="X52910" s="53"/>
      <c r="Y52910" s="55"/>
    </row>
    <row r="52911" spans="21:25" x14ac:dyDescent="0.2">
      <c r="U52911" s="55"/>
      <c r="V52911" s="53"/>
      <c r="W52911" s="53"/>
      <c r="X52911" s="53"/>
      <c r="Y52911" s="55"/>
    </row>
    <row r="52912" spans="21:25" x14ac:dyDescent="0.2">
      <c r="U52912" s="55"/>
      <c r="V52912" s="53"/>
      <c r="W52912" s="53"/>
      <c r="X52912" s="53"/>
      <c r="Y52912" s="55"/>
    </row>
    <row r="52913" spans="21:25" x14ac:dyDescent="0.2">
      <c r="U52913" s="55"/>
      <c r="V52913" s="53"/>
      <c r="W52913" s="53"/>
      <c r="X52913" s="53"/>
      <c r="Y52913" s="55"/>
    </row>
    <row r="52914" spans="21:25" x14ac:dyDescent="0.2">
      <c r="U52914" s="55"/>
      <c r="V52914" s="53"/>
      <c r="W52914" s="53"/>
      <c r="X52914" s="53"/>
      <c r="Y52914" s="55"/>
    </row>
    <row r="52915" spans="21:25" x14ac:dyDescent="0.2">
      <c r="U52915" s="55"/>
      <c r="V52915" s="53"/>
      <c r="W52915" s="53"/>
      <c r="X52915" s="53"/>
      <c r="Y52915" s="55"/>
    </row>
    <row r="52916" spans="21:25" x14ac:dyDescent="0.2">
      <c r="U52916" s="55"/>
      <c r="V52916" s="53"/>
      <c r="W52916" s="53"/>
      <c r="X52916" s="53"/>
      <c r="Y52916" s="55"/>
    </row>
    <row r="52917" spans="21:25" x14ac:dyDescent="0.2">
      <c r="U52917" s="55"/>
      <c r="V52917" s="53"/>
      <c r="W52917" s="53"/>
      <c r="X52917" s="53"/>
      <c r="Y52917" s="55"/>
    </row>
    <row r="52918" spans="21:25" x14ac:dyDescent="0.2">
      <c r="U52918" s="55"/>
      <c r="V52918" s="53"/>
      <c r="W52918" s="53"/>
      <c r="X52918" s="53"/>
      <c r="Y52918" s="55"/>
    </row>
    <row r="52919" spans="21:25" x14ac:dyDescent="0.2">
      <c r="U52919" s="55"/>
      <c r="V52919" s="53"/>
      <c r="W52919" s="53"/>
      <c r="X52919" s="53"/>
      <c r="Y52919" s="55"/>
    </row>
    <row r="52920" spans="21:25" x14ac:dyDescent="0.2">
      <c r="U52920" s="55"/>
      <c r="V52920" s="53"/>
      <c r="W52920" s="53"/>
      <c r="X52920" s="53"/>
      <c r="Y52920" s="55"/>
    </row>
    <row r="52921" spans="21:25" x14ac:dyDescent="0.2">
      <c r="U52921" s="55"/>
      <c r="V52921" s="53"/>
      <c r="W52921" s="53"/>
      <c r="X52921" s="53"/>
      <c r="Y52921" s="55"/>
    </row>
    <row r="52922" spans="21:25" x14ac:dyDescent="0.2">
      <c r="U52922" s="55"/>
      <c r="V52922" s="53"/>
      <c r="W52922" s="53"/>
      <c r="X52922" s="53"/>
      <c r="Y52922" s="55"/>
    </row>
    <row r="52923" spans="21:25" x14ac:dyDescent="0.2">
      <c r="U52923" s="55"/>
      <c r="V52923" s="53"/>
      <c r="W52923" s="53"/>
      <c r="X52923" s="53"/>
      <c r="Y52923" s="55"/>
    </row>
    <row r="52924" spans="21:25" x14ac:dyDescent="0.2">
      <c r="U52924" s="55"/>
      <c r="V52924" s="53"/>
      <c r="W52924" s="53"/>
      <c r="X52924" s="53"/>
      <c r="Y52924" s="55"/>
    </row>
    <row r="52925" spans="21:25" x14ac:dyDescent="0.2">
      <c r="U52925" s="55"/>
      <c r="V52925" s="53"/>
      <c r="W52925" s="53"/>
      <c r="X52925" s="53"/>
      <c r="Y52925" s="55"/>
    </row>
    <row r="52926" spans="21:25" x14ac:dyDescent="0.2">
      <c r="U52926" s="55"/>
      <c r="V52926" s="53"/>
      <c r="W52926" s="53"/>
      <c r="X52926" s="53"/>
      <c r="Y52926" s="55"/>
    </row>
    <row r="52927" spans="21:25" x14ac:dyDescent="0.2">
      <c r="U52927" s="55"/>
      <c r="V52927" s="53"/>
      <c r="W52927" s="53"/>
      <c r="X52927" s="53"/>
      <c r="Y52927" s="55"/>
    </row>
    <row r="52928" spans="21:25" x14ac:dyDescent="0.2">
      <c r="U52928" s="55"/>
      <c r="V52928" s="53"/>
      <c r="W52928" s="53"/>
      <c r="X52928" s="53"/>
      <c r="Y52928" s="55"/>
    </row>
    <row r="52929" spans="21:25" x14ac:dyDescent="0.2">
      <c r="U52929" s="55"/>
      <c r="V52929" s="53"/>
      <c r="W52929" s="53"/>
      <c r="X52929" s="53"/>
      <c r="Y52929" s="55"/>
    </row>
    <row r="52930" spans="21:25" x14ac:dyDescent="0.2">
      <c r="U52930" s="55"/>
      <c r="V52930" s="53"/>
      <c r="W52930" s="53"/>
      <c r="X52930" s="53"/>
      <c r="Y52930" s="55"/>
    </row>
    <row r="52931" spans="21:25" x14ac:dyDescent="0.2">
      <c r="U52931" s="55"/>
      <c r="V52931" s="53"/>
      <c r="W52931" s="53"/>
      <c r="X52931" s="53"/>
      <c r="Y52931" s="55"/>
    </row>
    <row r="52932" spans="21:25" x14ac:dyDescent="0.2">
      <c r="U52932" s="55"/>
      <c r="V52932" s="53"/>
      <c r="W52932" s="53"/>
      <c r="X52932" s="53"/>
      <c r="Y52932" s="55"/>
    </row>
    <row r="52933" spans="21:25" x14ac:dyDescent="0.2">
      <c r="U52933" s="55"/>
      <c r="V52933" s="53"/>
      <c r="W52933" s="53"/>
      <c r="X52933" s="53"/>
      <c r="Y52933" s="55"/>
    </row>
    <row r="52934" spans="21:25" x14ac:dyDescent="0.2">
      <c r="U52934" s="55"/>
      <c r="V52934" s="53"/>
      <c r="W52934" s="53"/>
      <c r="X52934" s="53"/>
      <c r="Y52934" s="55"/>
    </row>
    <row r="52935" spans="21:25" x14ac:dyDescent="0.2">
      <c r="U52935" s="55"/>
      <c r="V52935" s="53"/>
      <c r="W52935" s="53"/>
      <c r="X52935" s="53"/>
      <c r="Y52935" s="55"/>
    </row>
    <row r="52936" spans="21:25" x14ac:dyDescent="0.2">
      <c r="U52936" s="55"/>
      <c r="V52936" s="53"/>
      <c r="W52936" s="53"/>
      <c r="X52936" s="53"/>
      <c r="Y52936" s="55"/>
    </row>
    <row r="52937" spans="21:25" x14ac:dyDescent="0.2">
      <c r="U52937" s="55"/>
      <c r="V52937" s="53"/>
      <c r="W52937" s="53"/>
      <c r="X52937" s="53"/>
      <c r="Y52937" s="55"/>
    </row>
    <row r="52938" spans="21:25" x14ac:dyDescent="0.2">
      <c r="U52938" s="55"/>
      <c r="V52938" s="53"/>
      <c r="W52938" s="53"/>
      <c r="X52938" s="53"/>
      <c r="Y52938" s="55"/>
    </row>
    <row r="52939" spans="21:25" x14ac:dyDescent="0.2">
      <c r="U52939" s="55"/>
      <c r="V52939" s="53"/>
      <c r="W52939" s="53"/>
      <c r="X52939" s="53"/>
      <c r="Y52939" s="55"/>
    </row>
    <row r="52940" spans="21:25" x14ac:dyDescent="0.2">
      <c r="U52940" s="55"/>
      <c r="V52940" s="53"/>
      <c r="W52940" s="53"/>
      <c r="X52940" s="53"/>
      <c r="Y52940" s="55"/>
    </row>
    <row r="52941" spans="21:25" x14ac:dyDescent="0.2">
      <c r="U52941" s="55"/>
      <c r="V52941" s="53"/>
      <c r="W52941" s="53"/>
      <c r="X52941" s="53"/>
      <c r="Y52941" s="55"/>
    </row>
    <row r="52942" spans="21:25" x14ac:dyDescent="0.2">
      <c r="U52942" s="55"/>
      <c r="V52942" s="53"/>
      <c r="W52942" s="53"/>
      <c r="X52942" s="53"/>
      <c r="Y52942" s="55"/>
    </row>
    <row r="52943" spans="21:25" x14ac:dyDescent="0.2">
      <c r="U52943" s="55"/>
      <c r="V52943" s="53"/>
      <c r="W52943" s="53"/>
      <c r="X52943" s="53"/>
      <c r="Y52943" s="55"/>
    </row>
    <row r="52944" spans="21:25" x14ac:dyDescent="0.2">
      <c r="U52944" s="55"/>
      <c r="V52944" s="53"/>
      <c r="W52944" s="53"/>
      <c r="X52944" s="53"/>
      <c r="Y52944" s="55"/>
    </row>
    <row r="52945" spans="21:25" x14ac:dyDescent="0.2">
      <c r="U52945" s="55"/>
      <c r="V52945" s="53"/>
      <c r="W52945" s="53"/>
      <c r="X52945" s="53"/>
      <c r="Y52945" s="55"/>
    </row>
    <row r="52946" spans="21:25" x14ac:dyDescent="0.2">
      <c r="U52946" s="55"/>
      <c r="V52946" s="53"/>
      <c r="W52946" s="53"/>
      <c r="X52946" s="53"/>
      <c r="Y52946" s="55"/>
    </row>
    <row r="52947" spans="21:25" x14ac:dyDescent="0.2">
      <c r="U52947" s="55"/>
      <c r="V52947" s="53"/>
      <c r="W52947" s="53"/>
      <c r="X52947" s="53"/>
      <c r="Y52947" s="55"/>
    </row>
    <row r="52948" spans="21:25" x14ac:dyDescent="0.2">
      <c r="U52948" s="55"/>
      <c r="V52948" s="53"/>
      <c r="W52948" s="53"/>
      <c r="X52948" s="53"/>
      <c r="Y52948" s="55"/>
    </row>
    <row r="52949" spans="21:25" x14ac:dyDescent="0.2">
      <c r="U52949" s="55"/>
      <c r="V52949" s="53"/>
      <c r="W52949" s="53"/>
      <c r="X52949" s="53"/>
      <c r="Y52949" s="55"/>
    </row>
    <row r="52950" spans="21:25" x14ac:dyDescent="0.2">
      <c r="U52950" s="55"/>
      <c r="V52950" s="53"/>
      <c r="W52950" s="53"/>
      <c r="X52950" s="53"/>
      <c r="Y52950" s="55"/>
    </row>
    <row r="52951" spans="21:25" x14ac:dyDescent="0.2">
      <c r="U52951" s="55"/>
      <c r="V52951" s="53"/>
      <c r="W52951" s="53"/>
      <c r="X52951" s="53"/>
      <c r="Y52951" s="55"/>
    </row>
    <row r="52952" spans="21:25" x14ac:dyDescent="0.2">
      <c r="U52952" s="55"/>
      <c r="V52952" s="53"/>
      <c r="W52952" s="53"/>
      <c r="X52952" s="53"/>
      <c r="Y52952" s="55"/>
    </row>
    <row r="52953" spans="21:25" x14ac:dyDescent="0.2">
      <c r="U52953" s="55"/>
      <c r="V52953" s="53"/>
      <c r="W52953" s="53"/>
      <c r="X52953" s="53"/>
      <c r="Y52953" s="55"/>
    </row>
    <row r="52954" spans="21:25" x14ac:dyDescent="0.2">
      <c r="U52954" s="55"/>
      <c r="V52954" s="53"/>
      <c r="W52954" s="53"/>
      <c r="X52954" s="53"/>
      <c r="Y52954" s="55"/>
    </row>
    <row r="52955" spans="21:25" x14ac:dyDescent="0.2">
      <c r="U52955" s="55"/>
      <c r="V52955" s="53"/>
      <c r="W52955" s="53"/>
      <c r="X52955" s="53"/>
      <c r="Y52955" s="55"/>
    </row>
    <row r="52956" spans="21:25" x14ac:dyDescent="0.2">
      <c r="U52956" s="55"/>
      <c r="V52956" s="53"/>
      <c r="W52956" s="53"/>
      <c r="X52956" s="53"/>
      <c r="Y52956" s="55"/>
    </row>
    <row r="52957" spans="21:25" x14ac:dyDescent="0.2">
      <c r="U52957" s="55"/>
      <c r="V52957" s="53"/>
      <c r="W52957" s="53"/>
      <c r="X52957" s="53"/>
      <c r="Y52957" s="55"/>
    </row>
    <row r="52958" spans="21:25" x14ac:dyDescent="0.2">
      <c r="U52958" s="55"/>
      <c r="V52958" s="53"/>
      <c r="W52958" s="53"/>
      <c r="X52958" s="53"/>
      <c r="Y52958" s="55"/>
    </row>
    <row r="52959" spans="21:25" x14ac:dyDescent="0.2">
      <c r="U52959" s="55"/>
      <c r="V52959" s="53"/>
      <c r="W52959" s="53"/>
      <c r="X52959" s="53"/>
      <c r="Y52959" s="55"/>
    </row>
    <row r="52960" spans="21:25" x14ac:dyDescent="0.2">
      <c r="U52960" s="55"/>
      <c r="V52960" s="53"/>
      <c r="W52960" s="53"/>
      <c r="X52960" s="53"/>
      <c r="Y52960" s="55"/>
    </row>
    <row r="52961" spans="21:25" x14ac:dyDescent="0.2">
      <c r="U52961" s="55"/>
      <c r="V52961" s="53"/>
      <c r="W52961" s="53"/>
      <c r="X52961" s="53"/>
      <c r="Y52961" s="55"/>
    </row>
    <row r="52962" spans="21:25" x14ac:dyDescent="0.2">
      <c r="U52962" s="55"/>
      <c r="V52962" s="53"/>
      <c r="W52962" s="53"/>
      <c r="X52962" s="53"/>
      <c r="Y52962" s="55"/>
    </row>
    <row r="52963" spans="21:25" x14ac:dyDescent="0.2">
      <c r="U52963" s="55"/>
      <c r="V52963" s="53"/>
      <c r="W52963" s="53"/>
      <c r="X52963" s="53"/>
      <c r="Y52963" s="55"/>
    </row>
    <row r="52964" spans="21:25" x14ac:dyDescent="0.2">
      <c r="U52964" s="55"/>
      <c r="V52964" s="53"/>
      <c r="W52964" s="53"/>
      <c r="X52964" s="53"/>
      <c r="Y52964" s="55"/>
    </row>
    <row r="52965" spans="21:25" x14ac:dyDescent="0.2">
      <c r="U52965" s="55"/>
      <c r="V52965" s="53"/>
      <c r="W52965" s="53"/>
      <c r="X52965" s="53"/>
      <c r="Y52965" s="55"/>
    </row>
    <row r="52966" spans="21:25" x14ac:dyDescent="0.2">
      <c r="U52966" s="55"/>
      <c r="V52966" s="53"/>
      <c r="W52966" s="53"/>
      <c r="X52966" s="53"/>
      <c r="Y52966" s="55"/>
    </row>
    <row r="52967" spans="21:25" x14ac:dyDescent="0.2">
      <c r="U52967" s="55"/>
      <c r="V52967" s="53"/>
      <c r="W52967" s="53"/>
      <c r="X52967" s="53"/>
      <c r="Y52967" s="55"/>
    </row>
    <row r="52968" spans="21:25" x14ac:dyDescent="0.2">
      <c r="U52968" s="55"/>
      <c r="V52968" s="53"/>
      <c r="W52968" s="53"/>
      <c r="X52968" s="53"/>
      <c r="Y52968" s="55"/>
    </row>
    <row r="52969" spans="21:25" x14ac:dyDescent="0.2">
      <c r="U52969" s="55"/>
      <c r="V52969" s="53"/>
      <c r="W52969" s="53"/>
      <c r="X52969" s="53"/>
      <c r="Y52969" s="55"/>
    </row>
    <row r="52970" spans="21:25" x14ac:dyDescent="0.2">
      <c r="U52970" s="55"/>
      <c r="V52970" s="53"/>
      <c r="W52970" s="53"/>
      <c r="X52970" s="53"/>
      <c r="Y52970" s="55"/>
    </row>
    <row r="52971" spans="21:25" x14ac:dyDescent="0.2">
      <c r="U52971" s="55"/>
      <c r="V52971" s="53"/>
      <c r="W52971" s="53"/>
      <c r="X52971" s="53"/>
      <c r="Y52971" s="55"/>
    </row>
    <row r="52972" spans="21:25" x14ac:dyDescent="0.2">
      <c r="U52972" s="55"/>
      <c r="V52972" s="53"/>
      <c r="W52972" s="53"/>
      <c r="X52972" s="53"/>
      <c r="Y52972" s="55"/>
    </row>
    <row r="52973" spans="21:25" x14ac:dyDescent="0.2">
      <c r="U52973" s="55"/>
      <c r="V52973" s="53"/>
      <c r="W52973" s="53"/>
      <c r="X52973" s="53"/>
      <c r="Y52973" s="55"/>
    </row>
    <row r="52974" spans="21:25" x14ac:dyDescent="0.2">
      <c r="U52974" s="55"/>
      <c r="V52974" s="53"/>
      <c r="W52974" s="53"/>
      <c r="X52974" s="53"/>
      <c r="Y52974" s="55"/>
    </row>
    <row r="52975" spans="21:25" x14ac:dyDescent="0.2">
      <c r="U52975" s="55"/>
      <c r="V52975" s="53"/>
      <c r="W52975" s="53"/>
      <c r="X52975" s="53"/>
      <c r="Y52975" s="55"/>
    </row>
    <row r="52976" spans="21:25" x14ac:dyDescent="0.2">
      <c r="U52976" s="55"/>
      <c r="V52976" s="53"/>
      <c r="W52976" s="53"/>
      <c r="X52976" s="53"/>
      <c r="Y52976" s="55"/>
    </row>
    <row r="52977" spans="21:25" x14ac:dyDescent="0.2">
      <c r="U52977" s="55"/>
      <c r="V52977" s="53"/>
      <c r="W52977" s="53"/>
      <c r="X52977" s="53"/>
      <c r="Y52977" s="55"/>
    </row>
    <row r="52978" spans="21:25" x14ac:dyDescent="0.2">
      <c r="U52978" s="55"/>
      <c r="V52978" s="53"/>
      <c r="W52978" s="53"/>
      <c r="X52978" s="53"/>
      <c r="Y52978" s="55"/>
    </row>
    <row r="52979" spans="21:25" x14ac:dyDescent="0.2">
      <c r="U52979" s="55"/>
      <c r="V52979" s="53"/>
      <c r="W52979" s="53"/>
      <c r="X52979" s="53"/>
      <c r="Y52979" s="55"/>
    </row>
    <row r="52980" spans="21:25" x14ac:dyDescent="0.2">
      <c r="U52980" s="55"/>
      <c r="V52980" s="53"/>
      <c r="W52980" s="53"/>
      <c r="X52980" s="53"/>
      <c r="Y52980" s="55"/>
    </row>
    <row r="52981" spans="21:25" x14ac:dyDescent="0.2">
      <c r="U52981" s="55"/>
      <c r="V52981" s="53"/>
      <c r="W52981" s="53"/>
      <c r="X52981" s="53"/>
      <c r="Y52981" s="55"/>
    </row>
    <row r="52982" spans="21:25" x14ac:dyDescent="0.2">
      <c r="U52982" s="55"/>
      <c r="V52982" s="53"/>
      <c r="W52982" s="53"/>
      <c r="X52982" s="53"/>
      <c r="Y52982" s="55"/>
    </row>
    <row r="52983" spans="21:25" x14ac:dyDescent="0.2">
      <c r="U52983" s="55"/>
      <c r="V52983" s="53"/>
      <c r="W52983" s="53"/>
      <c r="X52983" s="53"/>
      <c r="Y52983" s="55"/>
    </row>
    <row r="52984" spans="21:25" x14ac:dyDescent="0.2">
      <c r="U52984" s="55"/>
      <c r="V52984" s="53"/>
      <c r="W52984" s="53"/>
      <c r="X52984" s="53"/>
      <c r="Y52984" s="55"/>
    </row>
    <row r="52985" spans="21:25" x14ac:dyDescent="0.2">
      <c r="U52985" s="55"/>
      <c r="V52985" s="53"/>
      <c r="W52985" s="53"/>
      <c r="X52985" s="53"/>
      <c r="Y52985" s="55"/>
    </row>
    <row r="52986" spans="21:25" x14ac:dyDescent="0.2">
      <c r="U52986" s="55"/>
      <c r="V52986" s="53"/>
      <c r="W52986" s="53"/>
      <c r="X52986" s="53"/>
      <c r="Y52986" s="55"/>
    </row>
    <row r="52987" spans="21:25" x14ac:dyDescent="0.2">
      <c r="U52987" s="55"/>
      <c r="V52987" s="53"/>
      <c r="W52987" s="53"/>
      <c r="X52987" s="53"/>
      <c r="Y52987" s="55"/>
    </row>
    <row r="52988" spans="21:25" x14ac:dyDescent="0.2">
      <c r="U52988" s="55"/>
      <c r="V52988" s="53"/>
      <c r="W52988" s="53"/>
      <c r="X52988" s="53"/>
      <c r="Y52988" s="55"/>
    </row>
    <row r="52989" spans="21:25" x14ac:dyDescent="0.2">
      <c r="U52989" s="55"/>
      <c r="V52989" s="53"/>
      <c r="W52989" s="53"/>
      <c r="X52989" s="53"/>
      <c r="Y52989" s="55"/>
    </row>
    <row r="52990" spans="21:25" x14ac:dyDescent="0.2">
      <c r="U52990" s="55"/>
      <c r="V52990" s="53"/>
      <c r="W52990" s="53"/>
      <c r="X52990" s="53"/>
      <c r="Y52990" s="55"/>
    </row>
    <row r="52991" spans="21:25" x14ac:dyDescent="0.2">
      <c r="U52991" s="55"/>
      <c r="V52991" s="53"/>
      <c r="W52991" s="53"/>
      <c r="X52991" s="53"/>
      <c r="Y52991" s="55"/>
    </row>
    <row r="52992" spans="21:25" x14ac:dyDescent="0.2">
      <c r="U52992" s="55"/>
      <c r="V52992" s="53"/>
      <c r="W52992" s="53"/>
      <c r="X52992" s="53"/>
      <c r="Y52992" s="55"/>
    </row>
    <row r="52993" spans="21:25" x14ac:dyDescent="0.2">
      <c r="U52993" s="55"/>
      <c r="V52993" s="53"/>
      <c r="W52993" s="53"/>
      <c r="X52993" s="53"/>
      <c r="Y52993" s="55"/>
    </row>
    <row r="52994" spans="21:25" x14ac:dyDescent="0.2">
      <c r="U52994" s="55"/>
      <c r="V52994" s="53"/>
      <c r="W52994" s="53"/>
      <c r="X52994" s="53"/>
      <c r="Y52994" s="55"/>
    </row>
    <row r="52995" spans="21:25" x14ac:dyDescent="0.2">
      <c r="U52995" s="55"/>
      <c r="V52995" s="53"/>
      <c r="W52995" s="53"/>
      <c r="X52995" s="53"/>
      <c r="Y52995" s="55"/>
    </row>
    <row r="52996" spans="21:25" x14ac:dyDescent="0.2">
      <c r="U52996" s="55"/>
      <c r="V52996" s="53"/>
      <c r="W52996" s="53"/>
      <c r="X52996" s="53"/>
      <c r="Y52996" s="55"/>
    </row>
    <row r="52997" spans="21:25" x14ac:dyDescent="0.2">
      <c r="U52997" s="55"/>
      <c r="V52997" s="53"/>
      <c r="W52997" s="53"/>
      <c r="X52997" s="53"/>
      <c r="Y52997" s="55"/>
    </row>
    <row r="52998" spans="21:25" x14ac:dyDescent="0.2">
      <c r="U52998" s="55"/>
      <c r="V52998" s="53"/>
      <c r="W52998" s="53"/>
      <c r="X52998" s="53"/>
      <c r="Y52998" s="55"/>
    </row>
    <row r="52999" spans="21:25" x14ac:dyDescent="0.2">
      <c r="U52999" s="55"/>
      <c r="V52999" s="53"/>
      <c r="W52999" s="53"/>
      <c r="X52999" s="53"/>
      <c r="Y52999" s="55"/>
    </row>
    <row r="53000" spans="21:25" x14ac:dyDescent="0.2">
      <c r="U53000" s="55"/>
      <c r="V53000" s="53"/>
      <c r="W53000" s="53"/>
      <c r="X53000" s="53"/>
      <c r="Y53000" s="55"/>
    </row>
    <row r="53001" spans="21:25" x14ac:dyDescent="0.2">
      <c r="U53001" s="55"/>
      <c r="V53001" s="53"/>
      <c r="W53001" s="53"/>
      <c r="X53001" s="53"/>
      <c r="Y53001" s="55"/>
    </row>
    <row r="53002" spans="21:25" x14ac:dyDescent="0.2">
      <c r="U53002" s="55"/>
      <c r="V53002" s="53"/>
      <c r="W53002" s="53"/>
      <c r="X53002" s="53"/>
      <c r="Y53002" s="55"/>
    </row>
    <row r="53003" spans="21:25" x14ac:dyDescent="0.2">
      <c r="U53003" s="55"/>
      <c r="V53003" s="53"/>
      <c r="W53003" s="53"/>
      <c r="X53003" s="53"/>
      <c r="Y53003" s="55"/>
    </row>
    <row r="53004" spans="21:25" x14ac:dyDescent="0.2">
      <c r="U53004" s="55"/>
      <c r="V53004" s="53"/>
      <c r="W53004" s="53"/>
      <c r="X53004" s="53"/>
      <c r="Y53004" s="55"/>
    </row>
    <row r="53005" spans="21:25" x14ac:dyDescent="0.2">
      <c r="U53005" s="55"/>
      <c r="V53005" s="53"/>
      <c r="W53005" s="53"/>
      <c r="X53005" s="53"/>
      <c r="Y53005" s="55"/>
    </row>
    <row r="53006" spans="21:25" x14ac:dyDescent="0.2">
      <c r="U53006" s="55"/>
      <c r="V53006" s="53"/>
      <c r="W53006" s="53"/>
      <c r="X53006" s="53"/>
      <c r="Y53006" s="55"/>
    </row>
    <row r="53007" spans="21:25" x14ac:dyDescent="0.2">
      <c r="U53007" s="55"/>
      <c r="V53007" s="53"/>
      <c r="W53007" s="53"/>
      <c r="X53007" s="53"/>
      <c r="Y53007" s="55"/>
    </row>
    <row r="53008" spans="21:25" x14ac:dyDescent="0.2">
      <c r="U53008" s="55"/>
      <c r="V53008" s="53"/>
      <c r="W53008" s="53"/>
      <c r="X53008" s="53"/>
      <c r="Y53008" s="55"/>
    </row>
    <row r="53009" spans="21:25" x14ac:dyDescent="0.2">
      <c r="U53009" s="55"/>
      <c r="V53009" s="53"/>
      <c r="W53009" s="53"/>
      <c r="X53009" s="53"/>
      <c r="Y53009" s="55"/>
    </row>
    <row r="53010" spans="21:25" x14ac:dyDescent="0.2">
      <c r="U53010" s="55"/>
      <c r="V53010" s="53"/>
      <c r="W53010" s="53"/>
      <c r="X53010" s="53"/>
      <c r="Y53010" s="55"/>
    </row>
    <row r="53011" spans="21:25" x14ac:dyDescent="0.2">
      <c r="U53011" s="55"/>
      <c r="V53011" s="53"/>
      <c r="W53011" s="53"/>
      <c r="X53011" s="53"/>
      <c r="Y53011" s="55"/>
    </row>
    <row r="53012" spans="21:25" x14ac:dyDescent="0.2">
      <c r="U53012" s="55"/>
      <c r="V53012" s="53"/>
      <c r="W53012" s="53"/>
      <c r="X53012" s="53"/>
      <c r="Y53012" s="55"/>
    </row>
    <row r="53013" spans="21:25" x14ac:dyDescent="0.2">
      <c r="U53013" s="55"/>
      <c r="V53013" s="53"/>
      <c r="W53013" s="53"/>
      <c r="X53013" s="53"/>
      <c r="Y53013" s="55"/>
    </row>
    <row r="53014" spans="21:25" x14ac:dyDescent="0.2">
      <c r="U53014" s="55"/>
      <c r="V53014" s="53"/>
      <c r="W53014" s="53"/>
      <c r="X53014" s="53"/>
      <c r="Y53014" s="55"/>
    </row>
    <row r="53015" spans="21:25" x14ac:dyDescent="0.2">
      <c r="U53015" s="55"/>
      <c r="V53015" s="53"/>
      <c r="W53015" s="53"/>
      <c r="X53015" s="53"/>
      <c r="Y53015" s="55"/>
    </row>
    <row r="53016" spans="21:25" x14ac:dyDescent="0.2">
      <c r="U53016" s="55"/>
      <c r="V53016" s="53"/>
      <c r="W53016" s="53"/>
      <c r="X53016" s="53"/>
      <c r="Y53016" s="55"/>
    </row>
    <row r="53017" spans="21:25" x14ac:dyDescent="0.2">
      <c r="U53017" s="55"/>
      <c r="V53017" s="53"/>
      <c r="W53017" s="53"/>
      <c r="X53017" s="53"/>
      <c r="Y53017" s="55"/>
    </row>
    <row r="53018" spans="21:25" x14ac:dyDescent="0.2">
      <c r="U53018" s="55"/>
      <c r="V53018" s="53"/>
      <c r="W53018" s="53"/>
      <c r="X53018" s="53"/>
      <c r="Y53018" s="55"/>
    </row>
    <row r="53019" spans="21:25" x14ac:dyDescent="0.2">
      <c r="U53019" s="55"/>
      <c r="V53019" s="53"/>
      <c r="W53019" s="53"/>
      <c r="X53019" s="53"/>
      <c r="Y53019" s="55"/>
    </row>
    <row r="53020" spans="21:25" x14ac:dyDescent="0.2">
      <c r="U53020" s="55"/>
      <c r="V53020" s="53"/>
      <c r="W53020" s="53"/>
      <c r="X53020" s="53"/>
      <c r="Y53020" s="55"/>
    </row>
    <row r="53021" spans="21:25" x14ac:dyDescent="0.2">
      <c r="U53021" s="55"/>
      <c r="V53021" s="53"/>
      <c r="W53021" s="53"/>
      <c r="X53021" s="53"/>
      <c r="Y53021" s="55"/>
    </row>
    <row r="53022" spans="21:25" x14ac:dyDescent="0.2">
      <c r="U53022" s="55"/>
      <c r="V53022" s="53"/>
      <c r="W53022" s="53"/>
      <c r="X53022" s="53"/>
      <c r="Y53022" s="55"/>
    </row>
    <row r="53023" spans="21:25" x14ac:dyDescent="0.2">
      <c r="U53023" s="55"/>
      <c r="V53023" s="53"/>
      <c r="W53023" s="53"/>
      <c r="X53023" s="53"/>
      <c r="Y53023" s="55"/>
    </row>
    <row r="53024" spans="21:25" x14ac:dyDescent="0.2">
      <c r="U53024" s="55"/>
      <c r="V53024" s="53"/>
      <c r="W53024" s="53"/>
      <c r="X53024" s="53"/>
      <c r="Y53024" s="55"/>
    </row>
    <row r="53025" spans="21:25" x14ac:dyDescent="0.2">
      <c r="U53025" s="55"/>
      <c r="V53025" s="53"/>
      <c r="W53025" s="53"/>
      <c r="X53025" s="53"/>
      <c r="Y53025" s="55"/>
    </row>
    <row r="53026" spans="21:25" x14ac:dyDescent="0.2">
      <c r="U53026" s="55"/>
      <c r="V53026" s="53"/>
      <c r="W53026" s="53"/>
      <c r="X53026" s="53"/>
      <c r="Y53026" s="55"/>
    </row>
    <row r="53027" spans="21:25" x14ac:dyDescent="0.2">
      <c r="U53027" s="55"/>
      <c r="V53027" s="53"/>
      <c r="W53027" s="53"/>
      <c r="X53027" s="53"/>
      <c r="Y53027" s="55"/>
    </row>
    <row r="53028" spans="21:25" x14ac:dyDescent="0.2">
      <c r="U53028" s="55"/>
      <c r="V53028" s="53"/>
      <c r="W53028" s="53"/>
      <c r="X53028" s="53"/>
      <c r="Y53028" s="55"/>
    </row>
    <row r="53029" spans="21:25" x14ac:dyDescent="0.2">
      <c r="U53029" s="55"/>
      <c r="V53029" s="53"/>
      <c r="W53029" s="53"/>
      <c r="X53029" s="53"/>
      <c r="Y53029" s="55"/>
    </row>
    <row r="53030" spans="21:25" x14ac:dyDescent="0.2">
      <c r="U53030" s="55"/>
      <c r="V53030" s="53"/>
      <c r="W53030" s="53"/>
      <c r="X53030" s="53"/>
      <c r="Y53030" s="55"/>
    </row>
    <row r="53031" spans="21:25" x14ac:dyDescent="0.2">
      <c r="U53031" s="55"/>
      <c r="V53031" s="53"/>
      <c r="W53031" s="53"/>
      <c r="X53031" s="53"/>
      <c r="Y53031" s="55"/>
    </row>
    <row r="53032" spans="21:25" x14ac:dyDescent="0.2">
      <c r="U53032" s="55"/>
      <c r="V53032" s="53"/>
      <c r="W53032" s="53"/>
      <c r="X53032" s="53"/>
      <c r="Y53032" s="55"/>
    </row>
    <row r="53033" spans="21:25" x14ac:dyDescent="0.2">
      <c r="U53033" s="55"/>
      <c r="V53033" s="53"/>
      <c r="W53033" s="53"/>
      <c r="X53033" s="53"/>
      <c r="Y53033" s="55"/>
    </row>
    <row r="53034" spans="21:25" x14ac:dyDescent="0.2">
      <c r="U53034" s="55"/>
      <c r="V53034" s="53"/>
      <c r="W53034" s="53"/>
      <c r="X53034" s="53"/>
      <c r="Y53034" s="55"/>
    </row>
    <row r="53035" spans="21:25" x14ac:dyDescent="0.2">
      <c r="U53035" s="55"/>
      <c r="V53035" s="53"/>
      <c r="W53035" s="53"/>
      <c r="X53035" s="53"/>
      <c r="Y53035" s="55"/>
    </row>
    <row r="53036" spans="21:25" x14ac:dyDescent="0.2">
      <c r="U53036" s="55"/>
      <c r="V53036" s="53"/>
      <c r="W53036" s="53"/>
      <c r="X53036" s="53"/>
      <c r="Y53036" s="55"/>
    </row>
    <row r="53037" spans="21:25" x14ac:dyDescent="0.2">
      <c r="U53037" s="55"/>
      <c r="V53037" s="53"/>
      <c r="W53037" s="53"/>
      <c r="X53037" s="53"/>
      <c r="Y53037" s="55"/>
    </row>
    <row r="53038" spans="21:25" x14ac:dyDescent="0.2">
      <c r="U53038" s="55"/>
      <c r="V53038" s="53"/>
      <c r="W53038" s="53"/>
      <c r="X53038" s="53"/>
      <c r="Y53038" s="55"/>
    </row>
    <row r="53039" spans="21:25" x14ac:dyDescent="0.2">
      <c r="U53039" s="55"/>
      <c r="V53039" s="53"/>
      <c r="W53039" s="53"/>
      <c r="X53039" s="53"/>
      <c r="Y53039" s="55"/>
    </row>
    <row r="53040" spans="21:25" x14ac:dyDescent="0.2">
      <c r="U53040" s="55"/>
      <c r="V53040" s="53"/>
      <c r="W53040" s="53"/>
      <c r="X53040" s="53"/>
      <c r="Y53040" s="55"/>
    </row>
    <row r="53041" spans="21:25" x14ac:dyDescent="0.2">
      <c r="U53041" s="55"/>
      <c r="V53041" s="53"/>
      <c r="W53041" s="53"/>
      <c r="X53041" s="53"/>
      <c r="Y53041" s="55"/>
    </row>
    <row r="53042" spans="21:25" x14ac:dyDescent="0.2">
      <c r="U53042" s="55"/>
      <c r="V53042" s="53"/>
      <c r="W53042" s="53"/>
      <c r="X53042" s="53"/>
      <c r="Y53042" s="55"/>
    </row>
    <row r="53043" spans="21:25" x14ac:dyDescent="0.2">
      <c r="U53043" s="55"/>
      <c r="V53043" s="53"/>
      <c r="W53043" s="53"/>
      <c r="X53043" s="53"/>
      <c r="Y53043" s="55"/>
    </row>
    <row r="53044" spans="21:25" x14ac:dyDescent="0.2">
      <c r="U53044" s="55"/>
      <c r="V53044" s="53"/>
      <c r="W53044" s="53"/>
      <c r="X53044" s="53"/>
      <c r="Y53044" s="55"/>
    </row>
    <row r="53045" spans="21:25" x14ac:dyDescent="0.2">
      <c r="U53045" s="55"/>
      <c r="V53045" s="53"/>
      <c r="W53045" s="53"/>
      <c r="X53045" s="53"/>
      <c r="Y53045" s="55"/>
    </row>
    <row r="53046" spans="21:25" x14ac:dyDescent="0.2">
      <c r="U53046" s="55"/>
      <c r="V53046" s="53"/>
      <c r="W53046" s="53"/>
      <c r="X53046" s="53"/>
      <c r="Y53046" s="55"/>
    </row>
    <row r="53047" spans="21:25" x14ac:dyDescent="0.2">
      <c r="U53047" s="55"/>
      <c r="V53047" s="53"/>
      <c r="W53047" s="53"/>
      <c r="X53047" s="53"/>
      <c r="Y53047" s="55"/>
    </row>
    <row r="53048" spans="21:25" x14ac:dyDescent="0.2">
      <c r="U53048" s="55"/>
      <c r="V53048" s="53"/>
      <c r="W53048" s="53"/>
      <c r="X53048" s="53"/>
      <c r="Y53048" s="55"/>
    </row>
    <row r="53049" spans="21:25" x14ac:dyDescent="0.2">
      <c r="U53049" s="55"/>
      <c r="V53049" s="53"/>
      <c r="W53049" s="53"/>
      <c r="X53049" s="53"/>
      <c r="Y53049" s="55"/>
    </row>
    <row r="53050" spans="21:25" x14ac:dyDescent="0.2">
      <c r="U53050" s="55"/>
      <c r="V53050" s="53"/>
      <c r="W53050" s="53"/>
      <c r="X53050" s="53"/>
      <c r="Y53050" s="55"/>
    </row>
    <row r="53051" spans="21:25" x14ac:dyDescent="0.2">
      <c r="U53051" s="55"/>
      <c r="V53051" s="53"/>
      <c r="W53051" s="53"/>
      <c r="X53051" s="53"/>
      <c r="Y53051" s="55"/>
    </row>
    <row r="53052" spans="21:25" x14ac:dyDescent="0.2">
      <c r="U53052" s="55"/>
      <c r="V53052" s="53"/>
      <c r="W53052" s="53"/>
      <c r="X53052" s="53"/>
      <c r="Y53052" s="55"/>
    </row>
    <row r="53053" spans="21:25" x14ac:dyDescent="0.2">
      <c r="U53053" s="55"/>
      <c r="V53053" s="53"/>
      <c r="W53053" s="53"/>
      <c r="X53053" s="53"/>
      <c r="Y53053" s="55"/>
    </row>
    <row r="53054" spans="21:25" x14ac:dyDescent="0.2">
      <c r="U53054" s="55"/>
      <c r="V53054" s="53"/>
      <c r="W53054" s="53"/>
      <c r="X53054" s="53"/>
      <c r="Y53054" s="55"/>
    </row>
    <row r="53055" spans="21:25" x14ac:dyDescent="0.2">
      <c r="U53055" s="55"/>
      <c r="V53055" s="53"/>
      <c r="W53055" s="53"/>
      <c r="X53055" s="53"/>
      <c r="Y53055" s="55"/>
    </row>
    <row r="53056" spans="21:25" x14ac:dyDescent="0.2">
      <c r="U53056" s="55"/>
      <c r="V53056" s="53"/>
      <c r="W53056" s="53"/>
      <c r="X53056" s="53"/>
      <c r="Y53056" s="55"/>
    </row>
    <row r="53057" spans="21:25" x14ac:dyDescent="0.2">
      <c r="U53057" s="55"/>
      <c r="V53057" s="53"/>
      <c r="W53057" s="53"/>
      <c r="X53057" s="53"/>
      <c r="Y53057" s="55"/>
    </row>
    <row r="53058" spans="21:25" x14ac:dyDescent="0.2">
      <c r="U53058" s="55"/>
      <c r="V53058" s="53"/>
      <c r="W53058" s="53"/>
      <c r="X53058" s="53"/>
      <c r="Y53058" s="55"/>
    </row>
    <row r="53059" spans="21:25" x14ac:dyDescent="0.2">
      <c r="U53059" s="55"/>
      <c r="V53059" s="53"/>
      <c r="W53059" s="53"/>
      <c r="X53059" s="53"/>
      <c r="Y53059" s="55"/>
    </row>
    <row r="53060" spans="21:25" x14ac:dyDescent="0.2">
      <c r="U53060" s="55"/>
      <c r="V53060" s="53"/>
      <c r="W53060" s="53"/>
      <c r="X53060" s="53"/>
      <c r="Y53060" s="55"/>
    </row>
    <row r="53061" spans="21:25" x14ac:dyDescent="0.2">
      <c r="U53061" s="55"/>
      <c r="V53061" s="53"/>
      <c r="W53061" s="53"/>
      <c r="X53061" s="53"/>
      <c r="Y53061" s="55"/>
    </row>
    <row r="53062" spans="21:25" x14ac:dyDescent="0.2">
      <c r="U53062" s="55"/>
      <c r="V53062" s="53"/>
      <c r="W53062" s="53"/>
      <c r="X53062" s="53"/>
      <c r="Y53062" s="55"/>
    </row>
    <row r="53063" spans="21:25" x14ac:dyDescent="0.2">
      <c r="U53063" s="55"/>
      <c r="V53063" s="53"/>
      <c r="W53063" s="53"/>
      <c r="X53063" s="53"/>
      <c r="Y53063" s="55"/>
    </row>
    <row r="53064" spans="21:25" x14ac:dyDescent="0.2">
      <c r="U53064" s="55"/>
      <c r="V53064" s="53"/>
      <c r="W53064" s="53"/>
      <c r="X53064" s="53"/>
      <c r="Y53064" s="55"/>
    </row>
    <row r="53065" spans="21:25" x14ac:dyDescent="0.2">
      <c r="U53065" s="55"/>
      <c r="V53065" s="53"/>
      <c r="W53065" s="53"/>
      <c r="X53065" s="53"/>
      <c r="Y53065" s="55"/>
    </row>
    <row r="53066" spans="21:25" x14ac:dyDescent="0.2">
      <c r="U53066" s="55"/>
      <c r="V53066" s="53"/>
      <c r="W53066" s="53"/>
      <c r="X53066" s="53"/>
      <c r="Y53066" s="55"/>
    </row>
    <row r="53067" spans="21:25" x14ac:dyDescent="0.2">
      <c r="U53067" s="55"/>
      <c r="V53067" s="53"/>
      <c r="W53067" s="53"/>
      <c r="X53067" s="53"/>
      <c r="Y53067" s="55"/>
    </row>
    <row r="53068" spans="21:25" x14ac:dyDescent="0.2">
      <c r="U53068" s="55"/>
      <c r="V53068" s="53"/>
      <c r="W53068" s="53"/>
      <c r="X53068" s="53"/>
      <c r="Y53068" s="55"/>
    </row>
    <row r="53069" spans="21:25" x14ac:dyDescent="0.2">
      <c r="U53069" s="55"/>
      <c r="V53069" s="53"/>
      <c r="W53069" s="53"/>
      <c r="X53069" s="53"/>
      <c r="Y53069" s="55"/>
    </row>
    <row r="53070" spans="21:25" x14ac:dyDescent="0.2">
      <c r="U53070" s="55"/>
      <c r="V53070" s="53"/>
      <c r="W53070" s="53"/>
      <c r="X53070" s="53"/>
      <c r="Y53070" s="55"/>
    </row>
    <row r="53071" spans="21:25" x14ac:dyDescent="0.2">
      <c r="U53071" s="55"/>
      <c r="V53071" s="53"/>
      <c r="W53071" s="53"/>
      <c r="X53071" s="53"/>
      <c r="Y53071" s="55"/>
    </row>
    <row r="53072" spans="21:25" x14ac:dyDescent="0.2">
      <c r="U53072" s="55"/>
      <c r="V53072" s="53"/>
      <c r="W53072" s="53"/>
      <c r="X53072" s="53"/>
      <c r="Y53072" s="55"/>
    </row>
    <row r="53073" spans="21:25" x14ac:dyDescent="0.2">
      <c r="U53073" s="55"/>
      <c r="V53073" s="53"/>
      <c r="W53073" s="53"/>
      <c r="X53073" s="53"/>
      <c r="Y53073" s="55"/>
    </row>
    <row r="53074" spans="21:25" x14ac:dyDescent="0.2">
      <c r="U53074" s="55"/>
      <c r="V53074" s="53"/>
      <c r="W53074" s="53"/>
      <c r="X53074" s="53"/>
      <c r="Y53074" s="55"/>
    </row>
    <row r="53075" spans="21:25" x14ac:dyDescent="0.2">
      <c r="U53075" s="55"/>
      <c r="V53075" s="53"/>
      <c r="W53075" s="53"/>
      <c r="X53075" s="53"/>
      <c r="Y53075" s="55"/>
    </row>
    <row r="53076" spans="21:25" x14ac:dyDescent="0.2">
      <c r="U53076" s="55"/>
      <c r="V53076" s="53"/>
      <c r="W53076" s="53"/>
      <c r="X53076" s="53"/>
      <c r="Y53076" s="55"/>
    </row>
    <row r="53077" spans="21:25" x14ac:dyDescent="0.2">
      <c r="U53077" s="55"/>
      <c r="V53077" s="53"/>
      <c r="W53077" s="53"/>
      <c r="X53077" s="53"/>
      <c r="Y53077" s="55"/>
    </row>
    <row r="53078" spans="21:25" x14ac:dyDescent="0.2">
      <c r="U53078" s="55"/>
      <c r="V53078" s="53"/>
      <c r="W53078" s="53"/>
      <c r="X53078" s="53"/>
      <c r="Y53078" s="55"/>
    </row>
    <row r="53079" spans="21:25" x14ac:dyDescent="0.2">
      <c r="U53079" s="55"/>
      <c r="V53079" s="53"/>
      <c r="W53079" s="53"/>
      <c r="X53079" s="53"/>
      <c r="Y53079" s="55"/>
    </row>
    <row r="53080" spans="21:25" x14ac:dyDescent="0.2">
      <c r="U53080" s="55"/>
      <c r="V53080" s="53"/>
      <c r="W53080" s="53"/>
      <c r="X53080" s="53"/>
      <c r="Y53080" s="55"/>
    </row>
    <row r="53081" spans="21:25" x14ac:dyDescent="0.2">
      <c r="U53081" s="55"/>
      <c r="V53081" s="53"/>
      <c r="W53081" s="53"/>
      <c r="X53081" s="53"/>
      <c r="Y53081" s="55"/>
    </row>
    <row r="53082" spans="21:25" x14ac:dyDescent="0.2">
      <c r="U53082" s="55"/>
      <c r="V53082" s="53"/>
      <c r="W53082" s="53"/>
      <c r="X53082" s="53"/>
      <c r="Y53082" s="55"/>
    </row>
    <row r="53083" spans="21:25" x14ac:dyDescent="0.2">
      <c r="U53083" s="55"/>
      <c r="V53083" s="53"/>
      <c r="W53083" s="53"/>
      <c r="X53083" s="53"/>
      <c r="Y53083" s="55"/>
    </row>
    <row r="53084" spans="21:25" x14ac:dyDescent="0.2">
      <c r="U53084" s="55"/>
      <c r="V53084" s="53"/>
      <c r="W53084" s="53"/>
      <c r="X53084" s="53"/>
      <c r="Y53084" s="55"/>
    </row>
    <row r="53085" spans="21:25" x14ac:dyDescent="0.2">
      <c r="U53085" s="55"/>
      <c r="V53085" s="53"/>
      <c r="W53085" s="53"/>
      <c r="X53085" s="53"/>
      <c r="Y53085" s="55"/>
    </row>
    <row r="53086" spans="21:25" x14ac:dyDescent="0.2">
      <c r="U53086" s="55"/>
      <c r="V53086" s="53"/>
      <c r="W53086" s="53"/>
      <c r="X53086" s="53"/>
      <c r="Y53086" s="55"/>
    </row>
    <row r="53087" spans="21:25" x14ac:dyDescent="0.2">
      <c r="U53087" s="55"/>
      <c r="V53087" s="53"/>
      <c r="W53087" s="53"/>
      <c r="X53087" s="53"/>
      <c r="Y53087" s="55"/>
    </row>
    <row r="53088" spans="21:25" x14ac:dyDescent="0.2">
      <c r="U53088" s="55"/>
      <c r="V53088" s="53"/>
      <c r="W53088" s="53"/>
      <c r="X53088" s="53"/>
      <c r="Y53088" s="55"/>
    </row>
    <row r="53089" spans="21:25" x14ac:dyDescent="0.2">
      <c r="U53089" s="55"/>
      <c r="V53089" s="53"/>
      <c r="W53089" s="53"/>
      <c r="X53089" s="53"/>
      <c r="Y53089" s="55"/>
    </row>
    <row r="53090" spans="21:25" x14ac:dyDescent="0.2">
      <c r="U53090" s="55"/>
      <c r="V53090" s="53"/>
      <c r="W53090" s="53"/>
      <c r="X53090" s="53"/>
      <c r="Y53090" s="55"/>
    </row>
    <row r="53091" spans="21:25" x14ac:dyDescent="0.2">
      <c r="U53091" s="55"/>
      <c r="V53091" s="53"/>
      <c r="W53091" s="53"/>
      <c r="X53091" s="53"/>
      <c r="Y53091" s="55"/>
    </row>
    <row r="53092" spans="21:25" x14ac:dyDescent="0.2">
      <c r="U53092" s="55"/>
      <c r="V53092" s="53"/>
      <c r="W53092" s="53"/>
      <c r="X53092" s="53"/>
      <c r="Y53092" s="55"/>
    </row>
    <row r="53093" spans="21:25" x14ac:dyDescent="0.2">
      <c r="U53093" s="55"/>
      <c r="V53093" s="53"/>
      <c r="W53093" s="53"/>
      <c r="X53093" s="53"/>
      <c r="Y53093" s="55"/>
    </row>
    <row r="53094" spans="21:25" x14ac:dyDescent="0.2">
      <c r="U53094" s="55"/>
      <c r="V53094" s="53"/>
      <c r="W53094" s="53"/>
      <c r="X53094" s="53"/>
      <c r="Y53094" s="55"/>
    </row>
    <row r="53095" spans="21:25" x14ac:dyDescent="0.2">
      <c r="U53095" s="55"/>
      <c r="V53095" s="53"/>
      <c r="W53095" s="53"/>
      <c r="X53095" s="53"/>
      <c r="Y53095" s="55"/>
    </row>
    <row r="53096" spans="21:25" x14ac:dyDescent="0.2">
      <c r="U53096" s="55"/>
      <c r="V53096" s="53"/>
      <c r="W53096" s="53"/>
      <c r="X53096" s="53"/>
      <c r="Y53096" s="55"/>
    </row>
    <row r="53097" spans="21:25" x14ac:dyDescent="0.2">
      <c r="U53097" s="55"/>
      <c r="V53097" s="53"/>
      <c r="W53097" s="53"/>
      <c r="X53097" s="53"/>
      <c r="Y53097" s="55"/>
    </row>
    <row r="53098" spans="21:25" x14ac:dyDescent="0.2">
      <c r="U53098" s="55"/>
      <c r="V53098" s="53"/>
      <c r="W53098" s="53"/>
      <c r="X53098" s="53"/>
      <c r="Y53098" s="55"/>
    </row>
    <row r="53099" spans="21:25" x14ac:dyDescent="0.2">
      <c r="U53099" s="55"/>
      <c r="V53099" s="53"/>
      <c r="W53099" s="53"/>
      <c r="X53099" s="53"/>
      <c r="Y53099" s="55"/>
    </row>
    <row r="53100" spans="21:25" x14ac:dyDescent="0.2">
      <c r="U53100" s="55"/>
      <c r="V53100" s="53"/>
      <c r="W53100" s="53"/>
      <c r="X53100" s="53"/>
      <c r="Y53100" s="55"/>
    </row>
    <row r="53101" spans="21:25" x14ac:dyDescent="0.2">
      <c r="U53101" s="55"/>
      <c r="V53101" s="53"/>
      <c r="W53101" s="53"/>
      <c r="X53101" s="53"/>
      <c r="Y53101" s="55"/>
    </row>
    <row r="53102" spans="21:25" x14ac:dyDescent="0.2">
      <c r="U53102" s="55"/>
      <c r="V53102" s="53"/>
      <c r="W53102" s="53"/>
      <c r="X53102" s="53"/>
      <c r="Y53102" s="55"/>
    </row>
    <row r="53103" spans="21:25" x14ac:dyDescent="0.2">
      <c r="U53103" s="55"/>
      <c r="V53103" s="53"/>
      <c r="W53103" s="53"/>
      <c r="X53103" s="53"/>
      <c r="Y53103" s="55"/>
    </row>
    <row r="53104" spans="21:25" x14ac:dyDescent="0.2">
      <c r="U53104" s="55"/>
      <c r="V53104" s="53"/>
      <c r="W53104" s="53"/>
      <c r="X53104" s="53"/>
      <c r="Y53104" s="55"/>
    </row>
    <row r="53105" spans="21:25" x14ac:dyDescent="0.2">
      <c r="U53105" s="55"/>
      <c r="V53105" s="53"/>
      <c r="W53105" s="53"/>
      <c r="X53105" s="53"/>
      <c r="Y53105" s="55"/>
    </row>
    <row r="53106" spans="21:25" x14ac:dyDescent="0.2">
      <c r="U53106" s="55"/>
      <c r="V53106" s="53"/>
      <c r="W53106" s="53"/>
      <c r="X53106" s="53"/>
      <c r="Y53106" s="55"/>
    </row>
    <row r="53107" spans="21:25" x14ac:dyDescent="0.2">
      <c r="U53107" s="55"/>
      <c r="V53107" s="53"/>
      <c r="W53107" s="53"/>
      <c r="X53107" s="53"/>
      <c r="Y53107" s="55"/>
    </row>
    <row r="53108" spans="21:25" x14ac:dyDescent="0.2">
      <c r="U53108" s="55"/>
      <c r="V53108" s="53"/>
      <c r="W53108" s="53"/>
      <c r="X53108" s="53"/>
      <c r="Y53108" s="55"/>
    </row>
    <row r="53109" spans="21:25" x14ac:dyDescent="0.2">
      <c r="U53109" s="55"/>
      <c r="V53109" s="53"/>
      <c r="W53109" s="53"/>
      <c r="X53109" s="53"/>
      <c r="Y53109" s="55"/>
    </row>
    <row r="53110" spans="21:25" x14ac:dyDescent="0.2">
      <c r="U53110" s="55"/>
      <c r="V53110" s="53"/>
      <c r="W53110" s="53"/>
      <c r="X53110" s="53"/>
      <c r="Y53110" s="55"/>
    </row>
    <row r="53111" spans="21:25" x14ac:dyDescent="0.2">
      <c r="U53111" s="55"/>
      <c r="V53111" s="53"/>
      <c r="W53111" s="53"/>
      <c r="X53111" s="53"/>
      <c r="Y53111" s="55"/>
    </row>
    <row r="53112" spans="21:25" x14ac:dyDescent="0.2">
      <c r="U53112" s="55"/>
      <c r="V53112" s="53"/>
      <c r="W53112" s="53"/>
      <c r="X53112" s="53"/>
      <c r="Y53112" s="55"/>
    </row>
    <row r="53113" spans="21:25" x14ac:dyDescent="0.2">
      <c r="U53113" s="55"/>
      <c r="V53113" s="53"/>
      <c r="W53113" s="53"/>
      <c r="X53113" s="53"/>
      <c r="Y53113" s="55"/>
    </row>
    <row r="53114" spans="21:25" x14ac:dyDescent="0.2">
      <c r="U53114" s="55"/>
      <c r="V53114" s="53"/>
      <c r="W53114" s="53"/>
      <c r="X53114" s="53"/>
      <c r="Y53114" s="55"/>
    </row>
    <row r="53115" spans="21:25" x14ac:dyDescent="0.2">
      <c r="U53115" s="55"/>
      <c r="V53115" s="53"/>
      <c r="W53115" s="53"/>
      <c r="X53115" s="53"/>
      <c r="Y53115" s="55"/>
    </row>
    <row r="53116" spans="21:25" x14ac:dyDescent="0.2">
      <c r="U53116" s="55"/>
      <c r="V53116" s="53"/>
      <c r="W53116" s="53"/>
      <c r="X53116" s="53"/>
      <c r="Y53116" s="55"/>
    </row>
    <row r="53117" spans="21:25" x14ac:dyDescent="0.2">
      <c r="U53117" s="55"/>
      <c r="V53117" s="53"/>
      <c r="W53117" s="53"/>
      <c r="X53117" s="53"/>
      <c r="Y53117" s="55"/>
    </row>
    <row r="53118" spans="21:25" x14ac:dyDescent="0.2">
      <c r="U53118" s="55"/>
      <c r="V53118" s="53"/>
      <c r="W53118" s="53"/>
      <c r="X53118" s="53"/>
      <c r="Y53118" s="55"/>
    </row>
    <row r="53119" spans="21:25" x14ac:dyDescent="0.2">
      <c r="U53119" s="55"/>
      <c r="V53119" s="53"/>
      <c r="W53119" s="53"/>
      <c r="X53119" s="53"/>
      <c r="Y53119" s="55"/>
    </row>
    <row r="53120" spans="21:25" x14ac:dyDescent="0.2">
      <c r="U53120" s="55"/>
      <c r="V53120" s="53"/>
      <c r="W53120" s="53"/>
      <c r="X53120" s="53"/>
      <c r="Y53120" s="55"/>
    </row>
    <row r="53121" spans="21:25" x14ac:dyDescent="0.2">
      <c r="U53121" s="55"/>
      <c r="V53121" s="53"/>
      <c r="W53121" s="53"/>
      <c r="X53121" s="53"/>
      <c r="Y53121" s="55"/>
    </row>
    <row r="53122" spans="21:25" x14ac:dyDescent="0.2">
      <c r="U53122" s="55"/>
      <c r="V53122" s="53"/>
      <c r="W53122" s="53"/>
      <c r="X53122" s="53"/>
      <c r="Y53122" s="55"/>
    </row>
    <row r="53123" spans="21:25" x14ac:dyDescent="0.2">
      <c r="U53123" s="55"/>
      <c r="V53123" s="53"/>
      <c r="W53123" s="53"/>
      <c r="X53123" s="53"/>
      <c r="Y53123" s="55"/>
    </row>
    <row r="53124" spans="21:25" x14ac:dyDescent="0.2">
      <c r="U53124" s="55"/>
      <c r="V53124" s="53"/>
      <c r="W53124" s="53"/>
      <c r="X53124" s="53"/>
      <c r="Y53124" s="55"/>
    </row>
    <row r="53125" spans="21:25" x14ac:dyDescent="0.2">
      <c r="U53125" s="55"/>
      <c r="V53125" s="53"/>
      <c r="W53125" s="53"/>
      <c r="X53125" s="53"/>
      <c r="Y53125" s="55"/>
    </row>
    <row r="53126" spans="21:25" x14ac:dyDescent="0.2">
      <c r="U53126" s="55"/>
      <c r="V53126" s="53"/>
      <c r="W53126" s="53"/>
      <c r="X53126" s="53"/>
      <c r="Y53126" s="55"/>
    </row>
    <row r="53127" spans="21:25" x14ac:dyDescent="0.2">
      <c r="U53127" s="55"/>
      <c r="V53127" s="53"/>
      <c r="W53127" s="53"/>
      <c r="X53127" s="53"/>
      <c r="Y53127" s="55"/>
    </row>
    <row r="53128" spans="21:25" x14ac:dyDescent="0.2">
      <c r="U53128" s="55"/>
      <c r="V53128" s="53"/>
      <c r="W53128" s="53"/>
      <c r="X53128" s="53"/>
      <c r="Y53128" s="55"/>
    </row>
    <row r="53129" spans="21:25" x14ac:dyDescent="0.2">
      <c r="U53129" s="55"/>
      <c r="V53129" s="53"/>
      <c r="W53129" s="53"/>
      <c r="X53129" s="53"/>
      <c r="Y53129" s="55"/>
    </row>
    <row r="53130" spans="21:25" x14ac:dyDescent="0.2">
      <c r="U53130" s="55"/>
      <c r="V53130" s="53"/>
      <c r="W53130" s="53"/>
      <c r="X53130" s="53"/>
      <c r="Y53130" s="55"/>
    </row>
    <row r="53131" spans="21:25" x14ac:dyDescent="0.2">
      <c r="U53131" s="55"/>
      <c r="V53131" s="53"/>
      <c r="W53131" s="53"/>
      <c r="X53131" s="53"/>
      <c r="Y53131" s="55"/>
    </row>
    <row r="53132" spans="21:25" x14ac:dyDescent="0.2">
      <c r="U53132" s="55"/>
      <c r="V53132" s="53"/>
      <c r="W53132" s="53"/>
      <c r="X53132" s="53"/>
      <c r="Y53132" s="55"/>
    </row>
    <row r="53133" spans="21:25" x14ac:dyDescent="0.2">
      <c r="U53133" s="55"/>
      <c r="V53133" s="53"/>
      <c r="W53133" s="53"/>
      <c r="X53133" s="53"/>
      <c r="Y53133" s="55"/>
    </row>
    <row r="53134" spans="21:25" x14ac:dyDescent="0.2">
      <c r="U53134" s="55"/>
      <c r="V53134" s="53"/>
      <c r="W53134" s="53"/>
      <c r="X53134" s="53"/>
      <c r="Y53134" s="55"/>
    </row>
    <row r="53135" spans="21:25" x14ac:dyDescent="0.2">
      <c r="U53135" s="55"/>
      <c r="V53135" s="53"/>
      <c r="W53135" s="53"/>
      <c r="X53135" s="53"/>
      <c r="Y53135" s="55"/>
    </row>
    <row r="53136" spans="21:25" x14ac:dyDescent="0.2">
      <c r="U53136" s="55"/>
      <c r="V53136" s="53"/>
      <c r="W53136" s="53"/>
      <c r="X53136" s="53"/>
      <c r="Y53136" s="55"/>
    </row>
    <row r="53137" spans="21:25" x14ac:dyDescent="0.2">
      <c r="U53137" s="55"/>
      <c r="V53137" s="53"/>
      <c r="W53137" s="53"/>
      <c r="X53137" s="53"/>
      <c r="Y53137" s="55"/>
    </row>
    <row r="53138" spans="21:25" x14ac:dyDescent="0.2">
      <c r="U53138" s="55"/>
      <c r="V53138" s="53"/>
      <c r="W53138" s="53"/>
      <c r="X53138" s="53"/>
      <c r="Y53138" s="55"/>
    </row>
    <row r="53139" spans="21:25" x14ac:dyDescent="0.2">
      <c r="U53139" s="55"/>
      <c r="V53139" s="53"/>
      <c r="W53139" s="53"/>
      <c r="X53139" s="53"/>
      <c r="Y53139" s="55"/>
    </row>
    <row r="53140" spans="21:25" x14ac:dyDescent="0.2">
      <c r="U53140" s="55"/>
      <c r="V53140" s="53"/>
      <c r="W53140" s="53"/>
      <c r="X53140" s="53"/>
      <c r="Y53140" s="55"/>
    </row>
    <row r="53141" spans="21:25" x14ac:dyDescent="0.2">
      <c r="U53141" s="55"/>
      <c r="V53141" s="53"/>
      <c r="W53141" s="53"/>
      <c r="X53141" s="53"/>
      <c r="Y53141" s="55"/>
    </row>
    <row r="53142" spans="21:25" x14ac:dyDescent="0.2">
      <c r="U53142" s="55"/>
      <c r="V53142" s="53"/>
      <c r="W53142" s="53"/>
      <c r="X53142" s="53"/>
      <c r="Y53142" s="55"/>
    </row>
    <row r="53143" spans="21:25" x14ac:dyDescent="0.2">
      <c r="U53143" s="55"/>
      <c r="V53143" s="53"/>
      <c r="W53143" s="53"/>
      <c r="X53143" s="53"/>
      <c r="Y53143" s="55"/>
    </row>
    <row r="53144" spans="21:25" x14ac:dyDescent="0.2">
      <c r="U53144" s="55"/>
      <c r="V53144" s="53"/>
      <c r="W53144" s="53"/>
      <c r="X53144" s="53"/>
      <c r="Y53144" s="55"/>
    </row>
    <row r="53145" spans="21:25" x14ac:dyDescent="0.2">
      <c r="U53145" s="55"/>
      <c r="V53145" s="53"/>
      <c r="W53145" s="53"/>
      <c r="X53145" s="53"/>
      <c r="Y53145" s="55"/>
    </row>
    <row r="53146" spans="21:25" x14ac:dyDescent="0.2">
      <c r="U53146" s="55"/>
      <c r="V53146" s="53"/>
      <c r="W53146" s="53"/>
      <c r="X53146" s="53"/>
      <c r="Y53146" s="55"/>
    </row>
    <row r="53147" spans="21:25" x14ac:dyDescent="0.2">
      <c r="U53147" s="55"/>
      <c r="V53147" s="53"/>
      <c r="W53147" s="53"/>
      <c r="X53147" s="53"/>
      <c r="Y53147" s="55"/>
    </row>
    <row r="53148" spans="21:25" x14ac:dyDescent="0.2">
      <c r="U53148" s="55"/>
      <c r="V53148" s="53"/>
      <c r="W53148" s="53"/>
      <c r="X53148" s="53"/>
      <c r="Y53148" s="55"/>
    </row>
    <row r="53149" spans="21:25" x14ac:dyDescent="0.2">
      <c r="U53149" s="55"/>
      <c r="V53149" s="53"/>
      <c r="W53149" s="53"/>
      <c r="X53149" s="53"/>
      <c r="Y53149" s="55"/>
    </row>
    <row r="53150" spans="21:25" x14ac:dyDescent="0.2">
      <c r="U53150" s="55"/>
      <c r="V53150" s="53"/>
      <c r="W53150" s="53"/>
      <c r="X53150" s="53"/>
      <c r="Y53150" s="55"/>
    </row>
    <row r="53151" spans="21:25" x14ac:dyDescent="0.2">
      <c r="U53151" s="55"/>
      <c r="V53151" s="53"/>
      <c r="W53151" s="53"/>
      <c r="X53151" s="53"/>
      <c r="Y53151" s="55"/>
    </row>
    <row r="53152" spans="21:25" x14ac:dyDescent="0.2">
      <c r="U53152" s="55"/>
      <c r="V53152" s="53"/>
      <c r="W53152" s="53"/>
      <c r="X53152" s="53"/>
      <c r="Y53152" s="55"/>
    </row>
    <row r="53153" spans="21:25" x14ac:dyDescent="0.2">
      <c r="U53153" s="55"/>
      <c r="V53153" s="53"/>
      <c r="W53153" s="53"/>
      <c r="X53153" s="53"/>
      <c r="Y53153" s="55"/>
    </row>
    <row r="53154" spans="21:25" x14ac:dyDescent="0.2">
      <c r="U53154" s="55"/>
      <c r="V53154" s="53"/>
      <c r="W53154" s="53"/>
      <c r="X53154" s="53"/>
      <c r="Y53154" s="55"/>
    </row>
    <row r="53155" spans="21:25" x14ac:dyDescent="0.2">
      <c r="U53155" s="55"/>
      <c r="V53155" s="53"/>
      <c r="W53155" s="53"/>
      <c r="X53155" s="53"/>
      <c r="Y53155" s="55"/>
    </row>
    <row r="53156" spans="21:25" x14ac:dyDescent="0.2">
      <c r="U53156" s="55"/>
      <c r="V53156" s="53"/>
      <c r="W53156" s="53"/>
      <c r="X53156" s="53"/>
      <c r="Y53156" s="55"/>
    </row>
    <row r="53157" spans="21:25" x14ac:dyDescent="0.2">
      <c r="U53157" s="55"/>
      <c r="V53157" s="53"/>
      <c r="W53157" s="53"/>
      <c r="X53157" s="53"/>
      <c r="Y53157" s="55"/>
    </row>
    <row r="53158" spans="21:25" x14ac:dyDescent="0.2">
      <c r="U53158" s="55"/>
      <c r="V53158" s="53"/>
      <c r="W53158" s="53"/>
      <c r="X53158" s="53"/>
      <c r="Y53158" s="55"/>
    </row>
    <row r="53159" spans="21:25" x14ac:dyDescent="0.2">
      <c r="U53159" s="55"/>
      <c r="V53159" s="53"/>
      <c r="W53159" s="53"/>
      <c r="X53159" s="53"/>
      <c r="Y53159" s="55"/>
    </row>
    <row r="53160" spans="21:25" x14ac:dyDescent="0.2">
      <c r="U53160" s="55"/>
      <c r="V53160" s="53"/>
      <c r="W53160" s="53"/>
      <c r="X53160" s="53"/>
      <c r="Y53160" s="55"/>
    </row>
    <row r="53161" spans="21:25" x14ac:dyDescent="0.2">
      <c r="U53161" s="55"/>
      <c r="V53161" s="53"/>
      <c r="W53161" s="53"/>
      <c r="X53161" s="53"/>
      <c r="Y53161" s="55"/>
    </row>
    <row r="53162" spans="21:25" x14ac:dyDescent="0.2">
      <c r="U53162" s="55"/>
      <c r="V53162" s="53"/>
      <c r="W53162" s="53"/>
      <c r="X53162" s="53"/>
      <c r="Y53162" s="55"/>
    </row>
    <row r="53163" spans="21:25" x14ac:dyDescent="0.2">
      <c r="U53163" s="55"/>
      <c r="V53163" s="53"/>
      <c r="W53163" s="53"/>
      <c r="X53163" s="53"/>
      <c r="Y53163" s="55"/>
    </row>
    <row r="53164" spans="21:25" x14ac:dyDescent="0.2">
      <c r="U53164" s="55"/>
      <c r="V53164" s="53"/>
      <c r="W53164" s="53"/>
      <c r="X53164" s="53"/>
      <c r="Y53164" s="55"/>
    </row>
    <row r="53165" spans="21:25" x14ac:dyDescent="0.2">
      <c r="U53165" s="55"/>
      <c r="V53165" s="53"/>
      <c r="W53165" s="53"/>
      <c r="X53165" s="53"/>
      <c r="Y53165" s="55"/>
    </row>
    <row r="53166" spans="21:25" x14ac:dyDescent="0.2">
      <c r="U53166" s="55"/>
      <c r="V53166" s="53"/>
      <c r="W53166" s="53"/>
      <c r="X53166" s="53"/>
      <c r="Y53166" s="55"/>
    </row>
    <row r="53167" spans="21:25" x14ac:dyDescent="0.2">
      <c r="U53167" s="55"/>
      <c r="V53167" s="53"/>
      <c r="W53167" s="53"/>
      <c r="X53167" s="53"/>
      <c r="Y53167" s="55"/>
    </row>
    <row r="53168" spans="21:25" x14ac:dyDescent="0.2">
      <c r="U53168" s="55"/>
      <c r="V53168" s="53"/>
      <c r="W53168" s="53"/>
      <c r="X53168" s="53"/>
      <c r="Y53168" s="55"/>
    </row>
    <row r="53169" spans="21:25" x14ac:dyDescent="0.2">
      <c r="U53169" s="55"/>
      <c r="V53169" s="53"/>
      <c r="W53169" s="53"/>
      <c r="X53169" s="53"/>
      <c r="Y53169" s="55"/>
    </row>
    <row r="53170" spans="21:25" x14ac:dyDescent="0.2">
      <c r="U53170" s="55"/>
      <c r="V53170" s="53"/>
      <c r="W53170" s="53"/>
      <c r="X53170" s="53"/>
      <c r="Y53170" s="55"/>
    </row>
    <row r="53171" spans="21:25" x14ac:dyDescent="0.2">
      <c r="U53171" s="55"/>
      <c r="V53171" s="53"/>
      <c r="W53171" s="53"/>
      <c r="X53171" s="53"/>
      <c r="Y53171" s="55"/>
    </row>
    <row r="53172" spans="21:25" x14ac:dyDescent="0.2">
      <c r="U53172" s="55"/>
      <c r="V53172" s="53"/>
      <c r="W53172" s="53"/>
      <c r="X53172" s="53"/>
      <c r="Y53172" s="55"/>
    </row>
    <row r="53173" spans="21:25" x14ac:dyDescent="0.2">
      <c r="U53173" s="55"/>
      <c r="V53173" s="53"/>
      <c r="W53173" s="53"/>
      <c r="X53173" s="53"/>
      <c r="Y53173" s="55"/>
    </row>
    <row r="53174" spans="21:25" x14ac:dyDescent="0.2">
      <c r="U53174" s="55"/>
      <c r="V53174" s="53"/>
      <c r="W53174" s="53"/>
      <c r="X53174" s="53"/>
      <c r="Y53174" s="55"/>
    </row>
    <row r="53175" spans="21:25" x14ac:dyDescent="0.2">
      <c r="U53175" s="55"/>
      <c r="V53175" s="53"/>
      <c r="W53175" s="53"/>
      <c r="X53175" s="53"/>
      <c r="Y53175" s="55"/>
    </row>
    <row r="53176" spans="21:25" x14ac:dyDescent="0.2">
      <c r="U53176" s="55"/>
      <c r="V53176" s="53"/>
      <c r="W53176" s="53"/>
      <c r="X53176" s="53"/>
      <c r="Y53176" s="55"/>
    </row>
    <row r="53177" spans="21:25" x14ac:dyDescent="0.2">
      <c r="U53177" s="55"/>
      <c r="V53177" s="53"/>
      <c r="W53177" s="53"/>
      <c r="X53177" s="53"/>
      <c r="Y53177" s="55"/>
    </row>
    <row r="53178" spans="21:25" x14ac:dyDescent="0.2">
      <c r="U53178" s="55"/>
      <c r="V53178" s="53"/>
      <c r="W53178" s="53"/>
      <c r="X53178" s="53"/>
      <c r="Y53178" s="55"/>
    </row>
    <row r="53179" spans="21:25" x14ac:dyDescent="0.2">
      <c r="U53179" s="55"/>
      <c r="V53179" s="53"/>
      <c r="W53179" s="53"/>
      <c r="X53179" s="53"/>
      <c r="Y53179" s="55"/>
    </row>
    <row r="53180" spans="21:25" x14ac:dyDescent="0.2">
      <c r="U53180" s="55"/>
      <c r="V53180" s="53"/>
      <c r="W53180" s="53"/>
      <c r="X53180" s="53"/>
      <c r="Y53180" s="55"/>
    </row>
    <row r="53181" spans="21:25" x14ac:dyDescent="0.2">
      <c r="U53181" s="55"/>
      <c r="V53181" s="53"/>
      <c r="W53181" s="53"/>
      <c r="X53181" s="53"/>
      <c r="Y53181" s="55"/>
    </row>
    <row r="53182" spans="21:25" x14ac:dyDescent="0.2">
      <c r="U53182" s="55"/>
      <c r="V53182" s="53"/>
      <c r="W53182" s="53"/>
      <c r="X53182" s="53"/>
      <c r="Y53182" s="55"/>
    </row>
    <row r="53183" spans="21:25" x14ac:dyDescent="0.2">
      <c r="U53183" s="55"/>
      <c r="V53183" s="53"/>
      <c r="W53183" s="53"/>
      <c r="X53183" s="53"/>
      <c r="Y53183" s="55"/>
    </row>
    <row r="53184" spans="21:25" x14ac:dyDescent="0.2">
      <c r="U53184" s="55"/>
      <c r="V53184" s="53"/>
      <c r="W53184" s="53"/>
      <c r="X53184" s="53"/>
      <c r="Y53184" s="55"/>
    </row>
    <row r="53185" spans="21:25" x14ac:dyDescent="0.2">
      <c r="U53185" s="55"/>
      <c r="V53185" s="53"/>
      <c r="W53185" s="53"/>
      <c r="X53185" s="53"/>
      <c r="Y53185" s="55"/>
    </row>
    <row r="53186" spans="21:25" x14ac:dyDescent="0.2">
      <c r="U53186" s="55"/>
      <c r="V53186" s="53"/>
      <c r="W53186" s="53"/>
      <c r="X53186" s="53"/>
      <c r="Y53186" s="55"/>
    </row>
    <row r="53187" spans="21:25" x14ac:dyDescent="0.2">
      <c r="U53187" s="55"/>
      <c r="V53187" s="53"/>
      <c r="W53187" s="53"/>
      <c r="X53187" s="53"/>
      <c r="Y53187" s="55"/>
    </row>
    <row r="53188" spans="21:25" x14ac:dyDescent="0.2">
      <c r="U53188" s="55"/>
      <c r="V53188" s="53"/>
      <c r="W53188" s="53"/>
      <c r="X53188" s="53"/>
      <c r="Y53188" s="55"/>
    </row>
    <row r="53189" spans="21:25" x14ac:dyDescent="0.2">
      <c r="U53189" s="55"/>
      <c r="V53189" s="53"/>
      <c r="W53189" s="53"/>
      <c r="X53189" s="53"/>
      <c r="Y53189" s="55"/>
    </row>
    <row r="53190" spans="21:25" x14ac:dyDescent="0.2">
      <c r="U53190" s="55"/>
      <c r="V53190" s="53"/>
      <c r="W53190" s="53"/>
      <c r="X53190" s="53"/>
      <c r="Y53190" s="55"/>
    </row>
    <row r="53191" spans="21:25" x14ac:dyDescent="0.2">
      <c r="U53191" s="55"/>
      <c r="V53191" s="53"/>
      <c r="W53191" s="53"/>
      <c r="X53191" s="53"/>
      <c r="Y53191" s="55"/>
    </row>
    <row r="53192" spans="21:25" x14ac:dyDescent="0.2">
      <c r="U53192" s="55"/>
      <c r="V53192" s="53"/>
      <c r="W53192" s="53"/>
      <c r="X53192" s="53"/>
      <c r="Y53192" s="55"/>
    </row>
    <row r="53193" spans="21:25" x14ac:dyDescent="0.2">
      <c r="U53193" s="55"/>
      <c r="V53193" s="53"/>
      <c r="W53193" s="53"/>
      <c r="X53193" s="53"/>
      <c r="Y53193" s="55"/>
    </row>
    <row r="53194" spans="21:25" x14ac:dyDescent="0.2">
      <c r="U53194" s="55"/>
      <c r="V53194" s="53"/>
      <c r="W53194" s="53"/>
      <c r="X53194" s="53"/>
      <c r="Y53194" s="55"/>
    </row>
    <row r="53195" spans="21:25" x14ac:dyDescent="0.2">
      <c r="U53195" s="55"/>
      <c r="V53195" s="53"/>
      <c r="W53195" s="53"/>
      <c r="X53195" s="53"/>
      <c r="Y53195" s="55"/>
    </row>
    <row r="53196" spans="21:25" x14ac:dyDescent="0.2">
      <c r="U53196" s="55"/>
      <c r="V53196" s="53"/>
      <c r="W53196" s="53"/>
      <c r="X53196" s="53"/>
      <c r="Y53196" s="55"/>
    </row>
    <row r="53197" spans="21:25" x14ac:dyDescent="0.2">
      <c r="U53197" s="55"/>
      <c r="V53197" s="53"/>
      <c r="W53197" s="53"/>
      <c r="X53197" s="53"/>
      <c r="Y53197" s="55"/>
    </row>
    <row r="53198" spans="21:25" x14ac:dyDescent="0.2">
      <c r="U53198" s="55"/>
      <c r="V53198" s="53"/>
      <c r="W53198" s="53"/>
      <c r="X53198" s="53"/>
      <c r="Y53198" s="55"/>
    </row>
    <row r="53199" spans="21:25" x14ac:dyDescent="0.2">
      <c r="U53199" s="55"/>
      <c r="V53199" s="53"/>
      <c r="W53199" s="53"/>
      <c r="X53199" s="53"/>
      <c r="Y53199" s="55"/>
    </row>
    <row r="53200" spans="21:25" x14ac:dyDescent="0.2">
      <c r="U53200" s="55"/>
      <c r="V53200" s="53"/>
      <c r="W53200" s="53"/>
      <c r="X53200" s="53"/>
      <c r="Y53200" s="55"/>
    </row>
    <row r="53201" spans="21:25" x14ac:dyDescent="0.2">
      <c r="U53201" s="55"/>
      <c r="V53201" s="53"/>
      <c r="W53201" s="53"/>
      <c r="X53201" s="53"/>
      <c r="Y53201" s="55"/>
    </row>
    <row r="53202" spans="21:25" x14ac:dyDescent="0.2">
      <c r="U53202" s="55"/>
      <c r="V53202" s="53"/>
      <c r="W53202" s="53"/>
      <c r="X53202" s="53"/>
      <c r="Y53202" s="55"/>
    </row>
    <row r="53203" spans="21:25" x14ac:dyDescent="0.2">
      <c r="U53203" s="55"/>
      <c r="V53203" s="53"/>
      <c r="W53203" s="53"/>
      <c r="X53203" s="53"/>
      <c r="Y53203" s="55"/>
    </row>
    <row r="53204" spans="21:25" x14ac:dyDescent="0.2">
      <c r="U53204" s="55"/>
      <c r="V53204" s="53"/>
      <c r="W53204" s="53"/>
      <c r="X53204" s="53"/>
      <c r="Y53204" s="55"/>
    </row>
    <row r="53205" spans="21:25" x14ac:dyDescent="0.2">
      <c r="U53205" s="55"/>
      <c r="V53205" s="53"/>
      <c r="W53205" s="53"/>
      <c r="X53205" s="53"/>
      <c r="Y53205" s="55"/>
    </row>
    <row r="53206" spans="21:25" x14ac:dyDescent="0.2">
      <c r="U53206" s="55"/>
      <c r="V53206" s="53"/>
      <c r="W53206" s="53"/>
      <c r="X53206" s="53"/>
      <c r="Y53206" s="55"/>
    </row>
    <row r="53207" spans="21:25" x14ac:dyDescent="0.2">
      <c r="U53207" s="55"/>
      <c r="V53207" s="53"/>
      <c r="W53207" s="53"/>
      <c r="X53207" s="53"/>
      <c r="Y53207" s="55"/>
    </row>
    <row r="53208" spans="21:25" x14ac:dyDescent="0.2">
      <c r="U53208" s="55"/>
      <c r="V53208" s="53"/>
      <c r="W53208" s="53"/>
      <c r="X53208" s="53"/>
      <c r="Y53208" s="55"/>
    </row>
    <row r="53209" spans="21:25" x14ac:dyDescent="0.2">
      <c r="U53209" s="55"/>
      <c r="V53209" s="53"/>
      <c r="W53209" s="53"/>
      <c r="X53209" s="53"/>
      <c r="Y53209" s="55"/>
    </row>
    <row r="53210" spans="21:25" x14ac:dyDescent="0.2">
      <c r="U53210" s="55"/>
      <c r="V53210" s="53"/>
      <c r="W53210" s="53"/>
      <c r="X53210" s="53"/>
      <c r="Y53210" s="55"/>
    </row>
    <row r="53211" spans="21:25" x14ac:dyDescent="0.2">
      <c r="U53211" s="55"/>
      <c r="V53211" s="53"/>
      <c r="W53211" s="53"/>
      <c r="X53211" s="53"/>
      <c r="Y53211" s="55"/>
    </row>
    <row r="53212" spans="21:25" x14ac:dyDescent="0.2">
      <c r="U53212" s="55"/>
      <c r="V53212" s="53"/>
      <c r="W53212" s="53"/>
      <c r="X53212" s="53"/>
      <c r="Y53212" s="55"/>
    </row>
    <row r="53213" spans="21:25" x14ac:dyDescent="0.2">
      <c r="U53213" s="55"/>
      <c r="V53213" s="53"/>
      <c r="W53213" s="53"/>
      <c r="X53213" s="53"/>
      <c r="Y53213" s="55"/>
    </row>
    <row r="53214" spans="21:25" x14ac:dyDescent="0.2">
      <c r="U53214" s="55"/>
      <c r="V53214" s="53"/>
      <c r="W53214" s="53"/>
      <c r="X53214" s="53"/>
      <c r="Y53214" s="55"/>
    </row>
    <row r="53215" spans="21:25" x14ac:dyDescent="0.2">
      <c r="U53215" s="55"/>
      <c r="V53215" s="53"/>
      <c r="W53215" s="53"/>
      <c r="X53215" s="53"/>
      <c r="Y53215" s="55"/>
    </row>
    <row r="53216" spans="21:25" x14ac:dyDescent="0.2">
      <c r="U53216" s="55"/>
      <c r="V53216" s="53"/>
      <c r="W53216" s="53"/>
      <c r="X53216" s="53"/>
      <c r="Y53216" s="55"/>
    </row>
    <row r="53217" spans="21:25" x14ac:dyDescent="0.2">
      <c r="U53217" s="55"/>
      <c r="V53217" s="53"/>
      <c r="W53217" s="53"/>
      <c r="X53217" s="53"/>
      <c r="Y53217" s="55"/>
    </row>
    <row r="53218" spans="21:25" x14ac:dyDescent="0.2">
      <c r="U53218" s="55"/>
      <c r="V53218" s="53"/>
      <c r="W53218" s="53"/>
      <c r="X53218" s="53"/>
      <c r="Y53218" s="55"/>
    </row>
    <row r="53219" spans="21:25" x14ac:dyDescent="0.2">
      <c r="U53219" s="55"/>
      <c r="V53219" s="53"/>
      <c r="W53219" s="53"/>
      <c r="X53219" s="53"/>
      <c r="Y53219" s="55"/>
    </row>
    <row r="53220" spans="21:25" x14ac:dyDescent="0.2">
      <c r="U53220" s="55"/>
      <c r="V53220" s="53"/>
      <c r="W53220" s="53"/>
      <c r="X53220" s="53"/>
      <c r="Y53220" s="55"/>
    </row>
    <row r="53221" spans="21:25" x14ac:dyDescent="0.2">
      <c r="U53221" s="55"/>
      <c r="V53221" s="53"/>
      <c r="W53221" s="53"/>
      <c r="X53221" s="53"/>
      <c r="Y53221" s="55"/>
    </row>
    <row r="53222" spans="21:25" x14ac:dyDescent="0.2">
      <c r="U53222" s="55"/>
      <c r="V53222" s="53"/>
      <c r="W53222" s="53"/>
      <c r="X53222" s="53"/>
      <c r="Y53222" s="55"/>
    </row>
    <row r="53223" spans="21:25" x14ac:dyDescent="0.2">
      <c r="U53223" s="55"/>
      <c r="V53223" s="53"/>
      <c r="W53223" s="53"/>
      <c r="X53223" s="53"/>
      <c r="Y53223" s="55"/>
    </row>
    <row r="53224" spans="21:25" x14ac:dyDescent="0.2">
      <c r="U53224" s="55"/>
      <c r="V53224" s="53"/>
      <c r="W53224" s="53"/>
      <c r="X53224" s="53"/>
      <c r="Y53224" s="55"/>
    </row>
    <row r="53225" spans="21:25" x14ac:dyDescent="0.2">
      <c r="U53225" s="55"/>
      <c r="V53225" s="53"/>
      <c r="W53225" s="53"/>
      <c r="X53225" s="53"/>
      <c r="Y53225" s="55"/>
    </row>
    <row r="53226" spans="21:25" x14ac:dyDescent="0.2">
      <c r="U53226" s="55"/>
      <c r="V53226" s="53"/>
      <c r="W53226" s="53"/>
      <c r="X53226" s="53"/>
      <c r="Y53226" s="55"/>
    </row>
    <row r="53227" spans="21:25" x14ac:dyDescent="0.2">
      <c r="U53227" s="55"/>
      <c r="V53227" s="53"/>
      <c r="W53227" s="53"/>
      <c r="X53227" s="53"/>
      <c r="Y53227" s="55"/>
    </row>
    <row r="53228" spans="21:25" x14ac:dyDescent="0.2">
      <c r="U53228" s="55"/>
      <c r="V53228" s="53"/>
      <c r="W53228" s="53"/>
      <c r="X53228" s="53"/>
      <c r="Y53228" s="55"/>
    </row>
    <row r="53229" spans="21:25" x14ac:dyDescent="0.2">
      <c r="U53229" s="55"/>
      <c r="V53229" s="53"/>
      <c r="W53229" s="53"/>
      <c r="X53229" s="53"/>
      <c r="Y53229" s="55"/>
    </row>
    <row r="53230" spans="21:25" x14ac:dyDescent="0.2">
      <c r="U53230" s="55"/>
      <c r="V53230" s="53"/>
      <c r="W53230" s="53"/>
      <c r="X53230" s="53"/>
      <c r="Y53230" s="55"/>
    </row>
    <row r="53231" spans="21:25" x14ac:dyDescent="0.2">
      <c r="U53231" s="55"/>
      <c r="V53231" s="53"/>
      <c r="W53231" s="53"/>
      <c r="X53231" s="53"/>
      <c r="Y53231" s="55"/>
    </row>
    <row r="53232" spans="21:25" x14ac:dyDescent="0.2">
      <c r="U53232" s="55"/>
      <c r="V53232" s="53"/>
      <c r="W53232" s="53"/>
      <c r="X53232" s="53"/>
      <c r="Y53232" s="55"/>
    </row>
    <row r="53233" spans="21:25" x14ac:dyDescent="0.2">
      <c r="U53233" s="55"/>
      <c r="V53233" s="53"/>
      <c r="W53233" s="53"/>
      <c r="X53233" s="53"/>
      <c r="Y53233" s="55"/>
    </row>
    <row r="53234" spans="21:25" x14ac:dyDescent="0.2">
      <c r="U53234" s="55"/>
      <c r="V53234" s="53"/>
      <c r="W53234" s="53"/>
      <c r="X53234" s="53"/>
      <c r="Y53234" s="55"/>
    </row>
    <row r="53235" spans="21:25" x14ac:dyDescent="0.2">
      <c r="U53235" s="55"/>
      <c r="V53235" s="53"/>
      <c r="W53235" s="53"/>
      <c r="X53235" s="53"/>
      <c r="Y53235" s="55"/>
    </row>
    <row r="53236" spans="21:25" x14ac:dyDescent="0.2">
      <c r="U53236" s="55"/>
      <c r="V53236" s="53"/>
      <c r="W53236" s="53"/>
      <c r="X53236" s="53"/>
      <c r="Y53236" s="55"/>
    </row>
    <row r="53237" spans="21:25" x14ac:dyDescent="0.2">
      <c r="U53237" s="55"/>
      <c r="V53237" s="53"/>
      <c r="W53237" s="53"/>
      <c r="X53237" s="53"/>
      <c r="Y53237" s="55"/>
    </row>
    <row r="53238" spans="21:25" x14ac:dyDescent="0.2">
      <c r="U53238" s="55"/>
      <c r="V53238" s="53"/>
      <c r="W53238" s="53"/>
      <c r="X53238" s="53"/>
      <c r="Y53238" s="55"/>
    </row>
    <row r="53239" spans="21:25" x14ac:dyDescent="0.2">
      <c r="U53239" s="55"/>
      <c r="V53239" s="53"/>
      <c r="W53239" s="53"/>
      <c r="X53239" s="53"/>
      <c r="Y53239" s="55"/>
    </row>
    <row r="53240" spans="21:25" x14ac:dyDescent="0.2">
      <c r="U53240" s="55"/>
      <c r="V53240" s="53"/>
      <c r="W53240" s="53"/>
      <c r="X53240" s="53"/>
      <c r="Y53240" s="55"/>
    </row>
    <row r="53241" spans="21:25" x14ac:dyDescent="0.2">
      <c r="U53241" s="55"/>
      <c r="V53241" s="53"/>
      <c r="W53241" s="53"/>
      <c r="X53241" s="53"/>
      <c r="Y53241" s="55"/>
    </row>
    <row r="53242" spans="21:25" x14ac:dyDescent="0.2">
      <c r="U53242" s="55"/>
      <c r="V53242" s="53"/>
      <c r="W53242" s="53"/>
      <c r="X53242" s="53"/>
      <c r="Y53242" s="55"/>
    </row>
    <row r="53243" spans="21:25" x14ac:dyDescent="0.2">
      <c r="U53243" s="55"/>
      <c r="V53243" s="53"/>
      <c r="W53243" s="53"/>
      <c r="X53243" s="53"/>
      <c r="Y53243" s="55"/>
    </row>
    <row r="53244" spans="21:25" x14ac:dyDescent="0.2">
      <c r="U53244" s="55"/>
      <c r="V53244" s="53"/>
      <c r="W53244" s="53"/>
      <c r="X53244" s="53"/>
      <c r="Y53244" s="55"/>
    </row>
    <row r="53245" spans="21:25" x14ac:dyDescent="0.2">
      <c r="U53245" s="55"/>
      <c r="V53245" s="53"/>
      <c r="W53245" s="53"/>
      <c r="X53245" s="53"/>
      <c r="Y53245" s="55"/>
    </row>
    <row r="53246" spans="21:25" x14ac:dyDescent="0.2">
      <c r="U53246" s="55"/>
      <c r="V53246" s="53"/>
      <c r="W53246" s="53"/>
      <c r="X53246" s="53"/>
      <c r="Y53246" s="55"/>
    </row>
    <row r="53247" spans="21:25" x14ac:dyDescent="0.2">
      <c r="U53247" s="55"/>
      <c r="V53247" s="53"/>
      <c r="W53247" s="53"/>
      <c r="X53247" s="53"/>
      <c r="Y53247" s="55"/>
    </row>
    <row r="53248" spans="21:25" x14ac:dyDescent="0.2">
      <c r="U53248" s="55"/>
      <c r="V53248" s="53"/>
      <c r="W53248" s="53"/>
      <c r="X53248" s="53"/>
      <c r="Y53248" s="55"/>
    </row>
    <row r="53249" spans="21:25" x14ac:dyDescent="0.2">
      <c r="U53249" s="55"/>
      <c r="V53249" s="53"/>
      <c r="W53249" s="53"/>
      <c r="X53249" s="53"/>
      <c r="Y53249" s="55"/>
    </row>
    <row r="53250" spans="21:25" x14ac:dyDescent="0.2">
      <c r="U53250" s="55"/>
      <c r="V53250" s="53"/>
      <c r="W53250" s="53"/>
      <c r="X53250" s="53"/>
      <c r="Y53250" s="55"/>
    </row>
    <row r="53251" spans="21:25" x14ac:dyDescent="0.2">
      <c r="U53251" s="55"/>
      <c r="V53251" s="53"/>
      <c r="W53251" s="53"/>
      <c r="X53251" s="53"/>
      <c r="Y53251" s="55"/>
    </row>
    <row r="53252" spans="21:25" x14ac:dyDescent="0.2">
      <c r="U53252" s="55"/>
      <c r="V53252" s="53"/>
      <c r="W53252" s="53"/>
      <c r="X53252" s="53"/>
      <c r="Y53252" s="55"/>
    </row>
    <row r="53253" spans="21:25" x14ac:dyDescent="0.2">
      <c r="U53253" s="55"/>
      <c r="V53253" s="53"/>
      <c r="W53253" s="53"/>
      <c r="X53253" s="53"/>
      <c r="Y53253" s="55"/>
    </row>
    <row r="53254" spans="21:25" x14ac:dyDescent="0.2">
      <c r="U53254" s="55"/>
      <c r="V53254" s="53"/>
      <c r="W53254" s="53"/>
      <c r="X53254" s="53"/>
      <c r="Y53254" s="55"/>
    </row>
    <row r="53255" spans="21:25" x14ac:dyDescent="0.2">
      <c r="U53255" s="55"/>
      <c r="V53255" s="53"/>
      <c r="W53255" s="53"/>
      <c r="X53255" s="53"/>
      <c r="Y53255" s="55"/>
    </row>
    <row r="53256" spans="21:25" x14ac:dyDescent="0.2">
      <c r="U53256" s="55"/>
      <c r="V53256" s="53"/>
      <c r="W53256" s="53"/>
      <c r="X53256" s="53"/>
      <c r="Y53256" s="55"/>
    </row>
    <row r="53257" spans="21:25" x14ac:dyDescent="0.2">
      <c r="U53257" s="55"/>
      <c r="V53257" s="53"/>
      <c r="W53257" s="53"/>
      <c r="X53257" s="53"/>
      <c r="Y53257" s="55"/>
    </row>
    <row r="53258" spans="21:25" x14ac:dyDescent="0.2">
      <c r="U53258" s="55"/>
      <c r="V53258" s="53"/>
      <c r="W53258" s="53"/>
      <c r="X53258" s="53"/>
      <c r="Y53258" s="55"/>
    </row>
    <row r="53259" spans="21:25" x14ac:dyDescent="0.2">
      <c r="U53259" s="55"/>
      <c r="V53259" s="53"/>
      <c r="W53259" s="53"/>
      <c r="X53259" s="53"/>
      <c r="Y53259" s="55"/>
    </row>
    <row r="53260" spans="21:25" x14ac:dyDescent="0.2">
      <c r="U53260" s="55"/>
      <c r="V53260" s="53"/>
      <c r="W53260" s="53"/>
      <c r="X53260" s="53"/>
      <c r="Y53260" s="55"/>
    </row>
    <row r="53261" spans="21:25" x14ac:dyDescent="0.2">
      <c r="U53261" s="55"/>
      <c r="V53261" s="53"/>
      <c r="W53261" s="53"/>
      <c r="X53261" s="53"/>
      <c r="Y53261" s="55"/>
    </row>
    <row r="53262" spans="21:25" x14ac:dyDescent="0.2">
      <c r="U53262" s="55"/>
      <c r="V53262" s="53"/>
      <c r="W53262" s="53"/>
      <c r="X53262" s="53"/>
      <c r="Y53262" s="55"/>
    </row>
    <row r="53263" spans="21:25" x14ac:dyDescent="0.2">
      <c r="U53263" s="55"/>
      <c r="V53263" s="53"/>
      <c r="W53263" s="53"/>
      <c r="X53263" s="53"/>
      <c r="Y53263" s="55"/>
    </row>
    <row r="53264" spans="21:25" x14ac:dyDescent="0.2">
      <c r="U53264" s="55"/>
      <c r="V53264" s="53"/>
      <c r="W53264" s="53"/>
      <c r="X53264" s="53"/>
      <c r="Y53264" s="55"/>
    </row>
    <row r="53265" spans="21:25" x14ac:dyDescent="0.2">
      <c r="U53265" s="55"/>
      <c r="V53265" s="53"/>
      <c r="W53265" s="53"/>
      <c r="X53265" s="53"/>
      <c r="Y53265" s="55"/>
    </row>
    <row r="53266" spans="21:25" x14ac:dyDescent="0.2">
      <c r="U53266" s="55"/>
      <c r="V53266" s="53"/>
      <c r="W53266" s="53"/>
      <c r="X53266" s="53"/>
      <c r="Y53266" s="55"/>
    </row>
    <row r="53267" spans="21:25" x14ac:dyDescent="0.2">
      <c r="U53267" s="55"/>
      <c r="V53267" s="53"/>
      <c r="W53267" s="53"/>
      <c r="X53267" s="53"/>
      <c r="Y53267" s="55"/>
    </row>
    <row r="53268" spans="21:25" x14ac:dyDescent="0.2">
      <c r="U53268" s="55"/>
      <c r="V53268" s="53"/>
      <c r="W53268" s="53"/>
      <c r="X53268" s="53"/>
      <c r="Y53268" s="55"/>
    </row>
    <row r="53269" spans="21:25" x14ac:dyDescent="0.2">
      <c r="U53269" s="55"/>
      <c r="V53269" s="53"/>
      <c r="W53269" s="53"/>
      <c r="X53269" s="53"/>
      <c r="Y53269" s="55"/>
    </row>
    <row r="53270" spans="21:25" x14ac:dyDescent="0.2">
      <c r="U53270" s="55"/>
      <c r="V53270" s="53"/>
      <c r="W53270" s="53"/>
      <c r="X53270" s="53"/>
      <c r="Y53270" s="55"/>
    </row>
    <row r="53271" spans="21:25" x14ac:dyDescent="0.2">
      <c r="U53271" s="55"/>
      <c r="V53271" s="53"/>
      <c r="W53271" s="53"/>
      <c r="X53271" s="53"/>
      <c r="Y53271" s="55"/>
    </row>
    <row r="53272" spans="21:25" x14ac:dyDescent="0.2">
      <c r="U53272" s="55"/>
      <c r="V53272" s="53"/>
      <c r="W53272" s="53"/>
      <c r="X53272" s="53"/>
      <c r="Y53272" s="55"/>
    </row>
    <row r="53273" spans="21:25" x14ac:dyDescent="0.2">
      <c r="U53273" s="55"/>
      <c r="V53273" s="53"/>
      <c r="W53273" s="53"/>
      <c r="X53273" s="53"/>
      <c r="Y53273" s="55"/>
    </row>
    <row r="53274" spans="21:25" x14ac:dyDescent="0.2">
      <c r="U53274" s="55"/>
      <c r="V53274" s="53"/>
      <c r="W53274" s="53"/>
      <c r="X53274" s="53"/>
      <c r="Y53274" s="55"/>
    </row>
    <row r="53275" spans="21:25" x14ac:dyDescent="0.2">
      <c r="U53275" s="55"/>
      <c r="V53275" s="53"/>
      <c r="W53275" s="53"/>
      <c r="X53275" s="53"/>
      <c r="Y53275" s="55"/>
    </row>
    <row r="53276" spans="21:25" x14ac:dyDescent="0.2">
      <c r="U53276" s="55"/>
      <c r="V53276" s="53"/>
      <c r="W53276" s="53"/>
      <c r="X53276" s="53"/>
      <c r="Y53276" s="55"/>
    </row>
    <row r="53277" spans="21:25" x14ac:dyDescent="0.2">
      <c r="U53277" s="55"/>
      <c r="V53277" s="53"/>
      <c r="W53277" s="53"/>
      <c r="X53277" s="53"/>
      <c r="Y53277" s="55"/>
    </row>
    <row r="53278" spans="21:25" x14ac:dyDescent="0.2">
      <c r="U53278" s="55"/>
      <c r="V53278" s="53"/>
      <c r="W53278" s="53"/>
      <c r="X53278" s="53"/>
      <c r="Y53278" s="55"/>
    </row>
    <row r="53279" spans="21:25" x14ac:dyDescent="0.2">
      <c r="U53279" s="55"/>
      <c r="V53279" s="53"/>
      <c r="W53279" s="53"/>
      <c r="X53279" s="53"/>
      <c r="Y53279" s="55"/>
    </row>
    <row r="53280" spans="21:25" x14ac:dyDescent="0.2">
      <c r="U53280" s="55"/>
      <c r="V53280" s="53"/>
      <c r="W53280" s="53"/>
      <c r="X53280" s="53"/>
      <c r="Y53280" s="55"/>
    </row>
    <row r="53281" spans="21:25" x14ac:dyDescent="0.2">
      <c r="U53281" s="55"/>
      <c r="V53281" s="53"/>
      <c r="W53281" s="53"/>
      <c r="X53281" s="53"/>
      <c r="Y53281" s="55"/>
    </row>
    <row r="53282" spans="21:25" x14ac:dyDescent="0.2">
      <c r="U53282" s="55"/>
      <c r="V53282" s="53"/>
      <c r="W53282" s="53"/>
      <c r="X53282" s="53"/>
      <c r="Y53282" s="55"/>
    </row>
    <row r="53283" spans="21:25" x14ac:dyDescent="0.2">
      <c r="U53283" s="55"/>
      <c r="V53283" s="53"/>
      <c r="W53283" s="53"/>
      <c r="X53283" s="53"/>
      <c r="Y53283" s="55"/>
    </row>
    <row r="53284" spans="21:25" x14ac:dyDescent="0.2">
      <c r="U53284" s="55"/>
      <c r="V53284" s="53"/>
      <c r="W53284" s="53"/>
      <c r="X53284" s="53"/>
      <c r="Y53284" s="55"/>
    </row>
    <row r="53285" spans="21:25" x14ac:dyDescent="0.2">
      <c r="U53285" s="55"/>
      <c r="V53285" s="53"/>
      <c r="W53285" s="53"/>
      <c r="X53285" s="53"/>
      <c r="Y53285" s="55"/>
    </row>
    <row r="53286" spans="21:25" x14ac:dyDescent="0.2">
      <c r="U53286" s="55"/>
      <c r="V53286" s="53"/>
      <c r="W53286" s="53"/>
      <c r="X53286" s="53"/>
      <c r="Y53286" s="55"/>
    </row>
    <row r="53287" spans="21:25" x14ac:dyDescent="0.2">
      <c r="U53287" s="55"/>
      <c r="V53287" s="53"/>
      <c r="W53287" s="53"/>
      <c r="X53287" s="53"/>
      <c r="Y53287" s="55"/>
    </row>
    <row r="53288" spans="21:25" x14ac:dyDescent="0.2">
      <c r="U53288" s="55"/>
      <c r="V53288" s="53"/>
      <c r="W53288" s="53"/>
      <c r="X53288" s="53"/>
      <c r="Y53288" s="55"/>
    </row>
    <row r="53289" spans="21:25" x14ac:dyDescent="0.2">
      <c r="U53289" s="55"/>
      <c r="V53289" s="53"/>
      <c r="W53289" s="53"/>
      <c r="X53289" s="53"/>
      <c r="Y53289" s="55"/>
    </row>
    <row r="53290" spans="21:25" x14ac:dyDescent="0.2">
      <c r="U53290" s="55"/>
      <c r="V53290" s="53"/>
      <c r="W53290" s="53"/>
      <c r="X53290" s="53"/>
      <c r="Y53290" s="55"/>
    </row>
    <row r="53291" spans="21:25" x14ac:dyDescent="0.2">
      <c r="U53291" s="55"/>
      <c r="V53291" s="53"/>
      <c r="W53291" s="53"/>
      <c r="X53291" s="53"/>
      <c r="Y53291" s="55"/>
    </row>
    <row r="53292" spans="21:25" x14ac:dyDescent="0.2">
      <c r="U53292" s="55"/>
      <c r="V53292" s="53"/>
      <c r="W53292" s="53"/>
      <c r="X53292" s="53"/>
      <c r="Y53292" s="55"/>
    </row>
    <row r="53293" spans="21:25" x14ac:dyDescent="0.2">
      <c r="U53293" s="55"/>
      <c r="V53293" s="53"/>
      <c r="W53293" s="53"/>
      <c r="X53293" s="53"/>
      <c r="Y53293" s="55"/>
    </row>
    <row r="53294" spans="21:25" x14ac:dyDescent="0.2">
      <c r="U53294" s="55"/>
      <c r="V53294" s="53"/>
      <c r="W53294" s="53"/>
      <c r="X53294" s="53"/>
      <c r="Y53294" s="55"/>
    </row>
    <row r="53295" spans="21:25" x14ac:dyDescent="0.2">
      <c r="U53295" s="55"/>
      <c r="V53295" s="53"/>
      <c r="W53295" s="53"/>
      <c r="X53295" s="53"/>
      <c r="Y53295" s="55"/>
    </row>
    <row r="53296" spans="21:25" x14ac:dyDescent="0.2">
      <c r="U53296" s="55"/>
      <c r="V53296" s="53"/>
      <c r="W53296" s="53"/>
      <c r="X53296" s="53"/>
      <c r="Y53296" s="55"/>
    </row>
    <row r="53297" spans="21:25" x14ac:dyDescent="0.2">
      <c r="U53297" s="55"/>
      <c r="V53297" s="53"/>
      <c r="W53297" s="53"/>
      <c r="X53297" s="53"/>
      <c r="Y53297" s="55"/>
    </row>
    <row r="53298" spans="21:25" x14ac:dyDescent="0.2">
      <c r="U53298" s="55"/>
      <c r="V53298" s="53"/>
      <c r="W53298" s="53"/>
      <c r="X53298" s="53"/>
      <c r="Y53298" s="55"/>
    </row>
    <row r="53299" spans="21:25" x14ac:dyDescent="0.2">
      <c r="U53299" s="55"/>
      <c r="V53299" s="53"/>
      <c r="W53299" s="53"/>
      <c r="X53299" s="53"/>
      <c r="Y53299" s="55"/>
    </row>
    <row r="53300" spans="21:25" x14ac:dyDescent="0.2">
      <c r="U53300" s="55"/>
      <c r="V53300" s="53"/>
      <c r="W53300" s="53"/>
      <c r="X53300" s="53"/>
      <c r="Y53300" s="55"/>
    </row>
    <row r="53301" spans="21:25" x14ac:dyDescent="0.2">
      <c r="U53301" s="55"/>
      <c r="V53301" s="53"/>
      <c r="W53301" s="53"/>
      <c r="X53301" s="53"/>
      <c r="Y53301" s="55"/>
    </row>
    <row r="53302" spans="21:25" x14ac:dyDescent="0.2">
      <c r="U53302" s="55"/>
      <c r="V53302" s="53"/>
      <c r="W53302" s="53"/>
      <c r="X53302" s="53"/>
      <c r="Y53302" s="55"/>
    </row>
    <row r="53303" spans="21:25" x14ac:dyDescent="0.2">
      <c r="U53303" s="55"/>
      <c r="V53303" s="53"/>
      <c r="W53303" s="53"/>
      <c r="X53303" s="53"/>
      <c r="Y53303" s="55"/>
    </row>
    <row r="53304" spans="21:25" x14ac:dyDescent="0.2">
      <c r="U53304" s="55"/>
      <c r="V53304" s="53"/>
      <c r="W53304" s="53"/>
      <c r="X53304" s="53"/>
      <c r="Y53304" s="55"/>
    </row>
    <row r="53305" spans="21:25" x14ac:dyDescent="0.2">
      <c r="U53305" s="55"/>
      <c r="V53305" s="53"/>
      <c r="W53305" s="53"/>
      <c r="X53305" s="53"/>
      <c r="Y53305" s="55"/>
    </row>
    <row r="53306" spans="21:25" x14ac:dyDescent="0.2">
      <c r="U53306" s="55"/>
      <c r="V53306" s="53"/>
      <c r="W53306" s="53"/>
      <c r="X53306" s="53"/>
      <c r="Y53306" s="55"/>
    </row>
    <row r="53307" spans="21:25" x14ac:dyDescent="0.2">
      <c r="U53307" s="55"/>
      <c r="V53307" s="53"/>
      <c r="W53307" s="53"/>
      <c r="X53307" s="53"/>
      <c r="Y53307" s="55"/>
    </row>
    <row r="53308" spans="21:25" x14ac:dyDescent="0.2">
      <c r="U53308" s="55"/>
      <c r="V53308" s="53"/>
      <c r="W53308" s="53"/>
      <c r="X53308" s="53"/>
      <c r="Y53308" s="55"/>
    </row>
    <row r="53309" spans="21:25" x14ac:dyDescent="0.2">
      <c r="U53309" s="55"/>
      <c r="V53309" s="53"/>
      <c r="W53309" s="53"/>
      <c r="X53309" s="53"/>
      <c r="Y53309" s="55"/>
    </row>
    <row r="53310" spans="21:25" x14ac:dyDescent="0.2">
      <c r="U53310" s="55"/>
      <c r="V53310" s="53"/>
      <c r="W53310" s="53"/>
      <c r="X53310" s="53"/>
      <c r="Y53310" s="55"/>
    </row>
    <row r="53311" spans="21:25" x14ac:dyDescent="0.2">
      <c r="U53311" s="55"/>
      <c r="V53311" s="53"/>
      <c r="W53311" s="53"/>
      <c r="X53311" s="53"/>
      <c r="Y53311" s="55"/>
    </row>
    <row r="53312" spans="21:25" x14ac:dyDescent="0.2">
      <c r="U53312" s="55"/>
      <c r="V53312" s="53"/>
      <c r="W53312" s="53"/>
      <c r="X53312" s="53"/>
      <c r="Y53312" s="55"/>
    </row>
    <row r="53313" spans="21:25" x14ac:dyDescent="0.2">
      <c r="U53313" s="55"/>
      <c r="V53313" s="53"/>
      <c r="W53313" s="53"/>
      <c r="X53313" s="53"/>
      <c r="Y53313" s="55"/>
    </row>
    <row r="53314" spans="21:25" x14ac:dyDescent="0.2">
      <c r="U53314" s="55"/>
      <c r="V53314" s="53"/>
      <c r="W53314" s="53"/>
      <c r="X53314" s="53"/>
      <c r="Y53314" s="55"/>
    </row>
    <row r="53315" spans="21:25" x14ac:dyDescent="0.2">
      <c r="U53315" s="55"/>
      <c r="V53315" s="53"/>
      <c r="W53315" s="53"/>
      <c r="X53315" s="53"/>
      <c r="Y53315" s="55"/>
    </row>
    <row r="53316" spans="21:25" x14ac:dyDescent="0.2">
      <c r="U53316" s="55"/>
      <c r="V53316" s="53"/>
      <c r="W53316" s="53"/>
      <c r="X53316" s="53"/>
      <c r="Y53316" s="55"/>
    </row>
    <row r="53317" spans="21:25" x14ac:dyDescent="0.2">
      <c r="U53317" s="55"/>
      <c r="V53317" s="53"/>
      <c r="W53317" s="53"/>
      <c r="X53317" s="53"/>
      <c r="Y53317" s="55"/>
    </row>
    <row r="53318" spans="21:25" x14ac:dyDescent="0.2">
      <c r="U53318" s="55"/>
      <c r="V53318" s="53"/>
      <c r="W53318" s="53"/>
      <c r="X53318" s="53"/>
      <c r="Y53318" s="55"/>
    </row>
    <row r="53319" spans="21:25" x14ac:dyDescent="0.2">
      <c r="U53319" s="55"/>
      <c r="V53319" s="53"/>
      <c r="W53319" s="53"/>
      <c r="X53319" s="53"/>
      <c r="Y53319" s="55"/>
    </row>
    <row r="53320" spans="21:25" x14ac:dyDescent="0.2">
      <c r="U53320" s="55"/>
      <c r="V53320" s="53"/>
      <c r="W53320" s="53"/>
      <c r="X53320" s="53"/>
      <c r="Y53320" s="55"/>
    </row>
    <row r="53321" spans="21:25" x14ac:dyDescent="0.2">
      <c r="U53321" s="55"/>
      <c r="V53321" s="53"/>
      <c r="W53321" s="53"/>
      <c r="X53321" s="53"/>
      <c r="Y53321" s="55"/>
    </row>
    <row r="53322" spans="21:25" x14ac:dyDescent="0.2">
      <c r="U53322" s="55"/>
      <c r="V53322" s="53"/>
      <c r="W53322" s="53"/>
      <c r="X53322" s="53"/>
      <c r="Y53322" s="55"/>
    </row>
    <row r="53323" spans="21:25" x14ac:dyDescent="0.2">
      <c r="U53323" s="55"/>
      <c r="V53323" s="53"/>
      <c r="W53323" s="53"/>
      <c r="X53323" s="53"/>
      <c r="Y53323" s="55"/>
    </row>
    <row r="53324" spans="21:25" x14ac:dyDescent="0.2">
      <c r="U53324" s="55"/>
      <c r="V53324" s="53"/>
      <c r="W53324" s="53"/>
      <c r="X53324" s="53"/>
      <c r="Y53324" s="55"/>
    </row>
    <row r="53325" spans="21:25" x14ac:dyDescent="0.2">
      <c r="U53325" s="55"/>
      <c r="V53325" s="53"/>
      <c r="W53325" s="53"/>
      <c r="X53325" s="53"/>
      <c r="Y53325" s="55"/>
    </row>
    <row r="53326" spans="21:25" x14ac:dyDescent="0.2">
      <c r="U53326" s="55"/>
      <c r="V53326" s="53"/>
      <c r="W53326" s="53"/>
      <c r="X53326" s="53"/>
      <c r="Y53326" s="55"/>
    </row>
    <row r="53327" spans="21:25" x14ac:dyDescent="0.2">
      <c r="U53327" s="55"/>
      <c r="V53327" s="53"/>
      <c r="W53327" s="53"/>
      <c r="X53327" s="53"/>
      <c r="Y53327" s="55"/>
    </row>
    <row r="53328" spans="21:25" x14ac:dyDescent="0.2">
      <c r="U53328" s="55"/>
      <c r="V53328" s="53"/>
      <c r="W53328" s="53"/>
      <c r="X53328" s="53"/>
      <c r="Y53328" s="55"/>
    </row>
    <row r="53329" spans="21:25" x14ac:dyDescent="0.2">
      <c r="U53329" s="55"/>
      <c r="V53329" s="53"/>
      <c r="W53329" s="53"/>
      <c r="X53329" s="53"/>
      <c r="Y53329" s="55"/>
    </row>
    <row r="53330" spans="21:25" x14ac:dyDescent="0.2">
      <c r="U53330" s="55"/>
      <c r="V53330" s="53"/>
      <c r="W53330" s="53"/>
      <c r="X53330" s="53"/>
      <c r="Y53330" s="55"/>
    </row>
    <row r="53331" spans="21:25" x14ac:dyDescent="0.2">
      <c r="U53331" s="55"/>
      <c r="V53331" s="53"/>
      <c r="W53331" s="53"/>
      <c r="X53331" s="53"/>
      <c r="Y53331" s="55"/>
    </row>
    <row r="53332" spans="21:25" x14ac:dyDescent="0.2">
      <c r="U53332" s="55"/>
      <c r="V53332" s="53"/>
      <c r="W53332" s="53"/>
      <c r="X53332" s="53"/>
      <c r="Y53332" s="55"/>
    </row>
    <row r="53333" spans="21:25" x14ac:dyDescent="0.2">
      <c r="U53333" s="55"/>
      <c r="V53333" s="53"/>
      <c r="W53333" s="53"/>
      <c r="X53333" s="53"/>
      <c r="Y53333" s="55"/>
    </row>
    <row r="53334" spans="21:25" x14ac:dyDescent="0.2">
      <c r="U53334" s="55"/>
      <c r="V53334" s="53"/>
      <c r="W53334" s="53"/>
      <c r="X53334" s="53"/>
      <c r="Y53334" s="55"/>
    </row>
    <row r="53335" spans="21:25" x14ac:dyDescent="0.2">
      <c r="U53335" s="55"/>
      <c r="V53335" s="53"/>
      <c r="W53335" s="53"/>
      <c r="X53335" s="53"/>
      <c r="Y53335" s="55"/>
    </row>
    <row r="53336" spans="21:25" x14ac:dyDescent="0.2">
      <c r="U53336" s="55"/>
      <c r="V53336" s="53"/>
      <c r="W53336" s="53"/>
      <c r="X53336" s="53"/>
      <c r="Y53336" s="55"/>
    </row>
    <row r="53337" spans="21:25" x14ac:dyDescent="0.2">
      <c r="U53337" s="55"/>
      <c r="V53337" s="53"/>
      <c r="W53337" s="53"/>
      <c r="X53337" s="53"/>
      <c r="Y53337" s="55"/>
    </row>
    <row r="53338" spans="21:25" x14ac:dyDescent="0.2">
      <c r="U53338" s="55"/>
      <c r="V53338" s="53"/>
      <c r="W53338" s="53"/>
      <c r="X53338" s="53"/>
      <c r="Y53338" s="55"/>
    </row>
    <row r="53339" spans="21:25" x14ac:dyDescent="0.2">
      <c r="U53339" s="55"/>
      <c r="V53339" s="53"/>
      <c r="W53339" s="53"/>
      <c r="X53339" s="53"/>
      <c r="Y53339" s="55"/>
    </row>
    <row r="53340" spans="21:25" x14ac:dyDescent="0.2">
      <c r="U53340" s="55"/>
      <c r="V53340" s="53"/>
      <c r="W53340" s="53"/>
      <c r="X53340" s="53"/>
      <c r="Y53340" s="55"/>
    </row>
    <row r="53341" spans="21:25" x14ac:dyDescent="0.2">
      <c r="U53341" s="55"/>
      <c r="V53341" s="53"/>
      <c r="W53341" s="53"/>
      <c r="X53341" s="53"/>
      <c r="Y53341" s="55"/>
    </row>
    <row r="53342" spans="21:25" x14ac:dyDescent="0.2">
      <c r="U53342" s="55"/>
      <c r="V53342" s="53"/>
      <c r="W53342" s="53"/>
      <c r="X53342" s="53"/>
      <c r="Y53342" s="55"/>
    </row>
    <row r="53343" spans="21:25" x14ac:dyDescent="0.2">
      <c r="U53343" s="55"/>
      <c r="V53343" s="53"/>
      <c r="W53343" s="53"/>
      <c r="X53343" s="53"/>
      <c r="Y53343" s="55"/>
    </row>
    <row r="53344" spans="21:25" x14ac:dyDescent="0.2">
      <c r="U53344" s="55"/>
      <c r="V53344" s="53"/>
      <c r="W53344" s="53"/>
      <c r="X53344" s="53"/>
      <c r="Y53344" s="55"/>
    </row>
    <row r="53345" spans="21:25" x14ac:dyDescent="0.2">
      <c r="U53345" s="55"/>
      <c r="V53345" s="53"/>
      <c r="W53345" s="53"/>
      <c r="X53345" s="53"/>
      <c r="Y53345" s="55"/>
    </row>
    <row r="53346" spans="21:25" x14ac:dyDescent="0.2">
      <c r="U53346" s="55"/>
      <c r="V53346" s="53"/>
      <c r="W53346" s="53"/>
      <c r="X53346" s="53"/>
      <c r="Y53346" s="55"/>
    </row>
    <row r="53347" spans="21:25" x14ac:dyDescent="0.2">
      <c r="U53347" s="55"/>
      <c r="V53347" s="53"/>
      <c r="W53347" s="53"/>
      <c r="X53347" s="53"/>
      <c r="Y53347" s="55"/>
    </row>
    <row r="53348" spans="21:25" x14ac:dyDescent="0.2">
      <c r="U53348" s="55"/>
      <c r="V53348" s="53"/>
      <c r="W53348" s="53"/>
      <c r="X53348" s="53"/>
      <c r="Y53348" s="55"/>
    </row>
    <row r="53349" spans="21:25" x14ac:dyDescent="0.2">
      <c r="U53349" s="55"/>
      <c r="V53349" s="53"/>
      <c r="W53349" s="53"/>
      <c r="X53349" s="53"/>
      <c r="Y53349" s="55"/>
    </row>
    <row r="53350" spans="21:25" x14ac:dyDescent="0.2">
      <c r="U53350" s="55"/>
      <c r="V53350" s="53"/>
      <c r="W53350" s="53"/>
      <c r="X53350" s="53"/>
      <c r="Y53350" s="55"/>
    </row>
    <row r="53351" spans="21:25" x14ac:dyDescent="0.2">
      <c r="U53351" s="55"/>
      <c r="V53351" s="53"/>
      <c r="W53351" s="53"/>
      <c r="X53351" s="53"/>
      <c r="Y53351" s="55"/>
    </row>
    <row r="53352" spans="21:25" x14ac:dyDescent="0.2">
      <c r="U53352" s="55"/>
      <c r="V53352" s="53"/>
      <c r="W53352" s="53"/>
      <c r="X53352" s="53"/>
      <c r="Y53352" s="55"/>
    </row>
    <row r="53353" spans="21:25" x14ac:dyDescent="0.2">
      <c r="U53353" s="55"/>
      <c r="V53353" s="53"/>
      <c r="W53353" s="53"/>
      <c r="X53353" s="53"/>
      <c r="Y53353" s="55"/>
    </row>
    <row r="53354" spans="21:25" x14ac:dyDescent="0.2">
      <c r="U53354" s="55"/>
      <c r="V53354" s="53"/>
      <c r="W53354" s="53"/>
      <c r="X53354" s="53"/>
      <c r="Y53354" s="55"/>
    </row>
    <row r="53355" spans="21:25" x14ac:dyDescent="0.2">
      <c r="U53355" s="55"/>
      <c r="V53355" s="53"/>
      <c r="W53355" s="53"/>
      <c r="X53355" s="53"/>
      <c r="Y53355" s="55"/>
    </row>
    <row r="53356" spans="21:25" x14ac:dyDescent="0.2">
      <c r="U53356" s="55"/>
      <c r="V53356" s="53"/>
      <c r="W53356" s="53"/>
      <c r="X53356" s="53"/>
      <c r="Y53356" s="55"/>
    </row>
    <row r="53357" spans="21:25" x14ac:dyDescent="0.2">
      <c r="U53357" s="55"/>
      <c r="V53357" s="53"/>
      <c r="W53357" s="53"/>
      <c r="X53357" s="53"/>
      <c r="Y53357" s="55"/>
    </row>
    <row r="53358" spans="21:25" x14ac:dyDescent="0.2">
      <c r="U53358" s="55"/>
      <c r="V53358" s="53"/>
      <c r="W53358" s="53"/>
      <c r="X53358" s="53"/>
      <c r="Y53358" s="55"/>
    </row>
    <row r="53359" spans="21:25" x14ac:dyDescent="0.2">
      <c r="U53359" s="55"/>
      <c r="V53359" s="53"/>
      <c r="W53359" s="53"/>
      <c r="X53359" s="53"/>
      <c r="Y53359" s="55"/>
    </row>
    <row r="53360" spans="21:25" x14ac:dyDescent="0.2">
      <c r="U53360" s="55"/>
      <c r="V53360" s="53"/>
      <c r="W53360" s="53"/>
      <c r="X53360" s="53"/>
      <c r="Y53360" s="55"/>
    </row>
    <row r="53361" spans="21:25" x14ac:dyDescent="0.2">
      <c r="U53361" s="55"/>
      <c r="V53361" s="53"/>
      <c r="W53361" s="53"/>
      <c r="X53361" s="53"/>
      <c r="Y53361" s="55"/>
    </row>
    <row r="53362" spans="21:25" x14ac:dyDescent="0.2">
      <c r="U53362" s="55"/>
      <c r="V53362" s="53"/>
      <c r="W53362" s="53"/>
      <c r="X53362" s="53"/>
      <c r="Y53362" s="55"/>
    </row>
    <row r="53363" spans="21:25" x14ac:dyDescent="0.2">
      <c r="U53363" s="55"/>
      <c r="V53363" s="53"/>
      <c r="W53363" s="53"/>
      <c r="X53363" s="53"/>
      <c r="Y53363" s="55"/>
    </row>
    <row r="53364" spans="21:25" x14ac:dyDescent="0.2">
      <c r="U53364" s="55"/>
      <c r="V53364" s="53"/>
      <c r="W53364" s="53"/>
      <c r="X53364" s="53"/>
      <c r="Y53364" s="55"/>
    </row>
    <row r="53365" spans="21:25" x14ac:dyDescent="0.2">
      <c r="U53365" s="55"/>
      <c r="V53365" s="53"/>
      <c r="W53365" s="53"/>
      <c r="X53365" s="53"/>
      <c r="Y53365" s="55"/>
    </row>
    <row r="53366" spans="21:25" x14ac:dyDescent="0.2">
      <c r="U53366" s="55"/>
      <c r="V53366" s="53"/>
      <c r="W53366" s="53"/>
      <c r="X53366" s="53"/>
      <c r="Y53366" s="55"/>
    </row>
    <row r="53367" spans="21:25" x14ac:dyDescent="0.2">
      <c r="U53367" s="55"/>
      <c r="V53367" s="53"/>
      <c r="W53367" s="53"/>
      <c r="X53367" s="53"/>
      <c r="Y53367" s="55"/>
    </row>
    <row r="53368" spans="21:25" x14ac:dyDescent="0.2">
      <c r="U53368" s="55"/>
      <c r="V53368" s="53"/>
      <c r="W53368" s="53"/>
      <c r="X53368" s="53"/>
      <c r="Y53368" s="55"/>
    </row>
    <row r="53369" spans="21:25" x14ac:dyDescent="0.2">
      <c r="U53369" s="55"/>
      <c r="V53369" s="53"/>
      <c r="W53369" s="53"/>
      <c r="X53369" s="53"/>
      <c r="Y53369" s="55"/>
    </row>
    <row r="53370" spans="21:25" x14ac:dyDescent="0.2">
      <c r="U53370" s="55"/>
      <c r="V53370" s="53"/>
      <c r="W53370" s="53"/>
      <c r="X53370" s="53"/>
      <c r="Y53370" s="55"/>
    </row>
    <row r="53371" spans="21:25" x14ac:dyDescent="0.2">
      <c r="U53371" s="55"/>
      <c r="V53371" s="53"/>
      <c r="W53371" s="53"/>
      <c r="X53371" s="53"/>
      <c r="Y53371" s="55"/>
    </row>
    <row r="53372" spans="21:25" x14ac:dyDescent="0.2">
      <c r="U53372" s="55"/>
      <c r="V53372" s="53"/>
      <c r="W53372" s="53"/>
      <c r="X53372" s="53"/>
      <c r="Y53372" s="55"/>
    </row>
    <row r="53373" spans="21:25" x14ac:dyDescent="0.2">
      <c r="U53373" s="55"/>
      <c r="V53373" s="53"/>
      <c r="W53373" s="53"/>
      <c r="X53373" s="53"/>
      <c r="Y53373" s="55"/>
    </row>
    <row r="53374" spans="21:25" x14ac:dyDescent="0.2">
      <c r="U53374" s="55"/>
      <c r="V53374" s="53"/>
      <c r="W53374" s="53"/>
      <c r="X53374" s="53"/>
      <c r="Y53374" s="55"/>
    </row>
    <row r="53375" spans="21:25" x14ac:dyDescent="0.2">
      <c r="U53375" s="55"/>
      <c r="V53375" s="53"/>
      <c r="W53375" s="53"/>
      <c r="X53375" s="53"/>
      <c r="Y53375" s="55"/>
    </row>
    <row r="53376" spans="21:25" x14ac:dyDescent="0.2">
      <c r="U53376" s="55"/>
      <c r="V53376" s="53"/>
      <c r="W53376" s="53"/>
      <c r="X53376" s="53"/>
      <c r="Y53376" s="55"/>
    </row>
    <row r="53377" spans="21:25" x14ac:dyDescent="0.2">
      <c r="U53377" s="55"/>
      <c r="V53377" s="53"/>
      <c r="W53377" s="53"/>
      <c r="X53377" s="53"/>
      <c r="Y53377" s="55"/>
    </row>
    <row r="53378" spans="21:25" x14ac:dyDescent="0.2">
      <c r="U53378" s="55"/>
      <c r="V53378" s="53"/>
      <c r="W53378" s="53"/>
      <c r="X53378" s="53"/>
      <c r="Y53378" s="55"/>
    </row>
    <row r="53379" spans="21:25" x14ac:dyDescent="0.2">
      <c r="U53379" s="55"/>
      <c r="V53379" s="53"/>
      <c r="W53379" s="53"/>
      <c r="X53379" s="53"/>
      <c r="Y53379" s="55"/>
    </row>
    <row r="53380" spans="21:25" x14ac:dyDescent="0.2">
      <c r="U53380" s="55"/>
      <c r="V53380" s="53"/>
      <c r="W53380" s="53"/>
      <c r="X53380" s="53"/>
      <c r="Y53380" s="55"/>
    </row>
    <row r="53381" spans="21:25" x14ac:dyDescent="0.2">
      <c r="U53381" s="55"/>
      <c r="V53381" s="53"/>
      <c r="W53381" s="53"/>
      <c r="X53381" s="53"/>
      <c r="Y53381" s="55"/>
    </row>
    <row r="53382" spans="21:25" x14ac:dyDescent="0.2">
      <c r="U53382" s="55"/>
      <c r="V53382" s="53"/>
      <c r="W53382" s="53"/>
      <c r="X53382" s="53"/>
      <c r="Y53382" s="55"/>
    </row>
    <row r="53383" spans="21:25" x14ac:dyDescent="0.2">
      <c r="U53383" s="55"/>
      <c r="V53383" s="53"/>
      <c r="W53383" s="53"/>
      <c r="X53383" s="53"/>
      <c r="Y53383" s="55"/>
    </row>
    <row r="53384" spans="21:25" x14ac:dyDescent="0.2">
      <c r="U53384" s="55"/>
      <c r="V53384" s="53"/>
      <c r="W53384" s="53"/>
      <c r="X53384" s="53"/>
      <c r="Y53384" s="55"/>
    </row>
    <row r="53385" spans="21:25" x14ac:dyDescent="0.2">
      <c r="U53385" s="55"/>
      <c r="V53385" s="53"/>
      <c r="W53385" s="53"/>
      <c r="X53385" s="53"/>
      <c r="Y53385" s="55"/>
    </row>
    <row r="53386" spans="21:25" x14ac:dyDescent="0.2">
      <c r="U53386" s="55"/>
      <c r="V53386" s="53"/>
      <c r="W53386" s="53"/>
      <c r="X53386" s="53"/>
      <c r="Y53386" s="55"/>
    </row>
    <row r="53387" spans="21:25" x14ac:dyDescent="0.2">
      <c r="U53387" s="55"/>
      <c r="V53387" s="53"/>
      <c r="W53387" s="53"/>
      <c r="X53387" s="53"/>
      <c r="Y53387" s="55"/>
    </row>
    <row r="53388" spans="21:25" x14ac:dyDescent="0.2">
      <c r="U53388" s="55"/>
      <c r="V53388" s="53"/>
      <c r="W53388" s="53"/>
      <c r="X53388" s="53"/>
      <c r="Y53388" s="55"/>
    </row>
    <row r="53389" spans="21:25" x14ac:dyDescent="0.2">
      <c r="U53389" s="55"/>
      <c r="V53389" s="53"/>
      <c r="W53389" s="53"/>
      <c r="X53389" s="53"/>
      <c r="Y53389" s="55"/>
    </row>
    <row r="53390" spans="21:25" x14ac:dyDescent="0.2">
      <c r="U53390" s="55"/>
      <c r="V53390" s="53"/>
      <c r="W53390" s="53"/>
      <c r="X53390" s="53"/>
      <c r="Y53390" s="55"/>
    </row>
    <row r="53391" spans="21:25" x14ac:dyDescent="0.2">
      <c r="U53391" s="55"/>
      <c r="V53391" s="53"/>
      <c r="W53391" s="53"/>
      <c r="X53391" s="53"/>
      <c r="Y53391" s="55"/>
    </row>
    <row r="53392" spans="21:25" x14ac:dyDescent="0.2">
      <c r="U53392" s="55"/>
      <c r="V53392" s="53"/>
      <c r="W53392" s="53"/>
      <c r="X53392" s="53"/>
      <c r="Y53392" s="55"/>
    </row>
    <row r="53393" spans="21:25" x14ac:dyDescent="0.2">
      <c r="U53393" s="55"/>
      <c r="V53393" s="53"/>
      <c r="W53393" s="53"/>
      <c r="X53393" s="53"/>
      <c r="Y53393" s="55"/>
    </row>
    <row r="53394" spans="21:25" x14ac:dyDescent="0.2">
      <c r="U53394" s="55"/>
      <c r="V53394" s="53"/>
      <c r="W53394" s="53"/>
      <c r="X53394" s="53"/>
      <c r="Y53394" s="55"/>
    </row>
    <row r="53395" spans="21:25" x14ac:dyDescent="0.2">
      <c r="U53395" s="55"/>
      <c r="V53395" s="53"/>
      <c r="W53395" s="53"/>
      <c r="X53395" s="53"/>
      <c r="Y53395" s="55"/>
    </row>
    <row r="53396" spans="21:25" x14ac:dyDescent="0.2">
      <c r="U53396" s="55"/>
      <c r="V53396" s="53"/>
      <c r="W53396" s="53"/>
      <c r="X53396" s="53"/>
      <c r="Y53396" s="55"/>
    </row>
    <row r="53397" spans="21:25" x14ac:dyDescent="0.2">
      <c r="U53397" s="55"/>
      <c r="V53397" s="53"/>
      <c r="W53397" s="53"/>
      <c r="X53397" s="53"/>
      <c r="Y53397" s="55"/>
    </row>
    <row r="53398" spans="21:25" x14ac:dyDescent="0.2">
      <c r="U53398" s="55"/>
      <c r="V53398" s="53"/>
      <c r="W53398" s="53"/>
      <c r="X53398" s="53"/>
      <c r="Y53398" s="55"/>
    </row>
    <row r="53399" spans="21:25" x14ac:dyDescent="0.2">
      <c r="U53399" s="55"/>
      <c r="V53399" s="53"/>
      <c r="W53399" s="53"/>
      <c r="X53399" s="53"/>
      <c r="Y53399" s="55"/>
    </row>
    <row r="53400" spans="21:25" x14ac:dyDescent="0.2">
      <c r="U53400" s="55"/>
      <c r="V53400" s="53"/>
      <c r="W53400" s="53"/>
      <c r="X53400" s="53"/>
      <c r="Y53400" s="55"/>
    </row>
    <row r="53401" spans="21:25" x14ac:dyDescent="0.2">
      <c r="U53401" s="55"/>
      <c r="V53401" s="53"/>
      <c r="W53401" s="53"/>
      <c r="X53401" s="53"/>
      <c r="Y53401" s="55"/>
    </row>
    <row r="53402" spans="21:25" x14ac:dyDescent="0.2">
      <c r="U53402" s="55"/>
      <c r="V53402" s="53"/>
      <c r="W53402" s="53"/>
      <c r="X53402" s="53"/>
      <c r="Y53402" s="55"/>
    </row>
    <row r="53403" spans="21:25" x14ac:dyDescent="0.2">
      <c r="U53403" s="55"/>
      <c r="V53403" s="53"/>
      <c r="W53403" s="53"/>
      <c r="X53403" s="53"/>
      <c r="Y53403" s="55"/>
    </row>
    <row r="53404" spans="21:25" x14ac:dyDescent="0.2">
      <c r="U53404" s="55"/>
      <c r="V53404" s="53"/>
      <c r="W53404" s="53"/>
      <c r="X53404" s="53"/>
      <c r="Y53404" s="55"/>
    </row>
    <row r="53405" spans="21:25" x14ac:dyDescent="0.2">
      <c r="U53405" s="55"/>
      <c r="V53405" s="53"/>
      <c r="W53405" s="53"/>
      <c r="X53405" s="53"/>
      <c r="Y53405" s="55"/>
    </row>
    <row r="53406" spans="21:25" x14ac:dyDescent="0.2">
      <c r="U53406" s="55"/>
      <c r="V53406" s="53"/>
      <c r="W53406" s="53"/>
      <c r="X53406" s="53"/>
      <c r="Y53406" s="55"/>
    </row>
    <row r="53407" spans="21:25" x14ac:dyDescent="0.2">
      <c r="U53407" s="55"/>
      <c r="V53407" s="53"/>
      <c r="W53407" s="53"/>
      <c r="X53407" s="53"/>
      <c r="Y53407" s="55"/>
    </row>
    <row r="53408" spans="21:25" x14ac:dyDescent="0.2">
      <c r="U53408" s="55"/>
      <c r="V53408" s="53"/>
      <c r="W53408" s="53"/>
      <c r="X53408" s="53"/>
      <c r="Y53408" s="55"/>
    </row>
    <row r="53409" spans="21:25" x14ac:dyDescent="0.2">
      <c r="U53409" s="55"/>
      <c r="V53409" s="53"/>
      <c r="W53409" s="53"/>
      <c r="X53409" s="53"/>
      <c r="Y53409" s="55"/>
    </row>
    <row r="53410" spans="21:25" x14ac:dyDescent="0.2">
      <c r="U53410" s="55"/>
      <c r="V53410" s="53"/>
      <c r="W53410" s="53"/>
      <c r="X53410" s="53"/>
      <c r="Y53410" s="55"/>
    </row>
    <row r="53411" spans="21:25" x14ac:dyDescent="0.2">
      <c r="U53411" s="55"/>
      <c r="V53411" s="53"/>
      <c r="W53411" s="53"/>
      <c r="X53411" s="53"/>
      <c r="Y53411" s="55"/>
    </row>
    <row r="53412" spans="21:25" x14ac:dyDescent="0.2">
      <c r="U53412" s="55"/>
      <c r="V53412" s="53"/>
      <c r="W53412" s="53"/>
      <c r="X53412" s="53"/>
      <c r="Y53412" s="55"/>
    </row>
    <row r="53413" spans="21:25" x14ac:dyDescent="0.2">
      <c r="U53413" s="55"/>
      <c r="V53413" s="53"/>
      <c r="W53413" s="53"/>
      <c r="X53413" s="53"/>
      <c r="Y53413" s="55"/>
    </row>
    <row r="53414" spans="21:25" x14ac:dyDescent="0.2">
      <c r="U53414" s="55"/>
      <c r="V53414" s="53"/>
      <c r="W53414" s="53"/>
      <c r="X53414" s="53"/>
      <c r="Y53414" s="55"/>
    </row>
    <row r="53415" spans="21:25" x14ac:dyDescent="0.2">
      <c r="U53415" s="55"/>
      <c r="V53415" s="53"/>
      <c r="W53415" s="53"/>
      <c r="X53415" s="53"/>
      <c r="Y53415" s="55"/>
    </row>
    <row r="53416" spans="21:25" x14ac:dyDescent="0.2">
      <c r="U53416" s="55"/>
      <c r="V53416" s="53"/>
      <c r="W53416" s="53"/>
      <c r="X53416" s="53"/>
      <c r="Y53416" s="55"/>
    </row>
    <row r="53417" spans="21:25" x14ac:dyDescent="0.2">
      <c r="U53417" s="55"/>
      <c r="V53417" s="53"/>
      <c r="W53417" s="53"/>
      <c r="X53417" s="53"/>
      <c r="Y53417" s="55"/>
    </row>
    <row r="53418" spans="21:25" x14ac:dyDescent="0.2">
      <c r="U53418" s="55"/>
      <c r="V53418" s="53"/>
      <c r="W53418" s="53"/>
      <c r="X53418" s="53"/>
      <c r="Y53418" s="55"/>
    </row>
    <row r="53419" spans="21:25" x14ac:dyDescent="0.2">
      <c r="U53419" s="55"/>
      <c r="V53419" s="53"/>
      <c r="W53419" s="53"/>
      <c r="X53419" s="53"/>
      <c r="Y53419" s="55"/>
    </row>
    <row r="53420" spans="21:25" x14ac:dyDescent="0.2">
      <c r="U53420" s="55"/>
      <c r="V53420" s="53"/>
      <c r="W53420" s="53"/>
      <c r="X53420" s="53"/>
      <c r="Y53420" s="55"/>
    </row>
    <row r="53421" spans="21:25" x14ac:dyDescent="0.2">
      <c r="U53421" s="55"/>
      <c r="V53421" s="53"/>
      <c r="W53421" s="53"/>
      <c r="X53421" s="53"/>
      <c r="Y53421" s="55"/>
    </row>
    <row r="53422" spans="21:25" x14ac:dyDescent="0.2">
      <c r="U53422" s="55"/>
      <c r="V53422" s="53"/>
      <c r="W53422" s="53"/>
      <c r="X53422" s="53"/>
      <c r="Y53422" s="55"/>
    </row>
    <row r="53423" spans="21:25" x14ac:dyDescent="0.2">
      <c r="U53423" s="55"/>
      <c r="V53423" s="53"/>
      <c r="W53423" s="53"/>
      <c r="X53423" s="53"/>
      <c r="Y53423" s="55"/>
    </row>
    <row r="53424" spans="21:25" x14ac:dyDescent="0.2">
      <c r="U53424" s="55"/>
      <c r="V53424" s="53"/>
      <c r="W53424" s="53"/>
      <c r="X53424" s="53"/>
      <c r="Y53424" s="55"/>
    </row>
    <row r="53425" spans="21:25" x14ac:dyDescent="0.2">
      <c r="U53425" s="55"/>
      <c r="V53425" s="53"/>
      <c r="W53425" s="53"/>
      <c r="X53425" s="53"/>
      <c r="Y53425" s="55"/>
    </row>
    <row r="53426" spans="21:25" x14ac:dyDescent="0.2">
      <c r="U53426" s="55"/>
      <c r="V53426" s="53"/>
      <c r="W53426" s="53"/>
      <c r="X53426" s="53"/>
      <c r="Y53426" s="55"/>
    </row>
    <row r="53427" spans="21:25" x14ac:dyDescent="0.2">
      <c r="U53427" s="55"/>
      <c r="V53427" s="53"/>
      <c r="W53427" s="53"/>
      <c r="X53427" s="53"/>
      <c r="Y53427" s="55"/>
    </row>
    <row r="53428" spans="21:25" x14ac:dyDescent="0.2">
      <c r="U53428" s="55"/>
      <c r="V53428" s="53"/>
      <c r="W53428" s="53"/>
      <c r="X53428" s="53"/>
      <c r="Y53428" s="55"/>
    </row>
    <row r="53429" spans="21:25" x14ac:dyDescent="0.2">
      <c r="U53429" s="55"/>
      <c r="V53429" s="53"/>
      <c r="W53429" s="53"/>
      <c r="X53429" s="53"/>
      <c r="Y53429" s="55"/>
    </row>
    <row r="53430" spans="21:25" x14ac:dyDescent="0.2">
      <c r="U53430" s="55"/>
      <c r="V53430" s="53"/>
      <c r="W53430" s="53"/>
      <c r="X53430" s="53"/>
      <c r="Y53430" s="55"/>
    </row>
    <row r="53431" spans="21:25" x14ac:dyDescent="0.2">
      <c r="U53431" s="55"/>
      <c r="V53431" s="53"/>
      <c r="W53431" s="53"/>
      <c r="X53431" s="53"/>
      <c r="Y53431" s="55"/>
    </row>
    <row r="53432" spans="21:25" x14ac:dyDescent="0.2">
      <c r="U53432" s="55"/>
      <c r="V53432" s="53"/>
      <c r="W53432" s="53"/>
      <c r="X53432" s="53"/>
      <c r="Y53432" s="55"/>
    </row>
    <row r="53433" spans="21:25" x14ac:dyDescent="0.2">
      <c r="U53433" s="55"/>
      <c r="V53433" s="53"/>
      <c r="W53433" s="53"/>
      <c r="X53433" s="53"/>
      <c r="Y53433" s="55"/>
    </row>
    <row r="53434" spans="21:25" x14ac:dyDescent="0.2">
      <c r="U53434" s="55"/>
      <c r="V53434" s="53"/>
      <c r="W53434" s="53"/>
      <c r="X53434" s="53"/>
      <c r="Y53434" s="55"/>
    </row>
    <row r="53435" spans="21:25" x14ac:dyDescent="0.2">
      <c r="U53435" s="55"/>
      <c r="V53435" s="53"/>
      <c r="W53435" s="53"/>
      <c r="X53435" s="53"/>
      <c r="Y53435" s="55"/>
    </row>
    <row r="53436" spans="21:25" x14ac:dyDescent="0.2">
      <c r="U53436" s="55"/>
      <c r="V53436" s="53"/>
      <c r="W53436" s="53"/>
      <c r="X53436" s="53"/>
      <c r="Y53436" s="55"/>
    </row>
    <row r="53437" spans="21:25" x14ac:dyDescent="0.2">
      <c r="U53437" s="55"/>
      <c r="V53437" s="53"/>
      <c r="W53437" s="53"/>
      <c r="X53437" s="53"/>
      <c r="Y53437" s="55"/>
    </row>
    <row r="53438" spans="21:25" x14ac:dyDescent="0.2">
      <c r="U53438" s="55"/>
      <c r="V53438" s="53"/>
      <c r="W53438" s="53"/>
      <c r="X53438" s="53"/>
      <c r="Y53438" s="55"/>
    </row>
    <row r="53439" spans="21:25" x14ac:dyDescent="0.2">
      <c r="U53439" s="55"/>
      <c r="V53439" s="53"/>
      <c r="W53439" s="53"/>
      <c r="X53439" s="53"/>
      <c r="Y53439" s="55"/>
    </row>
    <row r="53440" spans="21:25" x14ac:dyDescent="0.2">
      <c r="U53440" s="55"/>
      <c r="V53440" s="53"/>
      <c r="W53440" s="53"/>
      <c r="X53440" s="53"/>
      <c r="Y53440" s="55"/>
    </row>
    <row r="53441" spans="21:25" x14ac:dyDescent="0.2">
      <c r="U53441" s="55"/>
      <c r="V53441" s="53"/>
      <c r="W53441" s="53"/>
      <c r="X53441" s="53"/>
      <c r="Y53441" s="55"/>
    </row>
    <row r="53442" spans="21:25" x14ac:dyDescent="0.2">
      <c r="U53442" s="55"/>
      <c r="V53442" s="53"/>
      <c r="W53442" s="53"/>
      <c r="X53442" s="53"/>
      <c r="Y53442" s="55"/>
    </row>
    <row r="53443" spans="21:25" x14ac:dyDescent="0.2">
      <c r="U53443" s="55"/>
      <c r="V53443" s="53"/>
      <c r="W53443" s="53"/>
      <c r="X53443" s="53"/>
      <c r="Y53443" s="55"/>
    </row>
    <row r="53444" spans="21:25" x14ac:dyDescent="0.2">
      <c r="U53444" s="55"/>
      <c r="V53444" s="53"/>
      <c r="W53444" s="53"/>
      <c r="X53444" s="53"/>
      <c r="Y53444" s="55"/>
    </row>
    <row r="53445" spans="21:25" x14ac:dyDescent="0.2">
      <c r="U53445" s="55"/>
      <c r="V53445" s="53"/>
      <c r="W53445" s="53"/>
      <c r="X53445" s="53"/>
      <c r="Y53445" s="55"/>
    </row>
    <row r="53446" spans="21:25" x14ac:dyDescent="0.2">
      <c r="U53446" s="55"/>
      <c r="V53446" s="53"/>
      <c r="W53446" s="53"/>
      <c r="X53446" s="53"/>
      <c r="Y53446" s="55"/>
    </row>
    <row r="53447" spans="21:25" x14ac:dyDescent="0.2">
      <c r="U53447" s="55"/>
      <c r="V53447" s="53"/>
      <c r="W53447" s="53"/>
      <c r="X53447" s="53"/>
      <c r="Y53447" s="55"/>
    </row>
    <row r="53448" spans="21:25" x14ac:dyDescent="0.2">
      <c r="U53448" s="55"/>
      <c r="V53448" s="53"/>
      <c r="W53448" s="53"/>
      <c r="X53448" s="53"/>
      <c r="Y53448" s="55"/>
    </row>
    <row r="53449" spans="21:25" x14ac:dyDescent="0.2">
      <c r="U53449" s="55"/>
      <c r="V53449" s="53"/>
      <c r="W53449" s="53"/>
      <c r="X53449" s="53"/>
      <c r="Y53449" s="55"/>
    </row>
    <row r="53450" spans="21:25" x14ac:dyDescent="0.2">
      <c r="U53450" s="55"/>
      <c r="V53450" s="53"/>
      <c r="W53450" s="53"/>
      <c r="X53450" s="53"/>
      <c r="Y53450" s="55"/>
    </row>
    <row r="53451" spans="21:25" x14ac:dyDescent="0.2">
      <c r="U53451" s="55"/>
      <c r="V53451" s="53"/>
      <c r="W53451" s="53"/>
      <c r="X53451" s="53"/>
      <c r="Y53451" s="55"/>
    </row>
    <row r="53452" spans="21:25" x14ac:dyDescent="0.2">
      <c r="U53452" s="55"/>
      <c r="V53452" s="53"/>
      <c r="W53452" s="53"/>
      <c r="X53452" s="53"/>
      <c r="Y53452" s="55"/>
    </row>
    <row r="53453" spans="21:25" x14ac:dyDescent="0.2">
      <c r="U53453" s="55"/>
      <c r="V53453" s="53"/>
      <c r="W53453" s="53"/>
      <c r="X53453" s="53"/>
      <c r="Y53453" s="55"/>
    </row>
    <row r="53454" spans="21:25" x14ac:dyDescent="0.2">
      <c r="U53454" s="55"/>
      <c r="V53454" s="53"/>
      <c r="W53454" s="53"/>
      <c r="X53454" s="53"/>
      <c r="Y53454" s="55"/>
    </row>
    <row r="53455" spans="21:25" x14ac:dyDescent="0.2">
      <c r="U53455" s="55"/>
      <c r="V53455" s="53"/>
      <c r="W53455" s="53"/>
      <c r="X53455" s="53"/>
      <c r="Y53455" s="55"/>
    </row>
    <row r="53456" spans="21:25" x14ac:dyDescent="0.2">
      <c r="U53456" s="55"/>
      <c r="V53456" s="53"/>
      <c r="W53456" s="53"/>
      <c r="X53456" s="53"/>
      <c r="Y53456" s="55"/>
    </row>
    <row r="53457" spans="21:25" x14ac:dyDescent="0.2">
      <c r="U53457" s="55"/>
      <c r="V53457" s="53"/>
      <c r="W53457" s="53"/>
      <c r="X53457" s="53"/>
      <c r="Y53457" s="55"/>
    </row>
    <row r="53458" spans="21:25" x14ac:dyDescent="0.2">
      <c r="U53458" s="55"/>
      <c r="V53458" s="53"/>
      <c r="W53458" s="53"/>
      <c r="X53458" s="53"/>
      <c r="Y53458" s="55"/>
    </row>
    <row r="53459" spans="21:25" x14ac:dyDescent="0.2">
      <c r="U53459" s="55"/>
      <c r="V53459" s="53"/>
      <c r="W53459" s="53"/>
      <c r="X53459" s="53"/>
      <c r="Y53459" s="55"/>
    </row>
    <row r="53460" spans="21:25" x14ac:dyDescent="0.2">
      <c r="U53460" s="55"/>
      <c r="V53460" s="53"/>
      <c r="W53460" s="53"/>
      <c r="X53460" s="53"/>
      <c r="Y53460" s="55"/>
    </row>
    <row r="53461" spans="21:25" x14ac:dyDescent="0.2">
      <c r="U53461" s="55"/>
      <c r="V53461" s="53"/>
      <c r="W53461" s="53"/>
      <c r="X53461" s="53"/>
      <c r="Y53461" s="55"/>
    </row>
    <row r="53462" spans="21:25" x14ac:dyDescent="0.2">
      <c r="U53462" s="55"/>
      <c r="V53462" s="53"/>
      <c r="W53462" s="53"/>
      <c r="X53462" s="53"/>
      <c r="Y53462" s="55"/>
    </row>
    <row r="53463" spans="21:25" x14ac:dyDescent="0.2">
      <c r="U53463" s="55"/>
      <c r="V53463" s="53"/>
      <c r="W53463" s="53"/>
      <c r="X53463" s="53"/>
      <c r="Y53463" s="55"/>
    </row>
    <row r="53464" spans="21:25" x14ac:dyDescent="0.2">
      <c r="U53464" s="55"/>
      <c r="V53464" s="53"/>
      <c r="W53464" s="53"/>
      <c r="X53464" s="53"/>
      <c r="Y53464" s="55"/>
    </row>
    <row r="53465" spans="21:25" x14ac:dyDescent="0.2">
      <c r="U53465" s="55"/>
      <c r="V53465" s="53"/>
      <c r="W53465" s="53"/>
      <c r="X53465" s="53"/>
      <c r="Y53465" s="55"/>
    </row>
    <row r="53466" spans="21:25" x14ac:dyDescent="0.2">
      <c r="U53466" s="55"/>
      <c r="V53466" s="53"/>
      <c r="W53466" s="53"/>
      <c r="X53466" s="53"/>
      <c r="Y53466" s="55"/>
    </row>
    <row r="53467" spans="21:25" x14ac:dyDescent="0.2">
      <c r="U53467" s="55"/>
      <c r="V53467" s="53"/>
      <c r="W53467" s="53"/>
      <c r="X53467" s="53"/>
      <c r="Y53467" s="55"/>
    </row>
    <row r="53468" spans="21:25" x14ac:dyDescent="0.2">
      <c r="U53468" s="55"/>
      <c r="V53468" s="53"/>
      <c r="W53468" s="53"/>
      <c r="X53468" s="53"/>
      <c r="Y53468" s="55"/>
    </row>
    <row r="53469" spans="21:25" x14ac:dyDescent="0.2">
      <c r="U53469" s="55"/>
      <c r="V53469" s="53"/>
      <c r="W53469" s="53"/>
      <c r="X53469" s="53"/>
      <c r="Y53469" s="55"/>
    </row>
    <row r="53470" spans="21:25" x14ac:dyDescent="0.2">
      <c r="U53470" s="55"/>
      <c r="V53470" s="53"/>
      <c r="W53470" s="53"/>
      <c r="X53470" s="53"/>
      <c r="Y53470" s="55"/>
    </row>
    <row r="53471" spans="21:25" x14ac:dyDescent="0.2">
      <c r="U53471" s="55"/>
      <c r="V53471" s="53"/>
      <c r="W53471" s="53"/>
      <c r="X53471" s="53"/>
      <c r="Y53471" s="55"/>
    </row>
    <row r="53472" spans="21:25" x14ac:dyDescent="0.2">
      <c r="U53472" s="55"/>
      <c r="V53472" s="53"/>
      <c r="W53472" s="53"/>
      <c r="X53472" s="53"/>
      <c r="Y53472" s="55"/>
    </row>
    <row r="53473" spans="21:25" x14ac:dyDescent="0.2">
      <c r="U53473" s="55"/>
      <c r="V53473" s="53"/>
      <c r="W53473" s="53"/>
      <c r="X53473" s="53"/>
      <c r="Y53473" s="55"/>
    </row>
    <row r="53474" spans="21:25" x14ac:dyDescent="0.2">
      <c r="U53474" s="55"/>
      <c r="V53474" s="53"/>
      <c r="W53474" s="53"/>
      <c r="X53474" s="53"/>
      <c r="Y53474" s="55"/>
    </row>
    <row r="53475" spans="21:25" x14ac:dyDescent="0.2">
      <c r="U53475" s="55"/>
      <c r="V53475" s="53"/>
      <c r="W53475" s="53"/>
      <c r="X53475" s="53"/>
      <c r="Y53475" s="55"/>
    </row>
    <row r="53476" spans="21:25" x14ac:dyDescent="0.2">
      <c r="U53476" s="55"/>
      <c r="V53476" s="53"/>
      <c r="W53476" s="53"/>
      <c r="X53476" s="53"/>
      <c r="Y53476" s="55"/>
    </row>
    <row r="53477" spans="21:25" x14ac:dyDescent="0.2">
      <c r="U53477" s="55"/>
      <c r="V53477" s="53"/>
      <c r="W53477" s="53"/>
      <c r="X53477" s="53"/>
      <c r="Y53477" s="55"/>
    </row>
    <row r="53478" spans="21:25" x14ac:dyDescent="0.2">
      <c r="U53478" s="55"/>
      <c r="V53478" s="53"/>
      <c r="W53478" s="53"/>
      <c r="X53478" s="53"/>
      <c r="Y53478" s="55"/>
    </row>
    <row r="53479" spans="21:25" x14ac:dyDescent="0.2">
      <c r="U53479" s="55"/>
      <c r="V53479" s="53"/>
      <c r="W53479" s="53"/>
      <c r="X53479" s="53"/>
      <c r="Y53479" s="55"/>
    </row>
    <row r="53480" spans="21:25" x14ac:dyDescent="0.2">
      <c r="U53480" s="55"/>
      <c r="V53480" s="53"/>
      <c r="W53480" s="53"/>
      <c r="X53480" s="53"/>
      <c r="Y53480" s="55"/>
    </row>
    <row r="53481" spans="21:25" x14ac:dyDescent="0.2">
      <c r="U53481" s="55"/>
      <c r="V53481" s="53"/>
      <c r="W53481" s="53"/>
      <c r="X53481" s="53"/>
      <c r="Y53481" s="55"/>
    </row>
    <row r="53482" spans="21:25" x14ac:dyDescent="0.2">
      <c r="U53482" s="55"/>
      <c r="V53482" s="53"/>
      <c r="W53482" s="53"/>
      <c r="X53482" s="53"/>
      <c r="Y53482" s="55"/>
    </row>
    <row r="53483" spans="21:25" x14ac:dyDescent="0.2">
      <c r="U53483" s="55"/>
      <c r="V53483" s="53"/>
      <c r="W53483" s="53"/>
      <c r="X53483" s="53"/>
      <c r="Y53483" s="55"/>
    </row>
    <row r="53484" spans="21:25" x14ac:dyDescent="0.2">
      <c r="U53484" s="55"/>
      <c r="V53484" s="53"/>
      <c r="W53484" s="53"/>
      <c r="X53484" s="53"/>
      <c r="Y53484" s="55"/>
    </row>
    <row r="53485" spans="21:25" x14ac:dyDescent="0.2">
      <c r="U53485" s="55"/>
      <c r="V53485" s="53"/>
      <c r="W53485" s="53"/>
      <c r="X53485" s="53"/>
      <c r="Y53485" s="55"/>
    </row>
    <row r="53486" spans="21:25" x14ac:dyDescent="0.2">
      <c r="U53486" s="55"/>
      <c r="V53486" s="53"/>
      <c r="W53486" s="53"/>
      <c r="X53486" s="53"/>
      <c r="Y53486" s="55"/>
    </row>
    <row r="53487" spans="21:25" x14ac:dyDescent="0.2">
      <c r="U53487" s="55"/>
      <c r="V53487" s="53"/>
      <c r="W53487" s="53"/>
      <c r="X53487" s="53"/>
      <c r="Y53487" s="55"/>
    </row>
    <row r="53488" spans="21:25" x14ac:dyDescent="0.2">
      <c r="U53488" s="55"/>
      <c r="V53488" s="53"/>
      <c r="W53488" s="53"/>
      <c r="X53488" s="53"/>
      <c r="Y53488" s="55"/>
    </row>
    <row r="53489" spans="21:25" x14ac:dyDescent="0.2">
      <c r="U53489" s="55"/>
      <c r="V53489" s="53"/>
      <c r="W53489" s="53"/>
      <c r="X53489" s="53"/>
      <c r="Y53489" s="55"/>
    </row>
    <row r="53490" spans="21:25" x14ac:dyDescent="0.2">
      <c r="U53490" s="55"/>
      <c r="V53490" s="53"/>
      <c r="W53490" s="53"/>
      <c r="X53490" s="53"/>
      <c r="Y53490" s="55"/>
    </row>
    <row r="53491" spans="21:25" x14ac:dyDescent="0.2">
      <c r="U53491" s="55"/>
      <c r="V53491" s="53"/>
      <c r="W53491" s="53"/>
      <c r="X53491" s="53"/>
      <c r="Y53491" s="55"/>
    </row>
    <row r="53492" spans="21:25" x14ac:dyDescent="0.2">
      <c r="U53492" s="55"/>
      <c r="V53492" s="53"/>
      <c r="W53492" s="53"/>
      <c r="X53492" s="53"/>
      <c r="Y53492" s="55"/>
    </row>
    <row r="53493" spans="21:25" x14ac:dyDescent="0.2">
      <c r="U53493" s="55"/>
      <c r="V53493" s="53"/>
      <c r="W53493" s="53"/>
      <c r="X53493" s="53"/>
      <c r="Y53493" s="55"/>
    </row>
    <row r="53494" spans="21:25" x14ac:dyDescent="0.2">
      <c r="U53494" s="55"/>
      <c r="V53494" s="53"/>
      <c r="W53494" s="53"/>
      <c r="X53494" s="53"/>
      <c r="Y53494" s="55"/>
    </row>
    <row r="53495" spans="21:25" x14ac:dyDescent="0.2">
      <c r="U53495" s="55"/>
      <c r="V53495" s="53"/>
      <c r="W53495" s="53"/>
      <c r="X53495" s="53"/>
      <c r="Y53495" s="55"/>
    </row>
    <row r="53496" spans="21:25" x14ac:dyDescent="0.2">
      <c r="U53496" s="55"/>
      <c r="V53496" s="53"/>
      <c r="W53496" s="53"/>
      <c r="X53496" s="53"/>
      <c r="Y53496" s="55"/>
    </row>
    <row r="53497" spans="21:25" x14ac:dyDescent="0.2">
      <c r="U53497" s="55"/>
      <c r="V53497" s="53"/>
      <c r="W53497" s="53"/>
      <c r="X53497" s="53"/>
      <c r="Y53497" s="55"/>
    </row>
    <row r="53498" spans="21:25" x14ac:dyDescent="0.2">
      <c r="U53498" s="55"/>
      <c r="V53498" s="53"/>
      <c r="W53498" s="53"/>
      <c r="X53498" s="53"/>
      <c r="Y53498" s="55"/>
    </row>
    <row r="53499" spans="21:25" x14ac:dyDescent="0.2">
      <c r="U53499" s="55"/>
      <c r="V53499" s="53"/>
      <c r="W53499" s="53"/>
      <c r="X53499" s="53"/>
      <c r="Y53499" s="55"/>
    </row>
    <row r="53500" spans="21:25" x14ac:dyDescent="0.2">
      <c r="U53500" s="55"/>
      <c r="V53500" s="53"/>
      <c r="W53500" s="53"/>
      <c r="X53500" s="53"/>
      <c r="Y53500" s="55"/>
    </row>
    <row r="53501" spans="21:25" x14ac:dyDescent="0.2">
      <c r="U53501" s="55"/>
      <c r="V53501" s="53"/>
      <c r="W53501" s="53"/>
      <c r="X53501" s="53"/>
      <c r="Y53501" s="55"/>
    </row>
    <row r="53502" spans="21:25" x14ac:dyDescent="0.2">
      <c r="U53502" s="55"/>
      <c r="V53502" s="53"/>
      <c r="W53502" s="53"/>
      <c r="X53502" s="53"/>
      <c r="Y53502" s="55"/>
    </row>
    <row r="53503" spans="21:25" x14ac:dyDescent="0.2">
      <c r="U53503" s="55"/>
      <c r="V53503" s="53"/>
      <c r="W53503" s="53"/>
      <c r="X53503" s="53"/>
      <c r="Y53503" s="55"/>
    </row>
    <row r="53504" spans="21:25" x14ac:dyDescent="0.2">
      <c r="U53504" s="55"/>
      <c r="V53504" s="53"/>
      <c r="W53504" s="53"/>
      <c r="X53504" s="53"/>
      <c r="Y53504" s="55"/>
    </row>
    <row r="53505" spans="21:25" x14ac:dyDescent="0.2">
      <c r="U53505" s="55"/>
      <c r="V53505" s="53"/>
      <c r="W53505" s="53"/>
      <c r="X53505" s="53"/>
      <c r="Y53505" s="55"/>
    </row>
    <row r="53506" spans="21:25" x14ac:dyDescent="0.2">
      <c r="U53506" s="55"/>
      <c r="V53506" s="53"/>
      <c r="W53506" s="53"/>
      <c r="X53506" s="53"/>
      <c r="Y53506" s="55"/>
    </row>
    <row r="53507" spans="21:25" x14ac:dyDescent="0.2">
      <c r="U53507" s="55"/>
      <c r="V53507" s="53"/>
      <c r="W53507" s="53"/>
      <c r="X53507" s="53"/>
      <c r="Y53507" s="55"/>
    </row>
    <row r="53508" spans="21:25" x14ac:dyDescent="0.2">
      <c r="U53508" s="55"/>
      <c r="V53508" s="53"/>
      <c r="W53508" s="53"/>
      <c r="X53508" s="53"/>
      <c r="Y53508" s="55"/>
    </row>
    <row r="53509" spans="21:25" x14ac:dyDescent="0.2">
      <c r="U53509" s="55"/>
      <c r="V53509" s="53"/>
      <c r="W53509" s="53"/>
      <c r="X53509" s="53"/>
      <c r="Y53509" s="55"/>
    </row>
    <row r="53510" spans="21:25" x14ac:dyDescent="0.2">
      <c r="U53510" s="55"/>
      <c r="V53510" s="53"/>
      <c r="W53510" s="53"/>
      <c r="X53510" s="53"/>
      <c r="Y53510" s="55"/>
    </row>
    <row r="53511" spans="21:25" x14ac:dyDescent="0.2">
      <c r="U53511" s="55"/>
      <c r="V53511" s="53"/>
      <c r="W53511" s="53"/>
      <c r="X53511" s="53"/>
      <c r="Y53511" s="55"/>
    </row>
    <row r="53512" spans="21:25" x14ac:dyDescent="0.2">
      <c r="U53512" s="55"/>
      <c r="V53512" s="53"/>
      <c r="W53512" s="53"/>
      <c r="X53512" s="53"/>
      <c r="Y53512" s="55"/>
    </row>
    <row r="53513" spans="21:25" x14ac:dyDescent="0.2">
      <c r="U53513" s="55"/>
      <c r="V53513" s="53"/>
      <c r="W53513" s="53"/>
      <c r="X53513" s="53"/>
      <c r="Y53513" s="55"/>
    </row>
    <row r="53514" spans="21:25" x14ac:dyDescent="0.2">
      <c r="U53514" s="55"/>
      <c r="V53514" s="53"/>
      <c r="W53514" s="53"/>
      <c r="X53514" s="53"/>
      <c r="Y53514" s="55"/>
    </row>
    <row r="53515" spans="21:25" x14ac:dyDescent="0.2">
      <c r="U53515" s="55"/>
      <c r="V53515" s="53"/>
      <c r="W53515" s="53"/>
      <c r="X53515" s="53"/>
      <c r="Y53515" s="55"/>
    </row>
    <row r="53516" spans="21:25" x14ac:dyDescent="0.2">
      <c r="U53516" s="55"/>
      <c r="V53516" s="53"/>
      <c r="W53516" s="53"/>
      <c r="X53516" s="53"/>
      <c r="Y53516" s="55"/>
    </row>
    <row r="53517" spans="21:25" x14ac:dyDescent="0.2">
      <c r="U53517" s="55"/>
      <c r="V53517" s="53"/>
      <c r="W53517" s="53"/>
      <c r="X53517" s="53"/>
      <c r="Y53517" s="55"/>
    </row>
    <row r="53518" spans="21:25" x14ac:dyDescent="0.2">
      <c r="U53518" s="55"/>
      <c r="V53518" s="53"/>
      <c r="W53518" s="53"/>
      <c r="X53518" s="53"/>
      <c r="Y53518" s="55"/>
    </row>
    <row r="53519" spans="21:25" x14ac:dyDescent="0.2">
      <c r="U53519" s="55"/>
      <c r="V53519" s="53"/>
      <c r="W53519" s="53"/>
      <c r="X53519" s="53"/>
      <c r="Y53519" s="55"/>
    </row>
    <row r="53520" spans="21:25" x14ac:dyDescent="0.2">
      <c r="U53520" s="55"/>
      <c r="V53520" s="53"/>
      <c r="W53520" s="53"/>
      <c r="X53520" s="53"/>
      <c r="Y53520" s="55"/>
    </row>
    <row r="53521" spans="21:25" x14ac:dyDescent="0.2">
      <c r="U53521" s="55"/>
      <c r="V53521" s="53"/>
      <c r="W53521" s="53"/>
      <c r="X53521" s="53"/>
      <c r="Y53521" s="55"/>
    </row>
    <row r="53522" spans="21:25" x14ac:dyDescent="0.2">
      <c r="U53522" s="55"/>
      <c r="V53522" s="53"/>
      <c r="W53522" s="53"/>
      <c r="X53522" s="53"/>
      <c r="Y53522" s="55"/>
    </row>
    <row r="53523" spans="21:25" x14ac:dyDescent="0.2">
      <c r="U53523" s="55"/>
      <c r="V53523" s="53"/>
      <c r="W53523" s="53"/>
      <c r="X53523" s="53"/>
      <c r="Y53523" s="55"/>
    </row>
    <row r="53524" spans="21:25" x14ac:dyDescent="0.2">
      <c r="U53524" s="55"/>
      <c r="V53524" s="53"/>
      <c r="W53524" s="53"/>
      <c r="X53524" s="53"/>
      <c r="Y53524" s="55"/>
    </row>
    <row r="53525" spans="21:25" x14ac:dyDescent="0.2">
      <c r="U53525" s="55"/>
      <c r="V53525" s="53"/>
      <c r="W53525" s="53"/>
      <c r="X53525" s="53"/>
      <c r="Y53525" s="55"/>
    </row>
    <row r="53526" spans="21:25" x14ac:dyDescent="0.2">
      <c r="U53526" s="55"/>
      <c r="V53526" s="53"/>
      <c r="W53526" s="53"/>
      <c r="X53526" s="53"/>
      <c r="Y53526" s="55"/>
    </row>
    <row r="53527" spans="21:25" x14ac:dyDescent="0.2">
      <c r="U53527" s="55"/>
      <c r="V53527" s="53"/>
      <c r="W53527" s="53"/>
      <c r="X53527" s="53"/>
      <c r="Y53527" s="55"/>
    </row>
    <row r="53528" spans="21:25" x14ac:dyDescent="0.2">
      <c r="U53528" s="55"/>
      <c r="V53528" s="53"/>
      <c r="W53528" s="53"/>
      <c r="X53528" s="53"/>
      <c r="Y53528" s="55"/>
    </row>
    <row r="53529" spans="21:25" x14ac:dyDescent="0.2">
      <c r="U53529" s="55"/>
      <c r="V53529" s="53"/>
      <c r="W53529" s="53"/>
      <c r="X53529" s="53"/>
      <c r="Y53529" s="55"/>
    </row>
    <row r="53530" spans="21:25" x14ac:dyDescent="0.2">
      <c r="U53530" s="55"/>
      <c r="V53530" s="53"/>
      <c r="W53530" s="53"/>
      <c r="X53530" s="53"/>
      <c r="Y53530" s="55"/>
    </row>
    <row r="53531" spans="21:25" x14ac:dyDescent="0.2">
      <c r="U53531" s="55"/>
      <c r="V53531" s="53"/>
      <c r="W53531" s="53"/>
      <c r="X53531" s="53"/>
      <c r="Y53531" s="55"/>
    </row>
    <row r="53532" spans="21:25" x14ac:dyDescent="0.2">
      <c r="U53532" s="55"/>
      <c r="V53532" s="53"/>
      <c r="W53532" s="53"/>
      <c r="X53532" s="53"/>
      <c r="Y53532" s="55"/>
    </row>
    <row r="53533" spans="21:25" x14ac:dyDescent="0.2">
      <c r="U53533" s="55"/>
      <c r="V53533" s="53"/>
      <c r="W53533" s="53"/>
      <c r="X53533" s="53"/>
      <c r="Y53533" s="55"/>
    </row>
    <row r="53534" spans="21:25" x14ac:dyDescent="0.2">
      <c r="U53534" s="55"/>
      <c r="V53534" s="53"/>
      <c r="W53534" s="53"/>
      <c r="X53534" s="53"/>
      <c r="Y53534" s="55"/>
    </row>
    <row r="53535" spans="21:25" x14ac:dyDescent="0.2">
      <c r="U53535" s="55"/>
      <c r="V53535" s="53"/>
      <c r="W53535" s="53"/>
      <c r="X53535" s="53"/>
      <c r="Y53535" s="55"/>
    </row>
    <row r="53536" spans="21:25" x14ac:dyDescent="0.2">
      <c r="U53536" s="55"/>
      <c r="V53536" s="53"/>
      <c r="W53536" s="53"/>
      <c r="X53536" s="53"/>
      <c r="Y53536" s="55"/>
    </row>
    <row r="53537" spans="21:25" x14ac:dyDescent="0.2">
      <c r="U53537" s="55"/>
      <c r="V53537" s="53"/>
      <c r="W53537" s="53"/>
      <c r="X53537" s="53"/>
      <c r="Y53537" s="55"/>
    </row>
    <row r="53538" spans="21:25" x14ac:dyDescent="0.2">
      <c r="U53538" s="55"/>
      <c r="V53538" s="53"/>
      <c r="W53538" s="53"/>
      <c r="X53538" s="53"/>
      <c r="Y53538" s="55"/>
    </row>
    <row r="53539" spans="21:25" x14ac:dyDescent="0.2">
      <c r="U53539" s="55"/>
      <c r="V53539" s="53"/>
      <c r="W53539" s="53"/>
      <c r="X53539" s="53"/>
      <c r="Y53539" s="55"/>
    </row>
    <row r="53540" spans="21:25" x14ac:dyDescent="0.2">
      <c r="U53540" s="55"/>
      <c r="V53540" s="53"/>
      <c r="W53540" s="53"/>
      <c r="X53540" s="53"/>
      <c r="Y53540" s="55"/>
    </row>
    <row r="53541" spans="21:25" x14ac:dyDescent="0.2">
      <c r="U53541" s="55"/>
      <c r="V53541" s="53"/>
      <c r="W53541" s="53"/>
      <c r="X53541" s="53"/>
      <c r="Y53541" s="55"/>
    </row>
    <row r="53542" spans="21:25" x14ac:dyDescent="0.2">
      <c r="U53542" s="55"/>
      <c r="V53542" s="53"/>
      <c r="W53542" s="53"/>
      <c r="X53542" s="53"/>
      <c r="Y53542" s="55"/>
    </row>
    <row r="53543" spans="21:25" x14ac:dyDescent="0.2">
      <c r="U53543" s="55"/>
      <c r="V53543" s="53"/>
      <c r="W53543" s="53"/>
      <c r="X53543" s="53"/>
      <c r="Y53543" s="55"/>
    </row>
    <row r="53544" spans="21:25" x14ac:dyDescent="0.2">
      <c r="U53544" s="55"/>
      <c r="V53544" s="53"/>
      <c r="W53544" s="53"/>
      <c r="X53544" s="53"/>
      <c r="Y53544" s="55"/>
    </row>
    <row r="53545" spans="21:25" x14ac:dyDescent="0.2">
      <c r="U53545" s="55"/>
      <c r="V53545" s="53"/>
      <c r="W53545" s="53"/>
      <c r="X53545" s="53"/>
      <c r="Y53545" s="55"/>
    </row>
    <row r="53546" spans="21:25" x14ac:dyDescent="0.2">
      <c r="U53546" s="55"/>
      <c r="V53546" s="53"/>
      <c r="W53546" s="53"/>
      <c r="X53546" s="53"/>
      <c r="Y53546" s="55"/>
    </row>
    <row r="53547" spans="21:25" x14ac:dyDescent="0.2">
      <c r="U53547" s="55"/>
      <c r="V53547" s="53"/>
      <c r="W53547" s="53"/>
      <c r="X53547" s="53"/>
      <c r="Y53547" s="55"/>
    </row>
    <row r="53548" spans="21:25" x14ac:dyDescent="0.2">
      <c r="U53548" s="55"/>
      <c r="V53548" s="53"/>
      <c r="W53548" s="53"/>
      <c r="X53548" s="53"/>
      <c r="Y53548" s="55"/>
    </row>
    <row r="53549" spans="21:25" x14ac:dyDescent="0.2">
      <c r="U53549" s="55"/>
      <c r="V53549" s="53"/>
      <c r="W53549" s="53"/>
      <c r="X53549" s="53"/>
      <c r="Y53549" s="55"/>
    </row>
    <row r="53550" spans="21:25" x14ac:dyDescent="0.2">
      <c r="U53550" s="55"/>
      <c r="V53550" s="53"/>
      <c r="W53550" s="53"/>
      <c r="X53550" s="53"/>
      <c r="Y53550" s="55"/>
    </row>
    <row r="53551" spans="21:25" x14ac:dyDescent="0.2">
      <c r="U53551" s="55"/>
      <c r="V53551" s="53"/>
      <c r="W53551" s="53"/>
      <c r="X53551" s="53"/>
      <c r="Y53551" s="55"/>
    </row>
    <row r="53552" spans="21:25" x14ac:dyDescent="0.2">
      <c r="U53552" s="55"/>
      <c r="V53552" s="53"/>
      <c r="W53552" s="53"/>
      <c r="X53552" s="53"/>
      <c r="Y53552" s="55"/>
    </row>
    <row r="53553" spans="21:25" x14ac:dyDescent="0.2">
      <c r="U53553" s="55"/>
      <c r="V53553" s="53"/>
      <c r="W53553" s="53"/>
      <c r="X53553" s="53"/>
      <c r="Y53553" s="55"/>
    </row>
    <row r="53554" spans="21:25" x14ac:dyDescent="0.2">
      <c r="U53554" s="55"/>
      <c r="V53554" s="53"/>
      <c r="W53554" s="53"/>
      <c r="X53554" s="53"/>
      <c r="Y53554" s="55"/>
    </row>
    <row r="53555" spans="21:25" x14ac:dyDescent="0.2">
      <c r="U53555" s="55"/>
      <c r="V53555" s="53"/>
      <c r="W53555" s="53"/>
      <c r="X53555" s="53"/>
      <c r="Y53555" s="55"/>
    </row>
    <row r="53556" spans="21:25" x14ac:dyDescent="0.2">
      <c r="U53556" s="55"/>
      <c r="V53556" s="53"/>
      <c r="W53556" s="53"/>
      <c r="X53556" s="53"/>
      <c r="Y53556" s="55"/>
    </row>
    <row r="53557" spans="21:25" x14ac:dyDescent="0.2">
      <c r="U53557" s="55"/>
      <c r="V53557" s="53"/>
      <c r="W53557" s="53"/>
      <c r="X53557" s="53"/>
      <c r="Y53557" s="55"/>
    </row>
    <row r="53558" spans="21:25" x14ac:dyDescent="0.2">
      <c r="U53558" s="55"/>
      <c r="V53558" s="53"/>
      <c r="W53558" s="53"/>
      <c r="X53558" s="53"/>
      <c r="Y53558" s="55"/>
    </row>
    <row r="53559" spans="21:25" x14ac:dyDescent="0.2">
      <c r="U53559" s="55"/>
      <c r="V53559" s="53"/>
      <c r="W53559" s="53"/>
      <c r="X53559" s="53"/>
      <c r="Y53559" s="55"/>
    </row>
    <row r="53560" spans="21:25" x14ac:dyDescent="0.2">
      <c r="U53560" s="55"/>
      <c r="V53560" s="53"/>
      <c r="W53560" s="53"/>
      <c r="X53560" s="53"/>
      <c r="Y53560" s="55"/>
    </row>
    <row r="53561" spans="21:25" x14ac:dyDescent="0.2">
      <c r="U53561" s="55"/>
      <c r="V53561" s="53"/>
      <c r="W53561" s="53"/>
      <c r="X53561" s="53"/>
      <c r="Y53561" s="55"/>
    </row>
    <row r="53562" spans="21:25" x14ac:dyDescent="0.2">
      <c r="U53562" s="55"/>
      <c r="V53562" s="53"/>
      <c r="W53562" s="53"/>
      <c r="X53562" s="53"/>
      <c r="Y53562" s="55"/>
    </row>
    <row r="53563" spans="21:25" x14ac:dyDescent="0.2">
      <c r="U53563" s="55"/>
      <c r="V53563" s="53"/>
      <c r="W53563" s="53"/>
      <c r="X53563" s="53"/>
      <c r="Y53563" s="55"/>
    </row>
    <row r="53564" spans="21:25" x14ac:dyDescent="0.2">
      <c r="U53564" s="55"/>
      <c r="V53564" s="53"/>
      <c r="W53564" s="53"/>
      <c r="X53564" s="53"/>
      <c r="Y53564" s="55"/>
    </row>
    <row r="53565" spans="21:25" x14ac:dyDescent="0.2">
      <c r="U53565" s="55"/>
      <c r="V53565" s="53"/>
      <c r="W53565" s="53"/>
      <c r="X53565" s="53"/>
      <c r="Y53565" s="55"/>
    </row>
    <row r="53566" spans="21:25" x14ac:dyDescent="0.2">
      <c r="U53566" s="55"/>
      <c r="V53566" s="53"/>
      <c r="W53566" s="53"/>
      <c r="X53566" s="53"/>
      <c r="Y53566" s="55"/>
    </row>
    <row r="53567" spans="21:25" x14ac:dyDescent="0.2">
      <c r="U53567" s="55"/>
      <c r="V53567" s="53"/>
      <c r="W53567" s="53"/>
      <c r="X53567" s="53"/>
      <c r="Y53567" s="55"/>
    </row>
    <row r="53568" spans="21:25" x14ac:dyDescent="0.2">
      <c r="U53568" s="55"/>
      <c r="V53568" s="53"/>
      <c r="W53568" s="53"/>
      <c r="X53568" s="53"/>
      <c r="Y53568" s="55"/>
    </row>
    <row r="53569" spans="21:25" x14ac:dyDescent="0.2">
      <c r="U53569" s="55"/>
      <c r="V53569" s="53"/>
      <c r="W53569" s="53"/>
      <c r="X53569" s="53"/>
      <c r="Y53569" s="55"/>
    </row>
    <row r="53570" spans="21:25" x14ac:dyDescent="0.2">
      <c r="U53570" s="55"/>
      <c r="V53570" s="53"/>
      <c r="W53570" s="53"/>
      <c r="X53570" s="53"/>
      <c r="Y53570" s="55"/>
    </row>
    <row r="53571" spans="21:25" x14ac:dyDescent="0.2">
      <c r="U53571" s="55"/>
      <c r="V53571" s="53"/>
      <c r="W53571" s="53"/>
      <c r="X53571" s="53"/>
      <c r="Y53571" s="55"/>
    </row>
    <row r="53572" spans="21:25" x14ac:dyDescent="0.2">
      <c r="U53572" s="55"/>
      <c r="V53572" s="53"/>
      <c r="W53572" s="53"/>
      <c r="X53572" s="53"/>
      <c r="Y53572" s="55"/>
    </row>
    <row r="53573" spans="21:25" x14ac:dyDescent="0.2">
      <c r="U53573" s="55"/>
      <c r="V53573" s="53"/>
      <c r="W53573" s="53"/>
      <c r="X53573" s="53"/>
      <c r="Y53573" s="55"/>
    </row>
    <row r="53574" spans="21:25" x14ac:dyDescent="0.2">
      <c r="U53574" s="55"/>
      <c r="V53574" s="53"/>
      <c r="W53574" s="53"/>
      <c r="X53574" s="53"/>
      <c r="Y53574" s="55"/>
    </row>
    <row r="53575" spans="21:25" x14ac:dyDescent="0.2">
      <c r="U53575" s="55"/>
      <c r="V53575" s="53"/>
      <c r="W53575" s="53"/>
      <c r="X53575" s="53"/>
      <c r="Y53575" s="55"/>
    </row>
    <row r="53576" spans="21:25" x14ac:dyDescent="0.2">
      <c r="U53576" s="55"/>
      <c r="V53576" s="53"/>
      <c r="W53576" s="53"/>
      <c r="X53576" s="53"/>
      <c r="Y53576" s="55"/>
    </row>
    <row r="53577" spans="21:25" x14ac:dyDescent="0.2">
      <c r="U53577" s="55"/>
      <c r="V53577" s="53"/>
      <c r="W53577" s="53"/>
      <c r="X53577" s="53"/>
      <c r="Y53577" s="55"/>
    </row>
    <row r="53578" spans="21:25" x14ac:dyDescent="0.2">
      <c r="U53578" s="55"/>
      <c r="V53578" s="53"/>
      <c r="W53578" s="53"/>
      <c r="X53578" s="53"/>
      <c r="Y53578" s="55"/>
    </row>
    <row r="53579" spans="21:25" x14ac:dyDescent="0.2">
      <c r="U53579" s="55"/>
      <c r="V53579" s="53"/>
      <c r="W53579" s="53"/>
      <c r="X53579" s="53"/>
      <c r="Y53579" s="55"/>
    </row>
    <row r="53580" spans="21:25" x14ac:dyDescent="0.2">
      <c r="U53580" s="55"/>
      <c r="V53580" s="53"/>
      <c r="W53580" s="53"/>
      <c r="X53580" s="53"/>
      <c r="Y53580" s="55"/>
    </row>
    <row r="53581" spans="21:25" x14ac:dyDescent="0.2">
      <c r="U53581" s="55"/>
      <c r="V53581" s="53"/>
      <c r="W53581" s="53"/>
      <c r="X53581" s="53"/>
      <c r="Y53581" s="55"/>
    </row>
    <row r="53582" spans="21:25" x14ac:dyDescent="0.2">
      <c r="U53582" s="55"/>
      <c r="V53582" s="53"/>
      <c r="W53582" s="53"/>
      <c r="X53582" s="53"/>
      <c r="Y53582" s="55"/>
    </row>
    <row r="53583" spans="21:25" x14ac:dyDescent="0.2">
      <c r="U53583" s="55"/>
      <c r="V53583" s="53"/>
      <c r="W53583" s="53"/>
      <c r="X53583" s="53"/>
      <c r="Y53583" s="55"/>
    </row>
    <row r="53584" spans="21:25" x14ac:dyDescent="0.2">
      <c r="U53584" s="55"/>
      <c r="V53584" s="53"/>
      <c r="W53584" s="53"/>
      <c r="X53584" s="53"/>
      <c r="Y53584" s="55"/>
    </row>
    <row r="53585" spans="21:25" x14ac:dyDescent="0.2">
      <c r="U53585" s="55"/>
      <c r="V53585" s="53"/>
      <c r="W53585" s="53"/>
      <c r="X53585" s="53"/>
      <c r="Y53585" s="55"/>
    </row>
    <row r="53586" spans="21:25" x14ac:dyDescent="0.2">
      <c r="U53586" s="55"/>
      <c r="V53586" s="53"/>
      <c r="W53586" s="53"/>
      <c r="X53586" s="53"/>
      <c r="Y53586" s="55"/>
    </row>
    <row r="53587" spans="21:25" x14ac:dyDescent="0.2">
      <c r="U53587" s="55"/>
      <c r="V53587" s="53"/>
      <c r="W53587" s="53"/>
      <c r="X53587" s="53"/>
      <c r="Y53587" s="55"/>
    </row>
    <row r="53588" spans="21:25" x14ac:dyDescent="0.2">
      <c r="U53588" s="55"/>
      <c r="V53588" s="53"/>
      <c r="W53588" s="53"/>
      <c r="X53588" s="53"/>
      <c r="Y53588" s="55"/>
    </row>
    <row r="53589" spans="21:25" x14ac:dyDescent="0.2">
      <c r="U53589" s="55"/>
      <c r="V53589" s="53"/>
      <c r="W53589" s="53"/>
      <c r="X53589" s="53"/>
      <c r="Y53589" s="55"/>
    </row>
    <row r="53590" spans="21:25" x14ac:dyDescent="0.2">
      <c r="U53590" s="55"/>
      <c r="V53590" s="53"/>
      <c r="W53590" s="53"/>
      <c r="X53590" s="53"/>
      <c r="Y53590" s="55"/>
    </row>
    <row r="53591" spans="21:25" x14ac:dyDescent="0.2">
      <c r="U53591" s="55"/>
      <c r="V53591" s="53"/>
      <c r="W53591" s="53"/>
      <c r="X53591" s="53"/>
      <c r="Y53591" s="55"/>
    </row>
    <row r="53592" spans="21:25" x14ac:dyDescent="0.2">
      <c r="U53592" s="55"/>
      <c r="V53592" s="53"/>
      <c r="W53592" s="53"/>
      <c r="X53592" s="53"/>
      <c r="Y53592" s="55"/>
    </row>
    <row r="53593" spans="21:25" x14ac:dyDescent="0.2">
      <c r="U53593" s="55"/>
      <c r="V53593" s="53"/>
      <c r="W53593" s="53"/>
      <c r="X53593" s="53"/>
      <c r="Y53593" s="55"/>
    </row>
    <row r="53594" spans="21:25" x14ac:dyDescent="0.2">
      <c r="U53594" s="55"/>
      <c r="V53594" s="53"/>
      <c r="W53594" s="53"/>
      <c r="X53594" s="53"/>
      <c r="Y53594" s="55"/>
    </row>
    <row r="53595" spans="21:25" x14ac:dyDescent="0.2">
      <c r="U53595" s="55"/>
      <c r="V53595" s="53"/>
      <c r="W53595" s="53"/>
      <c r="X53595" s="53"/>
      <c r="Y53595" s="55"/>
    </row>
    <row r="53596" spans="21:25" x14ac:dyDescent="0.2">
      <c r="U53596" s="55"/>
      <c r="V53596" s="53"/>
      <c r="W53596" s="53"/>
      <c r="X53596" s="53"/>
      <c r="Y53596" s="55"/>
    </row>
    <row r="53597" spans="21:25" x14ac:dyDescent="0.2">
      <c r="U53597" s="55"/>
      <c r="V53597" s="53"/>
      <c r="W53597" s="53"/>
      <c r="X53597" s="53"/>
      <c r="Y53597" s="55"/>
    </row>
    <row r="53598" spans="21:25" x14ac:dyDescent="0.2">
      <c r="U53598" s="55"/>
      <c r="V53598" s="53"/>
      <c r="W53598" s="53"/>
      <c r="X53598" s="53"/>
      <c r="Y53598" s="55"/>
    </row>
    <row r="53599" spans="21:25" x14ac:dyDescent="0.2">
      <c r="U53599" s="55"/>
      <c r="V53599" s="53"/>
      <c r="W53599" s="53"/>
      <c r="X53599" s="53"/>
      <c r="Y53599" s="55"/>
    </row>
    <row r="53600" spans="21:25" x14ac:dyDescent="0.2">
      <c r="U53600" s="55"/>
      <c r="V53600" s="53"/>
      <c r="W53600" s="53"/>
      <c r="X53600" s="53"/>
      <c r="Y53600" s="55"/>
    </row>
    <row r="53601" spans="21:25" x14ac:dyDescent="0.2">
      <c r="U53601" s="55"/>
      <c r="V53601" s="53"/>
      <c r="W53601" s="53"/>
      <c r="X53601" s="53"/>
      <c r="Y53601" s="55"/>
    </row>
    <row r="53602" spans="21:25" x14ac:dyDescent="0.2">
      <c r="U53602" s="55"/>
      <c r="V53602" s="53"/>
      <c r="W53602" s="53"/>
      <c r="X53602" s="53"/>
      <c r="Y53602" s="55"/>
    </row>
    <row r="53603" spans="21:25" x14ac:dyDescent="0.2">
      <c r="U53603" s="55"/>
      <c r="V53603" s="53"/>
      <c r="W53603" s="53"/>
      <c r="X53603" s="53"/>
      <c r="Y53603" s="55"/>
    </row>
    <row r="53604" spans="21:25" x14ac:dyDescent="0.2">
      <c r="U53604" s="55"/>
      <c r="V53604" s="53"/>
      <c r="W53604" s="53"/>
      <c r="X53604" s="53"/>
      <c r="Y53604" s="55"/>
    </row>
    <row r="53605" spans="21:25" x14ac:dyDescent="0.2">
      <c r="U53605" s="55"/>
      <c r="V53605" s="53"/>
      <c r="W53605" s="53"/>
      <c r="X53605" s="53"/>
      <c r="Y53605" s="55"/>
    </row>
    <row r="53606" spans="21:25" x14ac:dyDescent="0.2">
      <c r="U53606" s="55"/>
      <c r="V53606" s="53"/>
      <c r="W53606" s="53"/>
      <c r="X53606" s="53"/>
      <c r="Y53606" s="55"/>
    </row>
    <row r="53607" spans="21:25" x14ac:dyDescent="0.2">
      <c r="U53607" s="55"/>
      <c r="V53607" s="53"/>
      <c r="W53607" s="53"/>
      <c r="X53607" s="53"/>
      <c r="Y53607" s="55"/>
    </row>
    <row r="53608" spans="21:25" x14ac:dyDescent="0.2">
      <c r="U53608" s="55"/>
      <c r="V53608" s="53"/>
      <c r="W53608" s="53"/>
      <c r="X53608" s="53"/>
      <c r="Y53608" s="55"/>
    </row>
    <row r="53609" spans="21:25" x14ac:dyDescent="0.2">
      <c r="U53609" s="55"/>
      <c r="V53609" s="53"/>
      <c r="W53609" s="53"/>
      <c r="X53609" s="53"/>
      <c r="Y53609" s="55"/>
    </row>
    <row r="53610" spans="21:25" x14ac:dyDescent="0.2">
      <c r="U53610" s="55"/>
      <c r="V53610" s="53"/>
      <c r="W53610" s="53"/>
      <c r="X53610" s="53"/>
      <c r="Y53610" s="55"/>
    </row>
    <row r="53611" spans="21:25" x14ac:dyDescent="0.2">
      <c r="U53611" s="55"/>
      <c r="V53611" s="53"/>
      <c r="W53611" s="53"/>
      <c r="X53611" s="53"/>
      <c r="Y53611" s="55"/>
    </row>
    <row r="53612" spans="21:25" x14ac:dyDescent="0.2">
      <c r="U53612" s="55"/>
      <c r="V53612" s="53"/>
      <c r="W53612" s="53"/>
      <c r="X53612" s="53"/>
      <c r="Y53612" s="55"/>
    </row>
    <row r="53613" spans="21:25" x14ac:dyDescent="0.2">
      <c r="U53613" s="55"/>
      <c r="V53613" s="53"/>
      <c r="W53613" s="53"/>
      <c r="X53613" s="53"/>
      <c r="Y53613" s="55"/>
    </row>
    <row r="53614" spans="21:25" x14ac:dyDescent="0.2">
      <c r="U53614" s="55"/>
      <c r="V53614" s="53"/>
      <c r="W53614" s="53"/>
      <c r="X53614" s="53"/>
      <c r="Y53614" s="55"/>
    </row>
    <row r="53615" spans="21:25" x14ac:dyDescent="0.2">
      <c r="U53615" s="55"/>
      <c r="V53615" s="53"/>
      <c r="W53615" s="53"/>
      <c r="X53615" s="53"/>
      <c r="Y53615" s="55"/>
    </row>
    <row r="53616" spans="21:25" x14ac:dyDescent="0.2">
      <c r="U53616" s="55"/>
      <c r="V53616" s="53"/>
      <c r="W53616" s="53"/>
      <c r="X53616" s="53"/>
      <c r="Y53616" s="55"/>
    </row>
    <row r="53617" spans="21:25" x14ac:dyDescent="0.2">
      <c r="U53617" s="55"/>
      <c r="V53617" s="53"/>
      <c r="W53617" s="53"/>
      <c r="X53617" s="53"/>
      <c r="Y53617" s="55"/>
    </row>
    <row r="53618" spans="21:25" x14ac:dyDescent="0.2">
      <c r="U53618" s="55"/>
      <c r="V53618" s="53"/>
      <c r="W53618" s="53"/>
      <c r="X53618" s="53"/>
      <c r="Y53618" s="55"/>
    </row>
    <row r="53619" spans="21:25" x14ac:dyDescent="0.2">
      <c r="U53619" s="55"/>
      <c r="V53619" s="53"/>
      <c r="W53619" s="53"/>
      <c r="X53619" s="53"/>
      <c r="Y53619" s="55"/>
    </row>
    <row r="53620" spans="21:25" x14ac:dyDescent="0.2">
      <c r="U53620" s="55"/>
      <c r="V53620" s="53"/>
      <c r="W53620" s="53"/>
      <c r="X53620" s="53"/>
      <c r="Y53620" s="55"/>
    </row>
    <row r="53621" spans="21:25" x14ac:dyDescent="0.2">
      <c r="U53621" s="55"/>
      <c r="V53621" s="53"/>
      <c r="W53621" s="53"/>
      <c r="X53621" s="53"/>
      <c r="Y53621" s="55"/>
    </row>
    <row r="53622" spans="21:25" x14ac:dyDescent="0.2">
      <c r="U53622" s="55"/>
      <c r="V53622" s="53"/>
      <c r="W53622" s="53"/>
      <c r="X53622" s="53"/>
      <c r="Y53622" s="55"/>
    </row>
    <row r="53623" spans="21:25" x14ac:dyDescent="0.2">
      <c r="U53623" s="55"/>
      <c r="V53623" s="53"/>
      <c r="W53623" s="53"/>
      <c r="X53623" s="53"/>
      <c r="Y53623" s="55"/>
    </row>
    <row r="53624" spans="21:25" x14ac:dyDescent="0.2">
      <c r="U53624" s="55"/>
      <c r="V53624" s="53"/>
      <c r="W53624" s="53"/>
      <c r="X53624" s="53"/>
      <c r="Y53624" s="55"/>
    </row>
    <row r="53625" spans="21:25" x14ac:dyDescent="0.2">
      <c r="U53625" s="55"/>
      <c r="V53625" s="53"/>
      <c r="W53625" s="53"/>
      <c r="X53625" s="53"/>
      <c r="Y53625" s="55"/>
    </row>
    <row r="53626" spans="21:25" x14ac:dyDescent="0.2">
      <c r="U53626" s="55"/>
      <c r="V53626" s="53"/>
      <c r="W53626" s="53"/>
      <c r="X53626" s="53"/>
      <c r="Y53626" s="55"/>
    </row>
    <row r="53627" spans="21:25" x14ac:dyDescent="0.2">
      <c r="U53627" s="55"/>
      <c r="V53627" s="53"/>
      <c r="W53627" s="53"/>
      <c r="X53627" s="53"/>
      <c r="Y53627" s="55"/>
    </row>
    <row r="53628" spans="21:25" x14ac:dyDescent="0.2">
      <c r="U53628" s="55"/>
      <c r="V53628" s="53"/>
      <c r="W53628" s="53"/>
      <c r="X53628" s="53"/>
      <c r="Y53628" s="55"/>
    </row>
    <row r="53629" spans="21:25" x14ac:dyDescent="0.2">
      <c r="U53629" s="55"/>
      <c r="V53629" s="53"/>
      <c r="W53629" s="53"/>
      <c r="X53629" s="53"/>
      <c r="Y53629" s="55"/>
    </row>
    <row r="53630" spans="21:25" x14ac:dyDescent="0.2">
      <c r="U53630" s="55"/>
      <c r="V53630" s="53"/>
      <c r="W53630" s="53"/>
      <c r="X53630" s="53"/>
      <c r="Y53630" s="55"/>
    </row>
    <row r="53631" spans="21:25" x14ac:dyDescent="0.2">
      <c r="U53631" s="55"/>
      <c r="V53631" s="53"/>
      <c r="W53631" s="53"/>
      <c r="X53631" s="53"/>
      <c r="Y53631" s="55"/>
    </row>
    <row r="53632" spans="21:25" x14ac:dyDescent="0.2">
      <c r="U53632" s="55"/>
      <c r="V53632" s="53"/>
      <c r="W53632" s="53"/>
      <c r="X53632" s="53"/>
      <c r="Y53632" s="55"/>
    </row>
    <row r="53633" spans="21:25" x14ac:dyDescent="0.2">
      <c r="U53633" s="55"/>
      <c r="V53633" s="53"/>
      <c r="W53633" s="53"/>
      <c r="X53633" s="53"/>
      <c r="Y53633" s="55"/>
    </row>
    <row r="53634" spans="21:25" x14ac:dyDescent="0.2">
      <c r="U53634" s="55"/>
      <c r="V53634" s="53"/>
      <c r="W53634" s="53"/>
      <c r="X53634" s="53"/>
      <c r="Y53634" s="55"/>
    </row>
    <row r="53635" spans="21:25" x14ac:dyDescent="0.2">
      <c r="U53635" s="55"/>
      <c r="V53635" s="53"/>
      <c r="W53635" s="53"/>
      <c r="X53635" s="53"/>
      <c r="Y53635" s="55"/>
    </row>
    <row r="53636" spans="21:25" x14ac:dyDescent="0.2">
      <c r="U53636" s="55"/>
      <c r="V53636" s="53"/>
      <c r="W53636" s="53"/>
      <c r="X53636" s="53"/>
      <c r="Y53636" s="55"/>
    </row>
    <row r="53637" spans="21:25" x14ac:dyDescent="0.2">
      <c r="U53637" s="55"/>
      <c r="V53637" s="53"/>
      <c r="W53637" s="53"/>
      <c r="X53637" s="53"/>
      <c r="Y53637" s="55"/>
    </row>
    <row r="53638" spans="21:25" x14ac:dyDescent="0.2">
      <c r="U53638" s="55"/>
      <c r="V53638" s="53"/>
      <c r="W53638" s="53"/>
      <c r="X53638" s="53"/>
      <c r="Y53638" s="55"/>
    </row>
    <row r="53639" spans="21:25" x14ac:dyDescent="0.2">
      <c r="U53639" s="55"/>
      <c r="V53639" s="53"/>
      <c r="W53639" s="53"/>
      <c r="X53639" s="53"/>
      <c r="Y53639" s="55"/>
    </row>
    <row r="53640" spans="21:25" x14ac:dyDescent="0.2">
      <c r="U53640" s="55"/>
      <c r="V53640" s="53"/>
      <c r="W53640" s="53"/>
      <c r="X53640" s="53"/>
      <c r="Y53640" s="55"/>
    </row>
    <row r="53641" spans="21:25" x14ac:dyDescent="0.2">
      <c r="U53641" s="55"/>
      <c r="V53641" s="53"/>
      <c r="W53641" s="53"/>
      <c r="X53641" s="53"/>
      <c r="Y53641" s="55"/>
    </row>
    <row r="53642" spans="21:25" x14ac:dyDescent="0.2">
      <c r="U53642" s="55"/>
      <c r="V53642" s="53"/>
      <c r="W53642" s="53"/>
      <c r="X53642" s="53"/>
      <c r="Y53642" s="55"/>
    </row>
    <row r="53643" spans="21:25" x14ac:dyDescent="0.2">
      <c r="U53643" s="55"/>
      <c r="V53643" s="53"/>
      <c r="W53643" s="53"/>
      <c r="X53643" s="53"/>
      <c r="Y53643" s="55"/>
    </row>
    <row r="53644" spans="21:25" x14ac:dyDescent="0.2">
      <c r="U53644" s="55"/>
      <c r="V53644" s="53"/>
      <c r="W53644" s="53"/>
      <c r="X53644" s="53"/>
      <c r="Y53644" s="55"/>
    </row>
    <row r="53645" spans="21:25" x14ac:dyDescent="0.2">
      <c r="U53645" s="55"/>
      <c r="V53645" s="53"/>
      <c r="W53645" s="53"/>
      <c r="X53645" s="53"/>
      <c r="Y53645" s="55"/>
    </row>
    <row r="53646" spans="21:25" x14ac:dyDescent="0.2">
      <c r="U53646" s="55"/>
      <c r="V53646" s="53"/>
      <c r="W53646" s="53"/>
      <c r="X53646" s="53"/>
      <c r="Y53646" s="55"/>
    </row>
    <row r="53647" spans="21:25" x14ac:dyDescent="0.2">
      <c r="U53647" s="55"/>
      <c r="V53647" s="53"/>
      <c r="W53647" s="53"/>
      <c r="X53647" s="53"/>
      <c r="Y53647" s="55"/>
    </row>
    <row r="53648" spans="21:25" x14ac:dyDescent="0.2">
      <c r="U53648" s="55"/>
      <c r="V53648" s="53"/>
      <c r="W53648" s="53"/>
      <c r="X53648" s="53"/>
      <c r="Y53648" s="55"/>
    </row>
    <row r="53649" spans="21:25" x14ac:dyDescent="0.2">
      <c r="U53649" s="55"/>
      <c r="V53649" s="53"/>
      <c r="W53649" s="53"/>
      <c r="X53649" s="53"/>
      <c r="Y53649" s="55"/>
    </row>
    <row r="53650" spans="21:25" x14ac:dyDescent="0.2">
      <c r="U53650" s="55"/>
      <c r="V53650" s="53"/>
      <c r="W53650" s="53"/>
      <c r="X53650" s="53"/>
      <c r="Y53650" s="55"/>
    </row>
    <row r="53651" spans="21:25" x14ac:dyDescent="0.2">
      <c r="U53651" s="55"/>
      <c r="V53651" s="53"/>
      <c r="W53651" s="53"/>
      <c r="X53651" s="53"/>
      <c r="Y53651" s="55"/>
    </row>
    <row r="53652" spans="21:25" x14ac:dyDescent="0.2">
      <c r="U53652" s="55"/>
      <c r="V53652" s="53"/>
      <c r="W53652" s="53"/>
      <c r="X53652" s="53"/>
      <c r="Y53652" s="55"/>
    </row>
    <row r="53653" spans="21:25" x14ac:dyDescent="0.2">
      <c r="U53653" s="55"/>
      <c r="V53653" s="53"/>
      <c r="W53653" s="53"/>
      <c r="X53653" s="53"/>
      <c r="Y53653" s="55"/>
    </row>
    <row r="53654" spans="21:25" x14ac:dyDescent="0.2">
      <c r="U53654" s="55"/>
      <c r="V53654" s="53"/>
      <c r="W53654" s="53"/>
      <c r="X53654" s="53"/>
      <c r="Y53654" s="55"/>
    </row>
    <row r="53655" spans="21:25" x14ac:dyDescent="0.2">
      <c r="U53655" s="55"/>
      <c r="V53655" s="53"/>
      <c r="W53655" s="53"/>
      <c r="X53655" s="53"/>
      <c r="Y53655" s="55"/>
    </row>
    <row r="53656" spans="21:25" x14ac:dyDescent="0.2">
      <c r="U53656" s="55"/>
      <c r="V53656" s="53"/>
      <c r="W53656" s="53"/>
      <c r="X53656" s="53"/>
      <c r="Y53656" s="55"/>
    </row>
    <row r="53657" spans="21:25" x14ac:dyDescent="0.2">
      <c r="U53657" s="55"/>
      <c r="V53657" s="53"/>
      <c r="W53657" s="53"/>
      <c r="X53657" s="53"/>
      <c r="Y53657" s="55"/>
    </row>
    <row r="53658" spans="21:25" x14ac:dyDescent="0.2">
      <c r="U53658" s="55"/>
      <c r="V53658" s="53"/>
      <c r="W53658" s="53"/>
      <c r="X53658" s="53"/>
      <c r="Y53658" s="55"/>
    </row>
    <row r="53659" spans="21:25" x14ac:dyDescent="0.2">
      <c r="U53659" s="55"/>
      <c r="V53659" s="53"/>
      <c r="W53659" s="53"/>
      <c r="X53659" s="53"/>
      <c r="Y53659" s="55"/>
    </row>
    <row r="53660" spans="21:25" x14ac:dyDescent="0.2">
      <c r="U53660" s="55"/>
      <c r="V53660" s="53"/>
      <c r="W53660" s="53"/>
      <c r="X53660" s="53"/>
      <c r="Y53660" s="55"/>
    </row>
    <row r="53661" spans="21:25" x14ac:dyDescent="0.2">
      <c r="U53661" s="55"/>
      <c r="V53661" s="53"/>
      <c r="W53661" s="53"/>
      <c r="X53661" s="53"/>
      <c r="Y53661" s="55"/>
    </row>
    <row r="53662" spans="21:25" x14ac:dyDescent="0.2">
      <c r="U53662" s="55"/>
      <c r="V53662" s="53"/>
      <c r="W53662" s="53"/>
      <c r="X53662" s="53"/>
      <c r="Y53662" s="55"/>
    </row>
    <row r="53663" spans="21:25" x14ac:dyDescent="0.2">
      <c r="U53663" s="55"/>
      <c r="V53663" s="53"/>
      <c r="W53663" s="53"/>
      <c r="X53663" s="53"/>
      <c r="Y53663" s="55"/>
    </row>
    <row r="53664" spans="21:25" x14ac:dyDescent="0.2">
      <c r="U53664" s="55"/>
      <c r="V53664" s="53"/>
      <c r="W53664" s="53"/>
      <c r="X53664" s="53"/>
      <c r="Y53664" s="55"/>
    </row>
    <row r="53665" spans="21:25" x14ac:dyDescent="0.2">
      <c r="U53665" s="55"/>
      <c r="V53665" s="53"/>
      <c r="W53665" s="53"/>
      <c r="X53665" s="53"/>
      <c r="Y53665" s="55"/>
    </row>
    <row r="53666" spans="21:25" x14ac:dyDescent="0.2">
      <c r="U53666" s="55"/>
      <c r="V53666" s="53"/>
      <c r="W53666" s="53"/>
      <c r="X53666" s="53"/>
      <c r="Y53666" s="55"/>
    </row>
    <row r="53667" spans="21:25" x14ac:dyDescent="0.2">
      <c r="U53667" s="55"/>
      <c r="V53667" s="53"/>
      <c r="W53667" s="53"/>
      <c r="X53667" s="53"/>
      <c r="Y53667" s="55"/>
    </row>
    <row r="53668" spans="21:25" x14ac:dyDescent="0.2">
      <c r="U53668" s="55"/>
      <c r="V53668" s="53"/>
      <c r="W53668" s="53"/>
      <c r="X53668" s="53"/>
      <c r="Y53668" s="55"/>
    </row>
    <row r="53669" spans="21:25" x14ac:dyDescent="0.2">
      <c r="U53669" s="55"/>
      <c r="V53669" s="53"/>
      <c r="W53669" s="53"/>
      <c r="X53669" s="53"/>
      <c r="Y53669" s="55"/>
    </row>
    <row r="53670" spans="21:25" x14ac:dyDescent="0.2">
      <c r="U53670" s="55"/>
      <c r="V53670" s="53"/>
      <c r="W53670" s="53"/>
      <c r="X53670" s="53"/>
      <c r="Y53670" s="55"/>
    </row>
    <row r="53671" spans="21:25" x14ac:dyDescent="0.2">
      <c r="U53671" s="55"/>
      <c r="V53671" s="53"/>
      <c r="W53671" s="53"/>
      <c r="X53671" s="53"/>
      <c r="Y53671" s="55"/>
    </row>
    <row r="53672" spans="21:25" x14ac:dyDescent="0.2">
      <c r="U53672" s="55"/>
      <c r="V53672" s="53"/>
      <c r="W53672" s="53"/>
      <c r="X53672" s="53"/>
      <c r="Y53672" s="55"/>
    </row>
    <row r="53673" spans="21:25" x14ac:dyDescent="0.2">
      <c r="U53673" s="55"/>
      <c r="V53673" s="53"/>
      <c r="W53673" s="53"/>
      <c r="X53673" s="53"/>
      <c r="Y53673" s="55"/>
    </row>
    <row r="53674" spans="21:25" x14ac:dyDescent="0.2">
      <c r="U53674" s="55"/>
      <c r="V53674" s="53"/>
      <c r="W53674" s="53"/>
      <c r="X53674" s="53"/>
      <c r="Y53674" s="55"/>
    </row>
    <row r="53675" spans="21:25" x14ac:dyDescent="0.2">
      <c r="U53675" s="55"/>
      <c r="V53675" s="53"/>
      <c r="W53675" s="53"/>
      <c r="X53675" s="53"/>
      <c r="Y53675" s="55"/>
    </row>
    <row r="53676" spans="21:25" x14ac:dyDescent="0.2">
      <c r="U53676" s="55"/>
      <c r="V53676" s="53"/>
      <c r="W53676" s="53"/>
      <c r="X53676" s="53"/>
      <c r="Y53676" s="55"/>
    </row>
    <row r="53677" spans="21:25" x14ac:dyDescent="0.2">
      <c r="U53677" s="55"/>
      <c r="V53677" s="53"/>
      <c r="W53677" s="53"/>
      <c r="X53677" s="53"/>
      <c r="Y53677" s="55"/>
    </row>
    <row r="53678" spans="21:25" x14ac:dyDescent="0.2">
      <c r="U53678" s="55"/>
      <c r="V53678" s="53"/>
      <c r="W53678" s="53"/>
      <c r="X53678" s="53"/>
      <c r="Y53678" s="55"/>
    </row>
    <row r="53679" spans="21:25" x14ac:dyDescent="0.2">
      <c r="U53679" s="55"/>
      <c r="V53679" s="53"/>
      <c r="W53679" s="53"/>
      <c r="X53679" s="53"/>
      <c r="Y53679" s="55"/>
    </row>
    <row r="53680" spans="21:25" x14ac:dyDescent="0.2">
      <c r="U53680" s="55"/>
      <c r="V53680" s="53"/>
      <c r="W53680" s="53"/>
      <c r="X53680" s="53"/>
      <c r="Y53680" s="55"/>
    </row>
    <row r="53681" spans="21:25" x14ac:dyDescent="0.2">
      <c r="U53681" s="55"/>
      <c r="V53681" s="53"/>
      <c r="W53681" s="53"/>
      <c r="X53681" s="53"/>
      <c r="Y53681" s="55"/>
    </row>
    <row r="53682" spans="21:25" x14ac:dyDescent="0.2">
      <c r="U53682" s="55"/>
      <c r="V53682" s="53"/>
      <c r="W53682" s="53"/>
      <c r="X53682" s="53"/>
      <c r="Y53682" s="55"/>
    </row>
    <row r="53683" spans="21:25" x14ac:dyDescent="0.2">
      <c r="U53683" s="55"/>
      <c r="V53683" s="53"/>
      <c r="W53683" s="53"/>
      <c r="X53683" s="53"/>
      <c r="Y53683" s="55"/>
    </row>
    <row r="53684" spans="21:25" x14ac:dyDescent="0.2">
      <c r="U53684" s="55"/>
      <c r="V53684" s="53"/>
      <c r="W53684" s="53"/>
      <c r="X53684" s="53"/>
      <c r="Y53684" s="55"/>
    </row>
    <row r="53685" spans="21:25" x14ac:dyDescent="0.2">
      <c r="U53685" s="55"/>
      <c r="V53685" s="53"/>
      <c r="W53685" s="53"/>
      <c r="X53685" s="53"/>
      <c r="Y53685" s="55"/>
    </row>
    <row r="53686" spans="21:25" x14ac:dyDescent="0.2">
      <c r="U53686" s="55"/>
      <c r="V53686" s="53"/>
      <c r="W53686" s="53"/>
      <c r="X53686" s="53"/>
      <c r="Y53686" s="55"/>
    </row>
    <row r="53687" spans="21:25" x14ac:dyDescent="0.2">
      <c r="U53687" s="55"/>
      <c r="V53687" s="53"/>
      <c r="W53687" s="53"/>
      <c r="X53687" s="53"/>
      <c r="Y53687" s="55"/>
    </row>
    <row r="53688" spans="21:25" x14ac:dyDescent="0.2">
      <c r="U53688" s="55"/>
      <c r="V53688" s="53"/>
      <c r="W53688" s="53"/>
      <c r="X53688" s="53"/>
      <c r="Y53688" s="55"/>
    </row>
    <row r="53689" spans="21:25" x14ac:dyDescent="0.2">
      <c r="U53689" s="55"/>
      <c r="V53689" s="53"/>
      <c r="W53689" s="53"/>
      <c r="X53689" s="53"/>
      <c r="Y53689" s="55"/>
    </row>
    <row r="53690" spans="21:25" x14ac:dyDescent="0.2">
      <c r="U53690" s="55"/>
      <c r="V53690" s="53"/>
      <c r="W53690" s="53"/>
      <c r="X53690" s="53"/>
      <c r="Y53690" s="55"/>
    </row>
    <row r="53691" spans="21:25" x14ac:dyDescent="0.2">
      <c r="U53691" s="55"/>
      <c r="V53691" s="53"/>
      <c r="W53691" s="53"/>
      <c r="X53691" s="53"/>
      <c r="Y53691" s="55"/>
    </row>
    <row r="53692" spans="21:25" x14ac:dyDescent="0.2">
      <c r="U53692" s="55"/>
      <c r="V53692" s="53"/>
      <c r="W53692" s="53"/>
      <c r="X53692" s="53"/>
      <c r="Y53692" s="55"/>
    </row>
    <row r="53693" spans="21:25" x14ac:dyDescent="0.2">
      <c r="U53693" s="55"/>
      <c r="V53693" s="53"/>
      <c r="W53693" s="53"/>
      <c r="X53693" s="53"/>
      <c r="Y53693" s="55"/>
    </row>
    <row r="53694" spans="21:25" x14ac:dyDescent="0.2">
      <c r="U53694" s="55"/>
      <c r="V53694" s="53"/>
      <c r="W53694" s="53"/>
      <c r="X53694" s="53"/>
      <c r="Y53694" s="55"/>
    </row>
    <row r="53695" spans="21:25" x14ac:dyDescent="0.2">
      <c r="U53695" s="55"/>
      <c r="V53695" s="53"/>
      <c r="W53695" s="53"/>
      <c r="X53695" s="53"/>
      <c r="Y53695" s="55"/>
    </row>
    <row r="53696" spans="21:25" x14ac:dyDescent="0.2">
      <c r="U53696" s="55"/>
      <c r="V53696" s="53"/>
      <c r="W53696" s="53"/>
      <c r="X53696" s="53"/>
      <c r="Y53696" s="55"/>
    </row>
    <row r="53697" spans="21:25" x14ac:dyDescent="0.2">
      <c r="U53697" s="55"/>
      <c r="V53697" s="53"/>
      <c r="W53697" s="53"/>
      <c r="X53697" s="53"/>
      <c r="Y53697" s="55"/>
    </row>
    <row r="53698" spans="21:25" x14ac:dyDescent="0.2">
      <c r="U53698" s="55"/>
      <c r="V53698" s="53"/>
      <c r="W53698" s="53"/>
      <c r="X53698" s="53"/>
      <c r="Y53698" s="55"/>
    </row>
    <row r="53699" spans="21:25" x14ac:dyDescent="0.2">
      <c r="U53699" s="55"/>
      <c r="V53699" s="53"/>
      <c r="W53699" s="53"/>
      <c r="X53699" s="53"/>
      <c r="Y53699" s="55"/>
    </row>
    <row r="53700" spans="21:25" x14ac:dyDescent="0.2">
      <c r="U53700" s="55"/>
      <c r="V53700" s="53"/>
      <c r="W53700" s="53"/>
      <c r="X53700" s="53"/>
      <c r="Y53700" s="55"/>
    </row>
    <row r="53701" spans="21:25" x14ac:dyDescent="0.2">
      <c r="U53701" s="55"/>
      <c r="V53701" s="53"/>
      <c r="W53701" s="53"/>
      <c r="X53701" s="53"/>
      <c r="Y53701" s="55"/>
    </row>
    <row r="53702" spans="21:25" x14ac:dyDescent="0.2">
      <c r="U53702" s="55"/>
      <c r="V53702" s="53"/>
      <c r="W53702" s="53"/>
      <c r="X53702" s="53"/>
      <c r="Y53702" s="55"/>
    </row>
    <row r="53703" spans="21:25" x14ac:dyDescent="0.2">
      <c r="U53703" s="55"/>
      <c r="V53703" s="53"/>
      <c r="W53703" s="53"/>
      <c r="X53703" s="53"/>
      <c r="Y53703" s="55"/>
    </row>
    <row r="53704" spans="21:25" x14ac:dyDescent="0.2">
      <c r="U53704" s="55"/>
      <c r="V53704" s="53"/>
      <c r="W53704" s="53"/>
      <c r="X53704" s="53"/>
      <c r="Y53704" s="55"/>
    </row>
    <row r="53705" spans="21:25" x14ac:dyDescent="0.2">
      <c r="U53705" s="55"/>
      <c r="V53705" s="53"/>
      <c r="W53705" s="53"/>
      <c r="X53705" s="53"/>
      <c r="Y53705" s="55"/>
    </row>
    <row r="53706" spans="21:25" x14ac:dyDescent="0.2">
      <c r="U53706" s="55"/>
      <c r="V53706" s="53"/>
      <c r="W53706" s="53"/>
      <c r="X53706" s="53"/>
      <c r="Y53706" s="55"/>
    </row>
    <row r="53707" spans="21:25" x14ac:dyDescent="0.2">
      <c r="U53707" s="55"/>
      <c r="V53707" s="53"/>
      <c r="W53707" s="53"/>
      <c r="X53707" s="53"/>
      <c r="Y53707" s="55"/>
    </row>
    <row r="53708" spans="21:25" x14ac:dyDescent="0.2">
      <c r="U53708" s="55"/>
      <c r="V53708" s="53"/>
      <c r="W53708" s="53"/>
      <c r="X53708" s="53"/>
      <c r="Y53708" s="55"/>
    </row>
    <row r="53709" spans="21:25" x14ac:dyDescent="0.2">
      <c r="U53709" s="55"/>
      <c r="V53709" s="53"/>
      <c r="W53709" s="53"/>
      <c r="X53709" s="53"/>
      <c r="Y53709" s="55"/>
    </row>
    <row r="53710" spans="21:25" x14ac:dyDescent="0.2">
      <c r="U53710" s="55"/>
      <c r="V53710" s="53"/>
      <c r="W53710" s="53"/>
      <c r="X53710" s="53"/>
      <c r="Y53710" s="55"/>
    </row>
    <row r="53711" spans="21:25" x14ac:dyDescent="0.2">
      <c r="U53711" s="55"/>
      <c r="V53711" s="53"/>
      <c r="W53711" s="53"/>
      <c r="X53711" s="53"/>
      <c r="Y53711" s="55"/>
    </row>
    <row r="53712" spans="21:25" x14ac:dyDescent="0.2">
      <c r="U53712" s="55"/>
      <c r="V53712" s="53"/>
      <c r="W53712" s="53"/>
      <c r="X53712" s="53"/>
      <c r="Y53712" s="55"/>
    </row>
    <row r="53713" spans="21:25" x14ac:dyDescent="0.2">
      <c r="U53713" s="55"/>
      <c r="V53713" s="53"/>
      <c r="W53713" s="53"/>
      <c r="X53713" s="53"/>
      <c r="Y53713" s="55"/>
    </row>
    <row r="53714" spans="21:25" x14ac:dyDescent="0.2">
      <c r="U53714" s="55"/>
      <c r="V53714" s="53"/>
      <c r="W53714" s="53"/>
      <c r="X53714" s="53"/>
      <c r="Y53714" s="55"/>
    </row>
    <row r="53715" spans="21:25" x14ac:dyDescent="0.2">
      <c r="U53715" s="55"/>
      <c r="V53715" s="53"/>
      <c r="W53715" s="53"/>
      <c r="X53715" s="53"/>
      <c r="Y53715" s="55"/>
    </row>
    <row r="53716" spans="21:25" x14ac:dyDescent="0.2">
      <c r="U53716" s="55"/>
      <c r="V53716" s="53"/>
      <c r="W53716" s="53"/>
      <c r="X53716" s="53"/>
      <c r="Y53716" s="55"/>
    </row>
    <row r="53717" spans="21:25" x14ac:dyDescent="0.2">
      <c r="U53717" s="55"/>
      <c r="V53717" s="53"/>
      <c r="W53717" s="53"/>
      <c r="X53717" s="53"/>
      <c r="Y53717" s="55"/>
    </row>
    <row r="53718" spans="21:25" x14ac:dyDescent="0.2">
      <c r="U53718" s="55"/>
      <c r="V53718" s="53"/>
      <c r="W53718" s="53"/>
      <c r="X53718" s="53"/>
      <c r="Y53718" s="55"/>
    </row>
    <row r="53719" spans="21:25" x14ac:dyDescent="0.2">
      <c r="U53719" s="55"/>
      <c r="V53719" s="53"/>
      <c r="W53719" s="53"/>
      <c r="X53719" s="53"/>
      <c r="Y53719" s="55"/>
    </row>
    <row r="53720" spans="21:25" x14ac:dyDescent="0.2">
      <c r="U53720" s="55"/>
      <c r="V53720" s="53"/>
      <c r="W53720" s="53"/>
      <c r="X53720" s="53"/>
      <c r="Y53720" s="55"/>
    </row>
    <row r="53721" spans="21:25" x14ac:dyDescent="0.2">
      <c r="U53721" s="55"/>
      <c r="V53721" s="53"/>
      <c r="W53721" s="53"/>
      <c r="X53721" s="53"/>
      <c r="Y53721" s="55"/>
    </row>
    <row r="53722" spans="21:25" x14ac:dyDescent="0.2">
      <c r="U53722" s="55"/>
      <c r="V53722" s="53"/>
      <c r="W53722" s="53"/>
      <c r="X53722" s="53"/>
      <c r="Y53722" s="55"/>
    </row>
    <row r="53723" spans="21:25" x14ac:dyDescent="0.2">
      <c r="U53723" s="55"/>
      <c r="V53723" s="53"/>
      <c r="W53723" s="53"/>
      <c r="X53723" s="53"/>
      <c r="Y53723" s="55"/>
    </row>
    <row r="53724" spans="21:25" x14ac:dyDescent="0.2">
      <c r="U53724" s="55"/>
      <c r="V53724" s="53"/>
      <c r="W53724" s="53"/>
      <c r="X53724" s="53"/>
      <c r="Y53724" s="55"/>
    </row>
    <row r="53725" spans="21:25" x14ac:dyDescent="0.2">
      <c r="U53725" s="55"/>
      <c r="V53725" s="53"/>
      <c r="W53725" s="53"/>
      <c r="X53725" s="53"/>
      <c r="Y53725" s="55"/>
    </row>
    <row r="53726" spans="21:25" x14ac:dyDescent="0.2">
      <c r="U53726" s="55"/>
      <c r="V53726" s="53"/>
      <c r="W53726" s="53"/>
      <c r="X53726" s="53"/>
      <c r="Y53726" s="55"/>
    </row>
    <row r="53727" spans="21:25" x14ac:dyDescent="0.2">
      <c r="U53727" s="55"/>
      <c r="V53727" s="53"/>
      <c r="W53727" s="53"/>
      <c r="X53727" s="53"/>
      <c r="Y53727" s="55"/>
    </row>
    <row r="53728" spans="21:25" x14ac:dyDescent="0.2">
      <c r="U53728" s="55"/>
      <c r="V53728" s="53"/>
      <c r="W53728" s="53"/>
      <c r="X53728" s="53"/>
      <c r="Y53728" s="55"/>
    </row>
    <row r="53729" spans="21:25" x14ac:dyDescent="0.2">
      <c r="U53729" s="55"/>
      <c r="V53729" s="53"/>
      <c r="W53729" s="53"/>
      <c r="X53729" s="53"/>
      <c r="Y53729" s="55"/>
    </row>
    <row r="53730" spans="21:25" x14ac:dyDescent="0.2">
      <c r="U53730" s="55"/>
      <c r="V53730" s="53"/>
      <c r="W53730" s="53"/>
      <c r="X53730" s="53"/>
      <c r="Y53730" s="55"/>
    </row>
    <row r="53731" spans="21:25" x14ac:dyDescent="0.2">
      <c r="U53731" s="55"/>
      <c r="V53731" s="53"/>
      <c r="W53731" s="53"/>
      <c r="X53731" s="53"/>
      <c r="Y53731" s="55"/>
    </row>
    <row r="53732" spans="21:25" x14ac:dyDescent="0.2">
      <c r="U53732" s="55"/>
      <c r="V53732" s="53"/>
      <c r="W53732" s="53"/>
      <c r="X53732" s="53"/>
      <c r="Y53732" s="55"/>
    </row>
    <row r="53733" spans="21:25" x14ac:dyDescent="0.2">
      <c r="U53733" s="55"/>
      <c r="V53733" s="53"/>
      <c r="W53733" s="53"/>
      <c r="X53733" s="53"/>
      <c r="Y53733" s="55"/>
    </row>
    <row r="53734" spans="21:25" x14ac:dyDescent="0.2">
      <c r="U53734" s="55"/>
      <c r="V53734" s="53"/>
      <c r="W53734" s="53"/>
      <c r="X53734" s="53"/>
      <c r="Y53734" s="55"/>
    </row>
    <row r="53735" spans="21:25" x14ac:dyDescent="0.2">
      <c r="U53735" s="55"/>
      <c r="V53735" s="53"/>
      <c r="W53735" s="53"/>
      <c r="X53735" s="53"/>
      <c r="Y53735" s="55"/>
    </row>
    <row r="53736" spans="21:25" x14ac:dyDescent="0.2">
      <c r="U53736" s="55"/>
      <c r="V53736" s="53"/>
      <c r="W53736" s="53"/>
      <c r="X53736" s="53"/>
      <c r="Y53736" s="55"/>
    </row>
    <row r="53737" spans="21:25" x14ac:dyDescent="0.2">
      <c r="U53737" s="55"/>
      <c r="V53737" s="53"/>
      <c r="W53737" s="53"/>
      <c r="X53737" s="53"/>
      <c r="Y53737" s="55"/>
    </row>
    <row r="53738" spans="21:25" x14ac:dyDescent="0.2">
      <c r="U53738" s="55"/>
      <c r="V53738" s="53"/>
      <c r="W53738" s="53"/>
      <c r="X53738" s="53"/>
      <c r="Y53738" s="55"/>
    </row>
    <row r="53739" spans="21:25" x14ac:dyDescent="0.2">
      <c r="U53739" s="55"/>
      <c r="V53739" s="53"/>
      <c r="W53739" s="53"/>
      <c r="X53739" s="53"/>
      <c r="Y53739" s="55"/>
    </row>
    <row r="53740" spans="21:25" x14ac:dyDescent="0.2">
      <c r="U53740" s="55"/>
      <c r="V53740" s="53"/>
      <c r="W53740" s="53"/>
      <c r="X53740" s="53"/>
      <c r="Y53740" s="55"/>
    </row>
    <row r="53741" spans="21:25" x14ac:dyDescent="0.2">
      <c r="U53741" s="55"/>
      <c r="V53741" s="53"/>
      <c r="W53741" s="53"/>
      <c r="X53741" s="53"/>
      <c r="Y53741" s="55"/>
    </row>
    <row r="53742" spans="21:25" x14ac:dyDescent="0.2">
      <c r="U53742" s="55"/>
      <c r="V53742" s="53"/>
      <c r="W53742" s="53"/>
      <c r="X53742" s="53"/>
      <c r="Y53742" s="55"/>
    </row>
    <row r="53743" spans="21:25" x14ac:dyDescent="0.2">
      <c r="U53743" s="55"/>
      <c r="V53743" s="53"/>
      <c r="W53743" s="53"/>
      <c r="X53743" s="53"/>
      <c r="Y53743" s="55"/>
    </row>
    <row r="53744" spans="21:25" x14ac:dyDescent="0.2">
      <c r="U53744" s="55"/>
      <c r="V53744" s="53"/>
      <c r="W53744" s="53"/>
      <c r="X53744" s="53"/>
      <c r="Y53744" s="55"/>
    </row>
    <row r="53745" spans="21:25" x14ac:dyDescent="0.2">
      <c r="U53745" s="55"/>
      <c r="V53745" s="53"/>
      <c r="W53745" s="53"/>
      <c r="X53745" s="53"/>
      <c r="Y53745" s="55"/>
    </row>
    <row r="53746" spans="21:25" x14ac:dyDescent="0.2">
      <c r="U53746" s="55"/>
      <c r="V53746" s="53"/>
      <c r="W53746" s="53"/>
      <c r="X53746" s="53"/>
      <c r="Y53746" s="55"/>
    </row>
    <row r="53747" spans="21:25" x14ac:dyDescent="0.2">
      <c r="U53747" s="55"/>
      <c r="V53747" s="53"/>
      <c r="W53747" s="53"/>
      <c r="X53747" s="53"/>
      <c r="Y53747" s="55"/>
    </row>
    <row r="53748" spans="21:25" x14ac:dyDescent="0.2">
      <c r="U53748" s="55"/>
      <c r="V53748" s="53"/>
      <c r="W53748" s="53"/>
      <c r="X53748" s="53"/>
      <c r="Y53748" s="55"/>
    </row>
    <row r="53749" spans="21:25" x14ac:dyDescent="0.2">
      <c r="U53749" s="55"/>
      <c r="V53749" s="53"/>
      <c r="W53749" s="53"/>
      <c r="X53749" s="53"/>
      <c r="Y53749" s="55"/>
    </row>
    <row r="53750" spans="21:25" x14ac:dyDescent="0.2">
      <c r="U53750" s="55"/>
      <c r="V53750" s="53"/>
      <c r="W53750" s="53"/>
      <c r="X53750" s="53"/>
      <c r="Y53750" s="55"/>
    </row>
    <row r="53751" spans="21:25" x14ac:dyDescent="0.2">
      <c r="U53751" s="55"/>
      <c r="V53751" s="53"/>
      <c r="W53751" s="53"/>
      <c r="X53751" s="53"/>
      <c r="Y53751" s="55"/>
    </row>
    <row r="53752" spans="21:25" x14ac:dyDescent="0.2">
      <c r="U53752" s="55"/>
      <c r="V53752" s="53"/>
      <c r="W53752" s="53"/>
      <c r="X53752" s="53"/>
      <c r="Y53752" s="55"/>
    </row>
    <row r="53753" spans="21:25" x14ac:dyDescent="0.2">
      <c r="U53753" s="55"/>
      <c r="V53753" s="53"/>
      <c r="W53753" s="53"/>
      <c r="X53753" s="53"/>
      <c r="Y53753" s="55"/>
    </row>
    <row r="53754" spans="21:25" x14ac:dyDescent="0.2">
      <c r="U53754" s="55"/>
      <c r="V53754" s="53"/>
      <c r="W53754" s="53"/>
      <c r="X53754" s="53"/>
      <c r="Y53754" s="55"/>
    </row>
    <row r="53755" spans="21:25" x14ac:dyDescent="0.2">
      <c r="U53755" s="55"/>
      <c r="V53755" s="53"/>
      <c r="W53755" s="53"/>
      <c r="X53755" s="53"/>
      <c r="Y53755" s="55"/>
    </row>
    <row r="53756" spans="21:25" x14ac:dyDescent="0.2">
      <c r="U53756" s="55"/>
      <c r="V53756" s="53"/>
      <c r="W53756" s="53"/>
      <c r="X53756" s="53"/>
      <c r="Y53756" s="55"/>
    </row>
    <row r="53757" spans="21:25" x14ac:dyDescent="0.2">
      <c r="U53757" s="55"/>
      <c r="V53757" s="53"/>
      <c r="W53757" s="53"/>
      <c r="X53757" s="53"/>
      <c r="Y53757" s="55"/>
    </row>
    <row r="53758" spans="21:25" x14ac:dyDescent="0.2">
      <c r="U53758" s="55"/>
      <c r="V53758" s="53"/>
      <c r="W53758" s="53"/>
      <c r="X53758" s="53"/>
      <c r="Y53758" s="55"/>
    </row>
    <row r="53759" spans="21:25" x14ac:dyDescent="0.2">
      <c r="U53759" s="55"/>
      <c r="V53759" s="53"/>
      <c r="W53759" s="53"/>
      <c r="X53759" s="53"/>
      <c r="Y53759" s="55"/>
    </row>
    <row r="53760" spans="21:25" x14ac:dyDescent="0.2">
      <c r="U53760" s="55"/>
      <c r="V53760" s="53"/>
      <c r="W53760" s="53"/>
      <c r="X53760" s="53"/>
      <c r="Y53760" s="55"/>
    </row>
    <row r="53761" spans="21:25" x14ac:dyDescent="0.2">
      <c r="U53761" s="55"/>
      <c r="V53761" s="53"/>
      <c r="W53761" s="53"/>
      <c r="X53761" s="53"/>
      <c r="Y53761" s="55"/>
    </row>
    <row r="53762" spans="21:25" x14ac:dyDescent="0.2">
      <c r="U53762" s="55"/>
      <c r="V53762" s="53"/>
      <c r="W53762" s="53"/>
      <c r="X53762" s="53"/>
      <c r="Y53762" s="55"/>
    </row>
    <row r="53763" spans="21:25" x14ac:dyDescent="0.2">
      <c r="U53763" s="55"/>
      <c r="V53763" s="53"/>
      <c r="W53763" s="53"/>
      <c r="X53763" s="53"/>
      <c r="Y53763" s="55"/>
    </row>
    <row r="53764" spans="21:25" x14ac:dyDescent="0.2">
      <c r="U53764" s="55"/>
      <c r="V53764" s="53"/>
      <c r="W53764" s="53"/>
      <c r="X53764" s="53"/>
      <c r="Y53764" s="55"/>
    </row>
    <row r="53765" spans="21:25" x14ac:dyDescent="0.2">
      <c r="U53765" s="55"/>
      <c r="V53765" s="53"/>
      <c r="W53765" s="53"/>
      <c r="X53765" s="53"/>
      <c r="Y53765" s="55"/>
    </row>
    <row r="53766" spans="21:25" x14ac:dyDescent="0.2">
      <c r="U53766" s="55"/>
      <c r="V53766" s="53"/>
      <c r="W53766" s="53"/>
      <c r="X53766" s="53"/>
      <c r="Y53766" s="55"/>
    </row>
    <row r="53767" spans="21:25" x14ac:dyDescent="0.2">
      <c r="U53767" s="55"/>
      <c r="V53767" s="53"/>
      <c r="W53767" s="53"/>
      <c r="X53767" s="53"/>
      <c r="Y53767" s="55"/>
    </row>
    <row r="53768" spans="21:25" x14ac:dyDescent="0.2">
      <c r="U53768" s="55"/>
      <c r="V53768" s="53"/>
      <c r="W53768" s="53"/>
      <c r="X53768" s="53"/>
      <c r="Y53768" s="55"/>
    </row>
    <row r="53769" spans="21:25" x14ac:dyDescent="0.2">
      <c r="U53769" s="55"/>
      <c r="V53769" s="53"/>
      <c r="W53769" s="53"/>
      <c r="X53769" s="53"/>
      <c r="Y53769" s="55"/>
    </row>
    <row r="53770" spans="21:25" x14ac:dyDescent="0.2">
      <c r="U53770" s="55"/>
      <c r="V53770" s="53"/>
      <c r="W53770" s="53"/>
      <c r="X53770" s="53"/>
      <c r="Y53770" s="55"/>
    </row>
    <row r="53771" spans="21:25" x14ac:dyDescent="0.2">
      <c r="U53771" s="55"/>
      <c r="V53771" s="53"/>
      <c r="W53771" s="53"/>
      <c r="X53771" s="53"/>
      <c r="Y53771" s="55"/>
    </row>
    <row r="53772" spans="21:25" x14ac:dyDescent="0.2">
      <c r="U53772" s="55"/>
      <c r="V53772" s="53"/>
      <c r="W53772" s="53"/>
      <c r="X53772" s="53"/>
      <c r="Y53772" s="55"/>
    </row>
    <row r="53773" spans="21:25" x14ac:dyDescent="0.2">
      <c r="U53773" s="55"/>
      <c r="V53773" s="53"/>
      <c r="W53773" s="53"/>
      <c r="X53773" s="53"/>
      <c r="Y53773" s="55"/>
    </row>
    <row r="53774" spans="21:25" x14ac:dyDescent="0.2">
      <c r="U53774" s="55"/>
      <c r="V53774" s="53"/>
      <c r="W53774" s="53"/>
      <c r="X53774" s="53"/>
      <c r="Y53774" s="55"/>
    </row>
    <row r="53775" spans="21:25" x14ac:dyDescent="0.2">
      <c r="U53775" s="55"/>
      <c r="V53775" s="53"/>
      <c r="W53775" s="53"/>
      <c r="X53775" s="53"/>
      <c r="Y53775" s="55"/>
    </row>
    <row r="53776" spans="21:25" x14ac:dyDescent="0.2">
      <c r="U53776" s="55"/>
      <c r="V53776" s="53"/>
      <c r="W53776" s="53"/>
      <c r="X53776" s="53"/>
      <c r="Y53776" s="55"/>
    </row>
    <row r="53777" spans="21:25" x14ac:dyDescent="0.2">
      <c r="U53777" s="55"/>
      <c r="V53777" s="53"/>
      <c r="W53777" s="53"/>
      <c r="X53777" s="53"/>
      <c r="Y53777" s="55"/>
    </row>
    <row r="53778" spans="21:25" x14ac:dyDescent="0.2">
      <c r="U53778" s="55"/>
      <c r="V53778" s="53"/>
      <c r="W53778" s="53"/>
      <c r="X53778" s="53"/>
      <c r="Y53778" s="55"/>
    </row>
    <row r="53779" spans="21:25" x14ac:dyDescent="0.2">
      <c r="U53779" s="55"/>
      <c r="V53779" s="53"/>
      <c r="W53779" s="53"/>
      <c r="X53779" s="53"/>
      <c r="Y53779" s="55"/>
    </row>
    <row r="53780" spans="21:25" x14ac:dyDescent="0.2">
      <c r="U53780" s="55"/>
      <c r="V53780" s="53"/>
      <c r="W53780" s="53"/>
      <c r="X53780" s="53"/>
      <c r="Y53780" s="55"/>
    </row>
    <row r="53781" spans="21:25" x14ac:dyDescent="0.2">
      <c r="U53781" s="55"/>
      <c r="V53781" s="53"/>
      <c r="W53781" s="53"/>
      <c r="X53781" s="53"/>
      <c r="Y53781" s="55"/>
    </row>
    <row r="53782" spans="21:25" x14ac:dyDescent="0.2">
      <c r="U53782" s="55"/>
      <c r="V53782" s="53"/>
      <c r="W53782" s="53"/>
      <c r="X53782" s="53"/>
      <c r="Y53782" s="55"/>
    </row>
    <row r="53783" spans="21:25" x14ac:dyDescent="0.2">
      <c r="U53783" s="55"/>
      <c r="V53783" s="53"/>
      <c r="W53783" s="53"/>
      <c r="X53783" s="53"/>
      <c r="Y53783" s="55"/>
    </row>
    <row r="53784" spans="21:25" x14ac:dyDescent="0.2">
      <c r="U53784" s="55"/>
      <c r="V53784" s="53"/>
      <c r="W53784" s="53"/>
      <c r="X53784" s="53"/>
      <c r="Y53784" s="55"/>
    </row>
    <row r="53785" spans="21:25" x14ac:dyDescent="0.2">
      <c r="U53785" s="55"/>
      <c r="V53785" s="53"/>
      <c r="W53785" s="53"/>
      <c r="X53785" s="53"/>
      <c r="Y53785" s="55"/>
    </row>
    <row r="53786" spans="21:25" x14ac:dyDescent="0.2">
      <c r="U53786" s="55"/>
      <c r="V53786" s="53"/>
      <c r="W53786" s="53"/>
      <c r="X53786" s="53"/>
      <c r="Y53786" s="55"/>
    </row>
    <row r="53787" spans="21:25" x14ac:dyDescent="0.2">
      <c r="U53787" s="55"/>
      <c r="V53787" s="53"/>
      <c r="W53787" s="53"/>
      <c r="X53787" s="53"/>
      <c r="Y53787" s="55"/>
    </row>
    <row r="53788" spans="21:25" x14ac:dyDescent="0.2">
      <c r="U53788" s="55"/>
      <c r="V53788" s="53"/>
      <c r="W53788" s="53"/>
      <c r="X53788" s="53"/>
      <c r="Y53788" s="55"/>
    </row>
    <row r="53789" spans="21:25" x14ac:dyDescent="0.2">
      <c r="U53789" s="55"/>
      <c r="V53789" s="53"/>
      <c r="W53789" s="53"/>
      <c r="X53789" s="53"/>
      <c r="Y53789" s="55"/>
    </row>
    <row r="53790" spans="21:25" x14ac:dyDescent="0.2">
      <c r="U53790" s="55"/>
      <c r="V53790" s="53"/>
      <c r="W53790" s="53"/>
      <c r="X53790" s="53"/>
      <c r="Y53790" s="55"/>
    </row>
    <row r="53791" spans="21:25" x14ac:dyDescent="0.2">
      <c r="U53791" s="55"/>
      <c r="V53791" s="53"/>
      <c r="W53791" s="53"/>
      <c r="X53791" s="53"/>
      <c r="Y53791" s="55"/>
    </row>
    <row r="53792" spans="21:25" x14ac:dyDescent="0.2">
      <c r="U53792" s="55"/>
      <c r="V53792" s="53"/>
      <c r="W53792" s="53"/>
      <c r="X53792" s="53"/>
      <c r="Y53792" s="55"/>
    </row>
    <row r="53793" spans="21:25" x14ac:dyDescent="0.2">
      <c r="U53793" s="55"/>
      <c r="V53793" s="53"/>
      <c r="W53793" s="53"/>
      <c r="X53793" s="53"/>
      <c r="Y53793" s="55"/>
    </row>
    <row r="53794" spans="21:25" x14ac:dyDescent="0.2">
      <c r="U53794" s="55"/>
      <c r="V53794" s="53"/>
      <c r="W53794" s="53"/>
      <c r="X53794" s="53"/>
      <c r="Y53794" s="55"/>
    </row>
    <row r="53795" spans="21:25" x14ac:dyDescent="0.2">
      <c r="U53795" s="55"/>
      <c r="V53795" s="53"/>
      <c r="W53795" s="53"/>
      <c r="X53795" s="53"/>
      <c r="Y53795" s="55"/>
    </row>
    <row r="53796" spans="21:25" x14ac:dyDescent="0.2">
      <c r="U53796" s="55"/>
      <c r="V53796" s="53"/>
      <c r="W53796" s="53"/>
      <c r="X53796" s="53"/>
      <c r="Y53796" s="55"/>
    </row>
    <row r="53797" spans="21:25" x14ac:dyDescent="0.2">
      <c r="U53797" s="55"/>
      <c r="V53797" s="53"/>
      <c r="W53797" s="53"/>
      <c r="X53797" s="53"/>
      <c r="Y53797" s="55"/>
    </row>
    <row r="53798" spans="21:25" x14ac:dyDescent="0.2">
      <c r="U53798" s="55"/>
      <c r="V53798" s="53"/>
      <c r="W53798" s="53"/>
      <c r="X53798" s="53"/>
      <c r="Y53798" s="55"/>
    </row>
    <row r="53799" spans="21:25" x14ac:dyDescent="0.2">
      <c r="U53799" s="55"/>
      <c r="V53799" s="53"/>
      <c r="W53799" s="53"/>
      <c r="X53799" s="53"/>
      <c r="Y53799" s="55"/>
    </row>
    <row r="53800" spans="21:25" x14ac:dyDescent="0.2">
      <c r="U53800" s="55"/>
      <c r="V53800" s="53"/>
      <c r="W53800" s="53"/>
      <c r="X53800" s="53"/>
      <c r="Y53800" s="55"/>
    </row>
    <row r="53801" spans="21:25" x14ac:dyDescent="0.2">
      <c r="U53801" s="55"/>
      <c r="V53801" s="53"/>
      <c r="W53801" s="53"/>
      <c r="X53801" s="53"/>
      <c r="Y53801" s="55"/>
    </row>
    <row r="53802" spans="21:25" x14ac:dyDescent="0.2">
      <c r="U53802" s="55"/>
      <c r="V53802" s="53"/>
      <c r="W53802" s="53"/>
      <c r="X53802" s="53"/>
      <c r="Y53802" s="55"/>
    </row>
    <row r="53803" spans="21:25" x14ac:dyDescent="0.2">
      <c r="U53803" s="55"/>
      <c r="V53803" s="53"/>
      <c r="W53803" s="53"/>
      <c r="X53803" s="53"/>
      <c r="Y53803" s="55"/>
    </row>
    <row r="53804" spans="21:25" x14ac:dyDescent="0.2">
      <c r="U53804" s="55"/>
      <c r="V53804" s="53"/>
      <c r="W53804" s="53"/>
      <c r="X53804" s="53"/>
      <c r="Y53804" s="55"/>
    </row>
    <row r="53805" spans="21:25" x14ac:dyDescent="0.2">
      <c r="U53805" s="55"/>
      <c r="V53805" s="53"/>
      <c r="W53805" s="53"/>
      <c r="X53805" s="53"/>
      <c r="Y53805" s="55"/>
    </row>
    <row r="53806" spans="21:25" x14ac:dyDescent="0.2">
      <c r="U53806" s="55"/>
      <c r="V53806" s="53"/>
      <c r="W53806" s="53"/>
      <c r="X53806" s="53"/>
      <c r="Y53806" s="55"/>
    </row>
    <row r="53807" spans="21:25" x14ac:dyDescent="0.2">
      <c r="U53807" s="55"/>
      <c r="V53807" s="53"/>
      <c r="W53807" s="53"/>
      <c r="X53807" s="53"/>
      <c r="Y53807" s="55"/>
    </row>
    <row r="53808" spans="21:25" x14ac:dyDescent="0.2">
      <c r="U53808" s="55"/>
      <c r="V53808" s="53"/>
      <c r="W53808" s="53"/>
      <c r="X53808" s="53"/>
      <c r="Y53808" s="55"/>
    </row>
    <row r="53809" spans="21:25" x14ac:dyDescent="0.2">
      <c r="U53809" s="55"/>
      <c r="V53809" s="53"/>
      <c r="W53809" s="53"/>
      <c r="X53809" s="53"/>
      <c r="Y53809" s="55"/>
    </row>
    <row r="53810" spans="21:25" x14ac:dyDescent="0.2">
      <c r="U53810" s="55"/>
      <c r="V53810" s="53"/>
      <c r="W53810" s="53"/>
      <c r="X53810" s="53"/>
      <c r="Y53810" s="55"/>
    </row>
    <row r="53811" spans="21:25" x14ac:dyDescent="0.2">
      <c r="U53811" s="55"/>
      <c r="V53811" s="53"/>
      <c r="W53811" s="53"/>
      <c r="X53811" s="53"/>
      <c r="Y53811" s="55"/>
    </row>
    <row r="53812" spans="21:25" x14ac:dyDescent="0.2">
      <c r="U53812" s="55"/>
      <c r="V53812" s="53"/>
      <c r="W53812" s="53"/>
      <c r="X53812" s="53"/>
      <c r="Y53812" s="55"/>
    </row>
    <row r="53813" spans="21:25" x14ac:dyDescent="0.2">
      <c r="U53813" s="55"/>
      <c r="V53813" s="53"/>
      <c r="W53813" s="53"/>
      <c r="X53813" s="53"/>
      <c r="Y53813" s="55"/>
    </row>
    <row r="53814" spans="21:25" x14ac:dyDescent="0.2">
      <c r="U53814" s="55"/>
      <c r="V53814" s="53"/>
      <c r="W53814" s="53"/>
      <c r="X53814" s="53"/>
      <c r="Y53814" s="55"/>
    </row>
    <row r="53815" spans="21:25" x14ac:dyDescent="0.2">
      <c r="U53815" s="55"/>
      <c r="V53815" s="53"/>
      <c r="W53815" s="53"/>
      <c r="X53815" s="53"/>
      <c r="Y53815" s="55"/>
    </row>
    <row r="53816" spans="21:25" x14ac:dyDescent="0.2">
      <c r="U53816" s="55"/>
      <c r="V53816" s="53"/>
      <c r="W53816" s="53"/>
      <c r="X53816" s="53"/>
      <c r="Y53816" s="55"/>
    </row>
    <row r="53817" spans="21:25" x14ac:dyDescent="0.2">
      <c r="U53817" s="55"/>
      <c r="V53817" s="53"/>
      <c r="W53817" s="53"/>
      <c r="X53817" s="53"/>
      <c r="Y53817" s="55"/>
    </row>
    <row r="53818" spans="21:25" x14ac:dyDescent="0.2">
      <c r="U53818" s="55"/>
      <c r="V53818" s="53"/>
      <c r="W53818" s="53"/>
      <c r="X53818" s="53"/>
      <c r="Y53818" s="55"/>
    </row>
    <row r="53819" spans="21:25" x14ac:dyDescent="0.2">
      <c r="U53819" s="55"/>
      <c r="V53819" s="53"/>
      <c r="W53819" s="53"/>
      <c r="X53819" s="53"/>
      <c r="Y53819" s="55"/>
    </row>
    <row r="53820" spans="21:25" x14ac:dyDescent="0.2">
      <c r="U53820" s="55"/>
      <c r="V53820" s="53"/>
      <c r="W53820" s="53"/>
      <c r="X53820" s="53"/>
      <c r="Y53820" s="55"/>
    </row>
    <row r="53821" spans="21:25" x14ac:dyDescent="0.2">
      <c r="U53821" s="55"/>
      <c r="V53821" s="53"/>
      <c r="W53821" s="53"/>
      <c r="X53821" s="53"/>
      <c r="Y53821" s="55"/>
    </row>
    <row r="53822" spans="21:25" x14ac:dyDescent="0.2">
      <c r="U53822" s="55"/>
      <c r="V53822" s="53"/>
      <c r="W53822" s="53"/>
      <c r="X53822" s="53"/>
      <c r="Y53822" s="55"/>
    </row>
    <row r="53823" spans="21:25" x14ac:dyDescent="0.2">
      <c r="U53823" s="55"/>
      <c r="V53823" s="53"/>
      <c r="W53823" s="53"/>
      <c r="X53823" s="53"/>
      <c r="Y53823" s="55"/>
    </row>
    <row r="53824" spans="21:25" x14ac:dyDescent="0.2">
      <c r="U53824" s="55"/>
      <c r="V53824" s="53"/>
      <c r="W53824" s="53"/>
      <c r="X53824" s="53"/>
      <c r="Y53824" s="55"/>
    </row>
    <row r="53825" spans="21:25" x14ac:dyDescent="0.2">
      <c r="U53825" s="55"/>
      <c r="V53825" s="53"/>
      <c r="W53825" s="53"/>
      <c r="X53825" s="53"/>
      <c r="Y53825" s="55"/>
    </row>
    <row r="53826" spans="21:25" x14ac:dyDescent="0.2">
      <c r="U53826" s="55"/>
      <c r="V53826" s="53"/>
      <c r="W53826" s="53"/>
      <c r="X53826" s="53"/>
      <c r="Y53826" s="55"/>
    </row>
    <row r="53827" spans="21:25" x14ac:dyDescent="0.2">
      <c r="U53827" s="55"/>
      <c r="V53827" s="53"/>
      <c r="W53827" s="53"/>
      <c r="X53827" s="53"/>
      <c r="Y53827" s="55"/>
    </row>
    <row r="53828" spans="21:25" x14ac:dyDescent="0.2">
      <c r="U53828" s="55"/>
      <c r="V53828" s="53"/>
      <c r="W53828" s="53"/>
      <c r="X53828" s="53"/>
      <c r="Y53828" s="55"/>
    </row>
    <row r="53829" spans="21:25" x14ac:dyDescent="0.2">
      <c r="U53829" s="55"/>
      <c r="V53829" s="53"/>
      <c r="W53829" s="53"/>
      <c r="X53829" s="53"/>
      <c r="Y53829" s="55"/>
    </row>
    <row r="53830" spans="21:25" x14ac:dyDescent="0.2">
      <c r="U53830" s="55"/>
      <c r="V53830" s="53"/>
      <c r="W53830" s="53"/>
      <c r="X53830" s="53"/>
      <c r="Y53830" s="55"/>
    </row>
    <row r="53831" spans="21:25" x14ac:dyDescent="0.2">
      <c r="U53831" s="55"/>
      <c r="V53831" s="53"/>
      <c r="W53831" s="53"/>
      <c r="X53831" s="53"/>
      <c r="Y53831" s="55"/>
    </row>
    <row r="53832" spans="21:25" x14ac:dyDescent="0.2">
      <c r="U53832" s="55"/>
      <c r="V53832" s="53"/>
      <c r="W53832" s="53"/>
      <c r="X53832" s="53"/>
      <c r="Y53832" s="55"/>
    </row>
    <row r="53833" spans="21:25" x14ac:dyDescent="0.2">
      <c r="U53833" s="55"/>
      <c r="V53833" s="53"/>
      <c r="W53833" s="53"/>
      <c r="X53833" s="53"/>
      <c r="Y53833" s="55"/>
    </row>
    <row r="53834" spans="21:25" x14ac:dyDescent="0.2">
      <c r="U53834" s="55"/>
      <c r="V53834" s="53"/>
      <c r="W53834" s="53"/>
      <c r="X53834" s="53"/>
      <c r="Y53834" s="55"/>
    </row>
    <row r="53835" spans="21:25" x14ac:dyDescent="0.2">
      <c r="U53835" s="55"/>
      <c r="V53835" s="53"/>
      <c r="W53835" s="53"/>
      <c r="X53835" s="53"/>
      <c r="Y53835" s="55"/>
    </row>
    <row r="53836" spans="21:25" x14ac:dyDescent="0.2">
      <c r="U53836" s="55"/>
      <c r="V53836" s="53"/>
      <c r="W53836" s="53"/>
      <c r="X53836" s="53"/>
      <c r="Y53836" s="55"/>
    </row>
    <row r="53837" spans="21:25" x14ac:dyDescent="0.2">
      <c r="U53837" s="55"/>
      <c r="V53837" s="53"/>
      <c r="W53837" s="53"/>
      <c r="X53837" s="53"/>
      <c r="Y53837" s="55"/>
    </row>
    <row r="53838" spans="21:25" x14ac:dyDescent="0.2">
      <c r="U53838" s="55"/>
      <c r="V53838" s="53"/>
      <c r="W53838" s="53"/>
      <c r="X53838" s="53"/>
      <c r="Y53838" s="55"/>
    </row>
    <row r="53839" spans="21:25" x14ac:dyDescent="0.2">
      <c r="U53839" s="55"/>
      <c r="V53839" s="53"/>
      <c r="W53839" s="53"/>
      <c r="X53839" s="53"/>
      <c r="Y53839" s="55"/>
    </row>
    <row r="53840" spans="21:25" x14ac:dyDescent="0.2">
      <c r="U53840" s="55"/>
      <c r="V53840" s="53"/>
      <c r="W53840" s="53"/>
      <c r="X53840" s="53"/>
      <c r="Y53840" s="55"/>
    </row>
    <row r="53841" spans="21:25" x14ac:dyDescent="0.2">
      <c r="U53841" s="55"/>
      <c r="V53841" s="53"/>
      <c r="W53841" s="53"/>
      <c r="X53841" s="53"/>
      <c r="Y53841" s="55"/>
    </row>
    <row r="53842" spans="21:25" x14ac:dyDescent="0.2">
      <c r="U53842" s="55"/>
      <c r="V53842" s="53"/>
      <c r="W53842" s="53"/>
      <c r="X53842" s="53"/>
      <c r="Y53842" s="55"/>
    </row>
    <row r="53843" spans="21:25" x14ac:dyDescent="0.2">
      <c r="U53843" s="55"/>
      <c r="V53843" s="53"/>
      <c r="W53843" s="53"/>
      <c r="X53843" s="53"/>
      <c r="Y53843" s="55"/>
    </row>
    <row r="53844" spans="21:25" x14ac:dyDescent="0.2">
      <c r="U53844" s="55"/>
      <c r="V53844" s="53"/>
      <c r="W53844" s="53"/>
      <c r="X53844" s="53"/>
      <c r="Y53844" s="55"/>
    </row>
    <row r="53845" spans="21:25" x14ac:dyDescent="0.2">
      <c r="U53845" s="55"/>
      <c r="V53845" s="53"/>
      <c r="W53845" s="53"/>
      <c r="X53845" s="53"/>
      <c r="Y53845" s="55"/>
    </row>
    <row r="53846" spans="21:25" x14ac:dyDescent="0.2">
      <c r="U53846" s="55"/>
      <c r="V53846" s="53"/>
      <c r="W53846" s="53"/>
      <c r="X53846" s="53"/>
      <c r="Y53846" s="55"/>
    </row>
    <row r="53847" spans="21:25" x14ac:dyDescent="0.2">
      <c r="U53847" s="55"/>
      <c r="V53847" s="53"/>
      <c r="W53847" s="53"/>
      <c r="X53847" s="53"/>
      <c r="Y53847" s="55"/>
    </row>
    <row r="53848" spans="21:25" x14ac:dyDescent="0.2">
      <c r="U53848" s="55"/>
      <c r="V53848" s="53"/>
      <c r="W53848" s="53"/>
      <c r="X53848" s="53"/>
      <c r="Y53848" s="55"/>
    </row>
    <row r="53849" spans="21:25" x14ac:dyDescent="0.2">
      <c r="U53849" s="55"/>
      <c r="V53849" s="53"/>
      <c r="W53849" s="53"/>
      <c r="X53849" s="53"/>
      <c r="Y53849" s="55"/>
    </row>
    <row r="53850" spans="21:25" x14ac:dyDescent="0.2">
      <c r="U53850" s="55"/>
      <c r="V53850" s="53"/>
      <c r="W53850" s="53"/>
      <c r="X53850" s="53"/>
      <c r="Y53850" s="55"/>
    </row>
    <row r="53851" spans="21:25" x14ac:dyDescent="0.2">
      <c r="U53851" s="55"/>
      <c r="V53851" s="53"/>
      <c r="W53851" s="53"/>
      <c r="X53851" s="53"/>
      <c r="Y53851" s="55"/>
    </row>
    <row r="53852" spans="21:25" x14ac:dyDescent="0.2">
      <c r="U53852" s="55"/>
      <c r="V53852" s="53"/>
      <c r="W53852" s="53"/>
      <c r="X53852" s="53"/>
      <c r="Y53852" s="55"/>
    </row>
    <row r="53853" spans="21:25" x14ac:dyDescent="0.2">
      <c r="U53853" s="55"/>
      <c r="V53853" s="53"/>
      <c r="W53853" s="53"/>
      <c r="X53853" s="53"/>
      <c r="Y53853" s="55"/>
    </row>
    <row r="53854" spans="21:25" x14ac:dyDescent="0.2">
      <c r="U53854" s="55"/>
      <c r="V53854" s="53"/>
      <c r="W53854" s="53"/>
      <c r="X53854" s="53"/>
      <c r="Y53854" s="55"/>
    </row>
    <row r="53855" spans="21:25" x14ac:dyDescent="0.2">
      <c r="U53855" s="55"/>
      <c r="V53855" s="53"/>
      <c r="W53855" s="53"/>
      <c r="X53855" s="53"/>
      <c r="Y53855" s="55"/>
    </row>
    <row r="53856" spans="21:25" x14ac:dyDescent="0.2">
      <c r="U53856" s="55"/>
      <c r="V53856" s="53"/>
      <c r="W53856" s="53"/>
      <c r="X53856" s="53"/>
      <c r="Y53856" s="55"/>
    </row>
    <row r="53857" spans="21:25" x14ac:dyDescent="0.2">
      <c r="U53857" s="55"/>
      <c r="V53857" s="53"/>
      <c r="W53857" s="53"/>
      <c r="X53857" s="53"/>
      <c r="Y53857" s="55"/>
    </row>
    <row r="53858" spans="21:25" x14ac:dyDescent="0.2">
      <c r="U53858" s="55"/>
      <c r="V53858" s="53"/>
      <c r="W53858" s="53"/>
      <c r="X53858" s="53"/>
      <c r="Y53858" s="55"/>
    </row>
    <row r="53859" spans="21:25" x14ac:dyDescent="0.2">
      <c r="U53859" s="55"/>
      <c r="V53859" s="53"/>
      <c r="W53859" s="53"/>
      <c r="X53859" s="53"/>
      <c r="Y53859" s="55"/>
    </row>
    <row r="53860" spans="21:25" x14ac:dyDescent="0.2">
      <c r="U53860" s="55"/>
      <c r="V53860" s="53"/>
      <c r="W53860" s="53"/>
      <c r="X53860" s="53"/>
      <c r="Y53860" s="55"/>
    </row>
    <row r="53861" spans="21:25" x14ac:dyDescent="0.2">
      <c r="U53861" s="55"/>
      <c r="V53861" s="53"/>
      <c r="W53861" s="53"/>
      <c r="X53861" s="53"/>
      <c r="Y53861" s="55"/>
    </row>
    <row r="53862" spans="21:25" x14ac:dyDescent="0.2">
      <c r="U53862" s="55"/>
      <c r="V53862" s="53"/>
      <c r="W53862" s="53"/>
      <c r="X53862" s="53"/>
      <c r="Y53862" s="55"/>
    </row>
    <row r="53863" spans="21:25" x14ac:dyDescent="0.2">
      <c r="U53863" s="55"/>
      <c r="V53863" s="53"/>
      <c r="W53863" s="53"/>
      <c r="X53863" s="53"/>
      <c r="Y53863" s="55"/>
    </row>
    <row r="53864" spans="21:25" x14ac:dyDescent="0.2">
      <c r="U53864" s="55"/>
      <c r="V53864" s="53"/>
      <c r="W53864" s="53"/>
      <c r="X53864" s="53"/>
      <c r="Y53864" s="55"/>
    </row>
    <row r="53865" spans="21:25" x14ac:dyDescent="0.2">
      <c r="U53865" s="55"/>
      <c r="V53865" s="53"/>
      <c r="W53865" s="53"/>
      <c r="X53865" s="53"/>
      <c r="Y53865" s="55"/>
    </row>
    <row r="53866" spans="21:25" x14ac:dyDescent="0.2">
      <c r="U53866" s="55"/>
      <c r="V53866" s="53"/>
      <c r="W53866" s="53"/>
      <c r="X53866" s="53"/>
      <c r="Y53866" s="55"/>
    </row>
    <row r="53867" spans="21:25" x14ac:dyDescent="0.2">
      <c r="U53867" s="55"/>
      <c r="V53867" s="53"/>
      <c r="W53867" s="53"/>
      <c r="X53867" s="53"/>
      <c r="Y53867" s="55"/>
    </row>
    <row r="53868" spans="21:25" x14ac:dyDescent="0.2">
      <c r="U53868" s="55"/>
      <c r="V53868" s="53"/>
      <c r="W53868" s="53"/>
      <c r="X53868" s="53"/>
      <c r="Y53868" s="55"/>
    </row>
    <row r="53869" spans="21:25" x14ac:dyDescent="0.2">
      <c r="U53869" s="55"/>
      <c r="V53869" s="53"/>
      <c r="W53869" s="53"/>
      <c r="X53869" s="53"/>
      <c r="Y53869" s="55"/>
    </row>
    <row r="53870" spans="21:25" x14ac:dyDescent="0.2">
      <c r="U53870" s="55"/>
      <c r="V53870" s="53"/>
      <c r="W53870" s="53"/>
      <c r="X53870" s="53"/>
      <c r="Y53870" s="55"/>
    </row>
    <row r="53871" spans="21:25" x14ac:dyDescent="0.2">
      <c r="U53871" s="55"/>
      <c r="V53871" s="53"/>
      <c r="W53871" s="53"/>
      <c r="X53871" s="53"/>
      <c r="Y53871" s="55"/>
    </row>
    <row r="53872" spans="21:25" x14ac:dyDescent="0.2">
      <c r="U53872" s="55"/>
      <c r="V53872" s="53"/>
      <c r="W53872" s="53"/>
      <c r="X53872" s="53"/>
      <c r="Y53872" s="55"/>
    </row>
    <row r="53873" spans="21:25" x14ac:dyDescent="0.2">
      <c r="U53873" s="55"/>
      <c r="V53873" s="53"/>
      <c r="W53873" s="53"/>
      <c r="X53873" s="53"/>
      <c r="Y53873" s="55"/>
    </row>
    <row r="53874" spans="21:25" x14ac:dyDescent="0.2">
      <c r="U53874" s="55"/>
      <c r="V53874" s="53"/>
      <c r="W53874" s="53"/>
      <c r="X53874" s="53"/>
      <c r="Y53874" s="55"/>
    </row>
    <row r="53875" spans="21:25" x14ac:dyDescent="0.2">
      <c r="U53875" s="55"/>
      <c r="V53875" s="53"/>
      <c r="W53875" s="53"/>
      <c r="X53875" s="53"/>
      <c r="Y53875" s="55"/>
    </row>
    <row r="53876" spans="21:25" x14ac:dyDescent="0.2">
      <c r="U53876" s="55"/>
      <c r="V53876" s="53"/>
      <c r="W53876" s="53"/>
      <c r="X53876" s="53"/>
      <c r="Y53876" s="55"/>
    </row>
    <row r="53877" spans="21:25" x14ac:dyDescent="0.2">
      <c r="U53877" s="55"/>
      <c r="V53877" s="53"/>
      <c r="W53877" s="53"/>
      <c r="X53877" s="53"/>
      <c r="Y53877" s="55"/>
    </row>
    <row r="53878" spans="21:25" x14ac:dyDescent="0.2">
      <c r="U53878" s="55"/>
      <c r="V53878" s="53"/>
      <c r="W53878" s="53"/>
      <c r="X53878" s="53"/>
      <c r="Y53878" s="55"/>
    </row>
    <row r="53879" spans="21:25" x14ac:dyDescent="0.2">
      <c r="U53879" s="55"/>
      <c r="V53879" s="53"/>
      <c r="W53879" s="53"/>
      <c r="X53879" s="53"/>
      <c r="Y53879" s="55"/>
    </row>
    <row r="53880" spans="21:25" x14ac:dyDescent="0.2">
      <c r="U53880" s="55"/>
      <c r="V53880" s="53"/>
      <c r="W53880" s="53"/>
      <c r="X53880" s="53"/>
      <c r="Y53880" s="55"/>
    </row>
    <row r="53881" spans="21:25" x14ac:dyDescent="0.2">
      <c r="U53881" s="55"/>
      <c r="V53881" s="53"/>
      <c r="W53881" s="53"/>
      <c r="X53881" s="53"/>
      <c r="Y53881" s="55"/>
    </row>
    <row r="53882" spans="21:25" x14ac:dyDescent="0.2">
      <c r="U53882" s="55"/>
      <c r="V53882" s="53"/>
      <c r="W53882" s="53"/>
      <c r="X53882" s="53"/>
      <c r="Y53882" s="55"/>
    </row>
    <row r="53883" spans="21:25" x14ac:dyDescent="0.2">
      <c r="U53883" s="55"/>
      <c r="V53883" s="53"/>
      <c r="W53883" s="53"/>
      <c r="X53883" s="53"/>
      <c r="Y53883" s="55"/>
    </row>
    <row r="53884" spans="21:25" x14ac:dyDescent="0.2">
      <c r="U53884" s="55"/>
      <c r="V53884" s="53"/>
      <c r="W53884" s="53"/>
      <c r="X53884" s="53"/>
      <c r="Y53884" s="55"/>
    </row>
    <row r="53885" spans="21:25" x14ac:dyDescent="0.2">
      <c r="U53885" s="55"/>
      <c r="V53885" s="53"/>
      <c r="W53885" s="53"/>
      <c r="X53885" s="53"/>
      <c r="Y53885" s="55"/>
    </row>
    <row r="53886" spans="21:25" x14ac:dyDescent="0.2">
      <c r="U53886" s="55"/>
      <c r="V53886" s="53"/>
      <c r="W53886" s="53"/>
      <c r="X53886" s="53"/>
      <c r="Y53886" s="55"/>
    </row>
    <row r="53887" spans="21:25" x14ac:dyDescent="0.2">
      <c r="U53887" s="55"/>
      <c r="V53887" s="53"/>
      <c r="W53887" s="53"/>
      <c r="X53887" s="53"/>
      <c r="Y53887" s="55"/>
    </row>
    <row r="53888" spans="21:25" x14ac:dyDescent="0.2">
      <c r="U53888" s="55"/>
      <c r="V53888" s="53"/>
      <c r="W53888" s="53"/>
      <c r="X53888" s="53"/>
      <c r="Y53888" s="55"/>
    </row>
    <row r="53889" spans="21:25" x14ac:dyDescent="0.2">
      <c r="U53889" s="55"/>
      <c r="V53889" s="53"/>
      <c r="W53889" s="53"/>
      <c r="X53889" s="53"/>
      <c r="Y53889" s="55"/>
    </row>
    <row r="53890" spans="21:25" x14ac:dyDescent="0.2">
      <c r="U53890" s="55"/>
      <c r="V53890" s="53"/>
      <c r="W53890" s="53"/>
      <c r="X53890" s="53"/>
      <c r="Y53890" s="55"/>
    </row>
    <row r="53891" spans="21:25" x14ac:dyDescent="0.2">
      <c r="U53891" s="55"/>
      <c r="V53891" s="53"/>
      <c r="W53891" s="53"/>
      <c r="X53891" s="53"/>
      <c r="Y53891" s="55"/>
    </row>
    <row r="53892" spans="21:25" x14ac:dyDescent="0.2">
      <c r="U53892" s="55"/>
      <c r="V53892" s="53"/>
      <c r="W53892" s="53"/>
      <c r="X53892" s="53"/>
      <c r="Y53892" s="55"/>
    </row>
    <row r="53893" spans="21:25" x14ac:dyDescent="0.2">
      <c r="U53893" s="55"/>
      <c r="V53893" s="53"/>
      <c r="W53893" s="53"/>
      <c r="X53893" s="53"/>
      <c r="Y53893" s="55"/>
    </row>
    <row r="53894" spans="21:25" x14ac:dyDescent="0.2">
      <c r="U53894" s="55"/>
      <c r="V53894" s="53"/>
      <c r="W53894" s="53"/>
      <c r="X53894" s="53"/>
      <c r="Y53894" s="55"/>
    </row>
    <row r="53895" spans="21:25" x14ac:dyDescent="0.2">
      <c r="U53895" s="55"/>
      <c r="V53895" s="53"/>
      <c r="W53895" s="53"/>
      <c r="X53895" s="53"/>
      <c r="Y53895" s="55"/>
    </row>
    <row r="53896" spans="21:25" x14ac:dyDescent="0.2">
      <c r="U53896" s="55"/>
      <c r="V53896" s="53"/>
      <c r="W53896" s="53"/>
      <c r="X53896" s="53"/>
      <c r="Y53896" s="55"/>
    </row>
    <row r="53897" spans="21:25" x14ac:dyDescent="0.2">
      <c r="U53897" s="55"/>
      <c r="V53897" s="53"/>
      <c r="W53897" s="53"/>
      <c r="X53897" s="53"/>
      <c r="Y53897" s="55"/>
    </row>
    <row r="53898" spans="21:25" x14ac:dyDescent="0.2">
      <c r="U53898" s="55"/>
      <c r="V53898" s="53"/>
      <c r="W53898" s="53"/>
      <c r="X53898" s="53"/>
      <c r="Y53898" s="55"/>
    </row>
    <row r="53899" spans="21:25" x14ac:dyDescent="0.2">
      <c r="U53899" s="55"/>
      <c r="V53899" s="53"/>
      <c r="W53899" s="53"/>
      <c r="X53899" s="53"/>
      <c r="Y53899" s="55"/>
    </row>
    <row r="53900" spans="21:25" x14ac:dyDescent="0.2">
      <c r="U53900" s="55"/>
      <c r="V53900" s="53"/>
      <c r="W53900" s="53"/>
      <c r="X53900" s="53"/>
      <c r="Y53900" s="55"/>
    </row>
    <row r="53901" spans="21:25" x14ac:dyDescent="0.2">
      <c r="U53901" s="55"/>
      <c r="V53901" s="53"/>
      <c r="W53901" s="53"/>
      <c r="X53901" s="53"/>
      <c r="Y53901" s="55"/>
    </row>
    <row r="53902" spans="21:25" x14ac:dyDescent="0.2">
      <c r="U53902" s="55"/>
      <c r="V53902" s="53"/>
      <c r="W53902" s="53"/>
      <c r="X53902" s="53"/>
      <c r="Y53902" s="55"/>
    </row>
    <row r="53903" spans="21:25" x14ac:dyDescent="0.2">
      <c r="U53903" s="55"/>
      <c r="V53903" s="53"/>
      <c r="W53903" s="53"/>
      <c r="X53903" s="53"/>
      <c r="Y53903" s="55"/>
    </row>
    <row r="53904" spans="21:25" x14ac:dyDescent="0.2">
      <c r="U53904" s="55"/>
      <c r="V53904" s="53"/>
      <c r="W53904" s="53"/>
      <c r="X53904" s="53"/>
      <c r="Y53904" s="55"/>
    </row>
    <row r="53905" spans="21:25" x14ac:dyDescent="0.2">
      <c r="U53905" s="55"/>
      <c r="V53905" s="53"/>
      <c r="W53905" s="53"/>
      <c r="X53905" s="53"/>
      <c r="Y53905" s="55"/>
    </row>
    <row r="53906" spans="21:25" x14ac:dyDescent="0.2">
      <c r="U53906" s="55"/>
      <c r="V53906" s="53"/>
      <c r="W53906" s="53"/>
      <c r="X53906" s="53"/>
      <c r="Y53906" s="55"/>
    </row>
    <row r="53907" spans="21:25" x14ac:dyDescent="0.2">
      <c r="U53907" s="55"/>
      <c r="V53907" s="53"/>
      <c r="W53907" s="53"/>
      <c r="X53907" s="53"/>
      <c r="Y53907" s="55"/>
    </row>
    <row r="53908" spans="21:25" x14ac:dyDescent="0.2">
      <c r="U53908" s="55"/>
      <c r="V53908" s="53"/>
      <c r="W53908" s="53"/>
      <c r="X53908" s="53"/>
      <c r="Y53908" s="55"/>
    </row>
    <row r="53909" spans="21:25" x14ac:dyDescent="0.2">
      <c r="U53909" s="55"/>
      <c r="V53909" s="53"/>
      <c r="W53909" s="53"/>
      <c r="X53909" s="53"/>
      <c r="Y53909" s="55"/>
    </row>
    <row r="53910" spans="21:25" x14ac:dyDescent="0.2">
      <c r="U53910" s="55"/>
      <c r="V53910" s="53"/>
      <c r="W53910" s="53"/>
      <c r="X53910" s="53"/>
      <c r="Y53910" s="55"/>
    </row>
    <row r="53911" spans="21:25" x14ac:dyDescent="0.2">
      <c r="U53911" s="55"/>
      <c r="V53911" s="53"/>
      <c r="W53911" s="53"/>
      <c r="X53911" s="53"/>
      <c r="Y53911" s="55"/>
    </row>
    <row r="53912" spans="21:25" x14ac:dyDescent="0.2">
      <c r="U53912" s="55"/>
      <c r="V53912" s="53"/>
      <c r="W53912" s="53"/>
      <c r="X53912" s="53"/>
      <c r="Y53912" s="55"/>
    </row>
    <row r="53913" spans="21:25" x14ac:dyDescent="0.2">
      <c r="U53913" s="55"/>
      <c r="V53913" s="53"/>
      <c r="W53913" s="53"/>
      <c r="X53913" s="53"/>
      <c r="Y53913" s="55"/>
    </row>
    <row r="53914" spans="21:25" x14ac:dyDescent="0.2">
      <c r="U53914" s="55"/>
      <c r="V53914" s="53"/>
      <c r="W53914" s="53"/>
      <c r="X53914" s="53"/>
      <c r="Y53914" s="55"/>
    </row>
    <row r="53915" spans="21:25" x14ac:dyDescent="0.2">
      <c r="U53915" s="55"/>
      <c r="V53915" s="53"/>
      <c r="W53915" s="53"/>
      <c r="X53915" s="53"/>
      <c r="Y53915" s="55"/>
    </row>
    <row r="53916" spans="21:25" x14ac:dyDescent="0.2">
      <c r="U53916" s="55"/>
      <c r="V53916" s="53"/>
      <c r="W53916" s="53"/>
      <c r="X53916" s="53"/>
      <c r="Y53916" s="55"/>
    </row>
    <row r="53917" spans="21:25" x14ac:dyDescent="0.2">
      <c r="U53917" s="55"/>
      <c r="V53917" s="53"/>
      <c r="W53917" s="53"/>
      <c r="X53917" s="53"/>
      <c r="Y53917" s="55"/>
    </row>
    <row r="53918" spans="21:25" x14ac:dyDescent="0.2">
      <c r="U53918" s="55"/>
      <c r="V53918" s="53"/>
      <c r="W53918" s="53"/>
      <c r="X53918" s="53"/>
      <c r="Y53918" s="55"/>
    </row>
    <row r="53919" spans="21:25" x14ac:dyDescent="0.2">
      <c r="U53919" s="55"/>
      <c r="V53919" s="53"/>
      <c r="W53919" s="53"/>
      <c r="X53919" s="53"/>
      <c r="Y53919" s="55"/>
    </row>
    <row r="53920" spans="21:25" x14ac:dyDescent="0.2">
      <c r="U53920" s="55"/>
      <c r="V53920" s="53"/>
      <c r="W53920" s="53"/>
      <c r="X53920" s="53"/>
      <c r="Y53920" s="55"/>
    </row>
    <row r="53921" spans="21:25" x14ac:dyDescent="0.2">
      <c r="U53921" s="55"/>
      <c r="V53921" s="53"/>
      <c r="W53921" s="53"/>
      <c r="X53921" s="53"/>
      <c r="Y53921" s="55"/>
    </row>
    <row r="53922" spans="21:25" x14ac:dyDescent="0.2">
      <c r="U53922" s="55"/>
      <c r="V53922" s="53"/>
      <c r="W53922" s="53"/>
      <c r="X53922" s="53"/>
      <c r="Y53922" s="55"/>
    </row>
    <row r="53923" spans="21:25" x14ac:dyDescent="0.2">
      <c r="U53923" s="55"/>
      <c r="V53923" s="53"/>
      <c r="W53923" s="53"/>
      <c r="X53923" s="53"/>
      <c r="Y53923" s="55"/>
    </row>
    <row r="53924" spans="21:25" x14ac:dyDescent="0.2">
      <c r="U53924" s="55"/>
      <c r="V53924" s="53"/>
      <c r="W53924" s="53"/>
      <c r="X53924" s="53"/>
      <c r="Y53924" s="55"/>
    </row>
    <row r="53925" spans="21:25" x14ac:dyDescent="0.2">
      <c r="U53925" s="55"/>
      <c r="V53925" s="53"/>
      <c r="W53925" s="53"/>
      <c r="X53925" s="53"/>
      <c r="Y53925" s="55"/>
    </row>
    <row r="53926" spans="21:25" x14ac:dyDescent="0.2">
      <c r="U53926" s="55"/>
      <c r="V53926" s="53"/>
      <c r="W53926" s="53"/>
      <c r="X53926" s="53"/>
      <c r="Y53926" s="55"/>
    </row>
    <row r="53927" spans="21:25" x14ac:dyDescent="0.2">
      <c r="U53927" s="55"/>
      <c r="V53927" s="53"/>
      <c r="W53927" s="53"/>
      <c r="X53927" s="53"/>
      <c r="Y53927" s="55"/>
    </row>
    <row r="53928" spans="21:25" x14ac:dyDescent="0.2">
      <c r="U53928" s="55"/>
      <c r="V53928" s="53"/>
      <c r="W53928" s="53"/>
      <c r="X53928" s="53"/>
      <c r="Y53928" s="55"/>
    </row>
    <row r="53929" spans="21:25" x14ac:dyDescent="0.2">
      <c r="U53929" s="55"/>
      <c r="V53929" s="53"/>
      <c r="W53929" s="53"/>
      <c r="X53929" s="53"/>
      <c r="Y53929" s="55"/>
    </row>
    <row r="53930" spans="21:25" x14ac:dyDescent="0.2">
      <c r="U53930" s="55"/>
      <c r="V53930" s="53"/>
      <c r="W53930" s="53"/>
      <c r="X53930" s="53"/>
      <c r="Y53930" s="55"/>
    </row>
    <row r="53931" spans="21:25" x14ac:dyDescent="0.2">
      <c r="U53931" s="55"/>
      <c r="V53931" s="53"/>
      <c r="W53931" s="53"/>
      <c r="X53931" s="53"/>
      <c r="Y53931" s="55"/>
    </row>
    <row r="53932" spans="21:25" x14ac:dyDescent="0.2">
      <c r="U53932" s="55"/>
      <c r="V53932" s="53"/>
      <c r="W53932" s="53"/>
      <c r="X53932" s="53"/>
      <c r="Y53932" s="55"/>
    </row>
    <row r="53933" spans="21:25" x14ac:dyDescent="0.2">
      <c r="U53933" s="55"/>
      <c r="V53933" s="53"/>
      <c r="W53933" s="53"/>
      <c r="X53933" s="53"/>
      <c r="Y53933" s="55"/>
    </row>
    <row r="53934" spans="21:25" x14ac:dyDescent="0.2">
      <c r="U53934" s="55"/>
      <c r="V53934" s="53"/>
      <c r="W53934" s="53"/>
      <c r="X53934" s="53"/>
      <c r="Y53934" s="55"/>
    </row>
    <row r="53935" spans="21:25" x14ac:dyDescent="0.2">
      <c r="U53935" s="55"/>
      <c r="V53935" s="53"/>
      <c r="W53935" s="53"/>
      <c r="X53935" s="53"/>
      <c r="Y53935" s="55"/>
    </row>
    <row r="53936" spans="21:25" x14ac:dyDescent="0.2">
      <c r="U53936" s="55"/>
      <c r="V53936" s="53"/>
      <c r="W53936" s="53"/>
      <c r="X53936" s="53"/>
      <c r="Y53936" s="55"/>
    </row>
    <row r="53937" spans="21:25" x14ac:dyDescent="0.2">
      <c r="U53937" s="55"/>
      <c r="V53937" s="53"/>
      <c r="W53937" s="53"/>
      <c r="X53937" s="53"/>
      <c r="Y53937" s="55"/>
    </row>
    <row r="53938" spans="21:25" x14ac:dyDescent="0.2">
      <c r="U53938" s="55"/>
      <c r="V53938" s="53"/>
      <c r="W53938" s="53"/>
      <c r="X53938" s="53"/>
      <c r="Y53938" s="55"/>
    </row>
    <row r="53939" spans="21:25" x14ac:dyDescent="0.2">
      <c r="U53939" s="55"/>
      <c r="V53939" s="53"/>
      <c r="W53939" s="53"/>
      <c r="X53939" s="53"/>
      <c r="Y53939" s="55"/>
    </row>
    <row r="53940" spans="21:25" x14ac:dyDescent="0.2">
      <c r="U53940" s="55"/>
      <c r="V53940" s="53"/>
      <c r="W53940" s="53"/>
      <c r="X53940" s="53"/>
      <c r="Y53940" s="55"/>
    </row>
    <row r="53941" spans="21:25" x14ac:dyDescent="0.2">
      <c r="U53941" s="55"/>
      <c r="V53941" s="53"/>
      <c r="W53941" s="53"/>
      <c r="X53941" s="53"/>
      <c r="Y53941" s="55"/>
    </row>
    <row r="53942" spans="21:25" x14ac:dyDescent="0.2">
      <c r="U53942" s="55"/>
      <c r="V53942" s="53"/>
      <c r="W53942" s="53"/>
      <c r="X53942" s="53"/>
      <c r="Y53942" s="55"/>
    </row>
    <row r="53943" spans="21:25" x14ac:dyDescent="0.2">
      <c r="U53943" s="55"/>
      <c r="V53943" s="53"/>
      <c r="W53943" s="53"/>
      <c r="X53943" s="53"/>
      <c r="Y53943" s="55"/>
    </row>
    <row r="53944" spans="21:25" x14ac:dyDescent="0.2">
      <c r="U53944" s="55"/>
      <c r="V53944" s="53"/>
      <c r="W53944" s="53"/>
      <c r="X53944" s="53"/>
      <c r="Y53944" s="55"/>
    </row>
    <row r="53945" spans="21:25" x14ac:dyDescent="0.2">
      <c r="U53945" s="55"/>
      <c r="V53945" s="53"/>
      <c r="W53945" s="53"/>
      <c r="X53945" s="53"/>
      <c r="Y53945" s="55"/>
    </row>
    <row r="53946" spans="21:25" x14ac:dyDescent="0.2">
      <c r="U53946" s="55"/>
      <c r="V53946" s="53"/>
      <c r="W53946" s="53"/>
      <c r="X53946" s="53"/>
      <c r="Y53946" s="55"/>
    </row>
    <row r="53947" spans="21:25" x14ac:dyDescent="0.2">
      <c r="U53947" s="55"/>
      <c r="V53947" s="53"/>
      <c r="W53947" s="53"/>
      <c r="X53947" s="53"/>
      <c r="Y53947" s="55"/>
    </row>
    <row r="53948" spans="21:25" x14ac:dyDescent="0.2">
      <c r="U53948" s="55"/>
      <c r="V53948" s="53"/>
      <c r="W53948" s="53"/>
      <c r="X53948" s="53"/>
      <c r="Y53948" s="55"/>
    </row>
    <row r="53949" spans="21:25" x14ac:dyDescent="0.2">
      <c r="U53949" s="55"/>
      <c r="V53949" s="53"/>
      <c r="W53949" s="53"/>
      <c r="X53949" s="53"/>
      <c r="Y53949" s="55"/>
    </row>
    <row r="53950" spans="21:25" x14ac:dyDescent="0.2">
      <c r="U53950" s="55"/>
      <c r="V53950" s="53"/>
      <c r="W53950" s="53"/>
      <c r="X53950" s="53"/>
      <c r="Y53950" s="55"/>
    </row>
    <row r="53951" spans="21:25" x14ac:dyDescent="0.2">
      <c r="U53951" s="55"/>
      <c r="V53951" s="53"/>
      <c r="W53951" s="53"/>
      <c r="X53951" s="53"/>
      <c r="Y53951" s="55"/>
    </row>
    <row r="53952" spans="21:25" x14ac:dyDescent="0.2">
      <c r="U53952" s="55"/>
      <c r="V53952" s="53"/>
      <c r="W53952" s="53"/>
      <c r="X53952" s="53"/>
      <c r="Y53952" s="55"/>
    </row>
    <row r="53953" spans="21:25" x14ac:dyDescent="0.2">
      <c r="U53953" s="55"/>
      <c r="V53953" s="53"/>
      <c r="W53953" s="53"/>
      <c r="X53953" s="53"/>
      <c r="Y53953" s="55"/>
    </row>
    <row r="53954" spans="21:25" x14ac:dyDescent="0.2">
      <c r="U53954" s="55"/>
      <c r="V53954" s="53"/>
      <c r="W53954" s="53"/>
      <c r="X53954" s="53"/>
      <c r="Y53954" s="55"/>
    </row>
    <row r="53955" spans="21:25" x14ac:dyDescent="0.2">
      <c r="U53955" s="55"/>
      <c r="V53955" s="53"/>
      <c r="W53955" s="53"/>
      <c r="X53955" s="53"/>
      <c r="Y53955" s="55"/>
    </row>
    <row r="53956" spans="21:25" x14ac:dyDescent="0.2">
      <c r="U53956" s="55"/>
      <c r="V53956" s="53"/>
      <c r="W53956" s="53"/>
      <c r="X53956" s="53"/>
      <c r="Y53956" s="55"/>
    </row>
    <row r="53957" spans="21:25" x14ac:dyDescent="0.2">
      <c r="U53957" s="55"/>
      <c r="V53957" s="53"/>
      <c r="W53957" s="53"/>
      <c r="X53957" s="53"/>
      <c r="Y53957" s="55"/>
    </row>
    <row r="53958" spans="21:25" x14ac:dyDescent="0.2">
      <c r="U53958" s="55"/>
      <c r="V53958" s="53"/>
      <c r="W53958" s="53"/>
      <c r="X53958" s="53"/>
      <c r="Y53958" s="55"/>
    </row>
    <row r="53959" spans="21:25" x14ac:dyDescent="0.2">
      <c r="U53959" s="55"/>
      <c r="V53959" s="53"/>
      <c r="W53959" s="53"/>
      <c r="X53959" s="53"/>
      <c r="Y53959" s="55"/>
    </row>
    <row r="53960" spans="21:25" x14ac:dyDescent="0.2">
      <c r="U53960" s="55"/>
      <c r="V53960" s="53"/>
      <c r="W53960" s="53"/>
      <c r="X53960" s="53"/>
      <c r="Y53960" s="55"/>
    </row>
    <row r="53961" spans="21:25" x14ac:dyDescent="0.2">
      <c r="U53961" s="55"/>
      <c r="V53961" s="53"/>
      <c r="W53961" s="53"/>
      <c r="X53961" s="53"/>
      <c r="Y53961" s="55"/>
    </row>
    <row r="53962" spans="21:25" x14ac:dyDescent="0.2">
      <c r="U53962" s="55"/>
      <c r="V53962" s="53"/>
      <c r="W53962" s="53"/>
      <c r="X53962" s="53"/>
      <c r="Y53962" s="55"/>
    </row>
    <row r="53963" spans="21:25" x14ac:dyDescent="0.2">
      <c r="U53963" s="55"/>
      <c r="V53963" s="53"/>
      <c r="W53963" s="53"/>
      <c r="X53963" s="53"/>
      <c r="Y53963" s="55"/>
    </row>
    <row r="53964" spans="21:25" x14ac:dyDescent="0.2">
      <c r="U53964" s="55"/>
      <c r="V53964" s="53"/>
      <c r="W53964" s="53"/>
      <c r="X53964" s="53"/>
      <c r="Y53964" s="55"/>
    </row>
    <row r="53965" spans="21:25" x14ac:dyDescent="0.2">
      <c r="U53965" s="55"/>
      <c r="V53965" s="53"/>
      <c r="W53965" s="53"/>
      <c r="X53965" s="53"/>
      <c r="Y53965" s="55"/>
    </row>
    <row r="53966" spans="21:25" x14ac:dyDescent="0.2">
      <c r="U53966" s="55"/>
      <c r="V53966" s="53"/>
      <c r="W53966" s="53"/>
      <c r="X53966" s="53"/>
      <c r="Y53966" s="55"/>
    </row>
    <row r="53967" spans="21:25" x14ac:dyDescent="0.2">
      <c r="U53967" s="55"/>
      <c r="V53967" s="53"/>
      <c r="W53967" s="53"/>
      <c r="X53967" s="53"/>
      <c r="Y53967" s="55"/>
    </row>
    <row r="53968" spans="21:25" x14ac:dyDescent="0.2">
      <c r="U53968" s="55"/>
      <c r="V53968" s="53"/>
      <c r="W53968" s="53"/>
      <c r="X53968" s="53"/>
      <c r="Y53968" s="55"/>
    </row>
    <row r="53969" spans="21:25" x14ac:dyDescent="0.2">
      <c r="U53969" s="55"/>
      <c r="V53969" s="53"/>
      <c r="W53969" s="53"/>
      <c r="X53969" s="53"/>
      <c r="Y53969" s="55"/>
    </row>
    <row r="53970" spans="21:25" x14ac:dyDescent="0.2">
      <c r="U53970" s="55"/>
      <c r="V53970" s="53"/>
      <c r="W53970" s="53"/>
      <c r="X53970" s="53"/>
      <c r="Y53970" s="55"/>
    </row>
    <row r="53971" spans="21:25" x14ac:dyDescent="0.2">
      <c r="U53971" s="55"/>
      <c r="V53971" s="53"/>
      <c r="W53971" s="53"/>
      <c r="X53971" s="53"/>
      <c r="Y53971" s="55"/>
    </row>
    <row r="53972" spans="21:25" x14ac:dyDescent="0.2">
      <c r="U53972" s="55"/>
      <c r="V53972" s="53"/>
      <c r="W53972" s="53"/>
      <c r="X53972" s="53"/>
      <c r="Y53972" s="55"/>
    </row>
    <row r="53973" spans="21:25" x14ac:dyDescent="0.2">
      <c r="U53973" s="55"/>
      <c r="V53973" s="53"/>
      <c r="W53973" s="53"/>
      <c r="X53973" s="53"/>
      <c r="Y53973" s="55"/>
    </row>
    <row r="53974" spans="21:25" x14ac:dyDescent="0.2">
      <c r="U53974" s="55"/>
      <c r="V53974" s="53"/>
      <c r="W53974" s="53"/>
      <c r="X53974" s="53"/>
      <c r="Y53974" s="55"/>
    </row>
    <row r="53975" spans="21:25" x14ac:dyDescent="0.2">
      <c r="U53975" s="55"/>
      <c r="V53975" s="53"/>
      <c r="W53975" s="53"/>
      <c r="X53975" s="53"/>
      <c r="Y53975" s="55"/>
    </row>
    <row r="53976" spans="21:25" x14ac:dyDescent="0.2">
      <c r="U53976" s="55"/>
      <c r="V53976" s="53"/>
      <c r="W53976" s="53"/>
      <c r="X53976" s="53"/>
      <c r="Y53976" s="55"/>
    </row>
    <row r="53977" spans="21:25" x14ac:dyDescent="0.2">
      <c r="U53977" s="55"/>
      <c r="V53977" s="53"/>
      <c r="W53977" s="53"/>
      <c r="X53977" s="53"/>
      <c r="Y53977" s="55"/>
    </row>
    <row r="53978" spans="21:25" x14ac:dyDescent="0.2">
      <c r="U53978" s="55"/>
      <c r="V53978" s="53"/>
      <c r="W53978" s="53"/>
      <c r="X53978" s="53"/>
      <c r="Y53978" s="55"/>
    </row>
    <row r="53979" spans="21:25" x14ac:dyDescent="0.2">
      <c r="U53979" s="55"/>
      <c r="V53979" s="53"/>
      <c r="W53979" s="53"/>
      <c r="X53979" s="53"/>
      <c r="Y53979" s="55"/>
    </row>
    <row r="53980" spans="21:25" x14ac:dyDescent="0.2">
      <c r="U53980" s="55"/>
      <c r="V53980" s="53"/>
      <c r="W53980" s="53"/>
      <c r="X53980" s="53"/>
      <c r="Y53980" s="55"/>
    </row>
    <row r="53981" spans="21:25" x14ac:dyDescent="0.2">
      <c r="U53981" s="55"/>
      <c r="V53981" s="53"/>
      <c r="W53981" s="53"/>
      <c r="X53981" s="53"/>
      <c r="Y53981" s="55"/>
    </row>
    <row r="53982" spans="21:25" x14ac:dyDescent="0.2">
      <c r="U53982" s="55"/>
      <c r="V53982" s="53"/>
      <c r="W53982" s="53"/>
      <c r="X53982" s="53"/>
      <c r="Y53982" s="55"/>
    </row>
    <row r="53983" spans="21:25" x14ac:dyDescent="0.2">
      <c r="U53983" s="55"/>
      <c r="V53983" s="53"/>
      <c r="W53983" s="53"/>
      <c r="X53983" s="53"/>
      <c r="Y53983" s="55"/>
    </row>
    <row r="53984" spans="21:25" x14ac:dyDescent="0.2">
      <c r="U53984" s="55"/>
      <c r="V53984" s="53"/>
      <c r="W53984" s="53"/>
      <c r="X53984" s="53"/>
      <c r="Y53984" s="55"/>
    </row>
    <row r="53985" spans="21:25" x14ac:dyDescent="0.2">
      <c r="U53985" s="55"/>
      <c r="V53985" s="53"/>
      <c r="W53985" s="53"/>
      <c r="X53985" s="53"/>
      <c r="Y53985" s="55"/>
    </row>
    <row r="53986" spans="21:25" x14ac:dyDescent="0.2">
      <c r="U53986" s="55"/>
      <c r="V53986" s="53"/>
      <c r="W53986" s="53"/>
      <c r="X53986" s="53"/>
      <c r="Y53986" s="55"/>
    </row>
    <row r="53987" spans="21:25" x14ac:dyDescent="0.2">
      <c r="U53987" s="55"/>
      <c r="V53987" s="53"/>
      <c r="W53987" s="53"/>
      <c r="X53987" s="53"/>
      <c r="Y53987" s="55"/>
    </row>
    <row r="53988" spans="21:25" x14ac:dyDescent="0.2">
      <c r="U53988" s="55"/>
      <c r="V53988" s="53"/>
      <c r="W53988" s="53"/>
      <c r="X53988" s="53"/>
      <c r="Y53988" s="55"/>
    </row>
    <row r="53989" spans="21:25" x14ac:dyDescent="0.2">
      <c r="U53989" s="55"/>
      <c r="V53989" s="53"/>
      <c r="W53989" s="53"/>
      <c r="X53989" s="53"/>
      <c r="Y53989" s="55"/>
    </row>
    <row r="53990" spans="21:25" x14ac:dyDescent="0.2">
      <c r="U53990" s="55"/>
      <c r="V53990" s="53"/>
      <c r="W53990" s="53"/>
      <c r="X53990" s="53"/>
      <c r="Y53990" s="55"/>
    </row>
    <row r="53991" spans="21:25" x14ac:dyDescent="0.2">
      <c r="U53991" s="55"/>
      <c r="V53991" s="53"/>
      <c r="W53991" s="53"/>
      <c r="X53991" s="53"/>
      <c r="Y53991" s="55"/>
    </row>
    <row r="53992" spans="21:25" x14ac:dyDescent="0.2">
      <c r="U53992" s="55"/>
      <c r="V53992" s="53"/>
      <c r="W53992" s="53"/>
      <c r="X53992" s="53"/>
      <c r="Y53992" s="55"/>
    </row>
    <row r="53993" spans="21:25" x14ac:dyDescent="0.2">
      <c r="U53993" s="55"/>
      <c r="V53993" s="53"/>
      <c r="W53993" s="53"/>
      <c r="X53993" s="53"/>
      <c r="Y53993" s="55"/>
    </row>
    <row r="53994" spans="21:25" x14ac:dyDescent="0.2">
      <c r="U53994" s="55"/>
      <c r="V53994" s="53"/>
      <c r="W53994" s="53"/>
      <c r="X53994" s="53"/>
      <c r="Y53994" s="55"/>
    </row>
    <row r="53995" spans="21:25" x14ac:dyDescent="0.2">
      <c r="U53995" s="55"/>
      <c r="V53995" s="53"/>
      <c r="W53995" s="53"/>
      <c r="X53995" s="53"/>
      <c r="Y53995" s="55"/>
    </row>
    <row r="53996" spans="21:25" x14ac:dyDescent="0.2">
      <c r="U53996" s="55"/>
      <c r="V53996" s="53"/>
      <c r="W53996" s="53"/>
      <c r="X53996" s="53"/>
      <c r="Y53996" s="55"/>
    </row>
    <row r="53997" spans="21:25" x14ac:dyDescent="0.2">
      <c r="U53997" s="55"/>
      <c r="V53997" s="53"/>
      <c r="W53997" s="53"/>
      <c r="X53997" s="53"/>
      <c r="Y53997" s="55"/>
    </row>
    <row r="53998" spans="21:25" x14ac:dyDescent="0.2">
      <c r="U53998" s="55"/>
      <c r="V53998" s="53"/>
      <c r="W53998" s="53"/>
      <c r="X53998" s="53"/>
      <c r="Y53998" s="55"/>
    </row>
    <row r="53999" spans="21:25" x14ac:dyDescent="0.2">
      <c r="U53999" s="55"/>
      <c r="V53999" s="53"/>
      <c r="W53999" s="53"/>
      <c r="X53999" s="53"/>
      <c r="Y53999" s="55"/>
    </row>
    <row r="54000" spans="21:25" x14ac:dyDescent="0.2">
      <c r="U54000" s="55"/>
      <c r="V54000" s="53"/>
      <c r="W54000" s="53"/>
      <c r="X54000" s="53"/>
      <c r="Y54000" s="55"/>
    </row>
    <row r="54001" spans="21:25" x14ac:dyDescent="0.2">
      <c r="U54001" s="55"/>
      <c r="V54001" s="53"/>
      <c r="W54001" s="53"/>
      <c r="X54001" s="53"/>
      <c r="Y54001" s="55"/>
    </row>
    <row r="54002" spans="21:25" x14ac:dyDescent="0.2">
      <c r="U54002" s="55"/>
      <c r="V54002" s="53"/>
      <c r="W54002" s="53"/>
      <c r="X54002" s="53"/>
      <c r="Y54002" s="55"/>
    </row>
    <row r="54003" spans="21:25" x14ac:dyDescent="0.2">
      <c r="U54003" s="55"/>
      <c r="V54003" s="53"/>
      <c r="W54003" s="53"/>
      <c r="X54003" s="53"/>
      <c r="Y54003" s="55"/>
    </row>
    <row r="54004" spans="21:25" x14ac:dyDescent="0.2">
      <c r="U54004" s="55"/>
      <c r="V54004" s="53"/>
      <c r="W54004" s="53"/>
      <c r="X54004" s="53"/>
      <c r="Y54004" s="55"/>
    </row>
    <row r="54005" spans="21:25" x14ac:dyDescent="0.2">
      <c r="U54005" s="55"/>
      <c r="V54005" s="53"/>
      <c r="W54005" s="53"/>
      <c r="X54005" s="53"/>
      <c r="Y54005" s="55"/>
    </row>
    <row r="54006" spans="21:25" x14ac:dyDescent="0.2">
      <c r="U54006" s="55"/>
      <c r="V54006" s="53"/>
      <c r="W54006" s="53"/>
      <c r="X54006" s="53"/>
      <c r="Y54006" s="55"/>
    </row>
    <row r="54007" spans="21:25" x14ac:dyDescent="0.2">
      <c r="U54007" s="55"/>
      <c r="V54007" s="53"/>
      <c r="W54007" s="53"/>
      <c r="X54007" s="53"/>
      <c r="Y54007" s="55"/>
    </row>
    <row r="54008" spans="21:25" x14ac:dyDescent="0.2">
      <c r="U54008" s="55"/>
      <c r="V54008" s="53"/>
      <c r="W54008" s="53"/>
      <c r="X54008" s="53"/>
      <c r="Y54008" s="55"/>
    </row>
    <row r="54009" spans="21:25" x14ac:dyDescent="0.2">
      <c r="U54009" s="55"/>
      <c r="V54009" s="53"/>
      <c r="W54009" s="53"/>
      <c r="X54009" s="53"/>
      <c r="Y54009" s="55"/>
    </row>
    <row r="54010" spans="21:25" x14ac:dyDescent="0.2">
      <c r="U54010" s="55"/>
      <c r="V54010" s="53"/>
      <c r="W54010" s="53"/>
      <c r="X54010" s="53"/>
      <c r="Y54010" s="55"/>
    </row>
    <row r="54011" spans="21:25" x14ac:dyDescent="0.2">
      <c r="U54011" s="55"/>
      <c r="V54011" s="53"/>
      <c r="W54011" s="53"/>
      <c r="X54011" s="53"/>
      <c r="Y54011" s="55"/>
    </row>
    <row r="54012" spans="21:25" x14ac:dyDescent="0.2">
      <c r="U54012" s="55"/>
      <c r="V54012" s="53"/>
      <c r="W54012" s="53"/>
      <c r="X54012" s="53"/>
      <c r="Y54012" s="55"/>
    </row>
    <row r="54013" spans="21:25" x14ac:dyDescent="0.2">
      <c r="U54013" s="55"/>
      <c r="V54013" s="53"/>
      <c r="W54013" s="53"/>
      <c r="X54013" s="53"/>
      <c r="Y54013" s="55"/>
    </row>
    <row r="54014" spans="21:25" x14ac:dyDescent="0.2">
      <c r="U54014" s="55"/>
      <c r="V54014" s="53"/>
      <c r="W54014" s="53"/>
      <c r="X54014" s="53"/>
      <c r="Y54014" s="55"/>
    </row>
    <row r="54015" spans="21:25" x14ac:dyDescent="0.2">
      <c r="U54015" s="55"/>
      <c r="V54015" s="53"/>
      <c r="W54015" s="53"/>
      <c r="X54015" s="53"/>
      <c r="Y54015" s="55"/>
    </row>
    <row r="54016" spans="21:25" x14ac:dyDescent="0.2">
      <c r="U54016" s="55"/>
      <c r="V54016" s="53"/>
      <c r="W54016" s="53"/>
      <c r="X54016" s="53"/>
      <c r="Y54016" s="55"/>
    </row>
    <row r="54017" spans="21:25" x14ac:dyDescent="0.2">
      <c r="U54017" s="55"/>
      <c r="V54017" s="53"/>
      <c r="W54017" s="53"/>
      <c r="X54017" s="53"/>
      <c r="Y54017" s="55"/>
    </row>
    <row r="54018" spans="21:25" x14ac:dyDescent="0.2">
      <c r="U54018" s="55"/>
      <c r="V54018" s="53"/>
      <c r="W54018" s="53"/>
      <c r="X54018" s="53"/>
      <c r="Y54018" s="55"/>
    </row>
    <row r="54019" spans="21:25" x14ac:dyDescent="0.2">
      <c r="U54019" s="55"/>
      <c r="V54019" s="53"/>
      <c r="W54019" s="53"/>
      <c r="X54019" s="53"/>
      <c r="Y54019" s="55"/>
    </row>
    <row r="54020" spans="21:25" x14ac:dyDescent="0.2">
      <c r="U54020" s="55"/>
      <c r="V54020" s="53"/>
      <c r="W54020" s="53"/>
      <c r="X54020" s="53"/>
      <c r="Y54020" s="55"/>
    </row>
    <row r="54021" spans="21:25" x14ac:dyDescent="0.2">
      <c r="U54021" s="55"/>
      <c r="V54021" s="53"/>
      <c r="W54021" s="53"/>
      <c r="X54021" s="53"/>
      <c r="Y54021" s="55"/>
    </row>
    <row r="54022" spans="21:25" x14ac:dyDescent="0.2">
      <c r="U54022" s="55"/>
      <c r="V54022" s="53"/>
      <c r="W54022" s="53"/>
      <c r="X54022" s="53"/>
      <c r="Y54022" s="55"/>
    </row>
    <row r="54023" spans="21:25" x14ac:dyDescent="0.2">
      <c r="U54023" s="55"/>
      <c r="V54023" s="53"/>
      <c r="W54023" s="53"/>
      <c r="X54023" s="53"/>
      <c r="Y54023" s="55"/>
    </row>
    <row r="54024" spans="21:25" x14ac:dyDescent="0.2">
      <c r="U54024" s="55"/>
      <c r="V54024" s="53"/>
      <c r="W54024" s="53"/>
      <c r="X54024" s="53"/>
      <c r="Y54024" s="55"/>
    </row>
    <row r="54025" spans="21:25" x14ac:dyDescent="0.2">
      <c r="U54025" s="55"/>
      <c r="V54025" s="53"/>
      <c r="W54025" s="53"/>
      <c r="X54025" s="53"/>
      <c r="Y54025" s="55"/>
    </row>
    <row r="54026" spans="21:25" x14ac:dyDescent="0.2">
      <c r="U54026" s="55"/>
      <c r="V54026" s="53"/>
      <c r="W54026" s="53"/>
      <c r="X54026" s="53"/>
      <c r="Y54026" s="55"/>
    </row>
    <row r="54027" spans="21:25" x14ac:dyDescent="0.2">
      <c r="U54027" s="55"/>
      <c r="V54027" s="53"/>
      <c r="W54027" s="53"/>
      <c r="X54027" s="53"/>
      <c r="Y54027" s="55"/>
    </row>
    <row r="54028" spans="21:25" x14ac:dyDescent="0.2">
      <c r="U54028" s="55"/>
      <c r="V54028" s="53"/>
      <c r="W54028" s="53"/>
      <c r="X54028" s="53"/>
      <c r="Y54028" s="55"/>
    </row>
    <row r="54029" spans="21:25" x14ac:dyDescent="0.2">
      <c r="U54029" s="55"/>
      <c r="V54029" s="53"/>
      <c r="W54029" s="53"/>
      <c r="X54029" s="53"/>
      <c r="Y54029" s="55"/>
    </row>
    <row r="54030" spans="21:25" x14ac:dyDescent="0.2">
      <c r="U54030" s="55"/>
      <c r="V54030" s="53"/>
      <c r="W54030" s="53"/>
      <c r="X54030" s="53"/>
      <c r="Y54030" s="55"/>
    </row>
    <row r="54031" spans="21:25" x14ac:dyDescent="0.2">
      <c r="U54031" s="55"/>
      <c r="V54031" s="53"/>
      <c r="W54031" s="53"/>
      <c r="X54031" s="53"/>
      <c r="Y54031" s="55"/>
    </row>
    <row r="54032" spans="21:25" x14ac:dyDescent="0.2">
      <c r="U54032" s="55"/>
      <c r="V54032" s="53"/>
      <c r="W54032" s="53"/>
      <c r="X54032" s="53"/>
      <c r="Y54032" s="55"/>
    </row>
    <row r="54033" spans="21:25" x14ac:dyDescent="0.2">
      <c r="U54033" s="55"/>
      <c r="V54033" s="53"/>
      <c r="W54033" s="53"/>
      <c r="X54033" s="53"/>
      <c r="Y54033" s="55"/>
    </row>
    <row r="54034" spans="21:25" x14ac:dyDescent="0.2">
      <c r="U54034" s="55"/>
      <c r="V54034" s="53"/>
      <c r="W54034" s="53"/>
      <c r="X54034" s="53"/>
      <c r="Y54034" s="55"/>
    </row>
    <row r="54035" spans="21:25" x14ac:dyDescent="0.2">
      <c r="U54035" s="55"/>
      <c r="V54035" s="53"/>
      <c r="W54035" s="53"/>
      <c r="X54035" s="53"/>
      <c r="Y54035" s="55"/>
    </row>
    <row r="54036" spans="21:25" x14ac:dyDescent="0.2">
      <c r="U54036" s="55"/>
      <c r="V54036" s="53"/>
      <c r="W54036" s="53"/>
      <c r="X54036" s="53"/>
      <c r="Y54036" s="55"/>
    </row>
    <row r="54037" spans="21:25" x14ac:dyDescent="0.2">
      <c r="U54037" s="55"/>
      <c r="V54037" s="53"/>
      <c r="W54037" s="53"/>
      <c r="X54037" s="53"/>
      <c r="Y54037" s="55"/>
    </row>
    <row r="54038" spans="21:25" x14ac:dyDescent="0.2">
      <c r="U54038" s="55"/>
      <c r="V54038" s="53"/>
      <c r="W54038" s="53"/>
      <c r="X54038" s="53"/>
      <c r="Y54038" s="55"/>
    </row>
    <row r="54039" spans="21:25" x14ac:dyDescent="0.2">
      <c r="U54039" s="55"/>
      <c r="V54039" s="53"/>
      <c r="W54039" s="53"/>
      <c r="X54039" s="53"/>
      <c r="Y54039" s="55"/>
    </row>
    <row r="54040" spans="21:25" x14ac:dyDescent="0.2">
      <c r="U54040" s="55"/>
      <c r="V54040" s="53"/>
      <c r="W54040" s="53"/>
      <c r="X54040" s="53"/>
      <c r="Y54040" s="55"/>
    </row>
    <row r="54041" spans="21:25" x14ac:dyDescent="0.2">
      <c r="U54041" s="55"/>
      <c r="V54041" s="53"/>
      <c r="W54041" s="53"/>
      <c r="X54041" s="53"/>
      <c r="Y54041" s="55"/>
    </row>
    <row r="54042" spans="21:25" x14ac:dyDescent="0.2">
      <c r="U54042" s="55"/>
      <c r="V54042" s="53"/>
      <c r="W54042" s="53"/>
      <c r="X54042" s="53"/>
      <c r="Y54042" s="55"/>
    </row>
    <row r="54043" spans="21:25" x14ac:dyDescent="0.2">
      <c r="U54043" s="55"/>
      <c r="V54043" s="53"/>
      <c r="W54043" s="53"/>
      <c r="X54043" s="53"/>
      <c r="Y54043" s="55"/>
    </row>
    <row r="54044" spans="21:25" x14ac:dyDescent="0.2">
      <c r="U54044" s="55"/>
      <c r="V54044" s="53"/>
      <c r="W54044" s="53"/>
      <c r="X54044" s="53"/>
      <c r="Y54044" s="55"/>
    </row>
    <row r="54045" spans="21:25" x14ac:dyDescent="0.2">
      <c r="U54045" s="55"/>
      <c r="V54045" s="53"/>
      <c r="W54045" s="53"/>
      <c r="X54045" s="53"/>
      <c r="Y54045" s="55"/>
    </row>
    <row r="54046" spans="21:25" x14ac:dyDescent="0.2">
      <c r="U54046" s="55"/>
      <c r="V54046" s="53"/>
      <c r="W54046" s="53"/>
      <c r="X54046" s="53"/>
      <c r="Y54046" s="55"/>
    </row>
    <row r="54047" spans="21:25" x14ac:dyDescent="0.2">
      <c r="U54047" s="55"/>
      <c r="V54047" s="53"/>
      <c r="W54047" s="53"/>
      <c r="X54047" s="53"/>
      <c r="Y54047" s="55"/>
    </row>
    <row r="54048" spans="21:25" x14ac:dyDescent="0.2">
      <c r="U54048" s="55"/>
      <c r="V54048" s="53"/>
      <c r="W54048" s="53"/>
      <c r="X54048" s="53"/>
      <c r="Y54048" s="55"/>
    </row>
    <row r="54049" spans="21:25" x14ac:dyDescent="0.2">
      <c r="U54049" s="55"/>
      <c r="V54049" s="53"/>
      <c r="W54049" s="53"/>
      <c r="X54049" s="53"/>
      <c r="Y54049" s="55"/>
    </row>
    <row r="54050" spans="21:25" x14ac:dyDescent="0.2">
      <c r="U54050" s="55"/>
      <c r="V54050" s="53"/>
      <c r="W54050" s="53"/>
      <c r="X54050" s="53"/>
      <c r="Y54050" s="55"/>
    </row>
    <row r="54051" spans="21:25" x14ac:dyDescent="0.2">
      <c r="U54051" s="55"/>
      <c r="V54051" s="53"/>
      <c r="W54051" s="53"/>
      <c r="X54051" s="53"/>
      <c r="Y54051" s="55"/>
    </row>
    <row r="54052" spans="21:25" x14ac:dyDescent="0.2">
      <c r="U54052" s="55"/>
      <c r="V54052" s="53"/>
      <c r="W54052" s="53"/>
      <c r="X54052" s="53"/>
      <c r="Y54052" s="55"/>
    </row>
    <row r="54053" spans="21:25" x14ac:dyDescent="0.2">
      <c r="U54053" s="55"/>
      <c r="V54053" s="53"/>
      <c r="W54053" s="53"/>
      <c r="X54053" s="53"/>
      <c r="Y54053" s="55"/>
    </row>
    <row r="54054" spans="21:25" x14ac:dyDescent="0.2">
      <c r="U54054" s="55"/>
      <c r="V54054" s="53"/>
      <c r="W54054" s="53"/>
      <c r="X54054" s="53"/>
      <c r="Y54054" s="55"/>
    </row>
    <row r="54055" spans="21:25" x14ac:dyDescent="0.2">
      <c r="U54055" s="55"/>
      <c r="V54055" s="53"/>
      <c r="W54055" s="53"/>
      <c r="X54055" s="53"/>
      <c r="Y54055" s="55"/>
    </row>
    <row r="54056" spans="21:25" x14ac:dyDescent="0.2">
      <c r="U54056" s="55"/>
      <c r="V54056" s="53"/>
      <c r="W54056" s="53"/>
      <c r="X54056" s="53"/>
      <c r="Y54056" s="55"/>
    </row>
    <row r="54057" spans="21:25" x14ac:dyDescent="0.2">
      <c r="U54057" s="55"/>
      <c r="V54057" s="53"/>
      <c r="W54057" s="53"/>
      <c r="X54057" s="53"/>
      <c r="Y54057" s="55"/>
    </row>
    <row r="54058" spans="21:25" x14ac:dyDescent="0.2">
      <c r="U54058" s="55"/>
      <c r="V54058" s="53"/>
      <c r="W54058" s="53"/>
      <c r="X54058" s="53"/>
      <c r="Y54058" s="55"/>
    </row>
    <row r="54059" spans="21:25" x14ac:dyDescent="0.2">
      <c r="U54059" s="55"/>
      <c r="V54059" s="53"/>
      <c r="W54059" s="53"/>
      <c r="X54059" s="53"/>
      <c r="Y54059" s="55"/>
    </row>
    <row r="54060" spans="21:25" x14ac:dyDescent="0.2">
      <c r="U54060" s="55"/>
      <c r="V54060" s="53"/>
      <c r="W54060" s="53"/>
      <c r="X54060" s="53"/>
      <c r="Y54060" s="55"/>
    </row>
    <row r="54061" spans="21:25" x14ac:dyDescent="0.2">
      <c r="U54061" s="55"/>
      <c r="V54061" s="53"/>
      <c r="W54061" s="53"/>
      <c r="X54061" s="53"/>
      <c r="Y54061" s="55"/>
    </row>
    <row r="54062" spans="21:25" x14ac:dyDescent="0.2">
      <c r="U54062" s="55"/>
      <c r="V54062" s="53"/>
      <c r="W54062" s="53"/>
      <c r="X54062" s="53"/>
      <c r="Y54062" s="55"/>
    </row>
    <row r="54063" spans="21:25" x14ac:dyDescent="0.2">
      <c r="U54063" s="55"/>
      <c r="V54063" s="53"/>
      <c r="W54063" s="53"/>
      <c r="X54063" s="53"/>
      <c r="Y54063" s="55"/>
    </row>
    <row r="54064" spans="21:25" x14ac:dyDescent="0.2">
      <c r="U54064" s="55"/>
      <c r="V54064" s="53"/>
      <c r="W54064" s="53"/>
      <c r="X54064" s="53"/>
      <c r="Y54064" s="55"/>
    </row>
    <row r="54065" spans="21:25" x14ac:dyDescent="0.2">
      <c r="U54065" s="55"/>
      <c r="V54065" s="53"/>
      <c r="W54065" s="53"/>
      <c r="X54065" s="53"/>
      <c r="Y54065" s="55"/>
    </row>
    <row r="54066" spans="21:25" x14ac:dyDescent="0.2">
      <c r="U54066" s="55"/>
      <c r="V54066" s="53"/>
      <c r="W54066" s="53"/>
      <c r="X54066" s="53"/>
      <c r="Y54066" s="55"/>
    </row>
    <row r="54067" spans="21:25" x14ac:dyDescent="0.2">
      <c r="U54067" s="55"/>
      <c r="V54067" s="53"/>
      <c r="W54067" s="53"/>
      <c r="X54067" s="53"/>
      <c r="Y54067" s="55"/>
    </row>
    <row r="54068" spans="21:25" x14ac:dyDescent="0.2">
      <c r="U54068" s="55"/>
      <c r="V54068" s="53"/>
      <c r="W54068" s="53"/>
      <c r="X54068" s="53"/>
      <c r="Y54068" s="55"/>
    </row>
    <row r="54069" spans="21:25" x14ac:dyDescent="0.2">
      <c r="U54069" s="55"/>
      <c r="V54069" s="53"/>
      <c r="W54069" s="53"/>
      <c r="X54069" s="53"/>
      <c r="Y54069" s="55"/>
    </row>
    <row r="54070" spans="21:25" x14ac:dyDescent="0.2">
      <c r="U54070" s="55"/>
      <c r="V54070" s="53"/>
      <c r="W54070" s="53"/>
      <c r="X54070" s="53"/>
      <c r="Y54070" s="55"/>
    </row>
    <row r="54071" spans="21:25" x14ac:dyDescent="0.2">
      <c r="U54071" s="55"/>
      <c r="V54071" s="53"/>
      <c r="W54071" s="53"/>
      <c r="X54071" s="53"/>
      <c r="Y54071" s="55"/>
    </row>
    <row r="54072" spans="21:25" x14ac:dyDescent="0.2">
      <c r="U54072" s="55"/>
      <c r="V54072" s="53"/>
      <c r="W54072" s="53"/>
      <c r="X54072" s="53"/>
      <c r="Y54072" s="55"/>
    </row>
    <row r="54073" spans="21:25" x14ac:dyDescent="0.2">
      <c r="U54073" s="55"/>
      <c r="V54073" s="53"/>
      <c r="W54073" s="53"/>
      <c r="X54073" s="53"/>
      <c r="Y54073" s="55"/>
    </row>
    <row r="54074" spans="21:25" x14ac:dyDescent="0.2">
      <c r="U54074" s="55"/>
      <c r="V54074" s="53"/>
      <c r="W54074" s="53"/>
      <c r="X54074" s="53"/>
      <c r="Y54074" s="55"/>
    </row>
    <row r="54075" spans="21:25" x14ac:dyDescent="0.2">
      <c r="U54075" s="55"/>
      <c r="V54075" s="53"/>
      <c r="W54075" s="53"/>
      <c r="X54075" s="53"/>
      <c r="Y54075" s="55"/>
    </row>
    <row r="54076" spans="21:25" x14ac:dyDescent="0.2">
      <c r="U54076" s="55"/>
      <c r="V54076" s="53"/>
      <c r="W54076" s="53"/>
      <c r="X54076" s="53"/>
      <c r="Y54076" s="55"/>
    </row>
    <row r="54077" spans="21:25" x14ac:dyDescent="0.2">
      <c r="U54077" s="55"/>
      <c r="V54077" s="53"/>
      <c r="W54077" s="53"/>
      <c r="X54077" s="53"/>
      <c r="Y54077" s="55"/>
    </row>
    <row r="54078" spans="21:25" x14ac:dyDescent="0.2">
      <c r="U54078" s="55"/>
      <c r="V54078" s="53"/>
      <c r="W54078" s="53"/>
      <c r="X54078" s="53"/>
      <c r="Y54078" s="55"/>
    </row>
    <row r="54079" spans="21:25" x14ac:dyDescent="0.2">
      <c r="U54079" s="55"/>
      <c r="V54079" s="53"/>
      <c r="W54079" s="53"/>
      <c r="X54079" s="53"/>
      <c r="Y54079" s="55"/>
    </row>
    <row r="54080" spans="21:25" x14ac:dyDescent="0.2">
      <c r="U54080" s="55"/>
      <c r="V54080" s="53"/>
      <c r="W54080" s="53"/>
      <c r="X54080" s="53"/>
      <c r="Y54080" s="55"/>
    </row>
    <row r="54081" spans="21:25" x14ac:dyDescent="0.2">
      <c r="U54081" s="55"/>
      <c r="V54081" s="53"/>
      <c r="W54081" s="53"/>
      <c r="X54081" s="53"/>
      <c r="Y54081" s="55"/>
    </row>
    <row r="54082" spans="21:25" x14ac:dyDescent="0.2">
      <c r="U54082" s="55"/>
      <c r="V54082" s="53"/>
      <c r="W54082" s="53"/>
      <c r="X54082" s="53"/>
      <c r="Y54082" s="55"/>
    </row>
    <row r="54083" spans="21:25" x14ac:dyDescent="0.2">
      <c r="U54083" s="55"/>
      <c r="V54083" s="53"/>
      <c r="W54083" s="53"/>
      <c r="X54083" s="53"/>
      <c r="Y54083" s="55"/>
    </row>
    <row r="54084" spans="21:25" x14ac:dyDescent="0.2">
      <c r="U54084" s="55"/>
      <c r="V54084" s="53"/>
      <c r="W54084" s="53"/>
      <c r="X54084" s="53"/>
      <c r="Y54084" s="55"/>
    </row>
    <row r="54085" spans="21:25" x14ac:dyDescent="0.2">
      <c r="U54085" s="55"/>
      <c r="V54085" s="53"/>
      <c r="W54085" s="53"/>
      <c r="X54085" s="53"/>
      <c r="Y54085" s="55"/>
    </row>
    <row r="54086" spans="21:25" x14ac:dyDescent="0.2">
      <c r="U54086" s="55"/>
      <c r="V54086" s="53"/>
      <c r="W54086" s="53"/>
      <c r="X54086" s="53"/>
      <c r="Y54086" s="55"/>
    </row>
    <row r="54087" spans="21:25" x14ac:dyDescent="0.2">
      <c r="U54087" s="55"/>
      <c r="V54087" s="53"/>
      <c r="W54087" s="53"/>
      <c r="X54087" s="53"/>
      <c r="Y54087" s="55"/>
    </row>
    <row r="54088" spans="21:25" x14ac:dyDescent="0.2">
      <c r="U54088" s="55"/>
      <c r="V54088" s="53"/>
      <c r="W54088" s="53"/>
      <c r="X54088" s="53"/>
      <c r="Y54088" s="55"/>
    </row>
    <row r="54089" spans="21:25" x14ac:dyDescent="0.2">
      <c r="U54089" s="55"/>
      <c r="V54089" s="53"/>
      <c r="W54089" s="53"/>
      <c r="X54089" s="53"/>
      <c r="Y54089" s="55"/>
    </row>
    <row r="54090" spans="21:25" x14ac:dyDescent="0.2">
      <c r="U54090" s="55"/>
      <c r="V54090" s="53"/>
      <c r="W54090" s="53"/>
      <c r="X54090" s="53"/>
      <c r="Y54090" s="55"/>
    </row>
    <row r="54091" spans="21:25" x14ac:dyDescent="0.2">
      <c r="U54091" s="55"/>
      <c r="V54091" s="53"/>
      <c r="W54091" s="53"/>
      <c r="X54091" s="53"/>
      <c r="Y54091" s="55"/>
    </row>
    <row r="54092" spans="21:25" x14ac:dyDescent="0.2">
      <c r="U54092" s="55"/>
      <c r="V54092" s="53"/>
      <c r="W54092" s="53"/>
      <c r="X54092" s="53"/>
      <c r="Y54092" s="55"/>
    </row>
    <row r="54093" spans="21:25" x14ac:dyDescent="0.2">
      <c r="U54093" s="55"/>
      <c r="V54093" s="53"/>
      <c r="W54093" s="53"/>
      <c r="X54093" s="53"/>
      <c r="Y54093" s="55"/>
    </row>
    <row r="54094" spans="21:25" x14ac:dyDescent="0.2">
      <c r="U54094" s="55"/>
      <c r="V54094" s="53"/>
      <c r="W54094" s="53"/>
      <c r="X54094" s="53"/>
      <c r="Y54094" s="55"/>
    </row>
    <row r="54095" spans="21:25" x14ac:dyDescent="0.2">
      <c r="U54095" s="55"/>
      <c r="V54095" s="53"/>
      <c r="W54095" s="53"/>
      <c r="X54095" s="53"/>
      <c r="Y54095" s="55"/>
    </row>
    <row r="54096" spans="21:25" x14ac:dyDescent="0.2">
      <c r="U54096" s="55"/>
      <c r="V54096" s="53"/>
      <c r="W54096" s="53"/>
      <c r="X54096" s="53"/>
      <c r="Y54096" s="55"/>
    </row>
    <row r="54097" spans="21:25" x14ac:dyDescent="0.2">
      <c r="U54097" s="55"/>
      <c r="V54097" s="53"/>
      <c r="W54097" s="53"/>
      <c r="X54097" s="53"/>
      <c r="Y54097" s="55"/>
    </row>
    <row r="54098" spans="21:25" x14ac:dyDescent="0.2">
      <c r="U54098" s="55"/>
      <c r="V54098" s="53"/>
      <c r="W54098" s="53"/>
      <c r="X54098" s="53"/>
      <c r="Y54098" s="55"/>
    </row>
    <row r="54099" spans="21:25" x14ac:dyDescent="0.2">
      <c r="U54099" s="55"/>
      <c r="V54099" s="53"/>
      <c r="W54099" s="53"/>
      <c r="X54099" s="53"/>
      <c r="Y54099" s="55"/>
    </row>
    <row r="54100" spans="21:25" x14ac:dyDescent="0.2">
      <c r="U54100" s="55"/>
      <c r="V54100" s="53"/>
      <c r="W54100" s="53"/>
      <c r="X54100" s="53"/>
      <c r="Y54100" s="55"/>
    </row>
    <row r="54101" spans="21:25" x14ac:dyDescent="0.2">
      <c r="U54101" s="55"/>
      <c r="V54101" s="53"/>
      <c r="W54101" s="53"/>
      <c r="X54101" s="53"/>
      <c r="Y54101" s="55"/>
    </row>
    <row r="54102" spans="21:25" x14ac:dyDescent="0.2">
      <c r="U54102" s="55"/>
      <c r="V54102" s="53"/>
      <c r="W54102" s="53"/>
      <c r="X54102" s="53"/>
      <c r="Y54102" s="55"/>
    </row>
    <row r="54103" spans="21:25" x14ac:dyDescent="0.2">
      <c r="U54103" s="55"/>
      <c r="V54103" s="53"/>
      <c r="W54103" s="53"/>
      <c r="X54103" s="53"/>
      <c r="Y54103" s="55"/>
    </row>
    <row r="54104" spans="21:25" x14ac:dyDescent="0.2">
      <c r="U54104" s="55"/>
      <c r="V54104" s="53"/>
      <c r="W54104" s="53"/>
      <c r="X54104" s="53"/>
      <c r="Y54104" s="55"/>
    </row>
    <row r="54105" spans="21:25" x14ac:dyDescent="0.2">
      <c r="U54105" s="55"/>
      <c r="V54105" s="53"/>
      <c r="W54105" s="53"/>
      <c r="X54105" s="53"/>
      <c r="Y54105" s="55"/>
    </row>
    <row r="54106" spans="21:25" x14ac:dyDescent="0.2">
      <c r="U54106" s="55"/>
      <c r="V54106" s="53"/>
      <c r="W54106" s="53"/>
      <c r="X54106" s="53"/>
      <c r="Y54106" s="55"/>
    </row>
    <row r="54107" spans="21:25" x14ac:dyDescent="0.2">
      <c r="U54107" s="55"/>
      <c r="V54107" s="53"/>
      <c r="W54107" s="53"/>
      <c r="X54107" s="53"/>
      <c r="Y54107" s="55"/>
    </row>
    <row r="54108" spans="21:25" x14ac:dyDescent="0.2">
      <c r="U54108" s="55"/>
      <c r="V54108" s="53"/>
      <c r="W54108" s="53"/>
      <c r="X54108" s="53"/>
      <c r="Y54108" s="55"/>
    </row>
    <row r="54109" spans="21:25" x14ac:dyDescent="0.2">
      <c r="U54109" s="55"/>
      <c r="V54109" s="53"/>
      <c r="W54109" s="53"/>
      <c r="X54109" s="53"/>
      <c r="Y54109" s="55"/>
    </row>
    <row r="54110" spans="21:25" x14ac:dyDescent="0.2">
      <c r="U54110" s="55"/>
      <c r="V54110" s="53"/>
      <c r="W54110" s="53"/>
      <c r="X54110" s="53"/>
      <c r="Y54110" s="55"/>
    </row>
    <row r="54111" spans="21:25" x14ac:dyDescent="0.2">
      <c r="U54111" s="55"/>
      <c r="V54111" s="53"/>
      <c r="W54111" s="53"/>
      <c r="X54111" s="53"/>
      <c r="Y54111" s="55"/>
    </row>
    <row r="54112" spans="21:25" x14ac:dyDescent="0.2">
      <c r="U54112" s="55"/>
      <c r="V54112" s="53"/>
      <c r="W54112" s="53"/>
      <c r="X54112" s="53"/>
      <c r="Y54112" s="55"/>
    </row>
    <row r="54113" spans="21:25" x14ac:dyDescent="0.2">
      <c r="U54113" s="55"/>
      <c r="V54113" s="53"/>
      <c r="W54113" s="53"/>
      <c r="X54113" s="53"/>
      <c r="Y54113" s="55"/>
    </row>
    <row r="54114" spans="21:25" x14ac:dyDescent="0.2">
      <c r="U54114" s="55"/>
      <c r="V54114" s="53"/>
      <c r="W54114" s="53"/>
      <c r="X54114" s="53"/>
      <c r="Y54114" s="55"/>
    </row>
    <row r="54115" spans="21:25" x14ac:dyDescent="0.2">
      <c r="U54115" s="55"/>
      <c r="V54115" s="53"/>
      <c r="W54115" s="53"/>
      <c r="X54115" s="53"/>
      <c r="Y54115" s="55"/>
    </row>
    <row r="54116" spans="21:25" x14ac:dyDescent="0.2">
      <c r="U54116" s="55"/>
      <c r="V54116" s="53"/>
      <c r="W54116" s="53"/>
      <c r="X54116" s="53"/>
      <c r="Y54116" s="55"/>
    </row>
    <row r="54117" spans="21:25" x14ac:dyDescent="0.2">
      <c r="U54117" s="55"/>
      <c r="V54117" s="53"/>
      <c r="W54117" s="53"/>
      <c r="X54117" s="53"/>
      <c r="Y54117" s="55"/>
    </row>
    <row r="54118" spans="21:25" x14ac:dyDescent="0.2">
      <c r="U54118" s="55"/>
      <c r="V54118" s="53"/>
      <c r="W54118" s="53"/>
      <c r="X54118" s="53"/>
      <c r="Y54118" s="55"/>
    </row>
    <row r="54119" spans="21:25" x14ac:dyDescent="0.2">
      <c r="U54119" s="55"/>
      <c r="V54119" s="53"/>
      <c r="W54119" s="53"/>
      <c r="X54119" s="53"/>
      <c r="Y54119" s="55"/>
    </row>
    <row r="54120" spans="21:25" x14ac:dyDescent="0.2">
      <c r="U54120" s="55"/>
      <c r="V54120" s="53"/>
      <c r="W54120" s="53"/>
      <c r="X54120" s="53"/>
      <c r="Y54120" s="55"/>
    </row>
    <row r="54121" spans="21:25" x14ac:dyDescent="0.2">
      <c r="U54121" s="55"/>
      <c r="V54121" s="53"/>
      <c r="W54121" s="53"/>
      <c r="X54121" s="53"/>
      <c r="Y54121" s="55"/>
    </row>
    <row r="54122" spans="21:25" x14ac:dyDescent="0.2">
      <c r="U54122" s="55"/>
      <c r="V54122" s="53"/>
      <c r="W54122" s="53"/>
      <c r="X54122" s="53"/>
      <c r="Y54122" s="55"/>
    </row>
    <row r="54123" spans="21:25" x14ac:dyDescent="0.2">
      <c r="U54123" s="55"/>
      <c r="V54123" s="53"/>
      <c r="W54123" s="53"/>
      <c r="X54123" s="53"/>
      <c r="Y54123" s="55"/>
    </row>
    <row r="54124" spans="21:25" x14ac:dyDescent="0.2">
      <c r="U54124" s="55"/>
      <c r="V54124" s="53"/>
      <c r="W54124" s="53"/>
      <c r="X54124" s="53"/>
      <c r="Y54124" s="55"/>
    </row>
    <row r="54125" spans="21:25" x14ac:dyDescent="0.2">
      <c r="U54125" s="55"/>
      <c r="V54125" s="53"/>
      <c r="W54125" s="53"/>
      <c r="X54125" s="53"/>
      <c r="Y54125" s="55"/>
    </row>
    <row r="54126" spans="21:25" x14ac:dyDescent="0.2">
      <c r="U54126" s="55"/>
      <c r="V54126" s="53"/>
      <c r="W54126" s="53"/>
      <c r="X54126" s="53"/>
      <c r="Y54126" s="55"/>
    </row>
    <row r="54127" spans="21:25" x14ac:dyDescent="0.2">
      <c r="U54127" s="55"/>
      <c r="V54127" s="53"/>
      <c r="W54127" s="53"/>
      <c r="X54127" s="53"/>
      <c r="Y54127" s="55"/>
    </row>
    <row r="54128" spans="21:25" x14ac:dyDescent="0.2">
      <c r="U54128" s="55"/>
      <c r="V54128" s="53"/>
      <c r="W54128" s="53"/>
      <c r="X54128" s="53"/>
      <c r="Y54128" s="55"/>
    </row>
    <row r="54129" spans="21:25" x14ac:dyDescent="0.2">
      <c r="U54129" s="55"/>
      <c r="V54129" s="53"/>
      <c r="W54129" s="53"/>
      <c r="X54129" s="53"/>
      <c r="Y54129" s="55"/>
    </row>
    <row r="54130" spans="21:25" x14ac:dyDescent="0.2">
      <c r="U54130" s="55"/>
      <c r="V54130" s="53"/>
      <c r="W54130" s="53"/>
      <c r="X54130" s="53"/>
      <c r="Y54130" s="55"/>
    </row>
    <row r="54131" spans="21:25" x14ac:dyDescent="0.2">
      <c r="U54131" s="55"/>
      <c r="V54131" s="53"/>
      <c r="W54131" s="53"/>
      <c r="X54131" s="53"/>
      <c r="Y54131" s="55"/>
    </row>
    <row r="54132" spans="21:25" x14ac:dyDescent="0.2">
      <c r="U54132" s="55"/>
      <c r="V54132" s="53"/>
      <c r="W54132" s="53"/>
      <c r="X54132" s="53"/>
      <c r="Y54132" s="55"/>
    </row>
    <row r="54133" spans="21:25" x14ac:dyDescent="0.2">
      <c r="U54133" s="55"/>
      <c r="V54133" s="53"/>
      <c r="W54133" s="53"/>
      <c r="X54133" s="53"/>
      <c r="Y54133" s="55"/>
    </row>
    <row r="54134" spans="21:25" x14ac:dyDescent="0.2">
      <c r="U54134" s="55"/>
      <c r="V54134" s="53"/>
      <c r="W54134" s="53"/>
      <c r="X54134" s="53"/>
      <c r="Y54134" s="55"/>
    </row>
    <row r="54135" spans="21:25" x14ac:dyDescent="0.2">
      <c r="U54135" s="55"/>
      <c r="V54135" s="53"/>
      <c r="W54135" s="53"/>
      <c r="X54135" s="53"/>
      <c r="Y54135" s="55"/>
    </row>
    <row r="54136" spans="21:25" x14ac:dyDescent="0.2">
      <c r="U54136" s="55"/>
      <c r="V54136" s="53"/>
      <c r="W54136" s="53"/>
      <c r="X54136" s="53"/>
      <c r="Y54136" s="55"/>
    </row>
    <row r="54137" spans="21:25" x14ac:dyDescent="0.2">
      <c r="U54137" s="55"/>
      <c r="V54137" s="53"/>
      <c r="W54137" s="53"/>
      <c r="X54137" s="53"/>
      <c r="Y54137" s="55"/>
    </row>
    <row r="54138" spans="21:25" x14ac:dyDescent="0.2">
      <c r="U54138" s="55"/>
      <c r="V54138" s="53"/>
      <c r="W54138" s="53"/>
      <c r="X54138" s="53"/>
      <c r="Y54138" s="55"/>
    </row>
    <row r="54139" spans="21:25" x14ac:dyDescent="0.2">
      <c r="U54139" s="55"/>
      <c r="V54139" s="53"/>
      <c r="W54139" s="53"/>
      <c r="X54139" s="53"/>
      <c r="Y54139" s="55"/>
    </row>
    <row r="54140" spans="21:25" x14ac:dyDescent="0.2">
      <c r="U54140" s="55"/>
      <c r="V54140" s="53"/>
      <c r="W54140" s="53"/>
      <c r="X54140" s="53"/>
      <c r="Y54140" s="55"/>
    </row>
    <row r="54141" spans="21:25" x14ac:dyDescent="0.2">
      <c r="U54141" s="55"/>
      <c r="V54141" s="53"/>
      <c r="W54141" s="53"/>
      <c r="X54141" s="53"/>
      <c r="Y54141" s="55"/>
    </row>
    <row r="54142" spans="21:25" x14ac:dyDescent="0.2">
      <c r="U54142" s="55"/>
      <c r="V54142" s="53"/>
      <c r="W54142" s="53"/>
      <c r="X54142" s="53"/>
      <c r="Y54142" s="55"/>
    </row>
    <row r="54143" spans="21:25" x14ac:dyDescent="0.2">
      <c r="U54143" s="55"/>
      <c r="V54143" s="53"/>
      <c r="W54143" s="53"/>
      <c r="X54143" s="53"/>
      <c r="Y54143" s="55"/>
    </row>
    <row r="54144" spans="21:25" x14ac:dyDescent="0.2">
      <c r="U54144" s="55"/>
      <c r="V54144" s="53"/>
      <c r="W54144" s="53"/>
      <c r="X54144" s="53"/>
      <c r="Y54144" s="55"/>
    </row>
    <row r="54145" spans="21:25" x14ac:dyDescent="0.2">
      <c r="U54145" s="55"/>
      <c r="V54145" s="53"/>
      <c r="W54145" s="53"/>
      <c r="X54145" s="53"/>
      <c r="Y54145" s="55"/>
    </row>
    <row r="54146" spans="21:25" x14ac:dyDescent="0.2">
      <c r="U54146" s="55"/>
      <c r="V54146" s="53"/>
      <c r="W54146" s="53"/>
      <c r="X54146" s="53"/>
      <c r="Y54146" s="55"/>
    </row>
    <row r="54147" spans="21:25" x14ac:dyDescent="0.2">
      <c r="U54147" s="55"/>
      <c r="V54147" s="53"/>
      <c r="W54147" s="53"/>
      <c r="X54147" s="53"/>
      <c r="Y54147" s="55"/>
    </row>
    <row r="54148" spans="21:25" x14ac:dyDescent="0.2">
      <c r="U54148" s="55"/>
      <c r="V54148" s="53"/>
      <c r="W54148" s="53"/>
      <c r="X54148" s="53"/>
      <c r="Y54148" s="55"/>
    </row>
    <row r="54149" spans="21:25" x14ac:dyDescent="0.2">
      <c r="U54149" s="55"/>
      <c r="V54149" s="53"/>
      <c r="W54149" s="53"/>
      <c r="X54149" s="53"/>
      <c r="Y54149" s="55"/>
    </row>
    <row r="54150" spans="21:25" x14ac:dyDescent="0.2">
      <c r="U54150" s="55"/>
      <c r="V54150" s="53"/>
      <c r="W54150" s="53"/>
      <c r="X54150" s="53"/>
      <c r="Y54150" s="55"/>
    </row>
    <row r="54151" spans="21:25" x14ac:dyDescent="0.2">
      <c r="U54151" s="55"/>
      <c r="V54151" s="53"/>
      <c r="W54151" s="53"/>
      <c r="X54151" s="53"/>
      <c r="Y54151" s="55"/>
    </row>
    <row r="54152" spans="21:25" x14ac:dyDescent="0.2">
      <c r="U54152" s="55"/>
      <c r="V54152" s="53"/>
      <c r="W54152" s="53"/>
      <c r="X54152" s="53"/>
      <c r="Y54152" s="55"/>
    </row>
    <row r="54153" spans="21:25" x14ac:dyDescent="0.2">
      <c r="U54153" s="55"/>
      <c r="V54153" s="53"/>
      <c r="W54153" s="53"/>
      <c r="X54153" s="53"/>
      <c r="Y54153" s="55"/>
    </row>
    <row r="54154" spans="21:25" x14ac:dyDescent="0.2">
      <c r="U54154" s="55"/>
      <c r="V54154" s="53"/>
      <c r="W54154" s="53"/>
      <c r="X54154" s="53"/>
      <c r="Y54154" s="55"/>
    </row>
    <row r="54155" spans="21:25" x14ac:dyDescent="0.2">
      <c r="U54155" s="55"/>
      <c r="V54155" s="53"/>
      <c r="W54155" s="53"/>
      <c r="X54155" s="53"/>
      <c r="Y54155" s="55"/>
    </row>
    <row r="54156" spans="21:25" x14ac:dyDescent="0.2">
      <c r="U54156" s="55"/>
      <c r="V54156" s="53"/>
      <c r="W54156" s="53"/>
      <c r="X54156" s="53"/>
      <c r="Y54156" s="55"/>
    </row>
    <row r="54157" spans="21:25" x14ac:dyDescent="0.2">
      <c r="U54157" s="55"/>
      <c r="V54157" s="53"/>
      <c r="W54157" s="53"/>
      <c r="X54157" s="53"/>
      <c r="Y54157" s="55"/>
    </row>
    <row r="54158" spans="21:25" x14ac:dyDescent="0.2">
      <c r="U54158" s="55"/>
      <c r="V54158" s="53"/>
      <c r="W54158" s="53"/>
      <c r="X54158" s="53"/>
      <c r="Y54158" s="55"/>
    </row>
    <row r="54159" spans="21:25" x14ac:dyDescent="0.2">
      <c r="U54159" s="55"/>
      <c r="V54159" s="53"/>
      <c r="W54159" s="53"/>
      <c r="X54159" s="53"/>
      <c r="Y54159" s="55"/>
    </row>
    <row r="54160" spans="21:25" x14ac:dyDescent="0.2">
      <c r="U54160" s="55"/>
      <c r="V54160" s="53"/>
      <c r="W54160" s="53"/>
      <c r="X54160" s="53"/>
      <c r="Y54160" s="55"/>
    </row>
    <row r="54161" spans="21:25" x14ac:dyDescent="0.2">
      <c r="U54161" s="55"/>
      <c r="V54161" s="53"/>
      <c r="W54161" s="53"/>
      <c r="X54161" s="53"/>
      <c r="Y54161" s="55"/>
    </row>
    <row r="54162" spans="21:25" x14ac:dyDescent="0.2">
      <c r="U54162" s="55"/>
      <c r="V54162" s="53"/>
      <c r="W54162" s="53"/>
      <c r="X54162" s="53"/>
      <c r="Y54162" s="55"/>
    </row>
    <row r="54163" spans="21:25" x14ac:dyDescent="0.2">
      <c r="U54163" s="55"/>
      <c r="V54163" s="53"/>
      <c r="W54163" s="53"/>
      <c r="X54163" s="53"/>
      <c r="Y54163" s="55"/>
    </row>
    <row r="54164" spans="21:25" x14ac:dyDescent="0.2">
      <c r="U54164" s="55"/>
      <c r="V54164" s="53"/>
      <c r="W54164" s="53"/>
      <c r="X54164" s="53"/>
      <c r="Y54164" s="55"/>
    </row>
    <row r="54165" spans="21:25" x14ac:dyDescent="0.2">
      <c r="U54165" s="55"/>
      <c r="V54165" s="53"/>
      <c r="W54165" s="53"/>
      <c r="X54165" s="53"/>
      <c r="Y54165" s="55"/>
    </row>
    <row r="54166" spans="21:25" x14ac:dyDescent="0.2">
      <c r="U54166" s="55"/>
      <c r="V54166" s="53"/>
      <c r="W54166" s="53"/>
      <c r="X54166" s="53"/>
      <c r="Y54166" s="55"/>
    </row>
    <row r="54167" spans="21:25" x14ac:dyDescent="0.2">
      <c r="U54167" s="55"/>
      <c r="V54167" s="53"/>
      <c r="W54167" s="53"/>
      <c r="X54167" s="53"/>
      <c r="Y54167" s="55"/>
    </row>
    <row r="54168" spans="21:25" x14ac:dyDescent="0.2">
      <c r="U54168" s="55"/>
      <c r="V54168" s="53"/>
      <c r="W54168" s="53"/>
      <c r="X54168" s="53"/>
      <c r="Y54168" s="55"/>
    </row>
    <row r="54169" spans="21:25" x14ac:dyDescent="0.2">
      <c r="U54169" s="55"/>
      <c r="V54169" s="53"/>
      <c r="W54169" s="53"/>
      <c r="X54169" s="53"/>
      <c r="Y54169" s="55"/>
    </row>
    <row r="54170" spans="21:25" x14ac:dyDescent="0.2">
      <c r="U54170" s="55"/>
      <c r="V54170" s="53"/>
      <c r="W54170" s="53"/>
      <c r="X54170" s="53"/>
      <c r="Y54170" s="55"/>
    </row>
    <row r="54171" spans="21:25" x14ac:dyDescent="0.2">
      <c r="U54171" s="55"/>
      <c r="V54171" s="53"/>
      <c r="W54171" s="53"/>
      <c r="X54171" s="53"/>
      <c r="Y54171" s="55"/>
    </row>
    <row r="54172" spans="21:25" x14ac:dyDescent="0.2">
      <c r="U54172" s="55"/>
      <c r="V54172" s="53"/>
      <c r="W54172" s="53"/>
      <c r="X54172" s="53"/>
      <c r="Y54172" s="55"/>
    </row>
    <row r="54173" spans="21:25" x14ac:dyDescent="0.2">
      <c r="U54173" s="55"/>
      <c r="V54173" s="53"/>
      <c r="W54173" s="53"/>
      <c r="X54173" s="53"/>
      <c r="Y54173" s="55"/>
    </row>
    <row r="54174" spans="21:25" x14ac:dyDescent="0.2">
      <c r="U54174" s="55"/>
      <c r="V54174" s="53"/>
      <c r="W54174" s="53"/>
      <c r="X54174" s="53"/>
      <c r="Y54174" s="55"/>
    </row>
    <row r="54175" spans="21:25" x14ac:dyDescent="0.2">
      <c r="U54175" s="55"/>
      <c r="V54175" s="53"/>
      <c r="W54175" s="53"/>
      <c r="X54175" s="53"/>
      <c r="Y54175" s="55"/>
    </row>
    <row r="54176" spans="21:25" x14ac:dyDescent="0.2">
      <c r="U54176" s="55"/>
      <c r="V54176" s="53"/>
      <c r="W54176" s="53"/>
      <c r="X54176" s="53"/>
      <c r="Y54176" s="55"/>
    </row>
    <row r="54177" spans="21:25" x14ac:dyDescent="0.2">
      <c r="U54177" s="55"/>
      <c r="V54177" s="53"/>
      <c r="W54177" s="53"/>
      <c r="X54177" s="53"/>
      <c r="Y54177" s="55"/>
    </row>
    <row r="54178" spans="21:25" x14ac:dyDescent="0.2">
      <c r="U54178" s="55"/>
      <c r="V54178" s="53"/>
      <c r="W54178" s="53"/>
      <c r="X54178" s="53"/>
      <c r="Y54178" s="55"/>
    </row>
    <row r="54179" spans="21:25" x14ac:dyDescent="0.2">
      <c r="U54179" s="55"/>
      <c r="V54179" s="53"/>
      <c r="W54179" s="53"/>
      <c r="X54179" s="53"/>
      <c r="Y54179" s="55"/>
    </row>
    <row r="54180" spans="21:25" x14ac:dyDescent="0.2">
      <c r="U54180" s="55"/>
      <c r="V54180" s="53"/>
      <c r="W54180" s="53"/>
      <c r="X54180" s="53"/>
      <c r="Y54180" s="55"/>
    </row>
    <row r="54181" spans="21:25" x14ac:dyDescent="0.2">
      <c r="U54181" s="55"/>
      <c r="V54181" s="53"/>
      <c r="W54181" s="53"/>
      <c r="X54181" s="53"/>
      <c r="Y54181" s="55"/>
    </row>
    <row r="54182" spans="21:25" x14ac:dyDescent="0.2">
      <c r="U54182" s="55"/>
      <c r="V54182" s="53"/>
      <c r="W54182" s="53"/>
      <c r="X54182" s="53"/>
      <c r="Y54182" s="55"/>
    </row>
    <row r="54183" spans="21:25" x14ac:dyDescent="0.2">
      <c r="U54183" s="55"/>
      <c r="V54183" s="53"/>
      <c r="W54183" s="53"/>
      <c r="X54183" s="53"/>
      <c r="Y54183" s="55"/>
    </row>
    <row r="54184" spans="21:25" x14ac:dyDescent="0.2">
      <c r="U54184" s="55"/>
      <c r="V54184" s="53"/>
      <c r="W54184" s="53"/>
      <c r="X54184" s="53"/>
      <c r="Y54184" s="55"/>
    </row>
    <row r="54185" spans="21:25" x14ac:dyDescent="0.2">
      <c r="U54185" s="55"/>
      <c r="V54185" s="53"/>
      <c r="W54185" s="53"/>
      <c r="X54185" s="53"/>
      <c r="Y54185" s="55"/>
    </row>
    <row r="54186" spans="21:25" x14ac:dyDescent="0.2">
      <c r="U54186" s="55"/>
      <c r="V54186" s="53"/>
      <c r="W54186" s="53"/>
      <c r="X54186" s="53"/>
      <c r="Y54186" s="55"/>
    </row>
    <row r="54187" spans="21:25" x14ac:dyDescent="0.2">
      <c r="U54187" s="55"/>
      <c r="V54187" s="53"/>
      <c r="W54187" s="53"/>
      <c r="X54187" s="53"/>
      <c r="Y54187" s="55"/>
    </row>
    <row r="54188" spans="21:25" x14ac:dyDescent="0.2">
      <c r="U54188" s="55"/>
      <c r="V54188" s="53"/>
      <c r="W54188" s="53"/>
      <c r="X54188" s="53"/>
      <c r="Y54188" s="55"/>
    </row>
    <row r="54189" spans="21:25" x14ac:dyDescent="0.2">
      <c r="U54189" s="55"/>
      <c r="V54189" s="53"/>
      <c r="W54189" s="53"/>
      <c r="X54189" s="53"/>
      <c r="Y54189" s="55"/>
    </row>
    <row r="54190" spans="21:25" x14ac:dyDescent="0.2">
      <c r="U54190" s="55"/>
      <c r="V54190" s="53"/>
      <c r="W54190" s="53"/>
      <c r="X54190" s="53"/>
      <c r="Y54190" s="55"/>
    </row>
    <row r="54191" spans="21:25" x14ac:dyDescent="0.2">
      <c r="U54191" s="55"/>
      <c r="V54191" s="53"/>
      <c r="W54191" s="53"/>
      <c r="X54191" s="53"/>
      <c r="Y54191" s="55"/>
    </row>
    <row r="54192" spans="21:25" x14ac:dyDescent="0.2">
      <c r="U54192" s="55"/>
      <c r="V54192" s="53"/>
      <c r="W54192" s="53"/>
      <c r="X54192" s="53"/>
      <c r="Y54192" s="55"/>
    </row>
    <row r="54193" spans="21:25" x14ac:dyDescent="0.2">
      <c r="U54193" s="55"/>
      <c r="V54193" s="53"/>
      <c r="W54193" s="53"/>
      <c r="X54193" s="53"/>
      <c r="Y54193" s="55"/>
    </row>
    <row r="54194" spans="21:25" x14ac:dyDescent="0.2">
      <c r="U54194" s="55"/>
      <c r="V54194" s="53"/>
      <c r="W54194" s="53"/>
      <c r="X54194" s="53"/>
      <c r="Y54194" s="55"/>
    </row>
    <row r="54195" spans="21:25" x14ac:dyDescent="0.2">
      <c r="U54195" s="55"/>
      <c r="V54195" s="53"/>
      <c r="W54195" s="53"/>
      <c r="X54195" s="53"/>
      <c r="Y54195" s="55"/>
    </row>
    <row r="54196" spans="21:25" x14ac:dyDescent="0.2">
      <c r="U54196" s="55"/>
      <c r="V54196" s="53"/>
      <c r="W54196" s="53"/>
      <c r="X54196" s="53"/>
      <c r="Y54196" s="55"/>
    </row>
    <row r="54197" spans="21:25" x14ac:dyDescent="0.2">
      <c r="U54197" s="55"/>
      <c r="V54197" s="53"/>
      <c r="W54197" s="53"/>
      <c r="X54197" s="53"/>
      <c r="Y54197" s="55"/>
    </row>
    <row r="54198" spans="21:25" x14ac:dyDescent="0.2">
      <c r="U54198" s="55"/>
      <c r="V54198" s="53"/>
      <c r="W54198" s="53"/>
      <c r="X54198" s="53"/>
      <c r="Y54198" s="55"/>
    </row>
    <row r="54199" spans="21:25" x14ac:dyDescent="0.2">
      <c r="U54199" s="55"/>
      <c r="V54199" s="53"/>
      <c r="W54199" s="53"/>
      <c r="X54199" s="53"/>
      <c r="Y54199" s="55"/>
    </row>
    <row r="54200" spans="21:25" x14ac:dyDescent="0.2">
      <c r="U54200" s="55"/>
      <c r="V54200" s="53"/>
      <c r="W54200" s="53"/>
      <c r="X54200" s="53"/>
      <c r="Y54200" s="55"/>
    </row>
    <row r="54201" spans="21:25" x14ac:dyDescent="0.2">
      <c r="U54201" s="55"/>
      <c r="V54201" s="53"/>
      <c r="W54201" s="53"/>
      <c r="X54201" s="53"/>
      <c r="Y54201" s="55"/>
    </row>
    <row r="54202" spans="21:25" x14ac:dyDescent="0.2">
      <c r="U54202" s="55"/>
      <c r="V54202" s="53"/>
      <c r="W54202" s="53"/>
      <c r="X54202" s="53"/>
      <c r="Y54202" s="55"/>
    </row>
    <row r="54203" spans="21:25" x14ac:dyDescent="0.2">
      <c r="U54203" s="55"/>
      <c r="V54203" s="53"/>
      <c r="W54203" s="53"/>
      <c r="X54203" s="53"/>
      <c r="Y54203" s="55"/>
    </row>
    <row r="54204" spans="21:25" x14ac:dyDescent="0.2">
      <c r="U54204" s="55"/>
      <c r="V54204" s="53"/>
      <c r="W54204" s="53"/>
      <c r="X54204" s="53"/>
      <c r="Y54204" s="55"/>
    </row>
    <row r="54205" spans="21:25" x14ac:dyDescent="0.2">
      <c r="U54205" s="55"/>
      <c r="V54205" s="53"/>
      <c r="W54205" s="53"/>
      <c r="X54205" s="53"/>
      <c r="Y54205" s="55"/>
    </row>
    <row r="54206" spans="21:25" x14ac:dyDescent="0.2">
      <c r="U54206" s="55"/>
      <c r="V54206" s="53"/>
      <c r="W54206" s="53"/>
      <c r="X54206" s="53"/>
      <c r="Y54206" s="55"/>
    </row>
    <row r="54207" spans="21:25" x14ac:dyDescent="0.2">
      <c r="U54207" s="55"/>
      <c r="V54207" s="53"/>
      <c r="W54207" s="53"/>
      <c r="X54207" s="53"/>
      <c r="Y54207" s="55"/>
    </row>
    <row r="54208" spans="21:25" x14ac:dyDescent="0.2">
      <c r="U54208" s="55"/>
      <c r="V54208" s="53"/>
      <c r="W54208" s="53"/>
      <c r="X54208" s="53"/>
      <c r="Y54208" s="55"/>
    </row>
    <row r="54209" spans="21:25" x14ac:dyDescent="0.2">
      <c r="U54209" s="55"/>
      <c r="V54209" s="53"/>
      <c r="W54209" s="53"/>
      <c r="X54209" s="53"/>
      <c r="Y54209" s="55"/>
    </row>
    <row r="54210" spans="21:25" x14ac:dyDescent="0.2">
      <c r="U54210" s="55"/>
      <c r="V54210" s="53"/>
      <c r="W54210" s="53"/>
      <c r="X54210" s="53"/>
      <c r="Y54210" s="55"/>
    </row>
    <row r="54211" spans="21:25" x14ac:dyDescent="0.2">
      <c r="U54211" s="55"/>
      <c r="V54211" s="53"/>
      <c r="W54211" s="53"/>
      <c r="X54211" s="53"/>
      <c r="Y54211" s="55"/>
    </row>
    <row r="54212" spans="21:25" x14ac:dyDescent="0.2">
      <c r="U54212" s="55"/>
      <c r="V54212" s="53"/>
      <c r="W54212" s="53"/>
      <c r="X54212" s="53"/>
      <c r="Y54212" s="55"/>
    </row>
    <row r="54213" spans="21:25" x14ac:dyDescent="0.2">
      <c r="U54213" s="55"/>
      <c r="V54213" s="53"/>
      <c r="W54213" s="53"/>
      <c r="X54213" s="53"/>
      <c r="Y54213" s="55"/>
    </row>
    <row r="54214" spans="21:25" x14ac:dyDescent="0.2">
      <c r="U54214" s="55"/>
      <c r="V54214" s="53"/>
      <c r="W54214" s="53"/>
      <c r="X54214" s="53"/>
      <c r="Y54214" s="55"/>
    </row>
    <row r="54215" spans="21:25" x14ac:dyDescent="0.2">
      <c r="U54215" s="55"/>
      <c r="V54215" s="53"/>
      <c r="W54215" s="53"/>
      <c r="X54215" s="53"/>
      <c r="Y54215" s="55"/>
    </row>
    <row r="54216" spans="21:25" x14ac:dyDescent="0.2">
      <c r="U54216" s="55"/>
      <c r="V54216" s="53"/>
      <c r="W54216" s="53"/>
      <c r="X54216" s="53"/>
      <c r="Y54216" s="55"/>
    </row>
    <row r="54217" spans="21:25" x14ac:dyDescent="0.2">
      <c r="U54217" s="55"/>
      <c r="V54217" s="53"/>
      <c r="W54217" s="53"/>
      <c r="X54217" s="53"/>
      <c r="Y54217" s="55"/>
    </row>
    <row r="54218" spans="21:25" x14ac:dyDescent="0.2">
      <c r="U54218" s="55"/>
      <c r="V54218" s="53"/>
      <c r="W54218" s="53"/>
      <c r="X54218" s="53"/>
      <c r="Y54218" s="55"/>
    </row>
    <row r="54219" spans="21:25" x14ac:dyDescent="0.2">
      <c r="U54219" s="55"/>
      <c r="V54219" s="53"/>
      <c r="W54219" s="53"/>
      <c r="X54219" s="53"/>
      <c r="Y54219" s="55"/>
    </row>
    <row r="54220" spans="21:25" x14ac:dyDescent="0.2">
      <c r="U54220" s="55"/>
      <c r="V54220" s="53"/>
      <c r="W54220" s="53"/>
      <c r="X54220" s="53"/>
      <c r="Y54220" s="55"/>
    </row>
    <row r="54221" spans="21:25" x14ac:dyDescent="0.2">
      <c r="U54221" s="55"/>
      <c r="V54221" s="53"/>
      <c r="W54221" s="53"/>
      <c r="X54221" s="53"/>
      <c r="Y54221" s="55"/>
    </row>
    <row r="54222" spans="21:25" x14ac:dyDescent="0.2">
      <c r="U54222" s="55"/>
      <c r="V54222" s="53"/>
      <c r="W54222" s="53"/>
      <c r="X54222" s="53"/>
      <c r="Y54222" s="55"/>
    </row>
    <row r="54223" spans="21:25" x14ac:dyDescent="0.2">
      <c r="U54223" s="55"/>
      <c r="V54223" s="53"/>
      <c r="W54223" s="53"/>
      <c r="X54223" s="53"/>
      <c r="Y54223" s="55"/>
    </row>
    <row r="54224" spans="21:25" x14ac:dyDescent="0.2">
      <c r="U54224" s="55"/>
      <c r="V54224" s="53"/>
      <c r="W54224" s="53"/>
      <c r="X54224" s="53"/>
      <c r="Y54224" s="55"/>
    </row>
    <row r="54225" spans="21:25" x14ac:dyDescent="0.2">
      <c r="U54225" s="55"/>
      <c r="V54225" s="53"/>
      <c r="W54225" s="53"/>
      <c r="X54225" s="53"/>
      <c r="Y54225" s="55"/>
    </row>
    <row r="54226" spans="21:25" x14ac:dyDescent="0.2">
      <c r="U54226" s="55"/>
      <c r="V54226" s="53"/>
      <c r="W54226" s="53"/>
      <c r="X54226" s="53"/>
      <c r="Y54226" s="55"/>
    </row>
    <row r="54227" spans="21:25" x14ac:dyDescent="0.2">
      <c r="U54227" s="55"/>
      <c r="V54227" s="53"/>
      <c r="W54227" s="53"/>
      <c r="X54227" s="53"/>
      <c r="Y54227" s="55"/>
    </row>
    <row r="54228" spans="21:25" x14ac:dyDescent="0.2">
      <c r="U54228" s="55"/>
      <c r="V54228" s="53"/>
      <c r="W54228" s="53"/>
      <c r="X54228" s="53"/>
      <c r="Y54228" s="55"/>
    </row>
    <row r="54229" spans="21:25" x14ac:dyDescent="0.2">
      <c r="U54229" s="55"/>
      <c r="V54229" s="53"/>
      <c r="W54229" s="53"/>
      <c r="X54229" s="53"/>
      <c r="Y54229" s="55"/>
    </row>
    <row r="54230" spans="21:25" x14ac:dyDescent="0.2">
      <c r="U54230" s="55"/>
      <c r="V54230" s="53"/>
      <c r="W54230" s="53"/>
      <c r="X54230" s="53"/>
      <c r="Y54230" s="55"/>
    </row>
    <row r="54231" spans="21:25" x14ac:dyDescent="0.2">
      <c r="U54231" s="55"/>
      <c r="V54231" s="53"/>
      <c r="W54231" s="53"/>
      <c r="X54231" s="53"/>
      <c r="Y54231" s="55"/>
    </row>
    <row r="54232" spans="21:25" x14ac:dyDescent="0.2">
      <c r="U54232" s="55"/>
      <c r="V54232" s="53"/>
      <c r="W54232" s="53"/>
      <c r="X54232" s="53"/>
      <c r="Y54232" s="55"/>
    </row>
    <row r="54233" spans="21:25" x14ac:dyDescent="0.2">
      <c r="U54233" s="55"/>
      <c r="V54233" s="53"/>
      <c r="W54233" s="53"/>
      <c r="X54233" s="53"/>
      <c r="Y54233" s="55"/>
    </row>
    <row r="54234" spans="21:25" x14ac:dyDescent="0.2">
      <c r="U54234" s="55"/>
      <c r="V54234" s="53"/>
      <c r="W54234" s="53"/>
      <c r="X54234" s="53"/>
      <c r="Y54234" s="55"/>
    </row>
    <row r="54235" spans="21:25" x14ac:dyDescent="0.2">
      <c r="U54235" s="55"/>
      <c r="V54235" s="53"/>
      <c r="W54235" s="53"/>
      <c r="X54235" s="53"/>
      <c r="Y54235" s="55"/>
    </row>
    <row r="54236" spans="21:25" x14ac:dyDescent="0.2">
      <c r="U54236" s="55"/>
      <c r="V54236" s="53"/>
      <c r="W54236" s="53"/>
      <c r="X54236" s="53"/>
      <c r="Y54236" s="55"/>
    </row>
    <row r="54237" spans="21:25" x14ac:dyDescent="0.2">
      <c r="U54237" s="55"/>
      <c r="V54237" s="53"/>
      <c r="W54237" s="53"/>
      <c r="X54237" s="53"/>
      <c r="Y54237" s="55"/>
    </row>
    <row r="54238" spans="21:25" x14ac:dyDescent="0.2">
      <c r="U54238" s="55"/>
      <c r="V54238" s="53"/>
      <c r="W54238" s="53"/>
      <c r="X54238" s="53"/>
      <c r="Y54238" s="55"/>
    </row>
    <row r="54239" spans="21:25" x14ac:dyDescent="0.2">
      <c r="U54239" s="55"/>
      <c r="V54239" s="53"/>
      <c r="W54239" s="53"/>
      <c r="X54239" s="53"/>
      <c r="Y54239" s="55"/>
    </row>
    <row r="54240" spans="21:25" x14ac:dyDescent="0.2">
      <c r="U54240" s="55"/>
      <c r="V54240" s="53"/>
      <c r="W54240" s="53"/>
      <c r="X54240" s="53"/>
      <c r="Y54240" s="55"/>
    </row>
    <row r="54241" spans="21:25" x14ac:dyDescent="0.2">
      <c r="U54241" s="55"/>
      <c r="V54241" s="53"/>
      <c r="W54241" s="53"/>
      <c r="X54241" s="53"/>
      <c r="Y54241" s="55"/>
    </row>
    <row r="54242" spans="21:25" x14ac:dyDescent="0.2">
      <c r="U54242" s="55"/>
      <c r="V54242" s="53"/>
      <c r="W54242" s="53"/>
      <c r="X54242" s="53"/>
      <c r="Y54242" s="55"/>
    </row>
    <row r="54243" spans="21:25" x14ac:dyDescent="0.2">
      <c r="U54243" s="55"/>
      <c r="V54243" s="53"/>
      <c r="W54243" s="53"/>
      <c r="X54243" s="53"/>
      <c r="Y54243" s="55"/>
    </row>
    <row r="54244" spans="21:25" x14ac:dyDescent="0.2">
      <c r="U54244" s="55"/>
      <c r="V54244" s="53"/>
      <c r="W54244" s="53"/>
      <c r="X54244" s="53"/>
      <c r="Y54244" s="55"/>
    </row>
    <row r="54245" spans="21:25" x14ac:dyDescent="0.2">
      <c r="U54245" s="55"/>
      <c r="V54245" s="53"/>
      <c r="W54245" s="53"/>
      <c r="X54245" s="53"/>
      <c r="Y54245" s="55"/>
    </row>
    <row r="54246" spans="21:25" x14ac:dyDescent="0.2">
      <c r="U54246" s="55"/>
      <c r="V54246" s="53"/>
      <c r="W54246" s="53"/>
      <c r="X54246" s="53"/>
      <c r="Y54246" s="55"/>
    </row>
    <row r="54247" spans="21:25" x14ac:dyDescent="0.2">
      <c r="U54247" s="55"/>
      <c r="V54247" s="53"/>
      <c r="W54247" s="53"/>
      <c r="X54247" s="53"/>
      <c r="Y54247" s="55"/>
    </row>
    <row r="54248" spans="21:25" x14ac:dyDescent="0.2">
      <c r="U54248" s="55"/>
      <c r="V54248" s="53"/>
      <c r="W54248" s="53"/>
      <c r="X54248" s="53"/>
      <c r="Y54248" s="55"/>
    </row>
    <row r="54249" spans="21:25" x14ac:dyDescent="0.2">
      <c r="U54249" s="55"/>
      <c r="V54249" s="53"/>
      <c r="W54249" s="53"/>
      <c r="X54249" s="53"/>
      <c r="Y54249" s="55"/>
    </row>
    <row r="54250" spans="21:25" x14ac:dyDescent="0.2">
      <c r="U54250" s="55"/>
      <c r="V54250" s="53"/>
      <c r="W54250" s="53"/>
      <c r="X54250" s="53"/>
      <c r="Y54250" s="55"/>
    </row>
    <row r="54251" spans="21:25" x14ac:dyDescent="0.2">
      <c r="U54251" s="55"/>
      <c r="V54251" s="53"/>
      <c r="W54251" s="53"/>
      <c r="X54251" s="53"/>
      <c r="Y54251" s="55"/>
    </row>
    <row r="54252" spans="21:25" x14ac:dyDescent="0.2">
      <c r="U54252" s="55"/>
      <c r="V54252" s="53"/>
      <c r="W54252" s="53"/>
      <c r="X54252" s="53"/>
      <c r="Y54252" s="55"/>
    </row>
    <row r="54253" spans="21:25" x14ac:dyDescent="0.2">
      <c r="U54253" s="55"/>
      <c r="V54253" s="53"/>
      <c r="W54253" s="53"/>
      <c r="X54253" s="53"/>
      <c r="Y54253" s="55"/>
    </row>
    <row r="54254" spans="21:25" x14ac:dyDescent="0.2">
      <c r="U54254" s="55"/>
      <c r="V54254" s="53"/>
      <c r="W54254" s="53"/>
      <c r="X54254" s="53"/>
      <c r="Y54254" s="55"/>
    </row>
    <row r="54255" spans="21:25" x14ac:dyDescent="0.2">
      <c r="U54255" s="55"/>
      <c r="V54255" s="53"/>
      <c r="W54255" s="53"/>
      <c r="X54255" s="53"/>
      <c r="Y54255" s="55"/>
    </row>
    <row r="54256" spans="21:25" x14ac:dyDescent="0.2">
      <c r="U54256" s="55"/>
      <c r="V54256" s="53"/>
      <c r="W54256" s="53"/>
      <c r="X54256" s="53"/>
      <c r="Y54256" s="55"/>
    </row>
    <row r="54257" spans="21:25" x14ac:dyDescent="0.2">
      <c r="U54257" s="55"/>
      <c r="V54257" s="53"/>
      <c r="W54257" s="53"/>
      <c r="X54257" s="53"/>
      <c r="Y54257" s="55"/>
    </row>
    <row r="54258" spans="21:25" x14ac:dyDescent="0.2">
      <c r="U54258" s="55"/>
      <c r="V54258" s="53"/>
      <c r="W54258" s="53"/>
      <c r="X54258" s="53"/>
      <c r="Y54258" s="55"/>
    </row>
    <row r="54259" spans="21:25" x14ac:dyDescent="0.2">
      <c r="U54259" s="55"/>
      <c r="V54259" s="53"/>
      <c r="W54259" s="53"/>
      <c r="X54259" s="53"/>
      <c r="Y54259" s="55"/>
    </row>
    <row r="54260" spans="21:25" x14ac:dyDescent="0.2">
      <c r="U54260" s="55"/>
      <c r="V54260" s="53"/>
      <c r="W54260" s="53"/>
      <c r="X54260" s="53"/>
      <c r="Y54260" s="55"/>
    </row>
    <row r="54261" spans="21:25" x14ac:dyDescent="0.2">
      <c r="U54261" s="55"/>
      <c r="V54261" s="53"/>
      <c r="W54261" s="53"/>
      <c r="X54261" s="53"/>
      <c r="Y54261" s="55"/>
    </row>
    <row r="54262" spans="21:25" x14ac:dyDescent="0.2">
      <c r="U54262" s="55"/>
      <c r="V54262" s="53"/>
      <c r="W54262" s="53"/>
      <c r="X54262" s="53"/>
      <c r="Y54262" s="55"/>
    </row>
    <row r="54263" spans="21:25" x14ac:dyDescent="0.2">
      <c r="U54263" s="55"/>
      <c r="V54263" s="53"/>
      <c r="W54263" s="53"/>
      <c r="X54263" s="53"/>
      <c r="Y54263" s="55"/>
    </row>
    <row r="54264" spans="21:25" x14ac:dyDescent="0.2">
      <c r="U54264" s="55"/>
      <c r="V54264" s="53"/>
      <c r="W54264" s="53"/>
      <c r="X54264" s="53"/>
      <c r="Y54264" s="55"/>
    </row>
    <row r="54265" spans="21:25" x14ac:dyDescent="0.2">
      <c r="U54265" s="55"/>
      <c r="V54265" s="53"/>
      <c r="W54265" s="53"/>
      <c r="X54265" s="53"/>
      <c r="Y54265" s="55"/>
    </row>
    <row r="54266" spans="21:25" x14ac:dyDescent="0.2">
      <c r="U54266" s="55"/>
      <c r="V54266" s="53"/>
      <c r="W54266" s="53"/>
      <c r="X54266" s="53"/>
      <c r="Y54266" s="55"/>
    </row>
    <row r="54267" spans="21:25" x14ac:dyDescent="0.2">
      <c r="U54267" s="55"/>
      <c r="V54267" s="53"/>
      <c r="W54267" s="53"/>
      <c r="X54267" s="53"/>
      <c r="Y54267" s="55"/>
    </row>
    <row r="54268" spans="21:25" x14ac:dyDescent="0.2">
      <c r="U54268" s="55"/>
      <c r="V54268" s="53"/>
      <c r="W54268" s="53"/>
      <c r="X54268" s="53"/>
      <c r="Y54268" s="55"/>
    </row>
    <row r="54269" spans="21:25" x14ac:dyDescent="0.2">
      <c r="U54269" s="55"/>
      <c r="V54269" s="53"/>
      <c r="W54269" s="53"/>
      <c r="X54269" s="53"/>
      <c r="Y54269" s="55"/>
    </row>
    <row r="54270" spans="21:25" x14ac:dyDescent="0.2">
      <c r="U54270" s="55"/>
      <c r="V54270" s="53"/>
      <c r="W54270" s="53"/>
      <c r="X54270" s="53"/>
      <c r="Y54270" s="55"/>
    </row>
    <row r="54271" spans="21:25" x14ac:dyDescent="0.2">
      <c r="U54271" s="55"/>
      <c r="V54271" s="53"/>
      <c r="W54271" s="53"/>
      <c r="X54271" s="53"/>
      <c r="Y54271" s="55"/>
    </row>
    <row r="54272" spans="21:25" x14ac:dyDescent="0.2">
      <c r="U54272" s="55"/>
      <c r="V54272" s="53"/>
      <c r="W54272" s="53"/>
      <c r="X54272" s="53"/>
      <c r="Y54272" s="55"/>
    </row>
    <row r="54273" spans="21:25" x14ac:dyDescent="0.2">
      <c r="U54273" s="55"/>
      <c r="V54273" s="53"/>
      <c r="W54273" s="53"/>
      <c r="X54273" s="53"/>
      <c r="Y54273" s="55"/>
    </row>
    <row r="54274" spans="21:25" x14ac:dyDescent="0.2">
      <c r="U54274" s="55"/>
      <c r="V54274" s="53"/>
      <c r="W54274" s="53"/>
      <c r="X54274" s="53"/>
      <c r="Y54274" s="55"/>
    </row>
    <row r="54275" spans="21:25" x14ac:dyDescent="0.2">
      <c r="U54275" s="55"/>
      <c r="V54275" s="53"/>
      <c r="W54275" s="53"/>
      <c r="X54275" s="53"/>
      <c r="Y54275" s="55"/>
    </row>
    <row r="54276" spans="21:25" x14ac:dyDescent="0.2">
      <c r="U54276" s="55"/>
      <c r="V54276" s="53"/>
      <c r="W54276" s="53"/>
      <c r="X54276" s="53"/>
      <c r="Y54276" s="55"/>
    </row>
    <row r="54277" spans="21:25" x14ac:dyDescent="0.2">
      <c r="U54277" s="55"/>
      <c r="V54277" s="53"/>
      <c r="W54277" s="53"/>
      <c r="X54277" s="53"/>
      <c r="Y54277" s="55"/>
    </row>
    <row r="54278" spans="21:25" x14ac:dyDescent="0.2">
      <c r="U54278" s="55"/>
      <c r="V54278" s="53"/>
      <c r="W54278" s="53"/>
      <c r="X54278" s="53"/>
      <c r="Y54278" s="55"/>
    </row>
    <row r="54279" spans="21:25" x14ac:dyDescent="0.2">
      <c r="U54279" s="55"/>
      <c r="V54279" s="53"/>
      <c r="W54279" s="53"/>
      <c r="X54279" s="53"/>
      <c r="Y54279" s="55"/>
    </row>
    <row r="54280" spans="21:25" x14ac:dyDescent="0.2">
      <c r="U54280" s="55"/>
      <c r="V54280" s="53"/>
      <c r="W54280" s="53"/>
      <c r="X54280" s="53"/>
      <c r="Y54280" s="55"/>
    </row>
    <row r="54281" spans="21:25" x14ac:dyDescent="0.2">
      <c r="U54281" s="55"/>
      <c r="V54281" s="53"/>
      <c r="W54281" s="53"/>
      <c r="X54281" s="53"/>
      <c r="Y54281" s="55"/>
    </row>
    <row r="54282" spans="21:25" x14ac:dyDescent="0.2">
      <c r="U54282" s="55"/>
      <c r="V54282" s="53"/>
      <c r="W54282" s="53"/>
      <c r="X54282" s="53"/>
      <c r="Y54282" s="55"/>
    </row>
    <row r="54283" spans="21:25" x14ac:dyDescent="0.2">
      <c r="U54283" s="55"/>
      <c r="V54283" s="53"/>
      <c r="W54283" s="53"/>
      <c r="X54283" s="53"/>
      <c r="Y54283" s="55"/>
    </row>
    <row r="54284" spans="21:25" x14ac:dyDescent="0.2">
      <c r="U54284" s="55"/>
      <c r="V54284" s="53"/>
      <c r="W54284" s="53"/>
      <c r="X54284" s="53"/>
      <c r="Y54284" s="55"/>
    </row>
    <row r="54285" spans="21:25" x14ac:dyDescent="0.2">
      <c r="U54285" s="55"/>
      <c r="V54285" s="53"/>
      <c r="W54285" s="53"/>
      <c r="X54285" s="53"/>
      <c r="Y54285" s="55"/>
    </row>
    <row r="54286" spans="21:25" x14ac:dyDescent="0.2">
      <c r="U54286" s="55"/>
      <c r="V54286" s="53"/>
      <c r="W54286" s="53"/>
      <c r="X54286" s="53"/>
      <c r="Y54286" s="55"/>
    </row>
    <row r="54287" spans="21:25" x14ac:dyDescent="0.2">
      <c r="U54287" s="55"/>
      <c r="V54287" s="53"/>
      <c r="W54287" s="53"/>
      <c r="X54287" s="53"/>
      <c r="Y54287" s="55"/>
    </row>
    <row r="54288" spans="21:25" x14ac:dyDescent="0.2">
      <c r="U54288" s="55"/>
      <c r="V54288" s="53"/>
      <c r="W54288" s="53"/>
      <c r="X54288" s="53"/>
      <c r="Y54288" s="55"/>
    </row>
    <row r="54289" spans="21:25" x14ac:dyDescent="0.2">
      <c r="U54289" s="55"/>
      <c r="V54289" s="53"/>
      <c r="W54289" s="53"/>
      <c r="X54289" s="53"/>
      <c r="Y54289" s="55"/>
    </row>
    <row r="54290" spans="21:25" x14ac:dyDescent="0.2">
      <c r="U54290" s="55"/>
      <c r="V54290" s="53"/>
      <c r="W54290" s="53"/>
      <c r="X54290" s="53"/>
      <c r="Y54290" s="55"/>
    </row>
    <row r="54291" spans="21:25" x14ac:dyDescent="0.2">
      <c r="U54291" s="55"/>
      <c r="V54291" s="53"/>
      <c r="W54291" s="53"/>
      <c r="X54291" s="53"/>
      <c r="Y54291" s="55"/>
    </row>
    <row r="54292" spans="21:25" x14ac:dyDescent="0.2">
      <c r="U54292" s="55"/>
      <c r="V54292" s="53"/>
      <c r="W54292" s="53"/>
      <c r="X54292" s="53"/>
      <c r="Y54292" s="55"/>
    </row>
    <row r="54293" spans="21:25" x14ac:dyDescent="0.2">
      <c r="U54293" s="55"/>
      <c r="V54293" s="53"/>
      <c r="W54293" s="53"/>
      <c r="X54293" s="53"/>
      <c r="Y54293" s="55"/>
    </row>
    <row r="54294" spans="21:25" x14ac:dyDescent="0.2">
      <c r="U54294" s="55"/>
      <c r="V54294" s="53"/>
      <c r="W54294" s="53"/>
      <c r="X54294" s="53"/>
      <c r="Y54294" s="55"/>
    </row>
    <row r="54295" spans="21:25" x14ac:dyDescent="0.2">
      <c r="U54295" s="55"/>
      <c r="V54295" s="53"/>
      <c r="W54295" s="53"/>
      <c r="X54295" s="53"/>
      <c r="Y54295" s="55"/>
    </row>
    <row r="54296" spans="21:25" x14ac:dyDescent="0.2">
      <c r="U54296" s="55"/>
      <c r="V54296" s="53"/>
      <c r="W54296" s="53"/>
      <c r="X54296" s="53"/>
      <c r="Y54296" s="55"/>
    </row>
    <row r="54297" spans="21:25" x14ac:dyDescent="0.2">
      <c r="U54297" s="55"/>
      <c r="V54297" s="53"/>
      <c r="W54297" s="53"/>
      <c r="X54297" s="53"/>
      <c r="Y54297" s="55"/>
    </row>
    <row r="54298" spans="21:25" x14ac:dyDescent="0.2">
      <c r="U54298" s="55"/>
      <c r="V54298" s="53"/>
      <c r="W54298" s="53"/>
      <c r="X54298" s="53"/>
      <c r="Y54298" s="55"/>
    </row>
    <row r="54299" spans="21:25" x14ac:dyDescent="0.2">
      <c r="U54299" s="55"/>
      <c r="V54299" s="53"/>
      <c r="W54299" s="53"/>
      <c r="X54299" s="53"/>
      <c r="Y54299" s="55"/>
    </row>
    <row r="54300" spans="21:25" x14ac:dyDescent="0.2">
      <c r="U54300" s="55"/>
      <c r="V54300" s="53"/>
      <c r="W54300" s="53"/>
      <c r="X54300" s="53"/>
      <c r="Y54300" s="55"/>
    </row>
    <row r="54301" spans="21:25" x14ac:dyDescent="0.2">
      <c r="U54301" s="55"/>
      <c r="V54301" s="53"/>
      <c r="W54301" s="53"/>
      <c r="X54301" s="53"/>
      <c r="Y54301" s="55"/>
    </row>
    <row r="54302" spans="21:25" x14ac:dyDescent="0.2">
      <c r="U54302" s="55"/>
      <c r="V54302" s="53"/>
      <c r="W54302" s="53"/>
      <c r="X54302" s="53"/>
      <c r="Y54302" s="55"/>
    </row>
    <row r="54303" spans="21:25" x14ac:dyDescent="0.2">
      <c r="U54303" s="55"/>
      <c r="V54303" s="53"/>
      <c r="W54303" s="53"/>
      <c r="X54303" s="53"/>
      <c r="Y54303" s="55"/>
    </row>
    <row r="54304" spans="21:25" x14ac:dyDescent="0.2">
      <c r="U54304" s="55"/>
      <c r="V54304" s="53"/>
      <c r="W54304" s="53"/>
      <c r="X54304" s="53"/>
      <c r="Y54304" s="55"/>
    </row>
    <row r="54305" spans="21:25" x14ac:dyDescent="0.2">
      <c r="U54305" s="55"/>
      <c r="V54305" s="53"/>
      <c r="W54305" s="53"/>
      <c r="X54305" s="53"/>
      <c r="Y54305" s="55"/>
    </row>
    <row r="54306" spans="21:25" x14ac:dyDescent="0.2">
      <c r="U54306" s="55"/>
      <c r="V54306" s="53"/>
      <c r="W54306" s="53"/>
      <c r="X54306" s="53"/>
      <c r="Y54306" s="55"/>
    </row>
    <row r="54307" spans="21:25" x14ac:dyDescent="0.2">
      <c r="U54307" s="55"/>
      <c r="V54307" s="53"/>
      <c r="W54307" s="53"/>
      <c r="X54307" s="53"/>
      <c r="Y54307" s="55"/>
    </row>
    <row r="54308" spans="21:25" x14ac:dyDescent="0.2">
      <c r="U54308" s="55"/>
      <c r="V54308" s="53"/>
      <c r="W54308" s="53"/>
      <c r="X54308" s="53"/>
      <c r="Y54308" s="55"/>
    </row>
    <row r="54309" spans="21:25" x14ac:dyDescent="0.2">
      <c r="U54309" s="55"/>
      <c r="V54309" s="53"/>
      <c r="W54309" s="53"/>
      <c r="X54309" s="53"/>
      <c r="Y54309" s="55"/>
    </row>
    <row r="54310" spans="21:25" x14ac:dyDescent="0.2">
      <c r="U54310" s="55"/>
      <c r="V54310" s="53"/>
      <c r="W54310" s="53"/>
      <c r="X54310" s="53"/>
      <c r="Y54310" s="55"/>
    </row>
    <row r="54311" spans="21:25" x14ac:dyDescent="0.2">
      <c r="U54311" s="55"/>
      <c r="V54311" s="53"/>
      <c r="W54311" s="53"/>
      <c r="X54311" s="53"/>
      <c r="Y54311" s="55"/>
    </row>
    <row r="54312" spans="21:25" x14ac:dyDescent="0.2">
      <c r="U54312" s="55"/>
      <c r="V54312" s="53"/>
      <c r="W54312" s="53"/>
      <c r="X54312" s="53"/>
      <c r="Y54312" s="55"/>
    </row>
    <row r="54313" spans="21:25" x14ac:dyDescent="0.2">
      <c r="U54313" s="55"/>
      <c r="V54313" s="53"/>
      <c r="W54313" s="53"/>
      <c r="X54313" s="53"/>
      <c r="Y54313" s="55"/>
    </row>
    <row r="54314" spans="21:25" x14ac:dyDescent="0.2">
      <c r="U54314" s="55"/>
      <c r="V54314" s="53"/>
      <c r="W54314" s="53"/>
      <c r="X54314" s="53"/>
      <c r="Y54314" s="55"/>
    </row>
    <row r="54315" spans="21:25" x14ac:dyDescent="0.2">
      <c r="U54315" s="55"/>
      <c r="V54315" s="53"/>
      <c r="W54315" s="53"/>
      <c r="X54315" s="53"/>
      <c r="Y54315" s="55"/>
    </row>
    <row r="54316" spans="21:25" x14ac:dyDescent="0.2">
      <c r="U54316" s="55"/>
      <c r="V54316" s="53"/>
      <c r="W54316" s="53"/>
      <c r="X54316" s="53"/>
      <c r="Y54316" s="55"/>
    </row>
    <row r="54317" spans="21:25" x14ac:dyDescent="0.2">
      <c r="U54317" s="55"/>
      <c r="V54317" s="53"/>
      <c r="W54317" s="53"/>
      <c r="X54317" s="53"/>
      <c r="Y54317" s="55"/>
    </row>
    <row r="54318" spans="21:25" x14ac:dyDescent="0.2">
      <c r="U54318" s="55"/>
      <c r="V54318" s="53"/>
      <c r="W54318" s="53"/>
      <c r="X54318" s="53"/>
      <c r="Y54318" s="55"/>
    </row>
    <row r="54319" spans="21:25" x14ac:dyDescent="0.2">
      <c r="U54319" s="55"/>
      <c r="V54319" s="53"/>
      <c r="W54319" s="53"/>
      <c r="X54319" s="53"/>
      <c r="Y54319" s="55"/>
    </row>
    <row r="54320" spans="21:25" x14ac:dyDescent="0.2">
      <c r="U54320" s="55"/>
      <c r="V54320" s="53"/>
      <c r="W54320" s="53"/>
      <c r="X54320" s="53"/>
      <c r="Y54320" s="55"/>
    </row>
    <row r="54321" spans="21:25" x14ac:dyDescent="0.2">
      <c r="U54321" s="55"/>
      <c r="V54321" s="53"/>
      <c r="W54321" s="53"/>
      <c r="X54321" s="53"/>
      <c r="Y54321" s="55"/>
    </row>
    <row r="54322" spans="21:25" x14ac:dyDescent="0.2">
      <c r="U54322" s="55"/>
      <c r="V54322" s="53"/>
      <c r="W54322" s="53"/>
      <c r="X54322" s="53"/>
      <c r="Y54322" s="55"/>
    </row>
    <row r="54323" spans="21:25" x14ac:dyDescent="0.2">
      <c r="U54323" s="55"/>
      <c r="V54323" s="53"/>
      <c r="W54323" s="53"/>
      <c r="X54323" s="53"/>
      <c r="Y54323" s="55"/>
    </row>
    <row r="54324" spans="21:25" x14ac:dyDescent="0.2">
      <c r="U54324" s="55"/>
      <c r="V54324" s="53"/>
      <c r="W54324" s="53"/>
      <c r="X54324" s="53"/>
      <c r="Y54324" s="55"/>
    </row>
    <row r="54325" spans="21:25" x14ac:dyDescent="0.2">
      <c r="U54325" s="55"/>
      <c r="V54325" s="53"/>
      <c r="W54325" s="53"/>
      <c r="X54325" s="53"/>
      <c r="Y54325" s="55"/>
    </row>
    <row r="54326" spans="21:25" x14ac:dyDescent="0.2">
      <c r="U54326" s="55"/>
      <c r="V54326" s="53"/>
      <c r="W54326" s="53"/>
      <c r="X54326" s="53"/>
      <c r="Y54326" s="55"/>
    </row>
    <row r="54327" spans="21:25" x14ac:dyDescent="0.2">
      <c r="U54327" s="55"/>
      <c r="V54327" s="53"/>
      <c r="W54327" s="53"/>
      <c r="X54327" s="53"/>
      <c r="Y54327" s="55"/>
    </row>
    <row r="54328" spans="21:25" x14ac:dyDescent="0.2">
      <c r="U54328" s="55"/>
      <c r="V54328" s="53"/>
      <c r="W54328" s="53"/>
      <c r="X54328" s="53"/>
      <c r="Y54328" s="55"/>
    </row>
    <row r="54329" spans="21:25" x14ac:dyDescent="0.2">
      <c r="U54329" s="55"/>
      <c r="V54329" s="53"/>
      <c r="W54329" s="53"/>
      <c r="X54329" s="53"/>
      <c r="Y54329" s="55"/>
    </row>
    <row r="54330" spans="21:25" x14ac:dyDescent="0.2">
      <c r="U54330" s="55"/>
      <c r="V54330" s="53"/>
      <c r="W54330" s="53"/>
      <c r="X54330" s="53"/>
      <c r="Y54330" s="55"/>
    </row>
    <row r="54331" spans="21:25" x14ac:dyDescent="0.2">
      <c r="U54331" s="55"/>
      <c r="V54331" s="53"/>
      <c r="W54331" s="53"/>
      <c r="X54331" s="53"/>
      <c r="Y54331" s="55"/>
    </row>
    <row r="54332" spans="21:25" x14ac:dyDescent="0.2">
      <c r="U54332" s="55"/>
      <c r="V54332" s="53"/>
      <c r="W54332" s="53"/>
      <c r="X54332" s="53"/>
      <c r="Y54332" s="55"/>
    </row>
    <row r="54333" spans="21:25" x14ac:dyDescent="0.2">
      <c r="U54333" s="55"/>
      <c r="V54333" s="53"/>
      <c r="W54333" s="53"/>
      <c r="X54333" s="53"/>
      <c r="Y54333" s="55"/>
    </row>
    <row r="54334" spans="21:25" x14ac:dyDescent="0.2">
      <c r="U54334" s="55"/>
      <c r="V54334" s="53"/>
      <c r="W54334" s="53"/>
      <c r="X54334" s="53"/>
      <c r="Y54334" s="55"/>
    </row>
    <row r="54335" spans="21:25" x14ac:dyDescent="0.2">
      <c r="U54335" s="55"/>
      <c r="V54335" s="53"/>
      <c r="W54335" s="53"/>
      <c r="X54335" s="53"/>
      <c r="Y54335" s="55"/>
    </row>
    <row r="54336" spans="21:25" x14ac:dyDescent="0.2">
      <c r="U54336" s="55"/>
      <c r="V54336" s="53"/>
      <c r="W54336" s="53"/>
      <c r="X54336" s="53"/>
      <c r="Y54336" s="55"/>
    </row>
    <row r="54337" spans="21:25" x14ac:dyDescent="0.2">
      <c r="U54337" s="55"/>
      <c r="V54337" s="53"/>
      <c r="W54337" s="53"/>
      <c r="X54337" s="53"/>
      <c r="Y54337" s="55"/>
    </row>
    <row r="54338" spans="21:25" x14ac:dyDescent="0.2">
      <c r="U54338" s="55"/>
      <c r="V54338" s="53"/>
      <c r="W54338" s="53"/>
      <c r="X54338" s="53"/>
      <c r="Y54338" s="55"/>
    </row>
    <row r="54339" spans="21:25" x14ac:dyDescent="0.2">
      <c r="U54339" s="55"/>
      <c r="V54339" s="53"/>
      <c r="W54339" s="53"/>
      <c r="X54339" s="53"/>
      <c r="Y54339" s="55"/>
    </row>
    <row r="54340" spans="21:25" x14ac:dyDescent="0.2">
      <c r="U54340" s="55"/>
      <c r="V54340" s="53"/>
      <c r="W54340" s="53"/>
      <c r="X54340" s="53"/>
      <c r="Y54340" s="55"/>
    </row>
    <row r="54341" spans="21:25" x14ac:dyDescent="0.2">
      <c r="U54341" s="55"/>
      <c r="V54341" s="53"/>
      <c r="W54341" s="53"/>
      <c r="X54341" s="53"/>
      <c r="Y54341" s="55"/>
    </row>
    <row r="54342" spans="21:25" x14ac:dyDescent="0.2">
      <c r="U54342" s="55"/>
      <c r="V54342" s="53"/>
      <c r="W54342" s="53"/>
      <c r="X54342" s="53"/>
      <c r="Y54342" s="55"/>
    </row>
    <row r="54343" spans="21:25" x14ac:dyDescent="0.2">
      <c r="U54343" s="55"/>
      <c r="V54343" s="53"/>
      <c r="W54343" s="53"/>
      <c r="X54343" s="53"/>
      <c r="Y54343" s="55"/>
    </row>
    <row r="54344" spans="21:25" x14ac:dyDescent="0.2">
      <c r="U54344" s="55"/>
      <c r="V54344" s="53"/>
      <c r="W54344" s="53"/>
      <c r="X54344" s="53"/>
      <c r="Y54344" s="55"/>
    </row>
    <row r="54345" spans="21:25" x14ac:dyDescent="0.2">
      <c r="U54345" s="55"/>
      <c r="V54345" s="53"/>
      <c r="W54345" s="53"/>
      <c r="X54345" s="53"/>
      <c r="Y54345" s="55"/>
    </row>
    <row r="54346" spans="21:25" x14ac:dyDescent="0.2">
      <c r="U54346" s="55"/>
      <c r="V54346" s="53"/>
      <c r="W54346" s="53"/>
      <c r="X54346" s="53"/>
      <c r="Y54346" s="55"/>
    </row>
    <row r="54347" spans="21:25" x14ac:dyDescent="0.2">
      <c r="U54347" s="55"/>
      <c r="V54347" s="53"/>
      <c r="W54347" s="53"/>
      <c r="X54347" s="53"/>
      <c r="Y54347" s="55"/>
    </row>
    <row r="54348" spans="21:25" x14ac:dyDescent="0.2">
      <c r="U54348" s="55"/>
      <c r="V54348" s="53"/>
      <c r="W54348" s="53"/>
      <c r="X54348" s="53"/>
      <c r="Y54348" s="55"/>
    </row>
    <row r="54349" spans="21:25" x14ac:dyDescent="0.2">
      <c r="U54349" s="55"/>
      <c r="V54349" s="53"/>
      <c r="W54349" s="53"/>
      <c r="X54349" s="53"/>
      <c r="Y54349" s="55"/>
    </row>
    <row r="54350" spans="21:25" x14ac:dyDescent="0.2">
      <c r="U54350" s="55"/>
      <c r="V54350" s="53"/>
      <c r="W54350" s="53"/>
      <c r="X54350" s="53"/>
      <c r="Y54350" s="55"/>
    </row>
    <row r="54351" spans="21:25" x14ac:dyDescent="0.2">
      <c r="U54351" s="55"/>
      <c r="V54351" s="53"/>
      <c r="W54351" s="53"/>
      <c r="X54351" s="53"/>
      <c r="Y54351" s="55"/>
    </row>
    <row r="54352" spans="21:25" x14ac:dyDescent="0.2">
      <c r="U54352" s="55"/>
      <c r="V54352" s="53"/>
      <c r="W54352" s="53"/>
      <c r="X54352" s="53"/>
      <c r="Y54352" s="55"/>
    </row>
    <row r="54353" spans="21:25" x14ac:dyDescent="0.2">
      <c r="U54353" s="55"/>
      <c r="V54353" s="53"/>
      <c r="W54353" s="53"/>
      <c r="X54353" s="53"/>
      <c r="Y54353" s="55"/>
    </row>
    <row r="54354" spans="21:25" x14ac:dyDescent="0.2">
      <c r="U54354" s="55"/>
      <c r="V54354" s="53"/>
      <c r="W54354" s="53"/>
      <c r="X54354" s="53"/>
      <c r="Y54354" s="55"/>
    </row>
    <row r="54355" spans="21:25" x14ac:dyDescent="0.2">
      <c r="U54355" s="55"/>
      <c r="V54355" s="53"/>
      <c r="W54355" s="53"/>
      <c r="X54355" s="53"/>
      <c r="Y54355" s="55"/>
    </row>
    <row r="54356" spans="21:25" x14ac:dyDescent="0.2">
      <c r="U54356" s="55"/>
      <c r="V54356" s="53"/>
      <c r="W54356" s="53"/>
      <c r="X54356" s="53"/>
      <c r="Y54356" s="55"/>
    </row>
    <row r="54357" spans="21:25" x14ac:dyDescent="0.2">
      <c r="U54357" s="55"/>
      <c r="V54357" s="53"/>
      <c r="W54357" s="53"/>
      <c r="X54357" s="53"/>
      <c r="Y54357" s="55"/>
    </row>
    <row r="54358" spans="21:25" x14ac:dyDescent="0.2">
      <c r="U54358" s="55"/>
      <c r="V54358" s="53"/>
      <c r="W54358" s="53"/>
      <c r="X54358" s="53"/>
      <c r="Y54358" s="55"/>
    </row>
    <row r="54359" spans="21:25" x14ac:dyDescent="0.2">
      <c r="U54359" s="55"/>
      <c r="V54359" s="53"/>
      <c r="W54359" s="53"/>
      <c r="X54359" s="53"/>
      <c r="Y54359" s="55"/>
    </row>
    <row r="54360" spans="21:25" x14ac:dyDescent="0.2">
      <c r="U54360" s="55"/>
      <c r="V54360" s="53"/>
      <c r="W54360" s="53"/>
      <c r="X54360" s="53"/>
      <c r="Y54360" s="55"/>
    </row>
    <row r="54361" spans="21:25" x14ac:dyDescent="0.2">
      <c r="U54361" s="55"/>
      <c r="V54361" s="53"/>
      <c r="W54361" s="53"/>
      <c r="X54361" s="53"/>
      <c r="Y54361" s="55"/>
    </row>
    <row r="54362" spans="21:25" x14ac:dyDescent="0.2">
      <c r="U54362" s="55"/>
      <c r="V54362" s="53"/>
      <c r="W54362" s="53"/>
      <c r="X54362" s="53"/>
      <c r="Y54362" s="55"/>
    </row>
    <row r="54363" spans="21:25" x14ac:dyDescent="0.2">
      <c r="U54363" s="55"/>
      <c r="V54363" s="53"/>
      <c r="W54363" s="53"/>
      <c r="X54363" s="53"/>
      <c r="Y54363" s="55"/>
    </row>
    <row r="54364" spans="21:25" x14ac:dyDescent="0.2">
      <c r="U54364" s="55"/>
      <c r="V54364" s="53"/>
      <c r="W54364" s="53"/>
      <c r="X54364" s="53"/>
      <c r="Y54364" s="55"/>
    </row>
    <row r="54365" spans="21:25" x14ac:dyDescent="0.2">
      <c r="U54365" s="55"/>
      <c r="V54365" s="53"/>
      <c r="W54365" s="53"/>
      <c r="X54365" s="53"/>
      <c r="Y54365" s="55"/>
    </row>
    <row r="54366" spans="21:25" x14ac:dyDescent="0.2">
      <c r="U54366" s="55"/>
      <c r="V54366" s="53"/>
      <c r="W54366" s="53"/>
      <c r="X54366" s="53"/>
      <c r="Y54366" s="55"/>
    </row>
    <row r="54367" spans="21:25" x14ac:dyDescent="0.2">
      <c r="U54367" s="55"/>
      <c r="V54367" s="53"/>
      <c r="W54367" s="53"/>
      <c r="X54367" s="53"/>
      <c r="Y54367" s="55"/>
    </row>
    <row r="54368" spans="21:25" x14ac:dyDescent="0.2">
      <c r="U54368" s="55"/>
      <c r="V54368" s="53"/>
      <c r="W54368" s="53"/>
      <c r="X54368" s="53"/>
      <c r="Y54368" s="55"/>
    </row>
    <row r="54369" spans="21:25" x14ac:dyDescent="0.2">
      <c r="U54369" s="55"/>
      <c r="V54369" s="53"/>
      <c r="W54369" s="53"/>
      <c r="X54369" s="53"/>
      <c r="Y54369" s="55"/>
    </row>
    <row r="54370" spans="21:25" x14ac:dyDescent="0.2">
      <c r="U54370" s="55"/>
      <c r="V54370" s="53"/>
      <c r="W54370" s="53"/>
      <c r="X54370" s="53"/>
      <c r="Y54370" s="55"/>
    </row>
    <row r="54371" spans="21:25" x14ac:dyDescent="0.2">
      <c r="U54371" s="55"/>
      <c r="V54371" s="53"/>
      <c r="W54371" s="53"/>
      <c r="X54371" s="53"/>
      <c r="Y54371" s="55"/>
    </row>
    <row r="54372" spans="21:25" x14ac:dyDescent="0.2">
      <c r="U54372" s="55"/>
      <c r="V54372" s="53"/>
      <c r="W54372" s="53"/>
      <c r="X54372" s="53"/>
      <c r="Y54372" s="55"/>
    </row>
    <row r="54373" spans="21:25" x14ac:dyDescent="0.2">
      <c r="U54373" s="55"/>
      <c r="V54373" s="53"/>
      <c r="W54373" s="53"/>
      <c r="X54373" s="53"/>
      <c r="Y54373" s="55"/>
    </row>
    <row r="54374" spans="21:25" x14ac:dyDescent="0.2">
      <c r="U54374" s="55"/>
      <c r="V54374" s="53"/>
      <c r="W54374" s="53"/>
      <c r="X54374" s="53"/>
      <c r="Y54374" s="55"/>
    </row>
    <row r="54375" spans="21:25" x14ac:dyDescent="0.2">
      <c r="U54375" s="55"/>
      <c r="V54375" s="53"/>
      <c r="W54375" s="53"/>
      <c r="X54375" s="53"/>
      <c r="Y54375" s="55"/>
    </row>
    <row r="54376" spans="21:25" x14ac:dyDescent="0.2">
      <c r="U54376" s="55"/>
      <c r="V54376" s="53"/>
      <c r="W54376" s="53"/>
      <c r="X54376" s="53"/>
      <c r="Y54376" s="55"/>
    </row>
    <row r="54377" spans="21:25" x14ac:dyDescent="0.2">
      <c r="U54377" s="55"/>
      <c r="V54377" s="53"/>
      <c r="W54377" s="53"/>
      <c r="X54377" s="53"/>
      <c r="Y54377" s="55"/>
    </row>
    <row r="54378" spans="21:25" x14ac:dyDescent="0.2">
      <c r="U54378" s="55"/>
      <c r="V54378" s="53"/>
      <c r="W54378" s="53"/>
      <c r="X54378" s="53"/>
      <c r="Y54378" s="55"/>
    </row>
    <row r="54379" spans="21:25" x14ac:dyDescent="0.2">
      <c r="U54379" s="55"/>
      <c r="V54379" s="53"/>
      <c r="W54379" s="53"/>
      <c r="X54379" s="53"/>
      <c r="Y54379" s="55"/>
    </row>
    <row r="54380" spans="21:25" x14ac:dyDescent="0.2">
      <c r="U54380" s="55"/>
      <c r="V54380" s="53"/>
      <c r="W54380" s="53"/>
      <c r="X54380" s="53"/>
      <c r="Y54380" s="55"/>
    </row>
    <row r="54381" spans="21:25" x14ac:dyDescent="0.2">
      <c r="U54381" s="55"/>
      <c r="V54381" s="53"/>
      <c r="W54381" s="53"/>
      <c r="X54381" s="53"/>
      <c r="Y54381" s="55"/>
    </row>
    <row r="54382" spans="21:25" x14ac:dyDescent="0.2">
      <c r="U54382" s="55"/>
      <c r="V54382" s="53"/>
      <c r="W54382" s="53"/>
      <c r="X54382" s="53"/>
      <c r="Y54382" s="55"/>
    </row>
    <row r="54383" spans="21:25" x14ac:dyDescent="0.2">
      <c r="U54383" s="55"/>
      <c r="V54383" s="53"/>
      <c r="W54383" s="53"/>
      <c r="X54383" s="53"/>
      <c r="Y54383" s="55"/>
    </row>
    <row r="54384" spans="21:25" x14ac:dyDescent="0.2">
      <c r="U54384" s="55"/>
      <c r="V54384" s="53"/>
      <c r="W54384" s="53"/>
      <c r="X54384" s="53"/>
      <c r="Y54384" s="55"/>
    </row>
    <row r="54385" spans="21:25" x14ac:dyDescent="0.2">
      <c r="U54385" s="55"/>
      <c r="V54385" s="53"/>
      <c r="W54385" s="53"/>
      <c r="X54385" s="53"/>
      <c r="Y54385" s="55"/>
    </row>
    <row r="54386" spans="21:25" x14ac:dyDescent="0.2">
      <c r="U54386" s="55"/>
      <c r="V54386" s="53"/>
      <c r="W54386" s="53"/>
      <c r="X54386" s="53"/>
      <c r="Y54386" s="55"/>
    </row>
    <row r="54387" spans="21:25" x14ac:dyDescent="0.2">
      <c r="U54387" s="55"/>
      <c r="V54387" s="53"/>
      <c r="W54387" s="53"/>
      <c r="X54387" s="53"/>
      <c r="Y54387" s="55"/>
    </row>
    <row r="54388" spans="21:25" x14ac:dyDescent="0.2">
      <c r="U54388" s="55"/>
      <c r="V54388" s="53"/>
      <c r="W54388" s="53"/>
      <c r="X54388" s="53"/>
      <c r="Y54388" s="55"/>
    </row>
    <row r="54389" spans="21:25" x14ac:dyDescent="0.2">
      <c r="U54389" s="55"/>
      <c r="V54389" s="53"/>
      <c r="W54389" s="53"/>
      <c r="X54389" s="53"/>
      <c r="Y54389" s="55"/>
    </row>
    <row r="54390" spans="21:25" x14ac:dyDescent="0.2">
      <c r="U54390" s="55"/>
      <c r="V54390" s="53"/>
      <c r="W54390" s="53"/>
      <c r="X54390" s="53"/>
      <c r="Y54390" s="55"/>
    </row>
    <row r="54391" spans="21:25" x14ac:dyDescent="0.2">
      <c r="U54391" s="55"/>
      <c r="V54391" s="53"/>
      <c r="W54391" s="53"/>
      <c r="X54391" s="53"/>
      <c r="Y54391" s="55"/>
    </row>
    <row r="54392" spans="21:25" x14ac:dyDescent="0.2">
      <c r="U54392" s="55"/>
      <c r="V54392" s="53"/>
      <c r="W54392" s="53"/>
      <c r="X54392" s="53"/>
      <c r="Y54392" s="55"/>
    </row>
    <row r="54393" spans="21:25" x14ac:dyDescent="0.2">
      <c r="U54393" s="55"/>
      <c r="V54393" s="53"/>
      <c r="W54393" s="53"/>
      <c r="X54393" s="53"/>
      <c r="Y54393" s="55"/>
    </row>
    <row r="54394" spans="21:25" x14ac:dyDescent="0.2">
      <c r="U54394" s="55"/>
      <c r="V54394" s="53"/>
      <c r="W54394" s="53"/>
      <c r="X54394" s="53"/>
      <c r="Y54394" s="55"/>
    </row>
    <row r="54395" spans="21:25" x14ac:dyDescent="0.2">
      <c r="U54395" s="55"/>
      <c r="V54395" s="53"/>
      <c r="W54395" s="53"/>
      <c r="X54395" s="53"/>
      <c r="Y54395" s="55"/>
    </row>
    <row r="54396" spans="21:25" x14ac:dyDescent="0.2">
      <c r="U54396" s="55"/>
      <c r="V54396" s="53"/>
      <c r="W54396" s="53"/>
      <c r="X54396" s="53"/>
      <c r="Y54396" s="55"/>
    </row>
    <row r="54397" spans="21:25" x14ac:dyDescent="0.2">
      <c r="U54397" s="55"/>
      <c r="V54397" s="53"/>
      <c r="W54397" s="53"/>
      <c r="X54397" s="53"/>
      <c r="Y54397" s="55"/>
    </row>
    <row r="54398" spans="21:25" x14ac:dyDescent="0.2">
      <c r="U54398" s="55"/>
      <c r="V54398" s="53"/>
      <c r="W54398" s="53"/>
      <c r="X54398" s="53"/>
      <c r="Y54398" s="55"/>
    </row>
    <row r="54399" spans="21:25" x14ac:dyDescent="0.2">
      <c r="U54399" s="55"/>
      <c r="V54399" s="53"/>
      <c r="W54399" s="53"/>
      <c r="X54399" s="53"/>
      <c r="Y54399" s="55"/>
    </row>
    <row r="54400" spans="21:25" x14ac:dyDescent="0.2">
      <c r="U54400" s="55"/>
      <c r="V54400" s="53"/>
      <c r="W54400" s="53"/>
      <c r="X54400" s="53"/>
      <c r="Y54400" s="55"/>
    </row>
    <row r="54401" spans="21:25" x14ac:dyDescent="0.2">
      <c r="U54401" s="55"/>
      <c r="V54401" s="53"/>
      <c r="W54401" s="53"/>
      <c r="X54401" s="53"/>
      <c r="Y54401" s="55"/>
    </row>
    <row r="54402" spans="21:25" x14ac:dyDescent="0.2">
      <c r="U54402" s="55"/>
      <c r="V54402" s="53"/>
      <c r="W54402" s="53"/>
      <c r="X54402" s="53"/>
      <c r="Y54402" s="55"/>
    </row>
    <row r="54403" spans="21:25" x14ac:dyDescent="0.2">
      <c r="U54403" s="55"/>
      <c r="V54403" s="53"/>
      <c r="W54403" s="53"/>
      <c r="X54403" s="53"/>
      <c r="Y54403" s="55"/>
    </row>
    <row r="54404" spans="21:25" x14ac:dyDescent="0.2">
      <c r="U54404" s="55"/>
      <c r="V54404" s="53"/>
      <c r="W54404" s="53"/>
      <c r="X54404" s="53"/>
      <c r="Y54404" s="55"/>
    </row>
    <row r="54405" spans="21:25" x14ac:dyDescent="0.2">
      <c r="U54405" s="55"/>
      <c r="V54405" s="53"/>
      <c r="W54405" s="53"/>
      <c r="X54405" s="53"/>
      <c r="Y54405" s="55"/>
    </row>
    <row r="54406" spans="21:25" x14ac:dyDescent="0.2">
      <c r="U54406" s="55"/>
      <c r="V54406" s="53"/>
      <c r="W54406" s="53"/>
      <c r="X54406" s="53"/>
      <c r="Y54406" s="55"/>
    </row>
    <row r="54407" spans="21:25" x14ac:dyDescent="0.2">
      <c r="U54407" s="55"/>
      <c r="V54407" s="53"/>
      <c r="W54407" s="53"/>
      <c r="X54407" s="53"/>
      <c r="Y54407" s="55"/>
    </row>
    <row r="54408" spans="21:25" x14ac:dyDescent="0.2">
      <c r="U54408" s="55"/>
      <c r="V54408" s="53"/>
      <c r="W54408" s="53"/>
      <c r="X54408" s="53"/>
      <c r="Y54408" s="55"/>
    </row>
    <row r="54409" spans="21:25" x14ac:dyDescent="0.2">
      <c r="U54409" s="55"/>
      <c r="V54409" s="53"/>
      <c r="W54409" s="53"/>
      <c r="X54409" s="53"/>
      <c r="Y54409" s="55"/>
    </row>
    <row r="54410" spans="21:25" x14ac:dyDescent="0.2">
      <c r="U54410" s="55"/>
      <c r="V54410" s="53"/>
      <c r="W54410" s="53"/>
      <c r="X54410" s="53"/>
      <c r="Y54410" s="55"/>
    </row>
    <row r="54411" spans="21:25" x14ac:dyDescent="0.2">
      <c r="U54411" s="55"/>
      <c r="V54411" s="53"/>
      <c r="W54411" s="53"/>
      <c r="X54411" s="53"/>
      <c r="Y54411" s="55"/>
    </row>
    <row r="54412" spans="21:25" x14ac:dyDescent="0.2">
      <c r="U54412" s="55"/>
      <c r="V54412" s="53"/>
      <c r="W54412" s="53"/>
      <c r="X54412" s="53"/>
      <c r="Y54412" s="55"/>
    </row>
    <row r="54413" spans="21:25" x14ac:dyDescent="0.2">
      <c r="U54413" s="55"/>
      <c r="V54413" s="53"/>
      <c r="W54413" s="53"/>
      <c r="X54413" s="53"/>
      <c r="Y54413" s="55"/>
    </row>
    <row r="54414" spans="21:25" x14ac:dyDescent="0.2">
      <c r="U54414" s="55"/>
      <c r="V54414" s="53"/>
      <c r="W54414" s="53"/>
      <c r="X54414" s="53"/>
      <c r="Y54414" s="55"/>
    </row>
    <row r="54415" spans="21:25" x14ac:dyDescent="0.2">
      <c r="U54415" s="55"/>
      <c r="V54415" s="53"/>
      <c r="W54415" s="53"/>
      <c r="X54415" s="53"/>
      <c r="Y54415" s="55"/>
    </row>
    <row r="54416" spans="21:25" x14ac:dyDescent="0.2">
      <c r="U54416" s="55"/>
      <c r="V54416" s="53"/>
      <c r="W54416" s="53"/>
      <c r="X54416" s="53"/>
      <c r="Y54416" s="55"/>
    </row>
    <row r="54417" spans="21:25" x14ac:dyDescent="0.2">
      <c r="U54417" s="55"/>
      <c r="V54417" s="53"/>
      <c r="W54417" s="53"/>
      <c r="X54417" s="53"/>
      <c r="Y54417" s="55"/>
    </row>
    <row r="54418" spans="21:25" x14ac:dyDescent="0.2">
      <c r="U54418" s="55"/>
      <c r="V54418" s="53"/>
      <c r="W54418" s="53"/>
      <c r="X54418" s="53"/>
      <c r="Y54418" s="55"/>
    </row>
    <row r="54419" spans="21:25" x14ac:dyDescent="0.2">
      <c r="U54419" s="55"/>
      <c r="V54419" s="53"/>
      <c r="W54419" s="53"/>
      <c r="X54419" s="53"/>
      <c r="Y54419" s="55"/>
    </row>
    <row r="54420" spans="21:25" x14ac:dyDescent="0.2">
      <c r="U54420" s="55"/>
      <c r="V54420" s="53"/>
      <c r="W54420" s="53"/>
      <c r="X54420" s="53"/>
      <c r="Y54420" s="55"/>
    </row>
    <row r="54421" spans="21:25" x14ac:dyDescent="0.2">
      <c r="U54421" s="55"/>
      <c r="V54421" s="53"/>
      <c r="W54421" s="53"/>
      <c r="X54421" s="53"/>
      <c r="Y54421" s="55"/>
    </row>
    <row r="54422" spans="21:25" x14ac:dyDescent="0.2">
      <c r="U54422" s="55"/>
      <c r="V54422" s="53"/>
      <c r="W54422" s="53"/>
      <c r="X54422" s="53"/>
      <c r="Y54422" s="55"/>
    </row>
    <row r="54423" spans="21:25" x14ac:dyDescent="0.2">
      <c r="U54423" s="55"/>
      <c r="V54423" s="53"/>
      <c r="W54423" s="53"/>
      <c r="X54423" s="53"/>
      <c r="Y54423" s="55"/>
    </row>
    <row r="54424" spans="21:25" x14ac:dyDescent="0.2">
      <c r="U54424" s="55"/>
      <c r="V54424" s="53"/>
      <c r="W54424" s="53"/>
      <c r="X54424" s="53"/>
      <c r="Y54424" s="55"/>
    </row>
    <row r="54425" spans="21:25" x14ac:dyDescent="0.2">
      <c r="U54425" s="55"/>
      <c r="V54425" s="53"/>
      <c r="W54425" s="53"/>
      <c r="X54425" s="53"/>
      <c r="Y54425" s="55"/>
    </row>
    <row r="54426" spans="21:25" x14ac:dyDescent="0.2">
      <c r="U54426" s="55"/>
      <c r="V54426" s="53"/>
      <c r="W54426" s="53"/>
      <c r="X54426" s="53"/>
      <c r="Y54426" s="55"/>
    </row>
    <row r="54427" spans="21:25" x14ac:dyDescent="0.2">
      <c r="U54427" s="55"/>
      <c r="V54427" s="53"/>
      <c r="W54427" s="53"/>
      <c r="X54427" s="53"/>
      <c r="Y54427" s="55"/>
    </row>
    <row r="54428" spans="21:25" x14ac:dyDescent="0.2">
      <c r="U54428" s="55"/>
      <c r="V54428" s="53"/>
      <c r="W54428" s="53"/>
      <c r="X54428" s="53"/>
      <c r="Y54428" s="55"/>
    </row>
    <row r="54429" spans="21:25" x14ac:dyDescent="0.2">
      <c r="U54429" s="55"/>
      <c r="V54429" s="53"/>
      <c r="W54429" s="53"/>
      <c r="X54429" s="53"/>
      <c r="Y54429" s="55"/>
    </row>
    <row r="54430" spans="21:25" x14ac:dyDescent="0.2">
      <c r="U54430" s="55"/>
      <c r="V54430" s="53"/>
      <c r="W54430" s="53"/>
      <c r="X54430" s="53"/>
      <c r="Y54430" s="55"/>
    </row>
    <row r="54431" spans="21:25" x14ac:dyDescent="0.2">
      <c r="U54431" s="55"/>
      <c r="V54431" s="53"/>
      <c r="W54431" s="53"/>
      <c r="X54431" s="53"/>
      <c r="Y54431" s="55"/>
    </row>
    <row r="54432" spans="21:25" x14ac:dyDescent="0.2">
      <c r="U54432" s="55"/>
      <c r="V54432" s="53"/>
      <c r="W54432" s="53"/>
      <c r="X54432" s="53"/>
      <c r="Y54432" s="55"/>
    </row>
    <row r="54433" spans="21:25" x14ac:dyDescent="0.2">
      <c r="U54433" s="55"/>
      <c r="V54433" s="53"/>
      <c r="W54433" s="53"/>
      <c r="X54433" s="53"/>
      <c r="Y54433" s="55"/>
    </row>
    <row r="54434" spans="21:25" x14ac:dyDescent="0.2">
      <c r="U54434" s="55"/>
      <c r="V54434" s="53"/>
      <c r="W54434" s="53"/>
      <c r="X54434" s="53"/>
      <c r="Y54434" s="55"/>
    </row>
    <row r="54435" spans="21:25" x14ac:dyDescent="0.2">
      <c r="U54435" s="55"/>
      <c r="V54435" s="53"/>
      <c r="W54435" s="53"/>
      <c r="X54435" s="53"/>
      <c r="Y54435" s="55"/>
    </row>
    <row r="54436" spans="21:25" x14ac:dyDescent="0.2">
      <c r="U54436" s="55"/>
      <c r="V54436" s="53"/>
      <c r="W54436" s="53"/>
      <c r="X54436" s="53"/>
      <c r="Y54436" s="55"/>
    </row>
    <row r="54437" spans="21:25" x14ac:dyDescent="0.2">
      <c r="U54437" s="55"/>
      <c r="V54437" s="53"/>
      <c r="W54437" s="53"/>
      <c r="X54437" s="53"/>
      <c r="Y54437" s="55"/>
    </row>
    <row r="54438" spans="21:25" x14ac:dyDescent="0.2">
      <c r="U54438" s="55"/>
      <c r="V54438" s="53"/>
      <c r="W54438" s="53"/>
      <c r="X54438" s="53"/>
      <c r="Y54438" s="55"/>
    </row>
    <row r="54439" spans="21:25" x14ac:dyDescent="0.2">
      <c r="U54439" s="55"/>
      <c r="V54439" s="53"/>
      <c r="W54439" s="53"/>
      <c r="X54439" s="53"/>
      <c r="Y54439" s="55"/>
    </row>
    <row r="54440" spans="21:25" x14ac:dyDescent="0.2">
      <c r="U54440" s="55"/>
      <c r="V54440" s="53"/>
      <c r="W54440" s="53"/>
      <c r="X54440" s="53"/>
      <c r="Y54440" s="55"/>
    </row>
    <row r="54441" spans="21:25" x14ac:dyDescent="0.2">
      <c r="U54441" s="55"/>
      <c r="V54441" s="53"/>
      <c r="W54441" s="53"/>
      <c r="X54441" s="53"/>
      <c r="Y54441" s="55"/>
    </row>
    <row r="54442" spans="21:25" x14ac:dyDescent="0.2">
      <c r="U54442" s="55"/>
      <c r="V54442" s="53"/>
      <c r="W54442" s="53"/>
      <c r="X54442" s="53"/>
      <c r="Y54442" s="55"/>
    </row>
    <row r="54443" spans="21:25" x14ac:dyDescent="0.2">
      <c r="U54443" s="55"/>
      <c r="V54443" s="53"/>
      <c r="W54443" s="53"/>
      <c r="X54443" s="53"/>
      <c r="Y54443" s="55"/>
    </row>
    <row r="54444" spans="21:25" x14ac:dyDescent="0.2">
      <c r="U54444" s="55"/>
      <c r="V54444" s="53"/>
      <c r="W54444" s="53"/>
      <c r="X54444" s="53"/>
      <c r="Y54444" s="55"/>
    </row>
    <row r="54445" spans="21:25" x14ac:dyDescent="0.2">
      <c r="U54445" s="55"/>
      <c r="V54445" s="53"/>
      <c r="W54445" s="53"/>
      <c r="X54445" s="53"/>
      <c r="Y54445" s="55"/>
    </row>
    <row r="54446" spans="21:25" x14ac:dyDescent="0.2">
      <c r="U54446" s="55"/>
      <c r="V54446" s="53"/>
      <c r="W54446" s="53"/>
      <c r="X54446" s="53"/>
      <c r="Y54446" s="55"/>
    </row>
    <row r="54447" spans="21:25" x14ac:dyDescent="0.2">
      <c r="U54447" s="55"/>
      <c r="V54447" s="53"/>
      <c r="W54447" s="53"/>
      <c r="X54447" s="53"/>
      <c r="Y54447" s="55"/>
    </row>
    <row r="54448" spans="21:25" x14ac:dyDescent="0.2">
      <c r="U54448" s="55"/>
      <c r="V54448" s="53"/>
      <c r="W54448" s="53"/>
      <c r="X54448" s="53"/>
      <c r="Y54448" s="55"/>
    </row>
    <row r="54449" spans="21:25" x14ac:dyDescent="0.2">
      <c r="U54449" s="55"/>
      <c r="V54449" s="53"/>
      <c r="W54449" s="53"/>
      <c r="X54449" s="53"/>
      <c r="Y54449" s="55"/>
    </row>
    <row r="54450" spans="21:25" x14ac:dyDescent="0.2">
      <c r="U54450" s="55"/>
      <c r="V54450" s="53"/>
      <c r="W54450" s="53"/>
      <c r="X54450" s="53"/>
      <c r="Y54450" s="55"/>
    </row>
    <row r="54451" spans="21:25" x14ac:dyDescent="0.2">
      <c r="U54451" s="55"/>
      <c r="V54451" s="53"/>
      <c r="W54451" s="53"/>
      <c r="X54451" s="53"/>
      <c r="Y54451" s="55"/>
    </row>
    <row r="54452" spans="21:25" x14ac:dyDescent="0.2">
      <c r="U54452" s="55"/>
      <c r="V54452" s="53"/>
      <c r="W54452" s="53"/>
      <c r="X54452" s="53"/>
      <c r="Y54452" s="55"/>
    </row>
    <row r="54453" spans="21:25" x14ac:dyDescent="0.2">
      <c r="U54453" s="55"/>
      <c r="V54453" s="53"/>
      <c r="W54453" s="53"/>
      <c r="X54453" s="53"/>
      <c r="Y54453" s="55"/>
    </row>
    <row r="54454" spans="21:25" x14ac:dyDescent="0.2">
      <c r="U54454" s="55"/>
      <c r="V54454" s="53"/>
      <c r="W54454" s="53"/>
      <c r="X54454" s="53"/>
      <c r="Y54454" s="55"/>
    </row>
    <row r="54455" spans="21:25" x14ac:dyDescent="0.2">
      <c r="U54455" s="55"/>
      <c r="V54455" s="53"/>
      <c r="W54455" s="53"/>
      <c r="X54455" s="53"/>
      <c r="Y54455" s="55"/>
    </row>
    <row r="54456" spans="21:25" x14ac:dyDescent="0.2">
      <c r="U54456" s="55"/>
      <c r="V54456" s="53"/>
      <c r="W54456" s="53"/>
      <c r="X54456" s="53"/>
      <c r="Y54456" s="55"/>
    </row>
    <row r="54457" spans="21:25" x14ac:dyDescent="0.2">
      <c r="U54457" s="55"/>
      <c r="V54457" s="53"/>
      <c r="W54457" s="53"/>
      <c r="X54457" s="53"/>
      <c r="Y54457" s="55"/>
    </row>
    <row r="54458" spans="21:25" x14ac:dyDescent="0.2">
      <c r="U54458" s="55"/>
      <c r="V54458" s="53"/>
      <c r="W54458" s="53"/>
      <c r="X54458" s="53"/>
      <c r="Y54458" s="55"/>
    </row>
    <row r="54459" spans="21:25" x14ac:dyDescent="0.2">
      <c r="U54459" s="55"/>
      <c r="V54459" s="53"/>
      <c r="W54459" s="53"/>
      <c r="X54459" s="53"/>
      <c r="Y54459" s="55"/>
    </row>
    <row r="54460" spans="21:25" x14ac:dyDescent="0.2">
      <c r="U54460" s="55"/>
      <c r="V54460" s="53"/>
      <c r="W54460" s="53"/>
      <c r="X54460" s="53"/>
      <c r="Y54460" s="55"/>
    </row>
    <row r="54461" spans="21:25" x14ac:dyDescent="0.2">
      <c r="U54461" s="55"/>
      <c r="V54461" s="53"/>
      <c r="W54461" s="53"/>
      <c r="X54461" s="53"/>
      <c r="Y54461" s="55"/>
    </row>
    <row r="54462" spans="21:25" x14ac:dyDescent="0.2">
      <c r="U54462" s="55"/>
      <c r="V54462" s="53"/>
      <c r="W54462" s="53"/>
      <c r="X54462" s="53"/>
      <c r="Y54462" s="55"/>
    </row>
    <row r="54463" spans="21:25" x14ac:dyDescent="0.2">
      <c r="U54463" s="55"/>
      <c r="V54463" s="53"/>
      <c r="W54463" s="53"/>
      <c r="X54463" s="53"/>
      <c r="Y54463" s="55"/>
    </row>
    <row r="54464" spans="21:25" x14ac:dyDescent="0.2">
      <c r="U54464" s="55"/>
      <c r="V54464" s="53"/>
      <c r="W54464" s="53"/>
      <c r="X54464" s="53"/>
      <c r="Y54464" s="55"/>
    </row>
    <row r="54465" spans="21:25" x14ac:dyDescent="0.2">
      <c r="U54465" s="55"/>
      <c r="V54465" s="53"/>
      <c r="W54465" s="53"/>
      <c r="X54465" s="53"/>
      <c r="Y54465" s="55"/>
    </row>
    <row r="54466" spans="21:25" x14ac:dyDescent="0.2">
      <c r="U54466" s="55"/>
      <c r="V54466" s="53"/>
      <c r="W54466" s="53"/>
      <c r="X54466" s="53"/>
      <c r="Y54466" s="55"/>
    </row>
    <row r="54467" spans="21:25" x14ac:dyDescent="0.2">
      <c r="U54467" s="55"/>
      <c r="V54467" s="53"/>
      <c r="W54467" s="53"/>
      <c r="X54467" s="53"/>
      <c r="Y54467" s="55"/>
    </row>
    <row r="54468" spans="21:25" x14ac:dyDescent="0.2">
      <c r="U54468" s="55"/>
      <c r="V54468" s="53"/>
      <c r="W54468" s="53"/>
      <c r="X54468" s="53"/>
      <c r="Y54468" s="55"/>
    </row>
    <row r="54469" spans="21:25" x14ac:dyDescent="0.2">
      <c r="U54469" s="55"/>
      <c r="V54469" s="53"/>
      <c r="W54469" s="53"/>
      <c r="X54469" s="53"/>
      <c r="Y54469" s="55"/>
    </row>
    <row r="54470" spans="21:25" x14ac:dyDescent="0.2">
      <c r="U54470" s="55"/>
      <c r="V54470" s="53"/>
      <c r="W54470" s="53"/>
      <c r="X54470" s="53"/>
      <c r="Y54470" s="55"/>
    </row>
    <row r="54471" spans="21:25" x14ac:dyDescent="0.2">
      <c r="U54471" s="55"/>
      <c r="V54471" s="53"/>
      <c r="W54471" s="53"/>
      <c r="X54471" s="53"/>
      <c r="Y54471" s="55"/>
    </row>
    <row r="54472" spans="21:25" x14ac:dyDescent="0.2">
      <c r="U54472" s="55"/>
      <c r="V54472" s="53"/>
      <c r="W54472" s="53"/>
      <c r="X54472" s="53"/>
      <c r="Y54472" s="55"/>
    </row>
    <row r="54473" spans="21:25" x14ac:dyDescent="0.2">
      <c r="U54473" s="55"/>
      <c r="V54473" s="53"/>
      <c r="W54473" s="53"/>
      <c r="X54473" s="53"/>
      <c r="Y54473" s="55"/>
    </row>
    <row r="54474" spans="21:25" x14ac:dyDescent="0.2">
      <c r="U54474" s="55"/>
      <c r="V54474" s="53"/>
      <c r="W54474" s="53"/>
      <c r="X54474" s="53"/>
      <c r="Y54474" s="55"/>
    </row>
    <row r="54475" spans="21:25" x14ac:dyDescent="0.2">
      <c r="U54475" s="55"/>
      <c r="V54475" s="53"/>
      <c r="W54475" s="53"/>
      <c r="X54475" s="53"/>
      <c r="Y54475" s="55"/>
    </row>
    <row r="54476" spans="21:25" x14ac:dyDescent="0.2">
      <c r="U54476" s="55"/>
      <c r="V54476" s="53"/>
      <c r="W54476" s="53"/>
      <c r="X54476" s="53"/>
      <c r="Y54476" s="55"/>
    </row>
    <row r="54477" spans="21:25" x14ac:dyDescent="0.2">
      <c r="U54477" s="55"/>
      <c r="V54477" s="53"/>
      <c r="W54477" s="53"/>
      <c r="X54477" s="53"/>
      <c r="Y54477" s="55"/>
    </row>
    <row r="54478" spans="21:25" x14ac:dyDescent="0.2">
      <c r="U54478" s="55"/>
      <c r="V54478" s="53"/>
      <c r="W54478" s="53"/>
      <c r="X54478" s="53"/>
      <c r="Y54478" s="55"/>
    </row>
    <row r="54479" spans="21:25" x14ac:dyDescent="0.2">
      <c r="U54479" s="55"/>
      <c r="V54479" s="53"/>
      <c r="W54479" s="53"/>
      <c r="X54479" s="53"/>
      <c r="Y54479" s="55"/>
    </row>
    <row r="54480" spans="21:25" x14ac:dyDescent="0.2">
      <c r="U54480" s="55"/>
      <c r="V54480" s="53"/>
      <c r="W54480" s="53"/>
      <c r="X54480" s="53"/>
      <c r="Y54480" s="55"/>
    </row>
    <row r="54481" spans="21:25" x14ac:dyDescent="0.2">
      <c r="U54481" s="55"/>
      <c r="V54481" s="53"/>
      <c r="W54481" s="53"/>
      <c r="X54481" s="53"/>
      <c r="Y54481" s="55"/>
    </row>
    <row r="54482" spans="21:25" x14ac:dyDescent="0.2">
      <c r="U54482" s="55"/>
      <c r="V54482" s="53"/>
      <c r="W54482" s="53"/>
      <c r="X54482" s="53"/>
      <c r="Y54482" s="55"/>
    </row>
    <row r="54483" spans="21:25" x14ac:dyDescent="0.2">
      <c r="U54483" s="55"/>
      <c r="V54483" s="53"/>
      <c r="W54483" s="53"/>
      <c r="X54483" s="53"/>
      <c r="Y54483" s="55"/>
    </row>
    <row r="54484" spans="21:25" x14ac:dyDescent="0.2">
      <c r="U54484" s="55"/>
      <c r="V54484" s="53"/>
      <c r="W54484" s="53"/>
      <c r="X54484" s="53"/>
      <c r="Y54484" s="55"/>
    </row>
    <row r="54485" spans="21:25" x14ac:dyDescent="0.2">
      <c r="U54485" s="55"/>
      <c r="V54485" s="53"/>
      <c r="W54485" s="53"/>
      <c r="X54485" s="53"/>
      <c r="Y54485" s="55"/>
    </row>
    <row r="54486" spans="21:25" x14ac:dyDescent="0.2">
      <c r="U54486" s="55"/>
      <c r="V54486" s="53"/>
      <c r="W54486" s="53"/>
      <c r="X54486" s="53"/>
      <c r="Y54486" s="55"/>
    </row>
    <row r="54487" spans="21:25" x14ac:dyDescent="0.2">
      <c r="U54487" s="55"/>
      <c r="V54487" s="53"/>
      <c r="W54487" s="53"/>
      <c r="X54487" s="53"/>
      <c r="Y54487" s="55"/>
    </row>
    <row r="54488" spans="21:25" x14ac:dyDescent="0.2">
      <c r="U54488" s="55"/>
      <c r="V54488" s="53"/>
      <c r="W54488" s="53"/>
      <c r="X54488" s="53"/>
      <c r="Y54488" s="55"/>
    </row>
    <row r="54489" spans="21:25" x14ac:dyDescent="0.2">
      <c r="U54489" s="55"/>
      <c r="V54489" s="53"/>
      <c r="W54489" s="53"/>
      <c r="X54489" s="53"/>
      <c r="Y54489" s="55"/>
    </row>
    <row r="54490" spans="21:25" x14ac:dyDescent="0.2">
      <c r="U54490" s="55"/>
      <c r="V54490" s="53"/>
      <c r="W54490" s="53"/>
      <c r="X54490" s="53"/>
      <c r="Y54490" s="55"/>
    </row>
    <row r="54491" spans="21:25" x14ac:dyDescent="0.2">
      <c r="U54491" s="55"/>
      <c r="V54491" s="53"/>
      <c r="W54491" s="53"/>
      <c r="X54491" s="53"/>
      <c r="Y54491" s="55"/>
    </row>
    <row r="54492" spans="21:25" x14ac:dyDescent="0.2">
      <c r="U54492" s="55"/>
      <c r="V54492" s="53"/>
      <c r="W54492" s="53"/>
      <c r="X54492" s="53"/>
      <c r="Y54492" s="55"/>
    </row>
    <row r="54493" spans="21:25" x14ac:dyDescent="0.2">
      <c r="U54493" s="55"/>
      <c r="V54493" s="53"/>
      <c r="W54493" s="53"/>
      <c r="X54493" s="53"/>
      <c r="Y54493" s="55"/>
    </row>
    <row r="54494" spans="21:25" x14ac:dyDescent="0.2">
      <c r="U54494" s="55"/>
      <c r="V54494" s="53"/>
      <c r="W54494" s="53"/>
      <c r="X54494" s="53"/>
      <c r="Y54494" s="55"/>
    </row>
    <row r="54495" spans="21:25" x14ac:dyDescent="0.2">
      <c r="U54495" s="55"/>
      <c r="V54495" s="53"/>
      <c r="W54495" s="53"/>
      <c r="X54495" s="53"/>
      <c r="Y54495" s="55"/>
    </row>
    <row r="54496" spans="21:25" x14ac:dyDescent="0.2">
      <c r="U54496" s="55"/>
      <c r="V54496" s="53"/>
      <c r="W54496" s="53"/>
      <c r="X54496" s="53"/>
      <c r="Y54496" s="55"/>
    </row>
    <row r="54497" spans="21:25" x14ac:dyDescent="0.2">
      <c r="U54497" s="55"/>
      <c r="V54497" s="53"/>
      <c r="W54497" s="53"/>
      <c r="X54497" s="53"/>
      <c r="Y54497" s="55"/>
    </row>
    <row r="54498" spans="21:25" x14ac:dyDescent="0.2">
      <c r="U54498" s="55"/>
      <c r="V54498" s="53"/>
      <c r="W54498" s="53"/>
      <c r="X54498" s="53"/>
      <c r="Y54498" s="55"/>
    </row>
    <row r="54499" spans="21:25" x14ac:dyDescent="0.2">
      <c r="U54499" s="55"/>
      <c r="V54499" s="53"/>
      <c r="W54499" s="53"/>
      <c r="X54499" s="53"/>
      <c r="Y54499" s="55"/>
    </row>
    <row r="54500" spans="21:25" x14ac:dyDescent="0.2">
      <c r="U54500" s="55"/>
      <c r="V54500" s="53"/>
      <c r="W54500" s="53"/>
      <c r="X54500" s="53"/>
      <c r="Y54500" s="55"/>
    </row>
    <row r="54501" spans="21:25" x14ac:dyDescent="0.2">
      <c r="U54501" s="55"/>
      <c r="V54501" s="53"/>
      <c r="W54501" s="53"/>
      <c r="X54501" s="53"/>
      <c r="Y54501" s="55"/>
    </row>
    <row r="54502" spans="21:25" x14ac:dyDescent="0.2">
      <c r="U54502" s="55"/>
      <c r="V54502" s="53"/>
      <c r="W54502" s="53"/>
      <c r="X54502" s="53"/>
      <c r="Y54502" s="55"/>
    </row>
    <row r="54503" spans="21:25" x14ac:dyDescent="0.2">
      <c r="U54503" s="55"/>
      <c r="V54503" s="53"/>
      <c r="W54503" s="53"/>
      <c r="X54503" s="53"/>
      <c r="Y54503" s="55"/>
    </row>
    <row r="54504" spans="21:25" x14ac:dyDescent="0.2">
      <c r="U54504" s="55"/>
      <c r="V54504" s="53"/>
      <c r="W54504" s="53"/>
      <c r="X54504" s="53"/>
      <c r="Y54504" s="55"/>
    </row>
    <row r="54505" spans="21:25" x14ac:dyDescent="0.2">
      <c r="U54505" s="55"/>
      <c r="V54505" s="53"/>
      <c r="W54505" s="53"/>
      <c r="X54505" s="53"/>
      <c r="Y54505" s="55"/>
    </row>
    <row r="54506" spans="21:25" x14ac:dyDescent="0.2">
      <c r="U54506" s="55"/>
      <c r="V54506" s="53"/>
      <c r="W54506" s="53"/>
      <c r="X54506" s="53"/>
      <c r="Y54506" s="55"/>
    </row>
    <row r="54507" spans="21:25" x14ac:dyDescent="0.2">
      <c r="U54507" s="55"/>
      <c r="V54507" s="53"/>
      <c r="W54507" s="53"/>
      <c r="X54507" s="53"/>
      <c r="Y54507" s="55"/>
    </row>
    <row r="54508" spans="21:25" x14ac:dyDescent="0.2">
      <c r="U54508" s="55"/>
      <c r="V54508" s="53"/>
      <c r="W54508" s="53"/>
      <c r="X54508" s="53"/>
      <c r="Y54508" s="55"/>
    </row>
    <row r="54509" spans="21:25" x14ac:dyDescent="0.2">
      <c r="U54509" s="55"/>
      <c r="V54509" s="53"/>
      <c r="W54509" s="53"/>
      <c r="X54509" s="53"/>
      <c r="Y54509" s="55"/>
    </row>
    <row r="54510" spans="21:25" x14ac:dyDescent="0.2">
      <c r="U54510" s="55"/>
      <c r="V54510" s="53"/>
      <c r="W54510" s="53"/>
      <c r="X54510" s="53"/>
      <c r="Y54510" s="55"/>
    </row>
    <row r="54511" spans="21:25" x14ac:dyDescent="0.2">
      <c r="U54511" s="55"/>
      <c r="V54511" s="53"/>
      <c r="W54511" s="53"/>
      <c r="X54511" s="53"/>
      <c r="Y54511" s="55"/>
    </row>
    <row r="54512" spans="21:25" x14ac:dyDescent="0.2">
      <c r="U54512" s="55"/>
      <c r="V54512" s="53"/>
      <c r="W54512" s="53"/>
      <c r="X54512" s="53"/>
      <c r="Y54512" s="55"/>
    </row>
    <row r="54513" spans="21:25" x14ac:dyDescent="0.2">
      <c r="U54513" s="55"/>
      <c r="V54513" s="53"/>
      <c r="W54513" s="53"/>
      <c r="X54513" s="53"/>
      <c r="Y54513" s="55"/>
    </row>
    <row r="54514" spans="21:25" x14ac:dyDescent="0.2">
      <c r="U54514" s="55"/>
      <c r="V54514" s="53"/>
      <c r="W54514" s="53"/>
      <c r="X54514" s="53"/>
      <c r="Y54514" s="55"/>
    </row>
    <row r="54515" spans="21:25" x14ac:dyDescent="0.2">
      <c r="U54515" s="55"/>
      <c r="V54515" s="53"/>
      <c r="W54515" s="53"/>
      <c r="X54515" s="53"/>
      <c r="Y54515" s="55"/>
    </row>
    <row r="54516" spans="21:25" x14ac:dyDescent="0.2">
      <c r="U54516" s="55"/>
      <c r="V54516" s="53"/>
      <c r="W54516" s="53"/>
      <c r="X54516" s="53"/>
      <c r="Y54516" s="55"/>
    </row>
    <row r="54517" spans="21:25" x14ac:dyDescent="0.2">
      <c r="U54517" s="55"/>
      <c r="V54517" s="53"/>
      <c r="W54517" s="53"/>
      <c r="X54517" s="53"/>
      <c r="Y54517" s="55"/>
    </row>
    <row r="54518" spans="21:25" x14ac:dyDescent="0.2">
      <c r="U54518" s="55"/>
      <c r="V54518" s="53"/>
      <c r="W54518" s="53"/>
      <c r="X54518" s="53"/>
      <c r="Y54518" s="55"/>
    </row>
    <row r="54519" spans="21:25" x14ac:dyDescent="0.2">
      <c r="U54519" s="55"/>
      <c r="V54519" s="53"/>
      <c r="W54519" s="53"/>
      <c r="X54519" s="53"/>
      <c r="Y54519" s="55"/>
    </row>
    <row r="54520" spans="21:25" x14ac:dyDescent="0.2">
      <c r="U54520" s="55"/>
      <c r="V54520" s="53"/>
      <c r="W54520" s="53"/>
      <c r="X54520" s="53"/>
      <c r="Y54520" s="55"/>
    </row>
    <row r="54521" spans="21:25" x14ac:dyDescent="0.2">
      <c r="U54521" s="55"/>
      <c r="V54521" s="53"/>
      <c r="W54521" s="53"/>
      <c r="X54521" s="53"/>
      <c r="Y54521" s="55"/>
    </row>
    <row r="54522" spans="21:25" x14ac:dyDescent="0.2">
      <c r="U54522" s="55"/>
      <c r="V54522" s="53"/>
      <c r="W54522" s="53"/>
      <c r="X54522" s="53"/>
      <c r="Y54522" s="55"/>
    </row>
    <row r="54523" spans="21:25" x14ac:dyDescent="0.2">
      <c r="U54523" s="55"/>
      <c r="V54523" s="53"/>
      <c r="W54523" s="53"/>
      <c r="X54523" s="53"/>
      <c r="Y54523" s="55"/>
    </row>
    <row r="54524" spans="21:25" x14ac:dyDescent="0.2">
      <c r="U54524" s="55"/>
      <c r="V54524" s="53"/>
      <c r="W54524" s="53"/>
      <c r="X54524" s="53"/>
      <c r="Y54524" s="55"/>
    </row>
    <row r="54525" spans="21:25" x14ac:dyDescent="0.2">
      <c r="U54525" s="55"/>
      <c r="V54525" s="53"/>
      <c r="W54525" s="53"/>
      <c r="X54525" s="53"/>
      <c r="Y54525" s="55"/>
    </row>
    <row r="54526" spans="21:25" x14ac:dyDescent="0.2">
      <c r="U54526" s="55"/>
      <c r="V54526" s="53"/>
      <c r="W54526" s="53"/>
      <c r="X54526" s="53"/>
      <c r="Y54526" s="55"/>
    </row>
    <row r="54527" spans="21:25" x14ac:dyDescent="0.2">
      <c r="U54527" s="55"/>
      <c r="V54527" s="53"/>
      <c r="W54527" s="53"/>
      <c r="X54527" s="53"/>
      <c r="Y54527" s="55"/>
    </row>
    <row r="54528" spans="21:25" x14ac:dyDescent="0.2">
      <c r="U54528" s="55"/>
      <c r="V54528" s="53"/>
      <c r="W54528" s="53"/>
      <c r="X54528" s="53"/>
      <c r="Y54528" s="55"/>
    </row>
    <row r="54529" spans="21:25" x14ac:dyDescent="0.2">
      <c r="U54529" s="55"/>
      <c r="V54529" s="53"/>
      <c r="W54529" s="53"/>
      <c r="X54529" s="53"/>
      <c r="Y54529" s="55"/>
    </row>
    <row r="54530" spans="21:25" x14ac:dyDescent="0.2">
      <c r="U54530" s="55"/>
      <c r="V54530" s="53"/>
      <c r="W54530" s="53"/>
      <c r="X54530" s="53"/>
      <c r="Y54530" s="55"/>
    </row>
    <row r="54531" spans="21:25" x14ac:dyDescent="0.2">
      <c r="U54531" s="55"/>
      <c r="V54531" s="53"/>
      <c r="W54531" s="53"/>
      <c r="X54531" s="53"/>
      <c r="Y54531" s="55"/>
    </row>
    <row r="54532" spans="21:25" x14ac:dyDescent="0.2">
      <c r="U54532" s="55"/>
      <c r="V54532" s="53"/>
      <c r="W54532" s="53"/>
      <c r="X54532" s="53"/>
      <c r="Y54532" s="55"/>
    </row>
    <row r="54533" spans="21:25" x14ac:dyDescent="0.2">
      <c r="U54533" s="55"/>
      <c r="V54533" s="53"/>
      <c r="W54533" s="53"/>
      <c r="X54533" s="53"/>
      <c r="Y54533" s="55"/>
    </row>
    <row r="54534" spans="21:25" x14ac:dyDescent="0.2">
      <c r="U54534" s="55"/>
      <c r="V54534" s="53"/>
      <c r="W54534" s="53"/>
      <c r="X54534" s="53"/>
      <c r="Y54534" s="55"/>
    </row>
    <row r="54535" spans="21:25" x14ac:dyDescent="0.2">
      <c r="U54535" s="55"/>
      <c r="V54535" s="53"/>
      <c r="W54535" s="53"/>
      <c r="X54535" s="53"/>
      <c r="Y54535" s="55"/>
    </row>
    <row r="54536" spans="21:25" x14ac:dyDescent="0.2">
      <c r="U54536" s="55"/>
      <c r="V54536" s="53"/>
      <c r="W54536" s="53"/>
      <c r="X54536" s="53"/>
      <c r="Y54536" s="55"/>
    </row>
    <row r="54537" spans="21:25" x14ac:dyDescent="0.2">
      <c r="U54537" s="55"/>
      <c r="V54537" s="53"/>
      <c r="W54537" s="53"/>
      <c r="X54537" s="53"/>
      <c r="Y54537" s="55"/>
    </row>
    <row r="54538" spans="21:25" x14ac:dyDescent="0.2">
      <c r="U54538" s="55"/>
      <c r="V54538" s="53"/>
      <c r="W54538" s="53"/>
      <c r="X54538" s="53"/>
      <c r="Y54538" s="55"/>
    </row>
    <row r="54539" spans="21:25" x14ac:dyDescent="0.2">
      <c r="U54539" s="55"/>
      <c r="V54539" s="53"/>
      <c r="W54539" s="53"/>
      <c r="X54539" s="53"/>
      <c r="Y54539" s="55"/>
    </row>
    <row r="54540" spans="21:25" x14ac:dyDescent="0.2">
      <c r="U54540" s="55"/>
      <c r="V54540" s="53"/>
      <c r="W54540" s="53"/>
      <c r="X54540" s="53"/>
      <c r="Y54540" s="55"/>
    </row>
    <row r="54541" spans="21:25" x14ac:dyDescent="0.2">
      <c r="U54541" s="55"/>
      <c r="V54541" s="53"/>
      <c r="W54541" s="53"/>
      <c r="X54541" s="53"/>
      <c r="Y54541" s="55"/>
    </row>
    <row r="54542" spans="21:25" x14ac:dyDescent="0.2">
      <c r="U54542" s="55"/>
      <c r="V54542" s="53"/>
      <c r="W54542" s="53"/>
      <c r="X54542" s="53"/>
      <c r="Y54542" s="55"/>
    </row>
    <row r="54543" spans="21:25" x14ac:dyDescent="0.2">
      <c r="U54543" s="55"/>
      <c r="V54543" s="53"/>
      <c r="W54543" s="53"/>
      <c r="X54543" s="53"/>
      <c r="Y54543" s="55"/>
    </row>
    <row r="54544" spans="21:25" x14ac:dyDescent="0.2">
      <c r="U54544" s="55"/>
      <c r="V54544" s="53"/>
      <c r="W54544" s="53"/>
      <c r="X54544" s="53"/>
      <c r="Y54544" s="55"/>
    </row>
    <row r="54545" spans="21:25" x14ac:dyDescent="0.2">
      <c r="U54545" s="55"/>
      <c r="V54545" s="53"/>
      <c r="W54545" s="53"/>
      <c r="X54545" s="53"/>
      <c r="Y54545" s="55"/>
    </row>
    <row r="54546" spans="21:25" x14ac:dyDescent="0.2">
      <c r="U54546" s="55"/>
      <c r="V54546" s="53"/>
      <c r="W54546" s="53"/>
      <c r="X54546" s="53"/>
      <c r="Y54546" s="55"/>
    </row>
    <row r="54547" spans="21:25" x14ac:dyDescent="0.2">
      <c r="U54547" s="55"/>
      <c r="V54547" s="53"/>
      <c r="W54547" s="53"/>
      <c r="X54547" s="53"/>
      <c r="Y54547" s="55"/>
    </row>
    <row r="54548" spans="21:25" x14ac:dyDescent="0.2">
      <c r="U54548" s="55"/>
      <c r="V54548" s="53"/>
      <c r="W54548" s="53"/>
      <c r="X54548" s="53"/>
      <c r="Y54548" s="55"/>
    </row>
    <row r="54549" spans="21:25" x14ac:dyDescent="0.2">
      <c r="U54549" s="55"/>
      <c r="V54549" s="53"/>
      <c r="W54549" s="53"/>
      <c r="X54549" s="53"/>
      <c r="Y54549" s="55"/>
    </row>
    <row r="54550" spans="21:25" x14ac:dyDescent="0.2">
      <c r="U54550" s="55"/>
      <c r="V54550" s="53"/>
      <c r="W54550" s="53"/>
      <c r="X54550" s="53"/>
      <c r="Y54550" s="55"/>
    </row>
    <row r="54551" spans="21:25" x14ac:dyDescent="0.2">
      <c r="U54551" s="55"/>
      <c r="V54551" s="53"/>
      <c r="W54551" s="53"/>
      <c r="X54551" s="53"/>
      <c r="Y54551" s="55"/>
    </row>
    <row r="54552" spans="21:25" x14ac:dyDescent="0.2">
      <c r="U54552" s="55"/>
      <c r="V54552" s="53"/>
      <c r="W54552" s="53"/>
      <c r="X54552" s="53"/>
      <c r="Y54552" s="55"/>
    </row>
    <row r="54553" spans="21:25" x14ac:dyDescent="0.2">
      <c r="U54553" s="55"/>
      <c r="V54553" s="53"/>
      <c r="W54553" s="53"/>
      <c r="X54553" s="53"/>
      <c r="Y54553" s="55"/>
    </row>
    <row r="54554" spans="21:25" x14ac:dyDescent="0.2">
      <c r="U54554" s="55"/>
      <c r="V54554" s="53"/>
      <c r="W54554" s="53"/>
      <c r="X54554" s="53"/>
      <c r="Y54554" s="55"/>
    </row>
    <row r="54555" spans="21:25" x14ac:dyDescent="0.2">
      <c r="U54555" s="55"/>
      <c r="V54555" s="53"/>
      <c r="W54555" s="53"/>
      <c r="X54555" s="53"/>
      <c r="Y54555" s="55"/>
    </row>
    <row r="54556" spans="21:25" x14ac:dyDescent="0.2">
      <c r="U54556" s="55"/>
      <c r="V54556" s="53"/>
      <c r="W54556" s="53"/>
      <c r="X54556" s="53"/>
      <c r="Y54556" s="55"/>
    </row>
    <row r="54557" spans="21:25" x14ac:dyDescent="0.2">
      <c r="U54557" s="55"/>
      <c r="V54557" s="53"/>
      <c r="W54557" s="53"/>
      <c r="X54557" s="53"/>
      <c r="Y54557" s="55"/>
    </row>
    <row r="54558" spans="21:25" x14ac:dyDescent="0.2">
      <c r="U54558" s="55"/>
      <c r="V54558" s="53"/>
      <c r="W54558" s="53"/>
      <c r="X54558" s="53"/>
      <c r="Y54558" s="55"/>
    </row>
    <row r="54559" spans="21:25" x14ac:dyDescent="0.2">
      <c r="U54559" s="55"/>
      <c r="V54559" s="53"/>
      <c r="W54559" s="53"/>
      <c r="X54559" s="53"/>
      <c r="Y54559" s="55"/>
    </row>
    <row r="54560" spans="21:25" x14ac:dyDescent="0.2">
      <c r="U54560" s="55"/>
      <c r="V54560" s="53"/>
      <c r="W54560" s="53"/>
      <c r="X54560" s="53"/>
      <c r="Y54560" s="55"/>
    </row>
    <row r="54561" spans="21:25" x14ac:dyDescent="0.2">
      <c r="U54561" s="55"/>
      <c r="V54561" s="53"/>
      <c r="W54561" s="53"/>
      <c r="X54561" s="53"/>
      <c r="Y54561" s="55"/>
    </row>
    <row r="54562" spans="21:25" x14ac:dyDescent="0.2">
      <c r="U54562" s="55"/>
      <c r="V54562" s="53"/>
      <c r="W54562" s="53"/>
      <c r="X54562" s="53"/>
      <c r="Y54562" s="55"/>
    </row>
    <row r="54563" spans="21:25" x14ac:dyDescent="0.2">
      <c r="U54563" s="55"/>
      <c r="V54563" s="53"/>
      <c r="W54563" s="53"/>
      <c r="X54563" s="53"/>
      <c r="Y54563" s="55"/>
    </row>
    <row r="54564" spans="21:25" x14ac:dyDescent="0.2">
      <c r="U54564" s="55"/>
      <c r="V54564" s="53"/>
      <c r="W54564" s="53"/>
      <c r="X54564" s="53"/>
      <c r="Y54564" s="55"/>
    </row>
    <row r="54565" spans="21:25" x14ac:dyDescent="0.2">
      <c r="U54565" s="55"/>
      <c r="V54565" s="53"/>
      <c r="W54565" s="53"/>
      <c r="X54565" s="53"/>
      <c r="Y54565" s="55"/>
    </row>
    <row r="54566" spans="21:25" x14ac:dyDescent="0.2">
      <c r="U54566" s="55"/>
      <c r="V54566" s="53"/>
      <c r="W54566" s="53"/>
      <c r="X54566" s="53"/>
      <c r="Y54566" s="55"/>
    </row>
    <row r="54567" spans="21:25" x14ac:dyDescent="0.2">
      <c r="U54567" s="55"/>
      <c r="V54567" s="53"/>
      <c r="W54567" s="53"/>
      <c r="X54567" s="53"/>
      <c r="Y54567" s="55"/>
    </row>
    <row r="54568" spans="21:25" x14ac:dyDescent="0.2">
      <c r="U54568" s="55"/>
      <c r="V54568" s="53"/>
      <c r="W54568" s="53"/>
      <c r="X54568" s="53"/>
      <c r="Y54568" s="55"/>
    </row>
    <row r="54569" spans="21:25" x14ac:dyDescent="0.2">
      <c r="U54569" s="55"/>
      <c r="V54569" s="53"/>
      <c r="W54569" s="53"/>
      <c r="X54569" s="53"/>
      <c r="Y54569" s="55"/>
    </row>
    <row r="54570" spans="21:25" x14ac:dyDescent="0.2">
      <c r="U54570" s="55"/>
      <c r="V54570" s="53"/>
      <c r="W54570" s="53"/>
      <c r="X54570" s="53"/>
      <c r="Y54570" s="55"/>
    </row>
    <row r="54571" spans="21:25" x14ac:dyDescent="0.2">
      <c r="U54571" s="55"/>
      <c r="V54571" s="53"/>
      <c r="W54571" s="53"/>
      <c r="X54571" s="53"/>
      <c r="Y54571" s="55"/>
    </row>
    <row r="54572" spans="21:25" x14ac:dyDescent="0.2">
      <c r="U54572" s="55"/>
      <c r="V54572" s="53"/>
      <c r="W54572" s="53"/>
      <c r="X54572" s="53"/>
      <c r="Y54572" s="55"/>
    </row>
    <row r="54573" spans="21:25" x14ac:dyDescent="0.2">
      <c r="U54573" s="55"/>
      <c r="V54573" s="53"/>
      <c r="W54573" s="53"/>
      <c r="X54573" s="53"/>
      <c r="Y54573" s="55"/>
    </row>
    <row r="54574" spans="21:25" x14ac:dyDescent="0.2">
      <c r="U54574" s="55"/>
      <c r="V54574" s="53"/>
      <c r="W54574" s="53"/>
      <c r="X54574" s="53"/>
      <c r="Y54574" s="55"/>
    </row>
    <row r="54575" spans="21:25" x14ac:dyDescent="0.2">
      <c r="U54575" s="55"/>
      <c r="V54575" s="53"/>
      <c r="W54575" s="53"/>
      <c r="X54575" s="53"/>
      <c r="Y54575" s="55"/>
    </row>
    <row r="54576" spans="21:25" x14ac:dyDescent="0.2">
      <c r="U54576" s="55"/>
      <c r="V54576" s="53"/>
      <c r="W54576" s="53"/>
      <c r="X54576" s="53"/>
      <c r="Y54576" s="55"/>
    </row>
    <row r="54577" spans="21:25" x14ac:dyDescent="0.2">
      <c r="U54577" s="55"/>
      <c r="V54577" s="53"/>
      <c r="W54577" s="53"/>
      <c r="X54577" s="53"/>
      <c r="Y54577" s="55"/>
    </row>
    <row r="54578" spans="21:25" x14ac:dyDescent="0.2">
      <c r="U54578" s="55"/>
      <c r="V54578" s="53"/>
      <c r="W54578" s="53"/>
      <c r="X54578" s="53"/>
      <c r="Y54578" s="55"/>
    </row>
    <row r="54579" spans="21:25" x14ac:dyDescent="0.2">
      <c r="U54579" s="55"/>
      <c r="V54579" s="53"/>
      <c r="W54579" s="53"/>
      <c r="X54579" s="53"/>
      <c r="Y54579" s="55"/>
    </row>
    <row r="54580" spans="21:25" x14ac:dyDescent="0.2">
      <c r="U54580" s="55"/>
      <c r="V54580" s="53"/>
      <c r="W54580" s="53"/>
      <c r="X54580" s="53"/>
      <c r="Y54580" s="55"/>
    </row>
    <row r="54581" spans="21:25" x14ac:dyDescent="0.2">
      <c r="U54581" s="55"/>
      <c r="V54581" s="53"/>
      <c r="W54581" s="53"/>
      <c r="X54581" s="53"/>
      <c r="Y54581" s="55"/>
    </row>
    <row r="54582" spans="21:25" x14ac:dyDescent="0.2">
      <c r="U54582" s="55"/>
      <c r="V54582" s="53"/>
      <c r="W54582" s="53"/>
      <c r="X54582" s="53"/>
      <c r="Y54582" s="55"/>
    </row>
    <row r="54583" spans="21:25" x14ac:dyDescent="0.2">
      <c r="U54583" s="55"/>
      <c r="V54583" s="53"/>
      <c r="W54583" s="53"/>
      <c r="X54583" s="53"/>
      <c r="Y54583" s="55"/>
    </row>
    <row r="54584" spans="21:25" x14ac:dyDescent="0.2">
      <c r="U54584" s="55"/>
      <c r="V54584" s="53"/>
      <c r="W54584" s="53"/>
      <c r="X54584" s="53"/>
      <c r="Y54584" s="55"/>
    </row>
    <row r="54585" spans="21:25" x14ac:dyDescent="0.2">
      <c r="U54585" s="55"/>
      <c r="V54585" s="53"/>
      <c r="W54585" s="53"/>
      <c r="X54585" s="53"/>
      <c r="Y54585" s="55"/>
    </row>
    <row r="54586" spans="21:25" x14ac:dyDescent="0.2">
      <c r="U54586" s="55"/>
      <c r="V54586" s="53"/>
      <c r="W54586" s="53"/>
      <c r="X54586" s="53"/>
      <c r="Y54586" s="55"/>
    </row>
    <row r="54587" spans="21:25" x14ac:dyDescent="0.2">
      <c r="U54587" s="55"/>
      <c r="V54587" s="53"/>
      <c r="W54587" s="53"/>
      <c r="X54587" s="53"/>
      <c r="Y54587" s="55"/>
    </row>
    <row r="54588" spans="21:25" x14ac:dyDescent="0.2">
      <c r="U54588" s="55"/>
      <c r="V54588" s="53"/>
      <c r="W54588" s="53"/>
      <c r="X54588" s="53"/>
      <c r="Y54588" s="55"/>
    </row>
    <row r="54589" spans="21:25" x14ac:dyDescent="0.2">
      <c r="U54589" s="55"/>
      <c r="V54589" s="53"/>
      <c r="W54589" s="53"/>
      <c r="X54589" s="53"/>
      <c r="Y54589" s="55"/>
    </row>
    <row r="54590" spans="21:25" x14ac:dyDescent="0.2">
      <c r="U54590" s="55"/>
      <c r="V54590" s="53"/>
      <c r="W54590" s="53"/>
      <c r="X54590" s="53"/>
      <c r="Y54590" s="55"/>
    </row>
    <row r="54591" spans="21:25" x14ac:dyDescent="0.2">
      <c r="U54591" s="55"/>
      <c r="V54591" s="53"/>
      <c r="W54591" s="53"/>
      <c r="X54591" s="53"/>
      <c r="Y54591" s="55"/>
    </row>
    <row r="54592" spans="21:25" x14ac:dyDescent="0.2">
      <c r="U54592" s="55"/>
      <c r="V54592" s="53"/>
      <c r="W54592" s="53"/>
      <c r="X54592" s="53"/>
      <c r="Y54592" s="55"/>
    </row>
    <row r="54593" spans="21:25" x14ac:dyDescent="0.2">
      <c r="U54593" s="55"/>
      <c r="V54593" s="53"/>
      <c r="W54593" s="53"/>
      <c r="X54593" s="53"/>
      <c r="Y54593" s="55"/>
    </row>
    <row r="54594" spans="21:25" x14ac:dyDescent="0.2">
      <c r="U54594" s="55"/>
      <c r="V54594" s="53"/>
      <c r="W54594" s="53"/>
      <c r="X54594" s="53"/>
      <c r="Y54594" s="55"/>
    </row>
    <row r="54595" spans="21:25" x14ac:dyDescent="0.2">
      <c r="U54595" s="55"/>
      <c r="V54595" s="53"/>
      <c r="W54595" s="53"/>
      <c r="X54595" s="53"/>
      <c r="Y54595" s="55"/>
    </row>
    <row r="54596" spans="21:25" x14ac:dyDescent="0.2">
      <c r="U54596" s="55"/>
      <c r="V54596" s="53"/>
      <c r="W54596" s="53"/>
      <c r="X54596" s="53"/>
      <c r="Y54596" s="55"/>
    </row>
    <row r="54597" spans="21:25" x14ac:dyDescent="0.2">
      <c r="U54597" s="55"/>
      <c r="V54597" s="53"/>
      <c r="W54597" s="53"/>
      <c r="X54597" s="53"/>
      <c r="Y54597" s="55"/>
    </row>
    <row r="54598" spans="21:25" x14ac:dyDescent="0.2">
      <c r="U54598" s="55"/>
      <c r="V54598" s="53"/>
      <c r="W54598" s="53"/>
      <c r="X54598" s="53"/>
      <c r="Y54598" s="55"/>
    </row>
    <row r="54599" spans="21:25" x14ac:dyDescent="0.2">
      <c r="U54599" s="55"/>
      <c r="V54599" s="53"/>
      <c r="W54599" s="53"/>
      <c r="X54599" s="53"/>
      <c r="Y54599" s="55"/>
    </row>
    <row r="54600" spans="21:25" x14ac:dyDescent="0.2">
      <c r="U54600" s="55"/>
      <c r="V54600" s="53"/>
      <c r="W54600" s="53"/>
      <c r="X54600" s="53"/>
      <c r="Y54600" s="55"/>
    </row>
    <row r="54601" spans="21:25" x14ac:dyDescent="0.2">
      <c r="U54601" s="55"/>
      <c r="V54601" s="53"/>
      <c r="W54601" s="53"/>
      <c r="X54601" s="53"/>
      <c r="Y54601" s="55"/>
    </row>
    <row r="54602" spans="21:25" x14ac:dyDescent="0.2">
      <c r="U54602" s="55"/>
      <c r="V54602" s="53"/>
      <c r="W54602" s="53"/>
      <c r="X54602" s="53"/>
      <c r="Y54602" s="55"/>
    </row>
    <row r="54603" spans="21:25" x14ac:dyDescent="0.2">
      <c r="U54603" s="55"/>
      <c r="V54603" s="53"/>
      <c r="W54603" s="53"/>
      <c r="X54603" s="53"/>
      <c r="Y54603" s="55"/>
    </row>
    <row r="54604" spans="21:25" x14ac:dyDescent="0.2">
      <c r="U54604" s="55"/>
      <c r="V54604" s="53"/>
      <c r="W54604" s="53"/>
      <c r="X54604" s="53"/>
      <c r="Y54604" s="55"/>
    </row>
    <row r="54605" spans="21:25" x14ac:dyDescent="0.2">
      <c r="U54605" s="55"/>
      <c r="V54605" s="53"/>
      <c r="W54605" s="53"/>
      <c r="X54605" s="53"/>
      <c r="Y54605" s="55"/>
    </row>
    <row r="54606" spans="21:25" x14ac:dyDescent="0.2">
      <c r="U54606" s="55"/>
      <c r="V54606" s="53"/>
      <c r="W54606" s="53"/>
      <c r="X54606" s="53"/>
      <c r="Y54606" s="55"/>
    </row>
    <row r="54607" spans="21:25" x14ac:dyDescent="0.2">
      <c r="U54607" s="55"/>
      <c r="V54607" s="53"/>
      <c r="W54607" s="53"/>
      <c r="X54607" s="53"/>
      <c r="Y54607" s="55"/>
    </row>
    <row r="54608" spans="21:25" x14ac:dyDescent="0.2">
      <c r="U54608" s="55"/>
      <c r="V54608" s="53"/>
      <c r="W54608" s="53"/>
      <c r="X54608" s="53"/>
      <c r="Y54608" s="55"/>
    </row>
    <row r="54609" spans="21:25" x14ac:dyDescent="0.2">
      <c r="U54609" s="55"/>
      <c r="V54609" s="53"/>
      <c r="W54609" s="53"/>
      <c r="X54609" s="53"/>
      <c r="Y54609" s="55"/>
    </row>
    <row r="54610" spans="21:25" x14ac:dyDescent="0.2">
      <c r="U54610" s="55"/>
      <c r="V54610" s="53"/>
      <c r="W54610" s="53"/>
      <c r="X54610" s="53"/>
      <c r="Y54610" s="55"/>
    </row>
    <row r="54611" spans="21:25" x14ac:dyDescent="0.2">
      <c r="U54611" s="55"/>
      <c r="V54611" s="53"/>
      <c r="W54611" s="53"/>
      <c r="X54611" s="53"/>
      <c r="Y54611" s="55"/>
    </row>
    <row r="54612" spans="21:25" x14ac:dyDescent="0.2">
      <c r="U54612" s="55"/>
      <c r="V54612" s="53"/>
      <c r="W54612" s="53"/>
      <c r="X54612" s="53"/>
      <c r="Y54612" s="55"/>
    </row>
    <row r="54613" spans="21:25" x14ac:dyDescent="0.2">
      <c r="U54613" s="55"/>
      <c r="V54613" s="53"/>
      <c r="W54613" s="53"/>
      <c r="X54613" s="53"/>
      <c r="Y54613" s="55"/>
    </row>
    <row r="54614" spans="21:25" x14ac:dyDescent="0.2">
      <c r="U54614" s="55"/>
      <c r="V54614" s="53"/>
      <c r="W54614" s="53"/>
      <c r="X54614" s="53"/>
      <c r="Y54614" s="55"/>
    </row>
    <row r="54615" spans="21:25" x14ac:dyDescent="0.2">
      <c r="U54615" s="55"/>
      <c r="V54615" s="53"/>
      <c r="W54615" s="53"/>
      <c r="X54615" s="53"/>
      <c r="Y54615" s="55"/>
    </row>
    <row r="54616" spans="21:25" x14ac:dyDescent="0.2">
      <c r="U54616" s="55"/>
      <c r="V54616" s="53"/>
      <c r="W54616" s="53"/>
      <c r="X54616" s="53"/>
      <c r="Y54616" s="55"/>
    </row>
    <row r="54617" spans="21:25" x14ac:dyDescent="0.2">
      <c r="U54617" s="55"/>
      <c r="V54617" s="53"/>
      <c r="W54617" s="53"/>
      <c r="X54617" s="53"/>
      <c r="Y54617" s="55"/>
    </row>
    <row r="54618" spans="21:25" x14ac:dyDescent="0.2">
      <c r="U54618" s="55"/>
      <c r="V54618" s="53"/>
      <c r="W54618" s="53"/>
      <c r="X54618" s="53"/>
      <c r="Y54618" s="55"/>
    </row>
    <row r="54619" spans="21:25" x14ac:dyDescent="0.2">
      <c r="U54619" s="55"/>
      <c r="V54619" s="53"/>
      <c r="W54619" s="53"/>
      <c r="X54619" s="53"/>
      <c r="Y54619" s="55"/>
    </row>
    <row r="54620" spans="21:25" x14ac:dyDescent="0.2">
      <c r="U54620" s="55"/>
      <c r="V54620" s="53"/>
      <c r="W54620" s="53"/>
      <c r="X54620" s="53"/>
      <c r="Y54620" s="55"/>
    </row>
    <row r="54621" spans="21:25" x14ac:dyDescent="0.2">
      <c r="U54621" s="55"/>
      <c r="V54621" s="53"/>
      <c r="W54621" s="53"/>
      <c r="X54621" s="53"/>
      <c r="Y54621" s="55"/>
    </row>
    <row r="54622" spans="21:25" x14ac:dyDescent="0.2">
      <c r="U54622" s="55"/>
      <c r="V54622" s="53"/>
      <c r="W54622" s="53"/>
      <c r="X54622" s="53"/>
      <c r="Y54622" s="55"/>
    </row>
    <row r="54623" spans="21:25" x14ac:dyDescent="0.2">
      <c r="U54623" s="55"/>
      <c r="V54623" s="53"/>
      <c r="W54623" s="53"/>
      <c r="X54623" s="53"/>
      <c r="Y54623" s="55"/>
    </row>
    <row r="54624" spans="21:25" x14ac:dyDescent="0.2">
      <c r="U54624" s="55"/>
      <c r="V54624" s="53"/>
      <c r="W54624" s="53"/>
      <c r="X54624" s="53"/>
      <c r="Y54624" s="55"/>
    </row>
    <row r="54625" spans="21:25" x14ac:dyDescent="0.2">
      <c r="U54625" s="55"/>
      <c r="V54625" s="53"/>
      <c r="W54625" s="53"/>
      <c r="X54625" s="53"/>
      <c r="Y54625" s="55"/>
    </row>
    <row r="54626" spans="21:25" x14ac:dyDescent="0.2">
      <c r="U54626" s="55"/>
      <c r="V54626" s="53"/>
      <c r="W54626" s="53"/>
      <c r="X54626" s="53"/>
      <c r="Y54626" s="55"/>
    </row>
    <row r="54627" spans="21:25" x14ac:dyDescent="0.2">
      <c r="U54627" s="55"/>
      <c r="V54627" s="53"/>
      <c r="W54627" s="53"/>
      <c r="X54627" s="53"/>
      <c r="Y54627" s="55"/>
    </row>
    <row r="54628" spans="21:25" x14ac:dyDescent="0.2">
      <c r="U54628" s="55"/>
      <c r="V54628" s="53"/>
      <c r="W54628" s="53"/>
      <c r="X54628" s="53"/>
      <c r="Y54628" s="55"/>
    </row>
    <row r="54629" spans="21:25" x14ac:dyDescent="0.2">
      <c r="U54629" s="55"/>
      <c r="V54629" s="53"/>
      <c r="W54629" s="53"/>
      <c r="X54629" s="53"/>
      <c r="Y54629" s="55"/>
    </row>
    <row r="54630" spans="21:25" x14ac:dyDescent="0.2">
      <c r="U54630" s="55"/>
      <c r="V54630" s="53"/>
      <c r="W54630" s="53"/>
      <c r="X54630" s="53"/>
      <c r="Y54630" s="55"/>
    </row>
    <row r="54631" spans="21:25" x14ac:dyDescent="0.2">
      <c r="U54631" s="55"/>
      <c r="V54631" s="53"/>
      <c r="W54631" s="53"/>
      <c r="X54631" s="53"/>
      <c r="Y54631" s="55"/>
    </row>
    <row r="54632" spans="21:25" x14ac:dyDescent="0.2">
      <c r="U54632" s="55"/>
      <c r="V54632" s="53"/>
      <c r="W54632" s="53"/>
      <c r="X54632" s="53"/>
      <c r="Y54632" s="55"/>
    </row>
    <row r="54633" spans="21:25" x14ac:dyDescent="0.2">
      <c r="U54633" s="55"/>
      <c r="V54633" s="53"/>
      <c r="W54633" s="53"/>
      <c r="X54633" s="53"/>
      <c r="Y54633" s="55"/>
    </row>
    <row r="54634" spans="21:25" x14ac:dyDescent="0.2">
      <c r="U54634" s="55"/>
      <c r="V54634" s="53"/>
      <c r="W54634" s="53"/>
      <c r="X54634" s="53"/>
      <c r="Y54634" s="55"/>
    </row>
    <row r="54635" spans="21:25" x14ac:dyDescent="0.2">
      <c r="U54635" s="55"/>
      <c r="V54635" s="53"/>
      <c r="W54635" s="53"/>
      <c r="X54635" s="53"/>
      <c r="Y54635" s="55"/>
    </row>
    <row r="54636" spans="21:25" x14ac:dyDescent="0.2">
      <c r="U54636" s="55"/>
      <c r="V54636" s="53"/>
      <c r="W54636" s="53"/>
      <c r="X54636" s="53"/>
      <c r="Y54636" s="55"/>
    </row>
    <row r="54637" spans="21:25" x14ac:dyDescent="0.2">
      <c r="U54637" s="55"/>
      <c r="V54637" s="53"/>
      <c r="W54637" s="53"/>
      <c r="X54637" s="53"/>
      <c r="Y54637" s="55"/>
    </row>
    <row r="54638" spans="21:25" x14ac:dyDescent="0.2">
      <c r="U54638" s="55"/>
      <c r="V54638" s="53"/>
      <c r="W54638" s="53"/>
      <c r="X54638" s="53"/>
      <c r="Y54638" s="55"/>
    </row>
    <row r="54639" spans="21:25" x14ac:dyDescent="0.2">
      <c r="U54639" s="55"/>
      <c r="V54639" s="53"/>
      <c r="W54639" s="53"/>
      <c r="X54639" s="53"/>
      <c r="Y54639" s="55"/>
    </row>
    <row r="54640" spans="21:25" x14ac:dyDescent="0.2">
      <c r="U54640" s="55"/>
      <c r="V54640" s="53"/>
      <c r="W54640" s="53"/>
      <c r="X54640" s="53"/>
      <c r="Y54640" s="55"/>
    </row>
    <row r="54641" spans="21:25" x14ac:dyDescent="0.2">
      <c r="U54641" s="55"/>
      <c r="V54641" s="53"/>
      <c r="W54641" s="53"/>
      <c r="X54641" s="53"/>
      <c r="Y54641" s="55"/>
    </row>
    <row r="54642" spans="21:25" x14ac:dyDescent="0.2">
      <c r="U54642" s="55"/>
      <c r="V54642" s="53"/>
      <c r="W54642" s="53"/>
      <c r="X54642" s="53"/>
      <c r="Y54642" s="55"/>
    </row>
    <row r="54643" spans="21:25" x14ac:dyDescent="0.2">
      <c r="U54643" s="55"/>
      <c r="V54643" s="53"/>
      <c r="W54643" s="53"/>
      <c r="X54643" s="53"/>
      <c r="Y54643" s="55"/>
    </row>
    <row r="54644" spans="21:25" x14ac:dyDescent="0.2">
      <c r="U54644" s="55"/>
      <c r="V54644" s="53"/>
      <c r="W54644" s="53"/>
      <c r="X54644" s="53"/>
      <c r="Y54644" s="55"/>
    </row>
    <row r="54645" spans="21:25" x14ac:dyDescent="0.2">
      <c r="U54645" s="55"/>
      <c r="V54645" s="53"/>
      <c r="W54645" s="53"/>
      <c r="X54645" s="53"/>
      <c r="Y54645" s="55"/>
    </row>
    <row r="54646" spans="21:25" x14ac:dyDescent="0.2">
      <c r="U54646" s="55"/>
      <c r="V54646" s="53"/>
      <c r="W54646" s="53"/>
      <c r="X54646" s="53"/>
      <c r="Y54646" s="55"/>
    </row>
    <row r="54647" spans="21:25" x14ac:dyDescent="0.2">
      <c r="U54647" s="55"/>
      <c r="V54647" s="53"/>
      <c r="W54647" s="53"/>
      <c r="X54647" s="53"/>
      <c r="Y54647" s="55"/>
    </row>
    <row r="54648" spans="21:25" x14ac:dyDescent="0.2">
      <c r="U54648" s="55"/>
      <c r="V54648" s="53"/>
      <c r="W54648" s="53"/>
      <c r="X54648" s="53"/>
      <c r="Y54648" s="55"/>
    </row>
    <row r="54649" spans="21:25" x14ac:dyDescent="0.2">
      <c r="U54649" s="55"/>
      <c r="V54649" s="53"/>
      <c r="W54649" s="53"/>
      <c r="X54649" s="53"/>
      <c r="Y54649" s="55"/>
    </row>
    <row r="54650" spans="21:25" x14ac:dyDescent="0.2">
      <c r="U54650" s="55"/>
      <c r="V54650" s="53"/>
      <c r="W54650" s="53"/>
      <c r="X54650" s="53"/>
      <c r="Y54650" s="55"/>
    </row>
    <row r="54651" spans="21:25" x14ac:dyDescent="0.2">
      <c r="U54651" s="55"/>
      <c r="V54651" s="53"/>
      <c r="W54651" s="53"/>
      <c r="X54651" s="53"/>
      <c r="Y54651" s="55"/>
    </row>
    <row r="54652" spans="21:25" x14ac:dyDescent="0.2">
      <c r="U54652" s="55"/>
      <c r="V54652" s="53"/>
      <c r="W54652" s="53"/>
      <c r="X54652" s="53"/>
      <c r="Y54652" s="55"/>
    </row>
    <row r="54653" spans="21:25" x14ac:dyDescent="0.2">
      <c r="U54653" s="55"/>
      <c r="V54653" s="53"/>
      <c r="W54653" s="53"/>
      <c r="X54653" s="53"/>
      <c r="Y54653" s="55"/>
    </row>
    <row r="54654" spans="21:25" x14ac:dyDescent="0.2">
      <c r="U54654" s="55"/>
      <c r="V54654" s="53"/>
      <c r="W54654" s="53"/>
      <c r="X54654" s="53"/>
      <c r="Y54654" s="55"/>
    </row>
    <row r="54655" spans="21:25" x14ac:dyDescent="0.2">
      <c r="U54655" s="55"/>
      <c r="V54655" s="53"/>
      <c r="W54655" s="53"/>
      <c r="X54655" s="53"/>
      <c r="Y54655" s="55"/>
    </row>
    <row r="54656" spans="21:25" x14ac:dyDescent="0.2">
      <c r="U54656" s="55"/>
      <c r="V54656" s="53"/>
      <c r="W54656" s="53"/>
      <c r="X54656" s="53"/>
      <c r="Y54656" s="55"/>
    </row>
    <row r="54657" spans="21:25" x14ac:dyDescent="0.2">
      <c r="U54657" s="55"/>
      <c r="V54657" s="53"/>
      <c r="W54657" s="53"/>
      <c r="X54657" s="53"/>
      <c r="Y54657" s="55"/>
    </row>
    <row r="54658" spans="21:25" x14ac:dyDescent="0.2">
      <c r="U54658" s="55"/>
      <c r="V54658" s="53"/>
      <c r="W54658" s="53"/>
      <c r="X54658" s="53"/>
      <c r="Y54658" s="55"/>
    </row>
    <row r="54659" spans="21:25" x14ac:dyDescent="0.2">
      <c r="U54659" s="55"/>
      <c r="V54659" s="53"/>
      <c r="W54659" s="53"/>
      <c r="X54659" s="53"/>
      <c r="Y54659" s="55"/>
    </row>
    <row r="54660" spans="21:25" x14ac:dyDescent="0.2">
      <c r="U54660" s="55"/>
      <c r="V54660" s="53"/>
      <c r="W54660" s="53"/>
      <c r="X54660" s="53"/>
      <c r="Y54660" s="55"/>
    </row>
    <row r="54661" spans="21:25" x14ac:dyDescent="0.2">
      <c r="U54661" s="55"/>
      <c r="V54661" s="53"/>
      <c r="W54661" s="53"/>
      <c r="X54661" s="53"/>
      <c r="Y54661" s="55"/>
    </row>
    <row r="54662" spans="21:25" x14ac:dyDescent="0.2">
      <c r="U54662" s="55"/>
      <c r="V54662" s="53"/>
      <c r="W54662" s="53"/>
      <c r="X54662" s="53"/>
      <c r="Y54662" s="55"/>
    </row>
    <row r="54663" spans="21:25" x14ac:dyDescent="0.2">
      <c r="U54663" s="55"/>
      <c r="V54663" s="53"/>
      <c r="W54663" s="53"/>
      <c r="X54663" s="53"/>
      <c r="Y54663" s="55"/>
    </row>
    <row r="54664" spans="21:25" x14ac:dyDescent="0.2">
      <c r="U54664" s="55"/>
      <c r="V54664" s="53"/>
      <c r="W54664" s="53"/>
      <c r="X54664" s="53"/>
      <c r="Y54664" s="55"/>
    </row>
    <row r="54665" spans="21:25" x14ac:dyDescent="0.2">
      <c r="U54665" s="55"/>
      <c r="V54665" s="53"/>
      <c r="W54665" s="53"/>
      <c r="X54665" s="53"/>
      <c r="Y54665" s="55"/>
    </row>
    <row r="54666" spans="21:25" x14ac:dyDescent="0.2">
      <c r="U54666" s="55"/>
      <c r="V54666" s="53"/>
      <c r="W54666" s="53"/>
      <c r="X54666" s="53"/>
      <c r="Y54666" s="55"/>
    </row>
    <row r="54667" spans="21:25" x14ac:dyDescent="0.2">
      <c r="U54667" s="55"/>
      <c r="V54667" s="53"/>
      <c r="W54667" s="53"/>
      <c r="X54667" s="53"/>
      <c r="Y54667" s="55"/>
    </row>
    <row r="54668" spans="21:25" x14ac:dyDescent="0.2">
      <c r="U54668" s="55"/>
      <c r="V54668" s="53"/>
      <c r="W54668" s="53"/>
      <c r="X54668" s="53"/>
      <c r="Y54668" s="55"/>
    </row>
    <row r="54669" spans="21:25" x14ac:dyDescent="0.2">
      <c r="U54669" s="55"/>
      <c r="V54669" s="53"/>
      <c r="W54669" s="53"/>
      <c r="X54669" s="53"/>
      <c r="Y54669" s="55"/>
    </row>
    <row r="54670" spans="21:25" x14ac:dyDescent="0.2">
      <c r="U54670" s="55"/>
      <c r="V54670" s="53"/>
      <c r="W54670" s="53"/>
      <c r="X54670" s="53"/>
      <c r="Y54670" s="55"/>
    </row>
    <row r="54671" spans="21:25" x14ac:dyDescent="0.2">
      <c r="U54671" s="55"/>
      <c r="V54671" s="53"/>
      <c r="W54671" s="53"/>
      <c r="X54671" s="53"/>
      <c r="Y54671" s="55"/>
    </row>
    <row r="54672" spans="21:25" x14ac:dyDescent="0.2">
      <c r="U54672" s="55"/>
      <c r="V54672" s="53"/>
      <c r="W54672" s="53"/>
      <c r="X54672" s="53"/>
      <c r="Y54672" s="55"/>
    </row>
    <row r="54673" spans="21:25" x14ac:dyDescent="0.2">
      <c r="U54673" s="55"/>
      <c r="V54673" s="53"/>
      <c r="W54673" s="53"/>
      <c r="X54673" s="53"/>
      <c r="Y54673" s="55"/>
    </row>
    <row r="54674" spans="21:25" x14ac:dyDescent="0.2">
      <c r="U54674" s="55"/>
      <c r="V54674" s="53"/>
      <c r="W54674" s="53"/>
      <c r="X54674" s="53"/>
      <c r="Y54674" s="55"/>
    </row>
    <row r="54675" spans="21:25" x14ac:dyDescent="0.2">
      <c r="U54675" s="55"/>
      <c r="V54675" s="53"/>
      <c r="W54675" s="53"/>
      <c r="X54675" s="53"/>
      <c r="Y54675" s="55"/>
    </row>
    <row r="54676" spans="21:25" x14ac:dyDescent="0.2">
      <c r="U54676" s="55"/>
      <c r="V54676" s="53"/>
      <c r="W54676" s="53"/>
      <c r="X54676" s="53"/>
      <c r="Y54676" s="55"/>
    </row>
    <row r="54677" spans="21:25" x14ac:dyDescent="0.2">
      <c r="U54677" s="55"/>
      <c r="V54677" s="53"/>
      <c r="W54677" s="53"/>
      <c r="X54677" s="53"/>
      <c r="Y54677" s="55"/>
    </row>
    <row r="54678" spans="21:25" x14ac:dyDescent="0.2">
      <c r="U54678" s="55"/>
      <c r="V54678" s="53"/>
      <c r="W54678" s="53"/>
      <c r="X54678" s="53"/>
      <c r="Y54678" s="55"/>
    </row>
    <row r="54679" spans="21:25" x14ac:dyDescent="0.2">
      <c r="U54679" s="55"/>
      <c r="V54679" s="53"/>
      <c r="W54679" s="53"/>
      <c r="X54679" s="53"/>
      <c r="Y54679" s="55"/>
    </row>
    <row r="54680" spans="21:25" x14ac:dyDescent="0.2">
      <c r="U54680" s="55"/>
      <c r="V54680" s="53"/>
      <c r="W54680" s="53"/>
      <c r="X54680" s="53"/>
      <c r="Y54680" s="55"/>
    </row>
    <row r="54681" spans="21:25" x14ac:dyDescent="0.2">
      <c r="U54681" s="55"/>
      <c r="V54681" s="53"/>
      <c r="W54681" s="53"/>
      <c r="X54681" s="53"/>
      <c r="Y54681" s="55"/>
    </row>
    <row r="54682" spans="21:25" x14ac:dyDescent="0.2">
      <c r="U54682" s="55"/>
      <c r="V54682" s="53"/>
      <c r="W54682" s="53"/>
      <c r="X54682" s="53"/>
      <c r="Y54682" s="55"/>
    </row>
    <row r="54683" spans="21:25" x14ac:dyDescent="0.2">
      <c r="U54683" s="55"/>
      <c r="V54683" s="53"/>
      <c r="W54683" s="53"/>
      <c r="X54683" s="53"/>
      <c r="Y54683" s="55"/>
    </row>
    <row r="54684" spans="21:25" x14ac:dyDescent="0.2">
      <c r="U54684" s="55"/>
      <c r="V54684" s="53"/>
      <c r="W54684" s="53"/>
      <c r="X54684" s="53"/>
      <c r="Y54684" s="55"/>
    </row>
    <row r="54685" spans="21:25" x14ac:dyDescent="0.2">
      <c r="U54685" s="55"/>
      <c r="V54685" s="53"/>
      <c r="W54685" s="53"/>
      <c r="X54685" s="53"/>
      <c r="Y54685" s="55"/>
    </row>
    <row r="54686" spans="21:25" x14ac:dyDescent="0.2">
      <c r="U54686" s="55"/>
      <c r="V54686" s="53"/>
      <c r="W54686" s="53"/>
      <c r="X54686" s="53"/>
      <c r="Y54686" s="55"/>
    </row>
    <row r="54687" spans="21:25" x14ac:dyDescent="0.2">
      <c r="U54687" s="55"/>
      <c r="V54687" s="53"/>
      <c r="W54687" s="53"/>
      <c r="X54687" s="53"/>
      <c r="Y54687" s="55"/>
    </row>
    <row r="54688" spans="21:25" x14ac:dyDescent="0.2">
      <c r="U54688" s="55"/>
      <c r="V54688" s="53"/>
      <c r="W54688" s="53"/>
      <c r="X54688" s="53"/>
      <c r="Y54688" s="55"/>
    </row>
    <row r="54689" spans="21:25" x14ac:dyDescent="0.2">
      <c r="U54689" s="55"/>
      <c r="V54689" s="53"/>
      <c r="W54689" s="53"/>
      <c r="X54689" s="53"/>
      <c r="Y54689" s="55"/>
    </row>
    <row r="54690" spans="21:25" x14ac:dyDescent="0.2">
      <c r="U54690" s="55"/>
      <c r="V54690" s="53"/>
      <c r="W54690" s="53"/>
      <c r="X54690" s="53"/>
      <c r="Y54690" s="55"/>
    </row>
    <row r="54691" spans="21:25" x14ac:dyDescent="0.2">
      <c r="U54691" s="55"/>
      <c r="V54691" s="53"/>
      <c r="W54691" s="53"/>
      <c r="X54691" s="53"/>
      <c r="Y54691" s="55"/>
    </row>
    <row r="54692" spans="21:25" x14ac:dyDescent="0.2">
      <c r="U54692" s="55"/>
      <c r="V54692" s="53"/>
      <c r="W54692" s="53"/>
      <c r="X54692" s="53"/>
      <c r="Y54692" s="55"/>
    </row>
    <row r="54693" spans="21:25" x14ac:dyDescent="0.2">
      <c r="U54693" s="55"/>
      <c r="V54693" s="53"/>
      <c r="W54693" s="53"/>
      <c r="X54693" s="53"/>
      <c r="Y54693" s="55"/>
    </row>
    <row r="54694" spans="21:25" x14ac:dyDescent="0.2">
      <c r="U54694" s="55"/>
      <c r="V54694" s="53"/>
      <c r="W54694" s="53"/>
      <c r="X54694" s="53"/>
      <c r="Y54694" s="55"/>
    </row>
    <row r="54695" spans="21:25" x14ac:dyDescent="0.2">
      <c r="U54695" s="55"/>
      <c r="V54695" s="53"/>
      <c r="W54695" s="53"/>
      <c r="X54695" s="53"/>
      <c r="Y54695" s="55"/>
    </row>
    <row r="54696" spans="21:25" x14ac:dyDescent="0.2">
      <c r="U54696" s="55"/>
      <c r="V54696" s="53"/>
      <c r="W54696" s="53"/>
      <c r="X54696" s="53"/>
      <c r="Y54696" s="55"/>
    </row>
    <row r="54697" spans="21:25" x14ac:dyDescent="0.2">
      <c r="U54697" s="55"/>
      <c r="V54697" s="53"/>
      <c r="W54697" s="53"/>
      <c r="X54697" s="53"/>
      <c r="Y54697" s="55"/>
    </row>
    <row r="54698" spans="21:25" x14ac:dyDescent="0.2">
      <c r="U54698" s="55"/>
      <c r="V54698" s="53"/>
      <c r="W54698" s="53"/>
      <c r="X54698" s="53"/>
      <c r="Y54698" s="55"/>
    </row>
    <row r="54699" spans="21:25" x14ac:dyDescent="0.2">
      <c r="U54699" s="55"/>
      <c r="V54699" s="53"/>
      <c r="W54699" s="53"/>
      <c r="X54699" s="53"/>
      <c r="Y54699" s="55"/>
    </row>
    <row r="54700" spans="21:25" x14ac:dyDescent="0.2">
      <c r="U54700" s="55"/>
      <c r="V54700" s="53"/>
      <c r="W54700" s="53"/>
      <c r="X54700" s="53"/>
      <c r="Y54700" s="55"/>
    </row>
    <row r="54701" spans="21:25" x14ac:dyDescent="0.2">
      <c r="U54701" s="55"/>
      <c r="V54701" s="53"/>
      <c r="W54701" s="53"/>
      <c r="X54701" s="53"/>
      <c r="Y54701" s="55"/>
    </row>
    <row r="54702" spans="21:25" x14ac:dyDescent="0.2">
      <c r="U54702" s="55"/>
      <c r="V54702" s="53"/>
      <c r="W54702" s="53"/>
      <c r="X54702" s="53"/>
      <c r="Y54702" s="55"/>
    </row>
    <row r="54703" spans="21:25" x14ac:dyDescent="0.2">
      <c r="U54703" s="55"/>
      <c r="V54703" s="53"/>
      <c r="W54703" s="53"/>
      <c r="X54703" s="53"/>
      <c r="Y54703" s="55"/>
    </row>
    <row r="54704" spans="21:25" x14ac:dyDescent="0.2">
      <c r="U54704" s="55"/>
      <c r="V54704" s="53"/>
      <c r="W54704" s="53"/>
      <c r="X54704" s="53"/>
      <c r="Y54704" s="55"/>
    </row>
    <row r="54705" spans="21:25" x14ac:dyDescent="0.2">
      <c r="U54705" s="55"/>
      <c r="V54705" s="53"/>
      <c r="W54705" s="53"/>
      <c r="X54705" s="53"/>
      <c r="Y54705" s="55"/>
    </row>
    <row r="54706" spans="21:25" x14ac:dyDescent="0.2">
      <c r="U54706" s="55"/>
      <c r="V54706" s="53"/>
      <c r="W54706" s="53"/>
      <c r="X54706" s="53"/>
      <c r="Y54706" s="55"/>
    </row>
    <row r="54707" spans="21:25" x14ac:dyDescent="0.2">
      <c r="U54707" s="55"/>
      <c r="V54707" s="53"/>
      <c r="W54707" s="53"/>
      <c r="X54707" s="53"/>
      <c r="Y54707" s="55"/>
    </row>
    <row r="54708" spans="21:25" x14ac:dyDescent="0.2">
      <c r="U54708" s="55"/>
      <c r="V54708" s="53"/>
      <c r="W54708" s="53"/>
      <c r="X54708" s="53"/>
      <c r="Y54708" s="55"/>
    </row>
    <row r="54709" spans="21:25" x14ac:dyDescent="0.2">
      <c r="U54709" s="55"/>
      <c r="V54709" s="53"/>
      <c r="W54709" s="53"/>
      <c r="X54709" s="53"/>
      <c r="Y54709" s="55"/>
    </row>
    <row r="54710" spans="21:25" x14ac:dyDescent="0.2">
      <c r="U54710" s="55"/>
      <c r="V54710" s="53"/>
      <c r="W54710" s="53"/>
      <c r="X54710" s="53"/>
      <c r="Y54710" s="55"/>
    </row>
    <row r="54711" spans="21:25" x14ac:dyDescent="0.2">
      <c r="U54711" s="55"/>
      <c r="V54711" s="53"/>
      <c r="W54711" s="53"/>
      <c r="X54711" s="53"/>
      <c r="Y54711" s="55"/>
    </row>
    <row r="54712" spans="21:25" x14ac:dyDescent="0.2">
      <c r="U54712" s="55"/>
      <c r="V54712" s="53"/>
      <c r="W54712" s="53"/>
      <c r="X54712" s="53"/>
      <c r="Y54712" s="55"/>
    </row>
    <row r="54713" spans="21:25" x14ac:dyDescent="0.2">
      <c r="U54713" s="55"/>
      <c r="V54713" s="53"/>
      <c r="W54713" s="53"/>
      <c r="X54713" s="53"/>
      <c r="Y54713" s="55"/>
    </row>
    <row r="54714" spans="21:25" x14ac:dyDescent="0.2">
      <c r="U54714" s="55"/>
      <c r="V54714" s="53"/>
      <c r="W54714" s="53"/>
      <c r="X54714" s="53"/>
      <c r="Y54714" s="55"/>
    </row>
    <row r="54715" spans="21:25" x14ac:dyDescent="0.2">
      <c r="U54715" s="55"/>
      <c r="V54715" s="53"/>
      <c r="W54715" s="53"/>
      <c r="X54715" s="53"/>
      <c r="Y54715" s="55"/>
    </row>
    <row r="54716" spans="21:25" x14ac:dyDescent="0.2">
      <c r="U54716" s="55"/>
      <c r="V54716" s="53"/>
      <c r="W54716" s="53"/>
      <c r="X54716" s="53"/>
      <c r="Y54716" s="55"/>
    </row>
    <row r="54717" spans="21:25" x14ac:dyDescent="0.2">
      <c r="U54717" s="55"/>
      <c r="V54717" s="53"/>
      <c r="W54717" s="53"/>
      <c r="X54717" s="53"/>
      <c r="Y54717" s="55"/>
    </row>
    <row r="54718" spans="21:25" x14ac:dyDescent="0.2">
      <c r="U54718" s="55"/>
      <c r="V54718" s="53"/>
      <c r="W54718" s="53"/>
      <c r="X54718" s="53"/>
      <c r="Y54718" s="55"/>
    </row>
    <row r="54719" spans="21:25" x14ac:dyDescent="0.2">
      <c r="U54719" s="55"/>
      <c r="V54719" s="53"/>
      <c r="W54719" s="53"/>
      <c r="X54719" s="53"/>
      <c r="Y54719" s="55"/>
    </row>
    <row r="54720" spans="21:25" x14ac:dyDescent="0.2">
      <c r="U54720" s="55"/>
      <c r="V54720" s="53"/>
      <c r="W54720" s="53"/>
      <c r="X54720" s="53"/>
      <c r="Y54720" s="55"/>
    </row>
    <row r="54721" spans="21:25" x14ac:dyDescent="0.2">
      <c r="U54721" s="55"/>
      <c r="V54721" s="53"/>
      <c r="W54721" s="53"/>
      <c r="X54721" s="53"/>
      <c r="Y54721" s="55"/>
    </row>
    <row r="54722" spans="21:25" x14ac:dyDescent="0.2">
      <c r="U54722" s="55"/>
      <c r="V54722" s="53"/>
      <c r="W54722" s="53"/>
      <c r="X54722" s="53"/>
      <c r="Y54722" s="55"/>
    </row>
    <row r="54723" spans="21:25" x14ac:dyDescent="0.2">
      <c r="U54723" s="55"/>
      <c r="V54723" s="53"/>
      <c r="W54723" s="53"/>
      <c r="X54723" s="53"/>
      <c r="Y54723" s="55"/>
    </row>
    <row r="54724" spans="21:25" x14ac:dyDescent="0.2">
      <c r="U54724" s="55"/>
      <c r="V54724" s="53"/>
      <c r="W54724" s="53"/>
      <c r="X54724" s="53"/>
      <c r="Y54724" s="55"/>
    </row>
    <row r="54725" spans="21:25" x14ac:dyDescent="0.2">
      <c r="U54725" s="55"/>
      <c r="V54725" s="53"/>
      <c r="W54725" s="53"/>
      <c r="X54725" s="53"/>
      <c r="Y54725" s="55"/>
    </row>
    <row r="54726" spans="21:25" x14ac:dyDescent="0.2">
      <c r="U54726" s="55"/>
      <c r="V54726" s="53"/>
      <c r="W54726" s="53"/>
      <c r="X54726" s="53"/>
      <c r="Y54726" s="55"/>
    </row>
    <row r="54727" spans="21:25" x14ac:dyDescent="0.2">
      <c r="U54727" s="55"/>
      <c r="V54727" s="53"/>
      <c r="W54727" s="53"/>
      <c r="X54727" s="53"/>
      <c r="Y54727" s="55"/>
    </row>
    <row r="54728" spans="21:25" x14ac:dyDescent="0.2">
      <c r="U54728" s="55"/>
      <c r="V54728" s="53"/>
      <c r="W54728" s="53"/>
      <c r="X54728" s="53"/>
      <c r="Y54728" s="55"/>
    </row>
    <row r="54729" spans="21:25" x14ac:dyDescent="0.2">
      <c r="U54729" s="55"/>
      <c r="V54729" s="53"/>
      <c r="W54729" s="53"/>
      <c r="X54729" s="53"/>
      <c r="Y54729" s="55"/>
    </row>
    <row r="54730" spans="21:25" x14ac:dyDescent="0.2">
      <c r="U54730" s="55"/>
      <c r="V54730" s="53"/>
      <c r="W54730" s="53"/>
      <c r="X54730" s="53"/>
      <c r="Y54730" s="55"/>
    </row>
    <row r="54731" spans="21:25" x14ac:dyDescent="0.2">
      <c r="U54731" s="55"/>
      <c r="V54731" s="53"/>
      <c r="W54731" s="53"/>
      <c r="X54731" s="53"/>
      <c r="Y54731" s="55"/>
    </row>
    <row r="54732" spans="21:25" x14ac:dyDescent="0.2">
      <c r="U54732" s="55"/>
      <c r="V54732" s="53"/>
      <c r="W54732" s="53"/>
      <c r="X54732" s="53"/>
      <c r="Y54732" s="55"/>
    </row>
    <row r="54733" spans="21:25" x14ac:dyDescent="0.2">
      <c r="U54733" s="55"/>
      <c r="V54733" s="53"/>
      <c r="W54733" s="53"/>
      <c r="X54733" s="53"/>
      <c r="Y54733" s="55"/>
    </row>
    <row r="54734" spans="21:25" x14ac:dyDescent="0.2">
      <c r="U54734" s="55"/>
      <c r="V54734" s="53"/>
      <c r="W54734" s="53"/>
      <c r="X54734" s="53"/>
      <c r="Y54734" s="55"/>
    </row>
    <row r="54735" spans="21:25" x14ac:dyDescent="0.2">
      <c r="U54735" s="55"/>
      <c r="V54735" s="53"/>
      <c r="W54735" s="53"/>
      <c r="X54735" s="53"/>
      <c r="Y54735" s="55"/>
    </row>
    <row r="54736" spans="21:25" x14ac:dyDescent="0.2">
      <c r="U54736" s="55"/>
      <c r="V54736" s="53"/>
      <c r="W54736" s="53"/>
      <c r="X54736" s="53"/>
      <c r="Y54736" s="55"/>
    </row>
    <row r="54737" spans="21:25" x14ac:dyDescent="0.2">
      <c r="U54737" s="55"/>
      <c r="V54737" s="53"/>
      <c r="W54737" s="53"/>
      <c r="X54737" s="53"/>
      <c r="Y54737" s="55"/>
    </row>
    <row r="54738" spans="21:25" x14ac:dyDescent="0.2">
      <c r="U54738" s="55"/>
      <c r="V54738" s="53"/>
      <c r="W54738" s="53"/>
      <c r="X54738" s="53"/>
      <c r="Y54738" s="55"/>
    </row>
    <row r="54739" spans="21:25" x14ac:dyDescent="0.2">
      <c r="U54739" s="55"/>
      <c r="V54739" s="53"/>
      <c r="W54739" s="53"/>
      <c r="X54739" s="53"/>
      <c r="Y54739" s="55"/>
    </row>
    <row r="54740" spans="21:25" x14ac:dyDescent="0.2">
      <c r="U54740" s="55"/>
      <c r="V54740" s="53"/>
      <c r="W54740" s="53"/>
      <c r="X54740" s="53"/>
      <c r="Y54740" s="55"/>
    </row>
    <row r="54741" spans="21:25" x14ac:dyDescent="0.2">
      <c r="U54741" s="55"/>
      <c r="V54741" s="53"/>
      <c r="W54741" s="53"/>
      <c r="X54741" s="53"/>
      <c r="Y54741" s="55"/>
    </row>
    <row r="54742" spans="21:25" x14ac:dyDescent="0.2">
      <c r="U54742" s="55"/>
      <c r="V54742" s="53"/>
      <c r="W54742" s="53"/>
      <c r="X54742" s="53"/>
      <c r="Y54742" s="55"/>
    </row>
    <row r="54743" spans="21:25" x14ac:dyDescent="0.2">
      <c r="U54743" s="55"/>
      <c r="V54743" s="53"/>
      <c r="W54743" s="53"/>
      <c r="X54743" s="53"/>
      <c r="Y54743" s="55"/>
    </row>
    <row r="54744" spans="21:25" x14ac:dyDescent="0.2">
      <c r="U54744" s="55"/>
      <c r="V54744" s="53"/>
      <c r="W54744" s="53"/>
      <c r="X54744" s="53"/>
      <c r="Y54744" s="55"/>
    </row>
    <row r="54745" spans="21:25" x14ac:dyDescent="0.2">
      <c r="U54745" s="55"/>
      <c r="V54745" s="53"/>
      <c r="W54745" s="53"/>
      <c r="X54745" s="53"/>
      <c r="Y54745" s="55"/>
    </row>
    <row r="54746" spans="21:25" x14ac:dyDescent="0.2">
      <c r="U54746" s="55"/>
      <c r="V54746" s="53"/>
      <c r="W54746" s="53"/>
      <c r="X54746" s="53"/>
      <c r="Y54746" s="55"/>
    </row>
    <row r="54747" spans="21:25" x14ac:dyDescent="0.2">
      <c r="U54747" s="55"/>
      <c r="V54747" s="53"/>
      <c r="W54747" s="53"/>
      <c r="X54747" s="53"/>
      <c r="Y54747" s="55"/>
    </row>
    <row r="54748" spans="21:25" x14ac:dyDescent="0.2">
      <c r="U54748" s="55"/>
      <c r="V54748" s="53"/>
      <c r="W54748" s="53"/>
      <c r="X54748" s="53"/>
      <c r="Y54748" s="55"/>
    </row>
    <row r="54749" spans="21:25" x14ac:dyDescent="0.2">
      <c r="U54749" s="55"/>
      <c r="V54749" s="53"/>
      <c r="W54749" s="53"/>
      <c r="X54749" s="53"/>
      <c r="Y54749" s="55"/>
    </row>
    <row r="54750" spans="21:25" x14ac:dyDescent="0.2">
      <c r="U54750" s="55"/>
      <c r="V54750" s="53"/>
      <c r="W54750" s="53"/>
      <c r="X54750" s="53"/>
      <c r="Y54750" s="55"/>
    </row>
    <row r="54751" spans="21:25" x14ac:dyDescent="0.2">
      <c r="U54751" s="55"/>
      <c r="V54751" s="53"/>
      <c r="W54751" s="53"/>
      <c r="X54751" s="53"/>
      <c r="Y54751" s="55"/>
    </row>
    <row r="54752" spans="21:25" x14ac:dyDescent="0.2">
      <c r="U54752" s="55"/>
      <c r="V54752" s="53"/>
      <c r="W54752" s="53"/>
      <c r="X54752" s="53"/>
      <c r="Y54752" s="55"/>
    </row>
    <row r="54753" spans="21:25" x14ac:dyDescent="0.2">
      <c r="U54753" s="55"/>
      <c r="V54753" s="53"/>
      <c r="W54753" s="53"/>
      <c r="X54753" s="53"/>
      <c r="Y54753" s="55"/>
    </row>
    <row r="54754" spans="21:25" x14ac:dyDescent="0.2">
      <c r="U54754" s="55"/>
      <c r="V54754" s="53"/>
      <c r="W54754" s="53"/>
      <c r="X54754" s="53"/>
      <c r="Y54754" s="55"/>
    </row>
    <row r="54755" spans="21:25" x14ac:dyDescent="0.2">
      <c r="U54755" s="55"/>
      <c r="V54755" s="53"/>
      <c r="W54755" s="53"/>
      <c r="X54755" s="53"/>
      <c r="Y54755" s="55"/>
    </row>
    <row r="54756" spans="21:25" x14ac:dyDescent="0.2">
      <c r="U54756" s="55"/>
      <c r="V54756" s="53"/>
      <c r="W54756" s="53"/>
      <c r="X54756" s="53"/>
      <c r="Y54756" s="55"/>
    </row>
    <row r="54757" spans="21:25" x14ac:dyDescent="0.2">
      <c r="U54757" s="55"/>
      <c r="V54757" s="53"/>
      <c r="W54757" s="53"/>
      <c r="X54757" s="53"/>
      <c r="Y54757" s="55"/>
    </row>
    <row r="54758" spans="21:25" x14ac:dyDescent="0.2">
      <c r="U54758" s="55"/>
      <c r="V54758" s="53"/>
      <c r="W54758" s="53"/>
      <c r="X54758" s="53"/>
      <c r="Y54758" s="55"/>
    </row>
    <row r="54759" spans="21:25" x14ac:dyDescent="0.2">
      <c r="U54759" s="55"/>
      <c r="V54759" s="53"/>
      <c r="W54759" s="53"/>
      <c r="X54759" s="53"/>
      <c r="Y54759" s="55"/>
    </row>
    <row r="54760" spans="21:25" x14ac:dyDescent="0.2">
      <c r="U54760" s="55"/>
      <c r="V54760" s="53"/>
      <c r="W54760" s="53"/>
      <c r="X54760" s="53"/>
      <c r="Y54760" s="55"/>
    </row>
    <row r="54761" spans="21:25" x14ac:dyDescent="0.2">
      <c r="U54761" s="55"/>
      <c r="V54761" s="53"/>
      <c r="W54761" s="53"/>
      <c r="X54761" s="53"/>
      <c r="Y54761" s="55"/>
    </row>
    <row r="54762" spans="21:25" x14ac:dyDescent="0.2">
      <c r="U54762" s="55"/>
      <c r="V54762" s="53"/>
      <c r="W54762" s="53"/>
      <c r="X54762" s="53"/>
      <c r="Y54762" s="55"/>
    </row>
    <row r="54763" spans="21:25" x14ac:dyDescent="0.2">
      <c r="U54763" s="55"/>
      <c r="V54763" s="53"/>
      <c r="W54763" s="53"/>
      <c r="X54763" s="53"/>
      <c r="Y54763" s="55"/>
    </row>
    <row r="54764" spans="21:25" x14ac:dyDescent="0.2">
      <c r="U54764" s="55"/>
      <c r="V54764" s="53"/>
      <c r="W54764" s="53"/>
      <c r="X54764" s="53"/>
      <c r="Y54764" s="55"/>
    </row>
    <row r="54765" spans="21:25" x14ac:dyDescent="0.2">
      <c r="U54765" s="55"/>
      <c r="V54765" s="53"/>
      <c r="W54765" s="53"/>
      <c r="X54765" s="53"/>
      <c r="Y54765" s="55"/>
    </row>
    <row r="54766" spans="21:25" x14ac:dyDescent="0.2">
      <c r="U54766" s="55"/>
      <c r="V54766" s="53"/>
      <c r="W54766" s="53"/>
      <c r="X54766" s="53"/>
      <c r="Y54766" s="55"/>
    </row>
    <row r="54767" spans="21:25" x14ac:dyDescent="0.2">
      <c r="U54767" s="55"/>
      <c r="V54767" s="53"/>
      <c r="W54767" s="53"/>
      <c r="X54767" s="53"/>
      <c r="Y54767" s="55"/>
    </row>
    <row r="54768" spans="21:25" x14ac:dyDescent="0.2">
      <c r="U54768" s="55"/>
      <c r="V54768" s="53"/>
      <c r="W54768" s="53"/>
      <c r="X54768" s="53"/>
      <c r="Y54768" s="55"/>
    </row>
    <row r="54769" spans="21:25" x14ac:dyDescent="0.2">
      <c r="U54769" s="55"/>
      <c r="V54769" s="53"/>
      <c r="W54769" s="53"/>
      <c r="X54769" s="53"/>
      <c r="Y54769" s="55"/>
    </row>
    <row r="54770" spans="21:25" x14ac:dyDescent="0.2">
      <c r="U54770" s="55"/>
      <c r="V54770" s="53"/>
      <c r="W54770" s="53"/>
      <c r="X54770" s="53"/>
      <c r="Y54770" s="55"/>
    </row>
    <row r="54771" spans="21:25" x14ac:dyDescent="0.2">
      <c r="U54771" s="55"/>
      <c r="V54771" s="53"/>
      <c r="W54771" s="53"/>
      <c r="X54771" s="53"/>
      <c r="Y54771" s="55"/>
    </row>
    <row r="54772" spans="21:25" x14ac:dyDescent="0.2">
      <c r="U54772" s="55"/>
      <c r="V54772" s="53"/>
      <c r="W54772" s="53"/>
      <c r="X54772" s="53"/>
      <c r="Y54772" s="55"/>
    </row>
    <row r="54773" spans="21:25" x14ac:dyDescent="0.2">
      <c r="U54773" s="55"/>
      <c r="V54773" s="53"/>
      <c r="W54773" s="53"/>
      <c r="X54773" s="53"/>
      <c r="Y54773" s="55"/>
    </row>
    <row r="54774" spans="21:25" x14ac:dyDescent="0.2">
      <c r="U54774" s="55"/>
      <c r="V54774" s="53"/>
      <c r="W54774" s="53"/>
      <c r="X54774" s="53"/>
      <c r="Y54774" s="55"/>
    </row>
    <row r="54775" spans="21:25" x14ac:dyDescent="0.2">
      <c r="U54775" s="55"/>
      <c r="V54775" s="53"/>
      <c r="W54775" s="53"/>
      <c r="X54775" s="53"/>
      <c r="Y54775" s="55"/>
    </row>
    <row r="54776" spans="21:25" x14ac:dyDescent="0.2">
      <c r="U54776" s="55"/>
      <c r="V54776" s="53"/>
      <c r="W54776" s="53"/>
      <c r="X54776" s="53"/>
      <c r="Y54776" s="55"/>
    </row>
    <row r="54777" spans="21:25" x14ac:dyDescent="0.2">
      <c r="U54777" s="55"/>
      <c r="V54777" s="53"/>
      <c r="W54777" s="53"/>
      <c r="X54777" s="53"/>
      <c r="Y54777" s="55"/>
    </row>
    <row r="54778" spans="21:25" x14ac:dyDescent="0.2">
      <c r="U54778" s="55"/>
      <c r="V54778" s="53"/>
      <c r="W54778" s="53"/>
      <c r="X54778" s="53"/>
      <c r="Y54778" s="55"/>
    </row>
    <row r="54779" spans="21:25" x14ac:dyDescent="0.2">
      <c r="U54779" s="55"/>
      <c r="V54779" s="53"/>
      <c r="W54779" s="53"/>
      <c r="X54779" s="53"/>
      <c r="Y54779" s="55"/>
    </row>
    <row r="54780" spans="21:25" x14ac:dyDescent="0.2">
      <c r="U54780" s="55"/>
      <c r="V54780" s="53"/>
      <c r="W54780" s="53"/>
      <c r="X54780" s="53"/>
      <c r="Y54780" s="55"/>
    </row>
    <row r="54781" spans="21:25" x14ac:dyDescent="0.2">
      <c r="U54781" s="55"/>
      <c r="V54781" s="53"/>
      <c r="W54781" s="53"/>
      <c r="X54781" s="53"/>
      <c r="Y54781" s="55"/>
    </row>
    <row r="54782" spans="21:25" x14ac:dyDescent="0.2">
      <c r="U54782" s="55"/>
      <c r="V54782" s="53"/>
      <c r="W54782" s="53"/>
      <c r="X54782" s="53"/>
      <c r="Y54782" s="55"/>
    </row>
    <row r="54783" spans="21:25" x14ac:dyDescent="0.2">
      <c r="U54783" s="55"/>
      <c r="V54783" s="53"/>
      <c r="W54783" s="53"/>
      <c r="X54783" s="53"/>
      <c r="Y54783" s="55"/>
    </row>
    <row r="54784" spans="21:25" x14ac:dyDescent="0.2">
      <c r="U54784" s="55"/>
      <c r="V54784" s="53"/>
      <c r="W54784" s="53"/>
      <c r="X54784" s="53"/>
      <c r="Y54784" s="55"/>
    </row>
    <row r="54785" spans="21:25" x14ac:dyDescent="0.2">
      <c r="U54785" s="55"/>
      <c r="V54785" s="53"/>
      <c r="W54785" s="53"/>
      <c r="X54785" s="53"/>
      <c r="Y54785" s="55"/>
    </row>
    <row r="54786" spans="21:25" x14ac:dyDescent="0.2">
      <c r="U54786" s="55"/>
      <c r="V54786" s="53"/>
      <c r="W54786" s="53"/>
      <c r="X54786" s="53"/>
      <c r="Y54786" s="55"/>
    </row>
    <row r="54787" spans="21:25" x14ac:dyDescent="0.2">
      <c r="U54787" s="55"/>
      <c r="V54787" s="53"/>
      <c r="W54787" s="53"/>
      <c r="X54787" s="53"/>
      <c r="Y54787" s="55"/>
    </row>
    <row r="54788" spans="21:25" x14ac:dyDescent="0.2">
      <c r="U54788" s="55"/>
      <c r="V54788" s="53"/>
      <c r="W54788" s="53"/>
      <c r="X54788" s="53"/>
      <c r="Y54788" s="55"/>
    </row>
    <row r="54789" spans="21:25" x14ac:dyDescent="0.2">
      <c r="U54789" s="55"/>
      <c r="V54789" s="53"/>
      <c r="W54789" s="53"/>
      <c r="X54789" s="53"/>
      <c r="Y54789" s="55"/>
    </row>
    <row r="54790" spans="21:25" x14ac:dyDescent="0.2">
      <c r="U54790" s="55"/>
      <c r="V54790" s="53"/>
      <c r="W54790" s="53"/>
      <c r="X54790" s="53"/>
      <c r="Y54790" s="55"/>
    </row>
    <row r="54791" spans="21:25" x14ac:dyDescent="0.2">
      <c r="U54791" s="55"/>
      <c r="V54791" s="53"/>
      <c r="W54791" s="53"/>
      <c r="X54791" s="53"/>
      <c r="Y54791" s="55"/>
    </row>
    <row r="54792" spans="21:25" x14ac:dyDescent="0.2">
      <c r="U54792" s="55"/>
      <c r="V54792" s="53"/>
      <c r="W54792" s="53"/>
      <c r="X54792" s="53"/>
      <c r="Y54792" s="55"/>
    </row>
    <row r="54793" spans="21:25" x14ac:dyDescent="0.2">
      <c r="U54793" s="55"/>
      <c r="V54793" s="53"/>
      <c r="W54793" s="53"/>
      <c r="X54793" s="53"/>
      <c r="Y54793" s="55"/>
    </row>
    <row r="54794" spans="21:25" x14ac:dyDescent="0.2">
      <c r="U54794" s="55"/>
      <c r="V54794" s="53"/>
      <c r="W54794" s="53"/>
      <c r="X54794" s="53"/>
      <c r="Y54794" s="55"/>
    </row>
    <row r="54795" spans="21:25" x14ac:dyDescent="0.2">
      <c r="U54795" s="55"/>
      <c r="V54795" s="53"/>
      <c r="W54795" s="53"/>
      <c r="X54795" s="53"/>
      <c r="Y54795" s="55"/>
    </row>
    <row r="54796" spans="21:25" x14ac:dyDescent="0.2">
      <c r="U54796" s="55"/>
      <c r="V54796" s="53"/>
      <c r="W54796" s="53"/>
      <c r="X54796" s="53"/>
      <c r="Y54796" s="55"/>
    </row>
    <row r="54797" spans="21:25" x14ac:dyDescent="0.2">
      <c r="U54797" s="55"/>
      <c r="V54797" s="53"/>
      <c r="W54797" s="53"/>
      <c r="X54797" s="53"/>
      <c r="Y54797" s="55"/>
    </row>
    <row r="54798" spans="21:25" x14ac:dyDescent="0.2">
      <c r="U54798" s="55"/>
      <c r="V54798" s="53"/>
      <c r="W54798" s="53"/>
      <c r="X54798" s="53"/>
      <c r="Y54798" s="55"/>
    </row>
    <row r="54799" spans="21:25" x14ac:dyDescent="0.2">
      <c r="U54799" s="55"/>
      <c r="V54799" s="53"/>
      <c r="W54799" s="53"/>
      <c r="X54799" s="53"/>
      <c r="Y54799" s="55"/>
    </row>
    <row r="54800" spans="21:25" x14ac:dyDescent="0.2">
      <c r="U54800" s="55"/>
      <c r="V54800" s="53"/>
      <c r="W54800" s="53"/>
      <c r="X54800" s="53"/>
      <c r="Y54800" s="55"/>
    </row>
    <row r="54801" spans="21:25" x14ac:dyDescent="0.2">
      <c r="U54801" s="55"/>
      <c r="V54801" s="53"/>
      <c r="W54801" s="53"/>
      <c r="X54801" s="53"/>
      <c r="Y54801" s="55"/>
    </row>
    <row r="54802" spans="21:25" x14ac:dyDescent="0.2">
      <c r="U54802" s="55"/>
      <c r="V54802" s="53"/>
      <c r="W54802" s="53"/>
      <c r="X54802" s="53"/>
      <c r="Y54802" s="55"/>
    </row>
    <row r="54803" spans="21:25" x14ac:dyDescent="0.2">
      <c r="U54803" s="55"/>
      <c r="V54803" s="53"/>
      <c r="W54803" s="53"/>
      <c r="X54803" s="53"/>
      <c r="Y54803" s="55"/>
    </row>
    <row r="54804" spans="21:25" x14ac:dyDescent="0.2">
      <c r="U54804" s="55"/>
      <c r="V54804" s="53"/>
      <c r="W54804" s="53"/>
      <c r="X54804" s="53"/>
      <c r="Y54804" s="55"/>
    </row>
    <row r="54805" spans="21:25" x14ac:dyDescent="0.2">
      <c r="U54805" s="55"/>
      <c r="V54805" s="53"/>
      <c r="W54805" s="53"/>
      <c r="X54805" s="53"/>
      <c r="Y54805" s="55"/>
    </row>
    <row r="54806" spans="21:25" x14ac:dyDescent="0.2">
      <c r="U54806" s="55"/>
      <c r="V54806" s="53"/>
      <c r="W54806" s="53"/>
      <c r="X54806" s="53"/>
      <c r="Y54806" s="55"/>
    </row>
    <row r="54807" spans="21:25" x14ac:dyDescent="0.2">
      <c r="U54807" s="55"/>
      <c r="V54807" s="53"/>
      <c r="W54807" s="53"/>
      <c r="X54807" s="53"/>
      <c r="Y54807" s="55"/>
    </row>
    <row r="54808" spans="21:25" x14ac:dyDescent="0.2">
      <c r="U54808" s="55"/>
      <c r="V54808" s="53"/>
      <c r="W54808" s="53"/>
      <c r="X54808" s="53"/>
      <c r="Y54808" s="55"/>
    </row>
    <row r="54809" spans="21:25" x14ac:dyDescent="0.2">
      <c r="U54809" s="55"/>
      <c r="V54809" s="53"/>
      <c r="W54809" s="53"/>
      <c r="X54809" s="53"/>
      <c r="Y54809" s="55"/>
    </row>
    <row r="54810" spans="21:25" x14ac:dyDescent="0.2">
      <c r="U54810" s="55"/>
      <c r="V54810" s="53"/>
      <c r="W54810" s="53"/>
      <c r="X54810" s="53"/>
      <c r="Y54810" s="55"/>
    </row>
    <row r="54811" spans="21:25" x14ac:dyDescent="0.2">
      <c r="U54811" s="55"/>
      <c r="V54811" s="53"/>
      <c r="W54811" s="53"/>
      <c r="X54811" s="53"/>
      <c r="Y54811" s="55"/>
    </row>
    <row r="54812" spans="21:25" x14ac:dyDescent="0.2">
      <c r="U54812" s="55"/>
      <c r="V54812" s="53"/>
      <c r="W54812" s="53"/>
      <c r="X54812" s="53"/>
      <c r="Y54812" s="55"/>
    </row>
    <row r="54813" spans="21:25" x14ac:dyDescent="0.2">
      <c r="U54813" s="55"/>
      <c r="V54813" s="53"/>
      <c r="W54813" s="53"/>
      <c r="X54813" s="53"/>
      <c r="Y54813" s="55"/>
    </row>
    <row r="54814" spans="21:25" x14ac:dyDescent="0.2">
      <c r="U54814" s="55"/>
      <c r="V54814" s="53"/>
      <c r="W54814" s="53"/>
      <c r="X54814" s="53"/>
      <c r="Y54814" s="55"/>
    </row>
    <row r="54815" spans="21:25" x14ac:dyDescent="0.2">
      <c r="U54815" s="55"/>
      <c r="V54815" s="53"/>
      <c r="W54815" s="53"/>
      <c r="X54815" s="53"/>
      <c r="Y54815" s="55"/>
    </row>
    <row r="54816" spans="21:25" x14ac:dyDescent="0.2">
      <c r="U54816" s="55"/>
      <c r="V54816" s="53"/>
      <c r="W54816" s="53"/>
      <c r="X54816" s="53"/>
      <c r="Y54816" s="55"/>
    </row>
    <row r="54817" spans="21:25" x14ac:dyDescent="0.2">
      <c r="U54817" s="55"/>
      <c r="V54817" s="53"/>
      <c r="W54817" s="53"/>
      <c r="X54817" s="53"/>
      <c r="Y54817" s="55"/>
    </row>
    <row r="54818" spans="21:25" x14ac:dyDescent="0.2">
      <c r="U54818" s="55"/>
      <c r="V54818" s="53"/>
      <c r="W54818" s="53"/>
      <c r="X54818" s="53"/>
      <c r="Y54818" s="55"/>
    </row>
    <row r="54819" spans="21:25" x14ac:dyDescent="0.2">
      <c r="U54819" s="55"/>
      <c r="V54819" s="53"/>
      <c r="W54819" s="53"/>
      <c r="X54819" s="53"/>
      <c r="Y54819" s="55"/>
    </row>
    <row r="54820" spans="21:25" x14ac:dyDescent="0.2">
      <c r="U54820" s="55"/>
      <c r="V54820" s="53"/>
      <c r="W54820" s="53"/>
      <c r="X54820" s="53"/>
      <c r="Y54820" s="55"/>
    </row>
    <row r="54821" spans="21:25" x14ac:dyDescent="0.2">
      <c r="U54821" s="55"/>
      <c r="V54821" s="53"/>
      <c r="W54821" s="53"/>
      <c r="X54821" s="53"/>
      <c r="Y54821" s="55"/>
    </row>
    <row r="54822" spans="21:25" x14ac:dyDescent="0.2">
      <c r="U54822" s="55"/>
      <c r="V54822" s="53"/>
      <c r="W54822" s="53"/>
      <c r="X54822" s="53"/>
      <c r="Y54822" s="55"/>
    </row>
    <row r="54823" spans="21:25" x14ac:dyDescent="0.2">
      <c r="U54823" s="55"/>
      <c r="V54823" s="53"/>
      <c r="W54823" s="53"/>
      <c r="X54823" s="53"/>
      <c r="Y54823" s="55"/>
    </row>
    <row r="54824" spans="21:25" x14ac:dyDescent="0.2">
      <c r="U54824" s="55"/>
      <c r="V54824" s="53"/>
      <c r="W54824" s="53"/>
      <c r="X54824" s="53"/>
      <c r="Y54824" s="55"/>
    </row>
    <row r="54825" spans="21:25" x14ac:dyDescent="0.2">
      <c r="U54825" s="55"/>
      <c r="V54825" s="53"/>
      <c r="W54825" s="53"/>
      <c r="X54825" s="53"/>
      <c r="Y54825" s="55"/>
    </row>
    <row r="54826" spans="21:25" x14ac:dyDescent="0.2">
      <c r="U54826" s="55"/>
      <c r="V54826" s="53"/>
      <c r="W54826" s="53"/>
      <c r="X54826" s="53"/>
      <c r="Y54826" s="55"/>
    </row>
    <row r="54827" spans="21:25" x14ac:dyDescent="0.2">
      <c r="U54827" s="55"/>
      <c r="V54827" s="53"/>
      <c r="W54827" s="53"/>
      <c r="X54827" s="53"/>
      <c r="Y54827" s="55"/>
    </row>
    <row r="54828" spans="21:25" x14ac:dyDescent="0.2">
      <c r="U54828" s="55"/>
      <c r="V54828" s="53"/>
      <c r="W54828" s="53"/>
      <c r="X54828" s="53"/>
      <c r="Y54828" s="55"/>
    </row>
    <row r="54829" spans="21:25" x14ac:dyDescent="0.2">
      <c r="U54829" s="55"/>
      <c r="V54829" s="53"/>
      <c r="W54829" s="53"/>
      <c r="X54829" s="53"/>
      <c r="Y54829" s="55"/>
    </row>
    <row r="54830" spans="21:25" x14ac:dyDescent="0.2">
      <c r="U54830" s="55"/>
      <c r="V54830" s="53"/>
      <c r="W54830" s="53"/>
      <c r="X54830" s="53"/>
      <c r="Y54830" s="55"/>
    </row>
    <row r="54831" spans="21:25" x14ac:dyDescent="0.2">
      <c r="U54831" s="55"/>
      <c r="V54831" s="53"/>
      <c r="W54831" s="53"/>
      <c r="X54831" s="53"/>
      <c r="Y54831" s="55"/>
    </row>
    <row r="54832" spans="21:25" x14ac:dyDescent="0.2">
      <c r="U54832" s="55"/>
      <c r="V54832" s="53"/>
      <c r="W54832" s="53"/>
      <c r="X54832" s="53"/>
      <c r="Y54832" s="55"/>
    </row>
    <row r="54833" spans="21:25" x14ac:dyDescent="0.2">
      <c r="U54833" s="55"/>
      <c r="V54833" s="53"/>
      <c r="W54833" s="53"/>
      <c r="X54833" s="53"/>
      <c r="Y54833" s="55"/>
    </row>
    <row r="54834" spans="21:25" x14ac:dyDescent="0.2">
      <c r="U54834" s="55"/>
      <c r="V54834" s="53"/>
      <c r="W54834" s="53"/>
      <c r="X54834" s="53"/>
      <c r="Y54834" s="55"/>
    </row>
    <row r="54835" spans="21:25" x14ac:dyDescent="0.2">
      <c r="U54835" s="55"/>
      <c r="V54835" s="53"/>
      <c r="W54835" s="53"/>
      <c r="X54835" s="53"/>
      <c r="Y54835" s="55"/>
    </row>
    <row r="54836" spans="21:25" x14ac:dyDescent="0.2">
      <c r="U54836" s="55"/>
      <c r="V54836" s="53"/>
      <c r="W54836" s="53"/>
      <c r="X54836" s="53"/>
      <c r="Y54836" s="55"/>
    </row>
    <row r="54837" spans="21:25" x14ac:dyDescent="0.2">
      <c r="U54837" s="55"/>
      <c r="V54837" s="53"/>
      <c r="W54837" s="53"/>
      <c r="X54837" s="53"/>
      <c r="Y54837" s="55"/>
    </row>
    <row r="54838" spans="21:25" x14ac:dyDescent="0.2">
      <c r="U54838" s="55"/>
      <c r="V54838" s="53"/>
      <c r="W54838" s="53"/>
      <c r="X54838" s="53"/>
      <c r="Y54838" s="55"/>
    </row>
    <row r="54839" spans="21:25" x14ac:dyDescent="0.2">
      <c r="U54839" s="55"/>
      <c r="V54839" s="53"/>
      <c r="W54839" s="53"/>
      <c r="X54839" s="53"/>
      <c r="Y54839" s="55"/>
    </row>
    <row r="54840" spans="21:25" x14ac:dyDescent="0.2">
      <c r="U54840" s="55"/>
      <c r="V54840" s="53"/>
      <c r="W54840" s="53"/>
      <c r="X54840" s="53"/>
      <c r="Y54840" s="55"/>
    </row>
    <row r="54841" spans="21:25" x14ac:dyDescent="0.2">
      <c r="U54841" s="55"/>
      <c r="V54841" s="53"/>
      <c r="W54841" s="53"/>
      <c r="X54841" s="53"/>
      <c r="Y54841" s="55"/>
    </row>
    <row r="54842" spans="21:25" x14ac:dyDescent="0.2">
      <c r="U54842" s="55"/>
      <c r="V54842" s="53"/>
      <c r="W54842" s="53"/>
      <c r="X54842" s="53"/>
      <c r="Y54842" s="55"/>
    </row>
    <row r="54843" spans="21:25" x14ac:dyDescent="0.2">
      <c r="U54843" s="55"/>
      <c r="V54843" s="53"/>
      <c r="W54843" s="53"/>
      <c r="X54843" s="53"/>
      <c r="Y54843" s="55"/>
    </row>
    <row r="54844" spans="21:25" x14ac:dyDescent="0.2">
      <c r="U54844" s="55"/>
      <c r="V54844" s="53"/>
      <c r="W54844" s="53"/>
      <c r="X54844" s="53"/>
      <c r="Y54844" s="55"/>
    </row>
    <row r="54845" spans="21:25" x14ac:dyDescent="0.2">
      <c r="U54845" s="55"/>
      <c r="V54845" s="53"/>
      <c r="W54845" s="53"/>
      <c r="X54845" s="53"/>
      <c r="Y54845" s="55"/>
    </row>
    <row r="54846" spans="21:25" x14ac:dyDescent="0.2">
      <c r="U54846" s="55"/>
      <c r="V54846" s="53"/>
      <c r="W54846" s="53"/>
      <c r="X54846" s="53"/>
      <c r="Y54846" s="55"/>
    </row>
    <row r="54847" spans="21:25" x14ac:dyDescent="0.2">
      <c r="U54847" s="55"/>
      <c r="V54847" s="53"/>
      <c r="W54847" s="53"/>
      <c r="X54847" s="53"/>
      <c r="Y54847" s="55"/>
    </row>
    <row r="54848" spans="21:25" x14ac:dyDescent="0.2">
      <c r="U54848" s="55"/>
      <c r="V54848" s="53"/>
      <c r="W54848" s="53"/>
      <c r="X54848" s="53"/>
      <c r="Y54848" s="55"/>
    </row>
    <row r="54849" spans="21:25" x14ac:dyDescent="0.2">
      <c r="U54849" s="55"/>
      <c r="V54849" s="53"/>
      <c r="W54849" s="53"/>
      <c r="X54849" s="53"/>
      <c r="Y54849" s="55"/>
    </row>
    <row r="54850" spans="21:25" x14ac:dyDescent="0.2">
      <c r="U54850" s="55"/>
      <c r="V54850" s="53"/>
      <c r="W54850" s="53"/>
      <c r="X54850" s="53"/>
      <c r="Y54850" s="55"/>
    </row>
    <row r="54851" spans="21:25" x14ac:dyDescent="0.2">
      <c r="U54851" s="55"/>
      <c r="V54851" s="53"/>
      <c r="W54851" s="53"/>
      <c r="X54851" s="53"/>
      <c r="Y54851" s="55"/>
    </row>
    <row r="54852" spans="21:25" x14ac:dyDescent="0.2">
      <c r="U54852" s="55"/>
      <c r="V54852" s="53"/>
      <c r="W54852" s="53"/>
      <c r="X54852" s="53"/>
      <c r="Y54852" s="55"/>
    </row>
    <row r="54853" spans="21:25" x14ac:dyDescent="0.2">
      <c r="U54853" s="55"/>
      <c r="V54853" s="53"/>
      <c r="W54853" s="53"/>
      <c r="X54853" s="53"/>
      <c r="Y54853" s="55"/>
    </row>
    <row r="54854" spans="21:25" x14ac:dyDescent="0.2">
      <c r="U54854" s="55"/>
      <c r="V54854" s="53"/>
      <c r="W54854" s="53"/>
      <c r="X54854" s="53"/>
      <c r="Y54854" s="55"/>
    </row>
    <row r="54855" spans="21:25" x14ac:dyDescent="0.2">
      <c r="U54855" s="55"/>
      <c r="V54855" s="53"/>
      <c r="W54855" s="53"/>
      <c r="X54855" s="53"/>
      <c r="Y54855" s="55"/>
    </row>
    <row r="54856" spans="21:25" x14ac:dyDescent="0.2">
      <c r="U54856" s="55"/>
      <c r="V54856" s="53"/>
      <c r="W54856" s="53"/>
      <c r="X54856" s="53"/>
      <c r="Y54856" s="55"/>
    </row>
    <row r="54857" spans="21:25" x14ac:dyDescent="0.2">
      <c r="U54857" s="55"/>
      <c r="V54857" s="53"/>
      <c r="W54857" s="53"/>
      <c r="X54857" s="53"/>
      <c r="Y54857" s="55"/>
    </row>
    <row r="54858" spans="21:25" x14ac:dyDescent="0.2">
      <c r="U54858" s="55"/>
      <c r="V54858" s="53"/>
      <c r="W54858" s="53"/>
      <c r="X54858" s="53"/>
      <c r="Y54858" s="55"/>
    </row>
    <row r="54859" spans="21:25" x14ac:dyDescent="0.2">
      <c r="U54859" s="55"/>
      <c r="V54859" s="53"/>
      <c r="W54859" s="53"/>
      <c r="X54859" s="53"/>
      <c r="Y54859" s="55"/>
    </row>
    <row r="54860" spans="21:25" x14ac:dyDescent="0.2">
      <c r="U54860" s="55"/>
      <c r="V54860" s="53"/>
      <c r="W54860" s="53"/>
      <c r="X54860" s="53"/>
      <c r="Y54860" s="55"/>
    </row>
    <row r="54861" spans="21:25" x14ac:dyDescent="0.2">
      <c r="U54861" s="55"/>
      <c r="V54861" s="53"/>
      <c r="W54861" s="53"/>
      <c r="X54861" s="53"/>
      <c r="Y54861" s="55"/>
    </row>
    <row r="54862" spans="21:25" x14ac:dyDescent="0.2">
      <c r="U54862" s="55"/>
      <c r="V54862" s="53"/>
      <c r="W54862" s="53"/>
      <c r="X54862" s="53"/>
      <c r="Y54862" s="55"/>
    </row>
    <row r="54863" spans="21:25" x14ac:dyDescent="0.2">
      <c r="U54863" s="55"/>
      <c r="V54863" s="53"/>
      <c r="W54863" s="53"/>
      <c r="X54863" s="53"/>
      <c r="Y54863" s="55"/>
    </row>
    <row r="54864" spans="21:25" x14ac:dyDescent="0.2">
      <c r="U54864" s="55"/>
      <c r="V54864" s="53"/>
      <c r="W54864" s="53"/>
      <c r="X54864" s="53"/>
      <c r="Y54864" s="55"/>
    </row>
    <row r="54865" spans="21:25" x14ac:dyDescent="0.2">
      <c r="U54865" s="55"/>
      <c r="V54865" s="53"/>
      <c r="W54865" s="53"/>
      <c r="X54865" s="53"/>
      <c r="Y54865" s="55"/>
    </row>
    <row r="54866" spans="21:25" x14ac:dyDescent="0.2">
      <c r="U54866" s="55"/>
      <c r="V54866" s="53"/>
      <c r="W54866" s="53"/>
      <c r="X54866" s="53"/>
      <c r="Y54866" s="55"/>
    </row>
    <row r="54867" spans="21:25" x14ac:dyDescent="0.2">
      <c r="U54867" s="55"/>
      <c r="V54867" s="53"/>
      <c r="W54867" s="53"/>
      <c r="X54867" s="53"/>
      <c r="Y54867" s="55"/>
    </row>
    <row r="54868" spans="21:25" x14ac:dyDescent="0.2">
      <c r="U54868" s="55"/>
      <c r="V54868" s="53"/>
      <c r="W54868" s="53"/>
      <c r="X54868" s="53"/>
      <c r="Y54868" s="55"/>
    </row>
    <row r="54869" spans="21:25" x14ac:dyDescent="0.2">
      <c r="U54869" s="55"/>
      <c r="V54869" s="53"/>
      <c r="W54869" s="53"/>
      <c r="X54869" s="53"/>
      <c r="Y54869" s="55"/>
    </row>
    <row r="54870" spans="21:25" x14ac:dyDescent="0.2">
      <c r="U54870" s="55"/>
      <c r="V54870" s="53"/>
      <c r="W54870" s="53"/>
      <c r="X54870" s="53"/>
      <c r="Y54870" s="55"/>
    </row>
    <row r="54871" spans="21:25" x14ac:dyDescent="0.2">
      <c r="U54871" s="55"/>
      <c r="V54871" s="53"/>
      <c r="W54871" s="53"/>
      <c r="X54871" s="53"/>
      <c r="Y54871" s="55"/>
    </row>
    <row r="54872" spans="21:25" x14ac:dyDescent="0.2">
      <c r="U54872" s="55"/>
      <c r="V54872" s="53"/>
      <c r="W54872" s="53"/>
      <c r="X54872" s="53"/>
      <c r="Y54872" s="55"/>
    </row>
    <row r="54873" spans="21:25" x14ac:dyDescent="0.2">
      <c r="U54873" s="55"/>
      <c r="V54873" s="53"/>
      <c r="W54873" s="53"/>
      <c r="X54873" s="53"/>
      <c r="Y54873" s="55"/>
    </row>
    <row r="54874" spans="21:25" x14ac:dyDescent="0.2">
      <c r="U54874" s="55"/>
      <c r="V54874" s="53"/>
      <c r="W54874" s="53"/>
      <c r="X54874" s="53"/>
      <c r="Y54874" s="55"/>
    </row>
    <row r="54875" spans="21:25" x14ac:dyDescent="0.2">
      <c r="U54875" s="55"/>
      <c r="V54875" s="53"/>
      <c r="W54875" s="53"/>
      <c r="X54875" s="53"/>
      <c r="Y54875" s="55"/>
    </row>
    <row r="54876" spans="21:25" x14ac:dyDescent="0.2">
      <c r="U54876" s="55"/>
      <c r="V54876" s="53"/>
      <c r="W54876" s="53"/>
      <c r="X54876" s="53"/>
      <c r="Y54876" s="55"/>
    </row>
    <row r="54877" spans="21:25" x14ac:dyDescent="0.2">
      <c r="U54877" s="55"/>
      <c r="V54877" s="53"/>
      <c r="W54877" s="53"/>
      <c r="X54877" s="53"/>
      <c r="Y54877" s="55"/>
    </row>
    <row r="54878" spans="21:25" x14ac:dyDescent="0.2">
      <c r="U54878" s="55"/>
      <c r="V54878" s="53"/>
      <c r="W54878" s="53"/>
      <c r="X54878" s="53"/>
      <c r="Y54878" s="55"/>
    </row>
    <row r="54879" spans="21:25" x14ac:dyDescent="0.2">
      <c r="U54879" s="55"/>
      <c r="V54879" s="53"/>
      <c r="W54879" s="53"/>
      <c r="X54879" s="53"/>
      <c r="Y54879" s="55"/>
    </row>
    <row r="54880" spans="21:25" x14ac:dyDescent="0.2">
      <c r="U54880" s="55"/>
      <c r="V54880" s="53"/>
      <c r="W54880" s="53"/>
      <c r="X54880" s="53"/>
      <c r="Y54880" s="55"/>
    </row>
    <row r="54881" spans="21:25" x14ac:dyDescent="0.2">
      <c r="U54881" s="55"/>
      <c r="V54881" s="53"/>
      <c r="W54881" s="53"/>
      <c r="X54881" s="53"/>
      <c r="Y54881" s="55"/>
    </row>
    <row r="54882" spans="21:25" x14ac:dyDescent="0.2">
      <c r="U54882" s="55"/>
      <c r="V54882" s="53"/>
      <c r="W54882" s="53"/>
      <c r="X54882" s="53"/>
      <c r="Y54882" s="55"/>
    </row>
    <row r="54883" spans="21:25" x14ac:dyDescent="0.2">
      <c r="U54883" s="55"/>
      <c r="V54883" s="53"/>
      <c r="W54883" s="53"/>
      <c r="X54883" s="53"/>
      <c r="Y54883" s="55"/>
    </row>
    <row r="54884" spans="21:25" x14ac:dyDescent="0.2">
      <c r="U54884" s="55"/>
      <c r="V54884" s="53"/>
      <c r="W54884" s="53"/>
      <c r="X54884" s="53"/>
      <c r="Y54884" s="55"/>
    </row>
    <row r="54885" spans="21:25" x14ac:dyDescent="0.2">
      <c r="U54885" s="55"/>
      <c r="V54885" s="53"/>
      <c r="W54885" s="53"/>
      <c r="X54885" s="53"/>
      <c r="Y54885" s="55"/>
    </row>
    <row r="54886" spans="21:25" x14ac:dyDescent="0.2">
      <c r="U54886" s="55"/>
      <c r="V54886" s="53"/>
      <c r="W54886" s="53"/>
      <c r="X54886" s="53"/>
      <c r="Y54886" s="55"/>
    </row>
    <row r="54887" spans="21:25" x14ac:dyDescent="0.2">
      <c r="U54887" s="55"/>
      <c r="V54887" s="53"/>
      <c r="W54887" s="53"/>
      <c r="X54887" s="53"/>
      <c r="Y54887" s="55"/>
    </row>
    <row r="54888" spans="21:25" x14ac:dyDescent="0.2">
      <c r="U54888" s="55"/>
      <c r="V54888" s="53"/>
      <c r="W54888" s="53"/>
      <c r="X54888" s="53"/>
      <c r="Y54888" s="55"/>
    </row>
    <row r="54889" spans="21:25" x14ac:dyDescent="0.2">
      <c r="U54889" s="55"/>
      <c r="V54889" s="53"/>
      <c r="W54889" s="53"/>
      <c r="X54889" s="53"/>
      <c r="Y54889" s="55"/>
    </row>
    <row r="54890" spans="21:25" x14ac:dyDescent="0.2">
      <c r="U54890" s="55"/>
      <c r="V54890" s="53"/>
      <c r="W54890" s="53"/>
      <c r="X54890" s="53"/>
      <c r="Y54890" s="55"/>
    </row>
    <row r="54891" spans="21:25" x14ac:dyDescent="0.2">
      <c r="U54891" s="55"/>
      <c r="V54891" s="53"/>
      <c r="W54891" s="53"/>
      <c r="X54891" s="53"/>
      <c r="Y54891" s="55"/>
    </row>
    <row r="54892" spans="21:25" x14ac:dyDescent="0.2">
      <c r="U54892" s="55"/>
      <c r="V54892" s="53"/>
      <c r="W54892" s="53"/>
      <c r="X54892" s="53"/>
      <c r="Y54892" s="55"/>
    </row>
    <row r="54893" spans="21:25" x14ac:dyDescent="0.2">
      <c r="U54893" s="55"/>
      <c r="V54893" s="53"/>
      <c r="W54893" s="53"/>
      <c r="X54893" s="53"/>
      <c r="Y54893" s="55"/>
    </row>
    <row r="54894" spans="21:25" x14ac:dyDescent="0.2">
      <c r="U54894" s="55"/>
      <c r="V54894" s="53"/>
      <c r="W54894" s="53"/>
      <c r="X54894" s="53"/>
      <c r="Y54894" s="55"/>
    </row>
    <row r="54895" spans="21:25" x14ac:dyDescent="0.2">
      <c r="U54895" s="55"/>
      <c r="V54895" s="53"/>
      <c r="W54895" s="53"/>
      <c r="X54895" s="53"/>
      <c r="Y54895" s="55"/>
    </row>
    <row r="54896" spans="21:25" x14ac:dyDescent="0.2">
      <c r="U54896" s="55"/>
      <c r="V54896" s="53"/>
      <c r="W54896" s="53"/>
      <c r="X54896" s="53"/>
      <c r="Y54896" s="55"/>
    </row>
    <row r="54897" spans="21:25" x14ac:dyDescent="0.2">
      <c r="U54897" s="55"/>
      <c r="V54897" s="53"/>
      <c r="W54897" s="53"/>
      <c r="X54897" s="53"/>
      <c r="Y54897" s="55"/>
    </row>
    <row r="54898" spans="21:25" x14ac:dyDescent="0.2">
      <c r="U54898" s="55"/>
      <c r="V54898" s="53"/>
      <c r="W54898" s="53"/>
      <c r="X54898" s="53"/>
      <c r="Y54898" s="55"/>
    </row>
    <row r="54899" spans="21:25" x14ac:dyDescent="0.2">
      <c r="U54899" s="55"/>
      <c r="V54899" s="53"/>
      <c r="W54899" s="53"/>
      <c r="X54899" s="53"/>
      <c r="Y54899" s="55"/>
    </row>
    <row r="54900" spans="21:25" x14ac:dyDescent="0.2">
      <c r="U54900" s="55"/>
      <c r="V54900" s="53"/>
      <c r="W54900" s="53"/>
      <c r="X54900" s="53"/>
      <c r="Y54900" s="55"/>
    </row>
    <row r="54901" spans="21:25" x14ac:dyDescent="0.2">
      <c r="U54901" s="55"/>
      <c r="V54901" s="53"/>
      <c r="W54901" s="53"/>
      <c r="X54901" s="53"/>
      <c r="Y54901" s="55"/>
    </row>
    <row r="54902" spans="21:25" x14ac:dyDescent="0.2">
      <c r="U54902" s="55"/>
      <c r="V54902" s="53"/>
      <c r="W54902" s="53"/>
      <c r="X54902" s="53"/>
      <c r="Y54902" s="55"/>
    </row>
    <row r="54903" spans="21:25" x14ac:dyDescent="0.2">
      <c r="U54903" s="55"/>
      <c r="V54903" s="53"/>
      <c r="W54903" s="53"/>
      <c r="X54903" s="53"/>
      <c r="Y54903" s="55"/>
    </row>
    <row r="54904" spans="21:25" x14ac:dyDescent="0.2">
      <c r="U54904" s="55"/>
      <c r="V54904" s="53"/>
      <c r="W54904" s="53"/>
      <c r="X54904" s="53"/>
      <c r="Y54904" s="55"/>
    </row>
    <row r="54905" spans="21:25" x14ac:dyDescent="0.2">
      <c r="U54905" s="55"/>
      <c r="V54905" s="53"/>
      <c r="W54905" s="53"/>
      <c r="X54905" s="53"/>
      <c r="Y54905" s="55"/>
    </row>
    <row r="54906" spans="21:25" x14ac:dyDescent="0.2">
      <c r="U54906" s="55"/>
      <c r="V54906" s="53"/>
      <c r="W54906" s="53"/>
      <c r="X54906" s="53"/>
      <c r="Y54906" s="55"/>
    </row>
    <row r="54907" spans="21:25" x14ac:dyDescent="0.2">
      <c r="U54907" s="55"/>
      <c r="V54907" s="53"/>
      <c r="W54907" s="53"/>
      <c r="X54907" s="53"/>
      <c r="Y54907" s="55"/>
    </row>
    <row r="54908" spans="21:25" x14ac:dyDescent="0.2">
      <c r="U54908" s="55"/>
      <c r="V54908" s="53"/>
      <c r="W54908" s="53"/>
      <c r="X54908" s="53"/>
      <c r="Y54908" s="55"/>
    </row>
    <row r="54909" spans="21:25" x14ac:dyDescent="0.2">
      <c r="U54909" s="55"/>
      <c r="V54909" s="53"/>
      <c r="W54909" s="53"/>
      <c r="X54909" s="53"/>
      <c r="Y54909" s="55"/>
    </row>
    <row r="54910" spans="21:25" x14ac:dyDescent="0.2">
      <c r="U54910" s="55"/>
      <c r="V54910" s="53"/>
      <c r="W54910" s="53"/>
      <c r="X54910" s="53"/>
      <c r="Y54910" s="55"/>
    </row>
    <row r="54911" spans="21:25" x14ac:dyDescent="0.2">
      <c r="U54911" s="55"/>
      <c r="V54911" s="53"/>
      <c r="W54911" s="53"/>
      <c r="X54911" s="53"/>
      <c r="Y54911" s="55"/>
    </row>
    <row r="54912" spans="21:25" x14ac:dyDescent="0.2">
      <c r="U54912" s="55"/>
      <c r="V54912" s="53"/>
      <c r="W54912" s="53"/>
      <c r="X54912" s="53"/>
      <c r="Y54912" s="55"/>
    </row>
    <row r="54913" spans="21:25" x14ac:dyDescent="0.2">
      <c r="U54913" s="55"/>
      <c r="V54913" s="53"/>
      <c r="W54913" s="53"/>
      <c r="X54913" s="53"/>
      <c r="Y54913" s="55"/>
    </row>
    <row r="54914" spans="21:25" x14ac:dyDescent="0.2">
      <c r="U54914" s="55"/>
      <c r="V54914" s="53"/>
      <c r="W54914" s="53"/>
      <c r="X54914" s="53"/>
      <c r="Y54914" s="55"/>
    </row>
    <row r="54915" spans="21:25" x14ac:dyDescent="0.2">
      <c r="U54915" s="55"/>
      <c r="V54915" s="53"/>
      <c r="W54915" s="53"/>
      <c r="X54915" s="53"/>
      <c r="Y54915" s="55"/>
    </row>
    <row r="54916" spans="21:25" x14ac:dyDescent="0.2">
      <c r="U54916" s="55"/>
      <c r="V54916" s="53"/>
      <c r="W54916" s="53"/>
      <c r="X54916" s="53"/>
      <c r="Y54916" s="55"/>
    </row>
    <row r="54917" spans="21:25" x14ac:dyDescent="0.2">
      <c r="U54917" s="55"/>
      <c r="V54917" s="53"/>
      <c r="W54917" s="53"/>
      <c r="X54917" s="53"/>
      <c r="Y54917" s="55"/>
    </row>
    <row r="54918" spans="21:25" x14ac:dyDescent="0.2">
      <c r="U54918" s="55"/>
      <c r="V54918" s="53"/>
      <c r="W54918" s="53"/>
      <c r="X54918" s="53"/>
      <c r="Y54918" s="55"/>
    </row>
    <row r="54919" spans="21:25" x14ac:dyDescent="0.2">
      <c r="U54919" s="55"/>
      <c r="V54919" s="53"/>
      <c r="W54919" s="53"/>
      <c r="X54919" s="53"/>
      <c r="Y54919" s="55"/>
    </row>
    <row r="54920" spans="21:25" x14ac:dyDescent="0.2">
      <c r="U54920" s="55"/>
      <c r="V54920" s="53"/>
      <c r="W54920" s="53"/>
      <c r="X54920" s="53"/>
      <c r="Y54920" s="55"/>
    </row>
    <row r="54921" spans="21:25" x14ac:dyDescent="0.2">
      <c r="U54921" s="55"/>
      <c r="V54921" s="53"/>
      <c r="W54921" s="53"/>
      <c r="X54921" s="53"/>
      <c r="Y54921" s="55"/>
    </row>
    <row r="54922" spans="21:25" x14ac:dyDescent="0.2">
      <c r="U54922" s="55"/>
      <c r="V54922" s="53"/>
      <c r="W54922" s="53"/>
      <c r="X54922" s="53"/>
      <c r="Y54922" s="55"/>
    </row>
    <row r="54923" spans="21:25" x14ac:dyDescent="0.2">
      <c r="U54923" s="55"/>
      <c r="V54923" s="53"/>
      <c r="W54923" s="53"/>
      <c r="X54923" s="53"/>
      <c r="Y54923" s="55"/>
    </row>
    <row r="54924" spans="21:25" x14ac:dyDescent="0.2">
      <c r="U54924" s="55"/>
      <c r="V54924" s="53"/>
      <c r="W54924" s="53"/>
      <c r="X54924" s="53"/>
      <c r="Y54924" s="55"/>
    </row>
    <row r="54925" spans="21:25" x14ac:dyDescent="0.2">
      <c r="U54925" s="55"/>
      <c r="V54925" s="53"/>
      <c r="W54925" s="53"/>
      <c r="X54925" s="53"/>
      <c r="Y54925" s="55"/>
    </row>
    <row r="54926" spans="21:25" x14ac:dyDescent="0.2">
      <c r="U54926" s="55"/>
      <c r="V54926" s="53"/>
      <c r="W54926" s="53"/>
      <c r="X54926" s="53"/>
      <c r="Y54926" s="55"/>
    </row>
    <row r="54927" spans="21:25" x14ac:dyDescent="0.2">
      <c r="U54927" s="55"/>
      <c r="V54927" s="53"/>
      <c r="W54927" s="53"/>
      <c r="X54927" s="53"/>
      <c r="Y54927" s="55"/>
    </row>
    <row r="54928" spans="21:25" x14ac:dyDescent="0.2">
      <c r="U54928" s="55"/>
      <c r="V54928" s="53"/>
      <c r="W54928" s="53"/>
      <c r="X54928" s="53"/>
      <c r="Y54928" s="55"/>
    </row>
    <row r="54929" spans="21:25" x14ac:dyDescent="0.2">
      <c r="U54929" s="55"/>
      <c r="V54929" s="53"/>
      <c r="W54929" s="53"/>
      <c r="X54929" s="53"/>
      <c r="Y54929" s="55"/>
    </row>
    <row r="54930" spans="21:25" x14ac:dyDescent="0.2">
      <c r="U54930" s="55"/>
      <c r="V54930" s="53"/>
      <c r="W54930" s="53"/>
      <c r="X54930" s="53"/>
      <c r="Y54930" s="55"/>
    </row>
    <row r="54931" spans="21:25" x14ac:dyDescent="0.2">
      <c r="U54931" s="55"/>
      <c r="V54931" s="53"/>
      <c r="W54931" s="53"/>
      <c r="X54931" s="53"/>
      <c r="Y54931" s="55"/>
    </row>
    <row r="54932" spans="21:25" x14ac:dyDescent="0.2">
      <c r="U54932" s="55"/>
      <c r="V54932" s="53"/>
      <c r="W54932" s="53"/>
      <c r="X54932" s="53"/>
      <c r="Y54932" s="55"/>
    </row>
    <row r="54933" spans="21:25" x14ac:dyDescent="0.2">
      <c r="U54933" s="55"/>
      <c r="V54933" s="53"/>
      <c r="W54933" s="53"/>
      <c r="X54933" s="53"/>
      <c r="Y54933" s="55"/>
    </row>
    <row r="54934" spans="21:25" x14ac:dyDescent="0.2">
      <c r="U54934" s="55"/>
      <c r="V54934" s="53"/>
      <c r="W54934" s="53"/>
      <c r="X54934" s="53"/>
      <c r="Y54934" s="55"/>
    </row>
    <row r="54935" spans="21:25" x14ac:dyDescent="0.2">
      <c r="U54935" s="55"/>
      <c r="V54935" s="53"/>
      <c r="W54935" s="53"/>
      <c r="X54935" s="53"/>
      <c r="Y54935" s="55"/>
    </row>
    <row r="54936" spans="21:25" x14ac:dyDescent="0.2">
      <c r="U54936" s="55"/>
      <c r="V54936" s="53"/>
      <c r="W54936" s="53"/>
      <c r="X54936" s="53"/>
      <c r="Y54936" s="55"/>
    </row>
    <row r="54937" spans="21:25" x14ac:dyDescent="0.2">
      <c r="U54937" s="55"/>
      <c r="V54937" s="53"/>
      <c r="W54937" s="53"/>
      <c r="X54937" s="53"/>
      <c r="Y54937" s="55"/>
    </row>
    <row r="54938" spans="21:25" x14ac:dyDescent="0.2">
      <c r="U54938" s="55"/>
      <c r="V54938" s="53"/>
      <c r="W54938" s="53"/>
      <c r="X54938" s="53"/>
      <c r="Y54938" s="55"/>
    </row>
    <row r="54939" spans="21:25" x14ac:dyDescent="0.2">
      <c r="U54939" s="55"/>
      <c r="V54939" s="53"/>
      <c r="W54939" s="53"/>
      <c r="X54939" s="53"/>
      <c r="Y54939" s="55"/>
    </row>
    <row r="54940" spans="21:25" x14ac:dyDescent="0.2">
      <c r="U54940" s="55"/>
      <c r="V54940" s="53"/>
      <c r="W54940" s="53"/>
      <c r="X54940" s="53"/>
      <c r="Y54940" s="55"/>
    </row>
    <row r="54941" spans="21:25" x14ac:dyDescent="0.2">
      <c r="U54941" s="55"/>
      <c r="V54941" s="53"/>
      <c r="W54941" s="53"/>
      <c r="X54941" s="53"/>
      <c r="Y54941" s="55"/>
    </row>
    <row r="54942" spans="21:25" x14ac:dyDescent="0.2">
      <c r="U54942" s="55"/>
      <c r="V54942" s="53"/>
      <c r="W54942" s="53"/>
      <c r="X54942" s="53"/>
      <c r="Y54942" s="55"/>
    </row>
    <row r="54943" spans="21:25" x14ac:dyDescent="0.2">
      <c r="U54943" s="55"/>
      <c r="V54943" s="53"/>
      <c r="W54943" s="53"/>
      <c r="X54943" s="53"/>
      <c r="Y54943" s="55"/>
    </row>
    <row r="54944" spans="21:25" x14ac:dyDescent="0.2">
      <c r="U54944" s="55"/>
      <c r="V54944" s="53"/>
      <c r="W54944" s="53"/>
      <c r="X54944" s="53"/>
      <c r="Y54944" s="55"/>
    </row>
    <row r="54945" spans="21:25" x14ac:dyDescent="0.2">
      <c r="U54945" s="55"/>
      <c r="V54945" s="53"/>
      <c r="W54945" s="53"/>
      <c r="X54945" s="53"/>
      <c r="Y54945" s="55"/>
    </row>
    <row r="54946" spans="21:25" x14ac:dyDescent="0.2">
      <c r="U54946" s="55"/>
      <c r="V54946" s="53"/>
      <c r="W54946" s="53"/>
      <c r="X54946" s="53"/>
      <c r="Y54946" s="55"/>
    </row>
    <row r="54947" spans="21:25" x14ac:dyDescent="0.2">
      <c r="U54947" s="55"/>
      <c r="V54947" s="53"/>
      <c r="W54947" s="53"/>
      <c r="X54947" s="53"/>
      <c r="Y54947" s="55"/>
    </row>
    <row r="54948" spans="21:25" x14ac:dyDescent="0.2">
      <c r="U54948" s="55"/>
      <c r="V54948" s="53"/>
      <c r="W54948" s="53"/>
      <c r="X54948" s="53"/>
      <c r="Y54948" s="55"/>
    </row>
    <row r="54949" spans="21:25" x14ac:dyDescent="0.2">
      <c r="U54949" s="55"/>
      <c r="V54949" s="53"/>
      <c r="W54949" s="53"/>
      <c r="X54949" s="53"/>
      <c r="Y54949" s="55"/>
    </row>
    <row r="54950" spans="21:25" x14ac:dyDescent="0.2">
      <c r="U54950" s="55"/>
      <c r="V54950" s="53"/>
      <c r="W54950" s="53"/>
      <c r="X54950" s="53"/>
      <c r="Y54950" s="55"/>
    </row>
    <row r="54951" spans="21:25" x14ac:dyDescent="0.2">
      <c r="U54951" s="55"/>
      <c r="V54951" s="53"/>
      <c r="W54951" s="53"/>
      <c r="X54951" s="53"/>
      <c r="Y54951" s="55"/>
    </row>
    <row r="54952" spans="21:25" x14ac:dyDescent="0.2">
      <c r="U54952" s="55"/>
      <c r="V54952" s="53"/>
      <c r="W54952" s="53"/>
      <c r="X54952" s="53"/>
      <c r="Y54952" s="55"/>
    </row>
    <row r="54953" spans="21:25" x14ac:dyDescent="0.2">
      <c r="U54953" s="55"/>
      <c r="V54953" s="53"/>
      <c r="W54953" s="53"/>
      <c r="X54953" s="53"/>
      <c r="Y54953" s="55"/>
    </row>
    <row r="54954" spans="21:25" x14ac:dyDescent="0.2">
      <c r="U54954" s="55"/>
      <c r="V54954" s="53"/>
      <c r="W54954" s="53"/>
      <c r="X54954" s="53"/>
      <c r="Y54954" s="55"/>
    </row>
    <row r="54955" spans="21:25" x14ac:dyDescent="0.2">
      <c r="U54955" s="55"/>
      <c r="V54955" s="53"/>
      <c r="W54955" s="53"/>
      <c r="X54955" s="53"/>
      <c r="Y54955" s="55"/>
    </row>
    <row r="54956" spans="21:25" x14ac:dyDescent="0.2">
      <c r="U54956" s="55"/>
      <c r="V54956" s="53"/>
      <c r="W54956" s="53"/>
      <c r="X54956" s="53"/>
      <c r="Y54956" s="55"/>
    </row>
    <row r="54957" spans="21:25" x14ac:dyDescent="0.2">
      <c r="U54957" s="55"/>
      <c r="V54957" s="53"/>
      <c r="W54957" s="53"/>
      <c r="X54957" s="53"/>
      <c r="Y54957" s="55"/>
    </row>
    <row r="54958" spans="21:25" x14ac:dyDescent="0.2">
      <c r="U54958" s="55"/>
      <c r="V54958" s="53"/>
      <c r="W54958" s="53"/>
      <c r="X54958" s="53"/>
      <c r="Y54958" s="55"/>
    </row>
    <row r="54959" spans="21:25" x14ac:dyDescent="0.2">
      <c r="U54959" s="55"/>
      <c r="V54959" s="53"/>
      <c r="W54959" s="53"/>
      <c r="X54959" s="53"/>
      <c r="Y54959" s="55"/>
    </row>
    <row r="54960" spans="21:25" x14ac:dyDescent="0.2">
      <c r="U54960" s="55"/>
      <c r="V54960" s="53"/>
      <c r="W54960" s="53"/>
      <c r="X54960" s="53"/>
      <c r="Y54960" s="55"/>
    </row>
    <row r="54961" spans="21:25" x14ac:dyDescent="0.2">
      <c r="U54961" s="55"/>
      <c r="V54961" s="53"/>
      <c r="W54961" s="53"/>
      <c r="X54961" s="53"/>
      <c r="Y54961" s="55"/>
    </row>
    <row r="54962" spans="21:25" x14ac:dyDescent="0.2">
      <c r="U54962" s="55"/>
      <c r="V54962" s="53"/>
      <c r="W54962" s="53"/>
      <c r="X54962" s="53"/>
      <c r="Y54962" s="55"/>
    </row>
    <row r="54963" spans="21:25" x14ac:dyDescent="0.2">
      <c r="U54963" s="55"/>
      <c r="V54963" s="53"/>
      <c r="W54963" s="53"/>
      <c r="X54963" s="53"/>
      <c r="Y54963" s="55"/>
    </row>
    <row r="54964" spans="21:25" x14ac:dyDescent="0.2">
      <c r="U54964" s="55"/>
      <c r="V54964" s="53"/>
      <c r="W54964" s="53"/>
      <c r="X54964" s="53"/>
      <c r="Y54964" s="55"/>
    </row>
    <row r="54965" spans="21:25" x14ac:dyDescent="0.2">
      <c r="U54965" s="55"/>
      <c r="V54965" s="53"/>
      <c r="W54965" s="53"/>
      <c r="X54965" s="53"/>
      <c r="Y54965" s="55"/>
    </row>
    <row r="54966" spans="21:25" x14ac:dyDescent="0.2">
      <c r="U54966" s="55"/>
      <c r="V54966" s="53"/>
      <c r="W54966" s="53"/>
      <c r="X54966" s="53"/>
      <c r="Y54966" s="55"/>
    </row>
    <row r="54967" spans="21:25" x14ac:dyDescent="0.2">
      <c r="U54967" s="55"/>
      <c r="V54967" s="53"/>
      <c r="W54967" s="53"/>
      <c r="X54967" s="53"/>
      <c r="Y54967" s="55"/>
    </row>
    <row r="54968" spans="21:25" x14ac:dyDescent="0.2">
      <c r="U54968" s="55"/>
      <c r="V54968" s="53"/>
      <c r="W54968" s="53"/>
      <c r="X54968" s="53"/>
      <c r="Y54968" s="55"/>
    </row>
    <row r="54969" spans="21:25" x14ac:dyDescent="0.2">
      <c r="U54969" s="55"/>
      <c r="V54969" s="53"/>
      <c r="W54969" s="53"/>
      <c r="X54969" s="53"/>
      <c r="Y54969" s="55"/>
    </row>
    <row r="54970" spans="21:25" x14ac:dyDescent="0.2">
      <c r="U54970" s="55"/>
      <c r="V54970" s="53"/>
      <c r="W54970" s="53"/>
      <c r="X54970" s="53"/>
      <c r="Y54970" s="55"/>
    </row>
    <row r="54971" spans="21:25" x14ac:dyDescent="0.2">
      <c r="U54971" s="55"/>
      <c r="V54971" s="53"/>
      <c r="W54971" s="53"/>
      <c r="X54971" s="53"/>
      <c r="Y54971" s="55"/>
    </row>
    <row r="54972" spans="21:25" x14ac:dyDescent="0.2">
      <c r="U54972" s="55"/>
      <c r="V54972" s="53"/>
      <c r="W54972" s="53"/>
      <c r="X54972" s="53"/>
      <c r="Y54972" s="55"/>
    </row>
    <row r="54973" spans="21:25" x14ac:dyDescent="0.2">
      <c r="U54973" s="55"/>
      <c r="V54973" s="53"/>
      <c r="W54973" s="53"/>
      <c r="X54973" s="53"/>
      <c r="Y54973" s="55"/>
    </row>
    <row r="54974" spans="21:25" x14ac:dyDescent="0.2">
      <c r="U54974" s="55"/>
      <c r="V54974" s="53"/>
      <c r="W54974" s="53"/>
      <c r="X54974" s="53"/>
      <c r="Y54974" s="55"/>
    </row>
    <row r="54975" spans="21:25" x14ac:dyDescent="0.2">
      <c r="U54975" s="55"/>
      <c r="V54975" s="53"/>
      <c r="W54975" s="53"/>
      <c r="X54975" s="53"/>
      <c r="Y54975" s="55"/>
    </row>
    <row r="54976" spans="21:25" x14ac:dyDescent="0.2">
      <c r="U54976" s="55"/>
      <c r="V54976" s="53"/>
      <c r="W54976" s="53"/>
      <c r="X54976" s="53"/>
      <c r="Y54976" s="55"/>
    </row>
    <row r="54977" spans="21:25" x14ac:dyDescent="0.2">
      <c r="U54977" s="55"/>
      <c r="V54977" s="53"/>
      <c r="W54977" s="53"/>
      <c r="X54977" s="53"/>
      <c r="Y54977" s="55"/>
    </row>
    <row r="54978" spans="21:25" x14ac:dyDescent="0.2">
      <c r="U54978" s="55"/>
      <c r="V54978" s="53"/>
      <c r="W54978" s="53"/>
      <c r="X54978" s="53"/>
      <c r="Y54978" s="55"/>
    </row>
    <row r="54979" spans="21:25" x14ac:dyDescent="0.2">
      <c r="U54979" s="55"/>
      <c r="V54979" s="53"/>
      <c r="W54979" s="53"/>
      <c r="X54979" s="53"/>
      <c r="Y54979" s="55"/>
    </row>
    <row r="54980" spans="21:25" x14ac:dyDescent="0.2">
      <c r="U54980" s="55"/>
      <c r="V54980" s="53"/>
      <c r="W54980" s="53"/>
      <c r="X54980" s="53"/>
      <c r="Y54980" s="55"/>
    </row>
    <row r="54981" spans="21:25" x14ac:dyDescent="0.2">
      <c r="U54981" s="55"/>
      <c r="V54981" s="53"/>
      <c r="W54981" s="53"/>
      <c r="X54981" s="53"/>
      <c r="Y54981" s="55"/>
    </row>
    <row r="54982" spans="21:25" x14ac:dyDescent="0.2">
      <c r="U54982" s="55"/>
      <c r="V54982" s="53"/>
      <c r="W54982" s="53"/>
      <c r="X54982" s="53"/>
      <c r="Y54982" s="55"/>
    </row>
    <row r="54983" spans="21:25" x14ac:dyDescent="0.2">
      <c r="U54983" s="55"/>
      <c r="V54983" s="53"/>
      <c r="W54983" s="53"/>
      <c r="X54983" s="53"/>
      <c r="Y54983" s="55"/>
    </row>
    <row r="54984" spans="21:25" x14ac:dyDescent="0.2">
      <c r="U54984" s="55"/>
      <c r="V54984" s="53"/>
      <c r="W54984" s="53"/>
      <c r="X54984" s="53"/>
      <c r="Y54984" s="55"/>
    </row>
    <row r="54985" spans="21:25" x14ac:dyDescent="0.2">
      <c r="U54985" s="55"/>
      <c r="V54985" s="53"/>
      <c r="W54985" s="53"/>
      <c r="X54985" s="53"/>
      <c r="Y54985" s="55"/>
    </row>
    <row r="54986" spans="21:25" x14ac:dyDescent="0.2">
      <c r="U54986" s="55"/>
      <c r="V54986" s="53"/>
      <c r="W54986" s="53"/>
      <c r="X54986" s="53"/>
      <c r="Y54986" s="55"/>
    </row>
    <row r="54987" spans="21:25" x14ac:dyDescent="0.2">
      <c r="U54987" s="55"/>
      <c r="V54987" s="53"/>
      <c r="W54987" s="53"/>
      <c r="X54987" s="53"/>
      <c r="Y54987" s="55"/>
    </row>
    <row r="54988" spans="21:25" x14ac:dyDescent="0.2">
      <c r="U54988" s="55"/>
      <c r="V54988" s="53"/>
      <c r="W54988" s="53"/>
      <c r="X54988" s="53"/>
      <c r="Y54988" s="55"/>
    </row>
    <row r="54989" spans="21:25" x14ac:dyDescent="0.2">
      <c r="U54989" s="55"/>
      <c r="V54989" s="53"/>
      <c r="W54989" s="53"/>
      <c r="X54989" s="53"/>
      <c r="Y54989" s="55"/>
    </row>
    <row r="54990" spans="21:25" x14ac:dyDescent="0.2">
      <c r="U54990" s="55"/>
      <c r="V54990" s="53"/>
      <c r="W54990" s="53"/>
      <c r="X54990" s="53"/>
      <c r="Y54990" s="55"/>
    </row>
    <row r="54991" spans="21:25" x14ac:dyDescent="0.2">
      <c r="U54991" s="55"/>
      <c r="V54991" s="53"/>
      <c r="W54991" s="53"/>
      <c r="X54991" s="53"/>
      <c r="Y54991" s="55"/>
    </row>
    <row r="54992" spans="21:25" x14ac:dyDescent="0.2">
      <c r="U54992" s="55"/>
      <c r="V54992" s="53"/>
      <c r="W54992" s="53"/>
      <c r="X54992" s="53"/>
      <c r="Y54992" s="55"/>
    </row>
    <row r="54993" spans="21:25" x14ac:dyDescent="0.2">
      <c r="U54993" s="55"/>
      <c r="V54993" s="53"/>
      <c r="W54993" s="53"/>
      <c r="X54993" s="53"/>
      <c r="Y54993" s="55"/>
    </row>
    <row r="54994" spans="21:25" x14ac:dyDescent="0.2">
      <c r="U54994" s="55"/>
      <c r="V54994" s="53"/>
      <c r="W54994" s="53"/>
      <c r="X54994" s="53"/>
      <c r="Y54994" s="55"/>
    </row>
    <row r="54995" spans="21:25" x14ac:dyDescent="0.2">
      <c r="U54995" s="55"/>
      <c r="V54995" s="53"/>
      <c r="W54995" s="53"/>
      <c r="X54995" s="53"/>
      <c r="Y54995" s="55"/>
    </row>
    <row r="54996" spans="21:25" x14ac:dyDescent="0.2">
      <c r="U54996" s="55"/>
      <c r="V54996" s="53"/>
      <c r="W54996" s="53"/>
      <c r="X54996" s="53"/>
      <c r="Y54996" s="55"/>
    </row>
    <row r="54997" spans="21:25" x14ac:dyDescent="0.2">
      <c r="U54997" s="55"/>
      <c r="V54997" s="53"/>
      <c r="W54997" s="53"/>
      <c r="X54997" s="53"/>
      <c r="Y54997" s="55"/>
    </row>
    <row r="54998" spans="21:25" x14ac:dyDescent="0.2">
      <c r="U54998" s="55"/>
      <c r="V54998" s="53"/>
      <c r="W54998" s="53"/>
      <c r="X54998" s="53"/>
      <c r="Y54998" s="55"/>
    </row>
    <row r="54999" spans="21:25" x14ac:dyDescent="0.2">
      <c r="U54999" s="55"/>
      <c r="V54999" s="53"/>
      <c r="W54999" s="53"/>
      <c r="X54999" s="53"/>
      <c r="Y54999" s="55"/>
    </row>
    <row r="55000" spans="21:25" x14ac:dyDescent="0.2">
      <c r="U55000" s="55"/>
      <c r="V55000" s="53"/>
      <c r="W55000" s="53"/>
      <c r="X55000" s="53"/>
      <c r="Y55000" s="55"/>
    </row>
    <row r="55001" spans="21:25" x14ac:dyDescent="0.2">
      <c r="U55001" s="55"/>
      <c r="V55001" s="53"/>
      <c r="W55001" s="53"/>
      <c r="X55001" s="53"/>
      <c r="Y55001" s="55"/>
    </row>
    <row r="55002" spans="21:25" x14ac:dyDescent="0.2">
      <c r="U55002" s="55"/>
      <c r="V55002" s="53"/>
      <c r="W55002" s="53"/>
      <c r="X55002" s="53"/>
      <c r="Y55002" s="55"/>
    </row>
    <row r="55003" spans="21:25" x14ac:dyDescent="0.2">
      <c r="U55003" s="55"/>
      <c r="V55003" s="53"/>
      <c r="W55003" s="53"/>
      <c r="X55003" s="53"/>
      <c r="Y55003" s="55"/>
    </row>
    <row r="55004" spans="21:25" x14ac:dyDescent="0.2">
      <c r="U55004" s="55"/>
      <c r="V55004" s="53"/>
      <c r="W55004" s="53"/>
      <c r="X55004" s="53"/>
      <c r="Y55004" s="55"/>
    </row>
    <row r="55005" spans="21:25" x14ac:dyDescent="0.2">
      <c r="U55005" s="55"/>
      <c r="V55005" s="53"/>
      <c r="W55005" s="53"/>
      <c r="X55005" s="53"/>
      <c r="Y55005" s="55"/>
    </row>
    <row r="55006" spans="21:25" x14ac:dyDescent="0.2">
      <c r="U55006" s="55"/>
      <c r="V55006" s="53"/>
      <c r="W55006" s="53"/>
      <c r="X55006" s="53"/>
      <c r="Y55006" s="55"/>
    </row>
    <row r="55007" spans="21:25" x14ac:dyDescent="0.2">
      <c r="U55007" s="55"/>
      <c r="V55007" s="53"/>
      <c r="W55007" s="53"/>
      <c r="X55007" s="53"/>
      <c r="Y55007" s="55"/>
    </row>
    <row r="55008" spans="21:25" x14ac:dyDescent="0.2">
      <c r="U55008" s="55"/>
      <c r="V55008" s="53"/>
      <c r="W55008" s="53"/>
      <c r="X55008" s="53"/>
      <c r="Y55008" s="55"/>
    </row>
    <row r="55009" spans="21:25" x14ac:dyDescent="0.2">
      <c r="U55009" s="55"/>
      <c r="V55009" s="53"/>
      <c r="W55009" s="53"/>
      <c r="X55009" s="53"/>
      <c r="Y55009" s="55"/>
    </row>
    <row r="55010" spans="21:25" x14ac:dyDescent="0.2">
      <c r="U55010" s="55"/>
      <c r="V55010" s="53"/>
      <c r="W55010" s="53"/>
      <c r="X55010" s="53"/>
      <c r="Y55010" s="55"/>
    </row>
    <row r="55011" spans="21:25" x14ac:dyDescent="0.2">
      <c r="U55011" s="55"/>
      <c r="V55011" s="53"/>
      <c r="W55011" s="53"/>
      <c r="X55011" s="53"/>
      <c r="Y55011" s="55"/>
    </row>
    <row r="55012" spans="21:25" x14ac:dyDescent="0.2">
      <c r="U55012" s="55"/>
      <c r="V55012" s="53"/>
      <c r="W55012" s="53"/>
      <c r="X55012" s="53"/>
      <c r="Y55012" s="55"/>
    </row>
    <row r="55013" spans="21:25" x14ac:dyDescent="0.2">
      <c r="U55013" s="55"/>
      <c r="V55013" s="53"/>
      <c r="W55013" s="53"/>
      <c r="X55013" s="53"/>
      <c r="Y55013" s="55"/>
    </row>
    <row r="55014" spans="21:25" x14ac:dyDescent="0.2">
      <c r="U55014" s="55"/>
      <c r="V55014" s="53"/>
      <c r="W55014" s="53"/>
      <c r="X55014" s="53"/>
      <c r="Y55014" s="55"/>
    </row>
    <row r="55015" spans="21:25" x14ac:dyDescent="0.2">
      <c r="U55015" s="55"/>
      <c r="V55015" s="53"/>
      <c r="W55015" s="53"/>
      <c r="X55015" s="53"/>
      <c r="Y55015" s="55"/>
    </row>
    <row r="55016" spans="21:25" x14ac:dyDescent="0.2">
      <c r="U55016" s="55"/>
      <c r="V55016" s="53"/>
      <c r="W55016" s="53"/>
      <c r="X55016" s="53"/>
      <c r="Y55016" s="55"/>
    </row>
    <row r="55017" spans="21:25" x14ac:dyDescent="0.2">
      <c r="U55017" s="55"/>
      <c r="V55017" s="53"/>
      <c r="W55017" s="53"/>
      <c r="X55017" s="53"/>
      <c r="Y55017" s="55"/>
    </row>
    <row r="55018" spans="21:25" x14ac:dyDescent="0.2">
      <c r="U55018" s="55"/>
      <c r="V55018" s="53"/>
      <c r="W55018" s="53"/>
      <c r="X55018" s="53"/>
      <c r="Y55018" s="55"/>
    </row>
    <row r="55019" spans="21:25" x14ac:dyDescent="0.2">
      <c r="U55019" s="55"/>
      <c r="V55019" s="53"/>
      <c r="W55019" s="53"/>
      <c r="X55019" s="53"/>
      <c r="Y55019" s="55"/>
    </row>
    <row r="55020" spans="21:25" x14ac:dyDescent="0.2">
      <c r="U55020" s="55"/>
      <c r="V55020" s="53"/>
      <c r="W55020" s="53"/>
      <c r="X55020" s="53"/>
      <c r="Y55020" s="55"/>
    </row>
    <row r="55021" spans="21:25" x14ac:dyDescent="0.2">
      <c r="U55021" s="55"/>
      <c r="V55021" s="53"/>
      <c r="W55021" s="53"/>
      <c r="X55021" s="53"/>
      <c r="Y55021" s="55"/>
    </row>
    <row r="55022" spans="21:25" x14ac:dyDescent="0.2">
      <c r="U55022" s="55"/>
      <c r="V55022" s="53"/>
      <c r="W55022" s="53"/>
      <c r="X55022" s="53"/>
      <c r="Y55022" s="55"/>
    </row>
    <row r="55023" spans="21:25" x14ac:dyDescent="0.2">
      <c r="U55023" s="55"/>
      <c r="V55023" s="53"/>
      <c r="W55023" s="53"/>
      <c r="X55023" s="53"/>
      <c r="Y55023" s="55"/>
    </row>
    <row r="55024" spans="21:25" x14ac:dyDescent="0.2">
      <c r="U55024" s="55"/>
      <c r="V55024" s="53"/>
      <c r="W55024" s="53"/>
      <c r="X55024" s="53"/>
      <c r="Y55024" s="55"/>
    </row>
    <row r="55025" spans="21:25" x14ac:dyDescent="0.2">
      <c r="U55025" s="55"/>
      <c r="V55025" s="53"/>
      <c r="W55025" s="53"/>
      <c r="X55025" s="53"/>
      <c r="Y55025" s="55"/>
    </row>
    <row r="55026" spans="21:25" x14ac:dyDescent="0.2">
      <c r="U55026" s="55"/>
      <c r="V55026" s="53"/>
      <c r="W55026" s="53"/>
      <c r="X55026" s="53"/>
      <c r="Y55026" s="55"/>
    </row>
    <row r="55027" spans="21:25" x14ac:dyDescent="0.2">
      <c r="U55027" s="55"/>
      <c r="V55027" s="53"/>
      <c r="W55027" s="53"/>
      <c r="X55027" s="53"/>
      <c r="Y55027" s="55"/>
    </row>
    <row r="55028" spans="21:25" x14ac:dyDescent="0.2">
      <c r="U55028" s="55"/>
      <c r="V55028" s="53"/>
      <c r="W55028" s="53"/>
      <c r="X55028" s="53"/>
      <c r="Y55028" s="55"/>
    </row>
    <row r="55029" spans="21:25" x14ac:dyDescent="0.2">
      <c r="U55029" s="55"/>
      <c r="V55029" s="53"/>
      <c r="W55029" s="53"/>
      <c r="X55029" s="53"/>
      <c r="Y55029" s="55"/>
    </row>
    <row r="55030" spans="21:25" x14ac:dyDescent="0.2">
      <c r="U55030" s="55"/>
      <c r="V55030" s="53"/>
      <c r="W55030" s="53"/>
      <c r="X55030" s="53"/>
      <c r="Y55030" s="55"/>
    </row>
    <row r="55031" spans="21:25" x14ac:dyDescent="0.2">
      <c r="U55031" s="55"/>
      <c r="V55031" s="53"/>
      <c r="W55031" s="53"/>
      <c r="X55031" s="53"/>
      <c r="Y55031" s="55"/>
    </row>
    <row r="55032" spans="21:25" x14ac:dyDescent="0.2">
      <c r="U55032" s="55"/>
      <c r="V55032" s="53"/>
      <c r="W55032" s="53"/>
      <c r="X55032" s="53"/>
      <c r="Y55032" s="55"/>
    </row>
    <row r="55033" spans="21:25" x14ac:dyDescent="0.2">
      <c r="U55033" s="55"/>
      <c r="V55033" s="53"/>
      <c r="W55033" s="53"/>
      <c r="X55033" s="53"/>
      <c r="Y55033" s="55"/>
    </row>
    <row r="55034" spans="21:25" x14ac:dyDescent="0.2">
      <c r="U55034" s="55"/>
      <c r="V55034" s="53"/>
      <c r="W55034" s="53"/>
      <c r="X55034" s="53"/>
      <c r="Y55034" s="55"/>
    </row>
    <row r="55035" spans="21:25" x14ac:dyDescent="0.2">
      <c r="U55035" s="55"/>
      <c r="V55035" s="53"/>
      <c r="W55035" s="53"/>
      <c r="X55035" s="53"/>
      <c r="Y55035" s="55"/>
    </row>
    <row r="55036" spans="21:25" x14ac:dyDescent="0.2">
      <c r="U55036" s="55"/>
      <c r="V55036" s="53"/>
      <c r="W55036" s="53"/>
      <c r="X55036" s="53"/>
      <c r="Y55036" s="55"/>
    </row>
    <row r="55037" spans="21:25" x14ac:dyDescent="0.2">
      <c r="U55037" s="55"/>
      <c r="V55037" s="53"/>
      <c r="W55037" s="53"/>
      <c r="X55037" s="53"/>
      <c r="Y55037" s="55"/>
    </row>
    <row r="55038" spans="21:25" x14ac:dyDescent="0.2">
      <c r="U55038" s="55"/>
      <c r="V55038" s="53"/>
      <c r="W55038" s="53"/>
      <c r="X55038" s="53"/>
      <c r="Y55038" s="55"/>
    </row>
    <row r="55039" spans="21:25" x14ac:dyDescent="0.2">
      <c r="U55039" s="55"/>
      <c r="V55039" s="53"/>
      <c r="W55039" s="53"/>
      <c r="X55039" s="53"/>
      <c r="Y55039" s="55"/>
    </row>
    <row r="55040" spans="21:25" x14ac:dyDescent="0.2">
      <c r="U55040" s="55"/>
      <c r="V55040" s="53"/>
      <c r="W55040" s="53"/>
      <c r="X55040" s="53"/>
      <c r="Y55040" s="55"/>
    </row>
    <row r="55041" spans="21:25" x14ac:dyDescent="0.2">
      <c r="U55041" s="55"/>
      <c r="V55041" s="53"/>
      <c r="W55041" s="53"/>
      <c r="X55041" s="53"/>
      <c r="Y55041" s="55"/>
    </row>
    <row r="55042" spans="21:25" x14ac:dyDescent="0.2">
      <c r="U55042" s="55"/>
      <c r="V55042" s="53"/>
      <c r="W55042" s="53"/>
      <c r="X55042" s="53"/>
      <c r="Y55042" s="55"/>
    </row>
    <row r="55043" spans="21:25" x14ac:dyDescent="0.2">
      <c r="U55043" s="55"/>
      <c r="V55043" s="53"/>
      <c r="W55043" s="53"/>
      <c r="X55043" s="53"/>
      <c r="Y55043" s="55"/>
    </row>
    <row r="55044" spans="21:25" x14ac:dyDescent="0.2">
      <c r="U55044" s="55"/>
      <c r="V55044" s="53"/>
      <c r="W55044" s="53"/>
      <c r="X55044" s="53"/>
      <c r="Y55044" s="55"/>
    </row>
    <row r="55045" spans="21:25" x14ac:dyDescent="0.2">
      <c r="U55045" s="55"/>
      <c r="V55045" s="53"/>
      <c r="W55045" s="53"/>
      <c r="X55045" s="53"/>
      <c r="Y55045" s="55"/>
    </row>
    <row r="55046" spans="21:25" x14ac:dyDescent="0.2">
      <c r="U55046" s="55"/>
      <c r="V55046" s="53"/>
      <c r="W55046" s="53"/>
      <c r="X55046" s="53"/>
      <c r="Y55046" s="55"/>
    </row>
    <row r="55047" spans="21:25" x14ac:dyDescent="0.2">
      <c r="U55047" s="55"/>
      <c r="V55047" s="53"/>
      <c r="W55047" s="53"/>
      <c r="X55047" s="53"/>
      <c r="Y55047" s="55"/>
    </row>
    <row r="55048" spans="21:25" x14ac:dyDescent="0.2">
      <c r="U55048" s="55"/>
      <c r="V55048" s="53"/>
      <c r="W55048" s="53"/>
      <c r="X55048" s="53"/>
      <c r="Y55048" s="55"/>
    </row>
    <row r="55049" spans="21:25" x14ac:dyDescent="0.2">
      <c r="U55049" s="55"/>
      <c r="V55049" s="53"/>
      <c r="W55049" s="53"/>
      <c r="X55049" s="53"/>
      <c r="Y55049" s="55"/>
    </row>
    <row r="55050" spans="21:25" x14ac:dyDescent="0.2">
      <c r="U55050" s="55"/>
      <c r="V55050" s="53"/>
      <c r="W55050" s="53"/>
      <c r="X55050" s="53"/>
      <c r="Y55050" s="55"/>
    </row>
    <row r="55051" spans="21:25" x14ac:dyDescent="0.2">
      <c r="U55051" s="55"/>
      <c r="V55051" s="53"/>
      <c r="W55051" s="53"/>
      <c r="X55051" s="53"/>
      <c r="Y55051" s="55"/>
    </row>
    <row r="55052" spans="21:25" x14ac:dyDescent="0.2">
      <c r="U55052" s="55"/>
      <c r="V55052" s="53"/>
      <c r="W55052" s="53"/>
      <c r="X55052" s="53"/>
      <c r="Y55052" s="55"/>
    </row>
    <row r="55053" spans="21:25" x14ac:dyDescent="0.2">
      <c r="U55053" s="55"/>
      <c r="V55053" s="53"/>
      <c r="W55053" s="53"/>
      <c r="X55053" s="53"/>
      <c r="Y55053" s="55"/>
    </row>
    <row r="55054" spans="21:25" x14ac:dyDescent="0.2">
      <c r="U55054" s="55"/>
      <c r="V55054" s="53"/>
      <c r="W55054" s="53"/>
      <c r="X55054" s="53"/>
      <c r="Y55054" s="55"/>
    </row>
    <row r="55055" spans="21:25" x14ac:dyDescent="0.2">
      <c r="U55055" s="55"/>
      <c r="V55055" s="53"/>
      <c r="W55055" s="53"/>
      <c r="X55055" s="53"/>
      <c r="Y55055" s="55"/>
    </row>
    <row r="55056" spans="21:25" x14ac:dyDescent="0.2">
      <c r="U55056" s="55"/>
      <c r="V55056" s="53"/>
      <c r="W55056" s="53"/>
      <c r="X55056" s="53"/>
      <c r="Y55056" s="55"/>
    </row>
    <row r="55057" spans="21:25" x14ac:dyDescent="0.2">
      <c r="U55057" s="55"/>
      <c r="V55057" s="53"/>
      <c r="W55057" s="53"/>
      <c r="X55057" s="53"/>
      <c r="Y55057" s="55"/>
    </row>
    <row r="55058" spans="21:25" x14ac:dyDescent="0.2">
      <c r="U55058" s="55"/>
      <c r="V55058" s="53"/>
      <c r="W55058" s="53"/>
      <c r="X55058" s="53"/>
      <c r="Y55058" s="55"/>
    </row>
    <row r="55059" spans="21:25" x14ac:dyDescent="0.2">
      <c r="U55059" s="55"/>
      <c r="V55059" s="53"/>
      <c r="W55059" s="53"/>
      <c r="X55059" s="53"/>
      <c r="Y55059" s="55"/>
    </row>
    <row r="55060" spans="21:25" x14ac:dyDescent="0.2">
      <c r="U55060" s="55"/>
      <c r="V55060" s="53"/>
      <c r="W55060" s="53"/>
      <c r="X55060" s="53"/>
      <c r="Y55060" s="55"/>
    </row>
    <row r="55061" spans="21:25" x14ac:dyDescent="0.2">
      <c r="U55061" s="55"/>
      <c r="V55061" s="53"/>
      <c r="W55061" s="53"/>
      <c r="X55061" s="53"/>
      <c r="Y55061" s="55"/>
    </row>
    <row r="55062" spans="21:25" x14ac:dyDescent="0.2">
      <c r="U55062" s="55"/>
      <c r="V55062" s="53"/>
      <c r="W55062" s="53"/>
      <c r="X55062" s="53"/>
      <c r="Y55062" s="55"/>
    </row>
    <row r="55063" spans="21:25" x14ac:dyDescent="0.2">
      <c r="U55063" s="55"/>
      <c r="V55063" s="53"/>
      <c r="W55063" s="53"/>
      <c r="X55063" s="53"/>
      <c r="Y55063" s="55"/>
    </row>
    <row r="55064" spans="21:25" x14ac:dyDescent="0.2">
      <c r="U55064" s="55"/>
      <c r="V55064" s="53"/>
      <c r="W55064" s="53"/>
      <c r="X55064" s="53"/>
      <c r="Y55064" s="55"/>
    </row>
    <row r="55065" spans="21:25" x14ac:dyDescent="0.2">
      <c r="U55065" s="55"/>
      <c r="V55065" s="53"/>
      <c r="W55065" s="53"/>
      <c r="X55065" s="53"/>
      <c r="Y55065" s="55"/>
    </row>
    <row r="55066" spans="21:25" x14ac:dyDescent="0.2">
      <c r="U55066" s="55"/>
      <c r="V55066" s="53"/>
      <c r="W55066" s="53"/>
      <c r="X55066" s="53"/>
      <c r="Y55066" s="55"/>
    </row>
    <row r="55067" spans="21:25" x14ac:dyDescent="0.2">
      <c r="U55067" s="55"/>
      <c r="V55067" s="53"/>
      <c r="W55067" s="53"/>
      <c r="X55067" s="53"/>
      <c r="Y55067" s="55"/>
    </row>
    <row r="55068" spans="21:25" x14ac:dyDescent="0.2">
      <c r="U55068" s="55"/>
      <c r="V55068" s="53"/>
      <c r="W55068" s="53"/>
      <c r="X55068" s="53"/>
      <c r="Y55068" s="55"/>
    </row>
    <row r="55069" spans="21:25" x14ac:dyDescent="0.2">
      <c r="U55069" s="55"/>
      <c r="V55069" s="53"/>
      <c r="W55069" s="53"/>
      <c r="X55069" s="53"/>
      <c r="Y55069" s="55"/>
    </row>
    <row r="55070" spans="21:25" x14ac:dyDescent="0.2">
      <c r="U55070" s="55"/>
      <c r="V55070" s="53"/>
      <c r="W55070" s="53"/>
      <c r="X55070" s="53"/>
      <c r="Y55070" s="55"/>
    </row>
    <row r="55071" spans="21:25" x14ac:dyDescent="0.2">
      <c r="U55071" s="55"/>
      <c r="V55071" s="53"/>
      <c r="W55071" s="53"/>
      <c r="X55071" s="53"/>
      <c r="Y55071" s="55"/>
    </row>
    <row r="55072" spans="21:25" x14ac:dyDescent="0.2">
      <c r="U55072" s="55"/>
      <c r="V55072" s="53"/>
      <c r="W55072" s="53"/>
      <c r="X55072" s="53"/>
      <c r="Y55072" s="55"/>
    </row>
    <row r="55073" spans="21:25" x14ac:dyDescent="0.2">
      <c r="U55073" s="55"/>
      <c r="V55073" s="53"/>
      <c r="W55073" s="53"/>
      <c r="X55073" s="53"/>
      <c r="Y55073" s="55"/>
    </row>
    <row r="55074" spans="21:25" x14ac:dyDescent="0.2">
      <c r="U55074" s="55"/>
      <c r="V55074" s="53"/>
      <c r="W55074" s="53"/>
      <c r="X55074" s="53"/>
      <c r="Y55074" s="55"/>
    </row>
    <row r="55075" spans="21:25" x14ac:dyDescent="0.2">
      <c r="U55075" s="55"/>
      <c r="V55075" s="53"/>
      <c r="W55075" s="53"/>
      <c r="X55075" s="53"/>
      <c r="Y55075" s="55"/>
    </row>
    <row r="55076" spans="21:25" x14ac:dyDescent="0.2">
      <c r="U55076" s="55"/>
      <c r="V55076" s="53"/>
      <c r="W55076" s="53"/>
      <c r="X55076" s="53"/>
      <c r="Y55076" s="55"/>
    </row>
    <row r="55077" spans="21:25" x14ac:dyDescent="0.2">
      <c r="U55077" s="55"/>
      <c r="V55077" s="53"/>
      <c r="W55077" s="53"/>
      <c r="X55077" s="53"/>
      <c r="Y55077" s="55"/>
    </row>
    <row r="55078" spans="21:25" x14ac:dyDescent="0.2">
      <c r="U55078" s="55"/>
      <c r="V55078" s="53"/>
      <c r="W55078" s="53"/>
      <c r="X55078" s="53"/>
      <c r="Y55078" s="55"/>
    </row>
    <row r="55079" spans="21:25" x14ac:dyDescent="0.2">
      <c r="U55079" s="55"/>
      <c r="V55079" s="53"/>
      <c r="W55079" s="53"/>
      <c r="X55079" s="53"/>
      <c r="Y55079" s="55"/>
    </row>
    <row r="55080" spans="21:25" x14ac:dyDescent="0.2">
      <c r="U55080" s="55"/>
      <c r="V55080" s="53"/>
      <c r="W55080" s="53"/>
      <c r="X55080" s="53"/>
      <c r="Y55080" s="55"/>
    </row>
    <row r="55081" spans="21:25" x14ac:dyDescent="0.2">
      <c r="U55081" s="55"/>
      <c r="V55081" s="53"/>
      <c r="W55081" s="53"/>
      <c r="X55081" s="53"/>
      <c r="Y55081" s="55"/>
    </row>
    <row r="55082" spans="21:25" x14ac:dyDescent="0.2">
      <c r="U55082" s="55"/>
      <c r="V55082" s="53"/>
      <c r="W55082" s="53"/>
      <c r="X55082" s="53"/>
      <c r="Y55082" s="55"/>
    </row>
    <row r="55083" spans="21:25" x14ac:dyDescent="0.2">
      <c r="U55083" s="55"/>
      <c r="V55083" s="53"/>
      <c r="W55083" s="53"/>
      <c r="X55083" s="53"/>
      <c r="Y55083" s="55"/>
    </row>
    <row r="55084" spans="21:25" x14ac:dyDescent="0.2">
      <c r="U55084" s="55"/>
      <c r="V55084" s="53"/>
      <c r="W55084" s="53"/>
      <c r="X55084" s="53"/>
      <c r="Y55084" s="55"/>
    </row>
    <row r="55085" spans="21:25" x14ac:dyDescent="0.2">
      <c r="U55085" s="55"/>
      <c r="V55085" s="53"/>
      <c r="W55085" s="53"/>
      <c r="X55085" s="53"/>
      <c r="Y55085" s="55"/>
    </row>
    <row r="55086" spans="21:25" x14ac:dyDescent="0.2">
      <c r="U55086" s="55"/>
      <c r="V55086" s="53"/>
      <c r="W55086" s="53"/>
      <c r="X55086" s="53"/>
      <c r="Y55086" s="55"/>
    </row>
    <row r="55087" spans="21:25" x14ac:dyDescent="0.2">
      <c r="U55087" s="55"/>
      <c r="V55087" s="53"/>
      <c r="W55087" s="53"/>
      <c r="X55087" s="53"/>
      <c r="Y55087" s="55"/>
    </row>
    <row r="55088" spans="21:25" x14ac:dyDescent="0.2">
      <c r="U55088" s="55"/>
      <c r="V55088" s="53"/>
      <c r="W55088" s="53"/>
      <c r="X55088" s="53"/>
      <c r="Y55088" s="55"/>
    </row>
    <row r="55089" spans="21:25" x14ac:dyDescent="0.2">
      <c r="U55089" s="55"/>
      <c r="V55089" s="53"/>
      <c r="W55089" s="53"/>
      <c r="X55089" s="53"/>
      <c r="Y55089" s="55"/>
    </row>
    <row r="55090" spans="21:25" x14ac:dyDescent="0.2">
      <c r="U55090" s="55"/>
      <c r="V55090" s="53"/>
      <c r="W55090" s="53"/>
      <c r="X55090" s="53"/>
      <c r="Y55090" s="55"/>
    </row>
    <row r="55091" spans="21:25" x14ac:dyDescent="0.2">
      <c r="U55091" s="55"/>
      <c r="V55091" s="53"/>
      <c r="W55091" s="53"/>
      <c r="X55091" s="53"/>
      <c r="Y55091" s="55"/>
    </row>
    <row r="55092" spans="21:25" x14ac:dyDescent="0.2">
      <c r="U55092" s="55"/>
      <c r="V55092" s="53"/>
      <c r="W55092" s="53"/>
      <c r="X55092" s="53"/>
      <c r="Y55092" s="55"/>
    </row>
    <row r="55093" spans="21:25" x14ac:dyDescent="0.2">
      <c r="U55093" s="55"/>
      <c r="V55093" s="53"/>
      <c r="W55093" s="53"/>
      <c r="X55093" s="53"/>
      <c r="Y55093" s="55"/>
    </row>
    <row r="55094" spans="21:25" x14ac:dyDescent="0.2">
      <c r="U55094" s="55"/>
      <c r="V55094" s="53"/>
      <c r="W55094" s="53"/>
      <c r="X55094" s="53"/>
      <c r="Y55094" s="55"/>
    </row>
    <row r="55095" spans="21:25" x14ac:dyDescent="0.2">
      <c r="U55095" s="55"/>
      <c r="V55095" s="53"/>
      <c r="W55095" s="53"/>
      <c r="X55095" s="53"/>
      <c r="Y55095" s="55"/>
    </row>
    <row r="55096" spans="21:25" x14ac:dyDescent="0.2">
      <c r="U55096" s="55"/>
      <c r="V55096" s="53"/>
      <c r="W55096" s="53"/>
      <c r="X55096" s="53"/>
      <c r="Y55096" s="55"/>
    </row>
    <row r="55097" spans="21:25" x14ac:dyDescent="0.2">
      <c r="U55097" s="55"/>
      <c r="V55097" s="53"/>
      <c r="W55097" s="53"/>
      <c r="X55097" s="53"/>
      <c r="Y55097" s="55"/>
    </row>
    <row r="55098" spans="21:25" x14ac:dyDescent="0.2">
      <c r="U55098" s="55"/>
      <c r="V55098" s="53"/>
      <c r="W55098" s="53"/>
      <c r="X55098" s="53"/>
      <c r="Y55098" s="55"/>
    </row>
    <row r="55099" spans="21:25" x14ac:dyDescent="0.2">
      <c r="U55099" s="55"/>
      <c r="V55099" s="53"/>
      <c r="W55099" s="53"/>
      <c r="X55099" s="53"/>
      <c r="Y55099" s="55"/>
    </row>
    <row r="55100" spans="21:25" x14ac:dyDescent="0.2">
      <c r="U55100" s="55"/>
      <c r="V55100" s="53"/>
      <c r="W55100" s="53"/>
      <c r="X55100" s="53"/>
      <c r="Y55100" s="55"/>
    </row>
    <row r="55101" spans="21:25" x14ac:dyDescent="0.2">
      <c r="U55101" s="55"/>
      <c r="V55101" s="53"/>
      <c r="W55101" s="53"/>
      <c r="X55101" s="53"/>
      <c r="Y55101" s="55"/>
    </row>
    <row r="55102" spans="21:25" x14ac:dyDescent="0.2">
      <c r="U55102" s="55"/>
      <c r="V55102" s="53"/>
      <c r="W55102" s="53"/>
      <c r="X55102" s="53"/>
      <c r="Y55102" s="55"/>
    </row>
    <row r="55103" spans="21:25" x14ac:dyDescent="0.2">
      <c r="U55103" s="55"/>
      <c r="V55103" s="53"/>
      <c r="W55103" s="53"/>
      <c r="X55103" s="53"/>
      <c r="Y55103" s="55"/>
    </row>
    <row r="55104" spans="21:25" x14ac:dyDescent="0.2">
      <c r="U55104" s="55"/>
      <c r="V55104" s="53"/>
      <c r="W55104" s="53"/>
      <c r="X55104" s="53"/>
      <c r="Y55104" s="55"/>
    </row>
    <row r="55105" spans="21:25" x14ac:dyDescent="0.2">
      <c r="U55105" s="55"/>
      <c r="V55105" s="53"/>
      <c r="W55105" s="53"/>
      <c r="X55105" s="53"/>
      <c r="Y55105" s="55"/>
    </row>
    <row r="55106" spans="21:25" x14ac:dyDescent="0.2">
      <c r="U55106" s="55"/>
      <c r="V55106" s="53"/>
      <c r="W55106" s="53"/>
      <c r="X55106" s="53"/>
      <c r="Y55106" s="55"/>
    </row>
    <row r="55107" spans="21:25" x14ac:dyDescent="0.2">
      <c r="U55107" s="55"/>
      <c r="V55107" s="53"/>
      <c r="W55107" s="53"/>
      <c r="X55107" s="53"/>
      <c r="Y55107" s="55"/>
    </row>
    <row r="55108" spans="21:25" x14ac:dyDescent="0.2">
      <c r="U55108" s="55"/>
      <c r="V55108" s="53"/>
      <c r="W55108" s="53"/>
      <c r="X55108" s="53"/>
      <c r="Y55108" s="55"/>
    </row>
    <row r="55109" spans="21:25" x14ac:dyDescent="0.2">
      <c r="U55109" s="55"/>
      <c r="V55109" s="53"/>
      <c r="W55109" s="53"/>
      <c r="X55109" s="53"/>
      <c r="Y55109" s="55"/>
    </row>
    <row r="55110" spans="21:25" x14ac:dyDescent="0.2">
      <c r="U55110" s="55"/>
      <c r="V55110" s="53"/>
      <c r="W55110" s="53"/>
      <c r="X55110" s="53"/>
      <c r="Y55110" s="55"/>
    </row>
    <row r="55111" spans="21:25" x14ac:dyDescent="0.2">
      <c r="U55111" s="55"/>
      <c r="V55111" s="53"/>
      <c r="W55111" s="53"/>
      <c r="X55111" s="53"/>
      <c r="Y55111" s="55"/>
    </row>
    <row r="55112" spans="21:25" x14ac:dyDescent="0.2">
      <c r="U55112" s="55"/>
      <c r="V55112" s="53"/>
      <c r="W55112" s="53"/>
      <c r="X55112" s="53"/>
      <c r="Y55112" s="55"/>
    </row>
    <row r="55113" spans="21:25" x14ac:dyDescent="0.2">
      <c r="U55113" s="55"/>
      <c r="V55113" s="53"/>
      <c r="W55113" s="53"/>
      <c r="X55113" s="53"/>
      <c r="Y55113" s="55"/>
    </row>
    <row r="55114" spans="21:25" x14ac:dyDescent="0.2">
      <c r="U55114" s="55"/>
      <c r="V55114" s="53"/>
      <c r="W55114" s="53"/>
      <c r="X55114" s="53"/>
      <c r="Y55114" s="55"/>
    </row>
    <row r="55115" spans="21:25" x14ac:dyDescent="0.2">
      <c r="U55115" s="55"/>
      <c r="V55115" s="53"/>
      <c r="W55115" s="53"/>
      <c r="X55115" s="53"/>
      <c r="Y55115" s="55"/>
    </row>
    <row r="55116" spans="21:25" x14ac:dyDescent="0.2">
      <c r="U55116" s="55"/>
      <c r="V55116" s="53"/>
      <c r="W55116" s="53"/>
      <c r="X55116" s="53"/>
      <c r="Y55116" s="55"/>
    </row>
    <row r="55117" spans="21:25" x14ac:dyDescent="0.2">
      <c r="U55117" s="55"/>
      <c r="V55117" s="53"/>
      <c r="W55117" s="53"/>
      <c r="X55117" s="53"/>
      <c r="Y55117" s="55"/>
    </row>
    <row r="55118" spans="21:25" x14ac:dyDescent="0.2">
      <c r="U55118" s="55"/>
      <c r="V55118" s="53"/>
      <c r="W55118" s="53"/>
      <c r="X55118" s="53"/>
      <c r="Y55118" s="55"/>
    </row>
    <row r="55119" spans="21:25" x14ac:dyDescent="0.2">
      <c r="U55119" s="55"/>
      <c r="V55119" s="53"/>
      <c r="W55119" s="53"/>
      <c r="X55119" s="53"/>
      <c r="Y55119" s="55"/>
    </row>
    <row r="55120" spans="21:25" x14ac:dyDescent="0.2">
      <c r="U55120" s="55"/>
      <c r="V55120" s="53"/>
      <c r="W55120" s="53"/>
      <c r="X55120" s="53"/>
      <c r="Y55120" s="55"/>
    </row>
    <row r="55121" spans="21:25" x14ac:dyDescent="0.2">
      <c r="U55121" s="55"/>
      <c r="V55121" s="53"/>
      <c r="W55121" s="53"/>
      <c r="X55121" s="53"/>
      <c r="Y55121" s="55"/>
    </row>
    <row r="55122" spans="21:25" x14ac:dyDescent="0.2">
      <c r="U55122" s="55"/>
      <c r="V55122" s="53"/>
      <c r="W55122" s="53"/>
      <c r="X55122" s="53"/>
      <c r="Y55122" s="55"/>
    </row>
    <row r="55123" spans="21:25" x14ac:dyDescent="0.2">
      <c r="U55123" s="55"/>
      <c r="V55123" s="53"/>
      <c r="W55123" s="53"/>
      <c r="X55123" s="53"/>
      <c r="Y55123" s="55"/>
    </row>
    <row r="55124" spans="21:25" x14ac:dyDescent="0.2">
      <c r="U55124" s="55"/>
      <c r="V55124" s="53"/>
      <c r="W55124" s="53"/>
      <c r="X55124" s="53"/>
      <c r="Y55124" s="55"/>
    </row>
    <row r="55125" spans="21:25" x14ac:dyDescent="0.2">
      <c r="U55125" s="55"/>
      <c r="V55125" s="53"/>
      <c r="W55125" s="53"/>
      <c r="X55125" s="53"/>
      <c r="Y55125" s="55"/>
    </row>
    <row r="55126" spans="21:25" x14ac:dyDescent="0.2">
      <c r="U55126" s="55"/>
      <c r="V55126" s="53"/>
      <c r="W55126" s="53"/>
      <c r="X55126" s="53"/>
      <c r="Y55126" s="55"/>
    </row>
    <row r="55127" spans="21:25" x14ac:dyDescent="0.2">
      <c r="U55127" s="55"/>
      <c r="V55127" s="53"/>
      <c r="W55127" s="53"/>
      <c r="X55127" s="53"/>
      <c r="Y55127" s="55"/>
    </row>
    <row r="55128" spans="21:25" x14ac:dyDescent="0.2">
      <c r="U55128" s="55"/>
      <c r="V55128" s="53"/>
      <c r="W55128" s="53"/>
      <c r="X55128" s="53"/>
      <c r="Y55128" s="55"/>
    </row>
    <row r="55129" spans="21:25" x14ac:dyDescent="0.2">
      <c r="U55129" s="55"/>
      <c r="V55129" s="53"/>
      <c r="W55129" s="53"/>
      <c r="X55129" s="53"/>
      <c r="Y55129" s="55"/>
    </row>
    <row r="55130" spans="21:25" x14ac:dyDescent="0.2">
      <c r="U55130" s="55"/>
      <c r="V55130" s="53"/>
      <c r="W55130" s="53"/>
      <c r="X55130" s="53"/>
      <c r="Y55130" s="55"/>
    </row>
    <row r="55131" spans="21:25" x14ac:dyDescent="0.2">
      <c r="U55131" s="55"/>
      <c r="V55131" s="53"/>
      <c r="W55131" s="53"/>
      <c r="X55131" s="53"/>
      <c r="Y55131" s="55"/>
    </row>
    <row r="55132" spans="21:25" x14ac:dyDescent="0.2">
      <c r="U55132" s="55"/>
      <c r="V55132" s="53"/>
      <c r="W55132" s="53"/>
      <c r="X55132" s="53"/>
      <c r="Y55132" s="55"/>
    </row>
    <row r="55133" spans="21:25" x14ac:dyDescent="0.2">
      <c r="U55133" s="55"/>
      <c r="V55133" s="53"/>
      <c r="W55133" s="53"/>
      <c r="X55133" s="53"/>
      <c r="Y55133" s="55"/>
    </row>
    <row r="55134" spans="21:25" x14ac:dyDescent="0.2">
      <c r="U55134" s="55"/>
      <c r="V55134" s="53"/>
      <c r="W55134" s="53"/>
      <c r="X55134" s="53"/>
      <c r="Y55134" s="55"/>
    </row>
    <row r="55135" spans="21:25" x14ac:dyDescent="0.2">
      <c r="U55135" s="55"/>
      <c r="V55135" s="53"/>
      <c r="W55135" s="53"/>
      <c r="X55135" s="53"/>
      <c r="Y55135" s="55"/>
    </row>
    <row r="55136" spans="21:25" x14ac:dyDescent="0.2">
      <c r="U55136" s="55"/>
      <c r="V55136" s="53"/>
      <c r="W55136" s="53"/>
      <c r="X55136" s="53"/>
      <c r="Y55136" s="55"/>
    </row>
    <row r="55137" spans="21:25" x14ac:dyDescent="0.2">
      <c r="U55137" s="55"/>
      <c r="V55137" s="53"/>
      <c r="W55137" s="53"/>
      <c r="X55137" s="53"/>
      <c r="Y55137" s="55"/>
    </row>
    <row r="55138" spans="21:25" x14ac:dyDescent="0.2">
      <c r="U55138" s="55"/>
      <c r="V55138" s="53"/>
      <c r="W55138" s="53"/>
      <c r="X55138" s="53"/>
      <c r="Y55138" s="55"/>
    </row>
    <row r="55139" spans="21:25" x14ac:dyDescent="0.2">
      <c r="U55139" s="55"/>
      <c r="V55139" s="53"/>
      <c r="W55139" s="53"/>
      <c r="X55139" s="53"/>
      <c r="Y55139" s="55"/>
    </row>
    <row r="55140" spans="21:25" x14ac:dyDescent="0.2">
      <c r="U55140" s="55"/>
      <c r="V55140" s="53"/>
      <c r="W55140" s="53"/>
      <c r="X55140" s="53"/>
      <c r="Y55140" s="55"/>
    </row>
    <row r="55141" spans="21:25" x14ac:dyDescent="0.2">
      <c r="U55141" s="55"/>
      <c r="V55141" s="53"/>
      <c r="W55141" s="53"/>
      <c r="X55141" s="53"/>
      <c r="Y55141" s="55"/>
    </row>
    <row r="55142" spans="21:25" x14ac:dyDescent="0.2">
      <c r="U55142" s="55"/>
      <c r="V55142" s="53"/>
      <c r="W55142" s="53"/>
      <c r="X55142" s="53"/>
      <c r="Y55142" s="55"/>
    </row>
    <row r="55143" spans="21:25" x14ac:dyDescent="0.2">
      <c r="U55143" s="55"/>
      <c r="V55143" s="53"/>
      <c r="W55143" s="53"/>
      <c r="X55143" s="53"/>
      <c r="Y55143" s="55"/>
    </row>
    <row r="55144" spans="21:25" x14ac:dyDescent="0.2">
      <c r="U55144" s="55"/>
      <c r="V55144" s="53"/>
      <c r="W55144" s="53"/>
      <c r="X55144" s="53"/>
      <c r="Y55144" s="55"/>
    </row>
    <row r="55145" spans="21:25" x14ac:dyDescent="0.2">
      <c r="U55145" s="55"/>
      <c r="V55145" s="53"/>
      <c r="W55145" s="53"/>
      <c r="X55145" s="53"/>
      <c r="Y55145" s="55"/>
    </row>
    <row r="55146" spans="21:25" x14ac:dyDescent="0.2">
      <c r="U55146" s="55"/>
      <c r="V55146" s="53"/>
      <c r="W55146" s="53"/>
      <c r="X55146" s="53"/>
      <c r="Y55146" s="55"/>
    </row>
    <row r="55147" spans="21:25" x14ac:dyDescent="0.2">
      <c r="U55147" s="55"/>
      <c r="V55147" s="53"/>
      <c r="W55147" s="53"/>
      <c r="X55147" s="53"/>
      <c r="Y55147" s="55"/>
    </row>
    <row r="55148" spans="21:25" x14ac:dyDescent="0.2">
      <c r="U55148" s="55"/>
      <c r="V55148" s="53"/>
      <c r="W55148" s="53"/>
      <c r="X55148" s="53"/>
      <c r="Y55148" s="55"/>
    </row>
    <row r="55149" spans="21:25" x14ac:dyDescent="0.2">
      <c r="U55149" s="55"/>
      <c r="V55149" s="53"/>
      <c r="W55149" s="53"/>
      <c r="X55149" s="53"/>
      <c r="Y55149" s="55"/>
    </row>
    <row r="55150" spans="21:25" x14ac:dyDescent="0.2">
      <c r="U55150" s="55"/>
      <c r="V55150" s="53"/>
      <c r="W55150" s="53"/>
      <c r="X55150" s="53"/>
      <c r="Y55150" s="55"/>
    </row>
    <row r="55151" spans="21:25" x14ac:dyDescent="0.2">
      <c r="U55151" s="55"/>
      <c r="V55151" s="53"/>
      <c r="W55151" s="53"/>
      <c r="X55151" s="53"/>
      <c r="Y55151" s="55"/>
    </row>
    <row r="55152" spans="21:25" x14ac:dyDescent="0.2">
      <c r="U55152" s="55"/>
      <c r="V55152" s="53"/>
      <c r="W55152" s="53"/>
      <c r="X55152" s="53"/>
      <c r="Y55152" s="55"/>
    </row>
    <row r="55153" spans="21:25" x14ac:dyDescent="0.2">
      <c r="U55153" s="55"/>
      <c r="V55153" s="53"/>
      <c r="W55153" s="53"/>
      <c r="X55153" s="53"/>
      <c r="Y55153" s="55"/>
    </row>
    <row r="55154" spans="21:25" x14ac:dyDescent="0.2">
      <c r="U55154" s="55"/>
      <c r="V55154" s="53"/>
      <c r="W55154" s="53"/>
      <c r="X55154" s="53"/>
      <c r="Y55154" s="55"/>
    </row>
    <row r="55155" spans="21:25" x14ac:dyDescent="0.2">
      <c r="U55155" s="55"/>
      <c r="V55155" s="53"/>
      <c r="W55155" s="53"/>
      <c r="X55155" s="53"/>
      <c r="Y55155" s="55"/>
    </row>
    <row r="55156" spans="21:25" x14ac:dyDescent="0.2">
      <c r="U55156" s="55"/>
      <c r="V55156" s="53"/>
      <c r="W55156" s="53"/>
      <c r="X55156" s="53"/>
      <c r="Y55156" s="55"/>
    </row>
    <row r="55157" spans="21:25" x14ac:dyDescent="0.2">
      <c r="U55157" s="55"/>
      <c r="V55157" s="53"/>
      <c r="W55157" s="53"/>
      <c r="X55157" s="53"/>
      <c r="Y55157" s="55"/>
    </row>
    <row r="55158" spans="21:25" x14ac:dyDescent="0.2">
      <c r="U55158" s="55"/>
      <c r="V55158" s="53"/>
      <c r="W55158" s="53"/>
      <c r="X55158" s="53"/>
      <c r="Y55158" s="55"/>
    </row>
    <row r="55159" spans="21:25" x14ac:dyDescent="0.2">
      <c r="U55159" s="55"/>
      <c r="V55159" s="53"/>
      <c r="W55159" s="53"/>
      <c r="X55159" s="53"/>
      <c r="Y55159" s="55"/>
    </row>
    <row r="55160" spans="21:25" x14ac:dyDescent="0.2">
      <c r="U55160" s="55"/>
      <c r="V55160" s="53"/>
      <c r="W55160" s="53"/>
      <c r="X55160" s="53"/>
      <c r="Y55160" s="55"/>
    </row>
    <row r="55161" spans="21:25" x14ac:dyDescent="0.2">
      <c r="U55161" s="55"/>
      <c r="V55161" s="53"/>
      <c r="W55161" s="53"/>
      <c r="X55161" s="53"/>
      <c r="Y55161" s="55"/>
    </row>
    <row r="55162" spans="21:25" x14ac:dyDescent="0.2">
      <c r="U55162" s="55"/>
      <c r="V55162" s="53"/>
      <c r="W55162" s="53"/>
      <c r="X55162" s="53"/>
      <c r="Y55162" s="55"/>
    </row>
    <row r="55163" spans="21:25" x14ac:dyDescent="0.2">
      <c r="U55163" s="55"/>
      <c r="V55163" s="53"/>
      <c r="W55163" s="53"/>
      <c r="X55163" s="53"/>
      <c r="Y55163" s="55"/>
    </row>
    <row r="55164" spans="21:25" x14ac:dyDescent="0.2">
      <c r="U55164" s="55"/>
      <c r="V55164" s="53"/>
      <c r="W55164" s="53"/>
      <c r="X55164" s="53"/>
      <c r="Y55164" s="55"/>
    </row>
    <row r="55165" spans="21:25" x14ac:dyDescent="0.2">
      <c r="U55165" s="55"/>
      <c r="V55165" s="53"/>
      <c r="W55165" s="53"/>
      <c r="X55165" s="53"/>
      <c r="Y55165" s="55"/>
    </row>
    <row r="55166" spans="21:25" x14ac:dyDescent="0.2">
      <c r="U55166" s="55"/>
      <c r="V55166" s="53"/>
      <c r="W55166" s="53"/>
      <c r="X55166" s="53"/>
      <c r="Y55166" s="55"/>
    </row>
    <row r="55167" spans="21:25" x14ac:dyDescent="0.2">
      <c r="U55167" s="55"/>
      <c r="V55167" s="53"/>
      <c r="W55167" s="53"/>
      <c r="X55167" s="53"/>
      <c r="Y55167" s="55"/>
    </row>
    <row r="55168" spans="21:25" x14ac:dyDescent="0.2">
      <c r="U55168" s="55"/>
      <c r="V55168" s="53"/>
      <c r="W55168" s="53"/>
      <c r="X55168" s="53"/>
      <c r="Y55168" s="55"/>
    </row>
    <row r="55169" spans="21:25" x14ac:dyDescent="0.2">
      <c r="U55169" s="55"/>
      <c r="V55169" s="53"/>
      <c r="W55169" s="53"/>
      <c r="X55169" s="53"/>
      <c r="Y55169" s="55"/>
    </row>
    <row r="55170" spans="21:25" x14ac:dyDescent="0.2">
      <c r="U55170" s="55"/>
      <c r="V55170" s="53"/>
      <c r="W55170" s="53"/>
      <c r="X55170" s="53"/>
      <c r="Y55170" s="55"/>
    </row>
    <row r="55171" spans="21:25" x14ac:dyDescent="0.2">
      <c r="U55171" s="55"/>
      <c r="V55171" s="53"/>
      <c r="W55171" s="53"/>
      <c r="X55171" s="53"/>
      <c r="Y55171" s="55"/>
    </row>
    <row r="55172" spans="21:25" x14ac:dyDescent="0.2">
      <c r="U55172" s="55"/>
      <c r="V55172" s="53"/>
      <c r="W55172" s="53"/>
      <c r="X55172" s="53"/>
      <c r="Y55172" s="55"/>
    </row>
    <row r="55173" spans="21:25" x14ac:dyDescent="0.2">
      <c r="U55173" s="55"/>
      <c r="V55173" s="53"/>
      <c r="W55173" s="53"/>
      <c r="X55173" s="53"/>
      <c r="Y55173" s="55"/>
    </row>
    <row r="55174" spans="21:25" x14ac:dyDescent="0.2">
      <c r="U55174" s="55"/>
      <c r="V55174" s="53"/>
      <c r="W55174" s="53"/>
      <c r="X55174" s="53"/>
      <c r="Y55174" s="55"/>
    </row>
    <row r="55175" spans="21:25" x14ac:dyDescent="0.2">
      <c r="U55175" s="55"/>
      <c r="V55175" s="53"/>
      <c r="W55175" s="53"/>
      <c r="X55175" s="53"/>
      <c r="Y55175" s="55"/>
    </row>
    <row r="55176" spans="21:25" x14ac:dyDescent="0.2">
      <c r="U55176" s="55"/>
      <c r="V55176" s="53"/>
      <c r="W55176" s="53"/>
      <c r="X55176" s="53"/>
      <c r="Y55176" s="55"/>
    </row>
    <row r="55177" spans="21:25" x14ac:dyDescent="0.2">
      <c r="U55177" s="55"/>
      <c r="V55177" s="53"/>
      <c r="W55177" s="53"/>
      <c r="X55177" s="53"/>
      <c r="Y55177" s="55"/>
    </row>
    <row r="55178" spans="21:25" x14ac:dyDescent="0.2">
      <c r="U55178" s="55"/>
      <c r="V55178" s="53"/>
      <c r="W55178" s="53"/>
      <c r="X55178" s="53"/>
      <c r="Y55178" s="55"/>
    </row>
    <row r="55179" spans="21:25" x14ac:dyDescent="0.2">
      <c r="U55179" s="55"/>
      <c r="V55179" s="53"/>
      <c r="W55179" s="53"/>
      <c r="X55179" s="53"/>
      <c r="Y55179" s="55"/>
    </row>
    <row r="55180" spans="21:25" x14ac:dyDescent="0.2">
      <c r="U55180" s="55"/>
      <c r="V55180" s="53"/>
      <c r="W55180" s="53"/>
      <c r="X55180" s="53"/>
      <c r="Y55180" s="55"/>
    </row>
    <row r="55181" spans="21:25" x14ac:dyDescent="0.2">
      <c r="U55181" s="55"/>
      <c r="V55181" s="53"/>
      <c r="W55181" s="53"/>
      <c r="X55181" s="53"/>
      <c r="Y55181" s="55"/>
    </row>
    <row r="55182" spans="21:25" x14ac:dyDescent="0.2">
      <c r="U55182" s="55"/>
      <c r="V55182" s="53"/>
      <c r="W55182" s="53"/>
      <c r="X55182" s="53"/>
      <c r="Y55182" s="55"/>
    </row>
    <row r="55183" spans="21:25" x14ac:dyDescent="0.2">
      <c r="U55183" s="55"/>
      <c r="V55183" s="53"/>
      <c r="W55183" s="53"/>
      <c r="X55183" s="53"/>
      <c r="Y55183" s="55"/>
    </row>
    <row r="55184" spans="21:25" x14ac:dyDescent="0.2">
      <c r="U55184" s="55"/>
      <c r="V55184" s="53"/>
      <c r="W55184" s="53"/>
      <c r="X55184" s="53"/>
      <c r="Y55184" s="55"/>
    </row>
    <row r="55185" spans="21:25" x14ac:dyDescent="0.2">
      <c r="U55185" s="55"/>
      <c r="V55185" s="53"/>
      <c r="W55185" s="53"/>
      <c r="X55185" s="53"/>
      <c r="Y55185" s="55"/>
    </row>
    <row r="55186" spans="21:25" x14ac:dyDescent="0.2">
      <c r="U55186" s="55"/>
      <c r="V55186" s="53"/>
      <c r="W55186" s="53"/>
      <c r="X55186" s="53"/>
      <c r="Y55186" s="55"/>
    </row>
    <row r="55187" spans="21:25" x14ac:dyDescent="0.2">
      <c r="U55187" s="55"/>
      <c r="V55187" s="53"/>
      <c r="W55187" s="53"/>
      <c r="X55187" s="53"/>
      <c r="Y55187" s="55"/>
    </row>
    <row r="55188" spans="21:25" x14ac:dyDescent="0.2">
      <c r="U55188" s="55"/>
      <c r="V55188" s="53"/>
      <c r="W55188" s="53"/>
      <c r="X55188" s="53"/>
      <c r="Y55188" s="55"/>
    </row>
    <row r="55189" spans="21:25" x14ac:dyDescent="0.2">
      <c r="U55189" s="55"/>
      <c r="V55189" s="53"/>
      <c r="W55189" s="53"/>
      <c r="X55189" s="53"/>
      <c r="Y55189" s="55"/>
    </row>
    <row r="55190" spans="21:25" x14ac:dyDescent="0.2">
      <c r="U55190" s="55"/>
      <c r="V55190" s="53"/>
      <c r="W55190" s="53"/>
      <c r="X55190" s="53"/>
      <c r="Y55190" s="55"/>
    </row>
    <row r="55191" spans="21:25" x14ac:dyDescent="0.2">
      <c r="U55191" s="55"/>
      <c r="V55191" s="53"/>
      <c r="W55191" s="53"/>
      <c r="X55191" s="53"/>
      <c r="Y55191" s="55"/>
    </row>
    <row r="55192" spans="21:25" x14ac:dyDescent="0.2">
      <c r="U55192" s="55"/>
      <c r="V55192" s="53"/>
      <c r="W55192" s="53"/>
      <c r="X55192" s="53"/>
      <c r="Y55192" s="55"/>
    </row>
    <row r="55193" spans="21:25" x14ac:dyDescent="0.2">
      <c r="U55193" s="55"/>
      <c r="V55193" s="53"/>
      <c r="W55193" s="53"/>
      <c r="X55193" s="53"/>
      <c r="Y55193" s="55"/>
    </row>
    <row r="55194" spans="21:25" x14ac:dyDescent="0.2">
      <c r="U55194" s="55"/>
      <c r="V55194" s="53"/>
      <c r="W55194" s="53"/>
      <c r="X55194" s="53"/>
      <c r="Y55194" s="55"/>
    </row>
    <row r="55195" spans="21:25" x14ac:dyDescent="0.2">
      <c r="U55195" s="55"/>
      <c r="V55195" s="53"/>
      <c r="W55195" s="53"/>
      <c r="X55195" s="53"/>
      <c r="Y55195" s="55"/>
    </row>
    <row r="55196" spans="21:25" x14ac:dyDescent="0.2">
      <c r="U55196" s="55"/>
      <c r="V55196" s="53"/>
      <c r="W55196" s="53"/>
      <c r="X55196" s="53"/>
      <c r="Y55196" s="55"/>
    </row>
    <row r="55197" spans="21:25" x14ac:dyDescent="0.2">
      <c r="U55197" s="55"/>
      <c r="V55197" s="53"/>
      <c r="W55197" s="53"/>
      <c r="X55197" s="53"/>
      <c r="Y55197" s="55"/>
    </row>
    <row r="55198" spans="21:25" x14ac:dyDescent="0.2">
      <c r="U55198" s="55"/>
      <c r="V55198" s="53"/>
      <c r="W55198" s="53"/>
      <c r="X55198" s="53"/>
      <c r="Y55198" s="55"/>
    </row>
    <row r="55199" spans="21:25" x14ac:dyDescent="0.2">
      <c r="U55199" s="55"/>
      <c r="V55199" s="53"/>
      <c r="W55199" s="53"/>
      <c r="X55199" s="53"/>
      <c r="Y55199" s="55"/>
    </row>
    <row r="55200" spans="21:25" x14ac:dyDescent="0.2">
      <c r="U55200" s="55"/>
      <c r="V55200" s="53"/>
      <c r="W55200" s="53"/>
      <c r="X55200" s="53"/>
      <c r="Y55200" s="55"/>
    </row>
    <row r="55201" spans="21:25" x14ac:dyDescent="0.2">
      <c r="U55201" s="55"/>
      <c r="V55201" s="53"/>
      <c r="W55201" s="53"/>
      <c r="X55201" s="53"/>
      <c r="Y55201" s="55"/>
    </row>
    <row r="55202" spans="21:25" x14ac:dyDescent="0.2">
      <c r="U55202" s="55"/>
      <c r="V55202" s="53"/>
      <c r="W55202" s="53"/>
      <c r="X55202" s="53"/>
      <c r="Y55202" s="55"/>
    </row>
    <row r="55203" spans="21:25" x14ac:dyDescent="0.2">
      <c r="U55203" s="55"/>
      <c r="V55203" s="53"/>
      <c r="W55203" s="53"/>
      <c r="X55203" s="53"/>
      <c r="Y55203" s="55"/>
    </row>
    <row r="55204" spans="21:25" x14ac:dyDescent="0.2">
      <c r="U55204" s="55"/>
      <c r="V55204" s="53"/>
      <c r="W55204" s="53"/>
      <c r="X55204" s="53"/>
      <c r="Y55204" s="55"/>
    </row>
    <row r="55205" spans="21:25" x14ac:dyDescent="0.2">
      <c r="U55205" s="55"/>
      <c r="V55205" s="53"/>
      <c r="W55205" s="53"/>
      <c r="X55205" s="53"/>
      <c r="Y55205" s="55"/>
    </row>
    <row r="55206" spans="21:25" x14ac:dyDescent="0.2">
      <c r="U55206" s="55"/>
      <c r="V55206" s="53"/>
      <c r="W55206" s="53"/>
      <c r="X55206" s="53"/>
      <c r="Y55206" s="55"/>
    </row>
    <row r="55207" spans="21:25" x14ac:dyDescent="0.2">
      <c r="U55207" s="55"/>
      <c r="V55207" s="53"/>
      <c r="W55207" s="53"/>
      <c r="X55207" s="53"/>
      <c r="Y55207" s="55"/>
    </row>
    <row r="55208" spans="21:25" x14ac:dyDescent="0.2">
      <c r="U55208" s="55"/>
      <c r="V55208" s="53"/>
      <c r="W55208" s="53"/>
      <c r="X55208" s="53"/>
      <c r="Y55208" s="55"/>
    </row>
    <row r="55209" spans="21:25" x14ac:dyDescent="0.2">
      <c r="U55209" s="55"/>
      <c r="V55209" s="53"/>
      <c r="W55209" s="53"/>
      <c r="X55209" s="53"/>
      <c r="Y55209" s="55"/>
    </row>
    <row r="55210" spans="21:25" x14ac:dyDescent="0.2">
      <c r="U55210" s="55"/>
      <c r="V55210" s="53"/>
      <c r="W55210" s="53"/>
      <c r="X55210" s="53"/>
      <c r="Y55210" s="55"/>
    </row>
    <row r="55211" spans="21:25" x14ac:dyDescent="0.2">
      <c r="U55211" s="55"/>
      <c r="V55211" s="53"/>
      <c r="W55211" s="53"/>
      <c r="X55211" s="53"/>
      <c r="Y55211" s="55"/>
    </row>
    <row r="55212" spans="21:25" x14ac:dyDescent="0.2">
      <c r="U55212" s="55"/>
      <c r="V55212" s="53"/>
      <c r="W55212" s="53"/>
      <c r="X55212" s="53"/>
      <c r="Y55212" s="55"/>
    </row>
    <row r="55213" spans="21:25" x14ac:dyDescent="0.2">
      <c r="U55213" s="55"/>
      <c r="V55213" s="53"/>
      <c r="W55213" s="53"/>
      <c r="X55213" s="53"/>
      <c r="Y55213" s="55"/>
    </row>
    <row r="55214" spans="21:25" x14ac:dyDescent="0.2">
      <c r="U55214" s="55"/>
      <c r="V55214" s="53"/>
      <c r="W55214" s="53"/>
      <c r="X55214" s="53"/>
      <c r="Y55214" s="55"/>
    </row>
    <row r="55215" spans="21:25" x14ac:dyDescent="0.2">
      <c r="U55215" s="55"/>
      <c r="V55215" s="53"/>
      <c r="W55215" s="53"/>
      <c r="X55215" s="53"/>
      <c r="Y55215" s="55"/>
    </row>
    <row r="55216" spans="21:25" x14ac:dyDescent="0.2">
      <c r="U55216" s="55"/>
      <c r="V55216" s="53"/>
      <c r="W55216" s="53"/>
      <c r="X55216" s="53"/>
      <c r="Y55216" s="55"/>
    </row>
    <row r="55217" spans="21:25" x14ac:dyDescent="0.2">
      <c r="U55217" s="55"/>
      <c r="V55217" s="53"/>
      <c r="W55217" s="53"/>
      <c r="X55217" s="53"/>
      <c r="Y55217" s="55"/>
    </row>
    <row r="55218" spans="21:25" x14ac:dyDescent="0.2">
      <c r="U55218" s="55"/>
      <c r="V55218" s="53"/>
      <c r="W55218" s="53"/>
      <c r="X55218" s="53"/>
      <c r="Y55218" s="55"/>
    </row>
    <row r="55219" spans="21:25" x14ac:dyDescent="0.2">
      <c r="U55219" s="55"/>
      <c r="V55219" s="53"/>
      <c r="W55219" s="53"/>
      <c r="X55219" s="53"/>
      <c r="Y55219" s="55"/>
    </row>
    <row r="55220" spans="21:25" x14ac:dyDescent="0.2">
      <c r="U55220" s="55"/>
      <c r="V55220" s="53"/>
      <c r="W55220" s="53"/>
      <c r="X55220" s="53"/>
      <c r="Y55220" s="55"/>
    </row>
    <row r="55221" spans="21:25" x14ac:dyDescent="0.2">
      <c r="U55221" s="55"/>
      <c r="V55221" s="53"/>
      <c r="W55221" s="53"/>
      <c r="X55221" s="53"/>
      <c r="Y55221" s="55"/>
    </row>
    <row r="55222" spans="21:25" x14ac:dyDescent="0.2">
      <c r="U55222" s="55"/>
      <c r="V55222" s="53"/>
      <c r="W55222" s="53"/>
      <c r="X55222" s="53"/>
      <c r="Y55222" s="55"/>
    </row>
    <row r="55223" spans="21:25" x14ac:dyDescent="0.2">
      <c r="U55223" s="55"/>
      <c r="V55223" s="53"/>
      <c r="W55223" s="53"/>
      <c r="X55223" s="53"/>
      <c r="Y55223" s="55"/>
    </row>
    <row r="55224" spans="21:25" x14ac:dyDescent="0.2">
      <c r="U55224" s="55"/>
      <c r="V55224" s="53"/>
      <c r="W55224" s="53"/>
      <c r="X55224" s="53"/>
      <c r="Y55224" s="55"/>
    </row>
    <row r="55225" spans="21:25" x14ac:dyDescent="0.2">
      <c r="U55225" s="55"/>
      <c r="V55225" s="53"/>
      <c r="W55225" s="53"/>
      <c r="X55225" s="53"/>
      <c r="Y55225" s="55"/>
    </row>
    <row r="55226" spans="21:25" x14ac:dyDescent="0.2">
      <c r="U55226" s="55"/>
      <c r="V55226" s="53"/>
      <c r="W55226" s="53"/>
      <c r="X55226" s="53"/>
      <c r="Y55226" s="55"/>
    </row>
    <row r="55227" spans="21:25" x14ac:dyDescent="0.2">
      <c r="U55227" s="55"/>
      <c r="V55227" s="53"/>
      <c r="W55227" s="53"/>
      <c r="X55227" s="53"/>
      <c r="Y55227" s="55"/>
    </row>
    <row r="55228" spans="21:25" x14ac:dyDescent="0.2">
      <c r="U55228" s="55"/>
      <c r="V55228" s="53"/>
      <c r="W55228" s="53"/>
      <c r="X55228" s="53"/>
      <c r="Y55228" s="55"/>
    </row>
    <row r="55229" spans="21:25" x14ac:dyDescent="0.2">
      <c r="U55229" s="55"/>
      <c r="V55229" s="53"/>
      <c r="W55229" s="53"/>
      <c r="X55229" s="53"/>
      <c r="Y55229" s="55"/>
    </row>
    <row r="55230" spans="21:25" x14ac:dyDescent="0.2">
      <c r="U55230" s="55"/>
      <c r="V55230" s="53"/>
      <c r="W55230" s="53"/>
      <c r="X55230" s="53"/>
      <c r="Y55230" s="55"/>
    </row>
    <row r="55231" spans="21:25" x14ac:dyDescent="0.2">
      <c r="U55231" s="55"/>
      <c r="V55231" s="53"/>
      <c r="W55231" s="53"/>
      <c r="X55231" s="53"/>
      <c r="Y55231" s="55"/>
    </row>
    <row r="55232" spans="21:25" x14ac:dyDescent="0.2">
      <c r="U55232" s="55"/>
      <c r="V55232" s="53"/>
      <c r="W55232" s="53"/>
      <c r="X55232" s="53"/>
      <c r="Y55232" s="55"/>
    </row>
    <row r="55233" spans="21:25" x14ac:dyDescent="0.2">
      <c r="U55233" s="55"/>
      <c r="V55233" s="53"/>
      <c r="W55233" s="53"/>
      <c r="X55233" s="53"/>
      <c r="Y55233" s="55"/>
    </row>
    <row r="55234" spans="21:25" x14ac:dyDescent="0.2">
      <c r="U55234" s="55"/>
      <c r="V55234" s="53"/>
      <c r="W55234" s="53"/>
      <c r="X55234" s="53"/>
      <c r="Y55234" s="55"/>
    </row>
    <row r="55235" spans="21:25" x14ac:dyDescent="0.2">
      <c r="U55235" s="55"/>
      <c r="V55235" s="53"/>
      <c r="W55235" s="53"/>
      <c r="X55235" s="53"/>
      <c r="Y55235" s="55"/>
    </row>
    <row r="55236" spans="21:25" x14ac:dyDescent="0.2">
      <c r="U55236" s="55"/>
      <c r="V55236" s="53"/>
      <c r="W55236" s="53"/>
      <c r="X55236" s="53"/>
      <c r="Y55236" s="55"/>
    </row>
    <row r="55237" spans="21:25" x14ac:dyDescent="0.2">
      <c r="U55237" s="55"/>
      <c r="V55237" s="53"/>
      <c r="W55237" s="53"/>
      <c r="X55237" s="53"/>
      <c r="Y55237" s="55"/>
    </row>
    <row r="55238" spans="21:25" x14ac:dyDescent="0.2">
      <c r="U55238" s="55"/>
      <c r="V55238" s="53"/>
      <c r="W55238" s="53"/>
      <c r="X55238" s="53"/>
      <c r="Y55238" s="55"/>
    </row>
    <row r="55239" spans="21:25" x14ac:dyDescent="0.2">
      <c r="U55239" s="55"/>
      <c r="V55239" s="53"/>
      <c r="W55239" s="53"/>
      <c r="X55239" s="53"/>
      <c r="Y55239" s="55"/>
    </row>
    <row r="55240" spans="21:25" x14ac:dyDescent="0.2">
      <c r="U55240" s="55"/>
      <c r="V55240" s="53"/>
      <c r="W55240" s="53"/>
      <c r="X55240" s="53"/>
      <c r="Y55240" s="55"/>
    </row>
    <row r="55241" spans="21:25" x14ac:dyDescent="0.2">
      <c r="U55241" s="55"/>
      <c r="V55241" s="53"/>
      <c r="W55241" s="53"/>
      <c r="X55241" s="53"/>
      <c r="Y55241" s="55"/>
    </row>
    <row r="55242" spans="21:25" x14ac:dyDescent="0.2">
      <c r="U55242" s="55"/>
      <c r="V55242" s="53"/>
      <c r="W55242" s="53"/>
      <c r="X55242" s="53"/>
      <c r="Y55242" s="55"/>
    </row>
    <row r="55243" spans="21:25" x14ac:dyDescent="0.2">
      <c r="U55243" s="55"/>
      <c r="V55243" s="53"/>
      <c r="W55243" s="53"/>
      <c r="X55243" s="53"/>
      <c r="Y55243" s="55"/>
    </row>
    <row r="55244" spans="21:25" x14ac:dyDescent="0.2">
      <c r="U55244" s="55"/>
      <c r="V55244" s="53"/>
      <c r="W55244" s="53"/>
      <c r="X55244" s="53"/>
      <c r="Y55244" s="55"/>
    </row>
    <row r="55245" spans="21:25" x14ac:dyDescent="0.2">
      <c r="U55245" s="55"/>
      <c r="V55245" s="53"/>
      <c r="W55245" s="53"/>
      <c r="X55245" s="53"/>
      <c r="Y55245" s="55"/>
    </row>
    <row r="55246" spans="21:25" x14ac:dyDescent="0.2">
      <c r="U55246" s="55"/>
      <c r="V55246" s="53"/>
      <c r="W55246" s="53"/>
      <c r="X55246" s="53"/>
      <c r="Y55246" s="55"/>
    </row>
    <row r="55247" spans="21:25" x14ac:dyDescent="0.2">
      <c r="U55247" s="55"/>
      <c r="V55247" s="53"/>
      <c r="W55247" s="53"/>
      <c r="X55247" s="53"/>
      <c r="Y55247" s="55"/>
    </row>
    <row r="55248" spans="21:25" x14ac:dyDescent="0.2">
      <c r="U55248" s="55"/>
      <c r="V55248" s="53"/>
      <c r="W55248" s="53"/>
      <c r="X55248" s="53"/>
      <c r="Y55248" s="55"/>
    </row>
    <row r="55249" spans="21:25" x14ac:dyDescent="0.2">
      <c r="U55249" s="55"/>
      <c r="V55249" s="53"/>
      <c r="W55249" s="53"/>
      <c r="X55249" s="53"/>
      <c r="Y55249" s="55"/>
    </row>
    <row r="55250" spans="21:25" x14ac:dyDescent="0.2">
      <c r="U55250" s="55"/>
      <c r="V55250" s="53"/>
      <c r="W55250" s="53"/>
      <c r="X55250" s="53"/>
      <c r="Y55250" s="55"/>
    </row>
    <row r="55251" spans="21:25" x14ac:dyDescent="0.2">
      <c r="U55251" s="55"/>
      <c r="V55251" s="53"/>
      <c r="W55251" s="53"/>
      <c r="X55251" s="53"/>
      <c r="Y55251" s="55"/>
    </row>
    <row r="55252" spans="21:25" x14ac:dyDescent="0.2">
      <c r="U55252" s="55"/>
      <c r="V55252" s="53"/>
      <c r="W55252" s="53"/>
      <c r="X55252" s="53"/>
      <c r="Y55252" s="55"/>
    </row>
    <row r="55253" spans="21:25" x14ac:dyDescent="0.2">
      <c r="U55253" s="55"/>
      <c r="V55253" s="53"/>
      <c r="W55253" s="53"/>
      <c r="X55253" s="53"/>
      <c r="Y55253" s="55"/>
    </row>
    <row r="55254" spans="21:25" x14ac:dyDescent="0.2">
      <c r="U55254" s="55"/>
      <c r="V55254" s="53"/>
      <c r="W55254" s="53"/>
      <c r="X55254" s="53"/>
      <c r="Y55254" s="55"/>
    </row>
    <row r="55255" spans="21:25" x14ac:dyDescent="0.2">
      <c r="U55255" s="55"/>
      <c r="V55255" s="53"/>
      <c r="W55255" s="53"/>
      <c r="X55255" s="53"/>
      <c r="Y55255" s="55"/>
    </row>
    <row r="55256" spans="21:25" x14ac:dyDescent="0.2">
      <c r="U55256" s="55"/>
      <c r="V55256" s="53"/>
      <c r="W55256" s="53"/>
      <c r="X55256" s="53"/>
      <c r="Y55256" s="55"/>
    </row>
    <row r="55257" spans="21:25" x14ac:dyDescent="0.2">
      <c r="U55257" s="55"/>
      <c r="V55257" s="53"/>
      <c r="W55257" s="53"/>
      <c r="X55257" s="53"/>
      <c r="Y55257" s="55"/>
    </row>
    <row r="55258" spans="21:25" x14ac:dyDescent="0.2">
      <c r="U55258" s="55"/>
      <c r="V55258" s="53"/>
      <c r="W55258" s="53"/>
      <c r="X55258" s="53"/>
      <c r="Y55258" s="55"/>
    </row>
    <row r="55259" spans="21:25" x14ac:dyDescent="0.2">
      <c r="U55259" s="55"/>
      <c r="V55259" s="53"/>
      <c r="W55259" s="53"/>
      <c r="X55259" s="53"/>
      <c r="Y55259" s="55"/>
    </row>
    <row r="55260" spans="21:25" x14ac:dyDescent="0.2">
      <c r="U55260" s="55"/>
      <c r="V55260" s="53"/>
      <c r="W55260" s="53"/>
      <c r="X55260" s="53"/>
      <c r="Y55260" s="55"/>
    </row>
    <row r="55261" spans="21:25" x14ac:dyDescent="0.2">
      <c r="U55261" s="55"/>
      <c r="V55261" s="53"/>
      <c r="W55261" s="53"/>
      <c r="X55261" s="53"/>
      <c r="Y55261" s="55"/>
    </row>
    <row r="55262" spans="21:25" x14ac:dyDescent="0.2">
      <c r="U55262" s="55"/>
      <c r="V55262" s="53"/>
      <c r="W55262" s="53"/>
      <c r="X55262" s="53"/>
      <c r="Y55262" s="55"/>
    </row>
    <row r="55263" spans="21:25" x14ac:dyDescent="0.2">
      <c r="U55263" s="55"/>
      <c r="V55263" s="53"/>
      <c r="W55263" s="53"/>
      <c r="X55263" s="53"/>
      <c r="Y55263" s="55"/>
    </row>
    <row r="55264" spans="21:25" x14ac:dyDescent="0.2">
      <c r="U55264" s="55"/>
      <c r="V55264" s="53"/>
      <c r="W55264" s="53"/>
      <c r="X55264" s="53"/>
      <c r="Y55264" s="55"/>
    </row>
    <row r="55265" spans="21:25" x14ac:dyDescent="0.2">
      <c r="U55265" s="55"/>
      <c r="V55265" s="53"/>
      <c r="W55265" s="53"/>
      <c r="X55265" s="53"/>
      <c r="Y55265" s="55"/>
    </row>
    <row r="55266" spans="21:25" x14ac:dyDescent="0.2">
      <c r="U55266" s="55"/>
      <c r="V55266" s="53"/>
      <c r="W55266" s="53"/>
      <c r="X55266" s="53"/>
      <c r="Y55266" s="55"/>
    </row>
    <row r="55267" spans="21:25" x14ac:dyDescent="0.2">
      <c r="U55267" s="55"/>
      <c r="V55267" s="53"/>
      <c r="W55267" s="53"/>
      <c r="X55267" s="53"/>
      <c r="Y55267" s="55"/>
    </row>
    <row r="55268" spans="21:25" x14ac:dyDescent="0.2">
      <c r="U55268" s="55"/>
      <c r="V55268" s="53"/>
      <c r="W55268" s="53"/>
      <c r="X55268" s="53"/>
      <c r="Y55268" s="55"/>
    </row>
    <row r="55269" spans="21:25" x14ac:dyDescent="0.2">
      <c r="U55269" s="55"/>
      <c r="V55269" s="53"/>
      <c r="W55269" s="53"/>
      <c r="X55269" s="53"/>
      <c r="Y55269" s="55"/>
    </row>
    <row r="55270" spans="21:25" x14ac:dyDescent="0.2">
      <c r="U55270" s="55"/>
      <c r="V55270" s="53"/>
      <c r="W55270" s="53"/>
      <c r="X55270" s="53"/>
      <c r="Y55270" s="55"/>
    </row>
    <row r="55271" spans="21:25" x14ac:dyDescent="0.2">
      <c r="U55271" s="55"/>
      <c r="V55271" s="53"/>
      <c r="W55271" s="53"/>
      <c r="X55271" s="53"/>
      <c r="Y55271" s="55"/>
    </row>
    <row r="55272" spans="21:25" x14ac:dyDescent="0.2">
      <c r="U55272" s="55"/>
      <c r="V55272" s="53"/>
      <c r="W55272" s="53"/>
      <c r="X55272" s="53"/>
      <c r="Y55272" s="55"/>
    </row>
    <row r="55273" spans="21:25" x14ac:dyDescent="0.2">
      <c r="U55273" s="55"/>
      <c r="V55273" s="53"/>
      <c r="W55273" s="53"/>
      <c r="X55273" s="53"/>
      <c r="Y55273" s="55"/>
    </row>
    <row r="55274" spans="21:25" x14ac:dyDescent="0.2">
      <c r="U55274" s="55"/>
      <c r="V55274" s="53"/>
      <c r="W55274" s="53"/>
      <c r="X55274" s="53"/>
      <c r="Y55274" s="55"/>
    </row>
    <row r="55275" spans="21:25" x14ac:dyDescent="0.2">
      <c r="U55275" s="55"/>
      <c r="V55275" s="53"/>
      <c r="W55275" s="53"/>
      <c r="X55275" s="53"/>
      <c r="Y55275" s="55"/>
    </row>
    <row r="55276" spans="21:25" x14ac:dyDescent="0.2">
      <c r="U55276" s="55"/>
      <c r="V55276" s="53"/>
      <c r="W55276" s="53"/>
      <c r="X55276" s="53"/>
      <c r="Y55276" s="55"/>
    </row>
    <row r="55277" spans="21:25" x14ac:dyDescent="0.2">
      <c r="U55277" s="55"/>
      <c r="V55277" s="53"/>
      <c r="W55277" s="53"/>
      <c r="X55277" s="53"/>
      <c r="Y55277" s="55"/>
    </row>
    <row r="55278" spans="21:25" x14ac:dyDescent="0.2">
      <c r="U55278" s="55"/>
      <c r="V55278" s="53"/>
      <c r="W55278" s="53"/>
      <c r="X55278" s="53"/>
      <c r="Y55278" s="55"/>
    </row>
    <row r="55279" spans="21:25" x14ac:dyDescent="0.2">
      <c r="U55279" s="55"/>
      <c r="V55279" s="53"/>
      <c r="W55279" s="53"/>
      <c r="X55279" s="53"/>
      <c r="Y55279" s="55"/>
    </row>
    <row r="55280" spans="21:25" x14ac:dyDescent="0.2">
      <c r="U55280" s="55"/>
      <c r="V55280" s="53"/>
      <c r="W55280" s="53"/>
      <c r="X55280" s="53"/>
      <c r="Y55280" s="55"/>
    </row>
    <row r="55281" spans="21:25" x14ac:dyDescent="0.2">
      <c r="U55281" s="55"/>
      <c r="V55281" s="53"/>
      <c r="W55281" s="53"/>
      <c r="X55281" s="53"/>
      <c r="Y55281" s="55"/>
    </row>
    <row r="55282" spans="21:25" x14ac:dyDescent="0.2">
      <c r="U55282" s="55"/>
      <c r="V55282" s="53"/>
      <c r="W55282" s="53"/>
      <c r="X55282" s="53"/>
      <c r="Y55282" s="55"/>
    </row>
    <row r="55283" spans="21:25" x14ac:dyDescent="0.2">
      <c r="U55283" s="55"/>
      <c r="V55283" s="53"/>
      <c r="W55283" s="53"/>
      <c r="X55283" s="53"/>
      <c r="Y55283" s="55"/>
    </row>
    <row r="55284" spans="21:25" x14ac:dyDescent="0.2">
      <c r="U55284" s="55"/>
      <c r="V55284" s="53"/>
      <c r="W55284" s="53"/>
      <c r="X55284" s="53"/>
      <c r="Y55284" s="55"/>
    </row>
    <row r="55285" spans="21:25" x14ac:dyDescent="0.2">
      <c r="U55285" s="55"/>
      <c r="V55285" s="53"/>
      <c r="W55285" s="53"/>
      <c r="X55285" s="53"/>
      <c r="Y55285" s="55"/>
    </row>
    <row r="55286" spans="21:25" x14ac:dyDescent="0.2">
      <c r="U55286" s="55"/>
      <c r="V55286" s="53"/>
      <c r="W55286" s="53"/>
      <c r="X55286" s="53"/>
      <c r="Y55286" s="55"/>
    </row>
    <row r="55287" spans="21:25" x14ac:dyDescent="0.2">
      <c r="U55287" s="55"/>
      <c r="V55287" s="53"/>
      <c r="W55287" s="53"/>
      <c r="X55287" s="53"/>
      <c r="Y55287" s="55"/>
    </row>
    <row r="55288" spans="21:25" x14ac:dyDescent="0.2">
      <c r="U55288" s="55"/>
      <c r="V55288" s="53"/>
      <c r="W55288" s="53"/>
      <c r="X55288" s="53"/>
      <c r="Y55288" s="55"/>
    </row>
    <row r="55289" spans="21:25" x14ac:dyDescent="0.2">
      <c r="U55289" s="55"/>
      <c r="V55289" s="53"/>
      <c r="W55289" s="53"/>
      <c r="X55289" s="53"/>
      <c r="Y55289" s="55"/>
    </row>
    <row r="55290" spans="21:25" x14ac:dyDescent="0.2">
      <c r="U55290" s="55"/>
      <c r="V55290" s="53"/>
      <c r="W55290" s="53"/>
      <c r="X55290" s="53"/>
      <c r="Y55290" s="55"/>
    </row>
    <row r="55291" spans="21:25" x14ac:dyDescent="0.2">
      <c r="U55291" s="55"/>
      <c r="V55291" s="53"/>
      <c r="W55291" s="53"/>
      <c r="X55291" s="53"/>
      <c r="Y55291" s="55"/>
    </row>
    <row r="55292" spans="21:25" x14ac:dyDescent="0.2">
      <c r="U55292" s="55"/>
      <c r="V55292" s="53"/>
      <c r="W55292" s="53"/>
      <c r="X55292" s="53"/>
      <c r="Y55292" s="55"/>
    </row>
    <row r="55293" spans="21:25" x14ac:dyDescent="0.2">
      <c r="U55293" s="55"/>
      <c r="V55293" s="53"/>
      <c r="W55293" s="53"/>
      <c r="X55293" s="53"/>
      <c r="Y55293" s="55"/>
    </row>
    <row r="55294" spans="21:25" x14ac:dyDescent="0.2">
      <c r="U55294" s="55"/>
      <c r="V55294" s="53"/>
      <c r="W55294" s="53"/>
      <c r="X55294" s="53"/>
      <c r="Y55294" s="55"/>
    </row>
    <row r="55295" spans="21:25" x14ac:dyDescent="0.2">
      <c r="U55295" s="55"/>
      <c r="V55295" s="53"/>
      <c r="W55295" s="53"/>
      <c r="X55295" s="53"/>
      <c r="Y55295" s="55"/>
    </row>
    <row r="55296" spans="21:25" x14ac:dyDescent="0.2">
      <c r="U55296" s="55"/>
      <c r="V55296" s="53"/>
      <c r="W55296" s="53"/>
      <c r="X55296" s="53"/>
      <c r="Y55296" s="55"/>
    </row>
    <row r="55297" spans="21:25" x14ac:dyDescent="0.2">
      <c r="U55297" s="55"/>
      <c r="V55297" s="53"/>
      <c r="W55297" s="53"/>
      <c r="X55297" s="53"/>
      <c r="Y55297" s="55"/>
    </row>
    <row r="55298" spans="21:25" x14ac:dyDescent="0.2">
      <c r="U55298" s="55"/>
      <c r="V55298" s="53"/>
      <c r="W55298" s="53"/>
      <c r="X55298" s="53"/>
      <c r="Y55298" s="55"/>
    </row>
    <row r="55299" spans="21:25" x14ac:dyDescent="0.2">
      <c r="U55299" s="55"/>
      <c r="V55299" s="53"/>
      <c r="W55299" s="53"/>
      <c r="X55299" s="53"/>
      <c r="Y55299" s="55"/>
    </row>
    <row r="55300" spans="21:25" x14ac:dyDescent="0.2">
      <c r="U55300" s="55"/>
      <c r="V55300" s="53"/>
      <c r="W55300" s="53"/>
      <c r="X55300" s="53"/>
      <c r="Y55300" s="55"/>
    </row>
    <row r="55301" spans="21:25" x14ac:dyDescent="0.2">
      <c r="U55301" s="55"/>
      <c r="V55301" s="53"/>
      <c r="W55301" s="53"/>
      <c r="X55301" s="53"/>
      <c r="Y55301" s="55"/>
    </row>
    <row r="55302" spans="21:25" x14ac:dyDescent="0.2">
      <c r="U55302" s="55"/>
      <c r="V55302" s="53"/>
      <c r="W55302" s="53"/>
      <c r="X55302" s="53"/>
      <c r="Y55302" s="55"/>
    </row>
    <row r="55303" spans="21:25" x14ac:dyDescent="0.2">
      <c r="U55303" s="55"/>
      <c r="V55303" s="53"/>
      <c r="W55303" s="53"/>
      <c r="X55303" s="53"/>
      <c r="Y55303" s="55"/>
    </row>
    <row r="55304" spans="21:25" x14ac:dyDescent="0.2">
      <c r="U55304" s="55"/>
      <c r="V55304" s="53"/>
      <c r="W55304" s="53"/>
      <c r="X55304" s="53"/>
      <c r="Y55304" s="55"/>
    </row>
    <row r="55305" spans="21:25" x14ac:dyDescent="0.2">
      <c r="U55305" s="55"/>
      <c r="V55305" s="53"/>
      <c r="W55305" s="53"/>
      <c r="X55305" s="53"/>
      <c r="Y55305" s="55"/>
    </row>
    <row r="55306" spans="21:25" x14ac:dyDescent="0.2">
      <c r="U55306" s="55"/>
      <c r="V55306" s="53"/>
      <c r="W55306" s="53"/>
      <c r="X55306" s="53"/>
      <c r="Y55306" s="55"/>
    </row>
    <row r="55307" spans="21:25" x14ac:dyDescent="0.2">
      <c r="U55307" s="55"/>
      <c r="V55307" s="53"/>
      <c r="W55307" s="53"/>
      <c r="X55307" s="53"/>
      <c r="Y55307" s="55"/>
    </row>
    <row r="55308" spans="21:25" x14ac:dyDescent="0.2">
      <c r="U55308" s="55"/>
      <c r="V55308" s="53"/>
      <c r="W55308" s="53"/>
      <c r="X55308" s="53"/>
      <c r="Y55308" s="55"/>
    </row>
    <row r="55309" spans="21:25" x14ac:dyDescent="0.2">
      <c r="U55309" s="55"/>
      <c r="V55309" s="53"/>
      <c r="W55309" s="53"/>
      <c r="X55309" s="53"/>
      <c r="Y55309" s="55"/>
    </row>
    <row r="55310" spans="21:25" x14ac:dyDescent="0.2">
      <c r="U55310" s="55"/>
      <c r="V55310" s="53"/>
      <c r="W55310" s="53"/>
      <c r="X55310" s="53"/>
      <c r="Y55310" s="55"/>
    </row>
    <row r="55311" spans="21:25" x14ac:dyDescent="0.2">
      <c r="U55311" s="55"/>
      <c r="V55311" s="53"/>
      <c r="W55311" s="53"/>
      <c r="X55311" s="53"/>
      <c r="Y55311" s="55"/>
    </row>
    <row r="55312" spans="21:25" x14ac:dyDescent="0.2">
      <c r="U55312" s="55"/>
      <c r="V55312" s="53"/>
      <c r="W55312" s="53"/>
      <c r="X55312" s="53"/>
      <c r="Y55312" s="55"/>
    </row>
    <row r="55313" spans="21:25" x14ac:dyDescent="0.2">
      <c r="U55313" s="55"/>
      <c r="V55313" s="53"/>
      <c r="W55313" s="53"/>
      <c r="X55313" s="53"/>
      <c r="Y55313" s="55"/>
    </row>
    <row r="55314" spans="21:25" x14ac:dyDescent="0.2">
      <c r="U55314" s="55"/>
      <c r="V55314" s="53"/>
      <c r="W55314" s="53"/>
      <c r="X55314" s="53"/>
      <c r="Y55314" s="55"/>
    </row>
    <row r="55315" spans="21:25" x14ac:dyDescent="0.2">
      <c r="U55315" s="55"/>
      <c r="V55315" s="53"/>
      <c r="W55315" s="53"/>
      <c r="X55315" s="53"/>
      <c r="Y55315" s="55"/>
    </row>
    <row r="55316" spans="21:25" x14ac:dyDescent="0.2">
      <c r="U55316" s="55"/>
      <c r="V55316" s="53"/>
      <c r="W55316" s="53"/>
      <c r="X55316" s="53"/>
      <c r="Y55316" s="55"/>
    </row>
    <row r="55317" spans="21:25" x14ac:dyDescent="0.2">
      <c r="U55317" s="55"/>
      <c r="V55317" s="53"/>
      <c r="W55317" s="53"/>
      <c r="X55317" s="53"/>
      <c r="Y55317" s="55"/>
    </row>
    <row r="55318" spans="21:25" x14ac:dyDescent="0.2">
      <c r="U55318" s="55"/>
      <c r="V55318" s="53"/>
      <c r="W55318" s="53"/>
      <c r="X55318" s="53"/>
      <c r="Y55318" s="55"/>
    </row>
    <row r="55319" spans="21:25" x14ac:dyDescent="0.2">
      <c r="U55319" s="55"/>
      <c r="V55319" s="53"/>
      <c r="W55319" s="53"/>
      <c r="X55319" s="53"/>
      <c r="Y55319" s="55"/>
    </row>
    <row r="55320" spans="21:25" x14ac:dyDescent="0.2">
      <c r="U55320" s="55"/>
      <c r="V55320" s="53"/>
      <c r="W55320" s="53"/>
      <c r="X55320" s="53"/>
      <c r="Y55320" s="55"/>
    </row>
    <row r="55321" spans="21:25" x14ac:dyDescent="0.2">
      <c r="U55321" s="55"/>
      <c r="V55321" s="53"/>
      <c r="W55321" s="53"/>
      <c r="X55321" s="53"/>
      <c r="Y55321" s="55"/>
    </row>
    <row r="55322" spans="21:25" x14ac:dyDescent="0.2">
      <c r="U55322" s="55"/>
      <c r="V55322" s="53"/>
      <c r="W55322" s="53"/>
      <c r="X55322" s="53"/>
      <c r="Y55322" s="55"/>
    </row>
    <row r="55323" spans="21:25" x14ac:dyDescent="0.2">
      <c r="U55323" s="55"/>
      <c r="V55323" s="53"/>
      <c r="W55323" s="53"/>
      <c r="X55323" s="53"/>
      <c r="Y55323" s="55"/>
    </row>
    <row r="55324" spans="21:25" x14ac:dyDescent="0.2">
      <c r="U55324" s="55"/>
      <c r="V55324" s="53"/>
      <c r="W55324" s="53"/>
      <c r="X55324" s="53"/>
      <c r="Y55324" s="55"/>
    </row>
    <row r="55325" spans="21:25" x14ac:dyDescent="0.2">
      <c r="U55325" s="55"/>
      <c r="V55325" s="53"/>
      <c r="W55325" s="53"/>
      <c r="X55325" s="53"/>
      <c r="Y55325" s="55"/>
    </row>
    <row r="55326" spans="21:25" x14ac:dyDescent="0.2">
      <c r="U55326" s="55"/>
      <c r="V55326" s="53"/>
      <c r="W55326" s="53"/>
      <c r="X55326" s="53"/>
      <c r="Y55326" s="55"/>
    </row>
    <row r="55327" spans="21:25" x14ac:dyDescent="0.2">
      <c r="U55327" s="55"/>
      <c r="V55327" s="53"/>
      <c r="W55327" s="53"/>
      <c r="X55327" s="53"/>
      <c r="Y55327" s="55"/>
    </row>
    <row r="55328" spans="21:25" x14ac:dyDescent="0.2">
      <c r="U55328" s="55"/>
      <c r="V55328" s="53"/>
      <c r="W55328" s="53"/>
      <c r="X55328" s="53"/>
      <c r="Y55328" s="55"/>
    </row>
    <row r="55329" spans="21:25" x14ac:dyDescent="0.2">
      <c r="U55329" s="55"/>
      <c r="V55329" s="53"/>
      <c r="W55329" s="53"/>
      <c r="X55329" s="53"/>
      <c r="Y55329" s="55"/>
    </row>
    <row r="55330" spans="21:25" x14ac:dyDescent="0.2">
      <c r="U55330" s="55"/>
      <c r="V55330" s="53"/>
      <c r="W55330" s="53"/>
      <c r="X55330" s="53"/>
      <c r="Y55330" s="55"/>
    </row>
    <row r="55331" spans="21:25" x14ac:dyDescent="0.2">
      <c r="U55331" s="55"/>
      <c r="V55331" s="53"/>
      <c r="W55331" s="53"/>
      <c r="X55331" s="53"/>
      <c r="Y55331" s="55"/>
    </row>
    <row r="55332" spans="21:25" x14ac:dyDescent="0.2">
      <c r="U55332" s="55"/>
      <c r="V55332" s="53"/>
      <c r="W55332" s="53"/>
      <c r="X55332" s="53"/>
      <c r="Y55332" s="55"/>
    </row>
    <row r="55333" spans="21:25" x14ac:dyDescent="0.2">
      <c r="U55333" s="55"/>
      <c r="V55333" s="53"/>
      <c r="W55333" s="53"/>
      <c r="X55333" s="53"/>
      <c r="Y55333" s="55"/>
    </row>
    <row r="55334" spans="21:25" x14ac:dyDescent="0.2">
      <c r="U55334" s="55"/>
      <c r="V55334" s="53"/>
      <c r="W55334" s="53"/>
      <c r="X55334" s="53"/>
      <c r="Y55334" s="55"/>
    </row>
    <row r="55335" spans="21:25" x14ac:dyDescent="0.2">
      <c r="U55335" s="55"/>
      <c r="V55335" s="53"/>
      <c r="W55335" s="53"/>
      <c r="X55335" s="53"/>
      <c r="Y55335" s="55"/>
    </row>
    <row r="55336" spans="21:25" x14ac:dyDescent="0.2">
      <c r="U55336" s="55"/>
      <c r="V55336" s="53"/>
      <c r="W55336" s="53"/>
      <c r="X55336" s="53"/>
      <c r="Y55336" s="55"/>
    </row>
    <row r="55337" spans="21:25" x14ac:dyDescent="0.2">
      <c r="U55337" s="55"/>
      <c r="V55337" s="53"/>
      <c r="W55337" s="53"/>
      <c r="X55337" s="53"/>
      <c r="Y55337" s="55"/>
    </row>
    <row r="55338" spans="21:25" x14ac:dyDescent="0.2">
      <c r="U55338" s="55"/>
      <c r="V55338" s="53"/>
      <c r="W55338" s="53"/>
      <c r="X55338" s="53"/>
      <c r="Y55338" s="55"/>
    </row>
    <row r="55339" spans="21:25" x14ac:dyDescent="0.2">
      <c r="U55339" s="55"/>
      <c r="V55339" s="53"/>
      <c r="W55339" s="53"/>
      <c r="X55339" s="53"/>
      <c r="Y55339" s="55"/>
    </row>
    <row r="55340" spans="21:25" x14ac:dyDescent="0.2">
      <c r="U55340" s="55"/>
      <c r="V55340" s="53"/>
      <c r="W55340" s="53"/>
      <c r="X55340" s="53"/>
      <c r="Y55340" s="55"/>
    </row>
    <row r="55341" spans="21:25" x14ac:dyDescent="0.2">
      <c r="U55341" s="55"/>
      <c r="V55341" s="53"/>
      <c r="W55341" s="53"/>
      <c r="X55341" s="53"/>
      <c r="Y55341" s="55"/>
    </row>
    <row r="55342" spans="21:25" x14ac:dyDescent="0.2">
      <c r="U55342" s="55"/>
      <c r="V55342" s="53"/>
      <c r="W55342" s="53"/>
      <c r="X55342" s="53"/>
      <c r="Y55342" s="55"/>
    </row>
    <row r="55343" spans="21:25" x14ac:dyDescent="0.2">
      <c r="U55343" s="55"/>
      <c r="V55343" s="53"/>
      <c r="W55343" s="53"/>
      <c r="X55343" s="53"/>
      <c r="Y55343" s="55"/>
    </row>
    <row r="55344" spans="21:25" x14ac:dyDescent="0.2">
      <c r="U55344" s="55"/>
      <c r="V55344" s="53"/>
      <c r="W55344" s="53"/>
      <c r="X55344" s="53"/>
      <c r="Y55344" s="55"/>
    </row>
    <row r="55345" spans="21:25" x14ac:dyDescent="0.2">
      <c r="U55345" s="55"/>
      <c r="V55345" s="53"/>
      <c r="W55345" s="53"/>
      <c r="X55345" s="53"/>
      <c r="Y55345" s="55"/>
    </row>
    <row r="55346" spans="21:25" x14ac:dyDescent="0.2">
      <c r="U55346" s="55"/>
      <c r="V55346" s="53"/>
      <c r="W55346" s="53"/>
      <c r="X55346" s="53"/>
      <c r="Y55346" s="55"/>
    </row>
    <row r="55347" spans="21:25" x14ac:dyDescent="0.2">
      <c r="U55347" s="55"/>
      <c r="V55347" s="53"/>
      <c r="W55347" s="53"/>
      <c r="X55347" s="53"/>
      <c r="Y55347" s="55"/>
    </row>
    <row r="55348" spans="21:25" x14ac:dyDescent="0.2">
      <c r="U55348" s="55"/>
      <c r="V55348" s="53"/>
      <c r="W55348" s="53"/>
      <c r="X55348" s="53"/>
      <c r="Y55348" s="55"/>
    </row>
    <row r="55349" spans="21:25" x14ac:dyDescent="0.2">
      <c r="U55349" s="55"/>
      <c r="V55349" s="53"/>
      <c r="W55349" s="53"/>
      <c r="X55349" s="53"/>
      <c r="Y55349" s="55"/>
    </row>
    <row r="55350" spans="21:25" x14ac:dyDescent="0.2">
      <c r="U55350" s="55"/>
      <c r="V55350" s="53"/>
      <c r="W55350" s="53"/>
      <c r="X55350" s="53"/>
      <c r="Y55350" s="55"/>
    </row>
    <row r="55351" spans="21:25" x14ac:dyDescent="0.2">
      <c r="U55351" s="55"/>
      <c r="V55351" s="53"/>
      <c r="W55351" s="53"/>
      <c r="X55351" s="53"/>
      <c r="Y55351" s="55"/>
    </row>
    <row r="55352" spans="21:25" x14ac:dyDescent="0.2">
      <c r="U55352" s="55"/>
      <c r="V55352" s="53"/>
      <c r="W55352" s="53"/>
      <c r="X55352" s="53"/>
      <c r="Y55352" s="55"/>
    </row>
    <row r="55353" spans="21:25" x14ac:dyDescent="0.2">
      <c r="U55353" s="55"/>
      <c r="V55353" s="53"/>
      <c r="W55353" s="53"/>
      <c r="X55353" s="53"/>
      <c r="Y55353" s="55"/>
    </row>
    <row r="55354" spans="21:25" x14ac:dyDescent="0.2">
      <c r="U55354" s="55"/>
      <c r="V55354" s="53"/>
      <c r="W55354" s="53"/>
      <c r="X55354" s="53"/>
      <c r="Y55354" s="55"/>
    </row>
    <row r="55355" spans="21:25" x14ac:dyDescent="0.2">
      <c r="U55355" s="55"/>
      <c r="V55355" s="53"/>
      <c r="W55355" s="53"/>
      <c r="X55355" s="53"/>
      <c r="Y55355" s="55"/>
    </row>
    <row r="55356" spans="21:25" x14ac:dyDescent="0.2">
      <c r="U55356" s="55"/>
      <c r="V55356" s="53"/>
      <c r="W55356" s="53"/>
      <c r="X55356" s="53"/>
      <c r="Y55356" s="55"/>
    </row>
    <row r="55357" spans="21:25" x14ac:dyDescent="0.2">
      <c r="U55357" s="55"/>
      <c r="V55357" s="53"/>
      <c r="W55357" s="53"/>
      <c r="X55357" s="53"/>
      <c r="Y55357" s="55"/>
    </row>
    <row r="55358" spans="21:25" x14ac:dyDescent="0.2">
      <c r="U55358" s="55"/>
      <c r="V55358" s="53"/>
      <c r="W55358" s="53"/>
      <c r="X55358" s="53"/>
      <c r="Y55358" s="55"/>
    </row>
    <row r="55359" spans="21:25" x14ac:dyDescent="0.2">
      <c r="U55359" s="55"/>
      <c r="V55359" s="53"/>
      <c r="W55359" s="53"/>
      <c r="X55359" s="53"/>
      <c r="Y55359" s="55"/>
    </row>
    <row r="55360" spans="21:25" x14ac:dyDescent="0.2">
      <c r="U55360" s="55"/>
      <c r="V55360" s="53"/>
      <c r="W55360" s="53"/>
      <c r="X55360" s="53"/>
      <c r="Y55360" s="55"/>
    </row>
    <row r="55361" spans="21:25" x14ac:dyDescent="0.2">
      <c r="U55361" s="55"/>
      <c r="V55361" s="53"/>
      <c r="W55361" s="53"/>
      <c r="X55361" s="53"/>
      <c r="Y55361" s="55"/>
    </row>
    <row r="55362" spans="21:25" x14ac:dyDescent="0.2">
      <c r="U55362" s="55"/>
      <c r="V55362" s="53"/>
      <c r="W55362" s="53"/>
      <c r="X55362" s="53"/>
      <c r="Y55362" s="55"/>
    </row>
    <row r="55363" spans="21:25" x14ac:dyDescent="0.2">
      <c r="U55363" s="55"/>
      <c r="V55363" s="53"/>
      <c r="W55363" s="53"/>
      <c r="X55363" s="53"/>
      <c r="Y55363" s="55"/>
    </row>
    <row r="55364" spans="21:25" x14ac:dyDescent="0.2">
      <c r="U55364" s="55"/>
      <c r="V55364" s="53"/>
      <c r="W55364" s="53"/>
      <c r="X55364" s="53"/>
      <c r="Y55364" s="55"/>
    </row>
    <row r="55365" spans="21:25" x14ac:dyDescent="0.2">
      <c r="U55365" s="55"/>
      <c r="V55365" s="53"/>
      <c r="W55365" s="53"/>
      <c r="X55365" s="53"/>
      <c r="Y55365" s="55"/>
    </row>
    <row r="55366" spans="21:25" x14ac:dyDescent="0.2">
      <c r="U55366" s="55"/>
      <c r="V55366" s="53"/>
      <c r="W55366" s="53"/>
      <c r="X55366" s="53"/>
      <c r="Y55366" s="55"/>
    </row>
    <row r="55367" spans="21:25" x14ac:dyDescent="0.2">
      <c r="U55367" s="55"/>
      <c r="V55367" s="53"/>
      <c r="W55367" s="53"/>
      <c r="X55367" s="53"/>
      <c r="Y55367" s="55"/>
    </row>
    <row r="55368" spans="21:25" x14ac:dyDescent="0.2">
      <c r="U55368" s="55"/>
      <c r="V55368" s="53"/>
      <c r="W55368" s="53"/>
      <c r="X55368" s="53"/>
      <c r="Y55368" s="55"/>
    </row>
    <row r="55369" spans="21:25" x14ac:dyDescent="0.2">
      <c r="U55369" s="55"/>
      <c r="V55369" s="53"/>
      <c r="W55369" s="53"/>
      <c r="X55369" s="53"/>
      <c r="Y55369" s="55"/>
    </row>
    <row r="55370" spans="21:25" x14ac:dyDescent="0.2">
      <c r="U55370" s="55"/>
      <c r="V55370" s="53"/>
      <c r="W55370" s="53"/>
      <c r="X55370" s="53"/>
      <c r="Y55370" s="55"/>
    </row>
    <row r="55371" spans="21:25" x14ac:dyDescent="0.2">
      <c r="U55371" s="55"/>
      <c r="V55371" s="53"/>
      <c r="W55371" s="53"/>
      <c r="X55371" s="53"/>
      <c r="Y55371" s="55"/>
    </row>
    <row r="55372" spans="21:25" x14ac:dyDescent="0.2">
      <c r="U55372" s="55"/>
      <c r="V55372" s="53"/>
      <c r="W55372" s="53"/>
      <c r="X55372" s="53"/>
      <c r="Y55372" s="55"/>
    </row>
    <row r="55373" spans="21:25" x14ac:dyDescent="0.2">
      <c r="U55373" s="55"/>
      <c r="V55373" s="53"/>
      <c r="W55373" s="53"/>
      <c r="X55373" s="53"/>
      <c r="Y55373" s="55"/>
    </row>
    <row r="55374" spans="21:25" x14ac:dyDescent="0.2">
      <c r="U55374" s="55"/>
      <c r="V55374" s="53"/>
      <c r="W55374" s="53"/>
      <c r="X55374" s="53"/>
      <c r="Y55374" s="55"/>
    </row>
    <row r="55375" spans="21:25" x14ac:dyDescent="0.2">
      <c r="U55375" s="55"/>
      <c r="V55375" s="53"/>
      <c r="W55375" s="53"/>
      <c r="X55375" s="53"/>
      <c r="Y55375" s="55"/>
    </row>
    <row r="55376" spans="21:25" x14ac:dyDescent="0.2">
      <c r="U55376" s="55"/>
      <c r="V55376" s="53"/>
      <c r="W55376" s="53"/>
      <c r="X55376" s="53"/>
      <c r="Y55376" s="55"/>
    </row>
    <row r="55377" spans="21:25" x14ac:dyDescent="0.2">
      <c r="U55377" s="55"/>
      <c r="V55377" s="53"/>
      <c r="W55377" s="53"/>
      <c r="X55377" s="53"/>
      <c r="Y55377" s="55"/>
    </row>
    <row r="55378" spans="21:25" x14ac:dyDescent="0.2">
      <c r="U55378" s="55"/>
      <c r="V55378" s="53"/>
      <c r="W55378" s="53"/>
      <c r="X55378" s="53"/>
      <c r="Y55378" s="55"/>
    </row>
    <row r="55379" spans="21:25" x14ac:dyDescent="0.2">
      <c r="U55379" s="55"/>
      <c r="V55379" s="53"/>
      <c r="W55379" s="53"/>
      <c r="X55379" s="53"/>
      <c r="Y55379" s="55"/>
    </row>
    <row r="55380" spans="21:25" x14ac:dyDescent="0.2">
      <c r="U55380" s="55"/>
      <c r="V55380" s="53"/>
      <c r="W55380" s="53"/>
      <c r="X55380" s="53"/>
      <c r="Y55380" s="55"/>
    </row>
    <row r="55381" spans="21:25" x14ac:dyDescent="0.2">
      <c r="U55381" s="55"/>
      <c r="V55381" s="53"/>
      <c r="W55381" s="53"/>
      <c r="X55381" s="53"/>
      <c r="Y55381" s="55"/>
    </row>
    <row r="55382" spans="21:25" x14ac:dyDescent="0.2">
      <c r="U55382" s="55"/>
      <c r="V55382" s="53"/>
      <c r="W55382" s="53"/>
      <c r="X55382" s="53"/>
      <c r="Y55382" s="55"/>
    </row>
    <row r="55383" spans="21:25" x14ac:dyDescent="0.2">
      <c r="U55383" s="55"/>
      <c r="V55383" s="53"/>
      <c r="W55383" s="53"/>
      <c r="X55383" s="53"/>
      <c r="Y55383" s="55"/>
    </row>
    <row r="55384" spans="21:25" x14ac:dyDescent="0.2">
      <c r="U55384" s="55"/>
      <c r="V55384" s="53"/>
      <c r="W55384" s="53"/>
      <c r="X55384" s="53"/>
      <c r="Y55384" s="55"/>
    </row>
    <row r="55385" spans="21:25" x14ac:dyDescent="0.2">
      <c r="U55385" s="55"/>
      <c r="V55385" s="53"/>
      <c r="W55385" s="53"/>
      <c r="X55385" s="53"/>
      <c r="Y55385" s="55"/>
    </row>
    <row r="55386" spans="21:25" x14ac:dyDescent="0.2">
      <c r="U55386" s="55"/>
      <c r="V55386" s="53"/>
      <c r="W55386" s="53"/>
      <c r="X55386" s="53"/>
      <c r="Y55386" s="55"/>
    </row>
    <row r="55387" spans="21:25" x14ac:dyDescent="0.2">
      <c r="U55387" s="55"/>
      <c r="V55387" s="53"/>
      <c r="W55387" s="53"/>
      <c r="X55387" s="53"/>
      <c r="Y55387" s="55"/>
    </row>
    <row r="55388" spans="21:25" x14ac:dyDescent="0.2">
      <c r="U55388" s="55"/>
      <c r="V55388" s="53"/>
      <c r="W55388" s="53"/>
      <c r="X55388" s="53"/>
      <c r="Y55388" s="55"/>
    </row>
    <row r="55389" spans="21:25" x14ac:dyDescent="0.2">
      <c r="U55389" s="55"/>
      <c r="V55389" s="53"/>
      <c r="W55389" s="53"/>
      <c r="X55389" s="53"/>
      <c r="Y55389" s="55"/>
    </row>
    <row r="55390" spans="21:25" x14ac:dyDescent="0.2">
      <c r="U55390" s="55"/>
      <c r="V55390" s="53"/>
      <c r="W55390" s="53"/>
      <c r="X55390" s="53"/>
      <c r="Y55390" s="55"/>
    </row>
    <row r="55391" spans="21:25" x14ac:dyDescent="0.2">
      <c r="U55391" s="55"/>
      <c r="V55391" s="53"/>
      <c r="W55391" s="53"/>
      <c r="X55391" s="53"/>
      <c r="Y55391" s="55"/>
    </row>
    <row r="55392" spans="21:25" x14ac:dyDescent="0.2">
      <c r="U55392" s="55"/>
      <c r="V55392" s="53"/>
      <c r="W55392" s="53"/>
      <c r="X55392" s="53"/>
      <c r="Y55392" s="55"/>
    </row>
    <row r="55393" spans="21:25" x14ac:dyDescent="0.2">
      <c r="U55393" s="55"/>
      <c r="V55393" s="53"/>
      <c r="W55393" s="53"/>
      <c r="X55393" s="53"/>
      <c r="Y55393" s="55"/>
    </row>
    <row r="55394" spans="21:25" x14ac:dyDescent="0.2">
      <c r="U55394" s="55"/>
      <c r="V55394" s="53"/>
      <c r="W55394" s="53"/>
      <c r="X55394" s="53"/>
      <c r="Y55394" s="55"/>
    </row>
    <row r="55395" spans="21:25" x14ac:dyDescent="0.2">
      <c r="U55395" s="55"/>
      <c r="V55395" s="53"/>
      <c r="W55395" s="53"/>
      <c r="X55395" s="53"/>
      <c r="Y55395" s="55"/>
    </row>
    <row r="55396" spans="21:25" x14ac:dyDescent="0.2">
      <c r="U55396" s="55"/>
      <c r="V55396" s="53"/>
      <c r="W55396" s="53"/>
      <c r="X55396" s="53"/>
      <c r="Y55396" s="55"/>
    </row>
    <row r="55397" spans="21:25" x14ac:dyDescent="0.2">
      <c r="U55397" s="55"/>
      <c r="V55397" s="53"/>
      <c r="W55397" s="53"/>
      <c r="X55397" s="53"/>
      <c r="Y55397" s="55"/>
    </row>
    <row r="55398" spans="21:25" x14ac:dyDescent="0.2">
      <c r="U55398" s="55"/>
      <c r="V55398" s="53"/>
      <c r="W55398" s="53"/>
      <c r="X55398" s="53"/>
      <c r="Y55398" s="55"/>
    </row>
    <row r="55399" spans="21:25" x14ac:dyDescent="0.2">
      <c r="U55399" s="55"/>
      <c r="V55399" s="53"/>
      <c r="W55399" s="53"/>
      <c r="X55399" s="53"/>
      <c r="Y55399" s="55"/>
    </row>
    <row r="55400" spans="21:25" x14ac:dyDescent="0.2">
      <c r="U55400" s="55"/>
      <c r="V55400" s="53"/>
      <c r="W55400" s="53"/>
      <c r="X55400" s="53"/>
      <c r="Y55400" s="55"/>
    </row>
    <row r="55401" spans="21:25" x14ac:dyDescent="0.2">
      <c r="U55401" s="55"/>
      <c r="V55401" s="53"/>
      <c r="W55401" s="53"/>
      <c r="X55401" s="53"/>
      <c r="Y55401" s="55"/>
    </row>
    <row r="55402" spans="21:25" x14ac:dyDescent="0.2">
      <c r="U55402" s="55"/>
      <c r="V55402" s="53"/>
      <c r="W55402" s="53"/>
      <c r="X55402" s="53"/>
      <c r="Y55402" s="55"/>
    </row>
    <row r="55403" spans="21:25" x14ac:dyDescent="0.2">
      <c r="U55403" s="55"/>
      <c r="V55403" s="53"/>
      <c r="W55403" s="53"/>
      <c r="X55403" s="53"/>
      <c r="Y55403" s="55"/>
    </row>
    <row r="55404" spans="21:25" x14ac:dyDescent="0.2">
      <c r="U55404" s="55"/>
      <c r="V55404" s="53"/>
      <c r="W55404" s="53"/>
      <c r="X55404" s="53"/>
      <c r="Y55404" s="55"/>
    </row>
    <row r="55405" spans="21:25" x14ac:dyDescent="0.2">
      <c r="U55405" s="55"/>
      <c r="V55405" s="53"/>
      <c r="W55405" s="53"/>
      <c r="X55405" s="53"/>
      <c r="Y55405" s="55"/>
    </row>
    <row r="55406" spans="21:25" x14ac:dyDescent="0.2">
      <c r="U55406" s="55"/>
      <c r="V55406" s="53"/>
      <c r="W55406" s="53"/>
      <c r="X55406" s="53"/>
      <c r="Y55406" s="55"/>
    </row>
    <row r="55407" spans="21:25" x14ac:dyDescent="0.2">
      <c r="U55407" s="55"/>
      <c r="V55407" s="53"/>
      <c r="W55407" s="53"/>
      <c r="X55407" s="53"/>
      <c r="Y55407" s="55"/>
    </row>
    <row r="55408" spans="21:25" x14ac:dyDescent="0.2">
      <c r="U55408" s="55"/>
      <c r="V55408" s="53"/>
      <c r="W55408" s="53"/>
      <c r="X55408" s="53"/>
      <c r="Y55408" s="55"/>
    </row>
    <row r="55409" spans="21:25" x14ac:dyDescent="0.2">
      <c r="U55409" s="55"/>
      <c r="V55409" s="53"/>
      <c r="W55409" s="53"/>
      <c r="X55409" s="53"/>
      <c r="Y55409" s="55"/>
    </row>
    <row r="55410" spans="21:25" x14ac:dyDescent="0.2">
      <c r="U55410" s="55"/>
      <c r="V55410" s="53"/>
      <c r="W55410" s="53"/>
      <c r="X55410" s="53"/>
      <c r="Y55410" s="55"/>
    </row>
    <row r="55411" spans="21:25" x14ac:dyDescent="0.2">
      <c r="U55411" s="55"/>
      <c r="V55411" s="53"/>
      <c r="W55411" s="53"/>
      <c r="X55411" s="53"/>
      <c r="Y55411" s="55"/>
    </row>
    <row r="55412" spans="21:25" x14ac:dyDescent="0.2">
      <c r="U55412" s="55"/>
      <c r="V55412" s="53"/>
      <c r="W55412" s="53"/>
      <c r="X55412" s="53"/>
      <c r="Y55412" s="55"/>
    </row>
    <row r="55413" spans="21:25" x14ac:dyDescent="0.2">
      <c r="U55413" s="55"/>
      <c r="V55413" s="53"/>
      <c r="W55413" s="53"/>
      <c r="X55413" s="53"/>
      <c r="Y55413" s="55"/>
    </row>
    <row r="55414" spans="21:25" x14ac:dyDescent="0.2">
      <c r="U55414" s="55"/>
      <c r="V55414" s="53"/>
      <c r="W55414" s="53"/>
      <c r="X55414" s="53"/>
      <c r="Y55414" s="55"/>
    </row>
    <row r="55415" spans="21:25" x14ac:dyDescent="0.2">
      <c r="U55415" s="55"/>
      <c r="V55415" s="53"/>
      <c r="W55415" s="53"/>
      <c r="X55415" s="53"/>
      <c r="Y55415" s="55"/>
    </row>
    <row r="55416" spans="21:25" x14ac:dyDescent="0.2">
      <c r="U55416" s="55"/>
      <c r="V55416" s="53"/>
      <c r="W55416" s="53"/>
      <c r="X55416" s="53"/>
      <c r="Y55416" s="55"/>
    </row>
    <row r="55417" spans="21:25" x14ac:dyDescent="0.2">
      <c r="U55417" s="55"/>
      <c r="V55417" s="53"/>
      <c r="W55417" s="53"/>
      <c r="X55417" s="53"/>
      <c r="Y55417" s="55"/>
    </row>
    <row r="55418" spans="21:25" x14ac:dyDescent="0.2">
      <c r="U55418" s="55"/>
      <c r="V55418" s="53"/>
      <c r="W55418" s="53"/>
      <c r="X55418" s="53"/>
      <c r="Y55418" s="55"/>
    </row>
    <row r="55419" spans="21:25" x14ac:dyDescent="0.2">
      <c r="U55419" s="55"/>
      <c r="V55419" s="53"/>
      <c r="W55419" s="53"/>
      <c r="X55419" s="53"/>
      <c r="Y55419" s="55"/>
    </row>
    <row r="55420" spans="21:25" x14ac:dyDescent="0.2">
      <c r="U55420" s="55"/>
      <c r="V55420" s="53"/>
      <c r="W55420" s="53"/>
      <c r="X55420" s="53"/>
      <c r="Y55420" s="55"/>
    </row>
    <row r="55421" spans="21:25" x14ac:dyDescent="0.2">
      <c r="U55421" s="55"/>
      <c r="V55421" s="53"/>
      <c r="W55421" s="53"/>
      <c r="X55421" s="53"/>
      <c r="Y55421" s="55"/>
    </row>
    <row r="55422" spans="21:25" x14ac:dyDescent="0.2">
      <c r="U55422" s="55"/>
      <c r="V55422" s="53"/>
      <c r="W55422" s="53"/>
      <c r="X55422" s="53"/>
      <c r="Y55422" s="55"/>
    </row>
    <row r="55423" spans="21:25" x14ac:dyDescent="0.2">
      <c r="U55423" s="55"/>
      <c r="V55423" s="53"/>
      <c r="W55423" s="53"/>
      <c r="X55423" s="53"/>
      <c r="Y55423" s="55"/>
    </row>
    <row r="55424" spans="21:25" x14ac:dyDescent="0.2">
      <c r="U55424" s="55"/>
      <c r="V55424" s="53"/>
      <c r="W55424" s="53"/>
      <c r="X55424" s="53"/>
      <c r="Y55424" s="55"/>
    </row>
    <row r="55425" spans="21:25" x14ac:dyDescent="0.2">
      <c r="U55425" s="55"/>
      <c r="V55425" s="53"/>
      <c r="W55425" s="53"/>
      <c r="X55425" s="53"/>
      <c r="Y55425" s="55"/>
    </row>
    <row r="55426" spans="21:25" x14ac:dyDescent="0.2">
      <c r="U55426" s="55"/>
      <c r="V55426" s="53"/>
      <c r="W55426" s="53"/>
      <c r="X55426" s="53"/>
      <c r="Y55426" s="55"/>
    </row>
    <row r="55427" spans="21:25" x14ac:dyDescent="0.2">
      <c r="U55427" s="55"/>
      <c r="V55427" s="53"/>
      <c r="W55427" s="53"/>
      <c r="X55427" s="53"/>
      <c r="Y55427" s="55"/>
    </row>
    <row r="55428" spans="21:25" x14ac:dyDescent="0.2">
      <c r="U55428" s="55"/>
      <c r="V55428" s="53"/>
      <c r="W55428" s="53"/>
      <c r="X55428" s="53"/>
      <c r="Y55428" s="55"/>
    </row>
    <row r="55429" spans="21:25" x14ac:dyDescent="0.2">
      <c r="U55429" s="55"/>
      <c r="V55429" s="53"/>
      <c r="W55429" s="53"/>
      <c r="X55429" s="53"/>
      <c r="Y55429" s="55"/>
    </row>
    <row r="55430" spans="21:25" x14ac:dyDescent="0.2">
      <c r="U55430" s="55"/>
      <c r="V55430" s="53"/>
      <c r="W55430" s="53"/>
      <c r="X55430" s="53"/>
      <c r="Y55430" s="55"/>
    </row>
    <row r="55431" spans="21:25" x14ac:dyDescent="0.2">
      <c r="U55431" s="55"/>
      <c r="V55431" s="53"/>
      <c r="W55431" s="53"/>
      <c r="X55431" s="53"/>
      <c r="Y55431" s="55"/>
    </row>
    <row r="55432" spans="21:25" x14ac:dyDescent="0.2">
      <c r="U55432" s="55"/>
      <c r="V55432" s="53"/>
      <c r="W55432" s="53"/>
      <c r="X55432" s="53"/>
      <c r="Y55432" s="55"/>
    </row>
    <row r="55433" spans="21:25" x14ac:dyDescent="0.2">
      <c r="U55433" s="55"/>
      <c r="V55433" s="53"/>
      <c r="W55433" s="53"/>
      <c r="X55433" s="53"/>
      <c r="Y55433" s="55"/>
    </row>
    <row r="55434" spans="21:25" x14ac:dyDescent="0.2">
      <c r="U55434" s="55"/>
      <c r="V55434" s="53"/>
      <c r="W55434" s="53"/>
      <c r="X55434" s="53"/>
      <c r="Y55434" s="55"/>
    </row>
    <row r="55435" spans="21:25" x14ac:dyDescent="0.2">
      <c r="U55435" s="55"/>
      <c r="V55435" s="53"/>
      <c r="W55435" s="53"/>
      <c r="X55435" s="53"/>
      <c r="Y55435" s="55"/>
    </row>
    <row r="55436" spans="21:25" x14ac:dyDescent="0.2">
      <c r="U55436" s="55"/>
      <c r="V55436" s="53"/>
      <c r="W55436" s="53"/>
      <c r="X55436" s="53"/>
      <c r="Y55436" s="55"/>
    </row>
    <row r="55437" spans="21:25" x14ac:dyDescent="0.2">
      <c r="U55437" s="55"/>
      <c r="V55437" s="53"/>
      <c r="W55437" s="53"/>
      <c r="X55437" s="53"/>
      <c r="Y55437" s="55"/>
    </row>
    <row r="55438" spans="21:25" x14ac:dyDescent="0.2">
      <c r="U55438" s="55"/>
      <c r="V55438" s="53"/>
      <c r="W55438" s="53"/>
      <c r="X55438" s="53"/>
      <c r="Y55438" s="55"/>
    </row>
    <row r="55439" spans="21:25" x14ac:dyDescent="0.2">
      <c r="U55439" s="55"/>
      <c r="V55439" s="53"/>
      <c r="W55439" s="53"/>
      <c r="X55439" s="53"/>
      <c r="Y55439" s="55"/>
    </row>
    <row r="55440" spans="21:25" x14ac:dyDescent="0.2">
      <c r="U55440" s="55"/>
      <c r="V55440" s="53"/>
      <c r="W55440" s="53"/>
      <c r="X55440" s="53"/>
      <c r="Y55440" s="55"/>
    </row>
    <row r="55441" spans="21:25" x14ac:dyDescent="0.2">
      <c r="U55441" s="55"/>
      <c r="V55441" s="53"/>
      <c r="W55441" s="53"/>
      <c r="X55441" s="53"/>
      <c r="Y55441" s="55"/>
    </row>
    <row r="55442" spans="21:25" x14ac:dyDescent="0.2">
      <c r="U55442" s="55"/>
      <c r="V55442" s="53"/>
      <c r="W55442" s="53"/>
      <c r="X55442" s="53"/>
      <c r="Y55442" s="55"/>
    </row>
    <row r="55443" spans="21:25" x14ac:dyDescent="0.2">
      <c r="U55443" s="55"/>
      <c r="V55443" s="53"/>
      <c r="W55443" s="53"/>
      <c r="X55443" s="53"/>
      <c r="Y55443" s="55"/>
    </row>
    <row r="55444" spans="21:25" x14ac:dyDescent="0.2">
      <c r="U55444" s="55"/>
      <c r="V55444" s="53"/>
      <c r="W55444" s="53"/>
      <c r="X55444" s="53"/>
      <c r="Y55444" s="55"/>
    </row>
    <row r="55445" spans="21:25" x14ac:dyDescent="0.2">
      <c r="U55445" s="55"/>
      <c r="V55445" s="53"/>
      <c r="W55445" s="53"/>
      <c r="X55445" s="53"/>
      <c r="Y55445" s="55"/>
    </row>
    <row r="55446" spans="21:25" x14ac:dyDescent="0.2">
      <c r="U55446" s="55"/>
      <c r="V55446" s="53"/>
      <c r="W55446" s="53"/>
      <c r="X55446" s="53"/>
      <c r="Y55446" s="55"/>
    </row>
    <row r="55447" spans="21:25" x14ac:dyDescent="0.2">
      <c r="U55447" s="55"/>
      <c r="V55447" s="53"/>
      <c r="W55447" s="53"/>
      <c r="X55447" s="53"/>
      <c r="Y55447" s="55"/>
    </row>
    <row r="55448" spans="21:25" x14ac:dyDescent="0.2">
      <c r="U55448" s="55"/>
      <c r="V55448" s="53"/>
      <c r="W55448" s="53"/>
      <c r="X55448" s="53"/>
      <c r="Y55448" s="55"/>
    </row>
    <row r="55449" spans="21:25" x14ac:dyDescent="0.2">
      <c r="U55449" s="55"/>
      <c r="V55449" s="53"/>
      <c r="W55449" s="53"/>
      <c r="X55449" s="53"/>
      <c r="Y55449" s="55"/>
    </row>
    <row r="55450" spans="21:25" x14ac:dyDescent="0.2">
      <c r="U55450" s="55"/>
      <c r="V55450" s="53"/>
      <c r="W55450" s="53"/>
      <c r="X55450" s="53"/>
      <c r="Y55450" s="55"/>
    </row>
    <row r="55451" spans="21:25" x14ac:dyDescent="0.2">
      <c r="U55451" s="55"/>
      <c r="V55451" s="53"/>
      <c r="W55451" s="53"/>
      <c r="X55451" s="53"/>
      <c r="Y55451" s="55"/>
    </row>
    <row r="55452" spans="21:25" x14ac:dyDescent="0.2">
      <c r="U55452" s="55"/>
      <c r="V55452" s="53"/>
      <c r="W55452" s="53"/>
      <c r="X55452" s="53"/>
      <c r="Y55452" s="55"/>
    </row>
    <row r="55453" spans="21:25" x14ac:dyDescent="0.2">
      <c r="U55453" s="55"/>
      <c r="V55453" s="53"/>
      <c r="W55453" s="53"/>
      <c r="X55453" s="53"/>
      <c r="Y55453" s="55"/>
    </row>
    <row r="55454" spans="21:25" x14ac:dyDescent="0.2">
      <c r="U55454" s="55"/>
      <c r="V55454" s="53"/>
      <c r="W55454" s="53"/>
      <c r="X55454" s="53"/>
      <c r="Y55454" s="55"/>
    </row>
    <row r="55455" spans="21:25" x14ac:dyDescent="0.2">
      <c r="U55455" s="55"/>
      <c r="V55455" s="53"/>
      <c r="W55455" s="53"/>
      <c r="X55455" s="53"/>
      <c r="Y55455" s="55"/>
    </row>
    <row r="55456" spans="21:25" x14ac:dyDescent="0.2">
      <c r="U55456" s="55"/>
      <c r="V55456" s="53"/>
      <c r="W55456" s="53"/>
      <c r="X55456" s="53"/>
      <c r="Y55456" s="55"/>
    </row>
    <row r="55457" spans="21:25" x14ac:dyDescent="0.2">
      <c r="U55457" s="55"/>
      <c r="V55457" s="53"/>
      <c r="W55457" s="53"/>
      <c r="X55457" s="53"/>
      <c r="Y55457" s="55"/>
    </row>
    <row r="55458" spans="21:25" x14ac:dyDescent="0.2">
      <c r="U55458" s="55"/>
      <c r="V55458" s="53"/>
      <c r="W55458" s="53"/>
      <c r="X55458" s="53"/>
      <c r="Y55458" s="55"/>
    </row>
    <row r="55459" spans="21:25" x14ac:dyDescent="0.2">
      <c r="U55459" s="55"/>
      <c r="V55459" s="53"/>
      <c r="W55459" s="53"/>
      <c r="X55459" s="53"/>
      <c r="Y55459" s="55"/>
    </row>
    <row r="55460" spans="21:25" x14ac:dyDescent="0.2">
      <c r="U55460" s="55"/>
      <c r="V55460" s="53"/>
      <c r="W55460" s="53"/>
      <c r="X55460" s="53"/>
      <c r="Y55460" s="55"/>
    </row>
    <row r="55461" spans="21:25" x14ac:dyDescent="0.2">
      <c r="U55461" s="55"/>
      <c r="V55461" s="53"/>
      <c r="W55461" s="53"/>
      <c r="X55461" s="53"/>
      <c r="Y55461" s="55"/>
    </row>
    <row r="55462" spans="21:25" x14ac:dyDescent="0.2">
      <c r="U55462" s="55"/>
      <c r="V55462" s="53"/>
      <c r="W55462" s="53"/>
      <c r="X55462" s="53"/>
      <c r="Y55462" s="55"/>
    </row>
    <row r="55463" spans="21:25" x14ac:dyDescent="0.2">
      <c r="U55463" s="55"/>
      <c r="V55463" s="53"/>
      <c r="W55463" s="53"/>
      <c r="X55463" s="53"/>
      <c r="Y55463" s="55"/>
    </row>
    <row r="55464" spans="21:25" x14ac:dyDescent="0.2">
      <c r="U55464" s="55"/>
      <c r="V55464" s="53"/>
      <c r="W55464" s="53"/>
      <c r="X55464" s="53"/>
      <c r="Y55464" s="55"/>
    </row>
    <row r="55465" spans="21:25" x14ac:dyDescent="0.2">
      <c r="U55465" s="55"/>
      <c r="V55465" s="53"/>
      <c r="W55465" s="53"/>
      <c r="X55465" s="53"/>
      <c r="Y55465" s="55"/>
    </row>
    <row r="55466" spans="21:25" x14ac:dyDescent="0.2">
      <c r="U55466" s="55"/>
      <c r="V55466" s="53"/>
      <c r="W55466" s="53"/>
      <c r="X55466" s="53"/>
      <c r="Y55466" s="55"/>
    </row>
    <row r="55467" spans="21:25" x14ac:dyDescent="0.2">
      <c r="U55467" s="55"/>
      <c r="V55467" s="53"/>
      <c r="W55467" s="53"/>
      <c r="X55467" s="53"/>
      <c r="Y55467" s="55"/>
    </row>
    <row r="55468" spans="21:25" x14ac:dyDescent="0.2">
      <c r="U55468" s="55"/>
      <c r="V55468" s="53"/>
      <c r="W55468" s="53"/>
      <c r="X55468" s="53"/>
      <c r="Y55468" s="55"/>
    </row>
    <row r="55469" spans="21:25" x14ac:dyDescent="0.2">
      <c r="U55469" s="55"/>
      <c r="V55469" s="53"/>
      <c r="W55469" s="53"/>
      <c r="X55469" s="53"/>
      <c r="Y55469" s="55"/>
    </row>
    <row r="55470" spans="21:25" x14ac:dyDescent="0.2">
      <c r="U55470" s="55"/>
      <c r="V55470" s="53"/>
      <c r="W55470" s="53"/>
      <c r="X55470" s="53"/>
      <c r="Y55470" s="55"/>
    </row>
    <row r="55471" spans="21:25" x14ac:dyDescent="0.2">
      <c r="U55471" s="55"/>
      <c r="V55471" s="53"/>
      <c r="W55471" s="53"/>
      <c r="X55471" s="53"/>
      <c r="Y55471" s="55"/>
    </row>
    <row r="55472" spans="21:25" x14ac:dyDescent="0.2">
      <c r="U55472" s="55"/>
      <c r="V55472" s="53"/>
      <c r="W55472" s="53"/>
      <c r="X55472" s="53"/>
      <c r="Y55472" s="55"/>
    </row>
    <row r="55473" spans="21:25" x14ac:dyDescent="0.2">
      <c r="U55473" s="55"/>
      <c r="V55473" s="53"/>
      <c r="W55473" s="53"/>
      <c r="X55473" s="53"/>
      <c r="Y55473" s="55"/>
    </row>
    <row r="55474" spans="21:25" x14ac:dyDescent="0.2">
      <c r="U55474" s="55"/>
      <c r="V55474" s="53"/>
      <c r="W55474" s="53"/>
      <c r="X55474" s="53"/>
      <c r="Y55474" s="55"/>
    </row>
    <row r="55475" spans="21:25" x14ac:dyDescent="0.2">
      <c r="U55475" s="55"/>
      <c r="V55475" s="53"/>
      <c r="W55475" s="53"/>
      <c r="X55475" s="53"/>
      <c r="Y55475" s="55"/>
    </row>
    <row r="55476" spans="21:25" x14ac:dyDescent="0.2">
      <c r="U55476" s="55"/>
      <c r="V55476" s="53"/>
      <c r="W55476" s="53"/>
      <c r="X55476" s="53"/>
      <c r="Y55476" s="55"/>
    </row>
    <row r="55477" spans="21:25" x14ac:dyDescent="0.2">
      <c r="U55477" s="55"/>
      <c r="V55477" s="53"/>
      <c r="W55477" s="53"/>
      <c r="X55477" s="53"/>
      <c r="Y55477" s="55"/>
    </row>
    <row r="55478" spans="21:25" x14ac:dyDescent="0.2">
      <c r="U55478" s="55"/>
      <c r="V55478" s="53"/>
      <c r="W55478" s="53"/>
      <c r="X55478" s="53"/>
      <c r="Y55478" s="55"/>
    </row>
    <row r="55479" spans="21:25" x14ac:dyDescent="0.2">
      <c r="U55479" s="55"/>
      <c r="V55479" s="53"/>
      <c r="W55479" s="53"/>
      <c r="X55479" s="53"/>
      <c r="Y55479" s="55"/>
    </row>
    <row r="55480" spans="21:25" x14ac:dyDescent="0.2">
      <c r="U55480" s="55"/>
      <c r="V55480" s="53"/>
      <c r="W55480" s="53"/>
      <c r="X55480" s="53"/>
      <c r="Y55480" s="55"/>
    </row>
    <row r="55481" spans="21:25" x14ac:dyDescent="0.2">
      <c r="U55481" s="55"/>
      <c r="V55481" s="53"/>
      <c r="W55481" s="53"/>
      <c r="X55481" s="53"/>
      <c r="Y55481" s="55"/>
    </row>
    <row r="55482" spans="21:25" x14ac:dyDescent="0.2">
      <c r="U55482" s="55"/>
      <c r="V55482" s="53"/>
      <c r="W55482" s="53"/>
      <c r="X55482" s="53"/>
      <c r="Y55482" s="55"/>
    </row>
    <row r="55483" spans="21:25" x14ac:dyDescent="0.2">
      <c r="U55483" s="55"/>
      <c r="V55483" s="53"/>
      <c r="W55483" s="53"/>
      <c r="X55483" s="53"/>
      <c r="Y55483" s="55"/>
    </row>
    <row r="55484" spans="21:25" x14ac:dyDescent="0.2">
      <c r="U55484" s="55"/>
      <c r="V55484" s="53"/>
      <c r="W55484" s="53"/>
      <c r="X55484" s="53"/>
      <c r="Y55484" s="55"/>
    </row>
    <row r="55485" spans="21:25" x14ac:dyDescent="0.2">
      <c r="U55485" s="55"/>
      <c r="V55485" s="53"/>
      <c r="W55485" s="53"/>
      <c r="X55485" s="53"/>
      <c r="Y55485" s="55"/>
    </row>
    <row r="55486" spans="21:25" x14ac:dyDescent="0.2">
      <c r="U55486" s="55"/>
      <c r="V55486" s="53"/>
      <c r="W55486" s="53"/>
      <c r="X55486" s="53"/>
      <c r="Y55486" s="55"/>
    </row>
    <row r="55487" spans="21:25" x14ac:dyDescent="0.2">
      <c r="U55487" s="55"/>
      <c r="V55487" s="53"/>
      <c r="W55487" s="53"/>
      <c r="X55487" s="53"/>
      <c r="Y55487" s="55"/>
    </row>
    <row r="55488" spans="21:25" x14ac:dyDescent="0.2">
      <c r="U55488" s="55"/>
      <c r="V55488" s="53"/>
      <c r="W55488" s="53"/>
      <c r="X55488" s="53"/>
      <c r="Y55488" s="55"/>
    </row>
    <row r="55489" spans="21:25" x14ac:dyDescent="0.2">
      <c r="U55489" s="55"/>
      <c r="V55489" s="53"/>
      <c r="W55489" s="53"/>
      <c r="X55489" s="53"/>
      <c r="Y55489" s="55"/>
    </row>
    <row r="55490" spans="21:25" x14ac:dyDescent="0.2">
      <c r="U55490" s="55"/>
      <c r="V55490" s="53"/>
      <c r="W55490" s="53"/>
      <c r="X55490" s="53"/>
      <c r="Y55490" s="55"/>
    </row>
    <row r="55491" spans="21:25" x14ac:dyDescent="0.2">
      <c r="U55491" s="55"/>
      <c r="V55491" s="53"/>
      <c r="W55491" s="53"/>
      <c r="X55491" s="53"/>
      <c r="Y55491" s="55"/>
    </row>
    <row r="55492" spans="21:25" x14ac:dyDescent="0.2">
      <c r="U55492" s="55"/>
      <c r="V55492" s="53"/>
      <c r="W55492" s="53"/>
      <c r="X55492" s="53"/>
      <c r="Y55492" s="55"/>
    </row>
    <row r="55493" spans="21:25" x14ac:dyDescent="0.2">
      <c r="U55493" s="55"/>
      <c r="V55493" s="53"/>
      <c r="W55493" s="53"/>
      <c r="X55493" s="53"/>
      <c r="Y55493" s="55"/>
    </row>
    <row r="55494" spans="21:25" x14ac:dyDescent="0.2">
      <c r="U55494" s="55"/>
      <c r="V55494" s="53"/>
      <c r="W55494" s="53"/>
      <c r="X55494" s="53"/>
      <c r="Y55494" s="55"/>
    </row>
    <row r="55495" spans="21:25" x14ac:dyDescent="0.2">
      <c r="U55495" s="55"/>
      <c r="V55495" s="53"/>
      <c r="W55495" s="53"/>
      <c r="X55495" s="53"/>
      <c r="Y55495" s="55"/>
    </row>
    <row r="55496" spans="21:25" x14ac:dyDescent="0.2">
      <c r="U55496" s="55"/>
      <c r="V55496" s="53"/>
      <c r="W55496" s="53"/>
      <c r="X55496" s="53"/>
      <c r="Y55496" s="55"/>
    </row>
    <row r="55497" spans="21:25" x14ac:dyDescent="0.2">
      <c r="U55497" s="55"/>
      <c r="V55497" s="53"/>
      <c r="W55497" s="53"/>
      <c r="X55497" s="53"/>
      <c r="Y55497" s="55"/>
    </row>
    <row r="55498" spans="21:25" x14ac:dyDescent="0.2">
      <c r="U55498" s="55"/>
      <c r="V55498" s="53"/>
      <c r="W55498" s="53"/>
      <c r="X55498" s="53"/>
      <c r="Y55498" s="55"/>
    </row>
    <row r="55499" spans="21:25" x14ac:dyDescent="0.2">
      <c r="U55499" s="55"/>
      <c r="V55499" s="53"/>
      <c r="W55499" s="53"/>
      <c r="X55499" s="53"/>
      <c r="Y55499" s="55"/>
    </row>
    <row r="55500" spans="21:25" x14ac:dyDescent="0.2">
      <c r="U55500" s="55"/>
      <c r="V55500" s="53"/>
      <c r="W55500" s="53"/>
      <c r="X55500" s="53"/>
      <c r="Y55500" s="55"/>
    </row>
    <row r="55501" spans="21:25" x14ac:dyDescent="0.2">
      <c r="U55501" s="55"/>
      <c r="V55501" s="53"/>
      <c r="W55501" s="53"/>
      <c r="X55501" s="53"/>
      <c r="Y55501" s="55"/>
    </row>
    <row r="55502" spans="21:25" x14ac:dyDescent="0.2">
      <c r="U55502" s="55"/>
      <c r="V55502" s="53"/>
      <c r="W55502" s="53"/>
      <c r="X55502" s="53"/>
      <c r="Y55502" s="55"/>
    </row>
    <row r="55503" spans="21:25" x14ac:dyDescent="0.2">
      <c r="U55503" s="55"/>
      <c r="V55503" s="53"/>
      <c r="W55503" s="53"/>
      <c r="X55503" s="53"/>
      <c r="Y55503" s="55"/>
    </row>
    <row r="55504" spans="21:25" x14ac:dyDescent="0.2">
      <c r="U55504" s="55"/>
      <c r="V55504" s="53"/>
      <c r="W55504" s="53"/>
      <c r="X55504" s="53"/>
      <c r="Y55504" s="55"/>
    </row>
    <row r="55505" spans="21:25" x14ac:dyDescent="0.2">
      <c r="U55505" s="55"/>
      <c r="V55505" s="53"/>
      <c r="W55505" s="53"/>
      <c r="X55505" s="53"/>
      <c r="Y55505" s="55"/>
    </row>
    <row r="55506" spans="21:25" x14ac:dyDescent="0.2">
      <c r="U55506" s="55"/>
      <c r="V55506" s="53"/>
      <c r="W55506" s="53"/>
      <c r="X55506" s="53"/>
      <c r="Y55506" s="55"/>
    </row>
    <row r="55507" spans="21:25" x14ac:dyDescent="0.2">
      <c r="U55507" s="55"/>
      <c r="V55507" s="53"/>
      <c r="W55507" s="53"/>
      <c r="X55507" s="53"/>
      <c r="Y55507" s="55"/>
    </row>
    <row r="55508" spans="21:25" x14ac:dyDescent="0.2">
      <c r="U55508" s="55"/>
      <c r="V55508" s="53"/>
      <c r="W55508" s="53"/>
      <c r="X55508" s="53"/>
      <c r="Y55508" s="55"/>
    </row>
    <row r="55509" spans="21:25" x14ac:dyDescent="0.2">
      <c r="U55509" s="55"/>
      <c r="V55509" s="53"/>
      <c r="W55509" s="53"/>
      <c r="X55509" s="53"/>
      <c r="Y55509" s="55"/>
    </row>
    <row r="55510" spans="21:25" x14ac:dyDescent="0.2">
      <c r="U55510" s="55"/>
      <c r="V55510" s="53"/>
      <c r="W55510" s="53"/>
      <c r="X55510" s="53"/>
      <c r="Y55510" s="55"/>
    </row>
    <row r="55511" spans="21:25" x14ac:dyDescent="0.2">
      <c r="U55511" s="55"/>
      <c r="V55511" s="53"/>
      <c r="W55511" s="53"/>
      <c r="X55511" s="53"/>
      <c r="Y55511" s="55"/>
    </row>
    <row r="55512" spans="21:25" x14ac:dyDescent="0.2">
      <c r="U55512" s="55"/>
      <c r="V55512" s="53"/>
      <c r="W55512" s="53"/>
      <c r="X55512" s="53"/>
      <c r="Y55512" s="55"/>
    </row>
    <row r="55513" spans="21:25" x14ac:dyDescent="0.2">
      <c r="U55513" s="55"/>
      <c r="V55513" s="53"/>
      <c r="W55513" s="53"/>
      <c r="X55513" s="53"/>
      <c r="Y55513" s="55"/>
    </row>
    <row r="55514" spans="21:25" x14ac:dyDescent="0.2">
      <c r="U55514" s="55"/>
      <c r="V55514" s="53"/>
      <c r="W55514" s="53"/>
      <c r="X55514" s="53"/>
      <c r="Y55514" s="55"/>
    </row>
    <row r="55515" spans="21:25" x14ac:dyDescent="0.2">
      <c r="U55515" s="55"/>
      <c r="V55515" s="53"/>
      <c r="W55515" s="53"/>
      <c r="X55515" s="53"/>
      <c r="Y55515" s="55"/>
    </row>
    <row r="55516" spans="21:25" x14ac:dyDescent="0.2">
      <c r="U55516" s="55"/>
      <c r="V55516" s="53"/>
      <c r="W55516" s="53"/>
      <c r="X55516" s="53"/>
      <c r="Y55516" s="55"/>
    </row>
    <row r="55517" spans="21:25" x14ac:dyDescent="0.2">
      <c r="U55517" s="55"/>
      <c r="V55517" s="53"/>
      <c r="W55517" s="53"/>
      <c r="X55517" s="53"/>
      <c r="Y55517" s="55"/>
    </row>
    <row r="55518" spans="21:25" x14ac:dyDescent="0.2">
      <c r="U55518" s="55"/>
      <c r="V55518" s="53"/>
      <c r="W55518" s="53"/>
      <c r="X55518" s="53"/>
      <c r="Y55518" s="55"/>
    </row>
    <row r="55519" spans="21:25" x14ac:dyDescent="0.2">
      <c r="U55519" s="55"/>
      <c r="V55519" s="53"/>
      <c r="W55519" s="53"/>
      <c r="X55519" s="53"/>
      <c r="Y55519" s="55"/>
    </row>
    <row r="55520" spans="21:25" x14ac:dyDescent="0.2">
      <c r="U55520" s="55"/>
      <c r="V55520" s="53"/>
      <c r="W55520" s="53"/>
      <c r="X55520" s="53"/>
      <c r="Y55520" s="55"/>
    </row>
    <row r="55521" spans="21:25" x14ac:dyDescent="0.2">
      <c r="U55521" s="55"/>
      <c r="V55521" s="53"/>
      <c r="W55521" s="53"/>
      <c r="X55521" s="53"/>
      <c r="Y55521" s="55"/>
    </row>
    <row r="55522" spans="21:25" x14ac:dyDescent="0.2">
      <c r="U55522" s="55"/>
      <c r="V55522" s="53"/>
      <c r="W55522" s="53"/>
      <c r="X55522" s="53"/>
      <c r="Y55522" s="55"/>
    </row>
    <row r="55523" spans="21:25" x14ac:dyDescent="0.2">
      <c r="U55523" s="55"/>
      <c r="V55523" s="53"/>
      <c r="W55523" s="53"/>
      <c r="X55523" s="53"/>
      <c r="Y55523" s="55"/>
    </row>
    <row r="55524" spans="21:25" x14ac:dyDescent="0.2">
      <c r="U55524" s="55"/>
      <c r="V55524" s="53"/>
      <c r="W55524" s="53"/>
      <c r="X55524" s="53"/>
      <c r="Y55524" s="55"/>
    </row>
    <row r="55525" spans="21:25" x14ac:dyDescent="0.2">
      <c r="U55525" s="55"/>
      <c r="V55525" s="53"/>
      <c r="W55525" s="53"/>
      <c r="X55525" s="53"/>
      <c r="Y55525" s="55"/>
    </row>
    <row r="55526" spans="21:25" x14ac:dyDescent="0.2">
      <c r="U55526" s="55"/>
      <c r="V55526" s="53"/>
      <c r="W55526" s="53"/>
      <c r="X55526" s="53"/>
      <c r="Y55526" s="55"/>
    </row>
    <row r="55527" spans="21:25" x14ac:dyDescent="0.2">
      <c r="U55527" s="55"/>
      <c r="V55527" s="53"/>
      <c r="W55527" s="53"/>
      <c r="X55527" s="53"/>
      <c r="Y55527" s="55"/>
    </row>
    <row r="55528" spans="21:25" x14ac:dyDescent="0.2">
      <c r="U55528" s="55"/>
      <c r="V55528" s="53"/>
      <c r="W55528" s="53"/>
      <c r="X55528" s="53"/>
      <c r="Y55528" s="55"/>
    </row>
    <row r="55529" spans="21:25" x14ac:dyDescent="0.2">
      <c r="U55529" s="55"/>
      <c r="V55529" s="53"/>
      <c r="W55529" s="53"/>
      <c r="X55529" s="53"/>
      <c r="Y55529" s="55"/>
    </row>
    <row r="55530" spans="21:25" x14ac:dyDescent="0.2">
      <c r="U55530" s="55"/>
      <c r="V55530" s="53"/>
      <c r="W55530" s="53"/>
      <c r="X55530" s="53"/>
      <c r="Y55530" s="55"/>
    </row>
    <row r="55531" spans="21:25" x14ac:dyDescent="0.2">
      <c r="U55531" s="55"/>
      <c r="V55531" s="53"/>
      <c r="W55531" s="53"/>
      <c r="X55531" s="53"/>
      <c r="Y55531" s="55"/>
    </row>
    <row r="55532" spans="21:25" x14ac:dyDescent="0.2">
      <c r="U55532" s="55"/>
      <c r="V55532" s="53"/>
      <c r="W55532" s="53"/>
      <c r="X55532" s="53"/>
      <c r="Y55532" s="55"/>
    </row>
    <row r="55533" spans="21:25" x14ac:dyDescent="0.2">
      <c r="U55533" s="55"/>
      <c r="V55533" s="53"/>
      <c r="W55533" s="53"/>
      <c r="X55533" s="53"/>
      <c r="Y55533" s="55"/>
    </row>
    <row r="55534" spans="21:25" x14ac:dyDescent="0.2">
      <c r="U55534" s="55"/>
      <c r="V55534" s="53"/>
      <c r="W55534" s="53"/>
      <c r="X55534" s="53"/>
      <c r="Y55534" s="55"/>
    </row>
    <row r="55535" spans="21:25" x14ac:dyDescent="0.2">
      <c r="U55535" s="55"/>
      <c r="V55535" s="53"/>
      <c r="W55535" s="53"/>
      <c r="X55535" s="53"/>
      <c r="Y55535" s="55"/>
    </row>
    <row r="55536" spans="21:25" x14ac:dyDescent="0.2">
      <c r="U55536" s="55"/>
      <c r="V55536" s="53"/>
      <c r="W55536" s="53"/>
      <c r="X55536" s="53"/>
      <c r="Y55536" s="55"/>
    </row>
    <row r="55537" spans="21:25" x14ac:dyDescent="0.2">
      <c r="U55537" s="55"/>
      <c r="V55537" s="53"/>
      <c r="W55537" s="53"/>
      <c r="X55537" s="53"/>
      <c r="Y55537" s="55"/>
    </row>
    <row r="55538" spans="21:25" x14ac:dyDescent="0.2">
      <c r="U55538" s="55"/>
      <c r="V55538" s="53"/>
      <c r="W55538" s="53"/>
      <c r="X55538" s="53"/>
      <c r="Y55538" s="55"/>
    </row>
    <row r="55539" spans="21:25" x14ac:dyDescent="0.2">
      <c r="U55539" s="55"/>
      <c r="V55539" s="53"/>
      <c r="W55539" s="53"/>
      <c r="X55539" s="53"/>
      <c r="Y55539" s="55"/>
    </row>
    <row r="55540" spans="21:25" x14ac:dyDescent="0.2">
      <c r="U55540" s="55"/>
      <c r="V55540" s="53"/>
      <c r="W55540" s="53"/>
      <c r="X55540" s="53"/>
      <c r="Y55540" s="55"/>
    </row>
    <row r="55541" spans="21:25" x14ac:dyDescent="0.2">
      <c r="U55541" s="55"/>
      <c r="V55541" s="53"/>
      <c r="W55541" s="53"/>
      <c r="X55541" s="53"/>
      <c r="Y55541" s="55"/>
    </row>
    <row r="55542" spans="21:25" x14ac:dyDescent="0.2">
      <c r="U55542" s="55"/>
      <c r="V55542" s="53"/>
      <c r="W55542" s="53"/>
      <c r="X55542" s="53"/>
      <c r="Y55542" s="55"/>
    </row>
    <row r="55543" spans="21:25" x14ac:dyDescent="0.2">
      <c r="U55543" s="55"/>
      <c r="V55543" s="53"/>
      <c r="W55543" s="53"/>
      <c r="X55543" s="53"/>
      <c r="Y55543" s="55"/>
    </row>
    <row r="55544" spans="21:25" x14ac:dyDescent="0.2">
      <c r="U55544" s="55"/>
      <c r="V55544" s="53"/>
      <c r="W55544" s="53"/>
      <c r="X55544" s="53"/>
      <c r="Y55544" s="55"/>
    </row>
    <row r="55545" spans="21:25" x14ac:dyDescent="0.2">
      <c r="U55545" s="55"/>
      <c r="V55545" s="53"/>
      <c r="W55545" s="53"/>
      <c r="X55545" s="53"/>
      <c r="Y55545" s="55"/>
    </row>
    <row r="55546" spans="21:25" x14ac:dyDescent="0.2">
      <c r="U55546" s="55"/>
      <c r="V55546" s="53"/>
      <c r="W55546" s="53"/>
      <c r="X55546" s="53"/>
      <c r="Y55546" s="55"/>
    </row>
    <row r="55547" spans="21:25" x14ac:dyDescent="0.2">
      <c r="U55547" s="55"/>
      <c r="V55547" s="53"/>
      <c r="W55547" s="53"/>
      <c r="X55547" s="53"/>
      <c r="Y55547" s="55"/>
    </row>
    <row r="55548" spans="21:25" x14ac:dyDescent="0.2">
      <c r="U55548" s="55"/>
      <c r="V55548" s="53"/>
      <c r="W55548" s="53"/>
      <c r="X55548" s="53"/>
      <c r="Y55548" s="55"/>
    </row>
    <row r="55549" spans="21:25" x14ac:dyDescent="0.2">
      <c r="U55549" s="55"/>
      <c r="V55549" s="53"/>
      <c r="W55549" s="53"/>
      <c r="X55549" s="53"/>
      <c r="Y55549" s="55"/>
    </row>
    <row r="55550" spans="21:25" x14ac:dyDescent="0.2">
      <c r="U55550" s="55"/>
      <c r="V55550" s="53"/>
      <c r="W55550" s="53"/>
      <c r="X55550" s="53"/>
      <c r="Y55550" s="55"/>
    </row>
    <row r="55551" spans="21:25" x14ac:dyDescent="0.2">
      <c r="U55551" s="55"/>
      <c r="V55551" s="53"/>
      <c r="W55551" s="53"/>
      <c r="X55551" s="53"/>
      <c r="Y55551" s="55"/>
    </row>
    <row r="55552" spans="21:25" x14ac:dyDescent="0.2">
      <c r="U55552" s="55"/>
      <c r="V55552" s="53"/>
      <c r="W55552" s="53"/>
      <c r="X55552" s="53"/>
      <c r="Y55552" s="55"/>
    </row>
    <row r="55553" spans="21:25" x14ac:dyDescent="0.2">
      <c r="U55553" s="55"/>
      <c r="V55553" s="53"/>
      <c r="W55553" s="53"/>
      <c r="X55553" s="53"/>
      <c r="Y55553" s="55"/>
    </row>
    <row r="55554" spans="21:25" x14ac:dyDescent="0.2">
      <c r="U55554" s="55"/>
      <c r="V55554" s="53"/>
      <c r="W55554" s="53"/>
      <c r="X55554" s="53"/>
      <c r="Y55554" s="55"/>
    </row>
    <row r="55555" spans="21:25" x14ac:dyDescent="0.2">
      <c r="U55555" s="55"/>
      <c r="V55555" s="53"/>
      <c r="W55555" s="53"/>
      <c r="X55555" s="53"/>
      <c r="Y55555" s="55"/>
    </row>
    <row r="55556" spans="21:25" x14ac:dyDescent="0.2">
      <c r="U55556" s="55"/>
      <c r="V55556" s="53"/>
      <c r="W55556" s="53"/>
      <c r="X55556" s="53"/>
      <c r="Y55556" s="55"/>
    </row>
    <row r="55557" spans="21:25" x14ac:dyDescent="0.2">
      <c r="U55557" s="55"/>
      <c r="V55557" s="53"/>
      <c r="W55557" s="53"/>
      <c r="X55557" s="53"/>
      <c r="Y55557" s="55"/>
    </row>
    <row r="55558" spans="21:25" x14ac:dyDescent="0.2">
      <c r="U55558" s="55"/>
      <c r="V55558" s="53"/>
      <c r="W55558" s="53"/>
      <c r="X55558" s="53"/>
      <c r="Y55558" s="55"/>
    </row>
    <row r="55559" spans="21:25" x14ac:dyDescent="0.2">
      <c r="U55559" s="55"/>
      <c r="V55559" s="53"/>
      <c r="W55559" s="53"/>
      <c r="X55559" s="53"/>
      <c r="Y55559" s="55"/>
    </row>
    <row r="55560" spans="21:25" x14ac:dyDescent="0.2">
      <c r="U55560" s="55"/>
      <c r="V55560" s="53"/>
      <c r="W55560" s="53"/>
      <c r="X55560" s="53"/>
      <c r="Y55560" s="55"/>
    </row>
    <row r="55561" spans="21:25" x14ac:dyDescent="0.2">
      <c r="U55561" s="55"/>
      <c r="V55561" s="53"/>
      <c r="W55561" s="53"/>
      <c r="X55561" s="53"/>
      <c r="Y55561" s="55"/>
    </row>
    <row r="55562" spans="21:25" x14ac:dyDescent="0.2">
      <c r="U55562" s="55"/>
      <c r="V55562" s="53"/>
      <c r="W55562" s="53"/>
      <c r="X55562" s="53"/>
      <c r="Y55562" s="55"/>
    </row>
    <row r="55563" spans="21:25" x14ac:dyDescent="0.2">
      <c r="U55563" s="55"/>
      <c r="V55563" s="53"/>
      <c r="W55563" s="53"/>
      <c r="X55563" s="53"/>
      <c r="Y55563" s="55"/>
    </row>
    <row r="55564" spans="21:25" x14ac:dyDescent="0.2">
      <c r="U55564" s="55"/>
      <c r="V55564" s="53"/>
      <c r="W55564" s="53"/>
      <c r="X55564" s="53"/>
      <c r="Y55564" s="55"/>
    </row>
    <row r="55565" spans="21:25" x14ac:dyDescent="0.2">
      <c r="U55565" s="55"/>
      <c r="V55565" s="53"/>
      <c r="W55565" s="53"/>
      <c r="X55565" s="53"/>
      <c r="Y55565" s="55"/>
    </row>
    <row r="55566" spans="21:25" x14ac:dyDescent="0.2">
      <c r="U55566" s="55"/>
      <c r="V55566" s="53"/>
      <c r="W55566" s="53"/>
      <c r="X55566" s="53"/>
      <c r="Y55566" s="55"/>
    </row>
    <row r="55567" spans="21:25" x14ac:dyDescent="0.2">
      <c r="U55567" s="55"/>
      <c r="V55567" s="53"/>
      <c r="W55567" s="53"/>
      <c r="X55567" s="53"/>
      <c r="Y55567" s="55"/>
    </row>
    <row r="55568" spans="21:25" x14ac:dyDescent="0.2">
      <c r="U55568" s="55"/>
      <c r="V55568" s="53"/>
      <c r="W55568" s="53"/>
      <c r="X55568" s="53"/>
      <c r="Y55568" s="55"/>
    </row>
    <row r="55569" spans="21:25" x14ac:dyDescent="0.2">
      <c r="U55569" s="55"/>
      <c r="V55569" s="53"/>
      <c r="W55569" s="53"/>
      <c r="X55569" s="53"/>
      <c r="Y55569" s="55"/>
    </row>
    <row r="55570" spans="21:25" x14ac:dyDescent="0.2">
      <c r="U55570" s="55"/>
      <c r="V55570" s="53"/>
      <c r="W55570" s="53"/>
      <c r="X55570" s="53"/>
      <c r="Y55570" s="55"/>
    </row>
    <row r="55571" spans="21:25" x14ac:dyDescent="0.2">
      <c r="U55571" s="55"/>
      <c r="V55571" s="53"/>
      <c r="W55571" s="53"/>
      <c r="X55571" s="53"/>
      <c r="Y55571" s="55"/>
    </row>
    <row r="55572" spans="21:25" x14ac:dyDescent="0.2">
      <c r="U55572" s="55"/>
      <c r="V55572" s="53"/>
      <c r="W55572" s="53"/>
      <c r="X55572" s="53"/>
      <c r="Y55572" s="55"/>
    </row>
    <row r="55573" spans="21:25" x14ac:dyDescent="0.2">
      <c r="U55573" s="55"/>
      <c r="V55573" s="53"/>
      <c r="W55573" s="53"/>
      <c r="X55573" s="53"/>
      <c r="Y55573" s="55"/>
    </row>
    <row r="55574" spans="21:25" x14ac:dyDescent="0.2">
      <c r="U55574" s="55"/>
      <c r="V55574" s="53"/>
      <c r="W55574" s="53"/>
      <c r="X55574" s="53"/>
      <c r="Y55574" s="55"/>
    </row>
    <row r="55575" spans="21:25" x14ac:dyDescent="0.2">
      <c r="U55575" s="55"/>
      <c r="V55575" s="53"/>
      <c r="W55575" s="53"/>
      <c r="X55575" s="53"/>
      <c r="Y55575" s="55"/>
    </row>
    <row r="55576" spans="21:25" x14ac:dyDescent="0.2">
      <c r="U55576" s="55"/>
      <c r="V55576" s="53"/>
      <c r="W55576" s="53"/>
      <c r="X55576" s="53"/>
      <c r="Y55576" s="55"/>
    </row>
    <row r="55577" spans="21:25" x14ac:dyDescent="0.2">
      <c r="U55577" s="55"/>
      <c r="V55577" s="53"/>
      <c r="W55577" s="53"/>
      <c r="X55577" s="53"/>
      <c r="Y55577" s="55"/>
    </row>
    <row r="55578" spans="21:25" x14ac:dyDescent="0.2">
      <c r="U55578" s="55"/>
      <c r="V55578" s="53"/>
      <c r="W55578" s="53"/>
      <c r="X55578" s="53"/>
      <c r="Y55578" s="55"/>
    </row>
    <row r="55579" spans="21:25" x14ac:dyDescent="0.2">
      <c r="U55579" s="55"/>
      <c r="V55579" s="53"/>
      <c r="W55579" s="53"/>
      <c r="X55579" s="53"/>
      <c r="Y55579" s="55"/>
    </row>
    <row r="55580" spans="21:25" x14ac:dyDescent="0.2">
      <c r="U55580" s="55"/>
      <c r="V55580" s="53"/>
      <c r="W55580" s="53"/>
      <c r="X55580" s="53"/>
      <c r="Y55580" s="55"/>
    </row>
    <row r="55581" spans="21:25" x14ac:dyDescent="0.2">
      <c r="U55581" s="55"/>
      <c r="V55581" s="53"/>
      <c r="W55581" s="53"/>
      <c r="X55581" s="53"/>
      <c r="Y55581" s="55"/>
    </row>
    <row r="55582" spans="21:25" x14ac:dyDescent="0.2">
      <c r="U55582" s="55"/>
      <c r="V55582" s="53"/>
      <c r="W55582" s="53"/>
      <c r="X55582" s="53"/>
      <c r="Y55582" s="55"/>
    </row>
    <row r="55583" spans="21:25" x14ac:dyDescent="0.2">
      <c r="U55583" s="55"/>
      <c r="V55583" s="53"/>
      <c r="W55583" s="53"/>
      <c r="X55583" s="53"/>
      <c r="Y55583" s="55"/>
    </row>
    <row r="55584" spans="21:25" x14ac:dyDescent="0.2">
      <c r="U55584" s="55"/>
      <c r="V55584" s="53"/>
      <c r="W55584" s="53"/>
      <c r="X55584" s="53"/>
      <c r="Y55584" s="55"/>
    </row>
    <row r="55585" spans="21:25" x14ac:dyDescent="0.2">
      <c r="U55585" s="55"/>
      <c r="V55585" s="53"/>
      <c r="W55585" s="53"/>
      <c r="X55585" s="53"/>
      <c r="Y55585" s="55"/>
    </row>
    <row r="55586" spans="21:25" x14ac:dyDescent="0.2">
      <c r="U55586" s="55"/>
      <c r="V55586" s="53"/>
      <c r="W55586" s="53"/>
      <c r="X55586" s="53"/>
      <c r="Y55586" s="55"/>
    </row>
    <row r="55587" spans="21:25" x14ac:dyDescent="0.2">
      <c r="U55587" s="55"/>
      <c r="V55587" s="53"/>
      <c r="W55587" s="53"/>
      <c r="X55587" s="53"/>
      <c r="Y55587" s="55"/>
    </row>
    <row r="55588" spans="21:25" x14ac:dyDescent="0.2">
      <c r="U55588" s="55"/>
      <c r="V55588" s="53"/>
      <c r="W55588" s="53"/>
      <c r="X55588" s="53"/>
      <c r="Y55588" s="55"/>
    </row>
    <row r="55589" spans="21:25" x14ac:dyDescent="0.2">
      <c r="U55589" s="55"/>
      <c r="V55589" s="53"/>
      <c r="W55589" s="53"/>
      <c r="X55589" s="53"/>
      <c r="Y55589" s="55"/>
    </row>
    <row r="55590" spans="21:25" x14ac:dyDescent="0.2">
      <c r="U55590" s="55"/>
      <c r="V55590" s="53"/>
      <c r="W55590" s="53"/>
      <c r="X55590" s="53"/>
      <c r="Y55590" s="55"/>
    </row>
    <row r="55591" spans="21:25" x14ac:dyDescent="0.2">
      <c r="U55591" s="55"/>
      <c r="V55591" s="53"/>
      <c r="W55591" s="53"/>
      <c r="X55591" s="53"/>
      <c r="Y55591" s="55"/>
    </row>
    <row r="55592" spans="21:25" x14ac:dyDescent="0.2">
      <c r="U55592" s="55"/>
      <c r="V55592" s="53"/>
      <c r="W55592" s="53"/>
      <c r="X55592" s="53"/>
      <c r="Y55592" s="55"/>
    </row>
    <row r="55593" spans="21:25" x14ac:dyDescent="0.2">
      <c r="U55593" s="55"/>
      <c r="V55593" s="53"/>
      <c r="W55593" s="53"/>
      <c r="X55593" s="53"/>
      <c r="Y55593" s="55"/>
    </row>
    <row r="55594" spans="21:25" x14ac:dyDescent="0.2">
      <c r="U55594" s="55"/>
      <c r="V55594" s="53"/>
      <c r="W55594" s="53"/>
      <c r="X55594" s="53"/>
      <c r="Y55594" s="55"/>
    </row>
    <row r="55595" spans="21:25" x14ac:dyDescent="0.2">
      <c r="U55595" s="55"/>
      <c r="V55595" s="53"/>
      <c r="W55595" s="53"/>
      <c r="X55595" s="53"/>
      <c r="Y55595" s="55"/>
    </row>
    <row r="55596" spans="21:25" x14ac:dyDescent="0.2">
      <c r="U55596" s="55"/>
      <c r="V55596" s="53"/>
      <c r="W55596" s="53"/>
      <c r="X55596" s="53"/>
      <c r="Y55596" s="55"/>
    </row>
    <row r="55597" spans="21:25" x14ac:dyDescent="0.2">
      <c r="U55597" s="55"/>
      <c r="V55597" s="53"/>
      <c r="W55597" s="53"/>
      <c r="X55597" s="53"/>
      <c r="Y55597" s="55"/>
    </row>
    <row r="55598" spans="21:25" x14ac:dyDescent="0.2">
      <c r="U55598" s="55"/>
      <c r="V55598" s="53"/>
      <c r="W55598" s="53"/>
      <c r="X55598" s="53"/>
      <c r="Y55598" s="55"/>
    </row>
    <row r="55599" spans="21:25" x14ac:dyDescent="0.2">
      <c r="U55599" s="55"/>
      <c r="V55599" s="53"/>
      <c r="W55599" s="53"/>
      <c r="X55599" s="53"/>
      <c r="Y55599" s="55"/>
    </row>
    <row r="55600" spans="21:25" x14ac:dyDescent="0.2">
      <c r="U55600" s="55"/>
      <c r="V55600" s="53"/>
      <c r="W55600" s="53"/>
      <c r="X55600" s="53"/>
      <c r="Y55600" s="55"/>
    </row>
    <row r="55601" spans="21:25" x14ac:dyDescent="0.2">
      <c r="U55601" s="55"/>
      <c r="V55601" s="53"/>
      <c r="W55601" s="53"/>
      <c r="X55601" s="53"/>
      <c r="Y55601" s="55"/>
    </row>
    <row r="55602" spans="21:25" x14ac:dyDescent="0.2">
      <c r="U55602" s="55"/>
      <c r="V55602" s="53"/>
      <c r="W55602" s="53"/>
      <c r="X55602" s="53"/>
      <c r="Y55602" s="55"/>
    </row>
    <row r="55603" spans="21:25" x14ac:dyDescent="0.2">
      <c r="U55603" s="55"/>
      <c r="V55603" s="53"/>
      <c r="W55603" s="53"/>
      <c r="X55603" s="53"/>
      <c r="Y55603" s="55"/>
    </row>
    <row r="55604" spans="21:25" x14ac:dyDescent="0.2">
      <c r="U55604" s="55"/>
      <c r="V55604" s="53"/>
      <c r="W55604" s="53"/>
      <c r="X55604" s="53"/>
      <c r="Y55604" s="55"/>
    </row>
    <row r="55605" spans="21:25" x14ac:dyDescent="0.2">
      <c r="U55605" s="55"/>
      <c r="V55605" s="53"/>
      <c r="W55605" s="53"/>
      <c r="X55605" s="53"/>
      <c r="Y55605" s="55"/>
    </row>
    <row r="55606" spans="21:25" x14ac:dyDescent="0.2">
      <c r="U55606" s="55"/>
      <c r="V55606" s="53"/>
      <c r="W55606" s="53"/>
      <c r="X55606" s="53"/>
      <c r="Y55606" s="55"/>
    </row>
    <row r="55607" spans="21:25" x14ac:dyDescent="0.2">
      <c r="U55607" s="55"/>
      <c r="V55607" s="53"/>
      <c r="W55607" s="53"/>
      <c r="X55607" s="53"/>
      <c r="Y55607" s="55"/>
    </row>
    <row r="55608" spans="21:25" x14ac:dyDescent="0.2">
      <c r="U55608" s="55"/>
      <c r="V55608" s="53"/>
      <c r="W55608" s="53"/>
      <c r="X55608" s="53"/>
      <c r="Y55608" s="55"/>
    </row>
    <row r="55609" spans="21:25" x14ac:dyDescent="0.2">
      <c r="U55609" s="55"/>
      <c r="V55609" s="53"/>
      <c r="W55609" s="53"/>
      <c r="X55609" s="53"/>
      <c r="Y55609" s="55"/>
    </row>
    <row r="55610" spans="21:25" x14ac:dyDescent="0.2">
      <c r="U55610" s="55"/>
      <c r="V55610" s="53"/>
      <c r="W55610" s="53"/>
      <c r="X55610" s="53"/>
      <c r="Y55610" s="55"/>
    </row>
    <row r="55611" spans="21:25" x14ac:dyDescent="0.2">
      <c r="U55611" s="55"/>
      <c r="V55611" s="53"/>
      <c r="W55611" s="53"/>
      <c r="X55611" s="53"/>
      <c r="Y55611" s="55"/>
    </row>
    <row r="55612" spans="21:25" x14ac:dyDescent="0.2">
      <c r="U55612" s="55"/>
      <c r="V55612" s="53"/>
      <c r="W55612" s="53"/>
      <c r="X55612" s="53"/>
      <c r="Y55612" s="55"/>
    </row>
    <row r="55613" spans="21:25" x14ac:dyDescent="0.2">
      <c r="U55613" s="55"/>
      <c r="V55613" s="53"/>
      <c r="W55613" s="53"/>
      <c r="X55613" s="53"/>
      <c r="Y55613" s="55"/>
    </row>
    <row r="55614" spans="21:25" x14ac:dyDescent="0.2">
      <c r="U55614" s="55"/>
      <c r="V55614" s="53"/>
      <c r="W55614" s="53"/>
      <c r="X55614" s="53"/>
      <c r="Y55614" s="55"/>
    </row>
    <row r="55615" spans="21:25" x14ac:dyDescent="0.2">
      <c r="U55615" s="55"/>
      <c r="V55615" s="53"/>
      <c r="W55615" s="53"/>
      <c r="X55615" s="53"/>
      <c r="Y55615" s="55"/>
    </row>
    <row r="55616" spans="21:25" x14ac:dyDescent="0.2">
      <c r="U55616" s="55"/>
      <c r="V55616" s="53"/>
      <c r="W55616" s="53"/>
      <c r="X55616" s="53"/>
      <c r="Y55616" s="55"/>
    </row>
    <row r="55617" spans="21:25" x14ac:dyDescent="0.2">
      <c r="U55617" s="55"/>
      <c r="V55617" s="53"/>
      <c r="W55617" s="53"/>
      <c r="X55617" s="53"/>
      <c r="Y55617" s="55"/>
    </row>
    <row r="55618" spans="21:25" x14ac:dyDescent="0.2">
      <c r="U55618" s="55"/>
      <c r="V55618" s="53"/>
      <c r="W55618" s="53"/>
      <c r="X55618" s="53"/>
      <c r="Y55618" s="55"/>
    </row>
    <row r="55619" spans="21:25" x14ac:dyDescent="0.2">
      <c r="U55619" s="55"/>
      <c r="V55619" s="53"/>
      <c r="W55619" s="53"/>
      <c r="X55619" s="53"/>
      <c r="Y55619" s="55"/>
    </row>
    <row r="55620" spans="21:25" x14ac:dyDescent="0.2">
      <c r="U55620" s="55"/>
      <c r="V55620" s="53"/>
      <c r="W55620" s="53"/>
      <c r="X55620" s="53"/>
      <c r="Y55620" s="55"/>
    </row>
    <row r="55621" spans="21:25" x14ac:dyDescent="0.2">
      <c r="U55621" s="55"/>
      <c r="V55621" s="53"/>
      <c r="W55621" s="53"/>
      <c r="X55621" s="53"/>
      <c r="Y55621" s="55"/>
    </row>
    <row r="55622" spans="21:25" x14ac:dyDescent="0.2">
      <c r="U55622" s="55"/>
      <c r="V55622" s="53"/>
      <c r="W55622" s="53"/>
      <c r="X55622" s="53"/>
      <c r="Y55622" s="55"/>
    </row>
    <row r="55623" spans="21:25" x14ac:dyDescent="0.2">
      <c r="U55623" s="55"/>
      <c r="V55623" s="53"/>
      <c r="W55623" s="53"/>
      <c r="X55623" s="53"/>
      <c r="Y55623" s="55"/>
    </row>
    <row r="55624" spans="21:25" x14ac:dyDescent="0.2">
      <c r="U55624" s="55"/>
      <c r="V55624" s="53"/>
      <c r="W55624" s="53"/>
      <c r="X55624" s="53"/>
      <c r="Y55624" s="55"/>
    </row>
    <row r="55625" spans="21:25" x14ac:dyDescent="0.2">
      <c r="U55625" s="55"/>
      <c r="V55625" s="53"/>
      <c r="W55625" s="53"/>
      <c r="X55625" s="53"/>
      <c r="Y55625" s="55"/>
    </row>
    <row r="55626" spans="21:25" x14ac:dyDescent="0.2">
      <c r="U55626" s="55"/>
      <c r="V55626" s="53"/>
      <c r="W55626" s="53"/>
      <c r="X55626" s="53"/>
      <c r="Y55626" s="55"/>
    </row>
    <row r="55627" spans="21:25" x14ac:dyDescent="0.2">
      <c r="U55627" s="55"/>
      <c r="V55627" s="53"/>
      <c r="W55627" s="53"/>
      <c r="X55627" s="53"/>
      <c r="Y55627" s="55"/>
    </row>
    <row r="55628" spans="21:25" x14ac:dyDescent="0.2">
      <c r="U55628" s="55"/>
      <c r="V55628" s="53"/>
      <c r="W55628" s="53"/>
      <c r="X55628" s="53"/>
      <c r="Y55628" s="55"/>
    </row>
    <row r="55629" spans="21:25" x14ac:dyDescent="0.2">
      <c r="U55629" s="55"/>
      <c r="V55629" s="53"/>
      <c r="W55629" s="53"/>
      <c r="X55629" s="53"/>
      <c r="Y55629" s="55"/>
    </row>
    <row r="55630" spans="21:25" x14ac:dyDescent="0.2">
      <c r="U55630" s="55"/>
      <c r="V55630" s="53"/>
      <c r="W55630" s="53"/>
      <c r="X55630" s="53"/>
      <c r="Y55630" s="55"/>
    </row>
    <row r="55631" spans="21:25" x14ac:dyDescent="0.2">
      <c r="U55631" s="55"/>
      <c r="V55631" s="53"/>
      <c r="W55631" s="53"/>
      <c r="X55631" s="53"/>
      <c r="Y55631" s="55"/>
    </row>
    <row r="55632" spans="21:25" x14ac:dyDescent="0.2">
      <c r="U55632" s="55"/>
      <c r="V55632" s="53"/>
      <c r="W55632" s="53"/>
      <c r="X55632" s="53"/>
      <c r="Y55632" s="55"/>
    </row>
    <row r="55633" spans="21:25" x14ac:dyDescent="0.2">
      <c r="U55633" s="55"/>
      <c r="V55633" s="53"/>
      <c r="W55633" s="53"/>
      <c r="X55633" s="53"/>
      <c r="Y55633" s="55"/>
    </row>
    <row r="55634" spans="21:25" x14ac:dyDescent="0.2">
      <c r="U55634" s="55"/>
      <c r="V55634" s="53"/>
      <c r="W55634" s="53"/>
      <c r="X55634" s="53"/>
      <c r="Y55634" s="55"/>
    </row>
    <row r="55635" spans="21:25" x14ac:dyDescent="0.2">
      <c r="U55635" s="55"/>
      <c r="V55635" s="53"/>
      <c r="W55635" s="53"/>
      <c r="X55635" s="53"/>
      <c r="Y55635" s="55"/>
    </row>
    <row r="55636" spans="21:25" x14ac:dyDescent="0.2">
      <c r="U55636" s="55"/>
      <c r="V55636" s="53"/>
      <c r="W55636" s="53"/>
      <c r="X55636" s="53"/>
      <c r="Y55636" s="55"/>
    </row>
    <row r="55637" spans="21:25" x14ac:dyDescent="0.2">
      <c r="U55637" s="55"/>
      <c r="V55637" s="53"/>
      <c r="W55637" s="53"/>
      <c r="X55637" s="53"/>
      <c r="Y55637" s="55"/>
    </row>
    <row r="55638" spans="21:25" x14ac:dyDescent="0.2">
      <c r="U55638" s="55"/>
      <c r="V55638" s="53"/>
      <c r="W55638" s="53"/>
      <c r="X55638" s="53"/>
      <c r="Y55638" s="55"/>
    </row>
    <row r="55639" spans="21:25" x14ac:dyDescent="0.2">
      <c r="U55639" s="55"/>
      <c r="V55639" s="53"/>
      <c r="W55639" s="53"/>
      <c r="X55639" s="53"/>
      <c r="Y55639" s="55"/>
    </row>
    <row r="55640" spans="21:25" x14ac:dyDescent="0.2">
      <c r="U55640" s="55"/>
      <c r="V55640" s="53"/>
      <c r="W55640" s="53"/>
      <c r="X55640" s="53"/>
      <c r="Y55640" s="55"/>
    </row>
    <row r="55641" spans="21:25" x14ac:dyDescent="0.2">
      <c r="U55641" s="55"/>
      <c r="V55641" s="53"/>
      <c r="W55641" s="53"/>
      <c r="X55641" s="53"/>
      <c r="Y55641" s="55"/>
    </row>
    <row r="55642" spans="21:25" x14ac:dyDescent="0.2">
      <c r="U55642" s="55"/>
      <c r="V55642" s="53"/>
      <c r="W55642" s="53"/>
      <c r="X55642" s="53"/>
      <c r="Y55642" s="55"/>
    </row>
    <row r="55643" spans="21:25" x14ac:dyDescent="0.2">
      <c r="U55643" s="55"/>
      <c r="V55643" s="53"/>
      <c r="W55643" s="53"/>
      <c r="X55643" s="53"/>
      <c r="Y55643" s="55"/>
    </row>
    <row r="55644" spans="21:25" x14ac:dyDescent="0.2">
      <c r="U55644" s="55"/>
      <c r="V55644" s="53"/>
      <c r="W55644" s="53"/>
      <c r="X55644" s="53"/>
      <c r="Y55644" s="55"/>
    </row>
    <row r="55645" spans="21:25" x14ac:dyDescent="0.2">
      <c r="U55645" s="55"/>
      <c r="V55645" s="53"/>
      <c r="W55645" s="53"/>
      <c r="X55645" s="53"/>
      <c r="Y55645" s="55"/>
    </row>
    <row r="55646" spans="21:25" x14ac:dyDescent="0.2">
      <c r="U55646" s="55"/>
      <c r="V55646" s="53"/>
      <c r="W55646" s="53"/>
      <c r="X55646" s="53"/>
      <c r="Y55646" s="55"/>
    </row>
    <row r="55647" spans="21:25" x14ac:dyDescent="0.2">
      <c r="U55647" s="55"/>
      <c r="V55647" s="53"/>
      <c r="W55647" s="53"/>
      <c r="X55647" s="53"/>
      <c r="Y55647" s="55"/>
    </row>
    <row r="55648" spans="21:25" x14ac:dyDescent="0.2">
      <c r="U55648" s="55"/>
      <c r="V55648" s="53"/>
      <c r="W55648" s="53"/>
      <c r="X55648" s="53"/>
      <c r="Y55648" s="55"/>
    </row>
    <row r="55649" spans="21:25" x14ac:dyDescent="0.2">
      <c r="U55649" s="55"/>
      <c r="V55649" s="53"/>
      <c r="W55649" s="53"/>
      <c r="X55649" s="53"/>
      <c r="Y55649" s="55"/>
    </row>
    <row r="55650" spans="21:25" x14ac:dyDescent="0.2">
      <c r="U55650" s="55"/>
      <c r="V55650" s="53"/>
      <c r="W55650" s="53"/>
      <c r="X55650" s="53"/>
      <c r="Y55650" s="55"/>
    </row>
    <row r="55651" spans="21:25" x14ac:dyDescent="0.2">
      <c r="U55651" s="55"/>
      <c r="V55651" s="53"/>
      <c r="W55651" s="53"/>
      <c r="X55651" s="53"/>
      <c r="Y55651" s="55"/>
    </row>
    <row r="55652" spans="21:25" x14ac:dyDescent="0.2">
      <c r="U55652" s="55"/>
      <c r="V55652" s="53"/>
      <c r="W55652" s="53"/>
      <c r="X55652" s="53"/>
      <c r="Y55652" s="55"/>
    </row>
    <row r="55653" spans="21:25" x14ac:dyDescent="0.2">
      <c r="U55653" s="55"/>
      <c r="V55653" s="53"/>
      <c r="W55653" s="53"/>
      <c r="X55653" s="53"/>
      <c r="Y55653" s="55"/>
    </row>
    <row r="55654" spans="21:25" x14ac:dyDescent="0.2">
      <c r="U55654" s="55"/>
      <c r="V55654" s="53"/>
      <c r="W55654" s="53"/>
      <c r="X55654" s="53"/>
      <c r="Y55654" s="55"/>
    </row>
    <row r="55655" spans="21:25" x14ac:dyDescent="0.2">
      <c r="U55655" s="55"/>
      <c r="V55655" s="53"/>
      <c r="W55655" s="53"/>
      <c r="X55655" s="53"/>
      <c r="Y55655" s="55"/>
    </row>
    <row r="55656" spans="21:25" x14ac:dyDescent="0.2">
      <c r="U55656" s="55"/>
      <c r="V55656" s="53"/>
      <c r="W55656" s="53"/>
      <c r="X55656" s="53"/>
      <c r="Y55656" s="55"/>
    </row>
    <row r="55657" spans="21:25" x14ac:dyDescent="0.2">
      <c r="U55657" s="55"/>
      <c r="V55657" s="53"/>
      <c r="W55657" s="53"/>
      <c r="X55657" s="53"/>
      <c r="Y55657" s="55"/>
    </row>
    <row r="55658" spans="21:25" x14ac:dyDescent="0.2">
      <c r="U55658" s="55"/>
      <c r="V55658" s="53"/>
      <c r="W55658" s="53"/>
      <c r="X55658" s="53"/>
      <c r="Y55658" s="55"/>
    </row>
    <row r="55659" spans="21:25" x14ac:dyDescent="0.2">
      <c r="U55659" s="55"/>
      <c r="V55659" s="53"/>
      <c r="W55659" s="53"/>
      <c r="X55659" s="53"/>
      <c r="Y55659" s="55"/>
    </row>
    <row r="55660" spans="21:25" x14ac:dyDescent="0.2">
      <c r="U55660" s="55"/>
      <c r="V55660" s="53"/>
      <c r="W55660" s="53"/>
      <c r="X55660" s="53"/>
      <c r="Y55660" s="55"/>
    </row>
    <row r="55661" spans="21:25" x14ac:dyDescent="0.2">
      <c r="U55661" s="55"/>
      <c r="V55661" s="53"/>
      <c r="W55661" s="53"/>
      <c r="X55661" s="53"/>
      <c r="Y55661" s="55"/>
    </row>
    <row r="55662" spans="21:25" x14ac:dyDescent="0.2">
      <c r="U55662" s="55"/>
      <c r="V55662" s="53"/>
      <c r="W55662" s="53"/>
      <c r="X55662" s="53"/>
      <c r="Y55662" s="55"/>
    </row>
    <row r="55663" spans="21:25" x14ac:dyDescent="0.2">
      <c r="U55663" s="55"/>
      <c r="V55663" s="53"/>
      <c r="W55663" s="53"/>
      <c r="X55663" s="53"/>
      <c r="Y55663" s="55"/>
    </row>
    <row r="55664" spans="21:25" x14ac:dyDescent="0.2">
      <c r="U55664" s="55"/>
      <c r="V55664" s="53"/>
      <c r="W55664" s="53"/>
      <c r="X55664" s="53"/>
      <c r="Y55664" s="55"/>
    </row>
    <row r="55665" spans="21:25" x14ac:dyDescent="0.2">
      <c r="U55665" s="55"/>
      <c r="V55665" s="53"/>
      <c r="W55665" s="53"/>
      <c r="X55665" s="53"/>
      <c r="Y55665" s="55"/>
    </row>
    <row r="55666" spans="21:25" x14ac:dyDescent="0.2">
      <c r="U55666" s="55"/>
      <c r="V55666" s="53"/>
      <c r="W55666" s="53"/>
      <c r="X55666" s="53"/>
      <c r="Y55666" s="55"/>
    </row>
    <row r="55667" spans="21:25" x14ac:dyDescent="0.2">
      <c r="U55667" s="55"/>
      <c r="V55667" s="53"/>
      <c r="W55667" s="53"/>
      <c r="X55667" s="53"/>
      <c r="Y55667" s="55"/>
    </row>
    <row r="55668" spans="21:25" x14ac:dyDescent="0.2">
      <c r="U55668" s="55"/>
      <c r="V55668" s="53"/>
      <c r="W55668" s="53"/>
      <c r="X55668" s="53"/>
      <c r="Y55668" s="55"/>
    </row>
    <row r="55669" spans="21:25" x14ac:dyDescent="0.2">
      <c r="U55669" s="55"/>
      <c r="V55669" s="53"/>
      <c r="W55669" s="53"/>
      <c r="X55669" s="53"/>
      <c r="Y55669" s="55"/>
    </row>
    <row r="55670" spans="21:25" x14ac:dyDescent="0.2">
      <c r="U55670" s="55"/>
      <c r="V55670" s="53"/>
      <c r="W55670" s="53"/>
      <c r="X55670" s="53"/>
      <c r="Y55670" s="55"/>
    </row>
    <row r="55671" spans="21:25" x14ac:dyDescent="0.2">
      <c r="U55671" s="55"/>
      <c r="V55671" s="53"/>
      <c r="W55671" s="53"/>
      <c r="X55671" s="53"/>
      <c r="Y55671" s="55"/>
    </row>
    <row r="55672" spans="21:25" x14ac:dyDescent="0.2">
      <c r="U55672" s="55"/>
      <c r="V55672" s="53"/>
      <c r="W55672" s="53"/>
      <c r="X55672" s="53"/>
      <c r="Y55672" s="55"/>
    </row>
    <row r="55673" spans="21:25" x14ac:dyDescent="0.2">
      <c r="U55673" s="55"/>
      <c r="V55673" s="53"/>
      <c r="W55673" s="53"/>
      <c r="X55673" s="53"/>
      <c r="Y55673" s="55"/>
    </row>
    <row r="55674" spans="21:25" x14ac:dyDescent="0.2">
      <c r="U55674" s="55"/>
      <c r="V55674" s="53"/>
      <c r="W55674" s="53"/>
      <c r="X55674" s="53"/>
      <c r="Y55674" s="55"/>
    </row>
    <row r="55675" spans="21:25" x14ac:dyDescent="0.2">
      <c r="U55675" s="55"/>
      <c r="V55675" s="53"/>
      <c r="W55675" s="53"/>
      <c r="X55675" s="53"/>
      <c r="Y55675" s="55"/>
    </row>
    <row r="55676" spans="21:25" x14ac:dyDescent="0.2">
      <c r="U55676" s="55"/>
      <c r="V55676" s="53"/>
      <c r="W55676" s="53"/>
      <c r="X55676" s="53"/>
      <c r="Y55676" s="55"/>
    </row>
    <row r="55677" spans="21:25" x14ac:dyDescent="0.2">
      <c r="U55677" s="55"/>
      <c r="V55677" s="53"/>
      <c r="W55677" s="53"/>
      <c r="X55677" s="53"/>
      <c r="Y55677" s="55"/>
    </row>
    <row r="55678" spans="21:25" x14ac:dyDescent="0.2">
      <c r="U55678" s="55"/>
      <c r="V55678" s="53"/>
      <c r="W55678" s="53"/>
      <c r="X55678" s="53"/>
      <c r="Y55678" s="55"/>
    </row>
    <row r="55679" spans="21:25" x14ac:dyDescent="0.2">
      <c r="U55679" s="55"/>
      <c r="V55679" s="53"/>
      <c r="W55679" s="53"/>
      <c r="X55679" s="53"/>
      <c r="Y55679" s="55"/>
    </row>
    <row r="55680" spans="21:25" x14ac:dyDescent="0.2">
      <c r="U55680" s="55"/>
      <c r="V55680" s="53"/>
      <c r="W55680" s="53"/>
      <c r="X55680" s="53"/>
      <c r="Y55680" s="55"/>
    </row>
    <row r="55681" spans="21:25" x14ac:dyDescent="0.2">
      <c r="U55681" s="55"/>
      <c r="V55681" s="53"/>
      <c r="W55681" s="53"/>
      <c r="X55681" s="53"/>
      <c r="Y55681" s="55"/>
    </row>
    <row r="55682" spans="21:25" x14ac:dyDescent="0.2">
      <c r="U55682" s="55"/>
      <c r="V55682" s="53"/>
      <c r="W55682" s="53"/>
      <c r="X55682" s="53"/>
      <c r="Y55682" s="55"/>
    </row>
    <row r="55683" spans="21:25" x14ac:dyDescent="0.2">
      <c r="U55683" s="55"/>
      <c r="V55683" s="53"/>
      <c r="W55683" s="53"/>
      <c r="X55683" s="53"/>
      <c r="Y55683" s="55"/>
    </row>
    <row r="55684" spans="21:25" x14ac:dyDescent="0.2">
      <c r="U55684" s="55"/>
      <c r="V55684" s="53"/>
      <c r="W55684" s="53"/>
      <c r="X55684" s="53"/>
      <c r="Y55684" s="55"/>
    </row>
    <row r="55685" spans="21:25" x14ac:dyDescent="0.2">
      <c r="U55685" s="55"/>
      <c r="V55685" s="53"/>
      <c r="W55685" s="53"/>
      <c r="X55685" s="53"/>
      <c r="Y55685" s="55"/>
    </row>
    <row r="55686" spans="21:25" x14ac:dyDescent="0.2">
      <c r="U55686" s="55"/>
      <c r="V55686" s="53"/>
      <c r="W55686" s="53"/>
      <c r="X55686" s="53"/>
      <c r="Y55686" s="55"/>
    </row>
    <row r="55687" spans="21:25" x14ac:dyDescent="0.2">
      <c r="U55687" s="55"/>
      <c r="V55687" s="53"/>
      <c r="W55687" s="53"/>
      <c r="X55687" s="53"/>
      <c r="Y55687" s="55"/>
    </row>
    <row r="55688" spans="21:25" x14ac:dyDescent="0.2">
      <c r="U55688" s="55"/>
      <c r="V55688" s="53"/>
      <c r="W55688" s="53"/>
      <c r="X55688" s="53"/>
      <c r="Y55688" s="55"/>
    </row>
    <row r="55689" spans="21:25" x14ac:dyDescent="0.2">
      <c r="U55689" s="55"/>
      <c r="V55689" s="53"/>
      <c r="W55689" s="53"/>
      <c r="X55689" s="53"/>
      <c r="Y55689" s="55"/>
    </row>
    <row r="55690" spans="21:25" x14ac:dyDescent="0.2">
      <c r="U55690" s="55"/>
      <c r="V55690" s="53"/>
      <c r="W55690" s="53"/>
      <c r="X55690" s="53"/>
      <c r="Y55690" s="55"/>
    </row>
    <row r="55691" spans="21:25" x14ac:dyDescent="0.2">
      <c r="U55691" s="55"/>
      <c r="V55691" s="53"/>
      <c r="W55691" s="53"/>
      <c r="X55691" s="53"/>
      <c r="Y55691" s="55"/>
    </row>
    <row r="55692" spans="21:25" x14ac:dyDescent="0.2">
      <c r="U55692" s="55"/>
      <c r="V55692" s="53"/>
      <c r="W55692" s="53"/>
      <c r="X55692" s="53"/>
      <c r="Y55692" s="55"/>
    </row>
    <row r="55693" spans="21:25" x14ac:dyDescent="0.2">
      <c r="U55693" s="55"/>
      <c r="V55693" s="53"/>
      <c r="W55693" s="53"/>
      <c r="X55693" s="53"/>
      <c r="Y55693" s="55"/>
    </row>
    <row r="55694" spans="21:25" x14ac:dyDescent="0.2">
      <c r="U55694" s="55"/>
      <c r="V55694" s="53"/>
      <c r="W55694" s="53"/>
      <c r="X55694" s="53"/>
      <c r="Y55694" s="55"/>
    </row>
    <row r="55695" spans="21:25" x14ac:dyDescent="0.2">
      <c r="U55695" s="55"/>
      <c r="V55695" s="53"/>
      <c r="W55695" s="53"/>
      <c r="X55695" s="53"/>
      <c r="Y55695" s="55"/>
    </row>
    <row r="55696" spans="21:25" x14ac:dyDescent="0.2">
      <c r="U55696" s="55"/>
      <c r="V55696" s="53"/>
      <c r="W55696" s="53"/>
      <c r="X55696" s="53"/>
      <c r="Y55696" s="55"/>
    </row>
    <row r="55697" spans="21:25" x14ac:dyDescent="0.2">
      <c r="U55697" s="55"/>
      <c r="V55697" s="53"/>
      <c r="W55697" s="53"/>
      <c r="X55697" s="53"/>
      <c r="Y55697" s="55"/>
    </row>
    <row r="55698" spans="21:25" x14ac:dyDescent="0.2">
      <c r="U55698" s="55"/>
      <c r="V55698" s="53"/>
      <c r="W55698" s="53"/>
      <c r="X55698" s="53"/>
      <c r="Y55698" s="55"/>
    </row>
    <row r="55699" spans="21:25" x14ac:dyDescent="0.2">
      <c r="U55699" s="55"/>
      <c r="V55699" s="53"/>
      <c r="W55699" s="53"/>
      <c r="X55699" s="53"/>
      <c r="Y55699" s="55"/>
    </row>
    <row r="55700" spans="21:25" x14ac:dyDescent="0.2">
      <c r="U55700" s="55"/>
      <c r="V55700" s="53"/>
      <c r="W55700" s="53"/>
      <c r="X55700" s="53"/>
      <c r="Y55700" s="55"/>
    </row>
    <row r="55701" spans="21:25" x14ac:dyDescent="0.2">
      <c r="U55701" s="55"/>
      <c r="V55701" s="53"/>
      <c r="W55701" s="53"/>
      <c r="X55701" s="53"/>
      <c r="Y55701" s="55"/>
    </row>
    <row r="55702" spans="21:25" x14ac:dyDescent="0.2">
      <c r="U55702" s="55"/>
      <c r="V55702" s="53"/>
      <c r="W55702" s="53"/>
      <c r="X55702" s="53"/>
      <c r="Y55702" s="55"/>
    </row>
    <row r="55703" spans="21:25" x14ac:dyDescent="0.2">
      <c r="U55703" s="55"/>
      <c r="V55703" s="53"/>
      <c r="W55703" s="53"/>
      <c r="X55703" s="53"/>
      <c r="Y55703" s="55"/>
    </row>
    <row r="55704" spans="21:25" x14ac:dyDescent="0.2">
      <c r="U55704" s="55"/>
      <c r="V55704" s="53"/>
      <c r="W55704" s="53"/>
      <c r="X55704" s="53"/>
      <c r="Y55704" s="55"/>
    </row>
    <row r="55705" spans="21:25" x14ac:dyDescent="0.2">
      <c r="U55705" s="55"/>
      <c r="V55705" s="53"/>
      <c r="W55705" s="53"/>
      <c r="X55705" s="53"/>
      <c r="Y55705" s="55"/>
    </row>
    <row r="55706" spans="21:25" x14ac:dyDescent="0.2">
      <c r="U55706" s="55"/>
      <c r="V55706" s="53"/>
      <c r="W55706" s="53"/>
      <c r="X55706" s="53"/>
      <c r="Y55706" s="55"/>
    </row>
    <row r="55707" spans="21:25" x14ac:dyDescent="0.2">
      <c r="U55707" s="55"/>
      <c r="V55707" s="53"/>
      <c r="W55707" s="53"/>
      <c r="X55707" s="53"/>
      <c r="Y55707" s="55"/>
    </row>
    <row r="55708" spans="21:25" x14ac:dyDescent="0.2">
      <c r="U55708" s="55"/>
      <c r="V55708" s="53"/>
      <c r="W55708" s="53"/>
      <c r="X55708" s="53"/>
      <c r="Y55708" s="55"/>
    </row>
    <row r="55709" spans="21:25" x14ac:dyDescent="0.2">
      <c r="U55709" s="55"/>
      <c r="V55709" s="53"/>
      <c r="W55709" s="53"/>
      <c r="X55709" s="53"/>
      <c r="Y55709" s="55"/>
    </row>
    <row r="55710" spans="21:25" x14ac:dyDescent="0.2">
      <c r="U55710" s="55"/>
      <c r="V55710" s="53"/>
      <c r="W55710" s="53"/>
      <c r="X55710" s="53"/>
      <c r="Y55710" s="55"/>
    </row>
    <row r="55711" spans="21:25" x14ac:dyDescent="0.2">
      <c r="U55711" s="55"/>
      <c r="V55711" s="53"/>
      <c r="W55711" s="53"/>
      <c r="X55711" s="53"/>
      <c r="Y55711" s="55"/>
    </row>
    <row r="55712" spans="21:25" x14ac:dyDescent="0.2">
      <c r="U55712" s="55"/>
      <c r="V55712" s="53"/>
      <c r="W55712" s="53"/>
      <c r="X55712" s="53"/>
      <c r="Y55712" s="55"/>
    </row>
    <row r="55713" spans="21:25" x14ac:dyDescent="0.2">
      <c r="U55713" s="55"/>
      <c r="V55713" s="53"/>
      <c r="W55713" s="53"/>
      <c r="X55713" s="53"/>
      <c r="Y55713" s="55"/>
    </row>
    <row r="55714" spans="21:25" x14ac:dyDescent="0.2">
      <c r="U55714" s="55"/>
      <c r="V55714" s="53"/>
      <c r="W55714" s="53"/>
      <c r="X55714" s="53"/>
      <c r="Y55714" s="55"/>
    </row>
    <row r="55715" spans="21:25" x14ac:dyDescent="0.2">
      <c r="U55715" s="55"/>
      <c r="V55715" s="53"/>
      <c r="W55715" s="53"/>
      <c r="X55715" s="53"/>
      <c r="Y55715" s="55"/>
    </row>
    <row r="55716" spans="21:25" x14ac:dyDescent="0.2">
      <c r="U55716" s="55"/>
      <c r="V55716" s="53"/>
      <c r="W55716" s="53"/>
      <c r="X55716" s="53"/>
      <c r="Y55716" s="55"/>
    </row>
    <row r="55717" spans="21:25" x14ac:dyDescent="0.2">
      <c r="U55717" s="55"/>
      <c r="V55717" s="53"/>
      <c r="W55717" s="53"/>
      <c r="X55717" s="53"/>
      <c r="Y55717" s="55"/>
    </row>
    <row r="55718" spans="21:25" x14ac:dyDescent="0.2">
      <c r="U55718" s="55"/>
      <c r="V55718" s="53"/>
      <c r="W55718" s="53"/>
      <c r="X55718" s="53"/>
      <c r="Y55718" s="55"/>
    </row>
    <row r="55719" spans="21:25" x14ac:dyDescent="0.2">
      <c r="U55719" s="55"/>
      <c r="V55719" s="53"/>
      <c r="W55719" s="53"/>
      <c r="X55719" s="53"/>
      <c r="Y55719" s="55"/>
    </row>
    <row r="55720" spans="21:25" x14ac:dyDescent="0.2">
      <c r="U55720" s="55"/>
      <c r="V55720" s="53"/>
      <c r="W55720" s="53"/>
      <c r="X55720" s="53"/>
      <c r="Y55720" s="55"/>
    </row>
    <row r="55721" spans="21:25" x14ac:dyDescent="0.2">
      <c r="U55721" s="55"/>
      <c r="V55721" s="53"/>
      <c r="W55721" s="53"/>
      <c r="X55721" s="53"/>
      <c r="Y55721" s="55"/>
    </row>
    <row r="55722" spans="21:25" x14ac:dyDescent="0.2">
      <c r="U55722" s="55"/>
      <c r="V55722" s="53"/>
      <c r="W55722" s="53"/>
      <c r="X55722" s="53"/>
      <c r="Y55722" s="55"/>
    </row>
    <row r="55723" spans="21:25" x14ac:dyDescent="0.2">
      <c r="U55723" s="55"/>
      <c r="V55723" s="53"/>
      <c r="W55723" s="53"/>
      <c r="X55723" s="53"/>
      <c r="Y55723" s="55"/>
    </row>
    <row r="55724" spans="21:25" x14ac:dyDescent="0.2">
      <c r="U55724" s="55"/>
      <c r="V55724" s="53"/>
      <c r="W55724" s="53"/>
      <c r="X55724" s="53"/>
      <c r="Y55724" s="55"/>
    </row>
    <row r="55725" spans="21:25" x14ac:dyDescent="0.2">
      <c r="U55725" s="55"/>
      <c r="V55725" s="53"/>
      <c r="W55725" s="53"/>
      <c r="X55725" s="53"/>
      <c r="Y55725" s="55"/>
    </row>
    <row r="55726" spans="21:25" x14ac:dyDescent="0.2">
      <c r="U55726" s="55"/>
      <c r="V55726" s="53"/>
      <c r="W55726" s="53"/>
      <c r="X55726" s="53"/>
      <c r="Y55726" s="55"/>
    </row>
    <row r="55727" spans="21:25" x14ac:dyDescent="0.2">
      <c r="U55727" s="55"/>
      <c r="V55727" s="53"/>
      <c r="W55727" s="53"/>
      <c r="X55727" s="53"/>
      <c r="Y55727" s="55"/>
    </row>
    <row r="55728" spans="21:25" x14ac:dyDescent="0.2">
      <c r="U55728" s="55"/>
      <c r="V55728" s="53"/>
      <c r="W55728" s="53"/>
      <c r="X55728" s="53"/>
      <c r="Y55728" s="55"/>
    </row>
    <row r="55729" spans="21:25" x14ac:dyDescent="0.2">
      <c r="U55729" s="55"/>
      <c r="V55729" s="53"/>
      <c r="W55729" s="53"/>
      <c r="X55729" s="53"/>
      <c r="Y55729" s="55"/>
    </row>
    <row r="55730" spans="21:25" x14ac:dyDescent="0.2">
      <c r="U55730" s="55"/>
      <c r="V55730" s="53"/>
      <c r="W55730" s="53"/>
      <c r="X55730" s="53"/>
      <c r="Y55730" s="55"/>
    </row>
    <row r="55731" spans="21:25" x14ac:dyDescent="0.2">
      <c r="U55731" s="55"/>
      <c r="V55731" s="53"/>
      <c r="W55731" s="53"/>
      <c r="X55731" s="53"/>
      <c r="Y55731" s="55"/>
    </row>
    <row r="55732" spans="21:25" x14ac:dyDescent="0.2">
      <c r="U55732" s="55"/>
      <c r="V55732" s="53"/>
      <c r="W55732" s="53"/>
      <c r="X55732" s="53"/>
      <c r="Y55732" s="55"/>
    </row>
    <row r="55733" spans="21:25" x14ac:dyDescent="0.2">
      <c r="U55733" s="55"/>
      <c r="V55733" s="53"/>
      <c r="W55733" s="53"/>
      <c r="X55733" s="53"/>
      <c r="Y55733" s="55"/>
    </row>
    <row r="55734" spans="21:25" x14ac:dyDescent="0.2">
      <c r="U55734" s="55"/>
      <c r="V55734" s="53"/>
      <c r="W55734" s="53"/>
      <c r="X55734" s="53"/>
      <c r="Y55734" s="55"/>
    </row>
    <row r="55735" spans="21:25" x14ac:dyDescent="0.2">
      <c r="U55735" s="55"/>
      <c r="V55735" s="53"/>
      <c r="W55735" s="53"/>
      <c r="X55735" s="53"/>
      <c r="Y55735" s="55"/>
    </row>
    <row r="55736" spans="21:25" x14ac:dyDescent="0.2">
      <c r="U55736" s="55"/>
      <c r="V55736" s="53"/>
      <c r="W55736" s="53"/>
      <c r="X55736" s="53"/>
      <c r="Y55736" s="55"/>
    </row>
    <row r="55737" spans="21:25" x14ac:dyDescent="0.2">
      <c r="U55737" s="55"/>
      <c r="V55737" s="53"/>
      <c r="W55737" s="53"/>
      <c r="X55737" s="53"/>
      <c r="Y55737" s="55"/>
    </row>
    <row r="55738" spans="21:25" x14ac:dyDescent="0.2">
      <c r="U55738" s="55"/>
      <c r="V55738" s="53"/>
      <c r="W55738" s="53"/>
      <c r="X55738" s="53"/>
      <c r="Y55738" s="55"/>
    </row>
    <row r="55739" spans="21:25" x14ac:dyDescent="0.2">
      <c r="U55739" s="55"/>
      <c r="V55739" s="53"/>
      <c r="W55739" s="53"/>
      <c r="X55739" s="53"/>
      <c r="Y55739" s="55"/>
    </row>
    <row r="55740" spans="21:25" x14ac:dyDescent="0.2">
      <c r="U55740" s="55"/>
      <c r="V55740" s="53"/>
      <c r="W55740" s="53"/>
      <c r="X55740" s="53"/>
      <c r="Y55740" s="55"/>
    </row>
    <row r="55741" spans="21:25" x14ac:dyDescent="0.2">
      <c r="U55741" s="55"/>
      <c r="V55741" s="53"/>
      <c r="W55741" s="53"/>
      <c r="X55741" s="53"/>
      <c r="Y55741" s="55"/>
    </row>
    <row r="55742" spans="21:25" x14ac:dyDescent="0.2">
      <c r="U55742" s="55"/>
      <c r="V55742" s="53"/>
      <c r="W55742" s="53"/>
      <c r="X55742" s="53"/>
      <c r="Y55742" s="55"/>
    </row>
    <row r="55743" spans="21:25" x14ac:dyDescent="0.2">
      <c r="U55743" s="55"/>
      <c r="V55743" s="53"/>
      <c r="W55743" s="53"/>
      <c r="X55743" s="53"/>
      <c r="Y55743" s="55"/>
    </row>
    <row r="55744" spans="21:25" x14ac:dyDescent="0.2">
      <c r="U55744" s="55"/>
      <c r="V55744" s="53"/>
      <c r="W55744" s="53"/>
      <c r="X55744" s="53"/>
      <c r="Y55744" s="55"/>
    </row>
    <row r="55745" spans="21:25" x14ac:dyDescent="0.2">
      <c r="U55745" s="55"/>
      <c r="V55745" s="53"/>
      <c r="W55745" s="53"/>
      <c r="X55745" s="53"/>
      <c r="Y55745" s="55"/>
    </row>
    <row r="55746" spans="21:25" x14ac:dyDescent="0.2">
      <c r="U55746" s="55"/>
      <c r="V55746" s="53"/>
      <c r="W55746" s="53"/>
      <c r="X55746" s="53"/>
      <c r="Y55746" s="55"/>
    </row>
    <row r="55747" spans="21:25" x14ac:dyDescent="0.2">
      <c r="U55747" s="55"/>
      <c r="V55747" s="53"/>
      <c r="W55747" s="53"/>
      <c r="X55747" s="53"/>
      <c r="Y55747" s="55"/>
    </row>
    <row r="55748" spans="21:25" x14ac:dyDescent="0.2">
      <c r="U55748" s="55"/>
      <c r="V55748" s="53"/>
      <c r="W55748" s="53"/>
      <c r="X55748" s="53"/>
      <c r="Y55748" s="55"/>
    </row>
    <row r="55749" spans="21:25" x14ac:dyDescent="0.2">
      <c r="U55749" s="55"/>
      <c r="V55749" s="53"/>
      <c r="W55749" s="53"/>
      <c r="X55749" s="53"/>
      <c r="Y55749" s="55"/>
    </row>
    <row r="55750" spans="21:25" x14ac:dyDescent="0.2">
      <c r="U55750" s="55"/>
      <c r="V55750" s="53"/>
      <c r="W55750" s="53"/>
      <c r="X55750" s="53"/>
      <c r="Y55750" s="55"/>
    </row>
    <row r="55751" spans="21:25" x14ac:dyDescent="0.2">
      <c r="U55751" s="55"/>
      <c r="V55751" s="53"/>
      <c r="W55751" s="53"/>
      <c r="X55751" s="53"/>
      <c r="Y55751" s="55"/>
    </row>
    <row r="55752" spans="21:25" x14ac:dyDescent="0.2">
      <c r="U55752" s="55"/>
      <c r="V55752" s="53"/>
      <c r="W55752" s="53"/>
      <c r="X55752" s="53"/>
      <c r="Y55752" s="55"/>
    </row>
    <row r="55753" spans="21:25" x14ac:dyDescent="0.2">
      <c r="U55753" s="55"/>
      <c r="V55753" s="53"/>
      <c r="W55753" s="53"/>
      <c r="X55753" s="53"/>
      <c r="Y55753" s="55"/>
    </row>
    <row r="55754" spans="21:25" x14ac:dyDescent="0.2">
      <c r="U55754" s="55"/>
      <c r="V55754" s="53"/>
      <c r="W55754" s="53"/>
      <c r="X55754" s="53"/>
      <c r="Y55754" s="55"/>
    </row>
    <row r="55755" spans="21:25" x14ac:dyDescent="0.2">
      <c r="U55755" s="55"/>
      <c r="V55755" s="53"/>
      <c r="W55755" s="53"/>
      <c r="X55755" s="53"/>
      <c r="Y55755" s="55"/>
    </row>
    <row r="55756" spans="21:25" x14ac:dyDescent="0.2">
      <c r="U55756" s="55"/>
      <c r="V55756" s="53"/>
      <c r="W55756" s="53"/>
      <c r="X55756" s="53"/>
      <c r="Y55756" s="55"/>
    </row>
    <row r="55757" spans="21:25" x14ac:dyDescent="0.2">
      <c r="U55757" s="55"/>
      <c r="V55757" s="53"/>
      <c r="W55757" s="53"/>
      <c r="X55757" s="53"/>
      <c r="Y55757" s="55"/>
    </row>
    <row r="55758" spans="21:25" x14ac:dyDescent="0.2">
      <c r="U55758" s="55"/>
      <c r="V55758" s="53"/>
      <c r="W55758" s="53"/>
      <c r="X55758" s="53"/>
      <c r="Y55758" s="55"/>
    </row>
    <row r="55759" spans="21:25" x14ac:dyDescent="0.2">
      <c r="U55759" s="55"/>
      <c r="V55759" s="53"/>
      <c r="W55759" s="53"/>
      <c r="X55759" s="53"/>
      <c r="Y55759" s="55"/>
    </row>
    <row r="55760" spans="21:25" x14ac:dyDescent="0.2">
      <c r="U55760" s="55"/>
      <c r="V55760" s="53"/>
      <c r="W55760" s="53"/>
      <c r="X55760" s="53"/>
      <c r="Y55760" s="55"/>
    </row>
    <row r="55761" spans="21:25" x14ac:dyDescent="0.2">
      <c r="U55761" s="55"/>
      <c r="V55761" s="53"/>
      <c r="W55761" s="53"/>
      <c r="X55761" s="53"/>
      <c r="Y55761" s="55"/>
    </row>
    <row r="55762" spans="21:25" x14ac:dyDescent="0.2">
      <c r="U55762" s="55"/>
      <c r="V55762" s="53"/>
      <c r="W55762" s="53"/>
      <c r="X55762" s="53"/>
      <c r="Y55762" s="55"/>
    </row>
    <row r="55763" spans="21:25" x14ac:dyDescent="0.2">
      <c r="U55763" s="55"/>
      <c r="V55763" s="53"/>
      <c r="W55763" s="53"/>
      <c r="X55763" s="53"/>
      <c r="Y55763" s="55"/>
    </row>
    <row r="55764" spans="21:25" x14ac:dyDescent="0.2">
      <c r="U55764" s="55"/>
      <c r="V55764" s="53"/>
      <c r="W55764" s="53"/>
      <c r="X55764" s="53"/>
      <c r="Y55764" s="55"/>
    </row>
    <row r="55765" spans="21:25" x14ac:dyDescent="0.2">
      <c r="U55765" s="55"/>
      <c r="V55765" s="53"/>
      <c r="W55765" s="53"/>
      <c r="X55765" s="53"/>
      <c r="Y55765" s="55"/>
    </row>
    <row r="55766" spans="21:25" x14ac:dyDescent="0.2">
      <c r="U55766" s="55"/>
      <c r="V55766" s="53"/>
      <c r="W55766" s="53"/>
      <c r="X55766" s="53"/>
      <c r="Y55766" s="55"/>
    </row>
    <row r="55767" spans="21:25" x14ac:dyDescent="0.2">
      <c r="U55767" s="55"/>
      <c r="V55767" s="53"/>
      <c r="W55767" s="53"/>
      <c r="X55767" s="53"/>
      <c r="Y55767" s="55"/>
    </row>
    <row r="55768" spans="21:25" x14ac:dyDescent="0.2">
      <c r="U55768" s="55"/>
      <c r="V55768" s="53"/>
      <c r="W55768" s="53"/>
      <c r="X55768" s="53"/>
      <c r="Y55768" s="55"/>
    </row>
    <row r="55769" spans="21:25" x14ac:dyDescent="0.2">
      <c r="U55769" s="55"/>
      <c r="V55769" s="53"/>
      <c r="W55769" s="53"/>
      <c r="X55769" s="53"/>
      <c r="Y55769" s="55"/>
    </row>
    <row r="55770" spans="21:25" x14ac:dyDescent="0.2">
      <c r="U55770" s="55"/>
      <c r="V55770" s="53"/>
      <c r="W55770" s="53"/>
      <c r="X55770" s="53"/>
      <c r="Y55770" s="55"/>
    </row>
    <row r="55771" spans="21:25" x14ac:dyDescent="0.2">
      <c r="U55771" s="55"/>
      <c r="V55771" s="53"/>
      <c r="W55771" s="53"/>
      <c r="X55771" s="53"/>
      <c r="Y55771" s="55"/>
    </row>
    <row r="55772" spans="21:25" x14ac:dyDescent="0.2">
      <c r="U55772" s="55"/>
      <c r="V55772" s="53"/>
      <c r="W55772" s="53"/>
      <c r="X55772" s="53"/>
      <c r="Y55772" s="55"/>
    </row>
    <row r="55773" spans="21:25" x14ac:dyDescent="0.2">
      <c r="U55773" s="55"/>
      <c r="V55773" s="53"/>
      <c r="W55773" s="53"/>
      <c r="X55773" s="53"/>
      <c r="Y55773" s="55"/>
    </row>
    <row r="55774" spans="21:25" x14ac:dyDescent="0.2">
      <c r="U55774" s="55"/>
      <c r="V55774" s="53"/>
      <c r="W55774" s="53"/>
      <c r="X55774" s="53"/>
      <c r="Y55774" s="55"/>
    </row>
    <row r="55775" spans="21:25" x14ac:dyDescent="0.2">
      <c r="U55775" s="55"/>
      <c r="V55775" s="53"/>
      <c r="W55775" s="53"/>
      <c r="X55775" s="53"/>
      <c r="Y55775" s="55"/>
    </row>
    <row r="55776" spans="21:25" x14ac:dyDescent="0.2">
      <c r="U55776" s="55"/>
      <c r="V55776" s="53"/>
      <c r="W55776" s="53"/>
      <c r="X55776" s="53"/>
      <c r="Y55776" s="55"/>
    </row>
    <row r="55777" spans="21:25" x14ac:dyDescent="0.2">
      <c r="U55777" s="55"/>
      <c r="V55777" s="53"/>
      <c r="W55777" s="53"/>
      <c r="X55777" s="53"/>
      <c r="Y55777" s="55"/>
    </row>
    <row r="55778" spans="21:25" x14ac:dyDescent="0.2">
      <c r="U55778" s="55"/>
      <c r="V55778" s="53"/>
      <c r="W55778" s="53"/>
      <c r="X55778" s="53"/>
      <c r="Y55778" s="55"/>
    </row>
    <row r="55779" spans="21:25" x14ac:dyDescent="0.2">
      <c r="U55779" s="55"/>
      <c r="V55779" s="53"/>
      <c r="W55779" s="53"/>
      <c r="X55779" s="53"/>
      <c r="Y55779" s="55"/>
    </row>
    <row r="55780" spans="21:25" x14ac:dyDescent="0.2">
      <c r="U55780" s="55"/>
      <c r="V55780" s="53"/>
      <c r="W55780" s="53"/>
      <c r="X55780" s="53"/>
      <c r="Y55780" s="55"/>
    </row>
    <row r="55781" spans="21:25" x14ac:dyDescent="0.2">
      <c r="U55781" s="55"/>
      <c r="V55781" s="53"/>
      <c r="W55781" s="53"/>
      <c r="X55781" s="53"/>
      <c r="Y55781" s="55"/>
    </row>
    <row r="55782" spans="21:25" x14ac:dyDescent="0.2">
      <c r="U55782" s="55"/>
      <c r="V55782" s="53"/>
      <c r="W55782" s="53"/>
      <c r="X55782" s="53"/>
      <c r="Y55782" s="55"/>
    </row>
    <row r="55783" spans="21:25" x14ac:dyDescent="0.2">
      <c r="U55783" s="55"/>
      <c r="V55783" s="53"/>
      <c r="W55783" s="53"/>
      <c r="X55783" s="53"/>
      <c r="Y55783" s="55"/>
    </row>
    <row r="55784" spans="21:25" x14ac:dyDescent="0.2">
      <c r="U55784" s="55"/>
      <c r="V55784" s="53"/>
      <c r="W55784" s="53"/>
      <c r="X55784" s="53"/>
      <c r="Y55784" s="55"/>
    </row>
    <row r="55785" spans="21:25" x14ac:dyDescent="0.2">
      <c r="U55785" s="55"/>
      <c r="V55785" s="53"/>
      <c r="W55785" s="53"/>
      <c r="X55785" s="53"/>
      <c r="Y55785" s="55"/>
    </row>
    <row r="55786" spans="21:25" x14ac:dyDescent="0.2">
      <c r="U55786" s="55"/>
      <c r="V55786" s="53"/>
      <c r="W55786" s="53"/>
      <c r="X55786" s="53"/>
      <c r="Y55786" s="55"/>
    </row>
    <row r="55787" spans="21:25" x14ac:dyDescent="0.2">
      <c r="U55787" s="55"/>
      <c r="V55787" s="53"/>
      <c r="W55787" s="53"/>
      <c r="X55787" s="53"/>
      <c r="Y55787" s="55"/>
    </row>
    <row r="55788" spans="21:25" x14ac:dyDescent="0.2">
      <c r="U55788" s="55"/>
      <c r="V55788" s="53"/>
      <c r="W55788" s="53"/>
      <c r="X55788" s="53"/>
      <c r="Y55788" s="55"/>
    </row>
    <row r="55789" spans="21:25" x14ac:dyDescent="0.2">
      <c r="U55789" s="55"/>
      <c r="V55789" s="53"/>
      <c r="W55789" s="53"/>
      <c r="X55789" s="53"/>
      <c r="Y55789" s="55"/>
    </row>
    <row r="55790" spans="21:25" x14ac:dyDescent="0.2">
      <c r="U55790" s="55"/>
      <c r="V55790" s="53"/>
      <c r="W55790" s="53"/>
      <c r="X55790" s="53"/>
      <c r="Y55790" s="55"/>
    </row>
    <row r="55791" spans="21:25" x14ac:dyDescent="0.2">
      <c r="U55791" s="55"/>
      <c r="V55791" s="53"/>
      <c r="W55791" s="53"/>
      <c r="X55791" s="53"/>
      <c r="Y55791" s="55"/>
    </row>
    <row r="55792" spans="21:25" x14ac:dyDescent="0.2">
      <c r="U55792" s="55"/>
      <c r="V55792" s="53"/>
      <c r="W55792" s="53"/>
      <c r="X55792" s="53"/>
      <c r="Y55792" s="55"/>
    </row>
    <row r="55793" spans="21:25" x14ac:dyDescent="0.2">
      <c r="U55793" s="55"/>
      <c r="V55793" s="53"/>
      <c r="W55793" s="53"/>
      <c r="X55793" s="53"/>
      <c r="Y55793" s="55"/>
    </row>
    <row r="55794" spans="21:25" x14ac:dyDescent="0.2">
      <c r="U55794" s="55"/>
      <c r="V55794" s="53"/>
      <c r="W55794" s="53"/>
      <c r="X55794" s="53"/>
      <c r="Y55794" s="55"/>
    </row>
    <row r="55795" spans="21:25" x14ac:dyDescent="0.2">
      <c r="U55795" s="55"/>
      <c r="V55795" s="53"/>
      <c r="W55795" s="53"/>
      <c r="X55795" s="53"/>
      <c r="Y55795" s="55"/>
    </row>
    <row r="55796" spans="21:25" x14ac:dyDescent="0.2">
      <c r="U55796" s="55"/>
      <c r="V55796" s="53"/>
      <c r="W55796" s="53"/>
      <c r="X55796" s="53"/>
      <c r="Y55796" s="55"/>
    </row>
    <row r="55797" spans="21:25" x14ac:dyDescent="0.2">
      <c r="U55797" s="55"/>
      <c r="V55797" s="53"/>
      <c r="W55797" s="53"/>
      <c r="X55797" s="53"/>
      <c r="Y55797" s="55"/>
    </row>
    <row r="55798" spans="21:25" x14ac:dyDescent="0.2">
      <c r="U55798" s="55"/>
      <c r="V55798" s="53"/>
      <c r="W55798" s="53"/>
      <c r="X55798" s="53"/>
      <c r="Y55798" s="55"/>
    </row>
    <row r="55799" spans="21:25" x14ac:dyDescent="0.2">
      <c r="U55799" s="55"/>
      <c r="V55799" s="53"/>
      <c r="W55799" s="53"/>
      <c r="X55799" s="53"/>
      <c r="Y55799" s="55"/>
    </row>
    <row r="55800" spans="21:25" x14ac:dyDescent="0.2">
      <c r="U55800" s="55"/>
      <c r="V55800" s="53"/>
      <c r="W55800" s="53"/>
      <c r="X55800" s="53"/>
      <c r="Y55800" s="55"/>
    </row>
    <row r="55801" spans="21:25" x14ac:dyDescent="0.2">
      <c r="U55801" s="55"/>
      <c r="V55801" s="53"/>
      <c r="W55801" s="53"/>
      <c r="X55801" s="53"/>
      <c r="Y55801" s="55"/>
    </row>
    <row r="55802" spans="21:25" x14ac:dyDescent="0.2">
      <c r="U55802" s="55"/>
      <c r="V55802" s="53"/>
      <c r="W55802" s="53"/>
      <c r="X55802" s="53"/>
      <c r="Y55802" s="55"/>
    </row>
    <row r="55803" spans="21:25" x14ac:dyDescent="0.2">
      <c r="U55803" s="55"/>
      <c r="V55803" s="53"/>
      <c r="W55803" s="53"/>
      <c r="X55803" s="53"/>
      <c r="Y55803" s="55"/>
    </row>
    <row r="55804" spans="21:25" x14ac:dyDescent="0.2">
      <c r="U55804" s="55"/>
      <c r="V55804" s="53"/>
      <c r="W55804" s="53"/>
      <c r="X55804" s="53"/>
      <c r="Y55804" s="55"/>
    </row>
    <row r="55805" spans="21:25" x14ac:dyDescent="0.2">
      <c r="U55805" s="55"/>
      <c r="V55805" s="53"/>
      <c r="W55805" s="53"/>
      <c r="X55805" s="53"/>
      <c r="Y55805" s="55"/>
    </row>
    <row r="55806" spans="21:25" x14ac:dyDescent="0.2">
      <c r="U55806" s="55"/>
      <c r="V55806" s="53"/>
      <c r="W55806" s="53"/>
      <c r="X55806" s="53"/>
      <c r="Y55806" s="55"/>
    </row>
    <row r="55807" spans="21:25" x14ac:dyDescent="0.2">
      <c r="U55807" s="55"/>
      <c r="V55807" s="53"/>
      <c r="W55807" s="53"/>
      <c r="X55807" s="53"/>
      <c r="Y55807" s="55"/>
    </row>
    <row r="55808" spans="21:25" x14ac:dyDescent="0.2">
      <c r="U55808" s="55"/>
      <c r="V55808" s="53"/>
      <c r="W55808" s="53"/>
      <c r="X55808" s="53"/>
      <c r="Y55808" s="55"/>
    </row>
    <row r="55809" spans="21:25" x14ac:dyDescent="0.2">
      <c r="U55809" s="55"/>
      <c r="V55809" s="53"/>
      <c r="W55809" s="53"/>
      <c r="X55809" s="53"/>
      <c r="Y55809" s="55"/>
    </row>
    <row r="55810" spans="21:25" x14ac:dyDescent="0.2">
      <c r="U55810" s="55"/>
      <c r="V55810" s="53"/>
      <c r="W55810" s="53"/>
      <c r="X55810" s="53"/>
      <c r="Y55810" s="55"/>
    </row>
    <row r="55811" spans="21:25" x14ac:dyDescent="0.2">
      <c r="U55811" s="55"/>
      <c r="V55811" s="53"/>
      <c r="W55811" s="53"/>
      <c r="X55811" s="53"/>
      <c r="Y55811" s="55"/>
    </row>
    <row r="55812" spans="21:25" x14ac:dyDescent="0.2">
      <c r="U55812" s="55"/>
      <c r="V55812" s="53"/>
      <c r="W55812" s="53"/>
      <c r="X55812" s="53"/>
      <c r="Y55812" s="55"/>
    </row>
    <row r="55813" spans="21:25" x14ac:dyDescent="0.2">
      <c r="U55813" s="55"/>
      <c r="V55813" s="53"/>
      <c r="W55813" s="53"/>
      <c r="X55813" s="53"/>
      <c r="Y55813" s="55"/>
    </row>
    <row r="55814" spans="21:25" x14ac:dyDescent="0.2">
      <c r="U55814" s="55"/>
      <c r="V55814" s="53"/>
      <c r="W55814" s="53"/>
      <c r="X55814" s="53"/>
      <c r="Y55814" s="55"/>
    </row>
    <row r="55815" spans="21:25" x14ac:dyDescent="0.2">
      <c r="U55815" s="55"/>
      <c r="V55815" s="53"/>
      <c r="W55815" s="53"/>
      <c r="X55815" s="53"/>
      <c r="Y55815" s="55"/>
    </row>
    <row r="55816" spans="21:25" x14ac:dyDescent="0.2">
      <c r="U55816" s="55"/>
      <c r="V55816" s="53"/>
      <c r="W55816" s="53"/>
      <c r="X55816" s="53"/>
      <c r="Y55816" s="55"/>
    </row>
    <row r="55817" spans="21:25" x14ac:dyDescent="0.2">
      <c r="U55817" s="55"/>
      <c r="V55817" s="53"/>
      <c r="W55817" s="53"/>
      <c r="X55817" s="53"/>
      <c r="Y55817" s="55"/>
    </row>
    <row r="55818" spans="21:25" x14ac:dyDescent="0.2">
      <c r="U55818" s="55"/>
      <c r="V55818" s="53"/>
      <c r="W55818" s="53"/>
      <c r="X55818" s="53"/>
      <c r="Y55818" s="55"/>
    </row>
    <row r="55819" spans="21:25" x14ac:dyDescent="0.2">
      <c r="U55819" s="55"/>
      <c r="V55819" s="53"/>
      <c r="W55819" s="53"/>
      <c r="X55819" s="53"/>
      <c r="Y55819" s="55"/>
    </row>
    <row r="55820" spans="21:25" x14ac:dyDescent="0.2">
      <c r="U55820" s="55"/>
      <c r="V55820" s="53"/>
      <c r="W55820" s="53"/>
      <c r="X55820" s="53"/>
      <c r="Y55820" s="55"/>
    </row>
    <row r="55821" spans="21:25" x14ac:dyDescent="0.2">
      <c r="U55821" s="55"/>
      <c r="V55821" s="53"/>
      <c r="W55821" s="53"/>
      <c r="X55821" s="53"/>
      <c r="Y55821" s="55"/>
    </row>
    <row r="55822" spans="21:25" x14ac:dyDescent="0.2">
      <c r="U55822" s="55"/>
      <c r="V55822" s="53"/>
      <c r="W55822" s="53"/>
      <c r="X55822" s="53"/>
      <c r="Y55822" s="55"/>
    </row>
    <row r="55823" spans="21:25" x14ac:dyDescent="0.2">
      <c r="U55823" s="55"/>
      <c r="V55823" s="53"/>
      <c r="W55823" s="53"/>
      <c r="X55823" s="53"/>
      <c r="Y55823" s="55"/>
    </row>
    <row r="55824" spans="21:25" x14ac:dyDescent="0.2">
      <c r="U55824" s="55"/>
      <c r="V55824" s="53"/>
      <c r="W55824" s="53"/>
      <c r="X55824" s="53"/>
      <c r="Y55824" s="55"/>
    </row>
    <row r="55825" spans="21:25" x14ac:dyDescent="0.2">
      <c r="U55825" s="55"/>
      <c r="V55825" s="53"/>
      <c r="W55825" s="53"/>
      <c r="X55825" s="53"/>
      <c r="Y55825" s="55"/>
    </row>
    <row r="55826" spans="21:25" x14ac:dyDescent="0.2">
      <c r="U55826" s="55"/>
      <c r="V55826" s="53"/>
      <c r="W55826" s="53"/>
      <c r="X55826" s="53"/>
      <c r="Y55826" s="55"/>
    </row>
    <row r="55827" spans="21:25" x14ac:dyDescent="0.2">
      <c r="U55827" s="55"/>
      <c r="V55827" s="53"/>
      <c r="W55827" s="53"/>
      <c r="X55827" s="53"/>
      <c r="Y55827" s="55"/>
    </row>
    <row r="55828" spans="21:25" x14ac:dyDescent="0.2">
      <c r="U55828" s="55"/>
      <c r="V55828" s="53"/>
      <c r="W55828" s="53"/>
      <c r="X55828" s="53"/>
      <c r="Y55828" s="55"/>
    </row>
    <row r="55829" spans="21:25" x14ac:dyDescent="0.2">
      <c r="U55829" s="55"/>
      <c r="V55829" s="53"/>
      <c r="W55829" s="53"/>
      <c r="X55829" s="53"/>
      <c r="Y55829" s="55"/>
    </row>
    <row r="55830" spans="21:25" x14ac:dyDescent="0.2">
      <c r="U55830" s="55"/>
      <c r="V55830" s="53"/>
      <c r="W55830" s="53"/>
      <c r="X55830" s="53"/>
      <c r="Y55830" s="55"/>
    </row>
    <row r="55831" spans="21:25" x14ac:dyDescent="0.2">
      <c r="U55831" s="55"/>
      <c r="V55831" s="53"/>
      <c r="W55831" s="53"/>
      <c r="X55831" s="53"/>
      <c r="Y55831" s="55"/>
    </row>
    <row r="55832" spans="21:25" x14ac:dyDescent="0.2">
      <c r="U55832" s="55"/>
      <c r="V55832" s="53"/>
      <c r="W55832" s="53"/>
      <c r="X55832" s="53"/>
      <c r="Y55832" s="55"/>
    </row>
    <row r="55833" spans="21:25" x14ac:dyDescent="0.2">
      <c r="U55833" s="55"/>
      <c r="V55833" s="53"/>
      <c r="W55833" s="53"/>
      <c r="X55833" s="53"/>
      <c r="Y55833" s="55"/>
    </row>
    <row r="55834" spans="21:25" x14ac:dyDescent="0.2">
      <c r="U55834" s="55"/>
      <c r="V55834" s="53"/>
      <c r="W55834" s="53"/>
      <c r="X55834" s="53"/>
      <c r="Y55834" s="55"/>
    </row>
    <row r="55835" spans="21:25" x14ac:dyDescent="0.2">
      <c r="U55835" s="55"/>
      <c r="V55835" s="53"/>
      <c r="W55835" s="53"/>
      <c r="X55835" s="53"/>
      <c r="Y55835" s="55"/>
    </row>
    <row r="55836" spans="21:25" x14ac:dyDescent="0.2">
      <c r="U55836" s="55"/>
      <c r="V55836" s="53"/>
      <c r="W55836" s="53"/>
      <c r="X55836" s="53"/>
      <c r="Y55836" s="55"/>
    </row>
    <row r="55837" spans="21:25" x14ac:dyDescent="0.2">
      <c r="U55837" s="55"/>
      <c r="V55837" s="53"/>
      <c r="W55837" s="53"/>
      <c r="X55837" s="53"/>
      <c r="Y55837" s="55"/>
    </row>
    <row r="55838" spans="21:25" x14ac:dyDescent="0.2">
      <c r="U55838" s="55"/>
      <c r="V55838" s="53"/>
      <c r="W55838" s="53"/>
      <c r="X55838" s="53"/>
      <c r="Y55838" s="55"/>
    </row>
    <row r="55839" spans="21:25" x14ac:dyDescent="0.2">
      <c r="U55839" s="55"/>
      <c r="V55839" s="53"/>
      <c r="W55839" s="53"/>
      <c r="X55839" s="53"/>
      <c r="Y55839" s="55"/>
    </row>
    <row r="55840" spans="21:25" x14ac:dyDescent="0.2">
      <c r="U55840" s="55"/>
      <c r="V55840" s="53"/>
      <c r="W55840" s="53"/>
      <c r="X55840" s="53"/>
      <c r="Y55840" s="55"/>
    </row>
    <row r="55841" spans="21:25" x14ac:dyDescent="0.2">
      <c r="U55841" s="55"/>
      <c r="V55841" s="53"/>
      <c r="W55841" s="53"/>
      <c r="X55841" s="53"/>
      <c r="Y55841" s="55"/>
    </row>
    <row r="55842" spans="21:25" x14ac:dyDescent="0.2">
      <c r="U55842" s="55"/>
      <c r="V55842" s="53"/>
      <c r="W55842" s="53"/>
      <c r="X55842" s="53"/>
      <c r="Y55842" s="55"/>
    </row>
    <row r="55843" spans="21:25" x14ac:dyDescent="0.2">
      <c r="U55843" s="55"/>
      <c r="V55843" s="53"/>
      <c r="W55843" s="53"/>
      <c r="X55843" s="53"/>
      <c r="Y55843" s="55"/>
    </row>
    <row r="55844" spans="21:25" x14ac:dyDescent="0.2">
      <c r="U55844" s="55"/>
      <c r="V55844" s="53"/>
      <c r="W55844" s="53"/>
      <c r="X55844" s="53"/>
      <c r="Y55844" s="55"/>
    </row>
    <row r="55845" spans="21:25" x14ac:dyDescent="0.2">
      <c r="U55845" s="55"/>
      <c r="V55845" s="53"/>
      <c r="W55845" s="53"/>
      <c r="X55845" s="53"/>
      <c r="Y55845" s="55"/>
    </row>
    <row r="55846" spans="21:25" x14ac:dyDescent="0.2">
      <c r="U55846" s="55"/>
      <c r="V55846" s="53"/>
      <c r="W55846" s="53"/>
      <c r="X55846" s="53"/>
      <c r="Y55846" s="55"/>
    </row>
    <row r="55847" spans="21:25" x14ac:dyDescent="0.2">
      <c r="U55847" s="55"/>
      <c r="V55847" s="53"/>
      <c r="W55847" s="53"/>
      <c r="X55847" s="53"/>
      <c r="Y55847" s="55"/>
    </row>
    <row r="55848" spans="21:25" x14ac:dyDescent="0.2">
      <c r="U55848" s="55"/>
      <c r="V55848" s="53"/>
      <c r="W55848" s="53"/>
      <c r="X55848" s="53"/>
      <c r="Y55848" s="55"/>
    </row>
    <row r="55849" spans="21:25" x14ac:dyDescent="0.2">
      <c r="U55849" s="55"/>
      <c r="V55849" s="53"/>
      <c r="W55849" s="53"/>
      <c r="X55849" s="53"/>
      <c r="Y55849" s="55"/>
    </row>
    <row r="55850" spans="21:25" x14ac:dyDescent="0.2">
      <c r="U55850" s="55"/>
      <c r="V55850" s="53"/>
      <c r="W55850" s="53"/>
      <c r="X55850" s="53"/>
      <c r="Y55850" s="55"/>
    </row>
    <row r="55851" spans="21:25" x14ac:dyDescent="0.2">
      <c r="U55851" s="55"/>
      <c r="V55851" s="53"/>
      <c r="W55851" s="53"/>
      <c r="X55851" s="53"/>
      <c r="Y55851" s="55"/>
    </row>
    <row r="55852" spans="21:25" x14ac:dyDescent="0.2">
      <c r="U55852" s="55"/>
      <c r="V55852" s="53"/>
      <c r="W55852" s="53"/>
      <c r="X55852" s="53"/>
      <c r="Y55852" s="55"/>
    </row>
    <row r="55853" spans="21:25" x14ac:dyDescent="0.2">
      <c r="U55853" s="55"/>
      <c r="V55853" s="53"/>
      <c r="W55853" s="53"/>
      <c r="X55853" s="53"/>
      <c r="Y55853" s="55"/>
    </row>
    <row r="55854" spans="21:25" x14ac:dyDescent="0.2">
      <c r="U55854" s="55"/>
      <c r="V55854" s="53"/>
      <c r="W55854" s="53"/>
      <c r="X55854" s="53"/>
      <c r="Y55854" s="55"/>
    </row>
    <row r="55855" spans="21:25" x14ac:dyDescent="0.2">
      <c r="U55855" s="55"/>
      <c r="V55855" s="53"/>
      <c r="W55855" s="53"/>
      <c r="X55855" s="53"/>
      <c r="Y55855" s="55"/>
    </row>
    <row r="55856" spans="21:25" x14ac:dyDescent="0.2">
      <c r="U55856" s="55"/>
      <c r="V55856" s="53"/>
      <c r="W55856" s="53"/>
      <c r="X55856" s="53"/>
      <c r="Y55856" s="55"/>
    </row>
    <row r="55857" spans="21:25" x14ac:dyDescent="0.2">
      <c r="U55857" s="55"/>
      <c r="V55857" s="53"/>
      <c r="W55857" s="53"/>
      <c r="X55857" s="53"/>
      <c r="Y55857" s="55"/>
    </row>
    <row r="55858" spans="21:25" x14ac:dyDescent="0.2">
      <c r="U55858" s="55"/>
      <c r="V55858" s="53"/>
      <c r="W55858" s="53"/>
      <c r="X55858" s="53"/>
      <c r="Y55858" s="55"/>
    </row>
    <row r="55859" spans="21:25" x14ac:dyDescent="0.2">
      <c r="U55859" s="55"/>
      <c r="V55859" s="53"/>
      <c r="W55859" s="53"/>
      <c r="X55859" s="53"/>
      <c r="Y55859" s="55"/>
    </row>
    <row r="55860" spans="21:25" x14ac:dyDescent="0.2">
      <c r="U55860" s="55"/>
      <c r="V55860" s="53"/>
      <c r="W55860" s="53"/>
      <c r="X55860" s="53"/>
      <c r="Y55860" s="55"/>
    </row>
    <row r="55861" spans="21:25" x14ac:dyDescent="0.2">
      <c r="U55861" s="55"/>
      <c r="V55861" s="53"/>
      <c r="W55861" s="53"/>
      <c r="X55861" s="53"/>
      <c r="Y55861" s="55"/>
    </row>
    <row r="55862" spans="21:25" x14ac:dyDescent="0.2">
      <c r="U55862" s="55"/>
      <c r="V55862" s="53"/>
      <c r="W55862" s="53"/>
      <c r="X55862" s="53"/>
      <c r="Y55862" s="55"/>
    </row>
    <row r="55863" spans="21:25" x14ac:dyDescent="0.2">
      <c r="U55863" s="55"/>
      <c r="V55863" s="53"/>
      <c r="W55863" s="53"/>
      <c r="X55863" s="53"/>
      <c r="Y55863" s="55"/>
    </row>
    <row r="55864" spans="21:25" x14ac:dyDescent="0.2">
      <c r="U55864" s="55"/>
      <c r="V55864" s="53"/>
      <c r="W55864" s="53"/>
      <c r="X55864" s="53"/>
      <c r="Y55864" s="55"/>
    </row>
    <row r="55865" spans="21:25" x14ac:dyDescent="0.2">
      <c r="U55865" s="55"/>
      <c r="V55865" s="53"/>
      <c r="W55865" s="53"/>
      <c r="X55865" s="53"/>
      <c r="Y55865" s="55"/>
    </row>
    <row r="55866" spans="21:25" x14ac:dyDescent="0.2">
      <c r="U55866" s="55"/>
      <c r="V55866" s="53"/>
      <c r="W55866" s="53"/>
      <c r="X55866" s="53"/>
      <c r="Y55866" s="55"/>
    </row>
    <row r="55867" spans="21:25" x14ac:dyDescent="0.2">
      <c r="U55867" s="55"/>
      <c r="V55867" s="53"/>
      <c r="W55867" s="53"/>
      <c r="X55867" s="53"/>
      <c r="Y55867" s="55"/>
    </row>
    <row r="55868" spans="21:25" x14ac:dyDescent="0.2">
      <c r="U55868" s="55"/>
      <c r="V55868" s="53"/>
      <c r="W55868" s="53"/>
      <c r="X55868" s="53"/>
      <c r="Y55868" s="55"/>
    </row>
    <row r="55869" spans="21:25" x14ac:dyDescent="0.2">
      <c r="U55869" s="55"/>
      <c r="V55869" s="53"/>
      <c r="W55869" s="53"/>
      <c r="X55869" s="53"/>
      <c r="Y55869" s="55"/>
    </row>
    <row r="55870" spans="21:25" x14ac:dyDescent="0.2">
      <c r="U55870" s="55"/>
      <c r="V55870" s="53"/>
      <c r="W55870" s="53"/>
      <c r="X55870" s="53"/>
      <c r="Y55870" s="55"/>
    </row>
    <row r="55871" spans="21:25" x14ac:dyDescent="0.2">
      <c r="U55871" s="55"/>
      <c r="V55871" s="53"/>
      <c r="W55871" s="53"/>
      <c r="X55871" s="53"/>
      <c r="Y55871" s="55"/>
    </row>
    <row r="55872" spans="21:25" x14ac:dyDescent="0.2">
      <c r="U55872" s="55"/>
      <c r="V55872" s="53"/>
      <c r="W55872" s="53"/>
      <c r="X55872" s="53"/>
      <c r="Y55872" s="55"/>
    </row>
    <row r="55873" spans="21:25" x14ac:dyDescent="0.2">
      <c r="U55873" s="55"/>
      <c r="V55873" s="53"/>
      <c r="W55873" s="53"/>
      <c r="X55873" s="53"/>
      <c r="Y55873" s="55"/>
    </row>
    <row r="55874" spans="21:25" x14ac:dyDescent="0.2">
      <c r="U55874" s="55"/>
      <c r="V55874" s="53"/>
      <c r="W55874" s="53"/>
      <c r="X55874" s="53"/>
      <c r="Y55874" s="55"/>
    </row>
    <row r="55875" spans="21:25" x14ac:dyDescent="0.2">
      <c r="U55875" s="55"/>
      <c r="V55875" s="53"/>
      <c r="W55875" s="53"/>
      <c r="X55875" s="53"/>
      <c r="Y55875" s="55"/>
    </row>
    <row r="55876" spans="21:25" x14ac:dyDescent="0.2">
      <c r="U55876" s="55"/>
      <c r="V55876" s="53"/>
      <c r="W55876" s="53"/>
      <c r="X55876" s="53"/>
      <c r="Y55876" s="55"/>
    </row>
    <row r="55877" spans="21:25" x14ac:dyDescent="0.2">
      <c r="U55877" s="55"/>
      <c r="V55877" s="53"/>
      <c r="W55877" s="53"/>
      <c r="X55877" s="53"/>
      <c r="Y55877" s="55"/>
    </row>
    <row r="55878" spans="21:25" x14ac:dyDescent="0.2">
      <c r="U55878" s="55"/>
      <c r="V55878" s="53"/>
      <c r="W55878" s="53"/>
      <c r="X55878" s="53"/>
      <c r="Y55878" s="55"/>
    </row>
    <row r="55879" spans="21:25" x14ac:dyDescent="0.2">
      <c r="U55879" s="55"/>
      <c r="V55879" s="53"/>
      <c r="W55879" s="53"/>
      <c r="X55879" s="53"/>
      <c r="Y55879" s="55"/>
    </row>
    <row r="55880" spans="21:25" x14ac:dyDescent="0.2">
      <c r="U55880" s="55"/>
      <c r="V55880" s="53"/>
      <c r="W55880" s="53"/>
      <c r="X55880" s="53"/>
      <c r="Y55880" s="55"/>
    </row>
    <row r="55881" spans="21:25" x14ac:dyDescent="0.2">
      <c r="U55881" s="55"/>
      <c r="V55881" s="53"/>
      <c r="W55881" s="53"/>
      <c r="X55881" s="53"/>
      <c r="Y55881" s="55"/>
    </row>
    <row r="55882" spans="21:25" x14ac:dyDescent="0.2">
      <c r="U55882" s="55"/>
      <c r="V55882" s="53"/>
      <c r="W55882" s="53"/>
      <c r="X55882" s="53"/>
      <c r="Y55882" s="55"/>
    </row>
    <row r="55883" spans="21:25" x14ac:dyDescent="0.2">
      <c r="U55883" s="55"/>
      <c r="V55883" s="53"/>
      <c r="W55883" s="53"/>
      <c r="X55883" s="53"/>
      <c r="Y55883" s="55"/>
    </row>
    <row r="55884" spans="21:25" x14ac:dyDescent="0.2">
      <c r="U55884" s="55"/>
      <c r="V55884" s="53"/>
      <c r="W55884" s="53"/>
      <c r="X55884" s="53"/>
      <c r="Y55884" s="55"/>
    </row>
    <row r="55885" spans="21:25" x14ac:dyDescent="0.2">
      <c r="U55885" s="55"/>
      <c r="V55885" s="53"/>
      <c r="W55885" s="53"/>
      <c r="X55885" s="53"/>
      <c r="Y55885" s="55"/>
    </row>
    <row r="55886" spans="21:25" x14ac:dyDescent="0.2">
      <c r="U55886" s="55"/>
      <c r="V55886" s="53"/>
      <c r="W55886" s="53"/>
      <c r="X55886" s="53"/>
      <c r="Y55886" s="55"/>
    </row>
    <row r="55887" spans="21:25" x14ac:dyDescent="0.2">
      <c r="U55887" s="55"/>
      <c r="V55887" s="53"/>
      <c r="W55887" s="53"/>
      <c r="X55887" s="53"/>
      <c r="Y55887" s="55"/>
    </row>
    <row r="55888" spans="21:25" x14ac:dyDescent="0.2">
      <c r="U55888" s="55"/>
      <c r="V55888" s="53"/>
      <c r="W55888" s="53"/>
      <c r="X55888" s="53"/>
      <c r="Y55888" s="55"/>
    </row>
    <row r="55889" spans="21:25" x14ac:dyDescent="0.2">
      <c r="U55889" s="55"/>
      <c r="V55889" s="53"/>
      <c r="W55889" s="53"/>
      <c r="X55889" s="53"/>
      <c r="Y55889" s="55"/>
    </row>
    <row r="55890" spans="21:25" x14ac:dyDescent="0.2">
      <c r="U55890" s="55"/>
      <c r="V55890" s="53"/>
      <c r="W55890" s="53"/>
      <c r="X55890" s="53"/>
      <c r="Y55890" s="55"/>
    </row>
    <row r="55891" spans="21:25" x14ac:dyDescent="0.2">
      <c r="U55891" s="55"/>
      <c r="V55891" s="53"/>
      <c r="W55891" s="53"/>
      <c r="X55891" s="53"/>
      <c r="Y55891" s="55"/>
    </row>
    <row r="55892" spans="21:25" x14ac:dyDescent="0.2">
      <c r="U55892" s="55"/>
      <c r="V55892" s="53"/>
      <c r="W55892" s="53"/>
      <c r="X55892" s="53"/>
      <c r="Y55892" s="55"/>
    </row>
    <row r="55893" spans="21:25" x14ac:dyDescent="0.2">
      <c r="U55893" s="55"/>
      <c r="V55893" s="53"/>
      <c r="W55893" s="53"/>
      <c r="X55893" s="53"/>
      <c r="Y55893" s="55"/>
    </row>
    <row r="55894" spans="21:25" x14ac:dyDescent="0.2">
      <c r="U55894" s="55"/>
      <c r="V55894" s="53"/>
      <c r="W55894" s="53"/>
      <c r="X55894" s="53"/>
      <c r="Y55894" s="55"/>
    </row>
    <row r="55895" spans="21:25" x14ac:dyDescent="0.2">
      <c r="U55895" s="55"/>
      <c r="V55895" s="53"/>
      <c r="W55895" s="53"/>
      <c r="X55895" s="53"/>
      <c r="Y55895" s="55"/>
    </row>
    <row r="55896" spans="21:25" x14ac:dyDescent="0.2">
      <c r="U55896" s="55"/>
      <c r="V55896" s="53"/>
      <c r="W55896" s="53"/>
      <c r="X55896" s="53"/>
      <c r="Y55896" s="55"/>
    </row>
    <row r="55897" spans="21:25" x14ac:dyDescent="0.2">
      <c r="U55897" s="55"/>
      <c r="V55897" s="53"/>
      <c r="W55897" s="53"/>
      <c r="X55897" s="53"/>
      <c r="Y55897" s="55"/>
    </row>
    <row r="55898" spans="21:25" x14ac:dyDescent="0.2">
      <c r="U55898" s="55"/>
      <c r="V55898" s="53"/>
      <c r="W55898" s="53"/>
      <c r="X55898" s="53"/>
      <c r="Y55898" s="55"/>
    </row>
    <row r="55899" spans="21:25" x14ac:dyDescent="0.2">
      <c r="U55899" s="55"/>
      <c r="V55899" s="53"/>
      <c r="W55899" s="53"/>
      <c r="X55899" s="53"/>
      <c r="Y55899" s="55"/>
    </row>
    <row r="55900" spans="21:25" x14ac:dyDescent="0.2">
      <c r="U55900" s="55"/>
      <c r="V55900" s="53"/>
      <c r="W55900" s="53"/>
      <c r="X55900" s="53"/>
      <c r="Y55900" s="55"/>
    </row>
    <row r="55901" spans="21:25" x14ac:dyDescent="0.2">
      <c r="U55901" s="55"/>
      <c r="V55901" s="53"/>
      <c r="W55901" s="53"/>
      <c r="X55901" s="53"/>
      <c r="Y55901" s="55"/>
    </row>
    <row r="55902" spans="21:25" x14ac:dyDescent="0.2">
      <c r="U55902" s="55"/>
      <c r="V55902" s="53"/>
      <c r="W55902" s="53"/>
      <c r="X55902" s="53"/>
      <c r="Y55902" s="55"/>
    </row>
    <row r="55903" spans="21:25" x14ac:dyDescent="0.2">
      <c r="U55903" s="55"/>
      <c r="V55903" s="53"/>
      <c r="W55903" s="53"/>
      <c r="X55903" s="53"/>
      <c r="Y55903" s="55"/>
    </row>
    <row r="55904" spans="21:25" x14ac:dyDescent="0.2">
      <c r="U55904" s="55"/>
      <c r="V55904" s="53"/>
      <c r="W55904" s="53"/>
      <c r="X55904" s="53"/>
      <c r="Y55904" s="55"/>
    </row>
    <row r="55905" spans="21:25" x14ac:dyDescent="0.2">
      <c r="U55905" s="55"/>
      <c r="V55905" s="53"/>
      <c r="W55905" s="53"/>
      <c r="X55905" s="53"/>
      <c r="Y55905" s="55"/>
    </row>
    <row r="55906" spans="21:25" x14ac:dyDescent="0.2">
      <c r="U55906" s="55"/>
      <c r="V55906" s="53"/>
      <c r="W55906" s="53"/>
      <c r="X55906" s="53"/>
      <c r="Y55906" s="55"/>
    </row>
    <row r="55907" spans="21:25" x14ac:dyDescent="0.2">
      <c r="U55907" s="55"/>
      <c r="V55907" s="53"/>
      <c r="W55907" s="53"/>
      <c r="X55907" s="53"/>
      <c r="Y55907" s="55"/>
    </row>
    <row r="55908" spans="21:25" x14ac:dyDescent="0.2">
      <c r="U55908" s="55"/>
      <c r="V55908" s="53"/>
      <c r="W55908" s="53"/>
      <c r="X55908" s="53"/>
      <c r="Y55908" s="55"/>
    </row>
    <row r="55909" spans="21:25" x14ac:dyDescent="0.2">
      <c r="U55909" s="55"/>
      <c r="V55909" s="53"/>
      <c r="W55909" s="53"/>
      <c r="X55909" s="53"/>
      <c r="Y55909" s="55"/>
    </row>
    <row r="55910" spans="21:25" x14ac:dyDescent="0.2">
      <c r="U55910" s="55"/>
      <c r="V55910" s="53"/>
      <c r="W55910" s="53"/>
      <c r="X55910" s="53"/>
      <c r="Y55910" s="55"/>
    </row>
    <row r="55911" spans="21:25" x14ac:dyDescent="0.2">
      <c r="U55911" s="55"/>
      <c r="V55911" s="53"/>
      <c r="W55911" s="53"/>
      <c r="X55911" s="53"/>
      <c r="Y55911" s="55"/>
    </row>
    <row r="55912" spans="21:25" x14ac:dyDescent="0.2">
      <c r="U55912" s="55"/>
      <c r="V55912" s="53"/>
      <c r="W55912" s="53"/>
      <c r="X55912" s="53"/>
      <c r="Y55912" s="55"/>
    </row>
    <row r="55913" spans="21:25" x14ac:dyDescent="0.2">
      <c r="U55913" s="55"/>
      <c r="V55913" s="53"/>
      <c r="W55913" s="53"/>
      <c r="X55913" s="53"/>
      <c r="Y55913" s="55"/>
    </row>
    <row r="55914" spans="21:25" x14ac:dyDescent="0.2">
      <c r="U55914" s="55"/>
      <c r="V55914" s="53"/>
      <c r="W55914" s="53"/>
      <c r="X55914" s="53"/>
      <c r="Y55914" s="55"/>
    </row>
    <row r="55915" spans="21:25" x14ac:dyDescent="0.2">
      <c r="U55915" s="55"/>
      <c r="V55915" s="53"/>
      <c r="W55915" s="53"/>
      <c r="X55915" s="53"/>
      <c r="Y55915" s="55"/>
    </row>
    <row r="55916" spans="21:25" x14ac:dyDescent="0.2">
      <c r="U55916" s="55"/>
      <c r="V55916" s="53"/>
      <c r="W55916" s="53"/>
      <c r="X55916" s="53"/>
      <c r="Y55916" s="55"/>
    </row>
    <row r="55917" spans="21:25" x14ac:dyDescent="0.2">
      <c r="U55917" s="55"/>
      <c r="V55917" s="53"/>
      <c r="W55917" s="53"/>
      <c r="X55917" s="53"/>
      <c r="Y55917" s="55"/>
    </row>
    <row r="55918" spans="21:25" x14ac:dyDescent="0.2">
      <c r="U55918" s="55"/>
      <c r="V55918" s="53"/>
      <c r="W55918" s="53"/>
      <c r="X55918" s="53"/>
      <c r="Y55918" s="55"/>
    </row>
    <row r="55919" spans="21:25" x14ac:dyDescent="0.2">
      <c r="U55919" s="55"/>
      <c r="V55919" s="53"/>
      <c r="W55919" s="53"/>
      <c r="X55919" s="53"/>
      <c r="Y55919" s="55"/>
    </row>
    <row r="55920" spans="21:25" x14ac:dyDescent="0.2">
      <c r="U55920" s="55"/>
      <c r="V55920" s="53"/>
      <c r="W55920" s="53"/>
      <c r="X55920" s="53"/>
      <c r="Y55920" s="55"/>
    </row>
    <row r="55921" spans="21:25" x14ac:dyDescent="0.2">
      <c r="U55921" s="55"/>
      <c r="V55921" s="53"/>
      <c r="W55921" s="53"/>
      <c r="X55921" s="53"/>
      <c r="Y55921" s="55"/>
    </row>
    <row r="55922" spans="21:25" x14ac:dyDescent="0.2">
      <c r="U55922" s="55"/>
      <c r="V55922" s="53"/>
      <c r="W55922" s="53"/>
      <c r="X55922" s="53"/>
      <c r="Y55922" s="55"/>
    </row>
    <row r="55923" spans="21:25" x14ac:dyDescent="0.2">
      <c r="U55923" s="55"/>
      <c r="V55923" s="53"/>
      <c r="W55923" s="53"/>
      <c r="X55923" s="53"/>
      <c r="Y55923" s="55"/>
    </row>
    <row r="55924" spans="21:25" x14ac:dyDescent="0.2">
      <c r="U55924" s="55"/>
      <c r="V55924" s="53"/>
      <c r="W55924" s="53"/>
      <c r="X55924" s="53"/>
      <c r="Y55924" s="55"/>
    </row>
    <row r="55925" spans="21:25" x14ac:dyDescent="0.2">
      <c r="U55925" s="55"/>
      <c r="V55925" s="53"/>
      <c r="W55925" s="53"/>
      <c r="X55925" s="53"/>
      <c r="Y55925" s="55"/>
    </row>
    <row r="55926" spans="21:25" x14ac:dyDescent="0.2">
      <c r="U55926" s="55"/>
      <c r="V55926" s="53"/>
      <c r="W55926" s="53"/>
      <c r="X55926" s="53"/>
      <c r="Y55926" s="55"/>
    </row>
    <row r="55927" spans="21:25" x14ac:dyDescent="0.2">
      <c r="U55927" s="55"/>
      <c r="V55927" s="53"/>
      <c r="W55927" s="53"/>
      <c r="X55927" s="53"/>
      <c r="Y55927" s="55"/>
    </row>
    <row r="55928" spans="21:25" x14ac:dyDescent="0.2">
      <c r="U55928" s="55"/>
      <c r="V55928" s="53"/>
      <c r="W55928" s="53"/>
      <c r="X55928" s="53"/>
      <c r="Y55928" s="55"/>
    </row>
    <row r="55929" spans="21:25" x14ac:dyDescent="0.2">
      <c r="U55929" s="55"/>
      <c r="V55929" s="53"/>
      <c r="W55929" s="53"/>
      <c r="X55929" s="53"/>
      <c r="Y55929" s="55"/>
    </row>
    <row r="55930" spans="21:25" x14ac:dyDescent="0.2">
      <c r="U55930" s="55"/>
      <c r="V55930" s="53"/>
      <c r="W55930" s="53"/>
      <c r="X55930" s="53"/>
      <c r="Y55930" s="55"/>
    </row>
    <row r="55931" spans="21:25" x14ac:dyDescent="0.2">
      <c r="U55931" s="55"/>
      <c r="V55931" s="53"/>
      <c r="W55931" s="53"/>
      <c r="X55931" s="53"/>
      <c r="Y55931" s="55"/>
    </row>
    <row r="55932" spans="21:25" x14ac:dyDescent="0.2">
      <c r="U55932" s="55"/>
      <c r="V55932" s="53"/>
      <c r="W55932" s="53"/>
      <c r="X55932" s="53"/>
      <c r="Y55932" s="55"/>
    </row>
    <row r="55933" spans="21:25" x14ac:dyDescent="0.2">
      <c r="U55933" s="55"/>
      <c r="V55933" s="53"/>
      <c r="W55933" s="53"/>
      <c r="X55933" s="53"/>
      <c r="Y55933" s="55"/>
    </row>
    <row r="55934" spans="21:25" x14ac:dyDescent="0.2">
      <c r="U55934" s="55"/>
      <c r="V55934" s="53"/>
      <c r="W55934" s="53"/>
      <c r="X55934" s="53"/>
      <c r="Y55934" s="55"/>
    </row>
    <row r="55935" spans="21:25" x14ac:dyDescent="0.2">
      <c r="U55935" s="55"/>
      <c r="V55935" s="53"/>
      <c r="W55935" s="53"/>
      <c r="X55935" s="53"/>
      <c r="Y55935" s="55"/>
    </row>
    <row r="55936" spans="21:25" x14ac:dyDescent="0.2">
      <c r="U55936" s="55"/>
      <c r="V55936" s="53"/>
      <c r="W55936" s="53"/>
      <c r="X55936" s="53"/>
      <c r="Y55936" s="55"/>
    </row>
    <row r="55937" spans="21:25" x14ac:dyDescent="0.2">
      <c r="U55937" s="55"/>
      <c r="V55937" s="53"/>
      <c r="W55937" s="53"/>
      <c r="X55937" s="53"/>
      <c r="Y55937" s="55"/>
    </row>
    <row r="55938" spans="21:25" x14ac:dyDescent="0.2">
      <c r="U55938" s="55"/>
      <c r="V55938" s="53"/>
      <c r="W55938" s="53"/>
      <c r="X55938" s="53"/>
      <c r="Y55938" s="55"/>
    </row>
    <row r="55939" spans="21:25" x14ac:dyDescent="0.2">
      <c r="U55939" s="55"/>
      <c r="V55939" s="53"/>
      <c r="W55939" s="53"/>
      <c r="X55939" s="53"/>
      <c r="Y55939" s="55"/>
    </row>
    <row r="55940" spans="21:25" x14ac:dyDescent="0.2">
      <c r="U55940" s="55"/>
      <c r="V55940" s="53"/>
      <c r="W55940" s="53"/>
      <c r="X55940" s="53"/>
      <c r="Y55940" s="55"/>
    </row>
    <row r="55941" spans="21:25" x14ac:dyDescent="0.2">
      <c r="U55941" s="55"/>
      <c r="V55941" s="53"/>
      <c r="W55941" s="53"/>
      <c r="X55941" s="53"/>
      <c r="Y55941" s="55"/>
    </row>
    <row r="55942" spans="21:25" x14ac:dyDescent="0.2">
      <c r="U55942" s="55"/>
      <c r="V55942" s="53"/>
      <c r="W55942" s="53"/>
      <c r="X55942" s="53"/>
      <c r="Y55942" s="55"/>
    </row>
    <row r="55943" spans="21:25" x14ac:dyDescent="0.2">
      <c r="U55943" s="55"/>
      <c r="V55943" s="53"/>
      <c r="W55943" s="53"/>
      <c r="X55943" s="53"/>
      <c r="Y55943" s="55"/>
    </row>
    <row r="55944" spans="21:25" x14ac:dyDescent="0.2">
      <c r="U55944" s="55"/>
      <c r="V55944" s="53"/>
      <c r="W55944" s="53"/>
      <c r="X55944" s="53"/>
      <c r="Y55944" s="55"/>
    </row>
    <row r="55945" spans="21:25" x14ac:dyDescent="0.2">
      <c r="U55945" s="55"/>
      <c r="V55945" s="53"/>
      <c r="W55945" s="53"/>
      <c r="X55945" s="53"/>
      <c r="Y55945" s="55"/>
    </row>
    <row r="55946" spans="21:25" x14ac:dyDescent="0.2">
      <c r="U55946" s="55"/>
      <c r="V55946" s="53"/>
      <c r="W55946" s="53"/>
      <c r="X55946" s="53"/>
      <c r="Y55946" s="55"/>
    </row>
    <row r="55947" spans="21:25" x14ac:dyDescent="0.2">
      <c r="U55947" s="55"/>
      <c r="V55947" s="53"/>
      <c r="W55947" s="53"/>
      <c r="X55947" s="53"/>
      <c r="Y55947" s="55"/>
    </row>
    <row r="55948" spans="21:25" x14ac:dyDescent="0.2">
      <c r="U55948" s="55"/>
      <c r="V55948" s="53"/>
      <c r="W55948" s="53"/>
      <c r="X55948" s="53"/>
      <c r="Y55948" s="55"/>
    </row>
    <row r="55949" spans="21:25" x14ac:dyDescent="0.2">
      <c r="U55949" s="55"/>
      <c r="V55949" s="53"/>
      <c r="W55949" s="53"/>
      <c r="X55949" s="53"/>
      <c r="Y55949" s="55"/>
    </row>
    <row r="55950" spans="21:25" x14ac:dyDescent="0.2">
      <c r="U55950" s="55"/>
      <c r="V55950" s="53"/>
      <c r="W55950" s="53"/>
      <c r="X55950" s="53"/>
      <c r="Y55950" s="55"/>
    </row>
    <row r="55951" spans="21:25" x14ac:dyDescent="0.2">
      <c r="U55951" s="55"/>
      <c r="V55951" s="53"/>
      <c r="W55951" s="53"/>
      <c r="X55951" s="53"/>
      <c r="Y55951" s="55"/>
    </row>
    <row r="55952" spans="21:25" x14ac:dyDescent="0.2">
      <c r="U55952" s="55"/>
      <c r="V55952" s="53"/>
      <c r="W55952" s="53"/>
      <c r="X55952" s="53"/>
      <c r="Y55952" s="55"/>
    </row>
    <row r="55953" spans="21:25" x14ac:dyDescent="0.2">
      <c r="U55953" s="55"/>
      <c r="V55953" s="53"/>
      <c r="W55953" s="53"/>
      <c r="X55953" s="53"/>
      <c r="Y55953" s="55"/>
    </row>
    <row r="55954" spans="21:25" x14ac:dyDescent="0.2">
      <c r="U55954" s="55"/>
      <c r="V55954" s="53"/>
      <c r="W55954" s="53"/>
      <c r="X55954" s="53"/>
      <c r="Y55954" s="55"/>
    </row>
    <row r="55955" spans="21:25" x14ac:dyDescent="0.2">
      <c r="U55955" s="55"/>
      <c r="V55955" s="53"/>
      <c r="W55955" s="53"/>
      <c r="X55955" s="53"/>
      <c r="Y55955" s="55"/>
    </row>
    <row r="55956" spans="21:25" x14ac:dyDescent="0.2">
      <c r="U55956" s="55"/>
      <c r="V55956" s="53"/>
      <c r="W55956" s="53"/>
      <c r="X55956" s="53"/>
      <c r="Y55956" s="55"/>
    </row>
    <row r="55957" spans="21:25" x14ac:dyDescent="0.2">
      <c r="U55957" s="55"/>
      <c r="V55957" s="53"/>
      <c r="W55957" s="53"/>
      <c r="X55957" s="53"/>
      <c r="Y55957" s="55"/>
    </row>
    <row r="55958" spans="21:25" x14ac:dyDescent="0.2">
      <c r="U55958" s="55"/>
      <c r="V55958" s="53"/>
      <c r="W55958" s="53"/>
      <c r="X55958" s="53"/>
      <c r="Y55958" s="55"/>
    </row>
    <row r="55959" spans="21:25" x14ac:dyDescent="0.2">
      <c r="U55959" s="55"/>
      <c r="V55959" s="53"/>
      <c r="W55959" s="53"/>
      <c r="X55959" s="53"/>
      <c r="Y55959" s="55"/>
    </row>
    <row r="55960" spans="21:25" x14ac:dyDescent="0.2">
      <c r="U55960" s="55"/>
      <c r="V55960" s="53"/>
      <c r="W55960" s="53"/>
      <c r="X55960" s="53"/>
      <c r="Y55960" s="55"/>
    </row>
    <row r="55961" spans="21:25" x14ac:dyDescent="0.2">
      <c r="U55961" s="55"/>
      <c r="V55961" s="53"/>
      <c r="W55961" s="53"/>
      <c r="X55961" s="53"/>
      <c r="Y55961" s="55"/>
    </row>
    <row r="55962" spans="21:25" x14ac:dyDescent="0.2">
      <c r="U55962" s="55"/>
      <c r="V55962" s="53"/>
      <c r="W55962" s="53"/>
      <c r="X55962" s="53"/>
      <c r="Y55962" s="55"/>
    </row>
    <row r="55963" spans="21:25" x14ac:dyDescent="0.2">
      <c r="U55963" s="55"/>
      <c r="V55963" s="53"/>
      <c r="W55963" s="53"/>
      <c r="X55963" s="53"/>
      <c r="Y55963" s="55"/>
    </row>
    <row r="55964" spans="21:25" x14ac:dyDescent="0.2">
      <c r="U55964" s="55"/>
      <c r="V55964" s="53"/>
      <c r="W55964" s="53"/>
      <c r="X55964" s="53"/>
      <c r="Y55964" s="55"/>
    </row>
    <row r="55965" spans="21:25" x14ac:dyDescent="0.2">
      <c r="U55965" s="55"/>
      <c r="V55965" s="53"/>
      <c r="W55965" s="53"/>
      <c r="X55965" s="53"/>
      <c r="Y55965" s="55"/>
    </row>
    <row r="55966" spans="21:25" x14ac:dyDescent="0.2">
      <c r="U55966" s="55"/>
      <c r="V55966" s="53"/>
      <c r="W55966" s="53"/>
      <c r="X55966" s="53"/>
      <c r="Y55966" s="55"/>
    </row>
    <row r="55967" spans="21:25" x14ac:dyDescent="0.2">
      <c r="U55967" s="55"/>
      <c r="V55967" s="53"/>
      <c r="W55967" s="53"/>
      <c r="X55967" s="53"/>
      <c r="Y55967" s="55"/>
    </row>
    <row r="55968" spans="21:25" x14ac:dyDescent="0.2">
      <c r="U55968" s="55"/>
      <c r="V55968" s="53"/>
      <c r="W55968" s="53"/>
      <c r="X55968" s="53"/>
      <c r="Y55968" s="55"/>
    </row>
    <row r="55969" spans="21:25" x14ac:dyDescent="0.2">
      <c r="U55969" s="55"/>
      <c r="V55969" s="53"/>
      <c r="W55969" s="53"/>
      <c r="X55969" s="53"/>
      <c r="Y55969" s="55"/>
    </row>
    <row r="55970" spans="21:25" x14ac:dyDescent="0.2">
      <c r="U55970" s="55"/>
      <c r="V55970" s="53"/>
      <c r="W55970" s="53"/>
      <c r="X55970" s="53"/>
      <c r="Y55970" s="55"/>
    </row>
    <row r="55971" spans="21:25" x14ac:dyDescent="0.2">
      <c r="U55971" s="55"/>
      <c r="V55971" s="53"/>
      <c r="W55971" s="53"/>
      <c r="X55971" s="53"/>
      <c r="Y55971" s="55"/>
    </row>
    <row r="55972" spans="21:25" x14ac:dyDescent="0.2">
      <c r="U55972" s="55"/>
      <c r="V55972" s="53"/>
      <c r="W55972" s="53"/>
      <c r="X55972" s="53"/>
      <c r="Y55972" s="55"/>
    </row>
    <row r="55973" spans="21:25" x14ac:dyDescent="0.2">
      <c r="U55973" s="55"/>
      <c r="V55973" s="53"/>
      <c r="W55973" s="53"/>
      <c r="X55973" s="53"/>
      <c r="Y55973" s="55"/>
    </row>
    <row r="55974" spans="21:25" x14ac:dyDescent="0.2">
      <c r="U55974" s="55"/>
      <c r="V55974" s="53"/>
      <c r="W55974" s="53"/>
      <c r="X55974" s="53"/>
      <c r="Y55974" s="55"/>
    </row>
    <row r="55975" spans="21:25" x14ac:dyDescent="0.2">
      <c r="U55975" s="55"/>
      <c r="V55975" s="53"/>
      <c r="W55975" s="53"/>
      <c r="X55975" s="53"/>
      <c r="Y55975" s="55"/>
    </row>
    <row r="55976" spans="21:25" x14ac:dyDescent="0.2">
      <c r="U55976" s="55"/>
      <c r="V55976" s="53"/>
      <c r="W55976" s="53"/>
      <c r="X55976" s="53"/>
      <c r="Y55976" s="55"/>
    </row>
    <row r="55977" spans="21:25" x14ac:dyDescent="0.2">
      <c r="U55977" s="55"/>
      <c r="V55977" s="53"/>
      <c r="W55977" s="53"/>
      <c r="X55977" s="53"/>
      <c r="Y55977" s="55"/>
    </row>
    <row r="55978" spans="21:25" x14ac:dyDescent="0.2">
      <c r="U55978" s="55"/>
      <c r="V55978" s="53"/>
      <c r="W55978" s="53"/>
      <c r="X55978" s="53"/>
      <c r="Y55978" s="55"/>
    </row>
    <row r="55979" spans="21:25" x14ac:dyDescent="0.2">
      <c r="U55979" s="55"/>
      <c r="V55979" s="53"/>
      <c r="W55979" s="53"/>
      <c r="X55979" s="53"/>
      <c r="Y55979" s="55"/>
    </row>
    <row r="55980" spans="21:25" x14ac:dyDescent="0.2">
      <c r="U55980" s="55"/>
      <c r="V55980" s="53"/>
      <c r="W55980" s="53"/>
      <c r="X55980" s="53"/>
      <c r="Y55980" s="55"/>
    </row>
    <row r="55981" spans="21:25" x14ac:dyDescent="0.2">
      <c r="U55981" s="55"/>
      <c r="V55981" s="53"/>
      <c r="W55981" s="53"/>
      <c r="X55981" s="53"/>
      <c r="Y55981" s="55"/>
    </row>
    <row r="55982" spans="21:25" x14ac:dyDescent="0.2">
      <c r="U55982" s="55"/>
      <c r="V55982" s="53"/>
      <c r="W55982" s="53"/>
      <c r="X55982" s="53"/>
      <c r="Y55982" s="55"/>
    </row>
    <row r="55983" spans="21:25" x14ac:dyDescent="0.2">
      <c r="U55983" s="55"/>
      <c r="V55983" s="53"/>
      <c r="W55983" s="53"/>
      <c r="X55983" s="53"/>
      <c r="Y55983" s="55"/>
    </row>
    <row r="55984" spans="21:25" x14ac:dyDescent="0.2">
      <c r="U55984" s="55"/>
      <c r="V55984" s="53"/>
      <c r="W55984" s="53"/>
      <c r="X55984" s="53"/>
      <c r="Y55984" s="55"/>
    </row>
    <row r="55985" spans="21:25" x14ac:dyDescent="0.2">
      <c r="U55985" s="55"/>
      <c r="V55985" s="53"/>
      <c r="W55985" s="53"/>
      <c r="X55985" s="53"/>
      <c r="Y55985" s="55"/>
    </row>
    <row r="55986" spans="21:25" x14ac:dyDescent="0.2">
      <c r="U55986" s="55"/>
      <c r="V55986" s="53"/>
      <c r="W55986" s="53"/>
      <c r="X55986" s="53"/>
      <c r="Y55986" s="55"/>
    </row>
    <row r="55987" spans="21:25" x14ac:dyDescent="0.2">
      <c r="U55987" s="55"/>
      <c r="V55987" s="53"/>
      <c r="W55987" s="53"/>
      <c r="X55987" s="53"/>
      <c r="Y55987" s="55"/>
    </row>
    <row r="55988" spans="21:25" x14ac:dyDescent="0.2">
      <c r="U55988" s="55"/>
      <c r="V55988" s="53"/>
      <c r="W55988" s="53"/>
      <c r="X55988" s="53"/>
      <c r="Y55988" s="55"/>
    </row>
    <row r="55989" spans="21:25" x14ac:dyDescent="0.2">
      <c r="U55989" s="55"/>
      <c r="V55989" s="53"/>
      <c r="W55989" s="53"/>
      <c r="X55989" s="53"/>
      <c r="Y55989" s="55"/>
    </row>
    <row r="55990" spans="21:25" x14ac:dyDescent="0.2">
      <c r="U55990" s="55"/>
      <c r="V55990" s="53"/>
      <c r="W55990" s="53"/>
      <c r="X55990" s="53"/>
      <c r="Y55990" s="55"/>
    </row>
    <row r="55991" spans="21:25" x14ac:dyDescent="0.2">
      <c r="U55991" s="55"/>
      <c r="V55991" s="53"/>
      <c r="W55991" s="53"/>
      <c r="X55991" s="53"/>
      <c r="Y55991" s="55"/>
    </row>
    <row r="55992" spans="21:25" x14ac:dyDescent="0.2">
      <c r="U55992" s="55"/>
      <c r="V55992" s="53"/>
      <c r="W55992" s="53"/>
      <c r="X55992" s="53"/>
      <c r="Y55992" s="55"/>
    </row>
    <row r="55993" spans="21:25" x14ac:dyDescent="0.2">
      <c r="U55993" s="55"/>
      <c r="V55993" s="53"/>
      <c r="W55993" s="53"/>
      <c r="X55993" s="53"/>
      <c r="Y55993" s="55"/>
    </row>
    <row r="55994" spans="21:25" x14ac:dyDescent="0.2">
      <c r="U55994" s="55"/>
      <c r="V55994" s="53"/>
      <c r="W55994" s="53"/>
      <c r="X55994" s="53"/>
      <c r="Y55994" s="55"/>
    </row>
    <row r="55995" spans="21:25" x14ac:dyDescent="0.2">
      <c r="U55995" s="55"/>
      <c r="V55995" s="53"/>
      <c r="W55995" s="53"/>
      <c r="X55995" s="53"/>
      <c r="Y55995" s="55"/>
    </row>
    <row r="55996" spans="21:25" x14ac:dyDescent="0.2">
      <c r="U55996" s="55"/>
      <c r="V55996" s="53"/>
      <c r="W55996" s="53"/>
      <c r="X55996" s="53"/>
      <c r="Y55996" s="55"/>
    </row>
    <row r="55997" spans="21:25" x14ac:dyDescent="0.2">
      <c r="U55997" s="55"/>
      <c r="V55997" s="53"/>
      <c r="W55997" s="53"/>
      <c r="X55997" s="53"/>
      <c r="Y55997" s="55"/>
    </row>
    <row r="55998" spans="21:25" x14ac:dyDescent="0.2">
      <c r="U55998" s="55"/>
      <c r="V55998" s="53"/>
      <c r="W55998" s="53"/>
      <c r="X55998" s="53"/>
      <c r="Y55998" s="55"/>
    </row>
    <row r="55999" spans="21:25" x14ac:dyDescent="0.2">
      <c r="U55999" s="55"/>
      <c r="V55999" s="53"/>
      <c r="W55999" s="53"/>
      <c r="X55999" s="53"/>
      <c r="Y55999" s="55"/>
    </row>
    <row r="56000" spans="21:25" x14ac:dyDescent="0.2">
      <c r="U56000" s="55"/>
      <c r="V56000" s="53"/>
      <c r="W56000" s="53"/>
      <c r="X56000" s="53"/>
      <c r="Y56000" s="55"/>
    </row>
    <row r="56001" spans="21:25" x14ac:dyDescent="0.2">
      <c r="U56001" s="55"/>
      <c r="V56001" s="53"/>
      <c r="W56001" s="53"/>
      <c r="X56001" s="53"/>
      <c r="Y56001" s="55"/>
    </row>
    <row r="56002" spans="21:25" x14ac:dyDescent="0.2">
      <c r="U56002" s="55"/>
      <c r="V56002" s="53"/>
      <c r="W56002" s="53"/>
      <c r="X56002" s="53"/>
      <c r="Y56002" s="55"/>
    </row>
    <row r="56003" spans="21:25" x14ac:dyDescent="0.2">
      <c r="U56003" s="55"/>
      <c r="V56003" s="53"/>
      <c r="W56003" s="53"/>
      <c r="X56003" s="53"/>
      <c r="Y56003" s="55"/>
    </row>
    <row r="56004" spans="21:25" x14ac:dyDescent="0.2">
      <c r="U56004" s="55"/>
      <c r="V56004" s="53"/>
      <c r="W56004" s="53"/>
      <c r="X56004" s="53"/>
      <c r="Y56004" s="55"/>
    </row>
    <row r="56005" spans="21:25" x14ac:dyDescent="0.2">
      <c r="U56005" s="55"/>
      <c r="V56005" s="53"/>
      <c r="W56005" s="53"/>
      <c r="X56005" s="53"/>
      <c r="Y56005" s="55"/>
    </row>
    <row r="56006" spans="21:25" x14ac:dyDescent="0.2">
      <c r="U56006" s="55"/>
      <c r="V56006" s="53"/>
      <c r="W56006" s="53"/>
      <c r="X56006" s="53"/>
      <c r="Y56006" s="55"/>
    </row>
    <row r="56007" spans="21:25" x14ac:dyDescent="0.2">
      <c r="U56007" s="55"/>
      <c r="V56007" s="53"/>
      <c r="W56007" s="53"/>
      <c r="X56007" s="53"/>
      <c r="Y56007" s="55"/>
    </row>
    <row r="56008" spans="21:25" x14ac:dyDescent="0.2">
      <c r="U56008" s="55"/>
      <c r="V56008" s="53"/>
      <c r="W56008" s="53"/>
      <c r="X56008" s="53"/>
      <c r="Y56008" s="55"/>
    </row>
    <row r="56009" spans="21:25" x14ac:dyDescent="0.2">
      <c r="U56009" s="55"/>
      <c r="V56009" s="53"/>
      <c r="W56009" s="53"/>
      <c r="X56009" s="53"/>
      <c r="Y56009" s="55"/>
    </row>
    <row r="56010" spans="21:25" x14ac:dyDescent="0.2">
      <c r="U56010" s="55"/>
      <c r="V56010" s="53"/>
      <c r="W56010" s="53"/>
      <c r="X56010" s="53"/>
      <c r="Y56010" s="55"/>
    </row>
    <row r="56011" spans="21:25" x14ac:dyDescent="0.2">
      <c r="U56011" s="55"/>
      <c r="V56011" s="53"/>
      <c r="W56011" s="53"/>
      <c r="X56011" s="53"/>
      <c r="Y56011" s="55"/>
    </row>
    <row r="56012" spans="21:25" x14ac:dyDescent="0.2">
      <c r="U56012" s="55"/>
      <c r="V56012" s="53"/>
      <c r="W56012" s="53"/>
      <c r="X56012" s="53"/>
      <c r="Y56012" s="55"/>
    </row>
    <row r="56013" spans="21:25" x14ac:dyDescent="0.2">
      <c r="U56013" s="55"/>
      <c r="V56013" s="53"/>
      <c r="W56013" s="53"/>
      <c r="X56013" s="53"/>
      <c r="Y56013" s="55"/>
    </row>
    <row r="56014" spans="21:25" x14ac:dyDescent="0.2">
      <c r="U56014" s="55"/>
      <c r="V56014" s="53"/>
      <c r="W56014" s="53"/>
      <c r="X56014" s="53"/>
      <c r="Y56014" s="55"/>
    </row>
    <row r="56015" spans="21:25" x14ac:dyDescent="0.2">
      <c r="U56015" s="55"/>
      <c r="V56015" s="53"/>
      <c r="W56015" s="53"/>
      <c r="X56015" s="53"/>
      <c r="Y56015" s="55"/>
    </row>
    <row r="56016" spans="21:25" x14ac:dyDescent="0.2">
      <c r="U56016" s="55"/>
      <c r="V56016" s="53"/>
      <c r="W56016" s="53"/>
      <c r="X56016" s="53"/>
      <c r="Y56016" s="55"/>
    </row>
    <row r="56017" spans="21:25" x14ac:dyDescent="0.2">
      <c r="U56017" s="55"/>
      <c r="V56017" s="53"/>
      <c r="W56017" s="53"/>
      <c r="X56017" s="53"/>
      <c r="Y56017" s="55"/>
    </row>
    <row r="56018" spans="21:25" x14ac:dyDescent="0.2">
      <c r="U56018" s="55"/>
      <c r="V56018" s="53"/>
      <c r="W56018" s="53"/>
      <c r="X56018" s="53"/>
      <c r="Y56018" s="55"/>
    </row>
    <row r="56019" spans="21:25" x14ac:dyDescent="0.2">
      <c r="U56019" s="55"/>
      <c r="V56019" s="53"/>
      <c r="W56019" s="53"/>
      <c r="X56019" s="53"/>
      <c r="Y56019" s="55"/>
    </row>
    <row r="56020" spans="21:25" x14ac:dyDescent="0.2">
      <c r="U56020" s="55"/>
      <c r="V56020" s="53"/>
      <c r="W56020" s="53"/>
      <c r="X56020" s="53"/>
      <c r="Y56020" s="55"/>
    </row>
    <row r="56021" spans="21:25" x14ac:dyDescent="0.2">
      <c r="U56021" s="55"/>
      <c r="V56021" s="53"/>
      <c r="W56021" s="53"/>
      <c r="X56021" s="53"/>
      <c r="Y56021" s="55"/>
    </row>
    <row r="56022" spans="21:25" x14ac:dyDescent="0.2">
      <c r="U56022" s="55"/>
      <c r="V56022" s="53"/>
      <c r="W56022" s="53"/>
      <c r="X56022" s="53"/>
      <c r="Y56022" s="55"/>
    </row>
    <row r="56023" spans="21:25" x14ac:dyDescent="0.2">
      <c r="U56023" s="55"/>
      <c r="V56023" s="53"/>
      <c r="W56023" s="53"/>
      <c r="X56023" s="53"/>
      <c r="Y56023" s="55"/>
    </row>
    <row r="56024" spans="21:25" x14ac:dyDescent="0.2">
      <c r="U56024" s="55"/>
      <c r="V56024" s="53"/>
      <c r="W56024" s="53"/>
      <c r="X56024" s="53"/>
      <c r="Y56024" s="55"/>
    </row>
    <row r="56025" spans="21:25" x14ac:dyDescent="0.2">
      <c r="U56025" s="55"/>
      <c r="V56025" s="53"/>
      <c r="W56025" s="53"/>
      <c r="X56025" s="53"/>
      <c r="Y56025" s="55"/>
    </row>
    <row r="56026" spans="21:25" x14ac:dyDescent="0.2">
      <c r="U56026" s="55"/>
      <c r="V56026" s="53"/>
      <c r="W56026" s="53"/>
      <c r="X56026" s="53"/>
      <c r="Y56026" s="55"/>
    </row>
    <row r="56027" spans="21:25" x14ac:dyDescent="0.2">
      <c r="U56027" s="55"/>
      <c r="V56027" s="53"/>
      <c r="W56027" s="53"/>
      <c r="X56027" s="53"/>
      <c r="Y56027" s="55"/>
    </row>
    <row r="56028" spans="21:25" x14ac:dyDescent="0.2">
      <c r="U56028" s="55"/>
      <c r="V56028" s="53"/>
      <c r="W56028" s="53"/>
      <c r="X56028" s="53"/>
      <c r="Y56028" s="55"/>
    </row>
    <row r="56029" spans="21:25" x14ac:dyDescent="0.2">
      <c r="U56029" s="55"/>
      <c r="V56029" s="53"/>
      <c r="W56029" s="53"/>
      <c r="X56029" s="53"/>
      <c r="Y56029" s="55"/>
    </row>
    <row r="56030" spans="21:25" x14ac:dyDescent="0.2">
      <c r="U56030" s="55"/>
      <c r="V56030" s="53"/>
      <c r="W56030" s="53"/>
      <c r="X56030" s="53"/>
      <c r="Y56030" s="55"/>
    </row>
    <row r="56031" spans="21:25" x14ac:dyDescent="0.2">
      <c r="U56031" s="55"/>
      <c r="V56031" s="53"/>
      <c r="W56031" s="53"/>
      <c r="X56031" s="53"/>
      <c r="Y56031" s="55"/>
    </row>
    <row r="56032" spans="21:25" x14ac:dyDescent="0.2">
      <c r="U56032" s="55"/>
      <c r="V56032" s="53"/>
      <c r="W56032" s="53"/>
      <c r="X56032" s="53"/>
      <c r="Y56032" s="55"/>
    </row>
    <row r="56033" spans="21:25" x14ac:dyDescent="0.2">
      <c r="U56033" s="55"/>
      <c r="V56033" s="53"/>
      <c r="W56033" s="53"/>
      <c r="X56033" s="53"/>
      <c r="Y56033" s="55"/>
    </row>
    <row r="56034" spans="21:25" x14ac:dyDescent="0.2">
      <c r="U56034" s="55"/>
      <c r="V56034" s="53"/>
      <c r="W56034" s="53"/>
      <c r="X56034" s="53"/>
      <c r="Y56034" s="55"/>
    </row>
    <row r="56035" spans="21:25" x14ac:dyDescent="0.2">
      <c r="U56035" s="55"/>
      <c r="V56035" s="53"/>
      <c r="W56035" s="53"/>
      <c r="X56035" s="53"/>
      <c r="Y56035" s="55"/>
    </row>
    <row r="56036" spans="21:25" x14ac:dyDescent="0.2">
      <c r="U56036" s="55"/>
      <c r="V56036" s="53"/>
      <c r="W56036" s="53"/>
      <c r="X56036" s="53"/>
      <c r="Y56036" s="55"/>
    </row>
    <row r="56037" spans="21:25" x14ac:dyDescent="0.2">
      <c r="U56037" s="55"/>
      <c r="V56037" s="53"/>
      <c r="W56037" s="53"/>
      <c r="X56037" s="53"/>
      <c r="Y56037" s="55"/>
    </row>
    <row r="56038" spans="21:25" x14ac:dyDescent="0.2">
      <c r="U56038" s="55"/>
      <c r="V56038" s="53"/>
      <c r="W56038" s="53"/>
      <c r="X56038" s="53"/>
      <c r="Y56038" s="55"/>
    </row>
    <row r="56039" spans="21:25" x14ac:dyDescent="0.2">
      <c r="U56039" s="55"/>
      <c r="V56039" s="53"/>
      <c r="W56039" s="53"/>
      <c r="X56039" s="53"/>
      <c r="Y56039" s="55"/>
    </row>
    <row r="56040" spans="21:25" x14ac:dyDescent="0.2">
      <c r="U56040" s="55"/>
      <c r="V56040" s="53"/>
      <c r="W56040" s="53"/>
      <c r="X56040" s="53"/>
      <c r="Y56040" s="55"/>
    </row>
    <row r="56041" spans="21:25" x14ac:dyDescent="0.2">
      <c r="U56041" s="55"/>
      <c r="V56041" s="53"/>
      <c r="W56041" s="53"/>
      <c r="X56041" s="53"/>
      <c r="Y56041" s="55"/>
    </row>
    <row r="56042" spans="21:25" x14ac:dyDescent="0.2">
      <c r="U56042" s="55"/>
      <c r="V56042" s="53"/>
      <c r="W56042" s="53"/>
      <c r="X56042" s="53"/>
      <c r="Y56042" s="55"/>
    </row>
    <row r="56043" spans="21:25" x14ac:dyDescent="0.2">
      <c r="U56043" s="55"/>
      <c r="V56043" s="53"/>
      <c r="W56043" s="53"/>
      <c r="X56043" s="53"/>
      <c r="Y56043" s="55"/>
    </row>
    <row r="56044" spans="21:25" x14ac:dyDescent="0.2">
      <c r="U56044" s="55"/>
      <c r="V56044" s="53"/>
      <c r="W56044" s="53"/>
      <c r="X56044" s="53"/>
      <c r="Y56044" s="55"/>
    </row>
    <row r="56045" spans="21:25" x14ac:dyDescent="0.2">
      <c r="U56045" s="55"/>
      <c r="V56045" s="53"/>
      <c r="W56045" s="53"/>
      <c r="X56045" s="53"/>
      <c r="Y56045" s="55"/>
    </row>
    <row r="56046" spans="21:25" x14ac:dyDescent="0.2">
      <c r="U56046" s="55"/>
      <c r="V56046" s="53"/>
      <c r="W56046" s="53"/>
      <c r="X56046" s="53"/>
      <c r="Y56046" s="55"/>
    </row>
    <row r="56047" spans="21:25" x14ac:dyDescent="0.2">
      <c r="U56047" s="55"/>
      <c r="V56047" s="53"/>
      <c r="W56047" s="53"/>
      <c r="X56047" s="53"/>
      <c r="Y56047" s="55"/>
    </row>
    <row r="56048" spans="21:25" x14ac:dyDescent="0.2">
      <c r="U56048" s="55"/>
      <c r="V56048" s="53"/>
      <c r="W56048" s="53"/>
      <c r="X56048" s="53"/>
      <c r="Y56048" s="55"/>
    </row>
    <row r="56049" spans="21:25" x14ac:dyDescent="0.2">
      <c r="U56049" s="55"/>
      <c r="V56049" s="53"/>
      <c r="W56049" s="53"/>
      <c r="X56049" s="53"/>
      <c r="Y56049" s="55"/>
    </row>
    <row r="56050" spans="21:25" x14ac:dyDescent="0.2">
      <c r="U56050" s="55"/>
      <c r="V56050" s="53"/>
      <c r="W56050" s="53"/>
      <c r="X56050" s="53"/>
      <c r="Y56050" s="55"/>
    </row>
    <row r="56051" spans="21:25" x14ac:dyDescent="0.2">
      <c r="U56051" s="55"/>
      <c r="V56051" s="53"/>
      <c r="W56051" s="53"/>
      <c r="X56051" s="53"/>
      <c r="Y56051" s="55"/>
    </row>
    <row r="56052" spans="21:25" x14ac:dyDescent="0.2">
      <c r="U56052" s="55"/>
      <c r="V56052" s="53"/>
      <c r="W56052" s="53"/>
      <c r="X56052" s="53"/>
      <c r="Y56052" s="55"/>
    </row>
    <row r="56053" spans="21:25" x14ac:dyDescent="0.2">
      <c r="U56053" s="55"/>
      <c r="V56053" s="53"/>
      <c r="W56053" s="53"/>
      <c r="X56053" s="53"/>
      <c r="Y56053" s="55"/>
    </row>
    <row r="56054" spans="21:25" x14ac:dyDescent="0.2">
      <c r="U56054" s="55"/>
      <c r="V56054" s="53"/>
      <c r="W56054" s="53"/>
      <c r="X56054" s="53"/>
      <c r="Y56054" s="55"/>
    </row>
    <row r="56055" spans="21:25" x14ac:dyDescent="0.2">
      <c r="U56055" s="55"/>
      <c r="V56055" s="53"/>
      <c r="W56055" s="53"/>
      <c r="X56055" s="53"/>
      <c r="Y56055" s="55"/>
    </row>
    <row r="56056" spans="21:25" x14ac:dyDescent="0.2">
      <c r="U56056" s="55"/>
      <c r="V56056" s="53"/>
      <c r="W56056" s="53"/>
      <c r="X56056" s="53"/>
      <c r="Y56056" s="55"/>
    </row>
    <row r="56057" spans="21:25" x14ac:dyDescent="0.2">
      <c r="U56057" s="55"/>
      <c r="V56057" s="53"/>
      <c r="W56057" s="53"/>
      <c r="X56057" s="53"/>
      <c r="Y56057" s="55"/>
    </row>
    <row r="56058" spans="21:25" x14ac:dyDescent="0.2">
      <c r="U56058" s="55"/>
      <c r="V56058" s="53"/>
      <c r="W56058" s="53"/>
      <c r="X56058" s="53"/>
      <c r="Y56058" s="55"/>
    </row>
    <row r="56059" spans="21:25" x14ac:dyDescent="0.2">
      <c r="U56059" s="55"/>
      <c r="V56059" s="53"/>
      <c r="W56059" s="53"/>
      <c r="X56059" s="53"/>
      <c r="Y56059" s="55"/>
    </row>
    <row r="56060" spans="21:25" x14ac:dyDescent="0.2">
      <c r="U56060" s="55"/>
      <c r="V56060" s="53"/>
      <c r="W56060" s="53"/>
      <c r="X56060" s="53"/>
      <c r="Y56060" s="55"/>
    </row>
    <row r="56061" spans="21:25" x14ac:dyDescent="0.2">
      <c r="U56061" s="55"/>
      <c r="V56061" s="53"/>
      <c r="W56061" s="53"/>
      <c r="X56061" s="53"/>
      <c r="Y56061" s="55"/>
    </row>
    <row r="56062" spans="21:25" x14ac:dyDescent="0.2">
      <c r="U56062" s="55"/>
      <c r="V56062" s="53"/>
      <c r="W56062" s="53"/>
      <c r="X56062" s="53"/>
      <c r="Y56062" s="55"/>
    </row>
    <row r="56063" spans="21:25" x14ac:dyDescent="0.2">
      <c r="U56063" s="55"/>
      <c r="V56063" s="53"/>
      <c r="W56063" s="53"/>
      <c r="X56063" s="53"/>
      <c r="Y56063" s="55"/>
    </row>
    <row r="56064" spans="21:25" x14ac:dyDescent="0.2">
      <c r="U56064" s="55"/>
      <c r="V56064" s="53"/>
      <c r="W56064" s="53"/>
      <c r="X56064" s="53"/>
      <c r="Y56064" s="55"/>
    </row>
    <row r="56065" spans="21:25" x14ac:dyDescent="0.2">
      <c r="U56065" s="55"/>
      <c r="V56065" s="53"/>
      <c r="W56065" s="53"/>
      <c r="X56065" s="53"/>
      <c r="Y56065" s="55"/>
    </row>
    <row r="56066" spans="21:25" x14ac:dyDescent="0.2">
      <c r="U56066" s="55"/>
      <c r="V56066" s="53"/>
      <c r="W56066" s="53"/>
      <c r="X56066" s="53"/>
      <c r="Y56066" s="55"/>
    </row>
    <row r="56067" spans="21:25" x14ac:dyDescent="0.2">
      <c r="U56067" s="55"/>
      <c r="V56067" s="53"/>
      <c r="W56067" s="53"/>
      <c r="X56067" s="53"/>
      <c r="Y56067" s="55"/>
    </row>
    <row r="56068" spans="21:25" x14ac:dyDescent="0.2">
      <c r="U56068" s="55"/>
      <c r="V56068" s="53"/>
      <c r="W56068" s="53"/>
      <c r="X56068" s="53"/>
      <c r="Y56068" s="55"/>
    </row>
    <row r="56069" spans="21:25" x14ac:dyDescent="0.2">
      <c r="U56069" s="55"/>
      <c r="V56069" s="53"/>
      <c r="W56069" s="53"/>
      <c r="X56069" s="53"/>
      <c r="Y56069" s="55"/>
    </row>
    <row r="56070" spans="21:25" x14ac:dyDescent="0.2">
      <c r="U56070" s="55"/>
      <c r="V56070" s="53"/>
      <c r="W56070" s="53"/>
      <c r="X56070" s="53"/>
      <c r="Y56070" s="55"/>
    </row>
    <row r="56071" spans="21:25" x14ac:dyDescent="0.2">
      <c r="U56071" s="55"/>
      <c r="V56071" s="53"/>
      <c r="W56071" s="53"/>
      <c r="X56071" s="53"/>
      <c r="Y56071" s="55"/>
    </row>
    <row r="56072" spans="21:25" x14ac:dyDescent="0.2">
      <c r="U56072" s="55"/>
      <c r="V56072" s="53"/>
      <c r="W56072" s="53"/>
      <c r="X56072" s="53"/>
      <c r="Y56072" s="55"/>
    </row>
    <row r="56073" spans="21:25" x14ac:dyDescent="0.2">
      <c r="U56073" s="55"/>
      <c r="V56073" s="53"/>
      <c r="W56073" s="53"/>
      <c r="X56073" s="53"/>
      <c r="Y56073" s="55"/>
    </row>
    <row r="56074" spans="21:25" x14ac:dyDescent="0.2">
      <c r="U56074" s="55"/>
      <c r="V56074" s="53"/>
      <c r="W56074" s="53"/>
      <c r="X56074" s="53"/>
      <c r="Y56074" s="55"/>
    </row>
    <row r="56075" spans="21:25" x14ac:dyDescent="0.2">
      <c r="U56075" s="55"/>
      <c r="V56075" s="53"/>
      <c r="W56075" s="53"/>
      <c r="X56075" s="53"/>
      <c r="Y56075" s="55"/>
    </row>
    <row r="56076" spans="21:25" x14ac:dyDescent="0.2">
      <c r="U56076" s="55"/>
      <c r="V56076" s="53"/>
      <c r="W56076" s="53"/>
      <c r="X56076" s="53"/>
      <c r="Y56076" s="55"/>
    </row>
    <row r="56077" spans="21:25" x14ac:dyDescent="0.2">
      <c r="U56077" s="55"/>
      <c r="V56077" s="53"/>
      <c r="W56077" s="53"/>
      <c r="X56077" s="53"/>
      <c r="Y56077" s="55"/>
    </row>
    <row r="56078" spans="21:25" x14ac:dyDescent="0.2">
      <c r="U56078" s="55"/>
      <c r="V56078" s="53"/>
      <c r="W56078" s="53"/>
      <c r="X56078" s="53"/>
      <c r="Y56078" s="55"/>
    </row>
    <row r="56079" spans="21:25" x14ac:dyDescent="0.2">
      <c r="U56079" s="55"/>
      <c r="V56079" s="53"/>
      <c r="W56079" s="53"/>
      <c r="X56079" s="53"/>
      <c r="Y56079" s="55"/>
    </row>
    <row r="56080" spans="21:25" x14ac:dyDescent="0.2">
      <c r="U56080" s="55"/>
      <c r="V56080" s="53"/>
      <c r="W56080" s="53"/>
      <c r="X56080" s="53"/>
      <c r="Y56080" s="55"/>
    </row>
    <row r="56081" spans="21:25" x14ac:dyDescent="0.2">
      <c r="U56081" s="55"/>
      <c r="V56081" s="53"/>
      <c r="W56081" s="53"/>
      <c r="X56081" s="53"/>
      <c r="Y56081" s="55"/>
    </row>
    <row r="56082" spans="21:25" x14ac:dyDescent="0.2">
      <c r="U56082" s="55"/>
      <c r="V56082" s="53"/>
      <c r="W56082" s="53"/>
      <c r="X56082" s="53"/>
      <c r="Y56082" s="55"/>
    </row>
    <row r="56083" spans="21:25" x14ac:dyDescent="0.2">
      <c r="U56083" s="55"/>
      <c r="V56083" s="53"/>
      <c r="W56083" s="53"/>
      <c r="X56083" s="53"/>
      <c r="Y56083" s="55"/>
    </row>
    <row r="56084" spans="21:25" x14ac:dyDescent="0.2">
      <c r="U56084" s="55"/>
      <c r="V56084" s="53"/>
      <c r="W56084" s="53"/>
      <c r="X56084" s="53"/>
      <c r="Y56084" s="55"/>
    </row>
    <row r="56085" spans="21:25" x14ac:dyDescent="0.2">
      <c r="U56085" s="55"/>
      <c r="V56085" s="53"/>
      <c r="W56085" s="53"/>
      <c r="X56085" s="53"/>
      <c r="Y56085" s="55"/>
    </row>
    <row r="56086" spans="21:25" x14ac:dyDescent="0.2">
      <c r="U56086" s="55"/>
      <c r="V56086" s="53"/>
      <c r="W56086" s="53"/>
      <c r="X56086" s="53"/>
      <c r="Y56086" s="55"/>
    </row>
    <row r="56087" spans="21:25" x14ac:dyDescent="0.2">
      <c r="U56087" s="55"/>
      <c r="V56087" s="53"/>
      <c r="W56087" s="53"/>
      <c r="X56087" s="53"/>
      <c r="Y56087" s="55"/>
    </row>
    <row r="56088" spans="21:25" x14ac:dyDescent="0.2">
      <c r="U56088" s="55"/>
      <c r="V56088" s="53"/>
      <c r="W56088" s="53"/>
      <c r="X56088" s="53"/>
      <c r="Y56088" s="55"/>
    </row>
    <row r="56089" spans="21:25" x14ac:dyDescent="0.2">
      <c r="U56089" s="55"/>
      <c r="V56089" s="53"/>
      <c r="W56089" s="53"/>
      <c r="X56089" s="53"/>
      <c r="Y56089" s="55"/>
    </row>
    <row r="56090" spans="21:25" x14ac:dyDescent="0.2">
      <c r="U56090" s="55"/>
      <c r="V56090" s="53"/>
      <c r="W56090" s="53"/>
      <c r="X56090" s="53"/>
      <c r="Y56090" s="55"/>
    </row>
    <row r="56091" spans="21:25" x14ac:dyDescent="0.2">
      <c r="U56091" s="55"/>
      <c r="V56091" s="53"/>
      <c r="W56091" s="53"/>
      <c r="X56091" s="53"/>
      <c r="Y56091" s="55"/>
    </row>
    <row r="56092" spans="21:25" x14ac:dyDescent="0.2">
      <c r="U56092" s="55"/>
      <c r="V56092" s="53"/>
      <c r="W56092" s="53"/>
      <c r="X56092" s="53"/>
      <c r="Y56092" s="55"/>
    </row>
    <row r="56093" spans="21:25" x14ac:dyDescent="0.2">
      <c r="U56093" s="55"/>
      <c r="V56093" s="53"/>
      <c r="W56093" s="53"/>
      <c r="X56093" s="53"/>
      <c r="Y56093" s="55"/>
    </row>
    <row r="56094" spans="21:25" x14ac:dyDescent="0.2">
      <c r="U56094" s="55"/>
      <c r="V56094" s="53"/>
      <c r="W56094" s="53"/>
      <c r="X56094" s="53"/>
      <c r="Y56094" s="55"/>
    </row>
    <row r="56095" spans="21:25" x14ac:dyDescent="0.2">
      <c r="U56095" s="55"/>
      <c r="V56095" s="53"/>
      <c r="W56095" s="53"/>
      <c r="X56095" s="53"/>
      <c r="Y56095" s="55"/>
    </row>
    <row r="56096" spans="21:25" x14ac:dyDescent="0.2">
      <c r="U56096" s="55"/>
      <c r="V56096" s="53"/>
      <c r="W56096" s="53"/>
      <c r="X56096" s="53"/>
      <c r="Y56096" s="55"/>
    </row>
    <row r="56097" spans="21:25" x14ac:dyDescent="0.2">
      <c r="U56097" s="55"/>
      <c r="V56097" s="53"/>
      <c r="W56097" s="53"/>
      <c r="X56097" s="53"/>
      <c r="Y56097" s="55"/>
    </row>
    <row r="56098" spans="21:25" x14ac:dyDescent="0.2">
      <c r="U56098" s="55"/>
      <c r="V56098" s="53"/>
      <c r="W56098" s="53"/>
      <c r="X56098" s="53"/>
      <c r="Y56098" s="55"/>
    </row>
    <row r="56099" spans="21:25" x14ac:dyDescent="0.2">
      <c r="U56099" s="55"/>
      <c r="V56099" s="53"/>
      <c r="W56099" s="53"/>
      <c r="X56099" s="53"/>
      <c r="Y56099" s="55"/>
    </row>
    <row r="56100" spans="21:25" x14ac:dyDescent="0.2">
      <c r="U56100" s="55"/>
      <c r="V56100" s="53"/>
      <c r="W56100" s="53"/>
      <c r="X56100" s="53"/>
      <c r="Y56100" s="55"/>
    </row>
    <row r="56101" spans="21:25" x14ac:dyDescent="0.2">
      <c r="U56101" s="55"/>
      <c r="V56101" s="53"/>
      <c r="W56101" s="53"/>
      <c r="X56101" s="53"/>
      <c r="Y56101" s="55"/>
    </row>
    <row r="56102" spans="21:25" x14ac:dyDescent="0.2">
      <c r="U56102" s="55"/>
      <c r="V56102" s="53"/>
      <c r="W56102" s="53"/>
      <c r="X56102" s="53"/>
      <c r="Y56102" s="55"/>
    </row>
    <row r="56103" spans="21:25" x14ac:dyDescent="0.2">
      <c r="U56103" s="55"/>
      <c r="V56103" s="53"/>
      <c r="W56103" s="53"/>
      <c r="X56103" s="53"/>
      <c r="Y56103" s="55"/>
    </row>
    <row r="56104" spans="21:25" x14ac:dyDescent="0.2">
      <c r="U56104" s="55"/>
      <c r="V56104" s="53"/>
      <c r="W56104" s="53"/>
      <c r="X56104" s="53"/>
      <c r="Y56104" s="55"/>
    </row>
    <row r="56105" spans="21:25" x14ac:dyDescent="0.2">
      <c r="U56105" s="55"/>
      <c r="V56105" s="53"/>
      <c r="W56105" s="53"/>
      <c r="X56105" s="53"/>
      <c r="Y56105" s="55"/>
    </row>
    <row r="56106" spans="21:25" x14ac:dyDescent="0.2">
      <c r="U56106" s="55"/>
      <c r="V56106" s="53"/>
      <c r="W56106" s="53"/>
      <c r="X56106" s="53"/>
      <c r="Y56106" s="55"/>
    </row>
    <row r="56107" spans="21:25" x14ac:dyDescent="0.2">
      <c r="U56107" s="55"/>
      <c r="V56107" s="53"/>
      <c r="W56107" s="53"/>
      <c r="X56107" s="53"/>
      <c r="Y56107" s="55"/>
    </row>
    <row r="56108" spans="21:25" x14ac:dyDescent="0.2">
      <c r="U56108" s="55"/>
      <c r="V56108" s="53"/>
      <c r="W56108" s="53"/>
      <c r="X56108" s="53"/>
      <c r="Y56108" s="55"/>
    </row>
    <row r="56109" spans="21:25" x14ac:dyDescent="0.2">
      <c r="U56109" s="55"/>
      <c r="V56109" s="53"/>
      <c r="W56109" s="53"/>
      <c r="X56109" s="53"/>
      <c r="Y56109" s="55"/>
    </row>
    <row r="56110" spans="21:25" x14ac:dyDescent="0.2">
      <c r="U56110" s="55"/>
      <c r="V56110" s="53"/>
      <c r="W56110" s="53"/>
      <c r="X56110" s="53"/>
      <c r="Y56110" s="55"/>
    </row>
    <row r="56111" spans="21:25" x14ac:dyDescent="0.2">
      <c r="U56111" s="55"/>
      <c r="V56111" s="53"/>
      <c r="W56111" s="53"/>
      <c r="X56111" s="53"/>
      <c r="Y56111" s="55"/>
    </row>
    <row r="56112" spans="21:25" x14ac:dyDescent="0.2">
      <c r="U56112" s="55"/>
      <c r="V56112" s="53"/>
      <c r="W56112" s="53"/>
      <c r="X56112" s="53"/>
      <c r="Y56112" s="55"/>
    </row>
    <row r="56113" spans="21:25" x14ac:dyDescent="0.2">
      <c r="U56113" s="55"/>
      <c r="V56113" s="53"/>
      <c r="W56113" s="53"/>
      <c r="X56113" s="53"/>
      <c r="Y56113" s="55"/>
    </row>
    <row r="56114" spans="21:25" x14ac:dyDescent="0.2">
      <c r="U56114" s="55"/>
      <c r="V56114" s="53"/>
      <c r="W56114" s="53"/>
      <c r="X56114" s="53"/>
      <c r="Y56114" s="55"/>
    </row>
    <row r="56115" spans="21:25" x14ac:dyDescent="0.2">
      <c r="U56115" s="55"/>
      <c r="V56115" s="53"/>
      <c r="W56115" s="53"/>
      <c r="X56115" s="53"/>
      <c r="Y56115" s="55"/>
    </row>
    <row r="56116" spans="21:25" x14ac:dyDescent="0.2">
      <c r="U56116" s="55"/>
      <c r="V56116" s="53"/>
      <c r="W56116" s="53"/>
      <c r="X56116" s="53"/>
      <c r="Y56116" s="55"/>
    </row>
    <row r="56117" spans="21:25" x14ac:dyDescent="0.2">
      <c r="U56117" s="55"/>
      <c r="V56117" s="53"/>
      <c r="W56117" s="53"/>
      <c r="X56117" s="53"/>
      <c r="Y56117" s="55"/>
    </row>
    <row r="56118" spans="21:25" x14ac:dyDescent="0.2">
      <c r="U56118" s="55"/>
      <c r="V56118" s="53"/>
      <c r="W56118" s="53"/>
      <c r="X56118" s="53"/>
      <c r="Y56118" s="55"/>
    </row>
    <row r="56119" spans="21:25" x14ac:dyDescent="0.2">
      <c r="U56119" s="55"/>
      <c r="V56119" s="53"/>
      <c r="W56119" s="53"/>
      <c r="X56119" s="53"/>
      <c r="Y56119" s="55"/>
    </row>
    <row r="56120" spans="21:25" x14ac:dyDescent="0.2">
      <c r="U56120" s="55"/>
      <c r="V56120" s="53"/>
      <c r="W56120" s="53"/>
      <c r="X56120" s="53"/>
      <c r="Y56120" s="55"/>
    </row>
    <row r="56121" spans="21:25" x14ac:dyDescent="0.2">
      <c r="U56121" s="55"/>
      <c r="V56121" s="53"/>
      <c r="W56121" s="53"/>
      <c r="X56121" s="53"/>
      <c r="Y56121" s="55"/>
    </row>
    <row r="56122" spans="21:25" x14ac:dyDescent="0.2">
      <c r="U56122" s="55"/>
      <c r="V56122" s="53"/>
      <c r="W56122" s="53"/>
      <c r="X56122" s="53"/>
      <c r="Y56122" s="55"/>
    </row>
    <row r="56123" spans="21:25" x14ac:dyDescent="0.2">
      <c r="U56123" s="55"/>
      <c r="V56123" s="53"/>
      <c r="W56123" s="53"/>
      <c r="X56123" s="53"/>
      <c r="Y56123" s="55"/>
    </row>
    <row r="56124" spans="21:25" x14ac:dyDescent="0.2">
      <c r="U56124" s="55"/>
      <c r="V56124" s="53"/>
      <c r="W56124" s="53"/>
      <c r="X56124" s="53"/>
      <c r="Y56124" s="55"/>
    </row>
    <row r="56125" spans="21:25" x14ac:dyDescent="0.2">
      <c r="U56125" s="55"/>
      <c r="V56125" s="53"/>
      <c r="W56125" s="53"/>
      <c r="X56125" s="53"/>
      <c r="Y56125" s="55"/>
    </row>
    <row r="56126" spans="21:25" x14ac:dyDescent="0.2">
      <c r="U56126" s="55"/>
      <c r="V56126" s="53"/>
      <c r="W56126" s="53"/>
      <c r="X56126" s="53"/>
      <c r="Y56126" s="55"/>
    </row>
    <row r="56127" spans="21:25" x14ac:dyDescent="0.2">
      <c r="U56127" s="55"/>
      <c r="V56127" s="53"/>
      <c r="W56127" s="53"/>
      <c r="X56127" s="53"/>
      <c r="Y56127" s="55"/>
    </row>
    <row r="56128" spans="21:25" x14ac:dyDescent="0.2">
      <c r="U56128" s="55"/>
      <c r="V56128" s="53"/>
      <c r="W56128" s="53"/>
      <c r="X56128" s="53"/>
      <c r="Y56128" s="55"/>
    </row>
    <row r="56129" spans="21:25" x14ac:dyDescent="0.2">
      <c r="U56129" s="55"/>
      <c r="V56129" s="53"/>
      <c r="W56129" s="53"/>
      <c r="X56129" s="53"/>
      <c r="Y56129" s="55"/>
    </row>
    <row r="56130" spans="21:25" x14ac:dyDescent="0.2">
      <c r="U56130" s="55"/>
      <c r="V56130" s="53"/>
      <c r="W56130" s="53"/>
      <c r="X56130" s="53"/>
      <c r="Y56130" s="55"/>
    </row>
    <row r="56131" spans="21:25" x14ac:dyDescent="0.2">
      <c r="U56131" s="55"/>
      <c r="V56131" s="53"/>
      <c r="W56131" s="53"/>
      <c r="X56131" s="53"/>
      <c r="Y56131" s="55"/>
    </row>
    <row r="56132" spans="21:25" x14ac:dyDescent="0.2">
      <c r="U56132" s="55"/>
      <c r="V56132" s="53"/>
      <c r="W56132" s="53"/>
      <c r="X56132" s="53"/>
      <c r="Y56132" s="55"/>
    </row>
    <row r="56133" spans="21:25" x14ac:dyDescent="0.2">
      <c r="U56133" s="55"/>
      <c r="V56133" s="53"/>
      <c r="W56133" s="53"/>
      <c r="X56133" s="53"/>
      <c r="Y56133" s="55"/>
    </row>
    <row r="56134" spans="21:25" x14ac:dyDescent="0.2">
      <c r="U56134" s="55"/>
      <c r="V56134" s="53"/>
      <c r="W56134" s="53"/>
      <c r="X56134" s="53"/>
      <c r="Y56134" s="55"/>
    </row>
    <row r="56135" spans="21:25" x14ac:dyDescent="0.2">
      <c r="U56135" s="55"/>
      <c r="V56135" s="53"/>
      <c r="W56135" s="53"/>
      <c r="X56135" s="53"/>
      <c r="Y56135" s="55"/>
    </row>
    <row r="56136" spans="21:25" x14ac:dyDescent="0.2">
      <c r="U56136" s="55"/>
      <c r="V56136" s="53"/>
      <c r="W56136" s="53"/>
      <c r="X56136" s="53"/>
      <c r="Y56136" s="55"/>
    </row>
    <row r="56137" spans="21:25" x14ac:dyDescent="0.2">
      <c r="U56137" s="55"/>
      <c r="V56137" s="53"/>
      <c r="W56137" s="53"/>
      <c r="X56137" s="53"/>
      <c r="Y56137" s="55"/>
    </row>
    <row r="56138" spans="21:25" x14ac:dyDescent="0.2">
      <c r="U56138" s="55"/>
      <c r="V56138" s="53"/>
      <c r="W56138" s="53"/>
      <c r="X56138" s="53"/>
      <c r="Y56138" s="55"/>
    </row>
    <row r="56139" spans="21:25" x14ac:dyDescent="0.2">
      <c r="U56139" s="55"/>
      <c r="V56139" s="53"/>
      <c r="W56139" s="53"/>
      <c r="X56139" s="53"/>
      <c r="Y56139" s="55"/>
    </row>
    <row r="56140" spans="21:25" x14ac:dyDescent="0.2">
      <c r="U56140" s="55"/>
      <c r="V56140" s="53"/>
      <c r="W56140" s="53"/>
      <c r="X56140" s="53"/>
      <c r="Y56140" s="55"/>
    </row>
    <row r="56141" spans="21:25" x14ac:dyDescent="0.2">
      <c r="U56141" s="55"/>
      <c r="V56141" s="53"/>
      <c r="W56141" s="53"/>
      <c r="X56141" s="53"/>
      <c r="Y56141" s="55"/>
    </row>
    <row r="56142" spans="21:25" x14ac:dyDescent="0.2">
      <c r="U56142" s="55"/>
      <c r="V56142" s="53"/>
      <c r="W56142" s="53"/>
      <c r="X56142" s="53"/>
      <c r="Y56142" s="55"/>
    </row>
    <row r="56143" spans="21:25" x14ac:dyDescent="0.2">
      <c r="U56143" s="55"/>
      <c r="V56143" s="53"/>
      <c r="W56143" s="53"/>
      <c r="X56143" s="53"/>
      <c r="Y56143" s="55"/>
    </row>
    <row r="56144" spans="21:25" x14ac:dyDescent="0.2">
      <c r="U56144" s="55"/>
      <c r="V56144" s="53"/>
      <c r="W56144" s="53"/>
      <c r="X56144" s="53"/>
      <c r="Y56144" s="55"/>
    </row>
    <row r="56145" spans="21:25" x14ac:dyDescent="0.2">
      <c r="U56145" s="55"/>
      <c r="V56145" s="53"/>
      <c r="W56145" s="53"/>
      <c r="X56145" s="53"/>
      <c r="Y56145" s="55"/>
    </row>
    <row r="56146" spans="21:25" x14ac:dyDescent="0.2">
      <c r="U56146" s="55"/>
      <c r="V56146" s="53"/>
      <c r="W56146" s="53"/>
      <c r="X56146" s="53"/>
      <c r="Y56146" s="55"/>
    </row>
    <row r="56147" spans="21:25" x14ac:dyDescent="0.2">
      <c r="U56147" s="55"/>
      <c r="V56147" s="53"/>
      <c r="W56147" s="53"/>
      <c r="X56147" s="53"/>
      <c r="Y56147" s="55"/>
    </row>
    <row r="56148" spans="21:25" x14ac:dyDescent="0.2">
      <c r="U56148" s="55"/>
      <c r="V56148" s="53"/>
      <c r="W56148" s="53"/>
      <c r="X56148" s="53"/>
      <c r="Y56148" s="55"/>
    </row>
    <row r="56149" spans="21:25" x14ac:dyDescent="0.2">
      <c r="U56149" s="55"/>
      <c r="V56149" s="53"/>
      <c r="W56149" s="53"/>
      <c r="X56149" s="53"/>
      <c r="Y56149" s="55"/>
    </row>
    <row r="56150" spans="21:25" x14ac:dyDescent="0.2">
      <c r="U56150" s="55"/>
      <c r="V56150" s="53"/>
      <c r="W56150" s="53"/>
      <c r="X56150" s="53"/>
      <c r="Y56150" s="55"/>
    </row>
    <row r="56151" spans="21:25" x14ac:dyDescent="0.2">
      <c r="U56151" s="55"/>
      <c r="V56151" s="53"/>
      <c r="W56151" s="53"/>
      <c r="X56151" s="53"/>
      <c r="Y56151" s="55"/>
    </row>
    <row r="56152" spans="21:25" x14ac:dyDescent="0.2">
      <c r="U56152" s="55"/>
      <c r="V56152" s="53"/>
      <c r="W56152" s="53"/>
      <c r="X56152" s="53"/>
      <c r="Y56152" s="55"/>
    </row>
    <row r="56153" spans="21:25" x14ac:dyDescent="0.2">
      <c r="U56153" s="55"/>
      <c r="V56153" s="53"/>
      <c r="W56153" s="53"/>
      <c r="X56153" s="53"/>
      <c r="Y56153" s="55"/>
    </row>
    <row r="56154" spans="21:25" x14ac:dyDescent="0.2">
      <c r="U56154" s="55"/>
      <c r="V56154" s="53"/>
      <c r="W56154" s="53"/>
      <c r="X56154" s="53"/>
      <c r="Y56154" s="55"/>
    </row>
    <row r="56155" spans="21:25" x14ac:dyDescent="0.2">
      <c r="U56155" s="55"/>
      <c r="V56155" s="53"/>
      <c r="W56155" s="53"/>
      <c r="X56155" s="53"/>
      <c r="Y56155" s="55"/>
    </row>
    <row r="56156" spans="21:25" x14ac:dyDescent="0.2">
      <c r="U56156" s="55"/>
      <c r="V56156" s="53"/>
      <c r="W56156" s="53"/>
      <c r="X56156" s="53"/>
      <c r="Y56156" s="55"/>
    </row>
    <row r="56157" spans="21:25" x14ac:dyDescent="0.2">
      <c r="U56157" s="55"/>
      <c r="V56157" s="53"/>
      <c r="W56157" s="53"/>
      <c r="X56157" s="53"/>
      <c r="Y56157" s="55"/>
    </row>
    <row r="56158" spans="21:25" x14ac:dyDescent="0.2">
      <c r="U56158" s="55"/>
      <c r="V56158" s="53"/>
      <c r="W56158" s="53"/>
      <c r="X56158" s="53"/>
      <c r="Y56158" s="55"/>
    </row>
    <row r="56159" spans="21:25" x14ac:dyDescent="0.2">
      <c r="U56159" s="55"/>
      <c r="V56159" s="53"/>
      <c r="W56159" s="53"/>
      <c r="X56159" s="53"/>
      <c r="Y56159" s="55"/>
    </row>
    <row r="56160" spans="21:25" x14ac:dyDescent="0.2">
      <c r="U56160" s="55"/>
      <c r="V56160" s="53"/>
      <c r="W56160" s="53"/>
      <c r="X56160" s="53"/>
      <c r="Y56160" s="55"/>
    </row>
    <row r="56161" spans="21:25" x14ac:dyDescent="0.2">
      <c r="U56161" s="55"/>
      <c r="V56161" s="53"/>
      <c r="W56161" s="53"/>
      <c r="X56161" s="53"/>
      <c r="Y56161" s="55"/>
    </row>
    <row r="56162" spans="21:25" x14ac:dyDescent="0.2">
      <c r="U56162" s="55"/>
      <c r="V56162" s="53"/>
      <c r="W56162" s="53"/>
      <c r="X56162" s="53"/>
      <c r="Y56162" s="55"/>
    </row>
    <row r="56163" spans="21:25" x14ac:dyDescent="0.2">
      <c r="U56163" s="55"/>
      <c r="V56163" s="53"/>
      <c r="W56163" s="53"/>
      <c r="X56163" s="53"/>
      <c r="Y56163" s="55"/>
    </row>
    <row r="56164" spans="21:25" x14ac:dyDescent="0.2">
      <c r="U56164" s="55"/>
      <c r="V56164" s="53"/>
      <c r="W56164" s="53"/>
      <c r="X56164" s="53"/>
      <c r="Y56164" s="55"/>
    </row>
    <row r="56165" spans="21:25" x14ac:dyDescent="0.2">
      <c r="U56165" s="55"/>
      <c r="V56165" s="53"/>
      <c r="W56165" s="53"/>
      <c r="X56165" s="53"/>
      <c r="Y56165" s="55"/>
    </row>
    <row r="56166" spans="21:25" x14ac:dyDescent="0.2">
      <c r="U56166" s="55"/>
      <c r="V56166" s="53"/>
      <c r="W56166" s="53"/>
      <c r="X56166" s="53"/>
      <c r="Y56166" s="55"/>
    </row>
    <row r="56167" spans="21:25" x14ac:dyDescent="0.2">
      <c r="U56167" s="55"/>
      <c r="V56167" s="53"/>
      <c r="W56167" s="53"/>
      <c r="X56167" s="53"/>
      <c r="Y56167" s="55"/>
    </row>
    <row r="56168" spans="21:25" x14ac:dyDescent="0.2">
      <c r="U56168" s="55"/>
      <c r="V56168" s="53"/>
      <c r="W56168" s="53"/>
      <c r="X56168" s="53"/>
      <c r="Y56168" s="55"/>
    </row>
    <row r="56169" spans="21:25" x14ac:dyDescent="0.2">
      <c r="U56169" s="55"/>
      <c r="V56169" s="53"/>
      <c r="W56169" s="53"/>
      <c r="X56169" s="53"/>
      <c r="Y56169" s="55"/>
    </row>
    <row r="56170" spans="21:25" x14ac:dyDescent="0.2">
      <c r="U56170" s="55"/>
      <c r="V56170" s="53"/>
      <c r="W56170" s="53"/>
      <c r="X56170" s="53"/>
      <c r="Y56170" s="55"/>
    </row>
    <row r="56171" spans="21:25" x14ac:dyDescent="0.2">
      <c r="U56171" s="55"/>
      <c r="V56171" s="53"/>
      <c r="W56171" s="53"/>
      <c r="X56171" s="53"/>
      <c r="Y56171" s="55"/>
    </row>
    <row r="56172" spans="21:25" x14ac:dyDescent="0.2">
      <c r="U56172" s="55"/>
      <c r="V56172" s="53"/>
      <c r="W56172" s="53"/>
      <c r="X56172" s="53"/>
      <c r="Y56172" s="55"/>
    </row>
    <row r="56173" spans="21:25" x14ac:dyDescent="0.2">
      <c r="U56173" s="55"/>
      <c r="V56173" s="53"/>
      <c r="W56173" s="53"/>
      <c r="X56173" s="53"/>
      <c r="Y56173" s="55"/>
    </row>
    <row r="56174" spans="21:25" x14ac:dyDescent="0.2">
      <c r="U56174" s="55"/>
      <c r="V56174" s="53"/>
      <c r="W56174" s="53"/>
      <c r="X56174" s="53"/>
      <c r="Y56174" s="55"/>
    </row>
    <row r="56175" spans="21:25" x14ac:dyDescent="0.2">
      <c r="U56175" s="55"/>
      <c r="V56175" s="53"/>
      <c r="W56175" s="53"/>
      <c r="X56175" s="53"/>
      <c r="Y56175" s="55"/>
    </row>
    <row r="56176" spans="21:25" x14ac:dyDescent="0.2">
      <c r="U56176" s="55"/>
      <c r="V56176" s="53"/>
      <c r="W56176" s="53"/>
      <c r="X56176" s="53"/>
      <c r="Y56176" s="55"/>
    </row>
    <row r="56177" spans="21:25" x14ac:dyDescent="0.2">
      <c r="U56177" s="55"/>
      <c r="V56177" s="53"/>
      <c r="W56177" s="53"/>
      <c r="X56177" s="53"/>
      <c r="Y56177" s="55"/>
    </row>
    <row r="56178" spans="21:25" x14ac:dyDescent="0.2">
      <c r="U56178" s="55"/>
      <c r="V56178" s="53"/>
      <c r="W56178" s="53"/>
      <c r="X56178" s="53"/>
      <c r="Y56178" s="55"/>
    </row>
    <row r="56179" spans="21:25" x14ac:dyDescent="0.2">
      <c r="U56179" s="55"/>
      <c r="V56179" s="53"/>
      <c r="W56179" s="53"/>
      <c r="X56179" s="53"/>
      <c r="Y56179" s="55"/>
    </row>
    <row r="56180" spans="21:25" x14ac:dyDescent="0.2">
      <c r="U56180" s="55"/>
      <c r="V56180" s="53"/>
      <c r="W56180" s="53"/>
      <c r="X56180" s="53"/>
      <c r="Y56180" s="55"/>
    </row>
    <row r="56181" spans="21:25" x14ac:dyDescent="0.2">
      <c r="U56181" s="55"/>
      <c r="V56181" s="53"/>
      <c r="W56181" s="53"/>
      <c r="X56181" s="53"/>
      <c r="Y56181" s="55"/>
    </row>
    <row r="56182" spans="21:25" x14ac:dyDescent="0.2">
      <c r="U56182" s="55"/>
      <c r="V56182" s="53"/>
      <c r="W56182" s="53"/>
      <c r="X56182" s="53"/>
      <c r="Y56182" s="55"/>
    </row>
    <row r="56183" spans="21:25" x14ac:dyDescent="0.2">
      <c r="U56183" s="55"/>
      <c r="V56183" s="53"/>
      <c r="W56183" s="53"/>
      <c r="X56183" s="53"/>
      <c r="Y56183" s="55"/>
    </row>
    <row r="56184" spans="21:25" x14ac:dyDescent="0.2">
      <c r="U56184" s="55"/>
      <c r="V56184" s="53"/>
      <c r="W56184" s="53"/>
      <c r="X56184" s="53"/>
      <c r="Y56184" s="55"/>
    </row>
    <row r="56185" spans="21:25" x14ac:dyDescent="0.2">
      <c r="U56185" s="55"/>
      <c r="V56185" s="53"/>
      <c r="W56185" s="53"/>
      <c r="X56185" s="53"/>
      <c r="Y56185" s="55"/>
    </row>
    <row r="56186" spans="21:25" x14ac:dyDescent="0.2">
      <c r="U56186" s="55"/>
      <c r="V56186" s="53"/>
      <c r="W56186" s="53"/>
      <c r="X56186" s="53"/>
      <c r="Y56186" s="55"/>
    </row>
    <row r="56187" spans="21:25" x14ac:dyDescent="0.2">
      <c r="U56187" s="55"/>
      <c r="V56187" s="53"/>
      <c r="W56187" s="53"/>
      <c r="X56187" s="53"/>
      <c r="Y56187" s="55"/>
    </row>
    <row r="56188" spans="21:25" x14ac:dyDescent="0.2">
      <c r="U56188" s="55"/>
      <c r="V56188" s="53"/>
      <c r="W56188" s="53"/>
      <c r="X56188" s="53"/>
      <c r="Y56188" s="55"/>
    </row>
    <row r="56189" spans="21:25" x14ac:dyDescent="0.2">
      <c r="U56189" s="55"/>
      <c r="V56189" s="53"/>
      <c r="W56189" s="53"/>
      <c r="X56189" s="53"/>
      <c r="Y56189" s="55"/>
    </row>
    <row r="56190" spans="21:25" x14ac:dyDescent="0.2">
      <c r="U56190" s="55"/>
      <c r="V56190" s="53"/>
      <c r="W56190" s="53"/>
      <c r="X56190" s="53"/>
      <c r="Y56190" s="55"/>
    </row>
    <row r="56191" spans="21:25" x14ac:dyDescent="0.2">
      <c r="U56191" s="55"/>
      <c r="V56191" s="53"/>
      <c r="W56191" s="53"/>
      <c r="X56191" s="53"/>
      <c r="Y56191" s="55"/>
    </row>
    <row r="56192" spans="21:25" x14ac:dyDescent="0.2">
      <c r="U56192" s="55"/>
      <c r="V56192" s="53"/>
      <c r="W56192" s="53"/>
      <c r="X56192" s="53"/>
      <c r="Y56192" s="55"/>
    </row>
    <row r="56193" spans="21:25" x14ac:dyDescent="0.2">
      <c r="U56193" s="55"/>
      <c r="V56193" s="53"/>
      <c r="W56193" s="53"/>
      <c r="X56193" s="53"/>
      <c r="Y56193" s="55"/>
    </row>
    <row r="56194" spans="21:25" x14ac:dyDescent="0.2">
      <c r="U56194" s="55"/>
      <c r="V56194" s="53"/>
      <c r="W56194" s="53"/>
      <c r="X56194" s="53"/>
      <c r="Y56194" s="55"/>
    </row>
    <row r="56195" spans="21:25" x14ac:dyDescent="0.2">
      <c r="U56195" s="55"/>
      <c r="V56195" s="53"/>
      <c r="W56195" s="53"/>
      <c r="X56195" s="53"/>
      <c r="Y56195" s="55"/>
    </row>
    <row r="56196" spans="21:25" x14ac:dyDescent="0.2">
      <c r="U56196" s="55"/>
      <c r="V56196" s="53"/>
      <c r="W56196" s="53"/>
      <c r="X56196" s="53"/>
      <c r="Y56196" s="55"/>
    </row>
    <row r="56197" spans="21:25" x14ac:dyDescent="0.2">
      <c r="U56197" s="55"/>
      <c r="V56197" s="53"/>
      <c r="W56197" s="53"/>
      <c r="X56197" s="53"/>
      <c r="Y56197" s="55"/>
    </row>
    <row r="56198" spans="21:25" x14ac:dyDescent="0.2">
      <c r="U56198" s="55"/>
      <c r="V56198" s="53"/>
      <c r="W56198" s="53"/>
      <c r="X56198" s="53"/>
      <c r="Y56198" s="55"/>
    </row>
    <row r="56199" spans="21:25" x14ac:dyDescent="0.2">
      <c r="U56199" s="55"/>
      <c r="V56199" s="53"/>
      <c r="W56199" s="53"/>
      <c r="X56199" s="53"/>
      <c r="Y56199" s="55"/>
    </row>
    <row r="56200" spans="21:25" x14ac:dyDescent="0.2">
      <c r="U56200" s="55"/>
      <c r="V56200" s="53"/>
      <c r="W56200" s="53"/>
      <c r="X56200" s="53"/>
      <c r="Y56200" s="55"/>
    </row>
    <row r="56201" spans="21:25" x14ac:dyDescent="0.2">
      <c r="U56201" s="55"/>
      <c r="V56201" s="53"/>
      <c r="W56201" s="53"/>
      <c r="X56201" s="53"/>
      <c r="Y56201" s="55"/>
    </row>
    <row r="56202" spans="21:25" x14ac:dyDescent="0.2">
      <c r="U56202" s="55"/>
      <c r="V56202" s="53"/>
      <c r="W56202" s="53"/>
      <c r="X56202" s="53"/>
      <c r="Y56202" s="55"/>
    </row>
    <row r="56203" spans="21:25" x14ac:dyDescent="0.2">
      <c r="U56203" s="55"/>
      <c r="V56203" s="53"/>
      <c r="W56203" s="53"/>
      <c r="X56203" s="53"/>
      <c r="Y56203" s="55"/>
    </row>
    <row r="56204" spans="21:25" x14ac:dyDescent="0.2">
      <c r="U56204" s="55"/>
      <c r="V56204" s="53"/>
      <c r="W56204" s="53"/>
      <c r="X56204" s="53"/>
      <c r="Y56204" s="55"/>
    </row>
    <row r="56205" spans="21:25" x14ac:dyDescent="0.2">
      <c r="U56205" s="55"/>
      <c r="V56205" s="53"/>
      <c r="W56205" s="53"/>
      <c r="X56205" s="53"/>
      <c r="Y56205" s="55"/>
    </row>
    <row r="56206" spans="21:25" x14ac:dyDescent="0.2">
      <c r="U56206" s="55"/>
      <c r="V56206" s="53"/>
      <c r="W56206" s="53"/>
      <c r="X56206" s="53"/>
      <c r="Y56206" s="55"/>
    </row>
    <row r="56207" spans="21:25" x14ac:dyDescent="0.2">
      <c r="U56207" s="55"/>
      <c r="V56207" s="53"/>
      <c r="W56207" s="53"/>
      <c r="X56207" s="53"/>
      <c r="Y56207" s="55"/>
    </row>
    <row r="56208" spans="21:25" x14ac:dyDescent="0.2">
      <c r="U56208" s="55"/>
      <c r="V56208" s="53"/>
      <c r="W56208" s="53"/>
      <c r="X56208" s="53"/>
      <c r="Y56208" s="55"/>
    </row>
    <row r="56209" spans="21:25" x14ac:dyDescent="0.2">
      <c r="U56209" s="55"/>
      <c r="V56209" s="53"/>
      <c r="W56209" s="53"/>
      <c r="X56209" s="53"/>
      <c r="Y56209" s="55"/>
    </row>
    <row r="56210" spans="21:25" x14ac:dyDescent="0.2">
      <c r="U56210" s="55"/>
      <c r="V56210" s="53"/>
      <c r="W56210" s="53"/>
      <c r="X56210" s="53"/>
      <c r="Y56210" s="55"/>
    </row>
    <row r="56211" spans="21:25" x14ac:dyDescent="0.2">
      <c r="U56211" s="55"/>
      <c r="V56211" s="53"/>
      <c r="W56211" s="53"/>
      <c r="X56211" s="53"/>
      <c r="Y56211" s="55"/>
    </row>
    <row r="56212" spans="21:25" x14ac:dyDescent="0.2">
      <c r="U56212" s="55"/>
      <c r="V56212" s="53"/>
      <c r="W56212" s="53"/>
      <c r="X56212" s="53"/>
      <c r="Y56212" s="55"/>
    </row>
    <row r="56213" spans="21:25" x14ac:dyDescent="0.2">
      <c r="U56213" s="55"/>
      <c r="V56213" s="53"/>
      <c r="W56213" s="53"/>
      <c r="X56213" s="53"/>
      <c r="Y56213" s="55"/>
    </row>
    <row r="56214" spans="21:25" x14ac:dyDescent="0.2">
      <c r="U56214" s="55"/>
      <c r="V56214" s="53"/>
      <c r="W56214" s="53"/>
      <c r="X56214" s="53"/>
      <c r="Y56214" s="55"/>
    </row>
    <row r="56215" spans="21:25" x14ac:dyDescent="0.2">
      <c r="U56215" s="55"/>
      <c r="V56215" s="53"/>
      <c r="W56215" s="53"/>
      <c r="X56215" s="53"/>
      <c r="Y56215" s="55"/>
    </row>
    <row r="56216" spans="21:25" x14ac:dyDescent="0.2">
      <c r="U56216" s="55"/>
      <c r="V56216" s="53"/>
      <c r="W56216" s="53"/>
      <c r="X56216" s="53"/>
      <c r="Y56216" s="55"/>
    </row>
    <row r="56217" spans="21:25" x14ac:dyDescent="0.2">
      <c r="U56217" s="55"/>
      <c r="V56217" s="53"/>
      <c r="W56217" s="53"/>
      <c r="X56217" s="53"/>
      <c r="Y56217" s="55"/>
    </row>
    <row r="56218" spans="21:25" x14ac:dyDescent="0.2">
      <c r="U56218" s="55"/>
      <c r="V56218" s="53"/>
      <c r="W56218" s="53"/>
      <c r="X56218" s="53"/>
      <c r="Y56218" s="55"/>
    </row>
    <row r="56219" spans="21:25" x14ac:dyDescent="0.2">
      <c r="U56219" s="55"/>
      <c r="V56219" s="53"/>
      <c r="W56219" s="53"/>
      <c r="X56219" s="53"/>
      <c r="Y56219" s="55"/>
    </row>
    <row r="56220" spans="21:25" x14ac:dyDescent="0.2">
      <c r="U56220" s="55"/>
      <c r="V56220" s="53"/>
      <c r="W56220" s="53"/>
      <c r="X56220" s="53"/>
      <c r="Y56220" s="55"/>
    </row>
    <row r="56221" spans="21:25" x14ac:dyDescent="0.2">
      <c r="U56221" s="55"/>
      <c r="V56221" s="53"/>
      <c r="W56221" s="53"/>
      <c r="X56221" s="53"/>
      <c r="Y56221" s="55"/>
    </row>
    <row r="56222" spans="21:25" x14ac:dyDescent="0.2">
      <c r="U56222" s="55"/>
      <c r="V56222" s="53"/>
      <c r="W56222" s="53"/>
      <c r="X56222" s="53"/>
      <c r="Y56222" s="55"/>
    </row>
    <row r="56223" spans="21:25" x14ac:dyDescent="0.2">
      <c r="U56223" s="55"/>
      <c r="V56223" s="53"/>
      <c r="W56223" s="53"/>
      <c r="X56223" s="53"/>
      <c r="Y56223" s="55"/>
    </row>
    <row r="56224" spans="21:25" x14ac:dyDescent="0.2">
      <c r="U56224" s="55"/>
      <c r="V56224" s="53"/>
      <c r="W56224" s="53"/>
      <c r="X56224" s="53"/>
      <c r="Y56224" s="55"/>
    </row>
    <row r="56225" spans="21:25" x14ac:dyDescent="0.2">
      <c r="U56225" s="55"/>
      <c r="V56225" s="53"/>
      <c r="W56225" s="53"/>
      <c r="X56225" s="53"/>
      <c r="Y56225" s="55"/>
    </row>
    <row r="56226" spans="21:25" x14ac:dyDescent="0.2">
      <c r="U56226" s="55"/>
      <c r="V56226" s="53"/>
      <c r="W56226" s="53"/>
      <c r="X56226" s="53"/>
      <c r="Y56226" s="55"/>
    </row>
    <row r="56227" spans="21:25" x14ac:dyDescent="0.2">
      <c r="U56227" s="55"/>
      <c r="V56227" s="53"/>
      <c r="W56227" s="53"/>
      <c r="X56227" s="53"/>
      <c r="Y56227" s="55"/>
    </row>
    <row r="56228" spans="21:25" x14ac:dyDescent="0.2">
      <c r="U56228" s="55"/>
      <c r="V56228" s="53"/>
      <c r="W56228" s="53"/>
      <c r="X56228" s="53"/>
      <c r="Y56228" s="55"/>
    </row>
    <row r="56229" spans="21:25" x14ac:dyDescent="0.2">
      <c r="U56229" s="55"/>
      <c r="V56229" s="53"/>
      <c r="W56229" s="53"/>
      <c r="X56229" s="53"/>
      <c r="Y56229" s="55"/>
    </row>
    <row r="56230" spans="21:25" x14ac:dyDescent="0.2">
      <c r="U56230" s="55"/>
      <c r="V56230" s="53"/>
      <c r="W56230" s="53"/>
      <c r="X56230" s="53"/>
      <c r="Y56230" s="55"/>
    </row>
    <row r="56231" spans="21:25" x14ac:dyDescent="0.2">
      <c r="U56231" s="55"/>
      <c r="V56231" s="53"/>
      <c r="W56231" s="53"/>
      <c r="X56231" s="53"/>
      <c r="Y56231" s="55"/>
    </row>
    <row r="56232" spans="21:25" x14ac:dyDescent="0.2">
      <c r="U56232" s="55"/>
      <c r="V56232" s="53"/>
      <c r="W56232" s="53"/>
      <c r="X56232" s="53"/>
      <c r="Y56232" s="55"/>
    </row>
    <row r="56233" spans="21:25" x14ac:dyDescent="0.2">
      <c r="U56233" s="55"/>
      <c r="V56233" s="53"/>
      <c r="W56233" s="53"/>
      <c r="X56233" s="53"/>
      <c r="Y56233" s="55"/>
    </row>
    <row r="56234" spans="21:25" x14ac:dyDescent="0.2">
      <c r="U56234" s="55"/>
      <c r="V56234" s="53"/>
      <c r="W56234" s="53"/>
      <c r="X56234" s="53"/>
      <c r="Y56234" s="55"/>
    </row>
    <row r="56235" spans="21:25" x14ac:dyDescent="0.2">
      <c r="U56235" s="55"/>
      <c r="V56235" s="53"/>
      <c r="W56235" s="53"/>
      <c r="X56235" s="53"/>
      <c r="Y56235" s="55"/>
    </row>
    <row r="56236" spans="21:25" x14ac:dyDescent="0.2">
      <c r="U56236" s="55"/>
      <c r="V56236" s="53"/>
      <c r="W56236" s="53"/>
      <c r="X56236" s="53"/>
      <c r="Y56236" s="55"/>
    </row>
    <row r="56237" spans="21:25" x14ac:dyDescent="0.2">
      <c r="U56237" s="55"/>
      <c r="V56237" s="53"/>
      <c r="W56237" s="53"/>
      <c r="X56237" s="53"/>
      <c r="Y56237" s="55"/>
    </row>
    <row r="56238" spans="21:25" x14ac:dyDescent="0.2">
      <c r="U56238" s="55"/>
      <c r="V56238" s="53"/>
      <c r="W56238" s="53"/>
      <c r="X56238" s="53"/>
      <c r="Y56238" s="55"/>
    </row>
    <row r="56239" spans="21:25" x14ac:dyDescent="0.2">
      <c r="U56239" s="55"/>
      <c r="V56239" s="53"/>
      <c r="W56239" s="53"/>
      <c r="X56239" s="53"/>
      <c r="Y56239" s="55"/>
    </row>
    <row r="56240" spans="21:25" x14ac:dyDescent="0.2">
      <c r="U56240" s="55"/>
      <c r="V56240" s="53"/>
      <c r="W56240" s="53"/>
      <c r="X56240" s="53"/>
      <c r="Y56240" s="55"/>
    </row>
    <row r="56241" spans="21:25" x14ac:dyDescent="0.2">
      <c r="U56241" s="55"/>
      <c r="V56241" s="53"/>
      <c r="W56241" s="53"/>
      <c r="X56241" s="53"/>
      <c r="Y56241" s="55"/>
    </row>
    <row r="56242" spans="21:25" x14ac:dyDescent="0.2">
      <c r="U56242" s="55"/>
      <c r="V56242" s="53"/>
      <c r="W56242" s="53"/>
      <c r="X56242" s="53"/>
      <c r="Y56242" s="55"/>
    </row>
    <row r="56243" spans="21:25" x14ac:dyDescent="0.2">
      <c r="U56243" s="55"/>
      <c r="V56243" s="53"/>
      <c r="W56243" s="53"/>
      <c r="X56243" s="53"/>
      <c r="Y56243" s="55"/>
    </row>
    <row r="56244" spans="21:25" x14ac:dyDescent="0.2">
      <c r="U56244" s="55"/>
      <c r="V56244" s="53"/>
      <c r="W56244" s="53"/>
      <c r="X56244" s="53"/>
      <c r="Y56244" s="55"/>
    </row>
    <row r="56245" spans="21:25" x14ac:dyDescent="0.2">
      <c r="U56245" s="55"/>
      <c r="V56245" s="53"/>
      <c r="W56245" s="53"/>
      <c r="X56245" s="53"/>
      <c r="Y56245" s="55"/>
    </row>
    <row r="56246" spans="21:25" x14ac:dyDescent="0.2">
      <c r="U56246" s="55"/>
      <c r="V56246" s="53"/>
      <c r="W56246" s="53"/>
      <c r="X56246" s="53"/>
      <c r="Y56246" s="55"/>
    </row>
    <row r="56247" spans="21:25" x14ac:dyDescent="0.2">
      <c r="U56247" s="55"/>
      <c r="V56247" s="53"/>
      <c r="W56247" s="53"/>
      <c r="X56247" s="53"/>
      <c r="Y56247" s="55"/>
    </row>
    <row r="56248" spans="21:25" x14ac:dyDescent="0.2">
      <c r="U56248" s="55"/>
      <c r="V56248" s="53"/>
      <c r="W56248" s="53"/>
      <c r="X56248" s="53"/>
      <c r="Y56248" s="55"/>
    </row>
    <row r="56249" spans="21:25" x14ac:dyDescent="0.2">
      <c r="U56249" s="55"/>
      <c r="V56249" s="53"/>
      <c r="W56249" s="53"/>
      <c r="X56249" s="53"/>
      <c r="Y56249" s="55"/>
    </row>
    <row r="56250" spans="21:25" x14ac:dyDescent="0.2">
      <c r="U56250" s="55"/>
      <c r="V56250" s="53"/>
      <c r="W56250" s="53"/>
      <c r="X56250" s="53"/>
      <c r="Y56250" s="55"/>
    </row>
    <row r="56251" spans="21:25" x14ac:dyDescent="0.2">
      <c r="U56251" s="55"/>
      <c r="V56251" s="53"/>
      <c r="W56251" s="53"/>
      <c r="X56251" s="53"/>
      <c r="Y56251" s="55"/>
    </row>
    <row r="56252" spans="21:25" x14ac:dyDescent="0.2">
      <c r="U56252" s="55"/>
      <c r="V56252" s="53"/>
      <c r="W56252" s="53"/>
      <c r="X56252" s="53"/>
      <c r="Y56252" s="55"/>
    </row>
    <row r="56253" spans="21:25" x14ac:dyDescent="0.2">
      <c r="U56253" s="55"/>
      <c r="V56253" s="53"/>
      <c r="W56253" s="53"/>
      <c r="X56253" s="53"/>
      <c r="Y56253" s="55"/>
    </row>
    <row r="56254" spans="21:25" x14ac:dyDescent="0.2">
      <c r="U56254" s="55"/>
      <c r="V56254" s="53"/>
      <c r="W56254" s="53"/>
      <c r="X56254" s="53"/>
      <c r="Y56254" s="55"/>
    </row>
    <row r="56255" spans="21:25" x14ac:dyDescent="0.2">
      <c r="U56255" s="55"/>
      <c r="V56255" s="53"/>
      <c r="W56255" s="53"/>
      <c r="X56255" s="53"/>
      <c r="Y56255" s="55"/>
    </row>
    <row r="56256" spans="21:25" x14ac:dyDescent="0.2">
      <c r="U56256" s="55"/>
      <c r="V56256" s="53"/>
      <c r="W56256" s="53"/>
      <c r="X56256" s="53"/>
      <c r="Y56256" s="55"/>
    </row>
    <row r="56257" spans="21:25" x14ac:dyDescent="0.2">
      <c r="U56257" s="55"/>
      <c r="V56257" s="53"/>
      <c r="W56257" s="53"/>
      <c r="X56257" s="53"/>
      <c r="Y56257" s="55"/>
    </row>
    <row r="56258" spans="21:25" x14ac:dyDescent="0.2">
      <c r="U56258" s="55"/>
      <c r="V56258" s="53"/>
      <c r="W56258" s="53"/>
      <c r="X56258" s="53"/>
      <c r="Y56258" s="55"/>
    </row>
    <row r="56259" spans="21:25" x14ac:dyDescent="0.2">
      <c r="U56259" s="55"/>
      <c r="V56259" s="53"/>
      <c r="W56259" s="53"/>
      <c r="X56259" s="53"/>
      <c r="Y56259" s="55"/>
    </row>
    <row r="56260" spans="21:25" x14ac:dyDescent="0.2">
      <c r="U56260" s="55"/>
      <c r="V56260" s="53"/>
      <c r="W56260" s="53"/>
      <c r="X56260" s="53"/>
      <c r="Y56260" s="55"/>
    </row>
    <row r="56261" spans="21:25" x14ac:dyDescent="0.2">
      <c r="U56261" s="55"/>
      <c r="V56261" s="53"/>
      <c r="W56261" s="53"/>
      <c r="X56261" s="53"/>
      <c r="Y56261" s="55"/>
    </row>
    <row r="56262" spans="21:25" x14ac:dyDescent="0.2">
      <c r="U56262" s="55"/>
      <c r="V56262" s="53"/>
      <c r="W56262" s="53"/>
      <c r="X56262" s="53"/>
      <c r="Y56262" s="55"/>
    </row>
    <row r="56263" spans="21:25" x14ac:dyDescent="0.2">
      <c r="U56263" s="55"/>
      <c r="V56263" s="53"/>
      <c r="W56263" s="53"/>
      <c r="X56263" s="53"/>
      <c r="Y56263" s="55"/>
    </row>
    <row r="56264" spans="21:25" x14ac:dyDescent="0.2">
      <c r="U56264" s="55"/>
      <c r="V56264" s="53"/>
      <c r="W56264" s="53"/>
      <c r="X56264" s="53"/>
      <c r="Y56264" s="55"/>
    </row>
    <row r="56265" spans="21:25" x14ac:dyDescent="0.2">
      <c r="U56265" s="55"/>
      <c r="V56265" s="53"/>
      <c r="W56265" s="53"/>
      <c r="X56265" s="53"/>
      <c r="Y56265" s="55"/>
    </row>
    <row r="56266" spans="21:25" x14ac:dyDescent="0.2">
      <c r="U56266" s="55"/>
      <c r="V56266" s="53"/>
      <c r="W56266" s="53"/>
      <c r="X56266" s="53"/>
      <c r="Y56266" s="55"/>
    </row>
    <row r="56267" spans="21:25" x14ac:dyDescent="0.2">
      <c r="U56267" s="55"/>
      <c r="V56267" s="53"/>
      <c r="W56267" s="53"/>
      <c r="X56267" s="53"/>
      <c r="Y56267" s="55"/>
    </row>
    <row r="56268" spans="21:25" x14ac:dyDescent="0.2">
      <c r="U56268" s="55"/>
      <c r="V56268" s="53"/>
      <c r="W56268" s="53"/>
      <c r="X56268" s="53"/>
      <c r="Y56268" s="55"/>
    </row>
    <row r="56269" spans="21:25" x14ac:dyDescent="0.2">
      <c r="U56269" s="55"/>
      <c r="V56269" s="53"/>
      <c r="W56269" s="53"/>
      <c r="X56269" s="53"/>
      <c r="Y56269" s="55"/>
    </row>
    <row r="56270" spans="21:25" x14ac:dyDescent="0.2">
      <c r="U56270" s="55"/>
      <c r="V56270" s="53"/>
      <c r="W56270" s="53"/>
      <c r="X56270" s="53"/>
      <c r="Y56270" s="55"/>
    </row>
    <row r="56271" spans="21:25" x14ac:dyDescent="0.2">
      <c r="U56271" s="55"/>
      <c r="V56271" s="53"/>
      <c r="W56271" s="53"/>
      <c r="X56271" s="53"/>
      <c r="Y56271" s="55"/>
    </row>
    <row r="56272" spans="21:25" x14ac:dyDescent="0.2">
      <c r="U56272" s="55"/>
      <c r="V56272" s="53"/>
      <c r="W56272" s="53"/>
      <c r="X56272" s="53"/>
      <c r="Y56272" s="55"/>
    </row>
    <row r="56273" spans="21:25" x14ac:dyDescent="0.2">
      <c r="U56273" s="55"/>
      <c r="V56273" s="53"/>
      <c r="W56273" s="53"/>
      <c r="X56273" s="53"/>
      <c r="Y56273" s="55"/>
    </row>
    <row r="56274" spans="21:25" x14ac:dyDescent="0.2">
      <c r="U56274" s="55"/>
      <c r="V56274" s="53"/>
      <c r="W56274" s="53"/>
      <c r="X56274" s="53"/>
      <c r="Y56274" s="55"/>
    </row>
    <row r="56275" spans="21:25" x14ac:dyDescent="0.2">
      <c r="U56275" s="55"/>
      <c r="V56275" s="53"/>
      <c r="W56275" s="53"/>
      <c r="X56275" s="53"/>
      <c r="Y56275" s="55"/>
    </row>
    <row r="56276" spans="21:25" x14ac:dyDescent="0.2">
      <c r="U56276" s="55"/>
      <c r="V56276" s="53"/>
      <c r="W56276" s="53"/>
      <c r="X56276" s="53"/>
      <c r="Y56276" s="55"/>
    </row>
    <row r="56277" spans="21:25" x14ac:dyDescent="0.2">
      <c r="U56277" s="55"/>
      <c r="V56277" s="53"/>
      <c r="W56277" s="53"/>
      <c r="X56277" s="53"/>
      <c r="Y56277" s="55"/>
    </row>
    <row r="56278" spans="21:25" x14ac:dyDescent="0.2">
      <c r="U56278" s="55"/>
      <c r="V56278" s="53"/>
      <c r="W56278" s="53"/>
      <c r="X56278" s="53"/>
      <c r="Y56278" s="55"/>
    </row>
    <row r="56279" spans="21:25" x14ac:dyDescent="0.2">
      <c r="U56279" s="55"/>
      <c r="V56279" s="53"/>
      <c r="W56279" s="53"/>
      <c r="X56279" s="53"/>
      <c r="Y56279" s="55"/>
    </row>
    <row r="56280" spans="21:25" x14ac:dyDescent="0.2">
      <c r="U56280" s="55"/>
      <c r="V56280" s="53"/>
      <c r="W56280" s="53"/>
      <c r="X56280" s="53"/>
      <c r="Y56280" s="55"/>
    </row>
    <row r="56281" spans="21:25" x14ac:dyDescent="0.2">
      <c r="U56281" s="55"/>
      <c r="V56281" s="53"/>
      <c r="W56281" s="53"/>
      <c r="X56281" s="53"/>
      <c r="Y56281" s="55"/>
    </row>
    <row r="56282" spans="21:25" x14ac:dyDescent="0.2">
      <c r="U56282" s="55"/>
      <c r="V56282" s="53"/>
      <c r="W56282" s="53"/>
      <c r="X56282" s="53"/>
      <c r="Y56282" s="55"/>
    </row>
    <row r="56283" spans="21:25" x14ac:dyDescent="0.2">
      <c r="U56283" s="55"/>
      <c r="V56283" s="53"/>
      <c r="W56283" s="53"/>
      <c r="X56283" s="53"/>
      <c r="Y56283" s="55"/>
    </row>
    <row r="56284" spans="21:25" x14ac:dyDescent="0.2">
      <c r="U56284" s="55"/>
      <c r="V56284" s="53"/>
      <c r="W56284" s="53"/>
      <c r="X56284" s="53"/>
      <c r="Y56284" s="55"/>
    </row>
    <row r="56285" spans="21:25" x14ac:dyDescent="0.2">
      <c r="U56285" s="55"/>
      <c r="V56285" s="53"/>
      <c r="W56285" s="53"/>
      <c r="X56285" s="53"/>
      <c r="Y56285" s="55"/>
    </row>
    <row r="56286" spans="21:25" x14ac:dyDescent="0.2">
      <c r="U56286" s="55"/>
      <c r="V56286" s="53"/>
      <c r="W56286" s="53"/>
      <c r="X56286" s="53"/>
      <c r="Y56286" s="55"/>
    </row>
    <row r="56287" spans="21:25" x14ac:dyDescent="0.2">
      <c r="U56287" s="55"/>
      <c r="V56287" s="53"/>
      <c r="W56287" s="53"/>
      <c r="X56287" s="53"/>
      <c r="Y56287" s="55"/>
    </row>
    <row r="56288" spans="21:25" x14ac:dyDescent="0.2">
      <c r="U56288" s="55"/>
      <c r="V56288" s="53"/>
      <c r="W56288" s="53"/>
      <c r="X56288" s="53"/>
      <c r="Y56288" s="55"/>
    </row>
    <row r="56289" spans="21:25" x14ac:dyDescent="0.2">
      <c r="U56289" s="55"/>
      <c r="V56289" s="53"/>
      <c r="W56289" s="53"/>
      <c r="X56289" s="53"/>
      <c r="Y56289" s="55"/>
    </row>
    <row r="56290" spans="21:25" x14ac:dyDescent="0.2">
      <c r="U56290" s="55"/>
      <c r="V56290" s="53"/>
      <c r="W56290" s="53"/>
      <c r="X56290" s="53"/>
      <c r="Y56290" s="55"/>
    </row>
    <row r="56291" spans="21:25" x14ac:dyDescent="0.2">
      <c r="U56291" s="55"/>
      <c r="V56291" s="53"/>
      <c r="W56291" s="53"/>
      <c r="X56291" s="53"/>
      <c r="Y56291" s="55"/>
    </row>
    <row r="56292" spans="21:25" x14ac:dyDescent="0.2">
      <c r="U56292" s="55"/>
      <c r="V56292" s="53"/>
      <c r="W56292" s="53"/>
      <c r="X56292" s="53"/>
      <c r="Y56292" s="55"/>
    </row>
    <row r="56293" spans="21:25" x14ac:dyDescent="0.2">
      <c r="U56293" s="55"/>
      <c r="V56293" s="53"/>
      <c r="W56293" s="53"/>
      <c r="X56293" s="53"/>
      <c r="Y56293" s="55"/>
    </row>
    <row r="56294" spans="21:25" x14ac:dyDescent="0.2">
      <c r="U56294" s="55"/>
      <c r="V56294" s="53"/>
      <c r="W56294" s="53"/>
      <c r="X56294" s="53"/>
      <c r="Y56294" s="55"/>
    </row>
    <row r="56295" spans="21:25" x14ac:dyDescent="0.2">
      <c r="U56295" s="55"/>
      <c r="V56295" s="53"/>
      <c r="W56295" s="53"/>
      <c r="X56295" s="53"/>
      <c r="Y56295" s="55"/>
    </row>
    <row r="56296" spans="21:25" x14ac:dyDescent="0.2">
      <c r="U56296" s="55"/>
      <c r="V56296" s="53"/>
      <c r="W56296" s="53"/>
      <c r="X56296" s="53"/>
      <c r="Y56296" s="55"/>
    </row>
    <row r="56297" spans="21:25" x14ac:dyDescent="0.2">
      <c r="U56297" s="55"/>
      <c r="V56297" s="53"/>
      <c r="W56297" s="53"/>
      <c r="X56297" s="53"/>
      <c r="Y56297" s="55"/>
    </row>
    <row r="56298" spans="21:25" x14ac:dyDescent="0.2">
      <c r="U56298" s="55"/>
      <c r="V56298" s="53"/>
      <c r="W56298" s="53"/>
      <c r="X56298" s="53"/>
      <c r="Y56298" s="55"/>
    </row>
    <row r="56299" spans="21:25" x14ac:dyDescent="0.2">
      <c r="U56299" s="55"/>
      <c r="V56299" s="53"/>
      <c r="W56299" s="53"/>
      <c r="X56299" s="53"/>
      <c r="Y56299" s="55"/>
    </row>
    <row r="56300" spans="21:25" x14ac:dyDescent="0.2">
      <c r="U56300" s="55"/>
      <c r="V56300" s="53"/>
      <c r="W56300" s="53"/>
      <c r="X56300" s="53"/>
      <c r="Y56300" s="55"/>
    </row>
    <row r="56301" spans="21:25" x14ac:dyDescent="0.2">
      <c r="U56301" s="55"/>
      <c r="V56301" s="53"/>
      <c r="W56301" s="53"/>
      <c r="X56301" s="53"/>
      <c r="Y56301" s="55"/>
    </row>
    <row r="56302" spans="21:25" x14ac:dyDescent="0.2">
      <c r="U56302" s="55"/>
      <c r="V56302" s="53"/>
      <c r="W56302" s="53"/>
      <c r="X56302" s="53"/>
      <c r="Y56302" s="55"/>
    </row>
    <row r="56303" spans="21:25" x14ac:dyDescent="0.2">
      <c r="U56303" s="55"/>
      <c r="V56303" s="53"/>
      <c r="W56303" s="53"/>
      <c r="X56303" s="53"/>
      <c r="Y56303" s="55"/>
    </row>
    <row r="56304" spans="21:25" x14ac:dyDescent="0.2">
      <c r="U56304" s="55"/>
      <c r="V56304" s="53"/>
      <c r="W56304" s="53"/>
      <c r="X56304" s="53"/>
      <c r="Y56304" s="55"/>
    </row>
    <row r="56305" spans="21:25" x14ac:dyDescent="0.2">
      <c r="U56305" s="55"/>
      <c r="V56305" s="53"/>
      <c r="W56305" s="53"/>
      <c r="X56305" s="53"/>
      <c r="Y56305" s="55"/>
    </row>
    <row r="56306" spans="21:25" x14ac:dyDescent="0.2">
      <c r="U56306" s="55"/>
      <c r="V56306" s="53"/>
      <c r="W56306" s="53"/>
      <c r="X56306" s="53"/>
      <c r="Y56306" s="55"/>
    </row>
    <row r="56307" spans="21:25" x14ac:dyDescent="0.2">
      <c r="U56307" s="55"/>
      <c r="V56307" s="53"/>
      <c r="W56307" s="53"/>
      <c r="X56307" s="53"/>
      <c r="Y56307" s="55"/>
    </row>
    <row r="56308" spans="21:25" x14ac:dyDescent="0.2">
      <c r="U56308" s="55"/>
      <c r="V56308" s="53"/>
      <c r="W56308" s="53"/>
      <c r="X56308" s="53"/>
      <c r="Y56308" s="55"/>
    </row>
    <row r="56309" spans="21:25" x14ac:dyDescent="0.2">
      <c r="U56309" s="55"/>
      <c r="V56309" s="53"/>
      <c r="W56309" s="53"/>
      <c r="X56309" s="53"/>
      <c r="Y56309" s="55"/>
    </row>
    <row r="56310" spans="21:25" x14ac:dyDescent="0.2">
      <c r="U56310" s="55"/>
      <c r="V56310" s="53"/>
      <c r="W56310" s="53"/>
      <c r="X56310" s="53"/>
      <c r="Y56310" s="55"/>
    </row>
    <row r="56311" spans="21:25" x14ac:dyDescent="0.2">
      <c r="U56311" s="55"/>
      <c r="V56311" s="53"/>
      <c r="W56311" s="53"/>
      <c r="X56311" s="53"/>
      <c r="Y56311" s="55"/>
    </row>
    <row r="56312" spans="21:25" x14ac:dyDescent="0.2">
      <c r="U56312" s="55"/>
      <c r="V56312" s="53"/>
      <c r="W56312" s="53"/>
      <c r="X56312" s="53"/>
      <c r="Y56312" s="55"/>
    </row>
    <row r="56313" spans="21:25" x14ac:dyDescent="0.2">
      <c r="U56313" s="55"/>
      <c r="V56313" s="53"/>
      <c r="W56313" s="53"/>
      <c r="X56313" s="53"/>
      <c r="Y56313" s="55"/>
    </row>
    <row r="56314" spans="21:25" x14ac:dyDescent="0.2">
      <c r="U56314" s="55"/>
      <c r="V56314" s="53"/>
      <c r="W56314" s="53"/>
      <c r="X56314" s="53"/>
      <c r="Y56314" s="55"/>
    </row>
    <row r="56315" spans="21:25" x14ac:dyDescent="0.2">
      <c r="U56315" s="55"/>
      <c r="V56315" s="53"/>
      <c r="W56315" s="53"/>
      <c r="X56315" s="53"/>
      <c r="Y56315" s="55"/>
    </row>
    <row r="56316" spans="21:25" x14ac:dyDescent="0.2">
      <c r="U56316" s="55"/>
      <c r="V56316" s="53"/>
      <c r="W56316" s="53"/>
      <c r="X56316" s="53"/>
      <c r="Y56316" s="55"/>
    </row>
    <row r="56317" spans="21:25" x14ac:dyDescent="0.2">
      <c r="U56317" s="55"/>
      <c r="V56317" s="53"/>
      <c r="W56317" s="53"/>
      <c r="X56317" s="53"/>
      <c r="Y56317" s="55"/>
    </row>
    <row r="56318" spans="21:25" x14ac:dyDescent="0.2">
      <c r="U56318" s="55"/>
      <c r="V56318" s="53"/>
      <c r="W56318" s="53"/>
      <c r="X56318" s="53"/>
      <c r="Y56318" s="55"/>
    </row>
    <row r="56319" spans="21:25" x14ac:dyDescent="0.2">
      <c r="U56319" s="55"/>
      <c r="V56319" s="53"/>
      <c r="W56319" s="53"/>
      <c r="X56319" s="53"/>
      <c r="Y56319" s="55"/>
    </row>
    <row r="56320" spans="21:25" x14ac:dyDescent="0.2">
      <c r="U56320" s="55"/>
      <c r="V56320" s="53"/>
      <c r="W56320" s="53"/>
      <c r="X56320" s="53"/>
      <c r="Y56320" s="55"/>
    </row>
    <row r="56321" spans="21:25" x14ac:dyDescent="0.2">
      <c r="U56321" s="55"/>
      <c r="V56321" s="53"/>
      <c r="W56321" s="53"/>
      <c r="X56321" s="53"/>
      <c r="Y56321" s="55"/>
    </row>
    <row r="56322" spans="21:25" x14ac:dyDescent="0.2">
      <c r="U56322" s="55"/>
      <c r="V56322" s="53"/>
      <c r="W56322" s="53"/>
      <c r="X56322" s="53"/>
      <c r="Y56322" s="55"/>
    </row>
    <row r="56323" spans="21:25" x14ac:dyDescent="0.2">
      <c r="U56323" s="55"/>
      <c r="V56323" s="53"/>
      <c r="W56323" s="53"/>
      <c r="X56323" s="53"/>
      <c r="Y56323" s="55"/>
    </row>
    <row r="56324" spans="21:25" x14ac:dyDescent="0.2">
      <c r="U56324" s="55"/>
      <c r="V56324" s="53"/>
      <c r="W56324" s="53"/>
      <c r="X56324" s="53"/>
      <c r="Y56324" s="55"/>
    </row>
    <row r="56325" spans="21:25" x14ac:dyDescent="0.2">
      <c r="U56325" s="55"/>
      <c r="V56325" s="53"/>
      <c r="W56325" s="53"/>
      <c r="X56325" s="53"/>
      <c r="Y56325" s="55"/>
    </row>
    <row r="56326" spans="21:25" x14ac:dyDescent="0.2">
      <c r="U56326" s="55"/>
      <c r="V56326" s="53"/>
      <c r="W56326" s="53"/>
      <c r="X56326" s="53"/>
      <c r="Y56326" s="55"/>
    </row>
    <row r="56327" spans="21:25" x14ac:dyDescent="0.2">
      <c r="U56327" s="55"/>
      <c r="V56327" s="53"/>
      <c r="W56327" s="53"/>
      <c r="X56327" s="53"/>
      <c r="Y56327" s="55"/>
    </row>
    <row r="56328" spans="21:25" x14ac:dyDescent="0.2">
      <c r="U56328" s="55"/>
      <c r="V56328" s="53"/>
      <c r="W56328" s="53"/>
      <c r="X56328" s="53"/>
      <c r="Y56328" s="55"/>
    </row>
    <row r="56329" spans="21:25" x14ac:dyDescent="0.2">
      <c r="U56329" s="55"/>
      <c r="V56329" s="53"/>
      <c r="W56329" s="53"/>
      <c r="X56329" s="53"/>
      <c r="Y56329" s="55"/>
    </row>
    <row r="56330" spans="21:25" x14ac:dyDescent="0.2">
      <c r="U56330" s="55"/>
      <c r="V56330" s="53"/>
      <c r="W56330" s="53"/>
      <c r="X56330" s="53"/>
      <c r="Y56330" s="55"/>
    </row>
    <row r="56331" spans="21:25" x14ac:dyDescent="0.2">
      <c r="U56331" s="55"/>
      <c r="V56331" s="53"/>
      <c r="W56331" s="53"/>
      <c r="X56331" s="53"/>
      <c r="Y56331" s="55"/>
    </row>
    <row r="56332" spans="21:25" x14ac:dyDescent="0.2">
      <c r="U56332" s="55"/>
      <c r="V56332" s="53"/>
      <c r="W56332" s="53"/>
      <c r="X56332" s="53"/>
      <c r="Y56332" s="55"/>
    </row>
    <row r="56333" spans="21:25" x14ac:dyDescent="0.2">
      <c r="U56333" s="55"/>
      <c r="V56333" s="53"/>
      <c r="W56333" s="53"/>
      <c r="X56333" s="53"/>
      <c r="Y56333" s="55"/>
    </row>
    <row r="56334" spans="21:25" x14ac:dyDescent="0.2">
      <c r="U56334" s="55"/>
      <c r="V56334" s="53"/>
      <c r="W56334" s="53"/>
      <c r="X56334" s="53"/>
      <c r="Y56334" s="55"/>
    </row>
    <row r="56335" spans="21:25" x14ac:dyDescent="0.2">
      <c r="U56335" s="55"/>
      <c r="V56335" s="53"/>
      <c r="W56335" s="53"/>
      <c r="X56335" s="53"/>
      <c r="Y56335" s="55"/>
    </row>
    <row r="56336" spans="21:25" x14ac:dyDescent="0.2">
      <c r="U56336" s="55"/>
      <c r="V56336" s="53"/>
      <c r="W56336" s="53"/>
      <c r="X56336" s="53"/>
      <c r="Y56336" s="55"/>
    </row>
    <row r="56337" spans="21:25" x14ac:dyDescent="0.2">
      <c r="U56337" s="55"/>
      <c r="V56337" s="53"/>
      <c r="W56337" s="53"/>
      <c r="X56337" s="53"/>
      <c r="Y56337" s="55"/>
    </row>
    <row r="56338" spans="21:25" x14ac:dyDescent="0.2">
      <c r="U56338" s="55"/>
      <c r="V56338" s="53"/>
      <c r="W56338" s="53"/>
      <c r="X56338" s="53"/>
      <c r="Y56338" s="55"/>
    </row>
    <row r="56339" spans="21:25" x14ac:dyDescent="0.2">
      <c r="U56339" s="55"/>
      <c r="V56339" s="53"/>
      <c r="W56339" s="53"/>
      <c r="X56339" s="53"/>
      <c r="Y56339" s="55"/>
    </row>
    <row r="56340" spans="21:25" x14ac:dyDescent="0.2">
      <c r="U56340" s="55"/>
      <c r="V56340" s="53"/>
      <c r="W56340" s="53"/>
      <c r="X56340" s="53"/>
      <c r="Y56340" s="55"/>
    </row>
    <row r="56341" spans="21:25" x14ac:dyDescent="0.2">
      <c r="U56341" s="55"/>
      <c r="V56341" s="53"/>
      <c r="W56341" s="53"/>
      <c r="X56341" s="53"/>
      <c r="Y56341" s="55"/>
    </row>
    <row r="56342" spans="21:25" x14ac:dyDescent="0.2">
      <c r="U56342" s="55"/>
      <c r="V56342" s="53"/>
      <c r="W56342" s="53"/>
      <c r="X56342" s="53"/>
      <c r="Y56342" s="55"/>
    </row>
    <row r="56343" spans="21:25" x14ac:dyDescent="0.2">
      <c r="U56343" s="55"/>
      <c r="V56343" s="53"/>
      <c r="W56343" s="53"/>
      <c r="X56343" s="53"/>
      <c r="Y56343" s="55"/>
    </row>
    <row r="56344" spans="21:25" x14ac:dyDescent="0.2">
      <c r="U56344" s="55"/>
      <c r="V56344" s="53"/>
      <c r="W56344" s="53"/>
      <c r="X56344" s="53"/>
      <c r="Y56344" s="55"/>
    </row>
    <row r="56345" spans="21:25" x14ac:dyDescent="0.2">
      <c r="U56345" s="55"/>
      <c r="V56345" s="53"/>
      <c r="W56345" s="53"/>
      <c r="X56345" s="53"/>
      <c r="Y56345" s="55"/>
    </row>
    <row r="56346" spans="21:25" x14ac:dyDescent="0.2">
      <c r="U56346" s="55"/>
      <c r="V56346" s="53"/>
      <c r="W56346" s="53"/>
      <c r="X56346" s="53"/>
      <c r="Y56346" s="55"/>
    </row>
    <row r="56347" spans="21:25" x14ac:dyDescent="0.2">
      <c r="U56347" s="55"/>
      <c r="V56347" s="53"/>
      <c r="W56347" s="53"/>
      <c r="X56347" s="53"/>
      <c r="Y56347" s="55"/>
    </row>
    <row r="56348" spans="21:25" x14ac:dyDescent="0.2">
      <c r="U56348" s="55"/>
      <c r="V56348" s="53"/>
      <c r="W56348" s="53"/>
      <c r="X56348" s="53"/>
      <c r="Y56348" s="55"/>
    </row>
    <row r="56349" spans="21:25" x14ac:dyDescent="0.2">
      <c r="U56349" s="55"/>
      <c r="V56349" s="53"/>
      <c r="W56349" s="53"/>
      <c r="X56349" s="53"/>
      <c r="Y56349" s="55"/>
    </row>
    <row r="56350" spans="21:25" x14ac:dyDescent="0.2">
      <c r="U56350" s="55"/>
      <c r="V56350" s="53"/>
      <c r="W56350" s="53"/>
      <c r="X56350" s="53"/>
      <c r="Y56350" s="55"/>
    </row>
    <row r="56351" spans="21:25" x14ac:dyDescent="0.2">
      <c r="U56351" s="55"/>
      <c r="V56351" s="53"/>
      <c r="W56351" s="53"/>
      <c r="X56351" s="53"/>
      <c r="Y56351" s="55"/>
    </row>
    <row r="56352" spans="21:25" x14ac:dyDescent="0.2">
      <c r="U56352" s="55"/>
      <c r="V56352" s="53"/>
      <c r="W56352" s="53"/>
      <c r="X56352" s="53"/>
      <c r="Y56352" s="55"/>
    </row>
    <row r="56353" spans="21:25" x14ac:dyDescent="0.2">
      <c r="U56353" s="55"/>
      <c r="V56353" s="53"/>
      <c r="W56353" s="53"/>
      <c r="X56353" s="53"/>
      <c r="Y56353" s="55"/>
    </row>
    <row r="56354" spans="21:25" x14ac:dyDescent="0.2">
      <c r="U56354" s="55"/>
      <c r="V56354" s="53"/>
      <c r="W56354" s="53"/>
      <c r="X56354" s="53"/>
      <c r="Y56354" s="55"/>
    </row>
    <row r="56355" spans="21:25" x14ac:dyDescent="0.2">
      <c r="U56355" s="55"/>
      <c r="V56355" s="53"/>
      <c r="W56355" s="53"/>
      <c r="X56355" s="53"/>
      <c r="Y56355" s="55"/>
    </row>
    <row r="56356" spans="21:25" x14ac:dyDescent="0.2">
      <c r="U56356" s="55"/>
      <c r="V56356" s="53"/>
      <c r="W56356" s="53"/>
      <c r="X56356" s="53"/>
      <c r="Y56356" s="55"/>
    </row>
    <row r="56357" spans="21:25" x14ac:dyDescent="0.2">
      <c r="U56357" s="55"/>
      <c r="V56357" s="53"/>
      <c r="W56357" s="53"/>
      <c r="X56357" s="53"/>
      <c r="Y56357" s="55"/>
    </row>
    <row r="56358" spans="21:25" x14ac:dyDescent="0.2">
      <c r="U56358" s="55"/>
      <c r="V56358" s="53"/>
      <c r="W56358" s="53"/>
      <c r="X56358" s="53"/>
      <c r="Y56358" s="55"/>
    </row>
    <row r="56359" spans="21:25" x14ac:dyDescent="0.2">
      <c r="U56359" s="55"/>
      <c r="V56359" s="53"/>
      <c r="W56359" s="53"/>
      <c r="X56359" s="53"/>
      <c r="Y56359" s="55"/>
    </row>
    <row r="56360" spans="21:25" x14ac:dyDescent="0.2">
      <c r="U56360" s="55"/>
      <c r="V56360" s="53"/>
      <c r="W56360" s="53"/>
      <c r="X56360" s="53"/>
      <c r="Y56360" s="55"/>
    </row>
    <row r="56361" spans="21:25" x14ac:dyDescent="0.2">
      <c r="U56361" s="55"/>
      <c r="V56361" s="53"/>
      <c r="W56361" s="53"/>
      <c r="X56361" s="53"/>
      <c r="Y56361" s="55"/>
    </row>
    <row r="56362" spans="21:25" x14ac:dyDescent="0.2">
      <c r="U56362" s="55"/>
      <c r="V56362" s="53"/>
      <c r="W56362" s="53"/>
      <c r="X56362" s="53"/>
      <c r="Y56362" s="55"/>
    </row>
    <row r="56363" spans="21:25" x14ac:dyDescent="0.2">
      <c r="U56363" s="55"/>
      <c r="V56363" s="53"/>
      <c r="W56363" s="53"/>
      <c r="X56363" s="53"/>
      <c r="Y56363" s="55"/>
    </row>
    <row r="56364" spans="21:25" x14ac:dyDescent="0.2">
      <c r="U56364" s="55"/>
      <c r="V56364" s="53"/>
      <c r="W56364" s="53"/>
      <c r="X56364" s="53"/>
      <c r="Y56364" s="55"/>
    </row>
    <row r="56365" spans="21:25" x14ac:dyDescent="0.2">
      <c r="U56365" s="55"/>
      <c r="V56365" s="53"/>
      <c r="W56365" s="53"/>
      <c r="X56365" s="53"/>
      <c r="Y56365" s="55"/>
    </row>
    <row r="56366" spans="21:25" x14ac:dyDescent="0.2">
      <c r="U56366" s="55"/>
      <c r="V56366" s="53"/>
      <c r="W56366" s="53"/>
      <c r="X56366" s="53"/>
      <c r="Y56366" s="55"/>
    </row>
    <row r="56367" spans="21:25" x14ac:dyDescent="0.2">
      <c r="U56367" s="55"/>
      <c r="V56367" s="53"/>
      <c r="W56367" s="53"/>
      <c r="X56367" s="53"/>
      <c r="Y56367" s="55"/>
    </row>
    <row r="56368" spans="21:25" x14ac:dyDescent="0.2">
      <c r="U56368" s="55"/>
      <c r="V56368" s="53"/>
      <c r="W56368" s="53"/>
      <c r="X56368" s="53"/>
      <c r="Y56368" s="55"/>
    </row>
    <row r="56369" spans="21:25" x14ac:dyDescent="0.2">
      <c r="U56369" s="55"/>
      <c r="V56369" s="53"/>
      <c r="W56369" s="53"/>
      <c r="X56369" s="53"/>
      <c r="Y56369" s="55"/>
    </row>
    <row r="56370" spans="21:25" x14ac:dyDescent="0.2">
      <c r="U56370" s="55"/>
      <c r="V56370" s="53"/>
      <c r="W56370" s="53"/>
      <c r="X56370" s="53"/>
      <c r="Y56370" s="55"/>
    </row>
    <row r="56371" spans="21:25" x14ac:dyDescent="0.2">
      <c r="U56371" s="55"/>
      <c r="V56371" s="53"/>
      <c r="W56371" s="53"/>
      <c r="X56371" s="53"/>
      <c r="Y56371" s="55"/>
    </row>
    <row r="56372" spans="21:25" x14ac:dyDescent="0.2">
      <c r="U56372" s="55"/>
      <c r="V56372" s="53"/>
      <c r="W56372" s="53"/>
      <c r="X56372" s="53"/>
      <c r="Y56372" s="55"/>
    </row>
    <row r="56373" spans="21:25" x14ac:dyDescent="0.2">
      <c r="U56373" s="55"/>
      <c r="V56373" s="53"/>
      <c r="W56373" s="53"/>
      <c r="X56373" s="53"/>
      <c r="Y56373" s="55"/>
    </row>
    <row r="56374" spans="21:25" x14ac:dyDescent="0.2">
      <c r="U56374" s="55"/>
      <c r="V56374" s="53"/>
      <c r="W56374" s="53"/>
      <c r="X56374" s="53"/>
      <c r="Y56374" s="55"/>
    </row>
    <row r="56375" spans="21:25" x14ac:dyDescent="0.2">
      <c r="U56375" s="55"/>
      <c r="V56375" s="53"/>
      <c r="W56375" s="53"/>
      <c r="X56375" s="53"/>
      <c r="Y56375" s="55"/>
    </row>
    <row r="56376" spans="21:25" x14ac:dyDescent="0.2">
      <c r="U56376" s="55"/>
      <c r="V56376" s="53"/>
      <c r="W56376" s="53"/>
      <c r="X56376" s="53"/>
      <c r="Y56376" s="55"/>
    </row>
    <row r="56377" spans="21:25" x14ac:dyDescent="0.2">
      <c r="U56377" s="55"/>
      <c r="V56377" s="53"/>
      <c r="W56377" s="53"/>
      <c r="X56377" s="53"/>
      <c r="Y56377" s="55"/>
    </row>
    <row r="56378" spans="21:25" x14ac:dyDescent="0.2">
      <c r="U56378" s="55"/>
      <c r="V56378" s="53"/>
      <c r="W56378" s="53"/>
      <c r="X56378" s="53"/>
      <c r="Y56378" s="55"/>
    </row>
    <row r="56379" spans="21:25" x14ac:dyDescent="0.2">
      <c r="U56379" s="55"/>
      <c r="V56379" s="53"/>
      <c r="W56379" s="53"/>
      <c r="X56379" s="53"/>
      <c r="Y56379" s="55"/>
    </row>
    <row r="56380" spans="21:25" x14ac:dyDescent="0.2">
      <c r="U56380" s="55"/>
      <c r="V56380" s="53"/>
      <c r="W56380" s="53"/>
      <c r="X56380" s="53"/>
      <c r="Y56380" s="55"/>
    </row>
    <row r="56381" spans="21:25" x14ac:dyDescent="0.2">
      <c r="U56381" s="55"/>
      <c r="V56381" s="53"/>
      <c r="W56381" s="53"/>
      <c r="X56381" s="53"/>
      <c r="Y56381" s="55"/>
    </row>
    <row r="56382" spans="21:25" x14ac:dyDescent="0.2">
      <c r="U56382" s="55"/>
      <c r="V56382" s="53"/>
      <c r="W56382" s="53"/>
      <c r="X56382" s="53"/>
      <c r="Y56382" s="55"/>
    </row>
    <row r="56383" spans="21:25" x14ac:dyDescent="0.2">
      <c r="U56383" s="55"/>
      <c r="V56383" s="53"/>
      <c r="W56383" s="53"/>
      <c r="X56383" s="53"/>
      <c r="Y56383" s="55"/>
    </row>
    <row r="56384" spans="21:25" x14ac:dyDescent="0.2">
      <c r="U56384" s="55"/>
      <c r="V56384" s="53"/>
      <c r="W56384" s="53"/>
      <c r="X56384" s="53"/>
      <c r="Y56384" s="55"/>
    </row>
    <row r="56385" spans="21:25" x14ac:dyDescent="0.2">
      <c r="U56385" s="55"/>
      <c r="V56385" s="53"/>
      <c r="W56385" s="53"/>
      <c r="X56385" s="53"/>
      <c r="Y56385" s="55"/>
    </row>
    <row r="56386" spans="21:25" x14ac:dyDescent="0.2">
      <c r="U56386" s="55"/>
      <c r="V56386" s="53"/>
      <c r="W56386" s="53"/>
      <c r="X56386" s="53"/>
      <c r="Y56386" s="55"/>
    </row>
    <row r="56387" spans="21:25" x14ac:dyDescent="0.2">
      <c r="U56387" s="55"/>
      <c r="V56387" s="53"/>
      <c r="W56387" s="53"/>
      <c r="X56387" s="53"/>
      <c r="Y56387" s="55"/>
    </row>
    <row r="56388" spans="21:25" x14ac:dyDescent="0.2">
      <c r="U56388" s="55"/>
      <c r="V56388" s="53"/>
      <c r="W56388" s="53"/>
      <c r="X56388" s="53"/>
      <c r="Y56388" s="55"/>
    </row>
    <row r="56389" spans="21:25" x14ac:dyDescent="0.2">
      <c r="U56389" s="55"/>
      <c r="V56389" s="53"/>
      <c r="W56389" s="53"/>
      <c r="X56389" s="53"/>
      <c r="Y56389" s="55"/>
    </row>
    <row r="56390" spans="21:25" x14ac:dyDescent="0.2">
      <c r="U56390" s="55"/>
      <c r="V56390" s="53"/>
      <c r="W56390" s="53"/>
      <c r="X56390" s="53"/>
      <c r="Y56390" s="55"/>
    </row>
    <row r="56391" spans="21:25" x14ac:dyDescent="0.2">
      <c r="U56391" s="55"/>
      <c r="V56391" s="53"/>
      <c r="W56391" s="53"/>
      <c r="X56391" s="53"/>
      <c r="Y56391" s="55"/>
    </row>
    <row r="56392" spans="21:25" x14ac:dyDescent="0.2">
      <c r="U56392" s="55"/>
      <c r="V56392" s="53"/>
      <c r="W56392" s="53"/>
      <c r="X56392" s="53"/>
      <c r="Y56392" s="55"/>
    </row>
    <row r="56393" spans="21:25" x14ac:dyDescent="0.2">
      <c r="U56393" s="55"/>
      <c r="V56393" s="53"/>
      <c r="W56393" s="53"/>
      <c r="X56393" s="53"/>
      <c r="Y56393" s="55"/>
    </row>
    <row r="56394" spans="21:25" x14ac:dyDescent="0.2">
      <c r="U56394" s="55"/>
      <c r="V56394" s="53"/>
      <c r="W56394" s="53"/>
      <c r="X56394" s="53"/>
      <c r="Y56394" s="55"/>
    </row>
    <row r="56395" spans="21:25" x14ac:dyDescent="0.2">
      <c r="U56395" s="55"/>
      <c r="V56395" s="53"/>
      <c r="W56395" s="53"/>
      <c r="X56395" s="53"/>
      <c r="Y56395" s="55"/>
    </row>
    <row r="56396" spans="21:25" x14ac:dyDescent="0.2">
      <c r="U56396" s="55"/>
      <c r="V56396" s="53"/>
      <c r="W56396" s="53"/>
      <c r="X56396" s="53"/>
      <c r="Y56396" s="55"/>
    </row>
    <row r="56397" spans="21:25" x14ac:dyDescent="0.2">
      <c r="U56397" s="55"/>
      <c r="V56397" s="53"/>
      <c r="W56397" s="53"/>
      <c r="X56397" s="53"/>
      <c r="Y56397" s="55"/>
    </row>
    <row r="56398" spans="21:25" x14ac:dyDescent="0.2">
      <c r="U56398" s="55"/>
      <c r="V56398" s="53"/>
      <c r="W56398" s="53"/>
      <c r="X56398" s="53"/>
      <c r="Y56398" s="55"/>
    </row>
    <row r="56399" spans="21:25" x14ac:dyDescent="0.2">
      <c r="U56399" s="55"/>
      <c r="V56399" s="53"/>
      <c r="W56399" s="53"/>
      <c r="X56399" s="53"/>
      <c r="Y56399" s="55"/>
    </row>
    <row r="56400" spans="21:25" x14ac:dyDescent="0.2">
      <c r="U56400" s="55"/>
      <c r="V56400" s="53"/>
      <c r="W56400" s="53"/>
      <c r="X56400" s="53"/>
      <c r="Y56400" s="55"/>
    </row>
    <row r="56401" spans="21:25" x14ac:dyDescent="0.2">
      <c r="U56401" s="55"/>
      <c r="V56401" s="53"/>
      <c r="W56401" s="53"/>
      <c r="X56401" s="53"/>
      <c r="Y56401" s="55"/>
    </row>
    <row r="56402" spans="21:25" x14ac:dyDescent="0.2">
      <c r="U56402" s="55"/>
      <c r="V56402" s="53"/>
      <c r="W56402" s="53"/>
      <c r="X56402" s="53"/>
      <c r="Y56402" s="55"/>
    </row>
    <row r="56403" spans="21:25" x14ac:dyDescent="0.2">
      <c r="U56403" s="55"/>
      <c r="V56403" s="53"/>
      <c r="W56403" s="53"/>
      <c r="X56403" s="53"/>
      <c r="Y56403" s="55"/>
    </row>
    <row r="56404" spans="21:25" x14ac:dyDescent="0.2">
      <c r="U56404" s="55"/>
      <c r="V56404" s="53"/>
      <c r="W56404" s="53"/>
      <c r="X56404" s="53"/>
      <c r="Y56404" s="55"/>
    </row>
    <row r="56405" spans="21:25" x14ac:dyDescent="0.2">
      <c r="U56405" s="55"/>
      <c r="V56405" s="53"/>
      <c r="W56405" s="53"/>
      <c r="X56405" s="53"/>
      <c r="Y56405" s="55"/>
    </row>
    <row r="56406" spans="21:25" x14ac:dyDescent="0.2">
      <c r="U56406" s="55"/>
      <c r="V56406" s="53"/>
      <c r="W56406" s="53"/>
      <c r="X56406" s="53"/>
      <c r="Y56406" s="55"/>
    </row>
    <row r="56407" spans="21:25" x14ac:dyDescent="0.2">
      <c r="U56407" s="55"/>
      <c r="V56407" s="53"/>
      <c r="W56407" s="53"/>
      <c r="X56407" s="53"/>
      <c r="Y56407" s="55"/>
    </row>
    <row r="56408" spans="21:25" x14ac:dyDescent="0.2">
      <c r="U56408" s="55"/>
      <c r="V56408" s="53"/>
      <c r="W56408" s="53"/>
      <c r="X56408" s="53"/>
      <c r="Y56408" s="55"/>
    </row>
    <row r="56409" spans="21:25" x14ac:dyDescent="0.2">
      <c r="U56409" s="55"/>
      <c r="V56409" s="53"/>
      <c r="W56409" s="53"/>
      <c r="X56409" s="53"/>
      <c r="Y56409" s="55"/>
    </row>
    <row r="56410" spans="21:25" x14ac:dyDescent="0.2">
      <c r="U56410" s="55"/>
      <c r="V56410" s="53"/>
      <c r="W56410" s="53"/>
      <c r="X56410" s="53"/>
      <c r="Y56410" s="55"/>
    </row>
    <row r="56411" spans="21:25" x14ac:dyDescent="0.2">
      <c r="U56411" s="55"/>
      <c r="V56411" s="53"/>
      <c r="W56411" s="53"/>
      <c r="X56411" s="53"/>
      <c r="Y56411" s="55"/>
    </row>
    <row r="56412" spans="21:25" x14ac:dyDescent="0.2">
      <c r="U56412" s="55"/>
      <c r="V56412" s="53"/>
      <c r="W56412" s="53"/>
      <c r="X56412" s="53"/>
      <c r="Y56412" s="55"/>
    </row>
    <row r="56413" spans="21:25" x14ac:dyDescent="0.2">
      <c r="U56413" s="55"/>
      <c r="V56413" s="53"/>
      <c r="W56413" s="53"/>
      <c r="X56413" s="53"/>
      <c r="Y56413" s="55"/>
    </row>
    <row r="56414" spans="21:25" x14ac:dyDescent="0.2">
      <c r="U56414" s="55"/>
      <c r="V56414" s="53"/>
      <c r="W56414" s="53"/>
      <c r="X56414" s="53"/>
      <c r="Y56414" s="55"/>
    </row>
    <row r="56415" spans="21:25" x14ac:dyDescent="0.2">
      <c r="U56415" s="55"/>
      <c r="V56415" s="53"/>
      <c r="W56415" s="53"/>
      <c r="X56415" s="53"/>
      <c r="Y56415" s="55"/>
    </row>
    <row r="56416" spans="21:25" x14ac:dyDescent="0.2">
      <c r="U56416" s="55"/>
      <c r="V56416" s="53"/>
      <c r="W56416" s="53"/>
      <c r="X56416" s="53"/>
      <c r="Y56416" s="55"/>
    </row>
    <row r="56417" spans="21:25" x14ac:dyDescent="0.2">
      <c r="U56417" s="55"/>
      <c r="V56417" s="53"/>
      <c r="W56417" s="53"/>
      <c r="X56417" s="53"/>
      <c r="Y56417" s="55"/>
    </row>
    <row r="56418" spans="21:25" x14ac:dyDescent="0.2">
      <c r="U56418" s="55"/>
      <c r="V56418" s="53"/>
      <c r="W56418" s="53"/>
      <c r="X56418" s="53"/>
      <c r="Y56418" s="55"/>
    </row>
    <row r="56419" spans="21:25" x14ac:dyDescent="0.2">
      <c r="U56419" s="55"/>
      <c r="V56419" s="53"/>
      <c r="W56419" s="53"/>
      <c r="X56419" s="53"/>
      <c r="Y56419" s="55"/>
    </row>
    <row r="56420" spans="21:25" x14ac:dyDescent="0.2">
      <c r="U56420" s="55"/>
      <c r="V56420" s="53"/>
      <c r="W56420" s="53"/>
      <c r="X56420" s="53"/>
      <c r="Y56420" s="55"/>
    </row>
    <row r="56421" spans="21:25" x14ac:dyDescent="0.2">
      <c r="U56421" s="55"/>
      <c r="V56421" s="53"/>
      <c r="W56421" s="53"/>
      <c r="X56421" s="53"/>
      <c r="Y56421" s="55"/>
    </row>
    <row r="56422" spans="21:25" x14ac:dyDescent="0.2">
      <c r="U56422" s="55"/>
      <c r="V56422" s="53"/>
      <c r="W56422" s="53"/>
      <c r="X56422" s="53"/>
      <c r="Y56422" s="55"/>
    </row>
    <row r="56423" spans="21:25" x14ac:dyDescent="0.2">
      <c r="U56423" s="55"/>
      <c r="V56423" s="53"/>
      <c r="W56423" s="53"/>
      <c r="X56423" s="53"/>
      <c r="Y56423" s="55"/>
    </row>
    <row r="56424" spans="21:25" x14ac:dyDescent="0.2">
      <c r="U56424" s="55"/>
      <c r="V56424" s="53"/>
      <c r="W56424" s="53"/>
      <c r="X56424" s="53"/>
      <c r="Y56424" s="55"/>
    </row>
    <row r="56425" spans="21:25" x14ac:dyDescent="0.2">
      <c r="U56425" s="55"/>
      <c r="V56425" s="53"/>
      <c r="W56425" s="53"/>
      <c r="X56425" s="53"/>
      <c r="Y56425" s="55"/>
    </row>
    <row r="56426" spans="21:25" x14ac:dyDescent="0.2">
      <c r="U56426" s="55"/>
      <c r="V56426" s="53"/>
      <c r="W56426" s="53"/>
      <c r="X56426" s="53"/>
      <c r="Y56426" s="55"/>
    </row>
    <row r="56427" spans="21:25" x14ac:dyDescent="0.2">
      <c r="U56427" s="55"/>
      <c r="V56427" s="53"/>
      <c r="W56427" s="53"/>
      <c r="X56427" s="53"/>
      <c r="Y56427" s="55"/>
    </row>
    <row r="56428" spans="21:25" x14ac:dyDescent="0.2">
      <c r="U56428" s="55"/>
      <c r="V56428" s="53"/>
      <c r="W56428" s="53"/>
      <c r="X56428" s="53"/>
      <c r="Y56428" s="55"/>
    </row>
    <row r="56429" spans="21:25" x14ac:dyDescent="0.2">
      <c r="U56429" s="55"/>
      <c r="V56429" s="53"/>
      <c r="W56429" s="53"/>
      <c r="X56429" s="53"/>
      <c r="Y56429" s="55"/>
    </row>
    <row r="56430" spans="21:25" x14ac:dyDescent="0.2">
      <c r="U56430" s="55"/>
      <c r="V56430" s="53"/>
      <c r="W56430" s="53"/>
      <c r="X56430" s="53"/>
      <c r="Y56430" s="55"/>
    </row>
    <row r="56431" spans="21:25" x14ac:dyDescent="0.2">
      <c r="U56431" s="55"/>
      <c r="V56431" s="53"/>
      <c r="W56431" s="53"/>
      <c r="X56431" s="53"/>
      <c r="Y56431" s="55"/>
    </row>
    <row r="56432" spans="21:25" x14ac:dyDescent="0.2">
      <c r="U56432" s="55"/>
      <c r="V56432" s="53"/>
      <c r="W56432" s="53"/>
      <c r="X56432" s="53"/>
      <c r="Y56432" s="55"/>
    </row>
    <row r="56433" spans="21:25" x14ac:dyDescent="0.2">
      <c r="U56433" s="55"/>
      <c r="V56433" s="53"/>
      <c r="W56433" s="53"/>
      <c r="X56433" s="53"/>
      <c r="Y56433" s="55"/>
    </row>
    <row r="56434" spans="21:25" x14ac:dyDescent="0.2">
      <c r="U56434" s="55"/>
      <c r="V56434" s="53"/>
      <c r="W56434" s="53"/>
      <c r="X56434" s="53"/>
      <c r="Y56434" s="55"/>
    </row>
    <row r="56435" spans="21:25" x14ac:dyDescent="0.2">
      <c r="U56435" s="55"/>
      <c r="V56435" s="53"/>
      <c r="W56435" s="53"/>
      <c r="X56435" s="53"/>
      <c r="Y56435" s="55"/>
    </row>
    <row r="56436" spans="21:25" x14ac:dyDescent="0.2">
      <c r="U56436" s="55"/>
      <c r="V56436" s="53"/>
      <c r="W56436" s="53"/>
      <c r="X56436" s="53"/>
      <c r="Y56436" s="55"/>
    </row>
    <row r="56437" spans="21:25" x14ac:dyDescent="0.2">
      <c r="U56437" s="55"/>
      <c r="V56437" s="53"/>
      <c r="W56437" s="53"/>
      <c r="X56437" s="53"/>
      <c r="Y56437" s="55"/>
    </row>
    <row r="56438" spans="21:25" x14ac:dyDescent="0.2">
      <c r="U56438" s="55"/>
      <c r="V56438" s="53"/>
      <c r="W56438" s="53"/>
      <c r="X56438" s="53"/>
      <c r="Y56438" s="55"/>
    </row>
    <row r="56439" spans="21:25" x14ac:dyDescent="0.2">
      <c r="U56439" s="55"/>
      <c r="V56439" s="53"/>
      <c r="W56439" s="53"/>
      <c r="X56439" s="53"/>
      <c r="Y56439" s="55"/>
    </row>
    <row r="56440" spans="21:25" x14ac:dyDescent="0.2">
      <c r="U56440" s="55"/>
      <c r="V56440" s="53"/>
      <c r="W56440" s="53"/>
      <c r="X56440" s="53"/>
      <c r="Y56440" s="55"/>
    </row>
    <row r="56441" spans="21:25" x14ac:dyDescent="0.2">
      <c r="U56441" s="55"/>
      <c r="V56441" s="53"/>
      <c r="W56441" s="53"/>
      <c r="X56441" s="53"/>
      <c r="Y56441" s="55"/>
    </row>
    <row r="56442" spans="21:25" x14ac:dyDescent="0.2">
      <c r="U56442" s="55"/>
      <c r="V56442" s="53"/>
      <c r="W56442" s="53"/>
      <c r="X56442" s="53"/>
      <c r="Y56442" s="55"/>
    </row>
    <row r="56443" spans="21:25" x14ac:dyDescent="0.2">
      <c r="U56443" s="55"/>
      <c r="V56443" s="53"/>
      <c r="W56443" s="53"/>
      <c r="X56443" s="53"/>
      <c r="Y56443" s="55"/>
    </row>
    <row r="56444" spans="21:25" x14ac:dyDescent="0.2">
      <c r="U56444" s="55"/>
      <c r="V56444" s="53"/>
      <c r="W56444" s="53"/>
      <c r="X56444" s="53"/>
      <c r="Y56444" s="55"/>
    </row>
    <row r="56445" spans="21:25" x14ac:dyDescent="0.2">
      <c r="U56445" s="55"/>
      <c r="V56445" s="53"/>
      <c r="W56445" s="53"/>
      <c r="X56445" s="53"/>
      <c r="Y56445" s="55"/>
    </row>
    <row r="56446" spans="21:25" x14ac:dyDescent="0.2">
      <c r="U56446" s="55"/>
      <c r="V56446" s="53"/>
      <c r="W56446" s="53"/>
      <c r="X56446" s="53"/>
      <c r="Y56446" s="55"/>
    </row>
    <row r="56447" spans="21:25" x14ac:dyDescent="0.2">
      <c r="U56447" s="55"/>
      <c r="V56447" s="53"/>
      <c r="W56447" s="53"/>
      <c r="X56447" s="53"/>
      <c r="Y56447" s="55"/>
    </row>
    <row r="56448" spans="21:25" x14ac:dyDescent="0.2">
      <c r="U56448" s="55"/>
      <c r="V56448" s="53"/>
      <c r="W56448" s="53"/>
      <c r="X56448" s="53"/>
      <c r="Y56448" s="55"/>
    </row>
    <row r="56449" spans="21:25" x14ac:dyDescent="0.2">
      <c r="U56449" s="55"/>
      <c r="V56449" s="53"/>
      <c r="W56449" s="53"/>
      <c r="X56449" s="53"/>
      <c r="Y56449" s="55"/>
    </row>
    <row r="56450" spans="21:25" x14ac:dyDescent="0.2">
      <c r="U56450" s="55"/>
      <c r="V56450" s="53"/>
      <c r="W56450" s="53"/>
      <c r="X56450" s="53"/>
      <c r="Y56450" s="55"/>
    </row>
    <row r="56451" spans="21:25" x14ac:dyDescent="0.2">
      <c r="U56451" s="55"/>
      <c r="V56451" s="53"/>
      <c r="W56451" s="53"/>
      <c r="X56451" s="53"/>
      <c r="Y56451" s="55"/>
    </row>
    <row r="56452" spans="21:25" x14ac:dyDescent="0.2">
      <c r="U56452" s="55"/>
      <c r="V56452" s="53"/>
      <c r="W56452" s="53"/>
      <c r="X56452" s="53"/>
      <c r="Y56452" s="55"/>
    </row>
    <row r="56453" spans="21:25" x14ac:dyDescent="0.2">
      <c r="U56453" s="55"/>
      <c r="V56453" s="53"/>
      <c r="W56453" s="53"/>
      <c r="X56453" s="53"/>
      <c r="Y56453" s="55"/>
    </row>
    <row r="56454" spans="21:25" x14ac:dyDescent="0.2">
      <c r="U56454" s="55"/>
      <c r="V56454" s="53"/>
      <c r="W56454" s="53"/>
      <c r="X56454" s="53"/>
      <c r="Y56454" s="55"/>
    </row>
    <row r="56455" spans="21:25" x14ac:dyDescent="0.2">
      <c r="U56455" s="55"/>
      <c r="V56455" s="53"/>
      <c r="W56455" s="53"/>
      <c r="X56455" s="53"/>
      <c r="Y56455" s="55"/>
    </row>
    <row r="56456" spans="21:25" x14ac:dyDescent="0.2">
      <c r="U56456" s="55"/>
      <c r="V56456" s="53"/>
      <c r="W56456" s="53"/>
      <c r="X56456" s="53"/>
      <c r="Y56456" s="55"/>
    </row>
    <row r="56457" spans="21:25" x14ac:dyDescent="0.2">
      <c r="U56457" s="55"/>
      <c r="V56457" s="53"/>
      <c r="W56457" s="53"/>
      <c r="X56457" s="53"/>
      <c r="Y56457" s="55"/>
    </row>
    <row r="56458" spans="21:25" x14ac:dyDescent="0.2">
      <c r="U56458" s="55"/>
      <c r="V56458" s="53"/>
      <c r="W56458" s="53"/>
      <c r="X56458" s="53"/>
      <c r="Y56458" s="55"/>
    </row>
    <row r="56459" spans="21:25" x14ac:dyDescent="0.2">
      <c r="U56459" s="55"/>
      <c r="V56459" s="53"/>
      <c r="W56459" s="53"/>
      <c r="X56459" s="53"/>
      <c r="Y56459" s="55"/>
    </row>
    <row r="56460" spans="21:25" x14ac:dyDescent="0.2">
      <c r="U56460" s="55"/>
      <c r="V56460" s="53"/>
      <c r="W56460" s="53"/>
      <c r="X56460" s="53"/>
      <c r="Y56460" s="55"/>
    </row>
    <row r="56461" spans="21:25" x14ac:dyDescent="0.2">
      <c r="U56461" s="55"/>
      <c r="V56461" s="53"/>
      <c r="W56461" s="53"/>
      <c r="X56461" s="53"/>
      <c r="Y56461" s="55"/>
    </row>
    <row r="56462" spans="21:25" x14ac:dyDescent="0.2">
      <c r="U56462" s="55"/>
      <c r="V56462" s="53"/>
      <c r="W56462" s="53"/>
      <c r="X56462" s="53"/>
      <c r="Y56462" s="55"/>
    </row>
    <row r="56463" spans="21:25" x14ac:dyDescent="0.2">
      <c r="U56463" s="55"/>
      <c r="V56463" s="53"/>
      <c r="W56463" s="53"/>
      <c r="X56463" s="53"/>
      <c r="Y56463" s="55"/>
    </row>
    <row r="56464" spans="21:25" x14ac:dyDescent="0.2">
      <c r="U56464" s="55"/>
      <c r="V56464" s="53"/>
      <c r="W56464" s="53"/>
      <c r="X56464" s="53"/>
      <c r="Y56464" s="55"/>
    </row>
    <row r="56465" spans="21:25" x14ac:dyDescent="0.2">
      <c r="U56465" s="55"/>
      <c r="V56465" s="53"/>
      <c r="W56465" s="53"/>
      <c r="X56465" s="53"/>
      <c r="Y56465" s="55"/>
    </row>
    <row r="56466" spans="21:25" x14ac:dyDescent="0.2">
      <c r="U56466" s="55"/>
      <c r="V56466" s="53"/>
      <c r="W56466" s="53"/>
      <c r="X56466" s="53"/>
      <c r="Y56466" s="55"/>
    </row>
    <row r="56467" spans="21:25" x14ac:dyDescent="0.2">
      <c r="U56467" s="55"/>
      <c r="V56467" s="53"/>
      <c r="W56467" s="53"/>
      <c r="X56467" s="53"/>
      <c r="Y56467" s="55"/>
    </row>
    <row r="56468" spans="21:25" x14ac:dyDescent="0.2">
      <c r="U56468" s="55"/>
      <c r="V56468" s="53"/>
      <c r="W56468" s="53"/>
      <c r="X56468" s="53"/>
      <c r="Y56468" s="55"/>
    </row>
    <row r="56469" spans="21:25" x14ac:dyDescent="0.2">
      <c r="U56469" s="55"/>
      <c r="V56469" s="53"/>
      <c r="W56469" s="53"/>
      <c r="X56469" s="53"/>
      <c r="Y56469" s="55"/>
    </row>
    <row r="56470" spans="21:25" x14ac:dyDescent="0.2">
      <c r="U56470" s="55"/>
      <c r="V56470" s="53"/>
      <c r="W56470" s="53"/>
      <c r="X56470" s="53"/>
      <c r="Y56470" s="55"/>
    </row>
    <row r="56471" spans="21:25" x14ac:dyDescent="0.2">
      <c r="U56471" s="55"/>
      <c r="V56471" s="53"/>
      <c r="W56471" s="53"/>
      <c r="X56471" s="53"/>
      <c r="Y56471" s="55"/>
    </row>
    <row r="56472" spans="21:25" x14ac:dyDescent="0.2">
      <c r="U56472" s="55"/>
      <c r="V56472" s="53"/>
      <c r="W56472" s="53"/>
      <c r="X56472" s="53"/>
      <c r="Y56472" s="55"/>
    </row>
    <row r="56473" spans="21:25" x14ac:dyDescent="0.2">
      <c r="U56473" s="55"/>
      <c r="V56473" s="53"/>
      <c r="W56473" s="53"/>
      <c r="X56473" s="53"/>
      <c r="Y56473" s="55"/>
    </row>
    <row r="56474" spans="21:25" x14ac:dyDescent="0.2">
      <c r="U56474" s="55"/>
      <c r="V56474" s="53"/>
      <c r="W56474" s="53"/>
      <c r="X56474" s="53"/>
      <c r="Y56474" s="55"/>
    </row>
    <row r="56475" spans="21:25" x14ac:dyDescent="0.2">
      <c r="U56475" s="55"/>
      <c r="V56475" s="53"/>
      <c r="W56475" s="53"/>
      <c r="X56475" s="53"/>
      <c r="Y56475" s="55"/>
    </row>
    <row r="56476" spans="21:25" x14ac:dyDescent="0.2">
      <c r="U56476" s="55"/>
      <c r="V56476" s="53"/>
      <c r="W56476" s="53"/>
      <c r="X56476" s="53"/>
      <c r="Y56476" s="55"/>
    </row>
    <row r="56477" spans="21:25" x14ac:dyDescent="0.2">
      <c r="U56477" s="55"/>
      <c r="V56477" s="53"/>
      <c r="W56477" s="53"/>
      <c r="X56477" s="53"/>
      <c r="Y56477" s="55"/>
    </row>
    <row r="56478" spans="21:25" x14ac:dyDescent="0.2">
      <c r="U56478" s="55"/>
      <c r="V56478" s="53"/>
      <c r="W56478" s="53"/>
      <c r="X56478" s="53"/>
      <c r="Y56478" s="55"/>
    </row>
    <row r="56479" spans="21:25" x14ac:dyDescent="0.2">
      <c r="U56479" s="55"/>
      <c r="V56479" s="53"/>
      <c r="W56479" s="53"/>
      <c r="X56479" s="53"/>
      <c r="Y56479" s="55"/>
    </row>
    <row r="56480" spans="21:25" x14ac:dyDescent="0.2">
      <c r="U56480" s="55"/>
      <c r="V56480" s="53"/>
      <c r="W56480" s="53"/>
      <c r="X56480" s="53"/>
      <c r="Y56480" s="55"/>
    </row>
    <row r="56481" spans="21:25" x14ac:dyDescent="0.2">
      <c r="U56481" s="55"/>
      <c r="V56481" s="53"/>
      <c r="W56481" s="53"/>
      <c r="X56481" s="53"/>
      <c r="Y56481" s="55"/>
    </row>
    <row r="56482" spans="21:25" x14ac:dyDescent="0.2">
      <c r="U56482" s="55"/>
      <c r="V56482" s="53"/>
      <c r="W56482" s="53"/>
      <c r="X56482" s="53"/>
      <c r="Y56482" s="55"/>
    </row>
    <row r="56483" spans="21:25" x14ac:dyDescent="0.2">
      <c r="U56483" s="55"/>
      <c r="V56483" s="53"/>
      <c r="W56483" s="53"/>
      <c r="X56483" s="53"/>
      <c r="Y56483" s="55"/>
    </row>
    <row r="56484" spans="21:25" x14ac:dyDescent="0.2">
      <c r="U56484" s="55"/>
      <c r="V56484" s="53"/>
      <c r="W56484" s="53"/>
      <c r="X56484" s="53"/>
      <c r="Y56484" s="55"/>
    </row>
    <row r="56485" spans="21:25" x14ac:dyDescent="0.2">
      <c r="U56485" s="55"/>
      <c r="V56485" s="53"/>
      <c r="W56485" s="53"/>
      <c r="X56485" s="53"/>
      <c r="Y56485" s="55"/>
    </row>
    <row r="56486" spans="21:25" x14ac:dyDescent="0.2">
      <c r="U56486" s="55"/>
      <c r="V56486" s="53"/>
      <c r="W56486" s="53"/>
      <c r="X56486" s="53"/>
      <c r="Y56486" s="55"/>
    </row>
    <row r="56487" spans="21:25" x14ac:dyDescent="0.2">
      <c r="U56487" s="55"/>
      <c r="V56487" s="53"/>
      <c r="W56487" s="53"/>
      <c r="X56487" s="53"/>
      <c r="Y56487" s="55"/>
    </row>
    <row r="56488" spans="21:25" x14ac:dyDescent="0.2">
      <c r="U56488" s="55"/>
      <c r="V56488" s="53"/>
      <c r="W56488" s="53"/>
      <c r="X56488" s="53"/>
      <c r="Y56488" s="55"/>
    </row>
    <row r="56489" spans="21:25" x14ac:dyDescent="0.2">
      <c r="U56489" s="55"/>
      <c r="V56489" s="53"/>
      <c r="W56489" s="53"/>
      <c r="X56489" s="53"/>
      <c r="Y56489" s="55"/>
    </row>
    <row r="56490" spans="21:25" x14ac:dyDescent="0.2">
      <c r="U56490" s="55"/>
      <c r="V56490" s="53"/>
      <c r="W56490" s="53"/>
      <c r="X56490" s="53"/>
      <c r="Y56490" s="55"/>
    </row>
    <row r="56491" spans="21:25" x14ac:dyDescent="0.2">
      <c r="U56491" s="55"/>
      <c r="V56491" s="53"/>
      <c r="W56491" s="53"/>
      <c r="X56491" s="53"/>
      <c r="Y56491" s="55"/>
    </row>
    <row r="56492" spans="21:25" x14ac:dyDescent="0.2">
      <c r="U56492" s="55"/>
      <c r="V56492" s="53"/>
      <c r="W56492" s="53"/>
      <c r="X56492" s="53"/>
      <c r="Y56492" s="55"/>
    </row>
    <row r="56493" spans="21:25" x14ac:dyDescent="0.2">
      <c r="U56493" s="55"/>
      <c r="V56493" s="53"/>
      <c r="W56493" s="53"/>
      <c r="X56493" s="53"/>
      <c r="Y56493" s="55"/>
    </row>
    <row r="56494" spans="21:25" x14ac:dyDescent="0.2">
      <c r="U56494" s="55"/>
      <c r="V56494" s="53"/>
      <c r="W56494" s="53"/>
      <c r="X56494" s="53"/>
      <c r="Y56494" s="55"/>
    </row>
    <row r="56495" spans="21:25" x14ac:dyDescent="0.2">
      <c r="U56495" s="55"/>
      <c r="V56495" s="53"/>
      <c r="W56495" s="53"/>
      <c r="X56495" s="53"/>
      <c r="Y56495" s="55"/>
    </row>
    <row r="56496" spans="21:25" x14ac:dyDescent="0.2">
      <c r="U56496" s="55"/>
      <c r="V56496" s="53"/>
      <c r="W56496" s="53"/>
      <c r="X56496" s="53"/>
      <c r="Y56496" s="55"/>
    </row>
    <row r="56497" spans="21:25" x14ac:dyDescent="0.2">
      <c r="U56497" s="55"/>
      <c r="V56497" s="53"/>
      <c r="W56497" s="53"/>
      <c r="X56497" s="53"/>
      <c r="Y56497" s="55"/>
    </row>
    <row r="56498" spans="21:25" x14ac:dyDescent="0.2">
      <c r="U56498" s="55"/>
      <c r="V56498" s="53"/>
      <c r="W56498" s="53"/>
      <c r="X56498" s="53"/>
      <c r="Y56498" s="55"/>
    </row>
    <row r="56499" spans="21:25" x14ac:dyDescent="0.2">
      <c r="U56499" s="55"/>
      <c r="V56499" s="53"/>
      <c r="W56499" s="53"/>
      <c r="X56499" s="53"/>
      <c r="Y56499" s="55"/>
    </row>
    <row r="56500" spans="21:25" x14ac:dyDescent="0.2">
      <c r="U56500" s="55"/>
      <c r="V56500" s="53"/>
      <c r="W56500" s="53"/>
      <c r="X56500" s="53"/>
      <c r="Y56500" s="55"/>
    </row>
    <row r="56501" spans="21:25" x14ac:dyDescent="0.2">
      <c r="U56501" s="55"/>
      <c r="V56501" s="53"/>
      <c r="W56501" s="53"/>
      <c r="X56501" s="53"/>
      <c r="Y56501" s="55"/>
    </row>
    <row r="56502" spans="21:25" x14ac:dyDescent="0.2">
      <c r="U56502" s="55"/>
      <c r="V56502" s="53"/>
      <c r="W56502" s="53"/>
      <c r="X56502" s="53"/>
      <c r="Y56502" s="55"/>
    </row>
    <row r="56503" spans="21:25" x14ac:dyDescent="0.2">
      <c r="U56503" s="55"/>
      <c r="V56503" s="53"/>
      <c r="W56503" s="53"/>
      <c r="X56503" s="53"/>
      <c r="Y56503" s="55"/>
    </row>
    <row r="56504" spans="21:25" x14ac:dyDescent="0.2">
      <c r="U56504" s="55"/>
      <c r="V56504" s="53"/>
      <c r="W56504" s="53"/>
      <c r="X56504" s="53"/>
      <c r="Y56504" s="55"/>
    </row>
    <row r="56505" spans="21:25" x14ac:dyDescent="0.2">
      <c r="U56505" s="55"/>
      <c r="V56505" s="53"/>
      <c r="W56505" s="53"/>
      <c r="X56505" s="53"/>
      <c r="Y56505" s="55"/>
    </row>
    <row r="56506" spans="21:25" x14ac:dyDescent="0.2">
      <c r="U56506" s="55"/>
      <c r="V56506" s="53"/>
      <c r="W56506" s="53"/>
      <c r="X56506" s="53"/>
      <c r="Y56506" s="55"/>
    </row>
    <row r="56507" spans="21:25" x14ac:dyDescent="0.2">
      <c r="U56507" s="55"/>
      <c r="V56507" s="53"/>
      <c r="W56507" s="53"/>
      <c r="X56507" s="53"/>
      <c r="Y56507" s="55"/>
    </row>
    <row r="56508" spans="21:25" x14ac:dyDescent="0.2">
      <c r="U56508" s="55"/>
      <c r="V56508" s="53"/>
      <c r="W56508" s="53"/>
      <c r="X56508" s="53"/>
      <c r="Y56508" s="55"/>
    </row>
    <row r="56509" spans="21:25" x14ac:dyDescent="0.2">
      <c r="U56509" s="55"/>
      <c r="V56509" s="53"/>
      <c r="W56509" s="53"/>
      <c r="X56509" s="53"/>
      <c r="Y56509" s="55"/>
    </row>
    <row r="56510" spans="21:25" x14ac:dyDescent="0.2">
      <c r="U56510" s="55"/>
      <c r="V56510" s="53"/>
      <c r="W56510" s="53"/>
      <c r="X56510" s="53"/>
      <c r="Y56510" s="55"/>
    </row>
    <row r="56511" spans="21:25" x14ac:dyDescent="0.2">
      <c r="U56511" s="55"/>
      <c r="V56511" s="53"/>
      <c r="W56511" s="53"/>
      <c r="X56511" s="53"/>
      <c r="Y56511" s="55"/>
    </row>
    <row r="56512" spans="21:25" x14ac:dyDescent="0.2">
      <c r="U56512" s="55"/>
      <c r="V56512" s="53"/>
      <c r="W56512" s="53"/>
      <c r="X56512" s="53"/>
      <c r="Y56512" s="55"/>
    </row>
    <row r="56513" spans="21:25" x14ac:dyDescent="0.2">
      <c r="U56513" s="55"/>
      <c r="V56513" s="53"/>
      <c r="W56513" s="53"/>
      <c r="X56513" s="53"/>
      <c r="Y56513" s="55"/>
    </row>
    <row r="56514" spans="21:25" x14ac:dyDescent="0.2">
      <c r="U56514" s="55"/>
      <c r="V56514" s="53"/>
      <c r="W56514" s="53"/>
      <c r="X56514" s="53"/>
      <c r="Y56514" s="55"/>
    </row>
    <row r="56515" spans="21:25" x14ac:dyDescent="0.2">
      <c r="U56515" s="55"/>
      <c r="V56515" s="53"/>
      <c r="W56515" s="53"/>
      <c r="X56515" s="53"/>
      <c r="Y56515" s="55"/>
    </row>
    <row r="56516" spans="21:25" x14ac:dyDescent="0.2">
      <c r="U56516" s="55"/>
      <c r="V56516" s="53"/>
      <c r="W56516" s="53"/>
      <c r="X56516" s="53"/>
      <c r="Y56516" s="55"/>
    </row>
    <row r="56517" spans="21:25" x14ac:dyDescent="0.2">
      <c r="U56517" s="55"/>
      <c r="V56517" s="53"/>
      <c r="W56517" s="53"/>
      <c r="X56517" s="53"/>
      <c r="Y56517" s="55"/>
    </row>
    <row r="56518" spans="21:25" x14ac:dyDescent="0.2">
      <c r="U56518" s="55"/>
      <c r="V56518" s="53"/>
      <c r="W56518" s="53"/>
      <c r="X56518" s="53"/>
      <c r="Y56518" s="55"/>
    </row>
    <row r="56519" spans="21:25" x14ac:dyDescent="0.2">
      <c r="U56519" s="55"/>
      <c r="V56519" s="53"/>
      <c r="W56519" s="53"/>
      <c r="X56519" s="53"/>
      <c r="Y56519" s="55"/>
    </row>
    <row r="56520" spans="21:25" x14ac:dyDescent="0.2">
      <c r="U56520" s="55"/>
      <c r="V56520" s="53"/>
      <c r="W56520" s="53"/>
      <c r="X56520" s="53"/>
      <c r="Y56520" s="55"/>
    </row>
    <row r="56521" spans="21:25" x14ac:dyDescent="0.2">
      <c r="U56521" s="55"/>
      <c r="V56521" s="53"/>
      <c r="W56521" s="53"/>
      <c r="X56521" s="53"/>
      <c r="Y56521" s="55"/>
    </row>
    <row r="56522" spans="21:25" x14ac:dyDescent="0.2">
      <c r="U56522" s="55"/>
      <c r="V56522" s="53"/>
      <c r="W56522" s="53"/>
      <c r="X56522" s="53"/>
      <c r="Y56522" s="55"/>
    </row>
    <row r="56523" spans="21:25" x14ac:dyDescent="0.2">
      <c r="U56523" s="55"/>
      <c r="V56523" s="53"/>
      <c r="W56523" s="53"/>
      <c r="X56523" s="53"/>
      <c r="Y56523" s="55"/>
    </row>
    <row r="56524" spans="21:25" x14ac:dyDescent="0.2">
      <c r="U56524" s="55"/>
      <c r="V56524" s="53"/>
      <c r="W56524" s="53"/>
      <c r="X56524" s="53"/>
      <c r="Y56524" s="55"/>
    </row>
    <row r="56525" spans="21:25" x14ac:dyDescent="0.2">
      <c r="U56525" s="55"/>
      <c r="V56525" s="53"/>
      <c r="W56525" s="53"/>
      <c r="X56525" s="53"/>
      <c r="Y56525" s="55"/>
    </row>
    <row r="56526" spans="21:25" x14ac:dyDescent="0.2">
      <c r="U56526" s="55"/>
      <c r="V56526" s="53"/>
      <c r="W56526" s="53"/>
      <c r="X56526" s="53"/>
      <c r="Y56526" s="55"/>
    </row>
    <row r="56527" spans="21:25" x14ac:dyDescent="0.2">
      <c r="U56527" s="55"/>
      <c r="V56527" s="53"/>
      <c r="W56527" s="53"/>
      <c r="X56527" s="53"/>
      <c r="Y56527" s="55"/>
    </row>
    <row r="56528" spans="21:25" x14ac:dyDescent="0.2">
      <c r="U56528" s="55"/>
      <c r="V56528" s="53"/>
      <c r="W56528" s="53"/>
      <c r="X56528" s="53"/>
      <c r="Y56528" s="55"/>
    </row>
    <row r="56529" spans="21:25" x14ac:dyDescent="0.2">
      <c r="U56529" s="55"/>
      <c r="V56529" s="53"/>
      <c r="W56529" s="53"/>
      <c r="X56529" s="53"/>
      <c r="Y56529" s="55"/>
    </row>
    <row r="56530" spans="21:25" x14ac:dyDescent="0.2">
      <c r="U56530" s="55"/>
      <c r="V56530" s="53"/>
      <c r="W56530" s="53"/>
      <c r="X56530" s="53"/>
      <c r="Y56530" s="55"/>
    </row>
    <row r="56531" spans="21:25" x14ac:dyDescent="0.2">
      <c r="U56531" s="55"/>
      <c r="V56531" s="53"/>
      <c r="W56531" s="53"/>
      <c r="X56531" s="53"/>
      <c r="Y56531" s="55"/>
    </row>
    <row r="56532" spans="21:25" x14ac:dyDescent="0.2">
      <c r="U56532" s="55"/>
      <c r="V56532" s="53"/>
      <c r="W56532" s="53"/>
      <c r="X56532" s="53"/>
      <c r="Y56532" s="55"/>
    </row>
    <row r="56533" spans="21:25" x14ac:dyDescent="0.2">
      <c r="U56533" s="55"/>
      <c r="V56533" s="53"/>
      <c r="W56533" s="53"/>
      <c r="X56533" s="53"/>
      <c r="Y56533" s="55"/>
    </row>
    <row r="56534" spans="21:25" x14ac:dyDescent="0.2">
      <c r="U56534" s="55"/>
      <c r="V56534" s="53"/>
      <c r="W56534" s="53"/>
      <c r="X56534" s="53"/>
      <c r="Y56534" s="55"/>
    </row>
    <row r="56535" spans="21:25" x14ac:dyDescent="0.2">
      <c r="U56535" s="55"/>
      <c r="V56535" s="53"/>
      <c r="W56535" s="53"/>
      <c r="X56535" s="53"/>
      <c r="Y56535" s="55"/>
    </row>
    <row r="56536" spans="21:25" x14ac:dyDescent="0.2">
      <c r="U56536" s="55"/>
      <c r="V56536" s="53"/>
      <c r="W56536" s="53"/>
      <c r="X56536" s="53"/>
      <c r="Y56536" s="55"/>
    </row>
    <row r="56537" spans="21:25" x14ac:dyDescent="0.2">
      <c r="U56537" s="55"/>
      <c r="V56537" s="53"/>
      <c r="W56537" s="53"/>
      <c r="X56537" s="53"/>
      <c r="Y56537" s="55"/>
    </row>
    <row r="56538" spans="21:25" x14ac:dyDescent="0.2">
      <c r="U56538" s="55"/>
      <c r="V56538" s="53"/>
      <c r="W56538" s="53"/>
      <c r="X56538" s="53"/>
      <c r="Y56538" s="55"/>
    </row>
    <row r="56539" spans="21:25" x14ac:dyDescent="0.2">
      <c r="U56539" s="55"/>
      <c r="V56539" s="53"/>
      <c r="W56539" s="53"/>
      <c r="X56539" s="53"/>
      <c r="Y56539" s="55"/>
    </row>
    <row r="56540" spans="21:25" x14ac:dyDescent="0.2">
      <c r="U56540" s="55"/>
      <c r="V56540" s="53"/>
      <c r="W56540" s="53"/>
      <c r="X56540" s="53"/>
      <c r="Y56540" s="55"/>
    </row>
    <row r="56541" spans="21:25" x14ac:dyDescent="0.2">
      <c r="U56541" s="55"/>
      <c r="V56541" s="53"/>
      <c r="W56541" s="53"/>
      <c r="X56541" s="53"/>
      <c r="Y56541" s="55"/>
    </row>
    <row r="56542" spans="21:25" x14ac:dyDescent="0.2">
      <c r="U56542" s="55"/>
      <c r="V56542" s="53"/>
      <c r="W56542" s="53"/>
      <c r="X56542" s="53"/>
      <c r="Y56542" s="55"/>
    </row>
    <row r="56543" spans="21:25" x14ac:dyDescent="0.2">
      <c r="U56543" s="55"/>
      <c r="V56543" s="53"/>
      <c r="W56543" s="53"/>
      <c r="X56543" s="53"/>
      <c r="Y56543" s="55"/>
    </row>
    <row r="56544" spans="21:25" x14ac:dyDescent="0.2">
      <c r="U56544" s="55"/>
      <c r="V56544" s="53"/>
      <c r="W56544" s="53"/>
      <c r="X56544" s="53"/>
      <c r="Y56544" s="55"/>
    </row>
    <row r="56545" spans="21:25" x14ac:dyDescent="0.2">
      <c r="U56545" s="55"/>
      <c r="V56545" s="53"/>
      <c r="W56545" s="53"/>
      <c r="X56545" s="53"/>
      <c r="Y56545" s="55"/>
    </row>
    <row r="56546" spans="21:25" x14ac:dyDescent="0.2">
      <c r="U56546" s="55"/>
      <c r="V56546" s="53"/>
      <c r="W56546" s="53"/>
      <c r="X56546" s="53"/>
      <c r="Y56546" s="55"/>
    </row>
    <row r="56547" spans="21:25" x14ac:dyDescent="0.2">
      <c r="U56547" s="55"/>
      <c r="V56547" s="53"/>
      <c r="W56547" s="53"/>
      <c r="X56547" s="53"/>
      <c r="Y56547" s="55"/>
    </row>
    <row r="56548" spans="21:25" x14ac:dyDescent="0.2">
      <c r="U56548" s="55"/>
      <c r="V56548" s="53"/>
      <c r="W56548" s="53"/>
      <c r="X56548" s="53"/>
      <c r="Y56548" s="55"/>
    </row>
    <row r="56549" spans="21:25" x14ac:dyDescent="0.2">
      <c r="U56549" s="55"/>
      <c r="V56549" s="53"/>
      <c r="W56549" s="53"/>
      <c r="X56549" s="53"/>
      <c r="Y56549" s="55"/>
    </row>
    <row r="56550" spans="21:25" x14ac:dyDescent="0.2">
      <c r="U56550" s="55"/>
      <c r="V56550" s="53"/>
      <c r="W56550" s="53"/>
      <c r="X56550" s="53"/>
      <c r="Y56550" s="55"/>
    </row>
    <row r="56551" spans="21:25" x14ac:dyDescent="0.2">
      <c r="U56551" s="55"/>
      <c r="V56551" s="53"/>
      <c r="W56551" s="53"/>
      <c r="X56551" s="53"/>
      <c r="Y56551" s="55"/>
    </row>
    <row r="56552" spans="21:25" x14ac:dyDescent="0.2">
      <c r="U56552" s="55"/>
      <c r="V56552" s="53"/>
      <c r="W56552" s="53"/>
      <c r="X56552" s="53"/>
      <c r="Y56552" s="55"/>
    </row>
    <row r="56553" spans="21:25" x14ac:dyDescent="0.2">
      <c r="U56553" s="55"/>
      <c r="V56553" s="53"/>
      <c r="W56553" s="53"/>
      <c r="X56553" s="53"/>
      <c r="Y56553" s="55"/>
    </row>
    <row r="56554" spans="21:25" x14ac:dyDescent="0.2">
      <c r="U56554" s="55"/>
      <c r="V56554" s="53"/>
      <c r="W56554" s="53"/>
      <c r="X56554" s="53"/>
      <c r="Y56554" s="55"/>
    </row>
    <row r="56555" spans="21:25" x14ac:dyDescent="0.2">
      <c r="U56555" s="55"/>
      <c r="V56555" s="53"/>
      <c r="W56555" s="53"/>
      <c r="X56555" s="53"/>
      <c r="Y56555" s="55"/>
    </row>
    <row r="56556" spans="21:25" x14ac:dyDescent="0.2">
      <c r="U56556" s="55"/>
      <c r="V56556" s="53"/>
      <c r="W56556" s="53"/>
      <c r="X56556" s="53"/>
      <c r="Y56556" s="55"/>
    </row>
    <row r="56557" spans="21:25" x14ac:dyDescent="0.2">
      <c r="U56557" s="55"/>
      <c r="V56557" s="53"/>
      <c r="W56557" s="53"/>
      <c r="X56557" s="53"/>
      <c r="Y56557" s="55"/>
    </row>
    <row r="56558" spans="21:25" x14ac:dyDescent="0.2">
      <c r="U56558" s="55"/>
      <c r="V56558" s="53"/>
      <c r="W56558" s="53"/>
      <c r="X56558" s="53"/>
      <c r="Y56558" s="55"/>
    </row>
    <row r="56559" spans="21:25" x14ac:dyDescent="0.2">
      <c r="U56559" s="55"/>
      <c r="V56559" s="53"/>
      <c r="W56559" s="53"/>
      <c r="X56559" s="53"/>
      <c r="Y56559" s="55"/>
    </row>
    <row r="56560" spans="21:25" x14ac:dyDescent="0.2">
      <c r="U56560" s="55"/>
      <c r="V56560" s="53"/>
      <c r="W56560" s="53"/>
      <c r="X56560" s="53"/>
      <c r="Y56560" s="55"/>
    </row>
    <row r="56561" spans="21:25" x14ac:dyDescent="0.2">
      <c r="U56561" s="55"/>
      <c r="V56561" s="53"/>
      <c r="W56561" s="53"/>
      <c r="X56561" s="53"/>
      <c r="Y56561" s="55"/>
    </row>
    <row r="56562" spans="21:25" x14ac:dyDescent="0.2">
      <c r="U56562" s="55"/>
      <c r="V56562" s="53"/>
      <c r="W56562" s="53"/>
      <c r="X56562" s="53"/>
      <c r="Y56562" s="55"/>
    </row>
    <row r="56563" spans="21:25" x14ac:dyDescent="0.2">
      <c r="U56563" s="55"/>
      <c r="V56563" s="53"/>
      <c r="W56563" s="53"/>
      <c r="X56563" s="53"/>
      <c r="Y56563" s="55"/>
    </row>
    <row r="56564" spans="21:25" x14ac:dyDescent="0.2">
      <c r="U56564" s="55"/>
      <c r="V56564" s="53"/>
      <c r="W56564" s="53"/>
      <c r="X56564" s="53"/>
      <c r="Y56564" s="55"/>
    </row>
    <row r="56565" spans="21:25" x14ac:dyDescent="0.2">
      <c r="U56565" s="55"/>
      <c r="V56565" s="53"/>
      <c r="W56565" s="53"/>
      <c r="X56565" s="53"/>
      <c r="Y56565" s="55"/>
    </row>
    <row r="56566" spans="21:25" x14ac:dyDescent="0.2">
      <c r="U56566" s="55"/>
      <c r="V56566" s="53"/>
      <c r="W56566" s="53"/>
      <c r="X56566" s="53"/>
      <c r="Y56566" s="55"/>
    </row>
    <row r="56567" spans="21:25" x14ac:dyDescent="0.2">
      <c r="U56567" s="55"/>
      <c r="V56567" s="53"/>
      <c r="W56567" s="53"/>
      <c r="X56567" s="53"/>
      <c r="Y56567" s="55"/>
    </row>
    <row r="56568" spans="21:25" x14ac:dyDescent="0.2">
      <c r="U56568" s="55"/>
      <c r="V56568" s="53"/>
      <c r="W56568" s="53"/>
      <c r="X56568" s="53"/>
      <c r="Y56568" s="55"/>
    </row>
    <row r="56569" spans="21:25" x14ac:dyDescent="0.2">
      <c r="U56569" s="55"/>
      <c r="V56569" s="53"/>
      <c r="W56569" s="53"/>
      <c r="X56569" s="53"/>
      <c r="Y56569" s="55"/>
    </row>
    <row r="56570" spans="21:25" x14ac:dyDescent="0.2">
      <c r="U56570" s="55"/>
      <c r="V56570" s="53"/>
      <c r="W56570" s="53"/>
      <c r="X56570" s="53"/>
      <c r="Y56570" s="55"/>
    </row>
    <row r="56571" spans="21:25" x14ac:dyDescent="0.2">
      <c r="U56571" s="55"/>
      <c r="V56571" s="53"/>
      <c r="W56571" s="53"/>
      <c r="X56571" s="53"/>
      <c r="Y56571" s="55"/>
    </row>
    <row r="56572" spans="21:25" x14ac:dyDescent="0.2">
      <c r="U56572" s="55"/>
      <c r="V56572" s="53"/>
      <c r="W56572" s="53"/>
      <c r="X56572" s="53"/>
      <c r="Y56572" s="55"/>
    </row>
    <row r="56573" spans="21:25" x14ac:dyDescent="0.2">
      <c r="U56573" s="55"/>
      <c r="V56573" s="53"/>
      <c r="W56573" s="53"/>
      <c r="X56573" s="53"/>
      <c r="Y56573" s="55"/>
    </row>
    <row r="56574" spans="21:25" x14ac:dyDescent="0.2">
      <c r="U56574" s="55"/>
      <c r="V56574" s="53"/>
      <c r="W56574" s="53"/>
      <c r="X56574" s="53"/>
      <c r="Y56574" s="55"/>
    </row>
    <row r="56575" spans="21:25" x14ac:dyDescent="0.2">
      <c r="U56575" s="55"/>
      <c r="V56575" s="53"/>
      <c r="W56575" s="53"/>
      <c r="X56575" s="53"/>
      <c r="Y56575" s="55"/>
    </row>
    <row r="56576" spans="21:25" x14ac:dyDescent="0.2">
      <c r="U56576" s="55"/>
      <c r="V56576" s="53"/>
      <c r="W56576" s="53"/>
      <c r="X56576" s="53"/>
      <c r="Y56576" s="55"/>
    </row>
    <row r="56577" spans="21:25" x14ac:dyDescent="0.2">
      <c r="U56577" s="55"/>
      <c r="V56577" s="53"/>
      <c r="W56577" s="53"/>
      <c r="X56577" s="53"/>
      <c r="Y56577" s="55"/>
    </row>
    <row r="56578" spans="21:25" x14ac:dyDescent="0.2">
      <c r="U56578" s="55"/>
      <c r="V56578" s="53"/>
      <c r="W56578" s="53"/>
      <c r="X56578" s="53"/>
      <c r="Y56578" s="55"/>
    </row>
    <row r="56579" spans="21:25" x14ac:dyDescent="0.2">
      <c r="U56579" s="55"/>
      <c r="V56579" s="53"/>
      <c r="W56579" s="53"/>
      <c r="X56579" s="53"/>
      <c r="Y56579" s="55"/>
    </row>
    <row r="56580" spans="21:25" x14ac:dyDescent="0.2">
      <c r="U56580" s="55"/>
      <c r="V56580" s="53"/>
      <c r="W56580" s="53"/>
      <c r="X56580" s="53"/>
      <c r="Y56580" s="55"/>
    </row>
    <row r="56581" spans="21:25" x14ac:dyDescent="0.2">
      <c r="U56581" s="55"/>
      <c r="V56581" s="53"/>
      <c r="W56581" s="53"/>
      <c r="X56581" s="53"/>
      <c r="Y56581" s="55"/>
    </row>
    <row r="56582" spans="21:25" x14ac:dyDescent="0.2">
      <c r="U56582" s="55"/>
      <c r="V56582" s="53"/>
      <c r="W56582" s="53"/>
      <c r="X56582" s="53"/>
      <c r="Y56582" s="55"/>
    </row>
    <row r="56583" spans="21:25" x14ac:dyDescent="0.2">
      <c r="U56583" s="55"/>
      <c r="V56583" s="53"/>
      <c r="W56583" s="53"/>
      <c r="X56583" s="53"/>
      <c r="Y56583" s="55"/>
    </row>
    <row r="56584" spans="21:25" x14ac:dyDescent="0.2">
      <c r="U56584" s="55"/>
      <c r="V56584" s="53"/>
      <c r="W56584" s="53"/>
      <c r="X56584" s="53"/>
      <c r="Y56584" s="55"/>
    </row>
    <row r="56585" spans="21:25" x14ac:dyDescent="0.2">
      <c r="U56585" s="55"/>
      <c r="V56585" s="53"/>
      <c r="W56585" s="53"/>
      <c r="X56585" s="53"/>
      <c r="Y56585" s="55"/>
    </row>
    <row r="56586" spans="21:25" x14ac:dyDescent="0.2">
      <c r="U56586" s="55"/>
      <c r="V56586" s="53"/>
      <c r="W56586" s="53"/>
      <c r="X56586" s="53"/>
      <c r="Y56586" s="55"/>
    </row>
    <row r="56587" spans="21:25" x14ac:dyDescent="0.2">
      <c r="U56587" s="55"/>
      <c r="V56587" s="53"/>
      <c r="W56587" s="53"/>
      <c r="X56587" s="53"/>
      <c r="Y56587" s="55"/>
    </row>
    <row r="56588" spans="21:25" x14ac:dyDescent="0.2">
      <c r="U56588" s="55"/>
      <c r="V56588" s="53"/>
      <c r="W56588" s="53"/>
      <c r="X56588" s="53"/>
      <c r="Y56588" s="55"/>
    </row>
    <row r="56589" spans="21:25" x14ac:dyDescent="0.2">
      <c r="U56589" s="55"/>
      <c r="V56589" s="53"/>
      <c r="W56589" s="53"/>
      <c r="X56589" s="53"/>
      <c r="Y56589" s="55"/>
    </row>
    <row r="56590" spans="21:25" x14ac:dyDescent="0.2">
      <c r="U56590" s="55"/>
      <c r="V56590" s="53"/>
      <c r="W56590" s="53"/>
      <c r="X56590" s="53"/>
      <c r="Y56590" s="55"/>
    </row>
    <row r="56591" spans="21:25" x14ac:dyDescent="0.2">
      <c r="U56591" s="55"/>
      <c r="V56591" s="53"/>
      <c r="W56591" s="53"/>
      <c r="X56591" s="53"/>
      <c r="Y56591" s="55"/>
    </row>
    <row r="56592" spans="21:25" x14ac:dyDescent="0.2">
      <c r="U56592" s="55"/>
      <c r="V56592" s="53"/>
      <c r="W56592" s="53"/>
      <c r="X56592" s="53"/>
      <c r="Y56592" s="55"/>
    </row>
    <row r="56593" spans="21:25" x14ac:dyDescent="0.2">
      <c r="U56593" s="55"/>
      <c r="V56593" s="53"/>
      <c r="W56593" s="53"/>
      <c r="X56593" s="53"/>
      <c r="Y56593" s="55"/>
    </row>
    <row r="56594" spans="21:25" x14ac:dyDescent="0.2">
      <c r="U56594" s="55"/>
      <c r="V56594" s="53"/>
      <c r="W56594" s="53"/>
      <c r="X56594" s="53"/>
      <c r="Y56594" s="55"/>
    </row>
    <row r="56595" spans="21:25" x14ac:dyDescent="0.2">
      <c r="U56595" s="55"/>
      <c r="V56595" s="53"/>
      <c r="W56595" s="53"/>
      <c r="X56595" s="53"/>
      <c r="Y56595" s="55"/>
    </row>
    <row r="56596" spans="21:25" x14ac:dyDescent="0.2">
      <c r="U56596" s="55"/>
      <c r="V56596" s="53"/>
      <c r="W56596" s="53"/>
      <c r="X56596" s="53"/>
      <c r="Y56596" s="55"/>
    </row>
    <row r="56597" spans="21:25" x14ac:dyDescent="0.2">
      <c r="U56597" s="55"/>
      <c r="V56597" s="53"/>
      <c r="W56597" s="53"/>
      <c r="X56597" s="53"/>
      <c r="Y56597" s="55"/>
    </row>
    <row r="56598" spans="21:25" x14ac:dyDescent="0.2">
      <c r="U56598" s="55"/>
      <c r="V56598" s="53"/>
      <c r="W56598" s="53"/>
      <c r="X56598" s="53"/>
      <c r="Y56598" s="55"/>
    </row>
    <row r="56599" spans="21:25" x14ac:dyDescent="0.2">
      <c r="U56599" s="55"/>
      <c r="V56599" s="53"/>
      <c r="W56599" s="53"/>
      <c r="X56599" s="53"/>
      <c r="Y56599" s="55"/>
    </row>
    <row r="56600" spans="21:25" x14ac:dyDescent="0.2">
      <c r="U56600" s="55"/>
      <c r="V56600" s="53"/>
      <c r="W56600" s="53"/>
      <c r="X56600" s="53"/>
      <c r="Y56600" s="55"/>
    </row>
    <row r="56601" spans="21:25" x14ac:dyDescent="0.2">
      <c r="U56601" s="55"/>
      <c r="V56601" s="53"/>
      <c r="W56601" s="53"/>
      <c r="X56601" s="53"/>
      <c r="Y56601" s="55"/>
    </row>
    <row r="56602" spans="21:25" x14ac:dyDescent="0.2">
      <c r="U56602" s="55"/>
      <c r="V56602" s="53"/>
      <c r="W56602" s="53"/>
      <c r="X56602" s="53"/>
      <c r="Y56602" s="55"/>
    </row>
    <row r="56603" spans="21:25" x14ac:dyDescent="0.2">
      <c r="U56603" s="55"/>
      <c r="V56603" s="53"/>
      <c r="W56603" s="53"/>
      <c r="X56603" s="53"/>
      <c r="Y56603" s="55"/>
    </row>
    <row r="56604" spans="21:25" x14ac:dyDescent="0.2">
      <c r="U56604" s="55"/>
      <c r="V56604" s="53"/>
      <c r="W56604" s="53"/>
      <c r="X56604" s="53"/>
      <c r="Y56604" s="55"/>
    </row>
    <row r="56605" spans="21:25" x14ac:dyDescent="0.2">
      <c r="U56605" s="55"/>
      <c r="V56605" s="53"/>
      <c r="W56605" s="53"/>
      <c r="X56605" s="53"/>
      <c r="Y56605" s="55"/>
    </row>
    <row r="56606" spans="21:25" x14ac:dyDescent="0.2">
      <c r="U56606" s="55"/>
      <c r="V56606" s="53"/>
      <c r="W56606" s="53"/>
      <c r="X56606" s="53"/>
      <c r="Y56606" s="55"/>
    </row>
    <row r="56607" spans="21:25" x14ac:dyDescent="0.2">
      <c r="U56607" s="55"/>
      <c r="V56607" s="53"/>
      <c r="W56607" s="53"/>
      <c r="X56607" s="53"/>
      <c r="Y56607" s="55"/>
    </row>
    <row r="56608" spans="21:25" x14ac:dyDescent="0.2">
      <c r="U56608" s="55"/>
      <c r="V56608" s="53"/>
      <c r="W56608" s="53"/>
      <c r="X56608" s="53"/>
      <c r="Y56608" s="55"/>
    </row>
    <row r="56609" spans="21:25" x14ac:dyDescent="0.2">
      <c r="U56609" s="55"/>
      <c r="V56609" s="53"/>
      <c r="W56609" s="53"/>
      <c r="X56609" s="53"/>
      <c r="Y56609" s="55"/>
    </row>
    <row r="56610" spans="21:25" x14ac:dyDescent="0.2">
      <c r="U56610" s="55"/>
      <c r="V56610" s="53"/>
      <c r="W56610" s="53"/>
      <c r="X56610" s="53"/>
      <c r="Y56610" s="55"/>
    </row>
    <row r="56611" spans="21:25" x14ac:dyDescent="0.2">
      <c r="U56611" s="55"/>
      <c r="V56611" s="53"/>
      <c r="W56611" s="53"/>
      <c r="X56611" s="53"/>
      <c r="Y56611" s="55"/>
    </row>
    <row r="56612" spans="21:25" x14ac:dyDescent="0.2">
      <c r="U56612" s="55"/>
      <c r="V56612" s="53"/>
      <c r="W56612" s="53"/>
      <c r="X56612" s="53"/>
      <c r="Y56612" s="55"/>
    </row>
    <row r="56613" spans="21:25" x14ac:dyDescent="0.2">
      <c r="U56613" s="55"/>
      <c r="V56613" s="53"/>
      <c r="W56613" s="53"/>
      <c r="X56613" s="53"/>
      <c r="Y56613" s="55"/>
    </row>
    <row r="56614" spans="21:25" x14ac:dyDescent="0.2">
      <c r="U56614" s="55"/>
      <c r="V56614" s="53"/>
      <c r="W56614" s="53"/>
      <c r="X56614" s="53"/>
      <c r="Y56614" s="55"/>
    </row>
    <row r="56615" spans="21:25" x14ac:dyDescent="0.2">
      <c r="U56615" s="55"/>
      <c r="V56615" s="53"/>
      <c r="W56615" s="53"/>
      <c r="X56615" s="53"/>
      <c r="Y56615" s="55"/>
    </row>
    <row r="56616" spans="21:25" x14ac:dyDescent="0.2">
      <c r="U56616" s="55"/>
      <c r="V56616" s="53"/>
      <c r="W56616" s="53"/>
      <c r="X56616" s="53"/>
      <c r="Y56616" s="55"/>
    </row>
    <row r="56617" spans="21:25" x14ac:dyDescent="0.2">
      <c r="U56617" s="55"/>
      <c r="V56617" s="53"/>
      <c r="W56617" s="53"/>
      <c r="X56617" s="53"/>
      <c r="Y56617" s="55"/>
    </row>
    <row r="56618" spans="21:25" x14ac:dyDescent="0.2">
      <c r="U56618" s="55"/>
      <c r="V56618" s="53"/>
      <c r="W56618" s="53"/>
      <c r="X56618" s="53"/>
      <c r="Y56618" s="55"/>
    </row>
    <row r="56619" spans="21:25" x14ac:dyDescent="0.2">
      <c r="U56619" s="55"/>
      <c r="V56619" s="53"/>
      <c r="W56619" s="53"/>
      <c r="X56619" s="53"/>
      <c r="Y56619" s="55"/>
    </row>
    <row r="56620" spans="21:25" x14ac:dyDescent="0.2">
      <c r="U56620" s="55"/>
      <c r="V56620" s="53"/>
      <c r="W56620" s="53"/>
      <c r="X56620" s="53"/>
      <c r="Y56620" s="55"/>
    </row>
    <row r="56621" spans="21:25" x14ac:dyDescent="0.2">
      <c r="U56621" s="55"/>
      <c r="V56621" s="53"/>
      <c r="W56621" s="53"/>
      <c r="X56621" s="53"/>
      <c r="Y56621" s="55"/>
    </row>
    <row r="56622" spans="21:25" x14ac:dyDescent="0.2">
      <c r="U56622" s="55"/>
      <c r="V56622" s="53"/>
      <c r="W56622" s="53"/>
      <c r="X56622" s="53"/>
      <c r="Y56622" s="55"/>
    </row>
    <row r="56623" spans="21:25" x14ac:dyDescent="0.2">
      <c r="U56623" s="55"/>
      <c r="V56623" s="53"/>
      <c r="W56623" s="53"/>
      <c r="X56623" s="53"/>
      <c r="Y56623" s="55"/>
    </row>
    <row r="56624" spans="21:25" x14ac:dyDescent="0.2">
      <c r="U56624" s="55"/>
      <c r="V56624" s="53"/>
      <c r="W56624" s="53"/>
      <c r="X56624" s="53"/>
      <c r="Y56624" s="55"/>
    </row>
    <row r="56625" spans="21:25" x14ac:dyDescent="0.2">
      <c r="U56625" s="55"/>
      <c r="V56625" s="53"/>
      <c r="W56625" s="53"/>
      <c r="X56625" s="53"/>
      <c r="Y56625" s="55"/>
    </row>
    <row r="56626" spans="21:25" x14ac:dyDescent="0.2">
      <c r="U56626" s="55"/>
      <c r="V56626" s="53"/>
      <c r="W56626" s="53"/>
      <c r="X56626" s="53"/>
      <c r="Y56626" s="55"/>
    </row>
    <row r="56627" spans="21:25" x14ac:dyDescent="0.2">
      <c r="U56627" s="55"/>
      <c r="V56627" s="53"/>
      <c r="W56627" s="53"/>
      <c r="X56627" s="53"/>
      <c r="Y56627" s="55"/>
    </row>
    <row r="56628" spans="21:25" x14ac:dyDescent="0.2">
      <c r="U56628" s="55"/>
      <c r="V56628" s="53"/>
      <c r="W56628" s="53"/>
      <c r="X56628" s="53"/>
      <c r="Y56628" s="55"/>
    </row>
    <row r="56629" spans="21:25" x14ac:dyDescent="0.2">
      <c r="U56629" s="55"/>
      <c r="V56629" s="53"/>
      <c r="W56629" s="53"/>
      <c r="X56629" s="53"/>
      <c r="Y56629" s="55"/>
    </row>
    <row r="56630" spans="21:25" x14ac:dyDescent="0.2">
      <c r="U56630" s="55"/>
      <c r="V56630" s="53"/>
      <c r="W56630" s="53"/>
      <c r="X56630" s="53"/>
      <c r="Y56630" s="55"/>
    </row>
    <row r="56631" spans="21:25" x14ac:dyDescent="0.2">
      <c r="U56631" s="55"/>
      <c r="V56631" s="53"/>
      <c r="W56631" s="53"/>
      <c r="X56631" s="53"/>
      <c r="Y56631" s="55"/>
    </row>
    <row r="56632" spans="21:25" x14ac:dyDescent="0.2">
      <c r="U56632" s="55"/>
      <c r="V56632" s="53"/>
      <c r="W56632" s="53"/>
      <c r="X56632" s="53"/>
      <c r="Y56632" s="55"/>
    </row>
    <row r="56633" spans="21:25" x14ac:dyDescent="0.2">
      <c r="U56633" s="55"/>
      <c r="V56633" s="53"/>
      <c r="W56633" s="53"/>
      <c r="X56633" s="53"/>
      <c r="Y56633" s="55"/>
    </row>
    <row r="56634" spans="21:25" x14ac:dyDescent="0.2">
      <c r="U56634" s="55"/>
      <c r="V56634" s="53"/>
      <c r="W56634" s="53"/>
      <c r="X56634" s="53"/>
      <c r="Y56634" s="55"/>
    </row>
    <row r="56635" spans="21:25" x14ac:dyDescent="0.2">
      <c r="U56635" s="55"/>
      <c r="V56635" s="53"/>
      <c r="W56635" s="53"/>
      <c r="X56635" s="53"/>
      <c r="Y56635" s="55"/>
    </row>
    <row r="56636" spans="21:25" x14ac:dyDescent="0.2">
      <c r="U56636" s="55"/>
      <c r="V56636" s="53"/>
      <c r="W56636" s="53"/>
      <c r="X56636" s="53"/>
      <c r="Y56636" s="55"/>
    </row>
    <row r="56637" spans="21:25" x14ac:dyDescent="0.2">
      <c r="U56637" s="55"/>
      <c r="V56637" s="53"/>
      <c r="W56637" s="53"/>
      <c r="X56637" s="53"/>
      <c r="Y56637" s="55"/>
    </row>
    <row r="56638" spans="21:25" x14ac:dyDescent="0.2">
      <c r="U56638" s="55"/>
      <c r="V56638" s="53"/>
      <c r="W56638" s="53"/>
      <c r="X56638" s="53"/>
      <c r="Y56638" s="55"/>
    </row>
    <row r="56639" spans="21:25" x14ac:dyDescent="0.2">
      <c r="U56639" s="55"/>
      <c r="V56639" s="53"/>
      <c r="W56639" s="53"/>
      <c r="X56639" s="53"/>
      <c r="Y56639" s="55"/>
    </row>
    <row r="56640" spans="21:25" x14ac:dyDescent="0.2">
      <c r="U56640" s="55"/>
      <c r="V56640" s="53"/>
      <c r="W56640" s="53"/>
      <c r="X56640" s="53"/>
      <c r="Y56640" s="55"/>
    </row>
    <row r="56641" spans="21:25" x14ac:dyDescent="0.2">
      <c r="U56641" s="55"/>
      <c r="V56641" s="53"/>
      <c r="W56641" s="53"/>
      <c r="X56641" s="53"/>
      <c r="Y56641" s="55"/>
    </row>
    <row r="56642" spans="21:25" x14ac:dyDescent="0.2">
      <c r="U56642" s="55"/>
      <c r="V56642" s="53"/>
      <c r="W56642" s="53"/>
      <c r="X56642" s="53"/>
      <c r="Y56642" s="55"/>
    </row>
    <row r="56643" spans="21:25" x14ac:dyDescent="0.2">
      <c r="U56643" s="55"/>
      <c r="V56643" s="53"/>
      <c r="W56643" s="53"/>
      <c r="X56643" s="53"/>
      <c r="Y56643" s="55"/>
    </row>
    <row r="56644" spans="21:25" x14ac:dyDescent="0.2">
      <c r="U56644" s="55"/>
      <c r="V56644" s="53"/>
      <c r="W56644" s="53"/>
      <c r="X56644" s="53"/>
      <c r="Y56644" s="55"/>
    </row>
    <row r="56645" spans="21:25" x14ac:dyDescent="0.2">
      <c r="U56645" s="55"/>
      <c r="V56645" s="53"/>
      <c r="W56645" s="53"/>
      <c r="X56645" s="53"/>
      <c r="Y56645" s="55"/>
    </row>
    <row r="56646" spans="21:25" x14ac:dyDescent="0.2">
      <c r="U56646" s="55"/>
      <c r="V56646" s="53"/>
      <c r="W56646" s="53"/>
      <c r="X56646" s="53"/>
      <c r="Y56646" s="55"/>
    </row>
    <row r="56647" spans="21:25" x14ac:dyDescent="0.2">
      <c r="U56647" s="55"/>
      <c r="V56647" s="53"/>
      <c r="W56647" s="53"/>
      <c r="X56647" s="53"/>
      <c r="Y56647" s="55"/>
    </row>
    <row r="56648" spans="21:25" x14ac:dyDescent="0.2">
      <c r="U56648" s="55"/>
      <c r="V56648" s="53"/>
      <c r="W56648" s="53"/>
      <c r="X56648" s="53"/>
      <c r="Y56648" s="55"/>
    </row>
    <row r="56649" spans="21:25" x14ac:dyDescent="0.2">
      <c r="U56649" s="55"/>
      <c r="V56649" s="53"/>
      <c r="W56649" s="53"/>
      <c r="X56649" s="53"/>
      <c r="Y56649" s="55"/>
    </row>
    <row r="56650" spans="21:25" x14ac:dyDescent="0.2">
      <c r="U56650" s="55"/>
      <c r="V56650" s="53"/>
      <c r="W56650" s="53"/>
      <c r="X56650" s="53"/>
      <c r="Y56650" s="55"/>
    </row>
    <row r="56651" spans="21:25" x14ac:dyDescent="0.2">
      <c r="U56651" s="55"/>
      <c r="V56651" s="53"/>
      <c r="W56651" s="53"/>
      <c r="X56651" s="53"/>
      <c r="Y56651" s="55"/>
    </row>
    <row r="56652" spans="21:25" x14ac:dyDescent="0.2">
      <c r="U56652" s="55"/>
      <c r="V56652" s="53"/>
      <c r="W56652" s="53"/>
      <c r="X56652" s="53"/>
      <c r="Y56652" s="55"/>
    </row>
    <row r="56653" spans="21:25" x14ac:dyDescent="0.2">
      <c r="U56653" s="55"/>
      <c r="V56653" s="53"/>
      <c r="W56653" s="53"/>
      <c r="X56653" s="53"/>
      <c r="Y56653" s="55"/>
    </row>
    <row r="56654" spans="21:25" x14ac:dyDescent="0.2">
      <c r="U56654" s="55"/>
      <c r="V56654" s="53"/>
      <c r="W56654" s="53"/>
      <c r="X56654" s="53"/>
      <c r="Y56654" s="55"/>
    </row>
    <row r="56655" spans="21:25" x14ac:dyDescent="0.2">
      <c r="U56655" s="55"/>
      <c r="V56655" s="53"/>
      <c r="W56655" s="53"/>
      <c r="X56655" s="53"/>
      <c r="Y56655" s="55"/>
    </row>
    <row r="56656" spans="21:25" x14ac:dyDescent="0.2">
      <c r="U56656" s="55"/>
      <c r="V56656" s="53"/>
      <c r="W56656" s="53"/>
      <c r="X56656" s="53"/>
      <c r="Y56656" s="55"/>
    </row>
    <row r="56657" spans="21:25" x14ac:dyDescent="0.2">
      <c r="U56657" s="55"/>
      <c r="V56657" s="53"/>
      <c r="W56657" s="53"/>
      <c r="X56657" s="53"/>
      <c r="Y56657" s="55"/>
    </row>
    <row r="56658" spans="21:25" x14ac:dyDescent="0.2">
      <c r="U56658" s="55"/>
      <c r="V56658" s="53"/>
      <c r="W56658" s="53"/>
      <c r="X56658" s="53"/>
      <c r="Y56658" s="55"/>
    </row>
    <row r="56659" spans="21:25" x14ac:dyDescent="0.2">
      <c r="U56659" s="55"/>
      <c r="V56659" s="53"/>
      <c r="W56659" s="53"/>
      <c r="X56659" s="53"/>
      <c r="Y56659" s="55"/>
    </row>
    <row r="56660" spans="21:25" x14ac:dyDescent="0.2">
      <c r="U56660" s="55"/>
      <c r="V56660" s="53"/>
      <c r="W56660" s="53"/>
      <c r="X56660" s="53"/>
      <c r="Y56660" s="55"/>
    </row>
    <row r="56661" spans="21:25" x14ac:dyDescent="0.2">
      <c r="U56661" s="55"/>
      <c r="V56661" s="53"/>
      <c r="W56661" s="53"/>
      <c r="X56661" s="53"/>
      <c r="Y56661" s="55"/>
    </row>
    <row r="56662" spans="21:25" x14ac:dyDescent="0.2">
      <c r="U56662" s="55"/>
      <c r="V56662" s="53"/>
      <c r="W56662" s="53"/>
      <c r="X56662" s="53"/>
      <c r="Y56662" s="55"/>
    </row>
    <row r="56663" spans="21:25" x14ac:dyDescent="0.2">
      <c r="U56663" s="55"/>
      <c r="V56663" s="53"/>
      <c r="W56663" s="53"/>
      <c r="X56663" s="53"/>
      <c r="Y56663" s="55"/>
    </row>
    <row r="56664" spans="21:25" x14ac:dyDescent="0.2">
      <c r="U56664" s="55"/>
      <c r="V56664" s="53"/>
      <c r="W56664" s="53"/>
      <c r="X56664" s="53"/>
      <c r="Y56664" s="55"/>
    </row>
    <row r="56665" spans="21:25" x14ac:dyDescent="0.2">
      <c r="U56665" s="55"/>
      <c r="V56665" s="53"/>
      <c r="W56665" s="53"/>
      <c r="X56665" s="53"/>
      <c r="Y56665" s="55"/>
    </row>
    <row r="56666" spans="21:25" x14ac:dyDescent="0.2">
      <c r="U56666" s="55"/>
      <c r="V56666" s="53"/>
      <c r="W56666" s="53"/>
      <c r="X56666" s="53"/>
      <c r="Y56666" s="55"/>
    </row>
    <row r="56667" spans="21:25" x14ac:dyDescent="0.2">
      <c r="U56667" s="55"/>
      <c r="V56667" s="53"/>
      <c r="W56667" s="53"/>
      <c r="X56667" s="53"/>
      <c r="Y56667" s="55"/>
    </row>
    <row r="56668" spans="21:25" x14ac:dyDescent="0.2">
      <c r="U56668" s="55"/>
      <c r="V56668" s="53"/>
      <c r="W56668" s="53"/>
      <c r="X56668" s="53"/>
      <c r="Y56668" s="55"/>
    </row>
    <row r="56669" spans="21:25" x14ac:dyDescent="0.2">
      <c r="U56669" s="55"/>
      <c r="V56669" s="53"/>
      <c r="W56669" s="53"/>
      <c r="X56669" s="53"/>
      <c r="Y56669" s="55"/>
    </row>
    <row r="56670" spans="21:25" x14ac:dyDescent="0.2">
      <c r="U56670" s="55"/>
      <c r="V56670" s="53"/>
      <c r="W56670" s="53"/>
      <c r="X56670" s="53"/>
      <c r="Y56670" s="55"/>
    </row>
    <row r="56671" spans="21:25" x14ac:dyDescent="0.2">
      <c r="U56671" s="55"/>
      <c r="V56671" s="53"/>
      <c r="W56671" s="53"/>
      <c r="X56671" s="53"/>
      <c r="Y56671" s="55"/>
    </row>
    <row r="56672" spans="21:25" x14ac:dyDescent="0.2">
      <c r="U56672" s="55"/>
      <c r="V56672" s="53"/>
      <c r="W56672" s="53"/>
      <c r="X56672" s="53"/>
      <c r="Y56672" s="55"/>
    </row>
    <row r="56673" spans="21:25" x14ac:dyDescent="0.2">
      <c r="U56673" s="55"/>
      <c r="V56673" s="53"/>
      <c r="W56673" s="53"/>
      <c r="X56673" s="53"/>
      <c r="Y56673" s="55"/>
    </row>
    <row r="56674" spans="21:25" x14ac:dyDescent="0.2">
      <c r="U56674" s="55"/>
      <c r="V56674" s="53"/>
      <c r="W56674" s="53"/>
      <c r="X56674" s="53"/>
      <c r="Y56674" s="55"/>
    </row>
    <row r="56675" spans="21:25" x14ac:dyDescent="0.2">
      <c r="U56675" s="55"/>
      <c r="V56675" s="53"/>
      <c r="W56675" s="53"/>
      <c r="X56675" s="53"/>
      <c r="Y56675" s="55"/>
    </row>
    <row r="56676" spans="21:25" x14ac:dyDescent="0.2">
      <c r="U56676" s="55"/>
      <c r="V56676" s="53"/>
      <c r="W56676" s="53"/>
      <c r="X56676" s="53"/>
      <c r="Y56676" s="55"/>
    </row>
    <row r="56677" spans="21:25" x14ac:dyDescent="0.2">
      <c r="U56677" s="55"/>
      <c r="V56677" s="53"/>
      <c r="W56677" s="53"/>
      <c r="X56677" s="53"/>
      <c r="Y56677" s="55"/>
    </row>
    <row r="56678" spans="21:25" x14ac:dyDescent="0.2">
      <c r="U56678" s="55"/>
      <c r="V56678" s="53"/>
      <c r="W56678" s="53"/>
      <c r="X56678" s="53"/>
      <c r="Y56678" s="55"/>
    </row>
    <row r="56679" spans="21:25" x14ac:dyDescent="0.2">
      <c r="U56679" s="55"/>
      <c r="V56679" s="53"/>
      <c r="W56679" s="53"/>
      <c r="X56679" s="53"/>
      <c r="Y56679" s="55"/>
    </row>
    <row r="56680" spans="21:25" x14ac:dyDescent="0.2">
      <c r="U56680" s="55"/>
      <c r="V56680" s="53"/>
      <c r="W56680" s="53"/>
      <c r="X56680" s="53"/>
      <c r="Y56680" s="55"/>
    </row>
    <row r="56681" spans="21:25" x14ac:dyDescent="0.2">
      <c r="U56681" s="55"/>
      <c r="V56681" s="53"/>
      <c r="W56681" s="53"/>
      <c r="X56681" s="53"/>
      <c r="Y56681" s="55"/>
    </row>
    <row r="56682" spans="21:25" x14ac:dyDescent="0.2">
      <c r="U56682" s="55"/>
      <c r="V56682" s="53"/>
      <c r="W56682" s="53"/>
      <c r="X56682" s="53"/>
      <c r="Y56682" s="55"/>
    </row>
    <row r="56683" spans="21:25" x14ac:dyDescent="0.2">
      <c r="U56683" s="55"/>
      <c r="V56683" s="53"/>
      <c r="W56683" s="53"/>
      <c r="X56683" s="53"/>
      <c r="Y56683" s="55"/>
    </row>
    <row r="56684" spans="21:25" x14ac:dyDescent="0.2">
      <c r="U56684" s="55"/>
      <c r="V56684" s="53"/>
      <c r="W56684" s="53"/>
      <c r="X56684" s="53"/>
      <c r="Y56684" s="55"/>
    </row>
    <row r="56685" spans="21:25" x14ac:dyDescent="0.2">
      <c r="U56685" s="55"/>
      <c r="V56685" s="53"/>
      <c r="W56685" s="53"/>
      <c r="X56685" s="53"/>
      <c r="Y56685" s="55"/>
    </row>
    <row r="56686" spans="21:25" x14ac:dyDescent="0.2">
      <c r="U56686" s="55"/>
      <c r="V56686" s="53"/>
      <c r="W56686" s="53"/>
      <c r="X56686" s="53"/>
      <c r="Y56686" s="55"/>
    </row>
    <row r="56687" spans="21:25" x14ac:dyDescent="0.2">
      <c r="U56687" s="55"/>
      <c r="V56687" s="53"/>
      <c r="W56687" s="53"/>
      <c r="X56687" s="53"/>
      <c r="Y56687" s="55"/>
    </row>
    <row r="56688" spans="21:25" x14ac:dyDescent="0.2">
      <c r="U56688" s="55"/>
      <c r="V56688" s="53"/>
      <c r="W56688" s="53"/>
      <c r="X56688" s="53"/>
      <c r="Y56688" s="55"/>
    </row>
    <row r="56689" spans="21:25" x14ac:dyDescent="0.2">
      <c r="U56689" s="55"/>
      <c r="V56689" s="53"/>
      <c r="W56689" s="53"/>
      <c r="X56689" s="53"/>
      <c r="Y56689" s="55"/>
    </row>
    <row r="56690" spans="21:25" x14ac:dyDescent="0.2">
      <c r="U56690" s="55"/>
      <c r="V56690" s="53"/>
      <c r="W56690" s="53"/>
      <c r="X56690" s="53"/>
      <c r="Y56690" s="55"/>
    </row>
    <row r="56691" spans="21:25" x14ac:dyDescent="0.2">
      <c r="U56691" s="55"/>
      <c r="V56691" s="53"/>
      <c r="W56691" s="53"/>
      <c r="X56691" s="53"/>
      <c r="Y56691" s="55"/>
    </row>
    <row r="56692" spans="21:25" x14ac:dyDescent="0.2">
      <c r="U56692" s="55"/>
      <c r="V56692" s="53"/>
      <c r="W56692" s="53"/>
      <c r="X56692" s="53"/>
      <c r="Y56692" s="55"/>
    </row>
    <row r="56693" spans="21:25" x14ac:dyDescent="0.2">
      <c r="U56693" s="55"/>
      <c r="V56693" s="53"/>
      <c r="W56693" s="53"/>
      <c r="X56693" s="53"/>
      <c r="Y56693" s="55"/>
    </row>
    <row r="56694" spans="21:25" x14ac:dyDescent="0.2">
      <c r="U56694" s="55"/>
      <c r="V56694" s="53"/>
      <c r="W56694" s="53"/>
      <c r="X56694" s="53"/>
      <c r="Y56694" s="55"/>
    </row>
    <row r="56695" spans="21:25" x14ac:dyDescent="0.2">
      <c r="U56695" s="55"/>
      <c r="V56695" s="53"/>
      <c r="W56695" s="53"/>
      <c r="X56695" s="53"/>
      <c r="Y56695" s="55"/>
    </row>
    <row r="56696" spans="21:25" x14ac:dyDescent="0.2">
      <c r="U56696" s="55"/>
      <c r="V56696" s="53"/>
      <c r="W56696" s="53"/>
      <c r="X56696" s="53"/>
      <c r="Y56696" s="55"/>
    </row>
    <row r="56697" spans="21:25" x14ac:dyDescent="0.2">
      <c r="U56697" s="55"/>
      <c r="V56697" s="53"/>
      <c r="W56697" s="53"/>
      <c r="X56697" s="53"/>
      <c r="Y56697" s="55"/>
    </row>
    <row r="56698" spans="21:25" x14ac:dyDescent="0.2">
      <c r="U56698" s="55"/>
      <c r="V56698" s="53"/>
      <c r="W56698" s="53"/>
      <c r="X56698" s="53"/>
      <c r="Y56698" s="55"/>
    </row>
    <row r="56699" spans="21:25" x14ac:dyDescent="0.2">
      <c r="U56699" s="55"/>
      <c r="V56699" s="53"/>
      <c r="W56699" s="53"/>
      <c r="X56699" s="53"/>
      <c r="Y56699" s="55"/>
    </row>
    <row r="56700" spans="21:25" x14ac:dyDescent="0.2">
      <c r="U56700" s="55"/>
      <c r="V56700" s="53"/>
      <c r="W56700" s="53"/>
      <c r="X56700" s="53"/>
      <c r="Y56700" s="55"/>
    </row>
    <row r="56701" spans="21:25" x14ac:dyDescent="0.2">
      <c r="U56701" s="55"/>
      <c r="V56701" s="53"/>
      <c r="W56701" s="53"/>
      <c r="X56701" s="53"/>
      <c r="Y56701" s="55"/>
    </row>
    <row r="56702" spans="21:25" x14ac:dyDescent="0.2">
      <c r="U56702" s="55"/>
      <c r="V56702" s="53"/>
      <c r="W56702" s="53"/>
      <c r="X56702" s="53"/>
      <c r="Y56702" s="55"/>
    </row>
    <row r="56703" spans="21:25" x14ac:dyDescent="0.2">
      <c r="U56703" s="55"/>
      <c r="V56703" s="53"/>
      <c r="W56703" s="53"/>
      <c r="X56703" s="53"/>
      <c r="Y56703" s="55"/>
    </row>
    <row r="56704" spans="21:25" x14ac:dyDescent="0.2">
      <c r="U56704" s="55"/>
      <c r="V56704" s="53"/>
      <c r="W56704" s="53"/>
      <c r="X56704" s="53"/>
      <c r="Y56704" s="55"/>
    </row>
    <row r="56705" spans="21:25" x14ac:dyDescent="0.2">
      <c r="U56705" s="55"/>
      <c r="V56705" s="53"/>
      <c r="W56705" s="53"/>
      <c r="X56705" s="53"/>
      <c r="Y56705" s="55"/>
    </row>
    <row r="56706" spans="21:25" x14ac:dyDescent="0.2">
      <c r="U56706" s="55"/>
      <c r="V56706" s="53"/>
      <c r="W56706" s="53"/>
      <c r="X56706" s="53"/>
      <c r="Y56706" s="55"/>
    </row>
    <row r="56707" spans="21:25" x14ac:dyDescent="0.2">
      <c r="U56707" s="55"/>
      <c r="V56707" s="53"/>
      <c r="W56707" s="53"/>
      <c r="X56707" s="53"/>
      <c r="Y56707" s="55"/>
    </row>
    <row r="56708" spans="21:25" x14ac:dyDescent="0.2">
      <c r="U56708" s="55"/>
      <c r="V56708" s="53"/>
      <c r="W56708" s="53"/>
      <c r="X56708" s="53"/>
      <c r="Y56708" s="55"/>
    </row>
    <row r="56709" spans="21:25" x14ac:dyDescent="0.2">
      <c r="U56709" s="55"/>
      <c r="V56709" s="53"/>
      <c r="W56709" s="53"/>
      <c r="X56709" s="53"/>
      <c r="Y56709" s="55"/>
    </row>
    <row r="56710" spans="21:25" x14ac:dyDescent="0.2">
      <c r="U56710" s="55"/>
      <c r="V56710" s="53"/>
      <c r="W56710" s="53"/>
      <c r="X56710" s="53"/>
      <c r="Y56710" s="55"/>
    </row>
    <row r="56711" spans="21:25" x14ac:dyDescent="0.2">
      <c r="U56711" s="55"/>
      <c r="V56711" s="53"/>
      <c r="W56711" s="53"/>
      <c r="X56711" s="53"/>
      <c r="Y56711" s="55"/>
    </row>
    <row r="56712" spans="21:25" x14ac:dyDescent="0.2">
      <c r="U56712" s="55"/>
      <c r="V56712" s="53"/>
      <c r="W56712" s="53"/>
      <c r="X56712" s="53"/>
      <c r="Y56712" s="55"/>
    </row>
    <row r="56713" spans="21:25" x14ac:dyDescent="0.2">
      <c r="U56713" s="55"/>
      <c r="V56713" s="53"/>
      <c r="W56713" s="53"/>
      <c r="X56713" s="53"/>
      <c r="Y56713" s="55"/>
    </row>
    <row r="56714" spans="21:25" x14ac:dyDescent="0.2">
      <c r="U56714" s="55"/>
      <c r="V56714" s="53"/>
      <c r="W56714" s="53"/>
      <c r="X56714" s="53"/>
      <c r="Y56714" s="55"/>
    </row>
    <row r="56715" spans="21:25" x14ac:dyDescent="0.2">
      <c r="U56715" s="55"/>
      <c r="V56715" s="53"/>
      <c r="W56715" s="53"/>
      <c r="X56715" s="53"/>
      <c r="Y56715" s="55"/>
    </row>
    <row r="56716" spans="21:25" x14ac:dyDescent="0.2">
      <c r="U56716" s="55"/>
      <c r="V56716" s="53"/>
      <c r="W56716" s="53"/>
      <c r="X56716" s="53"/>
      <c r="Y56716" s="55"/>
    </row>
    <row r="56717" spans="21:25" x14ac:dyDescent="0.2">
      <c r="U56717" s="55"/>
      <c r="V56717" s="53"/>
      <c r="W56717" s="53"/>
      <c r="X56717" s="53"/>
      <c r="Y56717" s="55"/>
    </row>
    <row r="56718" spans="21:25" x14ac:dyDescent="0.2">
      <c r="U56718" s="55"/>
      <c r="V56718" s="53"/>
      <c r="W56718" s="53"/>
      <c r="X56718" s="53"/>
      <c r="Y56718" s="55"/>
    </row>
    <row r="56719" spans="21:25" x14ac:dyDescent="0.2">
      <c r="U56719" s="55"/>
      <c r="V56719" s="53"/>
      <c r="W56719" s="53"/>
      <c r="X56719" s="53"/>
      <c r="Y56719" s="55"/>
    </row>
    <row r="56720" spans="21:25" x14ac:dyDescent="0.2">
      <c r="U56720" s="55"/>
      <c r="V56720" s="53"/>
      <c r="W56720" s="53"/>
      <c r="X56720" s="53"/>
      <c r="Y56720" s="55"/>
    </row>
    <row r="56721" spans="21:25" x14ac:dyDescent="0.2">
      <c r="U56721" s="55"/>
      <c r="V56721" s="53"/>
      <c r="W56721" s="53"/>
      <c r="X56721" s="53"/>
      <c r="Y56721" s="55"/>
    </row>
    <row r="56722" spans="21:25" x14ac:dyDescent="0.2">
      <c r="U56722" s="55"/>
      <c r="V56722" s="53"/>
      <c r="W56722" s="53"/>
      <c r="X56722" s="53"/>
      <c r="Y56722" s="55"/>
    </row>
    <row r="56723" spans="21:25" x14ac:dyDescent="0.2">
      <c r="U56723" s="55"/>
      <c r="V56723" s="53"/>
      <c r="W56723" s="53"/>
      <c r="X56723" s="53"/>
      <c r="Y56723" s="55"/>
    </row>
    <row r="56724" spans="21:25" x14ac:dyDescent="0.2">
      <c r="U56724" s="55"/>
      <c r="V56724" s="53"/>
      <c r="W56724" s="53"/>
      <c r="X56724" s="53"/>
      <c r="Y56724" s="55"/>
    </row>
    <row r="56725" spans="21:25" x14ac:dyDescent="0.2">
      <c r="U56725" s="55"/>
      <c r="V56725" s="53"/>
      <c r="W56725" s="53"/>
      <c r="X56725" s="53"/>
      <c r="Y56725" s="55"/>
    </row>
    <row r="56726" spans="21:25" x14ac:dyDescent="0.2">
      <c r="U56726" s="55"/>
      <c r="V56726" s="53"/>
      <c r="W56726" s="53"/>
      <c r="X56726" s="53"/>
      <c r="Y56726" s="55"/>
    </row>
    <row r="56727" spans="21:25" x14ac:dyDescent="0.2">
      <c r="U56727" s="55"/>
      <c r="V56727" s="53"/>
      <c r="W56727" s="53"/>
      <c r="X56727" s="53"/>
      <c r="Y56727" s="55"/>
    </row>
    <row r="56728" spans="21:25" x14ac:dyDescent="0.2">
      <c r="U56728" s="55"/>
      <c r="V56728" s="53"/>
      <c r="W56728" s="53"/>
      <c r="X56728" s="53"/>
      <c r="Y56728" s="55"/>
    </row>
    <row r="56729" spans="21:25" x14ac:dyDescent="0.2">
      <c r="U56729" s="55"/>
      <c r="V56729" s="53"/>
      <c r="W56729" s="53"/>
      <c r="X56729" s="53"/>
      <c r="Y56729" s="55"/>
    </row>
    <row r="56730" spans="21:25" x14ac:dyDescent="0.2">
      <c r="U56730" s="55"/>
      <c r="V56730" s="53"/>
      <c r="W56730" s="53"/>
      <c r="X56730" s="53"/>
      <c r="Y56730" s="55"/>
    </row>
    <row r="56731" spans="21:25" x14ac:dyDescent="0.2">
      <c r="U56731" s="55"/>
      <c r="V56731" s="53"/>
      <c r="W56731" s="53"/>
      <c r="X56731" s="53"/>
      <c r="Y56731" s="55"/>
    </row>
    <row r="56732" spans="21:25" x14ac:dyDescent="0.2">
      <c r="U56732" s="55"/>
      <c r="V56732" s="53"/>
      <c r="W56732" s="53"/>
      <c r="X56732" s="53"/>
      <c r="Y56732" s="55"/>
    </row>
    <row r="56733" spans="21:25" x14ac:dyDescent="0.2">
      <c r="U56733" s="55"/>
      <c r="V56733" s="53"/>
      <c r="W56733" s="53"/>
      <c r="X56733" s="53"/>
      <c r="Y56733" s="55"/>
    </row>
    <row r="56734" spans="21:25" x14ac:dyDescent="0.2">
      <c r="U56734" s="55"/>
      <c r="V56734" s="53"/>
      <c r="W56734" s="53"/>
      <c r="X56734" s="53"/>
      <c r="Y56734" s="55"/>
    </row>
    <row r="56735" spans="21:25" x14ac:dyDescent="0.2">
      <c r="U56735" s="55"/>
      <c r="V56735" s="53"/>
      <c r="W56735" s="53"/>
      <c r="X56735" s="53"/>
      <c r="Y56735" s="55"/>
    </row>
    <row r="56736" spans="21:25" x14ac:dyDescent="0.2">
      <c r="U56736" s="55"/>
      <c r="V56736" s="53"/>
      <c r="W56736" s="53"/>
      <c r="X56736" s="53"/>
      <c r="Y56736" s="55"/>
    </row>
    <row r="56737" spans="21:25" x14ac:dyDescent="0.2">
      <c r="U56737" s="55"/>
      <c r="V56737" s="53"/>
      <c r="W56737" s="53"/>
      <c r="X56737" s="53"/>
      <c r="Y56737" s="55"/>
    </row>
    <row r="56738" spans="21:25" x14ac:dyDescent="0.2">
      <c r="U56738" s="55"/>
      <c r="V56738" s="53"/>
      <c r="W56738" s="53"/>
      <c r="X56738" s="53"/>
      <c r="Y56738" s="55"/>
    </row>
    <row r="56739" spans="21:25" x14ac:dyDescent="0.2">
      <c r="U56739" s="55"/>
      <c r="V56739" s="53"/>
      <c r="W56739" s="53"/>
      <c r="X56739" s="53"/>
      <c r="Y56739" s="55"/>
    </row>
    <row r="56740" spans="21:25" x14ac:dyDescent="0.2">
      <c r="U56740" s="55"/>
      <c r="V56740" s="53"/>
      <c r="W56740" s="53"/>
      <c r="X56740" s="53"/>
      <c r="Y56740" s="55"/>
    </row>
    <row r="56741" spans="21:25" x14ac:dyDescent="0.2">
      <c r="U56741" s="55"/>
      <c r="V56741" s="53"/>
      <c r="W56741" s="53"/>
      <c r="X56741" s="53"/>
      <c r="Y56741" s="55"/>
    </row>
    <row r="56742" spans="21:25" x14ac:dyDescent="0.2">
      <c r="U56742" s="55"/>
      <c r="V56742" s="53"/>
      <c r="W56742" s="53"/>
      <c r="X56742" s="53"/>
      <c r="Y56742" s="55"/>
    </row>
    <row r="56743" spans="21:25" x14ac:dyDescent="0.2">
      <c r="U56743" s="55"/>
      <c r="V56743" s="53"/>
      <c r="W56743" s="53"/>
      <c r="X56743" s="53"/>
      <c r="Y56743" s="55"/>
    </row>
    <row r="56744" spans="21:25" x14ac:dyDescent="0.2">
      <c r="U56744" s="55"/>
      <c r="V56744" s="53"/>
      <c r="W56744" s="53"/>
      <c r="X56744" s="53"/>
      <c r="Y56744" s="55"/>
    </row>
    <row r="56745" spans="21:25" x14ac:dyDescent="0.2">
      <c r="U56745" s="55"/>
      <c r="V56745" s="53"/>
      <c r="W56745" s="53"/>
      <c r="X56745" s="53"/>
      <c r="Y56745" s="55"/>
    </row>
    <row r="56746" spans="21:25" x14ac:dyDescent="0.2">
      <c r="U56746" s="55"/>
      <c r="V56746" s="53"/>
      <c r="W56746" s="53"/>
      <c r="X56746" s="53"/>
      <c r="Y56746" s="55"/>
    </row>
    <row r="56747" spans="21:25" x14ac:dyDescent="0.2">
      <c r="U56747" s="55"/>
      <c r="V56747" s="53"/>
      <c r="W56747" s="53"/>
      <c r="X56747" s="53"/>
      <c r="Y56747" s="55"/>
    </row>
    <row r="56748" spans="21:25" x14ac:dyDescent="0.2">
      <c r="U56748" s="55"/>
      <c r="V56748" s="53"/>
      <c r="W56748" s="53"/>
      <c r="X56748" s="53"/>
      <c r="Y56748" s="55"/>
    </row>
    <row r="56749" spans="21:25" x14ac:dyDescent="0.2">
      <c r="U56749" s="55"/>
      <c r="V56749" s="53"/>
      <c r="W56749" s="53"/>
      <c r="X56749" s="53"/>
      <c r="Y56749" s="55"/>
    </row>
    <row r="56750" spans="21:25" x14ac:dyDescent="0.2">
      <c r="U56750" s="55"/>
      <c r="V56750" s="53"/>
      <c r="W56750" s="53"/>
      <c r="X56750" s="53"/>
      <c r="Y56750" s="55"/>
    </row>
    <row r="56751" spans="21:25" x14ac:dyDescent="0.2">
      <c r="U56751" s="55"/>
      <c r="V56751" s="53"/>
      <c r="W56751" s="53"/>
      <c r="X56751" s="53"/>
      <c r="Y56751" s="55"/>
    </row>
    <row r="56752" spans="21:25" x14ac:dyDescent="0.2">
      <c r="U56752" s="55"/>
      <c r="V56752" s="53"/>
      <c r="W56752" s="53"/>
      <c r="X56752" s="53"/>
      <c r="Y56752" s="55"/>
    </row>
    <row r="56753" spans="21:25" x14ac:dyDescent="0.2">
      <c r="U56753" s="55"/>
      <c r="V56753" s="53"/>
      <c r="W56753" s="53"/>
      <c r="X56753" s="53"/>
      <c r="Y56753" s="55"/>
    </row>
    <row r="56754" spans="21:25" x14ac:dyDescent="0.2">
      <c r="U56754" s="55"/>
      <c r="V56754" s="53"/>
      <c r="W56754" s="53"/>
      <c r="X56754" s="53"/>
      <c r="Y56754" s="55"/>
    </row>
    <row r="56755" spans="21:25" x14ac:dyDescent="0.2">
      <c r="U56755" s="55"/>
      <c r="V56755" s="53"/>
      <c r="W56755" s="53"/>
      <c r="X56755" s="53"/>
      <c r="Y56755" s="55"/>
    </row>
    <row r="56756" spans="21:25" x14ac:dyDescent="0.2">
      <c r="U56756" s="55"/>
      <c r="V56756" s="53"/>
      <c r="W56756" s="53"/>
      <c r="X56756" s="53"/>
      <c r="Y56756" s="55"/>
    </row>
    <row r="56757" spans="21:25" x14ac:dyDescent="0.2">
      <c r="U56757" s="55"/>
      <c r="V56757" s="53"/>
      <c r="W56757" s="53"/>
      <c r="X56757" s="53"/>
      <c r="Y56757" s="55"/>
    </row>
    <row r="56758" spans="21:25" x14ac:dyDescent="0.2">
      <c r="U56758" s="55"/>
      <c r="V56758" s="53"/>
      <c r="W56758" s="53"/>
      <c r="X56758" s="53"/>
      <c r="Y56758" s="55"/>
    </row>
    <row r="56759" spans="21:25" x14ac:dyDescent="0.2">
      <c r="U56759" s="55"/>
      <c r="V56759" s="53"/>
      <c r="W56759" s="53"/>
      <c r="X56759" s="53"/>
      <c r="Y56759" s="55"/>
    </row>
    <row r="56760" spans="21:25" x14ac:dyDescent="0.2">
      <c r="U56760" s="55"/>
      <c r="V56760" s="53"/>
      <c r="W56760" s="53"/>
      <c r="X56760" s="53"/>
      <c r="Y56760" s="55"/>
    </row>
    <row r="56761" spans="21:25" x14ac:dyDescent="0.2">
      <c r="U56761" s="55"/>
      <c r="V56761" s="53"/>
      <c r="W56761" s="53"/>
      <c r="X56761" s="53"/>
      <c r="Y56761" s="55"/>
    </row>
    <row r="56762" spans="21:25" x14ac:dyDescent="0.2">
      <c r="U56762" s="55"/>
      <c r="V56762" s="53"/>
      <c r="W56762" s="53"/>
      <c r="X56762" s="53"/>
      <c r="Y56762" s="55"/>
    </row>
    <row r="56763" spans="21:25" x14ac:dyDescent="0.2">
      <c r="U56763" s="55"/>
      <c r="V56763" s="53"/>
      <c r="W56763" s="53"/>
      <c r="X56763" s="53"/>
      <c r="Y56763" s="55"/>
    </row>
    <row r="56764" spans="21:25" x14ac:dyDescent="0.2">
      <c r="U56764" s="55"/>
      <c r="V56764" s="53"/>
      <c r="W56764" s="53"/>
      <c r="X56764" s="53"/>
      <c r="Y56764" s="55"/>
    </row>
    <row r="56765" spans="21:25" x14ac:dyDescent="0.2">
      <c r="U56765" s="55"/>
      <c r="V56765" s="53"/>
      <c r="W56765" s="53"/>
      <c r="X56765" s="53"/>
      <c r="Y56765" s="55"/>
    </row>
    <row r="56766" spans="21:25" x14ac:dyDescent="0.2">
      <c r="U56766" s="55"/>
      <c r="V56766" s="53"/>
      <c r="W56766" s="53"/>
      <c r="X56766" s="53"/>
      <c r="Y56766" s="55"/>
    </row>
    <row r="56767" spans="21:25" x14ac:dyDescent="0.2">
      <c r="U56767" s="55"/>
      <c r="V56767" s="53"/>
      <c r="W56767" s="53"/>
      <c r="X56767" s="53"/>
      <c r="Y56767" s="55"/>
    </row>
    <row r="56768" spans="21:25" x14ac:dyDescent="0.2">
      <c r="U56768" s="55"/>
      <c r="V56768" s="53"/>
      <c r="W56768" s="53"/>
      <c r="X56768" s="53"/>
      <c r="Y56768" s="55"/>
    </row>
    <row r="56769" spans="21:25" x14ac:dyDescent="0.2">
      <c r="U56769" s="55"/>
      <c r="V56769" s="53"/>
      <c r="W56769" s="53"/>
      <c r="X56769" s="53"/>
      <c r="Y56769" s="55"/>
    </row>
    <row r="56770" spans="21:25" x14ac:dyDescent="0.2">
      <c r="U56770" s="55"/>
      <c r="V56770" s="53"/>
      <c r="W56770" s="53"/>
      <c r="X56770" s="53"/>
      <c r="Y56770" s="55"/>
    </row>
    <row r="56771" spans="21:25" x14ac:dyDescent="0.2">
      <c r="U56771" s="55"/>
      <c r="V56771" s="53"/>
      <c r="W56771" s="53"/>
      <c r="X56771" s="53"/>
      <c r="Y56771" s="55"/>
    </row>
    <row r="56772" spans="21:25" x14ac:dyDescent="0.2">
      <c r="U56772" s="55"/>
      <c r="V56772" s="53"/>
      <c r="W56772" s="53"/>
      <c r="X56772" s="53"/>
      <c r="Y56772" s="55"/>
    </row>
    <row r="56773" spans="21:25" x14ac:dyDescent="0.2">
      <c r="U56773" s="55"/>
      <c r="V56773" s="53"/>
      <c r="W56773" s="53"/>
      <c r="X56773" s="53"/>
      <c r="Y56773" s="55"/>
    </row>
    <row r="56774" spans="21:25" x14ac:dyDescent="0.2">
      <c r="U56774" s="55"/>
      <c r="V56774" s="53"/>
      <c r="W56774" s="53"/>
      <c r="X56774" s="53"/>
      <c r="Y56774" s="55"/>
    </row>
    <row r="56775" spans="21:25" x14ac:dyDescent="0.2">
      <c r="U56775" s="55"/>
      <c r="V56775" s="53"/>
      <c r="W56775" s="53"/>
      <c r="X56775" s="53"/>
      <c r="Y56775" s="55"/>
    </row>
    <row r="56776" spans="21:25" x14ac:dyDescent="0.2">
      <c r="U56776" s="55"/>
      <c r="V56776" s="53"/>
      <c r="W56776" s="53"/>
      <c r="X56776" s="53"/>
      <c r="Y56776" s="55"/>
    </row>
    <row r="56777" spans="21:25" x14ac:dyDescent="0.2">
      <c r="U56777" s="55"/>
      <c r="V56777" s="53"/>
      <c r="W56777" s="53"/>
      <c r="X56777" s="53"/>
      <c r="Y56777" s="55"/>
    </row>
    <row r="56778" spans="21:25" x14ac:dyDescent="0.2">
      <c r="U56778" s="55"/>
      <c r="V56778" s="53"/>
      <c r="W56778" s="53"/>
      <c r="X56778" s="53"/>
      <c r="Y56778" s="55"/>
    </row>
    <row r="56779" spans="21:25" x14ac:dyDescent="0.2">
      <c r="U56779" s="55"/>
      <c r="V56779" s="53"/>
      <c r="W56779" s="53"/>
      <c r="X56779" s="53"/>
      <c r="Y56779" s="55"/>
    </row>
    <row r="56780" spans="21:25" x14ac:dyDescent="0.2">
      <c r="U56780" s="55"/>
      <c r="V56780" s="53"/>
      <c r="W56780" s="53"/>
      <c r="X56780" s="53"/>
      <c r="Y56780" s="55"/>
    </row>
    <row r="56781" spans="21:25" x14ac:dyDescent="0.2">
      <c r="U56781" s="55"/>
      <c r="V56781" s="53"/>
      <c r="W56781" s="53"/>
      <c r="X56781" s="53"/>
      <c r="Y56781" s="55"/>
    </row>
    <row r="56782" spans="21:25" x14ac:dyDescent="0.2">
      <c r="U56782" s="55"/>
      <c r="V56782" s="53"/>
      <c r="W56782" s="53"/>
      <c r="X56782" s="53"/>
      <c r="Y56782" s="55"/>
    </row>
    <row r="56783" spans="21:25" x14ac:dyDescent="0.2">
      <c r="U56783" s="55"/>
      <c r="V56783" s="53"/>
      <c r="W56783" s="53"/>
      <c r="X56783" s="53"/>
      <c r="Y56783" s="55"/>
    </row>
    <row r="56784" spans="21:25" x14ac:dyDescent="0.2">
      <c r="U56784" s="55"/>
      <c r="V56784" s="53"/>
      <c r="W56784" s="53"/>
      <c r="X56784" s="53"/>
      <c r="Y56784" s="55"/>
    </row>
    <row r="56785" spans="21:25" x14ac:dyDescent="0.2">
      <c r="U56785" s="55"/>
      <c r="V56785" s="53"/>
      <c r="W56785" s="53"/>
      <c r="X56785" s="53"/>
      <c r="Y56785" s="55"/>
    </row>
    <row r="56786" spans="21:25" x14ac:dyDescent="0.2">
      <c r="U56786" s="55"/>
      <c r="V56786" s="53"/>
      <c r="W56786" s="53"/>
      <c r="X56786" s="53"/>
      <c r="Y56786" s="55"/>
    </row>
    <row r="56787" spans="21:25" x14ac:dyDescent="0.2">
      <c r="U56787" s="55"/>
      <c r="V56787" s="53"/>
      <c r="W56787" s="53"/>
      <c r="X56787" s="53"/>
      <c r="Y56787" s="55"/>
    </row>
    <row r="56788" spans="21:25" x14ac:dyDescent="0.2">
      <c r="U56788" s="55"/>
      <c r="V56788" s="53"/>
      <c r="W56788" s="53"/>
      <c r="X56788" s="53"/>
      <c r="Y56788" s="55"/>
    </row>
    <row r="56789" spans="21:25" x14ac:dyDescent="0.2">
      <c r="U56789" s="55"/>
      <c r="V56789" s="53"/>
      <c r="W56789" s="53"/>
      <c r="X56789" s="53"/>
      <c r="Y56789" s="55"/>
    </row>
    <row r="56790" spans="21:25" x14ac:dyDescent="0.2">
      <c r="U56790" s="55"/>
      <c r="V56790" s="53"/>
      <c r="W56790" s="53"/>
      <c r="X56790" s="53"/>
      <c r="Y56790" s="55"/>
    </row>
    <row r="56791" spans="21:25" x14ac:dyDescent="0.2">
      <c r="U56791" s="55"/>
      <c r="V56791" s="53"/>
      <c r="W56791" s="53"/>
      <c r="X56791" s="53"/>
      <c r="Y56791" s="55"/>
    </row>
    <row r="56792" spans="21:25" x14ac:dyDescent="0.2">
      <c r="U56792" s="55"/>
      <c r="V56792" s="53"/>
      <c r="W56792" s="53"/>
      <c r="X56792" s="53"/>
      <c r="Y56792" s="55"/>
    </row>
    <row r="56793" spans="21:25" x14ac:dyDescent="0.2">
      <c r="U56793" s="55"/>
      <c r="V56793" s="53"/>
      <c r="W56793" s="53"/>
      <c r="X56793" s="53"/>
      <c r="Y56793" s="55"/>
    </row>
    <row r="56794" spans="21:25" x14ac:dyDescent="0.2">
      <c r="U56794" s="55"/>
      <c r="V56794" s="53"/>
      <c r="W56794" s="53"/>
      <c r="X56794" s="53"/>
      <c r="Y56794" s="55"/>
    </row>
    <row r="56795" spans="21:25" x14ac:dyDescent="0.2">
      <c r="U56795" s="55"/>
      <c r="V56795" s="53"/>
      <c r="W56795" s="53"/>
      <c r="X56795" s="53"/>
      <c r="Y56795" s="55"/>
    </row>
    <row r="56796" spans="21:25" x14ac:dyDescent="0.2">
      <c r="U56796" s="55"/>
      <c r="V56796" s="53"/>
      <c r="W56796" s="53"/>
      <c r="X56796" s="53"/>
      <c r="Y56796" s="55"/>
    </row>
    <row r="56797" spans="21:25" x14ac:dyDescent="0.2">
      <c r="U56797" s="55"/>
      <c r="V56797" s="53"/>
      <c r="W56797" s="53"/>
      <c r="X56797" s="53"/>
      <c r="Y56797" s="55"/>
    </row>
    <row r="56798" spans="21:25" x14ac:dyDescent="0.2">
      <c r="U56798" s="55"/>
      <c r="V56798" s="53"/>
      <c r="W56798" s="53"/>
      <c r="X56798" s="53"/>
      <c r="Y56798" s="55"/>
    </row>
    <row r="56799" spans="21:25" x14ac:dyDescent="0.2">
      <c r="U56799" s="55"/>
      <c r="V56799" s="53"/>
      <c r="W56799" s="53"/>
      <c r="X56799" s="53"/>
      <c r="Y56799" s="55"/>
    </row>
    <row r="56800" spans="21:25" x14ac:dyDescent="0.2">
      <c r="U56800" s="55"/>
      <c r="V56800" s="53"/>
      <c r="W56800" s="53"/>
      <c r="X56800" s="53"/>
      <c r="Y56800" s="55"/>
    </row>
    <row r="56801" spans="21:25" x14ac:dyDescent="0.2">
      <c r="U56801" s="55"/>
      <c r="V56801" s="53"/>
      <c r="W56801" s="53"/>
      <c r="X56801" s="53"/>
      <c r="Y56801" s="55"/>
    </row>
    <row r="56802" spans="21:25" x14ac:dyDescent="0.2">
      <c r="U56802" s="55"/>
      <c r="V56802" s="53"/>
      <c r="W56802" s="53"/>
      <c r="X56802" s="53"/>
      <c r="Y56802" s="55"/>
    </row>
    <row r="56803" spans="21:25" x14ac:dyDescent="0.2">
      <c r="U56803" s="55"/>
      <c r="V56803" s="53"/>
      <c r="W56803" s="53"/>
      <c r="X56803" s="53"/>
      <c r="Y56803" s="55"/>
    </row>
    <row r="56804" spans="21:25" x14ac:dyDescent="0.2">
      <c r="U56804" s="55"/>
      <c r="V56804" s="53"/>
      <c r="W56804" s="53"/>
      <c r="X56804" s="53"/>
      <c r="Y56804" s="55"/>
    </row>
    <row r="56805" spans="21:25" x14ac:dyDescent="0.2">
      <c r="U56805" s="55"/>
      <c r="V56805" s="53"/>
      <c r="W56805" s="53"/>
      <c r="X56805" s="53"/>
      <c r="Y56805" s="55"/>
    </row>
    <row r="56806" spans="21:25" x14ac:dyDescent="0.2">
      <c r="U56806" s="55"/>
      <c r="V56806" s="53"/>
      <c r="W56806" s="53"/>
      <c r="X56806" s="53"/>
      <c r="Y56806" s="55"/>
    </row>
    <row r="56807" spans="21:25" x14ac:dyDescent="0.2">
      <c r="U56807" s="55"/>
      <c r="V56807" s="53"/>
      <c r="W56807" s="53"/>
      <c r="X56807" s="53"/>
      <c r="Y56807" s="55"/>
    </row>
    <row r="56808" spans="21:25" x14ac:dyDescent="0.2">
      <c r="U56808" s="55"/>
      <c r="V56808" s="53"/>
      <c r="W56808" s="53"/>
      <c r="X56808" s="53"/>
      <c r="Y56808" s="55"/>
    </row>
    <row r="56809" spans="21:25" x14ac:dyDescent="0.2">
      <c r="U56809" s="55"/>
      <c r="V56809" s="53"/>
      <c r="W56809" s="53"/>
      <c r="X56809" s="53"/>
      <c r="Y56809" s="55"/>
    </row>
    <row r="56810" spans="21:25" x14ac:dyDescent="0.2">
      <c r="U56810" s="55"/>
      <c r="V56810" s="53"/>
      <c r="W56810" s="53"/>
      <c r="X56810" s="53"/>
      <c r="Y56810" s="55"/>
    </row>
    <row r="56811" spans="21:25" x14ac:dyDescent="0.2">
      <c r="U56811" s="55"/>
      <c r="V56811" s="53"/>
      <c r="W56811" s="53"/>
      <c r="X56811" s="53"/>
      <c r="Y56811" s="55"/>
    </row>
    <row r="56812" spans="21:25" x14ac:dyDescent="0.2">
      <c r="U56812" s="55"/>
      <c r="V56812" s="53"/>
      <c r="W56812" s="53"/>
      <c r="X56812" s="53"/>
      <c r="Y56812" s="55"/>
    </row>
    <row r="56813" spans="21:25" x14ac:dyDescent="0.2">
      <c r="U56813" s="55"/>
      <c r="V56813" s="53"/>
      <c r="W56813" s="53"/>
      <c r="X56813" s="53"/>
      <c r="Y56813" s="55"/>
    </row>
    <row r="56814" spans="21:25" x14ac:dyDescent="0.2">
      <c r="U56814" s="55"/>
      <c r="V56814" s="53"/>
      <c r="W56814" s="53"/>
      <c r="X56814" s="53"/>
      <c r="Y56814" s="55"/>
    </row>
    <row r="56815" spans="21:25" x14ac:dyDescent="0.2">
      <c r="U56815" s="55"/>
      <c r="V56815" s="53"/>
      <c r="W56815" s="53"/>
      <c r="X56815" s="53"/>
      <c r="Y56815" s="55"/>
    </row>
    <row r="56816" spans="21:25" x14ac:dyDescent="0.2">
      <c r="U56816" s="55"/>
      <c r="V56816" s="53"/>
      <c r="W56816" s="53"/>
      <c r="X56816" s="53"/>
      <c r="Y56816" s="55"/>
    </row>
    <row r="56817" spans="21:25" x14ac:dyDescent="0.2">
      <c r="U56817" s="55"/>
      <c r="V56817" s="53"/>
      <c r="W56817" s="53"/>
      <c r="X56817" s="53"/>
      <c r="Y56817" s="55"/>
    </row>
    <row r="56818" spans="21:25" x14ac:dyDescent="0.2">
      <c r="U56818" s="55"/>
      <c r="V56818" s="53"/>
      <c r="W56818" s="53"/>
      <c r="X56818" s="53"/>
      <c r="Y56818" s="55"/>
    </row>
    <row r="56819" spans="21:25" x14ac:dyDescent="0.2">
      <c r="U56819" s="55"/>
      <c r="V56819" s="53"/>
      <c r="W56819" s="53"/>
      <c r="X56819" s="53"/>
      <c r="Y56819" s="55"/>
    </row>
    <row r="56820" spans="21:25" x14ac:dyDescent="0.2">
      <c r="U56820" s="55"/>
      <c r="V56820" s="53"/>
      <c r="W56820" s="53"/>
      <c r="X56820" s="53"/>
      <c r="Y56820" s="55"/>
    </row>
    <row r="56821" spans="21:25" x14ac:dyDescent="0.2">
      <c r="U56821" s="55"/>
      <c r="V56821" s="53"/>
      <c r="W56821" s="53"/>
      <c r="X56821" s="53"/>
      <c r="Y56821" s="55"/>
    </row>
    <row r="56822" spans="21:25" x14ac:dyDescent="0.2">
      <c r="U56822" s="55"/>
      <c r="V56822" s="53"/>
      <c r="W56822" s="53"/>
      <c r="X56822" s="53"/>
      <c r="Y56822" s="55"/>
    </row>
    <row r="56823" spans="21:25" x14ac:dyDescent="0.2">
      <c r="U56823" s="55"/>
      <c r="V56823" s="53"/>
      <c r="W56823" s="53"/>
      <c r="X56823" s="53"/>
      <c r="Y56823" s="55"/>
    </row>
    <row r="56824" spans="21:25" x14ac:dyDescent="0.2">
      <c r="U56824" s="55"/>
      <c r="V56824" s="53"/>
      <c r="W56824" s="53"/>
      <c r="X56824" s="53"/>
      <c r="Y56824" s="55"/>
    </row>
    <row r="56825" spans="21:25" x14ac:dyDescent="0.2">
      <c r="U56825" s="55"/>
      <c r="V56825" s="53"/>
      <c r="W56825" s="53"/>
      <c r="X56825" s="53"/>
      <c r="Y56825" s="55"/>
    </row>
    <row r="56826" spans="21:25" x14ac:dyDescent="0.2">
      <c r="U56826" s="55"/>
      <c r="V56826" s="53"/>
      <c r="W56826" s="53"/>
      <c r="X56826" s="53"/>
      <c r="Y56826" s="55"/>
    </row>
    <row r="56827" spans="21:25" x14ac:dyDescent="0.2">
      <c r="U56827" s="55"/>
      <c r="V56827" s="53"/>
      <c r="W56827" s="53"/>
      <c r="X56827" s="53"/>
      <c r="Y56827" s="55"/>
    </row>
    <row r="56828" spans="21:25" x14ac:dyDescent="0.2">
      <c r="U56828" s="55"/>
      <c r="V56828" s="53"/>
      <c r="W56828" s="53"/>
      <c r="X56828" s="53"/>
      <c r="Y56828" s="55"/>
    </row>
    <row r="56829" spans="21:25" x14ac:dyDescent="0.2">
      <c r="U56829" s="55"/>
      <c r="V56829" s="53"/>
      <c r="W56829" s="53"/>
      <c r="X56829" s="53"/>
      <c r="Y56829" s="55"/>
    </row>
    <row r="56830" spans="21:25" x14ac:dyDescent="0.2">
      <c r="U56830" s="55"/>
      <c r="V56830" s="53"/>
      <c r="W56830" s="53"/>
      <c r="X56830" s="53"/>
      <c r="Y56830" s="55"/>
    </row>
    <row r="56831" spans="21:25" x14ac:dyDescent="0.2">
      <c r="U56831" s="55"/>
      <c r="V56831" s="53"/>
      <c r="W56831" s="53"/>
      <c r="X56831" s="53"/>
      <c r="Y56831" s="55"/>
    </row>
    <row r="56832" spans="21:25" x14ac:dyDescent="0.2">
      <c r="U56832" s="55"/>
      <c r="V56832" s="53"/>
      <c r="W56832" s="53"/>
      <c r="X56832" s="53"/>
      <c r="Y56832" s="55"/>
    </row>
    <row r="56833" spans="21:25" x14ac:dyDescent="0.2">
      <c r="U56833" s="55"/>
      <c r="V56833" s="53"/>
      <c r="W56833" s="53"/>
      <c r="X56833" s="53"/>
      <c r="Y56833" s="55"/>
    </row>
    <row r="56834" spans="21:25" x14ac:dyDescent="0.2">
      <c r="U56834" s="55"/>
      <c r="V56834" s="53"/>
      <c r="W56834" s="53"/>
      <c r="X56834" s="53"/>
      <c r="Y56834" s="55"/>
    </row>
    <row r="56835" spans="21:25" x14ac:dyDescent="0.2">
      <c r="U56835" s="55"/>
      <c r="V56835" s="53"/>
      <c r="W56835" s="53"/>
      <c r="X56835" s="53"/>
      <c r="Y56835" s="55"/>
    </row>
    <row r="56836" spans="21:25" x14ac:dyDescent="0.2">
      <c r="U56836" s="55"/>
      <c r="V56836" s="53"/>
      <c r="W56836" s="53"/>
      <c r="X56836" s="53"/>
      <c r="Y56836" s="55"/>
    </row>
    <row r="56837" spans="21:25" x14ac:dyDescent="0.2">
      <c r="U56837" s="55"/>
      <c r="V56837" s="53"/>
      <c r="W56837" s="53"/>
      <c r="X56837" s="53"/>
      <c r="Y56837" s="55"/>
    </row>
    <row r="56838" spans="21:25" x14ac:dyDescent="0.2">
      <c r="U56838" s="55"/>
      <c r="V56838" s="53"/>
      <c r="W56838" s="53"/>
      <c r="X56838" s="53"/>
      <c r="Y56838" s="55"/>
    </row>
    <row r="56839" spans="21:25" x14ac:dyDescent="0.2">
      <c r="U56839" s="55"/>
      <c r="V56839" s="53"/>
      <c r="W56839" s="53"/>
      <c r="X56839" s="53"/>
      <c r="Y56839" s="55"/>
    </row>
    <row r="56840" spans="21:25" x14ac:dyDescent="0.2">
      <c r="U56840" s="55"/>
      <c r="V56840" s="53"/>
      <c r="W56840" s="53"/>
      <c r="X56840" s="53"/>
      <c r="Y56840" s="55"/>
    </row>
    <row r="56841" spans="21:25" x14ac:dyDescent="0.2">
      <c r="U56841" s="55"/>
      <c r="V56841" s="53"/>
      <c r="W56841" s="53"/>
      <c r="X56841" s="53"/>
      <c r="Y56841" s="55"/>
    </row>
    <row r="56842" spans="21:25" x14ac:dyDescent="0.2">
      <c r="U56842" s="55"/>
      <c r="V56842" s="53"/>
      <c r="W56842" s="53"/>
      <c r="X56842" s="53"/>
      <c r="Y56842" s="55"/>
    </row>
    <row r="56843" spans="21:25" x14ac:dyDescent="0.2">
      <c r="U56843" s="55"/>
      <c r="V56843" s="53"/>
      <c r="W56843" s="53"/>
      <c r="X56843" s="53"/>
      <c r="Y56843" s="55"/>
    </row>
    <row r="56844" spans="21:25" x14ac:dyDescent="0.2">
      <c r="U56844" s="55"/>
      <c r="V56844" s="53"/>
      <c r="W56844" s="53"/>
      <c r="X56844" s="53"/>
      <c r="Y56844" s="55"/>
    </row>
    <row r="56845" spans="21:25" x14ac:dyDescent="0.2">
      <c r="U56845" s="55"/>
      <c r="V56845" s="53"/>
      <c r="W56845" s="53"/>
      <c r="X56845" s="53"/>
      <c r="Y56845" s="55"/>
    </row>
    <row r="56846" spans="21:25" x14ac:dyDescent="0.2">
      <c r="U56846" s="55"/>
      <c r="V56846" s="53"/>
      <c r="W56846" s="53"/>
      <c r="X56846" s="53"/>
      <c r="Y56846" s="55"/>
    </row>
    <row r="56847" spans="21:25" x14ac:dyDescent="0.2">
      <c r="U56847" s="55"/>
      <c r="V56847" s="53"/>
      <c r="W56847" s="53"/>
      <c r="X56847" s="53"/>
      <c r="Y56847" s="55"/>
    </row>
    <row r="56848" spans="21:25" x14ac:dyDescent="0.2">
      <c r="U56848" s="55"/>
      <c r="V56848" s="53"/>
      <c r="W56848" s="53"/>
      <c r="X56848" s="53"/>
      <c r="Y56848" s="55"/>
    </row>
    <row r="56849" spans="21:25" x14ac:dyDescent="0.2">
      <c r="U56849" s="55"/>
      <c r="V56849" s="53"/>
      <c r="W56849" s="53"/>
      <c r="X56849" s="53"/>
      <c r="Y56849" s="55"/>
    </row>
    <row r="56850" spans="21:25" x14ac:dyDescent="0.2">
      <c r="U56850" s="55"/>
      <c r="V56850" s="53"/>
      <c r="W56850" s="53"/>
      <c r="X56850" s="53"/>
      <c r="Y56850" s="55"/>
    </row>
    <row r="56851" spans="21:25" x14ac:dyDescent="0.2">
      <c r="U56851" s="55"/>
      <c r="V56851" s="53"/>
      <c r="W56851" s="53"/>
      <c r="X56851" s="53"/>
      <c r="Y56851" s="55"/>
    </row>
    <row r="56852" spans="21:25" x14ac:dyDescent="0.2">
      <c r="U56852" s="55"/>
      <c r="V56852" s="53"/>
      <c r="W56852" s="53"/>
      <c r="X56852" s="53"/>
      <c r="Y56852" s="55"/>
    </row>
    <row r="56853" spans="21:25" x14ac:dyDescent="0.2">
      <c r="U56853" s="55"/>
      <c r="V56853" s="53"/>
      <c r="W56853" s="53"/>
      <c r="X56853" s="53"/>
      <c r="Y56853" s="55"/>
    </row>
    <row r="56854" spans="21:25" x14ac:dyDescent="0.2">
      <c r="U56854" s="55"/>
      <c r="V56854" s="53"/>
      <c r="W56854" s="53"/>
      <c r="X56854" s="53"/>
      <c r="Y56854" s="55"/>
    </row>
    <row r="56855" spans="21:25" x14ac:dyDescent="0.2">
      <c r="U56855" s="55"/>
      <c r="V56855" s="53"/>
      <c r="W56855" s="53"/>
      <c r="X56855" s="53"/>
      <c r="Y56855" s="55"/>
    </row>
    <row r="56856" spans="21:25" x14ac:dyDescent="0.2">
      <c r="U56856" s="55"/>
      <c r="V56856" s="53"/>
      <c r="W56856" s="53"/>
      <c r="X56856" s="53"/>
      <c r="Y56856" s="55"/>
    </row>
    <row r="56857" spans="21:25" x14ac:dyDescent="0.2">
      <c r="U56857" s="55"/>
      <c r="V56857" s="53"/>
      <c r="W56857" s="53"/>
      <c r="X56857" s="53"/>
      <c r="Y56857" s="55"/>
    </row>
    <row r="56858" spans="21:25" x14ac:dyDescent="0.2">
      <c r="U56858" s="55"/>
      <c r="V56858" s="53"/>
      <c r="W56858" s="53"/>
      <c r="X56858" s="53"/>
      <c r="Y56858" s="55"/>
    </row>
    <row r="56859" spans="21:25" x14ac:dyDescent="0.2">
      <c r="U56859" s="55"/>
      <c r="V56859" s="53"/>
      <c r="W56859" s="53"/>
      <c r="X56859" s="53"/>
      <c r="Y56859" s="55"/>
    </row>
    <row r="56860" spans="21:25" x14ac:dyDescent="0.2">
      <c r="U56860" s="55"/>
      <c r="V56860" s="53"/>
      <c r="W56860" s="53"/>
      <c r="X56860" s="53"/>
      <c r="Y56860" s="55"/>
    </row>
    <row r="56861" spans="21:25" x14ac:dyDescent="0.2">
      <c r="U56861" s="55"/>
      <c r="V56861" s="53"/>
      <c r="W56861" s="53"/>
      <c r="X56861" s="53"/>
      <c r="Y56861" s="55"/>
    </row>
    <row r="56862" spans="21:25" x14ac:dyDescent="0.2">
      <c r="U56862" s="55"/>
      <c r="V56862" s="53"/>
      <c r="W56862" s="53"/>
      <c r="X56862" s="53"/>
      <c r="Y56862" s="55"/>
    </row>
    <row r="56863" spans="21:25" x14ac:dyDescent="0.2">
      <c r="U56863" s="55"/>
      <c r="V56863" s="53"/>
      <c r="W56863" s="53"/>
      <c r="X56863" s="53"/>
      <c r="Y56863" s="55"/>
    </row>
    <row r="56864" spans="21:25" x14ac:dyDescent="0.2">
      <c r="U56864" s="55"/>
      <c r="V56864" s="53"/>
      <c r="W56864" s="53"/>
      <c r="X56864" s="53"/>
      <c r="Y56864" s="55"/>
    </row>
    <row r="56865" spans="21:25" x14ac:dyDescent="0.2">
      <c r="U56865" s="55"/>
      <c r="V56865" s="53"/>
      <c r="W56865" s="53"/>
      <c r="X56865" s="53"/>
      <c r="Y56865" s="55"/>
    </row>
    <row r="56866" spans="21:25" x14ac:dyDescent="0.2">
      <c r="U56866" s="55"/>
      <c r="V56866" s="53"/>
      <c r="W56866" s="53"/>
      <c r="X56866" s="53"/>
      <c r="Y56866" s="55"/>
    </row>
    <row r="56867" spans="21:25" x14ac:dyDescent="0.2">
      <c r="U56867" s="55"/>
      <c r="V56867" s="53"/>
      <c r="W56867" s="53"/>
      <c r="X56867" s="53"/>
      <c r="Y56867" s="55"/>
    </row>
    <row r="56868" spans="21:25" x14ac:dyDescent="0.2">
      <c r="U56868" s="55"/>
      <c r="V56868" s="53"/>
      <c r="W56868" s="53"/>
      <c r="X56868" s="53"/>
      <c r="Y56868" s="55"/>
    </row>
    <row r="56869" spans="21:25" x14ac:dyDescent="0.2">
      <c r="U56869" s="55"/>
      <c r="V56869" s="53"/>
      <c r="W56869" s="53"/>
      <c r="X56869" s="53"/>
      <c r="Y56869" s="55"/>
    </row>
    <row r="56870" spans="21:25" x14ac:dyDescent="0.2">
      <c r="U56870" s="55"/>
      <c r="V56870" s="53"/>
      <c r="W56870" s="53"/>
      <c r="X56870" s="53"/>
      <c r="Y56870" s="55"/>
    </row>
    <row r="56871" spans="21:25" x14ac:dyDescent="0.2">
      <c r="U56871" s="55"/>
      <c r="V56871" s="53"/>
      <c r="W56871" s="53"/>
      <c r="X56871" s="53"/>
      <c r="Y56871" s="55"/>
    </row>
    <row r="56872" spans="21:25" x14ac:dyDescent="0.2">
      <c r="U56872" s="55"/>
      <c r="V56872" s="53"/>
      <c r="W56872" s="53"/>
      <c r="X56872" s="53"/>
      <c r="Y56872" s="55"/>
    </row>
    <row r="56873" spans="21:25" x14ac:dyDescent="0.2">
      <c r="U56873" s="55"/>
      <c r="V56873" s="53"/>
      <c r="W56873" s="53"/>
      <c r="X56873" s="53"/>
      <c r="Y56873" s="55"/>
    </row>
    <row r="56874" spans="21:25" x14ac:dyDescent="0.2">
      <c r="U56874" s="55"/>
      <c r="V56874" s="53"/>
      <c r="W56874" s="53"/>
      <c r="X56874" s="53"/>
      <c r="Y56874" s="55"/>
    </row>
    <row r="56875" spans="21:25" x14ac:dyDescent="0.2">
      <c r="U56875" s="55"/>
      <c r="V56875" s="53"/>
      <c r="W56875" s="53"/>
      <c r="X56875" s="53"/>
      <c r="Y56875" s="55"/>
    </row>
    <row r="56876" spans="21:25" x14ac:dyDescent="0.2">
      <c r="U56876" s="55"/>
      <c r="V56876" s="53"/>
      <c r="W56876" s="53"/>
      <c r="X56876" s="53"/>
      <c r="Y56876" s="55"/>
    </row>
    <row r="56877" spans="21:25" x14ac:dyDescent="0.2">
      <c r="U56877" s="55"/>
      <c r="V56877" s="53"/>
      <c r="W56877" s="53"/>
      <c r="X56877" s="53"/>
      <c r="Y56877" s="55"/>
    </row>
    <row r="56878" spans="21:25" x14ac:dyDescent="0.2">
      <c r="U56878" s="55"/>
      <c r="V56878" s="53"/>
      <c r="W56878" s="53"/>
      <c r="X56878" s="53"/>
      <c r="Y56878" s="55"/>
    </row>
    <row r="56879" spans="21:25" x14ac:dyDescent="0.2">
      <c r="U56879" s="55"/>
      <c r="V56879" s="53"/>
      <c r="W56879" s="53"/>
      <c r="X56879" s="53"/>
      <c r="Y56879" s="55"/>
    </row>
    <row r="56880" spans="21:25" x14ac:dyDescent="0.2">
      <c r="U56880" s="55"/>
      <c r="V56880" s="53"/>
      <c r="W56880" s="53"/>
      <c r="X56880" s="53"/>
      <c r="Y56880" s="55"/>
    </row>
    <row r="56881" spans="21:25" x14ac:dyDescent="0.2">
      <c r="U56881" s="55"/>
      <c r="V56881" s="53"/>
      <c r="W56881" s="53"/>
      <c r="X56881" s="53"/>
      <c r="Y56881" s="55"/>
    </row>
    <row r="56882" spans="21:25" x14ac:dyDescent="0.2">
      <c r="U56882" s="55"/>
      <c r="V56882" s="53"/>
      <c r="W56882" s="53"/>
      <c r="X56882" s="53"/>
      <c r="Y56882" s="55"/>
    </row>
    <row r="56883" spans="21:25" x14ac:dyDescent="0.2">
      <c r="U56883" s="55"/>
      <c r="V56883" s="53"/>
      <c r="W56883" s="53"/>
      <c r="X56883" s="53"/>
      <c r="Y56883" s="55"/>
    </row>
    <row r="56884" spans="21:25" x14ac:dyDescent="0.2">
      <c r="U56884" s="55"/>
      <c r="V56884" s="53"/>
      <c r="W56884" s="53"/>
      <c r="X56884" s="53"/>
      <c r="Y56884" s="55"/>
    </row>
    <row r="56885" spans="21:25" x14ac:dyDescent="0.2">
      <c r="U56885" s="55"/>
      <c r="V56885" s="53"/>
      <c r="W56885" s="53"/>
      <c r="X56885" s="53"/>
      <c r="Y56885" s="55"/>
    </row>
    <row r="56886" spans="21:25" x14ac:dyDescent="0.2">
      <c r="U56886" s="55"/>
      <c r="V56886" s="53"/>
      <c r="W56886" s="53"/>
      <c r="X56886" s="53"/>
      <c r="Y56886" s="55"/>
    </row>
    <row r="56887" spans="21:25" x14ac:dyDescent="0.2">
      <c r="U56887" s="55"/>
      <c r="V56887" s="53"/>
      <c r="W56887" s="53"/>
      <c r="X56887" s="53"/>
      <c r="Y56887" s="55"/>
    </row>
    <row r="56888" spans="21:25" x14ac:dyDescent="0.2">
      <c r="U56888" s="55"/>
      <c r="V56888" s="53"/>
      <c r="W56888" s="53"/>
      <c r="X56888" s="53"/>
      <c r="Y56888" s="55"/>
    </row>
    <row r="56889" spans="21:25" x14ac:dyDescent="0.2">
      <c r="U56889" s="55"/>
      <c r="V56889" s="53"/>
      <c r="W56889" s="53"/>
      <c r="X56889" s="53"/>
      <c r="Y56889" s="55"/>
    </row>
    <row r="56890" spans="21:25" x14ac:dyDescent="0.2">
      <c r="U56890" s="55"/>
      <c r="V56890" s="53"/>
      <c r="W56890" s="53"/>
      <c r="X56890" s="53"/>
      <c r="Y56890" s="55"/>
    </row>
    <row r="56891" spans="21:25" x14ac:dyDescent="0.2">
      <c r="U56891" s="55"/>
      <c r="V56891" s="53"/>
      <c r="W56891" s="53"/>
      <c r="X56891" s="53"/>
      <c r="Y56891" s="55"/>
    </row>
    <row r="56892" spans="21:25" x14ac:dyDescent="0.2">
      <c r="U56892" s="55"/>
      <c r="V56892" s="53"/>
      <c r="W56892" s="53"/>
      <c r="X56892" s="53"/>
      <c r="Y56892" s="55"/>
    </row>
    <row r="56893" spans="21:25" x14ac:dyDescent="0.2">
      <c r="U56893" s="55"/>
      <c r="V56893" s="53"/>
      <c r="W56893" s="53"/>
      <c r="X56893" s="53"/>
      <c r="Y56893" s="55"/>
    </row>
    <row r="56894" spans="21:25" x14ac:dyDescent="0.2">
      <c r="U56894" s="55"/>
      <c r="V56894" s="53"/>
      <c r="W56894" s="53"/>
      <c r="X56894" s="53"/>
      <c r="Y56894" s="55"/>
    </row>
    <row r="56895" spans="21:25" x14ac:dyDescent="0.2">
      <c r="U56895" s="55"/>
      <c r="V56895" s="53"/>
      <c r="W56895" s="53"/>
      <c r="X56895" s="53"/>
      <c r="Y56895" s="55"/>
    </row>
    <row r="56896" spans="21:25" x14ac:dyDescent="0.2">
      <c r="U56896" s="55"/>
      <c r="V56896" s="53"/>
      <c r="W56896" s="53"/>
      <c r="X56896" s="53"/>
      <c r="Y56896" s="55"/>
    </row>
    <row r="56897" spans="21:25" x14ac:dyDescent="0.2">
      <c r="U56897" s="55"/>
      <c r="V56897" s="53"/>
      <c r="W56897" s="53"/>
      <c r="X56897" s="53"/>
      <c r="Y56897" s="55"/>
    </row>
    <row r="56898" spans="21:25" x14ac:dyDescent="0.2">
      <c r="U56898" s="55"/>
      <c r="V56898" s="53"/>
      <c r="W56898" s="53"/>
      <c r="X56898" s="53"/>
      <c r="Y56898" s="55"/>
    </row>
    <row r="56899" spans="21:25" x14ac:dyDescent="0.2">
      <c r="U56899" s="55"/>
      <c r="V56899" s="53"/>
      <c r="W56899" s="53"/>
      <c r="X56899" s="53"/>
      <c r="Y56899" s="55"/>
    </row>
    <row r="56900" spans="21:25" x14ac:dyDescent="0.2">
      <c r="U56900" s="55"/>
      <c r="V56900" s="53"/>
      <c r="W56900" s="53"/>
      <c r="X56900" s="53"/>
      <c r="Y56900" s="55"/>
    </row>
    <row r="56901" spans="21:25" x14ac:dyDescent="0.2">
      <c r="U56901" s="55"/>
      <c r="V56901" s="53"/>
      <c r="W56901" s="53"/>
      <c r="X56901" s="53"/>
      <c r="Y56901" s="55"/>
    </row>
    <row r="56902" spans="21:25" x14ac:dyDescent="0.2">
      <c r="U56902" s="55"/>
      <c r="V56902" s="53"/>
      <c r="W56902" s="53"/>
      <c r="X56902" s="53"/>
      <c r="Y56902" s="55"/>
    </row>
    <row r="56903" spans="21:25" x14ac:dyDescent="0.2">
      <c r="U56903" s="55"/>
      <c r="V56903" s="53"/>
      <c r="W56903" s="53"/>
      <c r="X56903" s="53"/>
      <c r="Y56903" s="55"/>
    </row>
    <row r="56904" spans="21:25" x14ac:dyDescent="0.2">
      <c r="U56904" s="55"/>
      <c r="V56904" s="53"/>
      <c r="W56904" s="53"/>
      <c r="X56904" s="53"/>
      <c r="Y56904" s="55"/>
    </row>
    <row r="56905" spans="21:25" x14ac:dyDescent="0.2">
      <c r="U56905" s="55"/>
      <c r="V56905" s="53"/>
      <c r="W56905" s="53"/>
      <c r="X56905" s="53"/>
      <c r="Y56905" s="55"/>
    </row>
    <row r="56906" spans="21:25" x14ac:dyDescent="0.2">
      <c r="U56906" s="55"/>
      <c r="V56906" s="53"/>
      <c r="W56906" s="53"/>
      <c r="X56906" s="53"/>
      <c r="Y56906" s="55"/>
    </row>
    <row r="56907" spans="21:25" x14ac:dyDescent="0.2">
      <c r="U56907" s="55"/>
      <c r="V56907" s="53"/>
      <c r="W56907" s="53"/>
      <c r="X56907" s="53"/>
      <c r="Y56907" s="55"/>
    </row>
    <row r="56908" spans="21:25" x14ac:dyDescent="0.2">
      <c r="U56908" s="55"/>
      <c r="V56908" s="53"/>
      <c r="W56908" s="53"/>
      <c r="X56908" s="53"/>
      <c r="Y56908" s="55"/>
    </row>
    <row r="56909" spans="21:25" x14ac:dyDescent="0.2">
      <c r="U56909" s="55"/>
      <c r="V56909" s="53"/>
      <c r="W56909" s="53"/>
      <c r="X56909" s="53"/>
      <c r="Y56909" s="55"/>
    </row>
    <row r="56910" spans="21:25" x14ac:dyDescent="0.2">
      <c r="U56910" s="55"/>
      <c r="V56910" s="53"/>
      <c r="W56910" s="53"/>
      <c r="X56910" s="53"/>
      <c r="Y56910" s="55"/>
    </row>
    <row r="56911" spans="21:25" x14ac:dyDescent="0.2">
      <c r="U56911" s="55"/>
      <c r="V56911" s="53"/>
      <c r="W56911" s="53"/>
      <c r="X56911" s="53"/>
      <c r="Y56911" s="55"/>
    </row>
    <row r="56912" spans="21:25" x14ac:dyDescent="0.2">
      <c r="U56912" s="55"/>
      <c r="V56912" s="53"/>
      <c r="W56912" s="53"/>
      <c r="X56912" s="53"/>
      <c r="Y56912" s="55"/>
    </row>
    <row r="56913" spans="21:25" x14ac:dyDescent="0.2">
      <c r="U56913" s="55"/>
      <c r="V56913" s="53"/>
      <c r="W56913" s="53"/>
      <c r="X56913" s="53"/>
      <c r="Y56913" s="55"/>
    </row>
    <row r="56914" spans="21:25" x14ac:dyDescent="0.2">
      <c r="U56914" s="55"/>
      <c r="V56914" s="53"/>
      <c r="W56914" s="53"/>
      <c r="X56914" s="53"/>
      <c r="Y56914" s="55"/>
    </row>
    <row r="56915" spans="21:25" x14ac:dyDescent="0.2">
      <c r="U56915" s="55"/>
      <c r="V56915" s="53"/>
      <c r="W56915" s="53"/>
      <c r="X56915" s="53"/>
      <c r="Y56915" s="55"/>
    </row>
    <row r="56916" spans="21:25" x14ac:dyDescent="0.2">
      <c r="U56916" s="55"/>
      <c r="V56916" s="53"/>
      <c r="W56916" s="53"/>
      <c r="X56916" s="53"/>
      <c r="Y56916" s="55"/>
    </row>
    <row r="56917" spans="21:25" x14ac:dyDescent="0.2">
      <c r="U56917" s="55"/>
      <c r="V56917" s="53"/>
      <c r="W56917" s="53"/>
      <c r="X56917" s="53"/>
      <c r="Y56917" s="55"/>
    </row>
    <row r="56918" spans="21:25" x14ac:dyDescent="0.2">
      <c r="U56918" s="55"/>
      <c r="V56918" s="53"/>
      <c r="W56918" s="53"/>
      <c r="X56918" s="53"/>
      <c r="Y56918" s="55"/>
    </row>
    <row r="56919" spans="21:25" x14ac:dyDescent="0.2">
      <c r="U56919" s="55"/>
      <c r="V56919" s="53"/>
      <c r="W56919" s="53"/>
      <c r="X56919" s="53"/>
      <c r="Y56919" s="55"/>
    </row>
    <row r="56920" spans="21:25" x14ac:dyDescent="0.2">
      <c r="U56920" s="55"/>
      <c r="V56920" s="53"/>
      <c r="W56920" s="53"/>
      <c r="X56920" s="53"/>
      <c r="Y56920" s="55"/>
    </row>
    <row r="56921" spans="21:25" x14ac:dyDescent="0.2">
      <c r="U56921" s="55"/>
      <c r="V56921" s="53"/>
      <c r="W56921" s="53"/>
      <c r="X56921" s="53"/>
      <c r="Y56921" s="55"/>
    </row>
    <row r="56922" spans="21:25" x14ac:dyDescent="0.2">
      <c r="U56922" s="55"/>
      <c r="V56922" s="53"/>
      <c r="W56922" s="53"/>
      <c r="X56922" s="53"/>
      <c r="Y56922" s="55"/>
    </row>
    <row r="56923" spans="21:25" x14ac:dyDescent="0.2">
      <c r="U56923" s="55"/>
      <c r="V56923" s="53"/>
      <c r="W56923" s="53"/>
      <c r="X56923" s="53"/>
      <c r="Y56923" s="55"/>
    </row>
    <row r="56924" spans="21:25" x14ac:dyDescent="0.2">
      <c r="U56924" s="55"/>
      <c r="V56924" s="53"/>
      <c r="W56924" s="53"/>
      <c r="X56924" s="53"/>
      <c r="Y56924" s="55"/>
    </row>
    <row r="56925" spans="21:25" x14ac:dyDescent="0.2">
      <c r="U56925" s="55"/>
      <c r="V56925" s="53"/>
      <c r="W56925" s="53"/>
      <c r="X56925" s="53"/>
      <c r="Y56925" s="55"/>
    </row>
    <row r="56926" spans="21:25" x14ac:dyDescent="0.2">
      <c r="U56926" s="55"/>
      <c r="V56926" s="53"/>
      <c r="W56926" s="53"/>
      <c r="X56926" s="53"/>
      <c r="Y56926" s="55"/>
    </row>
    <row r="56927" spans="21:25" x14ac:dyDescent="0.2">
      <c r="U56927" s="55"/>
      <c r="V56927" s="53"/>
      <c r="W56927" s="53"/>
      <c r="X56927" s="53"/>
      <c r="Y56927" s="55"/>
    </row>
    <row r="56928" spans="21:25" x14ac:dyDescent="0.2">
      <c r="U56928" s="55"/>
      <c r="V56928" s="53"/>
      <c r="W56928" s="53"/>
      <c r="X56928" s="53"/>
      <c r="Y56928" s="55"/>
    </row>
    <row r="56929" spans="21:25" x14ac:dyDescent="0.2">
      <c r="U56929" s="55"/>
      <c r="V56929" s="53"/>
      <c r="W56929" s="53"/>
      <c r="X56929" s="53"/>
      <c r="Y56929" s="55"/>
    </row>
    <row r="56930" spans="21:25" x14ac:dyDescent="0.2">
      <c r="U56930" s="55"/>
      <c r="V56930" s="53"/>
      <c r="W56930" s="53"/>
      <c r="X56930" s="53"/>
      <c r="Y56930" s="55"/>
    </row>
    <row r="56931" spans="21:25" x14ac:dyDescent="0.2">
      <c r="U56931" s="55"/>
      <c r="V56931" s="53"/>
      <c r="W56931" s="53"/>
      <c r="X56931" s="53"/>
      <c r="Y56931" s="55"/>
    </row>
    <row r="56932" spans="21:25" x14ac:dyDescent="0.2">
      <c r="U56932" s="55"/>
      <c r="V56932" s="53"/>
      <c r="W56932" s="53"/>
      <c r="X56932" s="53"/>
      <c r="Y56932" s="55"/>
    </row>
    <row r="56933" spans="21:25" x14ac:dyDescent="0.2">
      <c r="U56933" s="55"/>
      <c r="V56933" s="53"/>
      <c r="W56933" s="53"/>
      <c r="X56933" s="53"/>
      <c r="Y56933" s="55"/>
    </row>
    <row r="56934" spans="21:25" x14ac:dyDescent="0.2">
      <c r="U56934" s="55"/>
      <c r="V56934" s="53"/>
      <c r="W56934" s="53"/>
      <c r="X56934" s="53"/>
      <c r="Y56934" s="55"/>
    </row>
    <row r="56935" spans="21:25" x14ac:dyDescent="0.2">
      <c r="U56935" s="55"/>
      <c r="V56935" s="53"/>
      <c r="W56935" s="53"/>
      <c r="X56935" s="53"/>
      <c r="Y56935" s="55"/>
    </row>
    <row r="56936" spans="21:25" x14ac:dyDescent="0.2">
      <c r="U56936" s="55"/>
      <c r="V56936" s="53"/>
      <c r="W56936" s="53"/>
      <c r="X56936" s="53"/>
      <c r="Y56936" s="55"/>
    </row>
    <row r="56937" spans="21:25" x14ac:dyDescent="0.2">
      <c r="U56937" s="55"/>
      <c r="V56937" s="53"/>
      <c r="W56937" s="53"/>
      <c r="X56937" s="53"/>
      <c r="Y56937" s="55"/>
    </row>
    <row r="56938" spans="21:25" x14ac:dyDescent="0.2">
      <c r="U56938" s="55"/>
      <c r="V56938" s="53"/>
      <c r="W56938" s="53"/>
      <c r="X56938" s="53"/>
      <c r="Y56938" s="55"/>
    </row>
    <row r="56939" spans="21:25" x14ac:dyDescent="0.2">
      <c r="U56939" s="55"/>
      <c r="V56939" s="53"/>
      <c r="W56939" s="53"/>
      <c r="X56939" s="53"/>
      <c r="Y56939" s="55"/>
    </row>
    <row r="56940" spans="21:25" x14ac:dyDescent="0.2">
      <c r="U56940" s="55"/>
      <c r="V56940" s="53"/>
      <c r="W56940" s="53"/>
      <c r="X56940" s="53"/>
      <c r="Y56940" s="55"/>
    </row>
    <row r="56941" spans="21:25" x14ac:dyDescent="0.2">
      <c r="U56941" s="55"/>
      <c r="V56941" s="53"/>
      <c r="W56941" s="53"/>
      <c r="X56941" s="53"/>
      <c r="Y56941" s="55"/>
    </row>
    <row r="56942" spans="21:25" x14ac:dyDescent="0.2">
      <c r="U56942" s="55"/>
      <c r="V56942" s="53"/>
      <c r="W56942" s="53"/>
      <c r="X56942" s="53"/>
      <c r="Y56942" s="55"/>
    </row>
    <row r="56943" spans="21:25" x14ac:dyDescent="0.2">
      <c r="U56943" s="55"/>
      <c r="V56943" s="53"/>
      <c r="W56943" s="53"/>
      <c r="X56943" s="53"/>
      <c r="Y56943" s="55"/>
    </row>
    <row r="56944" spans="21:25" x14ac:dyDescent="0.2">
      <c r="U56944" s="55"/>
      <c r="V56944" s="53"/>
      <c r="W56944" s="53"/>
      <c r="X56944" s="53"/>
      <c r="Y56944" s="55"/>
    </row>
    <row r="56945" spans="21:25" x14ac:dyDescent="0.2">
      <c r="U56945" s="55"/>
      <c r="V56945" s="53"/>
      <c r="W56945" s="53"/>
      <c r="X56945" s="53"/>
      <c r="Y56945" s="55"/>
    </row>
    <row r="56946" spans="21:25" x14ac:dyDescent="0.2">
      <c r="U56946" s="55"/>
      <c r="V56946" s="53"/>
      <c r="W56946" s="53"/>
      <c r="X56946" s="53"/>
      <c r="Y56946" s="55"/>
    </row>
    <row r="56947" spans="21:25" x14ac:dyDescent="0.2">
      <c r="U56947" s="55"/>
      <c r="V56947" s="53"/>
      <c r="W56947" s="53"/>
      <c r="X56947" s="53"/>
      <c r="Y56947" s="55"/>
    </row>
    <row r="56948" spans="21:25" x14ac:dyDescent="0.2">
      <c r="U56948" s="55"/>
      <c r="V56948" s="53"/>
      <c r="W56948" s="53"/>
      <c r="X56948" s="53"/>
      <c r="Y56948" s="55"/>
    </row>
    <row r="56949" spans="21:25" x14ac:dyDescent="0.2">
      <c r="U56949" s="55"/>
      <c r="V56949" s="53"/>
      <c r="W56949" s="53"/>
      <c r="X56949" s="53"/>
      <c r="Y56949" s="55"/>
    </row>
    <row r="56950" spans="21:25" x14ac:dyDescent="0.2">
      <c r="U56950" s="55"/>
      <c r="V56950" s="53"/>
      <c r="W56950" s="53"/>
      <c r="X56950" s="53"/>
      <c r="Y56950" s="55"/>
    </row>
    <row r="56951" spans="21:25" x14ac:dyDescent="0.2">
      <c r="U56951" s="55"/>
      <c r="V56951" s="53"/>
      <c r="W56951" s="53"/>
      <c r="X56951" s="53"/>
      <c r="Y56951" s="55"/>
    </row>
    <row r="56952" spans="21:25" x14ac:dyDescent="0.2">
      <c r="U56952" s="55"/>
      <c r="V56952" s="53"/>
      <c r="W56952" s="53"/>
      <c r="X56952" s="53"/>
      <c r="Y56952" s="55"/>
    </row>
    <row r="56953" spans="21:25" x14ac:dyDescent="0.2">
      <c r="U56953" s="55"/>
      <c r="V56953" s="53"/>
      <c r="W56953" s="53"/>
      <c r="X56953" s="53"/>
      <c r="Y56953" s="55"/>
    </row>
    <row r="56954" spans="21:25" x14ac:dyDescent="0.2">
      <c r="U56954" s="55"/>
      <c r="V56954" s="53"/>
      <c r="W56954" s="53"/>
      <c r="X56954" s="53"/>
      <c r="Y56954" s="55"/>
    </row>
    <row r="56955" spans="21:25" x14ac:dyDescent="0.2">
      <c r="U56955" s="55"/>
      <c r="V56955" s="53"/>
      <c r="W56955" s="53"/>
      <c r="X56955" s="53"/>
      <c r="Y56955" s="55"/>
    </row>
    <row r="56956" spans="21:25" x14ac:dyDescent="0.2">
      <c r="U56956" s="55"/>
      <c r="V56956" s="53"/>
      <c r="W56956" s="53"/>
      <c r="X56956" s="53"/>
      <c r="Y56956" s="55"/>
    </row>
    <row r="56957" spans="21:25" x14ac:dyDescent="0.2">
      <c r="U56957" s="55"/>
      <c r="V56957" s="53"/>
      <c r="W56957" s="53"/>
      <c r="X56957" s="53"/>
      <c r="Y56957" s="55"/>
    </row>
    <row r="56958" spans="21:25" x14ac:dyDescent="0.2">
      <c r="U56958" s="55"/>
      <c r="V56958" s="53"/>
      <c r="W56958" s="53"/>
      <c r="X56958" s="53"/>
      <c r="Y56958" s="55"/>
    </row>
    <row r="56959" spans="21:25" x14ac:dyDescent="0.2">
      <c r="U56959" s="55"/>
      <c r="V56959" s="53"/>
      <c r="W56959" s="53"/>
      <c r="X56959" s="53"/>
      <c r="Y56959" s="55"/>
    </row>
    <row r="56960" spans="21:25" x14ac:dyDescent="0.2">
      <c r="U56960" s="55"/>
      <c r="V56960" s="53"/>
      <c r="W56960" s="53"/>
      <c r="X56960" s="53"/>
      <c r="Y56960" s="55"/>
    </row>
    <row r="56961" spans="21:25" x14ac:dyDescent="0.2">
      <c r="U56961" s="55"/>
      <c r="V56961" s="53"/>
      <c r="W56961" s="53"/>
      <c r="X56961" s="53"/>
      <c r="Y56961" s="55"/>
    </row>
    <row r="56962" spans="21:25" x14ac:dyDescent="0.2">
      <c r="U56962" s="55"/>
      <c r="V56962" s="53"/>
      <c r="W56962" s="53"/>
      <c r="X56962" s="53"/>
      <c r="Y56962" s="55"/>
    </row>
    <row r="56963" spans="21:25" x14ac:dyDescent="0.2">
      <c r="U56963" s="55"/>
      <c r="V56963" s="53"/>
      <c r="W56963" s="53"/>
      <c r="X56963" s="53"/>
      <c r="Y56963" s="55"/>
    </row>
    <row r="56964" spans="21:25" x14ac:dyDescent="0.2">
      <c r="U56964" s="55"/>
      <c r="V56964" s="53"/>
      <c r="W56964" s="53"/>
      <c r="X56964" s="53"/>
      <c r="Y56964" s="55"/>
    </row>
    <row r="56965" spans="21:25" x14ac:dyDescent="0.2">
      <c r="U56965" s="55"/>
      <c r="V56965" s="53"/>
      <c r="W56965" s="53"/>
      <c r="X56965" s="53"/>
      <c r="Y56965" s="55"/>
    </row>
    <row r="56966" spans="21:25" x14ac:dyDescent="0.2">
      <c r="U56966" s="55"/>
      <c r="V56966" s="53"/>
      <c r="W56966" s="53"/>
      <c r="X56966" s="53"/>
      <c r="Y56966" s="55"/>
    </row>
    <row r="56967" spans="21:25" x14ac:dyDescent="0.2">
      <c r="U56967" s="55"/>
      <c r="V56967" s="53"/>
      <c r="W56967" s="53"/>
      <c r="X56967" s="53"/>
      <c r="Y56967" s="55"/>
    </row>
    <row r="56968" spans="21:25" x14ac:dyDescent="0.2">
      <c r="U56968" s="55"/>
      <c r="V56968" s="53"/>
      <c r="W56968" s="53"/>
      <c r="X56968" s="53"/>
      <c r="Y56968" s="55"/>
    </row>
    <row r="56969" spans="21:25" x14ac:dyDescent="0.2">
      <c r="U56969" s="55"/>
      <c r="V56969" s="53"/>
      <c r="W56969" s="53"/>
      <c r="X56969" s="53"/>
      <c r="Y56969" s="55"/>
    </row>
    <row r="56970" spans="21:25" x14ac:dyDescent="0.2">
      <c r="U56970" s="55"/>
      <c r="V56970" s="53"/>
      <c r="W56970" s="53"/>
      <c r="X56970" s="53"/>
      <c r="Y56970" s="55"/>
    </row>
    <row r="56971" spans="21:25" x14ac:dyDescent="0.2">
      <c r="U56971" s="55"/>
      <c r="V56971" s="53"/>
      <c r="W56971" s="53"/>
      <c r="X56971" s="53"/>
      <c r="Y56971" s="55"/>
    </row>
    <row r="56972" spans="21:25" x14ac:dyDescent="0.2">
      <c r="U56972" s="55"/>
      <c r="V56972" s="53"/>
      <c r="W56972" s="53"/>
      <c r="X56972" s="53"/>
      <c r="Y56972" s="55"/>
    </row>
    <row r="56973" spans="21:25" x14ac:dyDescent="0.2">
      <c r="U56973" s="55"/>
      <c r="V56973" s="53"/>
      <c r="W56973" s="53"/>
      <c r="X56973" s="53"/>
      <c r="Y56973" s="55"/>
    </row>
    <row r="56974" spans="21:25" x14ac:dyDescent="0.2">
      <c r="U56974" s="55"/>
      <c r="V56974" s="53"/>
      <c r="W56974" s="53"/>
      <c r="X56974" s="53"/>
      <c r="Y56974" s="55"/>
    </row>
    <row r="56975" spans="21:25" x14ac:dyDescent="0.2">
      <c r="U56975" s="55"/>
      <c r="V56975" s="53"/>
      <c r="W56975" s="53"/>
      <c r="X56975" s="53"/>
      <c r="Y56975" s="55"/>
    </row>
    <row r="56976" spans="21:25" x14ac:dyDescent="0.2">
      <c r="U56976" s="55"/>
      <c r="V56976" s="53"/>
      <c r="W56976" s="53"/>
      <c r="X56976" s="53"/>
      <c r="Y56976" s="55"/>
    </row>
    <row r="56977" spans="21:25" x14ac:dyDescent="0.2">
      <c r="U56977" s="55"/>
      <c r="V56977" s="53"/>
      <c r="W56977" s="53"/>
      <c r="X56977" s="53"/>
      <c r="Y56977" s="55"/>
    </row>
    <row r="56978" spans="21:25" x14ac:dyDescent="0.2">
      <c r="U56978" s="55"/>
      <c r="V56978" s="53"/>
      <c r="W56978" s="53"/>
      <c r="X56978" s="53"/>
      <c r="Y56978" s="55"/>
    </row>
    <row r="56979" spans="21:25" x14ac:dyDescent="0.2">
      <c r="U56979" s="55"/>
      <c r="V56979" s="53"/>
      <c r="W56979" s="53"/>
      <c r="X56979" s="53"/>
      <c r="Y56979" s="55"/>
    </row>
    <row r="56980" spans="21:25" x14ac:dyDescent="0.2">
      <c r="U56980" s="55"/>
      <c r="V56980" s="53"/>
      <c r="W56980" s="53"/>
      <c r="X56980" s="53"/>
      <c r="Y56980" s="55"/>
    </row>
    <row r="56981" spans="21:25" x14ac:dyDescent="0.2">
      <c r="U56981" s="55"/>
      <c r="V56981" s="53"/>
      <c r="W56981" s="53"/>
      <c r="X56981" s="53"/>
      <c r="Y56981" s="55"/>
    </row>
    <row r="56982" spans="21:25" x14ac:dyDescent="0.2">
      <c r="U56982" s="55"/>
      <c r="V56982" s="53"/>
      <c r="W56982" s="53"/>
      <c r="X56982" s="53"/>
      <c r="Y56982" s="55"/>
    </row>
    <row r="56983" spans="21:25" x14ac:dyDescent="0.2">
      <c r="U56983" s="55"/>
      <c r="V56983" s="53"/>
      <c r="W56983" s="53"/>
      <c r="X56983" s="53"/>
      <c r="Y56983" s="55"/>
    </row>
    <row r="56984" spans="21:25" x14ac:dyDescent="0.2">
      <c r="U56984" s="55"/>
      <c r="V56984" s="53"/>
      <c r="W56984" s="53"/>
      <c r="X56984" s="53"/>
      <c r="Y56984" s="55"/>
    </row>
    <row r="56985" spans="21:25" x14ac:dyDescent="0.2">
      <c r="U56985" s="55"/>
      <c r="V56985" s="53"/>
      <c r="W56985" s="53"/>
      <c r="X56985" s="53"/>
      <c r="Y56985" s="55"/>
    </row>
    <row r="56986" spans="21:25" x14ac:dyDescent="0.2">
      <c r="U56986" s="55"/>
      <c r="V56986" s="53"/>
      <c r="W56986" s="53"/>
      <c r="X56986" s="53"/>
      <c r="Y56986" s="55"/>
    </row>
    <row r="56987" spans="21:25" x14ac:dyDescent="0.2">
      <c r="U56987" s="55"/>
      <c r="V56987" s="53"/>
      <c r="W56987" s="53"/>
      <c r="X56987" s="53"/>
      <c r="Y56987" s="55"/>
    </row>
    <row r="56988" spans="21:25" x14ac:dyDescent="0.2">
      <c r="U56988" s="55"/>
      <c r="V56988" s="53"/>
      <c r="W56988" s="53"/>
      <c r="X56988" s="53"/>
      <c r="Y56988" s="55"/>
    </row>
    <row r="56989" spans="21:25" x14ac:dyDescent="0.2">
      <c r="U56989" s="55"/>
      <c r="V56989" s="53"/>
      <c r="W56989" s="53"/>
      <c r="X56989" s="53"/>
      <c r="Y56989" s="55"/>
    </row>
    <row r="56990" spans="21:25" x14ac:dyDescent="0.2">
      <c r="U56990" s="55"/>
      <c r="V56990" s="53"/>
      <c r="W56990" s="53"/>
      <c r="X56990" s="53"/>
      <c r="Y56990" s="55"/>
    </row>
    <row r="56991" spans="21:25" x14ac:dyDescent="0.2">
      <c r="U56991" s="55"/>
      <c r="V56991" s="53"/>
      <c r="W56991" s="53"/>
      <c r="X56991" s="53"/>
      <c r="Y56991" s="55"/>
    </row>
    <row r="56992" spans="21:25" x14ac:dyDescent="0.2">
      <c r="U56992" s="55"/>
      <c r="V56992" s="53"/>
      <c r="W56992" s="53"/>
      <c r="X56992" s="53"/>
      <c r="Y56992" s="55"/>
    </row>
    <row r="56993" spans="21:25" x14ac:dyDescent="0.2">
      <c r="U56993" s="55"/>
      <c r="V56993" s="53"/>
      <c r="W56993" s="53"/>
      <c r="X56993" s="53"/>
      <c r="Y56993" s="55"/>
    </row>
    <row r="56994" spans="21:25" x14ac:dyDescent="0.2">
      <c r="U56994" s="55"/>
      <c r="V56994" s="53"/>
      <c r="W56994" s="53"/>
      <c r="X56994" s="53"/>
      <c r="Y56994" s="55"/>
    </row>
    <row r="56995" spans="21:25" x14ac:dyDescent="0.2">
      <c r="U56995" s="55"/>
      <c r="V56995" s="53"/>
      <c r="W56995" s="53"/>
      <c r="X56995" s="53"/>
      <c r="Y56995" s="55"/>
    </row>
    <row r="56996" spans="21:25" x14ac:dyDescent="0.2">
      <c r="U56996" s="55"/>
      <c r="V56996" s="53"/>
      <c r="W56996" s="53"/>
      <c r="X56996" s="53"/>
      <c r="Y56996" s="55"/>
    </row>
    <row r="56997" spans="21:25" x14ac:dyDescent="0.2">
      <c r="U56997" s="55"/>
      <c r="V56997" s="53"/>
      <c r="W56997" s="53"/>
      <c r="X56997" s="53"/>
      <c r="Y56997" s="55"/>
    </row>
    <row r="56998" spans="21:25" x14ac:dyDescent="0.2">
      <c r="U56998" s="55"/>
      <c r="V56998" s="53"/>
      <c r="W56998" s="53"/>
      <c r="X56998" s="53"/>
      <c r="Y56998" s="55"/>
    </row>
    <row r="56999" spans="21:25" x14ac:dyDescent="0.2">
      <c r="U56999" s="55"/>
      <c r="V56999" s="53"/>
      <c r="W56999" s="53"/>
      <c r="X56999" s="53"/>
      <c r="Y56999" s="55"/>
    </row>
    <row r="57000" spans="21:25" x14ac:dyDescent="0.2">
      <c r="U57000" s="55"/>
      <c r="V57000" s="53"/>
      <c r="W57000" s="53"/>
      <c r="X57000" s="53"/>
      <c r="Y57000" s="55"/>
    </row>
    <row r="57001" spans="21:25" x14ac:dyDescent="0.2">
      <c r="U57001" s="55"/>
      <c r="V57001" s="53"/>
      <c r="W57001" s="53"/>
      <c r="X57001" s="53"/>
      <c r="Y57001" s="55"/>
    </row>
    <row r="57002" spans="21:25" x14ac:dyDescent="0.2">
      <c r="U57002" s="55"/>
      <c r="V57002" s="53"/>
      <c r="W57002" s="53"/>
      <c r="X57002" s="53"/>
      <c r="Y57002" s="55"/>
    </row>
    <row r="57003" spans="21:25" x14ac:dyDescent="0.2">
      <c r="U57003" s="55"/>
      <c r="V57003" s="53"/>
      <c r="W57003" s="53"/>
      <c r="X57003" s="53"/>
      <c r="Y57003" s="55"/>
    </row>
    <row r="57004" spans="21:25" x14ac:dyDescent="0.2">
      <c r="U57004" s="55"/>
      <c r="V57004" s="53"/>
      <c r="W57004" s="53"/>
      <c r="X57004" s="53"/>
      <c r="Y57004" s="55"/>
    </row>
    <row r="57005" spans="21:25" x14ac:dyDescent="0.2">
      <c r="U57005" s="55"/>
      <c r="V57005" s="53"/>
      <c r="W57005" s="53"/>
      <c r="X57005" s="53"/>
      <c r="Y57005" s="55"/>
    </row>
    <row r="57006" spans="21:25" x14ac:dyDescent="0.2">
      <c r="U57006" s="55"/>
      <c r="V57006" s="53"/>
      <c r="W57006" s="53"/>
      <c r="X57006" s="53"/>
      <c r="Y57006" s="55"/>
    </row>
    <row r="57007" spans="21:25" x14ac:dyDescent="0.2">
      <c r="U57007" s="55"/>
      <c r="V57007" s="53"/>
      <c r="W57007" s="53"/>
      <c r="X57007" s="53"/>
      <c r="Y57007" s="55"/>
    </row>
    <row r="57008" spans="21:25" x14ac:dyDescent="0.2">
      <c r="U57008" s="55"/>
      <c r="V57008" s="53"/>
      <c r="W57008" s="53"/>
      <c r="X57008" s="53"/>
      <c r="Y57008" s="55"/>
    </row>
    <row r="57009" spans="21:25" x14ac:dyDescent="0.2">
      <c r="U57009" s="55"/>
      <c r="V57009" s="53"/>
      <c r="W57009" s="53"/>
      <c r="X57009" s="53"/>
      <c r="Y57009" s="55"/>
    </row>
    <row r="57010" spans="21:25" x14ac:dyDescent="0.2">
      <c r="U57010" s="55"/>
      <c r="V57010" s="53"/>
      <c r="W57010" s="53"/>
      <c r="X57010" s="53"/>
      <c r="Y57010" s="55"/>
    </row>
    <row r="57011" spans="21:25" x14ac:dyDescent="0.2">
      <c r="U57011" s="55"/>
      <c r="V57011" s="53"/>
      <c r="W57011" s="53"/>
      <c r="X57011" s="53"/>
      <c r="Y57011" s="55"/>
    </row>
    <row r="57012" spans="21:25" x14ac:dyDescent="0.2">
      <c r="U57012" s="55"/>
      <c r="V57012" s="53"/>
      <c r="W57012" s="53"/>
      <c r="X57012" s="53"/>
      <c r="Y57012" s="55"/>
    </row>
    <row r="57013" spans="21:25" x14ac:dyDescent="0.2">
      <c r="U57013" s="55"/>
      <c r="V57013" s="53"/>
      <c r="W57013" s="53"/>
      <c r="X57013" s="53"/>
      <c r="Y57013" s="55"/>
    </row>
    <row r="57014" spans="21:25" x14ac:dyDescent="0.2">
      <c r="U57014" s="55"/>
      <c r="V57014" s="53"/>
      <c r="W57014" s="53"/>
      <c r="X57014" s="53"/>
      <c r="Y57014" s="55"/>
    </row>
    <row r="57015" spans="21:25" x14ac:dyDescent="0.2">
      <c r="U57015" s="55"/>
      <c r="V57015" s="53"/>
      <c r="W57015" s="53"/>
      <c r="X57015" s="53"/>
      <c r="Y57015" s="55"/>
    </row>
    <row r="57016" spans="21:25" x14ac:dyDescent="0.2">
      <c r="U57016" s="55"/>
      <c r="V57016" s="53"/>
      <c r="W57016" s="53"/>
      <c r="X57016" s="53"/>
      <c r="Y57016" s="55"/>
    </row>
    <row r="57017" spans="21:25" x14ac:dyDescent="0.2">
      <c r="U57017" s="55"/>
      <c r="V57017" s="53"/>
      <c r="W57017" s="53"/>
      <c r="X57017" s="53"/>
      <c r="Y57017" s="55"/>
    </row>
    <row r="57018" spans="21:25" x14ac:dyDescent="0.2">
      <c r="U57018" s="55"/>
      <c r="V57018" s="53"/>
      <c r="W57018" s="53"/>
      <c r="X57018" s="53"/>
      <c r="Y57018" s="55"/>
    </row>
    <row r="57019" spans="21:25" x14ac:dyDescent="0.2">
      <c r="U57019" s="55"/>
      <c r="V57019" s="53"/>
      <c r="W57019" s="53"/>
      <c r="X57019" s="53"/>
      <c r="Y57019" s="55"/>
    </row>
    <row r="57020" spans="21:25" x14ac:dyDescent="0.2">
      <c r="U57020" s="55"/>
      <c r="V57020" s="53"/>
      <c r="W57020" s="53"/>
      <c r="X57020" s="53"/>
      <c r="Y57020" s="55"/>
    </row>
    <row r="57021" spans="21:25" x14ac:dyDescent="0.2">
      <c r="U57021" s="55"/>
      <c r="V57021" s="53"/>
      <c r="W57021" s="53"/>
      <c r="X57021" s="53"/>
      <c r="Y57021" s="55"/>
    </row>
    <row r="57022" spans="21:25" x14ac:dyDescent="0.2">
      <c r="U57022" s="55"/>
      <c r="V57022" s="53"/>
      <c r="W57022" s="53"/>
      <c r="X57022" s="53"/>
      <c r="Y57022" s="55"/>
    </row>
    <row r="57023" spans="21:25" x14ac:dyDescent="0.2">
      <c r="U57023" s="55"/>
      <c r="V57023" s="53"/>
      <c r="W57023" s="53"/>
      <c r="X57023" s="53"/>
      <c r="Y57023" s="55"/>
    </row>
    <row r="57024" spans="21:25" x14ac:dyDescent="0.2">
      <c r="U57024" s="55"/>
      <c r="V57024" s="53"/>
      <c r="W57024" s="53"/>
      <c r="X57024" s="53"/>
      <c r="Y57024" s="55"/>
    </row>
    <row r="57025" spans="21:25" x14ac:dyDescent="0.2">
      <c r="U57025" s="55"/>
      <c r="V57025" s="53"/>
      <c r="W57025" s="53"/>
      <c r="X57025" s="53"/>
      <c r="Y57025" s="55"/>
    </row>
    <row r="57026" spans="21:25" x14ac:dyDescent="0.2">
      <c r="U57026" s="55"/>
      <c r="V57026" s="53"/>
      <c r="W57026" s="53"/>
      <c r="X57026" s="53"/>
      <c r="Y57026" s="55"/>
    </row>
    <row r="57027" spans="21:25" x14ac:dyDescent="0.2">
      <c r="U57027" s="55"/>
      <c r="V57027" s="53"/>
      <c r="W57027" s="53"/>
      <c r="X57027" s="53"/>
      <c r="Y57027" s="55"/>
    </row>
    <row r="57028" spans="21:25" x14ac:dyDescent="0.2">
      <c r="U57028" s="55"/>
      <c r="V57028" s="53"/>
      <c r="W57028" s="53"/>
      <c r="X57028" s="53"/>
      <c r="Y57028" s="55"/>
    </row>
    <row r="57029" spans="21:25" x14ac:dyDescent="0.2">
      <c r="U57029" s="55"/>
      <c r="V57029" s="53"/>
      <c r="W57029" s="53"/>
      <c r="X57029" s="53"/>
      <c r="Y57029" s="55"/>
    </row>
    <row r="57030" spans="21:25" x14ac:dyDescent="0.2">
      <c r="U57030" s="55"/>
      <c r="V57030" s="53"/>
      <c r="W57030" s="53"/>
      <c r="X57030" s="53"/>
      <c r="Y57030" s="55"/>
    </row>
    <row r="57031" spans="21:25" x14ac:dyDescent="0.2">
      <c r="U57031" s="55"/>
      <c r="V57031" s="53"/>
      <c r="W57031" s="53"/>
      <c r="X57031" s="53"/>
      <c r="Y57031" s="55"/>
    </row>
    <row r="57032" spans="21:25" x14ac:dyDescent="0.2">
      <c r="U57032" s="55"/>
      <c r="V57032" s="53"/>
      <c r="W57032" s="53"/>
      <c r="X57032" s="53"/>
      <c r="Y57032" s="55"/>
    </row>
    <row r="57033" spans="21:25" x14ac:dyDescent="0.2">
      <c r="U57033" s="55"/>
      <c r="V57033" s="53"/>
      <c r="W57033" s="53"/>
      <c r="X57033" s="53"/>
      <c r="Y57033" s="55"/>
    </row>
    <row r="57034" spans="21:25" x14ac:dyDescent="0.2">
      <c r="U57034" s="55"/>
      <c r="V57034" s="53"/>
      <c r="W57034" s="53"/>
      <c r="X57034" s="53"/>
      <c r="Y57034" s="55"/>
    </row>
    <row r="57035" spans="21:25" x14ac:dyDescent="0.2">
      <c r="U57035" s="55"/>
      <c r="V57035" s="53"/>
      <c r="W57035" s="53"/>
      <c r="X57035" s="53"/>
      <c r="Y57035" s="55"/>
    </row>
    <row r="57036" spans="21:25" x14ac:dyDescent="0.2">
      <c r="U57036" s="55"/>
      <c r="V57036" s="53"/>
      <c r="W57036" s="53"/>
      <c r="X57036" s="53"/>
      <c r="Y57036" s="55"/>
    </row>
    <row r="57037" spans="21:25" x14ac:dyDescent="0.2">
      <c r="U57037" s="55"/>
      <c r="V57037" s="53"/>
      <c r="W57037" s="53"/>
      <c r="X57037" s="53"/>
      <c r="Y57037" s="55"/>
    </row>
    <row r="57038" spans="21:25" x14ac:dyDescent="0.2">
      <c r="U57038" s="55"/>
      <c r="V57038" s="53"/>
      <c r="W57038" s="53"/>
      <c r="X57038" s="53"/>
      <c r="Y57038" s="55"/>
    </row>
    <row r="57039" spans="21:25" x14ac:dyDescent="0.2">
      <c r="U57039" s="55"/>
      <c r="V57039" s="53"/>
      <c r="W57039" s="53"/>
      <c r="X57039" s="53"/>
      <c r="Y57039" s="55"/>
    </row>
    <row r="57040" spans="21:25" x14ac:dyDescent="0.2">
      <c r="U57040" s="55"/>
      <c r="V57040" s="53"/>
      <c r="W57040" s="53"/>
      <c r="X57040" s="53"/>
      <c r="Y57040" s="55"/>
    </row>
    <row r="57041" spans="21:25" x14ac:dyDescent="0.2">
      <c r="U57041" s="55"/>
      <c r="V57041" s="53"/>
      <c r="W57041" s="53"/>
      <c r="X57041" s="53"/>
      <c r="Y57041" s="55"/>
    </row>
    <row r="57042" spans="21:25" x14ac:dyDescent="0.2">
      <c r="U57042" s="55"/>
      <c r="V57042" s="53"/>
      <c r="W57042" s="53"/>
      <c r="X57042" s="53"/>
      <c r="Y57042" s="55"/>
    </row>
    <row r="57043" spans="21:25" x14ac:dyDescent="0.2">
      <c r="U57043" s="55"/>
      <c r="V57043" s="53"/>
      <c r="W57043" s="53"/>
      <c r="X57043" s="53"/>
      <c r="Y57043" s="55"/>
    </row>
    <row r="57044" spans="21:25" x14ac:dyDescent="0.2">
      <c r="U57044" s="55"/>
      <c r="V57044" s="53"/>
      <c r="W57044" s="53"/>
      <c r="X57044" s="53"/>
      <c r="Y57044" s="55"/>
    </row>
    <row r="57045" spans="21:25" x14ac:dyDescent="0.2">
      <c r="U57045" s="55"/>
      <c r="V57045" s="53"/>
      <c r="W57045" s="53"/>
      <c r="X57045" s="53"/>
      <c r="Y57045" s="55"/>
    </row>
    <row r="57046" spans="21:25" x14ac:dyDescent="0.2">
      <c r="U57046" s="55"/>
      <c r="V57046" s="53"/>
      <c r="W57046" s="53"/>
      <c r="X57046" s="53"/>
      <c r="Y57046" s="55"/>
    </row>
    <row r="57047" spans="21:25" x14ac:dyDescent="0.2">
      <c r="U57047" s="55"/>
      <c r="V57047" s="53"/>
      <c r="W57047" s="53"/>
      <c r="X57047" s="53"/>
      <c r="Y57047" s="55"/>
    </row>
    <row r="57048" spans="21:25" x14ac:dyDescent="0.2">
      <c r="U57048" s="55"/>
      <c r="V57048" s="53"/>
      <c r="W57048" s="53"/>
      <c r="X57048" s="53"/>
      <c r="Y57048" s="55"/>
    </row>
    <row r="57049" spans="21:25" x14ac:dyDescent="0.2">
      <c r="U57049" s="55"/>
      <c r="V57049" s="53"/>
      <c r="W57049" s="53"/>
      <c r="X57049" s="53"/>
      <c r="Y57049" s="55"/>
    </row>
    <row r="57050" spans="21:25" x14ac:dyDescent="0.2">
      <c r="U57050" s="55"/>
      <c r="V57050" s="53"/>
      <c r="W57050" s="53"/>
      <c r="X57050" s="53"/>
      <c r="Y57050" s="55"/>
    </row>
    <row r="57051" spans="21:25" x14ac:dyDescent="0.2">
      <c r="U57051" s="55"/>
      <c r="V57051" s="53"/>
      <c r="W57051" s="53"/>
      <c r="X57051" s="53"/>
      <c r="Y57051" s="55"/>
    </row>
    <row r="57052" spans="21:25" x14ac:dyDescent="0.2">
      <c r="U57052" s="55"/>
      <c r="V57052" s="53"/>
      <c r="W57052" s="53"/>
      <c r="X57052" s="53"/>
      <c r="Y57052" s="55"/>
    </row>
    <row r="57053" spans="21:25" x14ac:dyDescent="0.2">
      <c r="U57053" s="55"/>
      <c r="V57053" s="53"/>
      <c r="W57053" s="53"/>
      <c r="X57053" s="53"/>
      <c r="Y57053" s="55"/>
    </row>
    <row r="57054" spans="21:25" x14ac:dyDescent="0.2">
      <c r="U57054" s="55"/>
      <c r="V57054" s="53"/>
      <c r="W57054" s="53"/>
      <c r="X57054" s="53"/>
      <c r="Y57054" s="55"/>
    </row>
    <row r="57055" spans="21:25" x14ac:dyDescent="0.2">
      <c r="U57055" s="55"/>
      <c r="V57055" s="53"/>
      <c r="W57055" s="53"/>
      <c r="X57055" s="53"/>
      <c r="Y57055" s="55"/>
    </row>
    <row r="57056" spans="21:25" x14ac:dyDescent="0.2">
      <c r="U57056" s="55"/>
      <c r="V57056" s="53"/>
      <c r="W57056" s="53"/>
      <c r="X57056" s="53"/>
      <c r="Y57056" s="55"/>
    </row>
    <row r="57057" spans="21:25" x14ac:dyDescent="0.2">
      <c r="U57057" s="55"/>
      <c r="V57057" s="53"/>
      <c r="W57057" s="53"/>
      <c r="X57057" s="53"/>
      <c r="Y57057" s="55"/>
    </row>
    <row r="57058" spans="21:25" x14ac:dyDescent="0.2">
      <c r="U57058" s="55"/>
      <c r="V57058" s="53"/>
      <c r="W57058" s="53"/>
      <c r="X57058" s="53"/>
      <c r="Y57058" s="55"/>
    </row>
    <row r="57059" spans="21:25" x14ac:dyDescent="0.2">
      <c r="U57059" s="55"/>
      <c r="V57059" s="53"/>
      <c r="W57059" s="53"/>
      <c r="X57059" s="53"/>
      <c r="Y57059" s="55"/>
    </row>
    <row r="57060" spans="21:25" x14ac:dyDescent="0.2">
      <c r="U57060" s="55"/>
      <c r="V57060" s="53"/>
      <c r="W57060" s="53"/>
      <c r="X57060" s="53"/>
      <c r="Y57060" s="55"/>
    </row>
    <row r="57061" spans="21:25" x14ac:dyDescent="0.2">
      <c r="U57061" s="55"/>
      <c r="V57061" s="53"/>
      <c r="W57061" s="53"/>
      <c r="X57061" s="53"/>
      <c r="Y57061" s="55"/>
    </row>
    <row r="57062" spans="21:25" x14ac:dyDescent="0.2">
      <c r="U57062" s="55"/>
      <c r="V57062" s="53"/>
      <c r="W57062" s="53"/>
      <c r="X57062" s="53"/>
      <c r="Y57062" s="55"/>
    </row>
    <row r="57063" spans="21:25" x14ac:dyDescent="0.2">
      <c r="U57063" s="55"/>
      <c r="V57063" s="53"/>
      <c r="W57063" s="53"/>
      <c r="X57063" s="53"/>
      <c r="Y57063" s="55"/>
    </row>
    <row r="57064" spans="21:25" x14ac:dyDescent="0.2">
      <c r="U57064" s="55"/>
      <c r="V57064" s="53"/>
      <c r="W57064" s="53"/>
      <c r="X57064" s="53"/>
      <c r="Y57064" s="55"/>
    </row>
    <row r="57065" spans="21:25" x14ac:dyDescent="0.2">
      <c r="U57065" s="55"/>
      <c r="V57065" s="53"/>
      <c r="W57065" s="53"/>
      <c r="X57065" s="53"/>
      <c r="Y57065" s="55"/>
    </row>
    <row r="57066" spans="21:25" x14ac:dyDescent="0.2">
      <c r="U57066" s="55"/>
      <c r="V57066" s="53"/>
      <c r="W57066" s="53"/>
      <c r="X57066" s="53"/>
      <c r="Y57066" s="55"/>
    </row>
    <row r="57067" spans="21:25" x14ac:dyDescent="0.2">
      <c r="U57067" s="55"/>
      <c r="V57067" s="53"/>
      <c r="W57067" s="53"/>
      <c r="X57067" s="53"/>
      <c r="Y57067" s="55"/>
    </row>
    <row r="57068" spans="21:25" x14ac:dyDescent="0.2">
      <c r="U57068" s="55"/>
      <c r="V57068" s="53"/>
      <c r="W57068" s="53"/>
      <c r="X57068" s="53"/>
      <c r="Y57068" s="55"/>
    </row>
    <row r="57069" spans="21:25" x14ac:dyDescent="0.2">
      <c r="U57069" s="55"/>
      <c r="V57069" s="53"/>
      <c r="W57069" s="53"/>
      <c r="X57069" s="53"/>
      <c r="Y57069" s="55"/>
    </row>
    <row r="57070" spans="21:25" x14ac:dyDescent="0.2">
      <c r="U57070" s="55"/>
      <c r="V57070" s="53"/>
      <c r="W57070" s="53"/>
      <c r="X57070" s="53"/>
      <c r="Y57070" s="55"/>
    </row>
    <row r="57071" spans="21:25" x14ac:dyDescent="0.2">
      <c r="U57071" s="55"/>
      <c r="V57071" s="53"/>
      <c r="W57071" s="53"/>
      <c r="X57071" s="53"/>
      <c r="Y57071" s="55"/>
    </row>
    <row r="57072" spans="21:25" x14ac:dyDescent="0.2">
      <c r="U57072" s="55"/>
      <c r="V57072" s="53"/>
      <c r="W57072" s="53"/>
      <c r="X57072" s="53"/>
      <c r="Y57072" s="55"/>
    </row>
    <row r="57073" spans="21:25" x14ac:dyDescent="0.2">
      <c r="U57073" s="55"/>
      <c r="V57073" s="53"/>
      <c r="W57073" s="53"/>
      <c r="X57073" s="53"/>
      <c r="Y57073" s="55"/>
    </row>
    <row r="57074" spans="21:25" x14ac:dyDescent="0.2">
      <c r="U57074" s="55"/>
      <c r="V57074" s="53"/>
      <c r="W57074" s="53"/>
      <c r="X57074" s="53"/>
      <c r="Y57074" s="55"/>
    </row>
    <row r="57075" spans="21:25" x14ac:dyDescent="0.2">
      <c r="U57075" s="55"/>
      <c r="V57075" s="53"/>
      <c r="W57075" s="53"/>
      <c r="X57075" s="53"/>
      <c r="Y57075" s="55"/>
    </row>
    <row r="57076" spans="21:25" x14ac:dyDescent="0.2">
      <c r="U57076" s="55"/>
      <c r="V57076" s="53"/>
      <c r="W57076" s="53"/>
      <c r="X57076" s="53"/>
      <c r="Y57076" s="55"/>
    </row>
    <row r="57077" spans="21:25" x14ac:dyDescent="0.2">
      <c r="U57077" s="55"/>
      <c r="V57077" s="53"/>
      <c r="W57077" s="53"/>
      <c r="X57077" s="53"/>
      <c r="Y57077" s="55"/>
    </row>
    <row r="57078" spans="21:25" x14ac:dyDescent="0.2">
      <c r="U57078" s="55"/>
      <c r="V57078" s="53"/>
      <c r="W57078" s="53"/>
      <c r="X57078" s="53"/>
      <c r="Y57078" s="55"/>
    </row>
    <row r="57079" spans="21:25" x14ac:dyDescent="0.2">
      <c r="U57079" s="55"/>
      <c r="V57079" s="53"/>
      <c r="W57079" s="53"/>
      <c r="X57079" s="53"/>
      <c r="Y57079" s="55"/>
    </row>
    <row r="57080" spans="21:25" x14ac:dyDescent="0.2">
      <c r="U57080" s="55"/>
      <c r="V57080" s="53"/>
      <c r="W57080" s="53"/>
      <c r="X57080" s="53"/>
      <c r="Y57080" s="55"/>
    </row>
    <row r="57081" spans="21:25" x14ac:dyDescent="0.2">
      <c r="U57081" s="55"/>
      <c r="V57081" s="53"/>
      <c r="W57081" s="53"/>
      <c r="X57081" s="53"/>
      <c r="Y57081" s="55"/>
    </row>
    <row r="57082" spans="21:25" x14ac:dyDescent="0.2">
      <c r="U57082" s="55"/>
      <c r="V57082" s="53"/>
      <c r="W57082" s="53"/>
      <c r="X57082" s="53"/>
      <c r="Y57082" s="55"/>
    </row>
    <row r="57083" spans="21:25" x14ac:dyDescent="0.2">
      <c r="U57083" s="55"/>
      <c r="V57083" s="53"/>
      <c r="W57083" s="53"/>
      <c r="X57083" s="53"/>
      <c r="Y57083" s="55"/>
    </row>
    <row r="57084" spans="21:25" x14ac:dyDescent="0.2">
      <c r="U57084" s="55"/>
      <c r="V57084" s="53"/>
      <c r="W57084" s="53"/>
      <c r="X57084" s="53"/>
      <c r="Y57084" s="55"/>
    </row>
    <row r="57085" spans="21:25" x14ac:dyDescent="0.2">
      <c r="U57085" s="55"/>
      <c r="V57085" s="53"/>
      <c r="W57085" s="53"/>
      <c r="X57085" s="53"/>
      <c r="Y57085" s="55"/>
    </row>
    <row r="57086" spans="21:25" x14ac:dyDescent="0.2">
      <c r="U57086" s="55"/>
      <c r="V57086" s="53"/>
      <c r="W57086" s="53"/>
      <c r="X57086" s="53"/>
      <c r="Y57086" s="55"/>
    </row>
    <row r="57087" spans="21:25" x14ac:dyDescent="0.2">
      <c r="U57087" s="55"/>
      <c r="V57087" s="53"/>
      <c r="W57087" s="53"/>
      <c r="X57087" s="53"/>
      <c r="Y57087" s="55"/>
    </row>
    <row r="57088" spans="21:25" x14ac:dyDescent="0.2">
      <c r="U57088" s="55"/>
      <c r="V57088" s="53"/>
      <c r="W57088" s="53"/>
      <c r="X57088" s="53"/>
      <c r="Y57088" s="55"/>
    </row>
    <row r="57089" spans="21:25" x14ac:dyDescent="0.2">
      <c r="U57089" s="55"/>
      <c r="V57089" s="53"/>
      <c r="W57089" s="53"/>
      <c r="X57089" s="53"/>
      <c r="Y57089" s="55"/>
    </row>
    <row r="57090" spans="21:25" x14ac:dyDescent="0.2">
      <c r="U57090" s="55"/>
      <c r="V57090" s="53"/>
      <c r="W57090" s="53"/>
      <c r="X57090" s="53"/>
      <c r="Y57090" s="55"/>
    </row>
    <row r="57091" spans="21:25" x14ac:dyDescent="0.2">
      <c r="U57091" s="55"/>
      <c r="V57091" s="53"/>
      <c r="W57091" s="53"/>
      <c r="X57091" s="53"/>
      <c r="Y57091" s="55"/>
    </row>
    <row r="57092" spans="21:25" x14ac:dyDescent="0.2">
      <c r="U57092" s="55"/>
      <c r="V57092" s="53"/>
      <c r="W57092" s="53"/>
      <c r="X57092" s="53"/>
      <c r="Y57092" s="55"/>
    </row>
    <row r="57093" spans="21:25" x14ac:dyDescent="0.2">
      <c r="U57093" s="55"/>
      <c r="V57093" s="53"/>
      <c r="W57093" s="53"/>
      <c r="X57093" s="53"/>
      <c r="Y57093" s="55"/>
    </row>
    <row r="57094" spans="21:25" x14ac:dyDescent="0.2">
      <c r="U57094" s="55"/>
      <c r="V57094" s="53"/>
      <c r="W57094" s="53"/>
      <c r="X57094" s="53"/>
      <c r="Y57094" s="55"/>
    </row>
    <row r="57095" spans="21:25" x14ac:dyDescent="0.2">
      <c r="U57095" s="55"/>
      <c r="V57095" s="53"/>
      <c r="W57095" s="53"/>
      <c r="X57095" s="53"/>
      <c r="Y57095" s="55"/>
    </row>
    <row r="57096" spans="21:25" x14ac:dyDescent="0.2">
      <c r="U57096" s="55"/>
      <c r="V57096" s="53"/>
      <c r="W57096" s="53"/>
      <c r="X57096" s="53"/>
      <c r="Y57096" s="55"/>
    </row>
    <row r="57097" spans="21:25" x14ac:dyDescent="0.2">
      <c r="U57097" s="55"/>
      <c r="V57097" s="53"/>
      <c r="W57097" s="53"/>
      <c r="X57097" s="53"/>
      <c r="Y57097" s="55"/>
    </row>
    <row r="57098" spans="21:25" x14ac:dyDescent="0.2">
      <c r="U57098" s="55"/>
      <c r="V57098" s="53"/>
      <c r="W57098" s="53"/>
      <c r="X57098" s="53"/>
      <c r="Y57098" s="55"/>
    </row>
    <row r="57099" spans="21:25" x14ac:dyDescent="0.2">
      <c r="U57099" s="55"/>
      <c r="V57099" s="53"/>
      <c r="W57099" s="53"/>
      <c r="X57099" s="53"/>
      <c r="Y57099" s="55"/>
    </row>
    <row r="57100" spans="21:25" x14ac:dyDescent="0.2">
      <c r="U57100" s="55"/>
      <c r="V57100" s="53"/>
      <c r="W57100" s="53"/>
      <c r="X57100" s="53"/>
      <c r="Y57100" s="55"/>
    </row>
    <row r="57101" spans="21:25" x14ac:dyDescent="0.2">
      <c r="U57101" s="55"/>
      <c r="V57101" s="53"/>
      <c r="W57101" s="53"/>
      <c r="X57101" s="53"/>
      <c r="Y57101" s="55"/>
    </row>
    <row r="57102" spans="21:25" x14ac:dyDescent="0.2">
      <c r="U57102" s="55"/>
      <c r="V57102" s="53"/>
      <c r="W57102" s="53"/>
      <c r="X57102" s="53"/>
      <c r="Y57102" s="55"/>
    </row>
    <row r="57103" spans="21:25" x14ac:dyDescent="0.2">
      <c r="U57103" s="55"/>
      <c r="V57103" s="53"/>
      <c r="W57103" s="53"/>
      <c r="X57103" s="53"/>
      <c r="Y57103" s="55"/>
    </row>
    <row r="57104" spans="21:25" x14ac:dyDescent="0.2">
      <c r="U57104" s="55"/>
      <c r="V57104" s="53"/>
      <c r="W57104" s="53"/>
      <c r="X57104" s="53"/>
      <c r="Y57104" s="55"/>
    </row>
    <row r="57105" spans="21:25" x14ac:dyDescent="0.2">
      <c r="U57105" s="55"/>
      <c r="V57105" s="53"/>
      <c r="W57105" s="53"/>
      <c r="X57105" s="53"/>
      <c r="Y57105" s="55"/>
    </row>
    <row r="57106" spans="21:25" x14ac:dyDescent="0.2">
      <c r="U57106" s="55"/>
      <c r="V57106" s="53"/>
      <c r="W57106" s="53"/>
      <c r="X57106" s="53"/>
      <c r="Y57106" s="55"/>
    </row>
    <row r="57107" spans="21:25" x14ac:dyDescent="0.2">
      <c r="U57107" s="55"/>
      <c r="V57107" s="53"/>
      <c r="W57107" s="53"/>
      <c r="X57107" s="53"/>
      <c r="Y57107" s="55"/>
    </row>
    <row r="57108" spans="21:25" x14ac:dyDescent="0.2">
      <c r="U57108" s="55"/>
      <c r="V57108" s="53"/>
      <c r="W57108" s="53"/>
      <c r="X57108" s="53"/>
      <c r="Y57108" s="55"/>
    </row>
    <row r="57109" spans="21:25" x14ac:dyDescent="0.2">
      <c r="U57109" s="55"/>
      <c r="V57109" s="53"/>
      <c r="W57109" s="53"/>
      <c r="X57109" s="53"/>
      <c r="Y57109" s="55"/>
    </row>
    <row r="57110" spans="21:25" x14ac:dyDescent="0.2">
      <c r="U57110" s="55"/>
      <c r="V57110" s="53"/>
      <c r="W57110" s="53"/>
      <c r="X57110" s="53"/>
      <c r="Y57110" s="55"/>
    </row>
    <row r="57111" spans="21:25" x14ac:dyDescent="0.2">
      <c r="U57111" s="55"/>
      <c r="V57111" s="53"/>
      <c r="W57111" s="53"/>
      <c r="X57111" s="53"/>
      <c r="Y57111" s="55"/>
    </row>
    <row r="57112" spans="21:25" x14ac:dyDescent="0.2">
      <c r="U57112" s="55"/>
      <c r="V57112" s="53"/>
      <c r="W57112" s="53"/>
      <c r="X57112" s="53"/>
      <c r="Y57112" s="55"/>
    </row>
    <row r="57113" spans="21:25" x14ac:dyDescent="0.2">
      <c r="U57113" s="55"/>
      <c r="V57113" s="53"/>
      <c r="W57113" s="53"/>
      <c r="X57113" s="53"/>
      <c r="Y57113" s="55"/>
    </row>
    <row r="57114" spans="21:25" x14ac:dyDescent="0.2">
      <c r="U57114" s="55"/>
      <c r="V57114" s="53"/>
      <c r="W57114" s="53"/>
      <c r="X57114" s="53"/>
      <c r="Y57114" s="55"/>
    </row>
    <row r="57115" spans="21:25" x14ac:dyDescent="0.2">
      <c r="U57115" s="55"/>
      <c r="V57115" s="53"/>
      <c r="W57115" s="53"/>
      <c r="X57115" s="53"/>
      <c r="Y57115" s="55"/>
    </row>
    <row r="57116" spans="21:25" x14ac:dyDescent="0.2">
      <c r="U57116" s="55"/>
      <c r="V57116" s="53"/>
      <c r="W57116" s="53"/>
      <c r="X57116" s="53"/>
      <c r="Y57116" s="55"/>
    </row>
    <row r="57117" spans="21:25" x14ac:dyDescent="0.2">
      <c r="U57117" s="55"/>
      <c r="V57117" s="53"/>
      <c r="W57117" s="53"/>
      <c r="X57117" s="53"/>
      <c r="Y57117" s="55"/>
    </row>
    <row r="57118" spans="21:25" x14ac:dyDescent="0.2">
      <c r="U57118" s="55"/>
      <c r="V57118" s="53"/>
      <c r="W57118" s="53"/>
      <c r="X57118" s="53"/>
      <c r="Y57118" s="55"/>
    </row>
    <row r="57119" spans="21:25" x14ac:dyDescent="0.2">
      <c r="U57119" s="55"/>
      <c r="V57119" s="53"/>
      <c r="W57119" s="53"/>
      <c r="X57119" s="53"/>
      <c r="Y57119" s="55"/>
    </row>
    <row r="57120" spans="21:25" x14ac:dyDescent="0.2">
      <c r="U57120" s="55"/>
      <c r="V57120" s="53"/>
      <c r="W57120" s="53"/>
      <c r="X57120" s="53"/>
      <c r="Y57120" s="55"/>
    </row>
    <row r="57121" spans="21:25" x14ac:dyDescent="0.2">
      <c r="U57121" s="55"/>
      <c r="V57121" s="53"/>
      <c r="W57121" s="53"/>
      <c r="X57121" s="53"/>
      <c r="Y57121" s="55"/>
    </row>
    <row r="57122" spans="21:25" x14ac:dyDescent="0.2">
      <c r="U57122" s="55"/>
      <c r="V57122" s="53"/>
      <c r="W57122" s="53"/>
      <c r="X57122" s="53"/>
      <c r="Y57122" s="55"/>
    </row>
    <row r="57123" spans="21:25" x14ac:dyDescent="0.2">
      <c r="U57123" s="55"/>
      <c r="V57123" s="53"/>
      <c r="W57123" s="53"/>
      <c r="X57123" s="53"/>
      <c r="Y57123" s="55"/>
    </row>
    <row r="57124" spans="21:25" x14ac:dyDescent="0.2">
      <c r="U57124" s="55"/>
      <c r="V57124" s="53"/>
      <c r="W57124" s="53"/>
      <c r="X57124" s="53"/>
      <c r="Y57124" s="55"/>
    </row>
    <row r="57125" spans="21:25" x14ac:dyDescent="0.2">
      <c r="U57125" s="55"/>
      <c r="V57125" s="53"/>
      <c r="W57125" s="53"/>
      <c r="X57125" s="53"/>
      <c r="Y57125" s="55"/>
    </row>
    <row r="57126" spans="21:25" x14ac:dyDescent="0.2">
      <c r="U57126" s="55"/>
      <c r="V57126" s="53"/>
      <c r="W57126" s="53"/>
      <c r="X57126" s="53"/>
      <c r="Y57126" s="55"/>
    </row>
    <row r="57127" spans="21:25" x14ac:dyDescent="0.2">
      <c r="U57127" s="55"/>
      <c r="V57127" s="53"/>
      <c r="W57127" s="53"/>
      <c r="X57127" s="53"/>
      <c r="Y57127" s="55"/>
    </row>
    <row r="57128" spans="21:25" x14ac:dyDescent="0.2">
      <c r="U57128" s="55"/>
      <c r="V57128" s="53"/>
      <c r="W57128" s="53"/>
      <c r="X57128" s="53"/>
      <c r="Y57128" s="55"/>
    </row>
    <row r="57129" spans="21:25" x14ac:dyDescent="0.2">
      <c r="U57129" s="55"/>
      <c r="V57129" s="53"/>
      <c r="W57129" s="53"/>
      <c r="X57129" s="53"/>
      <c r="Y57129" s="55"/>
    </row>
    <row r="57130" spans="21:25" x14ac:dyDescent="0.2">
      <c r="U57130" s="55"/>
      <c r="V57130" s="53"/>
      <c r="W57130" s="53"/>
      <c r="X57130" s="53"/>
      <c r="Y57130" s="55"/>
    </row>
    <row r="57131" spans="21:25" x14ac:dyDescent="0.2">
      <c r="U57131" s="55"/>
      <c r="V57131" s="53"/>
      <c r="W57131" s="53"/>
      <c r="X57131" s="53"/>
      <c r="Y57131" s="55"/>
    </row>
    <row r="57132" spans="21:25" x14ac:dyDescent="0.2">
      <c r="U57132" s="55"/>
      <c r="V57132" s="53"/>
      <c r="W57132" s="53"/>
      <c r="X57132" s="53"/>
      <c r="Y57132" s="55"/>
    </row>
    <row r="57133" spans="21:25" x14ac:dyDescent="0.2">
      <c r="U57133" s="55"/>
      <c r="V57133" s="53"/>
      <c r="W57133" s="53"/>
      <c r="X57133" s="53"/>
      <c r="Y57133" s="55"/>
    </row>
    <row r="57134" spans="21:25" x14ac:dyDescent="0.2">
      <c r="U57134" s="55"/>
      <c r="V57134" s="53"/>
      <c r="W57134" s="53"/>
      <c r="X57134" s="53"/>
      <c r="Y57134" s="55"/>
    </row>
    <row r="57135" spans="21:25" x14ac:dyDescent="0.2">
      <c r="U57135" s="55"/>
      <c r="V57135" s="53"/>
      <c r="W57135" s="53"/>
      <c r="X57135" s="53"/>
      <c r="Y57135" s="55"/>
    </row>
    <row r="57136" spans="21:25" x14ac:dyDescent="0.2">
      <c r="U57136" s="55"/>
      <c r="V57136" s="53"/>
      <c r="W57136" s="53"/>
      <c r="X57136" s="53"/>
      <c r="Y57136" s="55"/>
    </row>
    <row r="57137" spans="21:25" x14ac:dyDescent="0.2">
      <c r="U57137" s="55"/>
      <c r="V57137" s="53"/>
      <c r="W57137" s="53"/>
      <c r="X57137" s="53"/>
      <c r="Y57137" s="55"/>
    </row>
    <row r="57138" spans="21:25" x14ac:dyDescent="0.2">
      <c r="U57138" s="55"/>
      <c r="V57138" s="53"/>
      <c r="W57138" s="53"/>
      <c r="X57138" s="53"/>
      <c r="Y57138" s="55"/>
    </row>
    <row r="57139" spans="21:25" x14ac:dyDescent="0.2">
      <c r="U57139" s="55"/>
      <c r="V57139" s="53"/>
      <c r="W57139" s="53"/>
      <c r="X57139" s="53"/>
      <c r="Y57139" s="55"/>
    </row>
    <row r="57140" spans="21:25" x14ac:dyDescent="0.2">
      <c r="U57140" s="55"/>
      <c r="V57140" s="53"/>
      <c r="W57140" s="53"/>
      <c r="X57140" s="53"/>
      <c r="Y57140" s="55"/>
    </row>
    <row r="57141" spans="21:25" x14ac:dyDescent="0.2">
      <c r="U57141" s="55"/>
      <c r="V57141" s="53"/>
      <c r="W57141" s="53"/>
      <c r="X57141" s="53"/>
      <c r="Y57141" s="55"/>
    </row>
    <row r="57142" spans="21:25" x14ac:dyDescent="0.2">
      <c r="U57142" s="55"/>
      <c r="V57142" s="53"/>
      <c r="W57142" s="53"/>
      <c r="X57142" s="53"/>
      <c r="Y57142" s="55"/>
    </row>
    <row r="57143" spans="21:25" x14ac:dyDescent="0.2">
      <c r="U57143" s="55"/>
      <c r="V57143" s="53"/>
      <c r="W57143" s="53"/>
      <c r="X57143" s="53"/>
      <c r="Y57143" s="55"/>
    </row>
    <row r="57144" spans="21:25" x14ac:dyDescent="0.2">
      <c r="U57144" s="55"/>
      <c r="V57144" s="53"/>
      <c r="W57144" s="53"/>
      <c r="X57144" s="53"/>
      <c r="Y57144" s="55"/>
    </row>
    <row r="57145" spans="21:25" x14ac:dyDescent="0.2">
      <c r="U57145" s="55"/>
      <c r="V57145" s="53"/>
      <c r="W57145" s="53"/>
      <c r="X57145" s="53"/>
      <c r="Y57145" s="55"/>
    </row>
    <row r="57146" spans="21:25" x14ac:dyDescent="0.2">
      <c r="U57146" s="55"/>
      <c r="V57146" s="53"/>
      <c r="W57146" s="53"/>
      <c r="X57146" s="53"/>
      <c r="Y57146" s="55"/>
    </row>
    <row r="57147" spans="21:25" x14ac:dyDescent="0.2">
      <c r="U57147" s="55"/>
      <c r="V57147" s="53"/>
      <c r="W57147" s="53"/>
      <c r="X57147" s="53"/>
      <c r="Y57147" s="55"/>
    </row>
    <row r="57148" spans="21:25" x14ac:dyDescent="0.2">
      <c r="U57148" s="55"/>
      <c r="V57148" s="53"/>
      <c r="W57148" s="53"/>
      <c r="X57148" s="53"/>
      <c r="Y57148" s="55"/>
    </row>
    <row r="57149" spans="21:25" x14ac:dyDescent="0.2">
      <c r="U57149" s="55"/>
      <c r="V57149" s="53"/>
      <c r="W57149" s="53"/>
      <c r="X57149" s="53"/>
      <c r="Y57149" s="55"/>
    </row>
    <row r="57150" spans="21:25" x14ac:dyDescent="0.2">
      <c r="U57150" s="55"/>
      <c r="V57150" s="53"/>
      <c r="W57150" s="53"/>
      <c r="X57150" s="53"/>
      <c r="Y57150" s="55"/>
    </row>
    <row r="57151" spans="21:25" x14ac:dyDescent="0.2">
      <c r="U57151" s="55"/>
      <c r="V57151" s="53"/>
      <c r="W57151" s="53"/>
      <c r="X57151" s="53"/>
      <c r="Y57151" s="55"/>
    </row>
    <row r="57152" spans="21:25" x14ac:dyDescent="0.2">
      <c r="U57152" s="55"/>
      <c r="V57152" s="53"/>
      <c r="W57152" s="53"/>
      <c r="X57152" s="53"/>
      <c r="Y57152" s="55"/>
    </row>
    <row r="57153" spans="21:25" x14ac:dyDescent="0.2">
      <c r="U57153" s="55"/>
      <c r="V57153" s="53"/>
      <c r="W57153" s="53"/>
      <c r="X57153" s="53"/>
      <c r="Y57153" s="55"/>
    </row>
    <row r="57154" spans="21:25" x14ac:dyDescent="0.2">
      <c r="U57154" s="55"/>
      <c r="V57154" s="53"/>
      <c r="W57154" s="53"/>
      <c r="X57154" s="53"/>
      <c r="Y57154" s="55"/>
    </row>
    <row r="57155" spans="21:25" x14ac:dyDescent="0.2">
      <c r="U57155" s="55"/>
      <c r="V57155" s="53"/>
      <c r="W57155" s="53"/>
      <c r="X57155" s="53"/>
      <c r="Y57155" s="55"/>
    </row>
    <row r="57156" spans="21:25" x14ac:dyDescent="0.2">
      <c r="U57156" s="55"/>
      <c r="V57156" s="53"/>
      <c r="W57156" s="53"/>
      <c r="X57156" s="53"/>
      <c r="Y57156" s="55"/>
    </row>
    <row r="57157" spans="21:25" x14ac:dyDescent="0.2">
      <c r="U57157" s="55"/>
      <c r="V57157" s="53"/>
      <c r="W57157" s="53"/>
      <c r="X57157" s="53"/>
      <c r="Y57157" s="55"/>
    </row>
    <row r="57158" spans="21:25" x14ac:dyDescent="0.2">
      <c r="U57158" s="55"/>
      <c r="V57158" s="53"/>
      <c r="W57158" s="53"/>
      <c r="X57158" s="53"/>
      <c r="Y57158" s="55"/>
    </row>
    <row r="57159" spans="21:25" x14ac:dyDescent="0.2">
      <c r="U57159" s="55"/>
      <c r="V57159" s="53"/>
      <c r="W57159" s="53"/>
      <c r="X57159" s="53"/>
      <c r="Y57159" s="55"/>
    </row>
    <row r="57160" spans="21:25" x14ac:dyDescent="0.2">
      <c r="U57160" s="55"/>
      <c r="V57160" s="53"/>
      <c r="W57160" s="53"/>
      <c r="X57160" s="53"/>
      <c r="Y57160" s="55"/>
    </row>
    <row r="57161" spans="21:25" x14ac:dyDescent="0.2">
      <c r="U57161" s="55"/>
      <c r="V57161" s="53"/>
      <c r="W57161" s="53"/>
      <c r="X57161" s="53"/>
      <c r="Y57161" s="55"/>
    </row>
    <row r="57162" spans="21:25" x14ac:dyDescent="0.2">
      <c r="U57162" s="55"/>
      <c r="V57162" s="53"/>
      <c r="W57162" s="53"/>
      <c r="X57162" s="53"/>
      <c r="Y57162" s="55"/>
    </row>
    <row r="57163" spans="21:25" x14ac:dyDescent="0.2">
      <c r="U57163" s="55"/>
      <c r="V57163" s="53"/>
      <c r="W57163" s="53"/>
      <c r="X57163" s="53"/>
      <c r="Y57163" s="55"/>
    </row>
    <row r="57164" spans="21:25" x14ac:dyDescent="0.2">
      <c r="U57164" s="55"/>
      <c r="V57164" s="53"/>
      <c r="W57164" s="53"/>
      <c r="X57164" s="53"/>
      <c r="Y57164" s="55"/>
    </row>
    <row r="57165" spans="21:25" x14ac:dyDescent="0.2">
      <c r="U57165" s="55"/>
      <c r="V57165" s="53"/>
      <c r="W57165" s="53"/>
      <c r="X57165" s="53"/>
      <c r="Y57165" s="55"/>
    </row>
    <row r="57166" spans="21:25" x14ac:dyDescent="0.2">
      <c r="U57166" s="55"/>
      <c r="V57166" s="53"/>
      <c r="W57166" s="53"/>
      <c r="X57166" s="53"/>
      <c r="Y57166" s="55"/>
    </row>
    <row r="57167" spans="21:25" x14ac:dyDescent="0.2">
      <c r="U57167" s="55"/>
      <c r="V57167" s="53"/>
      <c r="W57167" s="53"/>
      <c r="X57167" s="53"/>
      <c r="Y57167" s="55"/>
    </row>
    <row r="57168" spans="21:25" x14ac:dyDescent="0.2">
      <c r="U57168" s="55"/>
      <c r="V57168" s="53"/>
      <c r="W57168" s="53"/>
      <c r="X57168" s="53"/>
      <c r="Y57168" s="55"/>
    </row>
    <row r="57169" spans="21:25" x14ac:dyDescent="0.2">
      <c r="U57169" s="55"/>
      <c r="V57169" s="53"/>
      <c r="W57169" s="53"/>
      <c r="X57169" s="53"/>
      <c r="Y57169" s="55"/>
    </row>
    <row r="57170" spans="21:25" x14ac:dyDescent="0.2">
      <c r="U57170" s="55"/>
      <c r="V57170" s="53"/>
      <c r="W57170" s="53"/>
      <c r="X57170" s="53"/>
      <c r="Y57170" s="55"/>
    </row>
    <row r="57171" spans="21:25" x14ac:dyDescent="0.2">
      <c r="U57171" s="55"/>
      <c r="V57171" s="53"/>
      <c r="W57171" s="53"/>
      <c r="X57171" s="53"/>
      <c r="Y57171" s="55"/>
    </row>
    <row r="57172" spans="21:25" x14ac:dyDescent="0.2">
      <c r="U57172" s="55"/>
      <c r="V57172" s="53"/>
      <c r="W57172" s="53"/>
      <c r="X57172" s="53"/>
      <c r="Y57172" s="55"/>
    </row>
    <row r="57173" spans="21:25" x14ac:dyDescent="0.2">
      <c r="U57173" s="55"/>
      <c r="V57173" s="53"/>
      <c r="W57173" s="53"/>
      <c r="X57173" s="53"/>
      <c r="Y57173" s="55"/>
    </row>
    <row r="57174" spans="21:25" x14ac:dyDescent="0.2">
      <c r="U57174" s="55"/>
      <c r="V57174" s="53"/>
      <c r="W57174" s="53"/>
      <c r="X57174" s="53"/>
      <c r="Y57174" s="55"/>
    </row>
    <row r="57175" spans="21:25" x14ac:dyDescent="0.2">
      <c r="U57175" s="55"/>
      <c r="V57175" s="53"/>
      <c r="W57175" s="53"/>
      <c r="X57175" s="53"/>
      <c r="Y57175" s="55"/>
    </row>
    <row r="57176" spans="21:25" x14ac:dyDescent="0.2">
      <c r="U57176" s="55"/>
      <c r="V57176" s="53"/>
      <c r="W57176" s="53"/>
      <c r="X57176" s="53"/>
      <c r="Y57176" s="55"/>
    </row>
    <row r="57177" spans="21:25" x14ac:dyDescent="0.2">
      <c r="U57177" s="55"/>
      <c r="V57177" s="53"/>
      <c r="W57177" s="53"/>
      <c r="X57177" s="53"/>
      <c r="Y57177" s="55"/>
    </row>
    <row r="57178" spans="21:25" x14ac:dyDescent="0.2">
      <c r="U57178" s="55"/>
      <c r="V57178" s="53"/>
      <c r="W57178" s="53"/>
      <c r="X57178" s="53"/>
      <c r="Y57178" s="55"/>
    </row>
    <row r="57179" spans="21:25" x14ac:dyDescent="0.2">
      <c r="U57179" s="55"/>
      <c r="V57179" s="53"/>
      <c r="W57179" s="53"/>
      <c r="X57179" s="53"/>
      <c r="Y57179" s="55"/>
    </row>
    <row r="57180" spans="21:25" x14ac:dyDescent="0.2">
      <c r="U57180" s="55"/>
      <c r="V57180" s="53"/>
      <c r="W57180" s="53"/>
      <c r="X57180" s="53"/>
      <c r="Y57180" s="55"/>
    </row>
    <row r="57181" spans="21:25" x14ac:dyDescent="0.2">
      <c r="U57181" s="55"/>
      <c r="V57181" s="53"/>
      <c r="W57181" s="53"/>
      <c r="X57181" s="53"/>
      <c r="Y57181" s="55"/>
    </row>
    <row r="57182" spans="21:25" x14ac:dyDescent="0.2">
      <c r="U57182" s="55"/>
      <c r="V57182" s="53"/>
      <c r="W57182" s="53"/>
      <c r="X57182" s="53"/>
      <c r="Y57182" s="55"/>
    </row>
    <row r="57183" spans="21:25" x14ac:dyDescent="0.2">
      <c r="U57183" s="55"/>
      <c r="V57183" s="53"/>
      <c r="W57183" s="53"/>
      <c r="X57183" s="53"/>
      <c r="Y57183" s="55"/>
    </row>
    <row r="57184" spans="21:25" x14ac:dyDescent="0.2">
      <c r="U57184" s="55"/>
      <c r="V57184" s="53"/>
      <c r="W57184" s="53"/>
      <c r="X57184" s="53"/>
      <c r="Y57184" s="55"/>
    </row>
    <row r="57185" spans="21:25" x14ac:dyDescent="0.2">
      <c r="U57185" s="55"/>
      <c r="V57185" s="53"/>
      <c r="W57185" s="53"/>
      <c r="X57185" s="53"/>
      <c r="Y57185" s="55"/>
    </row>
    <row r="57186" spans="21:25" x14ac:dyDescent="0.2">
      <c r="U57186" s="55"/>
      <c r="V57186" s="53"/>
      <c r="W57186" s="53"/>
      <c r="X57186" s="53"/>
      <c r="Y57186" s="55"/>
    </row>
    <row r="57187" spans="21:25" x14ac:dyDescent="0.2">
      <c r="U57187" s="55"/>
      <c r="V57187" s="53"/>
      <c r="W57187" s="53"/>
      <c r="X57187" s="53"/>
      <c r="Y57187" s="55"/>
    </row>
    <row r="57188" spans="21:25" x14ac:dyDescent="0.2">
      <c r="U57188" s="55"/>
      <c r="V57188" s="53"/>
      <c r="W57188" s="53"/>
      <c r="X57188" s="53"/>
      <c r="Y57188" s="55"/>
    </row>
    <row r="57189" spans="21:25" x14ac:dyDescent="0.2">
      <c r="U57189" s="55"/>
      <c r="V57189" s="53"/>
      <c r="W57189" s="53"/>
      <c r="X57189" s="53"/>
      <c r="Y57189" s="55"/>
    </row>
    <row r="57190" spans="21:25" x14ac:dyDescent="0.2">
      <c r="U57190" s="55"/>
      <c r="V57190" s="53"/>
      <c r="W57190" s="53"/>
      <c r="X57190" s="53"/>
      <c r="Y57190" s="55"/>
    </row>
    <row r="57191" spans="21:25" x14ac:dyDescent="0.2">
      <c r="U57191" s="55"/>
      <c r="V57191" s="53"/>
      <c r="W57191" s="53"/>
      <c r="X57191" s="53"/>
      <c r="Y57191" s="55"/>
    </row>
    <row r="57192" spans="21:25" x14ac:dyDescent="0.2">
      <c r="U57192" s="55"/>
      <c r="V57192" s="53"/>
      <c r="W57192" s="53"/>
      <c r="X57192" s="53"/>
      <c r="Y57192" s="55"/>
    </row>
    <row r="57193" spans="21:25" x14ac:dyDescent="0.2">
      <c r="U57193" s="55"/>
      <c r="V57193" s="53"/>
      <c r="W57193" s="53"/>
      <c r="X57193" s="53"/>
      <c r="Y57193" s="55"/>
    </row>
    <row r="57194" spans="21:25" x14ac:dyDescent="0.2">
      <c r="U57194" s="55"/>
      <c r="V57194" s="53"/>
      <c r="W57194" s="53"/>
      <c r="X57194" s="53"/>
      <c r="Y57194" s="55"/>
    </row>
    <row r="57195" spans="21:25" x14ac:dyDescent="0.2">
      <c r="U57195" s="55"/>
      <c r="V57195" s="53"/>
      <c r="W57195" s="53"/>
      <c r="X57195" s="53"/>
      <c r="Y57195" s="55"/>
    </row>
    <row r="57196" spans="21:25" x14ac:dyDescent="0.2">
      <c r="U57196" s="55"/>
      <c r="V57196" s="53"/>
      <c r="W57196" s="53"/>
      <c r="X57196" s="53"/>
      <c r="Y57196" s="55"/>
    </row>
    <row r="57197" spans="21:25" x14ac:dyDescent="0.2">
      <c r="U57197" s="55"/>
      <c r="V57197" s="53"/>
      <c r="W57197" s="53"/>
      <c r="X57197" s="53"/>
      <c r="Y57197" s="55"/>
    </row>
    <row r="57198" spans="21:25" x14ac:dyDescent="0.2">
      <c r="U57198" s="55"/>
      <c r="V57198" s="53"/>
      <c r="W57198" s="53"/>
      <c r="X57198" s="53"/>
      <c r="Y57198" s="55"/>
    </row>
    <row r="57199" spans="21:25" x14ac:dyDescent="0.2">
      <c r="U57199" s="55"/>
      <c r="V57199" s="53"/>
      <c r="W57199" s="53"/>
      <c r="X57199" s="53"/>
      <c r="Y57199" s="55"/>
    </row>
    <row r="57200" spans="21:25" x14ac:dyDescent="0.2">
      <c r="U57200" s="55"/>
      <c r="V57200" s="53"/>
      <c r="W57200" s="53"/>
      <c r="X57200" s="53"/>
      <c r="Y57200" s="55"/>
    </row>
    <row r="57201" spans="21:25" x14ac:dyDescent="0.2">
      <c r="U57201" s="55"/>
      <c r="V57201" s="53"/>
      <c r="W57201" s="53"/>
      <c r="X57201" s="53"/>
      <c r="Y57201" s="55"/>
    </row>
    <row r="57202" spans="21:25" x14ac:dyDescent="0.2">
      <c r="U57202" s="55"/>
      <c r="V57202" s="53"/>
      <c r="W57202" s="53"/>
      <c r="X57202" s="53"/>
      <c r="Y57202" s="55"/>
    </row>
    <row r="57203" spans="21:25" x14ac:dyDescent="0.2">
      <c r="U57203" s="55"/>
      <c r="V57203" s="53"/>
      <c r="W57203" s="53"/>
      <c r="X57203" s="53"/>
      <c r="Y57203" s="55"/>
    </row>
    <row r="57204" spans="21:25" x14ac:dyDescent="0.2">
      <c r="U57204" s="55"/>
      <c r="V57204" s="53"/>
      <c r="W57204" s="53"/>
      <c r="X57204" s="53"/>
      <c r="Y57204" s="55"/>
    </row>
    <row r="57205" spans="21:25" x14ac:dyDescent="0.2">
      <c r="U57205" s="55"/>
      <c r="V57205" s="53"/>
      <c r="W57205" s="53"/>
      <c r="X57205" s="53"/>
      <c r="Y57205" s="55"/>
    </row>
    <row r="57206" spans="21:25" x14ac:dyDescent="0.2">
      <c r="U57206" s="55"/>
      <c r="V57206" s="53"/>
      <c r="W57206" s="53"/>
      <c r="X57206" s="53"/>
      <c r="Y57206" s="55"/>
    </row>
    <row r="57207" spans="21:25" x14ac:dyDescent="0.2">
      <c r="U57207" s="55"/>
      <c r="V57207" s="53"/>
      <c r="W57207" s="53"/>
      <c r="X57207" s="53"/>
      <c r="Y57207" s="55"/>
    </row>
    <row r="57208" spans="21:25" x14ac:dyDescent="0.2">
      <c r="U57208" s="55"/>
      <c r="V57208" s="53"/>
      <c r="W57208" s="53"/>
      <c r="X57208" s="53"/>
      <c r="Y57208" s="55"/>
    </row>
    <row r="57209" spans="21:25" x14ac:dyDescent="0.2">
      <c r="U57209" s="55"/>
      <c r="V57209" s="53"/>
      <c r="W57209" s="53"/>
      <c r="X57209" s="53"/>
      <c r="Y57209" s="55"/>
    </row>
    <row r="57210" spans="21:25" x14ac:dyDescent="0.2">
      <c r="U57210" s="55"/>
      <c r="V57210" s="53"/>
      <c r="W57210" s="53"/>
      <c r="X57210" s="53"/>
      <c r="Y57210" s="55"/>
    </row>
    <row r="57211" spans="21:25" x14ac:dyDescent="0.2">
      <c r="U57211" s="55"/>
      <c r="V57211" s="53"/>
      <c r="W57211" s="53"/>
      <c r="X57211" s="53"/>
      <c r="Y57211" s="55"/>
    </row>
    <row r="57212" spans="21:25" x14ac:dyDescent="0.2">
      <c r="U57212" s="55"/>
      <c r="V57212" s="53"/>
      <c r="W57212" s="53"/>
      <c r="X57212" s="53"/>
      <c r="Y57212" s="55"/>
    </row>
    <row r="57213" spans="21:25" x14ac:dyDescent="0.2">
      <c r="U57213" s="55"/>
      <c r="V57213" s="53"/>
      <c r="W57213" s="53"/>
      <c r="X57213" s="53"/>
      <c r="Y57213" s="55"/>
    </row>
    <row r="57214" spans="21:25" x14ac:dyDescent="0.2">
      <c r="U57214" s="55"/>
      <c r="V57214" s="53"/>
      <c r="W57214" s="53"/>
      <c r="X57214" s="53"/>
      <c r="Y57214" s="55"/>
    </row>
    <row r="57215" spans="21:25" x14ac:dyDescent="0.2">
      <c r="U57215" s="55"/>
      <c r="V57215" s="53"/>
      <c r="W57215" s="53"/>
      <c r="X57215" s="53"/>
      <c r="Y57215" s="55"/>
    </row>
    <row r="57216" spans="21:25" x14ac:dyDescent="0.2">
      <c r="U57216" s="55"/>
      <c r="V57216" s="53"/>
      <c r="W57216" s="53"/>
      <c r="X57216" s="53"/>
      <c r="Y57216" s="55"/>
    </row>
    <row r="57217" spans="21:25" x14ac:dyDescent="0.2">
      <c r="U57217" s="55"/>
      <c r="V57217" s="53"/>
      <c r="W57217" s="53"/>
      <c r="X57217" s="53"/>
      <c r="Y57217" s="55"/>
    </row>
    <row r="57218" spans="21:25" x14ac:dyDescent="0.2">
      <c r="U57218" s="55"/>
      <c r="V57218" s="53"/>
      <c r="W57218" s="53"/>
      <c r="X57218" s="53"/>
      <c r="Y57218" s="55"/>
    </row>
    <row r="57219" spans="21:25" x14ac:dyDescent="0.2">
      <c r="U57219" s="55"/>
      <c r="V57219" s="53"/>
      <c r="W57219" s="53"/>
      <c r="X57219" s="53"/>
      <c r="Y57219" s="55"/>
    </row>
    <row r="57220" spans="21:25" x14ac:dyDescent="0.2">
      <c r="U57220" s="55"/>
      <c r="V57220" s="53"/>
      <c r="W57220" s="53"/>
      <c r="X57220" s="53"/>
      <c r="Y57220" s="55"/>
    </row>
    <row r="57221" spans="21:25" x14ac:dyDescent="0.2">
      <c r="U57221" s="55"/>
      <c r="V57221" s="53"/>
      <c r="W57221" s="53"/>
      <c r="X57221" s="53"/>
      <c r="Y57221" s="55"/>
    </row>
    <row r="57222" spans="21:25" x14ac:dyDescent="0.2">
      <c r="U57222" s="55"/>
      <c r="V57222" s="53"/>
      <c r="W57222" s="53"/>
      <c r="X57222" s="53"/>
      <c r="Y57222" s="55"/>
    </row>
    <row r="57223" spans="21:25" x14ac:dyDescent="0.2">
      <c r="U57223" s="55"/>
      <c r="V57223" s="53"/>
      <c r="W57223" s="53"/>
      <c r="X57223" s="53"/>
      <c r="Y57223" s="55"/>
    </row>
    <row r="57224" spans="21:25" x14ac:dyDescent="0.2">
      <c r="U57224" s="55"/>
      <c r="V57224" s="53"/>
      <c r="W57224" s="53"/>
      <c r="X57224" s="53"/>
      <c r="Y57224" s="55"/>
    </row>
    <row r="57225" spans="21:25" x14ac:dyDescent="0.2">
      <c r="U57225" s="55"/>
      <c r="V57225" s="53"/>
      <c r="W57225" s="53"/>
      <c r="X57225" s="53"/>
      <c r="Y57225" s="55"/>
    </row>
    <row r="57226" spans="21:25" x14ac:dyDescent="0.2">
      <c r="U57226" s="55"/>
      <c r="V57226" s="53"/>
      <c r="W57226" s="53"/>
      <c r="X57226" s="53"/>
      <c r="Y57226" s="55"/>
    </row>
    <row r="57227" spans="21:25" x14ac:dyDescent="0.2">
      <c r="U57227" s="55"/>
      <c r="V57227" s="53"/>
      <c r="W57227" s="53"/>
      <c r="X57227" s="53"/>
      <c r="Y57227" s="55"/>
    </row>
    <row r="57228" spans="21:25" x14ac:dyDescent="0.2">
      <c r="U57228" s="55"/>
      <c r="V57228" s="53"/>
      <c r="W57228" s="53"/>
      <c r="X57228" s="53"/>
      <c r="Y57228" s="55"/>
    </row>
    <row r="57229" spans="21:25" x14ac:dyDescent="0.2">
      <c r="U57229" s="55"/>
      <c r="V57229" s="53"/>
      <c r="W57229" s="53"/>
      <c r="X57229" s="53"/>
      <c r="Y57229" s="55"/>
    </row>
    <row r="57230" spans="21:25" x14ac:dyDescent="0.2">
      <c r="U57230" s="55"/>
      <c r="V57230" s="53"/>
      <c r="W57230" s="53"/>
      <c r="X57230" s="53"/>
      <c r="Y57230" s="55"/>
    </row>
    <row r="57231" spans="21:25" x14ac:dyDescent="0.2">
      <c r="U57231" s="55"/>
      <c r="V57231" s="53"/>
      <c r="W57231" s="53"/>
      <c r="X57231" s="53"/>
      <c r="Y57231" s="55"/>
    </row>
    <row r="57232" spans="21:25" x14ac:dyDescent="0.2">
      <c r="U57232" s="55"/>
      <c r="V57232" s="53"/>
      <c r="W57232" s="53"/>
      <c r="X57232" s="53"/>
      <c r="Y57232" s="55"/>
    </row>
    <row r="57233" spans="21:25" x14ac:dyDescent="0.2">
      <c r="U57233" s="55"/>
      <c r="V57233" s="53"/>
      <c r="W57233" s="53"/>
      <c r="X57233" s="53"/>
      <c r="Y57233" s="55"/>
    </row>
    <row r="57234" spans="21:25" x14ac:dyDescent="0.2">
      <c r="U57234" s="55"/>
      <c r="V57234" s="53"/>
      <c r="W57234" s="53"/>
      <c r="X57234" s="53"/>
      <c r="Y57234" s="55"/>
    </row>
    <row r="57235" spans="21:25" x14ac:dyDescent="0.2">
      <c r="U57235" s="55"/>
      <c r="V57235" s="53"/>
      <c r="W57235" s="53"/>
      <c r="X57235" s="53"/>
      <c r="Y57235" s="55"/>
    </row>
    <row r="57236" spans="21:25" x14ac:dyDescent="0.2">
      <c r="U57236" s="55"/>
      <c r="V57236" s="53"/>
      <c r="W57236" s="53"/>
      <c r="X57236" s="53"/>
      <c r="Y57236" s="55"/>
    </row>
    <row r="57237" spans="21:25" x14ac:dyDescent="0.2">
      <c r="U57237" s="55"/>
      <c r="V57237" s="53"/>
      <c r="W57237" s="53"/>
      <c r="X57237" s="53"/>
      <c r="Y57237" s="55"/>
    </row>
    <row r="57238" spans="21:25" x14ac:dyDescent="0.2">
      <c r="U57238" s="55"/>
      <c r="V57238" s="53"/>
      <c r="W57238" s="53"/>
      <c r="X57238" s="53"/>
      <c r="Y57238" s="55"/>
    </row>
    <row r="57239" spans="21:25" x14ac:dyDescent="0.2">
      <c r="U57239" s="55"/>
      <c r="V57239" s="53"/>
      <c r="W57239" s="53"/>
      <c r="X57239" s="53"/>
      <c r="Y57239" s="55"/>
    </row>
    <row r="57240" spans="21:25" x14ac:dyDescent="0.2">
      <c r="U57240" s="55"/>
      <c r="V57240" s="53"/>
      <c r="W57240" s="53"/>
      <c r="X57240" s="53"/>
      <c r="Y57240" s="55"/>
    </row>
    <row r="57241" spans="21:25" x14ac:dyDescent="0.2">
      <c r="U57241" s="55"/>
      <c r="V57241" s="53"/>
      <c r="W57241" s="53"/>
      <c r="X57241" s="53"/>
      <c r="Y57241" s="55"/>
    </row>
    <row r="57242" spans="21:25" x14ac:dyDescent="0.2">
      <c r="U57242" s="55"/>
      <c r="V57242" s="53"/>
      <c r="W57242" s="53"/>
      <c r="X57242" s="53"/>
      <c r="Y57242" s="55"/>
    </row>
    <row r="57243" spans="21:25" x14ac:dyDescent="0.2">
      <c r="U57243" s="55"/>
      <c r="V57243" s="53"/>
      <c r="W57243" s="53"/>
      <c r="X57243" s="53"/>
      <c r="Y57243" s="55"/>
    </row>
    <row r="57244" spans="21:25" x14ac:dyDescent="0.2">
      <c r="U57244" s="55"/>
      <c r="V57244" s="53"/>
      <c r="W57244" s="53"/>
      <c r="X57244" s="53"/>
      <c r="Y57244" s="55"/>
    </row>
    <row r="57245" spans="21:25" x14ac:dyDescent="0.2">
      <c r="U57245" s="55"/>
      <c r="V57245" s="53"/>
      <c r="W57245" s="53"/>
      <c r="X57245" s="53"/>
      <c r="Y57245" s="55"/>
    </row>
    <row r="57246" spans="21:25" x14ac:dyDescent="0.2">
      <c r="U57246" s="55"/>
      <c r="V57246" s="53"/>
      <c r="W57246" s="53"/>
      <c r="X57246" s="53"/>
      <c r="Y57246" s="55"/>
    </row>
    <row r="57247" spans="21:25" x14ac:dyDescent="0.2">
      <c r="U57247" s="55"/>
      <c r="V57247" s="53"/>
      <c r="W57247" s="53"/>
      <c r="X57247" s="53"/>
      <c r="Y57247" s="55"/>
    </row>
    <row r="57248" spans="21:25" x14ac:dyDescent="0.2">
      <c r="U57248" s="55"/>
      <c r="V57248" s="53"/>
      <c r="W57248" s="53"/>
      <c r="X57248" s="53"/>
      <c r="Y57248" s="55"/>
    </row>
    <row r="57249" spans="21:25" x14ac:dyDescent="0.2">
      <c r="U57249" s="55"/>
      <c r="V57249" s="53"/>
      <c r="W57249" s="53"/>
      <c r="X57249" s="53"/>
      <c r="Y57249" s="55"/>
    </row>
    <row r="57250" spans="21:25" x14ac:dyDescent="0.2">
      <c r="U57250" s="55"/>
      <c r="V57250" s="53"/>
      <c r="W57250" s="53"/>
      <c r="X57250" s="53"/>
      <c r="Y57250" s="55"/>
    </row>
    <row r="57251" spans="21:25" x14ac:dyDescent="0.2">
      <c r="U57251" s="55"/>
      <c r="V57251" s="53"/>
      <c r="W57251" s="53"/>
      <c r="X57251" s="53"/>
      <c r="Y57251" s="55"/>
    </row>
    <row r="57252" spans="21:25" x14ac:dyDescent="0.2">
      <c r="U57252" s="55"/>
      <c r="V57252" s="53"/>
      <c r="W57252" s="53"/>
      <c r="X57252" s="53"/>
      <c r="Y57252" s="55"/>
    </row>
    <row r="57253" spans="21:25" x14ac:dyDescent="0.2">
      <c r="U57253" s="55"/>
      <c r="V57253" s="53"/>
      <c r="W57253" s="53"/>
      <c r="X57253" s="53"/>
      <c r="Y57253" s="55"/>
    </row>
    <row r="57254" spans="21:25" x14ac:dyDescent="0.2">
      <c r="U57254" s="55"/>
      <c r="V57254" s="53"/>
      <c r="W57254" s="53"/>
      <c r="X57254" s="53"/>
      <c r="Y57254" s="55"/>
    </row>
    <row r="57255" spans="21:25" x14ac:dyDescent="0.2">
      <c r="U57255" s="55"/>
      <c r="V57255" s="53"/>
      <c r="W57255" s="53"/>
      <c r="X57255" s="53"/>
      <c r="Y57255" s="55"/>
    </row>
    <row r="57256" spans="21:25" x14ac:dyDescent="0.2">
      <c r="U57256" s="55"/>
      <c r="V57256" s="53"/>
      <c r="W57256" s="53"/>
      <c r="X57256" s="53"/>
      <c r="Y57256" s="55"/>
    </row>
    <row r="57257" spans="21:25" x14ac:dyDescent="0.2">
      <c r="U57257" s="55"/>
      <c r="V57257" s="53"/>
      <c r="W57257" s="53"/>
      <c r="X57257" s="53"/>
      <c r="Y57257" s="55"/>
    </row>
    <row r="57258" spans="21:25" x14ac:dyDescent="0.2">
      <c r="U57258" s="55"/>
      <c r="V57258" s="53"/>
      <c r="W57258" s="53"/>
      <c r="X57258" s="53"/>
      <c r="Y57258" s="55"/>
    </row>
    <row r="57259" spans="21:25" x14ac:dyDescent="0.2">
      <c r="U57259" s="55"/>
      <c r="V57259" s="53"/>
      <c r="W57259" s="53"/>
      <c r="X57259" s="53"/>
      <c r="Y57259" s="55"/>
    </row>
    <row r="57260" spans="21:25" x14ac:dyDescent="0.2">
      <c r="U57260" s="55"/>
      <c r="V57260" s="53"/>
      <c r="W57260" s="53"/>
      <c r="X57260" s="53"/>
      <c r="Y57260" s="55"/>
    </row>
    <row r="57261" spans="21:25" x14ac:dyDescent="0.2">
      <c r="U57261" s="55"/>
      <c r="V57261" s="53"/>
      <c r="W57261" s="53"/>
      <c r="X57261" s="53"/>
      <c r="Y57261" s="55"/>
    </row>
    <row r="57262" spans="21:25" x14ac:dyDescent="0.2">
      <c r="U57262" s="55"/>
      <c r="V57262" s="53"/>
      <c r="W57262" s="53"/>
      <c r="X57262" s="53"/>
      <c r="Y57262" s="55"/>
    </row>
    <row r="57263" spans="21:25" x14ac:dyDescent="0.2">
      <c r="U57263" s="55"/>
      <c r="V57263" s="53"/>
      <c r="W57263" s="53"/>
      <c r="X57263" s="53"/>
      <c r="Y57263" s="55"/>
    </row>
    <row r="57264" spans="21:25" x14ac:dyDescent="0.2">
      <c r="U57264" s="55"/>
      <c r="V57264" s="53"/>
      <c r="W57264" s="53"/>
      <c r="X57264" s="53"/>
      <c r="Y57264" s="55"/>
    </row>
    <row r="57265" spans="21:25" x14ac:dyDescent="0.2">
      <c r="U57265" s="55"/>
      <c r="V57265" s="53"/>
      <c r="W57265" s="53"/>
      <c r="X57265" s="53"/>
      <c r="Y57265" s="55"/>
    </row>
    <row r="57266" spans="21:25" x14ac:dyDescent="0.2">
      <c r="U57266" s="55"/>
      <c r="V57266" s="53"/>
      <c r="W57266" s="53"/>
      <c r="X57266" s="53"/>
      <c r="Y57266" s="55"/>
    </row>
    <row r="57267" spans="21:25" x14ac:dyDescent="0.2">
      <c r="U57267" s="55"/>
      <c r="V57267" s="53"/>
      <c r="W57267" s="53"/>
      <c r="X57267" s="53"/>
      <c r="Y57267" s="55"/>
    </row>
    <row r="57268" spans="21:25" x14ac:dyDescent="0.2">
      <c r="U57268" s="55"/>
      <c r="V57268" s="53"/>
      <c r="W57268" s="53"/>
      <c r="X57268" s="53"/>
      <c r="Y57268" s="55"/>
    </row>
    <row r="57269" spans="21:25" x14ac:dyDescent="0.2">
      <c r="U57269" s="55"/>
      <c r="V57269" s="53"/>
      <c r="W57269" s="53"/>
      <c r="X57269" s="53"/>
      <c r="Y57269" s="55"/>
    </row>
    <row r="57270" spans="21:25" x14ac:dyDescent="0.2">
      <c r="U57270" s="55"/>
      <c r="V57270" s="53"/>
      <c r="W57270" s="53"/>
      <c r="X57270" s="53"/>
      <c r="Y57270" s="55"/>
    </row>
    <row r="57271" spans="21:25" x14ac:dyDescent="0.2">
      <c r="U57271" s="55"/>
      <c r="V57271" s="53"/>
      <c r="W57271" s="53"/>
      <c r="X57271" s="53"/>
      <c r="Y57271" s="55"/>
    </row>
    <row r="57272" spans="21:25" x14ac:dyDescent="0.2">
      <c r="U57272" s="55"/>
      <c r="V57272" s="53"/>
      <c r="W57272" s="53"/>
      <c r="X57272" s="53"/>
      <c r="Y57272" s="55"/>
    </row>
    <row r="57273" spans="21:25" x14ac:dyDescent="0.2">
      <c r="U57273" s="55"/>
      <c r="V57273" s="53"/>
      <c r="W57273" s="53"/>
      <c r="X57273" s="53"/>
      <c r="Y57273" s="55"/>
    </row>
    <row r="57274" spans="21:25" x14ac:dyDescent="0.2">
      <c r="U57274" s="55"/>
      <c r="V57274" s="53"/>
      <c r="W57274" s="53"/>
      <c r="X57274" s="53"/>
      <c r="Y57274" s="55"/>
    </row>
    <row r="57275" spans="21:25" x14ac:dyDescent="0.2">
      <c r="U57275" s="55"/>
      <c r="V57275" s="53"/>
      <c r="W57275" s="53"/>
      <c r="X57275" s="53"/>
      <c r="Y57275" s="55"/>
    </row>
    <row r="57276" spans="21:25" x14ac:dyDescent="0.2">
      <c r="U57276" s="55"/>
      <c r="V57276" s="53"/>
      <c r="W57276" s="53"/>
      <c r="X57276" s="53"/>
      <c r="Y57276" s="55"/>
    </row>
    <row r="57277" spans="21:25" x14ac:dyDescent="0.2">
      <c r="U57277" s="55"/>
      <c r="V57277" s="53"/>
      <c r="W57277" s="53"/>
      <c r="X57277" s="53"/>
      <c r="Y57277" s="55"/>
    </row>
    <row r="57278" spans="21:25" x14ac:dyDescent="0.2">
      <c r="U57278" s="55"/>
      <c r="V57278" s="53"/>
      <c r="W57278" s="53"/>
      <c r="X57278" s="53"/>
      <c r="Y57278" s="55"/>
    </row>
    <row r="57279" spans="21:25" x14ac:dyDescent="0.2">
      <c r="U57279" s="55"/>
      <c r="V57279" s="53"/>
      <c r="W57279" s="53"/>
      <c r="X57279" s="53"/>
      <c r="Y57279" s="55"/>
    </row>
    <row r="57280" spans="21:25" x14ac:dyDescent="0.2">
      <c r="U57280" s="55"/>
      <c r="V57280" s="53"/>
      <c r="W57280" s="53"/>
      <c r="X57280" s="53"/>
      <c r="Y57280" s="55"/>
    </row>
    <row r="57281" spans="21:25" x14ac:dyDescent="0.2">
      <c r="U57281" s="55"/>
      <c r="V57281" s="53"/>
      <c r="W57281" s="53"/>
      <c r="X57281" s="53"/>
      <c r="Y57281" s="55"/>
    </row>
    <row r="57282" spans="21:25" x14ac:dyDescent="0.2">
      <c r="U57282" s="55"/>
      <c r="V57282" s="53"/>
      <c r="W57282" s="53"/>
      <c r="X57282" s="53"/>
      <c r="Y57282" s="55"/>
    </row>
    <row r="57283" spans="21:25" x14ac:dyDescent="0.2">
      <c r="U57283" s="55"/>
      <c r="V57283" s="53"/>
      <c r="W57283" s="53"/>
      <c r="X57283" s="53"/>
      <c r="Y57283" s="55"/>
    </row>
    <row r="57284" spans="21:25" x14ac:dyDescent="0.2">
      <c r="U57284" s="55"/>
      <c r="V57284" s="53"/>
      <c r="W57284" s="53"/>
      <c r="X57284" s="53"/>
      <c r="Y57284" s="55"/>
    </row>
    <row r="57285" spans="21:25" x14ac:dyDescent="0.2">
      <c r="U57285" s="55"/>
      <c r="V57285" s="53"/>
      <c r="W57285" s="53"/>
      <c r="X57285" s="53"/>
      <c r="Y57285" s="55"/>
    </row>
    <row r="57286" spans="21:25" x14ac:dyDescent="0.2">
      <c r="U57286" s="55"/>
      <c r="V57286" s="53"/>
      <c r="W57286" s="53"/>
      <c r="X57286" s="53"/>
      <c r="Y57286" s="55"/>
    </row>
    <row r="57287" spans="21:25" x14ac:dyDescent="0.2">
      <c r="U57287" s="55"/>
      <c r="V57287" s="53"/>
      <c r="W57287" s="53"/>
      <c r="X57287" s="53"/>
      <c r="Y57287" s="55"/>
    </row>
    <row r="57288" spans="21:25" x14ac:dyDescent="0.2">
      <c r="U57288" s="55"/>
      <c r="V57288" s="53"/>
      <c r="W57288" s="53"/>
      <c r="X57288" s="53"/>
      <c r="Y57288" s="55"/>
    </row>
    <row r="57289" spans="21:25" x14ac:dyDescent="0.2">
      <c r="U57289" s="55"/>
      <c r="V57289" s="53"/>
      <c r="W57289" s="53"/>
      <c r="X57289" s="53"/>
      <c r="Y57289" s="55"/>
    </row>
    <row r="57290" spans="21:25" x14ac:dyDescent="0.2">
      <c r="U57290" s="55"/>
      <c r="V57290" s="53"/>
      <c r="W57290" s="53"/>
      <c r="X57290" s="53"/>
      <c r="Y57290" s="55"/>
    </row>
    <row r="57291" spans="21:25" x14ac:dyDescent="0.2">
      <c r="U57291" s="55"/>
      <c r="V57291" s="53"/>
      <c r="W57291" s="53"/>
      <c r="X57291" s="53"/>
      <c r="Y57291" s="55"/>
    </row>
    <row r="57292" spans="21:25" x14ac:dyDescent="0.2">
      <c r="U57292" s="55"/>
      <c r="V57292" s="53"/>
      <c r="W57292" s="53"/>
      <c r="X57292" s="53"/>
      <c r="Y57292" s="55"/>
    </row>
    <row r="57293" spans="21:25" x14ac:dyDescent="0.2">
      <c r="U57293" s="55"/>
      <c r="V57293" s="53"/>
      <c r="W57293" s="53"/>
      <c r="X57293" s="53"/>
      <c r="Y57293" s="55"/>
    </row>
    <row r="57294" spans="21:25" x14ac:dyDescent="0.2">
      <c r="U57294" s="55"/>
      <c r="V57294" s="53"/>
      <c r="W57294" s="53"/>
      <c r="X57294" s="53"/>
      <c r="Y57294" s="55"/>
    </row>
    <row r="57295" spans="21:25" x14ac:dyDescent="0.2">
      <c r="U57295" s="55"/>
      <c r="V57295" s="53"/>
      <c r="W57295" s="53"/>
      <c r="X57295" s="53"/>
      <c r="Y57295" s="55"/>
    </row>
    <row r="57296" spans="21:25" x14ac:dyDescent="0.2">
      <c r="U57296" s="55"/>
      <c r="V57296" s="53"/>
      <c r="W57296" s="53"/>
      <c r="X57296" s="53"/>
      <c r="Y57296" s="55"/>
    </row>
    <row r="57297" spans="21:25" x14ac:dyDescent="0.2">
      <c r="U57297" s="55"/>
      <c r="V57297" s="53"/>
      <c r="W57297" s="53"/>
      <c r="X57297" s="53"/>
      <c r="Y57297" s="55"/>
    </row>
    <row r="57298" spans="21:25" x14ac:dyDescent="0.2">
      <c r="U57298" s="55"/>
      <c r="V57298" s="53"/>
      <c r="W57298" s="53"/>
      <c r="X57298" s="53"/>
      <c r="Y57298" s="55"/>
    </row>
    <row r="57299" spans="21:25" x14ac:dyDescent="0.2">
      <c r="U57299" s="55"/>
      <c r="V57299" s="53"/>
      <c r="W57299" s="53"/>
      <c r="X57299" s="53"/>
      <c r="Y57299" s="55"/>
    </row>
    <row r="57300" spans="21:25" x14ac:dyDescent="0.2">
      <c r="U57300" s="55"/>
      <c r="V57300" s="53"/>
      <c r="W57300" s="53"/>
      <c r="X57300" s="53"/>
      <c r="Y57300" s="55"/>
    </row>
    <row r="57301" spans="21:25" x14ac:dyDescent="0.2">
      <c r="U57301" s="55"/>
      <c r="V57301" s="53"/>
      <c r="W57301" s="53"/>
      <c r="X57301" s="53"/>
      <c r="Y57301" s="55"/>
    </row>
    <row r="57302" spans="21:25" x14ac:dyDescent="0.2">
      <c r="U57302" s="55"/>
      <c r="V57302" s="53"/>
      <c r="W57302" s="53"/>
      <c r="X57302" s="53"/>
      <c r="Y57302" s="55"/>
    </row>
    <row r="57303" spans="21:25" x14ac:dyDescent="0.2">
      <c r="U57303" s="55"/>
      <c r="V57303" s="53"/>
      <c r="W57303" s="53"/>
      <c r="X57303" s="53"/>
      <c r="Y57303" s="55"/>
    </row>
    <row r="57304" spans="21:25" x14ac:dyDescent="0.2">
      <c r="U57304" s="55"/>
      <c r="V57304" s="53"/>
      <c r="W57304" s="53"/>
      <c r="X57304" s="53"/>
      <c r="Y57304" s="55"/>
    </row>
    <row r="57305" spans="21:25" x14ac:dyDescent="0.2">
      <c r="U57305" s="55"/>
      <c r="V57305" s="53"/>
      <c r="W57305" s="53"/>
      <c r="X57305" s="53"/>
      <c r="Y57305" s="55"/>
    </row>
    <row r="57306" spans="21:25" x14ac:dyDescent="0.2">
      <c r="U57306" s="55"/>
      <c r="V57306" s="53"/>
      <c r="W57306" s="53"/>
      <c r="X57306" s="53"/>
      <c r="Y57306" s="55"/>
    </row>
    <row r="57307" spans="21:25" x14ac:dyDescent="0.2">
      <c r="U57307" s="55"/>
      <c r="V57307" s="53"/>
      <c r="W57307" s="53"/>
      <c r="X57307" s="53"/>
      <c r="Y57307" s="55"/>
    </row>
    <row r="57308" spans="21:25" x14ac:dyDescent="0.2">
      <c r="U57308" s="55"/>
      <c r="V57308" s="53"/>
      <c r="W57308" s="53"/>
      <c r="X57308" s="53"/>
      <c r="Y57308" s="55"/>
    </row>
    <row r="57309" spans="21:25" x14ac:dyDescent="0.2">
      <c r="U57309" s="55"/>
      <c r="V57309" s="53"/>
      <c r="W57309" s="53"/>
      <c r="X57309" s="53"/>
      <c r="Y57309" s="55"/>
    </row>
    <row r="57310" spans="21:25" x14ac:dyDescent="0.2">
      <c r="U57310" s="55"/>
      <c r="V57310" s="53"/>
      <c r="W57310" s="53"/>
      <c r="X57310" s="53"/>
      <c r="Y57310" s="55"/>
    </row>
    <row r="57311" spans="21:25" x14ac:dyDescent="0.2">
      <c r="U57311" s="55"/>
      <c r="V57311" s="53"/>
      <c r="W57311" s="53"/>
      <c r="X57311" s="53"/>
      <c r="Y57311" s="55"/>
    </row>
    <row r="57312" spans="21:25" x14ac:dyDescent="0.2">
      <c r="U57312" s="55"/>
      <c r="V57312" s="53"/>
      <c r="W57312" s="53"/>
      <c r="X57312" s="53"/>
      <c r="Y57312" s="55"/>
    </row>
    <row r="57313" spans="21:25" x14ac:dyDescent="0.2">
      <c r="U57313" s="55"/>
      <c r="V57313" s="53"/>
      <c r="W57313" s="53"/>
      <c r="X57313" s="53"/>
      <c r="Y57313" s="55"/>
    </row>
    <row r="57314" spans="21:25" x14ac:dyDescent="0.2">
      <c r="U57314" s="55"/>
      <c r="V57314" s="53"/>
      <c r="W57314" s="53"/>
      <c r="X57314" s="53"/>
      <c r="Y57314" s="55"/>
    </row>
    <row r="57315" spans="21:25" x14ac:dyDescent="0.2">
      <c r="U57315" s="55"/>
      <c r="V57315" s="53"/>
      <c r="W57315" s="53"/>
      <c r="X57315" s="53"/>
      <c r="Y57315" s="55"/>
    </row>
    <row r="57316" spans="21:25" x14ac:dyDescent="0.2">
      <c r="U57316" s="55"/>
      <c r="V57316" s="53"/>
      <c r="W57316" s="53"/>
      <c r="X57316" s="53"/>
      <c r="Y57316" s="55"/>
    </row>
    <row r="57317" spans="21:25" x14ac:dyDescent="0.2">
      <c r="U57317" s="55"/>
      <c r="V57317" s="53"/>
      <c r="W57317" s="53"/>
      <c r="X57317" s="53"/>
      <c r="Y57317" s="55"/>
    </row>
    <row r="57318" spans="21:25" x14ac:dyDescent="0.2">
      <c r="U57318" s="55"/>
      <c r="V57318" s="53"/>
      <c r="W57318" s="53"/>
      <c r="X57318" s="53"/>
      <c r="Y57318" s="55"/>
    </row>
    <row r="57319" spans="21:25" x14ac:dyDescent="0.2">
      <c r="U57319" s="55"/>
      <c r="V57319" s="53"/>
      <c r="W57319" s="53"/>
      <c r="X57319" s="53"/>
      <c r="Y57319" s="55"/>
    </row>
    <row r="57320" spans="21:25" x14ac:dyDescent="0.2">
      <c r="U57320" s="55"/>
      <c r="V57320" s="53"/>
      <c r="W57320" s="53"/>
      <c r="X57320" s="53"/>
      <c r="Y57320" s="55"/>
    </row>
    <row r="57321" spans="21:25" x14ac:dyDescent="0.2">
      <c r="U57321" s="55"/>
      <c r="V57321" s="53"/>
      <c r="W57321" s="53"/>
      <c r="X57321" s="53"/>
      <c r="Y57321" s="55"/>
    </row>
    <row r="57322" spans="21:25" x14ac:dyDescent="0.2">
      <c r="U57322" s="55"/>
      <c r="V57322" s="53"/>
      <c r="W57322" s="53"/>
      <c r="X57322" s="53"/>
      <c r="Y57322" s="55"/>
    </row>
    <row r="57323" spans="21:25" x14ac:dyDescent="0.2">
      <c r="U57323" s="55"/>
      <c r="V57323" s="53"/>
      <c r="W57323" s="53"/>
      <c r="X57323" s="53"/>
      <c r="Y57323" s="55"/>
    </row>
    <row r="57324" spans="21:25" x14ac:dyDescent="0.2">
      <c r="U57324" s="55"/>
      <c r="V57324" s="53"/>
      <c r="W57324" s="53"/>
      <c r="X57324" s="53"/>
      <c r="Y57324" s="55"/>
    </row>
    <row r="57325" spans="21:25" x14ac:dyDescent="0.2">
      <c r="U57325" s="55"/>
      <c r="V57325" s="53"/>
      <c r="W57325" s="53"/>
      <c r="X57325" s="53"/>
      <c r="Y57325" s="55"/>
    </row>
    <row r="57326" spans="21:25" x14ac:dyDescent="0.2">
      <c r="U57326" s="55"/>
      <c r="V57326" s="53"/>
      <c r="W57326" s="53"/>
      <c r="X57326" s="53"/>
      <c r="Y57326" s="55"/>
    </row>
    <row r="57327" spans="21:25" x14ac:dyDescent="0.2">
      <c r="U57327" s="55"/>
      <c r="V57327" s="53"/>
      <c r="W57327" s="53"/>
      <c r="X57327" s="53"/>
      <c r="Y57327" s="55"/>
    </row>
    <row r="57328" spans="21:25" x14ac:dyDescent="0.2">
      <c r="U57328" s="55"/>
      <c r="V57328" s="53"/>
      <c r="W57328" s="53"/>
      <c r="X57328" s="53"/>
      <c r="Y57328" s="55"/>
    </row>
    <row r="57329" spans="21:25" x14ac:dyDescent="0.2">
      <c r="U57329" s="55"/>
      <c r="V57329" s="53"/>
      <c r="W57329" s="53"/>
      <c r="X57329" s="53"/>
      <c r="Y57329" s="55"/>
    </row>
    <row r="57330" spans="21:25" x14ac:dyDescent="0.2">
      <c r="U57330" s="55"/>
      <c r="V57330" s="53"/>
      <c r="W57330" s="53"/>
      <c r="X57330" s="53"/>
      <c r="Y57330" s="55"/>
    </row>
    <row r="57331" spans="21:25" x14ac:dyDescent="0.2">
      <c r="U57331" s="55"/>
      <c r="V57331" s="53"/>
      <c r="W57331" s="53"/>
      <c r="X57331" s="53"/>
      <c r="Y57331" s="55"/>
    </row>
    <row r="57332" spans="21:25" x14ac:dyDescent="0.2">
      <c r="U57332" s="55"/>
      <c r="V57332" s="53"/>
      <c r="W57332" s="53"/>
      <c r="X57332" s="53"/>
      <c r="Y57332" s="55"/>
    </row>
    <row r="57333" spans="21:25" x14ac:dyDescent="0.2">
      <c r="U57333" s="55"/>
      <c r="V57333" s="53"/>
      <c r="W57333" s="53"/>
      <c r="X57333" s="53"/>
      <c r="Y57333" s="55"/>
    </row>
    <row r="57334" spans="21:25" x14ac:dyDescent="0.2">
      <c r="U57334" s="55"/>
      <c r="V57334" s="53"/>
      <c r="W57334" s="53"/>
      <c r="X57334" s="53"/>
      <c r="Y57334" s="55"/>
    </row>
    <row r="57335" spans="21:25" x14ac:dyDescent="0.2">
      <c r="U57335" s="55"/>
      <c r="V57335" s="53"/>
      <c r="W57335" s="53"/>
      <c r="X57335" s="53"/>
      <c r="Y57335" s="55"/>
    </row>
    <row r="57336" spans="21:25" x14ac:dyDescent="0.2">
      <c r="U57336" s="55"/>
      <c r="V57336" s="53"/>
      <c r="W57336" s="53"/>
      <c r="X57336" s="53"/>
      <c r="Y57336" s="55"/>
    </row>
    <row r="57337" spans="21:25" x14ac:dyDescent="0.2">
      <c r="U57337" s="55"/>
      <c r="V57337" s="53"/>
      <c r="W57337" s="53"/>
      <c r="X57337" s="53"/>
      <c r="Y57337" s="55"/>
    </row>
    <row r="57338" spans="21:25" x14ac:dyDescent="0.2">
      <c r="U57338" s="55"/>
      <c r="V57338" s="53"/>
      <c r="W57338" s="53"/>
      <c r="X57338" s="53"/>
      <c r="Y57338" s="55"/>
    </row>
    <row r="57339" spans="21:25" x14ac:dyDescent="0.2">
      <c r="U57339" s="55"/>
      <c r="V57339" s="53"/>
      <c r="W57339" s="53"/>
      <c r="X57339" s="53"/>
      <c r="Y57339" s="55"/>
    </row>
    <row r="57340" spans="21:25" x14ac:dyDescent="0.2">
      <c r="U57340" s="55"/>
      <c r="V57340" s="53"/>
      <c r="W57340" s="53"/>
      <c r="X57340" s="53"/>
      <c r="Y57340" s="55"/>
    </row>
    <row r="57341" spans="21:25" x14ac:dyDescent="0.2">
      <c r="U57341" s="55"/>
      <c r="V57341" s="53"/>
      <c r="W57341" s="53"/>
      <c r="X57341" s="53"/>
      <c r="Y57341" s="55"/>
    </row>
    <row r="57342" spans="21:25" x14ac:dyDescent="0.2">
      <c r="U57342" s="55"/>
      <c r="V57342" s="53"/>
      <c r="W57342" s="53"/>
      <c r="X57342" s="53"/>
      <c r="Y57342" s="55"/>
    </row>
    <row r="57343" spans="21:25" x14ac:dyDescent="0.2">
      <c r="U57343" s="55"/>
      <c r="V57343" s="53"/>
      <c r="W57343" s="53"/>
      <c r="X57343" s="53"/>
      <c r="Y57343" s="55"/>
    </row>
    <row r="57344" spans="21:25" x14ac:dyDescent="0.2">
      <c r="U57344" s="55"/>
      <c r="V57344" s="53"/>
      <c r="W57344" s="53"/>
      <c r="X57344" s="53"/>
      <c r="Y57344" s="55"/>
    </row>
    <row r="57345" spans="21:25" x14ac:dyDescent="0.2">
      <c r="U57345" s="55"/>
      <c r="V57345" s="53"/>
      <c r="W57345" s="53"/>
      <c r="X57345" s="53"/>
      <c r="Y57345" s="55"/>
    </row>
    <row r="57346" spans="21:25" x14ac:dyDescent="0.2">
      <c r="U57346" s="55"/>
      <c r="V57346" s="53"/>
      <c r="W57346" s="53"/>
      <c r="X57346" s="53"/>
      <c r="Y57346" s="55"/>
    </row>
    <row r="57347" spans="21:25" x14ac:dyDescent="0.2">
      <c r="U57347" s="55"/>
      <c r="V57347" s="53"/>
      <c r="W57347" s="53"/>
      <c r="X57347" s="53"/>
      <c r="Y57347" s="55"/>
    </row>
    <row r="57348" spans="21:25" x14ac:dyDescent="0.2">
      <c r="U57348" s="55"/>
      <c r="V57348" s="53"/>
      <c r="W57348" s="53"/>
      <c r="X57348" s="53"/>
      <c r="Y57348" s="55"/>
    </row>
    <row r="57349" spans="21:25" x14ac:dyDescent="0.2">
      <c r="U57349" s="55"/>
      <c r="V57349" s="53"/>
      <c r="W57349" s="53"/>
      <c r="X57349" s="53"/>
      <c r="Y57349" s="55"/>
    </row>
    <row r="57350" spans="21:25" x14ac:dyDescent="0.2">
      <c r="U57350" s="55"/>
      <c r="V57350" s="53"/>
      <c r="W57350" s="53"/>
      <c r="X57350" s="53"/>
      <c r="Y57350" s="55"/>
    </row>
    <row r="57351" spans="21:25" x14ac:dyDescent="0.2">
      <c r="U57351" s="55"/>
      <c r="V57351" s="53"/>
      <c r="W57351" s="53"/>
      <c r="X57351" s="53"/>
      <c r="Y57351" s="55"/>
    </row>
    <row r="57352" spans="21:25" x14ac:dyDescent="0.2">
      <c r="U57352" s="55"/>
      <c r="V57352" s="53"/>
      <c r="W57352" s="53"/>
      <c r="X57352" s="53"/>
      <c r="Y57352" s="55"/>
    </row>
    <row r="57353" spans="21:25" x14ac:dyDescent="0.2">
      <c r="U57353" s="55"/>
      <c r="V57353" s="53"/>
      <c r="W57353" s="53"/>
      <c r="X57353" s="53"/>
      <c r="Y57353" s="55"/>
    </row>
    <row r="57354" spans="21:25" x14ac:dyDescent="0.2">
      <c r="U57354" s="55"/>
      <c r="V57354" s="53"/>
      <c r="W57354" s="53"/>
      <c r="X57354" s="53"/>
      <c r="Y57354" s="55"/>
    </row>
    <row r="57355" spans="21:25" x14ac:dyDescent="0.2">
      <c r="U57355" s="55"/>
      <c r="V57355" s="53"/>
      <c r="W57355" s="53"/>
      <c r="X57355" s="53"/>
      <c r="Y57355" s="55"/>
    </row>
    <row r="57356" spans="21:25" x14ac:dyDescent="0.2">
      <c r="U57356" s="55"/>
      <c r="V57356" s="53"/>
      <c r="W57356" s="53"/>
      <c r="X57356" s="53"/>
      <c r="Y57356" s="55"/>
    </row>
    <row r="57357" spans="21:25" x14ac:dyDescent="0.2">
      <c r="U57357" s="55"/>
      <c r="V57357" s="53"/>
      <c r="W57357" s="53"/>
      <c r="X57357" s="53"/>
      <c r="Y57357" s="55"/>
    </row>
    <row r="57358" spans="21:25" x14ac:dyDescent="0.2">
      <c r="U57358" s="55"/>
      <c r="V57358" s="53"/>
      <c r="W57358" s="53"/>
      <c r="X57358" s="53"/>
      <c r="Y57358" s="55"/>
    </row>
    <row r="57359" spans="21:25" x14ac:dyDescent="0.2">
      <c r="U57359" s="55"/>
      <c r="V57359" s="53"/>
      <c r="W57359" s="53"/>
      <c r="X57359" s="53"/>
      <c r="Y57359" s="55"/>
    </row>
    <row r="57360" spans="21:25" x14ac:dyDescent="0.2">
      <c r="U57360" s="55"/>
      <c r="V57360" s="53"/>
      <c r="W57360" s="53"/>
      <c r="X57360" s="53"/>
      <c r="Y57360" s="55"/>
    </row>
    <row r="57361" spans="21:25" x14ac:dyDescent="0.2">
      <c r="U57361" s="55"/>
      <c r="V57361" s="53"/>
      <c r="W57361" s="53"/>
      <c r="X57361" s="53"/>
      <c r="Y57361" s="55"/>
    </row>
    <row r="57362" spans="21:25" x14ac:dyDescent="0.2">
      <c r="U57362" s="55"/>
      <c r="V57362" s="53"/>
      <c r="W57362" s="53"/>
      <c r="X57362" s="53"/>
      <c r="Y57362" s="55"/>
    </row>
    <row r="57363" spans="21:25" x14ac:dyDescent="0.2">
      <c r="U57363" s="55"/>
      <c r="V57363" s="53"/>
      <c r="W57363" s="53"/>
      <c r="X57363" s="53"/>
      <c r="Y57363" s="55"/>
    </row>
    <row r="57364" spans="21:25" x14ac:dyDescent="0.2">
      <c r="U57364" s="55"/>
      <c r="V57364" s="53"/>
      <c r="W57364" s="53"/>
      <c r="X57364" s="53"/>
      <c r="Y57364" s="55"/>
    </row>
    <row r="57365" spans="21:25" x14ac:dyDescent="0.2">
      <c r="U57365" s="55"/>
      <c r="V57365" s="53"/>
      <c r="W57365" s="53"/>
      <c r="X57365" s="53"/>
      <c r="Y57365" s="55"/>
    </row>
    <row r="57366" spans="21:25" x14ac:dyDescent="0.2">
      <c r="U57366" s="55"/>
      <c r="V57366" s="53"/>
      <c r="W57366" s="53"/>
      <c r="X57366" s="53"/>
      <c r="Y57366" s="55"/>
    </row>
    <row r="57367" spans="21:25" x14ac:dyDescent="0.2">
      <c r="U57367" s="55"/>
      <c r="V57367" s="53"/>
      <c r="W57367" s="53"/>
      <c r="X57367" s="53"/>
      <c r="Y57367" s="55"/>
    </row>
    <row r="57368" spans="21:25" x14ac:dyDescent="0.2">
      <c r="U57368" s="55"/>
      <c r="V57368" s="53"/>
      <c r="W57368" s="53"/>
      <c r="X57368" s="53"/>
      <c r="Y57368" s="55"/>
    </row>
    <row r="57369" spans="21:25" x14ac:dyDescent="0.2">
      <c r="U57369" s="55"/>
      <c r="V57369" s="53"/>
      <c r="W57369" s="53"/>
      <c r="X57369" s="53"/>
      <c r="Y57369" s="55"/>
    </row>
    <row r="57370" spans="21:25" x14ac:dyDescent="0.2">
      <c r="U57370" s="55"/>
      <c r="V57370" s="53"/>
      <c r="W57370" s="53"/>
      <c r="X57370" s="53"/>
      <c r="Y57370" s="55"/>
    </row>
    <row r="57371" spans="21:25" x14ac:dyDescent="0.2">
      <c r="U57371" s="55"/>
      <c r="V57371" s="53"/>
      <c r="W57371" s="53"/>
      <c r="X57371" s="53"/>
      <c r="Y57371" s="55"/>
    </row>
    <row r="57372" spans="21:25" x14ac:dyDescent="0.2">
      <c r="U57372" s="55"/>
      <c r="V57372" s="53"/>
      <c r="W57372" s="53"/>
      <c r="X57372" s="53"/>
      <c r="Y57372" s="55"/>
    </row>
    <row r="57373" spans="21:25" x14ac:dyDescent="0.2">
      <c r="U57373" s="55"/>
      <c r="V57373" s="53"/>
      <c r="W57373" s="53"/>
      <c r="X57373" s="53"/>
      <c r="Y57373" s="55"/>
    </row>
    <row r="57374" spans="21:25" x14ac:dyDescent="0.2">
      <c r="U57374" s="55"/>
      <c r="V57374" s="53"/>
      <c r="W57374" s="53"/>
      <c r="X57374" s="53"/>
      <c r="Y57374" s="55"/>
    </row>
    <row r="57375" spans="21:25" x14ac:dyDescent="0.2">
      <c r="U57375" s="55"/>
      <c r="V57375" s="53"/>
      <c r="W57375" s="53"/>
      <c r="X57375" s="53"/>
      <c r="Y57375" s="55"/>
    </row>
    <row r="57376" spans="21:25" x14ac:dyDescent="0.2">
      <c r="U57376" s="55"/>
      <c r="V57376" s="53"/>
      <c r="W57376" s="53"/>
      <c r="X57376" s="53"/>
      <c r="Y57376" s="55"/>
    </row>
    <row r="57377" spans="21:25" x14ac:dyDescent="0.2">
      <c r="U57377" s="55"/>
      <c r="V57377" s="53"/>
      <c r="W57377" s="53"/>
      <c r="X57377" s="53"/>
      <c r="Y57377" s="55"/>
    </row>
    <row r="57378" spans="21:25" x14ac:dyDescent="0.2">
      <c r="U57378" s="55"/>
      <c r="V57378" s="53"/>
      <c r="W57378" s="53"/>
      <c r="X57378" s="53"/>
      <c r="Y57378" s="55"/>
    </row>
    <row r="57379" spans="21:25" x14ac:dyDescent="0.2">
      <c r="U57379" s="55"/>
      <c r="V57379" s="53"/>
      <c r="W57379" s="53"/>
      <c r="X57379" s="53"/>
      <c r="Y57379" s="55"/>
    </row>
    <row r="57380" spans="21:25" x14ac:dyDescent="0.2">
      <c r="U57380" s="55"/>
      <c r="V57380" s="53"/>
      <c r="W57380" s="53"/>
      <c r="X57380" s="53"/>
      <c r="Y57380" s="55"/>
    </row>
    <row r="57381" spans="21:25" x14ac:dyDescent="0.2">
      <c r="U57381" s="55"/>
      <c r="V57381" s="53"/>
      <c r="W57381" s="53"/>
      <c r="X57381" s="53"/>
      <c r="Y57381" s="55"/>
    </row>
    <row r="57382" spans="21:25" x14ac:dyDescent="0.2">
      <c r="U57382" s="55"/>
      <c r="V57382" s="53"/>
      <c r="W57382" s="53"/>
      <c r="X57382" s="53"/>
      <c r="Y57382" s="55"/>
    </row>
    <row r="57383" spans="21:25" x14ac:dyDescent="0.2">
      <c r="U57383" s="55"/>
      <c r="V57383" s="53"/>
      <c r="W57383" s="53"/>
      <c r="X57383" s="53"/>
      <c r="Y57383" s="55"/>
    </row>
    <row r="57384" spans="21:25" x14ac:dyDescent="0.2">
      <c r="U57384" s="55"/>
      <c r="V57384" s="53"/>
      <c r="W57384" s="53"/>
      <c r="X57384" s="53"/>
      <c r="Y57384" s="55"/>
    </row>
    <row r="57385" spans="21:25" x14ac:dyDescent="0.2">
      <c r="U57385" s="55"/>
      <c r="V57385" s="53"/>
      <c r="W57385" s="53"/>
      <c r="X57385" s="53"/>
      <c r="Y57385" s="55"/>
    </row>
    <row r="57386" spans="21:25" x14ac:dyDescent="0.2">
      <c r="U57386" s="55"/>
      <c r="V57386" s="53"/>
      <c r="W57386" s="53"/>
      <c r="X57386" s="53"/>
      <c r="Y57386" s="55"/>
    </row>
    <row r="57387" spans="21:25" x14ac:dyDescent="0.2">
      <c r="U57387" s="55"/>
      <c r="V57387" s="53"/>
      <c r="W57387" s="53"/>
      <c r="X57387" s="53"/>
      <c r="Y57387" s="55"/>
    </row>
    <row r="57388" spans="21:25" x14ac:dyDescent="0.2">
      <c r="U57388" s="55"/>
      <c r="V57388" s="53"/>
      <c r="W57388" s="53"/>
      <c r="X57388" s="53"/>
      <c r="Y57388" s="55"/>
    </row>
    <row r="57389" spans="21:25" x14ac:dyDescent="0.2">
      <c r="U57389" s="55"/>
      <c r="V57389" s="53"/>
      <c r="W57389" s="53"/>
      <c r="X57389" s="53"/>
      <c r="Y57389" s="55"/>
    </row>
    <row r="57390" spans="21:25" x14ac:dyDescent="0.2">
      <c r="U57390" s="55"/>
      <c r="V57390" s="53"/>
      <c r="W57390" s="53"/>
      <c r="X57390" s="53"/>
      <c r="Y57390" s="55"/>
    </row>
    <row r="57391" spans="21:25" x14ac:dyDescent="0.2">
      <c r="U57391" s="55"/>
      <c r="V57391" s="53"/>
      <c r="W57391" s="53"/>
      <c r="X57391" s="53"/>
      <c r="Y57391" s="55"/>
    </row>
    <row r="57392" spans="21:25" x14ac:dyDescent="0.2">
      <c r="U57392" s="55"/>
      <c r="V57392" s="53"/>
      <c r="W57392" s="53"/>
      <c r="X57392" s="53"/>
      <c r="Y57392" s="55"/>
    </row>
    <row r="57393" spans="21:25" x14ac:dyDescent="0.2">
      <c r="U57393" s="55"/>
      <c r="V57393" s="53"/>
      <c r="W57393" s="53"/>
      <c r="X57393" s="53"/>
      <c r="Y57393" s="55"/>
    </row>
    <row r="57394" spans="21:25" x14ac:dyDescent="0.2">
      <c r="U57394" s="55"/>
      <c r="V57394" s="53"/>
      <c r="W57394" s="53"/>
      <c r="X57394" s="53"/>
      <c r="Y57394" s="55"/>
    </row>
    <row r="57395" spans="21:25" x14ac:dyDescent="0.2">
      <c r="U57395" s="55"/>
      <c r="V57395" s="53"/>
      <c r="W57395" s="53"/>
      <c r="X57395" s="53"/>
      <c r="Y57395" s="55"/>
    </row>
    <row r="57396" spans="21:25" x14ac:dyDescent="0.2">
      <c r="U57396" s="55"/>
      <c r="V57396" s="53"/>
      <c r="W57396" s="53"/>
      <c r="X57396" s="53"/>
      <c r="Y57396" s="55"/>
    </row>
    <row r="57397" spans="21:25" x14ac:dyDescent="0.2">
      <c r="U57397" s="55"/>
      <c r="V57397" s="53"/>
      <c r="W57397" s="53"/>
      <c r="X57397" s="53"/>
      <c r="Y57397" s="55"/>
    </row>
    <row r="57398" spans="21:25" x14ac:dyDescent="0.2">
      <c r="U57398" s="55"/>
      <c r="V57398" s="53"/>
      <c r="W57398" s="53"/>
      <c r="X57398" s="53"/>
      <c r="Y57398" s="55"/>
    </row>
    <row r="57399" spans="21:25" x14ac:dyDescent="0.2">
      <c r="U57399" s="55"/>
      <c r="V57399" s="53"/>
      <c r="W57399" s="53"/>
      <c r="X57399" s="53"/>
      <c r="Y57399" s="55"/>
    </row>
    <row r="57400" spans="21:25" x14ac:dyDescent="0.2">
      <c r="U57400" s="55"/>
      <c r="V57400" s="53"/>
      <c r="W57400" s="53"/>
      <c r="X57400" s="53"/>
      <c r="Y57400" s="55"/>
    </row>
    <row r="57401" spans="21:25" x14ac:dyDescent="0.2">
      <c r="U57401" s="55"/>
      <c r="V57401" s="53"/>
      <c r="W57401" s="53"/>
      <c r="X57401" s="53"/>
      <c r="Y57401" s="55"/>
    </row>
    <row r="57402" spans="21:25" x14ac:dyDescent="0.2">
      <c r="U57402" s="55"/>
      <c r="V57402" s="53"/>
      <c r="W57402" s="53"/>
      <c r="X57402" s="53"/>
      <c r="Y57402" s="55"/>
    </row>
    <row r="57403" spans="21:25" x14ac:dyDescent="0.2">
      <c r="U57403" s="55"/>
      <c r="V57403" s="53"/>
      <c r="W57403" s="53"/>
      <c r="X57403" s="53"/>
      <c r="Y57403" s="55"/>
    </row>
    <row r="57404" spans="21:25" x14ac:dyDescent="0.2">
      <c r="U57404" s="55"/>
      <c r="V57404" s="53"/>
      <c r="W57404" s="53"/>
      <c r="X57404" s="53"/>
      <c r="Y57404" s="55"/>
    </row>
    <row r="57405" spans="21:25" x14ac:dyDescent="0.2">
      <c r="U57405" s="55"/>
      <c r="V57405" s="53"/>
      <c r="W57405" s="53"/>
      <c r="X57405" s="53"/>
      <c r="Y57405" s="55"/>
    </row>
    <row r="57406" spans="21:25" x14ac:dyDescent="0.2">
      <c r="U57406" s="55"/>
      <c r="V57406" s="53"/>
      <c r="W57406" s="53"/>
      <c r="X57406" s="53"/>
      <c r="Y57406" s="55"/>
    </row>
    <row r="57407" spans="21:25" x14ac:dyDescent="0.2">
      <c r="U57407" s="55"/>
      <c r="V57407" s="53"/>
      <c r="W57407" s="53"/>
      <c r="X57407" s="53"/>
      <c r="Y57407" s="55"/>
    </row>
    <row r="57408" spans="21:25" x14ac:dyDescent="0.2">
      <c r="U57408" s="55"/>
      <c r="V57408" s="53"/>
      <c r="W57408" s="53"/>
      <c r="X57408" s="53"/>
      <c r="Y57408" s="55"/>
    </row>
    <row r="57409" spans="21:25" x14ac:dyDescent="0.2">
      <c r="U57409" s="55"/>
      <c r="V57409" s="53"/>
      <c r="W57409" s="53"/>
      <c r="X57409" s="53"/>
      <c r="Y57409" s="55"/>
    </row>
    <row r="57410" spans="21:25" x14ac:dyDescent="0.2">
      <c r="U57410" s="55"/>
      <c r="V57410" s="53"/>
      <c r="W57410" s="53"/>
      <c r="X57410" s="53"/>
      <c r="Y57410" s="55"/>
    </row>
    <row r="57411" spans="21:25" x14ac:dyDescent="0.2">
      <c r="U57411" s="55"/>
      <c r="V57411" s="53"/>
      <c r="W57411" s="53"/>
      <c r="X57411" s="53"/>
      <c r="Y57411" s="55"/>
    </row>
    <row r="57412" spans="21:25" x14ac:dyDescent="0.2">
      <c r="U57412" s="55"/>
      <c r="V57412" s="53"/>
      <c r="W57412" s="53"/>
      <c r="X57412" s="53"/>
      <c r="Y57412" s="55"/>
    </row>
    <row r="57413" spans="21:25" x14ac:dyDescent="0.2">
      <c r="U57413" s="55"/>
      <c r="V57413" s="53"/>
      <c r="W57413" s="53"/>
      <c r="X57413" s="53"/>
      <c r="Y57413" s="55"/>
    </row>
    <row r="57414" spans="21:25" x14ac:dyDescent="0.2">
      <c r="U57414" s="55"/>
      <c r="V57414" s="53"/>
      <c r="W57414" s="53"/>
      <c r="X57414" s="53"/>
      <c r="Y57414" s="55"/>
    </row>
    <row r="57415" spans="21:25" x14ac:dyDescent="0.2">
      <c r="U57415" s="55"/>
      <c r="V57415" s="53"/>
      <c r="W57415" s="53"/>
      <c r="X57415" s="53"/>
      <c r="Y57415" s="55"/>
    </row>
    <row r="57416" spans="21:25" x14ac:dyDescent="0.2">
      <c r="U57416" s="55"/>
      <c r="V57416" s="53"/>
      <c r="W57416" s="53"/>
      <c r="X57416" s="53"/>
      <c r="Y57416" s="55"/>
    </row>
    <row r="57417" spans="21:25" x14ac:dyDescent="0.2">
      <c r="U57417" s="55"/>
      <c r="V57417" s="53"/>
      <c r="W57417" s="53"/>
      <c r="X57417" s="53"/>
      <c r="Y57417" s="55"/>
    </row>
    <row r="57418" spans="21:25" x14ac:dyDescent="0.2">
      <c r="U57418" s="55"/>
      <c r="V57418" s="53"/>
      <c r="W57418" s="53"/>
      <c r="X57418" s="53"/>
      <c r="Y57418" s="55"/>
    </row>
    <row r="57419" spans="21:25" x14ac:dyDescent="0.2">
      <c r="U57419" s="55"/>
      <c r="V57419" s="53"/>
      <c r="W57419" s="53"/>
      <c r="X57419" s="53"/>
      <c r="Y57419" s="55"/>
    </row>
    <row r="57420" spans="21:25" x14ac:dyDescent="0.2">
      <c r="U57420" s="55"/>
      <c r="V57420" s="53"/>
      <c r="W57420" s="53"/>
      <c r="X57420" s="53"/>
      <c r="Y57420" s="55"/>
    </row>
    <row r="57421" spans="21:25" x14ac:dyDescent="0.2">
      <c r="U57421" s="55"/>
      <c r="V57421" s="53"/>
      <c r="W57421" s="53"/>
      <c r="X57421" s="53"/>
      <c r="Y57421" s="55"/>
    </row>
    <row r="57422" spans="21:25" x14ac:dyDescent="0.2">
      <c r="U57422" s="55"/>
      <c r="V57422" s="53"/>
      <c r="W57422" s="53"/>
      <c r="X57422" s="53"/>
      <c r="Y57422" s="55"/>
    </row>
    <row r="57423" spans="21:25" x14ac:dyDescent="0.2">
      <c r="U57423" s="55"/>
      <c r="V57423" s="53"/>
      <c r="W57423" s="53"/>
      <c r="X57423" s="53"/>
      <c r="Y57423" s="55"/>
    </row>
    <row r="57424" spans="21:25" x14ac:dyDescent="0.2">
      <c r="U57424" s="55"/>
      <c r="V57424" s="53"/>
      <c r="W57424" s="53"/>
      <c r="X57424" s="53"/>
      <c r="Y57424" s="55"/>
    </row>
    <row r="57425" spans="21:25" x14ac:dyDescent="0.2">
      <c r="U57425" s="55"/>
      <c r="V57425" s="53"/>
      <c r="W57425" s="53"/>
      <c r="X57425" s="53"/>
      <c r="Y57425" s="55"/>
    </row>
    <row r="57426" spans="21:25" x14ac:dyDescent="0.2">
      <c r="U57426" s="55"/>
      <c r="V57426" s="53"/>
      <c r="W57426" s="53"/>
      <c r="X57426" s="53"/>
      <c r="Y57426" s="55"/>
    </row>
    <row r="57427" spans="21:25" x14ac:dyDescent="0.2">
      <c r="U57427" s="55"/>
      <c r="V57427" s="53"/>
      <c r="W57427" s="53"/>
      <c r="X57427" s="53"/>
      <c r="Y57427" s="55"/>
    </row>
    <row r="57428" spans="21:25" x14ac:dyDescent="0.2">
      <c r="U57428" s="55"/>
      <c r="V57428" s="53"/>
      <c r="W57428" s="53"/>
      <c r="X57428" s="53"/>
      <c r="Y57428" s="55"/>
    </row>
    <row r="57429" spans="21:25" x14ac:dyDescent="0.2">
      <c r="U57429" s="55"/>
      <c r="V57429" s="53"/>
      <c r="W57429" s="53"/>
      <c r="X57429" s="53"/>
      <c r="Y57429" s="55"/>
    </row>
    <row r="57430" spans="21:25" x14ac:dyDescent="0.2">
      <c r="U57430" s="55"/>
      <c r="V57430" s="53"/>
      <c r="W57430" s="53"/>
      <c r="X57430" s="53"/>
      <c r="Y57430" s="55"/>
    </row>
    <row r="57431" spans="21:25" x14ac:dyDescent="0.2">
      <c r="U57431" s="55"/>
      <c r="V57431" s="53"/>
      <c r="W57431" s="53"/>
      <c r="X57431" s="53"/>
      <c r="Y57431" s="55"/>
    </row>
    <row r="57432" spans="21:25" x14ac:dyDescent="0.2">
      <c r="U57432" s="55"/>
      <c r="V57432" s="53"/>
      <c r="W57432" s="53"/>
      <c r="X57432" s="53"/>
      <c r="Y57432" s="55"/>
    </row>
    <row r="57433" spans="21:25" x14ac:dyDescent="0.2">
      <c r="U57433" s="55"/>
      <c r="V57433" s="53"/>
      <c r="W57433" s="53"/>
      <c r="X57433" s="53"/>
      <c r="Y57433" s="55"/>
    </row>
    <row r="57434" spans="21:25" x14ac:dyDescent="0.2">
      <c r="U57434" s="55"/>
      <c r="V57434" s="53"/>
      <c r="W57434" s="53"/>
      <c r="X57434" s="53"/>
      <c r="Y57434" s="55"/>
    </row>
    <row r="57435" spans="21:25" x14ac:dyDescent="0.2">
      <c r="U57435" s="55"/>
      <c r="V57435" s="53"/>
      <c r="W57435" s="53"/>
      <c r="X57435" s="53"/>
      <c r="Y57435" s="55"/>
    </row>
    <row r="57436" spans="21:25" x14ac:dyDescent="0.2">
      <c r="U57436" s="55"/>
      <c r="V57436" s="53"/>
      <c r="W57436" s="53"/>
      <c r="X57436" s="53"/>
      <c r="Y57436" s="55"/>
    </row>
    <row r="57437" spans="21:25" x14ac:dyDescent="0.2">
      <c r="U57437" s="55"/>
      <c r="V57437" s="53"/>
      <c r="W57437" s="53"/>
      <c r="X57437" s="53"/>
      <c r="Y57437" s="55"/>
    </row>
    <row r="57438" spans="21:25" x14ac:dyDescent="0.2">
      <c r="U57438" s="55"/>
      <c r="V57438" s="53"/>
      <c r="W57438" s="53"/>
      <c r="X57438" s="53"/>
      <c r="Y57438" s="55"/>
    </row>
    <row r="57439" spans="21:25" x14ac:dyDescent="0.2">
      <c r="U57439" s="55"/>
      <c r="V57439" s="53"/>
      <c r="W57439" s="53"/>
      <c r="X57439" s="53"/>
      <c r="Y57439" s="55"/>
    </row>
    <row r="57440" spans="21:25" x14ac:dyDescent="0.2">
      <c r="U57440" s="55"/>
      <c r="V57440" s="53"/>
      <c r="W57440" s="53"/>
      <c r="X57440" s="53"/>
      <c r="Y57440" s="55"/>
    </row>
    <row r="57441" spans="21:25" x14ac:dyDescent="0.2">
      <c r="U57441" s="55"/>
      <c r="V57441" s="53"/>
      <c r="W57441" s="53"/>
      <c r="X57441" s="53"/>
      <c r="Y57441" s="55"/>
    </row>
    <row r="57442" spans="21:25" x14ac:dyDescent="0.2">
      <c r="U57442" s="55"/>
      <c r="V57442" s="53"/>
      <c r="W57442" s="53"/>
      <c r="X57442" s="53"/>
      <c r="Y57442" s="55"/>
    </row>
    <row r="57443" spans="21:25" x14ac:dyDescent="0.2">
      <c r="U57443" s="55"/>
      <c r="V57443" s="53"/>
      <c r="W57443" s="53"/>
      <c r="X57443" s="53"/>
      <c r="Y57443" s="55"/>
    </row>
    <row r="57444" spans="21:25" x14ac:dyDescent="0.2">
      <c r="U57444" s="55"/>
      <c r="V57444" s="53"/>
      <c r="W57444" s="53"/>
      <c r="X57444" s="53"/>
      <c r="Y57444" s="55"/>
    </row>
    <row r="57445" spans="21:25" x14ac:dyDescent="0.2">
      <c r="U57445" s="55"/>
      <c r="V57445" s="53"/>
      <c r="W57445" s="53"/>
      <c r="X57445" s="53"/>
      <c r="Y57445" s="55"/>
    </row>
    <row r="57446" spans="21:25" x14ac:dyDescent="0.2">
      <c r="U57446" s="55"/>
      <c r="V57446" s="53"/>
      <c r="W57446" s="53"/>
      <c r="X57446" s="53"/>
      <c r="Y57446" s="55"/>
    </row>
    <row r="57447" spans="21:25" x14ac:dyDescent="0.2">
      <c r="U57447" s="55"/>
      <c r="V57447" s="53"/>
      <c r="W57447" s="53"/>
      <c r="X57447" s="53"/>
      <c r="Y57447" s="55"/>
    </row>
    <row r="57448" spans="21:25" x14ac:dyDescent="0.2">
      <c r="U57448" s="55"/>
      <c r="V57448" s="53"/>
      <c r="W57448" s="53"/>
      <c r="X57448" s="53"/>
      <c r="Y57448" s="55"/>
    </row>
    <row r="57449" spans="21:25" x14ac:dyDescent="0.2">
      <c r="U57449" s="55"/>
      <c r="V57449" s="53"/>
      <c r="W57449" s="53"/>
      <c r="X57449" s="53"/>
      <c r="Y57449" s="55"/>
    </row>
    <row r="57450" spans="21:25" x14ac:dyDescent="0.2">
      <c r="U57450" s="55"/>
      <c r="V57450" s="53"/>
      <c r="W57450" s="53"/>
      <c r="X57450" s="53"/>
      <c r="Y57450" s="55"/>
    </row>
    <row r="57451" spans="21:25" x14ac:dyDescent="0.2">
      <c r="U57451" s="55"/>
      <c r="V57451" s="53"/>
      <c r="W57451" s="53"/>
      <c r="X57451" s="53"/>
      <c r="Y57451" s="55"/>
    </row>
    <row r="57452" spans="21:25" x14ac:dyDescent="0.2">
      <c r="U57452" s="55"/>
      <c r="V57452" s="53"/>
      <c r="W57452" s="53"/>
      <c r="X57452" s="53"/>
      <c r="Y57452" s="55"/>
    </row>
    <row r="57453" spans="21:25" x14ac:dyDescent="0.2">
      <c r="U57453" s="55"/>
      <c r="V57453" s="53"/>
      <c r="W57453" s="53"/>
      <c r="X57453" s="53"/>
      <c r="Y57453" s="55"/>
    </row>
    <row r="57454" spans="21:25" x14ac:dyDescent="0.2">
      <c r="U57454" s="55"/>
      <c r="V57454" s="53"/>
      <c r="W57454" s="53"/>
      <c r="X57454" s="53"/>
      <c r="Y57454" s="55"/>
    </row>
    <row r="57455" spans="21:25" x14ac:dyDescent="0.2">
      <c r="U57455" s="55"/>
      <c r="V57455" s="53"/>
      <c r="W57455" s="53"/>
      <c r="X57455" s="53"/>
      <c r="Y57455" s="55"/>
    </row>
    <row r="57456" spans="21:25" x14ac:dyDescent="0.2">
      <c r="U57456" s="55"/>
      <c r="V57456" s="53"/>
      <c r="W57456" s="53"/>
      <c r="X57456" s="53"/>
      <c r="Y57456" s="55"/>
    </row>
    <row r="57457" spans="21:25" x14ac:dyDescent="0.2">
      <c r="U57457" s="55"/>
      <c r="V57457" s="53"/>
      <c r="W57457" s="53"/>
      <c r="X57457" s="53"/>
      <c r="Y57457" s="55"/>
    </row>
    <row r="57458" spans="21:25" x14ac:dyDescent="0.2">
      <c r="U57458" s="55"/>
      <c r="V57458" s="53"/>
      <c r="W57458" s="53"/>
      <c r="X57458" s="53"/>
      <c r="Y57458" s="55"/>
    </row>
    <row r="57459" spans="21:25" x14ac:dyDescent="0.2">
      <c r="U57459" s="55"/>
      <c r="V57459" s="53"/>
      <c r="W57459" s="53"/>
      <c r="X57459" s="53"/>
      <c r="Y57459" s="55"/>
    </row>
    <row r="57460" spans="21:25" x14ac:dyDescent="0.2">
      <c r="U57460" s="55"/>
      <c r="V57460" s="53"/>
      <c r="W57460" s="53"/>
      <c r="X57460" s="53"/>
      <c r="Y57460" s="55"/>
    </row>
    <row r="57461" spans="21:25" x14ac:dyDescent="0.2">
      <c r="U57461" s="55"/>
      <c r="V57461" s="53"/>
      <c r="W57461" s="53"/>
      <c r="X57461" s="53"/>
      <c r="Y57461" s="55"/>
    </row>
    <row r="57462" spans="21:25" x14ac:dyDescent="0.2">
      <c r="U57462" s="55"/>
      <c r="V57462" s="53"/>
      <c r="W57462" s="53"/>
      <c r="X57462" s="53"/>
      <c r="Y57462" s="55"/>
    </row>
    <row r="57463" spans="21:25" x14ac:dyDescent="0.2">
      <c r="U57463" s="55"/>
      <c r="V57463" s="53"/>
      <c r="W57463" s="53"/>
      <c r="X57463" s="53"/>
      <c r="Y57463" s="55"/>
    </row>
    <row r="57464" spans="21:25" x14ac:dyDescent="0.2">
      <c r="U57464" s="55"/>
      <c r="V57464" s="53"/>
      <c r="W57464" s="53"/>
      <c r="X57464" s="53"/>
      <c r="Y57464" s="55"/>
    </row>
    <row r="57465" spans="21:25" x14ac:dyDescent="0.2">
      <c r="U57465" s="55"/>
      <c r="V57465" s="53"/>
      <c r="W57465" s="53"/>
      <c r="X57465" s="53"/>
      <c r="Y57465" s="55"/>
    </row>
    <row r="57466" spans="21:25" x14ac:dyDescent="0.2">
      <c r="U57466" s="55"/>
      <c r="V57466" s="53"/>
      <c r="W57466" s="53"/>
      <c r="X57466" s="53"/>
      <c r="Y57466" s="55"/>
    </row>
    <row r="57467" spans="21:25" x14ac:dyDescent="0.2">
      <c r="U57467" s="55"/>
      <c r="V57467" s="53"/>
      <c r="W57467" s="53"/>
      <c r="X57467" s="53"/>
      <c r="Y57467" s="55"/>
    </row>
    <row r="57468" spans="21:25" x14ac:dyDescent="0.2">
      <c r="U57468" s="55"/>
      <c r="V57468" s="53"/>
      <c r="W57468" s="53"/>
      <c r="X57468" s="53"/>
      <c r="Y57468" s="55"/>
    </row>
    <row r="57469" spans="21:25" x14ac:dyDescent="0.2">
      <c r="U57469" s="55"/>
      <c r="V57469" s="53"/>
      <c r="W57469" s="53"/>
      <c r="X57469" s="53"/>
      <c r="Y57469" s="55"/>
    </row>
    <row r="57470" spans="21:25" x14ac:dyDescent="0.2">
      <c r="U57470" s="55"/>
      <c r="V57470" s="53"/>
      <c r="W57470" s="53"/>
      <c r="X57470" s="53"/>
      <c r="Y57470" s="55"/>
    </row>
    <row r="57471" spans="21:25" x14ac:dyDescent="0.2">
      <c r="U57471" s="55"/>
      <c r="V57471" s="53"/>
      <c r="W57471" s="53"/>
      <c r="X57471" s="53"/>
      <c r="Y57471" s="55"/>
    </row>
    <row r="57472" spans="21:25" x14ac:dyDescent="0.2">
      <c r="U57472" s="55"/>
      <c r="V57472" s="53"/>
      <c r="W57472" s="53"/>
      <c r="X57472" s="53"/>
      <c r="Y57472" s="55"/>
    </row>
    <row r="57473" spans="21:25" x14ac:dyDescent="0.2">
      <c r="U57473" s="55"/>
      <c r="V57473" s="53"/>
      <c r="W57473" s="53"/>
      <c r="X57473" s="53"/>
      <c r="Y57473" s="55"/>
    </row>
    <row r="57474" spans="21:25" x14ac:dyDescent="0.2">
      <c r="U57474" s="55"/>
      <c r="V57474" s="53"/>
      <c r="W57474" s="53"/>
      <c r="X57474" s="53"/>
      <c r="Y57474" s="55"/>
    </row>
    <row r="57475" spans="21:25" x14ac:dyDescent="0.2">
      <c r="U57475" s="55"/>
      <c r="V57475" s="53"/>
      <c r="W57475" s="53"/>
      <c r="X57475" s="53"/>
      <c r="Y57475" s="55"/>
    </row>
    <row r="57476" spans="21:25" x14ac:dyDescent="0.2">
      <c r="U57476" s="55"/>
      <c r="V57476" s="53"/>
      <c r="W57476" s="53"/>
      <c r="X57476" s="53"/>
      <c r="Y57476" s="55"/>
    </row>
    <row r="57477" spans="21:25" x14ac:dyDescent="0.2">
      <c r="U57477" s="55"/>
      <c r="V57477" s="53"/>
      <c r="W57477" s="53"/>
      <c r="X57477" s="53"/>
      <c r="Y57477" s="55"/>
    </row>
    <row r="57478" spans="21:25" x14ac:dyDescent="0.2">
      <c r="U57478" s="55"/>
      <c r="V57478" s="53"/>
      <c r="W57478" s="53"/>
      <c r="X57478" s="53"/>
      <c r="Y57478" s="55"/>
    </row>
    <row r="57479" spans="21:25" x14ac:dyDescent="0.2">
      <c r="U57479" s="55"/>
      <c r="V57479" s="53"/>
      <c r="W57479" s="53"/>
      <c r="X57479" s="53"/>
      <c r="Y57479" s="55"/>
    </row>
    <row r="57480" spans="21:25" x14ac:dyDescent="0.2">
      <c r="U57480" s="55"/>
      <c r="V57480" s="53"/>
      <c r="W57480" s="53"/>
      <c r="X57480" s="53"/>
      <c r="Y57480" s="55"/>
    </row>
    <row r="57481" spans="21:25" x14ac:dyDescent="0.2">
      <c r="U57481" s="55"/>
      <c r="V57481" s="53"/>
      <c r="W57481" s="53"/>
      <c r="X57481" s="53"/>
      <c r="Y57481" s="55"/>
    </row>
    <row r="57482" spans="21:25" x14ac:dyDescent="0.2">
      <c r="U57482" s="55"/>
      <c r="V57482" s="53"/>
      <c r="W57482" s="53"/>
      <c r="X57482" s="53"/>
      <c r="Y57482" s="55"/>
    </row>
    <row r="57483" spans="21:25" x14ac:dyDescent="0.2">
      <c r="U57483" s="55"/>
      <c r="V57483" s="53"/>
      <c r="W57483" s="53"/>
      <c r="X57483" s="53"/>
      <c r="Y57483" s="55"/>
    </row>
    <row r="57484" spans="21:25" x14ac:dyDescent="0.2">
      <c r="U57484" s="55"/>
      <c r="V57484" s="53"/>
      <c r="W57484" s="53"/>
      <c r="X57484" s="53"/>
      <c r="Y57484" s="55"/>
    </row>
    <row r="57485" spans="21:25" x14ac:dyDescent="0.2">
      <c r="U57485" s="55"/>
      <c r="V57485" s="53"/>
      <c r="W57485" s="53"/>
      <c r="X57485" s="53"/>
      <c r="Y57485" s="55"/>
    </row>
    <row r="57486" spans="21:25" x14ac:dyDescent="0.2">
      <c r="U57486" s="55"/>
      <c r="V57486" s="53"/>
      <c r="W57486" s="53"/>
      <c r="X57486" s="53"/>
      <c r="Y57486" s="55"/>
    </row>
    <row r="57487" spans="21:25" x14ac:dyDescent="0.2">
      <c r="U57487" s="55"/>
      <c r="V57487" s="53"/>
      <c r="W57487" s="53"/>
      <c r="X57487" s="53"/>
      <c r="Y57487" s="55"/>
    </row>
    <row r="57488" spans="21:25" x14ac:dyDescent="0.2">
      <c r="U57488" s="55"/>
      <c r="V57488" s="53"/>
      <c r="W57488" s="53"/>
      <c r="X57488" s="53"/>
      <c r="Y57488" s="55"/>
    </row>
    <row r="57489" spans="21:25" x14ac:dyDescent="0.2">
      <c r="U57489" s="55"/>
      <c r="V57489" s="53"/>
      <c r="W57489" s="53"/>
      <c r="X57489" s="53"/>
      <c r="Y57489" s="55"/>
    </row>
    <row r="57490" spans="21:25" x14ac:dyDescent="0.2">
      <c r="U57490" s="55"/>
      <c r="V57490" s="53"/>
      <c r="W57490" s="53"/>
      <c r="X57490" s="53"/>
      <c r="Y57490" s="55"/>
    </row>
    <row r="57491" spans="21:25" x14ac:dyDescent="0.2">
      <c r="U57491" s="55"/>
      <c r="V57491" s="53"/>
      <c r="W57491" s="53"/>
      <c r="X57491" s="53"/>
      <c r="Y57491" s="55"/>
    </row>
    <row r="57492" spans="21:25" x14ac:dyDescent="0.2">
      <c r="U57492" s="55"/>
      <c r="V57492" s="53"/>
      <c r="W57492" s="53"/>
      <c r="X57492" s="53"/>
      <c r="Y57492" s="55"/>
    </row>
    <row r="57493" spans="21:25" x14ac:dyDescent="0.2">
      <c r="U57493" s="55"/>
      <c r="V57493" s="53"/>
      <c r="W57493" s="53"/>
      <c r="X57493" s="53"/>
      <c r="Y57493" s="55"/>
    </row>
    <row r="57494" spans="21:25" x14ac:dyDescent="0.2">
      <c r="U57494" s="55"/>
      <c r="V57494" s="53"/>
      <c r="W57494" s="53"/>
      <c r="X57494" s="53"/>
      <c r="Y57494" s="55"/>
    </row>
    <row r="57495" spans="21:25" x14ac:dyDescent="0.2">
      <c r="U57495" s="55"/>
      <c r="V57495" s="53"/>
      <c r="W57495" s="53"/>
      <c r="X57495" s="53"/>
      <c r="Y57495" s="55"/>
    </row>
    <row r="57496" spans="21:25" x14ac:dyDescent="0.2">
      <c r="U57496" s="55"/>
      <c r="V57496" s="53"/>
      <c r="W57496" s="53"/>
      <c r="X57496" s="53"/>
      <c r="Y57496" s="55"/>
    </row>
    <row r="57497" spans="21:25" x14ac:dyDescent="0.2">
      <c r="U57497" s="55"/>
      <c r="V57497" s="53"/>
      <c r="W57497" s="53"/>
      <c r="X57497" s="53"/>
      <c r="Y57497" s="55"/>
    </row>
    <row r="57498" spans="21:25" x14ac:dyDescent="0.2">
      <c r="U57498" s="55"/>
      <c r="V57498" s="53"/>
      <c r="W57498" s="53"/>
      <c r="X57498" s="53"/>
      <c r="Y57498" s="55"/>
    </row>
    <row r="57499" spans="21:25" x14ac:dyDescent="0.2">
      <c r="U57499" s="55"/>
      <c r="V57499" s="53"/>
      <c r="W57499" s="53"/>
      <c r="X57499" s="53"/>
      <c r="Y57499" s="55"/>
    </row>
    <row r="57500" spans="21:25" x14ac:dyDescent="0.2">
      <c r="U57500" s="55"/>
      <c r="V57500" s="53"/>
      <c r="W57500" s="53"/>
      <c r="X57500" s="53"/>
      <c r="Y57500" s="55"/>
    </row>
    <row r="57501" spans="21:25" x14ac:dyDescent="0.2">
      <c r="U57501" s="55"/>
      <c r="V57501" s="53"/>
      <c r="W57501" s="53"/>
      <c r="X57501" s="53"/>
      <c r="Y57501" s="55"/>
    </row>
    <row r="57502" spans="21:25" x14ac:dyDescent="0.2">
      <c r="U57502" s="55"/>
      <c r="V57502" s="53"/>
      <c r="W57502" s="53"/>
      <c r="X57502" s="53"/>
      <c r="Y57502" s="55"/>
    </row>
    <row r="57503" spans="21:25" x14ac:dyDescent="0.2">
      <c r="U57503" s="55"/>
      <c r="V57503" s="53"/>
      <c r="W57503" s="53"/>
      <c r="X57503" s="53"/>
      <c r="Y57503" s="55"/>
    </row>
    <row r="57504" spans="21:25" x14ac:dyDescent="0.2">
      <c r="U57504" s="55"/>
      <c r="V57504" s="53"/>
      <c r="W57504" s="53"/>
      <c r="X57504" s="53"/>
      <c r="Y57504" s="55"/>
    </row>
    <row r="57505" spans="21:25" x14ac:dyDescent="0.2">
      <c r="U57505" s="55"/>
      <c r="V57505" s="53"/>
      <c r="W57505" s="53"/>
      <c r="X57505" s="53"/>
      <c r="Y57505" s="55"/>
    </row>
    <row r="57506" spans="21:25" x14ac:dyDescent="0.2">
      <c r="U57506" s="55"/>
      <c r="V57506" s="53"/>
      <c r="W57506" s="53"/>
      <c r="X57506" s="53"/>
      <c r="Y57506" s="55"/>
    </row>
    <row r="57507" spans="21:25" x14ac:dyDescent="0.2">
      <c r="U57507" s="55"/>
      <c r="V57507" s="53"/>
      <c r="W57507" s="53"/>
      <c r="X57507" s="53"/>
      <c r="Y57507" s="55"/>
    </row>
    <row r="57508" spans="21:25" x14ac:dyDescent="0.2">
      <c r="U57508" s="55"/>
      <c r="V57508" s="53"/>
      <c r="W57508" s="53"/>
      <c r="X57508" s="53"/>
      <c r="Y57508" s="55"/>
    </row>
    <row r="57509" spans="21:25" x14ac:dyDescent="0.2">
      <c r="U57509" s="55"/>
      <c r="V57509" s="53"/>
      <c r="W57509" s="53"/>
      <c r="X57509" s="53"/>
      <c r="Y57509" s="55"/>
    </row>
    <row r="57510" spans="21:25" x14ac:dyDescent="0.2">
      <c r="U57510" s="55"/>
      <c r="V57510" s="53"/>
      <c r="W57510" s="53"/>
      <c r="X57510" s="53"/>
      <c r="Y57510" s="55"/>
    </row>
    <row r="57511" spans="21:25" x14ac:dyDescent="0.2">
      <c r="U57511" s="55"/>
      <c r="V57511" s="53"/>
      <c r="W57511" s="53"/>
      <c r="X57511" s="53"/>
      <c r="Y57511" s="55"/>
    </row>
    <row r="57512" spans="21:25" x14ac:dyDescent="0.2">
      <c r="U57512" s="55"/>
      <c r="V57512" s="53"/>
      <c r="W57512" s="53"/>
      <c r="X57512" s="53"/>
      <c r="Y57512" s="55"/>
    </row>
    <row r="57513" spans="21:25" x14ac:dyDescent="0.2">
      <c r="U57513" s="55"/>
      <c r="V57513" s="53"/>
      <c r="W57513" s="53"/>
      <c r="X57513" s="53"/>
      <c r="Y57513" s="55"/>
    </row>
    <row r="57514" spans="21:25" x14ac:dyDescent="0.2">
      <c r="U57514" s="55"/>
      <c r="V57514" s="53"/>
      <c r="W57514" s="53"/>
      <c r="X57514" s="53"/>
      <c r="Y57514" s="55"/>
    </row>
    <row r="57515" spans="21:25" x14ac:dyDescent="0.2">
      <c r="U57515" s="55"/>
      <c r="V57515" s="53"/>
      <c r="W57515" s="53"/>
      <c r="X57515" s="53"/>
      <c r="Y57515" s="55"/>
    </row>
    <row r="57516" spans="21:25" x14ac:dyDescent="0.2">
      <c r="U57516" s="55"/>
      <c r="V57516" s="53"/>
      <c r="W57516" s="53"/>
      <c r="X57516" s="53"/>
      <c r="Y57516" s="55"/>
    </row>
    <row r="57517" spans="21:25" x14ac:dyDescent="0.2">
      <c r="U57517" s="55"/>
      <c r="V57517" s="53"/>
      <c r="W57517" s="53"/>
      <c r="X57517" s="53"/>
      <c r="Y57517" s="55"/>
    </row>
    <row r="57518" spans="21:25" x14ac:dyDescent="0.2">
      <c r="U57518" s="55"/>
      <c r="V57518" s="53"/>
      <c r="W57518" s="53"/>
      <c r="X57518" s="53"/>
      <c r="Y57518" s="55"/>
    </row>
    <row r="57519" spans="21:25" x14ac:dyDescent="0.2">
      <c r="U57519" s="55"/>
      <c r="V57519" s="53"/>
      <c r="W57519" s="53"/>
      <c r="X57519" s="53"/>
      <c r="Y57519" s="55"/>
    </row>
    <row r="57520" spans="21:25" x14ac:dyDescent="0.2">
      <c r="U57520" s="55"/>
      <c r="V57520" s="53"/>
      <c r="W57520" s="53"/>
      <c r="X57520" s="53"/>
      <c r="Y57520" s="55"/>
    </row>
    <row r="57521" spans="21:25" x14ac:dyDescent="0.2">
      <c r="U57521" s="55"/>
      <c r="V57521" s="53"/>
      <c r="W57521" s="53"/>
      <c r="X57521" s="53"/>
      <c r="Y57521" s="55"/>
    </row>
    <row r="57522" spans="21:25" x14ac:dyDescent="0.2">
      <c r="U57522" s="55"/>
      <c r="V57522" s="53"/>
      <c r="W57522" s="53"/>
      <c r="X57522" s="53"/>
      <c r="Y57522" s="55"/>
    </row>
    <row r="57523" spans="21:25" x14ac:dyDescent="0.2">
      <c r="U57523" s="55"/>
      <c r="V57523" s="53"/>
      <c r="W57523" s="53"/>
      <c r="X57523" s="53"/>
      <c r="Y57523" s="55"/>
    </row>
    <row r="57524" spans="21:25" x14ac:dyDescent="0.2">
      <c r="U57524" s="55"/>
      <c r="V57524" s="53"/>
      <c r="W57524" s="53"/>
      <c r="X57524" s="53"/>
      <c r="Y57524" s="55"/>
    </row>
    <row r="57525" spans="21:25" x14ac:dyDescent="0.2">
      <c r="U57525" s="55"/>
      <c r="V57525" s="53"/>
      <c r="W57525" s="53"/>
      <c r="X57525" s="53"/>
      <c r="Y57525" s="55"/>
    </row>
    <row r="57526" spans="21:25" x14ac:dyDescent="0.2">
      <c r="U57526" s="55"/>
      <c r="V57526" s="53"/>
      <c r="W57526" s="53"/>
      <c r="X57526" s="53"/>
      <c r="Y57526" s="55"/>
    </row>
    <row r="57527" spans="21:25" x14ac:dyDescent="0.2">
      <c r="U57527" s="55"/>
      <c r="V57527" s="53"/>
      <c r="W57527" s="53"/>
      <c r="X57527" s="53"/>
      <c r="Y57527" s="55"/>
    </row>
    <row r="57528" spans="21:25" x14ac:dyDescent="0.2">
      <c r="U57528" s="55"/>
      <c r="V57528" s="53"/>
      <c r="W57528" s="53"/>
      <c r="X57528" s="53"/>
      <c r="Y57528" s="55"/>
    </row>
    <row r="57529" spans="21:25" x14ac:dyDescent="0.2">
      <c r="U57529" s="55"/>
      <c r="V57529" s="53"/>
      <c r="W57529" s="53"/>
      <c r="X57529" s="53"/>
      <c r="Y57529" s="55"/>
    </row>
    <row r="57530" spans="21:25" x14ac:dyDescent="0.2">
      <c r="U57530" s="55"/>
      <c r="V57530" s="53"/>
      <c r="W57530" s="53"/>
      <c r="X57530" s="53"/>
      <c r="Y57530" s="55"/>
    </row>
    <row r="57531" spans="21:25" x14ac:dyDescent="0.2">
      <c r="U57531" s="55"/>
      <c r="V57531" s="53"/>
      <c r="W57531" s="53"/>
      <c r="X57531" s="53"/>
      <c r="Y57531" s="55"/>
    </row>
    <row r="57532" spans="21:25" x14ac:dyDescent="0.2">
      <c r="U57532" s="55"/>
      <c r="V57532" s="53"/>
      <c r="W57532" s="53"/>
      <c r="X57532" s="53"/>
      <c r="Y57532" s="55"/>
    </row>
    <row r="57533" spans="21:25" x14ac:dyDescent="0.2">
      <c r="U57533" s="55"/>
      <c r="V57533" s="53"/>
      <c r="W57533" s="53"/>
      <c r="X57533" s="53"/>
      <c r="Y57533" s="55"/>
    </row>
    <row r="57534" spans="21:25" x14ac:dyDescent="0.2">
      <c r="U57534" s="55"/>
      <c r="V57534" s="53"/>
      <c r="W57534" s="53"/>
      <c r="X57534" s="53"/>
      <c r="Y57534" s="55"/>
    </row>
    <row r="57535" spans="21:25" x14ac:dyDescent="0.2">
      <c r="U57535" s="55"/>
      <c r="V57535" s="53"/>
      <c r="W57535" s="53"/>
      <c r="X57535" s="53"/>
      <c r="Y57535" s="55"/>
    </row>
    <row r="57536" spans="21:25" x14ac:dyDescent="0.2">
      <c r="U57536" s="55"/>
      <c r="V57536" s="53"/>
      <c r="W57536" s="53"/>
      <c r="X57536" s="53"/>
      <c r="Y57536" s="55"/>
    </row>
    <row r="57537" spans="21:25" x14ac:dyDescent="0.2">
      <c r="U57537" s="55"/>
      <c r="V57537" s="53"/>
      <c r="W57537" s="53"/>
      <c r="X57537" s="53"/>
      <c r="Y57537" s="55"/>
    </row>
    <row r="57538" spans="21:25" x14ac:dyDescent="0.2">
      <c r="U57538" s="55"/>
      <c r="V57538" s="53"/>
      <c r="W57538" s="53"/>
      <c r="X57538" s="53"/>
      <c r="Y57538" s="55"/>
    </row>
    <row r="57539" spans="21:25" x14ac:dyDescent="0.2">
      <c r="U57539" s="55"/>
      <c r="V57539" s="53"/>
      <c r="W57539" s="53"/>
      <c r="X57539" s="53"/>
      <c r="Y57539" s="55"/>
    </row>
    <row r="57540" spans="21:25" x14ac:dyDescent="0.2">
      <c r="U57540" s="55"/>
      <c r="V57540" s="53"/>
      <c r="W57540" s="53"/>
      <c r="X57540" s="53"/>
      <c r="Y57540" s="55"/>
    </row>
    <row r="57541" spans="21:25" x14ac:dyDescent="0.2">
      <c r="U57541" s="55"/>
      <c r="V57541" s="53"/>
      <c r="W57541" s="53"/>
      <c r="X57541" s="53"/>
      <c r="Y57541" s="55"/>
    </row>
    <row r="57542" spans="21:25" x14ac:dyDescent="0.2">
      <c r="U57542" s="55"/>
      <c r="V57542" s="53"/>
      <c r="W57542" s="53"/>
      <c r="X57542" s="53"/>
      <c r="Y57542" s="55"/>
    </row>
    <row r="57543" spans="21:25" x14ac:dyDescent="0.2">
      <c r="U57543" s="55"/>
      <c r="V57543" s="53"/>
      <c r="W57543" s="53"/>
      <c r="X57543" s="53"/>
      <c r="Y57543" s="55"/>
    </row>
    <row r="57544" spans="21:25" x14ac:dyDescent="0.2">
      <c r="U57544" s="55"/>
      <c r="V57544" s="53"/>
      <c r="W57544" s="53"/>
      <c r="X57544" s="53"/>
      <c r="Y57544" s="55"/>
    </row>
    <row r="57545" spans="21:25" x14ac:dyDescent="0.2">
      <c r="U57545" s="55"/>
      <c r="V57545" s="53"/>
      <c r="W57545" s="53"/>
      <c r="X57545" s="53"/>
      <c r="Y57545" s="55"/>
    </row>
    <row r="57546" spans="21:25" x14ac:dyDescent="0.2">
      <c r="U57546" s="55"/>
      <c r="V57546" s="53"/>
      <c r="W57546" s="53"/>
      <c r="X57546" s="53"/>
      <c r="Y57546" s="55"/>
    </row>
    <row r="57547" spans="21:25" x14ac:dyDescent="0.2">
      <c r="U57547" s="55"/>
      <c r="V57547" s="53"/>
      <c r="W57547" s="53"/>
      <c r="X57547" s="53"/>
      <c r="Y57547" s="55"/>
    </row>
    <row r="57548" spans="21:25" x14ac:dyDescent="0.2">
      <c r="U57548" s="55"/>
      <c r="V57548" s="53"/>
      <c r="W57548" s="53"/>
      <c r="X57548" s="53"/>
      <c r="Y57548" s="55"/>
    </row>
    <row r="57549" spans="21:25" x14ac:dyDescent="0.2">
      <c r="U57549" s="55"/>
      <c r="V57549" s="53"/>
      <c r="W57549" s="53"/>
      <c r="X57549" s="53"/>
      <c r="Y57549" s="55"/>
    </row>
    <row r="57550" spans="21:25" x14ac:dyDescent="0.2">
      <c r="U57550" s="55"/>
      <c r="V57550" s="53"/>
      <c r="W57550" s="53"/>
      <c r="X57550" s="53"/>
      <c r="Y57550" s="55"/>
    </row>
    <row r="57551" spans="21:25" x14ac:dyDescent="0.2">
      <c r="U57551" s="55"/>
      <c r="V57551" s="53"/>
      <c r="W57551" s="53"/>
      <c r="X57551" s="53"/>
      <c r="Y57551" s="55"/>
    </row>
    <row r="57552" spans="21:25" x14ac:dyDescent="0.2">
      <c r="U57552" s="55"/>
      <c r="V57552" s="53"/>
      <c r="W57552" s="53"/>
      <c r="X57552" s="53"/>
      <c r="Y57552" s="55"/>
    </row>
    <row r="57553" spans="21:25" x14ac:dyDescent="0.2">
      <c r="U57553" s="55"/>
      <c r="V57553" s="53"/>
      <c r="W57553" s="53"/>
      <c r="X57553" s="53"/>
      <c r="Y57553" s="55"/>
    </row>
    <row r="57554" spans="21:25" x14ac:dyDescent="0.2">
      <c r="U57554" s="55"/>
      <c r="V57554" s="53"/>
      <c r="W57554" s="53"/>
      <c r="X57554" s="53"/>
      <c r="Y57554" s="55"/>
    </row>
    <row r="57555" spans="21:25" x14ac:dyDescent="0.2">
      <c r="U57555" s="55"/>
      <c r="V57555" s="53"/>
      <c r="W57555" s="53"/>
      <c r="X57555" s="53"/>
      <c r="Y57555" s="55"/>
    </row>
    <row r="57556" spans="21:25" x14ac:dyDescent="0.2">
      <c r="U57556" s="55"/>
      <c r="V57556" s="53"/>
      <c r="W57556" s="53"/>
      <c r="X57556" s="53"/>
      <c r="Y57556" s="55"/>
    </row>
    <row r="57557" spans="21:25" x14ac:dyDescent="0.2">
      <c r="U57557" s="55"/>
      <c r="V57557" s="53"/>
      <c r="W57557" s="53"/>
      <c r="X57557" s="53"/>
      <c r="Y57557" s="55"/>
    </row>
    <row r="57558" spans="21:25" x14ac:dyDescent="0.2">
      <c r="U57558" s="55"/>
      <c r="V57558" s="53"/>
      <c r="W57558" s="53"/>
      <c r="X57558" s="53"/>
      <c r="Y57558" s="55"/>
    </row>
    <row r="57559" spans="21:25" x14ac:dyDescent="0.2">
      <c r="U57559" s="55"/>
      <c r="V57559" s="53"/>
      <c r="W57559" s="53"/>
      <c r="X57559" s="53"/>
      <c r="Y57559" s="55"/>
    </row>
    <row r="57560" spans="21:25" x14ac:dyDescent="0.2">
      <c r="U57560" s="55"/>
      <c r="V57560" s="53"/>
      <c r="W57560" s="53"/>
      <c r="X57560" s="53"/>
      <c r="Y57560" s="55"/>
    </row>
    <row r="57561" spans="21:25" x14ac:dyDescent="0.2">
      <c r="U57561" s="55"/>
      <c r="V57561" s="53"/>
      <c r="W57561" s="53"/>
      <c r="X57561" s="53"/>
      <c r="Y57561" s="55"/>
    </row>
    <row r="57562" spans="21:25" x14ac:dyDescent="0.2">
      <c r="U57562" s="55"/>
      <c r="V57562" s="53"/>
      <c r="W57562" s="53"/>
      <c r="X57562" s="53"/>
      <c r="Y57562" s="55"/>
    </row>
    <row r="57563" spans="21:25" x14ac:dyDescent="0.2">
      <c r="U57563" s="55"/>
      <c r="V57563" s="53"/>
      <c r="W57563" s="53"/>
      <c r="X57563" s="53"/>
      <c r="Y57563" s="55"/>
    </row>
    <row r="57564" spans="21:25" x14ac:dyDescent="0.2">
      <c r="U57564" s="55"/>
      <c r="V57564" s="53"/>
      <c r="W57564" s="53"/>
      <c r="X57564" s="53"/>
      <c r="Y57564" s="55"/>
    </row>
    <row r="57565" spans="21:25" x14ac:dyDescent="0.2">
      <c r="U57565" s="55"/>
      <c r="V57565" s="53"/>
      <c r="W57565" s="53"/>
      <c r="X57565" s="53"/>
      <c r="Y57565" s="55"/>
    </row>
    <row r="57566" spans="21:25" x14ac:dyDescent="0.2">
      <c r="U57566" s="55"/>
      <c r="V57566" s="53"/>
      <c r="W57566" s="53"/>
      <c r="X57566" s="53"/>
      <c r="Y57566" s="55"/>
    </row>
    <row r="57567" spans="21:25" x14ac:dyDescent="0.2">
      <c r="U57567" s="55"/>
      <c r="V57567" s="53"/>
      <c r="W57567" s="53"/>
      <c r="X57567" s="53"/>
      <c r="Y57567" s="55"/>
    </row>
    <row r="57568" spans="21:25" x14ac:dyDescent="0.2">
      <c r="U57568" s="55"/>
      <c r="V57568" s="53"/>
      <c r="W57568" s="53"/>
      <c r="X57568" s="53"/>
      <c r="Y57568" s="55"/>
    </row>
    <row r="57569" spans="21:25" x14ac:dyDescent="0.2">
      <c r="U57569" s="55"/>
      <c r="V57569" s="53"/>
      <c r="W57569" s="53"/>
      <c r="X57569" s="53"/>
      <c r="Y57569" s="55"/>
    </row>
    <row r="57570" spans="21:25" x14ac:dyDescent="0.2">
      <c r="U57570" s="55"/>
      <c r="V57570" s="53"/>
      <c r="W57570" s="53"/>
      <c r="X57570" s="53"/>
      <c r="Y57570" s="55"/>
    </row>
    <row r="57571" spans="21:25" x14ac:dyDescent="0.2">
      <c r="U57571" s="55"/>
      <c r="V57571" s="53"/>
      <c r="W57571" s="53"/>
      <c r="X57571" s="53"/>
      <c r="Y57571" s="55"/>
    </row>
    <row r="57572" spans="21:25" x14ac:dyDescent="0.2">
      <c r="U57572" s="55"/>
      <c r="V57572" s="53"/>
      <c r="W57572" s="53"/>
      <c r="X57572" s="53"/>
      <c r="Y57572" s="55"/>
    </row>
    <row r="57573" spans="21:25" x14ac:dyDescent="0.2">
      <c r="U57573" s="55"/>
      <c r="V57573" s="53"/>
      <c r="W57573" s="53"/>
      <c r="X57573" s="53"/>
      <c r="Y57573" s="55"/>
    </row>
    <row r="57574" spans="21:25" x14ac:dyDescent="0.2">
      <c r="U57574" s="55"/>
      <c r="V57574" s="53"/>
      <c r="W57574" s="53"/>
      <c r="X57574" s="53"/>
      <c r="Y57574" s="55"/>
    </row>
    <row r="57575" spans="21:25" x14ac:dyDescent="0.2">
      <c r="U57575" s="55"/>
      <c r="V57575" s="53"/>
      <c r="W57575" s="53"/>
      <c r="X57575" s="53"/>
      <c r="Y57575" s="55"/>
    </row>
    <row r="57576" spans="21:25" x14ac:dyDescent="0.2">
      <c r="U57576" s="55"/>
      <c r="V57576" s="53"/>
      <c r="W57576" s="53"/>
      <c r="X57576" s="53"/>
      <c r="Y57576" s="55"/>
    </row>
    <row r="57577" spans="21:25" x14ac:dyDescent="0.2">
      <c r="U57577" s="55"/>
      <c r="V57577" s="53"/>
      <c r="W57577" s="53"/>
      <c r="X57577" s="53"/>
      <c r="Y57577" s="55"/>
    </row>
    <row r="57578" spans="21:25" x14ac:dyDescent="0.2">
      <c r="U57578" s="55"/>
      <c r="V57578" s="53"/>
      <c r="W57578" s="53"/>
      <c r="X57578" s="53"/>
      <c r="Y57578" s="55"/>
    </row>
    <row r="57579" spans="21:25" x14ac:dyDescent="0.2">
      <c r="U57579" s="55"/>
      <c r="V57579" s="53"/>
      <c r="W57579" s="53"/>
      <c r="X57579" s="53"/>
      <c r="Y57579" s="55"/>
    </row>
    <row r="57580" spans="21:25" x14ac:dyDescent="0.2">
      <c r="U57580" s="55"/>
      <c r="V57580" s="53"/>
      <c r="W57580" s="53"/>
      <c r="X57580" s="53"/>
      <c r="Y57580" s="55"/>
    </row>
    <row r="57581" spans="21:25" x14ac:dyDescent="0.2">
      <c r="U57581" s="55"/>
      <c r="V57581" s="53"/>
      <c r="W57581" s="53"/>
      <c r="X57581" s="53"/>
      <c r="Y57581" s="55"/>
    </row>
    <row r="57582" spans="21:25" x14ac:dyDescent="0.2">
      <c r="U57582" s="55"/>
      <c r="V57582" s="53"/>
      <c r="W57582" s="53"/>
      <c r="X57582" s="53"/>
      <c r="Y57582" s="55"/>
    </row>
    <row r="57583" spans="21:25" x14ac:dyDescent="0.2">
      <c r="U57583" s="55"/>
      <c r="V57583" s="53"/>
      <c r="W57583" s="53"/>
      <c r="X57583" s="53"/>
      <c r="Y57583" s="55"/>
    </row>
    <row r="57584" spans="21:25" x14ac:dyDescent="0.2">
      <c r="U57584" s="55"/>
      <c r="V57584" s="53"/>
      <c r="W57584" s="53"/>
      <c r="X57584" s="53"/>
      <c r="Y57584" s="55"/>
    </row>
    <row r="57585" spans="21:25" x14ac:dyDescent="0.2">
      <c r="U57585" s="55"/>
      <c r="V57585" s="53"/>
      <c r="W57585" s="53"/>
      <c r="X57585" s="53"/>
      <c r="Y57585" s="55"/>
    </row>
    <row r="57586" spans="21:25" x14ac:dyDescent="0.2">
      <c r="U57586" s="55"/>
      <c r="V57586" s="53"/>
      <c r="W57586" s="53"/>
      <c r="X57586" s="53"/>
      <c r="Y57586" s="55"/>
    </row>
    <row r="57587" spans="21:25" x14ac:dyDescent="0.2">
      <c r="U57587" s="55"/>
      <c r="V57587" s="53"/>
      <c r="W57587" s="53"/>
      <c r="X57587" s="53"/>
      <c r="Y57587" s="55"/>
    </row>
    <row r="57588" spans="21:25" x14ac:dyDescent="0.2">
      <c r="U57588" s="55"/>
      <c r="V57588" s="53"/>
      <c r="W57588" s="53"/>
      <c r="X57588" s="53"/>
      <c r="Y57588" s="55"/>
    </row>
    <row r="57589" spans="21:25" x14ac:dyDescent="0.2">
      <c r="U57589" s="55"/>
      <c r="V57589" s="53"/>
      <c r="W57589" s="53"/>
      <c r="X57589" s="53"/>
      <c r="Y57589" s="55"/>
    </row>
    <row r="57590" spans="21:25" x14ac:dyDescent="0.2">
      <c r="U57590" s="55"/>
      <c r="V57590" s="53"/>
      <c r="W57590" s="53"/>
      <c r="X57590" s="53"/>
      <c r="Y57590" s="55"/>
    </row>
    <row r="57591" spans="21:25" x14ac:dyDescent="0.2">
      <c r="U57591" s="55"/>
      <c r="V57591" s="53"/>
      <c r="W57591" s="53"/>
      <c r="X57591" s="53"/>
      <c r="Y57591" s="55"/>
    </row>
    <row r="57592" spans="21:25" x14ac:dyDescent="0.2">
      <c r="U57592" s="55"/>
      <c r="V57592" s="53"/>
      <c r="W57592" s="53"/>
      <c r="X57592" s="53"/>
      <c r="Y57592" s="55"/>
    </row>
    <row r="57593" spans="21:25" x14ac:dyDescent="0.2">
      <c r="U57593" s="55"/>
      <c r="V57593" s="53"/>
      <c r="W57593" s="53"/>
      <c r="X57593" s="53"/>
      <c r="Y57593" s="55"/>
    </row>
    <row r="57594" spans="21:25" x14ac:dyDescent="0.2">
      <c r="U57594" s="55"/>
      <c r="V57594" s="53"/>
      <c r="W57594" s="53"/>
      <c r="X57594" s="53"/>
      <c r="Y57594" s="55"/>
    </row>
    <row r="57595" spans="21:25" x14ac:dyDescent="0.2">
      <c r="U57595" s="55"/>
      <c r="V57595" s="53"/>
      <c r="W57595" s="53"/>
      <c r="X57595" s="53"/>
      <c r="Y57595" s="55"/>
    </row>
    <row r="57596" spans="21:25" x14ac:dyDescent="0.2">
      <c r="U57596" s="55"/>
      <c r="V57596" s="53"/>
      <c r="W57596" s="53"/>
      <c r="X57596" s="53"/>
      <c r="Y57596" s="55"/>
    </row>
    <row r="57597" spans="21:25" x14ac:dyDescent="0.2">
      <c r="U57597" s="55"/>
      <c r="V57597" s="53"/>
      <c r="W57597" s="53"/>
      <c r="X57597" s="53"/>
      <c r="Y57597" s="55"/>
    </row>
    <row r="57598" spans="21:25" x14ac:dyDescent="0.2">
      <c r="U57598" s="55"/>
      <c r="V57598" s="53"/>
      <c r="W57598" s="53"/>
      <c r="X57598" s="53"/>
      <c r="Y57598" s="55"/>
    </row>
    <row r="57599" spans="21:25" x14ac:dyDescent="0.2">
      <c r="U57599" s="55"/>
      <c r="V57599" s="53"/>
      <c r="W57599" s="53"/>
      <c r="X57599" s="53"/>
      <c r="Y57599" s="55"/>
    </row>
    <row r="57600" spans="21:25" x14ac:dyDescent="0.2">
      <c r="U57600" s="55"/>
      <c r="V57600" s="53"/>
      <c r="W57600" s="53"/>
      <c r="X57600" s="53"/>
      <c r="Y57600" s="55"/>
    </row>
    <row r="57601" spans="21:25" x14ac:dyDescent="0.2">
      <c r="U57601" s="55"/>
      <c r="V57601" s="53"/>
      <c r="W57601" s="53"/>
      <c r="X57601" s="53"/>
      <c r="Y57601" s="55"/>
    </row>
    <row r="57602" spans="21:25" x14ac:dyDescent="0.2">
      <c r="U57602" s="55"/>
      <c r="V57602" s="53"/>
      <c r="W57602" s="53"/>
      <c r="X57602" s="53"/>
      <c r="Y57602" s="55"/>
    </row>
    <row r="57603" spans="21:25" x14ac:dyDescent="0.2">
      <c r="U57603" s="55"/>
      <c r="V57603" s="53"/>
      <c r="W57603" s="53"/>
      <c r="X57603" s="53"/>
      <c r="Y57603" s="55"/>
    </row>
    <row r="57604" spans="21:25" x14ac:dyDescent="0.2">
      <c r="U57604" s="55"/>
      <c r="V57604" s="53"/>
      <c r="W57604" s="53"/>
      <c r="X57604" s="53"/>
      <c r="Y57604" s="55"/>
    </row>
    <row r="57605" spans="21:25" x14ac:dyDescent="0.2">
      <c r="U57605" s="55"/>
      <c r="V57605" s="53"/>
      <c r="W57605" s="53"/>
      <c r="X57605" s="53"/>
      <c r="Y57605" s="55"/>
    </row>
    <row r="57606" spans="21:25" x14ac:dyDescent="0.2">
      <c r="U57606" s="55"/>
      <c r="V57606" s="53"/>
      <c r="W57606" s="53"/>
      <c r="X57606" s="53"/>
      <c r="Y57606" s="55"/>
    </row>
    <row r="57607" spans="21:25" x14ac:dyDescent="0.2">
      <c r="U57607" s="55"/>
      <c r="V57607" s="53"/>
      <c r="W57607" s="53"/>
      <c r="X57607" s="53"/>
      <c r="Y57607" s="55"/>
    </row>
    <row r="57608" spans="21:25" x14ac:dyDescent="0.2">
      <c r="U57608" s="55"/>
      <c r="V57608" s="53"/>
      <c r="W57608" s="53"/>
      <c r="X57608" s="53"/>
      <c r="Y57608" s="55"/>
    </row>
    <row r="57609" spans="21:25" x14ac:dyDescent="0.2">
      <c r="U57609" s="55"/>
      <c r="V57609" s="53"/>
      <c r="W57609" s="53"/>
      <c r="X57609" s="53"/>
      <c r="Y57609" s="55"/>
    </row>
    <row r="57610" spans="21:25" x14ac:dyDescent="0.2">
      <c r="U57610" s="55"/>
      <c r="V57610" s="53"/>
      <c r="W57610" s="53"/>
      <c r="X57610" s="53"/>
      <c r="Y57610" s="55"/>
    </row>
    <row r="57611" spans="21:25" x14ac:dyDescent="0.2">
      <c r="U57611" s="55"/>
      <c r="V57611" s="53"/>
      <c r="W57611" s="53"/>
      <c r="X57611" s="53"/>
      <c r="Y57611" s="55"/>
    </row>
    <row r="57612" spans="21:25" x14ac:dyDescent="0.2">
      <c r="U57612" s="55"/>
      <c r="V57612" s="53"/>
      <c r="W57612" s="53"/>
      <c r="X57612" s="53"/>
      <c r="Y57612" s="55"/>
    </row>
    <row r="57613" spans="21:25" x14ac:dyDescent="0.2">
      <c r="U57613" s="55"/>
      <c r="V57613" s="53"/>
      <c r="W57613" s="53"/>
      <c r="X57613" s="53"/>
      <c r="Y57613" s="55"/>
    </row>
    <row r="57614" spans="21:25" x14ac:dyDescent="0.2">
      <c r="U57614" s="55"/>
      <c r="V57614" s="53"/>
      <c r="W57614" s="53"/>
      <c r="X57614" s="53"/>
      <c r="Y57614" s="55"/>
    </row>
    <row r="57615" spans="21:25" x14ac:dyDescent="0.2">
      <c r="U57615" s="55"/>
      <c r="V57615" s="53"/>
      <c r="W57615" s="53"/>
      <c r="X57615" s="53"/>
      <c r="Y57615" s="55"/>
    </row>
    <row r="57616" spans="21:25" x14ac:dyDescent="0.2">
      <c r="U57616" s="55"/>
      <c r="V57616" s="53"/>
      <c r="W57616" s="53"/>
      <c r="X57616" s="53"/>
      <c r="Y57616" s="55"/>
    </row>
    <row r="57617" spans="21:25" x14ac:dyDescent="0.2">
      <c r="U57617" s="55"/>
      <c r="V57617" s="53"/>
      <c r="W57617" s="53"/>
      <c r="X57617" s="53"/>
      <c r="Y57617" s="55"/>
    </row>
    <row r="57618" spans="21:25" x14ac:dyDescent="0.2">
      <c r="U57618" s="55"/>
      <c r="V57618" s="53"/>
      <c r="W57618" s="53"/>
      <c r="X57618" s="53"/>
      <c r="Y57618" s="55"/>
    </row>
    <row r="57619" spans="21:25" x14ac:dyDescent="0.2">
      <c r="U57619" s="55"/>
      <c r="V57619" s="53"/>
      <c r="W57619" s="53"/>
      <c r="X57619" s="53"/>
      <c r="Y57619" s="55"/>
    </row>
    <row r="57620" spans="21:25" x14ac:dyDescent="0.2">
      <c r="U57620" s="55"/>
      <c r="V57620" s="53"/>
      <c r="W57620" s="53"/>
      <c r="X57620" s="53"/>
      <c r="Y57620" s="55"/>
    </row>
    <row r="57621" spans="21:25" x14ac:dyDescent="0.2">
      <c r="U57621" s="55"/>
      <c r="V57621" s="53"/>
      <c r="W57621" s="53"/>
      <c r="X57621" s="53"/>
      <c r="Y57621" s="55"/>
    </row>
    <row r="57622" spans="21:25" x14ac:dyDescent="0.2">
      <c r="U57622" s="55"/>
      <c r="V57622" s="53"/>
      <c r="W57622" s="53"/>
      <c r="X57622" s="53"/>
      <c r="Y57622" s="55"/>
    </row>
    <row r="57623" spans="21:25" x14ac:dyDescent="0.2">
      <c r="U57623" s="55"/>
      <c r="V57623" s="53"/>
      <c r="W57623" s="53"/>
      <c r="X57623" s="53"/>
      <c r="Y57623" s="55"/>
    </row>
    <row r="57624" spans="21:25" x14ac:dyDescent="0.2">
      <c r="U57624" s="55"/>
      <c r="V57624" s="53"/>
      <c r="W57624" s="53"/>
      <c r="X57624" s="53"/>
      <c r="Y57624" s="55"/>
    </row>
    <row r="57625" spans="21:25" x14ac:dyDescent="0.2">
      <c r="U57625" s="55"/>
      <c r="V57625" s="53"/>
      <c r="W57625" s="53"/>
      <c r="X57625" s="53"/>
      <c r="Y57625" s="55"/>
    </row>
    <row r="57626" spans="21:25" x14ac:dyDescent="0.2">
      <c r="U57626" s="55"/>
      <c r="V57626" s="53"/>
      <c r="W57626" s="53"/>
      <c r="X57626" s="53"/>
      <c r="Y57626" s="55"/>
    </row>
    <row r="57627" spans="21:25" x14ac:dyDescent="0.2">
      <c r="U57627" s="55"/>
      <c r="V57627" s="53"/>
      <c r="W57627" s="53"/>
      <c r="X57627" s="53"/>
      <c r="Y57627" s="55"/>
    </row>
    <row r="57628" spans="21:25" x14ac:dyDescent="0.2">
      <c r="U57628" s="55"/>
      <c r="V57628" s="53"/>
      <c r="W57628" s="53"/>
      <c r="X57628" s="53"/>
      <c r="Y57628" s="55"/>
    </row>
    <row r="57629" spans="21:25" x14ac:dyDescent="0.2">
      <c r="U57629" s="55"/>
      <c r="V57629" s="53"/>
      <c r="W57629" s="53"/>
      <c r="X57629" s="53"/>
      <c r="Y57629" s="55"/>
    </row>
    <row r="57630" spans="21:25" x14ac:dyDescent="0.2">
      <c r="U57630" s="55"/>
      <c r="V57630" s="53"/>
      <c r="W57630" s="53"/>
      <c r="X57630" s="53"/>
      <c r="Y57630" s="55"/>
    </row>
    <row r="57631" spans="21:25" x14ac:dyDescent="0.2">
      <c r="U57631" s="55"/>
      <c r="V57631" s="53"/>
      <c r="W57631" s="53"/>
      <c r="X57631" s="53"/>
      <c r="Y57631" s="55"/>
    </row>
    <row r="57632" spans="21:25" x14ac:dyDescent="0.2">
      <c r="U57632" s="55"/>
      <c r="V57632" s="53"/>
      <c r="W57632" s="53"/>
      <c r="X57632" s="53"/>
      <c r="Y57632" s="55"/>
    </row>
    <row r="57633" spans="21:25" x14ac:dyDescent="0.2">
      <c r="U57633" s="55"/>
      <c r="V57633" s="53"/>
      <c r="W57633" s="53"/>
      <c r="X57633" s="53"/>
      <c r="Y57633" s="55"/>
    </row>
    <row r="57634" spans="21:25" x14ac:dyDescent="0.2">
      <c r="U57634" s="55"/>
      <c r="V57634" s="53"/>
      <c r="W57634" s="53"/>
      <c r="X57634" s="53"/>
      <c r="Y57634" s="55"/>
    </row>
    <row r="57635" spans="21:25" x14ac:dyDescent="0.2">
      <c r="U57635" s="55"/>
      <c r="V57635" s="53"/>
      <c r="W57635" s="53"/>
      <c r="X57635" s="53"/>
      <c r="Y57635" s="55"/>
    </row>
    <row r="57636" spans="21:25" x14ac:dyDescent="0.2">
      <c r="U57636" s="55"/>
      <c r="V57636" s="53"/>
      <c r="W57636" s="53"/>
      <c r="X57636" s="53"/>
      <c r="Y57636" s="55"/>
    </row>
    <row r="57637" spans="21:25" x14ac:dyDescent="0.2">
      <c r="U57637" s="55"/>
      <c r="V57637" s="53"/>
      <c r="W57637" s="53"/>
      <c r="X57637" s="53"/>
      <c r="Y57637" s="55"/>
    </row>
    <row r="57638" spans="21:25" x14ac:dyDescent="0.2">
      <c r="U57638" s="55"/>
      <c r="V57638" s="53"/>
      <c r="W57638" s="53"/>
      <c r="X57638" s="53"/>
      <c r="Y57638" s="55"/>
    </row>
    <row r="57639" spans="21:25" x14ac:dyDescent="0.2">
      <c r="U57639" s="55"/>
      <c r="V57639" s="53"/>
      <c r="W57639" s="53"/>
      <c r="X57639" s="53"/>
      <c r="Y57639" s="55"/>
    </row>
    <row r="57640" spans="21:25" x14ac:dyDescent="0.2">
      <c r="U57640" s="55"/>
      <c r="V57640" s="53"/>
      <c r="W57640" s="53"/>
      <c r="X57640" s="53"/>
      <c r="Y57640" s="55"/>
    </row>
    <row r="57641" spans="21:25" x14ac:dyDescent="0.2">
      <c r="U57641" s="55"/>
      <c r="V57641" s="53"/>
      <c r="W57641" s="53"/>
      <c r="X57641" s="53"/>
      <c r="Y57641" s="55"/>
    </row>
    <row r="57642" spans="21:25" x14ac:dyDescent="0.2">
      <c r="U57642" s="55"/>
      <c r="V57642" s="53"/>
      <c r="W57642" s="53"/>
      <c r="X57642" s="53"/>
      <c r="Y57642" s="55"/>
    </row>
    <row r="57643" spans="21:25" x14ac:dyDescent="0.2">
      <c r="U57643" s="55"/>
      <c r="V57643" s="53"/>
      <c r="W57643" s="53"/>
      <c r="X57643" s="53"/>
      <c r="Y57643" s="55"/>
    </row>
    <row r="57644" spans="21:25" x14ac:dyDescent="0.2">
      <c r="U57644" s="55"/>
      <c r="V57644" s="53"/>
      <c r="W57644" s="53"/>
      <c r="X57644" s="53"/>
      <c r="Y57644" s="55"/>
    </row>
    <row r="57645" spans="21:25" x14ac:dyDescent="0.2">
      <c r="U57645" s="55"/>
      <c r="V57645" s="53"/>
      <c r="W57645" s="53"/>
      <c r="X57645" s="53"/>
      <c r="Y57645" s="55"/>
    </row>
    <row r="57646" spans="21:25" x14ac:dyDescent="0.2">
      <c r="U57646" s="55"/>
      <c r="V57646" s="53"/>
      <c r="W57646" s="53"/>
      <c r="X57646" s="53"/>
      <c r="Y57646" s="55"/>
    </row>
    <row r="57647" spans="21:25" x14ac:dyDescent="0.2">
      <c r="U57647" s="55"/>
      <c r="V57647" s="53"/>
      <c r="W57647" s="53"/>
      <c r="X57647" s="53"/>
      <c r="Y57647" s="55"/>
    </row>
    <row r="57648" spans="21:25" x14ac:dyDescent="0.2">
      <c r="U57648" s="55"/>
      <c r="V57648" s="53"/>
      <c r="W57648" s="53"/>
      <c r="X57648" s="53"/>
      <c r="Y57648" s="55"/>
    </row>
    <row r="57649" spans="21:25" x14ac:dyDescent="0.2">
      <c r="U57649" s="55"/>
      <c r="V57649" s="53"/>
      <c r="W57649" s="53"/>
      <c r="X57649" s="53"/>
      <c r="Y57649" s="55"/>
    </row>
    <row r="57650" spans="21:25" x14ac:dyDescent="0.2">
      <c r="U57650" s="55"/>
      <c r="V57650" s="53"/>
      <c r="W57650" s="53"/>
      <c r="X57650" s="53"/>
      <c r="Y57650" s="55"/>
    </row>
    <row r="57651" spans="21:25" x14ac:dyDescent="0.2">
      <c r="U57651" s="55"/>
      <c r="V57651" s="53"/>
      <c r="W57651" s="53"/>
      <c r="X57651" s="53"/>
      <c r="Y57651" s="55"/>
    </row>
    <row r="57652" spans="21:25" x14ac:dyDescent="0.2">
      <c r="U57652" s="55"/>
      <c r="V57652" s="53"/>
      <c r="W57652" s="53"/>
      <c r="X57652" s="53"/>
      <c r="Y57652" s="55"/>
    </row>
    <row r="57653" spans="21:25" x14ac:dyDescent="0.2">
      <c r="U57653" s="55"/>
      <c r="V57653" s="53"/>
      <c r="W57653" s="53"/>
      <c r="X57653" s="53"/>
      <c r="Y57653" s="55"/>
    </row>
    <row r="57654" spans="21:25" x14ac:dyDescent="0.2">
      <c r="U57654" s="55"/>
      <c r="V57654" s="53"/>
      <c r="W57654" s="53"/>
      <c r="X57654" s="53"/>
      <c r="Y57654" s="55"/>
    </row>
    <row r="57655" spans="21:25" x14ac:dyDescent="0.2">
      <c r="U57655" s="55"/>
      <c r="V57655" s="53"/>
      <c r="W57655" s="53"/>
      <c r="X57655" s="53"/>
      <c r="Y57655" s="55"/>
    </row>
    <row r="57656" spans="21:25" x14ac:dyDescent="0.2">
      <c r="U57656" s="55"/>
      <c r="V57656" s="53"/>
      <c r="W57656" s="53"/>
      <c r="X57656" s="53"/>
      <c r="Y57656" s="55"/>
    </row>
    <row r="57657" spans="21:25" x14ac:dyDescent="0.2">
      <c r="U57657" s="55"/>
      <c r="V57657" s="53"/>
      <c r="W57657" s="53"/>
      <c r="X57657" s="53"/>
      <c r="Y57657" s="55"/>
    </row>
    <row r="57658" spans="21:25" x14ac:dyDescent="0.2">
      <c r="U57658" s="55"/>
      <c r="V57658" s="53"/>
      <c r="W57658" s="53"/>
      <c r="X57658" s="53"/>
      <c r="Y57658" s="55"/>
    </row>
    <row r="57659" spans="21:25" x14ac:dyDescent="0.2">
      <c r="U57659" s="55"/>
      <c r="V57659" s="53"/>
      <c r="W57659" s="53"/>
      <c r="X57659" s="53"/>
      <c r="Y57659" s="55"/>
    </row>
    <row r="57660" spans="21:25" x14ac:dyDescent="0.2">
      <c r="U57660" s="55"/>
      <c r="V57660" s="53"/>
      <c r="W57660" s="53"/>
      <c r="X57660" s="53"/>
      <c r="Y57660" s="55"/>
    </row>
    <row r="57661" spans="21:25" x14ac:dyDescent="0.2">
      <c r="U57661" s="55"/>
      <c r="V57661" s="53"/>
      <c r="W57661" s="53"/>
      <c r="X57661" s="53"/>
      <c r="Y57661" s="55"/>
    </row>
    <row r="57662" spans="21:25" x14ac:dyDescent="0.2">
      <c r="U57662" s="55"/>
      <c r="V57662" s="53"/>
      <c r="W57662" s="53"/>
      <c r="X57662" s="53"/>
      <c r="Y57662" s="55"/>
    </row>
    <row r="57663" spans="21:25" x14ac:dyDescent="0.2">
      <c r="U57663" s="55"/>
      <c r="V57663" s="53"/>
      <c r="W57663" s="53"/>
      <c r="X57663" s="53"/>
      <c r="Y57663" s="55"/>
    </row>
    <row r="57664" spans="21:25" x14ac:dyDescent="0.2">
      <c r="U57664" s="55"/>
      <c r="V57664" s="53"/>
      <c r="W57664" s="53"/>
      <c r="X57664" s="53"/>
      <c r="Y57664" s="55"/>
    </row>
    <row r="57665" spans="21:25" x14ac:dyDescent="0.2">
      <c r="U57665" s="55"/>
      <c r="V57665" s="53"/>
      <c r="W57665" s="53"/>
      <c r="X57665" s="53"/>
      <c r="Y57665" s="55"/>
    </row>
    <row r="57666" spans="21:25" x14ac:dyDescent="0.2">
      <c r="U57666" s="55"/>
      <c r="V57666" s="53"/>
      <c r="W57666" s="53"/>
      <c r="X57666" s="53"/>
      <c r="Y57666" s="55"/>
    </row>
    <row r="57667" spans="21:25" x14ac:dyDescent="0.2">
      <c r="U57667" s="55"/>
      <c r="V57667" s="53"/>
      <c r="W57667" s="53"/>
      <c r="X57667" s="53"/>
      <c r="Y57667" s="55"/>
    </row>
    <row r="57668" spans="21:25" x14ac:dyDescent="0.2">
      <c r="U57668" s="55"/>
      <c r="V57668" s="53"/>
      <c r="W57668" s="53"/>
      <c r="X57668" s="53"/>
      <c r="Y57668" s="55"/>
    </row>
    <row r="57669" spans="21:25" x14ac:dyDescent="0.2">
      <c r="U57669" s="55"/>
      <c r="V57669" s="53"/>
      <c r="W57669" s="53"/>
      <c r="X57669" s="53"/>
      <c r="Y57669" s="55"/>
    </row>
    <row r="57670" spans="21:25" x14ac:dyDescent="0.2">
      <c r="U57670" s="55"/>
      <c r="V57670" s="53"/>
      <c r="W57670" s="53"/>
      <c r="X57670" s="53"/>
      <c r="Y57670" s="55"/>
    </row>
    <row r="57671" spans="21:25" x14ac:dyDescent="0.2">
      <c r="U57671" s="55"/>
      <c r="V57671" s="53"/>
      <c r="W57671" s="53"/>
      <c r="X57671" s="53"/>
      <c r="Y57671" s="55"/>
    </row>
    <row r="57672" spans="21:25" x14ac:dyDescent="0.2">
      <c r="U57672" s="55"/>
      <c r="V57672" s="53"/>
      <c r="W57672" s="53"/>
      <c r="X57672" s="53"/>
      <c r="Y57672" s="55"/>
    </row>
    <row r="57673" spans="21:25" x14ac:dyDescent="0.2">
      <c r="U57673" s="55"/>
      <c r="V57673" s="53"/>
      <c r="W57673" s="53"/>
      <c r="X57673" s="53"/>
      <c r="Y57673" s="55"/>
    </row>
    <row r="57674" spans="21:25" x14ac:dyDescent="0.2">
      <c r="U57674" s="55"/>
      <c r="V57674" s="53"/>
      <c r="W57674" s="53"/>
      <c r="X57674" s="53"/>
      <c r="Y57674" s="55"/>
    </row>
    <row r="57675" spans="21:25" x14ac:dyDescent="0.2">
      <c r="U57675" s="55"/>
      <c r="V57675" s="53"/>
      <c r="W57675" s="53"/>
      <c r="X57675" s="53"/>
      <c r="Y57675" s="55"/>
    </row>
    <row r="57676" spans="21:25" x14ac:dyDescent="0.2">
      <c r="U57676" s="55"/>
      <c r="V57676" s="53"/>
      <c r="W57676" s="53"/>
      <c r="X57676" s="53"/>
      <c r="Y57676" s="55"/>
    </row>
    <row r="57677" spans="21:25" x14ac:dyDescent="0.2">
      <c r="U57677" s="55"/>
      <c r="V57677" s="53"/>
      <c r="W57677" s="53"/>
      <c r="X57677" s="53"/>
      <c r="Y57677" s="55"/>
    </row>
    <row r="57678" spans="21:25" x14ac:dyDescent="0.2">
      <c r="U57678" s="55"/>
      <c r="V57678" s="53"/>
      <c r="W57678" s="53"/>
      <c r="X57678" s="53"/>
      <c r="Y57678" s="55"/>
    </row>
    <row r="57679" spans="21:25" x14ac:dyDescent="0.2">
      <c r="U57679" s="55"/>
      <c r="V57679" s="53"/>
      <c r="W57679" s="53"/>
      <c r="X57679" s="53"/>
      <c r="Y57679" s="55"/>
    </row>
    <row r="57680" spans="21:25" x14ac:dyDescent="0.2">
      <c r="U57680" s="55"/>
      <c r="V57680" s="53"/>
      <c r="W57680" s="53"/>
      <c r="X57680" s="53"/>
      <c r="Y57680" s="55"/>
    </row>
    <row r="57681" spans="21:25" x14ac:dyDescent="0.2">
      <c r="U57681" s="55"/>
      <c r="V57681" s="53"/>
      <c r="W57681" s="53"/>
      <c r="X57681" s="53"/>
      <c r="Y57681" s="55"/>
    </row>
    <row r="57682" spans="21:25" x14ac:dyDescent="0.2">
      <c r="U57682" s="55"/>
      <c r="V57682" s="53"/>
      <c r="W57682" s="53"/>
      <c r="X57682" s="53"/>
      <c r="Y57682" s="55"/>
    </row>
    <row r="57683" spans="21:25" x14ac:dyDescent="0.2">
      <c r="U57683" s="55"/>
      <c r="V57683" s="53"/>
      <c r="W57683" s="53"/>
      <c r="X57683" s="53"/>
      <c r="Y57683" s="55"/>
    </row>
    <row r="57684" spans="21:25" x14ac:dyDescent="0.2">
      <c r="U57684" s="55"/>
      <c r="V57684" s="53"/>
      <c r="W57684" s="53"/>
      <c r="X57684" s="53"/>
      <c r="Y57684" s="55"/>
    </row>
    <row r="57685" spans="21:25" x14ac:dyDescent="0.2">
      <c r="U57685" s="55"/>
      <c r="V57685" s="53"/>
      <c r="W57685" s="53"/>
      <c r="X57685" s="53"/>
      <c r="Y57685" s="55"/>
    </row>
    <row r="57686" spans="21:25" x14ac:dyDescent="0.2">
      <c r="U57686" s="55"/>
      <c r="V57686" s="53"/>
      <c r="W57686" s="53"/>
      <c r="X57686" s="53"/>
      <c r="Y57686" s="55"/>
    </row>
    <row r="57687" spans="21:25" x14ac:dyDescent="0.2">
      <c r="U57687" s="55"/>
      <c r="V57687" s="53"/>
      <c r="W57687" s="53"/>
      <c r="X57687" s="53"/>
      <c r="Y57687" s="55"/>
    </row>
    <row r="57688" spans="21:25" x14ac:dyDescent="0.2">
      <c r="U57688" s="55"/>
      <c r="V57688" s="53"/>
      <c r="W57688" s="53"/>
      <c r="X57688" s="53"/>
      <c r="Y57688" s="55"/>
    </row>
    <row r="57689" spans="21:25" x14ac:dyDescent="0.2">
      <c r="U57689" s="55"/>
      <c r="V57689" s="53"/>
      <c r="W57689" s="53"/>
      <c r="X57689" s="53"/>
      <c r="Y57689" s="55"/>
    </row>
    <row r="57690" spans="21:25" x14ac:dyDescent="0.2">
      <c r="U57690" s="55"/>
      <c r="V57690" s="53"/>
      <c r="W57690" s="53"/>
      <c r="X57690" s="53"/>
      <c r="Y57690" s="55"/>
    </row>
    <row r="57691" spans="21:25" x14ac:dyDescent="0.2">
      <c r="U57691" s="55"/>
      <c r="V57691" s="53"/>
      <c r="W57691" s="53"/>
      <c r="X57691" s="53"/>
      <c r="Y57691" s="55"/>
    </row>
    <row r="57692" spans="21:25" x14ac:dyDescent="0.2">
      <c r="U57692" s="55"/>
      <c r="V57692" s="53"/>
      <c r="W57692" s="53"/>
      <c r="X57692" s="53"/>
      <c r="Y57692" s="55"/>
    </row>
    <row r="57693" spans="21:25" x14ac:dyDescent="0.2">
      <c r="U57693" s="55"/>
      <c r="V57693" s="53"/>
      <c r="W57693" s="53"/>
      <c r="X57693" s="53"/>
      <c r="Y57693" s="55"/>
    </row>
    <row r="57694" spans="21:25" x14ac:dyDescent="0.2">
      <c r="U57694" s="55"/>
      <c r="V57694" s="53"/>
      <c r="W57694" s="53"/>
      <c r="X57694" s="53"/>
      <c r="Y57694" s="55"/>
    </row>
    <row r="57695" spans="21:25" x14ac:dyDescent="0.2">
      <c r="U57695" s="55"/>
      <c r="V57695" s="53"/>
      <c r="W57695" s="53"/>
      <c r="X57695" s="53"/>
      <c r="Y57695" s="55"/>
    </row>
    <row r="57696" spans="21:25" x14ac:dyDescent="0.2">
      <c r="U57696" s="55"/>
      <c r="V57696" s="53"/>
      <c r="W57696" s="53"/>
      <c r="X57696" s="53"/>
      <c r="Y57696" s="55"/>
    </row>
    <row r="57697" spans="21:25" x14ac:dyDescent="0.2">
      <c r="U57697" s="55"/>
      <c r="V57697" s="53"/>
      <c r="W57697" s="53"/>
      <c r="X57697" s="53"/>
      <c r="Y57697" s="55"/>
    </row>
    <row r="57698" spans="21:25" x14ac:dyDescent="0.2">
      <c r="U57698" s="55"/>
      <c r="V57698" s="53"/>
      <c r="W57698" s="53"/>
      <c r="X57698" s="53"/>
      <c r="Y57698" s="55"/>
    </row>
    <row r="57699" spans="21:25" x14ac:dyDescent="0.2">
      <c r="U57699" s="55"/>
      <c r="V57699" s="53"/>
      <c r="W57699" s="53"/>
      <c r="X57699" s="53"/>
      <c r="Y57699" s="55"/>
    </row>
    <row r="57700" spans="21:25" x14ac:dyDescent="0.2">
      <c r="U57700" s="55"/>
      <c r="V57700" s="53"/>
      <c r="W57700" s="53"/>
      <c r="X57700" s="53"/>
      <c r="Y57700" s="55"/>
    </row>
    <row r="57701" spans="21:25" x14ac:dyDescent="0.2">
      <c r="U57701" s="55"/>
      <c r="V57701" s="53"/>
      <c r="W57701" s="53"/>
      <c r="X57701" s="53"/>
      <c r="Y57701" s="55"/>
    </row>
    <row r="57702" spans="21:25" x14ac:dyDescent="0.2">
      <c r="U57702" s="55"/>
      <c r="V57702" s="53"/>
      <c r="W57702" s="53"/>
      <c r="X57702" s="53"/>
      <c r="Y57702" s="55"/>
    </row>
    <row r="57703" spans="21:25" x14ac:dyDescent="0.2">
      <c r="U57703" s="55"/>
      <c r="V57703" s="53"/>
      <c r="W57703" s="53"/>
      <c r="X57703" s="53"/>
      <c r="Y57703" s="55"/>
    </row>
    <row r="57704" spans="21:25" x14ac:dyDescent="0.2">
      <c r="U57704" s="55"/>
      <c r="V57704" s="53"/>
      <c r="W57704" s="53"/>
      <c r="X57704" s="53"/>
      <c r="Y57704" s="55"/>
    </row>
    <row r="57705" spans="21:25" x14ac:dyDescent="0.2">
      <c r="U57705" s="55"/>
      <c r="V57705" s="53"/>
      <c r="W57705" s="53"/>
      <c r="X57705" s="53"/>
      <c r="Y57705" s="55"/>
    </row>
    <row r="57706" spans="21:25" x14ac:dyDescent="0.2">
      <c r="U57706" s="55"/>
      <c r="V57706" s="53"/>
      <c r="W57706" s="53"/>
      <c r="X57706" s="53"/>
      <c r="Y57706" s="55"/>
    </row>
    <row r="57707" spans="21:25" x14ac:dyDescent="0.2">
      <c r="U57707" s="55"/>
      <c r="V57707" s="53"/>
      <c r="W57707" s="53"/>
      <c r="X57707" s="53"/>
      <c r="Y57707" s="55"/>
    </row>
    <row r="57708" spans="21:25" x14ac:dyDescent="0.2">
      <c r="U57708" s="55"/>
      <c r="V57708" s="53"/>
      <c r="W57708" s="53"/>
      <c r="X57708" s="53"/>
      <c r="Y57708" s="55"/>
    </row>
    <row r="57709" spans="21:25" x14ac:dyDescent="0.2">
      <c r="U57709" s="55"/>
      <c r="V57709" s="53"/>
      <c r="W57709" s="53"/>
      <c r="X57709" s="53"/>
      <c r="Y57709" s="55"/>
    </row>
    <row r="57710" spans="21:25" x14ac:dyDescent="0.2">
      <c r="U57710" s="55"/>
      <c r="V57710" s="53"/>
      <c r="W57710" s="53"/>
      <c r="X57710" s="53"/>
      <c r="Y57710" s="55"/>
    </row>
    <row r="57711" spans="21:25" x14ac:dyDescent="0.2">
      <c r="U57711" s="55"/>
      <c r="V57711" s="53"/>
      <c r="W57711" s="53"/>
      <c r="X57711" s="53"/>
      <c r="Y57711" s="55"/>
    </row>
    <row r="57712" spans="21:25" x14ac:dyDescent="0.2">
      <c r="U57712" s="55"/>
      <c r="V57712" s="53"/>
      <c r="W57712" s="53"/>
      <c r="X57712" s="53"/>
      <c r="Y57712" s="55"/>
    </row>
    <row r="57713" spans="21:25" x14ac:dyDescent="0.2">
      <c r="U57713" s="55"/>
      <c r="V57713" s="53"/>
      <c r="W57713" s="53"/>
      <c r="X57713" s="53"/>
      <c r="Y57713" s="55"/>
    </row>
    <row r="57714" spans="21:25" x14ac:dyDescent="0.2">
      <c r="U57714" s="55"/>
      <c r="V57714" s="53"/>
      <c r="W57714" s="53"/>
      <c r="X57714" s="53"/>
      <c r="Y57714" s="55"/>
    </row>
    <row r="57715" spans="21:25" x14ac:dyDescent="0.2">
      <c r="U57715" s="55"/>
      <c r="V57715" s="53"/>
      <c r="W57715" s="53"/>
      <c r="X57715" s="53"/>
      <c r="Y57715" s="55"/>
    </row>
    <row r="57716" spans="21:25" x14ac:dyDescent="0.2">
      <c r="U57716" s="55"/>
      <c r="V57716" s="53"/>
      <c r="W57716" s="53"/>
      <c r="X57716" s="53"/>
      <c r="Y57716" s="55"/>
    </row>
    <row r="57717" spans="21:25" x14ac:dyDescent="0.2">
      <c r="U57717" s="55"/>
      <c r="V57717" s="53"/>
      <c r="W57717" s="53"/>
      <c r="X57717" s="53"/>
      <c r="Y57717" s="55"/>
    </row>
    <row r="57718" spans="21:25" x14ac:dyDescent="0.2">
      <c r="U57718" s="55"/>
      <c r="V57718" s="53"/>
      <c r="W57718" s="53"/>
      <c r="X57718" s="53"/>
      <c r="Y57718" s="55"/>
    </row>
    <row r="57719" spans="21:25" x14ac:dyDescent="0.2">
      <c r="U57719" s="55"/>
      <c r="V57719" s="53"/>
      <c r="W57719" s="53"/>
      <c r="X57719" s="53"/>
      <c r="Y57719" s="55"/>
    </row>
    <row r="57720" spans="21:25" x14ac:dyDescent="0.2">
      <c r="U57720" s="55"/>
      <c r="V57720" s="53"/>
      <c r="W57720" s="53"/>
      <c r="X57720" s="53"/>
      <c r="Y57720" s="55"/>
    </row>
    <row r="57721" spans="21:25" x14ac:dyDescent="0.2">
      <c r="U57721" s="55"/>
      <c r="V57721" s="53"/>
      <c r="W57721" s="53"/>
      <c r="X57721" s="53"/>
      <c r="Y57721" s="55"/>
    </row>
    <row r="57722" spans="21:25" x14ac:dyDescent="0.2">
      <c r="U57722" s="55"/>
      <c r="V57722" s="53"/>
      <c r="W57722" s="53"/>
      <c r="X57722" s="53"/>
      <c r="Y57722" s="55"/>
    </row>
    <row r="57723" spans="21:25" x14ac:dyDescent="0.2">
      <c r="U57723" s="55"/>
      <c r="V57723" s="53"/>
      <c r="W57723" s="53"/>
      <c r="X57723" s="53"/>
      <c r="Y57723" s="55"/>
    </row>
    <row r="57724" spans="21:25" x14ac:dyDescent="0.2">
      <c r="U57724" s="55"/>
      <c r="V57724" s="53"/>
      <c r="W57724" s="53"/>
      <c r="X57724" s="53"/>
      <c r="Y57724" s="55"/>
    </row>
    <row r="57725" spans="21:25" x14ac:dyDescent="0.2">
      <c r="U57725" s="55"/>
      <c r="V57725" s="53"/>
      <c r="W57725" s="53"/>
      <c r="X57725" s="53"/>
      <c r="Y57725" s="55"/>
    </row>
    <row r="57726" spans="21:25" x14ac:dyDescent="0.2">
      <c r="U57726" s="55"/>
      <c r="V57726" s="53"/>
      <c r="W57726" s="53"/>
      <c r="X57726" s="53"/>
      <c r="Y57726" s="55"/>
    </row>
    <row r="57727" spans="21:25" x14ac:dyDescent="0.2">
      <c r="U57727" s="55"/>
      <c r="V57727" s="53"/>
      <c r="W57727" s="53"/>
      <c r="X57727" s="53"/>
      <c r="Y57727" s="55"/>
    </row>
    <row r="57728" spans="21:25" x14ac:dyDescent="0.2">
      <c r="U57728" s="55"/>
      <c r="V57728" s="53"/>
      <c r="W57728" s="53"/>
      <c r="X57728" s="53"/>
      <c r="Y57728" s="55"/>
    </row>
    <row r="57729" spans="21:25" x14ac:dyDescent="0.2">
      <c r="U57729" s="55"/>
      <c r="V57729" s="53"/>
      <c r="W57729" s="53"/>
      <c r="X57729" s="53"/>
      <c r="Y57729" s="55"/>
    </row>
    <row r="57730" spans="21:25" x14ac:dyDescent="0.2">
      <c r="U57730" s="55"/>
      <c r="V57730" s="53"/>
      <c r="W57730" s="53"/>
      <c r="X57730" s="53"/>
      <c r="Y57730" s="55"/>
    </row>
    <row r="57731" spans="21:25" x14ac:dyDescent="0.2">
      <c r="U57731" s="55"/>
      <c r="V57731" s="53"/>
      <c r="W57731" s="53"/>
      <c r="X57731" s="53"/>
      <c r="Y57731" s="55"/>
    </row>
    <row r="57732" spans="21:25" x14ac:dyDescent="0.2">
      <c r="U57732" s="55"/>
      <c r="V57732" s="53"/>
      <c r="W57732" s="53"/>
      <c r="X57732" s="53"/>
      <c r="Y57732" s="55"/>
    </row>
    <row r="57733" spans="21:25" x14ac:dyDescent="0.2">
      <c r="U57733" s="55"/>
      <c r="V57733" s="53"/>
      <c r="W57733" s="53"/>
      <c r="X57733" s="53"/>
      <c r="Y57733" s="55"/>
    </row>
    <row r="57734" spans="21:25" x14ac:dyDescent="0.2">
      <c r="U57734" s="55"/>
      <c r="V57734" s="53"/>
      <c r="W57734" s="53"/>
      <c r="X57734" s="53"/>
      <c r="Y57734" s="55"/>
    </row>
    <row r="57735" spans="21:25" x14ac:dyDescent="0.2">
      <c r="U57735" s="55"/>
      <c r="V57735" s="53"/>
      <c r="W57735" s="53"/>
      <c r="X57735" s="53"/>
      <c r="Y57735" s="55"/>
    </row>
    <row r="57736" spans="21:25" x14ac:dyDescent="0.2">
      <c r="U57736" s="55"/>
      <c r="V57736" s="53"/>
      <c r="W57736" s="53"/>
      <c r="X57736" s="53"/>
      <c r="Y57736" s="55"/>
    </row>
    <row r="57737" spans="21:25" x14ac:dyDescent="0.2">
      <c r="U57737" s="55"/>
      <c r="V57737" s="53"/>
      <c r="W57737" s="53"/>
      <c r="X57737" s="53"/>
      <c r="Y57737" s="55"/>
    </row>
    <row r="57738" spans="21:25" x14ac:dyDescent="0.2">
      <c r="U57738" s="55"/>
      <c r="V57738" s="53"/>
      <c r="W57738" s="53"/>
      <c r="X57738" s="53"/>
      <c r="Y57738" s="55"/>
    </row>
    <row r="57739" spans="21:25" x14ac:dyDescent="0.2">
      <c r="U57739" s="55"/>
      <c r="V57739" s="53"/>
      <c r="W57739" s="53"/>
      <c r="X57739" s="53"/>
      <c r="Y57739" s="55"/>
    </row>
    <row r="57740" spans="21:25" x14ac:dyDescent="0.2">
      <c r="U57740" s="55"/>
      <c r="V57740" s="53"/>
      <c r="W57740" s="53"/>
      <c r="X57740" s="53"/>
      <c r="Y57740" s="55"/>
    </row>
    <row r="57741" spans="21:25" x14ac:dyDescent="0.2">
      <c r="U57741" s="55"/>
      <c r="V57741" s="53"/>
      <c r="W57741" s="53"/>
      <c r="X57741" s="53"/>
      <c r="Y57741" s="55"/>
    </row>
    <row r="57742" spans="21:25" x14ac:dyDescent="0.2">
      <c r="U57742" s="55"/>
      <c r="V57742" s="53"/>
      <c r="W57742" s="53"/>
      <c r="X57742" s="53"/>
      <c r="Y57742" s="55"/>
    </row>
    <row r="57743" spans="21:25" x14ac:dyDescent="0.2">
      <c r="U57743" s="55"/>
      <c r="V57743" s="53"/>
      <c r="W57743" s="53"/>
      <c r="X57743" s="53"/>
      <c r="Y57743" s="55"/>
    </row>
    <row r="57744" spans="21:25" x14ac:dyDescent="0.2">
      <c r="U57744" s="55"/>
      <c r="V57744" s="53"/>
      <c r="W57744" s="53"/>
      <c r="X57744" s="53"/>
      <c r="Y57744" s="55"/>
    </row>
    <row r="57745" spans="21:25" x14ac:dyDescent="0.2">
      <c r="U57745" s="55"/>
      <c r="V57745" s="53"/>
      <c r="W57745" s="53"/>
      <c r="X57745" s="53"/>
      <c r="Y57745" s="55"/>
    </row>
    <row r="57746" spans="21:25" x14ac:dyDescent="0.2">
      <c r="U57746" s="55"/>
      <c r="V57746" s="53"/>
      <c r="W57746" s="53"/>
      <c r="X57746" s="53"/>
      <c r="Y57746" s="55"/>
    </row>
    <row r="57747" spans="21:25" x14ac:dyDescent="0.2">
      <c r="U57747" s="55"/>
      <c r="V57747" s="53"/>
      <c r="W57747" s="53"/>
      <c r="X57747" s="53"/>
      <c r="Y57747" s="55"/>
    </row>
    <row r="57748" spans="21:25" x14ac:dyDescent="0.2">
      <c r="U57748" s="55"/>
      <c r="V57748" s="53"/>
      <c r="W57748" s="53"/>
      <c r="X57748" s="53"/>
      <c r="Y57748" s="55"/>
    </row>
    <row r="57749" spans="21:25" x14ac:dyDescent="0.2">
      <c r="U57749" s="55"/>
      <c r="V57749" s="53"/>
      <c r="W57749" s="53"/>
      <c r="X57749" s="53"/>
      <c r="Y57749" s="55"/>
    </row>
    <row r="57750" spans="21:25" x14ac:dyDescent="0.2">
      <c r="U57750" s="55"/>
      <c r="V57750" s="53"/>
      <c r="W57750" s="53"/>
      <c r="X57750" s="53"/>
      <c r="Y57750" s="55"/>
    </row>
    <row r="57751" spans="21:25" x14ac:dyDescent="0.2">
      <c r="U57751" s="55"/>
      <c r="V57751" s="53"/>
      <c r="W57751" s="53"/>
      <c r="X57751" s="53"/>
      <c r="Y57751" s="55"/>
    </row>
    <row r="57752" spans="21:25" x14ac:dyDescent="0.2">
      <c r="U57752" s="55"/>
      <c r="V57752" s="53"/>
      <c r="W57752" s="53"/>
      <c r="X57752" s="53"/>
      <c r="Y57752" s="55"/>
    </row>
    <row r="57753" spans="21:25" x14ac:dyDescent="0.2">
      <c r="U57753" s="55"/>
      <c r="V57753" s="53"/>
      <c r="W57753" s="53"/>
      <c r="X57753" s="53"/>
      <c r="Y57753" s="55"/>
    </row>
    <row r="57754" spans="21:25" x14ac:dyDescent="0.2">
      <c r="U57754" s="55"/>
      <c r="V57754" s="53"/>
      <c r="W57754" s="53"/>
      <c r="X57754" s="53"/>
      <c r="Y57754" s="55"/>
    </row>
    <row r="57755" spans="21:25" x14ac:dyDescent="0.2">
      <c r="U57755" s="55"/>
      <c r="V57755" s="53"/>
      <c r="W57755" s="53"/>
      <c r="X57755" s="53"/>
      <c r="Y57755" s="55"/>
    </row>
    <row r="57756" spans="21:25" x14ac:dyDescent="0.2">
      <c r="U57756" s="55"/>
      <c r="V57756" s="53"/>
      <c r="W57756" s="53"/>
      <c r="X57756" s="53"/>
      <c r="Y57756" s="55"/>
    </row>
    <row r="57757" spans="21:25" x14ac:dyDescent="0.2">
      <c r="U57757" s="55"/>
      <c r="V57757" s="53"/>
      <c r="W57757" s="53"/>
      <c r="X57757" s="53"/>
      <c r="Y57757" s="55"/>
    </row>
    <row r="57758" spans="21:25" x14ac:dyDescent="0.2">
      <c r="U57758" s="55"/>
      <c r="V57758" s="53"/>
      <c r="W57758" s="53"/>
      <c r="X57758" s="53"/>
      <c r="Y57758" s="55"/>
    </row>
    <row r="57759" spans="21:25" x14ac:dyDescent="0.2">
      <c r="U57759" s="55"/>
      <c r="V57759" s="53"/>
      <c r="W57759" s="53"/>
      <c r="X57759" s="53"/>
      <c r="Y57759" s="55"/>
    </row>
    <row r="57760" spans="21:25" x14ac:dyDescent="0.2">
      <c r="U57760" s="55"/>
      <c r="V57760" s="53"/>
      <c r="W57760" s="53"/>
      <c r="X57760" s="53"/>
      <c r="Y57760" s="55"/>
    </row>
    <row r="57761" spans="21:25" x14ac:dyDescent="0.2">
      <c r="U57761" s="55"/>
      <c r="V57761" s="53"/>
      <c r="W57761" s="53"/>
      <c r="X57761" s="53"/>
      <c r="Y57761" s="55"/>
    </row>
    <row r="57762" spans="21:25" x14ac:dyDescent="0.2">
      <c r="U57762" s="55"/>
      <c r="V57762" s="53"/>
      <c r="W57762" s="53"/>
      <c r="X57762" s="53"/>
      <c r="Y57762" s="55"/>
    </row>
    <row r="57763" spans="21:25" x14ac:dyDescent="0.2">
      <c r="U57763" s="55"/>
      <c r="V57763" s="53"/>
      <c r="W57763" s="53"/>
      <c r="X57763" s="53"/>
      <c r="Y57763" s="55"/>
    </row>
    <row r="57764" spans="21:25" x14ac:dyDescent="0.2">
      <c r="U57764" s="55"/>
      <c r="V57764" s="53"/>
      <c r="W57764" s="53"/>
      <c r="X57764" s="53"/>
      <c r="Y57764" s="55"/>
    </row>
    <row r="57765" spans="21:25" x14ac:dyDescent="0.2">
      <c r="U57765" s="55"/>
      <c r="V57765" s="53"/>
      <c r="W57765" s="53"/>
      <c r="X57765" s="53"/>
      <c r="Y57765" s="55"/>
    </row>
    <row r="57766" spans="21:25" x14ac:dyDescent="0.2">
      <c r="U57766" s="55"/>
      <c r="V57766" s="53"/>
      <c r="W57766" s="53"/>
      <c r="X57766" s="53"/>
      <c r="Y57766" s="55"/>
    </row>
    <row r="57767" spans="21:25" x14ac:dyDescent="0.2">
      <c r="U57767" s="55"/>
      <c r="V57767" s="53"/>
      <c r="W57767" s="53"/>
      <c r="X57767" s="53"/>
      <c r="Y57767" s="55"/>
    </row>
    <row r="57768" spans="21:25" x14ac:dyDescent="0.2">
      <c r="U57768" s="55"/>
      <c r="V57768" s="53"/>
      <c r="W57768" s="53"/>
      <c r="X57768" s="53"/>
      <c r="Y57768" s="55"/>
    </row>
    <row r="57769" spans="21:25" x14ac:dyDescent="0.2">
      <c r="U57769" s="55"/>
      <c r="V57769" s="53"/>
      <c r="W57769" s="53"/>
      <c r="X57769" s="53"/>
      <c r="Y57769" s="55"/>
    </row>
    <row r="57770" spans="21:25" x14ac:dyDescent="0.2">
      <c r="U57770" s="55"/>
      <c r="V57770" s="53"/>
      <c r="W57770" s="53"/>
      <c r="X57770" s="53"/>
      <c r="Y57770" s="55"/>
    </row>
    <row r="57771" spans="21:25" x14ac:dyDescent="0.2">
      <c r="U57771" s="55"/>
      <c r="V57771" s="53"/>
      <c r="W57771" s="53"/>
      <c r="X57771" s="53"/>
      <c r="Y57771" s="55"/>
    </row>
    <row r="57772" spans="21:25" x14ac:dyDescent="0.2">
      <c r="U57772" s="55"/>
      <c r="V57772" s="53"/>
      <c r="W57772" s="53"/>
      <c r="X57772" s="53"/>
      <c r="Y57772" s="55"/>
    </row>
    <row r="57773" spans="21:25" x14ac:dyDescent="0.2">
      <c r="U57773" s="55"/>
      <c r="V57773" s="53"/>
      <c r="W57773" s="53"/>
      <c r="X57773" s="53"/>
      <c r="Y57773" s="55"/>
    </row>
    <row r="57774" spans="21:25" x14ac:dyDescent="0.2">
      <c r="U57774" s="55"/>
      <c r="V57774" s="53"/>
      <c r="W57774" s="53"/>
      <c r="X57774" s="53"/>
      <c r="Y57774" s="55"/>
    </row>
    <row r="57775" spans="21:25" x14ac:dyDescent="0.2">
      <c r="U57775" s="55"/>
      <c r="V57775" s="53"/>
      <c r="W57775" s="53"/>
      <c r="X57775" s="53"/>
      <c r="Y57775" s="55"/>
    </row>
    <row r="57776" spans="21:25" x14ac:dyDescent="0.2">
      <c r="U57776" s="55"/>
      <c r="V57776" s="53"/>
      <c r="W57776" s="53"/>
      <c r="X57776" s="53"/>
      <c r="Y57776" s="55"/>
    </row>
    <row r="57777" spans="21:25" x14ac:dyDescent="0.2">
      <c r="U57777" s="55"/>
      <c r="V57777" s="53"/>
      <c r="W57777" s="53"/>
      <c r="X57777" s="53"/>
      <c r="Y57777" s="55"/>
    </row>
    <row r="57778" spans="21:25" x14ac:dyDescent="0.2">
      <c r="U57778" s="55"/>
      <c r="V57778" s="53"/>
      <c r="W57778" s="53"/>
      <c r="X57778" s="53"/>
      <c r="Y57778" s="55"/>
    </row>
    <row r="57779" spans="21:25" x14ac:dyDescent="0.2">
      <c r="U57779" s="55"/>
      <c r="V57779" s="53"/>
      <c r="W57779" s="53"/>
      <c r="X57779" s="53"/>
      <c r="Y57779" s="55"/>
    </row>
    <row r="57780" spans="21:25" x14ac:dyDescent="0.2">
      <c r="U57780" s="55"/>
      <c r="V57780" s="53"/>
      <c r="W57780" s="53"/>
      <c r="X57780" s="53"/>
      <c r="Y57780" s="55"/>
    </row>
    <row r="57781" spans="21:25" x14ac:dyDescent="0.2">
      <c r="U57781" s="55"/>
      <c r="V57781" s="53"/>
      <c r="W57781" s="53"/>
      <c r="X57781" s="53"/>
      <c r="Y57781" s="55"/>
    </row>
    <row r="57782" spans="21:25" x14ac:dyDescent="0.2">
      <c r="U57782" s="55"/>
      <c r="V57782" s="53"/>
      <c r="W57782" s="53"/>
      <c r="X57782" s="53"/>
      <c r="Y57782" s="55"/>
    </row>
    <row r="57783" spans="21:25" x14ac:dyDescent="0.2">
      <c r="U57783" s="55"/>
      <c r="V57783" s="53"/>
      <c r="W57783" s="53"/>
      <c r="X57783" s="53"/>
      <c r="Y57783" s="55"/>
    </row>
    <row r="57784" spans="21:25" x14ac:dyDescent="0.2">
      <c r="U57784" s="55"/>
      <c r="V57784" s="53"/>
      <c r="W57784" s="53"/>
      <c r="X57784" s="53"/>
      <c r="Y57784" s="55"/>
    </row>
    <row r="57785" spans="21:25" x14ac:dyDescent="0.2">
      <c r="U57785" s="55"/>
      <c r="V57785" s="53"/>
      <c r="W57785" s="53"/>
      <c r="X57785" s="53"/>
      <c r="Y57785" s="55"/>
    </row>
    <row r="57786" spans="21:25" x14ac:dyDescent="0.2">
      <c r="U57786" s="55"/>
      <c r="V57786" s="53"/>
      <c r="W57786" s="53"/>
      <c r="X57786" s="53"/>
      <c r="Y57786" s="55"/>
    </row>
    <row r="57787" spans="21:25" x14ac:dyDescent="0.2">
      <c r="U57787" s="55"/>
      <c r="V57787" s="53"/>
      <c r="W57787" s="53"/>
      <c r="X57787" s="53"/>
      <c r="Y57787" s="55"/>
    </row>
    <row r="57788" spans="21:25" x14ac:dyDescent="0.2">
      <c r="U57788" s="55"/>
      <c r="V57788" s="53"/>
      <c r="W57788" s="53"/>
      <c r="X57788" s="53"/>
      <c r="Y57788" s="55"/>
    </row>
    <row r="57789" spans="21:25" x14ac:dyDescent="0.2">
      <c r="U57789" s="55"/>
      <c r="V57789" s="53"/>
      <c r="W57789" s="53"/>
      <c r="X57789" s="53"/>
      <c r="Y57789" s="55"/>
    </row>
    <row r="57790" spans="21:25" x14ac:dyDescent="0.2">
      <c r="U57790" s="55"/>
      <c r="V57790" s="53"/>
      <c r="W57790" s="53"/>
      <c r="X57790" s="53"/>
      <c r="Y57790" s="55"/>
    </row>
    <row r="57791" spans="21:25" x14ac:dyDescent="0.2">
      <c r="U57791" s="55"/>
      <c r="V57791" s="53"/>
      <c r="W57791" s="53"/>
      <c r="X57791" s="53"/>
      <c r="Y57791" s="55"/>
    </row>
    <row r="57792" spans="21:25" x14ac:dyDescent="0.2">
      <c r="U57792" s="55"/>
      <c r="V57792" s="53"/>
      <c r="W57792" s="53"/>
      <c r="X57792" s="53"/>
      <c r="Y57792" s="55"/>
    </row>
    <row r="57793" spans="21:25" x14ac:dyDescent="0.2">
      <c r="U57793" s="55"/>
      <c r="V57793" s="53"/>
      <c r="W57793" s="53"/>
      <c r="X57793" s="53"/>
      <c r="Y57793" s="55"/>
    </row>
    <row r="57794" spans="21:25" x14ac:dyDescent="0.2">
      <c r="U57794" s="55"/>
      <c r="V57794" s="53"/>
      <c r="W57794" s="53"/>
      <c r="X57794" s="53"/>
      <c r="Y57794" s="55"/>
    </row>
    <row r="57795" spans="21:25" x14ac:dyDescent="0.2">
      <c r="U57795" s="55"/>
      <c r="V57795" s="53"/>
      <c r="W57795" s="53"/>
      <c r="X57795" s="53"/>
      <c r="Y57795" s="55"/>
    </row>
    <row r="57796" spans="21:25" x14ac:dyDescent="0.2">
      <c r="U57796" s="55"/>
      <c r="V57796" s="53"/>
      <c r="W57796" s="53"/>
      <c r="X57796" s="53"/>
      <c r="Y57796" s="55"/>
    </row>
    <row r="57797" spans="21:25" x14ac:dyDescent="0.2">
      <c r="U57797" s="55"/>
      <c r="V57797" s="53"/>
      <c r="W57797" s="53"/>
      <c r="X57797" s="53"/>
      <c r="Y57797" s="55"/>
    </row>
    <row r="57798" spans="21:25" x14ac:dyDescent="0.2">
      <c r="U57798" s="55"/>
      <c r="V57798" s="53"/>
      <c r="W57798" s="53"/>
      <c r="X57798" s="53"/>
      <c r="Y57798" s="55"/>
    </row>
    <row r="57799" spans="21:25" x14ac:dyDescent="0.2">
      <c r="U57799" s="55"/>
      <c r="V57799" s="53"/>
      <c r="W57799" s="53"/>
      <c r="X57799" s="53"/>
      <c r="Y57799" s="55"/>
    </row>
    <row r="57800" spans="21:25" x14ac:dyDescent="0.2">
      <c r="U57800" s="55"/>
      <c r="V57800" s="53"/>
      <c r="W57800" s="53"/>
      <c r="X57800" s="53"/>
      <c r="Y57800" s="55"/>
    </row>
    <row r="57801" spans="21:25" x14ac:dyDescent="0.2">
      <c r="U57801" s="55"/>
      <c r="V57801" s="53"/>
      <c r="W57801" s="53"/>
      <c r="X57801" s="53"/>
      <c r="Y57801" s="55"/>
    </row>
    <row r="57802" spans="21:25" x14ac:dyDescent="0.2">
      <c r="U57802" s="55"/>
      <c r="V57802" s="53"/>
      <c r="W57802" s="53"/>
      <c r="X57802" s="53"/>
      <c r="Y57802" s="55"/>
    </row>
    <row r="57803" spans="21:25" x14ac:dyDescent="0.2">
      <c r="U57803" s="55"/>
      <c r="V57803" s="53"/>
      <c r="W57803" s="53"/>
      <c r="X57803" s="53"/>
      <c r="Y57803" s="55"/>
    </row>
    <row r="57804" spans="21:25" x14ac:dyDescent="0.2">
      <c r="U57804" s="55"/>
      <c r="V57804" s="53"/>
      <c r="W57804" s="53"/>
      <c r="X57804" s="53"/>
      <c r="Y57804" s="55"/>
    </row>
    <row r="57805" spans="21:25" x14ac:dyDescent="0.2">
      <c r="U57805" s="55"/>
      <c r="V57805" s="53"/>
      <c r="W57805" s="53"/>
      <c r="X57805" s="53"/>
      <c r="Y57805" s="55"/>
    </row>
    <row r="57806" spans="21:25" x14ac:dyDescent="0.2">
      <c r="U57806" s="55"/>
      <c r="V57806" s="53"/>
      <c r="W57806" s="53"/>
      <c r="X57806" s="53"/>
      <c r="Y57806" s="55"/>
    </row>
    <row r="57807" spans="21:25" x14ac:dyDescent="0.2">
      <c r="U57807" s="55"/>
      <c r="V57807" s="53"/>
      <c r="W57807" s="53"/>
      <c r="X57807" s="53"/>
      <c r="Y57807" s="55"/>
    </row>
    <row r="57808" spans="21:25" x14ac:dyDescent="0.2">
      <c r="U57808" s="55"/>
      <c r="V57808" s="53"/>
      <c r="W57808" s="53"/>
      <c r="X57808" s="53"/>
      <c r="Y57808" s="55"/>
    </row>
    <row r="57809" spans="21:25" x14ac:dyDescent="0.2">
      <c r="U57809" s="55"/>
      <c r="V57809" s="53"/>
      <c r="W57809" s="53"/>
      <c r="X57809" s="53"/>
      <c r="Y57809" s="55"/>
    </row>
    <row r="57810" spans="21:25" x14ac:dyDescent="0.2">
      <c r="U57810" s="55"/>
      <c r="V57810" s="53"/>
      <c r="W57810" s="53"/>
      <c r="X57810" s="53"/>
      <c r="Y57810" s="55"/>
    </row>
    <row r="57811" spans="21:25" x14ac:dyDescent="0.2">
      <c r="U57811" s="55"/>
      <c r="V57811" s="53"/>
      <c r="W57811" s="53"/>
      <c r="X57811" s="53"/>
      <c r="Y57811" s="55"/>
    </row>
    <row r="57812" spans="21:25" x14ac:dyDescent="0.2">
      <c r="U57812" s="55"/>
      <c r="V57812" s="53"/>
      <c r="W57812" s="53"/>
      <c r="X57812" s="53"/>
      <c r="Y57812" s="55"/>
    </row>
    <row r="57813" spans="21:25" x14ac:dyDescent="0.2">
      <c r="U57813" s="55"/>
      <c r="V57813" s="53"/>
      <c r="W57813" s="53"/>
      <c r="X57813" s="53"/>
      <c r="Y57813" s="55"/>
    </row>
    <row r="57814" spans="21:25" x14ac:dyDescent="0.2">
      <c r="U57814" s="55"/>
      <c r="V57814" s="53"/>
      <c r="W57814" s="53"/>
      <c r="X57814" s="53"/>
      <c r="Y57814" s="55"/>
    </row>
    <row r="57815" spans="21:25" x14ac:dyDescent="0.2">
      <c r="U57815" s="55"/>
      <c r="V57815" s="53"/>
      <c r="W57815" s="53"/>
      <c r="X57815" s="53"/>
      <c r="Y57815" s="55"/>
    </row>
    <row r="57816" spans="21:25" x14ac:dyDescent="0.2">
      <c r="U57816" s="55"/>
      <c r="V57816" s="53"/>
      <c r="W57816" s="53"/>
      <c r="X57816" s="53"/>
      <c r="Y57816" s="55"/>
    </row>
    <row r="57817" spans="21:25" x14ac:dyDescent="0.2">
      <c r="U57817" s="55"/>
      <c r="V57817" s="53"/>
      <c r="W57817" s="53"/>
      <c r="X57817" s="53"/>
      <c r="Y57817" s="55"/>
    </row>
    <row r="57818" spans="21:25" x14ac:dyDescent="0.2">
      <c r="U57818" s="55"/>
      <c r="V57818" s="53"/>
      <c r="W57818" s="53"/>
      <c r="X57818" s="53"/>
      <c r="Y57818" s="55"/>
    </row>
    <row r="57819" spans="21:25" x14ac:dyDescent="0.2">
      <c r="U57819" s="55"/>
      <c r="V57819" s="53"/>
      <c r="W57819" s="53"/>
      <c r="X57819" s="53"/>
      <c r="Y57819" s="55"/>
    </row>
    <row r="57820" spans="21:25" x14ac:dyDescent="0.2">
      <c r="U57820" s="55"/>
      <c r="V57820" s="53"/>
      <c r="W57820" s="53"/>
      <c r="X57820" s="53"/>
      <c r="Y57820" s="55"/>
    </row>
    <row r="57821" spans="21:25" x14ac:dyDescent="0.2">
      <c r="U57821" s="55"/>
      <c r="V57821" s="53"/>
      <c r="W57821" s="53"/>
      <c r="X57821" s="53"/>
      <c r="Y57821" s="55"/>
    </row>
    <row r="57822" spans="21:25" x14ac:dyDescent="0.2">
      <c r="U57822" s="55"/>
      <c r="V57822" s="53"/>
      <c r="W57822" s="53"/>
      <c r="X57822" s="53"/>
      <c r="Y57822" s="55"/>
    </row>
    <row r="57823" spans="21:25" x14ac:dyDescent="0.2">
      <c r="U57823" s="55"/>
      <c r="V57823" s="53"/>
      <c r="W57823" s="53"/>
      <c r="X57823" s="53"/>
      <c r="Y57823" s="55"/>
    </row>
    <row r="57824" spans="21:25" x14ac:dyDescent="0.2">
      <c r="U57824" s="55"/>
      <c r="V57824" s="53"/>
      <c r="W57824" s="53"/>
      <c r="X57824" s="53"/>
      <c r="Y57824" s="55"/>
    </row>
    <row r="57825" spans="21:25" x14ac:dyDescent="0.2">
      <c r="U57825" s="55"/>
      <c r="V57825" s="53"/>
      <c r="W57825" s="53"/>
      <c r="X57825" s="53"/>
      <c r="Y57825" s="55"/>
    </row>
    <row r="57826" spans="21:25" x14ac:dyDescent="0.2">
      <c r="U57826" s="55"/>
      <c r="V57826" s="53"/>
      <c r="W57826" s="53"/>
      <c r="X57826" s="53"/>
      <c r="Y57826" s="55"/>
    </row>
    <row r="57827" spans="21:25" x14ac:dyDescent="0.2">
      <c r="U57827" s="55"/>
      <c r="V57827" s="53"/>
      <c r="W57827" s="53"/>
      <c r="X57827" s="53"/>
      <c r="Y57827" s="55"/>
    </row>
    <row r="57828" spans="21:25" x14ac:dyDescent="0.2">
      <c r="U57828" s="55"/>
      <c r="V57828" s="53"/>
      <c r="W57828" s="53"/>
      <c r="X57828" s="53"/>
      <c r="Y57828" s="55"/>
    </row>
    <row r="57829" spans="21:25" x14ac:dyDescent="0.2">
      <c r="U57829" s="55"/>
      <c r="V57829" s="53"/>
      <c r="W57829" s="53"/>
      <c r="X57829" s="53"/>
      <c r="Y57829" s="55"/>
    </row>
    <row r="57830" spans="21:25" x14ac:dyDescent="0.2">
      <c r="U57830" s="55"/>
      <c r="V57830" s="53"/>
      <c r="W57830" s="53"/>
      <c r="X57830" s="53"/>
      <c r="Y57830" s="55"/>
    </row>
    <row r="57831" spans="21:25" x14ac:dyDescent="0.2">
      <c r="U57831" s="55"/>
      <c r="V57831" s="53"/>
      <c r="W57831" s="53"/>
      <c r="X57831" s="53"/>
      <c r="Y57831" s="55"/>
    </row>
    <row r="57832" spans="21:25" x14ac:dyDescent="0.2">
      <c r="U57832" s="55"/>
      <c r="V57832" s="53"/>
      <c r="W57832" s="53"/>
      <c r="X57832" s="53"/>
      <c r="Y57832" s="55"/>
    </row>
    <row r="57833" spans="21:25" x14ac:dyDescent="0.2">
      <c r="U57833" s="55"/>
      <c r="V57833" s="53"/>
      <c r="W57833" s="53"/>
      <c r="X57833" s="53"/>
      <c r="Y57833" s="55"/>
    </row>
    <row r="57834" spans="21:25" x14ac:dyDescent="0.2">
      <c r="U57834" s="55"/>
      <c r="V57834" s="53"/>
      <c r="W57834" s="53"/>
      <c r="X57834" s="53"/>
      <c r="Y57834" s="55"/>
    </row>
    <row r="57835" spans="21:25" x14ac:dyDescent="0.2">
      <c r="U57835" s="55"/>
      <c r="V57835" s="53"/>
      <c r="W57835" s="53"/>
      <c r="X57835" s="53"/>
      <c r="Y57835" s="55"/>
    </row>
    <row r="57836" spans="21:25" x14ac:dyDescent="0.2">
      <c r="U57836" s="55"/>
      <c r="V57836" s="53"/>
      <c r="W57836" s="53"/>
      <c r="X57836" s="53"/>
      <c r="Y57836" s="55"/>
    </row>
    <row r="57837" spans="21:25" x14ac:dyDescent="0.2">
      <c r="U57837" s="55"/>
      <c r="V57837" s="53"/>
      <c r="W57837" s="53"/>
      <c r="X57837" s="53"/>
      <c r="Y57837" s="55"/>
    </row>
    <row r="57838" spans="21:25" x14ac:dyDescent="0.2">
      <c r="U57838" s="55"/>
      <c r="V57838" s="53"/>
      <c r="W57838" s="53"/>
      <c r="X57838" s="53"/>
      <c r="Y57838" s="55"/>
    </row>
    <row r="57839" spans="21:25" x14ac:dyDescent="0.2">
      <c r="U57839" s="55"/>
      <c r="V57839" s="53"/>
      <c r="W57839" s="53"/>
      <c r="X57839" s="53"/>
      <c r="Y57839" s="55"/>
    </row>
    <row r="57840" spans="21:25" x14ac:dyDescent="0.2">
      <c r="U57840" s="55"/>
      <c r="V57840" s="53"/>
      <c r="W57840" s="53"/>
      <c r="X57840" s="53"/>
      <c r="Y57840" s="55"/>
    </row>
    <row r="57841" spans="21:25" x14ac:dyDescent="0.2">
      <c r="U57841" s="55"/>
      <c r="V57841" s="53"/>
      <c r="W57841" s="53"/>
      <c r="X57841" s="53"/>
      <c r="Y57841" s="55"/>
    </row>
    <row r="57842" spans="21:25" x14ac:dyDescent="0.2">
      <c r="U57842" s="55"/>
      <c r="V57842" s="53"/>
      <c r="W57842" s="53"/>
      <c r="X57842" s="53"/>
      <c r="Y57842" s="55"/>
    </row>
    <row r="57843" spans="21:25" x14ac:dyDescent="0.2">
      <c r="U57843" s="55"/>
      <c r="V57843" s="53"/>
      <c r="W57843" s="53"/>
      <c r="X57843" s="53"/>
      <c r="Y57843" s="55"/>
    </row>
    <row r="57844" spans="21:25" x14ac:dyDescent="0.2">
      <c r="U57844" s="55"/>
      <c r="V57844" s="53"/>
      <c r="W57844" s="53"/>
      <c r="X57844" s="53"/>
      <c r="Y57844" s="55"/>
    </row>
    <row r="57845" spans="21:25" x14ac:dyDescent="0.2">
      <c r="U57845" s="55"/>
      <c r="V57845" s="53"/>
      <c r="W57845" s="53"/>
      <c r="X57845" s="53"/>
      <c r="Y57845" s="55"/>
    </row>
    <row r="57846" spans="21:25" x14ac:dyDescent="0.2">
      <c r="U57846" s="55"/>
      <c r="V57846" s="53"/>
      <c r="W57846" s="53"/>
      <c r="X57846" s="53"/>
      <c r="Y57846" s="55"/>
    </row>
    <row r="57847" spans="21:25" x14ac:dyDescent="0.2">
      <c r="U57847" s="55"/>
      <c r="V57847" s="53"/>
      <c r="W57847" s="53"/>
      <c r="X57847" s="53"/>
      <c r="Y57847" s="55"/>
    </row>
    <row r="57848" spans="21:25" x14ac:dyDescent="0.2">
      <c r="U57848" s="55"/>
      <c r="V57848" s="53"/>
      <c r="W57848" s="53"/>
      <c r="X57848" s="53"/>
      <c r="Y57848" s="55"/>
    </row>
    <row r="57849" spans="21:25" x14ac:dyDescent="0.2">
      <c r="U57849" s="55"/>
      <c r="V57849" s="53"/>
      <c r="W57849" s="53"/>
      <c r="X57849" s="53"/>
      <c r="Y57849" s="55"/>
    </row>
    <row r="57850" spans="21:25" x14ac:dyDescent="0.2">
      <c r="U57850" s="55"/>
      <c r="V57850" s="53"/>
      <c r="W57850" s="53"/>
      <c r="X57850" s="53"/>
      <c r="Y57850" s="55"/>
    </row>
    <row r="57851" spans="21:25" x14ac:dyDescent="0.2">
      <c r="U57851" s="55"/>
      <c r="V57851" s="53"/>
      <c r="W57851" s="53"/>
      <c r="X57851" s="53"/>
      <c r="Y57851" s="55"/>
    </row>
    <row r="57852" spans="21:25" x14ac:dyDescent="0.2">
      <c r="U57852" s="55"/>
      <c r="V57852" s="53"/>
      <c r="W57852" s="53"/>
      <c r="X57852" s="53"/>
      <c r="Y57852" s="55"/>
    </row>
    <row r="57853" spans="21:25" x14ac:dyDescent="0.2">
      <c r="U57853" s="55"/>
      <c r="V57853" s="53"/>
      <c r="W57853" s="53"/>
      <c r="X57853" s="53"/>
      <c r="Y57853" s="55"/>
    </row>
    <row r="57854" spans="21:25" x14ac:dyDescent="0.2">
      <c r="U57854" s="55"/>
      <c r="V57854" s="53"/>
      <c r="W57854" s="53"/>
      <c r="X57854" s="53"/>
      <c r="Y57854" s="55"/>
    </row>
    <row r="57855" spans="21:25" x14ac:dyDescent="0.2">
      <c r="U57855" s="55"/>
      <c r="V57855" s="53"/>
      <c r="W57855" s="53"/>
      <c r="X57855" s="53"/>
      <c r="Y57855" s="55"/>
    </row>
    <row r="57856" spans="21:25" x14ac:dyDescent="0.2">
      <c r="U57856" s="55"/>
      <c r="V57856" s="53"/>
      <c r="W57856" s="53"/>
      <c r="X57856" s="53"/>
      <c r="Y57856" s="55"/>
    </row>
    <row r="57857" spans="21:25" x14ac:dyDescent="0.2">
      <c r="U57857" s="55"/>
      <c r="V57857" s="53"/>
      <c r="W57857" s="53"/>
      <c r="X57857" s="53"/>
      <c r="Y57857" s="55"/>
    </row>
    <row r="57858" spans="21:25" x14ac:dyDescent="0.2">
      <c r="U57858" s="55"/>
      <c r="V57858" s="53"/>
      <c r="W57858" s="53"/>
      <c r="X57858" s="53"/>
      <c r="Y57858" s="55"/>
    </row>
    <row r="57859" spans="21:25" x14ac:dyDescent="0.2">
      <c r="U57859" s="55"/>
      <c r="V57859" s="53"/>
      <c r="W57859" s="53"/>
      <c r="X57859" s="53"/>
      <c r="Y57859" s="55"/>
    </row>
    <row r="57860" spans="21:25" x14ac:dyDescent="0.2">
      <c r="U57860" s="55"/>
      <c r="V57860" s="53"/>
      <c r="W57860" s="53"/>
      <c r="X57860" s="53"/>
      <c r="Y57860" s="55"/>
    </row>
    <row r="57861" spans="21:25" x14ac:dyDescent="0.2">
      <c r="U57861" s="55"/>
      <c r="V57861" s="53"/>
      <c r="W57861" s="53"/>
      <c r="X57861" s="53"/>
      <c r="Y57861" s="55"/>
    </row>
    <row r="57862" spans="21:25" x14ac:dyDescent="0.2">
      <c r="U57862" s="55"/>
      <c r="V57862" s="53"/>
      <c r="W57862" s="53"/>
      <c r="X57862" s="53"/>
      <c r="Y57862" s="55"/>
    </row>
    <row r="57863" spans="21:25" x14ac:dyDescent="0.2">
      <c r="U57863" s="55"/>
      <c r="V57863" s="53"/>
      <c r="W57863" s="53"/>
      <c r="X57863" s="53"/>
      <c r="Y57863" s="55"/>
    </row>
    <row r="57864" spans="21:25" x14ac:dyDescent="0.2">
      <c r="U57864" s="55"/>
      <c r="V57864" s="53"/>
      <c r="W57864" s="53"/>
      <c r="X57864" s="53"/>
      <c r="Y57864" s="55"/>
    </row>
    <row r="57865" spans="21:25" x14ac:dyDescent="0.2">
      <c r="U57865" s="55"/>
      <c r="V57865" s="53"/>
      <c r="W57865" s="53"/>
      <c r="X57865" s="53"/>
      <c r="Y57865" s="55"/>
    </row>
    <row r="57866" spans="21:25" x14ac:dyDescent="0.2">
      <c r="U57866" s="55"/>
      <c r="V57866" s="53"/>
      <c r="W57866" s="53"/>
      <c r="X57866" s="53"/>
      <c r="Y57866" s="55"/>
    </row>
    <row r="57867" spans="21:25" x14ac:dyDescent="0.2">
      <c r="U57867" s="55"/>
      <c r="V57867" s="53"/>
      <c r="W57867" s="53"/>
      <c r="X57867" s="53"/>
      <c r="Y57867" s="55"/>
    </row>
    <row r="57868" spans="21:25" x14ac:dyDescent="0.2">
      <c r="U57868" s="55"/>
      <c r="V57868" s="53"/>
      <c r="W57868" s="53"/>
      <c r="X57868" s="53"/>
      <c r="Y57868" s="55"/>
    </row>
    <row r="57869" spans="21:25" x14ac:dyDescent="0.2">
      <c r="U57869" s="55"/>
      <c r="V57869" s="53"/>
      <c r="W57869" s="53"/>
      <c r="X57869" s="53"/>
      <c r="Y57869" s="55"/>
    </row>
    <row r="57870" spans="21:25" x14ac:dyDescent="0.2">
      <c r="U57870" s="55"/>
      <c r="V57870" s="53"/>
      <c r="W57870" s="53"/>
      <c r="X57870" s="53"/>
      <c r="Y57870" s="55"/>
    </row>
    <row r="57871" spans="21:25" x14ac:dyDescent="0.2">
      <c r="U57871" s="55"/>
      <c r="V57871" s="53"/>
      <c r="W57871" s="53"/>
      <c r="X57871" s="53"/>
      <c r="Y57871" s="55"/>
    </row>
    <row r="57872" spans="21:25" x14ac:dyDescent="0.2">
      <c r="U57872" s="55"/>
      <c r="V57872" s="53"/>
      <c r="W57872" s="53"/>
      <c r="X57872" s="53"/>
      <c r="Y57872" s="55"/>
    </row>
    <row r="57873" spans="21:25" x14ac:dyDescent="0.2">
      <c r="U57873" s="55"/>
      <c r="V57873" s="53"/>
      <c r="W57873" s="53"/>
      <c r="X57873" s="53"/>
      <c r="Y57873" s="55"/>
    </row>
    <row r="57874" spans="21:25" x14ac:dyDescent="0.2">
      <c r="U57874" s="55"/>
      <c r="V57874" s="53"/>
      <c r="W57874" s="53"/>
      <c r="X57874" s="53"/>
      <c r="Y57874" s="55"/>
    </row>
    <row r="57875" spans="21:25" x14ac:dyDescent="0.2">
      <c r="U57875" s="55"/>
      <c r="V57875" s="53"/>
      <c r="W57875" s="53"/>
      <c r="X57875" s="53"/>
      <c r="Y57875" s="55"/>
    </row>
    <row r="57876" spans="21:25" x14ac:dyDescent="0.2">
      <c r="U57876" s="55"/>
      <c r="V57876" s="53"/>
      <c r="W57876" s="53"/>
      <c r="X57876" s="53"/>
      <c r="Y57876" s="55"/>
    </row>
    <row r="57877" spans="21:25" x14ac:dyDescent="0.2">
      <c r="U57877" s="55"/>
      <c r="V57877" s="53"/>
      <c r="W57877" s="53"/>
      <c r="X57877" s="53"/>
      <c r="Y57877" s="55"/>
    </row>
    <row r="57878" spans="21:25" x14ac:dyDescent="0.2">
      <c r="U57878" s="55"/>
      <c r="V57878" s="53"/>
      <c r="W57878" s="53"/>
      <c r="X57878" s="53"/>
      <c r="Y57878" s="55"/>
    </row>
    <row r="57879" spans="21:25" x14ac:dyDescent="0.2">
      <c r="U57879" s="55"/>
      <c r="V57879" s="53"/>
      <c r="W57879" s="53"/>
      <c r="X57879" s="53"/>
      <c r="Y57879" s="55"/>
    </row>
    <row r="57880" spans="21:25" x14ac:dyDescent="0.2">
      <c r="U57880" s="55"/>
      <c r="V57880" s="53"/>
      <c r="W57880" s="53"/>
      <c r="X57880" s="53"/>
      <c r="Y57880" s="55"/>
    </row>
    <row r="57881" spans="21:25" x14ac:dyDescent="0.2">
      <c r="U57881" s="55"/>
      <c r="V57881" s="53"/>
      <c r="W57881" s="53"/>
      <c r="X57881" s="53"/>
      <c r="Y57881" s="55"/>
    </row>
    <row r="57882" spans="21:25" x14ac:dyDescent="0.2">
      <c r="U57882" s="55"/>
      <c r="V57882" s="53"/>
      <c r="W57882" s="53"/>
      <c r="X57882" s="53"/>
      <c r="Y57882" s="55"/>
    </row>
    <row r="57883" spans="21:25" x14ac:dyDescent="0.2">
      <c r="U57883" s="55"/>
      <c r="V57883" s="53"/>
      <c r="W57883" s="53"/>
      <c r="X57883" s="53"/>
      <c r="Y57883" s="55"/>
    </row>
    <row r="57884" spans="21:25" x14ac:dyDescent="0.2">
      <c r="U57884" s="55"/>
      <c r="V57884" s="53"/>
      <c r="W57884" s="53"/>
      <c r="X57884" s="53"/>
      <c r="Y57884" s="55"/>
    </row>
    <row r="57885" spans="21:25" x14ac:dyDescent="0.2">
      <c r="U57885" s="55"/>
      <c r="V57885" s="53"/>
      <c r="W57885" s="53"/>
      <c r="X57885" s="53"/>
      <c r="Y57885" s="55"/>
    </row>
    <row r="57886" spans="21:25" x14ac:dyDescent="0.2">
      <c r="U57886" s="55"/>
      <c r="V57886" s="53"/>
      <c r="W57886" s="53"/>
      <c r="X57886" s="53"/>
      <c r="Y57886" s="55"/>
    </row>
    <row r="57887" spans="21:25" x14ac:dyDescent="0.2">
      <c r="U57887" s="55"/>
      <c r="V57887" s="53"/>
      <c r="W57887" s="53"/>
      <c r="X57887" s="53"/>
      <c r="Y57887" s="55"/>
    </row>
    <row r="57888" spans="21:25" x14ac:dyDescent="0.2">
      <c r="U57888" s="55"/>
      <c r="V57888" s="53"/>
      <c r="W57888" s="53"/>
      <c r="X57888" s="53"/>
      <c r="Y57888" s="55"/>
    </row>
    <row r="57889" spans="21:25" x14ac:dyDescent="0.2">
      <c r="U57889" s="55"/>
      <c r="V57889" s="53"/>
      <c r="W57889" s="53"/>
      <c r="X57889" s="53"/>
      <c r="Y57889" s="55"/>
    </row>
    <row r="57890" spans="21:25" x14ac:dyDescent="0.2">
      <c r="U57890" s="55"/>
      <c r="V57890" s="53"/>
      <c r="W57890" s="53"/>
      <c r="X57890" s="53"/>
      <c r="Y57890" s="55"/>
    </row>
    <row r="57891" spans="21:25" x14ac:dyDescent="0.2">
      <c r="U57891" s="55"/>
      <c r="V57891" s="53"/>
      <c r="W57891" s="53"/>
      <c r="X57891" s="53"/>
      <c r="Y57891" s="55"/>
    </row>
    <row r="57892" spans="21:25" x14ac:dyDescent="0.2">
      <c r="U57892" s="55"/>
      <c r="V57892" s="53"/>
      <c r="W57892" s="53"/>
      <c r="X57892" s="53"/>
      <c r="Y57892" s="55"/>
    </row>
    <row r="57893" spans="21:25" x14ac:dyDescent="0.2">
      <c r="U57893" s="55"/>
      <c r="V57893" s="53"/>
      <c r="W57893" s="53"/>
      <c r="X57893" s="53"/>
      <c r="Y57893" s="55"/>
    </row>
    <row r="57894" spans="21:25" x14ac:dyDescent="0.2">
      <c r="U57894" s="55"/>
      <c r="V57894" s="53"/>
      <c r="W57894" s="53"/>
      <c r="X57894" s="53"/>
      <c r="Y57894" s="55"/>
    </row>
    <row r="57895" spans="21:25" x14ac:dyDescent="0.2">
      <c r="U57895" s="55"/>
      <c r="V57895" s="53"/>
      <c r="W57895" s="53"/>
      <c r="X57895" s="53"/>
      <c r="Y57895" s="55"/>
    </row>
    <row r="57896" spans="21:25" x14ac:dyDescent="0.2">
      <c r="U57896" s="55"/>
      <c r="V57896" s="53"/>
      <c r="W57896" s="53"/>
      <c r="X57896" s="53"/>
      <c r="Y57896" s="55"/>
    </row>
    <row r="57897" spans="21:25" x14ac:dyDescent="0.2">
      <c r="U57897" s="55"/>
      <c r="V57897" s="53"/>
      <c r="W57897" s="53"/>
      <c r="X57897" s="53"/>
      <c r="Y57897" s="55"/>
    </row>
    <row r="57898" spans="21:25" x14ac:dyDescent="0.2">
      <c r="U57898" s="55"/>
      <c r="V57898" s="53"/>
      <c r="W57898" s="53"/>
      <c r="X57898" s="53"/>
      <c r="Y57898" s="55"/>
    </row>
    <row r="57899" spans="21:25" x14ac:dyDescent="0.2">
      <c r="U57899" s="55"/>
      <c r="V57899" s="53"/>
      <c r="W57899" s="53"/>
      <c r="X57899" s="53"/>
      <c r="Y57899" s="55"/>
    </row>
    <row r="57900" spans="21:25" x14ac:dyDescent="0.2">
      <c r="U57900" s="55"/>
      <c r="V57900" s="53"/>
      <c r="W57900" s="53"/>
      <c r="X57900" s="53"/>
      <c r="Y57900" s="55"/>
    </row>
    <row r="57901" spans="21:25" x14ac:dyDescent="0.2">
      <c r="U57901" s="55"/>
      <c r="V57901" s="53"/>
      <c r="W57901" s="53"/>
      <c r="X57901" s="53"/>
      <c r="Y57901" s="55"/>
    </row>
    <row r="57902" spans="21:25" x14ac:dyDescent="0.2">
      <c r="U57902" s="55"/>
      <c r="V57902" s="53"/>
      <c r="W57902" s="53"/>
      <c r="X57902" s="53"/>
      <c r="Y57902" s="55"/>
    </row>
    <row r="57903" spans="21:25" x14ac:dyDescent="0.2">
      <c r="U57903" s="55"/>
      <c r="V57903" s="53"/>
      <c r="W57903" s="53"/>
      <c r="X57903" s="53"/>
      <c r="Y57903" s="55"/>
    </row>
    <row r="57904" spans="21:25" x14ac:dyDescent="0.2">
      <c r="U57904" s="55"/>
      <c r="V57904" s="53"/>
      <c r="W57904" s="53"/>
      <c r="X57904" s="53"/>
      <c r="Y57904" s="55"/>
    </row>
    <row r="57905" spans="21:25" x14ac:dyDescent="0.2">
      <c r="U57905" s="55"/>
      <c r="V57905" s="53"/>
      <c r="W57905" s="53"/>
      <c r="X57905" s="53"/>
      <c r="Y57905" s="55"/>
    </row>
    <row r="57906" spans="21:25" x14ac:dyDescent="0.2">
      <c r="U57906" s="55"/>
      <c r="V57906" s="53"/>
      <c r="W57906" s="53"/>
      <c r="X57906" s="53"/>
      <c r="Y57906" s="55"/>
    </row>
    <row r="57907" spans="21:25" x14ac:dyDescent="0.2">
      <c r="U57907" s="55"/>
      <c r="V57907" s="53"/>
      <c r="W57907" s="53"/>
      <c r="X57907" s="53"/>
      <c r="Y57907" s="55"/>
    </row>
    <row r="57908" spans="21:25" x14ac:dyDescent="0.2">
      <c r="U57908" s="55"/>
      <c r="V57908" s="53"/>
      <c r="W57908" s="53"/>
      <c r="X57908" s="53"/>
      <c r="Y57908" s="55"/>
    </row>
    <row r="57909" spans="21:25" x14ac:dyDescent="0.2">
      <c r="U57909" s="55"/>
      <c r="V57909" s="53"/>
      <c r="W57909" s="53"/>
      <c r="X57909" s="53"/>
      <c r="Y57909" s="55"/>
    </row>
    <row r="57910" spans="21:25" x14ac:dyDescent="0.2">
      <c r="U57910" s="55"/>
      <c r="V57910" s="53"/>
      <c r="W57910" s="53"/>
      <c r="X57910" s="53"/>
      <c r="Y57910" s="55"/>
    </row>
    <row r="57911" spans="21:25" x14ac:dyDescent="0.2">
      <c r="U57911" s="55"/>
      <c r="V57911" s="53"/>
      <c r="W57911" s="53"/>
      <c r="X57911" s="53"/>
      <c r="Y57911" s="55"/>
    </row>
    <row r="57912" spans="21:25" x14ac:dyDescent="0.2">
      <c r="U57912" s="55"/>
      <c r="V57912" s="53"/>
      <c r="W57912" s="53"/>
      <c r="X57912" s="53"/>
      <c r="Y57912" s="55"/>
    </row>
    <row r="57913" spans="21:25" x14ac:dyDescent="0.2">
      <c r="U57913" s="55"/>
      <c r="V57913" s="53"/>
      <c r="W57913" s="53"/>
      <c r="X57913" s="53"/>
      <c r="Y57913" s="55"/>
    </row>
    <row r="57914" spans="21:25" x14ac:dyDescent="0.2">
      <c r="U57914" s="55"/>
      <c r="V57914" s="53"/>
      <c r="W57914" s="53"/>
      <c r="X57914" s="53"/>
      <c r="Y57914" s="55"/>
    </row>
    <row r="57915" spans="21:25" x14ac:dyDescent="0.2">
      <c r="U57915" s="55"/>
      <c r="V57915" s="53"/>
      <c r="W57915" s="53"/>
      <c r="X57915" s="53"/>
      <c r="Y57915" s="55"/>
    </row>
    <row r="57916" spans="21:25" x14ac:dyDescent="0.2">
      <c r="U57916" s="55"/>
      <c r="V57916" s="53"/>
      <c r="W57916" s="53"/>
      <c r="X57916" s="53"/>
      <c r="Y57916" s="55"/>
    </row>
    <row r="57917" spans="21:25" x14ac:dyDescent="0.2">
      <c r="U57917" s="55"/>
      <c r="V57917" s="53"/>
      <c r="W57917" s="53"/>
      <c r="X57917" s="53"/>
      <c r="Y57917" s="55"/>
    </row>
    <row r="57918" spans="21:25" x14ac:dyDescent="0.2">
      <c r="U57918" s="55"/>
      <c r="V57918" s="53"/>
      <c r="W57918" s="53"/>
      <c r="X57918" s="53"/>
      <c r="Y57918" s="55"/>
    </row>
    <row r="57919" spans="21:25" x14ac:dyDescent="0.2">
      <c r="U57919" s="55"/>
      <c r="V57919" s="53"/>
      <c r="W57919" s="53"/>
      <c r="X57919" s="53"/>
      <c r="Y57919" s="55"/>
    </row>
    <row r="57920" spans="21:25" x14ac:dyDescent="0.2">
      <c r="U57920" s="55"/>
      <c r="V57920" s="53"/>
      <c r="W57920" s="53"/>
      <c r="X57920" s="53"/>
      <c r="Y57920" s="55"/>
    </row>
    <row r="57921" spans="21:25" x14ac:dyDescent="0.2">
      <c r="U57921" s="55"/>
      <c r="V57921" s="53"/>
      <c r="W57921" s="53"/>
      <c r="X57921" s="53"/>
      <c r="Y57921" s="55"/>
    </row>
    <row r="57922" spans="21:25" x14ac:dyDescent="0.2">
      <c r="U57922" s="55"/>
      <c r="V57922" s="53"/>
      <c r="W57922" s="53"/>
      <c r="X57922" s="53"/>
      <c r="Y57922" s="55"/>
    </row>
    <row r="57923" spans="21:25" x14ac:dyDescent="0.2">
      <c r="U57923" s="55"/>
      <c r="V57923" s="53"/>
      <c r="W57923" s="53"/>
      <c r="X57923" s="53"/>
      <c r="Y57923" s="55"/>
    </row>
    <row r="57924" spans="21:25" x14ac:dyDescent="0.2">
      <c r="U57924" s="55"/>
      <c r="V57924" s="53"/>
      <c r="W57924" s="53"/>
      <c r="X57924" s="53"/>
      <c r="Y57924" s="55"/>
    </row>
    <row r="57925" spans="21:25" x14ac:dyDescent="0.2">
      <c r="U57925" s="55"/>
      <c r="V57925" s="53"/>
      <c r="W57925" s="53"/>
      <c r="X57925" s="53"/>
      <c r="Y57925" s="55"/>
    </row>
    <row r="57926" spans="21:25" x14ac:dyDescent="0.2">
      <c r="U57926" s="55"/>
      <c r="V57926" s="53"/>
      <c r="W57926" s="53"/>
      <c r="X57926" s="53"/>
      <c r="Y57926" s="55"/>
    </row>
    <row r="57927" spans="21:25" x14ac:dyDescent="0.2">
      <c r="U57927" s="55"/>
      <c r="V57927" s="53"/>
      <c r="W57927" s="53"/>
      <c r="X57927" s="53"/>
      <c r="Y57927" s="55"/>
    </row>
    <row r="57928" spans="21:25" x14ac:dyDescent="0.2">
      <c r="U57928" s="55"/>
      <c r="V57928" s="53"/>
      <c r="W57928" s="53"/>
      <c r="X57928" s="53"/>
      <c r="Y57928" s="55"/>
    </row>
    <row r="57929" spans="21:25" x14ac:dyDescent="0.2">
      <c r="U57929" s="55"/>
      <c r="V57929" s="53"/>
      <c r="W57929" s="53"/>
      <c r="X57929" s="53"/>
      <c r="Y57929" s="55"/>
    </row>
    <row r="57930" spans="21:25" x14ac:dyDescent="0.2">
      <c r="U57930" s="55"/>
      <c r="V57930" s="53"/>
      <c r="W57930" s="53"/>
      <c r="X57930" s="53"/>
      <c r="Y57930" s="55"/>
    </row>
    <row r="57931" spans="21:25" x14ac:dyDescent="0.2">
      <c r="U57931" s="55"/>
      <c r="V57931" s="53"/>
      <c r="W57931" s="53"/>
      <c r="X57931" s="53"/>
      <c r="Y57931" s="55"/>
    </row>
    <row r="57932" spans="21:25" x14ac:dyDescent="0.2">
      <c r="U57932" s="55"/>
      <c r="V57932" s="53"/>
      <c r="W57932" s="53"/>
      <c r="X57932" s="53"/>
      <c r="Y57932" s="55"/>
    </row>
    <row r="57933" spans="21:25" x14ac:dyDescent="0.2">
      <c r="U57933" s="55"/>
      <c r="V57933" s="53"/>
      <c r="W57933" s="53"/>
      <c r="X57933" s="53"/>
      <c r="Y57933" s="55"/>
    </row>
    <row r="57934" spans="21:25" x14ac:dyDescent="0.2">
      <c r="U57934" s="55"/>
      <c r="V57934" s="53"/>
      <c r="W57934" s="53"/>
      <c r="X57934" s="53"/>
      <c r="Y57934" s="55"/>
    </row>
    <row r="57935" spans="21:25" x14ac:dyDescent="0.2">
      <c r="U57935" s="55"/>
      <c r="V57935" s="53"/>
      <c r="W57935" s="53"/>
      <c r="X57935" s="53"/>
      <c r="Y57935" s="55"/>
    </row>
    <row r="57936" spans="21:25" x14ac:dyDescent="0.2">
      <c r="U57936" s="55"/>
      <c r="V57936" s="53"/>
      <c r="W57936" s="53"/>
      <c r="X57936" s="53"/>
      <c r="Y57936" s="55"/>
    </row>
    <row r="57937" spans="21:25" x14ac:dyDescent="0.2">
      <c r="U57937" s="55"/>
      <c r="V57937" s="53"/>
      <c r="W57937" s="53"/>
      <c r="X57937" s="53"/>
      <c r="Y57937" s="55"/>
    </row>
    <row r="57938" spans="21:25" x14ac:dyDescent="0.2">
      <c r="U57938" s="55"/>
      <c r="V57938" s="53"/>
      <c r="W57938" s="53"/>
      <c r="X57938" s="53"/>
      <c r="Y57938" s="55"/>
    </row>
    <row r="57939" spans="21:25" x14ac:dyDescent="0.2">
      <c r="U57939" s="55"/>
      <c r="V57939" s="53"/>
      <c r="W57939" s="53"/>
      <c r="X57939" s="53"/>
      <c r="Y57939" s="55"/>
    </row>
    <row r="57940" spans="21:25" x14ac:dyDescent="0.2">
      <c r="U57940" s="55"/>
      <c r="V57940" s="53"/>
      <c r="W57940" s="53"/>
      <c r="X57940" s="53"/>
      <c r="Y57940" s="55"/>
    </row>
    <row r="57941" spans="21:25" x14ac:dyDescent="0.2">
      <c r="U57941" s="55"/>
      <c r="V57941" s="53"/>
      <c r="W57941" s="53"/>
      <c r="X57941" s="53"/>
      <c r="Y57941" s="55"/>
    </row>
    <row r="57942" spans="21:25" x14ac:dyDescent="0.2">
      <c r="U57942" s="55"/>
      <c r="V57942" s="53"/>
      <c r="W57942" s="53"/>
      <c r="X57942" s="53"/>
      <c r="Y57942" s="55"/>
    </row>
    <row r="57943" spans="21:25" x14ac:dyDescent="0.2">
      <c r="U57943" s="55"/>
      <c r="V57943" s="53"/>
      <c r="W57943" s="53"/>
      <c r="X57943" s="53"/>
      <c r="Y57943" s="55"/>
    </row>
    <row r="57944" spans="21:25" x14ac:dyDescent="0.2">
      <c r="U57944" s="55"/>
      <c r="V57944" s="53"/>
      <c r="W57944" s="53"/>
      <c r="X57944" s="53"/>
      <c r="Y57944" s="55"/>
    </row>
    <row r="57945" spans="21:25" x14ac:dyDescent="0.2">
      <c r="U57945" s="55"/>
      <c r="V57945" s="53"/>
      <c r="W57945" s="53"/>
      <c r="X57945" s="53"/>
      <c r="Y57945" s="55"/>
    </row>
    <row r="57946" spans="21:25" x14ac:dyDescent="0.2">
      <c r="U57946" s="55"/>
      <c r="V57946" s="53"/>
      <c r="W57946" s="53"/>
      <c r="X57946" s="53"/>
      <c r="Y57946" s="55"/>
    </row>
    <row r="57947" spans="21:25" x14ac:dyDescent="0.2">
      <c r="U57947" s="55"/>
      <c r="V57947" s="53"/>
      <c r="W57947" s="53"/>
      <c r="X57947" s="53"/>
      <c r="Y57947" s="55"/>
    </row>
    <row r="57948" spans="21:25" x14ac:dyDescent="0.2">
      <c r="U57948" s="55"/>
      <c r="V57948" s="53"/>
      <c r="W57948" s="53"/>
      <c r="X57948" s="53"/>
      <c r="Y57948" s="55"/>
    </row>
    <row r="57949" spans="21:25" x14ac:dyDescent="0.2">
      <c r="U57949" s="55"/>
      <c r="V57949" s="53"/>
      <c r="W57949" s="53"/>
      <c r="X57949" s="53"/>
      <c r="Y57949" s="55"/>
    </row>
    <row r="57950" spans="21:25" x14ac:dyDescent="0.2">
      <c r="U57950" s="55"/>
      <c r="V57950" s="53"/>
      <c r="W57950" s="53"/>
      <c r="X57950" s="53"/>
      <c r="Y57950" s="55"/>
    </row>
    <row r="57951" spans="21:25" x14ac:dyDescent="0.2">
      <c r="U57951" s="55"/>
      <c r="V57951" s="53"/>
      <c r="W57951" s="53"/>
      <c r="X57951" s="53"/>
      <c r="Y57951" s="55"/>
    </row>
    <row r="57952" spans="21:25" x14ac:dyDescent="0.2">
      <c r="U57952" s="55"/>
      <c r="V57952" s="53"/>
      <c r="W57952" s="53"/>
      <c r="X57952" s="53"/>
      <c r="Y57952" s="55"/>
    </row>
    <row r="57953" spans="21:25" x14ac:dyDescent="0.2">
      <c r="U57953" s="55"/>
      <c r="V57953" s="53"/>
      <c r="W57953" s="53"/>
      <c r="X57953" s="53"/>
      <c r="Y57953" s="55"/>
    </row>
    <row r="57954" spans="21:25" x14ac:dyDescent="0.2">
      <c r="U57954" s="55"/>
      <c r="V57954" s="53"/>
      <c r="W57954" s="53"/>
      <c r="X57954" s="53"/>
      <c r="Y57954" s="55"/>
    </row>
    <row r="57955" spans="21:25" x14ac:dyDescent="0.2">
      <c r="U57955" s="55"/>
      <c r="V57955" s="53"/>
      <c r="W57955" s="53"/>
      <c r="X57955" s="53"/>
      <c r="Y57955" s="55"/>
    </row>
    <row r="57956" spans="21:25" x14ac:dyDescent="0.2">
      <c r="U57956" s="55"/>
      <c r="V57956" s="53"/>
      <c r="W57956" s="53"/>
      <c r="X57956" s="53"/>
      <c r="Y57956" s="55"/>
    </row>
    <row r="57957" spans="21:25" x14ac:dyDescent="0.2">
      <c r="U57957" s="55"/>
      <c r="V57957" s="53"/>
      <c r="W57957" s="53"/>
      <c r="X57957" s="53"/>
      <c r="Y57957" s="55"/>
    </row>
    <row r="57958" spans="21:25" x14ac:dyDescent="0.2">
      <c r="U57958" s="55"/>
      <c r="V57958" s="53"/>
      <c r="W57958" s="53"/>
      <c r="X57958" s="53"/>
      <c r="Y57958" s="55"/>
    </row>
    <row r="57959" spans="21:25" x14ac:dyDescent="0.2">
      <c r="U57959" s="55"/>
      <c r="V57959" s="53"/>
      <c r="W57959" s="53"/>
      <c r="X57959" s="53"/>
      <c r="Y57959" s="55"/>
    </row>
    <row r="57960" spans="21:25" x14ac:dyDescent="0.2">
      <c r="U57960" s="55"/>
      <c r="V57960" s="53"/>
      <c r="W57960" s="53"/>
      <c r="X57960" s="53"/>
      <c r="Y57960" s="55"/>
    </row>
    <row r="57961" spans="21:25" x14ac:dyDescent="0.2">
      <c r="U57961" s="55"/>
      <c r="V57961" s="53"/>
      <c r="W57961" s="53"/>
      <c r="X57961" s="53"/>
      <c r="Y57961" s="55"/>
    </row>
    <row r="57962" spans="21:25" x14ac:dyDescent="0.2">
      <c r="U57962" s="55"/>
      <c r="V57962" s="53"/>
      <c r="W57962" s="53"/>
      <c r="X57962" s="53"/>
      <c r="Y57962" s="55"/>
    </row>
    <row r="57963" spans="21:25" x14ac:dyDescent="0.2">
      <c r="U57963" s="55"/>
      <c r="V57963" s="53"/>
      <c r="W57963" s="53"/>
      <c r="X57963" s="53"/>
      <c r="Y57963" s="55"/>
    </row>
    <row r="57964" spans="21:25" x14ac:dyDescent="0.2">
      <c r="U57964" s="55"/>
      <c r="V57964" s="53"/>
      <c r="W57964" s="53"/>
      <c r="X57964" s="53"/>
      <c r="Y57964" s="55"/>
    </row>
    <row r="57965" spans="21:25" x14ac:dyDescent="0.2">
      <c r="U57965" s="55"/>
      <c r="V57965" s="53"/>
      <c r="W57965" s="53"/>
      <c r="X57965" s="53"/>
      <c r="Y57965" s="55"/>
    </row>
    <row r="57966" spans="21:25" x14ac:dyDescent="0.2">
      <c r="U57966" s="55"/>
      <c r="V57966" s="53"/>
      <c r="W57966" s="53"/>
      <c r="X57966" s="53"/>
      <c r="Y57966" s="55"/>
    </row>
    <row r="57967" spans="21:25" x14ac:dyDescent="0.2">
      <c r="U57967" s="55"/>
      <c r="V57967" s="53"/>
      <c r="W57967" s="53"/>
      <c r="X57967" s="53"/>
      <c r="Y57967" s="55"/>
    </row>
    <row r="57968" spans="21:25" x14ac:dyDescent="0.2">
      <c r="U57968" s="55"/>
      <c r="V57968" s="53"/>
      <c r="W57968" s="53"/>
      <c r="X57968" s="53"/>
      <c r="Y57968" s="55"/>
    </row>
    <row r="57969" spans="21:25" x14ac:dyDescent="0.2">
      <c r="U57969" s="55"/>
      <c r="V57969" s="53"/>
      <c r="W57969" s="53"/>
      <c r="X57969" s="53"/>
      <c r="Y57969" s="55"/>
    </row>
    <row r="57970" spans="21:25" x14ac:dyDescent="0.2">
      <c r="U57970" s="55"/>
      <c r="V57970" s="53"/>
      <c r="W57970" s="53"/>
      <c r="X57970" s="53"/>
      <c r="Y57970" s="55"/>
    </row>
    <row r="57971" spans="21:25" x14ac:dyDescent="0.2">
      <c r="U57971" s="55"/>
      <c r="V57971" s="53"/>
      <c r="W57971" s="53"/>
      <c r="X57971" s="53"/>
      <c r="Y57971" s="55"/>
    </row>
    <row r="57972" spans="21:25" x14ac:dyDescent="0.2">
      <c r="U57972" s="55"/>
      <c r="V57972" s="53"/>
      <c r="W57972" s="53"/>
      <c r="X57972" s="53"/>
      <c r="Y57972" s="55"/>
    </row>
    <row r="57973" spans="21:25" x14ac:dyDescent="0.2">
      <c r="U57973" s="55"/>
      <c r="V57973" s="53"/>
      <c r="W57973" s="53"/>
      <c r="X57973" s="53"/>
      <c r="Y57973" s="55"/>
    </row>
    <row r="57974" spans="21:25" x14ac:dyDescent="0.2">
      <c r="U57974" s="55"/>
      <c r="V57974" s="53"/>
      <c r="W57974" s="53"/>
      <c r="X57974" s="53"/>
      <c r="Y57974" s="55"/>
    </row>
    <row r="57975" spans="21:25" x14ac:dyDescent="0.2">
      <c r="U57975" s="55"/>
      <c r="V57975" s="53"/>
      <c r="W57975" s="53"/>
      <c r="X57975" s="53"/>
      <c r="Y57975" s="55"/>
    </row>
    <row r="57976" spans="21:25" x14ac:dyDescent="0.2">
      <c r="U57976" s="55"/>
      <c r="V57976" s="53"/>
      <c r="W57976" s="53"/>
      <c r="X57976" s="53"/>
      <c r="Y57976" s="55"/>
    </row>
    <row r="57977" spans="21:25" x14ac:dyDescent="0.2">
      <c r="U57977" s="55"/>
      <c r="V57977" s="53"/>
      <c r="W57977" s="53"/>
      <c r="X57977" s="53"/>
      <c r="Y57977" s="55"/>
    </row>
    <row r="57978" spans="21:25" x14ac:dyDescent="0.2">
      <c r="U57978" s="55"/>
      <c r="V57978" s="53"/>
      <c r="W57978" s="53"/>
      <c r="X57978" s="53"/>
      <c r="Y57978" s="55"/>
    </row>
    <row r="57979" spans="21:25" x14ac:dyDescent="0.2">
      <c r="U57979" s="55"/>
      <c r="V57979" s="53"/>
      <c r="W57979" s="53"/>
      <c r="X57979" s="53"/>
      <c r="Y57979" s="55"/>
    </row>
    <row r="57980" spans="21:25" x14ac:dyDescent="0.2">
      <c r="U57980" s="55"/>
      <c r="V57980" s="53"/>
      <c r="W57980" s="53"/>
      <c r="X57980" s="53"/>
      <c r="Y57980" s="55"/>
    </row>
    <row r="57981" spans="21:25" x14ac:dyDescent="0.2">
      <c r="U57981" s="55"/>
      <c r="V57981" s="53"/>
      <c r="W57981" s="53"/>
      <c r="X57981" s="53"/>
      <c r="Y57981" s="55"/>
    </row>
    <row r="57982" spans="21:25" x14ac:dyDescent="0.2">
      <c r="U57982" s="55"/>
      <c r="V57982" s="53"/>
      <c r="W57982" s="53"/>
      <c r="X57982" s="53"/>
      <c r="Y57982" s="55"/>
    </row>
    <row r="57983" spans="21:25" x14ac:dyDescent="0.2">
      <c r="U57983" s="55"/>
      <c r="V57983" s="53"/>
      <c r="W57983" s="53"/>
      <c r="X57983" s="53"/>
      <c r="Y57983" s="55"/>
    </row>
    <row r="57984" spans="21:25" x14ac:dyDescent="0.2">
      <c r="U57984" s="55"/>
      <c r="V57984" s="53"/>
      <c r="W57984" s="53"/>
      <c r="X57984" s="53"/>
      <c r="Y57984" s="55"/>
    </row>
    <row r="57985" spans="21:25" x14ac:dyDescent="0.2">
      <c r="U57985" s="55"/>
      <c r="V57985" s="53"/>
      <c r="W57985" s="53"/>
      <c r="X57985" s="53"/>
      <c r="Y57985" s="55"/>
    </row>
    <row r="57986" spans="21:25" x14ac:dyDescent="0.2">
      <c r="U57986" s="55"/>
      <c r="V57986" s="53"/>
      <c r="W57986" s="53"/>
      <c r="X57986" s="53"/>
      <c r="Y57986" s="55"/>
    </row>
    <row r="57987" spans="21:25" x14ac:dyDescent="0.2">
      <c r="U57987" s="55"/>
      <c r="V57987" s="53"/>
      <c r="W57987" s="53"/>
      <c r="X57987" s="53"/>
      <c r="Y57987" s="55"/>
    </row>
    <row r="57988" spans="21:25" x14ac:dyDescent="0.2">
      <c r="U57988" s="55"/>
      <c r="V57988" s="53"/>
      <c r="W57988" s="53"/>
      <c r="X57988" s="53"/>
      <c r="Y57988" s="55"/>
    </row>
    <row r="57989" spans="21:25" x14ac:dyDescent="0.2">
      <c r="U57989" s="55"/>
      <c r="V57989" s="53"/>
      <c r="W57989" s="53"/>
      <c r="X57989" s="53"/>
      <c r="Y57989" s="55"/>
    </row>
    <row r="57990" spans="21:25" x14ac:dyDescent="0.2">
      <c r="U57990" s="55"/>
      <c r="V57990" s="53"/>
      <c r="W57990" s="53"/>
      <c r="X57990" s="53"/>
      <c r="Y57990" s="55"/>
    </row>
    <row r="57991" spans="21:25" x14ac:dyDescent="0.2">
      <c r="U57991" s="55"/>
      <c r="V57991" s="53"/>
      <c r="W57991" s="53"/>
      <c r="X57991" s="53"/>
      <c r="Y57991" s="55"/>
    </row>
    <row r="57992" spans="21:25" x14ac:dyDescent="0.2">
      <c r="U57992" s="55"/>
      <c r="V57992" s="53"/>
      <c r="W57992" s="53"/>
      <c r="X57992" s="53"/>
      <c r="Y57992" s="55"/>
    </row>
    <row r="57993" spans="21:25" x14ac:dyDescent="0.2">
      <c r="U57993" s="55"/>
      <c r="V57993" s="53"/>
      <c r="W57993" s="53"/>
      <c r="X57993" s="53"/>
      <c r="Y57993" s="55"/>
    </row>
    <row r="57994" spans="21:25" x14ac:dyDescent="0.2">
      <c r="U57994" s="55"/>
      <c r="V57994" s="53"/>
      <c r="W57994" s="53"/>
      <c r="X57994" s="53"/>
      <c r="Y57994" s="55"/>
    </row>
    <row r="57995" spans="21:25" x14ac:dyDescent="0.2">
      <c r="U57995" s="55"/>
      <c r="V57995" s="53"/>
      <c r="W57995" s="53"/>
      <c r="X57995" s="53"/>
      <c r="Y57995" s="55"/>
    </row>
    <row r="57996" spans="21:25" x14ac:dyDescent="0.2">
      <c r="U57996" s="55"/>
      <c r="V57996" s="53"/>
      <c r="W57996" s="53"/>
      <c r="X57996" s="53"/>
      <c r="Y57996" s="55"/>
    </row>
    <row r="57997" spans="21:25" x14ac:dyDescent="0.2">
      <c r="U57997" s="55"/>
      <c r="V57997" s="53"/>
      <c r="W57997" s="53"/>
      <c r="X57997" s="53"/>
      <c r="Y57997" s="55"/>
    </row>
    <row r="57998" spans="21:25" x14ac:dyDescent="0.2">
      <c r="U57998" s="55"/>
      <c r="V57998" s="53"/>
      <c r="W57998" s="53"/>
      <c r="X57998" s="53"/>
      <c r="Y57998" s="55"/>
    </row>
    <row r="57999" spans="21:25" x14ac:dyDescent="0.2">
      <c r="U57999" s="55"/>
      <c r="V57999" s="53"/>
      <c r="W57999" s="53"/>
      <c r="X57999" s="53"/>
      <c r="Y57999" s="55"/>
    </row>
    <row r="58000" spans="21:25" x14ac:dyDescent="0.2">
      <c r="U58000" s="55"/>
      <c r="V58000" s="53"/>
      <c r="W58000" s="53"/>
      <c r="X58000" s="53"/>
      <c r="Y58000" s="55"/>
    </row>
    <row r="58001" spans="21:25" x14ac:dyDescent="0.2">
      <c r="U58001" s="55"/>
      <c r="V58001" s="53"/>
      <c r="W58001" s="53"/>
      <c r="X58001" s="53"/>
      <c r="Y58001" s="55"/>
    </row>
    <row r="58002" spans="21:25" x14ac:dyDescent="0.2">
      <c r="U58002" s="55"/>
      <c r="V58002" s="53"/>
      <c r="W58002" s="53"/>
      <c r="X58002" s="53"/>
      <c r="Y58002" s="55"/>
    </row>
    <row r="58003" spans="21:25" x14ac:dyDescent="0.2">
      <c r="U58003" s="55"/>
      <c r="V58003" s="53"/>
      <c r="W58003" s="53"/>
      <c r="X58003" s="53"/>
      <c r="Y58003" s="55"/>
    </row>
    <row r="58004" spans="21:25" x14ac:dyDescent="0.2">
      <c r="U58004" s="55"/>
      <c r="V58004" s="53"/>
      <c r="W58004" s="53"/>
      <c r="X58004" s="53"/>
      <c r="Y58004" s="55"/>
    </row>
    <row r="58005" spans="21:25" x14ac:dyDescent="0.2">
      <c r="U58005" s="55"/>
      <c r="V58005" s="53"/>
      <c r="W58005" s="53"/>
      <c r="X58005" s="53"/>
      <c r="Y58005" s="55"/>
    </row>
    <row r="58006" spans="21:25" x14ac:dyDescent="0.2">
      <c r="U58006" s="55"/>
      <c r="V58006" s="53"/>
      <c r="W58006" s="53"/>
      <c r="X58006" s="53"/>
      <c r="Y58006" s="55"/>
    </row>
    <row r="58007" spans="21:25" x14ac:dyDescent="0.2">
      <c r="U58007" s="55"/>
      <c r="V58007" s="53"/>
      <c r="W58007" s="53"/>
      <c r="X58007" s="53"/>
      <c r="Y58007" s="55"/>
    </row>
    <row r="58008" spans="21:25" x14ac:dyDescent="0.2">
      <c r="U58008" s="55"/>
      <c r="V58008" s="53"/>
      <c r="W58008" s="53"/>
      <c r="X58008" s="53"/>
      <c r="Y58008" s="55"/>
    </row>
    <row r="58009" spans="21:25" x14ac:dyDescent="0.2">
      <c r="U58009" s="55"/>
      <c r="V58009" s="53"/>
      <c r="W58009" s="53"/>
      <c r="X58009" s="53"/>
      <c r="Y58009" s="55"/>
    </row>
    <row r="58010" spans="21:25" x14ac:dyDescent="0.2">
      <c r="U58010" s="55"/>
      <c r="V58010" s="53"/>
      <c r="W58010" s="53"/>
      <c r="X58010" s="53"/>
      <c r="Y58010" s="55"/>
    </row>
    <row r="58011" spans="21:25" x14ac:dyDescent="0.2">
      <c r="U58011" s="55"/>
      <c r="V58011" s="53"/>
      <c r="W58011" s="53"/>
      <c r="X58011" s="53"/>
      <c r="Y58011" s="55"/>
    </row>
    <row r="58012" spans="21:25" x14ac:dyDescent="0.2">
      <c r="U58012" s="55"/>
      <c r="V58012" s="53"/>
      <c r="W58012" s="53"/>
      <c r="X58012" s="53"/>
      <c r="Y58012" s="55"/>
    </row>
    <row r="58013" spans="21:25" x14ac:dyDescent="0.2">
      <c r="U58013" s="55"/>
      <c r="V58013" s="53"/>
      <c r="W58013" s="53"/>
      <c r="X58013" s="53"/>
      <c r="Y58013" s="55"/>
    </row>
    <row r="58014" spans="21:25" x14ac:dyDescent="0.2">
      <c r="U58014" s="55"/>
      <c r="V58014" s="53"/>
      <c r="W58014" s="53"/>
      <c r="X58014" s="53"/>
      <c r="Y58014" s="55"/>
    </row>
    <row r="58015" spans="21:25" x14ac:dyDescent="0.2">
      <c r="U58015" s="55"/>
      <c r="V58015" s="53"/>
      <c r="W58015" s="53"/>
      <c r="X58015" s="53"/>
      <c r="Y58015" s="55"/>
    </row>
    <row r="58016" spans="21:25" x14ac:dyDescent="0.2">
      <c r="U58016" s="55"/>
      <c r="V58016" s="53"/>
      <c r="W58016" s="53"/>
      <c r="X58016" s="53"/>
      <c r="Y58016" s="55"/>
    </row>
    <row r="58017" spans="21:25" x14ac:dyDescent="0.2">
      <c r="U58017" s="55"/>
      <c r="V58017" s="53"/>
      <c r="W58017" s="53"/>
      <c r="X58017" s="53"/>
      <c r="Y58017" s="55"/>
    </row>
    <row r="58018" spans="21:25" x14ac:dyDescent="0.2">
      <c r="U58018" s="55"/>
      <c r="V58018" s="53"/>
      <c r="W58018" s="53"/>
      <c r="X58018" s="53"/>
      <c r="Y58018" s="55"/>
    </row>
    <row r="58019" spans="21:25" x14ac:dyDescent="0.2">
      <c r="U58019" s="55"/>
      <c r="V58019" s="53"/>
      <c r="W58019" s="53"/>
      <c r="X58019" s="53"/>
      <c r="Y58019" s="55"/>
    </row>
    <row r="58020" spans="21:25" x14ac:dyDescent="0.2">
      <c r="U58020" s="55"/>
      <c r="V58020" s="53"/>
      <c r="W58020" s="53"/>
      <c r="X58020" s="53"/>
      <c r="Y58020" s="55"/>
    </row>
    <row r="58021" spans="21:25" x14ac:dyDescent="0.2">
      <c r="U58021" s="55"/>
      <c r="V58021" s="53"/>
      <c r="W58021" s="53"/>
      <c r="X58021" s="53"/>
      <c r="Y58021" s="55"/>
    </row>
    <row r="58022" spans="21:25" x14ac:dyDescent="0.2">
      <c r="U58022" s="55"/>
      <c r="V58022" s="53"/>
      <c r="W58022" s="53"/>
      <c r="X58022" s="53"/>
      <c r="Y58022" s="55"/>
    </row>
    <row r="58023" spans="21:25" x14ac:dyDescent="0.2">
      <c r="U58023" s="55"/>
      <c r="V58023" s="53"/>
      <c r="W58023" s="53"/>
      <c r="X58023" s="53"/>
      <c r="Y58023" s="55"/>
    </row>
    <row r="58024" spans="21:25" x14ac:dyDescent="0.2">
      <c r="U58024" s="55"/>
      <c r="V58024" s="53"/>
      <c r="W58024" s="53"/>
      <c r="X58024" s="53"/>
      <c r="Y58024" s="55"/>
    </row>
    <row r="58025" spans="21:25" x14ac:dyDescent="0.2">
      <c r="U58025" s="55"/>
      <c r="V58025" s="53"/>
      <c r="W58025" s="53"/>
      <c r="X58025" s="53"/>
      <c r="Y58025" s="55"/>
    </row>
    <row r="58026" spans="21:25" x14ac:dyDescent="0.2">
      <c r="U58026" s="55"/>
      <c r="V58026" s="53"/>
      <c r="W58026" s="53"/>
      <c r="X58026" s="53"/>
      <c r="Y58026" s="55"/>
    </row>
    <row r="58027" spans="21:25" x14ac:dyDescent="0.2">
      <c r="U58027" s="55"/>
      <c r="V58027" s="53"/>
      <c r="W58027" s="53"/>
      <c r="X58027" s="53"/>
      <c r="Y58027" s="55"/>
    </row>
    <row r="58028" spans="21:25" x14ac:dyDescent="0.2">
      <c r="U58028" s="55"/>
      <c r="V58028" s="53"/>
      <c r="W58028" s="53"/>
      <c r="X58028" s="53"/>
      <c r="Y58028" s="55"/>
    </row>
    <row r="58029" spans="21:25" x14ac:dyDescent="0.2">
      <c r="U58029" s="55"/>
      <c r="V58029" s="53"/>
      <c r="W58029" s="53"/>
      <c r="X58029" s="53"/>
      <c r="Y58029" s="55"/>
    </row>
    <row r="58030" spans="21:25" x14ac:dyDescent="0.2">
      <c r="U58030" s="55"/>
      <c r="V58030" s="53"/>
      <c r="W58030" s="53"/>
      <c r="X58030" s="53"/>
      <c r="Y58030" s="55"/>
    </row>
    <row r="58031" spans="21:25" x14ac:dyDescent="0.2">
      <c r="U58031" s="55"/>
      <c r="V58031" s="53"/>
      <c r="W58031" s="53"/>
      <c r="X58031" s="53"/>
      <c r="Y58031" s="55"/>
    </row>
    <row r="58032" spans="21:25" x14ac:dyDescent="0.2">
      <c r="U58032" s="55"/>
      <c r="V58032" s="53"/>
      <c r="W58032" s="53"/>
      <c r="X58032" s="53"/>
      <c r="Y58032" s="55"/>
    </row>
    <row r="58033" spans="21:25" x14ac:dyDescent="0.2">
      <c r="U58033" s="55"/>
      <c r="V58033" s="53"/>
      <c r="W58033" s="53"/>
      <c r="X58033" s="53"/>
      <c r="Y58033" s="55"/>
    </row>
    <row r="58034" spans="21:25" x14ac:dyDescent="0.2">
      <c r="U58034" s="55"/>
      <c r="V58034" s="53"/>
      <c r="W58034" s="53"/>
      <c r="X58034" s="53"/>
      <c r="Y58034" s="55"/>
    </row>
    <row r="58035" spans="21:25" x14ac:dyDescent="0.2">
      <c r="U58035" s="55"/>
      <c r="V58035" s="53"/>
      <c r="W58035" s="53"/>
      <c r="X58035" s="53"/>
      <c r="Y58035" s="55"/>
    </row>
    <row r="58036" spans="21:25" x14ac:dyDescent="0.2">
      <c r="U58036" s="55"/>
      <c r="V58036" s="53"/>
      <c r="W58036" s="53"/>
      <c r="X58036" s="53"/>
      <c r="Y58036" s="55"/>
    </row>
    <row r="58037" spans="21:25" x14ac:dyDescent="0.2">
      <c r="U58037" s="55"/>
      <c r="V58037" s="53"/>
      <c r="W58037" s="53"/>
      <c r="X58037" s="53"/>
      <c r="Y58037" s="55"/>
    </row>
    <row r="58038" spans="21:25" x14ac:dyDescent="0.2">
      <c r="U58038" s="55"/>
      <c r="V58038" s="53"/>
      <c r="W58038" s="53"/>
      <c r="X58038" s="53"/>
      <c r="Y58038" s="55"/>
    </row>
    <row r="58039" spans="21:25" x14ac:dyDescent="0.2">
      <c r="U58039" s="55"/>
      <c r="V58039" s="53"/>
      <c r="W58039" s="53"/>
      <c r="X58039" s="53"/>
      <c r="Y58039" s="55"/>
    </row>
    <row r="58040" spans="21:25" x14ac:dyDescent="0.2">
      <c r="U58040" s="55"/>
      <c r="V58040" s="53"/>
      <c r="W58040" s="53"/>
      <c r="X58040" s="53"/>
      <c r="Y58040" s="55"/>
    </row>
    <row r="58041" spans="21:25" x14ac:dyDescent="0.2">
      <c r="U58041" s="55"/>
      <c r="V58041" s="53"/>
      <c r="W58041" s="53"/>
      <c r="X58041" s="53"/>
      <c r="Y58041" s="55"/>
    </row>
    <row r="58042" spans="21:25" x14ac:dyDescent="0.2">
      <c r="U58042" s="55"/>
      <c r="V58042" s="53"/>
      <c r="W58042" s="53"/>
      <c r="X58042" s="53"/>
      <c r="Y58042" s="55"/>
    </row>
    <row r="58043" spans="21:25" x14ac:dyDescent="0.2">
      <c r="U58043" s="55"/>
      <c r="V58043" s="53"/>
      <c r="W58043" s="53"/>
      <c r="X58043" s="53"/>
      <c r="Y58043" s="55"/>
    </row>
    <row r="58044" spans="21:25" x14ac:dyDescent="0.2">
      <c r="U58044" s="55"/>
      <c r="V58044" s="53"/>
      <c r="W58044" s="53"/>
      <c r="X58044" s="53"/>
      <c r="Y58044" s="55"/>
    </row>
    <row r="58045" spans="21:25" x14ac:dyDescent="0.2">
      <c r="U58045" s="55"/>
      <c r="V58045" s="53"/>
      <c r="W58045" s="53"/>
      <c r="X58045" s="53"/>
      <c r="Y58045" s="55"/>
    </row>
    <row r="58046" spans="21:25" x14ac:dyDescent="0.2">
      <c r="U58046" s="55"/>
      <c r="V58046" s="53"/>
      <c r="W58046" s="53"/>
      <c r="X58046" s="53"/>
      <c r="Y58046" s="55"/>
    </row>
    <row r="58047" spans="21:25" x14ac:dyDescent="0.2">
      <c r="U58047" s="55"/>
      <c r="V58047" s="53"/>
      <c r="W58047" s="53"/>
      <c r="X58047" s="53"/>
      <c r="Y58047" s="55"/>
    </row>
    <row r="58048" spans="21:25" x14ac:dyDescent="0.2">
      <c r="U58048" s="55"/>
      <c r="V58048" s="53"/>
      <c r="W58048" s="53"/>
      <c r="X58048" s="53"/>
      <c r="Y58048" s="55"/>
    </row>
    <row r="58049" spans="21:25" x14ac:dyDescent="0.2">
      <c r="U58049" s="55"/>
      <c r="V58049" s="53"/>
      <c r="W58049" s="53"/>
      <c r="X58049" s="53"/>
      <c r="Y58049" s="55"/>
    </row>
    <row r="58050" spans="21:25" x14ac:dyDescent="0.2">
      <c r="U58050" s="55"/>
      <c r="V58050" s="53"/>
      <c r="W58050" s="53"/>
      <c r="X58050" s="53"/>
      <c r="Y58050" s="55"/>
    </row>
    <row r="58051" spans="21:25" x14ac:dyDescent="0.2">
      <c r="U58051" s="55"/>
      <c r="V58051" s="53"/>
      <c r="W58051" s="53"/>
      <c r="X58051" s="53"/>
      <c r="Y58051" s="55"/>
    </row>
    <row r="58052" spans="21:25" x14ac:dyDescent="0.2">
      <c r="U58052" s="55"/>
      <c r="V58052" s="53"/>
      <c r="W58052" s="53"/>
      <c r="X58052" s="53"/>
      <c r="Y58052" s="55"/>
    </row>
    <row r="58053" spans="21:25" x14ac:dyDescent="0.2">
      <c r="U58053" s="55"/>
      <c r="V58053" s="53"/>
      <c r="W58053" s="53"/>
      <c r="X58053" s="53"/>
      <c r="Y58053" s="55"/>
    </row>
    <row r="58054" spans="21:25" x14ac:dyDescent="0.2">
      <c r="U58054" s="55"/>
      <c r="V58054" s="53"/>
      <c r="W58054" s="53"/>
      <c r="X58054" s="53"/>
      <c r="Y58054" s="55"/>
    </row>
    <row r="58055" spans="21:25" x14ac:dyDescent="0.2">
      <c r="U58055" s="55"/>
      <c r="V58055" s="53"/>
      <c r="W58055" s="53"/>
      <c r="X58055" s="53"/>
      <c r="Y58055" s="55"/>
    </row>
    <row r="58056" spans="21:25" x14ac:dyDescent="0.2">
      <c r="U58056" s="55"/>
      <c r="V58056" s="53"/>
      <c r="W58056" s="53"/>
      <c r="X58056" s="53"/>
      <c r="Y58056" s="55"/>
    </row>
    <row r="58057" spans="21:25" x14ac:dyDescent="0.2">
      <c r="U58057" s="55"/>
      <c r="V58057" s="53"/>
      <c r="W58057" s="53"/>
      <c r="X58057" s="53"/>
      <c r="Y58057" s="55"/>
    </row>
    <row r="58058" spans="21:25" x14ac:dyDescent="0.2">
      <c r="U58058" s="55"/>
      <c r="V58058" s="53"/>
      <c r="W58058" s="53"/>
      <c r="X58058" s="53"/>
      <c r="Y58058" s="55"/>
    </row>
    <row r="58059" spans="21:25" x14ac:dyDescent="0.2">
      <c r="U58059" s="55"/>
      <c r="V58059" s="53"/>
      <c r="W58059" s="53"/>
      <c r="X58059" s="53"/>
      <c r="Y58059" s="55"/>
    </row>
    <row r="58060" spans="21:25" x14ac:dyDescent="0.2">
      <c r="U58060" s="55"/>
      <c r="V58060" s="53"/>
      <c r="W58060" s="53"/>
      <c r="X58060" s="53"/>
      <c r="Y58060" s="55"/>
    </row>
    <row r="58061" spans="21:25" x14ac:dyDescent="0.2">
      <c r="U58061" s="55"/>
      <c r="V58061" s="53"/>
      <c r="W58061" s="53"/>
      <c r="X58061" s="53"/>
      <c r="Y58061" s="55"/>
    </row>
    <row r="58062" spans="21:25" x14ac:dyDescent="0.2">
      <c r="U58062" s="55"/>
      <c r="V58062" s="53"/>
      <c r="W58062" s="53"/>
      <c r="X58062" s="53"/>
      <c r="Y58062" s="55"/>
    </row>
    <row r="58063" spans="21:25" x14ac:dyDescent="0.2">
      <c r="U58063" s="55"/>
      <c r="V58063" s="53"/>
      <c r="W58063" s="53"/>
      <c r="X58063" s="53"/>
      <c r="Y58063" s="55"/>
    </row>
    <row r="58064" spans="21:25" x14ac:dyDescent="0.2">
      <c r="U58064" s="55"/>
      <c r="V58064" s="53"/>
      <c r="W58064" s="53"/>
      <c r="X58064" s="53"/>
      <c r="Y58064" s="55"/>
    </row>
    <row r="58065" spans="21:25" x14ac:dyDescent="0.2">
      <c r="U58065" s="55"/>
      <c r="V58065" s="53"/>
      <c r="W58065" s="53"/>
      <c r="X58065" s="53"/>
      <c r="Y58065" s="55"/>
    </row>
    <row r="58066" spans="21:25" x14ac:dyDescent="0.2">
      <c r="U58066" s="55"/>
      <c r="V58066" s="53"/>
      <c r="W58066" s="53"/>
      <c r="X58066" s="53"/>
      <c r="Y58066" s="55"/>
    </row>
    <row r="58067" spans="21:25" x14ac:dyDescent="0.2">
      <c r="U58067" s="55"/>
      <c r="V58067" s="53"/>
      <c r="W58067" s="53"/>
      <c r="X58067" s="53"/>
      <c r="Y58067" s="55"/>
    </row>
    <row r="58068" spans="21:25" x14ac:dyDescent="0.2">
      <c r="U58068" s="55"/>
      <c r="V58068" s="53"/>
      <c r="W58068" s="53"/>
      <c r="X58068" s="53"/>
      <c r="Y58068" s="55"/>
    </row>
    <row r="58069" spans="21:25" x14ac:dyDescent="0.2">
      <c r="U58069" s="55"/>
      <c r="V58069" s="53"/>
      <c r="W58069" s="53"/>
      <c r="X58069" s="53"/>
      <c r="Y58069" s="55"/>
    </row>
    <row r="58070" spans="21:25" x14ac:dyDescent="0.2">
      <c r="U58070" s="55"/>
      <c r="V58070" s="53"/>
      <c r="W58070" s="53"/>
      <c r="X58070" s="53"/>
      <c r="Y58070" s="55"/>
    </row>
    <row r="58071" spans="21:25" x14ac:dyDescent="0.2">
      <c r="U58071" s="55"/>
      <c r="V58071" s="53"/>
      <c r="W58071" s="53"/>
      <c r="X58071" s="53"/>
      <c r="Y58071" s="55"/>
    </row>
    <row r="58072" spans="21:25" x14ac:dyDescent="0.2">
      <c r="U58072" s="55"/>
      <c r="V58072" s="53"/>
      <c r="W58072" s="53"/>
      <c r="X58072" s="53"/>
      <c r="Y58072" s="55"/>
    </row>
    <row r="58073" spans="21:25" x14ac:dyDescent="0.2">
      <c r="U58073" s="55"/>
      <c r="V58073" s="53"/>
      <c r="W58073" s="53"/>
      <c r="X58073" s="53"/>
      <c r="Y58073" s="55"/>
    </row>
    <row r="58074" spans="21:25" x14ac:dyDescent="0.2">
      <c r="U58074" s="55"/>
      <c r="V58074" s="53"/>
      <c r="W58074" s="53"/>
      <c r="X58074" s="53"/>
      <c r="Y58074" s="55"/>
    </row>
    <row r="58075" spans="21:25" x14ac:dyDescent="0.2">
      <c r="U58075" s="55"/>
      <c r="V58075" s="53"/>
      <c r="W58075" s="53"/>
      <c r="X58075" s="53"/>
      <c r="Y58075" s="55"/>
    </row>
    <row r="58076" spans="21:25" x14ac:dyDescent="0.2">
      <c r="U58076" s="55"/>
      <c r="V58076" s="53"/>
      <c r="W58076" s="53"/>
      <c r="X58076" s="53"/>
      <c r="Y58076" s="55"/>
    </row>
    <row r="58077" spans="21:25" x14ac:dyDescent="0.2">
      <c r="U58077" s="55"/>
      <c r="V58077" s="53"/>
      <c r="W58077" s="53"/>
      <c r="X58077" s="53"/>
      <c r="Y58077" s="55"/>
    </row>
    <row r="58078" spans="21:25" x14ac:dyDescent="0.2">
      <c r="U58078" s="55"/>
      <c r="V58078" s="53"/>
      <c r="W58078" s="53"/>
      <c r="X58078" s="53"/>
      <c r="Y58078" s="55"/>
    </row>
    <row r="58079" spans="21:25" x14ac:dyDescent="0.2">
      <c r="U58079" s="55"/>
      <c r="V58079" s="53"/>
      <c r="W58079" s="53"/>
      <c r="X58079" s="53"/>
      <c r="Y58079" s="55"/>
    </row>
    <row r="58080" spans="21:25" x14ac:dyDescent="0.2">
      <c r="U58080" s="55"/>
      <c r="V58080" s="53"/>
      <c r="W58080" s="53"/>
      <c r="X58080" s="53"/>
      <c r="Y58080" s="55"/>
    </row>
    <row r="58081" spans="21:25" x14ac:dyDescent="0.2">
      <c r="U58081" s="55"/>
      <c r="V58081" s="53"/>
      <c r="W58081" s="53"/>
      <c r="X58081" s="53"/>
      <c r="Y58081" s="55"/>
    </row>
    <row r="58082" spans="21:25" x14ac:dyDescent="0.2">
      <c r="U58082" s="55"/>
      <c r="V58082" s="53"/>
      <c r="W58082" s="53"/>
      <c r="X58082" s="53"/>
      <c r="Y58082" s="55"/>
    </row>
    <row r="58083" spans="21:25" x14ac:dyDescent="0.2">
      <c r="U58083" s="55"/>
      <c r="V58083" s="53"/>
      <c r="W58083" s="53"/>
      <c r="X58083" s="53"/>
      <c r="Y58083" s="55"/>
    </row>
    <row r="58084" spans="21:25" x14ac:dyDescent="0.2">
      <c r="U58084" s="55"/>
      <c r="V58084" s="53"/>
      <c r="W58084" s="53"/>
      <c r="X58084" s="53"/>
      <c r="Y58084" s="55"/>
    </row>
    <row r="58085" spans="21:25" x14ac:dyDescent="0.2">
      <c r="U58085" s="55"/>
      <c r="V58085" s="53"/>
      <c r="W58085" s="53"/>
      <c r="X58085" s="53"/>
      <c r="Y58085" s="55"/>
    </row>
    <row r="58086" spans="21:25" x14ac:dyDescent="0.2">
      <c r="U58086" s="55"/>
      <c r="V58086" s="53"/>
      <c r="W58086" s="53"/>
      <c r="X58086" s="53"/>
      <c r="Y58086" s="55"/>
    </row>
    <row r="58087" spans="21:25" x14ac:dyDescent="0.2">
      <c r="U58087" s="55"/>
      <c r="V58087" s="53"/>
      <c r="W58087" s="53"/>
      <c r="X58087" s="53"/>
      <c r="Y58087" s="55"/>
    </row>
    <row r="58088" spans="21:25" x14ac:dyDescent="0.2">
      <c r="U58088" s="55"/>
      <c r="V58088" s="53"/>
      <c r="W58088" s="53"/>
      <c r="X58088" s="53"/>
      <c r="Y58088" s="55"/>
    </row>
    <row r="58089" spans="21:25" x14ac:dyDescent="0.2">
      <c r="U58089" s="55"/>
      <c r="V58089" s="53"/>
      <c r="W58089" s="53"/>
      <c r="X58089" s="53"/>
      <c r="Y58089" s="55"/>
    </row>
    <row r="58090" spans="21:25" x14ac:dyDescent="0.2">
      <c r="U58090" s="55"/>
      <c r="V58090" s="53"/>
      <c r="W58090" s="53"/>
      <c r="X58090" s="53"/>
      <c r="Y58090" s="55"/>
    </row>
    <row r="58091" spans="21:25" x14ac:dyDescent="0.2">
      <c r="U58091" s="55"/>
      <c r="V58091" s="53"/>
      <c r="W58091" s="53"/>
      <c r="X58091" s="53"/>
      <c r="Y58091" s="55"/>
    </row>
    <row r="58092" spans="21:25" x14ac:dyDescent="0.2">
      <c r="U58092" s="55"/>
      <c r="V58092" s="53"/>
      <c r="W58092" s="53"/>
      <c r="X58092" s="53"/>
      <c r="Y58092" s="55"/>
    </row>
    <row r="58093" spans="21:25" x14ac:dyDescent="0.2">
      <c r="U58093" s="55"/>
      <c r="V58093" s="53"/>
      <c r="W58093" s="53"/>
      <c r="X58093" s="53"/>
      <c r="Y58093" s="55"/>
    </row>
    <row r="58094" spans="21:25" x14ac:dyDescent="0.2">
      <c r="U58094" s="55"/>
      <c r="V58094" s="53"/>
      <c r="W58094" s="53"/>
      <c r="X58094" s="53"/>
      <c r="Y58094" s="55"/>
    </row>
    <row r="58095" spans="21:25" x14ac:dyDescent="0.2">
      <c r="U58095" s="55"/>
      <c r="V58095" s="53"/>
      <c r="W58095" s="53"/>
      <c r="X58095" s="53"/>
      <c r="Y58095" s="55"/>
    </row>
    <row r="58096" spans="21:25" x14ac:dyDescent="0.2">
      <c r="U58096" s="55"/>
      <c r="V58096" s="53"/>
      <c r="W58096" s="53"/>
      <c r="X58096" s="53"/>
      <c r="Y58096" s="55"/>
    </row>
    <row r="58097" spans="21:25" x14ac:dyDescent="0.2">
      <c r="U58097" s="55"/>
      <c r="V58097" s="53"/>
      <c r="W58097" s="53"/>
      <c r="X58097" s="53"/>
      <c r="Y58097" s="55"/>
    </row>
    <row r="58098" spans="21:25" x14ac:dyDescent="0.2">
      <c r="U58098" s="55"/>
      <c r="V58098" s="53"/>
      <c r="W58098" s="53"/>
      <c r="X58098" s="53"/>
      <c r="Y58098" s="55"/>
    </row>
    <row r="58099" spans="21:25" x14ac:dyDescent="0.2">
      <c r="U58099" s="55"/>
      <c r="V58099" s="53"/>
      <c r="W58099" s="53"/>
      <c r="X58099" s="53"/>
      <c r="Y58099" s="55"/>
    </row>
    <row r="58100" spans="21:25" x14ac:dyDescent="0.2">
      <c r="U58100" s="55"/>
      <c r="V58100" s="53"/>
      <c r="W58100" s="53"/>
      <c r="X58100" s="53"/>
      <c r="Y58100" s="55"/>
    </row>
    <row r="58101" spans="21:25" x14ac:dyDescent="0.2">
      <c r="U58101" s="55"/>
      <c r="V58101" s="53"/>
      <c r="W58101" s="53"/>
      <c r="X58101" s="53"/>
      <c r="Y58101" s="55"/>
    </row>
    <row r="58102" spans="21:25" x14ac:dyDescent="0.2">
      <c r="U58102" s="55"/>
      <c r="V58102" s="53"/>
      <c r="W58102" s="53"/>
      <c r="X58102" s="53"/>
      <c r="Y58102" s="55"/>
    </row>
    <row r="58103" spans="21:25" x14ac:dyDescent="0.2">
      <c r="U58103" s="55"/>
      <c r="V58103" s="53"/>
      <c r="W58103" s="53"/>
      <c r="X58103" s="53"/>
      <c r="Y58103" s="55"/>
    </row>
    <row r="58104" spans="21:25" x14ac:dyDescent="0.2">
      <c r="U58104" s="55"/>
      <c r="V58104" s="53"/>
      <c r="W58104" s="53"/>
      <c r="X58104" s="53"/>
      <c r="Y58104" s="55"/>
    </row>
    <row r="58105" spans="21:25" x14ac:dyDescent="0.2">
      <c r="U58105" s="55"/>
      <c r="V58105" s="53"/>
      <c r="W58105" s="53"/>
      <c r="X58105" s="53"/>
      <c r="Y58105" s="55"/>
    </row>
    <row r="58106" spans="21:25" x14ac:dyDescent="0.2">
      <c r="U58106" s="55"/>
      <c r="V58106" s="53"/>
      <c r="W58106" s="53"/>
      <c r="X58106" s="53"/>
      <c r="Y58106" s="55"/>
    </row>
    <row r="58107" spans="21:25" x14ac:dyDescent="0.2">
      <c r="U58107" s="55"/>
      <c r="V58107" s="53"/>
      <c r="W58107" s="53"/>
      <c r="X58107" s="53"/>
      <c r="Y58107" s="55"/>
    </row>
    <row r="58108" spans="21:25" x14ac:dyDescent="0.2">
      <c r="U58108" s="55"/>
      <c r="V58108" s="53"/>
      <c r="W58108" s="53"/>
      <c r="X58108" s="53"/>
      <c r="Y58108" s="55"/>
    </row>
    <row r="58109" spans="21:25" x14ac:dyDescent="0.2">
      <c r="U58109" s="55"/>
      <c r="V58109" s="53"/>
      <c r="W58109" s="53"/>
      <c r="X58109" s="53"/>
      <c r="Y58109" s="55"/>
    </row>
    <row r="58110" spans="21:25" x14ac:dyDescent="0.2">
      <c r="U58110" s="55"/>
      <c r="V58110" s="53"/>
      <c r="W58110" s="53"/>
      <c r="X58110" s="53"/>
      <c r="Y58110" s="55"/>
    </row>
    <row r="58111" spans="21:25" x14ac:dyDescent="0.2">
      <c r="U58111" s="55"/>
      <c r="V58111" s="53"/>
      <c r="W58111" s="53"/>
      <c r="X58111" s="53"/>
      <c r="Y58111" s="55"/>
    </row>
    <row r="58112" spans="21:25" x14ac:dyDescent="0.2">
      <c r="U58112" s="55"/>
      <c r="V58112" s="53"/>
      <c r="W58112" s="53"/>
      <c r="X58112" s="53"/>
      <c r="Y58112" s="55"/>
    </row>
    <row r="58113" spans="21:25" x14ac:dyDescent="0.2">
      <c r="U58113" s="55"/>
      <c r="V58113" s="53"/>
      <c r="W58113" s="53"/>
      <c r="X58113" s="53"/>
      <c r="Y58113" s="55"/>
    </row>
    <row r="58114" spans="21:25" x14ac:dyDescent="0.2">
      <c r="U58114" s="55"/>
      <c r="V58114" s="53"/>
      <c r="W58114" s="53"/>
      <c r="X58114" s="53"/>
      <c r="Y58114" s="55"/>
    </row>
    <row r="58115" spans="21:25" x14ac:dyDescent="0.2">
      <c r="U58115" s="55"/>
      <c r="V58115" s="53"/>
      <c r="W58115" s="53"/>
      <c r="X58115" s="53"/>
      <c r="Y58115" s="55"/>
    </row>
    <row r="58116" spans="21:25" x14ac:dyDescent="0.2">
      <c r="U58116" s="55"/>
      <c r="V58116" s="53"/>
      <c r="W58116" s="53"/>
      <c r="X58116" s="53"/>
      <c r="Y58116" s="55"/>
    </row>
    <row r="58117" spans="21:25" x14ac:dyDescent="0.2">
      <c r="U58117" s="55"/>
      <c r="V58117" s="53"/>
      <c r="W58117" s="53"/>
      <c r="X58117" s="53"/>
      <c r="Y58117" s="55"/>
    </row>
    <row r="58118" spans="21:25" x14ac:dyDescent="0.2">
      <c r="U58118" s="55"/>
      <c r="V58118" s="53"/>
      <c r="W58118" s="53"/>
      <c r="X58118" s="53"/>
      <c r="Y58118" s="55"/>
    </row>
    <row r="58119" spans="21:25" x14ac:dyDescent="0.2">
      <c r="U58119" s="55"/>
      <c r="V58119" s="53"/>
      <c r="W58119" s="53"/>
      <c r="X58119" s="53"/>
      <c r="Y58119" s="55"/>
    </row>
    <row r="58120" spans="21:25" x14ac:dyDescent="0.2">
      <c r="U58120" s="55"/>
      <c r="V58120" s="53"/>
      <c r="W58120" s="53"/>
      <c r="X58120" s="53"/>
      <c r="Y58120" s="55"/>
    </row>
    <row r="58121" spans="21:25" x14ac:dyDescent="0.2">
      <c r="U58121" s="55"/>
      <c r="V58121" s="53"/>
      <c r="W58121" s="53"/>
      <c r="X58121" s="53"/>
      <c r="Y58121" s="55"/>
    </row>
    <row r="58122" spans="21:25" x14ac:dyDescent="0.2">
      <c r="U58122" s="55"/>
      <c r="V58122" s="53"/>
      <c r="W58122" s="53"/>
      <c r="X58122" s="53"/>
      <c r="Y58122" s="55"/>
    </row>
    <row r="58123" spans="21:25" x14ac:dyDescent="0.2">
      <c r="U58123" s="55"/>
      <c r="V58123" s="53"/>
      <c r="W58123" s="53"/>
      <c r="X58123" s="53"/>
      <c r="Y58123" s="55"/>
    </row>
    <row r="58124" spans="21:25" x14ac:dyDescent="0.2">
      <c r="U58124" s="55"/>
      <c r="V58124" s="53"/>
      <c r="W58124" s="53"/>
      <c r="X58124" s="53"/>
      <c r="Y58124" s="55"/>
    </row>
    <row r="58125" spans="21:25" x14ac:dyDescent="0.2">
      <c r="U58125" s="55"/>
      <c r="V58125" s="53"/>
      <c r="W58125" s="53"/>
      <c r="X58125" s="53"/>
      <c r="Y58125" s="55"/>
    </row>
    <row r="58126" spans="21:25" x14ac:dyDescent="0.2">
      <c r="U58126" s="55"/>
      <c r="V58126" s="53"/>
      <c r="W58126" s="53"/>
      <c r="X58126" s="53"/>
      <c r="Y58126" s="55"/>
    </row>
    <row r="58127" spans="21:25" x14ac:dyDescent="0.2">
      <c r="U58127" s="55"/>
      <c r="V58127" s="53"/>
      <c r="W58127" s="53"/>
      <c r="X58127" s="53"/>
      <c r="Y58127" s="55"/>
    </row>
    <row r="58128" spans="21:25" x14ac:dyDescent="0.2">
      <c r="U58128" s="55"/>
      <c r="V58128" s="53"/>
      <c r="W58128" s="53"/>
      <c r="X58128" s="53"/>
      <c r="Y58128" s="55"/>
    </row>
    <row r="58129" spans="21:25" x14ac:dyDescent="0.2">
      <c r="U58129" s="55"/>
      <c r="V58129" s="53"/>
      <c r="W58129" s="53"/>
      <c r="X58129" s="53"/>
      <c r="Y58129" s="55"/>
    </row>
    <row r="58130" spans="21:25" x14ac:dyDescent="0.2">
      <c r="U58130" s="55"/>
      <c r="V58130" s="53"/>
      <c r="W58130" s="53"/>
      <c r="X58130" s="53"/>
      <c r="Y58130" s="55"/>
    </row>
    <row r="58131" spans="21:25" x14ac:dyDescent="0.2">
      <c r="U58131" s="55"/>
      <c r="V58131" s="53"/>
      <c r="W58131" s="53"/>
      <c r="X58131" s="53"/>
      <c r="Y58131" s="55"/>
    </row>
    <row r="58132" spans="21:25" x14ac:dyDescent="0.2">
      <c r="U58132" s="55"/>
      <c r="V58132" s="53"/>
      <c r="W58132" s="53"/>
      <c r="X58132" s="53"/>
      <c r="Y58132" s="55"/>
    </row>
    <row r="58133" spans="21:25" x14ac:dyDescent="0.2">
      <c r="U58133" s="55"/>
      <c r="V58133" s="53"/>
      <c r="W58133" s="53"/>
      <c r="X58133" s="53"/>
      <c r="Y58133" s="55"/>
    </row>
    <row r="58134" spans="21:25" x14ac:dyDescent="0.2">
      <c r="U58134" s="55"/>
      <c r="V58134" s="53"/>
      <c r="W58134" s="53"/>
      <c r="X58134" s="53"/>
      <c r="Y58134" s="55"/>
    </row>
    <row r="58135" spans="21:25" x14ac:dyDescent="0.2">
      <c r="U58135" s="55"/>
      <c r="V58135" s="53"/>
      <c r="W58135" s="53"/>
      <c r="X58135" s="53"/>
      <c r="Y58135" s="55"/>
    </row>
    <row r="58136" spans="21:25" x14ac:dyDescent="0.2">
      <c r="U58136" s="55"/>
      <c r="V58136" s="53"/>
      <c r="W58136" s="53"/>
      <c r="X58136" s="53"/>
      <c r="Y58136" s="55"/>
    </row>
    <row r="58137" spans="21:25" x14ac:dyDescent="0.2">
      <c r="U58137" s="55"/>
      <c r="V58137" s="53"/>
      <c r="W58137" s="53"/>
      <c r="X58137" s="53"/>
      <c r="Y58137" s="55"/>
    </row>
    <row r="58138" spans="21:25" x14ac:dyDescent="0.2">
      <c r="U58138" s="55"/>
      <c r="V58138" s="53"/>
      <c r="W58138" s="53"/>
      <c r="X58138" s="53"/>
      <c r="Y58138" s="55"/>
    </row>
    <row r="58139" spans="21:25" x14ac:dyDescent="0.2">
      <c r="U58139" s="55"/>
      <c r="V58139" s="53"/>
      <c r="W58139" s="53"/>
      <c r="X58139" s="53"/>
      <c r="Y58139" s="55"/>
    </row>
    <row r="58140" spans="21:25" x14ac:dyDescent="0.2">
      <c r="U58140" s="55"/>
      <c r="V58140" s="53"/>
      <c r="W58140" s="53"/>
      <c r="X58140" s="53"/>
      <c r="Y58140" s="55"/>
    </row>
    <row r="58141" spans="21:25" x14ac:dyDescent="0.2">
      <c r="U58141" s="55"/>
      <c r="V58141" s="53"/>
      <c r="W58141" s="53"/>
      <c r="X58141" s="53"/>
      <c r="Y58141" s="55"/>
    </row>
    <row r="58142" spans="21:25" x14ac:dyDescent="0.2">
      <c r="U58142" s="55"/>
      <c r="V58142" s="53"/>
      <c r="W58142" s="53"/>
      <c r="X58142" s="53"/>
      <c r="Y58142" s="55"/>
    </row>
    <row r="58143" spans="21:25" x14ac:dyDescent="0.2">
      <c r="U58143" s="55"/>
      <c r="V58143" s="53"/>
      <c r="W58143" s="53"/>
      <c r="X58143" s="53"/>
      <c r="Y58143" s="55"/>
    </row>
    <row r="58144" spans="21:25" x14ac:dyDescent="0.2">
      <c r="U58144" s="55"/>
      <c r="V58144" s="53"/>
      <c r="W58144" s="53"/>
      <c r="X58144" s="53"/>
      <c r="Y58144" s="55"/>
    </row>
    <row r="58145" spans="21:25" x14ac:dyDescent="0.2">
      <c r="U58145" s="55"/>
      <c r="V58145" s="53"/>
      <c r="W58145" s="53"/>
      <c r="X58145" s="53"/>
      <c r="Y58145" s="55"/>
    </row>
    <row r="58146" spans="21:25" x14ac:dyDescent="0.2">
      <c r="U58146" s="55"/>
      <c r="V58146" s="53"/>
      <c r="W58146" s="53"/>
      <c r="X58146" s="53"/>
      <c r="Y58146" s="55"/>
    </row>
    <row r="58147" spans="21:25" x14ac:dyDescent="0.2">
      <c r="U58147" s="55"/>
      <c r="V58147" s="53"/>
      <c r="W58147" s="53"/>
      <c r="X58147" s="53"/>
      <c r="Y58147" s="55"/>
    </row>
    <row r="58148" spans="21:25" x14ac:dyDescent="0.2">
      <c r="U58148" s="55"/>
      <c r="V58148" s="53"/>
      <c r="W58148" s="53"/>
      <c r="X58148" s="53"/>
      <c r="Y58148" s="55"/>
    </row>
    <row r="58149" spans="21:25" x14ac:dyDescent="0.2">
      <c r="U58149" s="55"/>
      <c r="V58149" s="53"/>
      <c r="W58149" s="53"/>
      <c r="X58149" s="53"/>
      <c r="Y58149" s="55"/>
    </row>
    <row r="58150" spans="21:25" x14ac:dyDescent="0.2">
      <c r="U58150" s="55"/>
      <c r="V58150" s="53"/>
      <c r="W58150" s="53"/>
      <c r="X58150" s="53"/>
      <c r="Y58150" s="55"/>
    </row>
    <row r="58151" spans="21:25" x14ac:dyDescent="0.2">
      <c r="U58151" s="55"/>
      <c r="V58151" s="53"/>
      <c r="W58151" s="53"/>
      <c r="X58151" s="53"/>
      <c r="Y58151" s="55"/>
    </row>
    <row r="58152" spans="21:25" x14ac:dyDescent="0.2">
      <c r="U58152" s="55"/>
      <c r="V58152" s="53"/>
      <c r="W58152" s="53"/>
      <c r="X58152" s="53"/>
      <c r="Y58152" s="55"/>
    </row>
    <row r="58153" spans="21:25" x14ac:dyDescent="0.2">
      <c r="U58153" s="55"/>
      <c r="V58153" s="53"/>
      <c r="W58153" s="53"/>
      <c r="X58153" s="53"/>
      <c r="Y58153" s="55"/>
    </row>
    <row r="58154" spans="21:25" x14ac:dyDescent="0.2">
      <c r="U58154" s="55"/>
      <c r="V58154" s="53"/>
      <c r="W58154" s="53"/>
      <c r="X58154" s="53"/>
      <c r="Y58154" s="55"/>
    </row>
    <row r="58155" spans="21:25" x14ac:dyDescent="0.2">
      <c r="U58155" s="55"/>
      <c r="V58155" s="53"/>
      <c r="W58155" s="53"/>
      <c r="X58155" s="53"/>
      <c r="Y58155" s="55"/>
    </row>
    <row r="58156" spans="21:25" x14ac:dyDescent="0.2">
      <c r="U58156" s="55"/>
      <c r="V58156" s="53"/>
      <c r="W58156" s="53"/>
      <c r="X58156" s="53"/>
      <c r="Y58156" s="55"/>
    </row>
    <row r="58157" spans="21:25" x14ac:dyDescent="0.2">
      <c r="U58157" s="55"/>
      <c r="V58157" s="53"/>
      <c r="W58157" s="53"/>
      <c r="X58157" s="53"/>
      <c r="Y58157" s="55"/>
    </row>
    <row r="58158" spans="21:25" x14ac:dyDescent="0.2">
      <c r="U58158" s="55"/>
      <c r="V58158" s="53"/>
      <c r="W58158" s="53"/>
      <c r="X58158" s="53"/>
      <c r="Y58158" s="55"/>
    </row>
    <row r="58159" spans="21:25" x14ac:dyDescent="0.2">
      <c r="U58159" s="55"/>
      <c r="V58159" s="53"/>
      <c r="W58159" s="53"/>
      <c r="X58159" s="53"/>
      <c r="Y58159" s="55"/>
    </row>
    <row r="58160" spans="21:25" x14ac:dyDescent="0.2">
      <c r="U58160" s="55"/>
      <c r="V58160" s="53"/>
      <c r="W58160" s="53"/>
      <c r="X58160" s="53"/>
      <c r="Y58160" s="55"/>
    </row>
    <row r="58161" spans="21:25" x14ac:dyDescent="0.2">
      <c r="U58161" s="55"/>
      <c r="V58161" s="53"/>
      <c r="W58161" s="53"/>
      <c r="X58161" s="53"/>
      <c r="Y58161" s="55"/>
    </row>
    <row r="58162" spans="21:25" x14ac:dyDescent="0.2">
      <c r="U58162" s="55"/>
      <c r="V58162" s="53"/>
      <c r="W58162" s="53"/>
      <c r="X58162" s="53"/>
      <c r="Y58162" s="55"/>
    </row>
    <row r="58163" spans="21:25" x14ac:dyDescent="0.2">
      <c r="U58163" s="55"/>
      <c r="V58163" s="53"/>
      <c r="W58163" s="53"/>
      <c r="X58163" s="53"/>
      <c r="Y58163" s="55"/>
    </row>
    <row r="58164" spans="21:25" x14ac:dyDescent="0.2">
      <c r="U58164" s="55"/>
      <c r="V58164" s="53"/>
      <c r="W58164" s="53"/>
      <c r="X58164" s="53"/>
      <c r="Y58164" s="55"/>
    </row>
    <row r="58165" spans="21:25" x14ac:dyDescent="0.2">
      <c r="U58165" s="55"/>
      <c r="V58165" s="53"/>
      <c r="W58165" s="53"/>
      <c r="X58165" s="53"/>
      <c r="Y58165" s="55"/>
    </row>
    <row r="58166" spans="21:25" x14ac:dyDescent="0.2">
      <c r="U58166" s="55"/>
      <c r="V58166" s="53"/>
      <c r="W58166" s="53"/>
      <c r="X58166" s="53"/>
      <c r="Y58166" s="55"/>
    </row>
    <row r="58167" spans="21:25" x14ac:dyDescent="0.2">
      <c r="U58167" s="55"/>
      <c r="V58167" s="53"/>
      <c r="W58167" s="53"/>
      <c r="X58167" s="53"/>
      <c r="Y58167" s="55"/>
    </row>
    <row r="58168" spans="21:25" x14ac:dyDescent="0.2">
      <c r="U58168" s="55"/>
      <c r="V58168" s="53"/>
      <c r="W58168" s="53"/>
      <c r="X58168" s="53"/>
      <c r="Y58168" s="55"/>
    </row>
    <row r="58169" spans="21:25" x14ac:dyDescent="0.2">
      <c r="U58169" s="55"/>
      <c r="V58169" s="53"/>
      <c r="W58169" s="53"/>
      <c r="X58169" s="53"/>
      <c r="Y58169" s="55"/>
    </row>
    <row r="58170" spans="21:25" x14ac:dyDescent="0.2">
      <c r="U58170" s="55"/>
      <c r="V58170" s="53"/>
      <c r="W58170" s="53"/>
      <c r="X58170" s="53"/>
      <c r="Y58170" s="55"/>
    </row>
    <row r="58171" spans="21:25" x14ac:dyDescent="0.2">
      <c r="U58171" s="55"/>
      <c r="V58171" s="53"/>
      <c r="W58171" s="53"/>
      <c r="X58171" s="53"/>
      <c r="Y58171" s="55"/>
    </row>
    <row r="58172" spans="21:25" x14ac:dyDescent="0.2">
      <c r="U58172" s="55"/>
      <c r="V58172" s="53"/>
      <c r="W58172" s="53"/>
      <c r="X58172" s="53"/>
      <c r="Y58172" s="55"/>
    </row>
    <row r="58173" spans="21:25" x14ac:dyDescent="0.2">
      <c r="U58173" s="55"/>
      <c r="V58173" s="53"/>
      <c r="W58173" s="53"/>
      <c r="X58173" s="53"/>
      <c r="Y58173" s="55"/>
    </row>
    <row r="58174" spans="21:25" x14ac:dyDescent="0.2">
      <c r="U58174" s="55"/>
      <c r="V58174" s="53"/>
      <c r="W58174" s="53"/>
      <c r="X58174" s="53"/>
      <c r="Y58174" s="55"/>
    </row>
    <row r="58175" spans="21:25" x14ac:dyDescent="0.2">
      <c r="U58175" s="55"/>
      <c r="V58175" s="53"/>
      <c r="W58175" s="53"/>
      <c r="X58175" s="53"/>
      <c r="Y58175" s="55"/>
    </row>
    <row r="58176" spans="21:25" x14ac:dyDescent="0.2">
      <c r="U58176" s="55"/>
      <c r="V58176" s="53"/>
      <c r="W58176" s="53"/>
      <c r="X58176" s="53"/>
      <c r="Y58176" s="55"/>
    </row>
    <row r="58177" spans="21:25" x14ac:dyDescent="0.2">
      <c r="U58177" s="55"/>
      <c r="V58177" s="53"/>
      <c r="W58177" s="53"/>
      <c r="X58177" s="53"/>
      <c r="Y58177" s="55"/>
    </row>
    <row r="58178" spans="21:25" x14ac:dyDescent="0.2">
      <c r="U58178" s="55"/>
      <c r="V58178" s="53"/>
      <c r="W58178" s="53"/>
      <c r="X58178" s="53"/>
      <c r="Y58178" s="55"/>
    </row>
    <row r="58179" spans="21:25" x14ac:dyDescent="0.2">
      <c r="U58179" s="55"/>
      <c r="V58179" s="53"/>
      <c r="W58179" s="53"/>
      <c r="X58179" s="53"/>
      <c r="Y58179" s="55"/>
    </row>
    <row r="58180" spans="21:25" x14ac:dyDescent="0.2">
      <c r="U58180" s="55"/>
      <c r="V58180" s="53"/>
      <c r="W58180" s="53"/>
      <c r="X58180" s="53"/>
      <c r="Y58180" s="55"/>
    </row>
    <row r="58181" spans="21:25" x14ac:dyDescent="0.2">
      <c r="U58181" s="55"/>
      <c r="V58181" s="53"/>
      <c r="W58181" s="53"/>
      <c r="X58181" s="53"/>
      <c r="Y58181" s="55"/>
    </row>
    <row r="58182" spans="21:25" x14ac:dyDescent="0.2">
      <c r="U58182" s="55"/>
      <c r="V58182" s="53"/>
      <c r="W58182" s="53"/>
      <c r="X58182" s="53"/>
      <c r="Y58182" s="55"/>
    </row>
    <row r="58183" spans="21:25" x14ac:dyDescent="0.2">
      <c r="U58183" s="55"/>
      <c r="V58183" s="53"/>
      <c r="W58183" s="53"/>
      <c r="X58183" s="53"/>
      <c r="Y58183" s="55"/>
    </row>
    <row r="58184" spans="21:25" x14ac:dyDescent="0.2">
      <c r="U58184" s="55"/>
      <c r="V58184" s="53"/>
      <c r="W58184" s="53"/>
      <c r="X58184" s="53"/>
      <c r="Y58184" s="55"/>
    </row>
    <row r="58185" spans="21:25" x14ac:dyDescent="0.2">
      <c r="U58185" s="55"/>
      <c r="V58185" s="53"/>
      <c r="W58185" s="53"/>
      <c r="X58185" s="53"/>
      <c r="Y58185" s="55"/>
    </row>
    <row r="58186" spans="21:25" x14ac:dyDescent="0.2">
      <c r="U58186" s="55"/>
      <c r="V58186" s="53"/>
      <c r="W58186" s="53"/>
      <c r="X58186" s="53"/>
      <c r="Y58186" s="55"/>
    </row>
    <row r="58187" spans="21:25" x14ac:dyDescent="0.2">
      <c r="U58187" s="55"/>
      <c r="V58187" s="53"/>
      <c r="W58187" s="53"/>
      <c r="X58187" s="53"/>
      <c r="Y58187" s="55"/>
    </row>
    <row r="58188" spans="21:25" x14ac:dyDescent="0.2">
      <c r="U58188" s="55"/>
      <c r="V58188" s="53"/>
      <c r="W58188" s="53"/>
      <c r="X58188" s="53"/>
      <c r="Y58188" s="55"/>
    </row>
    <row r="58189" spans="21:25" x14ac:dyDescent="0.2">
      <c r="U58189" s="55"/>
      <c r="V58189" s="53"/>
      <c r="W58189" s="53"/>
      <c r="X58189" s="53"/>
      <c r="Y58189" s="55"/>
    </row>
    <row r="58190" spans="21:25" x14ac:dyDescent="0.2">
      <c r="U58190" s="55"/>
      <c r="V58190" s="53"/>
      <c r="W58190" s="53"/>
      <c r="X58190" s="53"/>
      <c r="Y58190" s="55"/>
    </row>
    <row r="58191" spans="21:25" x14ac:dyDescent="0.2">
      <c r="U58191" s="55"/>
      <c r="V58191" s="53"/>
      <c r="W58191" s="53"/>
      <c r="X58191" s="53"/>
      <c r="Y58191" s="55"/>
    </row>
    <row r="58192" spans="21:25" x14ac:dyDescent="0.2">
      <c r="U58192" s="55"/>
      <c r="V58192" s="53"/>
      <c r="W58192" s="53"/>
      <c r="X58192" s="53"/>
      <c r="Y58192" s="55"/>
    </row>
    <row r="58193" spans="21:25" x14ac:dyDescent="0.2">
      <c r="U58193" s="55"/>
      <c r="V58193" s="53"/>
      <c r="W58193" s="53"/>
      <c r="X58193" s="53"/>
      <c r="Y58193" s="55"/>
    </row>
    <row r="58194" spans="21:25" x14ac:dyDescent="0.2">
      <c r="U58194" s="55"/>
      <c r="V58194" s="53"/>
      <c r="W58194" s="53"/>
      <c r="X58194" s="53"/>
      <c r="Y58194" s="55"/>
    </row>
    <row r="58195" spans="21:25" x14ac:dyDescent="0.2">
      <c r="U58195" s="55"/>
      <c r="V58195" s="53"/>
      <c r="W58195" s="53"/>
      <c r="X58195" s="53"/>
      <c r="Y58195" s="55"/>
    </row>
    <row r="58196" spans="21:25" x14ac:dyDescent="0.2">
      <c r="U58196" s="55"/>
      <c r="V58196" s="53"/>
      <c r="W58196" s="53"/>
      <c r="X58196" s="53"/>
      <c r="Y58196" s="55"/>
    </row>
    <row r="58197" spans="21:25" x14ac:dyDescent="0.2">
      <c r="U58197" s="55"/>
      <c r="V58197" s="53"/>
      <c r="W58197" s="53"/>
      <c r="X58197" s="53"/>
      <c r="Y58197" s="55"/>
    </row>
    <row r="58198" spans="21:25" x14ac:dyDescent="0.2">
      <c r="U58198" s="55"/>
      <c r="V58198" s="53"/>
      <c r="W58198" s="53"/>
      <c r="X58198" s="53"/>
      <c r="Y58198" s="55"/>
    </row>
    <row r="58199" spans="21:25" x14ac:dyDescent="0.2">
      <c r="U58199" s="55"/>
      <c r="V58199" s="53"/>
      <c r="W58199" s="53"/>
      <c r="X58199" s="53"/>
      <c r="Y58199" s="55"/>
    </row>
    <row r="58200" spans="21:25" x14ac:dyDescent="0.2">
      <c r="U58200" s="55"/>
      <c r="V58200" s="53"/>
      <c r="W58200" s="53"/>
      <c r="X58200" s="53"/>
      <c r="Y58200" s="55"/>
    </row>
    <row r="58201" spans="21:25" x14ac:dyDescent="0.2">
      <c r="U58201" s="55"/>
      <c r="V58201" s="53"/>
      <c r="W58201" s="53"/>
      <c r="X58201" s="53"/>
      <c r="Y58201" s="55"/>
    </row>
    <row r="58202" spans="21:25" x14ac:dyDescent="0.2">
      <c r="U58202" s="55"/>
      <c r="V58202" s="53"/>
      <c r="W58202" s="53"/>
      <c r="X58202" s="53"/>
      <c r="Y58202" s="55"/>
    </row>
    <row r="58203" spans="21:25" x14ac:dyDescent="0.2">
      <c r="U58203" s="55"/>
      <c r="V58203" s="53"/>
      <c r="W58203" s="53"/>
      <c r="X58203" s="53"/>
      <c r="Y58203" s="55"/>
    </row>
    <row r="58204" spans="21:25" x14ac:dyDescent="0.2">
      <c r="U58204" s="55"/>
      <c r="V58204" s="53"/>
      <c r="W58204" s="53"/>
      <c r="X58204" s="53"/>
      <c r="Y58204" s="55"/>
    </row>
    <row r="58205" spans="21:25" x14ac:dyDescent="0.2">
      <c r="U58205" s="55"/>
      <c r="V58205" s="53"/>
      <c r="W58205" s="53"/>
      <c r="X58205" s="53"/>
      <c r="Y58205" s="55"/>
    </row>
    <row r="58206" spans="21:25" x14ac:dyDescent="0.2">
      <c r="U58206" s="55"/>
      <c r="V58206" s="53"/>
      <c r="W58206" s="53"/>
      <c r="X58206" s="53"/>
      <c r="Y58206" s="55"/>
    </row>
    <row r="58207" spans="21:25" x14ac:dyDescent="0.2">
      <c r="U58207" s="55"/>
      <c r="V58207" s="53"/>
      <c r="W58207" s="53"/>
      <c r="X58207" s="53"/>
      <c r="Y58207" s="55"/>
    </row>
    <row r="58208" spans="21:25" x14ac:dyDescent="0.2">
      <c r="U58208" s="55"/>
      <c r="V58208" s="53"/>
      <c r="W58208" s="53"/>
      <c r="X58208" s="53"/>
      <c r="Y58208" s="55"/>
    </row>
    <row r="58209" spans="21:25" x14ac:dyDescent="0.2">
      <c r="U58209" s="55"/>
      <c r="V58209" s="53"/>
      <c r="W58209" s="53"/>
      <c r="X58209" s="53"/>
      <c r="Y58209" s="55"/>
    </row>
    <row r="58210" spans="21:25" x14ac:dyDescent="0.2">
      <c r="U58210" s="55"/>
      <c r="V58210" s="53"/>
      <c r="W58210" s="53"/>
      <c r="X58210" s="53"/>
      <c r="Y58210" s="55"/>
    </row>
    <row r="58211" spans="21:25" x14ac:dyDescent="0.2">
      <c r="U58211" s="55"/>
      <c r="V58211" s="53"/>
      <c r="W58211" s="53"/>
      <c r="X58211" s="53"/>
      <c r="Y58211" s="55"/>
    </row>
    <row r="58212" spans="21:25" x14ac:dyDescent="0.2">
      <c r="U58212" s="55"/>
      <c r="V58212" s="53"/>
      <c r="W58212" s="53"/>
      <c r="X58212" s="53"/>
      <c r="Y58212" s="55"/>
    </row>
    <row r="58213" spans="21:25" x14ac:dyDescent="0.2">
      <c r="U58213" s="55"/>
      <c r="V58213" s="53"/>
      <c r="W58213" s="53"/>
      <c r="X58213" s="53"/>
      <c r="Y58213" s="55"/>
    </row>
    <row r="58214" spans="21:25" x14ac:dyDescent="0.2">
      <c r="U58214" s="55"/>
      <c r="V58214" s="53"/>
      <c r="W58214" s="53"/>
      <c r="X58214" s="53"/>
      <c r="Y58214" s="55"/>
    </row>
    <row r="58215" spans="21:25" x14ac:dyDescent="0.2">
      <c r="U58215" s="55"/>
      <c r="V58215" s="53"/>
      <c r="W58215" s="53"/>
      <c r="X58215" s="53"/>
      <c r="Y58215" s="55"/>
    </row>
    <row r="58216" spans="21:25" x14ac:dyDescent="0.2">
      <c r="U58216" s="55"/>
      <c r="V58216" s="53"/>
      <c r="W58216" s="53"/>
      <c r="X58216" s="53"/>
      <c r="Y58216" s="55"/>
    </row>
    <row r="58217" spans="21:25" x14ac:dyDescent="0.2">
      <c r="U58217" s="55"/>
      <c r="V58217" s="53"/>
      <c r="W58217" s="53"/>
      <c r="X58217" s="53"/>
      <c r="Y58217" s="55"/>
    </row>
    <row r="58218" spans="21:25" x14ac:dyDescent="0.2">
      <c r="U58218" s="55"/>
      <c r="V58218" s="53"/>
      <c r="W58218" s="53"/>
      <c r="X58218" s="53"/>
      <c r="Y58218" s="55"/>
    </row>
    <row r="58219" spans="21:25" x14ac:dyDescent="0.2">
      <c r="U58219" s="55"/>
      <c r="V58219" s="53"/>
      <c r="W58219" s="53"/>
      <c r="X58219" s="53"/>
      <c r="Y58219" s="55"/>
    </row>
    <row r="58220" spans="21:25" x14ac:dyDescent="0.2">
      <c r="U58220" s="55"/>
      <c r="V58220" s="53"/>
      <c r="W58220" s="53"/>
      <c r="X58220" s="53"/>
      <c r="Y58220" s="55"/>
    </row>
    <row r="58221" spans="21:25" x14ac:dyDescent="0.2">
      <c r="U58221" s="55"/>
      <c r="V58221" s="53"/>
      <c r="W58221" s="53"/>
      <c r="X58221" s="53"/>
      <c r="Y58221" s="55"/>
    </row>
    <row r="58222" spans="21:25" x14ac:dyDescent="0.2">
      <c r="U58222" s="55"/>
      <c r="V58222" s="53"/>
      <c r="W58222" s="53"/>
      <c r="X58222" s="53"/>
      <c r="Y58222" s="55"/>
    </row>
    <row r="58223" spans="21:25" x14ac:dyDescent="0.2">
      <c r="U58223" s="55"/>
      <c r="V58223" s="53"/>
      <c r="W58223" s="53"/>
      <c r="X58223" s="53"/>
      <c r="Y58223" s="55"/>
    </row>
    <row r="58224" spans="21:25" x14ac:dyDescent="0.2">
      <c r="U58224" s="55"/>
      <c r="V58224" s="53"/>
      <c r="W58224" s="53"/>
      <c r="X58224" s="53"/>
      <c r="Y58224" s="55"/>
    </row>
    <row r="58225" spans="21:25" x14ac:dyDescent="0.2">
      <c r="U58225" s="55"/>
      <c r="V58225" s="53"/>
      <c r="W58225" s="53"/>
      <c r="X58225" s="53"/>
      <c r="Y58225" s="55"/>
    </row>
    <row r="58226" spans="21:25" x14ac:dyDescent="0.2">
      <c r="U58226" s="55"/>
      <c r="V58226" s="53"/>
      <c r="W58226" s="53"/>
      <c r="X58226" s="53"/>
      <c r="Y58226" s="55"/>
    </row>
    <row r="58227" spans="21:25" x14ac:dyDescent="0.2">
      <c r="U58227" s="55"/>
      <c r="V58227" s="53"/>
      <c r="W58227" s="53"/>
      <c r="X58227" s="53"/>
      <c r="Y58227" s="55"/>
    </row>
    <row r="58228" spans="21:25" x14ac:dyDescent="0.2">
      <c r="U58228" s="55"/>
      <c r="V58228" s="53"/>
      <c r="W58228" s="53"/>
      <c r="X58228" s="53"/>
      <c r="Y58228" s="55"/>
    </row>
    <row r="58229" spans="21:25" x14ac:dyDescent="0.2">
      <c r="U58229" s="55"/>
      <c r="V58229" s="53"/>
      <c r="W58229" s="53"/>
      <c r="X58229" s="53"/>
      <c r="Y58229" s="55"/>
    </row>
    <row r="58230" spans="21:25" x14ac:dyDescent="0.2">
      <c r="U58230" s="55"/>
      <c r="V58230" s="53"/>
      <c r="W58230" s="53"/>
      <c r="X58230" s="53"/>
      <c r="Y58230" s="55"/>
    </row>
    <row r="58231" spans="21:25" x14ac:dyDescent="0.2">
      <c r="U58231" s="55"/>
      <c r="V58231" s="53"/>
      <c r="W58231" s="53"/>
      <c r="X58231" s="53"/>
      <c r="Y58231" s="55"/>
    </row>
    <row r="58232" spans="21:25" x14ac:dyDescent="0.2">
      <c r="U58232" s="55"/>
      <c r="V58232" s="53"/>
      <c r="W58232" s="53"/>
      <c r="X58232" s="53"/>
      <c r="Y58232" s="55"/>
    </row>
    <row r="58233" spans="21:25" x14ac:dyDescent="0.2">
      <c r="U58233" s="55"/>
      <c r="V58233" s="53"/>
      <c r="W58233" s="53"/>
      <c r="X58233" s="53"/>
      <c r="Y58233" s="55"/>
    </row>
    <row r="58234" spans="21:25" x14ac:dyDescent="0.2">
      <c r="U58234" s="55"/>
      <c r="V58234" s="53"/>
      <c r="W58234" s="53"/>
      <c r="X58234" s="53"/>
      <c r="Y58234" s="55"/>
    </row>
    <row r="58235" spans="21:25" x14ac:dyDescent="0.2">
      <c r="U58235" s="55"/>
      <c r="V58235" s="53"/>
      <c r="W58235" s="53"/>
      <c r="X58235" s="53"/>
      <c r="Y58235" s="55"/>
    </row>
    <row r="58236" spans="21:25" x14ac:dyDescent="0.2">
      <c r="U58236" s="55"/>
      <c r="V58236" s="53"/>
      <c r="W58236" s="53"/>
      <c r="X58236" s="53"/>
      <c r="Y58236" s="55"/>
    </row>
    <row r="58237" spans="21:25" x14ac:dyDescent="0.2">
      <c r="U58237" s="55"/>
      <c r="V58237" s="53"/>
      <c r="W58237" s="53"/>
      <c r="X58237" s="53"/>
      <c r="Y58237" s="55"/>
    </row>
    <row r="58238" spans="21:25" x14ac:dyDescent="0.2">
      <c r="U58238" s="55"/>
      <c r="V58238" s="53"/>
      <c r="W58238" s="53"/>
      <c r="X58238" s="53"/>
      <c r="Y58238" s="55"/>
    </row>
    <row r="58239" spans="21:25" x14ac:dyDescent="0.2">
      <c r="U58239" s="55"/>
      <c r="V58239" s="53"/>
      <c r="W58239" s="53"/>
      <c r="X58239" s="53"/>
      <c r="Y58239" s="55"/>
    </row>
    <row r="58240" spans="21:25" x14ac:dyDescent="0.2">
      <c r="U58240" s="55"/>
      <c r="V58240" s="53"/>
      <c r="W58240" s="53"/>
      <c r="X58240" s="53"/>
      <c r="Y58240" s="55"/>
    </row>
    <row r="58241" spans="21:25" x14ac:dyDescent="0.2">
      <c r="U58241" s="55"/>
      <c r="V58241" s="53"/>
      <c r="W58241" s="53"/>
      <c r="X58241" s="53"/>
      <c r="Y58241" s="55"/>
    </row>
    <row r="58242" spans="21:25" x14ac:dyDescent="0.2">
      <c r="U58242" s="55"/>
      <c r="V58242" s="53"/>
      <c r="W58242" s="53"/>
      <c r="X58242" s="53"/>
      <c r="Y58242" s="55"/>
    </row>
    <row r="58243" spans="21:25" x14ac:dyDescent="0.2">
      <c r="U58243" s="55"/>
      <c r="V58243" s="53"/>
      <c r="W58243" s="53"/>
      <c r="X58243" s="53"/>
      <c r="Y58243" s="55"/>
    </row>
    <row r="58244" spans="21:25" x14ac:dyDescent="0.2">
      <c r="U58244" s="55"/>
      <c r="V58244" s="53"/>
      <c r="W58244" s="53"/>
      <c r="X58244" s="53"/>
      <c r="Y58244" s="55"/>
    </row>
    <row r="58245" spans="21:25" x14ac:dyDescent="0.2">
      <c r="U58245" s="55"/>
      <c r="V58245" s="53"/>
      <c r="W58245" s="53"/>
      <c r="X58245" s="53"/>
      <c r="Y58245" s="55"/>
    </row>
    <row r="58246" spans="21:25" x14ac:dyDescent="0.2">
      <c r="U58246" s="55"/>
      <c r="V58246" s="53"/>
      <c r="W58246" s="53"/>
      <c r="X58246" s="53"/>
      <c r="Y58246" s="55"/>
    </row>
    <row r="58247" spans="21:25" x14ac:dyDescent="0.2">
      <c r="U58247" s="55"/>
      <c r="V58247" s="53"/>
      <c r="W58247" s="53"/>
      <c r="X58247" s="53"/>
      <c r="Y58247" s="55"/>
    </row>
    <row r="58248" spans="21:25" x14ac:dyDescent="0.2">
      <c r="U58248" s="55"/>
      <c r="V58248" s="53"/>
      <c r="W58248" s="53"/>
      <c r="X58248" s="53"/>
      <c r="Y58248" s="55"/>
    </row>
    <row r="58249" spans="21:25" x14ac:dyDescent="0.2">
      <c r="U58249" s="55"/>
      <c r="V58249" s="53"/>
      <c r="W58249" s="53"/>
      <c r="X58249" s="53"/>
      <c r="Y58249" s="55"/>
    </row>
    <row r="58250" spans="21:25" x14ac:dyDescent="0.2">
      <c r="U58250" s="55"/>
      <c r="V58250" s="53"/>
      <c r="W58250" s="53"/>
      <c r="X58250" s="53"/>
      <c r="Y58250" s="55"/>
    </row>
    <row r="58251" spans="21:25" x14ac:dyDescent="0.2">
      <c r="U58251" s="55"/>
      <c r="V58251" s="53"/>
      <c r="W58251" s="53"/>
      <c r="X58251" s="53"/>
      <c r="Y58251" s="55"/>
    </row>
    <row r="58252" spans="21:25" x14ac:dyDescent="0.2">
      <c r="U58252" s="55"/>
      <c r="V58252" s="53"/>
      <c r="W58252" s="53"/>
      <c r="X58252" s="53"/>
      <c r="Y58252" s="55"/>
    </row>
    <row r="58253" spans="21:25" x14ac:dyDescent="0.2">
      <c r="U58253" s="55"/>
      <c r="V58253" s="53"/>
      <c r="W58253" s="53"/>
      <c r="X58253" s="53"/>
      <c r="Y58253" s="55"/>
    </row>
    <row r="58254" spans="21:25" x14ac:dyDescent="0.2">
      <c r="U58254" s="55"/>
      <c r="V58254" s="53"/>
      <c r="W58254" s="53"/>
      <c r="X58254" s="53"/>
      <c r="Y58254" s="55"/>
    </row>
    <row r="58255" spans="21:25" x14ac:dyDescent="0.2">
      <c r="U58255" s="55"/>
      <c r="V58255" s="53"/>
      <c r="W58255" s="53"/>
      <c r="X58255" s="53"/>
      <c r="Y58255" s="55"/>
    </row>
    <row r="58256" spans="21:25" x14ac:dyDescent="0.2">
      <c r="U58256" s="55"/>
      <c r="V58256" s="53"/>
      <c r="W58256" s="53"/>
      <c r="X58256" s="53"/>
      <c r="Y58256" s="55"/>
    </row>
    <row r="58257" spans="21:25" x14ac:dyDescent="0.2">
      <c r="U58257" s="55"/>
      <c r="V58257" s="53"/>
      <c r="W58257" s="53"/>
      <c r="X58257" s="53"/>
      <c r="Y58257" s="55"/>
    </row>
    <row r="58258" spans="21:25" x14ac:dyDescent="0.2">
      <c r="U58258" s="55"/>
      <c r="V58258" s="53"/>
      <c r="W58258" s="53"/>
      <c r="X58258" s="53"/>
      <c r="Y58258" s="55"/>
    </row>
    <row r="58259" spans="21:25" x14ac:dyDescent="0.2">
      <c r="U58259" s="55"/>
      <c r="V58259" s="53"/>
      <c r="W58259" s="53"/>
      <c r="X58259" s="53"/>
      <c r="Y58259" s="55"/>
    </row>
    <row r="58260" spans="21:25" x14ac:dyDescent="0.2">
      <c r="U58260" s="55"/>
      <c r="V58260" s="53"/>
      <c r="W58260" s="53"/>
      <c r="X58260" s="53"/>
      <c r="Y58260" s="55"/>
    </row>
    <row r="58261" spans="21:25" x14ac:dyDescent="0.2">
      <c r="U58261" s="55"/>
      <c r="V58261" s="53"/>
      <c r="W58261" s="53"/>
      <c r="X58261" s="53"/>
      <c r="Y58261" s="55"/>
    </row>
    <row r="58262" spans="21:25" x14ac:dyDescent="0.2">
      <c r="U58262" s="55"/>
      <c r="V58262" s="53"/>
      <c r="W58262" s="53"/>
      <c r="X58262" s="53"/>
      <c r="Y58262" s="55"/>
    </row>
    <row r="58263" spans="21:25" x14ac:dyDescent="0.2">
      <c r="U58263" s="55"/>
      <c r="V58263" s="53"/>
      <c r="W58263" s="53"/>
      <c r="X58263" s="53"/>
      <c r="Y58263" s="55"/>
    </row>
    <row r="58264" spans="21:25" x14ac:dyDescent="0.2">
      <c r="U58264" s="55"/>
      <c r="V58264" s="53"/>
      <c r="W58264" s="53"/>
      <c r="X58264" s="53"/>
      <c r="Y58264" s="55"/>
    </row>
    <row r="58265" spans="21:25" x14ac:dyDescent="0.2">
      <c r="U58265" s="55"/>
      <c r="V58265" s="53"/>
      <c r="W58265" s="53"/>
      <c r="X58265" s="53"/>
      <c r="Y58265" s="55"/>
    </row>
    <row r="58266" spans="21:25" x14ac:dyDescent="0.2">
      <c r="U58266" s="55"/>
      <c r="V58266" s="53"/>
      <c r="W58266" s="53"/>
      <c r="X58266" s="53"/>
      <c r="Y58266" s="55"/>
    </row>
    <row r="58267" spans="21:25" x14ac:dyDescent="0.2">
      <c r="U58267" s="55"/>
      <c r="V58267" s="53"/>
      <c r="W58267" s="53"/>
      <c r="X58267" s="53"/>
      <c r="Y58267" s="55"/>
    </row>
    <row r="58268" spans="21:25" x14ac:dyDescent="0.2">
      <c r="U58268" s="55"/>
      <c r="V58268" s="53"/>
      <c r="W58268" s="53"/>
      <c r="X58268" s="53"/>
      <c r="Y58268" s="55"/>
    </row>
    <row r="58269" spans="21:25" x14ac:dyDescent="0.2">
      <c r="U58269" s="55"/>
      <c r="V58269" s="53"/>
      <c r="W58269" s="53"/>
      <c r="X58269" s="53"/>
      <c r="Y58269" s="55"/>
    </row>
    <row r="58270" spans="21:25" x14ac:dyDescent="0.2">
      <c r="U58270" s="55"/>
      <c r="V58270" s="53"/>
      <c r="W58270" s="53"/>
      <c r="X58270" s="53"/>
      <c r="Y58270" s="55"/>
    </row>
    <row r="58271" spans="21:25" x14ac:dyDescent="0.2">
      <c r="U58271" s="55"/>
      <c r="V58271" s="53"/>
      <c r="W58271" s="53"/>
      <c r="X58271" s="53"/>
      <c r="Y58271" s="55"/>
    </row>
    <row r="58272" spans="21:25" x14ac:dyDescent="0.2">
      <c r="U58272" s="55"/>
      <c r="V58272" s="53"/>
      <c r="W58272" s="53"/>
      <c r="X58272" s="53"/>
      <c r="Y58272" s="55"/>
    </row>
    <row r="58273" spans="21:25" x14ac:dyDescent="0.2">
      <c r="U58273" s="55"/>
      <c r="V58273" s="53"/>
      <c r="W58273" s="53"/>
      <c r="X58273" s="53"/>
      <c r="Y58273" s="55"/>
    </row>
    <row r="58274" spans="21:25" x14ac:dyDescent="0.2">
      <c r="U58274" s="55"/>
      <c r="V58274" s="53"/>
      <c r="W58274" s="53"/>
      <c r="X58274" s="53"/>
      <c r="Y58274" s="55"/>
    </row>
    <row r="58275" spans="21:25" x14ac:dyDescent="0.2">
      <c r="U58275" s="55"/>
      <c r="V58275" s="53"/>
      <c r="W58275" s="53"/>
      <c r="X58275" s="53"/>
      <c r="Y58275" s="55"/>
    </row>
    <row r="58276" spans="21:25" x14ac:dyDescent="0.2">
      <c r="U58276" s="55"/>
      <c r="V58276" s="53"/>
      <c r="W58276" s="53"/>
      <c r="X58276" s="53"/>
      <c r="Y58276" s="55"/>
    </row>
    <row r="58277" spans="21:25" x14ac:dyDescent="0.2">
      <c r="U58277" s="55"/>
      <c r="V58277" s="53"/>
      <c r="W58277" s="53"/>
      <c r="X58277" s="53"/>
      <c r="Y58277" s="55"/>
    </row>
    <row r="58278" spans="21:25" x14ac:dyDescent="0.2">
      <c r="U58278" s="55"/>
      <c r="V58278" s="53"/>
      <c r="W58278" s="53"/>
      <c r="X58278" s="53"/>
      <c r="Y58278" s="55"/>
    </row>
    <row r="58279" spans="21:25" x14ac:dyDescent="0.2">
      <c r="U58279" s="55"/>
      <c r="V58279" s="53"/>
      <c r="W58279" s="53"/>
      <c r="X58279" s="53"/>
      <c r="Y58279" s="55"/>
    </row>
    <row r="58280" spans="21:25" x14ac:dyDescent="0.2">
      <c r="U58280" s="55"/>
      <c r="V58280" s="53"/>
      <c r="W58280" s="53"/>
      <c r="X58280" s="53"/>
      <c r="Y58280" s="55"/>
    </row>
    <row r="58281" spans="21:25" x14ac:dyDescent="0.2">
      <c r="U58281" s="55"/>
      <c r="V58281" s="53"/>
      <c r="W58281" s="53"/>
      <c r="X58281" s="53"/>
      <c r="Y58281" s="55"/>
    </row>
    <row r="58282" spans="21:25" x14ac:dyDescent="0.2">
      <c r="U58282" s="55"/>
      <c r="V58282" s="53"/>
      <c r="W58282" s="53"/>
      <c r="X58282" s="53"/>
      <c r="Y58282" s="55"/>
    </row>
    <row r="58283" spans="21:25" x14ac:dyDescent="0.2">
      <c r="U58283" s="55"/>
      <c r="V58283" s="53"/>
      <c r="W58283" s="53"/>
      <c r="X58283" s="53"/>
      <c r="Y58283" s="55"/>
    </row>
    <row r="58284" spans="21:25" x14ac:dyDescent="0.2">
      <c r="U58284" s="55"/>
      <c r="V58284" s="53"/>
      <c r="W58284" s="53"/>
      <c r="X58284" s="53"/>
      <c r="Y58284" s="55"/>
    </row>
    <row r="58285" spans="21:25" x14ac:dyDescent="0.2">
      <c r="U58285" s="55"/>
      <c r="V58285" s="53"/>
      <c r="W58285" s="53"/>
      <c r="X58285" s="53"/>
      <c r="Y58285" s="55"/>
    </row>
    <row r="58286" spans="21:25" x14ac:dyDescent="0.2">
      <c r="U58286" s="55"/>
      <c r="V58286" s="53"/>
      <c r="W58286" s="53"/>
      <c r="X58286" s="53"/>
      <c r="Y58286" s="55"/>
    </row>
    <row r="58287" spans="21:25" x14ac:dyDescent="0.2">
      <c r="U58287" s="55"/>
      <c r="V58287" s="53"/>
      <c r="W58287" s="53"/>
      <c r="X58287" s="53"/>
      <c r="Y58287" s="55"/>
    </row>
    <row r="58288" spans="21:25" x14ac:dyDescent="0.2">
      <c r="U58288" s="55"/>
      <c r="V58288" s="53"/>
      <c r="W58288" s="53"/>
      <c r="X58288" s="53"/>
      <c r="Y58288" s="55"/>
    </row>
    <row r="58289" spans="21:25" x14ac:dyDescent="0.2">
      <c r="U58289" s="55"/>
      <c r="V58289" s="53"/>
      <c r="W58289" s="53"/>
      <c r="X58289" s="53"/>
      <c r="Y58289" s="55"/>
    </row>
    <row r="58290" spans="21:25" x14ac:dyDescent="0.2">
      <c r="U58290" s="55"/>
      <c r="V58290" s="53"/>
      <c r="W58290" s="53"/>
      <c r="X58290" s="53"/>
      <c r="Y58290" s="55"/>
    </row>
    <row r="58291" spans="21:25" x14ac:dyDescent="0.2">
      <c r="U58291" s="55"/>
      <c r="V58291" s="53"/>
      <c r="W58291" s="53"/>
      <c r="X58291" s="53"/>
      <c r="Y58291" s="55"/>
    </row>
    <row r="58292" spans="21:25" x14ac:dyDescent="0.2">
      <c r="U58292" s="55"/>
      <c r="V58292" s="53"/>
      <c r="W58292" s="53"/>
      <c r="X58292" s="53"/>
      <c r="Y58292" s="55"/>
    </row>
    <row r="58293" spans="21:25" x14ac:dyDescent="0.2">
      <c r="U58293" s="55"/>
      <c r="V58293" s="53"/>
      <c r="W58293" s="53"/>
      <c r="X58293" s="53"/>
      <c r="Y58293" s="55"/>
    </row>
    <row r="58294" spans="21:25" x14ac:dyDescent="0.2">
      <c r="U58294" s="55"/>
      <c r="V58294" s="53"/>
      <c r="W58294" s="53"/>
      <c r="X58294" s="53"/>
      <c r="Y58294" s="55"/>
    </row>
    <row r="58295" spans="21:25" x14ac:dyDescent="0.2">
      <c r="U58295" s="55"/>
      <c r="V58295" s="53"/>
      <c r="W58295" s="53"/>
      <c r="X58295" s="53"/>
      <c r="Y58295" s="55"/>
    </row>
    <row r="58296" spans="21:25" x14ac:dyDescent="0.2">
      <c r="U58296" s="55"/>
      <c r="V58296" s="53"/>
      <c r="W58296" s="53"/>
      <c r="X58296" s="53"/>
      <c r="Y58296" s="55"/>
    </row>
    <row r="58297" spans="21:25" x14ac:dyDescent="0.2">
      <c r="U58297" s="55"/>
      <c r="V58297" s="53"/>
      <c r="W58297" s="53"/>
      <c r="X58297" s="53"/>
      <c r="Y58297" s="55"/>
    </row>
    <row r="58298" spans="21:25" x14ac:dyDescent="0.2">
      <c r="U58298" s="55"/>
      <c r="V58298" s="53"/>
      <c r="W58298" s="53"/>
      <c r="X58298" s="53"/>
      <c r="Y58298" s="55"/>
    </row>
    <row r="58299" spans="21:25" x14ac:dyDescent="0.2">
      <c r="U58299" s="55"/>
      <c r="V58299" s="53"/>
      <c r="W58299" s="53"/>
      <c r="X58299" s="53"/>
      <c r="Y58299" s="55"/>
    </row>
    <row r="58300" spans="21:25" x14ac:dyDescent="0.2">
      <c r="U58300" s="55"/>
      <c r="V58300" s="53"/>
      <c r="W58300" s="53"/>
      <c r="X58300" s="53"/>
      <c r="Y58300" s="55"/>
    </row>
    <row r="58301" spans="21:25" x14ac:dyDescent="0.2">
      <c r="U58301" s="55"/>
      <c r="V58301" s="53"/>
      <c r="W58301" s="53"/>
      <c r="X58301" s="53"/>
      <c r="Y58301" s="55"/>
    </row>
    <row r="58302" spans="21:25" x14ac:dyDescent="0.2">
      <c r="U58302" s="55"/>
      <c r="V58302" s="53"/>
      <c r="W58302" s="53"/>
      <c r="X58302" s="53"/>
      <c r="Y58302" s="55"/>
    </row>
    <row r="58303" spans="21:25" x14ac:dyDescent="0.2">
      <c r="U58303" s="55"/>
      <c r="V58303" s="53"/>
      <c r="W58303" s="53"/>
      <c r="X58303" s="53"/>
      <c r="Y58303" s="55"/>
    </row>
    <row r="58304" spans="21:25" x14ac:dyDescent="0.2">
      <c r="U58304" s="55"/>
      <c r="V58304" s="53"/>
      <c r="W58304" s="53"/>
      <c r="X58304" s="53"/>
      <c r="Y58304" s="55"/>
    </row>
    <row r="58305" spans="21:25" x14ac:dyDescent="0.2">
      <c r="U58305" s="55"/>
      <c r="V58305" s="53"/>
      <c r="W58305" s="53"/>
      <c r="X58305" s="53"/>
      <c r="Y58305" s="55"/>
    </row>
    <row r="58306" spans="21:25" x14ac:dyDescent="0.2">
      <c r="U58306" s="55"/>
      <c r="V58306" s="53"/>
      <c r="W58306" s="53"/>
      <c r="X58306" s="53"/>
      <c r="Y58306" s="55"/>
    </row>
    <row r="58307" spans="21:25" x14ac:dyDescent="0.2">
      <c r="U58307" s="55"/>
      <c r="V58307" s="53"/>
      <c r="W58307" s="53"/>
      <c r="X58307" s="53"/>
      <c r="Y58307" s="55"/>
    </row>
    <row r="58308" spans="21:25" x14ac:dyDescent="0.2">
      <c r="U58308" s="55"/>
      <c r="V58308" s="53"/>
      <c r="W58308" s="53"/>
      <c r="X58308" s="53"/>
      <c r="Y58308" s="55"/>
    </row>
    <row r="58309" spans="21:25" x14ac:dyDescent="0.2">
      <c r="U58309" s="55"/>
      <c r="V58309" s="53"/>
      <c r="W58309" s="53"/>
      <c r="X58309" s="53"/>
      <c r="Y58309" s="55"/>
    </row>
    <row r="58310" spans="21:25" x14ac:dyDescent="0.2">
      <c r="U58310" s="55"/>
      <c r="V58310" s="53"/>
      <c r="W58310" s="53"/>
      <c r="X58310" s="53"/>
      <c r="Y58310" s="55"/>
    </row>
    <row r="58311" spans="21:25" x14ac:dyDescent="0.2">
      <c r="U58311" s="55"/>
      <c r="V58311" s="53"/>
      <c r="W58311" s="53"/>
      <c r="X58311" s="53"/>
      <c r="Y58311" s="55"/>
    </row>
    <row r="58312" spans="21:25" x14ac:dyDescent="0.2">
      <c r="U58312" s="55"/>
      <c r="V58312" s="53"/>
      <c r="W58312" s="53"/>
      <c r="X58312" s="53"/>
      <c r="Y58312" s="55"/>
    </row>
    <row r="58313" spans="21:25" x14ac:dyDescent="0.2">
      <c r="U58313" s="55"/>
      <c r="V58313" s="53"/>
      <c r="W58313" s="53"/>
      <c r="X58313" s="53"/>
      <c r="Y58313" s="55"/>
    </row>
    <row r="58314" spans="21:25" x14ac:dyDescent="0.2">
      <c r="U58314" s="55"/>
      <c r="V58314" s="53"/>
      <c r="W58314" s="53"/>
      <c r="X58314" s="53"/>
      <c r="Y58314" s="55"/>
    </row>
    <row r="58315" spans="21:25" x14ac:dyDescent="0.2">
      <c r="U58315" s="55"/>
      <c r="V58315" s="53"/>
      <c r="W58315" s="53"/>
      <c r="X58315" s="53"/>
      <c r="Y58315" s="55"/>
    </row>
    <row r="58316" spans="21:25" x14ac:dyDescent="0.2">
      <c r="U58316" s="55"/>
      <c r="V58316" s="53"/>
      <c r="W58316" s="53"/>
      <c r="X58316" s="53"/>
      <c r="Y58316" s="55"/>
    </row>
    <row r="58317" spans="21:25" x14ac:dyDescent="0.2">
      <c r="U58317" s="55"/>
      <c r="V58317" s="53"/>
      <c r="W58317" s="53"/>
      <c r="X58317" s="53"/>
      <c r="Y58317" s="55"/>
    </row>
    <row r="58318" spans="21:25" x14ac:dyDescent="0.2">
      <c r="U58318" s="55"/>
      <c r="V58318" s="53"/>
      <c r="W58318" s="53"/>
      <c r="X58318" s="53"/>
      <c r="Y58318" s="55"/>
    </row>
    <row r="58319" spans="21:25" x14ac:dyDescent="0.2">
      <c r="U58319" s="55"/>
      <c r="V58319" s="53"/>
      <c r="W58319" s="53"/>
      <c r="X58319" s="53"/>
      <c r="Y58319" s="55"/>
    </row>
    <row r="58320" spans="21:25" x14ac:dyDescent="0.2">
      <c r="U58320" s="55"/>
      <c r="V58320" s="53"/>
      <c r="W58320" s="53"/>
      <c r="X58320" s="53"/>
      <c r="Y58320" s="55"/>
    </row>
    <row r="58321" spans="21:25" x14ac:dyDescent="0.2">
      <c r="U58321" s="55"/>
      <c r="V58321" s="53"/>
      <c r="W58321" s="53"/>
      <c r="X58321" s="53"/>
      <c r="Y58321" s="55"/>
    </row>
    <row r="58322" spans="21:25" x14ac:dyDescent="0.2">
      <c r="U58322" s="55"/>
      <c r="V58322" s="53"/>
      <c r="W58322" s="53"/>
      <c r="X58322" s="53"/>
      <c r="Y58322" s="55"/>
    </row>
    <row r="58323" spans="21:25" x14ac:dyDescent="0.2">
      <c r="U58323" s="55"/>
      <c r="V58323" s="53"/>
      <c r="W58323" s="53"/>
      <c r="X58323" s="53"/>
      <c r="Y58323" s="55"/>
    </row>
    <row r="58324" spans="21:25" x14ac:dyDescent="0.2">
      <c r="U58324" s="55"/>
      <c r="V58324" s="53"/>
      <c r="W58324" s="53"/>
      <c r="X58324" s="53"/>
      <c r="Y58324" s="55"/>
    </row>
    <row r="58325" spans="21:25" x14ac:dyDescent="0.2">
      <c r="U58325" s="55"/>
      <c r="V58325" s="53"/>
      <c r="W58325" s="53"/>
      <c r="X58325" s="53"/>
      <c r="Y58325" s="55"/>
    </row>
    <row r="58326" spans="21:25" x14ac:dyDescent="0.2">
      <c r="U58326" s="55"/>
      <c r="V58326" s="53"/>
      <c r="W58326" s="53"/>
      <c r="X58326" s="53"/>
      <c r="Y58326" s="55"/>
    </row>
    <row r="58327" spans="21:25" x14ac:dyDescent="0.2">
      <c r="U58327" s="55"/>
      <c r="V58327" s="53"/>
      <c r="W58327" s="53"/>
      <c r="X58327" s="53"/>
      <c r="Y58327" s="55"/>
    </row>
    <row r="58328" spans="21:25" x14ac:dyDescent="0.2">
      <c r="U58328" s="55"/>
      <c r="V58328" s="53"/>
      <c r="W58328" s="53"/>
      <c r="X58328" s="53"/>
      <c r="Y58328" s="55"/>
    </row>
    <row r="58329" spans="21:25" x14ac:dyDescent="0.2">
      <c r="U58329" s="55"/>
      <c r="V58329" s="53"/>
      <c r="W58329" s="53"/>
      <c r="X58329" s="53"/>
      <c r="Y58329" s="55"/>
    </row>
    <row r="58330" spans="21:25" x14ac:dyDescent="0.2">
      <c r="U58330" s="55"/>
      <c r="V58330" s="53"/>
      <c r="W58330" s="53"/>
      <c r="X58330" s="53"/>
      <c r="Y58330" s="55"/>
    </row>
    <row r="58331" spans="21:25" x14ac:dyDescent="0.2">
      <c r="U58331" s="55"/>
      <c r="V58331" s="53"/>
      <c r="W58331" s="53"/>
      <c r="X58331" s="53"/>
      <c r="Y58331" s="55"/>
    </row>
    <row r="58332" spans="21:25" x14ac:dyDescent="0.2">
      <c r="U58332" s="55"/>
      <c r="V58332" s="53"/>
      <c r="W58332" s="53"/>
      <c r="X58332" s="53"/>
      <c r="Y58332" s="55"/>
    </row>
    <row r="58333" spans="21:25" x14ac:dyDescent="0.2">
      <c r="U58333" s="55"/>
      <c r="V58333" s="53"/>
      <c r="W58333" s="53"/>
      <c r="X58333" s="53"/>
      <c r="Y58333" s="55"/>
    </row>
    <row r="58334" spans="21:25" x14ac:dyDescent="0.2">
      <c r="U58334" s="55"/>
      <c r="V58334" s="53"/>
      <c r="W58334" s="53"/>
      <c r="X58334" s="53"/>
      <c r="Y58334" s="55"/>
    </row>
    <row r="58335" spans="21:25" x14ac:dyDescent="0.2">
      <c r="U58335" s="55"/>
      <c r="V58335" s="53"/>
      <c r="W58335" s="53"/>
      <c r="X58335" s="53"/>
      <c r="Y58335" s="55"/>
    </row>
    <row r="58336" spans="21:25" x14ac:dyDescent="0.2">
      <c r="U58336" s="55"/>
      <c r="V58336" s="53"/>
      <c r="W58336" s="53"/>
      <c r="X58336" s="53"/>
      <c r="Y58336" s="55"/>
    </row>
    <row r="58337" spans="21:25" x14ac:dyDescent="0.2">
      <c r="U58337" s="55"/>
      <c r="V58337" s="53"/>
      <c r="W58337" s="53"/>
      <c r="X58337" s="53"/>
      <c r="Y58337" s="55"/>
    </row>
    <row r="58338" spans="21:25" x14ac:dyDescent="0.2">
      <c r="U58338" s="55"/>
      <c r="V58338" s="53"/>
      <c r="W58338" s="53"/>
      <c r="X58338" s="53"/>
      <c r="Y58338" s="55"/>
    </row>
    <row r="58339" spans="21:25" x14ac:dyDescent="0.2">
      <c r="U58339" s="55"/>
      <c r="V58339" s="53"/>
      <c r="W58339" s="53"/>
      <c r="X58339" s="53"/>
      <c r="Y58339" s="55"/>
    </row>
    <row r="58340" spans="21:25" x14ac:dyDescent="0.2">
      <c r="U58340" s="55"/>
      <c r="V58340" s="53"/>
      <c r="W58340" s="53"/>
      <c r="X58340" s="53"/>
      <c r="Y58340" s="55"/>
    </row>
    <row r="58341" spans="21:25" x14ac:dyDescent="0.2">
      <c r="U58341" s="55"/>
      <c r="V58341" s="53"/>
      <c r="W58341" s="53"/>
      <c r="X58341" s="53"/>
      <c r="Y58341" s="55"/>
    </row>
    <row r="58342" spans="21:25" x14ac:dyDescent="0.2">
      <c r="U58342" s="55"/>
      <c r="V58342" s="53"/>
      <c r="W58342" s="53"/>
      <c r="X58342" s="53"/>
      <c r="Y58342" s="55"/>
    </row>
    <row r="58343" spans="21:25" x14ac:dyDescent="0.2">
      <c r="U58343" s="55"/>
      <c r="V58343" s="53"/>
      <c r="W58343" s="53"/>
      <c r="X58343" s="53"/>
      <c r="Y58343" s="55"/>
    </row>
    <row r="58344" spans="21:25" x14ac:dyDescent="0.2">
      <c r="U58344" s="55"/>
      <c r="V58344" s="53"/>
      <c r="W58344" s="53"/>
      <c r="X58344" s="53"/>
      <c r="Y58344" s="55"/>
    </row>
    <row r="58345" spans="21:25" x14ac:dyDescent="0.2">
      <c r="U58345" s="55"/>
      <c r="V58345" s="53"/>
      <c r="W58345" s="53"/>
      <c r="X58345" s="53"/>
      <c r="Y58345" s="55"/>
    </row>
    <row r="58346" spans="21:25" x14ac:dyDescent="0.2">
      <c r="U58346" s="55"/>
      <c r="V58346" s="53"/>
      <c r="W58346" s="53"/>
      <c r="X58346" s="53"/>
      <c r="Y58346" s="55"/>
    </row>
    <row r="58347" spans="21:25" x14ac:dyDescent="0.2">
      <c r="U58347" s="55"/>
      <c r="V58347" s="53"/>
      <c r="W58347" s="53"/>
      <c r="X58347" s="53"/>
      <c r="Y58347" s="55"/>
    </row>
    <row r="58348" spans="21:25" x14ac:dyDescent="0.2">
      <c r="U58348" s="55"/>
      <c r="V58348" s="53"/>
      <c r="W58348" s="53"/>
      <c r="X58348" s="53"/>
      <c r="Y58348" s="55"/>
    </row>
    <row r="58349" spans="21:25" x14ac:dyDescent="0.2">
      <c r="U58349" s="55"/>
      <c r="V58349" s="53"/>
      <c r="W58349" s="53"/>
      <c r="X58349" s="53"/>
      <c r="Y58349" s="55"/>
    </row>
    <row r="58350" spans="21:25" x14ac:dyDescent="0.2">
      <c r="U58350" s="55"/>
      <c r="V58350" s="53"/>
      <c r="W58350" s="53"/>
      <c r="X58350" s="53"/>
      <c r="Y58350" s="55"/>
    </row>
    <row r="58351" spans="21:25" x14ac:dyDescent="0.2">
      <c r="U58351" s="55"/>
      <c r="V58351" s="53"/>
      <c r="W58351" s="53"/>
      <c r="X58351" s="53"/>
      <c r="Y58351" s="55"/>
    </row>
    <row r="58352" spans="21:25" x14ac:dyDescent="0.2">
      <c r="U58352" s="55"/>
      <c r="V58352" s="53"/>
      <c r="W58352" s="53"/>
      <c r="X58352" s="53"/>
      <c r="Y58352" s="55"/>
    </row>
    <row r="58353" spans="21:25" x14ac:dyDescent="0.2">
      <c r="U58353" s="55"/>
      <c r="V58353" s="53"/>
      <c r="W58353" s="53"/>
      <c r="X58353" s="53"/>
      <c r="Y58353" s="55"/>
    </row>
    <row r="58354" spans="21:25" x14ac:dyDescent="0.2">
      <c r="U58354" s="55"/>
      <c r="V58354" s="53"/>
      <c r="W58354" s="53"/>
      <c r="X58354" s="53"/>
      <c r="Y58354" s="55"/>
    </row>
    <row r="58355" spans="21:25" x14ac:dyDescent="0.2">
      <c r="U58355" s="55"/>
      <c r="V58355" s="53"/>
      <c r="W58355" s="53"/>
      <c r="X58355" s="53"/>
      <c r="Y58355" s="55"/>
    </row>
    <row r="58356" spans="21:25" x14ac:dyDescent="0.2">
      <c r="U58356" s="55"/>
      <c r="V58356" s="53"/>
      <c r="W58356" s="53"/>
      <c r="X58356" s="53"/>
      <c r="Y58356" s="55"/>
    </row>
    <row r="58357" spans="21:25" x14ac:dyDescent="0.2">
      <c r="U58357" s="55"/>
      <c r="V58357" s="53"/>
      <c r="W58357" s="53"/>
      <c r="X58357" s="53"/>
      <c r="Y58357" s="55"/>
    </row>
    <row r="58358" spans="21:25" x14ac:dyDescent="0.2">
      <c r="U58358" s="55"/>
      <c r="V58358" s="53"/>
      <c r="W58358" s="53"/>
      <c r="X58358" s="53"/>
      <c r="Y58358" s="55"/>
    </row>
    <row r="58359" spans="21:25" x14ac:dyDescent="0.2">
      <c r="U58359" s="55"/>
      <c r="V58359" s="53"/>
      <c r="W58359" s="53"/>
      <c r="X58359" s="53"/>
      <c r="Y58359" s="55"/>
    </row>
    <row r="58360" spans="21:25" x14ac:dyDescent="0.2">
      <c r="U58360" s="55"/>
      <c r="V58360" s="53"/>
      <c r="W58360" s="53"/>
      <c r="X58360" s="53"/>
      <c r="Y58360" s="55"/>
    </row>
    <row r="58361" spans="21:25" x14ac:dyDescent="0.2">
      <c r="U58361" s="55"/>
      <c r="V58361" s="53"/>
      <c r="W58361" s="53"/>
      <c r="X58361" s="53"/>
      <c r="Y58361" s="55"/>
    </row>
    <row r="58362" spans="21:25" x14ac:dyDescent="0.2">
      <c r="U58362" s="55"/>
      <c r="V58362" s="53"/>
      <c r="W58362" s="53"/>
      <c r="X58362" s="53"/>
      <c r="Y58362" s="55"/>
    </row>
    <row r="58363" spans="21:25" x14ac:dyDescent="0.2">
      <c r="U58363" s="55"/>
      <c r="V58363" s="53"/>
      <c r="W58363" s="53"/>
      <c r="X58363" s="53"/>
      <c r="Y58363" s="55"/>
    </row>
    <row r="58364" spans="21:25" x14ac:dyDescent="0.2">
      <c r="U58364" s="55"/>
      <c r="V58364" s="53"/>
      <c r="W58364" s="53"/>
      <c r="X58364" s="53"/>
      <c r="Y58364" s="55"/>
    </row>
    <row r="58365" spans="21:25" x14ac:dyDescent="0.2">
      <c r="U58365" s="55"/>
      <c r="V58365" s="53"/>
      <c r="W58365" s="53"/>
      <c r="X58365" s="53"/>
      <c r="Y58365" s="55"/>
    </row>
    <row r="58366" spans="21:25" x14ac:dyDescent="0.2">
      <c r="U58366" s="55"/>
      <c r="V58366" s="53"/>
      <c r="W58366" s="53"/>
      <c r="X58366" s="53"/>
      <c r="Y58366" s="55"/>
    </row>
    <row r="58367" spans="21:25" x14ac:dyDescent="0.2">
      <c r="U58367" s="55"/>
      <c r="V58367" s="53"/>
      <c r="W58367" s="53"/>
      <c r="X58367" s="53"/>
      <c r="Y58367" s="55"/>
    </row>
    <row r="58368" spans="21:25" x14ac:dyDescent="0.2">
      <c r="U58368" s="55"/>
      <c r="V58368" s="53"/>
      <c r="W58368" s="53"/>
      <c r="X58368" s="53"/>
      <c r="Y58368" s="55"/>
    </row>
    <row r="58369" spans="21:25" x14ac:dyDescent="0.2">
      <c r="U58369" s="55"/>
      <c r="V58369" s="53"/>
      <c r="W58369" s="53"/>
      <c r="X58369" s="53"/>
      <c r="Y58369" s="55"/>
    </row>
    <row r="58370" spans="21:25" x14ac:dyDescent="0.2">
      <c r="U58370" s="55"/>
      <c r="V58370" s="53"/>
      <c r="W58370" s="53"/>
      <c r="X58370" s="53"/>
      <c r="Y58370" s="55"/>
    </row>
    <row r="58371" spans="21:25" x14ac:dyDescent="0.2">
      <c r="U58371" s="55"/>
      <c r="V58371" s="53"/>
      <c r="W58371" s="53"/>
      <c r="X58371" s="53"/>
      <c r="Y58371" s="55"/>
    </row>
    <row r="58372" spans="21:25" x14ac:dyDescent="0.2">
      <c r="U58372" s="55"/>
      <c r="V58372" s="53"/>
      <c r="W58372" s="53"/>
      <c r="X58372" s="53"/>
      <c r="Y58372" s="55"/>
    </row>
    <row r="58373" spans="21:25" x14ac:dyDescent="0.2">
      <c r="U58373" s="55"/>
      <c r="V58373" s="53"/>
      <c r="W58373" s="53"/>
      <c r="X58373" s="53"/>
      <c r="Y58373" s="55"/>
    </row>
    <row r="58374" spans="21:25" x14ac:dyDescent="0.2">
      <c r="U58374" s="55"/>
      <c r="V58374" s="53"/>
      <c r="W58374" s="53"/>
      <c r="X58374" s="53"/>
      <c r="Y58374" s="55"/>
    </row>
    <row r="58375" spans="21:25" x14ac:dyDescent="0.2">
      <c r="U58375" s="55"/>
      <c r="V58375" s="53"/>
      <c r="W58375" s="53"/>
      <c r="X58375" s="53"/>
      <c r="Y58375" s="55"/>
    </row>
    <row r="58376" spans="21:25" x14ac:dyDescent="0.2">
      <c r="U58376" s="55"/>
      <c r="V58376" s="53"/>
      <c r="W58376" s="53"/>
      <c r="X58376" s="53"/>
      <c r="Y58376" s="55"/>
    </row>
    <row r="58377" spans="21:25" x14ac:dyDescent="0.2">
      <c r="U58377" s="55"/>
      <c r="V58377" s="53"/>
      <c r="W58377" s="53"/>
      <c r="X58377" s="53"/>
      <c r="Y58377" s="55"/>
    </row>
    <row r="58378" spans="21:25" x14ac:dyDescent="0.2">
      <c r="U58378" s="55"/>
      <c r="V58378" s="53"/>
      <c r="W58378" s="53"/>
      <c r="X58378" s="53"/>
      <c r="Y58378" s="55"/>
    </row>
    <row r="58379" spans="21:25" x14ac:dyDescent="0.2">
      <c r="U58379" s="55"/>
      <c r="V58379" s="53"/>
      <c r="W58379" s="53"/>
      <c r="X58379" s="53"/>
      <c r="Y58379" s="55"/>
    </row>
    <row r="58380" spans="21:25" x14ac:dyDescent="0.2">
      <c r="U58380" s="55"/>
      <c r="V58380" s="53"/>
      <c r="W58380" s="53"/>
      <c r="X58380" s="53"/>
      <c r="Y58380" s="55"/>
    </row>
    <row r="58381" spans="21:25" x14ac:dyDescent="0.2">
      <c r="U58381" s="55"/>
      <c r="V58381" s="53"/>
      <c r="W58381" s="53"/>
      <c r="X58381" s="53"/>
      <c r="Y58381" s="55"/>
    </row>
    <row r="58382" spans="21:25" x14ac:dyDescent="0.2">
      <c r="U58382" s="55"/>
      <c r="V58382" s="53"/>
      <c r="W58382" s="53"/>
      <c r="X58382" s="53"/>
      <c r="Y58382" s="55"/>
    </row>
    <row r="58383" spans="21:25" x14ac:dyDescent="0.2">
      <c r="U58383" s="55"/>
      <c r="V58383" s="53"/>
      <c r="W58383" s="53"/>
      <c r="X58383" s="53"/>
      <c r="Y58383" s="55"/>
    </row>
    <row r="58384" spans="21:25" x14ac:dyDescent="0.2">
      <c r="U58384" s="55"/>
      <c r="V58384" s="53"/>
      <c r="W58384" s="53"/>
      <c r="X58384" s="53"/>
      <c r="Y58384" s="55"/>
    </row>
    <row r="58385" spans="21:25" x14ac:dyDescent="0.2">
      <c r="U58385" s="55"/>
      <c r="V58385" s="53"/>
      <c r="W58385" s="53"/>
      <c r="X58385" s="53"/>
      <c r="Y58385" s="55"/>
    </row>
    <row r="58386" spans="21:25" x14ac:dyDescent="0.2">
      <c r="U58386" s="55"/>
      <c r="V58386" s="53"/>
      <c r="W58386" s="53"/>
      <c r="X58386" s="53"/>
      <c r="Y58386" s="55"/>
    </row>
    <row r="58387" spans="21:25" x14ac:dyDescent="0.2">
      <c r="U58387" s="55"/>
      <c r="V58387" s="53"/>
      <c r="W58387" s="53"/>
      <c r="X58387" s="53"/>
      <c r="Y58387" s="55"/>
    </row>
    <row r="58388" spans="21:25" x14ac:dyDescent="0.2">
      <c r="U58388" s="55"/>
      <c r="V58388" s="53"/>
      <c r="W58388" s="53"/>
      <c r="X58388" s="53"/>
      <c r="Y58388" s="55"/>
    </row>
    <row r="58389" spans="21:25" x14ac:dyDescent="0.2">
      <c r="U58389" s="55"/>
      <c r="V58389" s="53"/>
      <c r="W58389" s="53"/>
      <c r="X58389" s="53"/>
      <c r="Y58389" s="55"/>
    </row>
    <row r="58390" spans="21:25" x14ac:dyDescent="0.2">
      <c r="U58390" s="55"/>
      <c r="V58390" s="53"/>
      <c r="W58390" s="53"/>
      <c r="X58390" s="53"/>
      <c r="Y58390" s="55"/>
    </row>
    <row r="58391" spans="21:25" x14ac:dyDescent="0.2">
      <c r="U58391" s="55"/>
      <c r="V58391" s="53"/>
      <c r="W58391" s="53"/>
      <c r="X58391" s="53"/>
      <c r="Y58391" s="55"/>
    </row>
    <row r="58392" spans="21:25" x14ac:dyDescent="0.2">
      <c r="U58392" s="55"/>
      <c r="V58392" s="53"/>
      <c r="W58392" s="53"/>
      <c r="X58392" s="53"/>
      <c r="Y58392" s="55"/>
    </row>
    <row r="58393" spans="21:25" x14ac:dyDescent="0.2">
      <c r="U58393" s="55"/>
      <c r="V58393" s="53"/>
      <c r="W58393" s="53"/>
      <c r="X58393" s="53"/>
      <c r="Y58393" s="55"/>
    </row>
    <row r="58394" spans="21:25" x14ac:dyDescent="0.2">
      <c r="U58394" s="55"/>
      <c r="V58394" s="53"/>
      <c r="W58394" s="53"/>
      <c r="X58394" s="53"/>
      <c r="Y58394" s="55"/>
    </row>
    <row r="58395" spans="21:25" x14ac:dyDescent="0.2">
      <c r="U58395" s="55"/>
      <c r="V58395" s="53"/>
      <c r="W58395" s="53"/>
      <c r="X58395" s="53"/>
      <c r="Y58395" s="55"/>
    </row>
    <row r="58396" spans="21:25" x14ac:dyDescent="0.2">
      <c r="U58396" s="55"/>
      <c r="V58396" s="53"/>
      <c r="W58396" s="53"/>
      <c r="X58396" s="53"/>
      <c r="Y58396" s="55"/>
    </row>
    <row r="58397" spans="21:25" x14ac:dyDescent="0.2">
      <c r="U58397" s="55"/>
      <c r="V58397" s="53"/>
      <c r="W58397" s="53"/>
      <c r="X58397" s="53"/>
      <c r="Y58397" s="55"/>
    </row>
    <row r="58398" spans="21:25" x14ac:dyDescent="0.2">
      <c r="U58398" s="55"/>
      <c r="V58398" s="53"/>
      <c r="W58398" s="53"/>
      <c r="X58398" s="53"/>
      <c r="Y58398" s="55"/>
    </row>
    <row r="58399" spans="21:25" x14ac:dyDescent="0.2">
      <c r="U58399" s="55"/>
      <c r="V58399" s="53"/>
      <c r="W58399" s="53"/>
      <c r="X58399" s="53"/>
      <c r="Y58399" s="55"/>
    </row>
    <row r="58400" spans="21:25" x14ac:dyDescent="0.2">
      <c r="U58400" s="55"/>
      <c r="V58400" s="53"/>
      <c r="W58400" s="53"/>
      <c r="X58400" s="53"/>
      <c r="Y58400" s="55"/>
    </row>
    <row r="58401" spans="21:25" x14ac:dyDescent="0.2">
      <c r="U58401" s="55"/>
      <c r="V58401" s="53"/>
      <c r="W58401" s="53"/>
      <c r="X58401" s="53"/>
      <c r="Y58401" s="55"/>
    </row>
    <row r="58402" spans="21:25" x14ac:dyDescent="0.2">
      <c r="U58402" s="55"/>
      <c r="V58402" s="53"/>
      <c r="W58402" s="53"/>
      <c r="X58402" s="53"/>
      <c r="Y58402" s="55"/>
    </row>
    <row r="58403" spans="21:25" x14ac:dyDescent="0.2">
      <c r="U58403" s="55"/>
      <c r="V58403" s="53"/>
      <c r="W58403" s="53"/>
      <c r="X58403" s="53"/>
      <c r="Y58403" s="55"/>
    </row>
    <row r="58404" spans="21:25" x14ac:dyDescent="0.2">
      <c r="U58404" s="55"/>
      <c r="V58404" s="53"/>
      <c r="W58404" s="53"/>
      <c r="X58404" s="53"/>
      <c r="Y58404" s="55"/>
    </row>
    <row r="58405" spans="21:25" x14ac:dyDescent="0.2">
      <c r="U58405" s="55"/>
      <c r="V58405" s="53"/>
      <c r="W58405" s="53"/>
      <c r="X58405" s="53"/>
      <c r="Y58405" s="55"/>
    </row>
    <row r="58406" spans="21:25" x14ac:dyDescent="0.2">
      <c r="U58406" s="55"/>
      <c r="V58406" s="53"/>
      <c r="W58406" s="53"/>
      <c r="X58406" s="53"/>
      <c r="Y58406" s="55"/>
    </row>
    <row r="58407" spans="21:25" x14ac:dyDescent="0.2">
      <c r="U58407" s="55"/>
      <c r="V58407" s="53"/>
      <c r="W58407" s="53"/>
      <c r="X58407" s="53"/>
      <c r="Y58407" s="55"/>
    </row>
    <row r="58408" spans="21:25" x14ac:dyDescent="0.2">
      <c r="U58408" s="55"/>
      <c r="V58408" s="53"/>
      <c r="W58408" s="53"/>
      <c r="X58408" s="53"/>
      <c r="Y58408" s="55"/>
    </row>
    <row r="58409" spans="21:25" x14ac:dyDescent="0.2">
      <c r="U58409" s="55"/>
      <c r="V58409" s="53"/>
      <c r="W58409" s="53"/>
      <c r="X58409" s="53"/>
      <c r="Y58409" s="55"/>
    </row>
    <row r="58410" spans="21:25" x14ac:dyDescent="0.2">
      <c r="U58410" s="55"/>
      <c r="V58410" s="53"/>
      <c r="W58410" s="53"/>
      <c r="X58410" s="53"/>
      <c r="Y58410" s="55"/>
    </row>
    <row r="58411" spans="21:25" x14ac:dyDescent="0.2">
      <c r="U58411" s="55"/>
      <c r="V58411" s="53"/>
      <c r="W58411" s="53"/>
      <c r="X58411" s="53"/>
      <c r="Y58411" s="55"/>
    </row>
    <row r="58412" spans="21:25" x14ac:dyDescent="0.2">
      <c r="U58412" s="55"/>
      <c r="V58412" s="53"/>
      <c r="W58412" s="53"/>
      <c r="X58412" s="53"/>
      <c r="Y58412" s="55"/>
    </row>
    <row r="58413" spans="21:25" x14ac:dyDescent="0.2">
      <c r="U58413" s="55"/>
      <c r="V58413" s="53"/>
      <c r="W58413" s="53"/>
      <c r="X58413" s="53"/>
      <c r="Y58413" s="55"/>
    </row>
    <row r="58414" spans="21:25" x14ac:dyDescent="0.2">
      <c r="U58414" s="55"/>
      <c r="V58414" s="53"/>
      <c r="W58414" s="53"/>
      <c r="X58414" s="53"/>
      <c r="Y58414" s="55"/>
    </row>
    <row r="58415" spans="21:25" x14ac:dyDescent="0.2">
      <c r="U58415" s="55"/>
      <c r="V58415" s="53"/>
      <c r="W58415" s="53"/>
      <c r="X58415" s="53"/>
      <c r="Y58415" s="55"/>
    </row>
    <row r="58416" spans="21:25" x14ac:dyDescent="0.2">
      <c r="U58416" s="55"/>
      <c r="V58416" s="53"/>
      <c r="W58416" s="53"/>
      <c r="X58416" s="53"/>
      <c r="Y58416" s="55"/>
    </row>
    <row r="58417" spans="21:25" x14ac:dyDescent="0.2">
      <c r="U58417" s="55"/>
      <c r="V58417" s="53"/>
      <c r="W58417" s="53"/>
      <c r="X58417" s="53"/>
      <c r="Y58417" s="55"/>
    </row>
    <row r="58418" spans="21:25" x14ac:dyDescent="0.2">
      <c r="U58418" s="55"/>
      <c r="V58418" s="53"/>
      <c r="W58418" s="53"/>
      <c r="X58418" s="53"/>
      <c r="Y58418" s="55"/>
    </row>
    <row r="58419" spans="21:25" x14ac:dyDescent="0.2">
      <c r="U58419" s="55"/>
      <c r="V58419" s="53"/>
      <c r="W58419" s="53"/>
      <c r="X58419" s="53"/>
      <c r="Y58419" s="55"/>
    </row>
    <row r="58420" spans="21:25" x14ac:dyDescent="0.2">
      <c r="U58420" s="55"/>
      <c r="V58420" s="53"/>
      <c r="W58420" s="53"/>
      <c r="X58420" s="53"/>
      <c r="Y58420" s="55"/>
    </row>
    <row r="58421" spans="21:25" x14ac:dyDescent="0.2">
      <c r="U58421" s="55"/>
      <c r="V58421" s="53"/>
      <c r="W58421" s="53"/>
      <c r="X58421" s="53"/>
      <c r="Y58421" s="55"/>
    </row>
    <row r="58422" spans="21:25" x14ac:dyDescent="0.2">
      <c r="U58422" s="55"/>
      <c r="V58422" s="53"/>
      <c r="W58422" s="53"/>
      <c r="X58422" s="53"/>
      <c r="Y58422" s="55"/>
    </row>
    <row r="58423" spans="21:25" x14ac:dyDescent="0.2">
      <c r="U58423" s="55"/>
      <c r="V58423" s="53"/>
      <c r="W58423" s="53"/>
      <c r="X58423" s="53"/>
      <c r="Y58423" s="55"/>
    </row>
    <row r="58424" spans="21:25" x14ac:dyDescent="0.2">
      <c r="U58424" s="55"/>
      <c r="V58424" s="53"/>
      <c r="W58424" s="53"/>
      <c r="X58424" s="53"/>
      <c r="Y58424" s="55"/>
    </row>
    <row r="58425" spans="21:25" x14ac:dyDescent="0.2">
      <c r="U58425" s="55"/>
      <c r="V58425" s="53"/>
      <c r="W58425" s="53"/>
      <c r="X58425" s="53"/>
      <c r="Y58425" s="55"/>
    </row>
    <row r="58426" spans="21:25" x14ac:dyDescent="0.2">
      <c r="U58426" s="55"/>
      <c r="V58426" s="53"/>
      <c r="W58426" s="53"/>
      <c r="X58426" s="53"/>
      <c r="Y58426" s="55"/>
    </row>
    <row r="58427" spans="21:25" x14ac:dyDescent="0.2">
      <c r="U58427" s="55"/>
      <c r="V58427" s="53"/>
      <c r="W58427" s="53"/>
      <c r="X58427" s="53"/>
      <c r="Y58427" s="55"/>
    </row>
    <row r="58428" spans="21:25" x14ac:dyDescent="0.2">
      <c r="U58428" s="55"/>
      <c r="V58428" s="53"/>
      <c r="W58428" s="53"/>
      <c r="X58428" s="53"/>
      <c r="Y58428" s="55"/>
    </row>
    <row r="58429" spans="21:25" x14ac:dyDescent="0.2">
      <c r="U58429" s="55"/>
      <c r="V58429" s="53"/>
      <c r="W58429" s="53"/>
      <c r="X58429" s="53"/>
      <c r="Y58429" s="55"/>
    </row>
    <row r="58430" spans="21:25" x14ac:dyDescent="0.2">
      <c r="U58430" s="55"/>
      <c r="V58430" s="53"/>
      <c r="W58430" s="53"/>
      <c r="X58430" s="53"/>
      <c r="Y58430" s="55"/>
    </row>
    <row r="58431" spans="21:25" x14ac:dyDescent="0.2">
      <c r="U58431" s="55"/>
      <c r="V58431" s="53"/>
      <c r="W58431" s="53"/>
      <c r="X58431" s="53"/>
      <c r="Y58431" s="55"/>
    </row>
    <row r="58432" spans="21:25" x14ac:dyDescent="0.2">
      <c r="U58432" s="55"/>
      <c r="V58432" s="53"/>
      <c r="W58432" s="53"/>
      <c r="X58432" s="53"/>
      <c r="Y58432" s="55"/>
    </row>
    <row r="58433" spans="21:25" x14ac:dyDescent="0.2">
      <c r="U58433" s="55"/>
      <c r="V58433" s="53"/>
      <c r="W58433" s="53"/>
      <c r="X58433" s="53"/>
      <c r="Y58433" s="55"/>
    </row>
    <row r="58434" spans="21:25" x14ac:dyDescent="0.2">
      <c r="U58434" s="55"/>
      <c r="V58434" s="53"/>
      <c r="W58434" s="53"/>
      <c r="X58434" s="53"/>
      <c r="Y58434" s="55"/>
    </row>
    <row r="58435" spans="21:25" x14ac:dyDescent="0.2">
      <c r="U58435" s="55"/>
      <c r="V58435" s="53"/>
      <c r="W58435" s="53"/>
      <c r="X58435" s="53"/>
      <c r="Y58435" s="55"/>
    </row>
    <row r="58436" spans="21:25" x14ac:dyDescent="0.2">
      <c r="U58436" s="55"/>
      <c r="V58436" s="53"/>
      <c r="W58436" s="53"/>
      <c r="X58436" s="53"/>
      <c r="Y58436" s="55"/>
    </row>
    <row r="58437" spans="21:25" x14ac:dyDescent="0.2">
      <c r="U58437" s="55"/>
      <c r="V58437" s="53"/>
      <c r="W58437" s="53"/>
      <c r="X58437" s="53"/>
      <c r="Y58437" s="55"/>
    </row>
    <row r="58438" spans="21:25" x14ac:dyDescent="0.2">
      <c r="U58438" s="55"/>
      <c r="V58438" s="53"/>
      <c r="W58438" s="53"/>
      <c r="X58438" s="53"/>
      <c r="Y58438" s="55"/>
    </row>
    <row r="58439" spans="21:25" x14ac:dyDescent="0.2">
      <c r="U58439" s="55"/>
      <c r="V58439" s="53"/>
      <c r="W58439" s="53"/>
      <c r="X58439" s="53"/>
      <c r="Y58439" s="55"/>
    </row>
    <row r="58440" spans="21:25" x14ac:dyDescent="0.2">
      <c r="U58440" s="55"/>
      <c r="V58440" s="53"/>
      <c r="W58440" s="53"/>
      <c r="X58440" s="53"/>
      <c r="Y58440" s="55"/>
    </row>
    <row r="58441" spans="21:25" x14ac:dyDescent="0.2">
      <c r="U58441" s="55"/>
      <c r="V58441" s="53"/>
      <c r="W58441" s="53"/>
      <c r="X58441" s="53"/>
      <c r="Y58441" s="55"/>
    </row>
    <row r="58442" spans="21:25" x14ac:dyDescent="0.2">
      <c r="U58442" s="55"/>
      <c r="V58442" s="53"/>
      <c r="W58442" s="53"/>
      <c r="X58442" s="53"/>
      <c r="Y58442" s="55"/>
    </row>
    <row r="58443" spans="21:25" x14ac:dyDescent="0.2">
      <c r="U58443" s="55"/>
      <c r="V58443" s="53"/>
      <c r="W58443" s="53"/>
      <c r="X58443" s="53"/>
      <c r="Y58443" s="55"/>
    </row>
    <row r="58444" spans="21:25" x14ac:dyDescent="0.2">
      <c r="U58444" s="55"/>
      <c r="V58444" s="53"/>
      <c r="W58444" s="53"/>
      <c r="X58444" s="53"/>
      <c r="Y58444" s="55"/>
    </row>
    <row r="58445" spans="21:25" x14ac:dyDescent="0.2">
      <c r="U58445" s="55"/>
      <c r="V58445" s="53"/>
      <c r="W58445" s="53"/>
      <c r="X58445" s="53"/>
      <c r="Y58445" s="55"/>
    </row>
    <row r="58446" spans="21:25" x14ac:dyDescent="0.2">
      <c r="U58446" s="55"/>
      <c r="V58446" s="53"/>
      <c r="W58446" s="53"/>
      <c r="X58446" s="53"/>
      <c r="Y58446" s="55"/>
    </row>
    <row r="58447" spans="21:25" x14ac:dyDescent="0.2">
      <c r="U58447" s="55"/>
      <c r="V58447" s="53"/>
      <c r="W58447" s="53"/>
      <c r="X58447" s="53"/>
      <c r="Y58447" s="55"/>
    </row>
    <row r="58448" spans="21:25" x14ac:dyDescent="0.2">
      <c r="U58448" s="55"/>
      <c r="V58448" s="53"/>
      <c r="W58448" s="53"/>
      <c r="X58448" s="53"/>
      <c r="Y58448" s="55"/>
    </row>
    <row r="58449" spans="21:25" x14ac:dyDescent="0.2">
      <c r="U58449" s="55"/>
      <c r="V58449" s="53"/>
      <c r="W58449" s="53"/>
      <c r="X58449" s="53"/>
      <c r="Y58449" s="55"/>
    </row>
    <row r="58450" spans="21:25" x14ac:dyDescent="0.2">
      <c r="U58450" s="55"/>
      <c r="V58450" s="53"/>
      <c r="W58450" s="53"/>
      <c r="X58450" s="53"/>
      <c r="Y58450" s="55"/>
    </row>
    <row r="58451" spans="21:25" x14ac:dyDescent="0.2">
      <c r="U58451" s="55"/>
      <c r="V58451" s="53"/>
      <c r="W58451" s="53"/>
      <c r="X58451" s="53"/>
      <c r="Y58451" s="55"/>
    </row>
    <row r="58452" spans="21:25" x14ac:dyDescent="0.2">
      <c r="U58452" s="55"/>
      <c r="V58452" s="53"/>
      <c r="W58452" s="53"/>
      <c r="X58452" s="53"/>
      <c r="Y58452" s="55"/>
    </row>
    <row r="58453" spans="21:25" x14ac:dyDescent="0.2">
      <c r="U58453" s="55"/>
      <c r="V58453" s="53"/>
      <c r="W58453" s="53"/>
      <c r="X58453" s="53"/>
      <c r="Y58453" s="55"/>
    </row>
    <row r="58454" spans="21:25" x14ac:dyDescent="0.2">
      <c r="U58454" s="55"/>
      <c r="V58454" s="53"/>
      <c r="W58454" s="53"/>
      <c r="X58454" s="53"/>
      <c r="Y58454" s="55"/>
    </row>
    <row r="58455" spans="21:25" x14ac:dyDescent="0.2">
      <c r="U58455" s="55"/>
      <c r="V58455" s="53"/>
      <c r="W58455" s="53"/>
      <c r="X58455" s="53"/>
      <c r="Y58455" s="55"/>
    </row>
    <row r="58456" spans="21:25" x14ac:dyDescent="0.2">
      <c r="U58456" s="55"/>
      <c r="V58456" s="53"/>
      <c r="W58456" s="53"/>
      <c r="X58456" s="53"/>
      <c r="Y58456" s="55"/>
    </row>
    <row r="58457" spans="21:25" x14ac:dyDescent="0.2">
      <c r="U58457" s="55"/>
      <c r="V58457" s="53"/>
      <c r="W58457" s="53"/>
      <c r="X58457" s="53"/>
      <c r="Y58457" s="55"/>
    </row>
    <row r="58458" spans="21:25" x14ac:dyDescent="0.2">
      <c r="U58458" s="55"/>
      <c r="V58458" s="53"/>
      <c r="W58458" s="53"/>
      <c r="X58458" s="53"/>
      <c r="Y58458" s="55"/>
    </row>
    <row r="58459" spans="21:25" x14ac:dyDescent="0.2">
      <c r="U58459" s="55"/>
      <c r="V58459" s="53"/>
      <c r="W58459" s="53"/>
      <c r="X58459" s="53"/>
      <c r="Y58459" s="55"/>
    </row>
    <row r="58460" spans="21:25" x14ac:dyDescent="0.2">
      <c r="U58460" s="55"/>
      <c r="V58460" s="53"/>
      <c r="W58460" s="53"/>
      <c r="X58460" s="53"/>
      <c r="Y58460" s="55"/>
    </row>
    <row r="58461" spans="21:25" x14ac:dyDescent="0.2">
      <c r="U58461" s="55"/>
      <c r="V58461" s="53"/>
      <c r="W58461" s="53"/>
      <c r="X58461" s="53"/>
      <c r="Y58461" s="55"/>
    </row>
    <row r="58462" spans="21:25" x14ac:dyDescent="0.2">
      <c r="U58462" s="55"/>
      <c r="V58462" s="53"/>
      <c r="W58462" s="53"/>
      <c r="X58462" s="53"/>
      <c r="Y58462" s="55"/>
    </row>
    <row r="58463" spans="21:25" x14ac:dyDescent="0.2">
      <c r="U58463" s="55"/>
      <c r="V58463" s="53"/>
      <c r="W58463" s="53"/>
      <c r="X58463" s="53"/>
      <c r="Y58463" s="55"/>
    </row>
    <row r="58464" spans="21:25" x14ac:dyDescent="0.2">
      <c r="U58464" s="55"/>
      <c r="V58464" s="53"/>
      <c r="W58464" s="53"/>
      <c r="X58464" s="53"/>
      <c r="Y58464" s="55"/>
    </row>
    <row r="58465" spans="21:25" x14ac:dyDescent="0.2">
      <c r="U58465" s="55"/>
      <c r="V58465" s="53"/>
      <c r="W58465" s="53"/>
      <c r="X58465" s="53"/>
      <c r="Y58465" s="55"/>
    </row>
    <row r="58466" spans="21:25" x14ac:dyDescent="0.2">
      <c r="U58466" s="55"/>
      <c r="V58466" s="53"/>
      <c r="W58466" s="53"/>
      <c r="X58466" s="53"/>
      <c r="Y58466" s="55"/>
    </row>
    <row r="58467" spans="21:25" x14ac:dyDescent="0.2">
      <c r="U58467" s="55"/>
      <c r="V58467" s="53"/>
      <c r="W58467" s="53"/>
      <c r="X58467" s="53"/>
      <c r="Y58467" s="55"/>
    </row>
    <row r="58468" spans="21:25" x14ac:dyDescent="0.2">
      <c r="U58468" s="55"/>
      <c r="V58468" s="53"/>
      <c r="W58468" s="53"/>
      <c r="X58468" s="53"/>
      <c r="Y58468" s="55"/>
    </row>
    <row r="58469" spans="21:25" x14ac:dyDescent="0.2">
      <c r="U58469" s="55"/>
      <c r="V58469" s="53"/>
      <c r="W58469" s="53"/>
      <c r="X58469" s="53"/>
      <c r="Y58469" s="55"/>
    </row>
    <row r="58470" spans="21:25" x14ac:dyDescent="0.2">
      <c r="U58470" s="55"/>
      <c r="V58470" s="53"/>
      <c r="W58470" s="53"/>
      <c r="X58470" s="53"/>
      <c r="Y58470" s="55"/>
    </row>
    <row r="58471" spans="21:25" x14ac:dyDescent="0.2">
      <c r="U58471" s="55"/>
      <c r="V58471" s="53"/>
      <c r="W58471" s="53"/>
      <c r="X58471" s="53"/>
      <c r="Y58471" s="55"/>
    </row>
    <row r="58472" spans="21:25" x14ac:dyDescent="0.2">
      <c r="U58472" s="55"/>
      <c r="V58472" s="53"/>
      <c r="W58472" s="53"/>
      <c r="X58472" s="53"/>
      <c r="Y58472" s="55"/>
    </row>
    <row r="58473" spans="21:25" x14ac:dyDescent="0.2">
      <c r="U58473" s="55"/>
      <c r="V58473" s="53"/>
      <c r="W58473" s="53"/>
      <c r="X58473" s="53"/>
      <c r="Y58473" s="55"/>
    </row>
    <row r="58474" spans="21:25" x14ac:dyDescent="0.2">
      <c r="U58474" s="55"/>
      <c r="V58474" s="53"/>
      <c r="W58474" s="53"/>
      <c r="X58474" s="53"/>
      <c r="Y58474" s="55"/>
    </row>
    <row r="58475" spans="21:25" x14ac:dyDescent="0.2">
      <c r="U58475" s="55"/>
      <c r="V58475" s="53"/>
      <c r="W58475" s="53"/>
      <c r="X58475" s="53"/>
      <c r="Y58475" s="55"/>
    </row>
    <row r="58476" spans="21:25" x14ac:dyDescent="0.2">
      <c r="U58476" s="55"/>
      <c r="V58476" s="53"/>
      <c r="W58476" s="53"/>
      <c r="X58476" s="53"/>
      <c r="Y58476" s="55"/>
    </row>
    <row r="58477" spans="21:25" x14ac:dyDescent="0.2">
      <c r="U58477" s="55"/>
      <c r="V58477" s="53"/>
      <c r="W58477" s="53"/>
      <c r="X58477" s="53"/>
      <c r="Y58477" s="55"/>
    </row>
    <row r="58478" spans="21:25" x14ac:dyDescent="0.2">
      <c r="U58478" s="55"/>
      <c r="V58478" s="53"/>
      <c r="W58478" s="53"/>
      <c r="X58478" s="53"/>
      <c r="Y58478" s="55"/>
    </row>
    <row r="58479" spans="21:25" x14ac:dyDescent="0.2">
      <c r="U58479" s="55"/>
      <c r="V58479" s="53"/>
      <c r="W58479" s="53"/>
      <c r="X58479" s="53"/>
      <c r="Y58479" s="55"/>
    </row>
    <row r="58480" spans="21:25" x14ac:dyDescent="0.2">
      <c r="U58480" s="55"/>
      <c r="V58480" s="53"/>
      <c r="W58480" s="53"/>
      <c r="X58480" s="53"/>
      <c r="Y58480" s="55"/>
    </row>
    <row r="58481" spans="21:25" x14ac:dyDescent="0.2">
      <c r="U58481" s="55"/>
      <c r="V58481" s="53"/>
      <c r="W58481" s="53"/>
      <c r="X58481" s="53"/>
      <c r="Y58481" s="55"/>
    </row>
    <row r="58482" spans="21:25" x14ac:dyDescent="0.2">
      <c r="U58482" s="55"/>
      <c r="V58482" s="53"/>
      <c r="W58482" s="53"/>
      <c r="X58482" s="53"/>
      <c r="Y58482" s="55"/>
    </row>
    <row r="58483" spans="21:25" x14ac:dyDescent="0.2">
      <c r="U58483" s="55"/>
      <c r="V58483" s="53"/>
      <c r="W58483" s="53"/>
      <c r="X58483" s="53"/>
      <c r="Y58483" s="55"/>
    </row>
    <row r="58484" spans="21:25" x14ac:dyDescent="0.2">
      <c r="U58484" s="55"/>
      <c r="V58484" s="53"/>
      <c r="W58484" s="53"/>
      <c r="X58484" s="53"/>
      <c r="Y58484" s="55"/>
    </row>
    <row r="58485" spans="21:25" x14ac:dyDescent="0.2">
      <c r="U58485" s="55"/>
      <c r="V58485" s="53"/>
      <c r="W58485" s="53"/>
      <c r="X58485" s="53"/>
      <c r="Y58485" s="55"/>
    </row>
    <row r="58486" spans="21:25" x14ac:dyDescent="0.2">
      <c r="U58486" s="55"/>
      <c r="V58486" s="53"/>
      <c r="W58486" s="53"/>
      <c r="X58486" s="53"/>
      <c r="Y58486" s="55"/>
    </row>
    <row r="58487" spans="21:25" x14ac:dyDescent="0.2">
      <c r="U58487" s="55"/>
      <c r="V58487" s="53"/>
      <c r="W58487" s="53"/>
      <c r="X58487" s="53"/>
      <c r="Y58487" s="55"/>
    </row>
    <row r="58488" spans="21:25" x14ac:dyDescent="0.2">
      <c r="U58488" s="55"/>
      <c r="V58488" s="53"/>
      <c r="W58488" s="53"/>
      <c r="X58488" s="53"/>
      <c r="Y58488" s="55"/>
    </row>
    <row r="58489" spans="21:25" x14ac:dyDescent="0.2">
      <c r="U58489" s="55"/>
      <c r="V58489" s="53"/>
      <c r="W58489" s="53"/>
      <c r="X58489" s="53"/>
      <c r="Y58489" s="55"/>
    </row>
    <row r="58490" spans="21:25" x14ac:dyDescent="0.2">
      <c r="U58490" s="55"/>
      <c r="V58490" s="53"/>
      <c r="W58490" s="53"/>
      <c r="X58490" s="53"/>
      <c r="Y58490" s="55"/>
    </row>
    <row r="58491" spans="21:25" x14ac:dyDescent="0.2">
      <c r="U58491" s="55"/>
      <c r="V58491" s="53"/>
      <c r="W58491" s="53"/>
      <c r="X58491" s="53"/>
      <c r="Y58491" s="55"/>
    </row>
    <row r="58492" spans="21:25" x14ac:dyDescent="0.2">
      <c r="U58492" s="55"/>
      <c r="V58492" s="53"/>
      <c r="W58492" s="53"/>
      <c r="X58492" s="53"/>
      <c r="Y58492" s="55"/>
    </row>
    <row r="58493" spans="21:25" x14ac:dyDescent="0.2">
      <c r="U58493" s="55"/>
      <c r="V58493" s="53"/>
      <c r="W58493" s="53"/>
      <c r="X58493" s="53"/>
      <c r="Y58493" s="55"/>
    </row>
    <row r="58494" spans="21:25" x14ac:dyDescent="0.2">
      <c r="U58494" s="55"/>
      <c r="V58494" s="53"/>
      <c r="W58494" s="53"/>
      <c r="X58494" s="53"/>
      <c r="Y58494" s="55"/>
    </row>
    <row r="58495" spans="21:25" x14ac:dyDescent="0.2">
      <c r="U58495" s="55"/>
      <c r="V58495" s="53"/>
      <c r="W58495" s="53"/>
      <c r="X58495" s="53"/>
      <c r="Y58495" s="55"/>
    </row>
    <row r="58496" spans="21:25" x14ac:dyDescent="0.2">
      <c r="U58496" s="55"/>
      <c r="V58496" s="53"/>
      <c r="W58496" s="53"/>
      <c r="X58496" s="53"/>
      <c r="Y58496" s="55"/>
    </row>
    <row r="58497" spans="21:25" x14ac:dyDescent="0.2">
      <c r="U58497" s="55"/>
      <c r="V58497" s="53"/>
      <c r="W58497" s="53"/>
      <c r="X58497" s="53"/>
      <c r="Y58497" s="55"/>
    </row>
    <row r="58498" spans="21:25" x14ac:dyDescent="0.2">
      <c r="U58498" s="55"/>
      <c r="V58498" s="53"/>
      <c r="W58498" s="53"/>
      <c r="X58498" s="53"/>
      <c r="Y58498" s="55"/>
    </row>
    <row r="58499" spans="21:25" x14ac:dyDescent="0.2">
      <c r="U58499" s="55"/>
      <c r="V58499" s="53"/>
      <c r="W58499" s="53"/>
      <c r="X58499" s="53"/>
      <c r="Y58499" s="55"/>
    </row>
    <row r="58500" spans="21:25" x14ac:dyDescent="0.2">
      <c r="U58500" s="55"/>
      <c r="V58500" s="53"/>
      <c r="W58500" s="53"/>
      <c r="X58500" s="53"/>
      <c r="Y58500" s="55"/>
    </row>
    <row r="58501" spans="21:25" x14ac:dyDescent="0.2">
      <c r="U58501" s="55"/>
      <c r="V58501" s="53"/>
      <c r="W58501" s="53"/>
      <c r="X58501" s="53"/>
      <c r="Y58501" s="55"/>
    </row>
    <row r="58502" spans="21:25" x14ac:dyDescent="0.2">
      <c r="U58502" s="55"/>
      <c r="V58502" s="53"/>
      <c r="W58502" s="53"/>
      <c r="X58502" s="53"/>
      <c r="Y58502" s="55"/>
    </row>
    <row r="58503" spans="21:25" x14ac:dyDescent="0.2">
      <c r="U58503" s="55"/>
      <c r="V58503" s="53"/>
      <c r="W58503" s="53"/>
      <c r="X58503" s="53"/>
      <c r="Y58503" s="55"/>
    </row>
    <row r="58504" spans="21:25" x14ac:dyDescent="0.2">
      <c r="U58504" s="55"/>
      <c r="V58504" s="53"/>
      <c r="W58504" s="53"/>
      <c r="X58504" s="53"/>
      <c r="Y58504" s="55"/>
    </row>
    <row r="58505" spans="21:25" x14ac:dyDescent="0.2">
      <c r="U58505" s="55"/>
      <c r="V58505" s="53"/>
      <c r="W58505" s="53"/>
      <c r="X58505" s="53"/>
      <c r="Y58505" s="55"/>
    </row>
    <row r="58506" spans="21:25" x14ac:dyDescent="0.2">
      <c r="U58506" s="55"/>
      <c r="V58506" s="53"/>
      <c r="W58506" s="53"/>
      <c r="X58506" s="53"/>
      <c r="Y58506" s="55"/>
    </row>
    <row r="58507" spans="21:25" x14ac:dyDescent="0.2">
      <c r="U58507" s="55"/>
      <c r="V58507" s="53"/>
      <c r="W58507" s="53"/>
      <c r="X58507" s="53"/>
      <c r="Y58507" s="55"/>
    </row>
    <row r="58508" spans="21:25" x14ac:dyDescent="0.2">
      <c r="U58508" s="55"/>
      <c r="V58508" s="53"/>
      <c r="W58508" s="53"/>
      <c r="X58508" s="53"/>
      <c r="Y58508" s="55"/>
    </row>
    <row r="58509" spans="21:25" x14ac:dyDescent="0.2">
      <c r="U58509" s="55"/>
      <c r="V58509" s="53"/>
      <c r="W58509" s="53"/>
      <c r="X58509" s="53"/>
      <c r="Y58509" s="55"/>
    </row>
    <row r="58510" spans="21:25" x14ac:dyDescent="0.2">
      <c r="U58510" s="55"/>
      <c r="V58510" s="53"/>
      <c r="W58510" s="53"/>
      <c r="X58510" s="53"/>
      <c r="Y58510" s="55"/>
    </row>
    <row r="58511" spans="21:25" x14ac:dyDescent="0.2">
      <c r="U58511" s="55"/>
      <c r="V58511" s="53"/>
      <c r="W58511" s="53"/>
      <c r="X58511" s="53"/>
      <c r="Y58511" s="55"/>
    </row>
    <row r="58512" spans="21:25" x14ac:dyDescent="0.2">
      <c r="U58512" s="55"/>
      <c r="V58512" s="53"/>
      <c r="W58512" s="53"/>
      <c r="X58512" s="53"/>
      <c r="Y58512" s="55"/>
    </row>
    <row r="58513" spans="21:25" x14ac:dyDescent="0.2">
      <c r="U58513" s="55"/>
      <c r="V58513" s="53"/>
      <c r="W58513" s="53"/>
      <c r="X58513" s="53"/>
      <c r="Y58513" s="55"/>
    </row>
    <row r="58514" spans="21:25" x14ac:dyDescent="0.2">
      <c r="U58514" s="55"/>
      <c r="V58514" s="53"/>
      <c r="W58514" s="53"/>
      <c r="X58514" s="53"/>
      <c r="Y58514" s="55"/>
    </row>
    <row r="58515" spans="21:25" x14ac:dyDescent="0.2">
      <c r="U58515" s="55"/>
      <c r="V58515" s="53"/>
      <c r="W58515" s="53"/>
      <c r="X58515" s="53"/>
      <c r="Y58515" s="55"/>
    </row>
    <row r="58516" spans="21:25" x14ac:dyDescent="0.2">
      <c r="U58516" s="55"/>
      <c r="V58516" s="53"/>
      <c r="W58516" s="53"/>
      <c r="X58516" s="53"/>
      <c r="Y58516" s="55"/>
    </row>
    <row r="58517" spans="21:25" x14ac:dyDescent="0.2">
      <c r="U58517" s="55"/>
      <c r="V58517" s="53"/>
      <c r="W58517" s="53"/>
      <c r="X58517" s="53"/>
      <c r="Y58517" s="55"/>
    </row>
    <row r="58518" spans="21:25" x14ac:dyDescent="0.2">
      <c r="U58518" s="55"/>
      <c r="V58518" s="53"/>
      <c r="W58518" s="53"/>
      <c r="X58518" s="53"/>
      <c r="Y58518" s="55"/>
    </row>
    <row r="58519" spans="21:25" x14ac:dyDescent="0.2">
      <c r="U58519" s="55"/>
      <c r="V58519" s="53"/>
      <c r="W58519" s="53"/>
      <c r="X58519" s="53"/>
      <c r="Y58519" s="55"/>
    </row>
    <row r="58520" spans="21:25" x14ac:dyDescent="0.2">
      <c r="U58520" s="55"/>
      <c r="V58520" s="53"/>
      <c r="W58520" s="53"/>
      <c r="X58520" s="53"/>
      <c r="Y58520" s="55"/>
    </row>
    <row r="58521" spans="21:25" x14ac:dyDescent="0.2">
      <c r="U58521" s="55"/>
      <c r="V58521" s="53"/>
      <c r="W58521" s="53"/>
      <c r="X58521" s="53"/>
      <c r="Y58521" s="55"/>
    </row>
    <row r="58522" spans="21:25" x14ac:dyDescent="0.2">
      <c r="U58522" s="55"/>
      <c r="V58522" s="53"/>
      <c r="W58522" s="53"/>
      <c r="X58522" s="53"/>
      <c r="Y58522" s="55"/>
    </row>
    <row r="58523" spans="21:25" x14ac:dyDescent="0.2">
      <c r="U58523" s="55"/>
      <c r="V58523" s="53"/>
      <c r="W58523" s="53"/>
      <c r="X58523" s="53"/>
      <c r="Y58523" s="55"/>
    </row>
    <row r="58524" spans="21:25" x14ac:dyDescent="0.2">
      <c r="U58524" s="55"/>
      <c r="V58524" s="53"/>
      <c r="W58524" s="53"/>
      <c r="X58524" s="53"/>
      <c r="Y58524" s="55"/>
    </row>
    <row r="58525" spans="21:25" x14ac:dyDescent="0.2">
      <c r="U58525" s="55"/>
      <c r="V58525" s="53"/>
      <c r="W58525" s="53"/>
      <c r="X58525" s="53"/>
      <c r="Y58525" s="55"/>
    </row>
    <row r="58526" spans="21:25" x14ac:dyDescent="0.2">
      <c r="U58526" s="55"/>
      <c r="V58526" s="53"/>
      <c r="W58526" s="53"/>
      <c r="X58526" s="53"/>
      <c r="Y58526" s="55"/>
    </row>
    <row r="58527" spans="21:25" x14ac:dyDescent="0.2">
      <c r="U58527" s="55"/>
      <c r="V58527" s="53"/>
      <c r="W58527" s="53"/>
      <c r="X58527" s="53"/>
      <c r="Y58527" s="55"/>
    </row>
    <row r="58528" spans="21:25" x14ac:dyDescent="0.2">
      <c r="U58528" s="55"/>
      <c r="V58528" s="53"/>
      <c r="W58528" s="53"/>
      <c r="X58528" s="53"/>
      <c r="Y58528" s="55"/>
    </row>
    <row r="58529" spans="21:25" x14ac:dyDescent="0.2">
      <c r="U58529" s="55"/>
      <c r="V58529" s="53"/>
      <c r="W58529" s="53"/>
      <c r="X58529" s="53"/>
      <c r="Y58529" s="55"/>
    </row>
    <row r="58530" spans="21:25" x14ac:dyDescent="0.2">
      <c r="U58530" s="55"/>
      <c r="V58530" s="53"/>
      <c r="W58530" s="53"/>
      <c r="X58530" s="53"/>
      <c r="Y58530" s="55"/>
    </row>
    <row r="58531" spans="21:25" x14ac:dyDescent="0.2">
      <c r="U58531" s="55"/>
      <c r="V58531" s="53"/>
      <c r="W58531" s="53"/>
      <c r="X58531" s="53"/>
      <c r="Y58531" s="55"/>
    </row>
    <row r="58532" spans="21:25" x14ac:dyDescent="0.2">
      <c r="U58532" s="55"/>
      <c r="V58532" s="53"/>
      <c r="W58532" s="53"/>
      <c r="X58532" s="53"/>
      <c r="Y58532" s="55"/>
    </row>
    <row r="58533" spans="21:25" x14ac:dyDescent="0.2">
      <c r="U58533" s="55"/>
      <c r="V58533" s="53"/>
      <c r="W58533" s="53"/>
      <c r="X58533" s="53"/>
      <c r="Y58533" s="55"/>
    </row>
    <row r="58534" spans="21:25" x14ac:dyDescent="0.2">
      <c r="U58534" s="55"/>
      <c r="V58534" s="53"/>
      <c r="W58534" s="53"/>
      <c r="X58534" s="53"/>
      <c r="Y58534" s="55"/>
    </row>
    <row r="58535" spans="21:25" x14ac:dyDescent="0.2">
      <c r="U58535" s="55"/>
      <c r="V58535" s="53"/>
      <c r="W58535" s="53"/>
      <c r="X58535" s="53"/>
      <c r="Y58535" s="55"/>
    </row>
    <row r="58536" spans="21:25" x14ac:dyDescent="0.2">
      <c r="U58536" s="55"/>
      <c r="V58536" s="53"/>
      <c r="W58536" s="53"/>
      <c r="X58536" s="53"/>
      <c r="Y58536" s="55"/>
    </row>
    <row r="58537" spans="21:25" x14ac:dyDescent="0.2">
      <c r="U58537" s="55"/>
      <c r="V58537" s="53"/>
      <c r="W58537" s="53"/>
      <c r="X58537" s="53"/>
      <c r="Y58537" s="55"/>
    </row>
    <row r="58538" spans="21:25" x14ac:dyDescent="0.2">
      <c r="U58538" s="55"/>
      <c r="V58538" s="53"/>
      <c r="W58538" s="53"/>
      <c r="X58538" s="53"/>
      <c r="Y58538" s="55"/>
    </row>
    <row r="58539" spans="21:25" x14ac:dyDescent="0.2">
      <c r="U58539" s="55"/>
      <c r="V58539" s="53"/>
      <c r="W58539" s="53"/>
      <c r="X58539" s="53"/>
      <c r="Y58539" s="55"/>
    </row>
    <row r="58540" spans="21:25" x14ac:dyDescent="0.2">
      <c r="U58540" s="55"/>
      <c r="V58540" s="53"/>
      <c r="W58540" s="53"/>
      <c r="X58540" s="53"/>
      <c r="Y58540" s="55"/>
    </row>
    <row r="58541" spans="21:25" x14ac:dyDescent="0.2">
      <c r="U58541" s="55"/>
      <c r="V58541" s="53"/>
      <c r="W58541" s="53"/>
      <c r="X58541" s="53"/>
      <c r="Y58541" s="55"/>
    </row>
    <row r="58542" spans="21:25" x14ac:dyDescent="0.2">
      <c r="U58542" s="55"/>
      <c r="V58542" s="53"/>
      <c r="W58542" s="53"/>
      <c r="X58542" s="53"/>
      <c r="Y58542" s="55"/>
    </row>
    <row r="58543" spans="21:25" x14ac:dyDescent="0.2">
      <c r="U58543" s="55"/>
      <c r="V58543" s="53"/>
      <c r="W58543" s="53"/>
      <c r="X58543" s="53"/>
      <c r="Y58543" s="55"/>
    </row>
    <row r="58544" spans="21:25" x14ac:dyDescent="0.2">
      <c r="U58544" s="55"/>
      <c r="V58544" s="53"/>
      <c r="W58544" s="53"/>
      <c r="X58544" s="53"/>
      <c r="Y58544" s="55"/>
    </row>
    <row r="58545" spans="21:25" x14ac:dyDescent="0.2">
      <c r="U58545" s="55"/>
      <c r="V58545" s="53"/>
      <c r="W58545" s="53"/>
      <c r="X58545" s="53"/>
      <c r="Y58545" s="55"/>
    </row>
    <row r="58546" spans="21:25" x14ac:dyDescent="0.2">
      <c r="U58546" s="55"/>
      <c r="V58546" s="53"/>
      <c r="W58546" s="53"/>
      <c r="X58546" s="53"/>
      <c r="Y58546" s="55"/>
    </row>
    <row r="58547" spans="21:25" x14ac:dyDescent="0.2">
      <c r="U58547" s="55"/>
      <c r="V58547" s="53"/>
      <c r="W58547" s="53"/>
      <c r="X58547" s="53"/>
      <c r="Y58547" s="55"/>
    </row>
    <row r="58548" spans="21:25" x14ac:dyDescent="0.2">
      <c r="U58548" s="55"/>
      <c r="V58548" s="53"/>
      <c r="W58548" s="53"/>
      <c r="X58548" s="53"/>
      <c r="Y58548" s="55"/>
    </row>
    <row r="58549" spans="21:25" x14ac:dyDescent="0.2">
      <c r="U58549" s="55"/>
      <c r="V58549" s="53"/>
      <c r="W58549" s="53"/>
      <c r="X58549" s="53"/>
      <c r="Y58549" s="55"/>
    </row>
    <row r="58550" spans="21:25" x14ac:dyDescent="0.2">
      <c r="U58550" s="55"/>
      <c r="V58550" s="53"/>
      <c r="W58550" s="53"/>
      <c r="X58550" s="53"/>
      <c r="Y58550" s="55"/>
    </row>
    <row r="58551" spans="21:25" x14ac:dyDescent="0.2">
      <c r="U58551" s="55"/>
      <c r="V58551" s="53"/>
      <c r="W58551" s="53"/>
      <c r="X58551" s="53"/>
      <c r="Y58551" s="55"/>
    </row>
    <row r="58552" spans="21:25" x14ac:dyDescent="0.2">
      <c r="U58552" s="55"/>
      <c r="V58552" s="53"/>
      <c r="W58552" s="53"/>
      <c r="X58552" s="53"/>
      <c r="Y58552" s="55"/>
    </row>
    <row r="58553" spans="21:25" x14ac:dyDescent="0.2">
      <c r="U58553" s="55"/>
      <c r="V58553" s="53"/>
      <c r="W58553" s="53"/>
      <c r="X58553" s="53"/>
      <c r="Y58553" s="55"/>
    </row>
    <row r="58554" spans="21:25" x14ac:dyDescent="0.2">
      <c r="U58554" s="55"/>
      <c r="V58554" s="53"/>
      <c r="W58554" s="53"/>
      <c r="X58554" s="53"/>
      <c r="Y58554" s="55"/>
    </row>
    <row r="58555" spans="21:25" x14ac:dyDescent="0.2">
      <c r="U58555" s="55"/>
      <c r="V58555" s="53"/>
      <c r="W58555" s="53"/>
      <c r="X58555" s="53"/>
      <c r="Y58555" s="55"/>
    </row>
    <row r="58556" spans="21:25" x14ac:dyDescent="0.2">
      <c r="U58556" s="55"/>
      <c r="V58556" s="53"/>
      <c r="W58556" s="53"/>
      <c r="X58556" s="53"/>
      <c r="Y58556" s="55"/>
    </row>
    <row r="58557" spans="21:25" x14ac:dyDescent="0.2">
      <c r="U58557" s="55"/>
      <c r="V58557" s="53"/>
      <c r="W58557" s="53"/>
      <c r="X58557" s="53"/>
      <c r="Y58557" s="55"/>
    </row>
    <row r="58558" spans="21:25" x14ac:dyDescent="0.2">
      <c r="U58558" s="55"/>
      <c r="V58558" s="53"/>
      <c r="W58558" s="53"/>
      <c r="X58558" s="53"/>
      <c r="Y58558" s="55"/>
    </row>
    <row r="58559" spans="21:25" x14ac:dyDescent="0.2">
      <c r="U58559" s="55"/>
      <c r="V58559" s="53"/>
      <c r="W58559" s="53"/>
      <c r="X58559" s="53"/>
      <c r="Y58559" s="55"/>
    </row>
    <row r="58560" spans="21:25" x14ac:dyDescent="0.2">
      <c r="U58560" s="55"/>
      <c r="V58560" s="53"/>
      <c r="W58560" s="53"/>
      <c r="X58560" s="53"/>
      <c r="Y58560" s="55"/>
    </row>
    <row r="58561" spans="21:25" x14ac:dyDescent="0.2">
      <c r="U58561" s="55"/>
      <c r="V58561" s="53"/>
      <c r="W58561" s="53"/>
      <c r="X58561" s="53"/>
      <c r="Y58561" s="55"/>
    </row>
    <row r="58562" spans="21:25" x14ac:dyDescent="0.2">
      <c r="U58562" s="55"/>
      <c r="V58562" s="53"/>
      <c r="W58562" s="53"/>
      <c r="X58562" s="53"/>
      <c r="Y58562" s="55"/>
    </row>
    <row r="58563" spans="21:25" x14ac:dyDescent="0.2">
      <c r="U58563" s="55"/>
      <c r="V58563" s="53"/>
      <c r="W58563" s="53"/>
      <c r="X58563" s="53"/>
      <c r="Y58563" s="55"/>
    </row>
    <row r="58564" spans="21:25" x14ac:dyDescent="0.2">
      <c r="U58564" s="55"/>
      <c r="V58564" s="53"/>
      <c r="W58564" s="53"/>
      <c r="X58564" s="53"/>
      <c r="Y58564" s="55"/>
    </row>
    <row r="58565" spans="21:25" x14ac:dyDescent="0.2">
      <c r="U58565" s="55"/>
      <c r="V58565" s="53"/>
      <c r="W58565" s="53"/>
      <c r="X58565" s="53"/>
      <c r="Y58565" s="55"/>
    </row>
    <row r="58566" spans="21:25" x14ac:dyDescent="0.2">
      <c r="U58566" s="55"/>
      <c r="V58566" s="53"/>
      <c r="W58566" s="53"/>
      <c r="X58566" s="53"/>
      <c r="Y58566" s="55"/>
    </row>
    <row r="58567" spans="21:25" x14ac:dyDescent="0.2">
      <c r="U58567" s="55"/>
      <c r="V58567" s="53"/>
      <c r="W58567" s="53"/>
      <c r="X58567" s="53"/>
      <c r="Y58567" s="55"/>
    </row>
    <row r="58568" spans="21:25" x14ac:dyDescent="0.2">
      <c r="U58568" s="55"/>
      <c r="V58568" s="53"/>
      <c r="W58568" s="53"/>
      <c r="X58568" s="53"/>
      <c r="Y58568" s="55"/>
    </row>
    <row r="58569" spans="21:25" x14ac:dyDescent="0.2">
      <c r="U58569" s="55"/>
      <c r="V58569" s="53"/>
      <c r="W58569" s="53"/>
      <c r="X58569" s="53"/>
      <c r="Y58569" s="55"/>
    </row>
    <row r="58570" spans="21:25" x14ac:dyDescent="0.2">
      <c r="U58570" s="55"/>
      <c r="V58570" s="53"/>
      <c r="W58570" s="53"/>
      <c r="X58570" s="53"/>
      <c r="Y58570" s="55"/>
    </row>
    <row r="58571" spans="21:25" x14ac:dyDescent="0.2">
      <c r="U58571" s="55"/>
      <c r="V58571" s="53"/>
      <c r="W58571" s="53"/>
      <c r="X58571" s="53"/>
      <c r="Y58571" s="55"/>
    </row>
    <row r="58572" spans="21:25" x14ac:dyDescent="0.2">
      <c r="U58572" s="55"/>
      <c r="V58572" s="53"/>
      <c r="W58572" s="53"/>
      <c r="X58572" s="53"/>
      <c r="Y58572" s="55"/>
    </row>
    <row r="58573" spans="21:25" x14ac:dyDescent="0.2">
      <c r="U58573" s="55"/>
      <c r="V58573" s="53"/>
      <c r="W58573" s="53"/>
      <c r="X58573" s="53"/>
      <c r="Y58573" s="55"/>
    </row>
    <row r="58574" spans="21:25" x14ac:dyDescent="0.2">
      <c r="U58574" s="55"/>
      <c r="V58574" s="53"/>
      <c r="W58574" s="53"/>
      <c r="X58574" s="53"/>
      <c r="Y58574" s="55"/>
    </row>
    <row r="58575" spans="21:25" x14ac:dyDescent="0.2">
      <c r="U58575" s="55"/>
      <c r="V58575" s="53"/>
      <c r="W58575" s="53"/>
      <c r="X58575" s="53"/>
      <c r="Y58575" s="55"/>
    </row>
    <row r="58576" spans="21:25" x14ac:dyDescent="0.2">
      <c r="U58576" s="55"/>
      <c r="V58576" s="53"/>
      <c r="W58576" s="53"/>
      <c r="X58576" s="53"/>
      <c r="Y58576" s="55"/>
    </row>
    <row r="58577" spans="21:25" x14ac:dyDescent="0.2">
      <c r="U58577" s="55"/>
      <c r="V58577" s="53"/>
      <c r="W58577" s="53"/>
      <c r="X58577" s="53"/>
      <c r="Y58577" s="55"/>
    </row>
    <row r="58578" spans="21:25" x14ac:dyDescent="0.2">
      <c r="U58578" s="55"/>
      <c r="V58578" s="53"/>
      <c r="W58578" s="53"/>
      <c r="X58578" s="53"/>
      <c r="Y58578" s="55"/>
    </row>
    <row r="58579" spans="21:25" x14ac:dyDescent="0.2">
      <c r="U58579" s="55"/>
      <c r="V58579" s="53"/>
      <c r="W58579" s="53"/>
      <c r="X58579" s="53"/>
      <c r="Y58579" s="55"/>
    </row>
    <row r="58580" spans="21:25" x14ac:dyDescent="0.2">
      <c r="U58580" s="55"/>
      <c r="V58580" s="53"/>
      <c r="W58580" s="53"/>
      <c r="X58580" s="53"/>
      <c r="Y58580" s="55"/>
    </row>
    <row r="58581" spans="21:25" x14ac:dyDescent="0.2">
      <c r="U58581" s="55"/>
      <c r="V58581" s="53"/>
      <c r="W58581" s="53"/>
      <c r="X58581" s="53"/>
      <c r="Y58581" s="55"/>
    </row>
    <row r="58582" spans="21:25" x14ac:dyDescent="0.2">
      <c r="U58582" s="55"/>
      <c r="V58582" s="53"/>
      <c r="W58582" s="53"/>
      <c r="X58582" s="53"/>
      <c r="Y58582" s="55"/>
    </row>
    <row r="58583" spans="21:25" x14ac:dyDescent="0.2">
      <c r="U58583" s="55"/>
      <c r="V58583" s="53"/>
      <c r="W58583" s="53"/>
      <c r="X58583" s="53"/>
      <c r="Y58583" s="55"/>
    </row>
    <row r="58584" spans="21:25" x14ac:dyDescent="0.2">
      <c r="U58584" s="55"/>
      <c r="V58584" s="53"/>
      <c r="W58584" s="53"/>
      <c r="X58584" s="53"/>
      <c r="Y58584" s="55"/>
    </row>
    <row r="58585" spans="21:25" x14ac:dyDescent="0.2">
      <c r="U58585" s="55"/>
      <c r="V58585" s="53"/>
      <c r="W58585" s="53"/>
      <c r="X58585" s="53"/>
      <c r="Y58585" s="55"/>
    </row>
    <row r="58586" spans="21:25" x14ac:dyDescent="0.2">
      <c r="U58586" s="55"/>
      <c r="V58586" s="53"/>
      <c r="W58586" s="53"/>
      <c r="X58586" s="53"/>
      <c r="Y58586" s="55"/>
    </row>
    <row r="58587" spans="21:25" x14ac:dyDescent="0.2">
      <c r="U58587" s="55"/>
      <c r="V58587" s="53"/>
      <c r="W58587" s="53"/>
      <c r="X58587" s="53"/>
      <c r="Y58587" s="55"/>
    </row>
    <row r="58588" spans="21:25" x14ac:dyDescent="0.2">
      <c r="U58588" s="55"/>
      <c r="V58588" s="53"/>
      <c r="W58588" s="53"/>
      <c r="X58588" s="53"/>
      <c r="Y58588" s="55"/>
    </row>
    <row r="58589" spans="21:25" x14ac:dyDescent="0.2">
      <c r="U58589" s="55"/>
      <c r="V58589" s="53"/>
      <c r="W58589" s="53"/>
      <c r="X58589" s="53"/>
      <c r="Y58589" s="55"/>
    </row>
    <row r="58590" spans="21:25" x14ac:dyDescent="0.2">
      <c r="U58590" s="55"/>
      <c r="V58590" s="53"/>
      <c r="W58590" s="53"/>
      <c r="X58590" s="53"/>
      <c r="Y58590" s="55"/>
    </row>
    <row r="58591" spans="21:25" x14ac:dyDescent="0.2">
      <c r="U58591" s="55"/>
      <c r="V58591" s="53"/>
      <c r="W58591" s="53"/>
      <c r="X58591" s="53"/>
      <c r="Y58591" s="55"/>
    </row>
    <row r="58592" spans="21:25" x14ac:dyDescent="0.2">
      <c r="U58592" s="55"/>
      <c r="V58592" s="53"/>
      <c r="W58592" s="53"/>
      <c r="X58592" s="53"/>
      <c r="Y58592" s="55"/>
    </row>
    <row r="58593" spans="21:25" x14ac:dyDescent="0.2">
      <c r="U58593" s="55"/>
      <c r="V58593" s="53"/>
      <c r="W58593" s="53"/>
      <c r="X58593" s="53"/>
      <c r="Y58593" s="55"/>
    </row>
    <row r="58594" spans="21:25" x14ac:dyDescent="0.2">
      <c r="U58594" s="55"/>
      <c r="V58594" s="53"/>
      <c r="W58594" s="53"/>
      <c r="X58594" s="53"/>
      <c r="Y58594" s="55"/>
    </row>
    <row r="58595" spans="21:25" x14ac:dyDescent="0.2">
      <c r="U58595" s="55"/>
      <c r="V58595" s="53"/>
      <c r="W58595" s="53"/>
      <c r="X58595" s="53"/>
      <c r="Y58595" s="55"/>
    </row>
    <row r="58596" spans="21:25" x14ac:dyDescent="0.2">
      <c r="U58596" s="55"/>
      <c r="V58596" s="53"/>
      <c r="W58596" s="53"/>
      <c r="X58596" s="53"/>
      <c r="Y58596" s="55"/>
    </row>
    <row r="58597" spans="21:25" x14ac:dyDescent="0.2">
      <c r="U58597" s="55"/>
      <c r="V58597" s="53"/>
      <c r="W58597" s="53"/>
      <c r="X58597" s="53"/>
      <c r="Y58597" s="55"/>
    </row>
    <row r="58598" spans="21:25" x14ac:dyDescent="0.2">
      <c r="U58598" s="55"/>
      <c r="V58598" s="53"/>
      <c r="W58598" s="53"/>
      <c r="X58598" s="53"/>
      <c r="Y58598" s="55"/>
    </row>
    <row r="58599" spans="21:25" x14ac:dyDescent="0.2">
      <c r="U58599" s="55"/>
      <c r="V58599" s="53"/>
      <c r="W58599" s="53"/>
      <c r="X58599" s="53"/>
      <c r="Y58599" s="55"/>
    </row>
    <row r="58600" spans="21:25" x14ac:dyDescent="0.2">
      <c r="U58600" s="55"/>
      <c r="V58600" s="53"/>
      <c r="W58600" s="53"/>
      <c r="X58600" s="53"/>
      <c r="Y58600" s="55"/>
    </row>
    <row r="58601" spans="21:25" x14ac:dyDescent="0.2">
      <c r="U58601" s="55"/>
      <c r="V58601" s="53"/>
      <c r="W58601" s="53"/>
      <c r="X58601" s="53"/>
      <c r="Y58601" s="55"/>
    </row>
    <row r="58602" spans="21:25" x14ac:dyDescent="0.2">
      <c r="U58602" s="55"/>
      <c r="V58602" s="53"/>
      <c r="W58602" s="53"/>
      <c r="X58602" s="53"/>
      <c r="Y58602" s="55"/>
    </row>
    <row r="58603" spans="21:25" x14ac:dyDescent="0.2">
      <c r="U58603" s="55"/>
      <c r="V58603" s="53"/>
      <c r="W58603" s="53"/>
      <c r="X58603" s="53"/>
      <c r="Y58603" s="55"/>
    </row>
    <row r="58604" spans="21:25" x14ac:dyDescent="0.2">
      <c r="U58604" s="55"/>
      <c r="V58604" s="53"/>
      <c r="W58604" s="53"/>
      <c r="X58604" s="53"/>
      <c r="Y58604" s="55"/>
    </row>
    <row r="58605" spans="21:25" x14ac:dyDescent="0.2">
      <c r="U58605" s="55"/>
      <c r="V58605" s="53"/>
      <c r="W58605" s="53"/>
      <c r="X58605" s="53"/>
      <c r="Y58605" s="55"/>
    </row>
    <row r="58606" spans="21:25" x14ac:dyDescent="0.2">
      <c r="U58606" s="55"/>
      <c r="V58606" s="53"/>
      <c r="W58606" s="53"/>
      <c r="X58606" s="53"/>
      <c r="Y58606" s="55"/>
    </row>
    <row r="58607" spans="21:25" x14ac:dyDescent="0.2">
      <c r="U58607" s="55"/>
      <c r="V58607" s="53"/>
      <c r="W58607" s="53"/>
      <c r="X58607" s="53"/>
      <c r="Y58607" s="55"/>
    </row>
    <row r="58608" spans="21:25" x14ac:dyDescent="0.2">
      <c r="U58608" s="55"/>
      <c r="V58608" s="53"/>
      <c r="W58608" s="53"/>
      <c r="X58608" s="53"/>
      <c r="Y58608" s="55"/>
    </row>
    <row r="58609" spans="21:25" x14ac:dyDescent="0.2">
      <c r="U58609" s="55"/>
      <c r="V58609" s="53"/>
      <c r="W58609" s="53"/>
      <c r="X58609" s="53"/>
      <c r="Y58609" s="55"/>
    </row>
    <row r="58610" spans="21:25" x14ac:dyDescent="0.2">
      <c r="U58610" s="55"/>
      <c r="V58610" s="53"/>
      <c r="W58610" s="53"/>
      <c r="X58610" s="53"/>
      <c r="Y58610" s="55"/>
    </row>
    <row r="58611" spans="21:25" x14ac:dyDescent="0.2">
      <c r="U58611" s="55"/>
      <c r="V58611" s="53"/>
      <c r="W58611" s="53"/>
      <c r="X58611" s="53"/>
      <c r="Y58611" s="55"/>
    </row>
    <row r="58612" spans="21:25" x14ac:dyDescent="0.2">
      <c r="U58612" s="55"/>
      <c r="V58612" s="53"/>
      <c r="W58612" s="53"/>
      <c r="X58612" s="53"/>
      <c r="Y58612" s="55"/>
    </row>
    <row r="58613" spans="21:25" x14ac:dyDescent="0.2">
      <c r="U58613" s="55"/>
      <c r="V58613" s="53"/>
      <c r="W58613" s="53"/>
      <c r="X58613" s="53"/>
      <c r="Y58613" s="55"/>
    </row>
    <row r="58614" spans="21:25" x14ac:dyDescent="0.2">
      <c r="U58614" s="55"/>
      <c r="V58614" s="53"/>
      <c r="W58614" s="53"/>
      <c r="X58614" s="53"/>
      <c r="Y58614" s="55"/>
    </row>
    <row r="58615" spans="21:25" x14ac:dyDescent="0.2">
      <c r="U58615" s="55"/>
      <c r="V58615" s="53"/>
      <c r="W58615" s="53"/>
      <c r="X58615" s="53"/>
      <c r="Y58615" s="55"/>
    </row>
    <row r="58616" spans="21:25" x14ac:dyDescent="0.2">
      <c r="U58616" s="55"/>
      <c r="V58616" s="53"/>
      <c r="W58616" s="53"/>
      <c r="X58616" s="53"/>
      <c r="Y58616" s="55"/>
    </row>
    <row r="58617" spans="21:25" x14ac:dyDescent="0.2">
      <c r="U58617" s="55"/>
      <c r="V58617" s="53"/>
      <c r="W58617" s="53"/>
      <c r="X58617" s="53"/>
      <c r="Y58617" s="55"/>
    </row>
    <row r="58618" spans="21:25" x14ac:dyDescent="0.2">
      <c r="U58618" s="55"/>
      <c r="V58618" s="53"/>
      <c r="W58618" s="53"/>
      <c r="X58618" s="53"/>
      <c r="Y58618" s="55"/>
    </row>
    <row r="58619" spans="21:25" x14ac:dyDescent="0.2">
      <c r="U58619" s="55"/>
      <c r="V58619" s="53"/>
      <c r="W58619" s="53"/>
      <c r="X58619" s="53"/>
      <c r="Y58619" s="55"/>
    </row>
    <row r="58620" spans="21:25" x14ac:dyDescent="0.2">
      <c r="U58620" s="55"/>
      <c r="V58620" s="53"/>
      <c r="W58620" s="53"/>
      <c r="X58620" s="53"/>
      <c r="Y58620" s="55"/>
    </row>
    <row r="58621" spans="21:25" x14ac:dyDescent="0.2">
      <c r="U58621" s="55"/>
      <c r="V58621" s="53"/>
      <c r="W58621" s="53"/>
      <c r="X58621" s="53"/>
      <c r="Y58621" s="55"/>
    </row>
    <row r="58622" spans="21:25" x14ac:dyDescent="0.2">
      <c r="U58622" s="55"/>
      <c r="V58622" s="53"/>
      <c r="W58622" s="53"/>
      <c r="X58622" s="53"/>
      <c r="Y58622" s="55"/>
    </row>
    <row r="58623" spans="21:25" x14ac:dyDescent="0.2">
      <c r="U58623" s="55"/>
      <c r="V58623" s="53"/>
      <c r="W58623" s="53"/>
      <c r="X58623" s="53"/>
      <c r="Y58623" s="55"/>
    </row>
    <row r="58624" spans="21:25" x14ac:dyDescent="0.2">
      <c r="U58624" s="55"/>
      <c r="V58624" s="53"/>
      <c r="W58624" s="53"/>
      <c r="X58624" s="53"/>
      <c r="Y58624" s="55"/>
    </row>
    <row r="58625" spans="21:25" x14ac:dyDescent="0.2">
      <c r="U58625" s="55"/>
      <c r="V58625" s="53"/>
      <c r="W58625" s="53"/>
      <c r="X58625" s="53"/>
      <c r="Y58625" s="55"/>
    </row>
    <row r="58626" spans="21:25" x14ac:dyDescent="0.2">
      <c r="U58626" s="55"/>
      <c r="V58626" s="53"/>
      <c r="W58626" s="53"/>
      <c r="X58626" s="53"/>
      <c r="Y58626" s="55"/>
    </row>
    <row r="58627" spans="21:25" x14ac:dyDescent="0.2">
      <c r="U58627" s="55"/>
      <c r="V58627" s="53"/>
      <c r="W58627" s="53"/>
      <c r="X58627" s="53"/>
      <c r="Y58627" s="55"/>
    </row>
    <row r="58628" spans="21:25" x14ac:dyDescent="0.2">
      <c r="U58628" s="55"/>
      <c r="V58628" s="53"/>
      <c r="W58628" s="53"/>
      <c r="X58628" s="53"/>
      <c r="Y58628" s="55"/>
    </row>
    <row r="58629" spans="21:25" x14ac:dyDescent="0.2">
      <c r="U58629" s="55"/>
      <c r="V58629" s="53"/>
      <c r="W58629" s="53"/>
      <c r="X58629" s="53"/>
      <c r="Y58629" s="55"/>
    </row>
    <row r="58630" spans="21:25" x14ac:dyDescent="0.2">
      <c r="U58630" s="55"/>
      <c r="V58630" s="53"/>
      <c r="W58630" s="53"/>
      <c r="X58630" s="53"/>
      <c r="Y58630" s="55"/>
    </row>
    <row r="58631" spans="21:25" x14ac:dyDescent="0.2">
      <c r="U58631" s="55"/>
      <c r="V58631" s="53"/>
      <c r="W58631" s="53"/>
      <c r="X58631" s="53"/>
      <c r="Y58631" s="55"/>
    </row>
    <row r="58632" spans="21:25" x14ac:dyDescent="0.2">
      <c r="U58632" s="55"/>
      <c r="V58632" s="53"/>
      <c r="W58632" s="53"/>
      <c r="X58632" s="53"/>
      <c r="Y58632" s="55"/>
    </row>
    <row r="58633" spans="21:25" x14ac:dyDescent="0.2">
      <c r="U58633" s="55"/>
      <c r="V58633" s="53"/>
      <c r="W58633" s="53"/>
      <c r="X58633" s="53"/>
      <c r="Y58633" s="55"/>
    </row>
    <row r="58634" spans="21:25" x14ac:dyDescent="0.2">
      <c r="U58634" s="55"/>
      <c r="V58634" s="53"/>
      <c r="W58634" s="53"/>
      <c r="X58634" s="53"/>
      <c r="Y58634" s="55"/>
    </row>
    <row r="58635" spans="21:25" x14ac:dyDescent="0.2">
      <c r="U58635" s="55"/>
      <c r="V58635" s="53"/>
      <c r="W58635" s="53"/>
      <c r="X58635" s="53"/>
      <c r="Y58635" s="55"/>
    </row>
    <row r="58636" spans="21:25" x14ac:dyDescent="0.2">
      <c r="U58636" s="55"/>
      <c r="V58636" s="53"/>
      <c r="W58636" s="53"/>
      <c r="X58636" s="53"/>
      <c r="Y58636" s="55"/>
    </row>
    <row r="58637" spans="21:25" x14ac:dyDescent="0.2">
      <c r="U58637" s="55"/>
      <c r="V58637" s="53"/>
      <c r="W58637" s="53"/>
      <c r="X58637" s="53"/>
      <c r="Y58637" s="55"/>
    </row>
    <row r="58638" spans="21:25" x14ac:dyDescent="0.2">
      <c r="U58638" s="55"/>
      <c r="V58638" s="53"/>
      <c r="W58638" s="53"/>
      <c r="X58638" s="53"/>
      <c r="Y58638" s="55"/>
    </row>
    <row r="58639" spans="21:25" x14ac:dyDescent="0.2">
      <c r="U58639" s="55"/>
      <c r="V58639" s="53"/>
      <c r="W58639" s="53"/>
      <c r="X58639" s="53"/>
      <c r="Y58639" s="55"/>
    </row>
    <row r="58640" spans="21:25" x14ac:dyDescent="0.2">
      <c r="U58640" s="55"/>
      <c r="V58640" s="53"/>
      <c r="W58640" s="53"/>
      <c r="X58640" s="53"/>
      <c r="Y58640" s="55"/>
    </row>
    <row r="58641" spans="21:25" x14ac:dyDescent="0.2">
      <c r="U58641" s="55"/>
      <c r="V58641" s="53"/>
      <c r="W58641" s="53"/>
      <c r="X58641" s="53"/>
      <c r="Y58641" s="55"/>
    </row>
    <row r="58642" spans="21:25" x14ac:dyDescent="0.2">
      <c r="U58642" s="55"/>
      <c r="V58642" s="53"/>
      <c r="W58642" s="53"/>
      <c r="X58642" s="53"/>
      <c r="Y58642" s="55"/>
    </row>
    <row r="58643" spans="21:25" x14ac:dyDescent="0.2">
      <c r="U58643" s="55"/>
      <c r="V58643" s="53"/>
      <c r="W58643" s="53"/>
      <c r="X58643" s="53"/>
      <c r="Y58643" s="55"/>
    </row>
    <row r="58644" spans="21:25" x14ac:dyDescent="0.2">
      <c r="U58644" s="55"/>
      <c r="V58644" s="53"/>
      <c r="W58644" s="53"/>
      <c r="X58644" s="53"/>
      <c r="Y58644" s="55"/>
    </row>
    <row r="58645" spans="21:25" x14ac:dyDescent="0.2">
      <c r="U58645" s="55"/>
      <c r="V58645" s="53"/>
      <c r="W58645" s="53"/>
      <c r="X58645" s="53"/>
      <c r="Y58645" s="55"/>
    </row>
    <row r="58646" spans="21:25" x14ac:dyDescent="0.2">
      <c r="U58646" s="55"/>
      <c r="V58646" s="53"/>
      <c r="W58646" s="53"/>
      <c r="X58646" s="53"/>
      <c r="Y58646" s="55"/>
    </row>
    <row r="58647" spans="21:25" x14ac:dyDescent="0.2">
      <c r="U58647" s="55"/>
      <c r="V58647" s="53"/>
      <c r="W58647" s="53"/>
      <c r="X58647" s="53"/>
      <c r="Y58647" s="55"/>
    </row>
    <row r="58648" spans="21:25" x14ac:dyDescent="0.2">
      <c r="U58648" s="55"/>
      <c r="V58648" s="53"/>
      <c r="W58648" s="53"/>
      <c r="X58648" s="53"/>
      <c r="Y58648" s="55"/>
    </row>
    <row r="58649" spans="21:25" x14ac:dyDescent="0.2">
      <c r="U58649" s="55"/>
      <c r="V58649" s="53"/>
      <c r="W58649" s="53"/>
      <c r="X58649" s="53"/>
      <c r="Y58649" s="55"/>
    </row>
    <row r="58650" spans="21:25" x14ac:dyDescent="0.2">
      <c r="U58650" s="55"/>
      <c r="V58650" s="53"/>
      <c r="W58650" s="53"/>
      <c r="X58650" s="53"/>
      <c r="Y58650" s="55"/>
    </row>
    <row r="58651" spans="21:25" x14ac:dyDescent="0.2">
      <c r="U58651" s="55"/>
      <c r="V58651" s="53"/>
      <c r="W58651" s="53"/>
      <c r="X58651" s="53"/>
      <c r="Y58651" s="55"/>
    </row>
    <row r="58652" spans="21:25" x14ac:dyDescent="0.2">
      <c r="U58652" s="55"/>
      <c r="V58652" s="53"/>
      <c r="W58652" s="53"/>
      <c r="X58652" s="53"/>
      <c r="Y58652" s="55"/>
    </row>
    <row r="58653" spans="21:25" x14ac:dyDescent="0.2">
      <c r="U58653" s="55"/>
      <c r="V58653" s="53"/>
      <c r="W58653" s="53"/>
      <c r="X58653" s="53"/>
      <c r="Y58653" s="55"/>
    </row>
    <row r="58654" spans="21:25" x14ac:dyDescent="0.2">
      <c r="U58654" s="55"/>
      <c r="V58654" s="53"/>
      <c r="W58654" s="53"/>
      <c r="X58654" s="53"/>
      <c r="Y58654" s="55"/>
    </row>
    <row r="58655" spans="21:25" x14ac:dyDescent="0.2">
      <c r="U58655" s="55"/>
      <c r="V58655" s="53"/>
      <c r="W58655" s="53"/>
      <c r="X58655" s="53"/>
      <c r="Y58655" s="55"/>
    </row>
    <row r="58656" spans="21:25" x14ac:dyDescent="0.2">
      <c r="U58656" s="55"/>
      <c r="V58656" s="53"/>
      <c r="W58656" s="53"/>
      <c r="X58656" s="53"/>
      <c r="Y58656" s="55"/>
    </row>
    <row r="58657" spans="21:25" x14ac:dyDescent="0.2">
      <c r="U58657" s="55"/>
      <c r="V58657" s="53"/>
      <c r="W58657" s="53"/>
      <c r="X58657" s="53"/>
      <c r="Y58657" s="55"/>
    </row>
    <row r="58658" spans="21:25" x14ac:dyDescent="0.2">
      <c r="U58658" s="55"/>
      <c r="V58658" s="53"/>
      <c r="W58658" s="53"/>
      <c r="X58658" s="53"/>
      <c r="Y58658" s="55"/>
    </row>
    <row r="58659" spans="21:25" x14ac:dyDescent="0.2">
      <c r="U58659" s="55"/>
      <c r="V58659" s="53"/>
      <c r="W58659" s="53"/>
      <c r="X58659" s="53"/>
      <c r="Y58659" s="55"/>
    </row>
    <row r="58660" spans="21:25" x14ac:dyDescent="0.2">
      <c r="U58660" s="55"/>
      <c r="V58660" s="53"/>
      <c r="W58660" s="53"/>
      <c r="X58660" s="53"/>
      <c r="Y58660" s="55"/>
    </row>
    <row r="58661" spans="21:25" x14ac:dyDescent="0.2">
      <c r="U58661" s="55"/>
      <c r="V58661" s="53"/>
      <c r="W58661" s="53"/>
      <c r="X58661" s="53"/>
      <c r="Y58661" s="55"/>
    </row>
    <row r="58662" spans="21:25" x14ac:dyDescent="0.2">
      <c r="U58662" s="55"/>
      <c r="V58662" s="53"/>
      <c r="W58662" s="53"/>
      <c r="X58662" s="53"/>
      <c r="Y58662" s="55"/>
    </row>
    <row r="58663" spans="21:25" x14ac:dyDescent="0.2">
      <c r="U58663" s="55"/>
      <c r="V58663" s="53"/>
      <c r="W58663" s="53"/>
      <c r="X58663" s="53"/>
      <c r="Y58663" s="55"/>
    </row>
    <row r="58664" spans="21:25" x14ac:dyDescent="0.2">
      <c r="U58664" s="55"/>
      <c r="V58664" s="53"/>
      <c r="W58664" s="53"/>
      <c r="X58664" s="53"/>
      <c r="Y58664" s="55"/>
    </row>
    <row r="58665" spans="21:25" x14ac:dyDescent="0.2">
      <c r="U58665" s="55"/>
      <c r="V58665" s="53"/>
      <c r="W58665" s="53"/>
      <c r="X58665" s="53"/>
      <c r="Y58665" s="55"/>
    </row>
    <row r="58666" spans="21:25" x14ac:dyDescent="0.2">
      <c r="U58666" s="55"/>
      <c r="V58666" s="53"/>
      <c r="W58666" s="53"/>
      <c r="X58666" s="53"/>
      <c r="Y58666" s="55"/>
    </row>
    <row r="58667" spans="21:25" x14ac:dyDescent="0.2">
      <c r="U58667" s="55"/>
      <c r="V58667" s="53"/>
      <c r="W58667" s="53"/>
      <c r="X58667" s="53"/>
      <c r="Y58667" s="55"/>
    </row>
    <row r="58668" spans="21:25" x14ac:dyDescent="0.2">
      <c r="U58668" s="55"/>
      <c r="V58668" s="53"/>
      <c r="W58668" s="53"/>
      <c r="X58668" s="53"/>
      <c r="Y58668" s="55"/>
    </row>
    <row r="58669" spans="21:25" x14ac:dyDescent="0.2">
      <c r="U58669" s="55"/>
      <c r="V58669" s="53"/>
      <c r="W58669" s="53"/>
      <c r="X58669" s="53"/>
      <c r="Y58669" s="55"/>
    </row>
    <row r="58670" spans="21:25" x14ac:dyDescent="0.2">
      <c r="U58670" s="55"/>
      <c r="V58670" s="53"/>
      <c r="W58670" s="53"/>
      <c r="X58670" s="53"/>
      <c r="Y58670" s="55"/>
    </row>
    <row r="58671" spans="21:25" x14ac:dyDescent="0.2">
      <c r="U58671" s="55"/>
      <c r="V58671" s="53"/>
      <c r="W58671" s="53"/>
      <c r="X58671" s="53"/>
      <c r="Y58671" s="55"/>
    </row>
    <row r="58672" spans="21:25" x14ac:dyDescent="0.2">
      <c r="U58672" s="55"/>
      <c r="V58672" s="53"/>
      <c r="W58672" s="53"/>
      <c r="X58672" s="53"/>
      <c r="Y58672" s="55"/>
    </row>
    <row r="58673" spans="21:25" x14ac:dyDescent="0.2">
      <c r="U58673" s="55"/>
      <c r="V58673" s="53"/>
      <c r="W58673" s="53"/>
      <c r="X58673" s="53"/>
      <c r="Y58673" s="55"/>
    </row>
    <row r="58674" spans="21:25" x14ac:dyDescent="0.2">
      <c r="U58674" s="55"/>
      <c r="V58674" s="53"/>
      <c r="W58674" s="53"/>
      <c r="X58674" s="53"/>
      <c r="Y58674" s="55"/>
    </row>
    <row r="58675" spans="21:25" x14ac:dyDescent="0.2">
      <c r="U58675" s="55"/>
      <c r="V58675" s="53"/>
      <c r="W58675" s="53"/>
      <c r="X58675" s="53"/>
      <c r="Y58675" s="55"/>
    </row>
    <row r="58676" spans="21:25" x14ac:dyDescent="0.2">
      <c r="U58676" s="55"/>
      <c r="V58676" s="53"/>
      <c r="W58676" s="53"/>
      <c r="X58676" s="53"/>
      <c r="Y58676" s="55"/>
    </row>
    <row r="58677" spans="21:25" x14ac:dyDescent="0.2">
      <c r="U58677" s="55"/>
      <c r="V58677" s="53"/>
      <c r="W58677" s="53"/>
      <c r="X58677" s="53"/>
      <c r="Y58677" s="55"/>
    </row>
    <row r="58678" spans="21:25" x14ac:dyDescent="0.2">
      <c r="U58678" s="55"/>
      <c r="V58678" s="53"/>
      <c r="W58678" s="53"/>
      <c r="X58678" s="53"/>
      <c r="Y58678" s="55"/>
    </row>
    <row r="58679" spans="21:25" x14ac:dyDescent="0.2">
      <c r="U58679" s="55"/>
      <c r="V58679" s="53"/>
      <c r="W58679" s="53"/>
      <c r="X58679" s="53"/>
      <c r="Y58679" s="55"/>
    </row>
    <row r="58680" spans="21:25" x14ac:dyDescent="0.2">
      <c r="U58680" s="55"/>
      <c r="V58680" s="53"/>
      <c r="W58680" s="53"/>
      <c r="X58680" s="53"/>
      <c r="Y58680" s="55"/>
    </row>
    <row r="58681" spans="21:25" x14ac:dyDescent="0.2">
      <c r="U58681" s="55"/>
      <c r="V58681" s="53"/>
      <c r="W58681" s="53"/>
      <c r="X58681" s="53"/>
      <c r="Y58681" s="55"/>
    </row>
    <row r="58682" spans="21:25" x14ac:dyDescent="0.2">
      <c r="U58682" s="55"/>
      <c r="V58682" s="53"/>
      <c r="W58682" s="53"/>
      <c r="X58682" s="53"/>
      <c r="Y58682" s="55"/>
    </row>
    <row r="58683" spans="21:25" x14ac:dyDescent="0.2">
      <c r="U58683" s="55"/>
      <c r="V58683" s="53"/>
      <c r="W58683" s="53"/>
      <c r="X58683" s="53"/>
      <c r="Y58683" s="55"/>
    </row>
    <row r="58684" spans="21:25" x14ac:dyDescent="0.2">
      <c r="U58684" s="55"/>
      <c r="V58684" s="53"/>
      <c r="W58684" s="53"/>
      <c r="X58684" s="53"/>
      <c r="Y58684" s="55"/>
    </row>
    <row r="58685" spans="21:25" x14ac:dyDescent="0.2">
      <c r="U58685" s="55"/>
      <c r="V58685" s="53"/>
      <c r="W58685" s="53"/>
      <c r="X58685" s="53"/>
      <c r="Y58685" s="55"/>
    </row>
    <row r="58686" spans="21:25" x14ac:dyDescent="0.2">
      <c r="U58686" s="55"/>
      <c r="V58686" s="53"/>
      <c r="W58686" s="53"/>
      <c r="X58686" s="53"/>
      <c r="Y58686" s="55"/>
    </row>
    <row r="58687" spans="21:25" x14ac:dyDescent="0.2">
      <c r="U58687" s="55"/>
      <c r="V58687" s="53"/>
      <c r="W58687" s="53"/>
      <c r="X58687" s="53"/>
      <c r="Y58687" s="55"/>
    </row>
    <row r="58688" spans="21:25" x14ac:dyDescent="0.2">
      <c r="U58688" s="55"/>
      <c r="V58688" s="53"/>
      <c r="W58688" s="53"/>
      <c r="X58688" s="53"/>
      <c r="Y58688" s="55"/>
    </row>
    <row r="58689" spans="21:25" x14ac:dyDescent="0.2">
      <c r="U58689" s="55"/>
      <c r="V58689" s="53"/>
      <c r="W58689" s="53"/>
      <c r="X58689" s="53"/>
      <c r="Y58689" s="55"/>
    </row>
    <row r="58690" spans="21:25" x14ac:dyDescent="0.2">
      <c r="U58690" s="55"/>
      <c r="V58690" s="53"/>
      <c r="W58690" s="53"/>
      <c r="X58690" s="53"/>
      <c r="Y58690" s="55"/>
    </row>
    <row r="58691" spans="21:25" x14ac:dyDescent="0.2">
      <c r="U58691" s="55"/>
      <c r="V58691" s="53"/>
      <c r="W58691" s="53"/>
      <c r="X58691" s="53"/>
      <c r="Y58691" s="55"/>
    </row>
    <row r="58692" spans="21:25" x14ac:dyDescent="0.2">
      <c r="U58692" s="55"/>
      <c r="V58692" s="53"/>
      <c r="W58692" s="53"/>
      <c r="X58692" s="53"/>
      <c r="Y58692" s="55"/>
    </row>
    <row r="58693" spans="21:25" x14ac:dyDescent="0.2">
      <c r="U58693" s="55"/>
      <c r="V58693" s="53"/>
      <c r="W58693" s="53"/>
      <c r="X58693" s="53"/>
      <c r="Y58693" s="55"/>
    </row>
    <row r="58694" spans="21:25" x14ac:dyDescent="0.2">
      <c r="U58694" s="55"/>
      <c r="V58694" s="53"/>
      <c r="W58694" s="53"/>
      <c r="X58694" s="53"/>
      <c r="Y58694" s="55"/>
    </row>
    <row r="58695" spans="21:25" x14ac:dyDescent="0.2">
      <c r="U58695" s="55"/>
      <c r="V58695" s="53"/>
      <c r="W58695" s="53"/>
      <c r="X58695" s="53"/>
      <c r="Y58695" s="55"/>
    </row>
    <row r="58696" spans="21:25" x14ac:dyDescent="0.2">
      <c r="U58696" s="55"/>
      <c r="V58696" s="53"/>
      <c r="W58696" s="53"/>
      <c r="X58696" s="53"/>
      <c r="Y58696" s="55"/>
    </row>
    <row r="58697" spans="21:25" x14ac:dyDescent="0.2">
      <c r="U58697" s="55"/>
      <c r="V58697" s="53"/>
      <c r="W58697" s="53"/>
      <c r="X58697" s="53"/>
      <c r="Y58697" s="55"/>
    </row>
    <row r="58698" spans="21:25" x14ac:dyDescent="0.2">
      <c r="U58698" s="55"/>
      <c r="V58698" s="53"/>
      <c r="W58698" s="53"/>
      <c r="X58698" s="53"/>
      <c r="Y58698" s="55"/>
    </row>
    <row r="58699" spans="21:25" x14ac:dyDescent="0.2">
      <c r="U58699" s="55"/>
      <c r="V58699" s="53"/>
      <c r="W58699" s="53"/>
      <c r="X58699" s="53"/>
      <c r="Y58699" s="55"/>
    </row>
    <row r="58700" spans="21:25" x14ac:dyDescent="0.2">
      <c r="U58700" s="55"/>
      <c r="V58700" s="53"/>
      <c r="W58700" s="53"/>
      <c r="X58700" s="53"/>
      <c r="Y58700" s="55"/>
    </row>
    <row r="58701" spans="21:25" x14ac:dyDescent="0.2">
      <c r="U58701" s="55"/>
      <c r="V58701" s="53"/>
      <c r="W58701" s="53"/>
      <c r="X58701" s="53"/>
      <c r="Y58701" s="55"/>
    </row>
    <row r="58702" spans="21:25" x14ac:dyDescent="0.2">
      <c r="U58702" s="55"/>
      <c r="V58702" s="53"/>
      <c r="W58702" s="53"/>
      <c r="X58702" s="53"/>
      <c r="Y58702" s="55"/>
    </row>
    <row r="58703" spans="21:25" x14ac:dyDescent="0.2">
      <c r="U58703" s="55"/>
      <c r="V58703" s="53"/>
      <c r="W58703" s="53"/>
      <c r="X58703" s="53"/>
      <c r="Y58703" s="55"/>
    </row>
    <row r="58704" spans="21:25" x14ac:dyDescent="0.2">
      <c r="U58704" s="55"/>
      <c r="V58704" s="53"/>
      <c r="W58704" s="53"/>
      <c r="X58704" s="53"/>
      <c r="Y58704" s="55"/>
    </row>
    <row r="58705" spans="21:25" x14ac:dyDescent="0.2">
      <c r="U58705" s="55"/>
      <c r="V58705" s="53"/>
      <c r="W58705" s="53"/>
      <c r="X58705" s="53"/>
      <c r="Y58705" s="55"/>
    </row>
    <row r="58706" spans="21:25" x14ac:dyDescent="0.2">
      <c r="U58706" s="55"/>
      <c r="V58706" s="53"/>
      <c r="W58706" s="53"/>
      <c r="X58706" s="53"/>
      <c r="Y58706" s="55"/>
    </row>
    <row r="58707" spans="21:25" x14ac:dyDescent="0.2">
      <c r="U58707" s="55"/>
      <c r="V58707" s="53"/>
      <c r="W58707" s="53"/>
      <c r="X58707" s="53"/>
      <c r="Y58707" s="55"/>
    </row>
    <row r="58708" spans="21:25" x14ac:dyDescent="0.2">
      <c r="U58708" s="55"/>
      <c r="V58708" s="53"/>
      <c r="W58708" s="53"/>
      <c r="X58708" s="53"/>
      <c r="Y58708" s="55"/>
    </row>
    <row r="58709" spans="21:25" x14ac:dyDescent="0.2">
      <c r="U58709" s="55"/>
      <c r="V58709" s="53"/>
      <c r="W58709" s="53"/>
      <c r="X58709" s="53"/>
      <c r="Y58709" s="55"/>
    </row>
    <row r="58710" spans="21:25" x14ac:dyDescent="0.2">
      <c r="U58710" s="55"/>
      <c r="V58710" s="53"/>
      <c r="W58710" s="53"/>
      <c r="X58710" s="53"/>
      <c r="Y58710" s="55"/>
    </row>
    <row r="58711" spans="21:25" x14ac:dyDescent="0.2">
      <c r="U58711" s="55"/>
      <c r="V58711" s="53"/>
      <c r="W58711" s="53"/>
      <c r="X58711" s="53"/>
      <c r="Y58711" s="55"/>
    </row>
    <row r="58712" spans="21:25" x14ac:dyDescent="0.2">
      <c r="U58712" s="55"/>
      <c r="V58712" s="53"/>
      <c r="W58712" s="53"/>
      <c r="X58712" s="53"/>
      <c r="Y58712" s="55"/>
    </row>
    <row r="58713" spans="21:25" x14ac:dyDescent="0.2">
      <c r="U58713" s="55"/>
      <c r="V58713" s="53"/>
      <c r="W58713" s="53"/>
      <c r="X58713" s="53"/>
      <c r="Y58713" s="55"/>
    </row>
    <row r="58714" spans="21:25" x14ac:dyDescent="0.2">
      <c r="U58714" s="55"/>
      <c r="V58714" s="53"/>
      <c r="W58714" s="53"/>
      <c r="X58714" s="53"/>
      <c r="Y58714" s="55"/>
    </row>
    <row r="58715" spans="21:25" x14ac:dyDescent="0.2">
      <c r="U58715" s="55"/>
      <c r="V58715" s="53"/>
      <c r="W58715" s="53"/>
      <c r="X58715" s="53"/>
      <c r="Y58715" s="55"/>
    </row>
    <row r="58716" spans="21:25" x14ac:dyDescent="0.2">
      <c r="U58716" s="55"/>
      <c r="V58716" s="53"/>
      <c r="W58716" s="53"/>
      <c r="X58716" s="53"/>
      <c r="Y58716" s="55"/>
    </row>
    <row r="58717" spans="21:25" x14ac:dyDescent="0.2">
      <c r="U58717" s="55"/>
      <c r="V58717" s="53"/>
      <c r="W58717" s="53"/>
      <c r="X58717" s="53"/>
      <c r="Y58717" s="55"/>
    </row>
    <row r="58718" spans="21:25" x14ac:dyDescent="0.2">
      <c r="U58718" s="55"/>
      <c r="V58718" s="53"/>
      <c r="W58718" s="53"/>
      <c r="X58718" s="53"/>
      <c r="Y58718" s="55"/>
    </row>
    <row r="58719" spans="21:25" x14ac:dyDescent="0.2">
      <c r="U58719" s="55"/>
      <c r="V58719" s="53"/>
      <c r="W58719" s="53"/>
      <c r="X58719" s="53"/>
      <c r="Y58719" s="55"/>
    </row>
    <row r="58720" spans="21:25" x14ac:dyDescent="0.2">
      <c r="U58720" s="55"/>
      <c r="V58720" s="53"/>
      <c r="W58720" s="53"/>
      <c r="X58720" s="53"/>
      <c r="Y58720" s="55"/>
    </row>
    <row r="58721" spans="21:25" x14ac:dyDescent="0.2">
      <c r="U58721" s="55"/>
      <c r="V58721" s="53"/>
      <c r="W58721" s="53"/>
      <c r="X58721" s="53"/>
      <c r="Y58721" s="55"/>
    </row>
    <row r="58722" spans="21:25" x14ac:dyDescent="0.2">
      <c r="U58722" s="55"/>
      <c r="V58722" s="53"/>
      <c r="W58722" s="53"/>
      <c r="X58722" s="53"/>
      <c r="Y58722" s="55"/>
    </row>
    <row r="58723" spans="21:25" x14ac:dyDescent="0.2">
      <c r="U58723" s="55"/>
      <c r="V58723" s="53"/>
      <c r="W58723" s="53"/>
      <c r="X58723" s="53"/>
      <c r="Y58723" s="55"/>
    </row>
    <row r="58724" spans="21:25" x14ac:dyDescent="0.2">
      <c r="U58724" s="55"/>
      <c r="V58724" s="53"/>
      <c r="W58724" s="53"/>
      <c r="X58724" s="53"/>
      <c r="Y58724" s="55"/>
    </row>
    <row r="58725" spans="21:25" x14ac:dyDescent="0.2">
      <c r="U58725" s="55"/>
      <c r="V58725" s="53"/>
      <c r="W58725" s="53"/>
      <c r="X58725" s="53"/>
      <c r="Y58725" s="55"/>
    </row>
    <row r="58726" spans="21:25" x14ac:dyDescent="0.2">
      <c r="U58726" s="55"/>
      <c r="V58726" s="53"/>
      <c r="W58726" s="53"/>
      <c r="X58726" s="53"/>
      <c r="Y58726" s="55"/>
    </row>
    <row r="58727" spans="21:25" x14ac:dyDescent="0.2">
      <c r="U58727" s="55"/>
      <c r="V58727" s="53"/>
      <c r="W58727" s="53"/>
      <c r="X58727" s="53"/>
      <c r="Y58727" s="55"/>
    </row>
    <row r="58728" spans="21:25" x14ac:dyDescent="0.2">
      <c r="U58728" s="55"/>
      <c r="V58728" s="53"/>
      <c r="W58728" s="53"/>
      <c r="X58728" s="53"/>
      <c r="Y58728" s="55"/>
    </row>
    <row r="58729" spans="21:25" x14ac:dyDescent="0.2">
      <c r="U58729" s="55"/>
      <c r="V58729" s="53"/>
      <c r="W58729" s="53"/>
      <c r="X58729" s="53"/>
      <c r="Y58729" s="55"/>
    </row>
    <row r="58730" spans="21:25" x14ac:dyDescent="0.2">
      <c r="U58730" s="55"/>
      <c r="V58730" s="53"/>
      <c r="W58730" s="53"/>
      <c r="X58730" s="53"/>
      <c r="Y58730" s="55"/>
    </row>
    <row r="58731" spans="21:25" x14ac:dyDescent="0.2">
      <c r="U58731" s="55"/>
      <c r="V58731" s="53"/>
      <c r="W58731" s="53"/>
      <c r="X58731" s="53"/>
      <c r="Y58731" s="55"/>
    </row>
    <row r="58732" spans="21:25" x14ac:dyDescent="0.2">
      <c r="U58732" s="55"/>
      <c r="V58732" s="53"/>
      <c r="W58732" s="53"/>
      <c r="X58732" s="53"/>
      <c r="Y58732" s="55"/>
    </row>
    <row r="58733" spans="21:25" x14ac:dyDescent="0.2">
      <c r="U58733" s="55"/>
      <c r="V58733" s="53"/>
      <c r="W58733" s="53"/>
      <c r="X58733" s="53"/>
      <c r="Y58733" s="55"/>
    </row>
    <row r="58734" spans="21:25" x14ac:dyDescent="0.2">
      <c r="U58734" s="55"/>
      <c r="V58734" s="53"/>
      <c r="W58734" s="53"/>
      <c r="X58734" s="53"/>
      <c r="Y58734" s="55"/>
    </row>
    <row r="58735" spans="21:25" x14ac:dyDescent="0.2">
      <c r="U58735" s="55"/>
      <c r="V58735" s="53"/>
      <c r="W58735" s="53"/>
      <c r="X58735" s="53"/>
      <c r="Y58735" s="55"/>
    </row>
    <row r="58736" spans="21:25" x14ac:dyDescent="0.2">
      <c r="U58736" s="55"/>
      <c r="V58736" s="53"/>
      <c r="W58736" s="53"/>
      <c r="X58736" s="53"/>
      <c r="Y58736" s="55"/>
    </row>
    <row r="58737" spans="21:25" x14ac:dyDescent="0.2">
      <c r="U58737" s="55"/>
      <c r="V58737" s="53"/>
      <c r="W58737" s="53"/>
      <c r="X58737" s="53"/>
      <c r="Y58737" s="55"/>
    </row>
    <row r="58738" spans="21:25" x14ac:dyDescent="0.2">
      <c r="U58738" s="55"/>
      <c r="V58738" s="53"/>
      <c r="W58738" s="53"/>
      <c r="X58738" s="53"/>
      <c r="Y58738" s="55"/>
    </row>
    <row r="58739" spans="21:25" x14ac:dyDescent="0.2">
      <c r="U58739" s="55"/>
      <c r="V58739" s="53"/>
      <c r="W58739" s="53"/>
      <c r="X58739" s="53"/>
      <c r="Y58739" s="55"/>
    </row>
    <row r="58740" spans="21:25" x14ac:dyDescent="0.2">
      <c r="U58740" s="55"/>
      <c r="V58740" s="53"/>
      <c r="W58740" s="53"/>
      <c r="X58740" s="53"/>
      <c r="Y58740" s="55"/>
    </row>
    <row r="58741" spans="21:25" x14ac:dyDescent="0.2">
      <c r="U58741" s="55"/>
      <c r="V58741" s="53"/>
      <c r="W58741" s="53"/>
      <c r="X58741" s="53"/>
      <c r="Y58741" s="55"/>
    </row>
    <row r="58742" spans="21:25" x14ac:dyDescent="0.2">
      <c r="U58742" s="55"/>
      <c r="V58742" s="53"/>
      <c r="W58742" s="53"/>
      <c r="X58742" s="53"/>
      <c r="Y58742" s="55"/>
    </row>
    <row r="58743" spans="21:25" x14ac:dyDescent="0.2">
      <c r="U58743" s="55"/>
      <c r="V58743" s="53"/>
      <c r="W58743" s="53"/>
      <c r="X58743" s="53"/>
      <c r="Y58743" s="55"/>
    </row>
    <row r="58744" spans="21:25" x14ac:dyDescent="0.2">
      <c r="U58744" s="55"/>
      <c r="V58744" s="53"/>
      <c r="W58744" s="53"/>
      <c r="X58744" s="53"/>
      <c r="Y58744" s="55"/>
    </row>
    <row r="58745" spans="21:25" x14ac:dyDescent="0.2">
      <c r="U58745" s="55"/>
      <c r="V58745" s="53"/>
      <c r="W58745" s="53"/>
      <c r="X58745" s="53"/>
      <c r="Y58745" s="55"/>
    </row>
    <row r="58746" spans="21:25" x14ac:dyDescent="0.2">
      <c r="U58746" s="55"/>
      <c r="V58746" s="53"/>
      <c r="W58746" s="53"/>
      <c r="X58746" s="53"/>
      <c r="Y58746" s="55"/>
    </row>
    <row r="58747" spans="21:25" x14ac:dyDescent="0.2">
      <c r="U58747" s="55"/>
      <c r="V58747" s="53"/>
      <c r="W58747" s="53"/>
      <c r="X58747" s="53"/>
      <c r="Y58747" s="55"/>
    </row>
    <row r="58748" spans="21:25" x14ac:dyDescent="0.2">
      <c r="U58748" s="55"/>
      <c r="V58748" s="53"/>
      <c r="W58748" s="53"/>
      <c r="X58748" s="53"/>
      <c r="Y58748" s="55"/>
    </row>
    <row r="58749" spans="21:25" x14ac:dyDescent="0.2">
      <c r="U58749" s="55"/>
      <c r="V58749" s="53"/>
      <c r="W58749" s="53"/>
      <c r="X58749" s="53"/>
      <c r="Y58749" s="55"/>
    </row>
    <row r="58750" spans="21:25" x14ac:dyDescent="0.2">
      <c r="U58750" s="55"/>
      <c r="V58750" s="53"/>
      <c r="W58750" s="53"/>
      <c r="X58750" s="53"/>
      <c r="Y58750" s="55"/>
    </row>
    <row r="58751" spans="21:25" x14ac:dyDescent="0.2">
      <c r="U58751" s="55"/>
      <c r="V58751" s="53"/>
      <c r="W58751" s="53"/>
      <c r="X58751" s="53"/>
      <c r="Y58751" s="55"/>
    </row>
    <row r="58752" spans="21:25" x14ac:dyDescent="0.2">
      <c r="U58752" s="55"/>
      <c r="V58752" s="53"/>
      <c r="W58752" s="53"/>
      <c r="X58752" s="53"/>
      <c r="Y58752" s="55"/>
    </row>
    <row r="58753" spans="21:25" x14ac:dyDescent="0.2">
      <c r="U58753" s="55"/>
      <c r="V58753" s="53"/>
      <c r="W58753" s="53"/>
      <c r="X58753" s="53"/>
      <c r="Y58753" s="55"/>
    </row>
    <row r="58754" spans="21:25" x14ac:dyDescent="0.2">
      <c r="U58754" s="55"/>
      <c r="V58754" s="53"/>
      <c r="W58754" s="53"/>
      <c r="X58754" s="53"/>
      <c r="Y58754" s="55"/>
    </row>
    <row r="58755" spans="21:25" x14ac:dyDescent="0.2">
      <c r="U58755" s="55"/>
      <c r="V58755" s="53"/>
      <c r="W58755" s="53"/>
      <c r="X58755" s="53"/>
      <c r="Y58755" s="55"/>
    </row>
    <row r="58756" spans="21:25" x14ac:dyDescent="0.2">
      <c r="U58756" s="55"/>
      <c r="V58756" s="53"/>
      <c r="W58756" s="53"/>
      <c r="X58756" s="53"/>
      <c r="Y58756" s="55"/>
    </row>
    <row r="58757" spans="21:25" x14ac:dyDescent="0.2">
      <c r="U58757" s="55"/>
      <c r="V58757" s="53"/>
      <c r="W58757" s="53"/>
      <c r="X58757" s="53"/>
      <c r="Y58757" s="55"/>
    </row>
    <row r="58758" spans="21:25" x14ac:dyDescent="0.2">
      <c r="U58758" s="55"/>
      <c r="V58758" s="53"/>
      <c r="W58758" s="53"/>
      <c r="X58758" s="53"/>
      <c r="Y58758" s="55"/>
    </row>
    <row r="58759" spans="21:25" x14ac:dyDescent="0.2">
      <c r="U58759" s="55"/>
      <c r="V58759" s="53"/>
      <c r="W58759" s="53"/>
      <c r="X58759" s="53"/>
      <c r="Y58759" s="55"/>
    </row>
    <row r="58760" spans="21:25" x14ac:dyDescent="0.2">
      <c r="U58760" s="55"/>
      <c r="V58760" s="53"/>
      <c r="W58760" s="53"/>
      <c r="X58760" s="53"/>
      <c r="Y58760" s="55"/>
    </row>
    <row r="58761" spans="21:25" x14ac:dyDescent="0.2">
      <c r="U58761" s="55"/>
      <c r="V58761" s="53"/>
      <c r="W58761" s="53"/>
      <c r="X58761" s="53"/>
      <c r="Y58761" s="55"/>
    </row>
    <row r="58762" spans="21:25" x14ac:dyDescent="0.2">
      <c r="U58762" s="55"/>
      <c r="V58762" s="53"/>
      <c r="W58762" s="53"/>
      <c r="X58762" s="53"/>
      <c r="Y58762" s="55"/>
    </row>
    <row r="58763" spans="21:25" x14ac:dyDescent="0.2">
      <c r="U58763" s="55"/>
      <c r="V58763" s="53"/>
      <c r="W58763" s="53"/>
      <c r="X58763" s="53"/>
      <c r="Y58763" s="55"/>
    </row>
    <row r="58764" spans="21:25" x14ac:dyDescent="0.2">
      <c r="U58764" s="55"/>
      <c r="V58764" s="53"/>
      <c r="W58764" s="53"/>
      <c r="X58764" s="53"/>
      <c r="Y58764" s="55"/>
    </row>
    <row r="58765" spans="21:25" x14ac:dyDescent="0.2">
      <c r="U58765" s="55"/>
      <c r="V58765" s="53"/>
      <c r="W58765" s="53"/>
      <c r="X58765" s="53"/>
      <c r="Y58765" s="55"/>
    </row>
    <row r="58766" spans="21:25" x14ac:dyDescent="0.2">
      <c r="U58766" s="55"/>
      <c r="V58766" s="53"/>
      <c r="W58766" s="53"/>
      <c r="X58766" s="53"/>
      <c r="Y58766" s="55"/>
    </row>
    <row r="58767" spans="21:25" x14ac:dyDescent="0.2">
      <c r="U58767" s="55"/>
      <c r="V58767" s="53"/>
      <c r="W58767" s="53"/>
      <c r="X58767" s="53"/>
      <c r="Y58767" s="55"/>
    </row>
    <row r="58768" spans="21:25" x14ac:dyDescent="0.2">
      <c r="U58768" s="55"/>
      <c r="V58768" s="53"/>
      <c r="W58768" s="53"/>
      <c r="X58768" s="53"/>
      <c r="Y58768" s="55"/>
    </row>
    <row r="58769" spans="21:25" x14ac:dyDescent="0.2">
      <c r="U58769" s="55"/>
      <c r="V58769" s="53"/>
      <c r="W58769" s="53"/>
      <c r="X58769" s="53"/>
      <c r="Y58769" s="55"/>
    </row>
    <row r="58770" spans="21:25" x14ac:dyDescent="0.2">
      <c r="U58770" s="55"/>
      <c r="V58770" s="53"/>
      <c r="W58770" s="53"/>
      <c r="X58770" s="53"/>
      <c r="Y58770" s="55"/>
    </row>
    <row r="58771" spans="21:25" x14ac:dyDescent="0.2">
      <c r="U58771" s="55"/>
      <c r="V58771" s="53"/>
      <c r="W58771" s="53"/>
      <c r="X58771" s="53"/>
      <c r="Y58771" s="55"/>
    </row>
    <row r="58772" spans="21:25" x14ac:dyDescent="0.2">
      <c r="U58772" s="55"/>
      <c r="V58772" s="53"/>
      <c r="W58772" s="53"/>
      <c r="X58772" s="53"/>
      <c r="Y58772" s="55"/>
    </row>
    <row r="58773" spans="21:25" x14ac:dyDescent="0.2">
      <c r="U58773" s="55"/>
      <c r="V58773" s="53"/>
      <c r="W58773" s="53"/>
      <c r="X58773" s="53"/>
      <c r="Y58773" s="55"/>
    </row>
    <row r="58774" spans="21:25" x14ac:dyDescent="0.2">
      <c r="U58774" s="55"/>
      <c r="V58774" s="53"/>
      <c r="W58774" s="53"/>
      <c r="X58774" s="53"/>
      <c r="Y58774" s="55"/>
    </row>
    <row r="58775" spans="21:25" x14ac:dyDescent="0.2">
      <c r="U58775" s="55"/>
      <c r="V58775" s="53"/>
      <c r="W58775" s="53"/>
      <c r="X58775" s="53"/>
      <c r="Y58775" s="55"/>
    </row>
    <row r="58776" spans="21:25" x14ac:dyDescent="0.2">
      <c r="U58776" s="55"/>
      <c r="V58776" s="53"/>
      <c r="W58776" s="53"/>
      <c r="X58776" s="53"/>
      <c r="Y58776" s="55"/>
    </row>
    <row r="58777" spans="21:25" x14ac:dyDescent="0.2">
      <c r="U58777" s="55"/>
      <c r="V58777" s="53"/>
      <c r="W58777" s="53"/>
      <c r="X58777" s="53"/>
      <c r="Y58777" s="55"/>
    </row>
    <row r="58778" spans="21:25" x14ac:dyDescent="0.2">
      <c r="U58778" s="55"/>
      <c r="V58778" s="53"/>
      <c r="W58778" s="53"/>
      <c r="X58778" s="53"/>
      <c r="Y58778" s="55"/>
    </row>
    <row r="58779" spans="21:25" x14ac:dyDescent="0.2">
      <c r="U58779" s="55"/>
      <c r="V58779" s="53"/>
      <c r="W58779" s="53"/>
      <c r="X58779" s="53"/>
      <c r="Y58779" s="55"/>
    </row>
    <row r="58780" spans="21:25" x14ac:dyDescent="0.2">
      <c r="U58780" s="55"/>
      <c r="V58780" s="53"/>
      <c r="W58780" s="53"/>
      <c r="X58780" s="53"/>
      <c r="Y58780" s="55"/>
    </row>
    <row r="58781" spans="21:25" x14ac:dyDescent="0.2">
      <c r="U58781" s="55"/>
      <c r="V58781" s="53"/>
      <c r="W58781" s="53"/>
      <c r="X58781" s="53"/>
      <c r="Y58781" s="55"/>
    </row>
    <row r="58782" spans="21:25" x14ac:dyDescent="0.2">
      <c r="U58782" s="55"/>
      <c r="V58782" s="53"/>
      <c r="W58782" s="53"/>
      <c r="X58782" s="53"/>
      <c r="Y58782" s="55"/>
    </row>
    <row r="58783" spans="21:25" x14ac:dyDescent="0.2">
      <c r="U58783" s="55"/>
      <c r="V58783" s="53"/>
      <c r="W58783" s="53"/>
      <c r="X58783" s="53"/>
      <c r="Y58783" s="55"/>
    </row>
    <row r="58784" spans="21:25" x14ac:dyDescent="0.2">
      <c r="U58784" s="55"/>
      <c r="V58784" s="53"/>
      <c r="W58784" s="53"/>
      <c r="X58784" s="53"/>
      <c r="Y58784" s="55"/>
    </row>
    <row r="58785" spans="21:25" x14ac:dyDescent="0.2">
      <c r="U58785" s="55"/>
      <c r="V58785" s="53"/>
      <c r="W58785" s="53"/>
      <c r="X58785" s="53"/>
      <c r="Y58785" s="55"/>
    </row>
    <row r="58786" spans="21:25" x14ac:dyDescent="0.2">
      <c r="U58786" s="55"/>
      <c r="V58786" s="53"/>
      <c r="W58786" s="53"/>
      <c r="X58786" s="53"/>
      <c r="Y58786" s="55"/>
    </row>
    <row r="58787" spans="21:25" x14ac:dyDescent="0.2">
      <c r="U58787" s="55"/>
      <c r="V58787" s="53"/>
      <c r="W58787" s="53"/>
      <c r="X58787" s="53"/>
      <c r="Y58787" s="55"/>
    </row>
    <row r="58788" spans="21:25" x14ac:dyDescent="0.2">
      <c r="U58788" s="55"/>
      <c r="V58788" s="53"/>
      <c r="W58788" s="53"/>
      <c r="X58788" s="53"/>
      <c r="Y58788" s="55"/>
    </row>
    <row r="58789" spans="21:25" x14ac:dyDescent="0.2">
      <c r="U58789" s="55"/>
      <c r="V58789" s="53"/>
      <c r="W58789" s="53"/>
      <c r="X58789" s="53"/>
      <c r="Y58789" s="55"/>
    </row>
    <row r="58790" spans="21:25" x14ac:dyDescent="0.2">
      <c r="U58790" s="55"/>
      <c r="V58790" s="53"/>
      <c r="W58790" s="53"/>
      <c r="X58790" s="53"/>
      <c r="Y58790" s="55"/>
    </row>
    <row r="58791" spans="21:25" x14ac:dyDescent="0.2">
      <c r="U58791" s="55"/>
      <c r="V58791" s="53"/>
      <c r="W58791" s="53"/>
      <c r="X58791" s="53"/>
      <c r="Y58791" s="55"/>
    </row>
    <row r="58792" spans="21:25" x14ac:dyDescent="0.2">
      <c r="U58792" s="55"/>
      <c r="V58792" s="53"/>
      <c r="W58792" s="53"/>
      <c r="X58792" s="53"/>
      <c r="Y58792" s="55"/>
    </row>
    <row r="58793" spans="21:25" x14ac:dyDescent="0.2">
      <c r="U58793" s="55"/>
      <c r="V58793" s="53"/>
      <c r="W58793" s="53"/>
      <c r="X58793" s="53"/>
      <c r="Y58793" s="55"/>
    </row>
    <row r="58794" spans="21:25" x14ac:dyDescent="0.2">
      <c r="U58794" s="55"/>
      <c r="V58794" s="53"/>
      <c r="W58794" s="53"/>
      <c r="X58794" s="53"/>
      <c r="Y58794" s="55"/>
    </row>
    <row r="58795" spans="21:25" x14ac:dyDescent="0.2">
      <c r="U58795" s="55"/>
      <c r="V58795" s="53"/>
      <c r="W58795" s="53"/>
      <c r="X58795" s="53"/>
      <c r="Y58795" s="55"/>
    </row>
    <row r="58796" spans="21:25" x14ac:dyDescent="0.2">
      <c r="U58796" s="55"/>
      <c r="V58796" s="53"/>
      <c r="W58796" s="53"/>
      <c r="X58796" s="53"/>
      <c r="Y58796" s="55"/>
    </row>
    <row r="58797" spans="21:25" x14ac:dyDescent="0.2">
      <c r="U58797" s="55"/>
      <c r="V58797" s="53"/>
      <c r="W58797" s="53"/>
      <c r="X58797" s="53"/>
      <c r="Y58797" s="55"/>
    </row>
    <row r="58798" spans="21:25" x14ac:dyDescent="0.2">
      <c r="U58798" s="55"/>
      <c r="V58798" s="53"/>
      <c r="W58798" s="53"/>
      <c r="X58798" s="53"/>
      <c r="Y58798" s="55"/>
    </row>
    <row r="58799" spans="21:25" x14ac:dyDescent="0.2">
      <c r="U58799" s="55"/>
      <c r="V58799" s="53"/>
      <c r="W58799" s="53"/>
      <c r="X58799" s="53"/>
      <c r="Y58799" s="55"/>
    </row>
    <row r="58800" spans="21:25" x14ac:dyDescent="0.2">
      <c r="U58800" s="55"/>
      <c r="V58800" s="53"/>
      <c r="W58800" s="53"/>
      <c r="X58800" s="53"/>
      <c r="Y58800" s="55"/>
    </row>
    <row r="58801" spans="21:25" x14ac:dyDescent="0.2">
      <c r="U58801" s="55"/>
      <c r="V58801" s="53"/>
      <c r="W58801" s="53"/>
      <c r="X58801" s="53"/>
      <c r="Y58801" s="55"/>
    </row>
    <row r="58802" spans="21:25" x14ac:dyDescent="0.2">
      <c r="U58802" s="55"/>
      <c r="V58802" s="53"/>
      <c r="W58802" s="53"/>
      <c r="X58802" s="53"/>
      <c r="Y58802" s="55"/>
    </row>
    <row r="58803" spans="21:25" x14ac:dyDescent="0.2">
      <c r="U58803" s="55"/>
      <c r="V58803" s="53"/>
      <c r="W58803" s="53"/>
      <c r="X58803" s="53"/>
      <c r="Y58803" s="55"/>
    </row>
    <row r="58804" spans="21:25" x14ac:dyDescent="0.2">
      <c r="U58804" s="55"/>
      <c r="V58804" s="53"/>
      <c r="W58804" s="53"/>
      <c r="X58804" s="53"/>
      <c r="Y58804" s="55"/>
    </row>
    <row r="58805" spans="21:25" x14ac:dyDescent="0.2">
      <c r="U58805" s="55"/>
      <c r="V58805" s="53"/>
      <c r="W58805" s="53"/>
      <c r="X58805" s="53"/>
      <c r="Y58805" s="55"/>
    </row>
    <row r="58806" spans="21:25" x14ac:dyDescent="0.2">
      <c r="U58806" s="55"/>
      <c r="V58806" s="53"/>
      <c r="W58806" s="53"/>
      <c r="X58806" s="53"/>
      <c r="Y58806" s="55"/>
    </row>
    <row r="58807" spans="21:25" x14ac:dyDescent="0.2">
      <c r="U58807" s="55"/>
      <c r="V58807" s="53"/>
      <c r="W58807" s="53"/>
      <c r="X58807" s="53"/>
      <c r="Y58807" s="55"/>
    </row>
    <row r="58808" spans="21:25" x14ac:dyDescent="0.2">
      <c r="U58808" s="55"/>
      <c r="V58808" s="53"/>
      <c r="W58808" s="53"/>
      <c r="X58808" s="53"/>
      <c r="Y58808" s="55"/>
    </row>
    <row r="58809" spans="21:25" x14ac:dyDescent="0.2">
      <c r="U58809" s="55"/>
      <c r="V58809" s="53"/>
      <c r="W58809" s="53"/>
      <c r="X58809" s="53"/>
      <c r="Y58809" s="55"/>
    </row>
    <row r="58810" spans="21:25" x14ac:dyDescent="0.2">
      <c r="U58810" s="55"/>
      <c r="V58810" s="53"/>
      <c r="W58810" s="53"/>
      <c r="X58810" s="53"/>
      <c r="Y58810" s="55"/>
    </row>
    <row r="58811" spans="21:25" x14ac:dyDescent="0.2">
      <c r="U58811" s="55"/>
      <c r="V58811" s="53"/>
      <c r="W58811" s="53"/>
      <c r="X58811" s="53"/>
      <c r="Y58811" s="55"/>
    </row>
    <row r="58812" spans="21:25" x14ac:dyDescent="0.2">
      <c r="U58812" s="55"/>
      <c r="V58812" s="53"/>
      <c r="W58812" s="53"/>
      <c r="X58812" s="53"/>
      <c r="Y58812" s="55"/>
    </row>
    <row r="58813" spans="21:25" x14ac:dyDescent="0.2">
      <c r="U58813" s="55"/>
      <c r="V58813" s="53"/>
      <c r="W58813" s="53"/>
      <c r="X58813" s="53"/>
      <c r="Y58813" s="55"/>
    </row>
    <row r="58814" spans="21:25" x14ac:dyDescent="0.2">
      <c r="U58814" s="55"/>
      <c r="V58814" s="53"/>
      <c r="W58814" s="53"/>
      <c r="X58814" s="53"/>
      <c r="Y58814" s="55"/>
    </row>
    <row r="58815" spans="21:25" x14ac:dyDescent="0.2">
      <c r="U58815" s="55"/>
      <c r="V58815" s="53"/>
      <c r="W58815" s="53"/>
      <c r="X58815" s="53"/>
      <c r="Y58815" s="55"/>
    </row>
    <row r="58816" spans="21:25" x14ac:dyDescent="0.2">
      <c r="U58816" s="55"/>
      <c r="V58816" s="53"/>
      <c r="W58816" s="53"/>
      <c r="X58816" s="53"/>
      <c r="Y58816" s="55"/>
    </row>
    <row r="58817" spans="21:25" x14ac:dyDescent="0.2">
      <c r="U58817" s="55"/>
      <c r="V58817" s="53"/>
      <c r="W58817" s="53"/>
      <c r="X58817" s="53"/>
      <c r="Y58817" s="55"/>
    </row>
    <row r="58818" spans="21:25" x14ac:dyDescent="0.2">
      <c r="U58818" s="55"/>
      <c r="V58818" s="53"/>
      <c r="W58818" s="53"/>
      <c r="X58818" s="53"/>
      <c r="Y58818" s="55"/>
    </row>
    <row r="58819" spans="21:25" x14ac:dyDescent="0.2">
      <c r="U58819" s="55"/>
      <c r="V58819" s="53"/>
      <c r="W58819" s="53"/>
      <c r="X58819" s="53"/>
      <c r="Y58819" s="55"/>
    </row>
    <row r="58820" spans="21:25" x14ac:dyDescent="0.2">
      <c r="U58820" s="55"/>
      <c r="V58820" s="53"/>
      <c r="W58820" s="53"/>
      <c r="X58820" s="53"/>
      <c r="Y58820" s="55"/>
    </row>
    <row r="58821" spans="21:25" x14ac:dyDescent="0.2">
      <c r="U58821" s="55"/>
      <c r="V58821" s="53"/>
      <c r="W58821" s="53"/>
      <c r="X58821" s="53"/>
      <c r="Y58821" s="55"/>
    </row>
    <row r="58822" spans="21:25" x14ac:dyDescent="0.2">
      <c r="U58822" s="55"/>
      <c r="V58822" s="53"/>
      <c r="W58822" s="53"/>
      <c r="X58822" s="53"/>
      <c r="Y58822" s="55"/>
    </row>
    <row r="58823" spans="21:25" x14ac:dyDescent="0.2">
      <c r="U58823" s="55"/>
      <c r="V58823" s="53"/>
      <c r="W58823" s="53"/>
      <c r="X58823" s="53"/>
      <c r="Y58823" s="55"/>
    </row>
    <row r="58824" spans="21:25" x14ac:dyDescent="0.2">
      <c r="U58824" s="55"/>
      <c r="V58824" s="53"/>
      <c r="W58824" s="53"/>
      <c r="X58824" s="53"/>
      <c r="Y58824" s="55"/>
    </row>
    <row r="58825" spans="21:25" x14ac:dyDescent="0.2">
      <c r="U58825" s="55"/>
      <c r="V58825" s="53"/>
      <c r="W58825" s="53"/>
      <c r="X58825" s="53"/>
      <c r="Y58825" s="55"/>
    </row>
    <row r="58826" spans="21:25" x14ac:dyDescent="0.2">
      <c r="U58826" s="55"/>
      <c r="V58826" s="53"/>
      <c r="W58826" s="53"/>
      <c r="X58826" s="53"/>
      <c r="Y58826" s="55"/>
    </row>
    <row r="58827" spans="21:25" x14ac:dyDescent="0.2">
      <c r="U58827" s="55"/>
      <c r="V58827" s="53"/>
      <c r="W58827" s="53"/>
      <c r="X58827" s="53"/>
      <c r="Y58827" s="55"/>
    </row>
    <row r="58828" spans="21:25" x14ac:dyDescent="0.2">
      <c r="U58828" s="55"/>
      <c r="V58828" s="53"/>
      <c r="W58828" s="53"/>
      <c r="X58828" s="53"/>
      <c r="Y58828" s="55"/>
    </row>
    <row r="58829" spans="21:25" x14ac:dyDescent="0.2">
      <c r="U58829" s="55"/>
      <c r="V58829" s="53"/>
      <c r="W58829" s="53"/>
      <c r="X58829" s="53"/>
      <c r="Y58829" s="55"/>
    </row>
    <row r="58830" spans="21:25" x14ac:dyDescent="0.2">
      <c r="U58830" s="55"/>
      <c r="V58830" s="53"/>
      <c r="W58830" s="53"/>
      <c r="X58830" s="53"/>
      <c r="Y58830" s="55"/>
    </row>
    <row r="58831" spans="21:25" x14ac:dyDescent="0.2">
      <c r="U58831" s="55"/>
      <c r="V58831" s="53"/>
      <c r="W58831" s="53"/>
      <c r="X58831" s="53"/>
      <c r="Y58831" s="55"/>
    </row>
    <row r="58832" spans="21:25" x14ac:dyDescent="0.2">
      <c r="U58832" s="55"/>
      <c r="V58832" s="53"/>
      <c r="W58832" s="53"/>
      <c r="X58832" s="53"/>
      <c r="Y58832" s="55"/>
    </row>
    <row r="58833" spans="21:25" x14ac:dyDescent="0.2">
      <c r="U58833" s="55"/>
      <c r="V58833" s="53"/>
      <c r="W58833" s="53"/>
      <c r="X58833" s="53"/>
      <c r="Y58833" s="55"/>
    </row>
    <row r="58834" spans="21:25" x14ac:dyDescent="0.2">
      <c r="U58834" s="55"/>
      <c r="V58834" s="53"/>
      <c r="W58834" s="53"/>
      <c r="X58834" s="53"/>
      <c r="Y58834" s="55"/>
    </row>
    <row r="58835" spans="21:25" x14ac:dyDescent="0.2">
      <c r="U58835" s="55"/>
      <c r="V58835" s="53"/>
      <c r="W58835" s="53"/>
      <c r="X58835" s="53"/>
      <c r="Y58835" s="55"/>
    </row>
    <row r="58836" spans="21:25" x14ac:dyDescent="0.2">
      <c r="U58836" s="55"/>
      <c r="V58836" s="53"/>
      <c r="W58836" s="53"/>
      <c r="X58836" s="53"/>
      <c r="Y58836" s="55"/>
    </row>
    <row r="58837" spans="21:25" x14ac:dyDescent="0.2">
      <c r="U58837" s="55"/>
      <c r="V58837" s="53"/>
      <c r="W58837" s="53"/>
      <c r="X58837" s="53"/>
      <c r="Y58837" s="55"/>
    </row>
    <row r="58838" spans="21:25" x14ac:dyDescent="0.2">
      <c r="U58838" s="55"/>
      <c r="V58838" s="53"/>
      <c r="W58838" s="53"/>
      <c r="X58838" s="53"/>
      <c r="Y58838" s="55"/>
    </row>
    <row r="58839" spans="21:25" x14ac:dyDescent="0.2">
      <c r="U58839" s="55"/>
      <c r="V58839" s="53"/>
      <c r="W58839" s="53"/>
      <c r="X58839" s="53"/>
      <c r="Y58839" s="55"/>
    </row>
    <row r="58840" spans="21:25" x14ac:dyDescent="0.2">
      <c r="U58840" s="55"/>
      <c r="V58840" s="53"/>
      <c r="W58840" s="53"/>
      <c r="X58840" s="53"/>
      <c r="Y58840" s="55"/>
    </row>
    <row r="58841" spans="21:25" x14ac:dyDescent="0.2">
      <c r="U58841" s="55"/>
      <c r="V58841" s="53"/>
      <c r="W58841" s="53"/>
      <c r="X58841" s="53"/>
      <c r="Y58841" s="55"/>
    </row>
    <row r="58842" spans="21:25" x14ac:dyDescent="0.2">
      <c r="U58842" s="55"/>
      <c r="V58842" s="53"/>
      <c r="W58842" s="53"/>
      <c r="X58842" s="53"/>
      <c r="Y58842" s="55"/>
    </row>
    <row r="58843" spans="21:25" x14ac:dyDescent="0.2">
      <c r="U58843" s="55"/>
      <c r="V58843" s="53"/>
      <c r="W58843" s="53"/>
      <c r="X58843" s="53"/>
      <c r="Y58843" s="55"/>
    </row>
    <row r="58844" spans="21:25" x14ac:dyDescent="0.2">
      <c r="U58844" s="55"/>
      <c r="V58844" s="53"/>
      <c r="W58844" s="53"/>
      <c r="X58844" s="53"/>
      <c r="Y58844" s="55"/>
    </row>
    <row r="58845" spans="21:25" x14ac:dyDescent="0.2">
      <c r="U58845" s="55"/>
      <c r="V58845" s="53"/>
      <c r="W58845" s="53"/>
      <c r="X58845" s="53"/>
      <c r="Y58845" s="55"/>
    </row>
    <row r="58846" spans="21:25" x14ac:dyDescent="0.2">
      <c r="U58846" s="55"/>
      <c r="V58846" s="53"/>
      <c r="W58846" s="53"/>
      <c r="X58846" s="53"/>
      <c r="Y58846" s="55"/>
    </row>
    <row r="58847" spans="21:25" x14ac:dyDescent="0.2">
      <c r="U58847" s="55"/>
      <c r="V58847" s="53"/>
      <c r="W58847" s="53"/>
      <c r="X58847" s="53"/>
      <c r="Y58847" s="55"/>
    </row>
    <row r="58848" spans="21:25" x14ac:dyDescent="0.2">
      <c r="U58848" s="55"/>
      <c r="V58848" s="53"/>
      <c r="W58848" s="53"/>
      <c r="X58848" s="53"/>
      <c r="Y58848" s="55"/>
    </row>
    <row r="58849" spans="21:25" x14ac:dyDescent="0.2">
      <c r="U58849" s="55"/>
      <c r="V58849" s="53"/>
      <c r="W58849" s="53"/>
      <c r="X58849" s="53"/>
      <c r="Y58849" s="55"/>
    </row>
    <row r="58850" spans="21:25" x14ac:dyDescent="0.2">
      <c r="U58850" s="55"/>
      <c r="V58850" s="53"/>
      <c r="W58850" s="53"/>
      <c r="X58850" s="53"/>
      <c r="Y58850" s="55"/>
    </row>
    <row r="58851" spans="21:25" x14ac:dyDescent="0.2">
      <c r="U58851" s="55"/>
      <c r="V58851" s="53"/>
      <c r="W58851" s="53"/>
      <c r="X58851" s="53"/>
      <c r="Y58851" s="55"/>
    </row>
    <row r="58852" spans="21:25" x14ac:dyDescent="0.2">
      <c r="U58852" s="55"/>
      <c r="V58852" s="53"/>
      <c r="W58852" s="53"/>
      <c r="X58852" s="53"/>
      <c r="Y58852" s="55"/>
    </row>
    <row r="58853" spans="21:25" x14ac:dyDescent="0.2">
      <c r="U58853" s="55"/>
      <c r="V58853" s="53"/>
      <c r="W58853" s="53"/>
      <c r="X58853" s="53"/>
      <c r="Y58853" s="55"/>
    </row>
    <row r="58854" spans="21:25" x14ac:dyDescent="0.2">
      <c r="U58854" s="55"/>
      <c r="V58854" s="53"/>
      <c r="W58854" s="53"/>
      <c r="X58854" s="53"/>
      <c r="Y58854" s="55"/>
    </row>
    <row r="58855" spans="21:25" x14ac:dyDescent="0.2">
      <c r="U58855" s="55"/>
      <c r="V58855" s="53"/>
      <c r="W58855" s="53"/>
      <c r="X58855" s="53"/>
      <c r="Y58855" s="55"/>
    </row>
    <row r="58856" spans="21:25" x14ac:dyDescent="0.2">
      <c r="U58856" s="55"/>
      <c r="V58856" s="53"/>
      <c r="W58856" s="53"/>
      <c r="X58856" s="53"/>
      <c r="Y58856" s="55"/>
    </row>
    <row r="58857" spans="21:25" x14ac:dyDescent="0.2">
      <c r="U58857" s="55"/>
      <c r="V58857" s="53"/>
      <c r="W58857" s="53"/>
      <c r="X58857" s="53"/>
      <c r="Y58857" s="55"/>
    </row>
    <row r="58858" spans="21:25" x14ac:dyDescent="0.2">
      <c r="U58858" s="55"/>
      <c r="V58858" s="53"/>
      <c r="W58858" s="53"/>
      <c r="X58858" s="53"/>
      <c r="Y58858" s="55"/>
    </row>
    <row r="58859" spans="21:25" x14ac:dyDescent="0.2">
      <c r="U58859" s="55"/>
      <c r="V58859" s="53"/>
      <c r="W58859" s="53"/>
      <c r="X58859" s="53"/>
      <c r="Y58859" s="55"/>
    </row>
    <row r="58860" spans="21:25" x14ac:dyDescent="0.2">
      <c r="U58860" s="55"/>
      <c r="V58860" s="53"/>
      <c r="W58860" s="53"/>
      <c r="X58860" s="53"/>
      <c r="Y58860" s="55"/>
    </row>
    <row r="58861" spans="21:25" x14ac:dyDescent="0.2">
      <c r="U58861" s="55"/>
      <c r="V58861" s="53"/>
      <c r="W58861" s="53"/>
      <c r="X58861" s="53"/>
      <c r="Y58861" s="55"/>
    </row>
    <row r="58862" spans="21:25" x14ac:dyDescent="0.2">
      <c r="U58862" s="55"/>
      <c r="V58862" s="53"/>
      <c r="W58862" s="53"/>
      <c r="X58862" s="53"/>
      <c r="Y58862" s="55"/>
    </row>
    <row r="58863" spans="21:25" x14ac:dyDescent="0.2">
      <c r="U58863" s="55"/>
      <c r="V58863" s="53"/>
      <c r="W58863" s="53"/>
      <c r="X58863" s="53"/>
      <c r="Y58863" s="55"/>
    </row>
    <row r="58864" spans="21:25" x14ac:dyDescent="0.2">
      <c r="U58864" s="55"/>
      <c r="V58864" s="53"/>
      <c r="W58864" s="53"/>
      <c r="X58864" s="53"/>
      <c r="Y58864" s="55"/>
    </row>
    <row r="58865" spans="21:25" x14ac:dyDescent="0.2">
      <c r="U58865" s="55"/>
      <c r="V58865" s="53"/>
      <c r="W58865" s="53"/>
      <c r="X58865" s="53"/>
      <c r="Y58865" s="55"/>
    </row>
    <row r="58866" spans="21:25" x14ac:dyDescent="0.2">
      <c r="U58866" s="55"/>
      <c r="V58866" s="53"/>
      <c r="W58866" s="53"/>
      <c r="X58866" s="53"/>
      <c r="Y58866" s="55"/>
    </row>
    <row r="58867" spans="21:25" x14ac:dyDescent="0.2">
      <c r="U58867" s="55"/>
      <c r="V58867" s="53"/>
      <c r="W58867" s="53"/>
      <c r="X58867" s="53"/>
      <c r="Y58867" s="55"/>
    </row>
    <row r="58868" spans="21:25" x14ac:dyDescent="0.2">
      <c r="U58868" s="55"/>
      <c r="V58868" s="53"/>
      <c r="W58868" s="53"/>
      <c r="X58868" s="53"/>
      <c r="Y58868" s="55"/>
    </row>
    <row r="58869" spans="21:25" x14ac:dyDescent="0.2">
      <c r="U58869" s="55"/>
      <c r="V58869" s="53"/>
      <c r="W58869" s="53"/>
      <c r="X58869" s="53"/>
      <c r="Y58869" s="55"/>
    </row>
    <row r="58870" spans="21:25" x14ac:dyDescent="0.2">
      <c r="U58870" s="55"/>
      <c r="V58870" s="53"/>
      <c r="W58870" s="53"/>
      <c r="X58870" s="53"/>
      <c r="Y58870" s="55"/>
    </row>
    <row r="58871" spans="21:25" x14ac:dyDescent="0.2">
      <c r="U58871" s="55"/>
      <c r="V58871" s="53"/>
      <c r="W58871" s="53"/>
      <c r="X58871" s="53"/>
      <c r="Y58871" s="55"/>
    </row>
    <row r="58872" spans="21:25" x14ac:dyDescent="0.2">
      <c r="U58872" s="55"/>
      <c r="V58872" s="53"/>
      <c r="W58872" s="53"/>
      <c r="X58872" s="53"/>
      <c r="Y58872" s="55"/>
    </row>
    <row r="58873" spans="21:25" x14ac:dyDescent="0.2">
      <c r="U58873" s="55"/>
      <c r="V58873" s="53"/>
      <c r="W58873" s="53"/>
      <c r="X58873" s="53"/>
      <c r="Y58873" s="55"/>
    </row>
    <row r="58874" spans="21:25" x14ac:dyDescent="0.2">
      <c r="U58874" s="55"/>
      <c r="V58874" s="53"/>
      <c r="W58874" s="53"/>
      <c r="X58874" s="53"/>
      <c r="Y58874" s="55"/>
    </row>
    <row r="58875" spans="21:25" x14ac:dyDescent="0.2">
      <c r="U58875" s="55"/>
      <c r="V58875" s="53"/>
      <c r="W58875" s="53"/>
      <c r="X58875" s="53"/>
      <c r="Y58875" s="55"/>
    </row>
    <row r="58876" spans="21:25" x14ac:dyDescent="0.2">
      <c r="U58876" s="55"/>
      <c r="V58876" s="53"/>
      <c r="W58876" s="53"/>
      <c r="X58876" s="53"/>
      <c r="Y58876" s="55"/>
    </row>
    <row r="58877" spans="21:25" x14ac:dyDescent="0.2">
      <c r="U58877" s="55"/>
      <c r="V58877" s="53"/>
      <c r="W58877" s="53"/>
      <c r="X58877" s="53"/>
      <c r="Y58877" s="55"/>
    </row>
    <row r="58878" spans="21:25" x14ac:dyDescent="0.2">
      <c r="U58878" s="55"/>
      <c r="V58878" s="53"/>
      <c r="W58878" s="53"/>
      <c r="X58878" s="53"/>
      <c r="Y58878" s="55"/>
    </row>
    <row r="58879" spans="21:25" x14ac:dyDescent="0.2">
      <c r="U58879" s="55"/>
      <c r="V58879" s="53"/>
      <c r="W58879" s="53"/>
      <c r="X58879" s="53"/>
      <c r="Y58879" s="55"/>
    </row>
    <row r="58880" spans="21:25" x14ac:dyDescent="0.2">
      <c r="U58880" s="55"/>
      <c r="V58880" s="53"/>
      <c r="W58880" s="53"/>
      <c r="X58880" s="53"/>
      <c r="Y58880" s="55"/>
    </row>
    <row r="58881" spans="21:25" x14ac:dyDescent="0.2">
      <c r="U58881" s="55"/>
      <c r="V58881" s="53"/>
      <c r="W58881" s="53"/>
      <c r="X58881" s="53"/>
      <c r="Y58881" s="55"/>
    </row>
    <row r="58882" spans="21:25" x14ac:dyDescent="0.2">
      <c r="U58882" s="55"/>
      <c r="V58882" s="53"/>
      <c r="W58882" s="53"/>
      <c r="X58882" s="53"/>
      <c r="Y58882" s="55"/>
    </row>
    <row r="58883" spans="21:25" x14ac:dyDescent="0.2">
      <c r="U58883" s="55"/>
      <c r="V58883" s="53"/>
      <c r="W58883" s="53"/>
      <c r="X58883" s="53"/>
      <c r="Y58883" s="55"/>
    </row>
    <row r="58884" spans="21:25" x14ac:dyDescent="0.2">
      <c r="U58884" s="55"/>
      <c r="V58884" s="53"/>
      <c r="W58884" s="53"/>
      <c r="X58884" s="53"/>
      <c r="Y58884" s="55"/>
    </row>
    <row r="58885" spans="21:25" x14ac:dyDescent="0.2">
      <c r="U58885" s="55"/>
      <c r="V58885" s="53"/>
      <c r="W58885" s="53"/>
      <c r="X58885" s="53"/>
      <c r="Y58885" s="55"/>
    </row>
    <row r="58886" spans="21:25" x14ac:dyDescent="0.2">
      <c r="U58886" s="55"/>
      <c r="V58886" s="53"/>
      <c r="W58886" s="53"/>
      <c r="X58886" s="53"/>
      <c r="Y58886" s="55"/>
    </row>
    <row r="58887" spans="21:25" x14ac:dyDescent="0.2">
      <c r="U58887" s="55"/>
      <c r="V58887" s="53"/>
      <c r="W58887" s="53"/>
      <c r="X58887" s="53"/>
      <c r="Y58887" s="55"/>
    </row>
    <row r="58888" spans="21:25" x14ac:dyDescent="0.2">
      <c r="U58888" s="55"/>
      <c r="V58888" s="53"/>
      <c r="W58888" s="53"/>
      <c r="X58888" s="53"/>
      <c r="Y58888" s="55"/>
    </row>
    <row r="58889" spans="21:25" x14ac:dyDescent="0.2">
      <c r="U58889" s="55"/>
      <c r="V58889" s="53"/>
      <c r="W58889" s="53"/>
      <c r="X58889" s="53"/>
      <c r="Y58889" s="55"/>
    </row>
    <row r="58890" spans="21:25" x14ac:dyDescent="0.2">
      <c r="U58890" s="55"/>
      <c r="V58890" s="53"/>
      <c r="W58890" s="53"/>
      <c r="X58890" s="53"/>
      <c r="Y58890" s="55"/>
    </row>
    <row r="58891" spans="21:25" x14ac:dyDescent="0.2">
      <c r="U58891" s="55"/>
      <c r="V58891" s="53"/>
      <c r="W58891" s="53"/>
      <c r="X58891" s="53"/>
      <c r="Y58891" s="55"/>
    </row>
    <row r="58892" spans="21:25" x14ac:dyDescent="0.2">
      <c r="U58892" s="55"/>
      <c r="V58892" s="53"/>
      <c r="W58892" s="53"/>
      <c r="X58892" s="53"/>
      <c r="Y58892" s="55"/>
    </row>
    <row r="58893" spans="21:25" x14ac:dyDescent="0.2">
      <c r="U58893" s="55"/>
      <c r="V58893" s="53"/>
      <c r="W58893" s="53"/>
      <c r="X58893" s="53"/>
      <c r="Y58893" s="55"/>
    </row>
    <row r="58894" spans="21:25" x14ac:dyDescent="0.2">
      <c r="U58894" s="55"/>
      <c r="V58894" s="53"/>
      <c r="W58894" s="53"/>
      <c r="X58894" s="53"/>
      <c r="Y58894" s="55"/>
    </row>
    <row r="58895" spans="21:25" x14ac:dyDescent="0.2">
      <c r="U58895" s="55"/>
      <c r="V58895" s="53"/>
      <c r="W58895" s="53"/>
      <c r="X58895" s="53"/>
      <c r="Y58895" s="55"/>
    </row>
    <row r="58896" spans="21:25" x14ac:dyDescent="0.2">
      <c r="U58896" s="55"/>
      <c r="V58896" s="53"/>
      <c r="W58896" s="53"/>
      <c r="X58896" s="53"/>
      <c r="Y58896" s="55"/>
    </row>
    <row r="58897" spans="21:25" x14ac:dyDescent="0.2">
      <c r="U58897" s="55"/>
      <c r="V58897" s="53"/>
      <c r="W58897" s="53"/>
      <c r="X58897" s="53"/>
      <c r="Y58897" s="55"/>
    </row>
    <row r="58898" spans="21:25" x14ac:dyDescent="0.2">
      <c r="U58898" s="55"/>
      <c r="V58898" s="53"/>
      <c r="W58898" s="53"/>
      <c r="X58898" s="53"/>
      <c r="Y58898" s="55"/>
    </row>
    <row r="58899" spans="21:25" x14ac:dyDescent="0.2">
      <c r="U58899" s="55"/>
      <c r="V58899" s="53"/>
      <c r="W58899" s="53"/>
      <c r="X58899" s="53"/>
      <c r="Y58899" s="55"/>
    </row>
    <row r="58900" spans="21:25" x14ac:dyDescent="0.2">
      <c r="U58900" s="55"/>
      <c r="V58900" s="53"/>
      <c r="W58900" s="53"/>
      <c r="X58900" s="53"/>
      <c r="Y58900" s="55"/>
    </row>
    <row r="58901" spans="21:25" x14ac:dyDescent="0.2">
      <c r="U58901" s="55"/>
      <c r="V58901" s="53"/>
      <c r="W58901" s="53"/>
      <c r="X58901" s="53"/>
      <c r="Y58901" s="55"/>
    </row>
    <row r="58902" spans="21:25" x14ac:dyDescent="0.2">
      <c r="U58902" s="55"/>
      <c r="V58902" s="53"/>
      <c r="W58902" s="53"/>
      <c r="X58902" s="53"/>
      <c r="Y58902" s="55"/>
    </row>
    <row r="58903" spans="21:25" x14ac:dyDescent="0.2">
      <c r="U58903" s="55"/>
      <c r="V58903" s="53"/>
      <c r="W58903" s="53"/>
      <c r="X58903" s="53"/>
      <c r="Y58903" s="55"/>
    </row>
    <row r="58904" spans="21:25" x14ac:dyDescent="0.2">
      <c r="U58904" s="55"/>
      <c r="V58904" s="53"/>
      <c r="W58904" s="53"/>
      <c r="X58904" s="53"/>
      <c r="Y58904" s="55"/>
    </row>
    <row r="58905" spans="21:25" x14ac:dyDescent="0.2">
      <c r="U58905" s="55"/>
      <c r="V58905" s="53"/>
      <c r="W58905" s="53"/>
      <c r="X58905" s="53"/>
      <c r="Y58905" s="55"/>
    </row>
    <row r="58906" spans="21:25" x14ac:dyDescent="0.2">
      <c r="U58906" s="55"/>
      <c r="V58906" s="53"/>
      <c r="W58906" s="53"/>
      <c r="X58906" s="53"/>
      <c r="Y58906" s="55"/>
    </row>
    <row r="58907" spans="21:25" x14ac:dyDescent="0.2">
      <c r="U58907" s="55"/>
      <c r="V58907" s="53"/>
      <c r="W58907" s="53"/>
      <c r="X58907" s="53"/>
      <c r="Y58907" s="55"/>
    </row>
    <row r="58908" spans="21:25" x14ac:dyDescent="0.2">
      <c r="U58908" s="55"/>
      <c r="V58908" s="53"/>
      <c r="W58908" s="53"/>
      <c r="X58908" s="53"/>
      <c r="Y58908" s="55"/>
    </row>
    <row r="58909" spans="21:25" x14ac:dyDescent="0.2">
      <c r="U58909" s="55"/>
      <c r="V58909" s="53"/>
      <c r="W58909" s="53"/>
      <c r="X58909" s="53"/>
      <c r="Y58909" s="55"/>
    </row>
    <row r="58910" spans="21:25" x14ac:dyDescent="0.2">
      <c r="U58910" s="55"/>
      <c r="V58910" s="53"/>
      <c r="W58910" s="53"/>
      <c r="X58910" s="53"/>
      <c r="Y58910" s="55"/>
    </row>
    <row r="58911" spans="21:25" x14ac:dyDescent="0.2">
      <c r="U58911" s="55"/>
      <c r="V58911" s="53"/>
      <c r="W58911" s="53"/>
      <c r="X58911" s="53"/>
      <c r="Y58911" s="55"/>
    </row>
    <row r="58912" spans="21:25" x14ac:dyDescent="0.2">
      <c r="U58912" s="55"/>
      <c r="V58912" s="53"/>
      <c r="W58912" s="53"/>
      <c r="X58912" s="53"/>
      <c r="Y58912" s="55"/>
    </row>
    <row r="58913" spans="21:25" x14ac:dyDescent="0.2">
      <c r="U58913" s="55"/>
      <c r="V58913" s="53"/>
      <c r="W58913" s="53"/>
      <c r="X58913" s="53"/>
      <c r="Y58913" s="55"/>
    </row>
    <row r="58914" spans="21:25" x14ac:dyDescent="0.2">
      <c r="U58914" s="55"/>
      <c r="V58914" s="53"/>
      <c r="W58914" s="53"/>
      <c r="X58914" s="53"/>
      <c r="Y58914" s="55"/>
    </row>
    <row r="58915" spans="21:25" x14ac:dyDescent="0.2">
      <c r="U58915" s="55"/>
      <c r="V58915" s="53"/>
      <c r="W58915" s="53"/>
      <c r="X58915" s="53"/>
      <c r="Y58915" s="55"/>
    </row>
    <row r="58916" spans="21:25" x14ac:dyDescent="0.2">
      <c r="U58916" s="55"/>
      <c r="V58916" s="53"/>
      <c r="W58916" s="53"/>
      <c r="X58916" s="53"/>
      <c r="Y58916" s="55"/>
    </row>
    <row r="58917" spans="21:25" x14ac:dyDescent="0.2">
      <c r="U58917" s="55"/>
      <c r="V58917" s="53"/>
      <c r="W58917" s="53"/>
      <c r="X58917" s="53"/>
      <c r="Y58917" s="55"/>
    </row>
    <row r="58918" spans="21:25" x14ac:dyDescent="0.2">
      <c r="U58918" s="55"/>
      <c r="V58918" s="53"/>
      <c r="W58918" s="53"/>
      <c r="X58918" s="53"/>
      <c r="Y58918" s="55"/>
    </row>
    <row r="58919" spans="21:25" x14ac:dyDescent="0.2">
      <c r="U58919" s="55"/>
      <c r="V58919" s="53"/>
      <c r="W58919" s="53"/>
      <c r="X58919" s="53"/>
      <c r="Y58919" s="55"/>
    </row>
    <row r="58920" spans="21:25" x14ac:dyDescent="0.2">
      <c r="U58920" s="55"/>
      <c r="V58920" s="53"/>
      <c r="W58920" s="53"/>
      <c r="X58920" s="53"/>
      <c r="Y58920" s="55"/>
    </row>
    <row r="58921" spans="21:25" x14ac:dyDescent="0.2">
      <c r="U58921" s="55"/>
      <c r="V58921" s="53"/>
      <c r="W58921" s="53"/>
      <c r="X58921" s="53"/>
      <c r="Y58921" s="55"/>
    </row>
    <row r="58922" spans="21:25" x14ac:dyDescent="0.2">
      <c r="U58922" s="55"/>
      <c r="V58922" s="53"/>
      <c r="W58922" s="53"/>
      <c r="X58922" s="53"/>
      <c r="Y58922" s="55"/>
    </row>
    <row r="58923" spans="21:25" x14ac:dyDescent="0.2">
      <c r="U58923" s="55"/>
      <c r="V58923" s="53"/>
      <c r="W58923" s="53"/>
      <c r="X58923" s="53"/>
      <c r="Y58923" s="55"/>
    </row>
    <row r="58924" spans="21:25" x14ac:dyDescent="0.2">
      <c r="U58924" s="55"/>
      <c r="V58924" s="53"/>
      <c r="W58924" s="53"/>
      <c r="X58924" s="53"/>
      <c r="Y58924" s="55"/>
    </row>
    <row r="58925" spans="21:25" x14ac:dyDescent="0.2">
      <c r="U58925" s="55"/>
      <c r="V58925" s="53"/>
      <c r="W58925" s="53"/>
      <c r="X58925" s="53"/>
      <c r="Y58925" s="55"/>
    </row>
    <row r="58926" spans="21:25" x14ac:dyDescent="0.2">
      <c r="U58926" s="55"/>
      <c r="V58926" s="53"/>
      <c r="W58926" s="53"/>
      <c r="X58926" s="53"/>
      <c r="Y58926" s="55"/>
    </row>
    <row r="58927" spans="21:25" x14ac:dyDescent="0.2">
      <c r="U58927" s="55"/>
      <c r="V58927" s="53"/>
      <c r="W58927" s="53"/>
      <c r="X58927" s="53"/>
      <c r="Y58927" s="55"/>
    </row>
    <row r="58928" spans="21:25" x14ac:dyDescent="0.2">
      <c r="U58928" s="55"/>
      <c r="V58928" s="53"/>
      <c r="W58928" s="53"/>
      <c r="X58928" s="53"/>
      <c r="Y58928" s="55"/>
    </row>
    <row r="58929" spans="21:25" x14ac:dyDescent="0.2">
      <c r="U58929" s="55"/>
      <c r="V58929" s="53"/>
      <c r="W58929" s="53"/>
      <c r="X58929" s="53"/>
      <c r="Y58929" s="55"/>
    </row>
    <row r="58930" spans="21:25" x14ac:dyDescent="0.2">
      <c r="U58930" s="55"/>
      <c r="V58930" s="53"/>
      <c r="W58930" s="53"/>
      <c r="X58930" s="53"/>
      <c r="Y58930" s="55"/>
    </row>
    <row r="58931" spans="21:25" x14ac:dyDescent="0.2">
      <c r="U58931" s="55"/>
      <c r="V58931" s="53"/>
      <c r="W58931" s="53"/>
      <c r="X58931" s="53"/>
      <c r="Y58931" s="55"/>
    </row>
    <row r="58932" spans="21:25" x14ac:dyDescent="0.2">
      <c r="U58932" s="55"/>
      <c r="V58932" s="53"/>
      <c r="W58932" s="53"/>
      <c r="X58932" s="53"/>
      <c r="Y58932" s="55"/>
    </row>
    <row r="58933" spans="21:25" x14ac:dyDescent="0.2">
      <c r="U58933" s="55"/>
      <c r="V58933" s="53"/>
      <c r="W58933" s="53"/>
      <c r="X58933" s="53"/>
      <c r="Y58933" s="55"/>
    </row>
    <row r="58934" spans="21:25" x14ac:dyDescent="0.2">
      <c r="U58934" s="55"/>
      <c r="V58934" s="53"/>
      <c r="W58934" s="53"/>
      <c r="X58934" s="53"/>
      <c r="Y58934" s="55"/>
    </row>
    <row r="58935" spans="21:25" x14ac:dyDescent="0.2">
      <c r="U58935" s="55"/>
      <c r="V58935" s="53"/>
      <c r="W58935" s="53"/>
      <c r="X58935" s="53"/>
      <c r="Y58935" s="55"/>
    </row>
    <row r="58936" spans="21:25" x14ac:dyDescent="0.2">
      <c r="U58936" s="55"/>
      <c r="V58936" s="53"/>
      <c r="W58936" s="53"/>
      <c r="X58936" s="53"/>
      <c r="Y58936" s="55"/>
    </row>
    <row r="58937" spans="21:25" x14ac:dyDescent="0.2">
      <c r="U58937" s="55"/>
      <c r="V58937" s="53"/>
      <c r="W58937" s="53"/>
      <c r="X58937" s="53"/>
      <c r="Y58937" s="55"/>
    </row>
    <row r="58938" spans="21:25" x14ac:dyDescent="0.2">
      <c r="U58938" s="55"/>
      <c r="V58938" s="53"/>
      <c r="W58938" s="53"/>
      <c r="X58938" s="53"/>
      <c r="Y58938" s="55"/>
    </row>
    <row r="58939" spans="21:25" x14ac:dyDescent="0.2">
      <c r="U58939" s="55"/>
      <c r="V58939" s="53"/>
      <c r="W58939" s="53"/>
      <c r="X58939" s="53"/>
      <c r="Y58939" s="55"/>
    </row>
    <row r="58940" spans="21:25" x14ac:dyDescent="0.2">
      <c r="U58940" s="55"/>
      <c r="V58940" s="53"/>
      <c r="W58940" s="53"/>
      <c r="X58940" s="53"/>
      <c r="Y58940" s="55"/>
    </row>
    <row r="58941" spans="21:25" x14ac:dyDescent="0.2">
      <c r="U58941" s="55"/>
      <c r="V58941" s="53"/>
      <c r="W58941" s="53"/>
      <c r="X58941" s="53"/>
      <c r="Y58941" s="55"/>
    </row>
    <row r="58942" spans="21:25" x14ac:dyDescent="0.2">
      <c r="U58942" s="55"/>
      <c r="V58942" s="53"/>
      <c r="W58942" s="53"/>
      <c r="X58942" s="53"/>
      <c r="Y58942" s="55"/>
    </row>
    <row r="58943" spans="21:25" x14ac:dyDescent="0.2">
      <c r="U58943" s="55"/>
      <c r="V58943" s="53"/>
      <c r="W58943" s="53"/>
      <c r="X58943" s="53"/>
      <c r="Y58943" s="55"/>
    </row>
    <row r="58944" spans="21:25" x14ac:dyDescent="0.2">
      <c r="U58944" s="55"/>
      <c r="V58944" s="53"/>
      <c r="W58944" s="53"/>
      <c r="X58944" s="53"/>
      <c r="Y58944" s="55"/>
    </row>
    <row r="58945" spans="21:25" x14ac:dyDescent="0.2">
      <c r="U58945" s="55"/>
      <c r="V58945" s="53"/>
      <c r="W58945" s="53"/>
      <c r="X58945" s="53"/>
      <c r="Y58945" s="55"/>
    </row>
    <row r="58946" spans="21:25" x14ac:dyDescent="0.2">
      <c r="U58946" s="55"/>
      <c r="V58946" s="53"/>
      <c r="W58946" s="53"/>
      <c r="X58946" s="53"/>
      <c r="Y58946" s="55"/>
    </row>
    <row r="58947" spans="21:25" x14ac:dyDescent="0.2">
      <c r="U58947" s="55"/>
      <c r="V58947" s="53"/>
      <c r="W58947" s="53"/>
      <c r="X58947" s="53"/>
      <c r="Y58947" s="55"/>
    </row>
    <row r="58948" spans="21:25" x14ac:dyDescent="0.2">
      <c r="U58948" s="55"/>
      <c r="V58948" s="53"/>
      <c r="W58948" s="53"/>
      <c r="X58948" s="53"/>
      <c r="Y58948" s="55"/>
    </row>
    <row r="58949" spans="21:25" x14ac:dyDescent="0.2">
      <c r="U58949" s="55"/>
      <c r="V58949" s="53"/>
      <c r="W58949" s="53"/>
      <c r="X58949" s="53"/>
      <c r="Y58949" s="55"/>
    </row>
    <row r="58950" spans="21:25" x14ac:dyDescent="0.2">
      <c r="U58950" s="55"/>
      <c r="V58950" s="53"/>
      <c r="W58950" s="53"/>
      <c r="X58950" s="53"/>
      <c r="Y58950" s="55"/>
    </row>
    <row r="58951" spans="21:25" x14ac:dyDescent="0.2">
      <c r="U58951" s="55"/>
      <c r="V58951" s="53"/>
      <c r="W58951" s="53"/>
      <c r="X58951" s="53"/>
      <c r="Y58951" s="55"/>
    </row>
    <row r="58952" spans="21:25" x14ac:dyDescent="0.2">
      <c r="U58952" s="55"/>
      <c r="V58952" s="53"/>
      <c r="W58952" s="53"/>
      <c r="X58952" s="53"/>
      <c r="Y58952" s="55"/>
    </row>
    <row r="58953" spans="21:25" x14ac:dyDescent="0.2">
      <c r="U58953" s="55"/>
      <c r="V58953" s="53"/>
      <c r="W58953" s="53"/>
      <c r="X58953" s="53"/>
      <c r="Y58953" s="55"/>
    </row>
    <row r="58954" spans="21:25" x14ac:dyDescent="0.2">
      <c r="U58954" s="55"/>
      <c r="V58954" s="53"/>
      <c r="W58954" s="53"/>
      <c r="X58954" s="53"/>
      <c r="Y58954" s="55"/>
    </row>
    <row r="58955" spans="21:25" x14ac:dyDescent="0.2">
      <c r="U58955" s="55"/>
      <c r="V58955" s="53"/>
      <c r="W58955" s="53"/>
      <c r="X58955" s="53"/>
      <c r="Y58955" s="55"/>
    </row>
    <row r="58956" spans="21:25" x14ac:dyDescent="0.2">
      <c r="U58956" s="55"/>
      <c r="V58956" s="53"/>
      <c r="W58956" s="53"/>
      <c r="X58956" s="53"/>
      <c r="Y58956" s="55"/>
    </row>
    <row r="58957" spans="21:25" x14ac:dyDescent="0.2">
      <c r="U58957" s="55"/>
      <c r="V58957" s="53"/>
      <c r="W58957" s="53"/>
      <c r="X58957" s="53"/>
      <c r="Y58957" s="55"/>
    </row>
    <row r="58958" spans="21:25" x14ac:dyDescent="0.2">
      <c r="U58958" s="55"/>
      <c r="V58958" s="53"/>
      <c r="W58958" s="53"/>
      <c r="X58958" s="53"/>
      <c r="Y58958" s="55"/>
    </row>
    <row r="58959" spans="21:25" x14ac:dyDescent="0.2">
      <c r="U58959" s="55"/>
      <c r="V58959" s="53"/>
      <c r="W58959" s="53"/>
      <c r="X58959" s="53"/>
      <c r="Y58959" s="55"/>
    </row>
    <row r="58960" spans="21:25" x14ac:dyDescent="0.2">
      <c r="U58960" s="55"/>
      <c r="V58960" s="53"/>
      <c r="W58960" s="53"/>
      <c r="X58960" s="53"/>
      <c r="Y58960" s="55"/>
    </row>
    <row r="58961" spans="21:25" x14ac:dyDescent="0.2">
      <c r="U58961" s="55"/>
      <c r="V58961" s="53"/>
      <c r="W58961" s="53"/>
      <c r="X58961" s="53"/>
      <c r="Y58961" s="55"/>
    </row>
    <row r="58962" spans="21:25" x14ac:dyDescent="0.2">
      <c r="U58962" s="55"/>
      <c r="V58962" s="53"/>
      <c r="W58962" s="53"/>
      <c r="X58962" s="53"/>
      <c r="Y58962" s="55"/>
    </row>
    <row r="58963" spans="21:25" x14ac:dyDescent="0.2">
      <c r="U58963" s="55"/>
      <c r="V58963" s="53"/>
      <c r="W58963" s="53"/>
      <c r="X58963" s="53"/>
      <c r="Y58963" s="55"/>
    </row>
    <row r="58964" spans="21:25" x14ac:dyDescent="0.2">
      <c r="U58964" s="55"/>
      <c r="V58964" s="53"/>
      <c r="W58964" s="53"/>
      <c r="X58964" s="53"/>
      <c r="Y58964" s="55"/>
    </row>
    <row r="58965" spans="21:25" x14ac:dyDescent="0.2">
      <c r="U58965" s="55"/>
      <c r="V58965" s="53"/>
      <c r="W58965" s="53"/>
      <c r="X58965" s="53"/>
      <c r="Y58965" s="55"/>
    </row>
    <row r="58966" spans="21:25" x14ac:dyDescent="0.2">
      <c r="U58966" s="55"/>
      <c r="V58966" s="53"/>
      <c r="W58966" s="53"/>
      <c r="X58966" s="53"/>
      <c r="Y58966" s="55"/>
    </row>
    <row r="58967" spans="21:25" x14ac:dyDescent="0.2">
      <c r="U58967" s="55"/>
      <c r="V58967" s="53"/>
      <c r="W58967" s="53"/>
      <c r="X58967" s="53"/>
      <c r="Y58967" s="55"/>
    </row>
    <row r="58968" spans="21:25" x14ac:dyDescent="0.2">
      <c r="U58968" s="55"/>
      <c r="V58968" s="53"/>
      <c r="W58968" s="53"/>
      <c r="X58968" s="53"/>
      <c r="Y58968" s="55"/>
    </row>
    <row r="58969" spans="21:25" x14ac:dyDescent="0.2">
      <c r="U58969" s="55"/>
      <c r="V58969" s="53"/>
      <c r="W58969" s="53"/>
      <c r="X58969" s="53"/>
      <c r="Y58969" s="55"/>
    </row>
    <row r="58970" spans="21:25" x14ac:dyDescent="0.2">
      <c r="U58970" s="55"/>
      <c r="V58970" s="53"/>
      <c r="W58970" s="53"/>
      <c r="X58970" s="53"/>
      <c r="Y58970" s="55"/>
    </row>
    <row r="58971" spans="21:25" x14ac:dyDescent="0.2">
      <c r="U58971" s="55"/>
      <c r="V58971" s="53"/>
      <c r="W58971" s="53"/>
      <c r="X58971" s="53"/>
      <c r="Y58971" s="55"/>
    </row>
    <row r="58972" spans="21:25" x14ac:dyDescent="0.2">
      <c r="U58972" s="55"/>
      <c r="V58972" s="53"/>
      <c r="W58972" s="53"/>
      <c r="X58972" s="53"/>
      <c r="Y58972" s="55"/>
    </row>
    <row r="58973" spans="21:25" x14ac:dyDescent="0.2">
      <c r="U58973" s="55"/>
      <c r="V58973" s="53"/>
      <c r="W58973" s="53"/>
      <c r="X58973" s="53"/>
      <c r="Y58973" s="55"/>
    </row>
    <row r="58974" spans="21:25" x14ac:dyDescent="0.2">
      <c r="U58974" s="55"/>
      <c r="V58974" s="53"/>
      <c r="W58974" s="53"/>
      <c r="X58974" s="53"/>
      <c r="Y58974" s="55"/>
    </row>
    <row r="58975" spans="21:25" x14ac:dyDescent="0.2">
      <c r="U58975" s="55"/>
      <c r="V58975" s="53"/>
      <c r="W58975" s="53"/>
      <c r="X58975" s="53"/>
      <c r="Y58975" s="55"/>
    </row>
    <row r="58976" spans="21:25" x14ac:dyDescent="0.2">
      <c r="U58976" s="55"/>
      <c r="V58976" s="53"/>
      <c r="W58976" s="53"/>
      <c r="X58976" s="53"/>
      <c r="Y58976" s="55"/>
    </row>
    <row r="58977" spans="21:25" x14ac:dyDescent="0.2">
      <c r="U58977" s="55"/>
      <c r="V58977" s="53"/>
      <c r="W58977" s="53"/>
      <c r="X58977" s="53"/>
      <c r="Y58977" s="55"/>
    </row>
    <row r="58978" spans="21:25" x14ac:dyDescent="0.2">
      <c r="U58978" s="55"/>
      <c r="V58978" s="53"/>
      <c r="W58978" s="53"/>
      <c r="X58978" s="53"/>
      <c r="Y58978" s="55"/>
    </row>
    <row r="58979" spans="21:25" x14ac:dyDescent="0.2">
      <c r="U58979" s="55"/>
      <c r="V58979" s="53"/>
      <c r="W58979" s="53"/>
      <c r="X58979" s="53"/>
      <c r="Y58979" s="55"/>
    </row>
    <row r="58980" spans="21:25" x14ac:dyDescent="0.2">
      <c r="U58980" s="55"/>
      <c r="V58980" s="53"/>
      <c r="W58980" s="53"/>
      <c r="X58980" s="53"/>
      <c r="Y58980" s="55"/>
    </row>
    <row r="58981" spans="21:25" x14ac:dyDescent="0.2">
      <c r="U58981" s="55"/>
      <c r="V58981" s="53"/>
      <c r="W58981" s="53"/>
      <c r="X58981" s="53"/>
      <c r="Y58981" s="55"/>
    </row>
    <row r="58982" spans="21:25" x14ac:dyDescent="0.2">
      <c r="U58982" s="55"/>
      <c r="V58982" s="53"/>
      <c r="W58982" s="53"/>
      <c r="X58982" s="53"/>
      <c r="Y58982" s="55"/>
    </row>
    <row r="58983" spans="21:25" x14ac:dyDescent="0.2">
      <c r="U58983" s="55"/>
      <c r="V58983" s="53"/>
      <c r="W58983" s="53"/>
      <c r="X58983" s="53"/>
      <c r="Y58983" s="55"/>
    </row>
    <row r="58984" spans="21:25" x14ac:dyDescent="0.2">
      <c r="U58984" s="55"/>
      <c r="V58984" s="53"/>
      <c r="W58984" s="53"/>
      <c r="X58984" s="53"/>
      <c r="Y58984" s="55"/>
    </row>
    <row r="58985" spans="21:25" x14ac:dyDescent="0.2">
      <c r="U58985" s="55"/>
      <c r="V58985" s="53"/>
      <c r="W58985" s="53"/>
      <c r="X58985" s="53"/>
      <c r="Y58985" s="55"/>
    </row>
    <row r="58986" spans="21:25" x14ac:dyDescent="0.2">
      <c r="U58986" s="55"/>
      <c r="V58986" s="53"/>
      <c r="W58986" s="53"/>
      <c r="X58986" s="53"/>
      <c r="Y58986" s="55"/>
    </row>
    <row r="58987" spans="21:25" x14ac:dyDescent="0.2">
      <c r="U58987" s="55"/>
      <c r="V58987" s="53"/>
      <c r="W58987" s="53"/>
      <c r="X58987" s="53"/>
      <c r="Y58987" s="55"/>
    </row>
    <row r="58988" spans="21:25" x14ac:dyDescent="0.2">
      <c r="U58988" s="55"/>
      <c r="V58988" s="53"/>
      <c r="W58988" s="53"/>
      <c r="X58988" s="53"/>
      <c r="Y58988" s="55"/>
    </row>
    <row r="58989" spans="21:25" x14ac:dyDescent="0.2">
      <c r="U58989" s="55"/>
      <c r="V58989" s="53"/>
      <c r="W58989" s="53"/>
      <c r="X58989" s="53"/>
      <c r="Y58989" s="55"/>
    </row>
    <row r="58990" spans="21:25" x14ac:dyDescent="0.2">
      <c r="U58990" s="55"/>
      <c r="V58990" s="53"/>
      <c r="W58990" s="53"/>
      <c r="X58990" s="53"/>
      <c r="Y58990" s="55"/>
    </row>
    <row r="58991" spans="21:25" x14ac:dyDescent="0.2">
      <c r="U58991" s="55"/>
      <c r="V58991" s="53"/>
      <c r="W58991" s="53"/>
      <c r="X58991" s="53"/>
      <c r="Y58991" s="55"/>
    </row>
    <row r="58992" spans="21:25" x14ac:dyDescent="0.2">
      <c r="U58992" s="55"/>
      <c r="V58992" s="53"/>
      <c r="W58992" s="53"/>
      <c r="X58992" s="53"/>
      <c r="Y58992" s="55"/>
    </row>
    <row r="58993" spans="21:25" x14ac:dyDescent="0.2">
      <c r="U58993" s="55"/>
      <c r="V58993" s="53"/>
      <c r="W58993" s="53"/>
      <c r="X58993" s="53"/>
      <c r="Y58993" s="55"/>
    </row>
    <row r="58994" spans="21:25" x14ac:dyDescent="0.2">
      <c r="U58994" s="55"/>
      <c r="V58994" s="53"/>
      <c r="W58994" s="53"/>
      <c r="X58994" s="53"/>
      <c r="Y58994" s="55"/>
    </row>
    <row r="58995" spans="21:25" x14ac:dyDescent="0.2">
      <c r="U58995" s="55"/>
      <c r="V58995" s="53"/>
      <c r="W58995" s="53"/>
      <c r="X58995" s="53"/>
      <c r="Y58995" s="55"/>
    </row>
    <row r="58996" spans="21:25" x14ac:dyDescent="0.2">
      <c r="U58996" s="55"/>
      <c r="V58996" s="53"/>
      <c r="W58996" s="53"/>
      <c r="X58996" s="53"/>
      <c r="Y58996" s="55"/>
    </row>
    <row r="58997" spans="21:25" x14ac:dyDescent="0.2">
      <c r="U58997" s="55"/>
      <c r="V58997" s="53"/>
      <c r="W58997" s="53"/>
      <c r="X58997" s="53"/>
      <c r="Y58997" s="55"/>
    </row>
    <row r="58998" spans="21:25" x14ac:dyDescent="0.2">
      <c r="U58998" s="55"/>
      <c r="V58998" s="53"/>
      <c r="W58998" s="53"/>
      <c r="X58998" s="53"/>
      <c r="Y58998" s="55"/>
    </row>
    <row r="58999" spans="21:25" x14ac:dyDescent="0.2">
      <c r="U58999" s="55"/>
      <c r="V58999" s="53"/>
      <c r="W58999" s="53"/>
      <c r="X58999" s="53"/>
      <c r="Y58999" s="55"/>
    </row>
    <row r="59000" spans="21:25" x14ac:dyDescent="0.2">
      <c r="U59000" s="55"/>
      <c r="V59000" s="53"/>
      <c r="W59000" s="53"/>
      <c r="X59000" s="53"/>
      <c r="Y59000" s="55"/>
    </row>
    <row r="59001" spans="21:25" x14ac:dyDescent="0.2">
      <c r="U59001" s="55"/>
      <c r="V59001" s="53"/>
      <c r="W59001" s="53"/>
      <c r="X59001" s="53"/>
      <c r="Y59001" s="55"/>
    </row>
    <row r="59002" spans="21:25" x14ac:dyDescent="0.2">
      <c r="U59002" s="55"/>
      <c r="V59002" s="53"/>
      <c r="W59002" s="53"/>
      <c r="X59002" s="53"/>
      <c r="Y59002" s="55"/>
    </row>
    <row r="59003" spans="21:25" x14ac:dyDescent="0.2">
      <c r="U59003" s="55"/>
      <c r="V59003" s="53"/>
      <c r="W59003" s="53"/>
      <c r="X59003" s="53"/>
      <c r="Y59003" s="55"/>
    </row>
    <row r="59004" spans="21:25" x14ac:dyDescent="0.2">
      <c r="U59004" s="55"/>
      <c r="V59004" s="53"/>
      <c r="W59004" s="53"/>
      <c r="X59004" s="53"/>
      <c r="Y59004" s="55"/>
    </row>
    <row r="59005" spans="21:25" x14ac:dyDescent="0.2">
      <c r="U59005" s="55"/>
      <c r="V59005" s="53"/>
      <c r="W59005" s="53"/>
      <c r="X59005" s="53"/>
      <c r="Y59005" s="55"/>
    </row>
    <row r="59006" spans="21:25" x14ac:dyDescent="0.2">
      <c r="U59006" s="55"/>
      <c r="V59006" s="53"/>
      <c r="W59006" s="53"/>
      <c r="X59006" s="53"/>
      <c r="Y59006" s="55"/>
    </row>
    <row r="59007" spans="21:25" x14ac:dyDescent="0.2">
      <c r="U59007" s="55"/>
      <c r="V59007" s="53"/>
      <c r="W59007" s="53"/>
      <c r="X59007" s="53"/>
      <c r="Y59007" s="55"/>
    </row>
    <row r="59008" spans="21:25" x14ac:dyDescent="0.2">
      <c r="U59008" s="55"/>
      <c r="V59008" s="53"/>
      <c r="W59008" s="53"/>
      <c r="X59008" s="53"/>
      <c r="Y59008" s="55"/>
    </row>
    <row r="59009" spans="21:25" x14ac:dyDescent="0.2">
      <c r="U59009" s="55"/>
      <c r="V59009" s="53"/>
      <c r="W59009" s="53"/>
      <c r="X59009" s="53"/>
      <c r="Y59009" s="55"/>
    </row>
    <row r="59010" spans="21:25" x14ac:dyDescent="0.2">
      <c r="U59010" s="55"/>
      <c r="V59010" s="53"/>
      <c r="W59010" s="53"/>
      <c r="X59010" s="53"/>
      <c r="Y59010" s="55"/>
    </row>
    <row r="59011" spans="21:25" x14ac:dyDescent="0.2">
      <c r="U59011" s="55"/>
      <c r="V59011" s="53"/>
      <c r="W59011" s="53"/>
      <c r="X59011" s="53"/>
      <c r="Y59011" s="55"/>
    </row>
    <row r="59012" spans="21:25" x14ac:dyDescent="0.2">
      <c r="U59012" s="55"/>
      <c r="V59012" s="53"/>
      <c r="W59012" s="53"/>
      <c r="X59012" s="53"/>
      <c r="Y59012" s="55"/>
    </row>
    <row r="59013" spans="21:25" x14ac:dyDescent="0.2">
      <c r="U59013" s="55"/>
      <c r="V59013" s="53"/>
      <c r="W59013" s="53"/>
      <c r="X59013" s="53"/>
      <c r="Y59013" s="55"/>
    </row>
    <row r="59014" spans="21:25" x14ac:dyDescent="0.2">
      <c r="U59014" s="55"/>
      <c r="V59014" s="53"/>
      <c r="W59014" s="53"/>
      <c r="X59014" s="53"/>
      <c r="Y59014" s="55"/>
    </row>
    <row r="59015" spans="21:25" x14ac:dyDescent="0.2">
      <c r="U59015" s="55"/>
      <c r="V59015" s="53"/>
      <c r="W59015" s="53"/>
      <c r="X59015" s="53"/>
      <c r="Y59015" s="55"/>
    </row>
    <row r="59016" spans="21:25" x14ac:dyDescent="0.2">
      <c r="U59016" s="55"/>
      <c r="V59016" s="53"/>
      <c r="W59016" s="53"/>
      <c r="X59016" s="53"/>
      <c r="Y59016" s="55"/>
    </row>
    <row r="59017" spans="21:25" x14ac:dyDescent="0.2">
      <c r="U59017" s="55"/>
      <c r="V59017" s="53"/>
      <c r="W59017" s="53"/>
      <c r="X59017" s="53"/>
      <c r="Y59017" s="55"/>
    </row>
    <row r="59018" spans="21:25" x14ac:dyDescent="0.2">
      <c r="U59018" s="55"/>
      <c r="V59018" s="53"/>
      <c r="W59018" s="53"/>
      <c r="X59018" s="53"/>
      <c r="Y59018" s="55"/>
    </row>
    <row r="59019" spans="21:25" x14ac:dyDescent="0.2">
      <c r="U59019" s="55"/>
      <c r="V59019" s="53"/>
      <c r="W59019" s="53"/>
      <c r="X59019" s="53"/>
      <c r="Y59019" s="55"/>
    </row>
    <row r="59020" spans="21:25" x14ac:dyDescent="0.2">
      <c r="U59020" s="55"/>
      <c r="V59020" s="53"/>
      <c r="W59020" s="53"/>
      <c r="X59020" s="53"/>
      <c r="Y59020" s="55"/>
    </row>
    <row r="59021" spans="21:25" x14ac:dyDescent="0.2">
      <c r="U59021" s="55"/>
      <c r="V59021" s="53"/>
      <c r="W59021" s="53"/>
      <c r="X59021" s="53"/>
      <c r="Y59021" s="55"/>
    </row>
    <row r="59022" spans="21:25" x14ac:dyDescent="0.2">
      <c r="U59022" s="55"/>
      <c r="V59022" s="53"/>
      <c r="W59022" s="53"/>
      <c r="X59022" s="53"/>
      <c r="Y59022" s="55"/>
    </row>
    <row r="59023" spans="21:25" x14ac:dyDescent="0.2">
      <c r="U59023" s="55"/>
      <c r="V59023" s="53"/>
      <c r="W59023" s="53"/>
      <c r="X59023" s="53"/>
      <c r="Y59023" s="55"/>
    </row>
    <row r="59024" spans="21:25" x14ac:dyDescent="0.2">
      <c r="U59024" s="55"/>
      <c r="V59024" s="53"/>
      <c r="W59024" s="53"/>
      <c r="X59024" s="53"/>
      <c r="Y59024" s="55"/>
    </row>
    <row r="59025" spans="21:25" x14ac:dyDescent="0.2">
      <c r="U59025" s="55"/>
      <c r="V59025" s="53"/>
      <c r="W59025" s="53"/>
      <c r="X59025" s="53"/>
      <c r="Y59025" s="55"/>
    </row>
    <row r="59026" spans="21:25" x14ac:dyDescent="0.2">
      <c r="U59026" s="55"/>
      <c r="V59026" s="53"/>
      <c r="W59026" s="53"/>
      <c r="X59026" s="53"/>
      <c r="Y59026" s="55"/>
    </row>
    <row r="59027" spans="21:25" x14ac:dyDescent="0.2">
      <c r="U59027" s="55"/>
      <c r="V59027" s="53"/>
      <c r="W59027" s="53"/>
      <c r="X59027" s="53"/>
      <c r="Y59027" s="55"/>
    </row>
    <row r="59028" spans="21:25" x14ac:dyDescent="0.2">
      <c r="U59028" s="55"/>
      <c r="V59028" s="53"/>
      <c r="W59028" s="53"/>
      <c r="X59028" s="53"/>
      <c r="Y59028" s="55"/>
    </row>
    <row r="59029" spans="21:25" x14ac:dyDescent="0.2">
      <c r="U59029" s="55"/>
      <c r="V59029" s="53"/>
      <c r="W59029" s="53"/>
      <c r="X59029" s="53"/>
      <c r="Y59029" s="55"/>
    </row>
    <row r="59030" spans="21:25" x14ac:dyDescent="0.2">
      <c r="U59030" s="55"/>
      <c r="V59030" s="53"/>
      <c r="W59030" s="53"/>
      <c r="X59030" s="53"/>
      <c r="Y59030" s="55"/>
    </row>
    <row r="59031" spans="21:25" x14ac:dyDescent="0.2">
      <c r="U59031" s="55"/>
      <c r="V59031" s="53"/>
      <c r="W59031" s="53"/>
      <c r="X59031" s="53"/>
      <c r="Y59031" s="55"/>
    </row>
    <row r="59032" spans="21:25" x14ac:dyDescent="0.2">
      <c r="U59032" s="55"/>
      <c r="V59032" s="53"/>
      <c r="W59032" s="53"/>
      <c r="X59032" s="53"/>
      <c r="Y59032" s="55"/>
    </row>
    <row r="59033" spans="21:25" x14ac:dyDescent="0.2">
      <c r="U59033" s="55"/>
      <c r="V59033" s="53"/>
      <c r="W59033" s="53"/>
      <c r="X59033" s="53"/>
      <c r="Y59033" s="55"/>
    </row>
    <row r="59034" spans="21:25" x14ac:dyDescent="0.2">
      <c r="U59034" s="55"/>
      <c r="V59034" s="53"/>
      <c r="W59034" s="53"/>
      <c r="X59034" s="53"/>
      <c r="Y59034" s="55"/>
    </row>
    <row r="59035" spans="21:25" x14ac:dyDescent="0.2">
      <c r="U59035" s="55"/>
      <c r="V59035" s="53"/>
      <c r="W59035" s="53"/>
      <c r="X59035" s="53"/>
      <c r="Y59035" s="55"/>
    </row>
    <row r="59036" spans="21:25" x14ac:dyDescent="0.2">
      <c r="U59036" s="55"/>
      <c r="V59036" s="53"/>
      <c r="W59036" s="53"/>
      <c r="X59036" s="53"/>
      <c r="Y59036" s="55"/>
    </row>
    <row r="59037" spans="21:25" x14ac:dyDescent="0.2">
      <c r="U59037" s="55"/>
      <c r="V59037" s="53"/>
      <c r="W59037" s="53"/>
      <c r="X59037" s="53"/>
      <c r="Y59037" s="55"/>
    </row>
    <row r="59038" spans="21:25" x14ac:dyDescent="0.2">
      <c r="U59038" s="55"/>
      <c r="V59038" s="53"/>
      <c r="W59038" s="53"/>
      <c r="X59038" s="53"/>
      <c r="Y59038" s="55"/>
    </row>
    <row r="59039" spans="21:25" x14ac:dyDescent="0.2">
      <c r="U59039" s="55"/>
      <c r="V59039" s="53"/>
      <c r="W59039" s="53"/>
      <c r="X59039" s="53"/>
      <c r="Y59039" s="55"/>
    </row>
    <row r="59040" spans="21:25" x14ac:dyDescent="0.2">
      <c r="U59040" s="55"/>
      <c r="V59040" s="53"/>
      <c r="W59040" s="53"/>
      <c r="X59040" s="53"/>
      <c r="Y59040" s="55"/>
    </row>
    <row r="59041" spans="21:25" x14ac:dyDescent="0.2">
      <c r="U59041" s="55"/>
      <c r="V59041" s="53"/>
      <c r="W59041" s="53"/>
      <c r="X59041" s="53"/>
      <c r="Y59041" s="55"/>
    </row>
    <row r="59042" spans="21:25" x14ac:dyDescent="0.2">
      <c r="U59042" s="55"/>
      <c r="V59042" s="53"/>
      <c r="W59042" s="53"/>
      <c r="X59042" s="53"/>
      <c r="Y59042" s="55"/>
    </row>
    <row r="59043" spans="21:25" x14ac:dyDescent="0.2">
      <c r="U59043" s="55"/>
      <c r="V59043" s="53"/>
      <c r="W59043" s="53"/>
      <c r="X59043" s="53"/>
      <c r="Y59043" s="55"/>
    </row>
    <row r="59044" spans="21:25" x14ac:dyDescent="0.2">
      <c r="U59044" s="55"/>
      <c r="V59044" s="53"/>
      <c r="W59044" s="53"/>
      <c r="X59044" s="53"/>
      <c r="Y59044" s="55"/>
    </row>
    <row r="59045" spans="21:25" x14ac:dyDescent="0.2">
      <c r="U59045" s="55"/>
      <c r="V59045" s="53"/>
      <c r="W59045" s="53"/>
      <c r="X59045" s="53"/>
      <c r="Y59045" s="55"/>
    </row>
    <row r="59046" spans="21:25" x14ac:dyDescent="0.2">
      <c r="U59046" s="55"/>
      <c r="V59046" s="53"/>
      <c r="W59046" s="53"/>
      <c r="X59046" s="53"/>
      <c r="Y59046" s="55"/>
    </row>
    <row r="59047" spans="21:25" x14ac:dyDescent="0.2">
      <c r="U59047" s="55"/>
      <c r="V59047" s="53"/>
      <c r="W59047" s="53"/>
      <c r="X59047" s="53"/>
      <c r="Y59047" s="55"/>
    </row>
    <row r="59048" spans="21:25" x14ac:dyDescent="0.2">
      <c r="U59048" s="55"/>
      <c r="V59048" s="53"/>
      <c r="W59048" s="53"/>
      <c r="X59048" s="53"/>
      <c r="Y59048" s="55"/>
    </row>
    <row r="59049" spans="21:25" x14ac:dyDescent="0.2">
      <c r="U59049" s="55"/>
      <c r="V59049" s="53"/>
      <c r="W59049" s="53"/>
      <c r="X59049" s="53"/>
      <c r="Y59049" s="55"/>
    </row>
    <row r="59050" spans="21:25" x14ac:dyDescent="0.2">
      <c r="U59050" s="55"/>
      <c r="V59050" s="53"/>
      <c r="W59050" s="53"/>
      <c r="X59050" s="53"/>
      <c r="Y59050" s="55"/>
    </row>
    <row r="59051" spans="21:25" x14ac:dyDescent="0.2">
      <c r="U59051" s="55"/>
      <c r="V59051" s="53"/>
      <c r="W59051" s="53"/>
      <c r="X59051" s="53"/>
      <c r="Y59051" s="55"/>
    </row>
    <row r="59052" spans="21:25" x14ac:dyDescent="0.2">
      <c r="U59052" s="55"/>
      <c r="V59052" s="53"/>
      <c r="W59052" s="53"/>
      <c r="X59052" s="53"/>
      <c r="Y59052" s="55"/>
    </row>
    <row r="59053" spans="21:25" x14ac:dyDescent="0.2">
      <c r="U59053" s="55"/>
      <c r="V59053" s="53"/>
      <c r="W59053" s="53"/>
      <c r="X59053" s="53"/>
      <c r="Y59053" s="55"/>
    </row>
    <row r="59054" spans="21:25" x14ac:dyDescent="0.2">
      <c r="U59054" s="55"/>
      <c r="V59054" s="53"/>
      <c r="W59054" s="53"/>
      <c r="X59054" s="53"/>
      <c r="Y59054" s="55"/>
    </row>
    <row r="59055" spans="21:25" x14ac:dyDescent="0.2">
      <c r="U59055" s="55"/>
      <c r="V59055" s="53"/>
      <c r="W59055" s="53"/>
      <c r="X59055" s="53"/>
      <c r="Y59055" s="55"/>
    </row>
    <row r="59056" spans="21:25" x14ac:dyDescent="0.2">
      <c r="U59056" s="55"/>
      <c r="V59056" s="53"/>
      <c r="W59056" s="53"/>
      <c r="X59056" s="53"/>
      <c r="Y59056" s="55"/>
    </row>
    <row r="59057" spans="21:25" x14ac:dyDescent="0.2">
      <c r="U59057" s="55"/>
      <c r="V59057" s="53"/>
      <c r="W59057" s="53"/>
      <c r="X59057" s="53"/>
      <c r="Y59057" s="55"/>
    </row>
    <row r="59058" spans="21:25" x14ac:dyDescent="0.2">
      <c r="U59058" s="55"/>
      <c r="V59058" s="53"/>
      <c r="W59058" s="53"/>
      <c r="X59058" s="53"/>
      <c r="Y59058" s="55"/>
    </row>
    <row r="59059" spans="21:25" x14ac:dyDescent="0.2">
      <c r="U59059" s="55"/>
      <c r="V59059" s="53"/>
      <c r="W59059" s="53"/>
      <c r="X59059" s="53"/>
      <c r="Y59059" s="55"/>
    </row>
    <row r="59060" spans="21:25" x14ac:dyDescent="0.2">
      <c r="U59060" s="55"/>
      <c r="V59060" s="53"/>
      <c r="W59060" s="53"/>
      <c r="X59060" s="53"/>
      <c r="Y59060" s="55"/>
    </row>
    <row r="59061" spans="21:25" x14ac:dyDescent="0.2">
      <c r="U59061" s="55"/>
      <c r="V59061" s="53"/>
      <c r="W59061" s="53"/>
      <c r="X59061" s="53"/>
      <c r="Y59061" s="55"/>
    </row>
    <row r="59062" spans="21:25" x14ac:dyDescent="0.2">
      <c r="U59062" s="55"/>
      <c r="V59062" s="53"/>
      <c r="W59062" s="53"/>
      <c r="X59062" s="53"/>
      <c r="Y59062" s="55"/>
    </row>
    <row r="59063" spans="21:25" x14ac:dyDescent="0.2">
      <c r="U59063" s="55"/>
      <c r="V59063" s="53"/>
      <c r="W59063" s="53"/>
      <c r="X59063" s="53"/>
      <c r="Y59063" s="55"/>
    </row>
    <row r="59064" spans="21:25" x14ac:dyDescent="0.2">
      <c r="U59064" s="55"/>
      <c r="V59064" s="53"/>
      <c r="W59064" s="53"/>
      <c r="X59064" s="53"/>
      <c r="Y59064" s="55"/>
    </row>
    <row r="59065" spans="21:25" x14ac:dyDescent="0.2">
      <c r="U59065" s="55"/>
      <c r="V59065" s="53"/>
      <c r="W59065" s="53"/>
      <c r="X59065" s="53"/>
      <c r="Y59065" s="55"/>
    </row>
    <row r="59066" spans="21:25" x14ac:dyDescent="0.2">
      <c r="U59066" s="55"/>
      <c r="V59066" s="53"/>
      <c r="W59066" s="53"/>
      <c r="X59066" s="53"/>
      <c r="Y59066" s="55"/>
    </row>
    <row r="59067" spans="21:25" x14ac:dyDescent="0.2">
      <c r="U59067" s="55"/>
      <c r="V59067" s="53"/>
      <c r="W59067" s="53"/>
      <c r="X59067" s="53"/>
      <c r="Y59067" s="55"/>
    </row>
    <row r="59068" spans="21:25" x14ac:dyDescent="0.2">
      <c r="U59068" s="55"/>
      <c r="V59068" s="53"/>
      <c r="W59068" s="53"/>
      <c r="X59068" s="53"/>
      <c r="Y59068" s="55"/>
    </row>
    <row r="59069" spans="21:25" x14ac:dyDescent="0.2">
      <c r="U59069" s="55"/>
      <c r="V59069" s="53"/>
      <c r="W59069" s="53"/>
      <c r="X59069" s="53"/>
      <c r="Y59069" s="55"/>
    </row>
    <row r="59070" spans="21:25" x14ac:dyDescent="0.2">
      <c r="U59070" s="55"/>
      <c r="V59070" s="53"/>
      <c r="W59070" s="53"/>
      <c r="X59070" s="53"/>
      <c r="Y59070" s="55"/>
    </row>
    <row r="59071" spans="21:25" x14ac:dyDescent="0.2">
      <c r="U59071" s="55"/>
      <c r="V59071" s="53"/>
      <c r="W59071" s="53"/>
      <c r="X59071" s="53"/>
      <c r="Y59071" s="55"/>
    </row>
    <row r="59072" spans="21:25" x14ac:dyDescent="0.2">
      <c r="U59072" s="55"/>
      <c r="V59072" s="53"/>
      <c r="W59072" s="53"/>
      <c r="X59072" s="53"/>
      <c r="Y59072" s="55"/>
    </row>
    <row r="59073" spans="21:25" x14ac:dyDescent="0.2">
      <c r="U59073" s="55"/>
      <c r="V59073" s="53"/>
      <c r="W59073" s="53"/>
      <c r="X59073" s="53"/>
      <c r="Y59073" s="55"/>
    </row>
    <row r="59074" spans="21:25" x14ac:dyDescent="0.2">
      <c r="U59074" s="55"/>
      <c r="V59074" s="53"/>
      <c r="W59074" s="53"/>
      <c r="X59074" s="53"/>
      <c r="Y59074" s="55"/>
    </row>
    <row r="59075" spans="21:25" x14ac:dyDescent="0.2">
      <c r="U59075" s="55"/>
      <c r="V59075" s="53"/>
      <c r="W59075" s="53"/>
      <c r="X59075" s="53"/>
      <c r="Y59075" s="55"/>
    </row>
    <row r="59076" spans="21:25" x14ac:dyDescent="0.2">
      <c r="U59076" s="55"/>
      <c r="V59076" s="53"/>
      <c r="W59076" s="53"/>
      <c r="X59076" s="53"/>
      <c r="Y59076" s="55"/>
    </row>
    <row r="59077" spans="21:25" x14ac:dyDescent="0.2">
      <c r="U59077" s="55"/>
      <c r="V59077" s="53"/>
      <c r="W59077" s="53"/>
      <c r="X59077" s="53"/>
      <c r="Y59077" s="55"/>
    </row>
    <row r="59078" spans="21:25" x14ac:dyDescent="0.2">
      <c r="U59078" s="55"/>
      <c r="V59078" s="53"/>
      <c r="W59078" s="53"/>
      <c r="X59078" s="53"/>
      <c r="Y59078" s="55"/>
    </row>
    <row r="59079" spans="21:25" x14ac:dyDescent="0.2">
      <c r="U59079" s="55"/>
      <c r="V59079" s="53"/>
      <c r="W59079" s="53"/>
      <c r="X59079" s="53"/>
      <c r="Y59079" s="55"/>
    </row>
    <row r="59080" spans="21:25" x14ac:dyDescent="0.2">
      <c r="U59080" s="55"/>
      <c r="V59080" s="53"/>
      <c r="W59080" s="53"/>
      <c r="X59080" s="53"/>
      <c r="Y59080" s="55"/>
    </row>
    <row r="59081" spans="21:25" x14ac:dyDescent="0.2">
      <c r="U59081" s="55"/>
      <c r="V59081" s="53"/>
      <c r="W59081" s="53"/>
      <c r="X59081" s="53"/>
      <c r="Y59081" s="55"/>
    </row>
    <row r="59082" spans="21:25" x14ac:dyDescent="0.2">
      <c r="U59082" s="55"/>
      <c r="V59082" s="53"/>
      <c r="W59082" s="53"/>
      <c r="X59082" s="53"/>
      <c r="Y59082" s="55"/>
    </row>
    <row r="59083" spans="21:25" x14ac:dyDescent="0.2">
      <c r="U59083" s="55"/>
      <c r="V59083" s="53"/>
      <c r="W59083" s="53"/>
      <c r="X59083" s="53"/>
      <c r="Y59083" s="55"/>
    </row>
    <row r="59084" spans="21:25" x14ac:dyDescent="0.2">
      <c r="U59084" s="55"/>
      <c r="V59084" s="53"/>
      <c r="W59084" s="53"/>
      <c r="X59084" s="53"/>
      <c r="Y59084" s="55"/>
    </row>
    <row r="59085" spans="21:25" x14ac:dyDescent="0.2">
      <c r="U59085" s="55"/>
      <c r="V59085" s="53"/>
      <c r="W59085" s="53"/>
      <c r="X59085" s="53"/>
      <c r="Y59085" s="55"/>
    </row>
    <row r="59086" spans="21:25" x14ac:dyDescent="0.2">
      <c r="U59086" s="55"/>
      <c r="V59086" s="53"/>
      <c r="W59086" s="53"/>
      <c r="X59086" s="53"/>
      <c r="Y59086" s="55"/>
    </row>
    <row r="59087" spans="21:25" x14ac:dyDescent="0.2">
      <c r="U59087" s="55"/>
      <c r="V59087" s="53"/>
      <c r="W59087" s="53"/>
      <c r="X59087" s="53"/>
      <c r="Y59087" s="55"/>
    </row>
    <row r="59088" spans="21:25" x14ac:dyDescent="0.2">
      <c r="U59088" s="55"/>
      <c r="V59088" s="53"/>
      <c r="W59088" s="53"/>
      <c r="X59088" s="53"/>
      <c r="Y59088" s="55"/>
    </row>
    <row r="59089" spans="21:25" x14ac:dyDescent="0.2">
      <c r="U59089" s="55"/>
      <c r="V59089" s="53"/>
      <c r="W59089" s="53"/>
      <c r="X59089" s="53"/>
      <c r="Y59089" s="55"/>
    </row>
    <row r="59090" spans="21:25" x14ac:dyDescent="0.2">
      <c r="U59090" s="55"/>
      <c r="V59090" s="53"/>
      <c r="W59090" s="53"/>
      <c r="X59090" s="53"/>
      <c r="Y59090" s="55"/>
    </row>
    <row r="59091" spans="21:25" x14ac:dyDescent="0.2">
      <c r="U59091" s="55"/>
      <c r="V59091" s="53"/>
      <c r="W59091" s="53"/>
      <c r="X59091" s="53"/>
      <c r="Y59091" s="55"/>
    </row>
    <row r="59092" spans="21:25" x14ac:dyDescent="0.2">
      <c r="U59092" s="55"/>
      <c r="V59092" s="53"/>
      <c r="W59092" s="53"/>
      <c r="X59092" s="53"/>
      <c r="Y59092" s="55"/>
    </row>
    <row r="59093" spans="21:25" x14ac:dyDescent="0.2">
      <c r="U59093" s="55"/>
      <c r="V59093" s="53"/>
      <c r="W59093" s="53"/>
      <c r="X59093" s="53"/>
      <c r="Y59093" s="55"/>
    </row>
    <row r="59094" spans="21:25" x14ac:dyDescent="0.2">
      <c r="U59094" s="55"/>
      <c r="V59094" s="53"/>
      <c r="W59094" s="53"/>
      <c r="X59094" s="53"/>
      <c r="Y59094" s="55"/>
    </row>
    <row r="59095" spans="21:25" x14ac:dyDescent="0.2">
      <c r="U59095" s="55"/>
      <c r="V59095" s="53"/>
      <c r="W59095" s="53"/>
      <c r="X59095" s="53"/>
      <c r="Y59095" s="55"/>
    </row>
    <row r="59096" spans="21:25" x14ac:dyDescent="0.2">
      <c r="U59096" s="55"/>
      <c r="V59096" s="53"/>
      <c r="W59096" s="53"/>
      <c r="X59096" s="53"/>
      <c r="Y59096" s="55"/>
    </row>
    <row r="59097" spans="21:25" x14ac:dyDescent="0.2">
      <c r="U59097" s="55"/>
      <c r="V59097" s="53"/>
      <c r="W59097" s="53"/>
      <c r="X59097" s="53"/>
      <c r="Y59097" s="55"/>
    </row>
    <row r="59098" spans="21:25" x14ac:dyDescent="0.2">
      <c r="U59098" s="55"/>
      <c r="V59098" s="53"/>
      <c r="W59098" s="53"/>
      <c r="X59098" s="53"/>
      <c r="Y59098" s="55"/>
    </row>
    <row r="59099" spans="21:25" x14ac:dyDescent="0.2">
      <c r="U59099" s="55"/>
      <c r="V59099" s="53"/>
      <c r="W59099" s="53"/>
      <c r="X59099" s="53"/>
      <c r="Y59099" s="55"/>
    </row>
    <row r="59100" spans="21:25" x14ac:dyDescent="0.2">
      <c r="U59100" s="55"/>
      <c r="V59100" s="53"/>
      <c r="W59100" s="53"/>
      <c r="X59100" s="53"/>
      <c r="Y59100" s="55"/>
    </row>
    <row r="59101" spans="21:25" x14ac:dyDescent="0.2">
      <c r="U59101" s="55"/>
      <c r="V59101" s="53"/>
      <c r="W59101" s="53"/>
      <c r="X59101" s="53"/>
      <c r="Y59101" s="55"/>
    </row>
    <row r="59102" spans="21:25" x14ac:dyDescent="0.2">
      <c r="U59102" s="55"/>
      <c r="V59102" s="53"/>
      <c r="W59102" s="53"/>
      <c r="X59102" s="53"/>
      <c r="Y59102" s="55"/>
    </row>
    <row r="59103" spans="21:25" x14ac:dyDescent="0.2">
      <c r="U59103" s="55"/>
      <c r="V59103" s="53"/>
      <c r="W59103" s="53"/>
      <c r="X59103" s="53"/>
      <c r="Y59103" s="55"/>
    </row>
    <row r="59104" spans="21:25" x14ac:dyDescent="0.2">
      <c r="U59104" s="55"/>
      <c r="V59104" s="53"/>
      <c r="W59104" s="53"/>
      <c r="X59104" s="53"/>
      <c r="Y59104" s="55"/>
    </row>
    <row r="59105" spans="21:25" x14ac:dyDescent="0.2">
      <c r="U59105" s="55"/>
      <c r="V59105" s="53"/>
      <c r="W59105" s="53"/>
      <c r="X59105" s="53"/>
      <c r="Y59105" s="55"/>
    </row>
    <row r="59106" spans="21:25" x14ac:dyDescent="0.2">
      <c r="U59106" s="55"/>
      <c r="V59106" s="53"/>
      <c r="W59106" s="53"/>
      <c r="X59106" s="53"/>
      <c r="Y59106" s="55"/>
    </row>
    <row r="59107" spans="21:25" x14ac:dyDescent="0.2">
      <c r="U59107" s="55"/>
      <c r="V59107" s="53"/>
      <c r="W59107" s="53"/>
      <c r="X59107" s="53"/>
      <c r="Y59107" s="55"/>
    </row>
    <row r="59108" spans="21:25" x14ac:dyDescent="0.2">
      <c r="U59108" s="55"/>
      <c r="V59108" s="53"/>
      <c r="W59108" s="53"/>
      <c r="X59108" s="53"/>
      <c r="Y59108" s="55"/>
    </row>
    <row r="59109" spans="21:25" x14ac:dyDescent="0.2">
      <c r="U59109" s="55"/>
      <c r="V59109" s="53"/>
      <c r="W59109" s="53"/>
      <c r="X59109" s="53"/>
      <c r="Y59109" s="55"/>
    </row>
    <row r="59110" spans="21:25" x14ac:dyDescent="0.2">
      <c r="U59110" s="55"/>
      <c r="V59110" s="53"/>
      <c r="W59110" s="53"/>
      <c r="X59110" s="53"/>
      <c r="Y59110" s="55"/>
    </row>
    <row r="59111" spans="21:25" x14ac:dyDescent="0.2">
      <c r="U59111" s="55"/>
      <c r="V59111" s="53"/>
      <c r="W59111" s="53"/>
      <c r="X59111" s="53"/>
      <c r="Y59111" s="55"/>
    </row>
    <row r="59112" spans="21:25" x14ac:dyDescent="0.2">
      <c r="U59112" s="55"/>
      <c r="V59112" s="53"/>
      <c r="W59112" s="53"/>
      <c r="X59112" s="53"/>
      <c r="Y59112" s="55"/>
    </row>
    <row r="59113" spans="21:25" x14ac:dyDescent="0.2">
      <c r="U59113" s="55"/>
      <c r="V59113" s="53"/>
      <c r="W59113" s="53"/>
      <c r="X59113" s="53"/>
      <c r="Y59113" s="55"/>
    </row>
    <row r="59114" spans="21:25" x14ac:dyDescent="0.2">
      <c r="U59114" s="55"/>
      <c r="V59114" s="53"/>
      <c r="W59114" s="53"/>
      <c r="X59114" s="53"/>
      <c r="Y59114" s="55"/>
    </row>
    <row r="59115" spans="21:25" x14ac:dyDescent="0.2">
      <c r="U59115" s="55"/>
      <c r="V59115" s="53"/>
      <c r="W59115" s="53"/>
      <c r="X59115" s="53"/>
      <c r="Y59115" s="55"/>
    </row>
    <row r="59116" spans="21:25" x14ac:dyDescent="0.2">
      <c r="U59116" s="55"/>
      <c r="V59116" s="53"/>
      <c r="W59116" s="53"/>
      <c r="X59116" s="53"/>
      <c r="Y59116" s="55"/>
    </row>
    <row r="59117" spans="21:25" x14ac:dyDescent="0.2">
      <c r="U59117" s="55"/>
      <c r="V59117" s="53"/>
      <c r="W59117" s="53"/>
      <c r="X59117" s="53"/>
      <c r="Y59117" s="55"/>
    </row>
    <row r="59118" spans="21:25" x14ac:dyDescent="0.2">
      <c r="U59118" s="55"/>
      <c r="V59118" s="53"/>
      <c r="W59118" s="53"/>
      <c r="X59118" s="53"/>
      <c r="Y59118" s="55"/>
    </row>
    <row r="59119" spans="21:25" x14ac:dyDescent="0.2">
      <c r="U59119" s="55"/>
      <c r="V59119" s="53"/>
      <c r="W59119" s="53"/>
      <c r="X59119" s="53"/>
      <c r="Y59119" s="55"/>
    </row>
    <row r="59120" spans="21:25" x14ac:dyDescent="0.2">
      <c r="U59120" s="55"/>
      <c r="V59120" s="53"/>
      <c r="W59120" s="53"/>
      <c r="X59120" s="53"/>
      <c r="Y59120" s="55"/>
    </row>
    <row r="59121" spans="21:25" x14ac:dyDescent="0.2">
      <c r="U59121" s="55"/>
      <c r="V59121" s="53"/>
      <c r="W59121" s="53"/>
      <c r="X59121" s="53"/>
      <c r="Y59121" s="55"/>
    </row>
    <row r="59122" spans="21:25" x14ac:dyDescent="0.2">
      <c r="U59122" s="55"/>
      <c r="V59122" s="53"/>
      <c r="W59122" s="53"/>
      <c r="X59122" s="53"/>
      <c r="Y59122" s="55"/>
    </row>
    <row r="59123" spans="21:25" x14ac:dyDescent="0.2">
      <c r="U59123" s="55"/>
      <c r="V59123" s="53"/>
      <c r="W59123" s="53"/>
      <c r="X59123" s="53"/>
      <c r="Y59123" s="55"/>
    </row>
    <row r="59124" spans="21:25" x14ac:dyDescent="0.2">
      <c r="U59124" s="55"/>
      <c r="V59124" s="53"/>
      <c r="W59124" s="53"/>
      <c r="X59124" s="53"/>
      <c r="Y59124" s="55"/>
    </row>
    <row r="59125" spans="21:25" x14ac:dyDescent="0.2">
      <c r="U59125" s="55"/>
      <c r="V59125" s="53"/>
      <c r="W59125" s="53"/>
      <c r="X59125" s="53"/>
      <c r="Y59125" s="55"/>
    </row>
    <row r="59126" spans="21:25" x14ac:dyDescent="0.2">
      <c r="U59126" s="55"/>
      <c r="V59126" s="53"/>
      <c r="W59126" s="53"/>
      <c r="X59126" s="53"/>
      <c r="Y59126" s="55"/>
    </row>
    <row r="59127" spans="21:25" x14ac:dyDescent="0.2">
      <c r="U59127" s="55"/>
      <c r="V59127" s="53"/>
      <c r="W59127" s="53"/>
      <c r="X59127" s="53"/>
      <c r="Y59127" s="55"/>
    </row>
    <row r="59128" spans="21:25" x14ac:dyDescent="0.2">
      <c r="U59128" s="55"/>
      <c r="V59128" s="53"/>
      <c r="W59128" s="53"/>
      <c r="X59128" s="53"/>
      <c r="Y59128" s="55"/>
    </row>
    <row r="59129" spans="21:25" x14ac:dyDescent="0.2">
      <c r="U59129" s="55"/>
      <c r="V59129" s="53"/>
      <c r="W59129" s="53"/>
      <c r="X59129" s="53"/>
      <c r="Y59129" s="55"/>
    </row>
    <row r="59130" spans="21:25" x14ac:dyDescent="0.2">
      <c r="U59130" s="55"/>
      <c r="V59130" s="53"/>
      <c r="W59130" s="53"/>
      <c r="X59130" s="53"/>
      <c r="Y59130" s="55"/>
    </row>
    <row r="59131" spans="21:25" x14ac:dyDescent="0.2">
      <c r="U59131" s="55"/>
      <c r="V59131" s="53"/>
      <c r="W59131" s="53"/>
      <c r="X59131" s="53"/>
      <c r="Y59131" s="55"/>
    </row>
    <row r="59132" spans="21:25" x14ac:dyDescent="0.2">
      <c r="U59132" s="55"/>
      <c r="V59132" s="53"/>
      <c r="W59132" s="53"/>
      <c r="X59132" s="53"/>
      <c r="Y59132" s="55"/>
    </row>
    <row r="59133" spans="21:25" x14ac:dyDescent="0.2">
      <c r="U59133" s="55"/>
      <c r="V59133" s="53"/>
      <c r="W59133" s="53"/>
      <c r="X59133" s="53"/>
      <c r="Y59133" s="55"/>
    </row>
    <row r="59134" spans="21:25" x14ac:dyDescent="0.2">
      <c r="U59134" s="55"/>
      <c r="V59134" s="53"/>
      <c r="W59134" s="53"/>
      <c r="X59134" s="53"/>
      <c r="Y59134" s="55"/>
    </row>
    <row r="59135" spans="21:25" x14ac:dyDescent="0.2">
      <c r="U59135" s="55"/>
      <c r="V59135" s="53"/>
      <c r="W59135" s="53"/>
      <c r="X59135" s="53"/>
      <c r="Y59135" s="55"/>
    </row>
    <row r="59136" spans="21:25" x14ac:dyDescent="0.2">
      <c r="U59136" s="55"/>
      <c r="V59136" s="53"/>
      <c r="W59136" s="53"/>
      <c r="X59136" s="53"/>
      <c r="Y59136" s="55"/>
    </row>
    <row r="59137" spans="21:25" x14ac:dyDescent="0.2">
      <c r="U59137" s="55"/>
      <c r="V59137" s="53"/>
      <c r="W59137" s="53"/>
      <c r="X59137" s="53"/>
      <c r="Y59137" s="55"/>
    </row>
    <row r="59138" spans="21:25" x14ac:dyDescent="0.2">
      <c r="U59138" s="55"/>
      <c r="V59138" s="53"/>
      <c r="W59138" s="53"/>
      <c r="X59138" s="53"/>
      <c r="Y59138" s="55"/>
    </row>
    <row r="59139" spans="21:25" x14ac:dyDescent="0.2">
      <c r="U59139" s="55"/>
      <c r="V59139" s="53"/>
      <c r="W59139" s="53"/>
      <c r="X59139" s="53"/>
      <c r="Y59139" s="55"/>
    </row>
    <row r="59140" spans="21:25" x14ac:dyDescent="0.2">
      <c r="U59140" s="55"/>
      <c r="V59140" s="53"/>
      <c r="W59140" s="53"/>
      <c r="X59140" s="53"/>
      <c r="Y59140" s="55"/>
    </row>
    <row r="59141" spans="21:25" x14ac:dyDescent="0.2">
      <c r="U59141" s="55"/>
      <c r="V59141" s="53"/>
      <c r="W59141" s="53"/>
      <c r="X59141" s="53"/>
      <c r="Y59141" s="55"/>
    </row>
    <row r="59142" spans="21:25" x14ac:dyDescent="0.2">
      <c r="U59142" s="55"/>
      <c r="V59142" s="53"/>
      <c r="W59142" s="53"/>
      <c r="X59142" s="53"/>
      <c r="Y59142" s="55"/>
    </row>
    <row r="59143" spans="21:25" x14ac:dyDescent="0.2">
      <c r="U59143" s="55"/>
      <c r="V59143" s="53"/>
      <c r="W59143" s="53"/>
      <c r="X59143" s="53"/>
      <c r="Y59143" s="55"/>
    </row>
    <row r="59144" spans="21:25" x14ac:dyDescent="0.2">
      <c r="U59144" s="55"/>
      <c r="V59144" s="53"/>
      <c r="W59144" s="53"/>
      <c r="X59144" s="53"/>
      <c r="Y59144" s="55"/>
    </row>
    <row r="59145" spans="21:25" x14ac:dyDescent="0.2">
      <c r="U59145" s="55"/>
      <c r="V59145" s="53"/>
      <c r="W59145" s="53"/>
      <c r="X59145" s="53"/>
      <c r="Y59145" s="55"/>
    </row>
    <row r="59146" spans="21:25" x14ac:dyDescent="0.2">
      <c r="U59146" s="55"/>
      <c r="V59146" s="53"/>
      <c r="W59146" s="53"/>
      <c r="X59146" s="53"/>
      <c r="Y59146" s="55"/>
    </row>
    <row r="59147" spans="21:25" x14ac:dyDescent="0.2">
      <c r="U59147" s="55"/>
      <c r="V59147" s="53"/>
      <c r="W59147" s="53"/>
      <c r="X59147" s="53"/>
      <c r="Y59147" s="55"/>
    </row>
    <row r="59148" spans="21:25" x14ac:dyDescent="0.2">
      <c r="U59148" s="55"/>
      <c r="V59148" s="53"/>
      <c r="W59148" s="53"/>
      <c r="X59148" s="53"/>
      <c r="Y59148" s="55"/>
    </row>
    <row r="59149" spans="21:25" x14ac:dyDescent="0.2">
      <c r="U59149" s="55"/>
      <c r="V59149" s="53"/>
      <c r="W59149" s="53"/>
      <c r="X59149" s="53"/>
      <c r="Y59149" s="55"/>
    </row>
    <row r="59150" spans="21:25" x14ac:dyDescent="0.2">
      <c r="U59150" s="55"/>
      <c r="V59150" s="53"/>
      <c r="W59150" s="53"/>
      <c r="X59150" s="53"/>
      <c r="Y59150" s="55"/>
    </row>
    <row r="59151" spans="21:25" x14ac:dyDescent="0.2">
      <c r="U59151" s="55"/>
      <c r="V59151" s="53"/>
      <c r="W59151" s="53"/>
      <c r="X59151" s="53"/>
      <c r="Y59151" s="55"/>
    </row>
    <row r="59152" spans="21:25" x14ac:dyDescent="0.2">
      <c r="U59152" s="55"/>
      <c r="V59152" s="53"/>
      <c r="W59152" s="53"/>
      <c r="X59152" s="53"/>
      <c r="Y59152" s="55"/>
    </row>
    <row r="59153" spans="21:25" x14ac:dyDescent="0.2">
      <c r="U59153" s="55"/>
      <c r="V59153" s="53"/>
      <c r="W59153" s="53"/>
      <c r="X59153" s="53"/>
      <c r="Y59153" s="55"/>
    </row>
    <row r="59154" spans="21:25" x14ac:dyDescent="0.2">
      <c r="U59154" s="55"/>
      <c r="V59154" s="53"/>
      <c r="W59154" s="53"/>
      <c r="X59154" s="53"/>
      <c r="Y59154" s="55"/>
    </row>
    <row r="59155" spans="21:25" x14ac:dyDescent="0.2">
      <c r="U59155" s="55"/>
      <c r="V59155" s="53"/>
      <c r="W59155" s="53"/>
      <c r="X59155" s="53"/>
      <c r="Y59155" s="55"/>
    </row>
    <row r="59156" spans="21:25" x14ac:dyDescent="0.2">
      <c r="U59156" s="55"/>
      <c r="V59156" s="53"/>
      <c r="W59156" s="53"/>
      <c r="X59156" s="53"/>
      <c r="Y59156" s="55"/>
    </row>
    <row r="59157" spans="21:25" x14ac:dyDescent="0.2">
      <c r="U59157" s="55"/>
      <c r="V59157" s="53"/>
      <c r="W59157" s="53"/>
      <c r="X59157" s="53"/>
      <c r="Y59157" s="55"/>
    </row>
    <row r="59158" spans="21:25" x14ac:dyDescent="0.2">
      <c r="U59158" s="55"/>
      <c r="V59158" s="53"/>
      <c r="W59158" s="53"/>
      <c r="X59158" s="53"/>
      <c r="Y59158" s="55"/>
    </row>
    <row r="59159" spans="21:25" x14ac:dyDescent="0.2">
      <c r="U59159" s="55"/>
      <c r="V59159" s="53"/>
      <c r="W59159" s="53"/>
      <c r="X59159" s="53"/>
      <c r="Y59159" s="55"/>
    </row>
    <row r="59160" spans="21:25" x14ac:dyDescent="0.2">
      <c r="U59160" s="55"/>
      <c r="V59160" s="53"/>
      <c r="W59160" s="53"/>
      <c r="X59160" s="53"/>
      <c r="Y59160" s="55"/>
    </row>
    <row r="59161" spans="21:25" x14ac:dyDescent="0.2">
      <c r="U59161" s="55"/>
      <c r="V59161" s="53"/>
      <c r="W59161" s="53"/>
      <c r="X59161" s="53"/>
      <c r="Y59161" s="55"/>
    </row>
    <row r="59162" spans="21:25" x14ac:dyDescent="0.2">
      <c r="U59162" s="55"/>
      <c r="V59162" s="53"/>
      <c r="W59162" s="53"/>
      <c r="X59162" s="53"/>
      <c r="Y59162" s="55"/>
    </row>
    <row r="59163" spans="21:25" x14ac:dyDescent="0.2">
      <c r="U59163" s="55"/>
      <c r="V59163" s="53"/>
      <c r="W59163" s="53"/>
      <c r="X59163" s="53"/>
      <c r="Y59163" s="55"/>
    </row>
    <row r="59164" spans="21:25" x14ac:dyDescent="0.2">
      <c r="U59164" s="55"/>
      <c r="V59164" s="53"/>
      <c r="W59164" s="53"/>
      <c r="X59164" s="53"/>
      <c r="Y59164" s="55"/>
    </row>
    <row r="59165" spans="21:25" x14ac:dyDescent="0.2">
      <c r="U59165" s="55"/>
      <c r="V59165" s="53"/>
      <c r="W59165" s="53"/>
      <c r="X59165" s="53"/>
      <c r="Y59165" s="55"/>
    </row>
    <row r="59166" spans="21:25" x14ac:dyDescent="0.2">
      <c r="U59166" s="55"/>
      <c r="V59166" s="53"/>
      <c r="W59166" s="53"/>
      <c r="X59166" s="53"/>
      <c r="Y59166" s="55"/>
    </row>
    <row r="59167" spans="21:25" x14ac:dyDescent="0.2">
      <c r="U59167" s="55"/>
      <c r="V59167" s="53"/>
      <c r="W59167" s="53"/>
      <c r="X59167" s="53"/>
      <c r="Y59167" s="55"/>
    </row>
    <row r="59168" spans="21:25" x14ac:dyDescent="0.2">
      <c r="U59168" s="55"/>
      <c r="V59168" s="53"/>
      <c r="W59168" s="53"/>
      <c r="X59168" s="53"/>
      <c r="Y59168" s="55"/>
    </row>
    <row r="59169" spans="21:25" x14ac:dyDescent="0.2">
      <c r="U59169" s="55"/>
      <c r="V59169" s="53"/>
      <c r="W59169" s="53"/>
      <c r="X59169" s="53"/>
      <c r="Y59169" s="55"/>
    </row>
    <row r="59170" spans="21:25" x14ac:dyDescent="0.2">
      <c r="U59170" s="55"/>
      <c r="V59170" s="53"/>
      <c r="W59170" s="53"/>
      <c r="X59170" s="53"/>
      <c r="Y59170" s="55"/>
    </row>
    <row r="59171" spans="21:25" x14ac:dyDescent="0.2">
      <c r="U59171" s="55"/>
      <c r="V59171" s="53"/>
      <c r="W59171" s="53"/>
      <c r="X59171" s="53"/>
      <c r="Y59171" s="55"/>
    </row>
    <row r="59172" spans="21:25" x14ac:dyDescent="0.2">
      <c r="U59172" s="55"/>
      <c r="V59172" s="53"/>
      <c r="W59172" s="53"/>
      <c r="X59172" s="53"/>
      <c r="Y59172" s="55"/>
    </row>
    <row r="59173" spans="21:25" x14ac:dyDescent="0.2">
      <c r="U59173" s="55"/>
      <c r="V59173" s="53"/>
      <c r="W59173" s="53"/>
      <c r="X59173" s="53"/>
      <c r="Y59173" s="55"/>
    </row>
    <row r="59174" spans="21:25" x14ac:dyDescent="0.2">
      <c r="U59174" s="55"/>
      <c r="V59174" s="53"/>
      <c r="W59174" s="53"/>
      <c r="X59174" s="53"/>
      <c r="Y59174" s="55"/>
    </row>
    <row r="59175" spans="21:25" x14ac:dyDescent="0.2">
      <c r="U59175" s="55"/>
      <c r="V59175" s="53"/>
      <c r="W59175" s="53"/>
      <c r="X59175" s="53"/>
      <c r="Y59175" s="55"/>
    </row>
    <row r="59176" spans="21:25" x14ac:dyDescent="0.2">
      <c r="U59176" s="55"/>
      <c r="V59176" s="53"/>
      <c r="W59176" s="53"/>
      <c r="X59176" s="53"/>
      <c r="Y59176" s="55"/>
    </row>
    <row r="59177" spans="21:25" x14ac:dyDescent="0.2">
      <c r="U59177" s="55"/>
      <c r="V59177" s="53"/>
      <c r="W59177" s="53"/>
      <c r="X59177" s="53"/>
      <c r="Y59177" s="55"/>
    </row>
    <row r="59178" spans="21:25" x14ac:dyDescent="0.2">
      <c r="U59178" s="55"/>
      <c r="V59178" s="53"/>
      <c r="W59178" s="53"/>
      <c r="X59178" s="53"/>
      <c r="Y59178" s="55"/>
    </row>
    <row r="59179" spans="21:25" x14ac:dyDescent="0.2">
      <c r="U59179" s="55"/>
      <c r="V59179" s="53"/>
      <c r="W59179" s="53"/>
      <c r="X59179" s="53"/>
      <c r="Y59179" s="55"/>
    </row>
    <row r="59180" spans="21:25" x14ac:dyDescent="0.2">
      <c r="U59180" s="55"/>
      <c r="V59180" s="53"/>
      <c r="W59180" s="53"/>
      <c r="X59180" s="53"/>
      <c r="Y59180" s="55"/>
    </row>
    <row r="59181" spans="21:25" x14ac:dyDescent="0.2">
      <c r="U59181" s="55"/>
      <c r="V59181" s="53"/>
      <c r="W59181" s="53"/>
      <c r="X59181" s="53"/>
      <c r="Y59181" s="55"/>
    </row>
    <row r="59182" spans="21:25" x14ac:dyDescent="0.2">
      <c r="U59182" s="55"/>
      <c r="V59182" s="53"/>
      <c r="W59182" s="53"/>
      <c r="X59182" s="53"/>
      <c r="Y59182" s="55"/>
    </row>
    <row r="59183" spans="21:25" x14ac:dyDescent="0.2">
      <c r="U59183" s="55"/>
      <c r="V59183" s="53"/>
      <c r="W59183" s="53"/>
      <c r="X59183" s="53"/>
      <c r="Y59183" s="55"/>
    </row>
    <row r="59184" spans="21:25" x14ac:dyDescent="0.2">
      <c r="U59184" s="55"/>
      <c r="V59184" s="53"/>
      <c r="W59184" s="53"/>
      <c r="X59184" s="53"/>
      <c r="Y59184" s="55"/>
    </row>
    <row r="59185" spans="21:25" x14ac:dyDescent="0.2">
      <c r="U59185" s="55"/>
      <c r="V59185" s="53"/>
      <c r="W59185" s="53"/>
      <c r="X59185" s="53"/>
      <c r="Y59185" s="55"/>
    </row>
    <row r="59186" spans="21:25" x14ac:dyDescent="0.2">
      <c r="U59186" s="55"/>
      <c r="V59186" s="53"/>
      <c r="W59186" s="53"/>
      <c r="X59186" s="53"/>
      <c r="Y59186" s="55"/>
    </row>
    <row r="59187" spans="21:25" x14ac:dyDescent="0.2">
      <c r="U59187" s="55"/>
      <c r="V59187" s="53"/>
      <c r="W59187" s="53"/>
      <c r="X59187" s="53"/>
      <c r="Y59187" s="55"/>
    </row>
    <row r="59188" spans="21:25" x14ac:dyDescent="0.2">
      <c r="U59188" s="55"/>
      <c r="V59188" s="53"/>
      <c r="W59188" s="53"/>
      <c r="X59188" s="53"/>
      <c r="Y59188" s="55"/>
    </row>
    <row r="59189" spans="21:25" x14ac:dyDescent="0.2">
      <c r="U59189" s="55"/>
      <c r="V59189" s="53"/>
      <c r="W59189" s="53"/>
      <c r="X59189" s="53"/>
      <c r="Y59189" s="55"/>
    </row>
    <row r="59190" spans="21:25" x14ac:dyDescent="0.2">
      <c r="U59190" s="55"/>
      <c r="V59190" s="53"/>
      <c r="W59190" s="53"/>
      <c r="X59190" s="53"/>
      <c r="Y59190" s="55"/>
    </row>
    <row r="59191" spans="21:25" x14ac:dyDescent="0.2">
      <c r="U59191" s="55"/>
      <c r="V59191" s="53"/>
      <c r="W59191" s="53"/>
      <c r="X59191" s="53"/>
      <c r="Y59191" s="55"/>
    </row>
    <row r="59192" spans="21:25" x14ac:dyDescent="0.2">
      <c r="U59192" s="55"/>
      <c r="V59192" s="53"/>
      <c r="W59192" s="53"/>
      <c r="X59192" s="53"/>
      <c r="Y59192" s="55"/>
    </row>
    <row r="59193" spans="21:25" x14ac:dyDescent="0.2">
      <c r="U59193" s="55"/>
      <c r="V59193" s="53"/>
      <c r="W59193" s="53"/>
      <c r="X59193" s="53"/>
      <c r="Y59193" s="55"/>
    </row>
    <row r="59194" spans="21:25" x14ac:dyDescent="0.2">
      <c r="U59194" s="55"/>
      <c r="V59194" s="53"/>
      <c r="W59194" s="53"/>
      <c r="X59194" s="53"/>
      <c r="Y59194" s="55"/>
    </row>
    <row r="59195" spans="21:25" x14ac:dyDescent="0.2">
      <c r="U59195" s="55"/>
      <c r="V59195" s="53"/>
      <c r="W59195" s="53"/>
      <c r="X59195" s="53"/>
      <c r="Y59195" s="55"/>
    </row>
    <row r="59196" spans="21:25" x14ac:dyDescent="0.2">
      <c r="U59196" s="55"/>
      <c r="V59196" s="53"/>
      <c r="W59196" s="53"/>
      <c r="X59196" s="53"/>
      <c r="Y59196" s="55"/>
    </row>
    <row r="59197" spans="21:25" x14ac:dyDescent="0.2">
      <c r="U59197" s="55"/>
      <c r="V59197" s="53"/>
      <c r="W59197" s="53"/>
      <c r="X59197" s="53"/>
      <c r="Y59197" s="55"/>
    </row>
    <row r="59198" spans="21:25" x14ac:dyDescent="0.2">
      <c r="U59198" s="55"/>
      <c r="V59198" s="53"/>
      <c r="W59198" s="53"/>
      <c r="X59198" s="53"/>
      <c r="Y59198" s="55"/>
    </row>
    <row r="59199" spans="21:25" x14ac:dyDescent="0.2">
      <c r="U59199" s="55"/>
      <c r="V59199" s="53"/>
      <c r="W59199" s="53"/>
      <c r="X59199" s="53"/>
      <c r="Y59199" s="55"/>
    </row>
    <row r="59200" spans="21:25" x14ac:dyDescent="0.2">
      <c r="U59200" s="55"/>
      <c r="V59200" s="53"/>
      <c r="W59200" s="53"/>
      <c r="X59200" s="53"/>
      <c r="Y59200" s="55"/>
    </row>
    <row r="59201" spans="21:25" x14ac:dyDescent="0.2">
      <c r="U59201" s="55"/>
      <c r="V59201" s="53"/>
      <c r="W59201" s="53"/>
      <c r="X59201" s="53"/>
      <c r="Y59201" s="55"/>
    </row>
    <row r="59202" spans="21:25" x14ac:dyDescent="0.2">
      <c r="U59202" s="55"/>
      <c r="V59202" s="53"/>
      <c r="W59202" s="53"/>
      <c r="X59202" s="53"/>
      <c r="Y59202" s="55"/>
    </row>
    <row r="59203" spans="21:25" x14ac:dyDescent="0.2">
      <c r="U59203" s="55"/>
      <c r="V59203" s="53"/>
      <c r="W59203" s="53"/>
      <c r="X59203" s="53"/>
      <c r="Y59203" s="55"/>
    </row>
    <row r="59204" spans="21:25" x14ac:dyDescent="0.2">
      <c r="U59204" s="55"/>
      <c r="V59204" s="53"/>
      <c r="W59204" s="53"/>
      <c r="X59204" s="53"/>
      <c r="Y59204" s="55"/>
    </row>
    <row r="59205" spans="21:25" x14ac:dyDescent="0.2">
      <c r="U59205" s="55"/>
      <c r="V59205" s="53"/>
      <c r="W59205" s="53"/>
      <c r="X59205" s="53"/>
      <c r="Y59205" s="55"/>
    </row>
    <row r="59206" spans="21:25" x14ac:dyDescent="0.2">
      <c r="U59206" s="55"/>
      <c r="V59206" s="53"/>
      <c r="W59206" s="53"/>
      <c r="X59206" s="53"/>
      <c r="Y59206" s="55"/>
    </row>
    <row r="59207" spans="21:25" x14ac:dyDescent="0.2">
      <c r="U59207" s="55"/>
      <c r="V59207" s="53"/>
      <c r="W59207" s="53"/>
      <c r="X59207" s="53"/>
      <c r="Y59207" s="55"/>
    </row>
    <row r="59208" spans="21:25" x14ac:dyDescent="0.2">
      <c r="U59208" s="55"/>
      <c r="V59208" s="53"/>
      <c r="W59208" s="53"/>
      <c r="X59208" s="53"/>
      <c r="Y59208" s="55"/>
    </row>
    <row r="59209" spans="21:25" x14ac:dyDescent="0.2">
      <c r="U59209" s="55"/>
      <c r="V59209" s="53"/>
      <c r="W59209" s="53"/>
      <c r="X59209" s="53"/>
      <c r="Y59209" s="55"/>
    </row>
    <row r="59210" spans="21:25" x14ac:dyDescent="0.2">
      <c r="U59210" s="55"/>
      <c r="V59210" s="53"/>
      <c r="W59210" s="53"/>
      <c r="X59210" s="53"/>
      <c r="Y59210" s="55"/>
    </row>
    <row r="59211" spans="21:25" x14ac:dyDescent="0.2">
      <c r="U59211" s="55"/>
      <c r="V59211" s="53"/>
      <c r="W59211" s="53"/>
      <c r="X59211" s="53"/>
      <c r="Y59211" s="55"/>
    </row>
    <row r="59212" spans="21:25" x14ac:dyDescent="0.2">
      <c r="U59212" s="55"/>
      <c r="V59212" s="53"/>
      <c r="W59212" s="53"/>
      <c r="X59212" s="53"/>
      <c r="Y59212" s="55"/>
    </row>
    <row r="59213" spans="21:25" x14ac:dyDescent="0.2">
      <c r="U59213" s="55"/>
      <c r="V59213" s="53"/>
      <c r="W59213" s="53"/>
      <c r="X59213" s="53"/>
      <c r="Y59213" s="55"/>
    </row>
    <row r="59214" spans="21:25" x14ac:dyDescent="0.2">
      <c r="U59214" s="55"/>
      <c r="V59214" s="53"/>
      <c r="W59214" s="53"/>
      <c r="X59214" s="53"/>
      <c r="Y59214" s="55"/>
    </row>
    <row r="59215" spans="21:25" x14ac:dyDescent="0.2">
      <c r="U59215" s="55"/>
      <c r="V59215" s="53"/>
      <c r="W59215" s="53"/>
      <c r="X59215" s="53"/>
      <c r="Y59215" s="55"/>
    </row>
    <row r="59216" spans="21:25" x14ac:dyDescent="0.2">
      <c r="U59216" s="55"/>
      <c r="V59216" s="53"/>
      <c r="W59216" s="53"/>
      <c r="X59216" s="53"/>
      <c r="Y59216" s="55"/>
    </row>
    <row r="59217" spans="21:25" x14ac:dyDescent="0.2">
      <c r="U59217" s="55"/>
      <c r="V59217" s="53"/>
      <c r="W59217" s="53"/>
      <c r="X59217" s="53"/>
      <c r="Y59217" s="55"/>
    </row>
    <row r="59218" spans="21:25" x14ac:dyDescent="0.2">
      <c r="U59218" s="55"/>
      <c r="V59218" s="53"/>
      <c r="W59218" s="53"/>
      <c r="X59218" s="53"/>
      <c r="Y59218" s="55"/>
    </row>
    <row r="59219" spans="21:25" x14ac:dyDescent="0.2">
      <c r="U59219" s="55"/>
      <c r="V59219" s="53"/>
      <c r="W59219" s="53"/>
      <c r="X59219" s="53"/>
      <c r="Y59219" s="55"/>
    </row>
    <row r="59220" spans="21:25" x14ac:dyDescent="0.2">
      <c r="U59220" s="55"/>
      <c r="V59220" s="53"/>
      <c r="W59220" s="53"/>
      <c r="X59220" s="53"/>
      <c r="Y59220" s="55"/>
    </row>
    <row r="59221" spans="21:25" x14ac:dyDescent="0.2">
      <c r="U59221" s="55"/>
      <c r="V59221" s="53"/>
      <c r="W59221" s="53"/>
      <c r="X59221" s="53"/>
      <c r="Y59221" s="55"/>
    </row>
    <row r="59222" spans="21:25" x14ac:dyDescent="0.2">
      <c r="U59222" s="55"/>
      <c r="V59222" s="53"/>
      <c r="W59222" s="53"/>
      <c r="X59222" s="53"/>
      <c r="Y59222" s="55"/>
    </row>
    <row r="59223" spans="21:25" x14ac:dyDescent="0.2">
      <c r="U59223" s="55"/>
      <c r="V59223" s="53"/>
      <c r="W59223" s="53"/>
      <c r="X59223" s="53"/>
      <c r="Y59223" s="55"/>
    </row>
    <row r="59224" spans="21:25" x14ac:dyDescent="0.2">
      <c r="U59224" s="55"/>
      <c r="V59224" s="53"/>
      <c r="W59224" s="53"/>
      <c r="X59224" s="53"/>
      <c r="Y59224" s="55"/>
    </row>
    <row r="59225" spans="21:25" x14ac:dyDescent="0.2">
      <c r="U59225" s="55"/>
      <c r="V59225" s="53"/>
      <c r="W59225" s="53"/>
      <c r="X59225" s="53"/>
      <c r="Y59225" s="55"/>
    </row>
    <row r="59226" spans="21:25" x14ac:dyDescent="0.2">
      <c r="U59226" s="55"/>
      <c r="V59226" s="53"/>
      <c r="W59226" s="53"/>
      <c r="X59226" s="53"/>
      <c r="Y59226" s="55"/>
    </row>
    <row r="59227" spans="21:25" x14ac:dyDescent="0.2">
      <c r="U59227" s="55"/>
      <c r="V59227" s="53"/>
      <c r="W59227" s="53"/>
      <c r="X59227" s="53"/>
      <c r="Y59227" s="55"/>
    </row>
    <row r="59228" spans="21:25" x14ac:dyDescent="0.2">
      <c r="U59228" s="55"/>
      <c r="V59228" s="53"/>
      <c r="W59228" s="53"/>
      <c r="X59228" s="53"/>
      <c r="Y59228" s="55"/>
    </row>
    <row r="59229" spans="21:25" x14ac:dyDescent="0.2">
      <c r="U59229" s="55"/>
      <c r="V59229" s="53"/>
      <c r="W59229" s="53"/>
      <c r="X59229" s="53"/>
      <c r="Y59229" s="55"/>
    </row>
    <row r="59230" spans="21:25" x14ac:dyDescent="0.2">
      <c r="U59230" s="55"/>
      <c r="V59230" s="53"/>
      <c r="W59230" s="53"/>
      <c r="X59230" s="53"/>
      <c r="Y59230" s="55"/>
    </row>
    <row r="59231" spans="21:25" x14ac:dyDescent="0.2">
      <c r="U59231" s="55"/>
      <c r="V59231" s="53"/>
      <c r="W59231" s="53"/>
      <c r="X59231" s="53"/>
      <c r="Y59231" s="55"/>
    </row>
    <row r="59232" spans="21:25" x14ac:dyDescent="0.2">
      <c r="U59232" s="55"/>
      <c r="V59232" s="53"/>
      <c r="W59232" s="53"/>
      <c r="X59232" s="53"/>
      <c r="Y59232" s="55"/>
    </row>
    <row r="59233" spans="21:25" x14ac:dyDescent="0.2">
      <c r="U59233" s="55"/>
      <c r="V59233" s="53"/>
      <c r="W59233" s="53"/>
      <c r="X59233" s="53"/>
      <c r="Y59233" s="55"/>
    </row>
    <row r="59234" spans="21:25" x14ac:dyDescent="0.2">
      <c r="U59234" s="55"/>
      <c r="V59234" s="53"/>
      <c r="W59234" s="53"/>
      <c r="X59234" s="53"/>
      <c r="Y59234" s="55"/>
    </row>
    <row r="59235" spans="21:25" x14ac:dyDescent="0.2">
      <c r="U59235" s="55"/>
      <c r="V59235" s="53"/>
      <c r="W59235" s="53"/>
      <c r="X59235" s="53"/>
      <c r="Y59235" s="55"/>
    </row>
    <row r="59236" spans="21:25" x14ac:dyDescent="0.2">
      <c r="U59236" s="55"/>
      <c r="V59236" s="53"/>
      <c r="W59236" s="53"/>
      <c r="X59236" s="53"/>
      <c r="Y59236" s="55"/>
    </row>
    <row r="59237" spans="21:25" x14ac:dyDescent="0.2">
      <c r="U59237" s="55"/>
      <c r="V59237" s="53"/>
      <c r="W59237" s="53"/>
      <c r="X59237" s="53"/>
      <c r="Y59237" s="55"/>
    </row>
    <row r="59238" spans="21:25" x14ac:dyDescent="0.2">
      <c r="U59238" s="55"/>
      <c r="V59238" s="53"/>
      <c r="W59238" s="53"/>
      <c r="X59238" s="53"/>
      <c r="Y59238" s="55"/>
    </row>
    <row r="59239" spans="21:25" x14ac:dyDescent="0.2">
      <c r="U59239" s="55"/>
      <c r="V59239" s="53"/>
      <c r="W59239" s="53"/>
      <c r="X59239" s="53"/>
      <c r="Y59239" s="55"/>
    </row>
    <row r="59240" spans="21:25" x14ac:dyDescent="0.2">
      <c r="U59240" s="55"/>
      <c r="V59240" s="53"/>
      <c r="W59240" s="53"/>
      <c r="X59240" s="53"/>
      <c r="Y59240" s="55"/>
    </row>
    <row r="59241" spans="21:25" x14ac:dyDescent="0.2">
      <c r="U59241" s="55"/>
      <c r="V59241" s="53"/>
      <c r="W59241" s="53"/>
      <c r="X59241" s="53"/>
      <c r="Y59241" s="55"/>
    </row>
    <row r="59242" spans="21:25" x14ac:dyDescent="0.2">
      <c r="U59242" s="55"/>
      <c r="V59242" s="53"/>
      <c r="W59242" s="53"/>
      <c r="X59242" s="53"/>
      <c r="Y59242" s="55"/>
    </row>
    <row r="59243" spans="21:25" x14ac:dyDescent="0.2">
      <c r="U59243" s="55"/>
      <c r="V59243" s="53"/>
      <c r="W59243" s="53"/>
      <c r="X59243" s="53"/>
      <c r="Y59243" s="55"/>
    </row>
    <row r="59244" spans="21:25" x14ac:dyDescent="0.2">
      <c r="U59244" s="55"/>
      <c r="V59244" s="53"/>
      <c r="W59244" s="53"/>
      <c r="X59244" s="53"/>
      <c r="Y59244" s="55"/>
    </row>
    <row r="59245" spans="21:25" x14ac:dyDescent="0.2">
      <c r="U59245" s="55"/>
      <c r="V59245" s="53"/>
      <c r="W59245" s="53"/>
      <c r="X59245" s="53"/>
      <c r="Y59245" s="55"/>
    </row>
    <row r="59246" spans="21:25" x14ac:dyDescent="0.2">
      <c r="U59246" s="55"/>
      <c r="V59246" s="53"/>
      <c r="W59246" s="53"/>
      <c r="X59246" s="53"/>
      <c r="Y59246" s="55"/>
    </row>
    <row r="59247" spans="21:25" x14ac:dyDescent="0.2">
      <c r="U59247" s="55"/>
      <c r="V59247" s="53"/>
      <c r="W59247" s="53"/>
      <c r="X59247" s="53"/>
      <c r="Y59247" s="55"/>
    </row>
    <row r="59248" spans="21:25" x14ac:dyDescent="0.2">
      <c r="U59248" s="55"/>
      <c r="V59248" s="53"/>
      <c r="W59248" s="53"/>
      <c r="X59248" s="53"/>
      <c r="Y59248" s="55"/>
    </row>
    <row r="59249" spans="21:25" x14ac:dyDescent="0.2">
      <c r="U59249" s="55"/>
      <c r="V59249" s="53"/>
      <c r="W59249" s="53"/>
      <c r="X59249" s="53"/>
      <c r="Y59249" s="55"/>
    </row>
    <row r="59250" spans="21:25" x14ac:dyDescent="0.2">
      <c r="U59250" s="55"/>
      <c r="V59250" s="53"/>
      <c r="W59250" s="53"/>
      <c r="X59250" s="53"/>
      <c r="Y59250" s="55"/>
    </row>
    <row r="59251" spans="21:25" x14ac:dyDescent="0.2">
      <c r="U59251" s="55"/>
      <c r="V59251" s="53"/>
      <c r="W59251" s="53"/>
      <c r="X59251" s="53"/>
      <c r="Y59251" s="55"/>
    </row>
    <row r="59252" spans="21:25" x14ac:dyDescent="0.2">
      <c r="U59252" s="55"/>
      <c r="V59252" s="53"/>
      <c r="W59252" s="53"/>
      <c r="X59252" s="53"/>
      <c r="Y59252" s="55"/>
    </row>
    <row r="59253" spans="21:25" x14ac:dyDescent="0.2">
      <c r="U59253" s="55"/>
      <c r="V59253" s="53"/>
      <c r="W59253" s="53"/>
      <c r="X59253" s="53"/>
      <c r="Y59253" s="55"/>
    </row>
    <row r="59254" spans="21:25" x14ac:dyDescent="0.2">
      <c r="U59254" s="55"/>
      <c r="V59254" s="53"/>
      <c r="W59254" s="53"/>
      <c r="X59254" s="53"/>
      <c r="Y59254" s="55"/>
    </row>
    <row r="59255" spans="21:25" x14ac:dyDescent="0.2">
      <c r="U59255" s="55"/>
      <c r="V59255" s="53"/>
      <c r="W59255" s="53"/>
      <c r="X59255" s="53"/>
      <c r="Y59255" s="55"/>
    </row>
    <row r="59256" spans="21:25" x14ac:dyDescent="0.2">
      <c r="U59256" s="55"/>
      <c r="V59256" s="53"/>
      <c r="W59256" s="53"/>
      <c r="X59256" s="53"/>
      <c r="Y59256" s="55"/>
    </row>
    <row r="59257" spans="21:25" x14ac:dyDescent="0.2">
      <c r="U59257" s="55"/>
      <c r="V59257" s="53"/>
      <c r="W59257" s="53"/>
      <c r="X59257" s="53"/>
      <c r="Y59257" s="55"/>
    </row>
    <row r="59258" spans="21:25" x14ac:dyDescent="0.2">
      <c r="U59258" s="55"/>
      <c r="V59258" s="53"/>
      <c r="W59258" s="53"/>
      <c r="X59258" s="53"/>
      <c r="Y59258" s="55"/>
    </row>
    <row r="59259" spans="21:25" x14ac:dyDescent="0.2">
      <c r="U59259" s="55"/>
      <c r="V59259" s="53"/>
      <c r="W59259" s="53"/>
      <c r="X59259" s="53"/>
      <c r="Y59259" s="55"/>
    </row>
    <row r="59260" spans="21:25" x14ac:dyDescent="0.2">
      <c r="U59260" s="55"/>
      <c r="V59260" s="53"/>
      <c r="W59260" s="53"/>
      <c r="X59260" s="53"/>
      <c r="Y59260" s="55"/>
    </row>
    <row r="59261" spans="21:25" x14ac:dyDescent="0.2">
      <c r="U59261" s="55"/>
      <c r="V59261" s="53"/>
      <c r="W59261" s="53"/>
      <c r="X59261" s="53"/>
      <c r="Y59261" s="55"/>
    </row>
    <row r="59262" spans="21:25" x14ac:dyDescent="0.2">
      <c r="U59262" s="55"/>
      <c r="V59262" s="53"/>
      <c r="W59262" s="53"/>
      <c r="X59262" s="53"/>
      <c r="Y59262" s="55"/>
    </row>
    <row r="59263" spans="21:25" x14ac:dyDescent="0.2">
      <c r="U59263" s="55"/>
      <c r="V59263" s="53"/>
      <c r="W59263" s="53"/>
      <c r="X59263" s="53"/>
      <c r="Y59263" s="55"/>
    </row>
    <row r="59264" spans="21:25" x14ac:dyDescent="0.2">
      <c r="U59264" s="55"/>
      <c r="V59264" s="53"/>
      <c r="W59264" s="53"/>
      <c r="X59264" s="53"/>
      <c r="Y59264" s="55"/>
    </row>
    <row r="59265" spans="21:25" x14ac:dyDescent="0.2">
      <c r="U59265" s="55"/>
      <c r="V59265" s="53"/>
      <c r="W59265" s="53"/>
      <c r="X59265" s="53"/>
      <c r="Y59265" s="55"/>
    </row>
    <row r="59266" spans="21:25" x14ac:dyDescent="0.2">
      <c r="U59266" s="55"/>
      <c r="V59266" s="53"/>
      <c r="W59266" s="53"/>
      <c r="X59266" s="53"/>
      <c r="Y59266" s="55"/>
    </row>
    <row r="59267" spans="21:25" x14ac:dyDescent="0.2">
      <c r="U59267" s="55"/>
      <c r="V59267" s="53"/>
      <c r="W59267" s="53"/>
      <c r="X59267" s="53"/>
      <c r="Y59267" s="55"/>
    </row>
    <row r="59268" spans="21:25" x14ac:dyDescent="0.2">
      <c r="U59268" s="55"/>
      <c r="V59268" s="53"/>
      <c r="W59268" s="53"/>
      <c r="X59268" s="53"/>
      <c r="Y59268" s="55"/>
    </row>
    <row r="59269" spans="21:25" x14ac:dyDescent="0.2">
      <c r="U59269" s="55"/>
      <c r="V59269" s="53"/>
      <c r="W59269" s="53"/>
      <c r="X59269" s="53"/>
      <c r="Y59269" s="55"/>
    </row>
    <row r="59270" spans="21:25" x14ac:dyDescent="0.2">
      <c r="U59270" s="55"/>
      <c r="V59270" s="53"/>
      <c r="W59270" s="53"/>
      <c r="X59270" s="53"/>
      <c r="Y59270" s="55"/>
    </row>
    <row r="59271" spans="21:25" x14ac:dyDescent="0.2">
      <c r="U59271" s="55"/>
      <c r="V59271" s="53"/>
      <c r="W59271" s="53"/>
      <c r="X59271" s="53"/>
      <c r="Y59271" s="55"/>
    </row>
    <row r="59272" spans="21:25" x14ac:dyDescent="0.2">
      <c r="U59272" s="55"/>
      <c r="V59272" s="53"/>
      <c r="W59272" s="53"/>
      <c r="X59272" s="53"/>
      <c r="Y59272" s="55"/>
    </row>
    <row r="59273" spans="21:25" x14ac:dyDescent="0.2">
      <c r="U59273" s="55"/>
      <c r="V59273" s="53"/>
      <c r="W59273" s="53"/>
      <c r="X59273" s="53"/>
      <c r="Y59273" s="55"/>
    </row>
    <row r="59274" spans="21:25" x14ac:dyDescent="0.2">
      <c r="U59274" s="55"/>
      <c r="V59274" s="53"/>
      <c r="W59274" s="53"/>
      <c r="X59274" s="53"/>
      <c r="Y59274" s="55"/>
    </row>
    <row r="59275" spans="21:25" x14ac:dyDescent="0.2">
      <c r="U59275" s="55"/>
      <c r="V59275" s="53"/>
      <c r="W59275" s="53"/>
      <c r="X59275" s="53"/>
      <c r="Y59275" s="55"/>
    </row>
    <row r="59276" spans="21:25" x14ac:dyDescent="0.2">
      <c r="U59276" s="55"/>
      <c r="V59276" s="53"/>
      <c r="W59276" s="53"/>
      <c r="X59276" s="53"/>
      <c r="Y59276" s="55"/>
    </row>
    <row r="59277" spans="21:25" x14ac:dyDescent="0.2">
      <c r="U59277" s="55"/>
      <c r="V59277" s="53"/>
      <c r="W59277" s="53"/>
      <c r="X59277" s="53"/>
      <c r="Y59277" s="55"/>
    </row>
    <row r="59278" spans="21:25" x14ac:dyDescent="0.2">
      <c r="U59278" s="55"/>
      <c r="V59278" s="53"/>
      <c r="W59278" s="53"/>
      <c r="X59278" s="53"/>
      <c r="Y59278" s="55"/>
    </row>
    <row r="59279" spans="21:25" x14ac:dyDescent="0.2">
      <c r="U59279" s="55"/>
      <c r="V59279" s="53"/>
      <c r="W59279" s="53"/>
      <c r="X59279" s="53"/>
      <c r="Y59279" s="55"/>
    </row>
    <row r="59280" spans="21:25" x14ac:dyDescent="0.2">
      <c r="U59280" s="55"/>
      <c r="V59280" s="53"/>
      <c r="W59280" s="53"/>
      <c r="X59280" s="53"/>
      <c r="Y59280" s="55"/>
    </row>
    <row r="59281" spans="21:25" x14ac:dyDescent="0.2">
      <c r="U59281" s="55"/>
      <c r="V59281" s="53"/>
      <c r="W59281" s="53"/>
      <c r="X59281" s="53"/>
      <c r="Y59281" s="55"/>
    </row>
    <row r="59282" spans="21:25" x14ac:dyDescent="0.2">
      <c r="U59282" s="55"/>
      <c r="V59282" s="53"/>
      <c r="W59282" s="53"/>
      <c r="X59282" s="53"/>
      <c r="Y59282" s="55"/>
    </row>
    <row r="59283" spans="21:25" x14ac:dyDescent="0.2">
      <c r="U59283" s="55"/>
      <c r="V59283" s="53"/>
      <c r="W59283" s="53"/>
      <c r="X59283" s="53"/>
      <c r="Y59283" s="55"/>
    </row>
    <row r="59284" spans="21:25" x14ac:dyDescent="0.2">
      <c r="U59284" s="55"/>
      <c r="V59284" s="53"/>
      <c r="W59284" s="53"/>
      <c r="X59284" s="53"/>
      <c r="Y59284" s="55"/>
    </row>
    <row r="59285" spans="21:25" x14ac:dyDescent="0.2">
      <c r="U59285" s="55"/>
      <c r="V59285" s="53"/>
      <c r="W59285" s="53"/>
      <c r="X59285" s="53"/>
      <c r="Y59285" s="55"/>
    </row>
    <row r="59286" spans="21:25" x14ac:dyDescent="0.2">
      <c r="U59286" s="55"/>
      <c r="V59286" s="53"/>
      <c r="W59286" s="53"/>
      <c r="X59286" s="53"/>
      <c r="Y59286" s="55"/>
    </row>
    <row r="59287" spans="21:25" x14ac:dyDescent="0.2">
      <c r="U59287" s="55"/>
      <c r="V59287" s="53"/>
      <c r="W59287" s="53"/>
      <c r="X59287" s="53"/>
      <c r="Y59287" s="55"/>
    </row>
    <row r="59288" spans="21:25" x14ac:dyDescent="0.2">
      <c r="U59288" s="55"/>
      <c r="V59288" s="53"/>
      <c r="W59288" s="53"/>
      <c r="X59288" s="53"/>
      <c r="Y59288" s="55"/>
    </row>
    <row r="59289" spans="21:25" x14ac:dyDescent="0.2">
      <c r="U59289" s="55"/>
      <c r="V59289" s="53"/>
      <c r="W59289" s="53"/>
      <c r="X59289" s="53"/>
      <c r="Y59289" s="55"/>
    </row>
    <row r="59290" spans="21:25" x14ac:dyDescent="0.2">
      <c r="U59290" s="55"/>
      <c r="V59290" s="53"/>
      <c r="W59290" s="53"/>
      <c r="X59290" s="53"/>
      <c r="Y59290" s="55"/>
    </row>
    <row r="59291" spans="21:25" x14ac:dyDescent="0.2">
      <c r="U59291" s="55"/>
      <c r="V59291" s="53"/>
      <c r="W59291" s="53"/>
      <c r="X59291" s="53"/>
      <c r="Y59291" s="55"/>
    </row>
    <row r="59292" spans="21:25" x14ac:dyDescent="0.2">
      <c r="U59292" s="55"/>
      <c r="V59292" s="53"/>
      <c r="W59292" s="53"/>
      <c r="X59292" s="53"/>
      <c r="Y59292" s="55"/>
    </row>
    <row r="59293" spans="21:25" x14ac:dyDescent="0.2">
      <c r="U59293" s="55"/>
      <c r="V59293" s="53"/>
      <c r="W59293" s="53"/>
      <c r="X59293" s="53"/>
      <c r="Y59293" s="55"/>
    </row>
    <row r="59294" spans="21:25" x14ac:dyDescent="0.2">
      <c r="U59294" s="55"/>
      <c r="V59294" s="53"/>
      <c r="W59294" s="53"/>
      <c r="X59294" s="53"/>
      <c r="Y59294" s="55"/>
    </row>
    <row r="59295" spans="21:25" x14ac:dyDescent="0.2">
      <c r="U59295" s="55"/>
      <c r="V59295" s="53"/>
      <c r="W59295" s="53"/>
      <c r="X59295" s="53"/>
      <c r="Y59295" s="55"/>
    </row>
    <row r="59296" spans="21:25" x14ac:dyDescent="0.2">
      <c r="U59296" s="55"/>
      <c r="V59296" s="53"/>
      <c r="W59296" s="53"/>
      <c r="X59296" s="53"/>
      <c r="Y59296" s="55"/>
    </row>
    <row r="59297" spans="21:25" x14ac:dyDescent="0.2">
      <c r="U59297" s="55"/>
      <c r="V59297" s="53"/>
      <c r="W59297" s="53"/>
      <c r="X59297" s="53"/>
      <c r="Y59297" s="55"/>
    </row>
    <row r="59298" spans="21:25" x14ac:dyDescent="0.2">
      <c r="U59298" s="55"/>
      <c r="V59298" s="53"/>
      <c r="W59298" s="53"/>
      <c r="X59298" s="53"/>
      <c r="Y59298" s="55"/>
    </row>
    <row r="59299" spans="21:25" x14ac:dyDescent="0.2">
      <c r="U59299" s="55"/>
      <c r="V59299" s="53"/>
      <c r="W59299" s="53"/>
      <c r="X59299" s="53"/>
      <c r="Y59299" s="55"/>
    </row>
    <row r="59300" spans="21:25" x14ac:dyDescent="0.2">
      <c r="U59300" s="55"/>
      <c r="V59300" s="53"/>
      <c r="W59300" s="53"/>
      <c r="X59300" s="53"/>
      <c r="Y59300" s="55"/>
    </row>
    <row r="59301" spans="21:25" x14ac:dyDescent="0.2">
      <c r="U59301" s="55"/>
      <c r="V59301" s="53"/>
      <c r="W59301" s="53"/>
      <c r="X59301" s="53"/>
      <c r="Y59301" s="55"/>
    </row>
    <row r="59302" spans="21:25" x14ac:dyDescent="0.2">
      <c r="U59302" s="55"/>
      <c r="V59302" s="53"/>
      <c r="W59302" s="53"/>
      <c r="X59302" s="53"/>
      <c r="Y59302" s="55"/>
    </row>
    <row r="59303" spans="21:25" x14ac:dyDescent="0.2">
      <c r="U59303" s="55"/>
      <c r="V59303" s="53"/>
      <c r="W59303" s="53"/>
      <c r="X59303" s="53"/>
      <c r="Y59303" s="55"/>
    </row>
    <row r="59304" spans="21:25" x14ac:dyDescent="0.2">
      <c r="U59304" s="55"/>
      <c r="V59304" s="53"/>
      <c r="W59304" s="53"/>
      <c r="X59304" s="53"/>
      <c r="Y59304" s="55"/>
    </row>
    <row r="59305" spans="21:25" x14ac:dyDescent="0.2">
      <c r="U59305" s="55"/>
      <c r="V59305" s="53"/>
      <c r="W59305" s="53"/>
      <c r="X59305" s="53"/>
      <c r="Y59305" s="55"/>
    </row>
    <row r="59306" spans="21:25" x14ac:dyDescent="0.2">
      <c r="U59306" s="55"/>
      <c r="V59306" s="53"/>
      <c r="W59306" s="53"/>
      <c r="X59306" s="53"/>
      <c r="Y59306" s="55"/>
    </row>
    <row r="59307" spans="21:25" x14ac:dyDescent="0.2">
      <c r="U59307" s="55"/>
      <c r="V59307" s="53"/>
      <c r="W59307" s="53"/>
      <c r="X59307" s="53"/>
      <c r="Y59307" s="55"/>
    </row>
    <row r="59308" spans="21:25" x14ac:dyDescent="0.2">
      <c r="U59308" s="55"/>
      <c r="V59308" s="53"/>
      <c r="W59308" s="53"/>
      <c r="X59308" s="53"/>
      <c r="Y59308" s="55"/>
    </row>
    <row r="59309" spans="21:25" x14ac:dyDescent="0.2">
      <c r="U59309" s="55"/>
      <c r="V59309" s="53"/>
      <c r="W59309" s="53"/>
      <c r="X59309" s="53"/>
      <c r="Y59309" s="55"/>
    </row>
    <row r="59310" spans="21:25" x14ac:dyDescent="0.2">
      <c r="U59310" s="55"/>
      <c r="V59310" s="53"/>
      <c r="W59310" s="53"/>
      <c r="X59310" s="53"/>
      <c r="Y59310" s="55"/>
    </row>
    <row r="59311" spans="21:25" x14ac:dyDescent="0.2">
      <c r="U59311" s="55"/>
      <c r="V59311" s="53"/>
      <c r="W59311" s="53"/>
      <c r="X59311" s="53"/>
      <c r="Y59311" s="55"/>
    </row>
    <row r="59312" spans="21:25" x14ac:dyDescent="0.2">
      <c r="U59312" s="55"/>
      <c r="V59312" s="53"/>
      <c r="W59312" s="53"/>
      <c r="X59312" s="53"/>
      <c r="Y59312" s="55"/>
    </row>
    <row r="59313" spans="21:25" x14ac:dyDescent="0.2">
      <c r="U59313" s="55"/>
      <c r="V59313" s="53"/>
      <c r="W59313" s="53"/>
      <c r="X59313" s="53"/>
      <c r="Y59313" s="55"/>
    </row>
    <row r="59314" spans="21:25" x14ac:dyDescent="0.2">
      <c r="U59314" s="55"/>
      <c r="V59314" s="53"/>
      <c r="W59314" s="53"/>
      <c r="X59314" s="53"/>
      <c r="Y59314" s="55"/>
    </row>
    <row r="59315" spans="21:25" x14ac:dyDescent="0.2">
      <c r="U59315" s="55"/>
      <c r="V59315" s="53"/>
      <c r="W59315" s="53"/>
      <c r="X59315" s="53"/>
      <c r="Y59315" s="55"/>
    </row>
    <row r="59316" spans="21:25" x14ac:dyDescent="0.2">
      <c r="U59316" s="55"/>
      <c r="V59316" s="53"/>
      <c r="W59316" s="53"/>
      <c r="X59316" s="53"/>
      <c r="Y59316" s="55"/>
    </row>
    <row r="59317" spans="21:25" x14ac:dyDescent="0.2">
      <c r="U59317" s="55"/>
      <c r="V59317" s="53"/>
      <c r="W59317" s="53"/>
      <c r="X59317" s="53"/>
      <c r="Y59317" s="55"/>
    </row>
    <row r="59318" spans="21:25" x14ac:dyDescent="0.2">
      <c r="U59318" s="55"/>
      <c r="V59318" s="53"/>
      <c r="W59318" s="53"/>
      <c r="X59318" s="53"/>
      <c r="Y59318" s="55"/>
    </row>
    <row r="59319" spans="21:25" x14ac:dyDescent="0.2">
      <c r="U59319" s="55"/>
      <c r="V59319" s="53"/>
      <c r="W59319" s="53"/>
      <c r="X59319" s="53"/>
      <c r="Y59319" s="55"/>
    </row>
    <row r="59320" spans="21:25" x14ac:dyDescent="0.2">
      <c r="U59320" s="55"/>
      <c r="V59320" s="53"/>
      <c r="W59320" s="53"/>
      <c r="X59320" s="53"/>
      <c r="Y59320" s="55"/>
    </row>
    <row r="59321" spans="21:25" x14ac:dyDescent="0.2">
      <c r="U59321" s="55"/>
      <c r="V59321" s="53"/>
      <c r="W59321" s="53"/>
      <c r="X59321" s="53"/>
      <c r="Y59321" s="55"/>
    </row>
    <row r="59322" spans="21:25" x14ac:dyDescent="0.2">
      <c r="U59322" s="55"/>
      <c r="V59322" s="53"/>
      <c r="W59322" s="53"/>
      <c r="X59322" s="53"/>
      <c r="Y59322" s="55"/>
    </row>
    <row r="59323" spans="21:25" x14ac:dyDescent="0.2">
      <c r="U59323" s="55"/>
      <c r="V59323" s="53"/>
      <c r="W59323" s="53"/>
      <c r="X59323" s="53"/>
      <c r="Y59323" s="55"/>
    </row>
    <row r="59324" spans="21:25" x14ac:dyDescent="0.2">
      <c r="U59324" s="55"/>
      <c r="V59324" s="53"/>
      <c r="W59324" s="53"/>
      <c r="X59324" s="53"/>
      <c r="Y59324" s="55"/>
    </row>
    <row r="59325" spans="21:25" x14ac:dyDescent="0.2">
      <c r="U59325" s="55"/>
      <c r="V59325" s="53"/>
      <c r="W59325" s="53"/>
      <c r="X59325" s="53"/>
      <c r="Y59325" s="55"/>
    </row>
    <row r="59326" spans="21:25" x14ac:dyDescent="0.2">
      <c r="U59326" s="55"/>
      <c r="V59326" s="53"/>
      <c r="W59326" s="53"/>
      <c r="X59326" s="53"/>
      <c r="Y59326" s="55"/>
    </row>
    <row r="59327" spans="21:25" x14ac:dyDescent="0.2">
      <c r="U59327" s="55"/>
      <c r="V59327" s="53"/>
      <c r="W59327" s="53"/>
      <c r="X59327" s="53"/>
      <c r="Y59327" s="55"/>
    </row>
    <row r="59328" spans="21:25" x14ac:dyDescent="0.2">
      <c r="U59328" s="55"/>
      <c r="V59328" s="53"/>
      <c r="W59328" s="53"/>
      <c r="X59328" s="53"/>
      <c r="Y59328" s="55"/>
    </row>
    <row r="59329" spans="21:25" x14ac:dyDescent="0.2">
      <c r="U59329" s="55"/>
      <c r="V59329" s="53"/>
      <c r="W59329" s="53"/>
      <c r="X59329" s="53"/>
      <c r="Y59329" s="55"/>
    </row>
    <row r="59330" spans="21:25" x14ac:dyDescent="0.2">
      <c r="U59330" s="55"/>
      <c r="V59330" s="53"/>
      <c r="W59330" s="53"/>
      <c r="X59330" s="53"/>
      <c r="Y59330" s="55"/>
    </row>
    <row r="59331" spans="21:25" x14ac:dyDescent="0.2">
      <c r="U59331" s="55"/>
      <c r="V59331" s="53"/>
      <c r="W59331" s="53"/>
      <c r="X59331" s="53"/>
      <c r="Y59331" s="55"/>
    </row>
    <row r="59332" spans="21:25" x14ac:dyDescent="0.2">
      <c r="U59332" s="55"/>
      <c r="V59332" s="53"/>
      <c r="W59332" s="53"/>
      <c r="X59332" s="53"/>
      <c r="Y59332" s="55"/>
    </row>
    <row r="59333" spans="21:25" x14ac:dyDescent="0.2">
      <c r="U59333" s="55"/>
      <c r="V59333" s="53"/>
      <c r="W59333" s="53"/>
      <c r="X59333" s="53"/>
      <c r="Y59333" s="55"/>
    </row>
    <row r="59334" spans="21:25" x14ac:dyDescent="0.2">
      <c r="U59334" s="55"/>
      <c r="V59334" s="53"/>
      <c r="W59334" s="53"/>
      <c r="X59334" s="53"/>
      <c r="Y59334" s="55"/>
    </row>
    <row r="59335" spans="21:25" x14ac:dyDescent="0.2">
      <c r="U59335" s="55"/>
      <c r="V59335" s="53"/>
      <c r="W59335" s="53"/>
      <c r="X59335" s="53"/>
      <c r="Y59335" s="55"/>
    </row>
    <row r="59336" spans="21:25" x14ac:dyDescent="0.2">
      <c r="U59336" s="55"/>
      <c r="V59336" s="53"/>
      <c r="W59336" s="53"/>
      <c r="X59336" s="53"/>
      <c r="Y59336" s="55"/>
    </row>
    <row r="59337" spans="21:25" x14ac:dyDescent="0.2">
      <c r="U59337" s="55"/>
      <c r="V59337" s="53"/>
      <c r="W59337" s="53"/>
      <c r="X59337" s="53"/>
      <c r="Y59337" s="55"/>
    </row>
    <row r="59338" spans="21:25" x14ac:dyDescent="0.2">
      <c r="U59338" s="55"/>
      <c r="V59338" s="53"/>
      <c r="W59338" s="53"/>
      <c r="X59338" s="53"/>
      <c r="Y59338" s="55"/>
    </row>
    <row r="59339" spans="21:25" x14ac:dyDescent="0.2">
      <c r="U59339" s="55"/>
      <c r="V59339" s="53"/>
      <c r="W59339" s="53"/>
      <c r="X59339" s="53"/>
      <c r="Y59339" s="55"/>
    </row>
    <row r="59340" spans="21:25" x14ac:dyDescent="0.2">
      <c r="U59340" s="55"/>
      <c r="V59340" s="53"/>
      <c r="W59340" s="53"/>
      <c r="X59340" s="53"/>
      <c r="Y59340" s="55"/>
    </row>
    <row r="59341" spans="21:25" x14ac:dyDescent="0.2">
      <c r="U59341" s="55"/>
      <c r="V59341" s="53"/>
      <c r="W59341" s="53"/>
      <c r="X59341" s="53"/>
      <c r="Y59341" s="55"/>
    </row>
    <row r="59342" spans="21:25" x14ac:dyDescent="0.2">
      <c r="U59342" s="55"/>
      <c r="V59342" s="53"/>
      <c r="W59342" s="53"/>
      <c r="X59342" s="53"/>
      <c r="Y59342" s="55"/>
    </row>
    <row r="59343" spans="21:25" x14ac:dyDescent="0.2">
      <c r="U59343" s="55"/>
      <c r="V59343" s="53"/>
      <c r="W59343" s="53"/>
      <c r="X59343" s="53"/>
      <c r="Y59343" s="55"/>
    </row>
    <row r="59344" spans="21:25" x14ac:dyDescent="0.2">
      <c r="U59344" s="55"/>
      <c r="V59344" s="53"/>
      <c r="W59344" s="53"/>
      <c r="X59344" s="53"/>
      <c r="Y59344" s="55"/>
    </row>
    <row r="59345" spans="21:25" x14ac:dyDescent="0.2">
      <c r="U59345" s="55"/>
      <c r="V59345" s="53"/>
      <c r="W59345" s="53"/>
      <c r="X59345" s="53"/>
      <c r="Y59345" s="55"/>
    </row>
    <row r="59346" spans="21:25" x14ac:dyDescent="0.2">
      <c r="U59346" s="55"/>
      <c r="V59346" s="53"/>
      <c r="W59346" s="53"/>
      <c r="X59346" s="53"/>
      <c r="Y59346" s="55"/>
    </row>
    <row r="59347" spans="21:25" x14ac:dyDescent="0.2">
      <c r="U59347" s="55"/>
      <c r="V59347" s="53"/>
      <c r="W59347" s="53"/>
      <c r="X59347" s="53"/>
      <c r="Y59347" s="55"/>
    </row>
    <row r="59348" spans="21:25" x14ac:dyDescent="0.2">
      <c r="U59348" s="55"/>
      <c r="V59348" s="53"/>
      <c r="W59348" s="53"/>
      <c r="X59348" s="53"/>
      <c r="Y59348" s="55"/>
    </row>
    <row r="59349" spans="21:25" x14ac:dyDescent="0.2">
      <c r="U59349" s="55"/>
      <c r="V59349" s="53"/>
      <c r="W59349" s="53"/>
      <c r="X59349" s="53"/>
      <c r="Y59349" s="55"/>
    </row>
    <row r="59350" spans="21:25" x14ac:dyDescent="0.2">
      <c r="U59350" s="55"/>
      <c r="V59350" s="53"/>
      <c r="W59350" s="53"/>
      <c r="X59350" s="53"/>
      <c r="Y59350" s="55"/>
    </row>
    <row r="59351" spans="21:25" x14ac:dyDescent="0.2">
      <c r="U59351" s="55"/>
      <c r="V59351" s="53"/>
      <c r="W59351" s="53"/>
      <c r="X59351" s="53"/>
      <c r="Y59351" s="55"/>
    </row>
    <row r="59352" spans="21:25" x14ac:dyDescent="0.2">
      <c r="U59352" s="55"/>
      <c r="V59352" s="53"/>
      <c r="W59352" s="53"/>
      <c r="X59352" s="53"/>
      <c r="Y59352" s="55"/>
    </row>
    <row r="59353" spans="21:25" x14ac:dyDescent="0.2">
      <c r="U59353" s="55"/>
      <c r="V59353" s="53"/>
      <c r="W59353" s="53"/>
      <c r="X59353" s="53"/>
      <c r="Y59353" s="55"/>
    </row>
    <row r="59354" spans="21:25" x14ac:dyDescent="0.2">
      <c r="U59354" s="55"/>
      <c r="V59354" s="53"/>
      <c r="W59354" s="53"/>
      <c r="X59354" s="53"/>
      <c r="Y59354" s="55"/>
    </row>
    <row r="59355" spans="21:25" x14ac:dyDescent="0.2">
      <c r="U59355" s="55"/>
      <c r="V59355" s="53"/>
      <c r="W59355" s="53"/>
      <c r="X59355" s="53"/>
      <c r="Y59355" s="55"/>
    </row>
    <row r="59356" spans="21:25" x14ac:dyDescent="0.2">
      <c r="U59356" s="55"/>
      <c r="V59356" s="53"/>
      <c r="W59356" s="53"/>
      <c r="X59356" s="53"/>
      <c r="Y59356" s="55"/>
    </row>
    <row r="59357" spans="21:25" x14ac:dyDescent="0.2">
      <c r="U59357" s="55"/>
      <c r="V59357" s="53"/>
      <c r="W59357" s="53"/>
      <c r="X59357" s="53"/>
      <c r="Y59357" s="55"/>
    </row>
    <row r="59358" spans="21:25" x14ac:dyDescent="0.2">
      <c r="U59358" s="55"/>
      <c r="V59358" s="53"/>
      <c r="W59358" s="53"/>
      <c r="X59358" s="53"/>
      <c r="Y59358" s="55"/>
    </row>
    <row r="59359" spans="21:25" x14ac:dyDescent="0.2">
      <c r="U59359" s="55"/>
      <c r="V59359" s="53"/>
      <c r="W59359" s="53"/>
      <c r="X59359" s="53"/>
      <c r="Y59359" s="55"/>
    </row>
    <row r="59360" spans="21:25" x14ac:dyDescent="0.2">
      <c r="U59360" s="55"/>
      <c r="V59360" s="53"/>
      <c r="W59360" s="53"/>
      <c r="X59360" s="53"/>
      <c r="Y59360" s="55"/>
    </row>
    <row r="59361" spans="21:25" x14ac:dyDescent="0.2">
      <c r="U59361" s="55"/>
      <c r="V59361" s="53"/>
      <c r="W59361" s="53"/>
      <c r="X59361" s="53"/>
      <c r="Y59361" s="55"/>
    </row>
    <row r="59362" spans="21:25" x14ac:dyDescent="0.2">
      <c r="U59362" s="55"/>
      <c r="V59362" s="53"/>
      <c r="W59362" s="53"/>
      <c r="X59362" s="53"/>
      <c r="Y59362" s="55"/>
    </row>
    <row r="59363" spans="21:25" x14ac:dyDescent="0.2">
      <c r="U59363" s="55"/>
      <c r="V59363" s="53"/>
      <c r="W59363" s="53"/>
      <c r="X59363" s="53"/>
      <c r="Y59363" s="55"/>
    </row>
    <row r="59364" spans="21:25" x14ac:dyDescent="0.2">
      <c r="U59364" s="55"/>
      <c r="V59364" s="53"/>
      <c r="W59364" s="53"/>
      <c r="X59364" s="53"/>
      <c r="Y59364" s="55"/>
    </row>
    <row r="59365" spans="21:25" x14ac:dyDescent="0.2">
      <c r="U59365" s="55"/>
      <c r="V59365" s="53"/>
      <c r="W59365" s="53"/>
      <c r="X59365" s="53"/>
      <c r="Y59365" s="55"/>
    </row>
    <row r="59366" spans="21:25" x14ac:dyDescent="0.2">
      <c r="U59366" s="55"/>
      <c r="V59366" s="53"/>
      <c r="W59366" s="53"/>
      <c r="X59366" s="53"/>
      <c r="Y59366" s="55"/>
    </row>
    <row r="59367" spans="21:25" x14ac:dyDescent="0.2">
      <c r="U59367" s="55"/>
      <c r="V59367" s="53"/>
      <c r="W59367" s="53"/>
      <c r="X59367" s="53"/>
      <c r="Y59367" s="55"/>
    </row>
    <row r="59368" spans="21:25" x14ac:dyDescent="0.2">
      <c r="U59368" s="55"/>
      <c r="V59368" s="53"/>
      <c r="W59368" s="53"/>
      <c r="X59368" s="53"/>
      <c r="Y59368" s="55"/>
    </row>
    <row r="59369" spans="21:25" x14ac:dyDescent="0.2">
      <c r="U59369" s="55"/>
      <c r="V59369" s="53"/>
      <c r="W59369" s="53"/>
      <c r="X59369" s="53"/>
      <c r="Y59369" s="55"/>
    </row>
    <row r="59370" spans="21:25" x14ac:dyDescent="0.2">
      <c r="U59370" s="55"/>
      <c r="V59370" s="53"/>
      <c r="W59370" s="53"/>
      <c r="X59370" s="53"/>
      <c r="Y59370" s="55"/>
    </row>
    <row r="59371" spans="21:25" x14ac:dyDescent="0.2">
      <c r="U59371" s="55"/>
      <c r="V59371" s="53"/>
      <c r="W59371" s="53"/>
      <c r="X59371" s="53"/>
      <c r="Y59371" s="55"/>
    </row>
    <row r="59372" spans="21:25" x14ac:dyDescent="0.2">
      <c r="U59372" s="55"/>
      <c r="V59372" s="53"/>
      <c r="W59372" s="53"/>
      <c r="X59372" s="53"/>
      <c r="Y59372" s="55"/>
    </row>
    <row r="59373" spans="21:25" x14ac:dyDescent="0.2">
      <c r="U59373" s="55"/>
      <c r="V59373" s="53"/>
      <c r="W59373" s="53"/>
      <c r="X59373" s="53"/>
      <c r="Y59373" s="55"/>
    </row>
    <row r="59374" spans="21:25" x14ac:dyDescent="0.2">
      <c r="U59374" s="55"/>
      <c r="V59374" s="53"/>
      <c r="W59374" s="53"/>
      <c r="X59374" s="53"/>
      <c r="Y59374" s="55"/>
    </row>
    <row r="59375" spans="21:25" x14ac:dyDescent="0.2">
      <c r="U59375" s="55"/>
      <c r="V59375" s="53"/>
      <c r="W59375" s="53"/>
      <c r="X59375" s="53"/>
      <c r="Y59375" s="55"/>
    </row>
    <row r="59376" spans="21:25" x14ac:dyDescent="0.2">
      <c r="U59376" s="55"/>
      <c r="V59376" s="53"/>
      <c r="W59376" s="53"/>
      <c r="X59376" s="53"/>
      <c r="Y59376" s="55"/>
    </row>
    <row r="59377" spans="21:25" x14ac:dyDescent="0.2">
      <c r="U59377" s="55"/>
      <c r="V59377" s="53"/>
      <c r="W59377" s="53"/>
      <c r="X59377" s="53"/>
      <c r="Y59377" s="55"/>
    </row>
    <row r="59378" spans="21:25" x14ac:dyDescent="0.2">
      <c r="U59378" s="55"/>
      <c r="V59378" s="53"/>
      <c r="W59378" s="53"/>
      <c r="X59378" s="53"/>
      <c r="Y59378" s="55"/>
    </row>
    <row r="59379" spans="21:25" x14ac:dyDescent="0.2">
      <c r="U59379" s="55"/>
      <c r="V59379" s="53"/>
      <c r="W59379" s="53"/>
      <c r="X59379" s="53"/>
      <c r="Y59379" s="55"/>
    </row>
    <row r="59380" spans="21:25" x14ac:dyDescent="0.2">
      <c r="U59380" s="55"/>
      <c r="V59380" s="53"/>
      <c r="W59380" s="53"/>
      <c r="X59380" s="53"/>
      <c r="Y59380" s="55"/>
    </row>
    <row r="59381" spans="21:25" x14ac:dyDescent="0.2">
      <c r="U59381" s="55"/>
      <c r="V59381" s="53"/>
      <c r="W59381" s="53"/>
      <c r="X59381" s="53"/>
      <c r="Y59381" s="55"/>
    </row>
    <row r="59382" spans="21:25" x14ac:dyDescent="0.2">
      <c r="U59382" s="55"/>
      <c r="V59382" s="53"/>
      <c r="W59382" s="53"/>
      <c r="X59382" s="53"/>
      <c r="Y59382" s="55"/>
    </row>
    <row r="59383" spans="21:25" x14ac:dyDescent="0.2">
      <c r="U59383" s="55"/>
      <c r="V59383" s="53"/>
      <c r="W59383" s="53"/>
      <c r="X59383" s="53"/>
      <c r="Y59383" s="55"/>
    </row>
    <row r="59384" spans="21:25" x14ac:dyDescent="0.2">
      <c r="U59384" s="55"/>
      <c r="V59384" s="53"/>
      <c r="W59384" s="53"/>
      <c r="X59384" s="53"/>
      <c r="Y59384" s="55"/>
    </row>
    <row r="59385" spans="21:25" x14ac:dyDescent="0.2">
      <c r="U59385" s="55"/>
      <c r="V59385" s="53"/>
      <c r="W59385" s="53"/>
      <c r="X59385" s="53"/>
      <c r="Y59385" s="55"/>
    </row>
    <row r="59386" spans="21:25" x14ac:dyDescent="0.2">
      <c r="U59386" s="55"/>
      <c r="V59386" s="53"/>
      <c r="W59386" s="53"/>
      <c r="X59386" s="53"/>
      <c r="Y59386" s="55"/>
    </row>
    <row r="59387" spans="21:25" x14ac:dyDescent="0.2">
      <c r="U59387" s="55"/>
      <c r="V59387" s="53"/>
      <c r="W59387" s="53"/>
      <c r="X59387" s="53"/>
      <c r="Y59387" s="55"/>
    </row>
    <row r="59388" spans="21:25" x14ac:dyDescent="0.2">
      <c r="U59388" s="55"/>
      <c r="V59388" s="53"/>
      <c r="W59388" s="53"/>
      <c r="X59388" s="53"/>
      <c r="Y59388" s="55"/>
    </row>
    <row r="59389" spans="21:25" x14ac:dyDescent="0.2">
      <c r="U59389" s="55"/>
      <c r="V59389" s="53"/>
      <c r="W59389" s="53"/>
      <c r="X59389" s="53"/>
      <c r="Y59389" s="55"/>
    </row>
    <row r="59390" spans="21:25" x14ac:dyDescent="0.2">
      <c r="U59390" s="55"/>
      <c r="V59390" s="53"/>
      <c r="W59390" s="53"/>
      <c r="X59390" s="53"/>
      <c r="Y59390" s="55"/>
    </row>
    <row r="59391" spans="21:25" x14ac:dyDescent="0.2">
      <c r="U59391" s="55"/>
      <c r="V59391" s="53"/>
      <c r="W59391" s="53"/>
      <c r="X59391" s="53"/>
      <c r="Y59391" s="55"/>
    </row>
    <row r="59392" spans="21:25" x14ac:dyDescent="0.2">
      <c r="U59392" s="55"/>
      <c r="V59392" s="53"/>
      <c r="W59392" s="53"/>
      <c r="X59392" s="53"/>
      <c r="Y59392" s="55"/>
    </row>
    <row r="59393" spans="21:25" x14ac:dyDescent="0.2">
      <c r="U59393" s="55"/>
      <c r="V59393" s="53"/>
      <c r="W59393" s="53"/>
      <c r="X59393" s="53"/>
      <c r="Y59393" s="55"/>
    </row>
    <row r="59394" spans="21:25" x14ac:dyDescent="0.2">
      <c r="U59394" s="55"/>
      <c r="V59394" s="53"/>
      <c r="W59394" s="53"/>
      <c r="X59394" s="53"/>
      <c r="Y59394" s="55"/>
    </row>
    <row r="59395" spans="21:25" x14ac:dyDescent="0.2">
      <c r="U59395" s="55"/>
      <c r="V59395" s="53"/>
      <c r="W59395" s="53"/>
      <c r="X59395" s="53"/>
      <c r="Y59395" s="55"/>
    </row>
    <row r="59396" spans="21:25" x14ac:dyDescent="0.2">
      <c r="U59396" s="55"/>
      <c r="V59396" s="53"/>
      <c r="W59396" s="53"/>
      <c r="X59396" s="53"/>
      <c r="Y59396" s="55"/>
    </row>
    <row r="59397" spans="21:25" x14ac:dyDescent="0.2">
      <c r="U59397" s="55"/>
      <c r="V59397" s="53"/>
      <c r="W59397" s="53"/>
      <c r="X59397" s="53"/>
      <c r="Y59397" s="55"/>
    </row>
    <row r="59398" spans="21:25" x14ac:dyDescent="0.2">
      <c r="U59398" s="55"/>
      <c r="V59398" s="53"/>
      <c r="W59398" s="53"/>
      <c r="X59398" s="53"/>
      <c r="Y59398" s="55"/>
    </row>
    <row r="59399" spans="21:25" x14ac:dyDescent="0.2">
      <c r="U59399" s="55"/>
      <c r="V59399" s="53"/>
      <c r="W59399" s="53"/>
      <c r="X59399" s="53"/>
      <c r="Y59399" s="55"/>
    </row>
    <row r="59400" spans="21:25" x14ac:dyDescent="0.2">
      <c r="U59400" s="55"/>
      <c r="V59400" s="53"/>
      <c r="W59400" s="53"/>
      <c r="X59400" s="53"/>
      <c r="Y59400" s="55"/>
    </row>
    <row r="59401" spans="21:25" x14ac:dyDescent="0.2">
      <c r="U59401" s="55"/>
      <c r="V59401" s="53"/>
      <c r="W59401" s="53"/>
      <c r="X59401" s="53"/>
      <c r="Y59401" s="55"/>
    </row>
    <row r="59402" spans="21:25" x14ac:dyDescent="0.2">
      <c r="U59402" s="55"/>
      <c r="V59402" s="53"/>
      <c r="W59402" s="53"/>
      <c r="X59402" s="53"/>
      <c r="Y59402" s="55"/>
    </row>
    <row r="59403" spans="21:25" x14ac:dyDescent="0.2">
      <c r="U59403" s="55"/>
      <c r="V59403" s="53"/>
      <c r="W59403" s="53"/>
      <c r="X59403" s="53"/>
      <c r="Y59403" s="55"/>
    </row>
    <row r="59404" spans="21:25" x14ac:dyDescent="0.2">
      <c r="U59404" s="55"/>
      <c r="V59404" s="53"/>
      <c r="W59404" s="53"/>
      <c r="X59404" s="53"/>
      <c r="Y59404" s="55"/>
    </row>
    <row r="59405" spans="21:25" x14ac:dyDescent="0.2">
      <c r="U59405" s="55"/>
      <c r="V59405" s="53"/>
      <c r="W59405" s="53"/>
      <c r="X59405" s="53"/>
      <c r="Y59405" s="55"/>
    </row>
    <row r="59406" spans="21:25" x14ac:dyDescent="0.2">
      <c r="U59406" s="55"/>
      <c r="V59406" s="53"/>
      <c r="W59406" s="53"/>
      <c r="X59406" s="53"/>
      <c r="Y59406" s="55"/>
    </row>
    <row r="59407" spans="21:25" x14ac:dyDescent="0.2">
      <c r="U59407" s="55"/>
      <c r="V59407" s="53"/>
      <c r="W59407" s="53"/>
      <c r="X59407" s="53"/>
      <c r="Y59407" s="55"/>
    </row>
    <row r="59408" spans="21:25" x14ac:dyDescent="0.2">
      <c r="U59408" s="55"/>
      <c r="V59408" s="53"/>
      <c r="W59408" s="53"/>
      <c r="X59408" s="53"/>
      <c r="Y59408" s="55"/>
    </row>
    <row r="59409" spans="21:25" x14ac:dyDescent="0.2">
      <c r="U59409" s="55"/>
      <c r="V59409" s="53"/>
      <c r="W59409" s="53"/>
      <c r="X59409" s="53"/>
      <c r="Y59409" s="55"/>
    </row>
    <row r="59410" spans="21:25" x14ac:dyDescent="0.2">
      <c r="U59410" s="55"/>
      <c r="V59410" s="53"/>
      <c r="W59410" s="53"/>
      <c r="X59410" s="53"/>
      <c r="Y59410" s="55"/>
    </row>
    <row r="59411" spans="21:25" x14ac:dyDescent="0.2">
      <c r="U59411" s="55"/>
      <c r="V59411" s="53"/>
      <c r="W59411" s="53"/>
      <c r="X59411" s="53"/>
      <c r="Y59411" s="55"/>
    </row>
    <row r="59412" spans="21:25" x14ac:dyDescent="0.2">
      <c r="U59412" s="55"/>
      <c r="V59412" s="53"/>
      <c r="W59412" s="53"/>
      <c r="X59412" s="53"/>
      <c r="Y59412" s="55"/>
    </row>
    <row r="59413" spans="21:25" x14ac:dyDescent="0.2">
      <c r="U59413" s="55"/>
      <c r="V59413" s="53"/>
      <c r="W59413" s="53"/>
      <c r="X59413" s="53"/>
      <c r="Y59413" s="55"/>
    </row>
    <row r="59414" spans="21:25" x14ac:dyDescent="0.2">
      <c r="U59414" s="55"/>
      <c r="V59414" s="53"/>
      <c r="W59414" s="53"/>
      <c r="X59414" s="53"/>
      <c r="Y59414" s="55"/>
    </row>
    <row r="59415" spans="21:25" x14ac:dyDescent="0.2">
      <c r="U59415" s="55"/>
      <c r="V59415" s="53"/>
      <c r="W59415" s="53"/>
      <c r="X59415" s="53"/>
      <c r="Y59415" s="55"/>
    </row>
    <row r="59416" spans="21:25" x14ac:dyDescent="0.2">
      <c r="U59416" s="55"/>
      <c r="V59416" s="53"/>
      <c r="W59416" s="53"/>
      <c r="X59416" s="53"/>
      <c r="Y59416" s="55"/>
    </row>
    <row r="59417" spans="21:25" x14ac:dyDescent="0.2">
      <c r="U59417" s="55"/>
      <c r="V59417" s="53"/>
      <c r="W59417" s="53"/>
      <c r="X59417" s="53"/>
      <c r="Y59417" s="55"/>
    </row>
    <row r="59418" spans="21:25" x14ac:dyDescent="0.2">
      <c r="U59418" s="55"/>
      <c r="V59418" s="53"/>
      <c r="W59418" s="53"/>
      <c r="X59418" s="53"/>
      <c r="Y59418" s="55"/>
    </row>
    <row r="59419" spans="21:25" x14ac:dyDescent="0.2">
      <c r="U59419" s="55"/>
      <c r="V59419" s="53"/>
      <c r="W59419" s="53"/>
      <c r="X59419" s="53"/>
      <c r="Y59419" s="55"/>
    </row>
    <row r="59420" spans="21:25" x14ac:dyDescent="0.2">
      <c r="U59420" s="55"/>
      <c r="V59420" s="53"/>
      <c r="W59420" s="53"/>
      <c r="X59420" s="53"/>
      <c r="Y59420" s="55"/>
    </row>
    <row r="59421" spans="21:25" x14ac:dyDescent="0.2">
      <c r="U59421" s="55"/>
      <c r="V59421" s="53"/>
      <c r="W59421" s="53"/>
      <c r="X59421" s="53"/>
      <c r="Y59421" s="55"/>
    </row>
    <row r="59422" spans="21:25" x14ac:dyDescent="0.2">
      <c r="U59422" s="55"/>
      <c r="V59422" s="53"/>
      <c r="W59422" s="53"/>
      <c r="X59422" s="53"/>
      <c r="Y59422" s="55"/>
    </row>
    <row r="59423" spans="21:25" x14ac:dyDescent="0.2">
      <c r="U59423" s="55"/>
      <c r="V59423" s="53"/>
      <c r="W59423" s="53"/>
      <c r="X59423" s="53"/>
      <c r="Y59423" s="55"/>
    </row>
    <row r="59424" spans="21:25" x14ac:dyDescent="0.2">
      <c r="U59424" s="55"/>
      <c r="V59424" s="53"/>
      <c r="W59424" s="53"/>
      <c r="X59424" s="53"/>
      <c r="Y59424" s="55"/>
    </row>
    <row r="59425" spans="21:25" x14ac:dyDescent="0.2">
      <c r="U59425" s="55"/>
      <c r="V59425" s="53"/>
      <c r="W59425" s="53"/>
      <c r="X59425" s="53"/>
      <c r="Y59425" s="55"/>
    </row>
    <row r="59426" spans="21:25" x14ac:dyDescent="0.2">
      <c r="U59426" s="55"/>
      <c r="V59426" s="53"/>
      <c r="W59426" s="53"/>
      <c r="X59426" s="53"/>
      <c r="Y59426" s="55"/>
    </row>
    <row r="59427" spans="21:25" x14ac:dyDescent="0.2">
      <c r="U59427" s="55"/>
      <c r="V59427" s="53"/>
      <c r="W59427" s="53"/>
      <c r="X59427" s="53"/>
      <c r="Y59427" s="55"/>
    </row>
    <row r="59428" spans="21:25" x14ac:dyDescent="0.2">
      <c r="U59428" s="55"/>
      <c r="V59428" s="53"/>
      <c r="W59428" s="53"/>
      <c r="X59428" s="53"/>
      <c r="Y59428" s="55"/>
    </row>
    <row r="59429" spans="21:25" x14ac:dyDescent="0.2">
      <c r="U59429" s="55"/>
      <c r="V59429" s="53"/>
      <c r="W59429" s="53"/>
      <c r="X59429" s="53"/>
      <c r="Y59429" s="55"/>
    </row>
    <row r="59430" spans="21:25" x14ac:dyDescent="0.2">
      <c r="U59430" s="55"/>
      <c r="V59430" s="53"/>
      <c r="W59430" s="53"/>
      <c r="X59430" s="53"/>
      <c r="Y59430" s="55"/>
    </row>
    <row r="59431" spans="21:25" x14ac:dyDescent="0.2">
      <c r="U59431" s="55"/>
      <c r="V59431" s="53"/>
      <c r="W59431" s="53"/>
      <c r="X59431" s="53"/>
      <c r="Y59431" s="55"/>
    </row>
    <row r="59432" spans="21:25" x14ac:dyDescent="0.2">
      <c r="U59432" s="55"/>
      <c r="V59432" s="53"/>
      <c r="W59432" s="53"/>
      <c r="X59432" s="53"/>
      <c r="Y59432" s="55"/>
    </row>
    <row r="59433" spans="21:25" x14ac:dyDescent="0.2">
      <c r="U59433" s="55"/>
      <c r="V59433" s="53"/>
      <c r="W59433" s="53"/>
      <c r="X59433" s="53"/>
      <c r="Y59433" s="55"/>
    </row>
    <row r="59434" spans="21:25" x14ac:dyDescent="0.2">
      <c r="U59434" s="55"/>
      <c r="V59434" s="53"/>
      <c r="W59434" s="53"/>
      <c r="X59434" s="53"/>
      <c r="Y59434" s="55"/>
    </row>
    <row r="59435" spans="21:25" x14ac:dyDescent="0.2">
      <c r="U59435" s="55"/>
      <c r="V59435" s="53"/>
      <c r="W59435" s="53"/>
      <c r="X59435" s="53"/>
      <c r="Y59435" s="55"/>
    </row>
    <row r="59436" spans="21:25" x14ac:dyDescent="0.2">
      <c r="U59436" s="55"/>
      <c r="V59436" s="53"/>
      <c r="W59436" s="53"/>
      <c r="X59436" s="53"/>
      <c r="Y59436" s="55"/>
    </row>
    <row r="59437" spans="21:25" x14ac:dyDescent="0.2">
      <c r="U59437" s="55"/>
      <c r="V59437" s="53"/>
      <c r="W59437" s="53"/>
      <c r="X59437" s="53"/>
      <c r="Y59437" s="55"/>
    </row>
    <row r="59438" spans="21:25" x14ac:dyDescent="0.2">
      <c r="U59438" s="55"/>
      <c r="V59438" s="53"/>
      <c r="W59438" s="53"/>
      <c r="X59438" s="53"/>
      <c r="Y59438" s="55"/>
    </row>
    <row r="59439" spans="21:25" x14ac:dyDescent="0.2">
      <c r="U59439" s="55"/>
      <c r="V59439" s="53"/>
      <c r="W59439" s="53"/>
      <c r="X59439" s="53"/>
      <c r="Y59439" s="55"/>
    </row>
    <row r="59440" spans="21:25" x14ac:dyDescent="0.2">
      <c r="U59440" s="55"/>
      <c r="V59440" s="53"/>
      <c r="W59440" s="53"/>
      <c r="X59440" s="53"/>
      <c r="Y59440" s="55"/>
    </row>
    <row r="59441" spans="21:25" x14ac:dyDescent="0.2">
      <c r="U59441" s="55"/>
      <c r="V59441" s="53"/>
      <c r="W59441" s="53"/>
      <c r="X59441" s="53"/>
      <c r="Y59441" s="55"/>
    </row>
    <row r="59442" spans="21:25" x14ac:dyDescent="0.2">
      <c r="U59442" s="55"/>
      <c r="V59442" s="53"/>
      <c r="W59442" s="53"/>
      <c r="X59442" s="53"/>
      <c r="Y59442" s="55"/>
    </row>
    <row r="59443" spans="21:25" x14ac:dyDescent="0.2">
      <c r="U59443" s="55"/>
      <c r="V59443" s="53"/>
      <c r="W59443" s="53"/>
      <c r="X59443" s="53"/>
      <c r="Y59443" s="55"/>
    </row>
    <row r="59444" spans="21:25" x14ac:dyDescent="0.2">
      <c r="U59444" s="55"/>
      <c r="V59444" s="53"/>
      <c r="W59444" s="53"/>
      <c r="X59444" s="53"/>
      <c r="Y59444" s="55"/>
    </row>
    <row r="59445" spans="21:25" x14ac:dyDescent="0.2">
      <c r="U59445" s="55"/>
      <c r="V59445" s="53"/>
      <c r="W59445" s="53"/>
      <c r="X59445" s="53"/>
      <c r="Y59445" s="55"/>
    </row>
    <row r="59446" spans="21:25" x14ac:dyDescent="0.2">
      <c r="U59446" s="55"/>
      <c r="V59446" s="53"/>
      <c r="W59446" s="53"/>
      <c r="X59446" s="53"/>
      <c r="Y59446" s="55"/>
    </row>
    <row r="59447" spans="21:25" x14ac:dyDescent="0.2">
      <c r="U59447" s="55"/>
      <c r="V59447" s="53"/>
      <c r="W59447" s="53"/>
      <c r="X59447" s="53"/>
      <c r="Y59447" s="55"/>
    </row>
    <row r="59448" spans="21:25" x14ac:dyDescent="0.2">
      <c r="U59448" s="55"/>
      <c r="V59448" s="53"/>
      <c r="W59448" s="53"/>
      <c r="X59448" s="53"/>
      <c r="Y59448" s="55"/>
    </row>
    <row r="59449" spans="21:25" x14ac:dyDescent="0.2">
      <c r="U59449" s="55"/>
      <c r="V59449" s="53"/>
      <c r="W59449" s="53"/>
      <c r="X59449" s="53"/>
      <c r="Y59449" s="55"/>
    </row>
    <row r="59450" spans="21:25" x14ac:dyDescent="0.2">
      <c r="U59450" s="55"/>
      <c r="V59450" s="53"/>
      <c r="W59450" s="53"/>
      <c r="X59450" s="53"/>
      <c r="Y59450" s="55"/>
    </row>
    <row r="59451" spans="21:25" x14ac:dyDescent="0.2">
      <c r="U59451" s="55"/>
      <c r="V59451" s="53"/>
      <c r="W59451" s="53"/>
      <c r="X59451" s="53"/>
      <c r="Y59451" s="55"/>
    </row>
    <row r="59452" spans="21:25" x14ac:dyDescent="0.2">
      <c r="U59452" s="55"/>
      <c r="V59452" s="53"/>
      <c r="W59452" s="53"/>
      <c r="X59452" s="53"/>
      <c r="Y59452" s="55"/>
    </row>
    <row r="59453" spans="21:25" x14ac:dyDescent="0.2">
      <c r="U59453" s="55"/>
      <c r="V59453" s="53"/>
      <c r="W59453" s="53"/>
      <c r="X59453" s="53"/>
      <c r="Y59453" s="55"/>
    </row>
    <row r="59454" spans="21:25" x14ac:dyDescent="0.2">
      <c r="U59454" s="55"/>
      <c r="V59454" s="53"/>
      <c r="W59454" s="53"/>
      <c r="X59454" s="53"/>
      <c r="Y59454" s="55"/>
    </row>
    <row r="59455" spans="21:25" x14ac:dyDescent="0.2">
      <c r="U59455" s="55"/>
      <c r="V59455" s="53"/>
      <c r="W59455" s="53"/>
      <c r="X59455" s="53"/>
      <c r="Y59455" s="55"/>
    </row>
    <row r="59456" spans="21:25" x14ac:dyDescent="0.2">
      <c r="U59456" s="55"/>
      <c r="V59456" s="53"/>
      <c r="W59456" s="53"/>
      <c r="X59456" s="53"/>
      <c r="Y59456" s="55"/>
    </row>
    <row r="59457" spans="21:25" x14ac:dyDescent="0.2">
      <c r="U59457" s="55"/>
      <c r="V59457" s="53"/>
      <c r="W59457" s="53"/>
      <c r="X59457" s="53"/>
      <c r="Y59457" s="55"/>
    </row>
    <row r="59458" spans="21:25" x14ac:dyDescent="0.2">
      <c r="U59458" s="55"/>
      <c r="V59458" s="53"/>
      <c r="W59458" s="53"/>
      <c r="X59458" s="53"/>
      <c r="Y59458" s="55"/>
    </row>
    <row r="59459" spans="21:25" x14ac:dyDescent="0.2">
      <c r="U59459" s="55"/>
      <c r="V59459" s="53"/>
      <c r="W59459" s="53"/>
      <c r="X59459" s="53"/>
      <c r="Y59459" s="55"/>
    </row>
    <row r="59460" spans="21:25" x14ac:dyDescent="0.2">
      <c r="U59460" s="55"/>
      <c r="V59460" s="53"/>
      <c r="W59460" s="53"/>
      <c r="X59460" s="53"/>
      <c r="Y59460" s="55"/>
    </row>
    <row r="59461" spans="21:25" x14ac:dyDescent="0.2">
      <c r="U59461" s="55"/>
      <c r="V59461" s="53"/>
      <c r="W59461" s="53"/>
      <c r="X59461" s="53"/>
      <c r="Y59461" s="55"/>
    </row>
    <row r="59462" spans="21:25" x14ac:dyDescent="0.2">
      <c r="U59462" s="55"/>
      <c r="V59462" s="53"/>
      <c r="W59462" s="53"/>
      <c r="X59462" s="53"/>
      <c r="Y59462" s="55"/>
    </row>
    <row r="59463" spans="21:25" x14ac:dyDescent="0.2">
      <c r="U59463" s="55"/>
      <c r="V59463" s="53"/>
      <c r="W59463" s="53"/>
      <c r="X59463" s="53"/>
      <c r="Y59463" s="55"/>
    </row>
    <row r="59464" spans="21:25" x14ac:dyDescent="0.2">
      <c r="U59464" s="55"/>
      <c r="V59464" s="53"/>
      <c r="W59464" s="53"/>
      <c r="X59464" s="53"/>
      <c r="Y59464" s="55"/>
    </row>
    <row r="59465" spans="21:25" x14ac:dyDescent="0.2">
      <c r="U59465" s="55"/>
      <c r="V59465" s="53"/>
      <c r="W59465" s="53"/>
      <c r="X59465" s="53"/>
      <c r="Y59465" s="55"/>
    </row>
    <row r="59466" spans="21:25" x14ac:dyDescent="0.2">
      <c r="U59466" s="55"/>
      <c r="V59466" s="53"/>
      <c r="W59466" s="53"/>
      <c r="X59466" s="53"/>
      <c r="Y59466" s="55"/>
    </row>
    <row r="59467" spans="21:25" x14ac:dyDescent="0.2">
      <c r="U59467" s="55"/>
      <c r="V59467" s="53"/>
      <c r="W59467" s="53"/>
      <c r="X59467" s="53"/>
      <c r="Y59467" s="55"/>
    </row>
    <row r="59468" spans="21:25" x14ac:dyDescent="0.2">
      <c r="U59468" s="55"/>
      <c r="V59468" s="53"/>
      <c r="W59468" s="53"/>
      <c r="X59468" s="53"/>
      <c r="Y59468" s="55"/>
    </row>
    <row r="59469" spans="21:25" x14ac:dyDescent="0.2">
      <c r="U59469" s="55"/>
      <c r="V59469" s="53"/>
      <c r="W59469" s="53"/>
      <c r="X59469" s="53"/>
      <c r="Y59469" s="55"/>
    </row>
    <row r="59470" spans="21:25" x14ac:dyDescent="0.2">
      <c r="U59470" s="55"/>
      <c r="V59470" s="53"/>
      <c r="W59470" s="53"/>
      <c r="X59470" s="53"/>
      <c r="Y59470" s="55"/>
    </row>
    <row r="59471" spans="21:25" x14ac:dyDescent="0.2">
      <c r="U59471" s="55"/>
      <c r="V59471" s="53"/>
      <c r="W59471" s="53"/>
      <c r="X59471" s="53"/>
      <c r="Y59471" s="55"/>
    </row>
    <row r="59472" spans="21:25" x14ac:dyDescent="0.2">
      <c r="U59472" s="55"/>
      <c r="V59472" s="53"/>
      <c r="W59472" s="53"/>
      <c r="X59472" s="53"/>
      <c r="Y59472" s="55"/>
    </row>
    <row r="59473" spans="21:25" x14ac:dyDescent="0.2">
      <c r="U59473" s="55"/>
      <c r="V59473" s="53"/>
      <c r="W59473" s="53"/>
      <c r="X59473" s="53"/>
      <c r="Y59473" s="55"/>
    </row>
    <row r="59474" spans="21:25" x14ac:dyDescent="0.2">
      <c r="U59474" s="55"/>
      <c r="V59474" s="53"/>
      <c r="W59474" s="53"/>
      <c r="X59474" s="53"/>
      <c r="Y59474" s="55"/>
    </row>
    <row r="59475" spans="21:25" x14ac:dyDescent="0.2">
      <c r="U59475" s="55"/>
      <c r="V59475" s="53"/>
      <c r="W59475" s="53"/>
      <c r="X59475" s="53"/>
      <c r="Y59475" s="55"/>
    </row>
    <row r="59476" spans="21:25" x14ac:dyDescent="0.2">
      <c r="U59476" s="55"/>
      <c r="V59476" s="53"/>
      <c r="W59476" s="53"/>
      <c r="X59476" s="53"/>
      <c r="Y59476" s="55"/>
    </row>
    <row r="59477" spans="21:25" x14ac:dyDescent="0.2">
      <c r="U59477" s="55"/>
      <c r="V59477" s="53"/>
      <c r="W59477" s="53"/>
      <c r="X59477" s="53"/>
      <c r="Y59477" s="55"/>
    </row>
    <row r="59478" spans="21:25" x14ac:dyDescent="0.2">
      <c r="U59478" s="55"/>
      <c r="V59478" s="53"/>
      <c r="W59478" s="53"/>
      <c r="X59478" s="53"/>
      <c r="Y59478" s="55"/>
    </row>
    <row r="59479" spans="21:25" x14ac:dyDescent="0.2">
      <c r="U59479" s="55"/>
      <c r="V59479" s="53"/>
      <c r="W59479" s="53"/>
      <c r="X59479" s="53"/>
      <c r="Y59479" s="55"/>
    </row>
    <row r="59480" spans="21:25" x14ac:dyDescent="0.2">
      <c r="U59480" s="55"/>
      <c r="V59480" s="53"/>
      <c r="W59480" s="53"/>
      <c r="X59480" s="53"/>
      <c r="Y59480" s="55"/>
    </row>
    <row r="59481" spans="21:25" x14ac:dyDescent="0.2">
      <c r="U59481" s="55"/>
      <c r="V59481" s="53"/>
      <c r="W59481" s="53"/>
      <c r="X59481" s="53"/>
      <c r="Y59481" s="55"/>
    </row>
    <row r="59482" spans="21:25" x14ac:dyDescent="0.2">
      <c r="U59482" s="55"/>
      <c r="V59482" s="53"/>
      <c r="W59482" s="53"/>
      <c r="X59482" s="53"/>
      <c r="Y59482" s="55"/>
    </row>
    <row r="59483" spans="21:25" x14ac:dyDescent="0.2">
      <c r="U59483" s="55"/>
      <c r="V59483" s="53"/>
      <c r="W59483" s="53"/>
      <c r="X59483" s="53"/>
      <c r="Y59483" s="55"/>
    </row>
    <row r="59484" spans="21:25" x14ac:dyDescent="0.2">
      <c r="U59484" s="55"/>
      <c r="V59484" s="53"/>
      <c r="W59484" s="53"/>
      <c r="X59484" s="53"/>
      <c r="Y59484" s="55"/>
    </row>
    <row r="59485" spans="21:25" x14ac:dyDescent="0.2">
      <c r="U59485" s="55"/>
      <c r="V59485" s="53"/>
      <c r="W59485" s="53"/>
      <c r="X59485" s="53"/>
      <c r="Y59485" s="55"/>
    </row>
    <row r="59486" spans="21:25" x14ac:dyDescent="0.2">
      <c r="U59486" s="55"/>
      <c r="V59486" s="53"/>
      <c r="W59486" s="53"/>
      <c r="X59486" s="53"/>
      <c r="Y59486" s="55"/>
    </row>
    <row r="59487" spans="21:25" x14ac:dyDescent="0.2">
      <c r="U59487" s="55"/>
      <c r="V59487" s="53"/>
      <c r="W59487" s="53"/>
      <c r="X59487" s="53"/>
      <c r="Y59487" s="55"/>
    </row>
    <row r="59488" spans="21:25" x14ac:dyDescent="0.2">
      <c r="U59488" s="55"/>
      <c r="V59488" s="53"/>
      <c r="W59488" s="53"/>
      <c r="X59488" s="53"/>
      <c r="Y59488" s="55"/>
    </row>
    <row r="59489" spans="21:25" x14ac:dyDescent="0.2">
      <c r="U59489" s="55"/>
      <c r="V59489" s="53"/>
      <c r="W59489" s="53"/>
      <c r="X59489" s="53"/>
      <c r="Y59489" s="55"/>
    </row>
    <row r="59490" spans="21:25" x14ac:dyDescent="0.2">
      <c r="U59490" s="55"/>
      <c r="V59490" s="53"/>
      <c r="W59490" s="53"/>
      <c r="X59490" s="53"/>
      <c r="Y59490" s="55"/>
    </row>
    <row r="59491" spans="21:25" x14ac:dyDescent="0.2">
      <c r="U59491" s="55"/>
      <c r="V59491" s="53"/>
      <c r="W59491" s="53"/>
      <c r="X59491" s="53"/>
      <c r="Y59491" s="55"/>
    </row>
    <row r="59492" spans="21:25" x14ac:dyDescent="0.2">
      <c r="U59492" s="55"/>
      <c r="V59492" s="53"/>
      <c r="W59492" s="53"/>
      <c r="X59492" s="53"/>
      <c r="Y59492" s="55"/>
    </row>
    <row r="59493" spans="21:25" x14ac:dyDescent="0.2">
      <c r="U59493" s="55"/>
      <c r="V59493" s="53"/>
      <c r="W59493" s="53"/>
      <c r="X59493" s="53"/>
      <c r="Y59493" s="55"/>
    </row>
    <row r="59494" spans="21:25" x14ac:dyDescent="0.2">
      <c r="U59494" s="55"/>
      <c r="V59494" s="53"/>
      <c r="W59494" s="53"/>
      <c r="X59494" s="53"/>
      <c r="Y59494" s="55"/>
    </row>
    <row r="59495" spans="21:25" x14ac:dyDescent="0.2">
      <c r="U59495" s="55"/>
      <c r="V59495" s="53"/>
      <c r="W59495" s="53"/>
      <c r="X59495" s="53"/>
      <c r="Y59495" s="55"/>
    </row>
    <row r="59496" spans="21:25" x14ac:dyDescent="0.2">
      <c r="U59496" s="55"/>
      <c r="V59496" s="53"/>
      <c r="W59496" s="53"/>
      <c r="X59496" s="53"/>
      <c r="Y59496" s="55"/>
    </row>
    <row r="59497" spans="21:25" x14ac:dyDescent="0.2">
      <c r="U59497" s="55"/>
      <c r="V59497" s="53"/>
      <c r="W59497" s="53"/>
      <c r="X59497" s="53"/>
      <c r="Y59497" s="55"/>
    </row>
    <row r="59498" spans="21:25" x14ac:dyDescent="0.2">
      <c r="U59498" s="55"/>
      <c r="V59498" s="53"/>
      <c r="W59498" s="53"/>
      <c r="X59498" s="53"/>
      <c r="Y59498" s="55"/>
    </row>
    <row r="59499" spans="21:25" x14ac:dyDescent="0.2">
      <c r="U59499" s="55"/>
      <c r="V59499" s="53"/>
      <c r="W59499" s="53"/>
      <c r="X59499" s="53"/>
      <c r="Y59499" s="55"/>
    </row>
    <row r="59500" spans="21:25" x14ac:dyDescent="0.2">
      <c r="U59500" s="55"/>
      <c r="V59500" s="53"/>
      <c r="W59500" s="53"/>
      <c r="X59500" s="53"/>
      <c r="Y59500" s="55"/>
    </row>
    <row r="59501" spans="21:25" x14ac:dyDescent="0.2">
      <c r="U59501" s="55"/>
      <c r="V59501" s="53"/>
      <c r="W59501" s="53"/>
      <c r="X59501" s="53"/>
      <c r="Y59501" s="55"/>
    </row>
    <row r="59502" spans="21:25" x14ac:dyDescent="0.2">
      <c r="U59502" s="55"/>
      <c r="V59502" s="53"/>
      <c r="W59502" s="53"/>
      <c r="X59502" s="53"/>
      <c r="Y59502" s="55"/>
    </row>
    <row r="59503" spans="21:25" x14ac:dyDescent="0.2">
      <c r="U59503" s="55"/>
      <c r="V59503" s="53"/>
      <c r="W59503" s="53"/>
      <c r="X59503" s="53"/>
      <c r="Y59503" s="55"/>
    </row>
    <row r="59504" spans="21:25" x14ac:dyDescent="0.2">
      <c r="U59504" s="55"/>
      <c r="V59504" s="53"/>
      <c r="W59504" s="53"/>
      <c r="X59504" s="53"/>
      <c r="Y59504" s="55"/>
    </row>
    <row r="59505" spans="21:25" x14ac:dyDescent="0.2">
      <c r="U59505" s="55"/>
      <c r="V59505" s="53"/>
      <c r="W59505" s="53"/>
      <c r="X59505" s="53"/>
      <c r="Y59505" s="55"/>
    </row>
    <row r="59506" spans="21:25" x14ac:dyDescent="0.2">
      <c r="U59506" s="55"/>
      <c r="V59506" s="53"/>
      <c r="W59506" s="53"/>
      <c r="X59506" s="53"/>
      <c r="Y59506" s="55"/>
    </row>
    <row r="59507" spans="21:25" x14ac:dyDescent="0.2">
      <c r="U59507" s="55"/>
      <c r="V59507" s="53"/>
      <c r="W59507" s="53"/>
      <c r="X59507" s="53"/>
      <c r="Y59507" s="55"/>
    </row>
    <row r="59508" spans="21:25" x14ac:dyDescent="0.2">
      <c r="U59508" s="55"/>
      <c r="V59508" s="53"/>
      <c r="W59508" s="53"/>
      <c r="X59508" s="53"/>
      <c r="Y59508" s="55"/>
    </row>
    <row r="59509" spans="21:25" x14ac:dyDescent="0.2">
      <c r="U59509" s="55"/>
      <c r="V59509" s="53"/>
      <c r="W59509" s="53"/>
      <c r="X59509" s="53"/>
      <c r="Y59509" s="55"/>
    </row>
    <row r="59510" spans="21:25" x14ac:dyDescent="0.2">
      <c r="U59510" s="55"/>
      <c r="V59510" s="53"/>
      <c r="W59510" s="53"/>
      <c r="X59510" s="53"/>
      <c r="Y59510" s="55"/>
    </row>
    <row r="59511" spans="21:25" x14ac:dyDescent="0.2">
      <c r="U59511" s="55"/>
      <c r="V59511" s="53"/>
      <c r="W59511" s="53"/>
      <c r="X59511" s="53"/>
      <c r="Y59511" s="55"/>
    </row>
    <row r="59512" spans="21:25" x14ac:dyDescent="0.2">
      <c r="U59512" s="55"/>
      <c r="V59512" s="53"/>
      <c r="W59512" s="53"/>
      <c r="X59512" s="53"/>
      <c r="Y59512" s="55"/>
    </row>
    <row r="59513" spans="21:25" x14ac:dyDescent="0.2">
      <c r="U59513" s="55"/>
      <c r="V59513" s="53"/>
      <c r="W59513" s="53"/>
      <c r="X59513" s="53"/>
      <c r="Y59513" s="55"/>
    </row>
    <row r="59514" spans="21:25" x14ac:dyDescent="0.2">
      <c r="U59514" s="55"/>
      <c r="V59514" s="53"/>
      <c r="W59514" s="53"/>
      <c r="X59514" s="53"/>
      <c r="Y59514" s="55"/>
    </row>
    <row r="59515" spans="21:25" x14ac:dyDescent="0.2">
      <c r="U59515" s="55"/>
      <c r="V59515" s="53"/>
      <c r="W59515" s="53"/>
      <c r="X59515" s="53"/>
      <c r="Y59515" s="55"/>
    </row>
    <row r="59516" spans="21:25" x14ac:dyDescent="0.2">
      <c r="U59516" s="55"/>
      <c r="V59516" s="53"/>
      <c r="W59516" s="53"/>
      <c r="X59516" s="53"/>
      <c r="Y59516" s="55"/>
    </row>
    <row r="59517" spans="21:25" x14ac:dyDescent="0.2">
      <c r="U59517" s="55"/>
      <c r="V59517" s="53"/>
      <c r="W59517" s="53"/>
      <c r="X59517" s="53"/>
      <c r="Y59517" s="55"/>
    </row>
    <row r="59518" spans="21:25" x14ac:dyDescent="0.2">
      <c r="U59518" s="55"/>
      <c r="V59518" s="53"/>
      <c r="W59518" s="53"/>
      <c r="X59518" s="53"/>
      <c r="Y59518" s="55"/>
    </row>
    <row r="59519" spans="21:25" x14ac:dyDescent="0.2">
      <c r="U59519" s="55"/>
      <c r="V59519" s="53"/>
      <c r="W59519" s="53"/>
      <c r="X59519" s="53"/>
      <c r="Y59519" s="55"/>
    </row>
    <row r="59520" spans="21:25" x14ac:dyDescent="0.2">
      <c r="U59520" s="55"/>
      <c r="V59520" s="53"/>
      <c r="W59520" s="53"/>
      <c r="X59520" s="53"/>
      <c r="Y59520" s="55"/>
    </row>
    <row r="59521" spans="21:25" x14ac:dyDescent="0.2">
      <c r="U59521" s="55"/>
      <c r="V59521" s="53"/>
      <c r="W59521" s="53"/>
      <c r="X59521" s="53"/>
      <c r="Y59521" s="55"/>
    </row>
    <row r="59522" spans="21:25" x14ac:dyDescent="0.2">
      <c r="U59522" s="55"/>
      <c r="V59522" s="53"/>
      <c r="W59522" s="53"/>
      <c r="X59522" s="53"/>
      <c r="Y59522" s="55"/>
    </row>
    <row r="59523" spans="21:25" x14ac:dyDescent="0.2">
      <c r="U59523" s="55"/>
      <c r="V59523" s="53"/>
      <c r="W59523" s="53"/>
      <c r="X59523" s="53"/>
      <c r="Y59523" s="55"/>
    </row>
    <row r="59524" spans="21:25" x14ac:dyDescent="0.2">
      <c r="U59524" s="55"/>
      <c r="V59524" s="53"/>
      <c r="W59524" s="53"/>
      <c r="X59524" s="53"/>
      <c r="Y59524" s="55"/>
    </row>
    <row r="59525" spans="21:25" x14ac:dyDescent="0.2">
      <c r="U59525" s="55"/>
      <c r="V59525" s="53"/>
      <c r="W59525" s="53"/>
      <c r="X59525" s="53"/>
      <c r="Y59525" s="55"/>
    </row>
    <row r="59526" spans="21:25" x14ac:dyDescent="0.2">
      <c r="U59526" s="55"/>
      <c r="V59526" s="53"/>
      <c r="W59526" s="53"/>
      <c r="X59526" s="53"/>
      <c r="Y59526" s="55"/>
    </row>
    <row r="59527" spans="21:25" x14ac:dyDescent="0.2">
      <c r="U59527" s="55"/>
      <c r="V59527" s="53"/>
      <c r="W59527" s="53"/>
      <c r="X59527" s="53"/>
      <c r="Y59527" s="55"/>
    </row>
    <row r="59528" spans="21:25" x14ac:dyDescent="0.2">
      <c r="U59528" s="55"/>
      <c r="V59528" s="53"/>
      <c r="W59528" s="53"/>
      <c r="X59528" s="53"/>
      <c r="Y59528" s="55"/>
    </row>
    <row r="59529" spans="21:25" x14ac:dyDescent="0.2">
      <c r="U59529" s="55"/>
      <c r="V59529" s="53"/>
      <c r="W59529" s="53"/>
      <c r="X59529" s="53"/>
      <c r="Y59529" s="55"/>
    </row>
    <row r="59530" spans="21:25" x14ac:dyDescent="0.2">
      <c r="U59530" s="55"/>
      <c r="V59530" s="53"/>
      <c r="W59530" s="53"/>
      <c r="X59530" s="53"/>
      <c r="Y59530" s="55"/>
    </row>
    <row r="59531" spans="21:25" x14ac:dyDescent="0.2">
      <c r="U59531" s="55"/>
      <c r="V59531" s="53"/>
      <c r="W59531" s="53"/>
      <c r="X59531" s="53"/>
      <c r="Y59531" s="55"/>
    </row>
    <row r="59532" spans="21:25" x14ac:dyDescent="0.2">
      <c r="U59532" s="55"/>
      <c r="V59532" s="53"/>
      <c r="W59532" s="53"/>
      <c r="X59532" s="53"/>
      <c r="Y59532" s="55"/>
    </row>
    <row r="59533" spans="21:25" x14ac:dyDescent="0.2">
      <c r="U59533" s="55"/>
      <c r="V59533" s="53"/>
      <c r="W59533" s="53"/>
      <c r="X59533" s="53"/>
      <c r="Y59533" s="55"/>
    </row>
    <row r="59534" spans="21:25" x14ac:dyDescent="0.2">
      <c r="U59534" s="55"/>
      <c r="V59534" s="53"/>
      <c r="W59534" s="53"/>
      <c r="X59534" s="53"/>
      <c r="Y59534" s="55"/>
    </row>
    <row r="59535" spans="21:25" x14ac:dyDescent="0.2">
      <c r="U59535" s="55"/>
      <c r="V59535" s="53"/>
      <c r="W59535" s="53"/>
      <c r="X59535" s="53"/>
      <c r="Y59535" s="55"/>
    </row>
    <row r="59536" spans="21:25" x14ac:dyDescent="0.2">
      <c r="U59536" s="55"/>
      <c r="V59536" s="53"/>
      <c r="W59536" s="53"/>
      <c r="X59536" s="53"/>
      <c r="Y59536" s="55"/>
    </row>
    <row r="59537" spans="21:25" x14ac:dyDescent="0.2">
      <c r="U59537" s="55"/>
      <c r="V59537" s="53"/>
      <c r="W59537" s="53"/>
      <c r="X59537" s="53"/>
      <c r="Y59537" s="55"/>
    </row>
    <row r="59538" spans="21:25" x14ac:dyDescent="0.2">
      <c r="U59538" s="55"/>
      <c r="V59538" s="53"/>
      <c r="W59538" s="53"/>
      <c r="X59538" s="53"/>
      <c r="Y59538" s="55"/>
    </row>
    <row r="59539" spans="21:25" x14ac:dyDescent="0.2">
      <c r="U59539" s="55"/>
      <c r="V59539" s="53"/>
      <c r="W59539" s="53"/>
      <c r="X59539" s="53"/>
      <c r="Y59539" s="55"/>
    </row>
    <row r="59540" spans="21:25" x14ac:dyDescent="0.2">
      <c r="U59540" s="55"/>
      <c r="V59540" s="53"/>
      <c r="W59540" s="53"/>
      <c r="X59540" s="53"/>
      <c r="Y59540" s="55"/>
    </row>
    <row r="59541" spans="21:25" x14ac:dyDescent="0.2">
      <c r="U59541" s="55"/>
      <c r="V59541" s="53"/>
      <c r="W59541" s="53"/>
      <c r="X59541" s="53"/>
      <c r="Y59541" s="55"/>
    </row>
    <row r="59542" spans="21:25" x14ac:dyDescent="0.2">
      <c r="U59542" s="55"/>
      <c r="V59542" s="53"/>
      <c r="W59542" s="53"/>
      <c r="X59542" s="53"/>
      <c r="Y59542" s="55"/>
    </row>
    <row r="59543" spans="21:25" x14ac:dyDescent="0.2">
      <c r="U59543" s="55"/>
      <c r="V59543" s="53"/>
      <c r="W59543" s="53"/>
      <c r="X59543" s="53"/>
      <c r="Y59543" s="55"/>
    </row>
    <row r="59544" spans="21:25" x14ac:dyDescent="0.2">
      <c r="U59544" s="55"/>
      <c r="V59544" s="53"/>
      <c r="W59544" s="53"/>
      <c r="X59544" s="53"/>
      <c r="Y59544" s="55"/>
    </row>
    <row r="59545" spans="21:25" x14ac:dyDescent="0.2">
      <c r="U59545" s="55"/>
      <c r="V59545" s="53"/>
      <c r="W59545" s="53"/>
      <c r="X59545" s="53"/>
      <c r="Y59545" s="55"/>
    </row>
    <row r="59546" spans="21:25" x14ac:dyDescent="0.2">
      <c r="U59546" s="55"/>
      <c r="V59546" s="53"/>
      <c r="W59546" s="53"/>
      <c r="X59546" s="53"/>
      <c r="Y59546" s="55"/>
    </row>
    <row r="59547" spans="21:25" x14ac:dyDescent="0.2">
      <c r="U59547" s="55"/>
      <c r="V59547" s="53"/>
      <c r="W59547" s="53"/>
      <c r="X59547" s="53"/>
      <c r="Y59547" s="55"/>
    </row>
    <row r="59548" spans="21:25" x14ac:dyDescent="0.2">
      <c r="U59548" s="55"/>
      <c r="V59548" s="53"/>
      <c r="W59548" s="53"/>
      <c r="X59548" s="53"/>
      <c r="Y59548" s="55"/>
    </row>
    <row r="59549" spans="21:25" x14ac:dyDescent="0.2">
      <c r="U59549" s="55"/>
      <c r="V59549" s="53"/>
      <c r="W59549" s="53"/>
      <c r="X59549" s="53"/>
      <c r="Y59549" s="55"/>
    </row>
    <row r="59550" spans="21:25" x14ac:dyDescent="0.2">
      <c r="U59550" s="55"/>
      <c r="V59550" s="53"/>
      <c r="W59550" s="53"/>
      <c r="X59550" s="53"/>
      <c r="Y59550" s="55"/>
    </row>
    <row r="59551" spans="21:25" x14ac:dyDescent="0.2">
      <c r="U59551" s="55"/>
      <c r="V59551" s="53"/>
      <c r="W59551" s="53"/>
      <c r="X59551" s="53"/>
      <c r="Y59551" s="55"/>
    </row>
    <row r="59552" spans="21:25" x14ac:dyDescent="0.2">
      <c r="U59552" s="55"/>
      <c r="V59552" s="53"/>
      <c r="W59552" s="53"/>
      <c r="X59552" s="53"/>
      <c r="Y59552" s="55"/>
    </row>
    <row r="59553" spans="21:25" x14ac:dyDescent="0.2">
      <c r="U59553" s="55"/>
      <c r="V59553" s="53"/>
      <c r="W59553" s="53"/>
      <c r="X59553" s="53"/>
      <c r="Y59553" s="55"/>
    </row>
    <row r="59554" spans="21:25" x14ac:dyDescent="0.2">
      <c r="U59554" s="55"/>
      <c r="V59554" s="53"/>
      <c r="W59554" s="53"/>
      <c r="X59554" s="53"/>
      <c r="Y59554" s="55"/>
    </row>
    <row r="59555" spans="21:25" x14ac:dyDescent="0.2">
      <c r="U59555" s="55"/>
      <c r="V59555" s="53"/>
      <c r="W59555" s="53"/>
      <c r="X59555" s="53"/>
      <c r="Y59555" s="55"/>
    </row>
    <row r="59556" spans="21:25" x14ac:dyDescent="0.2">
      <c r="U59556" s="55"/>
      <c r="V59556" s="53"/>
      <c r="W59556" s="53"/>
      <c r="X59556" s="53"/>
      <c r="Y59556" s="55"/>
    </row>
    <row r="59557" spans="21:25" x14ac:dyDescent="0.2">
      <c r="U59557" s="55"/>
      <c r="V59557" s="53"/>
      <c r="W59557" s="53"/>
      <c r="X59557" s="53"/>
      <c r="Y59557" s="55"/>
    </row>
    <row r="59558" spans="21:25" x14ac:dyDescent="0.2">
      <c r="U59558" s="55"/>
      <c r="V59558" s="53"/>
      <c r="W59558" s="53"/>
      <c r="X59558" s="53"/>
      <c r="Y59558" s="55"/>
    </row>
    <row r="59559" spans="21:25" x14ac:dyDescent="0.2">
      <c r="U59559" s="55"/>
      <c r="V59559" s="53"/>
      <c r="W59559" s="53"/>
      <c r="X59559" s="53"/>
      <c r="Y59559" s="55"/>
    </row>
    <row r="59560" spans="21:25" x14ac:dyDescent="0.2">
      <c r="U59560" s="55"/>
      <c r="V59560" s="53"/>
      <c r="W59560" s="53"/>
      <c r="X59560" s="53"/>
      <c r="Y59560" s="55"/>
    </row>
    <row r="59561" spans="21:25" x14ac:dyDescent="0.2">
      <c r="U59561" s="55"/>
      <c r="V59561" s="53"/>
      <c r="W59561" s="53"/>
      <c r="X59561" s="53"/>
      <c r="Y59561" s="55"/>
    </row>
    <row r="59562" spans="21:25" x14ac:dyDescent="0.2">
      <c r="U59562" s="55"/>
      <c r="V59562" s="53"/>
      <c r="W59562" s="53"/>
      <c r="X59562" s="53"/>
      <c r="Y59562" s="55"/>
    </row>
    <row r="59563" spans="21:25" x14ac:dyDescent="0.2">
      <c r="U59563" s="55"/>
      <c r="V59563" s="53"/>
      <c r="W59563" s="53"/>
      <c r="X59563" s="53"/>
      <c r="Y59563" s="55"/>
    </row>
    <row r="59564" spans="21:25" x14ac:dyDescent="0.2">
      <c r="U59564" s="55"/>
      <c r="V59564" s="53"/>
      <c r="W59564" s="53"/>
      <c r="X59564" s="53"/>
      <c r="Y59564" s="55"/>
    </row>
    <row r="59565" spans="21:25" x14ac:dyDescent="0.2">
      <c r="U59565" s="55"/>
      <c r="V59565" s="53"/>
      <c r="W59565" s="53"/>
      <c r="X59565" s="53"/>
      <c r="Y59565" s="55"/>
    </row>
    <row r="59566" spans="21:25" x14ac:dyDescent="0.2">
      <c r="U59566" s="55"/>
      <c r="V59566" s="53"/>
      <c r="W59566" s="53"/>
      <c r="X59566" s="53"/>
      <c r="Y59566" s="55"/>
    </row>
    <row r="59567" spans="21:25" x14ac:dyDescent="0.2">
      <c r="U59567" s="55"/>
      <c r="V59567" s="53"/>
      <c r="W59567" s="53"/>
      <c r="X59567" s="53"/>
      <c r="Y59567" s="55"/>
    </row>
    <row r="59568" spans="21:25" x14ac:dyDescent="0.2">
      <c r="U59568" s="55"/>
      <c r="V59568" s="53"/>
      <c r="W59568" s="53"/>
      <c r="X59568" s="53"/>
      <c r="Y59568" s="55"/>
    </row>
    <row r="59569" spans="21:25" x14ac:dyDescent="0.2">
      <c r="U59569" s="55"/>
      <c r="V59569" s="53"/>
      <c r="W59569" s="53"/>
      <c r="X59569" s="53"/>
      <c r="Y59569" s="55"/>
    </row>
    <row r="59570" spans="21:25" x14ac:dyDescent="0.2">
      <c r="U59570" s="55"/>
      <c r="V59570" s="53"/>
      <c r="W59570" s="53"/>
      <c r="X59570" s="53"/>
      <c r="Y59570" s="55"/>
    </row>
    <row r="59571" spans="21:25" x14ac:dyDescent="0.2">
      <c r="U59571" s="55"/>
      <c r="V59571" s="53"/>
      <c r="W59571" s="53"/>
      <c r="X59571" s="53"/>
      <c r="Y59571" s="55"/>
    </row>
    <row r="59572" spans="21:25" x14ac:dyDescent="0.2">
      <c r="U59572" s="55"/>
      <c r="V59572" s="53"/>
      <c r="W59572" s="53"/>
      <c r="X59572" s="53"/>
      <c r="Y59572" s="55"/>
    </row>
    <row r="59573" spans="21:25" x14ac:dyDescent="0.2">
      <c r="U59573" s="55"/>
      <c r="V59573" s="53"/>
      <c r="W59573" s="53"/>
      <c r="X59573" s="53"/>
      <c r="Y59573" s="55"/>
    </row>
    <row r="59574" spans="21:25" x14ac:dyDescent="0.2">
      <c r="U59574" s="55"/>
      <c r="V59574" s="53"/>
      <c r="W59574" s="53"/>
      <c r="X59574" s="53"/>
      <c r="Y59574" s="55"/>
    </row>
    <row r="59575" spans="21:25" x14ac:dyDescent="0.2">
      <c r="U59575" s="55"/>
      <c r="V59575" s="53"/>
      <c r="W59575" s="53"/>
      <c r="X59575" s="53"/>
      <c r="Y59575" s="55"/>
    </row>
    <row r="59576" spans="21:25" x14ac:dyDescent="0.2">
      <c r="U59576" s="55"/>
      <c r="V59576" s="53"/>
      <c r="W59576" s="53"/>
      <c r="X59576" s="53"/>
      <c r="Y59576" s="55"/>
    </row>
    <row r="59577" spans="21:25" x14ac:dyDescent="0.2">
      <c r="U59577" s="55"/>
      <c r="V59577" s="53"/>
      <c r="W59577" s="53"/>
      <c r="X59577" s="53"/>
      <c r="Y59577" s="55"/>
    </row>
    <row r="59578" spans="21:25" x14ac:dyDescent="0.2">
      <c r="U59578" s="55"/>
      <c r="V59578" s="53"/>
      <c r="W59578" s="53"/>
      <c r="X59578" s="53"/>
      <c r="Y59578" s="55"/>
    </row>
    <row r="59579" spans="21:25" x14ac:dyDescent="0.2">
      <c r="U59579" s="55"/>
      <c r="V59579" s="53"/>
      <c r="W59579" s="53"/>
      <c r="X59579" s="53"/>
      <c r="Y59579" s="55"/>
    </row>
    <row r="59580" spans="21:25" x14ac:dyDescent="0.2">
      <c r="U59580" s="55"/>
      <c r="V59580" s="53"/>
      <c r="W59580" s="53"/>
      <c r="X59580" s="53"/>
      <c r="Y59580" s="55"/>
    </row>
    <row r="59581" spans="21:25" x14ac:dyDescent="0.2">
      <c r="U59581" s="55"/>
      <c r="V59581" s="53"/>
      <c r="W59581" s="53"/>
      <c r="X59581" s="53"/>
      <c r="Y59581" s="55"/>
    </row>
    <row r="59582" spans="21:25" x14ac:dyDescent="0.2">
      <c r="U59582" s="55"/>
      <c r="V59582" s="53"/>
      <c r="W59582" s="53"/>
      <c r="X59582" s="53"/>
      <c r="Y59582" s="55"/>
    </row>
    <row r="59583" spans="21:25" x14ac:dyDescent="0.2">
      <c r="U59583" s="55"/>
      <c r="V59583" s="53"/>
      <c r="W59583" s="53"/>
      <c r="X59583" s="53"/>
      <c r="Y59583" s="55"/>
    </row>
    <row r="59584" spans="21:25" x14ac:dyDescent="0.2">
      <c r="U59584" s="55"/>
      <c r="V59584" s="53"/>
      <c r="W59584" s="53"/>
      <c r="X59584" s="53"/>
      <c r="Y59584" s="55"/>
    </row>
    <row r="59585" spans="21:25" x14ac:dyDescent="0.2">
      <c r="U59585" s="55"/>
      <c r="V59585" s="53"/>
      <c r="W59585" s="53"/>
      <c r="X59585" s="53"/>
      <c r="Y59585" s="55"/>
    </row>
    <row r="59586" spans="21:25" x14ac:dyDescent="0.2">
      <c r="U59586" s="55"/>
      <c r="V59586" s="53"/>
      <c r="W59586" s="53"/>
      <c r="X59586" s="53"/>
      <c r="Y59586" s="55"/>
    </row>
    <row r="59587" spans="21:25" x14ac:dyDescent="0.2">
      <c r="U59587" s="55"/>
      <c r="V59587" s="53"/>
      <c r="W59587" s="53"/>
      <c r="X59587" s="53"/>
      <c r="Y59587" s="55"/>
    </row>
    <row r="59588" spans="21:25" x14ac:dyDescent="0.2">
      <c r="U59588" s="55"/>
      <c r="V59588" s="53"/>
      <c r="W59588" s="53"/>
      <c r="X59588" s="53"/>
      <c r="Y59588" s="55"/>
    </row>
    <row r="59589" spans="21:25" x14ac:dyDescent="0.2">
      <c r="U59589" s="55"/>
      <c r="V59589" s="53"/>
      <c r="W59589" s="53"/>
      <c r="X59589" s="53"/>
      <c r="Y59589" s="55"/>
    </row>
    <row r="59590" spans="21:25" x14ac:dyDescent="0.2">
      <c r="U59590" s="55"/>
      <c r="V59590" s="53"/>
      <c r="W59590" s="53"/>
      <c r="X59590" s="53"/>
      <c r="Y59590" s="55"/>
    </row>
    <row r="59591" spans="21:25" x14ac:dyDescent="0.2">
      <c r="U59591" s="55"/>
      <c r="V59591" s="53"/>
      <c r="W59591" s="53"/>
      <c r="X59591" s="53"/>
      <c r="Y59591" s="55"/>
    </row>
    <row r="59592" spans="21:25" x14ac:dyDescent="0.2">
      <c r="U59592" s="55"/>
      <c r="V59592" s="53"/>
      <c r="W59592" s="53"/>
      <c r="X59592" s="53"/>
      <c r="Y59592" s="55"/>
    </row>
    <row r="59593" spans="21:25" x14ac:dyDescent="0.2">
      <c r="U59593" s="55"/>
      <c r="V59593" s="53"/>
      <c r="W59593" s="53"/>
      <c r="X59593" s="53"/>
      <c r="Y59593" s="55"/>
    </row>
    <row r="59594" spans="21:25" x14ac:dyDescent="0.2">
      <c r="U59594" s="55"/>
      <c r="V59594" s="53"/>
      <c r="W59594" s="53"/>
      <c r="X59594" s="53"/>
      <c r="Y59594" s="55"/>
    </row>
    <row r="59595" spans="21:25" x14ac:dyDescent="0.2">
      <c r="U59595" s="55"/>
      <c r="V59595" s="53"/>
      <c r="W59595" s="53"/>
      <c r="X59595" s="53"/>
      <c r="Y59595" s="55"/>
    </row>
    <row r="59596" spans="21:25" x14ac:dyDescent="0.2">
      <c r="U59596" s="55"/>
      <c r="V59596" s="53"/>
      <c r="W59596" s="53"/>
      <c r="X59596" s="53"/>
      <c r="Y59596" s="55"/>
    </row>
    <row r="59597" spans="21:25" x14ac:dyDescent="0.2">
      <c r="U59597" s="55"/>
      <c r="V59597" s="53"/>
      <c r="W59597" s="53"/>
      <c r="X59597" s="53"/>
      <c r="Y59597" s="55"/>
    </row>
    <row r="59598" spans="21:25" x14ac:dyDescent="0.2">
      <c r="U59598" s="55"/>
      <c r="V59598" s="53"/>
      <c r="W59598" s="53"/>
      <c r="X59598" s="53"/>
      <c r="Y59598" s="55"/>
    </row>
    <row r="59599" spans="21:25" x14ac:dyDescent="0.2">
      <c r="U59599" s="55"/>
      <c r="V59599" s="53"/>
      <c r="W59599" s="53"/>
      <c r="X59599" s="53"/>
      <c r="Y59599" s="55"/>
    </row>
    <row r="59600" spans="21:25" x14ac:dyDescent="0.2">
      <c r="U59600" s="55"/>
      <c r="V59600" s="53"/>
      <c r="W59600" s="53"/>
      <c r="X59600" s="53"/>
      <c r="Y59600" s="55"/>
    </row>
    <row r="59601" spans="21:25" x14ac:dyDescent="0.2">
      <c r="U59601" s="55"/>
      <c r="V59601" s="53"/>
      <c r="W59601" s="53"/>
      <c r="X59601" s="53"/>
      <c r="Y59601" s="55"/>
    </row>
    <row r="59602" spans="21:25" x14ac:dyDescent="0.2">
      <c r="U59602" s="55"/>
      <c r="V59602" s="53"/>
      <c r="W59602" s="53"/>
      <c r="X59602" s="53"/>
      <c r="Y59602" s="55"/>
    </row>
    <row r="59603" spans="21:25" x14ac:dyDescent="0.2">
      <c r="U59603" s="55"/>
      <c r="V59603" s="53"/>
      <c r="W59603" s="53"/>
      <c r="X59603" s="53"/>
      <c r="Y59603" s="55"/>
    </row>
    <row r="59604" spans="21:25" x14ac:dyDescent="0.2">
      <c r="U59604" s="55"/>
      <c r="V59604" s="53"/>
      <c r="W59604" s="53"/>
      <c r="X59604" s="53"/>
      <c r="Y59604" s="55"/>
    </row>
    <row r="59605" spans="21:25" x14ac:dyDescent="0.2">
      <c r="U59605" s="55"/>
      <c r="V59605" s="53"/>
      <c r="W59605" s="53"/>
      <c r="X59605" s="53"/>
      <c r="Y59605" s="55"/>
    </row>
    <row r="59606" spans="21:25" x14ac:dyDescent="0.2">
      <c r="U59606" s="55"/>
      <c r="V59606" s="53"/>
      <c r="W59606" s="53"/>
      <c r="X59606" s="53"/>
      <c r="Y59606" s="55"/>
    </row>
    <row r="59607" spans="21:25" x14ac:dyDescent="0.2">
      <c r="U59607" s="55"/>
      <c r="V59607" s="53"/>
      <c r="W59607" s="53"/>
      <c r="X59607" s="53"/>
      <c r="Y59607" s="55"/>
    </row>
    <row r="59608" spans="21:25" x14ac:dyDescent="0.2">
      <c r="U59608" s="55"/>
      <c r="V59608" s="53"/>
      <c r="W59608" s="53"/>
      <c r="X59608" s="53"/>
      <c r="Y59608" s="55"/>
    </row>
    <row r="59609" spans="21:25" x14ac:dyDescent="0.2">
      <c r="U59609" s="55"/>
      <c r="V59609" s="53"/>
      <c r="W59609" s="53"/>
      <c r="X59609" s="53"/>
      <c r="Y59609" s="55"/>
    </row>
    <row r="59610" spans="21:25" x14ac:dyDescent="0.2">
      <c r="U59610" s="55"/>
      <c r="V59610" s="53"/>
      <c r="W59610" s="53"/>
      <c r="X59610" s="53"/>
      <c r="Y59610" s="55"/>
    </row>
    <row r="59611" spans="21:25" x14ac:dyDescent="0.2">
      <c r="U59611" s="55"/>
      <c r="V59611" s="53"/>
      <c r="W59611" s="53"/>
      <c r="X59611" s="53"/>
      <c r="Y59611" s="55"/>
    </row>
    <row r="59612" spans="21:25" x14ac:dyDescent="0.2">
      <c r="U59612" s="55"/>
      <c r="V59612" s="53"/>
      <c r="W59612" s="53"/>
      <c r="X59612" s="53"/>
      <c r="Y59612" s="55"/>
    </row>
    <row r="59613" spans="21:25" x14ac:dyDescent="0.2">
      <c r="U59613" s="55"/>
      <c r="V59613" s="53"/>
      <c r="W59613" s="53"/>
      <c r="X59613" s="53"/>
      <c r="Y59613" s="55"/>
    </row>
    <row r="59614" spans="21:25" x14ac:dyDescent="0.2">
      <c r="U59614" s="55"/>
      <c r="V59614" s="53"/>
      <c r="W59614" s="53"/>
      <c r="X59614" s="53"/>
      <c r="Y59614" s="55"/>
    </row>
    <row r="59615" spans="21:25" x14ac:dyDescent="0.2">
      <c r="U59615" s="55"/>
      <c r="V59615" s="53"/>
      <c r="W59615" s="53"/>
      <c r="X59615" s="53"/>
      <c r="Y59615" s="55"/>
    </row>
    <row r="59616" spans="21:25" x14ac:dyDescent="0.2">
      <c r="U59616" s="55"/>
      <c r="V59616" s="53"/>
      <c r="W59616" s="53"/>
      <c r="X59616" s="53"/>
      <c r="Y59616" s="55"/>
    </row>
    <row r="59617" spans="21:25" x14ac:dyDescent="0.2">
      <c r="U59617" s="55"/>
      <c r="V59617" s="53"/>
      <c r="W59617" s="53"/>
      <c r="X59617" s="53"/>
      <c r="Y59617" s="55"/>
    </row>
    <row r="59618" spans="21:25" x14ac:dyDescent="0.2">
      <c r="U59618" s="55"/>
      <c r="V59618" s="53"/>
      <c r="W59618" s="53"/>
      <c r="X59618" s="53"/>
      <c r="Y59618" s="55"/>
    </row>
    <row r="59619" spans="21:25" x14ac:dyDescent="0.2">
      <c r="U59619" s="55"/>
      <c r="V59619" s="53"/>
      <c r="W59619" s="53"/>
      <c r="X59619" s="53"/>
      <c r="Y59619" s="55"/>
    </row>
    <row r="59620" spans="21:25" x14ac:dyDescent="0.2">
      <c r="U59620" s="55"/>
      <c r="V59620" s="53"/>
      <c r="W59620" s="53"/>
      <c r="X59620" s="53"/>
      <c r="Y59620" s="55"/>
    </row>
    <row r="59621" spans="21:25" x14ac:dyDescent="0.2">
      <c r="U59621" s="55"/>
      <c r="V59621" s="53"/>
      <c r="W59621" s="53"/>
      <c r="X59621" s="53"/>
      <c r="Y59621" s="55"/>
    </row>
    <row r="59622" spans="21:25" x14ac:dyDescent="0.2">
      <c r="U59622" s="55"/>
      <c r="V59622" s="53"/>
      <c r="W59622" s="53"/>
      <c r="X59622" s="53"/>
      <c r="Y59622" s="55"/>
    </row>
    <row r="59623" spans="21:25" x14ac:dyDescent="0.2">
      <c r="U59623" s="55"/>
      <c r="V59623" s="53"/>
      <c r="W59623" s="53"/>
      <c r="X59623" s="53"/>
      <c r="Y59623" s="55"/>
    </row>
    <row r="59624" spans="21:25" x14ac:dyDescent="0.2">
      <c r="U59624" s="55"/>
      <c r="V59624" s="53"/>
      <c r="W59624" s="53"/>
      <c r="X59624" s="53"/>
      <c r="Y59624" s="55"/>
    </row>
    <row r="59625" spans="21:25" x14ac:dyDescent="0.2">
      <c r="U59625" s="55"/>
      <c r="V59625" s="53"/>
      <c r="W59625" s="53"/>
      <c r="X59625" s="53"/>
      <c r="Y59625" s="55"/>
    </row>
    <row r="59626" spans="21:25" x14ac:dyDescent="0.2">
      <c r="U59626" s="55"/>
      <c r="V59626" s="53"/>
      <c r="W59626" s="53"/>
      <c r="X59626" s="53"/>
      <c r="Y59626" s="55"/>
    </row>
    <row r="59627" spans="21:25" x14ac:dyDescent="0.2">
      <c r="U59627" s="55"/>
      <c r="V59627" s="53"/>
      <c r="W59627" s="53"/>
      <c r="X59627" s="53"/>
      <c r="Y59627" s="55"/>
    </row>
    <row r="59628" spans="21:25" x14ac:dyDescent="0.2">
      <c r="U59628" s="55"/>
      <c r="V59628" s="53"/>
      <c r="W59628" s="53"/>
      <c r="X59628" s="53"/>
      <c r="Y59628" s="55"/>
    </row>
    <row r="59629" spans="21:25" x14ac:dyDescent="0.2">
      <c r="U59629" s="55"/>
      <c r="V59629" s="53"/>
      <c r="W59629" s="53"/>
      <c r="X59629" s="53"/>
      <c r="Y59629" s="55"/>
    </row>
    <row r="59630" spans="21:25" x14ac:dyDescent="0.2">
      <c r="U59630" s="55"/>
      <c r="V59630" s="53"/>
      <c r="W59630" s="53"/>
      <c r="X59630" s="53"/>
      <c r="Y59630" s="55"/>
    </row>
    <row r="59631" spans="21:25" x14ac:dyDescent="0.2">
      <c r="U59631" s="55"/>
      <c r="V59631" s="53"/>
      <c r="W59631" s="53"/>
      <c r="X59631" s="53"/>
      <c r="Y59631" s="55"/>
    </row>
    <row r="59632" spans="21:25" x14ac:dyDescent="0.2">
      <c r="U59632" s="55"/>
      <c r="V59632" s="53"/>
      <c r="W59632" s="53"/>
      <c r="X59632" s="53"/>
      <c r="Y59632" s="55"/>
    </row>
    <row r="59633" spans="21:25" x14ac:dyDescent="0.2">
      <c r="U59633" s="55"/>
      <c r="V59633" s="53"/>
      <c r="W59633" s="53"/>
      <c r="X59633" s="53"/>
      <c r="Y59633" s="55"/>
    </row>
    <row r="59634" spans="21:25" x14ac:dyDescent="0.2">
      <c r="U59634" s="55"/>
      <c r="V59634" s="53"/>
      <c r="W59634" s="53"/>
      <c r="X59634" s="53"/>
      <c r="Y59634" s="55"/>
    </row>
    <row r="59635" spans="21:25" x14ac:dyDescent="0.2">
      <c r="U59635" s="55"/>
      <c r="V59635" s="53"/>
      <c r="W59635" s="53"/>
      <c r="X59635" s="53"/>
      <c r="Y59635" s="55"/>
    </row>
    <row r="59636" spans="21:25" x14ac:dyDescent="0.2">
      <c r="U59636" s="55"/>
      <c r="V59636" s="53"/>
      <c r="W59636" s="53"/>
      <c r="X59636" s="53"/>
      <c r="Y59636" s="55"/>
    </row>
    <row r="59637" spans="21:25" x14ac:dyDescent="0.2">
      <c r="U59637" s="55"/>
      <c r="V59637" s="53"/>
      <c r="W59637" s="53"/>
      <c r="X59637" s="53"/>
      <c r="Y59637" s="55"/>
    </row>
    <row r="59638" spans="21:25" x14ac:dyDescent="0.2">
      <c r="U59638" s="55"/>
      <c r="V59638" s="53"/>
      <c r="W59638" s="53"/>
      <c r="X59638" s="53"/>
      <c r="Y59638" s="55"/>
    </row>
    <row r="59639" spans="21:25" x14ac:dyDescent="0.2">
      <c r="U59639" s="55"/>
      <c r="V59639" s="53"/>
      <c r="W59639" s="53"/>
      <c r="X59639" s="53"/>
      <c r="Y59639" s="55"/>
    </row>
    <row r="59640" spans="21:25" x14ac:dyDescent="0.2">
      <c r="U59640" s="55"/>
      <c r="V59640" s="53"/>
      <c r="W59640" s="53"/>
      <c r="X59640" s="53"/>
      <c r="Y59640" s="55"/>
    </row>
    <row r="59641" spans="21:25" x14ac:dyDescent="0.2">
      <c r="U59641" s="55"/>
      <c r="V59641" s="53"/>
      <c r="W59641" s="53"/>
      <c r="X59641" s="53"/>
      <c r="Y59641" s="55"/>
    </row>
    <row r="59642" spans="21:25" x14ac:dyDescent="0.2">
      <c r="U59642" s="55"/>
      <c r="V59642" s="53"/>
      <c r="W59642" s="53"/>
      <c r="X59642" s="53"/>
      <c r="Y59642" s="55"/>
    </row>
    <row r="59643" spans="21:25" x14ac:dyDescent="0.2">
      <c r="U59643" s="55"/>
      <c r="V59643" s="53"/>
      <c r="W59643" s="53"/>
      <c r="X59643" s="53"/>
      <c r="Y59643" s="55"/>
    </row>
    <row r="59644" spans="21:25" x14ac:dyDescent="0.2">
      <c r="U59644" s="55"/>
      <c r="V59644" s="53"/>
      <c r="W59644" s="53"/>
      <c r="X59644" s="53"/>
      <c r="Y59644" s="55"/>
    </row>
    <row r="59645" spans="21:25" x14ac:dyDescent="0.2">
      <c r="U59645" s="55"/>
      <c r="V59645" s="53"/>
      <c r="W59645" s="53"/>
      <c r="X59645" s="53"/>
      <c r="Y59645" s="55"/>
    </row>
    <row r="59646" spans="21:25" x14ac:dyDescent="0.2">
      <c r="U59646" s="55"/>
      <c r="V59646" s="53"/>
      <c r="W59646" s="53"/>
      <c r="X59646" s="53"/>
      <c r="Y59646" s="55"/>
    </row>
    <row r="59647" spans="21:25" x14ac:dyDescent="0.2">
      <c r="U59647" s="55"/>
      <c r="V59647" s="53"/>
      <c r="W59647" s="53"/>
      <c r="X59647" s="53"/>
      <c r="Y59647" s="55"/>
    </row>
    <row r="59648" spans="21:25" x14ac:dyDescent="0.2">
      <c r="U59648" s="55"/>
      <c r="V59648" s="53"/>
      <c r="W59648" s="53"/>
      <c r="X59648" s="53"/>
      <c r="Y59648" s="55"/>
    </row>
    <row r="59649" spans="21:25" x14ac:dyDescent="0.2">
      <c r="U59649" s="55"/>
      <c r="V59649" s="53"/>
      <c r="W59649" s="53"/>
      <c r="X59649" s="53"/>
      <c r="Y59649" s="55"/>
    </row>
    <row r="59650" spans="21:25" x14ac:dyDescent="0.2">
      <c r="U59650" s="55"/>
      <c r="V59650" s="53"/>
      <c r="W59650" s="53"/>
      <c r="X59650" s="53"/>
      <c r="Y59650" s="55"/>
    </row>
    <row r="59651" spans="21:25" x14ac:dyDescent="0.2">
      <c r="U59651" s="55"/>
      <c r="V59651" s="53"/>
      <c r="W59651" s="53"/>
      <c r="X59651" s="53"/>
      <c r="Y59651" s="55"/>
    </row>
    <row r="59652" spans="21:25" x14ac:dyDescent="0.2">
      <c r="U59652" s="55"/>
      <c r="V59652" s="53"/>
      <c r="W59652" s="53"/>
      <c r="X59652" s="53"/>
      <c r="Y59652" s="55"/>
    </row>
    <row r="59653" spans="21:25" x14ac:dyDescent="0.2">
      <c r="U59653" s="55"/>
      <c r="V59653" s="53"/>
      <c r="W59653" s="53"/>
      <c r="X59653" s="53"/>
      <c r="Y59653" s="55"/>
    </row>
    <row r="59654" spans="21:25" x14ac:dyDescent="0.2">
      <c r="U59654" s="55"/>
      <c r="V59654" s="53"/>
      <c r="W59654" s="53"/>
      <c r="X59654" s="53"/>
      <c r="Y59654" s="55"/>
    </row>
    <row r="59655" spans="21:25" x14ac:dyDescent="0.2">
      <c r="U59655" s="55"/>
      <c r="V59655" s="53"/>
      <c r="W59655" s="53"/>
      <c r="X59655" s="53"/>
      <c r="Y59655" s="55"/>
    </row>
    <row r="59656" spans="21:25" x14ac:dyDescent="0.2">
      <c r="U59656" s="55"/>
      <c r="V59656" s="53"/>
      <c r="W59656" s="53"/>
      <c r="X59656" s="53"/>
      <c r="Y59656" s="55"/>
    </row>
    <row r="59657" spans="21:25" x14ac:dyDescent="0.2">
      <c r="U59657" s="55"/>
      <c r="V59657" s="53"/>
      <c r="W59657" s="53"/>
      <c r="X59657" s="53"/>
      <c r="Y59657" s="55"/>
    </row>
    <row r="59658" spans="21:25" x14ac:dyDescent="0.2">
      <c r="U59658" s="55"/>
      <c r="V59658" s="53"/>
      <c r="W59658" s="53"/>
      <c r="X59658" s="53"/>
      <c r="Y59658" s="55"/>
    </row>
    <row r="59659" spans="21:25" x14ac:dyDescent="0.2">
      <c r="U59659" s="55"/>
      <c r="V59659" s="53"/>
      <c r="W59659" s="53"/>
      <c r="X59659" s="53"/>
      <c r="Y59659" s="55"/>
    </row>
    <row r="59660" spans="21:25" x14ac:dyDescent="0.2">
      <c r="U59660" s="55"/>
      <c r="V59660" s="53"/>
      <c r="W59660" s="53"/>
      <c r="X59660" s="53"/>
      <c r="Y59660" s="55"/>
    </row>
    <row r="59661" spans="21:25" x14ac:dyDescent="0.2">
      <c r="U59661" s="55"/>
      <c r="V59661" s="53"/>
      <c r="W59661" s="53"/>
      <c r="X59661" s="53"/>
      <c r="Y59661" s="55"/>
    </row>
    <row r="59662" spans="21:25" x14ac:dyDescent="0.2">
      <c r="U59662" s="55"/>
      <c r="V59662" s="53"/>
      <c r="W59662" s="53"/>
      <c r="X59662" s="53"/>
      <c r="Y59662" s="55"/>
    </row>
    <row r="59663" spans="21:25" x14ac:dyDescent="0.2">
      <c r="U59663" s="55"/>
      <c r="V59663" s="53"/>
      <c r="W59663" s="53"/>
      <c r="X59663" s="53"/>
      <c r="Y59663" s="55"/>
    </row>
    <row r="59664" spans="21:25" x14ac:dyDescent="0.2">
      <c r="U59664" s="55"/>
      <c r="V59664" s="53"/>
      <c r="W59664" s="53"/>
      <c r="X59664" s="53"/>
      <c r="Y59664" s="55"/>
    </row>
    <row r="59665" spans="21:25" x14ac:dyDescent="0.2">
      <c r="U59665" s="55"/>
      <c r="V59665" s="53"/>
      <c r="W59665" s="53"/>
      <c r="X59665" s="53"/>
      <c r="Y59665" s="55"/>
    </row>
    <row r="59666" spans="21:25" x14ac:dyDescent="0.2">
      <c r="U59666" s="55"/>
      <c r="V59666" s="53"/>
      <c r="W59666" s="53"/>
      <c r="X59666" s="53"/>
      <c r="Y59666" s="55"/>
    </row>
    <row r="59667" spans="21:25" x14ac:dyDescent="0.2">
      <c r="U59667" s="55"/>
      <c r="V59667" s="53"/>
      <c r="W59667" s="53"/>
      <c r="X59667" s="53"/>
      <c r="Y59667" s="55"/>
    </row>
    <row r="59668" spans="21:25" x14ac:dyDescent="0.2">
      <c r="U59668" s="55"/>
      <c r="V59668" s="53"/>
      <c r="W59668" s="53"/>
      <c r="X59668" s="53"/>
      <c r="Y59668" s="55"/>
    </row>
    <row r="59669" spans="21:25" x14ac:dyDescent="0.2">
      <c r="U59669" s="55"/>
      <c r="V59669" s="53"/>
      <c r="W59669" s="53"/>
      <c r="X59669" s="53"/>
      <c r="Y59669" s="55"/>
    </row>
    <row r="59670" spans="21:25" x14ac:dyDescent="0.2">
      <c r="U59670" s="55"/>
      <c r="V59670" s="53"/>
      <c r="W59670" s="53"/>
      <c r="X59670" s="53"/>
      <c r="Y59670" s="55"/>
    </row>
    <row r="59671" spans="21:25" x14ac:dyDescent="0.2">
      <c r="U59671" s="55"/>
      <c r="V59671" s="53"/>
      <c r="W59671" s="53"/>
      <c r="X59671" s="53"/>
      <c r="Y59671" s="55"/>
    </row>
    <row r="59672" spans="21:25" x14ac:dyDescent="0.2">
      <c r="U59672" s="55"/>
      <c r="V59672" s="53"/>
      <c r="W59672" s="53"/>
      <c r="X59672" s="53"/>
      <c r="Y59672" s="55"/>
    </row>
    <row r="59673" spans="21:25" x14ac:dyDescent="0.2">
      <c r="U59673" s="55"/>
      <c r="V59673" s="53"/>
      <c r="W59673" s="53"/>
      <c r="X59673" s="53"/>
      <c r="Y59673" s="55"/>
    </row>
    <row r="59674" spans="21:25" x14ac:dyDescent="0.2">
      <c r="U59674" s="55"/>
      <c r="V59674" s="53"/>
      <c r="W59674" s="53"/>
      <c r="X59674" s="53"/>
      <c r="Y59674" s="55"/>
    </row>
    <row r="59675" spans="21:25" x14ac:dyDescent="0.2">
      <c r="U59675" s="55"/>
      <c r="V59675" s="53"/>
      <c r="W59675" s="53"/>
      <c r="X59675" s="53"/>
      <c r="Y59675" s="55"/>
    </row>
    <row r="59676" spans="21:25" x14ac:dyDescent="0.2">
      <c r="U59676" s="55"/>
      <c r="V59676" s="53"/>
      <c r="W59676" s="53"/>
      <c r="X59676" s="53"/>
      <c r="Y59676" s="55"/>
    </row>
    <row r="59677" spans="21:25" x14ac:dyDescent="0.2">
      <c r="U59677" s="55"/>
      <c r="V59677" s="53"/>
      <c r="W59677" s="53"/>
      <c r="X59677" s="53"/>
      <c r="Y59677" s="55"/>
    </row>
    <row r="59678" spans="21:25" x14ac:dyDescent="0.2">
      <c r="U59678" s="55"/>
      <c r="V59678" s="53"/>
      <c r="W59678" s="53"/>
      <c r="X59678" s="53"/>
      <c r="Y59678" s="55"/>
    </row>
    <row r="59679" spans="21:25" x14ac:dyDescent="0.2">
      <c r="U59679" s="55"/>
      <c r="V59679" s="53"/>
      <c r="W59679" s="53"/>
      <c r="X59679" s="53"/>
      <c r="Y59679" s="55"/>
    </row>
    <row r="59680" spans="21:25" x14ac:dyDescent="0.2">
      <c r="U59680" s="55"/>
      <c r="V59680" s="53"/>
      <c r="W59680" s="53"/>
      <c r="X59680" s="53"/>
      <c r="Y59680" s="55"/>
    </row>
    <row r="59681" spans="21:25" x14ac:dyDescent="0.2">
      <c r="U59681" s="55"/>
      <c r="V59681" s="53"/>
      <c r="W59681" s="53"/>
      <c r="X59681" s="53"/>
      <c r="Y59681" s="55"/>
    </row>
    <row r="59682" spans="21:25" x14ac:dyDescent="0.2">
      <c r="U59682" s="55"/>
      <c r="V59682" s="53"/>
      <c r="W59682" s="53"/>
      <c r="X59682" s="53"/>
      <c r="Y59682" s="55"/>
    </row>
    <row r="59683" spans="21:25" x14ac:dyDescent="0.2">
      <c r="U59683" s="55"/>
      <c r="V59683" s="53"/>
      <c r="W59683" s="53"/>
      <c r="X59683" s="53"/>
      <c r="Y59683" s="55"/>
    </row>
    <row r="59684" spans="21:25" x14ac:dyDescent="0.2">
      <c r="U59684" s="55"/>
      <c r="V59684" s="53"/>
      <c r="W59684" s="53"/>
      <c r="X59684" s="53"/>
      <c r="Y59684" s="55"/>
    </row>
    <row r="59685" spans="21:25" x14ac:dyDescent="0.2">
      <c r="U59685" s="55"/>
      <c r="V59685" s="53"/>
      <c r="W59685" s="53"/>
      <c r="X59685" s="53"/>
      <c r="Y59685" s="55"/>
    </row>
    <row r="59686" spans="21:25" x14ac:dyDescent="0.2">
      <c r="U59686" s="55"/>
      <c r="V59686" s="53"/>
      <c r="W59686" s="53"/>
      <c r="X59686" s="53"/>
      <c r="Y59686" s="55"/>
    </row>
    <row r="59687" spans="21:25" x14ac:dyDescent="0.2">
      <c r="U59687" s="55"/>
      <c r="V59687" s="53"/>
      <c r="W59687" s="53"/>
      <c r="X59687" s="53"/>
      <c r="Y59687" s="55"/>
    </row>
    <row r="59688" spans="21:25" x14ac:dyDescent="0.2">
      <c r="U59688" s="55"/>
      <c r="V59688" s="53"/>
      <c r="W59688" s="53"/>
      <c r="X59688" s="53"/>
      <c r="Y59688" s="55"/>
    </row>
    <row r="59689" spans="21:25" x14ac:dyDescent="0.2">
      <c r="U59689" s="55"/>
      <c r="V59689" s="53"/>
      <c r="W59689" s="53"/>
      <c r="X59689" s="53"/>
      <c r="Y59689" s="55"/>
    </row>
    <row r="59690" spans="21:25" x14ac:dyDescent="0.2">
      <c r="U59690" s="55"/>
      <c r="V59690" s="53"/>
      <c r="W59690" s="53"/>
      <c r="X59690" s="53"/>
      <c r="Y59690" s="55"/>
    </row>
    <row r="59691" spans="21:25" x14ac:dyDescent="0.2">
      <c r="U59691" s="55"/>
      <c r="V59691" s="53"/>
      <c r="W59691" s="53"/>
      <c r="X59691" s="53"/>
      <c r="Y59691" s="55"/>
    </row>
    <row r="59692" spans="21:25" x14ac:dyDescent="0.2">
      <c r="U59692" s="55"/>
      <c r="V59692" s="53"/>
      <c r="W59692" s="53"/>
      <c r="X59692" s="53"/>
      <c r="Y59692" s="55"/>
    </row>
    <row r="59693" spans="21:25" x14ac:dyDescent="0.2">
      <c r="U59693" s="55"/>
      <c r="V59693" s="53"/>
      <c r="W59693" s="53"/>
      <c r="X59693" s="53"/>
      <c r="Y59693" s="55"/>
    </row>
    <row r="59694" spans="21:25" x14ac:dyDescent="0.2">
      <c r="U59694" s="55"/>
      <c r="V59694" s="53"/>
      <c r="W59694" s="53"/>
      <c r="X59694" s="53"/>
      <c r="Y59694" s="55"/>
    </row>
    <row r="59695" spans="21:25" x14ac:dyDescent="0.2">
      <c r="U59695" s="55"/>
      <c r="V59695" s="53"/>
      <c r="W59695" s="53"/>
      <c r="X59695" s="53"/>
      <c r="Y59695" s="55"/>
    </row>
    <row r="59696" spans="21:25" x14ac:dyDescent="0.2">
      <c r="U59696" s="55"/>
      <c r="V59696" s="53"/>
      <c r="W59696" s="53"/>
      <c r="X59696" s="53"/>
      <c r="Y59696" s="55"/>
    </row>
    <row r="59697" spans="21:25" x14ac:dyDescent="0.2">
      <c r="U59697" s="55"/>
      <c r="V59697" s="53"/>
      <c r="W59697" s="53"/>
      <c r="X59697" s="53"/>
      <c r="Y59697" s="55"/>
    </row>
    <row r="59698" spans="21:25" x14ac:dyDescent="0.2">
      <c r="U59698" s="55"/>
      <c r="V59698" s="53"/>
      <c r="W59698" s="53"/>
      <c r="X59698" s="53"/>
      <c r="Y59698" s="55"/>
    </row>
    <row r="59699" spans="21:25" x14ac:dyDescent="0.2">
      <c r="U59699" s="55"/>
      <c r="V59699" s="53"/>
      <c r="W59699" s="53"/>
      <c r="X59699" s="53"/>
      <c r="Y59699" s="55"/>
    </row>
    <row r="59700" spans="21:25" x14ac:dyDescent="0.2">
      <c r="U59700" s="55"/>
      <c r="V59700" s="53"/>
      <c r="W59700" s="53"/>
      <c r="X59700" s="53"/>
      <c r="Y59700" s="55"/>
    </row>
    <row r="59701" spans="21:25" x14ac:dyDescent="0.2">
      <c r="U59701" s="55"/>
      <c r="V59701" s="53"/>
      <c r="W59701" s="53"/>
      <c r="X59701" s="53"/>
      <c r="Y59701" s="55"/>
    </row>
    <row r="59702" spans="21:25" x14ac:dyDescent="0.2">
      <c r="U59702" s="55"/>
      <c r="V59702" s="53"/>
      <c r="W59702" s="53"/>
      <c r="X59702" s="53"/>
      <c r="Y59702" s="55"/>
    </row>
    <row r="59703" spans="21:25" x14ac:dyDescent="0.2">
      <c r="U59703" s="55"/>
      <c r="V59703" s="53"/>
      <c r="W59703" s="53"/>
      <c r="X59703" s="53"/>
      <c r="Y59703" s="55"/>
    </row>
    <row r="59704" spans="21:25" x14ac:dyDescent="0.2">
      <c r="U59704" s="55"/>
      <c r="V59704" s="53"/>
      <c r="W59704" s="53"/>
      <c r="X59704" s="53"/>
      <c r="Y59704" s="55"/>
    </row>
    <row r="59705" spans="21:25" x14ac:dyDescent="0.2">
      <c r="U59705" s="55"/>
      <c r="V59705" s="53"/>
      <c r="W59705" s="53"/>
      <c r="X59705" s="53"/>
      <c r="Y59705" s="55"/>
    </row>
    <row r="59706" spans="21:25" x14ac:dyDescent="0.2">
      <c r="U59706" s="55"/>
      <c r="V59706" s="53"/>
      <c r="W59706" s="53"/>
      <c r="X59706" s="53"/>
      <c r="Y59706" s="55"/>
    </row>
    <row r="59707" spans="21:25" x14ac:dyDescent="0.2">
      <c r="U59707" s="55"/>
      <c r="V59707" s="53"/>
      <c r="W59707" s="53"/>
      <c r="X59707" s="53"/>
      <c r="Y59707" s="55"/>
    </row>
    <row r="59708" spans="21:25" x14ac:dyDescent="0.2">
      <c r="U59708" s="55"/>
      <c r="V59708" s="53"/>
      <c r="W59708" s="53"/>
      <c r="X59708" s="53"/>
      <c r="Y59708" s="55"/>
    </row>
    <row r="59709" spans="21:25" x14ac:dyDescent="0.2">
      <c r="U59709" s="55"/>
      <c r="V59709" s="53"/>
      <c r="W59709" s="53"/>
      <c r="X59709" s="53"/>
      <c r="Y59709" s="55"/>
    </row>
    <row r="59710" spans="21:25" x14ac:dyDescent="0.2">
      <c r="U59710" s="55"/>
      <c r="V59710" s="53"/>
      <c r="W59710" s="53"/>
      <c r="X59710" s="53"/>
      <c r="Y59710" s="55"/>
    </row>
    <row r="59711" spans="21:25" x14ac:dyDescent="0.2">
      <c r="U59711" s="55"/>
      <c r="V59711" s="53"/>
      <c r="W59711" s="53"/>
      <c r="X59711" s="53"/>
      <c r="Y59711" s="55"/>
    </row>
    <row r="59712" spans="21:25" x14ac:dyDescent="0.2">
      <c r="U59712" s="55"/>
      <c r="V59712" s="53"/>
      <c r="W59712" s="53"/>
      <c r="X59712" s="53"/>
      <c r="Y59712" s="55"/>
    </row>
    <row r="59713" spans="21:25" x14ac:dyDescent="0.2">
      <c r="U59713" s="55"/>
      <c r="V59713" s="53"/>
      <c r="W59713" s="53"/>
      <c r="X59713" s="53"/>
      <c r="Y59713" s="55"/>
    </row>
    <row r="59714" spans="21:25" x14ac:dyDescent="0.2">
      <c r="U59714" s="55"/>
      <c r="V59714" s="53"/>
      <c r="W59714" s="53"/>
      <c r="X59714" s="53"/>
      <c r="Y59714" s="55"/>
    </row>
    <row r="59715" spans="21:25" x14ac:dyDescent="0.2">
      <c r="U59715" s="55"/>
      <c r="V59715" s="53"/>
      <c r="W59715" s="53"/>
      <c r="X59715" s="53"/>
      <c r="Y59715" s="55"/>
    </row>
    <row r="59716" spans="21:25" x14ac:dyDescent="0.2">
      <c r="U59716" s="55"/>
      <c r="V59716" s="53"/>
      <c r="W59716" s="53"/>
      <c r="X59716" s="53"/>
      <c r="Y59716" s="55"/>
    </row>
    <row r="59717" spans="21:25" x14ac:dyDescent="0.2">
      <c r="U59717" s="55"/>
      <c r="V59717" s="53"/>
      <c r="W59717" s="53"/>
      <c r="X59717" s="53"/>
      <c r="Y59717" s="55"/>
    </row>
    <row r="59718" spans="21:25" x14ac:dyDescent="0.2">
      <c r="U59718" s="55"/>
      <c r="V59718" s="53"/>
      <c r="W59718" s="53"/>
      <c r="X59718" s="53"/>
      <c r="Y59718" s="55"/>
    </row>
    <row r="59719" spans="21:25" x14ac:dyDescent="0.2">
      <c r="U59719" s="55"/>
      <c r="V59719" s="53"/>
      <c r="W59719" s="53"/>
      <c r="X59719" s="53"/>
      <c r="Y59719" s="55"/>
    </row>
    <row r="59720" spans="21:25" x14ac:dyDescent="0.2">
      <c r="U59720" s="55"/>
      <c r="V59720" s="53"/>
      <c r="W59720" s="53"/>
      <c r="X59720" s="53"/>
      <c r="Y59720" s="55"/>
    </row>
    <row r="59721" spans="21:25" x14ac:dyDescent="0.2">
      <c r="U59721" s="55"/>
      <c r="V59721" s="53"/>
      <c r="W59721" s="53"/>
      <c r="X59721" s="53"/>
      <c r="Y59721" s="55"/>
    </row>
    <row r="59722" spans="21:25" x14ac:dyDescent="0.2">
      <c r="U59722" s="55"/>
      <c r="V59722" s="53"/>
      <c r="W59722" s="53"/>
      <c r="X59722" s="53"/>
      <c r="Y59722" s="55"/>
    </row>
    <row r="59723" spans="21:25" x14ac:dyDescent="0.2">
      <c r="U59723" s="55"/>
      <c r="V59723" s="53"/>
      <c r="W59723" s="53"/>
      <c r="X59723" s="53"/>
      <c r="Y59723" s="55"/>
    </row>
    <row r="59724" spans="21:25" x14ac:dyDescent="0.2">
      <c r="U59724" s="55"/>
      <c r="V59724" s="53"/>
      <c r="W59724" s="53"/>
      <c r="X59724" s="53"/>
      <c r="Y59724" s="55"/>
    </row>
    <row r="59725" spans="21:25" x14ac:dyDescent="0.2">
      <c r="U59725" s="55"/>
      <c r="V59725" s="53"/>
      <c r="W59725" s="53"/>
      <c r="X59725" s="53"/>
      <c r="Y59725" s="55"/>
    </row>
    <row r="59726" spans="21:25" x14ac:dyDescent="0.2">
      <c r="U59726" s="55"/>
      <c r="V59726" s="53"/>
      <c r="W59726" s="53"/>
      <c r="X59726" s="53"/>
      <c r="Y59726" s="55"/>
    </row>
    <row r="59727" spans="21:25" x14ac:dyDescent="0.2">
      <c r="U59727" s="55"/>
      <c r="V59727" s="53"/>
      <c r="W59727" s="53"/>
      <c r="X59727" s="53"/>
      <c r="Y59727" s="55"/>
    </row>
    <row r="59728" spans="21:25" x14ac:dyDescent="0.2">
      <c r="U59728" s="55"/>
      <c r="V59728" s="53"/>
      <c r="W59728" s="53"/>
      <c r="X59728" s="53"/>
      <c r="Y59728" s="55"/>
    </row>
    <row r="59729" spans="21:25" x14ac:dyDescent="0.2">
      <c r="U59729" s="55"/>
      <c r="V59729" s="53"/>
      <c r="W59729" s="53"/>
      <c r="X59729" s="53"/>
      <c r="Y59729" s="55"/>
    </row>
    <row r="59730" spans="21:25" x14ac:dyDescent="0.2">
      <c r="U59730" s="55"/>
      <c r="V59730" s="53"/>
      <c r="W59730" s="53"/>
      <c r="X59730" s="53"/>
      <c r="Y59730" s="55"/>
    </row>
    <row r="59731" spans="21:25" x14ac:dyDescent="0.2">
      <c r="U59731" s="55"/>
      <c r="V59731" s="53"/>
      <c r="W59731" s="53"/>
      <c r="X59731" s="53"/>
      <c r="Y59731" s="55"/>
    </row>
    <row r="59732" spans="21:25" x14ac:dyDescent="0.2">
      <c r="U59732" s="55"/>
      <c r="V59732" s="53"/>
      <c r="W59732" s="53"/>
      <c r="X59732" s="53"/>
      <c r="Y59732" s="55"/>
    </row>
    <row r="59733" spans="21:25" x14ac:dyDescent="0.2">
      <c r="U59733" s="55"/>
      <c r="V59733" s="53"/>
      <c r="W59733" s="53"/>
      <c r="X59733" s="53"/>
      <c r="Y59733" s="55"/>
    </row>
    <row r="59734" spans="21:25" x14ac:dyDescent="0.2">
      <c r="U59734" s="55"/>
      <c r="V59734" s="53"/>
      <c r="W59734" s="53"/>
      <c r="X59734" s="53"/>
      <c r="Y59734" s="55"/>
    </row>
    <row r="59735" spans="21:25" x14ac:dyDescent="0.2">
      <c r="U59735" s="55"/>
      <c r="V59735" s="53"/>
      <c r="W59735" s="53"/>
      <c r="X59735" s="53"/>
      <c r="Y59735" s="55"/>
    </row>
    <row r="59736" spans="21:25" x14ac:dyDescent="0.2">
      <c r="U59736" s="55"/>
      <c r="V59736" s="53"/>
      <c r="W59736" s="53"/>
      <c r="X59736" s="53"/>
      <c r="Y59736" s="55"/>
    </row>
    <row r="59737" spans="21:25" x14ac:dyDescent="0.2">
      <c r="U59737" s="55"/>
      <c r="V59737" s="53"/>
      <c r="W59737" s="53"/>
      <c r="X59737" s="53"/>
      <c r="Y59737" s="55"/>
    </row>
    <row r="59738" spans="21:25" x14ac:dyDescent="0.2">
      <c r="U59738" s="55"/>
      <c r="V59738" s="53"/>
      <c r="W59738" s="53"/>
      <c r="X59738" s="53"/>
      <c r="Y59738" s="55"/>
    </row>
    <row r="59739" spans="21:25" x14ac:dyDescent="0.2">
      <c r="U59739" s="55"/>
      <c r="V59739" s="53"/>
      <c r="W59739" s="53"/>
      <c r="X59739" s="53"/>
      <c r="Y59739" s="55"/>
    </row>
    <row r="59740" spans="21:25" x14ac:dyDescent="0.2">
      <c r="U59740" s="55"/>
      <c r="V59740" s="53"/>
      <c r="W59740" s="53"/>
      <c r="X59740" s="53"/>
      <c r="Y59740" s="55"/>
    </row>
    <row r="59741" spans="21:25" x14ac:dyDescent="0.2">
      <c r="U59741" s="55"/>
      <c r="V59741" s="53"/>
      <c r="W59741" s="53"/>
      <c r="X59741" s="53"/>
      <c r="Y59741" s="55"/>
    </row>
    <row r="59742" spans="21:25" x14ac:dyDescent="0.2">
      <c r="U59742" s="55"/>
      <c r="V59742" s="53"/>
      <c r="W59742" s="53"/>
      <c r="X59742" s="53"/>
      <c r="Y59742" s="55"/>
    </row>
    <row r="59743" spans="21:25" x14ac:dyDescent="0.2">
      <c r="U59743" s="55"/>
      <c r="V59743" s="53"/>
      <c r="W59743" s="53"/>
      <c r="X59743" s="53"/>
      <c r="Y59743" s="55"/>
    </row>
    <row r="59744" spans="21:25" x14ac:dyDescent="0.2">
      <c r="U59744" s="55"/>
      <c r="V59744" s="53"/>
      <c r="W59744" s="53"/>
      <c r="X59744" s="53"/>
      <c r="Y59744" s="55"/>
    </row>
    <row r="59745" spans="21:25" x14ac:dyDescent="0.2">
      <c r="U59745" s="55"/>
      <c r="V59745" s="53"/>
      <c r="W59745" s="53"/>
      <c r="X59745" s="53"/>
      <c r="Y59745" s="55"/>
    </row>
    <row r="59746" spans="21:25" x14ac:dyDescent="0.2">
      <c r="U59746" s="55"/>
      <c r="V59746" s="53"/>
      <c r="W59746" s="53"/>
      <c r="X59746" s="53"/>
      <c r="Y59746" s="55"/>
    </row>
    <row r="59747" spans="21:25" x14ac:dyDescent="0.2">
      <c r="U59747" s="55"/>
      <c r="V59747" s="53"/>
      <c r="W59747" s="53"/>
      <c r="X59747" s="53"/>
      <c r="Y59747" s="55"/>
    </row>
    <row r="59748" spans="21:25" x14ac:dyDescent="0.2">
      <c r="U59748" s="55"/>
      <c r="V59748" s="53"/>
      <c r="W59748" s="53"/>
      <c r="X59748" s="53"/>
      <c r="Y59748" s="55"/>
    </row>
    <row r="59749" spans="21:25" x14ac:dyDescent="0.2">
      <c r="U59749" s="55"/>
      <c r="V59749" s="53"/>
      <c r="W59749" s="53"/>
      <c r="X59749" s="53"/>
      <c r="Y59749" s="55"/>
    </row>
    <row r="59750" spans="21:25" x14ac:dyDescent="0.2">
      <c r="U59750" s="55"/>
      <c r="V59750" s="53"/>
      <c r="W59750" s="53"/>
      <c r="X59750" s="53"/>
      <c r="Y59750" s="55"/>
    </row>
    <row r="59751" spans="21:25" x14ac:dyDescent="0.2">
      <c r="U59751" s="55"/>
      <c r="V59751" s="53"/>
      <c r="W59751" s="53"/>
      <c r="X59751" s="53"/>
      <c r="Y59751" s="55"/>
    </row>
    <row r="59752" spans="21:25" x14ac:dyDescent="0.2">
      <c r="U59752" s="55"/>
      <c r="V59752" s="53"/>
      <c r="W59752" s="53"/>
      <c r="X59752" s="53"/>
      <c r="Y59752" s="55"/>
    </row>
    <row r="59753" spans="21:25" x14ac:dyDescent="0.2">
      <c r="U59753" s="55"/>
      <c r="V59753" s="53"/>
      <c r="W59753" s="53"/>
      <c r="X59753" s="53"/>
      <c r="Y59753" s="55"/>
    </row>
    <row r="59754" spans="21:25" x14ac:dyDescent="0.2">
      <c r="U59754" s="55"/>
      <c r="V59754" s="53"/>
      <c r="W59754" s="53"/>
      <c r="X59754" s="53"/>
      <c r="Y59754" s="55"/>
    </row>
    <row r="59755" spans="21:25" x14ac:dyDescent="0.2">
      <c r="U59755" s="55"/>
      <c r="V59755" s="53"/>
      <c r="W59755" s="53"/>
      <c r="X59755" s="53"/>
      <c r="Y59755" s="55"/>
    </row>
    <row r="59756" spans="21:25" x14ac:dyDescent="0.2">
      <c r="U59756" s="55"/>
      <c r="V59756" s="53"/>
      <c r="W59756" s="53"/>
      <c r="X59756" s="53"/>
      <c r="Y59756" s="55"/>
    </row>
    <row r="59757" spans="21:25" x14ac:dyDescent="0.2">
      <c r="U59757" s="55"/>
      <c r="V59757" s="53"/>
      <c r="W59757" s="53"/>
      <c r="X59757" s="53"/>
      <c r="Y59757" s="55"/>
    </row>
    <row r="59758" spans="21:25" x14ac:dyDescent="0.2">
      <c r="U59758" s="55"/>
      <c r="V59758" s="53"/>
      <c r="W59758" s="53"/>
      <c r="X59758" s="53"/>
      <c r="Y59758" s="55"/>
    </row>
    <row r="59759" spans="21:25" x14ac:dyDescent="0.2">
      <c r="U59759" s="55"/>
      <c r="V59759" s="53"/>
      <c r="W59759" s="53"/>
      <c r="X59759" s="53"/>
      <c r="Y59759" s="55"/>
    </row>
    <row r="59760" spans="21:25" x14ac:dyDescent="0.2">
      <c r="U59760" s="55"/>
      <c r="V59760" s="53"/>
      <c r="W59760" s="53"/>
      <c r="X59760" s="53"/>
      <c r="Y59760" s="55"/>
    </row>
    <row r="59761" spans="21:25" x14ac:dyDescent="0.2">
      <c r="U59761" s="55"/>
      <c r="V59761" s="53"/>
      <c r="W59761" s="53"/>
      <c r="X59761" s="53"/>
      <c r="Y59761" s="55"/>
    </row>
    <row r="59762" spans="21:25" x14ac:dyDescent="0.2">
      <c r="U59762" s="55"/>
      <c r="V59762" s="53"/>
      <c r="W59762" s="53"/>
      <c r="X59762" s="53"/>
      <c r="Y59762" s="55"/>
    </row>
    <row r="59763" spans="21:25" x14ac:dyDescent="0.2">
      <c r="U59763" s="55"/>
      <c r="V59763" s="53"/>
      <c r="W59763" s="53"/>
      <c r="X59763" s="53"/>
      <c r="Y59763" s="55"/>
    </row>
    <row r="59764" spans="21:25" x14ac:dyDescent="0.2">
      <c r="U59764" s="55"/>
      <c r="V59764" s="53"/>
      <c r="W59764" s="53"/>
      <c r="X59764" s="53"/>
      <c r="Y59764" s="55"/>
    </row>
    <row r="59765" spans="21:25" x14ac:dyDescent="0.2">
      <c r="U59765" s="55"/>
      <c r="V59765" s="53"/>
      <c r="W59765" s="53"/>
      <c r="X59765" s="53"/>
      <c r="Y59765" s="55"/>
    </row>
    <row r="59766" spans="21:25" x14ac:dyDescent="0.2">
      <c r="U59766" s="55"/>
      <c r="V59766" s="53"/>
      <c r="W59766" s="53"/>
      <c r="X59766" s="53"/>
      <c r="Y59766" s="55"/>
    </row>
    <row r="59767" spans="21:25" x14ac:dyDescent="0.2">
      <c r="U59767" s="55"/>
      <c r="V59767" s="53"/>
      <c r="W59767" s="53"/>
      <c r="X59767" s="53"/>
      <c r="Y59767" s="55"/>
    </row>
    <row r="59768" spans="21:25" x14ac:dyDescent="0.2">
      <c r="U59768" s="55"/>
      <c r="V59768" s="53"/>
      <c r="W59768" s="53"/>
      <c r="X59768" s="53"/>
      <c r="Y59768" s="55"/>
    </row>
    <row r="59769" spans="21:25" x14ac:dyDescent="0.2">
      <c r="U59769" s="55"/>
      <c r="V59769" s="53"/>
      <c r="W59769" s="53"/>
      <c r="X59769" s="53"/>
      <c r="Y59769" s="55"/>
    </row>
    <row r="59770" spans="21:25" x14ac:dyDescent="0.2">
      <c r="U59770" s="55"/>
      <c r="V59770" s="53"/>
      <c r="W59770" s="53"/>
      <c r="X59770" s="53"/>
      <c r="Y59770" s="55"/>
    </row>
    <row r="59771" spans="21:25" x14ac:dyDescent="0.2">
      <c r="U59771" s="55"/>
      <c r="V59771" s="53"/>
      <c r="W59771" s="53"/>
      <c r="X59771" s="53"/>
      <c r="Y59771" s="55"/>
    </row>
    <row r="59772" spans="21:25" x14ac:dyDescent="0.2">
      <c r="U59772" s="55"/>
      <c r="V59772" s="53"/>
      <c r="W59772" s="53"/>
      <c r="X59772" s="53"/>
      <c r="Y59772" s="55"/>
    </row>
    <row r="59773" spans="21:25" x14ac:dyDescent="0.2">
      <c r="U59773" s="55"/>
      <c r="V59773" s="53"/>
      <c r="W59773" s="53"/>
      <c r="X59773" s="53"/>
      <c r="Y59773" s="55"/>
    </row>
    <row r="59774" spans="21:25" x14ac:dyDescent="0.2">
      <c r="U59774" s="55"/>
      <c r="V59774" s="53"/>
      <c r="W59774" s="53"/>
      <c r="X59774" s="53"/>
      <c r="Y59774" s="55"/>
    </row>
    <row r="59775" spans="21:25" x14ac:dyDescent="0.2">
      <c r="U59775" s="55"/>
      <c r="V59775" s="53"/>
      <c r="W59775" s="53"/>
      <c r="X59775" s="53"/>
      <c r="Y59775" s="55"/>
    </row>
    <row r="59776" spans="21:25" x14ac:dyDescent="0.2">
      <c r="U59776" s="55"/>
      <c r="V59776" s="53"/>
      <c r="W59776" s="53"/>
      <c r="X59776" s="53"/>
      <c r="Y59776" s="55"/>
    </row>
    <row r="59777" spans="21:25" x14ac:dyDescent="0.2">
      <c r="U59777" s="55"/>
      <c r="V59777" s="53"/>
      <c r="W59777" s="53"/>
      <c r="X59777" s="53"/>
      <c r="Y59777" s="55"/>
    </row>
    <row r="59778" spans="21:25" x14ac:dyDescent="0.2">
      <c r="U59778" s="55"/>
      <c r="V59778" s="53"/>
      <c r="W59778" s="53"/>
      <c r="X59778" s="53"/>
      <c r="Y59778" s="55"/>
    </row>
    <row r="59779" spans="21:25" x14ac:dyDescent="0.2">
      <c r="U59779" s="55"/>
      <c r="V59779" s="53"/>
      <c r="W59779" s="53"/>
      <c r="X59779" s="53"/>
      <c r="Y59779" s="55"/>
    </row>
    <row r="59780" spans="21:25" x14ac:dyDescent="0.2">
      <c r="U59780" s="55"/>
      <c r="V59780" s="53"/>
      <c r="W59780" s="53"/>
      <c r="X59780" s="53"/>
      <c r="Y59780" s="55"/>
    </row>
    <row r="59781" spans="21:25" x14ac:dyDescent="0.2">
      <c r="U59781" s="55"/>
      <c r="V59781" s="53"/>
      <c r="W59781" s="53"/>
      <c r="X59781" s="53"/>
      <c r="Y59781" s="55"/>
    </row>
    <row r="59782" spans="21:25" x14ac:dyDescent="0.2">
      <c r="U59782" s="55"/>
      <c r="V59782" s="53"/>
      <c r="W59782" s="53"/>
      <c r="X59782" s="53"/>
      <c r="Y59782" s="55"/>
    </row>
    <row r="59783" spans="21:25" x14ac:dyDescent="0.2">
      <c r="U59783" s="55"/>
      <c r="V59783" s="53"/>
      <c r="W59783" s="53"/>
      <c r="X59783" s="53"/>
      <c r="Y59783" s="55"/>
    </row>
    <row r="59784" spans="21:25" x14ac:dyDescent="0.2">
      <c r="U59784" s="55"/>
      <c r="V59784" s="53"/>
      <c r="W59784" s="53"/>
      <c r="X59784" s="53"/>
      <c r="Y59784" s="55"/>
    </row>
    <row r="59785" spans="21:25" x14ac:dyDescent="0.2">
      <c r="U59785" s="55"/>
      <c r="V59785" s="53"/>
      <c r="W59785" s="53"/>
      <c r="X59785" s="53"/>
      <c r="Y59785" s="55"/>
    </row>
    <row r="59786" spans="21:25" x14ac:dyDescent="0.2">
      <c r="U59786" s="55"/>
      <c r="V59786" s="53"/>
      <c r="W59786" s="53"/>
      <c r="X59786" s="53"/>
      <c r="Y59786" s="55"/>
    </row>
    <row r="59787" spans="21:25" x14ac:dyDescent="0.2">
      <c r="U59787" s="55"/>
      <c r="V59787" s="53"/>
      <c r="W59787" s="53"/>
      <c r="X59787" s="53"/>
      <c r="Y59787" s="55"/>
    </row>
    <row r="59788" spans="21:25" x14ac:dyDescent="0.2">
      <c r="U59788" s="55"/>
      <c r="V59788" s="53"/>
      <c r="W59788" s="53"/>
      <c r="X59788" s="53"/>
      <c r="Y59788" s="55"/>
    </row>
    <row r="59789" spans="21:25" x14ac:dyDescent="0.2">
      <c r="U59789" s="55"/>
      <c r="V59789" s="53"/>
      <c r="W59789" s="53"/>
      <c r="X59789" s="53"/>
      <c r="Y59789" s="55"/>
    </row>
    <row r="59790" spans="21:25" x14ac:dyDescent="0.2">
      <c r="U59790" s="55"/>
      <c r="V59790" s="53"/>
      <c r="W59790" s="53"/>
      <c r="X59790" s="53"/>
      <c r="Y59790" s="55"/>
    </row>
    <row r="59791" spans="21:25" x14ac:dyDescent="0.2">
      <c r="U59791" s="55"/>
      <c r="V59791" s="53"/>
      <c r="W59791" s="53"/>
      <c r="X59791" s="53"/>
      <c r="Y59791" s="55"/>
    </row>
    <row r="59792" spans="21:25" x14ac:dyDescent="0.2">
      <c r="U59792" s="55"/>
      <c r="V59792" s="53"/>
      <c r="W59792" s="53"/>
      <c r="X59792" s="53"/>
      <c r="Y59792" s="55"/>
    </row>
    <row r="59793" spans="21:25" x14ac:dyDescent="0.2">
      <c r="U59793" s="55"/>
      <c r="V59793" s="53"/>
      <c r="W59793" s="53"/>
      <c r="X59793" s="53"/>
      <c r="Y59793" s="55"/>
    </row>
    <row r="59794" spans="21:25" x14ac:dyDescent="0.2">
      <c r="U59794" s="55"/>
      <c r="V59794" s="53"/>
      <c r="W59794" s="53"/>
      <c r="X59794" s="53"/>
      <c r="Y59794" s="55"/>
    </row>
    <row r="59795" spans="21:25" x14ac:dyDescent="0.2">
      <c r="U59795" s="55"/>
      <c r="V59795" s="53"/>
      <c r="W59795" s="53"/>
      <c r="X59795" s="53"/>
      <c r="Y59795" s="55"/>
    </row>
    <row r="59796" spans="21:25" x14ac:dyDescent="0.2">
      <c r="U59796" s="55"/>
      <c r="V59796" s="53"/>
      <c r="W59796" s="53"/>
      <c r="X59796" s="53"/>
      <c r="Y59796" s="55"/>
    </row>
    <row r="59797" spans="21:25" x14ac:dyDescent="0.2">
      <c r="U59797" s="55"/>
      <c r="V59797" s="53"/>
      <c r="W59797" s="53"/>
      <c r="X59797" s="53"/>
      <c r="Y59797" s="55"/>
    </row>
    <row r="59798" spans="21:25" x14ac:dyDescent="0.2">
      <c r="U59798" s="55"/>
      <c r="V59798" s="53"/>
      <c r="W59798" s="53"/>
      <c r="X59798" s="53"/>
      <c r="Y59798" s="55"/>
    </row>
    <row r="59799" spans="21:25" x14ac:dyDescent="0.2">
      <c r="U59799" s="55"/>
      <c r="V59799" s="53"/>
      <c r="W59799" s="53"/>
      <c r="X59799" s="53"/>
      <c r="Y59799" s="55"/>
    </row>
    <row r="59800" spans="21:25" x14ac:dyDescent="0.2">
      <c r="U59800" s="55"/>
      <c r="V59800" s="53"/>
      <c r="W59800" s="53"/>
      <c r="X59800" s="53"/>
      <c r="Y59800" s="55"/>
    </row>
    <row r="59801" spans="21:25" x14ac:dyDescent="0.2">
      <c r="U59801" s="55"/>
      <c r="V59801" s="53"/>
      <c r="W59801" s="53"/>
      <c r="X59801" s="53"/>
      <c r="Y59801" s="55"/>
    </row>
    <row r="59802" spans="21:25" x14ac:dyDescent="0.2">
      <c r="U59802" s="55"/>
      <c r="V59802" s="53"/>
      <c r="W59802" s="53"/>
      <c r="X59802" s="53"/>
      <c r="Y59802" s="55"/>
    </row>
    <row r="59803" spans="21:25" x14ac:dyDescent="0.2">
      <c r="U59803" s="55"/>
      <c r="V59803" s="53"/>
      <c r="W59803" s="53"/>
      <c r="X59803" s="53"/>
      <c r="Y59803" s="55"/>
    </row>
    <row r="59804" spans="21:25" x14ac:dyDescent="0.2">
      <c r="U59804" s="55"/>
      <c r="V59804" s="53"/>
      <c r="W59804" s="53"/>
      <c r="X59804" s="53"/>
      <c r="Y59804" s="55"/>
    </row>
    <row r="59805" spans="21:25" x14ac:dyDescent="0.2">
      <c r="U59805" s="55"/>
      <c r="V59805" s="53"/>
      <c r="W59805" s="53"/>
      <c r="X59805" s="53"/>
      <c r="Y59805" s="55"/>
    </row>
    <row r="59806" spans="21:25" x14ac:dyDescent="0.2">
      <c r="U59806" s="55"/>
      <c r="V59806" s="53"/>
      <c r="W59806" s="53"/>
      <c r="X59806" s="53"/>
      <c r="Y59806" s="55"/>
    </row>
    <row r="59807" spans="21:25" x14ac:dyDescent="0.2">
      <c r="U59807" s="55"/>
      <c r="V59807" s="53"/>
      <c r="W59807" s="53"/>
      <c r="X59807" s="53"/>
      <c r="Y59807" s="55"/>
    </row>
    <row r="59808" spans="21:25" x14ac:dyDescent="0.2">
      <c r="U59808" s="55"/>
      <c r="V59808" s="53"/>
      <c r="W59808" s="53"/>
      <c r="X59808" s="53"/>
      <c r="Y59808" s="55"/>
    </row>
    <row r="59809" spans="21:25" x14ac:dyDescent="0.2">
      <c r="U59809" s="55"/>
      <c r="V59809" s="53"/>
      <c r="W59809" s="53"/>
      <c r="X59809" s="53"/>
      <c r="Y59809" s="55"/>
    </row>
    <row r="59810" spans="21:25" x14ac:dyDescent="0.2">
      <c r="U59810" s="55"/>
      <c r="V59810" s="53"/>
      <c r="W59810" s="53"/>
      <c r="X59810" s="53"/>
      <c r="Y59810" s="55"/>
    </row>
    <row r="59811" spans="21:25" x14ac:dyDescent="0.2">
      <c r="U59811" s="55"/>
      <c r="V59811" s="53"/>
      <c r="W59811" s="53"/>
      <c r="X59811" s="53"/>
      <c r="Y59811" s="55"/>
    </row>
    <row r="59812" spans="21:25" x14ac:dyDescent="0.2">
      <c r="U59812" s="55"/>
      <c r="V59812" s="53"/>
      <c r="W59812" s="53"/>
      <c r="X59812" s="53"/>
      <c r="Y59812" s="55"/>
    </row>
    <row r="59813" spans="21:25" x14ac:dyDescent="0.2">
      <c r="U59813" s="55"/>
      <c r="V59813" s="53"/>
      <c r="W59813" s="53"/>
      <c r="X59813" s="53"/>
      <c r="Y59813" s="55"/>
    </row>
    <row r="59814" spans="21:25" x14ac:dyDescent="0.2">
      <c r="U59814" s="55"/>
      <c r="V59814" s="53"/>
      <c r="W59814" s="53"/>
      <c r="X59814" s="53"/>
      <c r="Y59814" s="55"/>
    </row>
    <row r="59815" spans="21:25" x14ac:dyDescent="0.2">
      <c r="U59815" s="55"/>
      <c r="V59815" s="53"/>
      <c r="W59815" s="53"/>
      <c r="X59815" s="53"/>
      <c r="Y59815" s="55"/>
    </row>
    <row r="59816" spans="21:25" x14ac:dyDescent="0.2">
      <c r="U59816" s="55"/>
      <c r="V59816" s="53"/>
      <c r="W59816" s="53"/>
      <c r="X59816" s="53"/>
      <c r="Y59816" s="55"/>
    </row>
    <row r="59817" spans="21:25" x14ac:dyDescent="0.2">
      <c r="U59817" s="55"/>
      <c r="V59817" s="53"/>
      <c r="W59817" s="53"/>
      <c r="X59817" s="53"/>
      <c r="Y59817" s="55"/>
    </row>
    <row r="59818" spans="21:25" x14ac:dyDescent="0.2">
      <c r="U59818" s="55"/>
      <c r="V59818" s="53"/>
      <c r="W59818" s="53"/>
      <c r="X59818" s="53"/>
      <c r="Y59818" s="55"/>
    </row>
    <row r="59819" spans="21:25" x14ac:dyDescent="0.2">
      <c r="U59819" s="55"/>
      <c r="V59819" s="53"/>
      <c r="W59819" s="53"/>
      <c r="X59819" s="53"/>
      <c r="Y59819" s="55"/>
    </row>
    <row r="59820" spans="21:25" x14ac:dyDescent="0.2">
      <c r="U59820" s="55"/>
      <c r="V59820" s="53"/>
      <c r="W59820" s="53"/>
      <c r="X59820" s="53"/>
      <c r="Y59820" s="55"/>
    </row>
    <row r="59821" spans="21:25" x14ac:dyDescent="0.2">
      <c r="U59821" s="55"/>
      <c r="V59821" s="53"/>
      <c r="W59821" s="53"/>
      <c r="X59821" s="53"/>
      <c r="Y59821" s="55"/>
    </row>
    <row r="59822" spans="21:25" x14ac:dyDescent="0.2">
      <c r="U59822" s="55"/>
      <c r="V59822" s="53"/>
      <c r="W59822" s="53"/>
      <c r="X59822" s="53"/>
      <c r="Y59822" s="55"/>
    </row>
    <row r="59823" spans="21:25" x14ac:dyDescent="0.2">
      <c r="U59823" s="55"/>
      <c r="V59823" s="53"/>
      <c r="W59823" s="53"/>
      <c r="X59823" s="53"/>
      <c r="Y59823" s="55"/>
    </row>
    <row r="59824" spans="21:25" x14ac:dyDescent="0.2">
      <c r="U59824" s="55"/>
      <c r="V59824" s="53"/>
      <c r="W59824" s="53"/>
      <c r="X59824" s="53"/>
      <c r="Y59824" s="55"/>
    </row>
    <row r="59825" spans="21:25" x14ac:dyDescent="0.2">
      <c r="U59825" s="55"/>
      <c r="V59825" s="53"/>
      <c r="W59825" s="53"/>
      <c r="X59825" s="53"/>
      <c r="Y59825" s="55"/>
    </row>
    <row r="59826" spans="21:25" x14ac:dyDescent="0.2">
      <c r="U59826" s="55"/>
      <c r="V59826" s="53"/>
      <c r="W59826" s="53"/>
      <c r="X59826" s="53"/>
      <c r="Y59826" s="55"/>
    </row>
    <row r="59827" spans="21:25" x14ac:dyDescent="0.2">
      <c r="U59827" s="55"/>
      <c r="V59827" s="53"/>
      <c r="W59827" s="53"/>
      <c r="X59827" s="53"/>
      <c r="Y59827" s="55"/>
    </row>
    <row r="59828" spans="21:25" x14ac:dyDescent="0.2">
      <c r="U59828" s="55"/>
      <c r="V59828" s="53"/>
      <c r="W59828" s="53"/>
      <c r="X59828" s="53"/>
      <c r="Y59828" s="55"/>
    </row>
    <row r="59829" spans="21:25" x14ac:dyDescent="0.2">
      <c r="U59829" s="55"/>
      <c r="V59829" s="53"/>
      <c r="W59829" s="53"/>
      <c r="X59829" s="53"/>
      <c r="Y59829" s="55"/>
    </row>
    <row r="59830" spans="21:25" x14ac:dyDescent="0.2">
      <c r="U59830" s="55"/>
      <c r="V59830" s="53"/>
      <c r="W59830" s="53"/>
      <c r="X59830" s="53"/>
      <c r="Y59830" s="55"/>
    </row>
    <row r="59831" spans="21:25" x14ac:dyDescent="0.2">
      <c r="U59831" s="55"/>
      <c r="V59831" s="53"/>
      <c r="W59831" s="53"/>
      <c r="X59831" s="53"/>
      <c r="Y59831" s="55"/>
    </row>
    <row r="59832" spans="21:25" x14ac:dyDescent="0.2">
      <c r="U59832" s="55"/>
      <c r="V59832" s="53"/>
      <c r="W59832" s="53"/>
      <c r="X59832" s="53"/>
      <c r="Y59832" s="55"/>
    </row>
    <row r="59833" spans="21:25" x14ac:dyDescent="0.2">
      <c r="U59833" s="55"/>
      <c r="V59833" s="53"/>
      <c r="W59833" s="53"/>
      <c r="X59833" s="53"/>
      <c r="Y59833" s="55"/>
    </row>
    <row r="59834" spans="21:25" x14ac:dyDescent="0.2">
      <c r="U59834" s="55"/>
      <c r="V59834" s="53"/>
      <c r="W59834" s="53"/>
      <c r="X59834" s="53"/>
      <c r="Y59834" s="55"/>
    </row>
    <row r="59835" spans="21:25" x14ac:dyDescent="0.2">
      <c r="U59835" s="55"/>
      <c r="V59835" s="53"/>
      <c r="W59835" s="53"/>
      <c r="X59835" s="53"/>
      <c r="Y59835" s="55"/>
    </row>
    <row r="59836" spans="21:25" x14ac:dyDescent="0.2">
      <c r="U59836" s="55"/>
      <c r="V59836" s="53"/>
      <c r="W59836" s="53"/>
      <c r="X59836" s="53"/>
      <c r="Y59836" s="55"/>
    </row>
    <row r="59837" spans="21:25" x14ac:dyDescent="0.2">
      <c r="U59837" s="55"/>
      <c r="V59837" s="53"/>
      <c r="W59837" s="53"/>
      <c r="X59837" s="53"/>
      <c r="Y59837" s="55"/>
    </row>
    <row r="59838" spans="21:25" x14ac:dyDescent="0.2">
      <c r="U59838" s="55"/>
      <c r="V59838" s="53"/>
      <c r="W59838" s="53"/>
      <c r="X59838" s="53"/>
      <c r="Y59838" s="55"/>
    </row>
    <row r="59839" spans="21:25" x14ac:dyDescent="0.2">
      <c r="U59839" s="55"/>
      <c r="V59839" s="53"/>
      <c r="W59839" s="53"/>
      <c r="X59839" s="53"/>
      <c r="Y59839" s="55"/>
    </row>
    <row r="59840" spans="21:25" x14ac:dyDescent="0.2">
      <c r="U59840" s="55"/>
      <c r="V59840" s="53"/>
      <c r="W59840" s="53"/>
      <c r="X59840" s="53"/>
      <c r="Y59840" s="55"/>
    </row>
    <row r="59841" spans="21:25" x14ac:dyDescent="0.2">
      <c r="U59841" s="55"/>
      <c r="V59841" s="53"/>
      <c r="W59841" s="53"/>
      <c r="X59841" s="53"/>
      <c r="Y59841" s="55"/>
    </row>
    <row r="59842" spans="21:25" x14ac:dyDescent="0.2">
      <c r="U59842" s="55"/>
      <c r="V59842" s="53"/>
      <c r="W59842" s="53"/>
      <c r="X59842" s="53"/>
      <c r="Y59842" s="55"/>
    </row>
    <row r="59843" spans="21:25" x14ac:dyDescent="0.2">
      <c r="U59843" s="55"/>
      <c r="V59843" s="53"/>
      <c r="W59843" s="53"/>
      <c r="X59843" s="53"/>
      <c r="Y59843" s="55"/>
    </row>
    <row r="59844" spans="21:25" x14ac:dyDescent="0.2">
      <c r="U59844" s="55"/>
      <c r="V59844" s="53"/>
      <c r="W59844" s="53"/>
      <c r="X59844" s="53"/>
      <c r="Y59844" s="55"/>
    </row>
    <row r="59845" spans="21:25" x14ac:dyDescent="0.2">
      <c r="U59845" s="55"/>
      <c r="V59845" s="53"/>
      <c r="W59845" s="53"/>
      <c r="X59845" s="53"/>
      <c r="Y59845" s="55"/>
    </row>
    <row r="59846" spans="21:25" x14ac:dyDescent="0.2">
      <c r="U59846" s="55"/>
      <c r="V59846" s="53"/>
      <c r="W59846" s="53"/>
      <c r="X59846" s="53"/>
      <c r="Y59846" s="55"/>
    </row>
    <row r="59847" spans="21:25" x14ac:dyDescent="0.2">
      <c r="U59847" s="55"/>
      <c r="V59847" s="53"/>
      <c r="W59847" s="53"/>
      <c r="X59847" s="53"/>
      <c r="Y59847" s="55"/>
    </row>
    <row r="59848" spans="21:25" x14ac:dyDescent="0.2">
      <c r="U59848" s="55"/>
      <c r="V59848" s="53"/>
      <c r="W59848" s="53"/>
      <c r="X59848" s="53"/>
      <c r="Y59848" s="55"/>
    </row>
    <row r="59849" spans="21:25" x14ac:dyDescent="0.2">
      <c r="U59849" s="55"/>
      <c r="V59849" s="53"/>
      <c r="W59849" s="53"/>
      <c r="X59849" s="53"/>
      <c r="Y59849" s="55"/>
    </row>
    <row r="59850" spans="21:25" x14ac:dyDescent="0.2">
      <c r="U59850" s="55"/>
      <c r="V59850" s="53"/>
      <c r="W59850" s="53"/>
      <c r="X59850" s="53"/>
      <c r="Y59850" s="55"/>
    </row>
    <row r="59851" spans="21:25" x14ac:dyDescent="0.2">
      <c r="U59851" s="55"/>
      <c r="V59851" s="53"/>
      <c r="W59851" s="53"/>
      <c r="X59851" s="53"/>
      <c r="Y59851" s="55"/>
    </row>
    <row r="59852" spans="21:25" x14ac:dyDescent="0.2">
      <c r="U59852" s="55"/>
      <c r="V59852" s="53"/>
      <c r="W59852" s="53"/>
      <c r="X59852" s="53"/>
      <c r="Y59852" s="55"/>
    </row>
    <row r="59853" spans="21:25" x14ac:dyDescent="0.2">
      <c r="U59853" s="55"/>
      <c r="V59853" s="53"/>
      <c r="W59853" s="53"/>
      <c r="X59853" s="53"/>
      <c r="Y59853" s="55"/>
    </row>
    <row r="59854" spans="21:25" x14ac:dyDescent="0.2">
      <c r="U59854" s="55"/>
      <c r="V59854" s="53"/>
      <c r="W59854" s="53"/>
      <c r="X59854" s="53"/>
      <c r="Y59854" s="55"/>
    </row>
    <row r="59855" spans="21:25" x14ac:dyDescent="0.2">
      <c r="U59855" s="55"/>
      <c r="V59855" s="53"/>
      <c r="W59855" s="53"/>
      <c r="X59855" s="53"/>
      <c r="Y59855" s="55"/>
    </row>
    <row r="59856" spans="21:25" x14ac:dyDescent="0.2">
      <c r="U59856" s="55"/>
      <c r="V59856" s="53"/>
      <c r="W59856" s="53"/>
      <c r="X59856" s="53"/>
      <c r="Y59856" s="55"/>
    </row>
    <row r="59857" spans="21:25" x14ac:dyDescent="0.2">
      <c r="U59857" s="55"/>
      <c r="V59857" s="53"/>
      <c r="W59857" s="53"/>
      <c r="X59857" s="53"/>
      <c r="Y59857" s="55"/>
    </row>
    <row r="59858" spans="21:25" x14ac:dyDescent="0.2">
      <c r="U59858" s="55"/>
      <c r="V59858" s="53"/>
      <c r="W59858" s="53"/>
      <c r="X59858" s="53"/>
      <c r="Y59858" s="55"/>
    </row>
    <row r="59859" spans="21:25" x14ac:dyDescent="0.2">
      <c r="U59859" s="55"/>
      <c r="V59859" s="53"/>
      <c r="W59859" s="53"/>
      <c r="X59859" s="53"/>
      <c r="Y59859" s="55"/>
    </row>
    <row r="59860" spans="21:25" x14ac:dyDescent="0.2">
      <c r="U59860" s="55"/>
      <c r="V59860" s="53"/>
      <c r="W59860" s="53"/>
      <c r="X59860" s="53"/>
      <c r="Y59860" s="55"/>
    </row>
    <row r="59861" spans="21:25" x14ac:dyDescent="0.2">
      <c r="U59861" s="55"/>
      <c r="V59861" s="53"/>
      <c r="W59861" s="53"/>
      <c r="X59861" s="53"/>
      <c r="Y59861" s="55"/>
    </row>
    <row r="59862" spans="21:25" x14ac:dyDescent="0.2">
      <c r="U59862" s="55"/>
      <c r="V59862" s="53"/>
      <c r="W59862" s="53"/>
      <c r="X59862" s="53"/>
      <c r="Y59862" s="55"/>
    </row>
    <row r="59863" spans="21:25" x14ac:dyDescent="0.2">
      <c r="U59863" s="55"/>
      <c r="V59863" s="53"/>
      <c r="W59863" s="53"/>
      <c r="X59863" s="53"/>
      <c r="Y59863" s="55"/>
    </row>
    <row r="59864" spans="21:25" x14ac:dyDescent="0.2">
      <c r="U59864" s="55"/>
      <c r="V59864" s="53"/>
      <c r="W59864" s="53"/>
      <c r="X59864" s="53"/>
      <c r="Y59864" s="55"/>
    </row>
    <row r="59865" spans="21:25" x14ac:dyDescent="0.2">
      <c r="U59865" s="55"/>
      <c r="V59865" s="53"/>
      <c r="W59865" s="53"/>
      <c r="X59865" s="53"/>
      <c r="Y59865" s="55"/>
    </row>
    <row r="59866" spans="21:25" x14ac:dyDescent="0.2">
      <c r="U59866" s="55"/>
      <c r="V59866" s="53"/>
      <c r="W59866" s="53"/>
      <c r="X59866" s="53"/>
      <c r="Y59866" s="55"/>
    </row>
    <row r="59867" spans="21:25" x14ac:dyDescent="0.2">
      <c r="U59867" s="55"/>
      <c r="V59867" s="53"/>
      <c r="W59867" s="53"/>
      <c r="X59867" s="53"/>
      <c r="Y59867" s="55"/>
    </row>
    <row r="59868" spans="21:25" x14ac:dyDescent="0.2">
      <c r="U59868" s="55"/>
      <c r="V59868" s="53"/>
      <c r="W59868" s="53"/>
      <c r="X59868" s="53"/>
      <c r="Y59868" s="55"/>
    </row>
    <row r="59869" spans="21:25" x14ac:dyDescent="0.2">
      <c r="U59869" s="55"/>
      <c r="V59869" s="53"/>
      <c r="W59869" s="53"/>
      <c r="X59869" s="53"/>
      <c r="Y59869" s="55"/>
    </row>
    <row r="59870" spans="21:25" x14ac:dyDescent="0.2">
      <c r="U59870" s="55"/>
      <c r="V59870" s="53"/>
      <c r="W59870" s="53"/>
      <c r="X59870" s="53"/>
      <c r="Y59870" s="55"/>
    </row>
    <row r="59871" spans="21:25" x14ac:dyDescent="0.2">
      <c r="U59871" s="55"/>
      <c r="V59871" s="53"/>
      <c r="W59871" s="53"/>
      <c r="X59871" s="53"/>
      <c r="Y59871" s="55"/>
    </row>
    <row r="59872" spans="21:25" x14ac:dyDescent="0.2">
      <c r="U59872" s="55"/>
      <c r="V59872" s="53"/>
      <c r="W59872" s="53"/>
      <c r="X59872" s="53"/>
      <c r="Y59872" s="55"/>
    </row>
    <row r="59873" spans="21:25" x14ac:dyDescent="0.2">
      <c r="U59873" s="55"/>
      <c r="V59873" s="53"/>
      <c r="W59873" s="53"/>
      <c r="X59873" s="53"/>
      <c r="Y59873" s="55"/>
    </row>
    <row r="59874" spans="21:25" x14ac:dyDescent="0.2">
      <c r="U59874" s="55"/>
      <c r="V59874" s="53"/>
      <c r="W59874" s="53"/>
      <c r="X59874" s="53"/>
      <c r="Y59874" s="55"/>
    </row>
    <row r="59875" spans="21:25" x14ac:dyDescent="0.2">
      <c r="U59875" s="55"/>
      <c r="V59875" s="53"/>
      <c r="W59875" s="53"/>
      <c r="X59875" s="53"/>
      <c r="Y59875" s="55"/>
    </row>
    <row r="59876" spans="21:25" x14ac:dyDescent="0.2">
      <c r="U59876" s="55"/>
      <c r="V59876" s="53"/>
      <c r="W59876" s="53"/>
      <c r="X59876" s="53"/>
      <c r="Y59876" s="55"/>
    </row>
    <row r="59877" spans="21:25" x14ac:dyDescent="0.2">
      <c r="U59877" s="55"/>
      <c r="V59877" s="53"/>
      <c r="W59877" s="53"/>
      <c r="X59877" s="53"/>
      <c r="Y59877" s="55"/>
    </row>
    <row r="59878" spans="21:25" x14ac:dyDescent="0.2">
      <c r="U59878" s="55"/>
      <c r="V59878" s="53"/>
      <c r="W59878" s="53"/>
      <c r="X59878" s="53"/>
      <c r="Y59878" s="55"/>
    </row>
    <row r="59879" spans="21:25" x14ac:dyDescent="0.2">
      <c r="U59879" s="55"/>
      <c r="V59879" s="53"/>
      <c r="W59879" s="53"/>
      <c r="X59879" s="53"/>
      <c r="Y59879" s="55"/>
    </row>
    <row r="59880" spans="21:25" x14ac:dyDescent="0.2">
      <c r="U59880" s="55"/>
      <c r="V59880" s="53"/>
      <c r="W59880" s="53"/>
      <c r="X59880" s="53"/>
      <c r="Y59880" s="55"/>
    </row>
    <row r="59881" spans="21:25" x14ac:dyDescent="0.2">
      <c r="U59881" s="55"/>
      <c r="V59881" s="53"/>
      <c r="W59881" s="53"/>
      <c r="X59881" s="53"/>
      <c r="Y59881" s="55"/>
    </row>
    <row r="59882" spans="21:25" x14ac:dyDescent="0.2">
      <c r="U59882" s="55"/>
      <c r="V59882" s="53"/>
      <c r="W59882" s="53"/>
      <c r="X59882" s="53"/>
      <c r="Y59882" s="55"/>
    </row>
    <row r="59883" spans="21:25" x14ac:dyDescent="0.2">
      <c r="U59883" s="55"/>
      <c r="V59883" s="53"/>
      <c r="W59883" s="53"/>
      <c r="X59883" s="53"/>
      <c r="Y59883" s="55"/>
    </row>
    <row r="59884" spans="21:25" x14ac:dyDescent="0.2">
      <c r="U59884" s="55"/>
      <c r="V59884" s="53"/>
      <c r="W59884" s="53"/>
      <c r="X59884" s="53"/>
      <c r="Y59884" s="55"/>
    </row>
    <row r="59885" spans="21:25" x14ac:dyDescent="0.2">
      <c r="U59885" s="55"/>
      <c r="V59885" s="53"/>
      <c r="W59885" s="53"/>
      <c r="X59885" s="53"/>
      <c r="Y59885" s="55"/>
    </row>
    <row r="59886" spans="21:25" x14ac:dyDescent="0.2">
      <c r="U59886" s="55"/>
      <c r="V59886" s="53"/>
      <c r="W59886" s="53"/>
      <c r="X59886" s="53"/>
      <c r="Y59886" s="55"/>
    </row>
    <row r="59887" spans="21:25" x14ac:dyDescent="0.2">
      <c r="U59887" s="55"/>
      <c r="V59887" s="53"/>
      <c r="W59887" s="53"/>
      <c r="X59887" s="53"/>
      <c r="Y59887" s="55"/>
    </row>
    <row r="59888" spans="21:25" x14ac:dyDescent="0.2">
      <c r="U59888" s="55"/>
      <c r="V59888" s="53"/>
      <c r="W59888" s="53"/>
      <c r="X59888" s="53"/>
      <c r="Y59888" s="55"/>
    </row>
    <row r="59889" spans="21:25" x14ac:dyDescent="0.2">
      <c r="U59889" s="55"/>
      <c r="V59889" s="53"/>
      <c r="W59889" s="53"/>
      <c r="X59889" s="53"/>
      <c r="Y59889" s="55"/>
    </row>
    <row r="59890" spans="21:25" x14ac:dyDescent="0.2">
      <c r="U59890" s="55"/>
      <c r="V59890" s="53"/>
      <c r="W59890" s="53"/>
      <c r="X59890" s="53"/>
      <c r="Y59890" s="55"/>
    </row>
    <row r="59891" spans="21:25" x14ac:dyDescent="0.2">
      <c r="U59891" s="55"/>
      <c r="V59891" s="53"/>
      <c r="W59891" s="53"/>
      <c r="X59891" s="53"/>
      <c r="Y59891" s="55"/>
    </row>
    <row r="59892" spans="21:25" x14ac:dyDescent="0.2">
      <c r="U59892" s="55"/>
      <c r="V59892" s="53"/>
      <c r="W59892" s="53"/>
      <c r="X59892" s="53"/>
      <c r="Y59892" s="55"/>
    </row>
    <row r="59893" spans="21:25" x14ac:dyDescent="0.2">
      <c r="U59893" s="55"/>
      <c r="V59893" s="53"/>
      <c r="W59893" s="53"/>
      <c r="X59893" s="53"/>
      <c r="Y59893" s="55"/>
    </row>
    <row r="59894" spans="21:25" x14ac:dyDescent="0.2">
      <c r="U59894" s="55"/>
      <c r="V59894" s="53"/>
      <c r="W59894" s="53"/>
      <c r="X59894" s="53"/>
      <c r="Y59894" s="55"/>
    </row>
    <row r="59895" spans="21:25" x14ac:dyDescent="0.2">
      <c r="U59895" s="55"/>
      <c r="V59895" s="53"/>
      <c r="W59895" s="53"/>
      <c r="X59895" s="53"/>
      <c r="Y59895" s="55"/>
    </row>
    <row r="59896" spans="21:25" x14ac:dyDescent="0.2">
      <c r="U59896" s="55"/>
      <c r="V59896" s="53"/>
      <c r="W59896" s="53"/>
      <c r="X59896" s="53"/>
      <c r="Y59896" s="55"/>
    </row>
    <row r="59897" spans="21:25" x14ac:dyDescent="0.2">
      <c r="U59897" s="55"/>
      <c r="V59897" s="53"/>
      <c r="W59897" s="53"/>
      <c r="X59897" s="53"/>
      <c r="Y59897" s="55"/>
    </row>
    <row r="59898" spans="21:25" x14ac:dyDescent="0.2">
      <c r="U59898" s="55"/>
      <c r="V59898" s="53"/>
      <c r="W59898" s="53"/>
      <c r="X59898" s="53"/>
      <c r="Y59898" s="55"/>
    </row>
    <row r="59899" spans="21:25" x14ac:dyDescent="0.2">
      <c r="U59899" s="55"/>
      <c r="V59899" s="53"/>
      <c r="W59899" s="53"/>
      <c r="X59899" s="53"/>
      <c r="Y59899" s="55"/>
    </row>
    <row r="59900" spans="21:25" x14ac:dyDescent="0.2">
      <c r="U59900" s="55"/>
      <c r="V59900" s="53"/>
      <c r="W59900" s="53"/>
      <c r="X59900" s="53"/>
      <c r="Y59900" s="55"/>
    </row>
    <row r="59901" spans="21:25" x14ac:dyDescent="0.2">
      <c r="U59901" s="55"/>
      <c r="V59901" s="53"/>
      <c r="W59901" s="53"/>
      <c r="X59901" s="53"/>
      <c r="Y59901" s="55"/>
    </row>
    <row r="59902" spans="21:25" x14ac:dyDescent="0.2">
      <c r="U59902" s="55"/>
      <c r="V59902" s="53"/>
      <c r="W59902" s="53"/>
      <c r="X59902" s="53"/>
      <c r="Y59902" s="55"/>
    </row>
    <row r="59903" spans="21:25" x14ac:dyDescent="0.2">
      <c r="U59903" s="55"/>
      <c r="V59903" s="53"/>
      <c r="W59903" s="53"/>
      <c r="X59903" s="53"/>
      <c r="Y59903" s="55"/>
    </row>
    <row r="59904" spans="21:25" x14ac:dyDescent="0.2">
      <c r="U59904" s="55"/>
      <c r="V59904" s="53"/>
      <c r="W59904" s="53"/>
      <c r="X59904" s="53"/>
      <c r="Y59904" s="55"/>
    </row>
    <row r="59905" spans="21:25" x14ac:dyDescent="0.2">
      <c r="U59905" s="55"/>
      <c r="V59905" s="53"/>
      <c r="W59905" s="53"/>
      <c r="X59905" s="53"/>
      <c r="Y59905" s="55"/>
    </row>
    <row r="59906" spans="21:25" x14ac:dyDescent="0.2">
      <c r="U59906" s="55"/>
      <c r="V59906" s="53"/>
      <c r="W59906" s="53"/>
      <c r="X59906" s="53"/>
      <c r="Y59906" s="55"/>
    </row>
    <row r="59907" spans="21:25" x14ac:dyDescent="0.2">
      <c r="U59907" s="55"/>
      <c r="V59907" s="53"/>
      <c r="W59907" s="53"/>
      <c r="X59907" s="53"/>
      <c r="Y59907" s="55"/>
    </row>
    <row r="59908" spans="21:25" x14ac:dyDescent="0.2">
      <c r="U59908" s="55"/>
      <c r="V59908" s="53"/>
      <c r="W59908" s="53"/>
      <c r="X59908" s="53"/>
      <c r="Y59908" s="55"/>
    </row>
    <row r="59909" spans="21:25" x14ac:dyDescent="0.2">
      <c r="U59909" s="55"/>
      <c r="V59909" s="53"/>
      <c r="W59909" s="53"/>
      <c r="X59909" s="53"/>
      <c r="Y59909" s="55"/>
    </row>
    <row r="59910" spans="21:25" x14ac:dyDescent="0.2">
      <c r="U59910" s="55"/>
      <c r="V59910" s="53"/>
      <c r="W59910" s="53"/>
      <c r="X59910" s="53"/>
      <c r="Y59910" s="55"/>
    </row>
    <row r="59911" spans="21:25" x14ac:dyDescent="0.2">
      <c r="U59911" s="55"/>
      <c r="V59911" s="53"/>
      <c r="W59911" s="53"/>
      <c r="X59911" s="53"/>
      <c r="Y59911" s="55"/>
    </row>
    <row r="59912" spans="21:25" x14ac:dyDescent="0.2">
      <c r="U59912" s="55"/>
      <c r="V59912" s="53"/>
      <c r="W59912" s="53"/>
      <c r="X59912" s="53"/>
      <c r="Y59912" s="55"/>
    </row>
    <row r="59913" spans="21:25" x14ac:dyDescent="0.2">
      <c r="U59913" s="55"/>
      <c r="V59913" s="53"/>
      <c r="W59913" s="53"/>
      <c r="X59913" s="53"/>
      <c r="Y59913" s="55"/>
    </row>
    <row r="59914" spans="21:25" x14ac:dyDescent="0.2">
      <c r="U59914" s="55"/>
      <c r="V59914" s="53"/>
      <c r="W59914" s="53"/>
      <c r="X59914" s="53"/>
      <c r="Y59914" s="55"/>
    </row>
    <row r="59915" spans="21:25" x14ac:dyDescent="0.2">
      <c r="U59915" s="55"/>
      <c r="V59915" s="53"/>
      <c r="W59915" s="53"/>
      <c r="X59915" s="53"/>
      <c r="Y59915" s="55"/>
    </row>
    <row r="59916" spans="21:25" x14ac:dyDescent="0.2">
      <c r="U59916" s="55"/>
      <c r="V59916" s="53"/>
      <c r="W59916" s="53"/>
      <c r="X59916" s="53"/>
      <c r="Y59916" s="55"/>
    </row>
    <row r="59917" spans="21:25" x14ac:dyDescent="0.2">
      <c r="U59917" s="55"/>
      <c r="V59917" s="53"/>
      <c r="W59917" s="53"/>
      <c r="X59917" s="53"/>
      <c r="Y59917" s="55"/>
    </row>
    <row r="59918" spans="21:25" x14ac:dyDescent="0.2">
      <c r="U59918" s="55"/>
      <c r="V59918" s="53"/>
      <c r="W59918" s="53"/>
      <c r="X59918" s="53"/>
      <c r="Y59918" s="55"/>
    </row>
    <row r="59919" spans="21:25" x14ac:dyDescent="0.2">
      <c r="U59919" s="55"/>
      <c r="V59919" s="53"/>
      <c r="W59919" s="53"/>
      <c r="X59919" s="53"/>
      <c r="Y59919" s="55"/>
    </row>
    <row r="59920" spans="21:25" x14ac:dyDescent="0.2">
      <c r="U59920" s="55"/>
      <c r="V59920" s="53"/>
      <c r="W59920" s="53"/>
      <c r="X59920" s="53"/>
      <c r="Y59920" s="55"/>
    </row>
    <row r="59921" spans="21:25" x14ac:dyDescent="0.2">
      <c r="U59921" s="55"/>
      <c r="V59921" s="53"/>
      <c r="W59921" s="53"/>
      <c r="X59921" s="53"/>
      <c r="Y59921" s="55"/>
    </row>
    <row r="59922" spans="21:25" x14ac:dyDescent="0.2">
      <c r="U59922" s="55"/>
      <c r="V59922" s="53"/>
      <c r="W59922" s="53"/>
      <c r="X59922" s="53"/>
      <c r="Y59922" s="55"/>
    </row>
    <row r="59923" spans="21:25" x14ac:dyDescent="0.2">
      <c r="U59923" s="55"/>
      <c r="V59923" s="53"/>
      <c r="W59923" s="53"/>
      <c r="X59923" s="53"/>
      <c r="Y59923" s="55"/>
    </row>
    <row r="59924" spans="21:25" x14ac:dyDescent="0.2">
      <c r="U59924" s="55"/>
      <c r="V59924" s="53"/>
      <c r="W59924" s="53"/>
      <c r="X59924" s="53"/>
      <c r="Y59924" s="55"/>
    </row>
    <row r="59925" spans="21:25" x14ac:dyDescent="0.2">
      <c r="U59925" s="55"/>
      <c r="V59925" s="53"/>
      <c r="W59925" s="53"/>
      <c r="X59925" s="53"/>
      <c r="Y59925" s="55"/>
    </row>
    <row r="59926" spans="21:25" x14ac:dyDescent="0.2">
      <c r="U59926" s="55"/>
      <c r="V59926" s="53"/>
      <c r="W59926" s="53"/>
      <c r="X59926" s="53"/>
      <c r="Y59926" s="55"/>
    </row>
    <row r="59927" spans="21:25" x14ac:dyDescent="0.2">
      <c r="U59927" s="55"/>
      <c r="V59927" s="53"/>
      <c r="W59927" s="53"/>
      <c r="X59927" s="53"/>
      <c r="Y59927" s="55"/>
    </row>
    <row r="59928" spans="21:25" x14ac:dyDescent="0.2">
      <c r="U59928" s="55"/>
      <c r="V59928" s="53"/>
      <c r="W59928" s="53"/>
      <c r="X59928" s="53"/>
      <c r="Y59928" s="55"/>
    </row>
    <row r="59929" spans="21:25" x14ac:dyDescent="0.2">
      <c r="U59929" s="55"/>
      <c r="V59929" s="53"/>
      <c r="W59929" s="53"/>
      <c r="X59929" s="53"/>
      <c r="Y59929" s="55"/>
    </row>
    <row r="59930" spans="21:25" x14ac:dyDescent="0.2">
      <c r="U59930" s="55"/>
      <c r="V59930" s="53"/>
      <c r="W59930" s="53"/>
      <c r="X59930" s="53"/>
      <c r="Y59930" s="55"/>
    </row>
    <row r="59931" spans="21:25" x14ac:dyDescent="0.2">
      <c r="U59931" s="55"/>
      <c r="V59931" s="53"/>
      <c r="W59931" s="53"/>
      <c r="X59931" s="53"/>
      <c r="Y59931" s="55"/>
    </row>
    <row r="59932" spans="21:25" x14ac:dyDescent="0.2">
      <c r="U59932" s="55"/>
      <c r="V59932" s="53"/>
      <c r="W59932" s="53"/>
      <c r="X59932" s="53"/>
      <c r="Y59932" s="55"/>
    </row>
    <row r="59933" spans="21:25" x14ac:dyDescent="0.2">
      <c r="U59933" s="55"/>
      <c r="V59933" s="53"/>
      <c r="W59933" s="53"/>
      <c r="X59933" s="53"/>
      <c r="Y59933" s="55"/>
    </row>
    <row r="59934" spans="21:25" x14ac:dyDescent="0.2">
      <c r="U59934" s="55"/>
      <c r="V59934" s="53"/>
      <c r="W59934" s="53"/>
      <c r="X59934" s="53"/>
      <c r="Y59934" s="55"/>
    </row>
    <row r="59935" spans="21:25" x14ac:dyDescent="0.2">
      <c r="U59935" s="55"/>
      <c r="V59935" s="53"/>
      <c r="W59935" s="53"/>
      <c r="X59935" s="53"/>
      <c r="Y59935" s="55"/>
    </row>
    <row r="59936" spans="21:25" x14ac:dyDescent="0.2">
      <c r="U59936" s="55"/>
      <c r="V59936" s="53"/>
      <c r="W59936" s="53"/>
      <c r="X59936" s="53"/>
      <c r="Y59936" s="55"/>
    </row>
    <row r="59937" spans="21:25" x14ac:dyDescent="0.2">
      <c r="U59937" s="55"/>
      <c r="V59937" s="53"/>
      <c r="W59937" s="53"/>
      <c r="X59937" s="53"/>
      <c r="Y59937" s="55"/>
    </row>
    <row r="59938" spans="21:25" x14ac:dyDescent="0.2">
      <c r="U59938" s="55"/>
      <c r="V59938" s="53"/>
      <c r="W59938" s="53"/>
      <c r="X59938" s="53"/>
      <c r="Y59938" s="55"/>
    </row>
    <row r="59939" spans="21:25" x14ac:dyDescent="0.2">
      <c r="U59939" s="55"/>
      <c r="V59939" s="53"/>
      <c r="W59939" s="53"/>
      <c r="X59939" s="53"/>
      <c r="Y59939" s="55"/>
    </row>
    <row r="59940" spans="21:25" x14ac:dyDescent="0.2">
      <c r="U59940" s="55"/>
      <c r="V59940" s="53"/>
      <c r="W59940" s="53"/>
      <c r="X59940" s="53"/>
      <c r="Y59940" s="55"/>
    </row>
    <row r="59941" spans="21:25" x14ac:dyDescent="0.2">
      <c r="U59941" s="55"/>
      <c r="V59941" s="53"/>
      <c r="W59941" s="53"/>
      <c r="X59941" s="53"/>
      <c r="Y59941" s="55"/>
    </row>
    <row r="59942" spans="21:25" x14ac:dyDescent="0.2">
      <c r="U59942" s="55"/>
      <c r="V59942" s="53"/>
      <c r="W59942" s="53"/>
      <c r="X59942" s="53"/>
      <c r="Y59942" s="55"/>
    </row>
    <row r="59943" spans="21:25" x14ac:dyDescent="0.2">
      <c r="U59943" s="55"/>
      <c r="V59943" s="53"/>
      <c r="W59943" s="53"/>
      <c r="X59943" s="53"/>
      <c r="Y59943" s="55"/>
    </row>
    <row r="59944" spans="21:25" x14ac:dyDescent="0.2">
      <c r="U59944" s="55"/>
      <c r="V59944" s="53"/>
      <c r="W59944" s="53"/>
      <c r="X59944" s="53"/>
      <c r="Y59944" s="55"/>
    </row>
    <row r="59945" spans="21:25" x14ac:dyDescent="0.2">
      <c r="U59945" s="55"/>
      <c r="V59945" s="53"/>
      <c r="W59945" s="53"/>
      <c r="X59945" s="53"/>
      <c r="Y59945" s="55"/>
    </row>
    <row r="59946" spans="21:25" x14ac:dyDescent="0.2">
      <c r="U59946" s="55"/>
      <c r="V59946" s="53"/>
      <c r="W59946" s="53"/>
      <c r="X59946" s="53"/>
      <c r="Y59946" s="55"/>
    </row>
    <row r="59947" spans="21:25" x14ac:dyDescent="0.2">
      <c r="U59947" s="55"/>
      <c r="V59947" s="53"/>
      <c r="W59947" s="53"/>
      <c r="X59947" s="53"/>
      <c r="Y59947" s="55"/>
    </row>
    <row r="59948" spans="21:25" x14ac:dyDescent="0.2">
      <c r="U59948" s="55"/>
      <c r="V59948" s="53"/>
      <c r="W59948" s="53"/>
      <c r="X59948" s="53"/>
      <c r="Y59948" s="55"/>
    </row>
    <row r="59949" spans="21:25" x14ac:dyDescent="0.2">
      <c r="U59949" s="55"/>
      <c r="V59949" s="53"/>
      <c r="W59949" s="53"/>
      <c r="X59949" s="53"/>
      <c r="Y59949" s="55"/>
    </row>
    <row r="59950" spans="21:25" x14ac:dyDescent="0.2">
      <c r="U59950" s="55"/>
      <c r="V59950" s="53"/>
      <c r="W59950" s="53"/>
      <c r="X59950" s="53"/>
      <c r="Y59950" s="55"/>
    </row>
    <row r="59951" spans="21:25" x14ac:dyDescent="0.2">
      <c r="U59951" s="55"/>
      <c r="V59951" s="53"/>
      <c r="W59951" s="53"/>
      <c r="X59951" s="53"/>
      <c r="Y59951" s="55"/>
    </row>
    <row r="59952" spans="21:25" x14ac:dyDescent="0.2">
      <c r="U59952" s="55"/>
      <c r="V59952" s="53"/>
      <c r="W59952" s="53"/>
      <c r="X59952" s="53"/>
      <c r="Y59952" s="55"/>
    </row>
    <row r="59953" spans="21:25" x14ac:dyDescent="0.2">
      <c r="U59953" s="55"/>
      <c r="V59953" s="53"/>
      <c r="W59953" s="53"/>
      <c r="X59953" s="53"/>
      <c r="Y59953" s="55"/>
    </row>
    <row r="59954" spans="21:25" x14ac:dyDescent="0.2">
      <c r="U59954" s="55"/>
      <c r="V59954" s="53"/>
      <c r="W59954" s="53"/>
      <c r="X59954" s="53"/>
      <c r="Y59954" s="55"/>
    </row>
    <row r="59955" spans="21:25" x14ac:dyDescent="0.2">
      <c r="U59955" s="55"/>
      <c r="V59955" s="53"/>
      <c r="W59955" s="53"/>
      <c r="X59955" s="53"/>
      <c r="Y59955" s="55"/>
    </row>
    <row r="59956" spans="21:25" x14ac:dyDescent="0.2">
      <c r="U59956" s="55"/>
      <c r="V59956" s="53"/>
      <c r="W59956" s="53"/>
      <c r="X59956" s="53"/>
      <c r="Y59956" s="55"/>
    </row>
    <row r="59957" spans="21:25" x14ac:dyDescent="0.2">
      <c r="U59957" s="55"/>
      <c r="V59957" s="53"/>
      <c r="W59957" s="53"/>
      <c r="X59957" s="53"/>
      <c r="Y59957" s="55"/>
    </row>
    <row r="59958" spans="21:25" x14ac:dyDescent="0.2">
      <c r="U59958" s="55"/>
      <c r="V59958" s="53"/>
      <c r="W59958" s="53"/>
      <c r="X59958" s="53"/>
      <c r="Y59958" s="55"/>
    </row>
    <row r="59959" spans="21:25" x14ac:dyDescent="0.2">
      <c r="U59959" s="55"/>
      <c r="V59959" s="53"/>
      <c r="W59959" s="53"/>
      <c r="X59959" s="53"/>
      <c r="Y59959" s="55"/>
    </row>
    <row r="59960" spans="21:25" x14ac:dyDescent="0.2">
      <c r="U59960" s="55"/>
      <c r="V59960" s="53"/>
      <c r="W59960" s="53"/>
      <c r="X59960" s="53"/>
      <c r="Y59960" s="55"/>
    </row>
    <row r="59961" spans="21:25" x14ac:dyDescent="0.2">
      <c r="U59961" s="55"/>
      <c r="V59961" s="53"/>
      <c r="W59961" s="53"/>
      <c r="X59961" s="53"/>
      <c r="Y59961" s="55"/>
    </row>
    <row r="59962" spans="21:25" x14ac:dyDescent="0.2">
      <c r="U59962" s="55"/>
      <c r="V59962" s="53"/>
      <c r="W59962" s="53"/>
      <c r="X59962" s="53"/>
      <c r="Y59962" s="55"/>
    </row>
    <row r="59963" spans="21:25" x14ac:dyDescent="0.2">
      <c r="U59963" s="55"/>
      <c r="V59963" s="53"/>
      <c r="W59963" s="53"/>
      <c r="X59963" s="53"/>
      <c r="Y59963" s="55"/>
    </row>
    <row r="59964" spans="21:25" x14ac:dyDescent="0.2">
      <c r="U59964" s="55"/>
      <c r="V59964" s="53"/>
      <c r="W59964" s="53"/>
      <c r="X59964" s="53"/>
      <c r="Y59964" s="55"/>
    </row>
    <row r="59965" spans="21:25" x14ac:dyDescent="0.2">
      <c r="U59965" s="55"/>
      <c r="V59965" s="53"/>
      <c r="W59965" s="53"/>
      <c r="X59965" s="53"/>
      <c r="Y59965" s="55"/>
    </row>
    <row r="59966" spans="21:25" x14ac:dyDescent="0.2">
      <c r="U59966" s="55"/>
      <c r="V59966" s="53"/>
      <c r="W59966" s="53"/>
      <c r="X59966" s="53"/>
      <c r="Y59966" s="55"/>
    </row>
    <row r="59967" spans="21:25" x14ac:dyDescent="0.2">
      <c r="U59967" s="55"/>
      <c r="V59967" s="53"/>
      <c r="W59967" s="53"/>
      <c r="X59967" s="53"/>
      <c r="Y59967" s="55"/>
    </row>
    <row r="59968" spans="21:25" x14ac:dyDescent="0.2">
      <c r="U59968" s="55"/>
      <c r="V59968" s="53"/>
      <c r="W59968" s="53"/>
      <c r="X59968" s="53"/>
      <c r="Y59968" s="55"/>
    </row>
    <row r="59969" spans="21:25" x14ac:dyDescent="0.2">
      <c r="U59969" s="55"/>
      <c r="V59969" s="53"/>
      <c r="W59969" s="53"/>
      <c r="X59969" s="53"/>
      <c r="Y59969" s="55"/>
    </row>
    <row r="59970" spans="21:25" x14ac:dyDescent="0.2">
      <c r="U59970" s="55"/>
      <c r="V59970" s="53"/>
      <c r="W59970" s="53"/>
      <c r="X59970" s="53"/>
      <c r="Y59970" s="55"/>
    </row>
    <row r="59971" spans="21:25" x14ac:dyDescent="0.2">
      <c r="U59971" s="55"/>
      <c r="V59971" s="53"/>
      <c r="W59971" s="53"/>
      <c r="X59971" s="53"/>
      <c r="Y59971" s="55"/>
    </row>
    <row r="59972" spans="21:25" x14ac:dyDescent="0.2">
      <c r="U59972" s="55"/>
      <c r="V59972" s="53"/>
      <c r="W59972" s="53"/>
      <c r="X59972" s="53"/>
      <c r="Y59972" s="55"/>
    </row>
    <row r="59973" spans="21:25" x14ac:dyDescent="0.2">
      <c r="U59973" s="55"/>
      <c r="V59973" s="53"/>
      <c r="W59973" s="53"/>
      <c r="X59973" s="53"/>
      <c r="Y59973" s="55"/>
    </row>
    <row r="59974" spans="21:25" x14ac:dyDescent="0.2">
      <c r="U59974" s="55"/>
      <c r="V59974" s="53"/>
      <c r="W59974" s="53"/>
      <c r="X59974" s="53"/>
      <c r="Y59974" s="55"/>
    </row>
    <row r="59975" spans="21:25" x14ac:dyDescent="0.2">
      <c r="U59975" s="55"/>
      <c r="V59975" s="53"/>
      <c r="W59975" s="53"/>
      <c r="X59975" s="53"/>
      <c r="Y59975" s="55"/>
    </row>
    <row r="59976" spans="21:25" x14ac:dyDescent="0.2">
      <c r="U59976" s="55"/>
      <c r="V59976" s="53"/>
      <c r="W59976" s="53"/>
      <c r="X59976" s="53"/>
      <c r="Y59976" s="55"/>
    </row>
    <row r="59977" spans="21:25" x14ac:dyDescent="0.2">
      <c r="U59977" s="55"/>
      <c r="V59977" s="53"/>
      <c r="W59977" s="53"/>
      <c r="X59977" s="53"/>
      <c r="Y59977" s="55"/>
    </row>
    <row r="59978" spans="21:25" x14ac:dyDescent="0.2">
      <c r="U59978" s="55"/>
      <c r="V59978" s="53"/>
      <c r="W59978" s="53"/>
      <c r="X59978" s="53"/>
      <c r="Y59978" s="55"/>
    </row>
    <row r="59979" spans="21:25" x14ac:dyDescent="0.2">
      <c r="U59979" s="55"/>
      <c r="V59979" s="53"/>
      <c r="W59979" s="53"/>
      <c r="X59979" s="53"/>
      <c r="Y59979" s="55"/>
    </row>
    <row r="59980" spans="21:25" x14ac:dyDescent="0.2">
      <c r="U59980" s="55"/>
      <c r="V59980" s="53"/>
      <c r="W59980" s="53"/>
      <c r="X59980" s="53"/>
      <c r="Y59980" s="55"/>
    </row>
    <row r="59981" spans="21:25" x14ac:dyDescent="0.2">
      <c r="U59981" s="55"/>
      <c r="V59981" s="53"/>
      <c r="W59981" s="53"/>
      <c r="X59981" s="53"/>
      <c r="Y59981" s="55"/>
    </row>
    <row r="59982" spans="21:25" x14ac:dyDescent="0.2">
      <c r="U59982" s="55"/>
      <c r="V59982" s="53"/>
      <c r="W59982" s="53"/>
      <c r="X59982" s="53"/>
      <c r="Y59982" s="55"/>
    </row>
    <row r="59983" spans="21:25" x14ac:dyDescent="0.2">
      <c r="U59983" s="55"/>
      <c r="V59983" s="53"/>
      <c r="W59983" s="53"/>
      <c r="X59983" s="53"/>
      <c r="Y59983" s="55"/>
    </row>
    <row r="59984" spans="21:25" x14ac:dyDescent="0.2">
      <c r="U59984" s="55"/>
      <c r="V59984" s="53"/>
      <c r="W59984" s="53"/>
      <c r="X59984" s="53"/>
      <c r="Y59984" s="55"/>
    </row>
    <row r="59985" spans="21:25" x14ac:dyDescent="0.2">
      <c r="U59985" s="55"/>
      <c r="V59985" s="53"/>
      <c r="W59985" s="53"/>
      <c r="X59985" s="53"/>
      <c r="Y59985" s="55"/>
    </row>
    <row r="59986" spans="21:25" x14ac:dyDescent="0.2">
      <c r="U59986" s="55"/>
      <c r="V59986" s="53"/>
      <c r="W59986" s="53"/>
      <c r="X59986" s="53"/>
      <c r="Y59986" s="55"/>
    </row>
    <row r="59987" spans="21:25" x14ac:dyDescent="0.2">
      <c r="U59987" s="55"/>
      <c r="V59987" s="53"/>
      <c r="W59987" s="53"/>
      <c r="X59987" s="53"/>
      <c r="Y59987" s="55"/>
    </row>
    <row r="59988" spans="21:25" x14ac:dyDescent="0.2">
      <c r="U59988" s="55"/>
      <c r="V59988" s="53"/>
      <c r="W59988" s="53"/>
      <c r="X59988" s="53"/>
      <c r="Y59988" s="55"/>
    </row>
    <row r="59989" spans="21:25" x14ac:dyDescent="0.2">
      <c r="U59989" s="55"/>
      <c r="V59989" s="53"/>
      <c r="W59989" s="53"/>
      <c r="X59989" s="53"/>
      <c r="Y59989" s="55"/>
    </row>
    <row r="59990" spans="21:25" x14ac:dyDescent="0.2">
      <c r="U59990" s="55"/>
      <c r="V59990" s="53"/>
      <c r="W59990" s="53"/>
      <c r="X59990" s="53"/>
      <c r="Y59990" s="55"/>
    </row>
    <row r="59991" spans="21:25" x14ac:dyDescent="0.2">
      <c r="U59991" s="55"/>
      <c r="V59991" s="53"/>
      <c r="W59991" s="53"/>
      <c r="X59991" s="53"/>
      <c r="Y59991" s="55"/>
    </row>
    <row r="59992" spans="21:25" x14ac:dyDescent="0.2">
      <c r="U59992" s="55"/>
      <c r="V59992" s="53"/>
      <c r="W59992" s="53"/>
      <c r="X59992" s="53"/>
      <c r="Y59992" s="55"/>
    </row>
    <row r="59993" spans="21:25" x14ac:dyDescent="0.2">
      <c r="U59993" s="55"/>
      <c r="V59993" s="53"/>
      <c r="W59993" s="53"/>
      <c r="X59993" s="53"/>
      <c r="Y59993" s="55"/>
    </row>
    <row r="59994" spans="21:25" x14ac:dyDescent="0.2">
      <c r="U59994" s="55"/>
      <c r="V59994" s="53"/>
      <c r="W59994" s="53"/>
      <c r="X59994" s="53"/>
      <c r="Y59994" s="55"/>
    </row>
    <row r="59995" spans="21:25" x14ac:dyDescent="0.2">
      <c r="U59995" s="55"/>
      <c r="V59995" s="53"/>
      <c r="W59995" s="53"/>
      <c r="X59995" s="53"/>
      <c r="Y59995" s="55"/>
    </row>
    <row r="59996" spans="21:25" x14ac:dyDescent="0.2">
      <c r="U59996" s="55"/>
      <c r="V59996" s="53"/>
      <c r="W59996" s="53"/>
      <c r="X59996" s="53"/>
      <c r="Y59996" s="55"/>
    </row>
    <row r="59997" spans="21:25" x14ac:dyDescent="0.2">
      <c r="U59997" s="55"/>
      <c r="V59997" s="53"/>
      <c r="W59997" s="53"/>
      <c r="X59997" s="53"/>
      <c r="Y59997" s="55"/>
    </row>
    <row r="59998" spans="21:25" x14ac:dyDescent="0.2">
      <c r="U59998" s="55"/>
      <c r="V59998" s="53"/>
      <c r="W59998" s="53"/>
      <c r="X59998" s="53"/>
      <c r="Y59998" s="55"/>
    </row>
    <row r="59999" spans="21:25" x14ac:dyDescent="0.2">
      <c r="U59999" s="55"/>
      <c r="V59999" s="53"/>
      <c r="W59999" s="53"/>
      <c r="X59999" s="53"/>
      <c r="Y59999" s="55"/>
    </row>
    <row r="60000" spans="21:25" x14ac:dyDescent="0.2">
      <c r="U60000" s="55"/>
      <c r="V60000" s="53"/>
      <c r="W60000" s="53"/>
      <c r="X60000" s="53"/>
      <c r="Y60000" s="55"/>
    </row>
    <row r="60001" spans="21:25" x14ac:dyDescent="0.2">
      <c r="U60001" s="55"/>
      <c r="V60001" s="53"/>
      <c r="W60001" s="53"/>
      <c r="X60001" s="53"/>
      <c r="Y60001" s="55"/>
    </row>
    <row r="60002" spans="21:25" x14ac:dyDescent="0.2">
      <c r="U60002" s="55"/>
      <c r="V60002" s="53"/>
      <c r="W60002" s="53"/>
      <c r="X60002" s="53"/>
      <c r="Y60002" s="55"/>
    </row>
    <row r="60003" spans="21:25" x14ac:dyDescent="0.2">
      <c r="U60003" s="55"/>
      <c r="V60003" s="53"/>
      <c r="W60003" s="53"/>
      <c r="X60003" s="53"/>
      <c r="Y60003" s="55"/>
    </row>
    <row r="60004" spans="21:25" x14ac:dyDescent="0.2">
      <c r="U60004" s="55"/>
      <c r="V60004" s="53"/>
      <c r="W60004" s="53"/>
      <c r="X60004" s="53"/>
      <c r="Y60004" s="55"/>
    </row>
    <row r="60005" spans="21:25" x14ac:dyDescent="0.2">
      <c r="U60005" s="55"/>
      <c r="V60005" s="53"/>
      <c r="W60005" s="53"/>
      <c r="X60005" s="53"/>
      <c r="Y60005" s="55"/>
    </row>
    <row r="60006" spans="21:25" x14ac:dyDescent="0.2">
      <c r="U60006" s="55"/>
      <c r="V60006" s="53"/>
      <c r="W60006" s="53"/>
      <c r="X60006" s="53"/>
      <c r="Y60006" s="55"/>
    </row>
    <row r="60007" spans="21:25" x14ac:dyDescent="0.2">
      <c r="U60007" s="55"/>
      <c r="V60007" s="53"/>
      <c r="W60007" s="53"/>
      <c r="X60007" s="53"/>
      <c r="Y60007" s="55"/>
    </row>
    <row r="60008" spans="21:25" x14ac:dyDescent="0.2">
      <c r="U60008" s="55"/>
      <c r="V60008" s="53"/>
      <c r="W60008" s="53"/>
      <c r="X60008" s="53"/>
      <c r="Y60008" s="55"/>
    </row>
    <row r="60009" spans="21:25" x14ac:dyDescent="0.2">
      <c r="U60009" s="55"/>
      <c r="V60009" s="53"/>
      <c r="W60009" s="53"/>
      <c r="X60009" s="53"/>
      <c r="Y60009" s="55"/>
    </row>
    <row r="60010" spans="21:25" x14ac:dyDescent="0.2">
      <c r="U60010" s="55"/>
      <c r="V60010" s="53"/>
      <c r="W60010" s="53"/>
      <c r="X60010" s="53"/>
      <c r="Y60010" s="55"/>
    </row>
    <row r="60011" spans="21:25" x14ac:dyDescent="0.2">
      <c r="U60011" s="55"/>
      <c r="V60011" s="53"/>
      <c r="W60011" s="53"/>
      <c r="X60011" s="53"/>
      <c r="Y60011" s="55"/>
    </row>
    <row r="60012" spans="21:25" x14ac:dyDescent="0.2">
      <c r="U60012" s="55"/>
      <c r="V60012" s="53"/>
      <c r="W60012" s="53"/>
      <c r="X60012" s="53"/>
      <c r="Y60012" s="55"/>
    </row>
    <row r="60013" spans="21:25" x14ac:dyDescent="0.2">
      <c r="U60013" s="55"/>
      <c r="V60013" s="53"/>
      <c r="W60013" s="53"/>
      <c r="X60013" s="53"/>
      <c r="Y60013" s="55"/>
    </row>
    <row r="60014" spans="21:25" x14ac:dyDescent="0.2">
      <c r="U60014" s="55"/>
      <c r="V60014" s="53"/>
      <c r="W60014" s="53"/>
      <c r="X60014" s="53"/>
      <c r="Y60014" s="55"/>
    </row>
    <row r="60015" spans="21:25" x14ac:dyDescent="0.2">
      <c r="U60015" s="55"/>
      <c r="V60015" s="53"/>
      <c r="W60015" s="53"/>
      <c r="X60015" s="53"/>
      <c r="Y60015" s="55"/>
    </row>
    <row r="60016" spans="21:25" x14ac:dyDescent="0.2">
      <c r="U60016" s="55"/>
      <c r="V60016" s="53"/>
      <c r="W60016" s="53"/>
      <c r="X60016" s="53"/>
      <c r="Y60016" s="55"/>
    </row>
    <row r="60017" spans="21:25" x14ac:dyDescent="0.2">
      <c r="U60017" s="55"/>
      <c r="V60017" s="53"/>
      <c r="W60017" s="53"/>
      <c r="X60017" s="53"/>
      <c r="Y60017" s="55"/>
    </row>
    <row r="60018" spans="21:25" x14ac:dyDescent="0.2">
      <c r="U60018" s="55"/>
      <c r="V60018" s="53"/>
      <c r="W60018" s="53"/>
      <c r="X60018" s="53"/>
      <c r="Y60018" s="55"/>
    </row>
    <row r="60019" spans="21:25" x14ac:dyDescent="0.2">
      <c r="U60019" s="55"/>
      <c r="V60019" s="53"/>
      <c r="W60019" s="53"/>
      <c r="X60019" s="53"/>
      <c r="Y60019" s="55"/>
    </row>
    <row r="60020" spans="21:25" x14ac:dyDescent="0.2">
      <c r="U60020" s="55"/>
      <c r="V60020" s="53"/>
      <c r="W60020" s="53"/>
      <c r="X60020" s="53"/>
      <c r="Y60020" s="55"/>
    </row>
    <row r="60021" spans="21:25" x14ac:dyDescent="0.2">
      <c r="U60021" s="55"/>
      <c r="V60021" s="53"/>
      <c r="W60021" s="53"/>
      <c r="X60021" s="53"/>
      <c r="Y60021" s="55"/>
    </row>
    <row r="60022" spans="21:25" x14ac:dyDescent="0.2">
      <c r="U60022" s="55"/>
      <c r="V60022" s="53"/>
      <c r="W60022" s="53"/>
      <c r="X60022" s="53"/>
      <c r="Y60022" s="55"/>
    </row>
    <row r="60023" spans="21:25" x14ac:dyDescent="0.2">
      <c r="U60023" s="55"/>
      <c r="V60023" s="53"/>
      <c r="W60023" s="53"/>
      <c r="X60023" s="53"/>
      <c r="Y60023" s="55"/>
    </row>
    <row r="60024" spans="21:25" x14ac:dyDescent="0.2">
      <c r="U60024" s="55"/>
      <c r="V60024" s="53"/>
      <c r="W60024" s="53"/>
      <c r="X60024" s="53"/>
      <c r="Y60024" s="55"/>
    </row>
    <row r="60025" spans="21:25" x14ac:dyDescent="0.2">
      <c r="U60025" s="55"/>
      <c r="V60025" s="53"/>
      <c r="W60025" s="53"/>
      <c r="X60025" s="53"/>
      <c r="Y60025" s="55"/>
    </row>
    <row r="60026" spans="21:25" x14ac:dyDescent="0.2">
      <c r="U60026" s="55"/>
      <c r="V60026" s="53"/>
      <c r="W60026" s="53"/>
      <c r="X60026" s="53"/>
      <c r="Y60026" s="55"/>
    </row>
    <row r="60027" spans="21:25" x14ac:dyDescent="0.2">
      <c r="U60027" s="55"/>
      <c r="V60027" s="53"/>
      <c r="W60027" s="53"/>
      <c r="X60027" s="53"/>
      <c r="Y60027" s="55"/>
    </row>
    <row r="60028" spans="21:25" x14ac:dyDescent="0.2">
      <c r="U60028" s="55"/>
      <c r="V60028" s="53"/>
      <c r="W60028" s="53"/>
      <c r="X60028" s="53"/>
      <c r="Y60028" s="55"/>
    </row>
    <row r="60029" spans="21:25" x14ac:dyDescent="0.2">
      <c r="U60029" s="55"/>
      <c r="V60029" s="53"/>
      <c r="W60029" s="53"/>
      <c r="X60029" s="53"/>
      <c r="Y60029" s="55"/>
    </row>
    <row r="60030" spans="21:25" x14ac:dyDescent="0.2">
      <c r="U60030" s="55"/>
      <c r="V60030" s="53"/>
      <c r="W60030" s="53"/>
      <c r="X60030" s="53"/>
      <c r="Y60030" s="55"/>
    </row>
    <row r="60031" spans="21:25" x14ac:dyDescent="0.2">
      <c r="U60031" s="55"/>
      <c r="V60031" s="53"/>
      <c r="W60031" s="53"/>
      <c r="X60031" s="53"/>
      <c r="Y60031" s="55"/>
    </row>
    <row r="60032" spans="21:25" x14ac:dyDescent="0.2">
      <c r="U60032" s="55"/>
      <c r="V60032" s="53"/>
      <c r="W60032" s="53"/>
      <c r="X60032" s="53"/>
      <c r="Y60032" s="55"/>
    </row>
    <row r="60033" spans="21:25" x14ac:dyDescent="0.2">
      <c r="U60033" s="55"/>
      <c r="V60033" s="53"/>
      <c r="W60033" s="53"/>
      <c r="X60033" s="53"/>
      <c r="Y60033" s="55"/>
    </row>
    <row r="60034" spans="21:25" x14ac:dyDescent="0.2">
      <c r="U60034" s="55"/>
      <c r="V60034" s="53"/>
      <c r="W60034" s="53"/>
      <c r="X60034" s="53"/>
      <c r="Y60034" s="55"/>
    </row>
    <row r="60035" spans="21:25" x14ac:dyDescent="0.2">
      <c r="U60035" s="55"/>
      <c r="V60035" s="53"/>
      <c r="W60035" s="53"/>
      <c r="X60035" s="53"/>
      <c r="Y60035" s="55"/>
    </row>
    <row r="60036" spans="21:25" x14ac:dyDescent="0.2">
      <c r="U60036" s="55"/>
      <c r="V60036" s="53"/>
      <c r="W60036" s="53"/>
      <c r="X60036" s="53"/>
      <c r="Y60036" s="55"/>
    </row>
    <row r="60037" spans="21:25" x14ac:dyDescent="0.2">
      <c r="U60037" s="55"/>
      <c r="V60037" s="53"/>
      <c r="W60037" s="53"/>
      <c r="X60037" s="53"/>
      <c r="Y60037" s="55"/>
    </row>
    <row r="60038" spans="21:25" x14ac:dyDescent="0.2">
      <c r="U60038" s="55"/>
      <c r="V60038" s="53"/>
      <c r="W60038" s="53"/>
      <c r="X60038" s="53"/>
      <c r="Y60038" s="55"/>
    </row>
    <row r="60039" spans="21:25" x14ac:dyDescent="0.2">
      <c r="U60039" s="55"/>
      <c r="V60039" s="53"/>
      <c r="W60039" s="53"/>
      <c r="X60039" s="53"/>
      <c r="Y60039" s="55"/>
    </row>
    <row r="60040" spans="21:25" x14ac:dyDescent="0.2">
      <c r="U60040" s="55"/>
      <c r="V60040" s="53"/>
      <c r="W60040" s="53"/>
      <c r="X60040" s="53"/>
      <c r="Y60040" s="55"/>
    </row>
    <row r="60041" spans="21:25" x14ac:dyDescent="0.2">
      <c r="U60041" s="55"/>
      <c r="V60041" s="53"/>
      <c r="W60041" s="53"/>
      <c r="X60041" s="53"/>
      <c r="Y60041" s="55"/>
    </row>
    <row r="60042" spans="21:25" x14ac:dyDescent="0.2">
      <c r="U60042" s="55"/>
      <c r="V60042" s="53"/>
      <c r="W60042" s="53"/>
      <c r="X60042" s="53"/>
      <c r="Y60042" s="55"/>
    </row>
    <row r="60043" spans="21:25" x14ac:dyDescent="0.2">
      <c r="U60043" s="55"/>
      <c r="V60043" s="53"/>
      <c r="W60043" s="53"/>
      <c r="X60043" s="53"/>
      <c r="Y60043" s="55"/>
    </row>
    <row r="60044" spans="21:25" x14ac:dyDescent="0.2">
      <c r="U60044" s="55"/>
      <c r="V60044" s="53"/>
      <c r="W60044" s="53"/>
      <c r="X60044" s="53"/>
      <c r="Y60044" s="55"/>
    </row>
    <row r="60045" spans="21:25" x14ac:dyDescent="0.2">
      <c r="U60045" s="55"/>
      <c r="V60045" s="53"/>
      <c r="W60045" s="53"/>
      <c r="X60045" s="53"/>
      <c r="Y60045" s="55"/>
    </row>
    <row r="60046" spans="21:25" x14ac:dyDescent="0.2">
      <c r="U60046" s="55"/>
      <c r="V60046" s="53"/>
      <c r="W60046" s="53"/>
      <c r="X60046" s="53"/>
      <c r="Y60046" s="55"/>
    </row>
    <row r="60047" spans="21:25" x14ac:dyDescent="0.2">
      <c r="U60047" s="55"/>
      <c r="V60047" s="53"/>
      <c r="W60047" s="53"/>
      <c r="X60047" s="53"/>
      <c r="Y60047" s="55"/>
    </row>
    <row r="60048" spans="21:25" x14ac:dyDescent="0.2">
      <c r="U60048" s="55"/>
      <c r="V60048" s="53"/>
      <c r="W60048" s="53"/>
      <c r="X60048" s="53"/>
      <c r="Y60048" s="55"/>
    </row>
    <row r="60049" spans="21:25" x14ac:dyDescent="0.2">
      <c r="U60049" s="55"/>
      <c r="V60049" s="53"/>
      <c r="W60049" s="53"/>
      <c r="X60049" s="53"/>
      <c r="Y60049" s="55"/>
    </row>
    <row r="60050" spans="21:25" x14ac:dyDescent="0.2">
      <c r="U60050" s="55"/>
      <c r="V60050" s="53"/>
      <c r="W60050" s="53"/>
      <c r="X60050" s="53"/>
      <c r="Y60050" s="55"/>
    </row>
    <row r="60051" spans="21:25" x14ac:dyDescent="0.2">
      <c r="U60051" s="55"/>
      <c r="V60051" s="53"/>
      <c r="W60051" s="53"/>
      <c r="X60051" s="53"/>
      <c r="Y60051" s="55"/>
    </row>
    <row r="60052" spans="21:25" x14ac:dyDescent="0.2">
      <c r="U60052" s="55"/>
      <c r="V60052" s="53"/>
      <c r="W60052" s="53"/>
      <c r="X60052" s="53"/>
      <c r="Y60052" s="55"/>
    </row>
    <row r="60053" spans="21:25" x14ac:dyDescent="0.2">
      <c r="U60053" s="55"/>
      <c r="V60053" s="53"/>
      <c r="W60053" s="53"/>
      <c r="X60053" s="53"/>
      <c r="Y60053" s="55"/>
    </row>
    <row r="60054" spans="21:25" x14ac:dyDescent="0.2">
      <c r="U60054" s="55"/>
      <c r="V60054" s="53"/>
      <c r="W60054" s="53"/>
      <c r="X60054" s="53"/>
      <c r="Y60054" s="55"/>
    </row>
    <row r="60055" spans="21:25" x14ac:dyDescent="0.2">
      <c r="U60055" s="55"/>
      <c r="V60055" s="53"/>
      <c r="W60055" s="53"/>
      <c r="X60055" s="53"/>
      <c r="Y60055" s="55"/>
    </row>
    <row r="60056" spans="21:25" x14ac:dyDescent="0.2">
      <c r="U60056" s="55"/>
      <c r="V60056" s="53"/>
      <c r="W60056" s="53"/>
      <c r="X60056" s="53"/>
      <c r="Y60056" s="55"/>
    </row>
    <row r="60057" spans="21:25" x14ac:dyDescent="0.2">
      <c r="U60057" s="55"/>
      <c r="V60057" s="53"/>
      <c r="W60057" s="53"/>
      <c r="X60057" s="53"/>
      <c r="Y60057" s="55"/>
    </row>
    <row r="60058" spans="21:25" x14ac:dyDescent="0.2">
      <c r="U60058" s="55"/>
      <c r="V60058" s="53"/>
      <c r="W60058" s="53"/>
      <c r="X60058" s="53"/>
      <c r="Y60058" s="55"/>
    </row>
    <row r="60059" spans="21:25" x14ac:dyDescent="0.2">
      <c r="U60059" s="55"/>
      <c r="V60059" s="53"/>
      <c r="W60059" s="53"/>
      <c r="X60059" s="53"/>
      <c r="Y60059" s="55"/>
    </row>
    <row r="60060" spans="21:25" x14ac:dyDescent="0.2">
      <c r="U60060" s="55"/>
      <c r="V60060" s="53"/>
      <c r="W60060" s="53"/>
      <c r="X60060" s="53"/>
      <c r="Y60060" s="55"/>
    </row>
    <row r="60061" spans="21:25" x14ac:dyDescent="0.2">
      <c r="U60061" s="55"/>
      <c r="V60061" s="53"/>
      <c r="W60061" s="53"/>
      <c r="X60061" s="53"/>
      <c r="Y60061" s="55"/>
    </row>
    <row r="60062" spans="21:25" x14ac:dyDescent="0.2">
      <c r="U60062" s="55"/>
      <c r="V60062" s="53"/>
      <c r="W60062" s="53"/>
      <c r="X60062" s="53"/>
      <c r="Y60062" s="55"/>
    </row>
    <row r="60063" spans="21:25" x14ac:dyDescent="0.2">
      <c r="U60063" s="55"/>
      <c r="V60063" s="53"/>
      <c r="W60063" s="53"/>
      <c r="X60063" s="53"/>
      <c r="Y60063" s="55"/>
    </row>
    <row r="60064" spans="21:25" x14ac:dyDescent="0.2">
      <c r="U60064" s="55"/>
      <c r="V60064" s="53"/>
      <c r="W60064" s="53"/>
      <c r="X60064" s="53"/>
      <c r="Y60064" s="55"/>
    </row>
    <row r="60065" spans="21:25" x14ac:dyDescent="0.2">
      <c r="U60065" s="55"/>
      <c r="V60065" s="53"/>
      <c r="W60065" s="53"/>
      <c r="X60065" s="53"/>
      <c r="Y60065" s="55"/>
    </row>
    <row r="60066" spans="21:25" x14ac:dyDescent="0.2">
      <c r="U60066" s="55"/>
      <c r="V60066" s="53"/>
      <c r="W60066" s="53"/>
      <c r="X60066" s="53"/>
      <c r="Y60066" s="55"/>
    </row>
    <row r="60067" spans="21:25" x14ac:dyDescent="0.2">
      <c r="U60067" s="55"/>
      <c r="V60067" s="53"/>
      <c r="W60067" s="53"/>
      <c r="X60067" s="53"/>
      <c r="Y60067" s="55"/>
    </row>
    <row r="60068" spans="21:25" x14ac:dyDescent="0.2">
      <c r="U60068" s="55"/>
      <c r="V60068" s="53"/>
      <c r="W60068" s="53"/>
      <c r="X60068" s="53"/>
      <c r="Y60068" s="55"/>
    </row>
    <row r="60069" spans="21:25" x14ac:dyDescent="0.2">
      <c r="U60069" s="55"/>
      <c r="V60069" s="53"/>
      <c r="W60069" s="53"/>
      <c r="X60069" s="53"/>
      <c r="Y60069" s="55"/>
    </row>
    <row r="60070" spans="21:25" x14ac:dyDescent="0.2">
      <c r="U60070" s="55"/>
      <c r="V60070" s="53"/>
      <c r="W60070" s="53"/>
      <c r="X60070" s="53"/>
      <c r="Y60070" s="55"/>
    </row>
    <row r="60071" spans="21:25" x14ac:dyDescent="0.2">
      <c r="U60071" s="55"/>
      <c r="V60071" s="53"/>
      <c r="W60071" s="53"/>
      <c r="X60071" s="53"/>
      <c r="Y60071" s="55"/>
    </row>
    <row r="60072" spans="21:25" x14ac:dyDescent="0.2">
      <c r="U60072" s="55"/>
      <c r="V60072" s="53"/>
      <c r="W60072" s="53"/>
      <c r="X60072" s="53"/>
      <c r="Y60072" s="55"/>
    </row>
    <row r="60073" spans="21:25" x14ac:dyDescent="0.2">
      <c r="U60073" s="55"/>
      <c r="V60073" s="53"/>
      <c r="W60073" s="53"/>
      <c r="X60073" s="53"/>
      <c r="Y60073" s="55"/>
    </row>
    <row r="60074" spans="21:25" x14ac:dyDescent="0.2">
      <c r="U60074" s="55"/>
      <c r="V60074" s="53"/>
      <c r="W60074" s="53"/>
      <c r="X60074" s="53"/>
      <c r="Y60074" s="55"/>
    </row>
    <row r="60075" spans="21:25" x14ac:dyDescent="0.2">
      <c r="U60075" s="55"/>
      <c r="V60075" s="53"/>
      <c r="W60075" s="53"/>
      <c r="X60075" s="53"/>
      <c r="Y60075" s="55"/>
    </row>
    <row r="60076" spans="21:25" x14ac:dyDescent="0.2">
      <c r="U60076" s="55"/>
      <c r="V60076" s="53"/>
      <c r="W60076" s="53"/>
      <c r="X60076" s="53"/>
      <c r="Y60076" s="55"/>
    </row>
    <row r="60077" spans="21:25" x14ac:dyDescent="0.2">
      <c r="U60077" s="55"/>
      <c r="V60077" s="53"/>
      <c r="W60077" s="53"/>
      <c r="X60077" s="53"/>
      <c r="Y60077" s="55"/>
    </row>
    <row r="60078" spans="21:25" x14ac:dyDescent="0.2">
      <c r="U60078" s="55"/>
      <c r="V60078" s="53"/>
      <c r="W60078" s="53"/>
      <c r="X60078" s="53"/>
      <c r="Y60078" s="55"/>
    </row>
    <row r="60079" spans="21:25" x14ac:dyDescent="0.2">
      <c r="U60079" s="55"/>
      <c r="V60079" s="53"/>
      <c r="W60079" s="53"/>
      <c r="X60079" s="53"/>
      <c r="Y60079" s="55"/>
    </row>
    <row r="60080" spans="21:25" x14ac:dyDescent="0.2">
      <c r="U60080" s="55"/>
      <c r="V60080" s="53"/>
      <c r="W60080" s="53"/>
      <c r="X60080" s="53"/>
      <c r="Y60080" s="55"/>
    </row>
    <row r="60081" spans="21:25" x14ac:dyDescent="0.2">
      <c r="U60081" s="55"/>
      <c r="V60081" s="53"/>
      <c r="W60081" s="53"/>
      <c r="X60081" s="53"/>
      <c r="Y60081" s="55"/>
    </row>
    <row r="60082" spans="21:25" x14ac:dyDescent="0.2">
      <c r="U60082" s="55"/>
      <c r="V60082" s="53"/>
      <c r="W60082" s="53"/>
      <c r="X60082" s="53"/>
      <c r="Y60082" s="55"/>
    </row>
    <row r="60083" spans="21:25" x14ac:dyDescent="0.2">
      <c r="U60083" s="55"/>
      <c r="V60083" s="53"/>
      <c r="W60083" s="53"/>
      <c r="X60083" s="53"/>
      <c r="Y60083" s="55"/>
    </row>
    <row r="60084" spans="21:25" x14ac:dyDescent="0.2">
      <c r="U60084" s="55"/>
      <c r="V60084" s="53"/>
      <c r="W60084" s="53"/>
      <c r="X60084" s="53"/>
      <c r="Y60084" s="55"/>
    </row>
    <row r="60085" spans="21:25" x14ac:dyDescent="0.2">
      <c r="U60085" s="55"/>
      <c r="V60085" s="53"/>
      <c r="W60085" s="53"/>
      <c r="X60085" s="53"/>
      <c r="Y60085" s="55"/>
    </row>
    <row r="60086" spans="21:25" x14ac:dyDescent="0.2">
      <c r="U60086" s="55"/>
      <c r="V60086" s="53"/>
      <c r="W60086" s="53"/>
      <c r="X60086" s="53"/>
      <c r="Y60086" s="55"/>
    </row>
    <row r="60087" spans="21:25" x14ac:dyDescent="0.2">
      <c r="U60087" s="55"/>
      <c r="V60087" s="53"/>
      <c r="W60087" s="53"/>
      <c r="X60087" s="53"/>
      <c r="Y60087" s="55"/>
    </row>
    <row r="60088" spans="21:25" x14ac:dyDescent="0.2">
      <c r="U60088" s="55"/>
      <c r="V60088" s="53"/>
      <c r="W60088" s="53"/>
      <c r="X60088" s="53"/>
      <c r="Y60088" s="55"/>
    </row>
    <row r="60089" spans="21:25" x14ac:dyDescent="0.2">
      <c r="U60089" s="55"/>
      <c r="V60089" s="53"/>
      <c r="W60089" s="53"/>
      <c r="X60089" s="53"/>
      <c r="Y60089" s="55"/>
    </row>
    <row r="60090" spans="21:25" x14ac:dyDescent="0.2">
      <c r="U60090" s="55"/>
      <c r="V60090" s="53"/>
      <c r="W60090" s="53"/>
      <c r="X60090" s="53"/>
      <c r="Y60090" s="55"/>
    </row>
    <row r="60091" spans="21:25" x14ac:dyDescent="0.2">
      <c r="U60091" s="55"/>
      <c r="V60091" s="53"/>
      <c r="W60091" s="53"/>
      <c r="X60091" s="53"/>
      <c r="Y60091" s="55"/>
    </row>
    <row r="60092" spans="21:25" x14ac:dyDescent="0.2">
      <c r="U60092" s="55"/>
      <c r="V60092" s="53"/>
      <c r="W60092" s="53"/>
      <c r="X60092" s="53"/>
      <c r="Y60092" s="55"/>
    </row>
    <row r="60093" spans="21:25" x14ac:dyDescent="0.2">
      <c r="U60093" s="55"/>
      <c r="V60093" s="53"/>
      <c r="W60093" s="53"/>
      <c r="X60093" s="53"/>
      <c r="Y60093" s="55"/>
    </row>
    <row r="60094" spans="21:25" x14ac:dyDescent="0.2">
      <c r="U60094" s="55"/>
      <c r="V60094" s="53"/>
      <c r="W60094" s="53"/>
      <c r="X60094" s="53"/>
      <c r="Y60094" s="55"/>
    </row>
    <row r="60095" spans="21:25" x14ac:dyDescent="0.2">
      <c r="U60095" s="55"/>
      <c r="V60095" s="53"/>
      <c r="W60095" s="53"/>
      <c r="X60095" s="53"/>
      <c r="Y60095" s="55"/>
    </row>
    <row r="60096" spans="21:25" x14ac:dyDescent="0.2">
      <c r="U60096" s="55"/>
      <c r="V60096" s="53"/>
      <c r="W60096" s="53"/>
      <c r="X60096" s="53"/>
      <c r="Y60096" s="55"/>
    </row>
    <row r="60097" spans="21:25" x14ac:dyDescent="0.2">
      <c r="U60097" s="55"/>
      <c r="V60097" s="53"/>
      <c r="W60097" s="53"/>
      <c r="X60097" s="53"/>
      <c r="Y60097" s="55"/>
    </row>
    <row r="60098" spans="21:25" x14ac:dyDescent="0.2">
      <c r="U60098" s="55"/>
      <c r="V60098" s="53"/>
      <c r="W60098" s="53"/>
      <c r="X60098" s="53"/>
      <c r="Y60098" s="55"/>
    </row>
    <row r="60099" spans="21:25" x14ac:dyDescent="0.2">
      <c r="U60099" s="55"/>
      <c r="V60099" s="53"/>
      <c r="W60099" s="53"/>
      <c r="X60099" s="53"/>
      <c r="Y60099" s="55"/>
    </row>
    <row r="60100" spans="21:25" x14ac:dyDescent="0.2">
      <c r="U60100" s="55"/>
      <c r="V60100" s="53"/>
      <c r="W60100" s="53"/>
      <c r="X60100" s="53"/>
      <c r="Y60100" s="55"/>
    </row>
    <row r="60101" spans="21:25" x14ac:dyDescent="0.2">
      <c r="U60101" s="55"/>
      <c r="V60101" s="53"/>
      <c r="W60101" s="53"/>
      <c r="X60101" s="53"/>
      <c r="Y60101" s="55"/>
    </row>
    <row r="60102" spans="21:25" x14ac:dyDescent="0.2">
      <c r="U60102" s="55"/>
      <c r="V60102" s="53"/>
      <c r="W60102" s="53"/>
      <c r="X60102" s="53"/>
      <c r="Y60102" s="55"/>
    </row>
    <row r="60103" spans="21:25" x14ac:dyDescent="0.2">
      <c r="U60103" s="55"/>
      <c r="V60103" s="53"/>
      <c r="W60103" s="53"/>
      <c r="X60103" s="53"/>
      <c r="Y60103" s="55"/>
    </row>
    <row r="60104" spans="21:25" x14ac:dyDescent="0.2">
      <c r="U60104" s="55"/>
      <c r="V60104" s="53"/>
      <c r="W60104" s="53"/>
      <c r="X60104" s="53"/>
      <c r="Y60104" s="55"/>
    </row>
    <row r="60105" spans="21:25" x14ac:dyDescent="0.2">
      <c r="U60105" s="55"/>
      <c r="V60105" s="53"/>
      <c r="W60105" s="53"/>
      <c r="X60105" s="53"/>
      <c r="Y60105" s="55"/>
    </row>
    <row r="60106" spans="21:25" x14ac:dyDescent="0.2">
      <c r="U60106" s="55"/>
      <c r="V60106" s="53"/>
      <c r="W60106" s="53"/>
      <c r="X60106" s="53"/>
      <c r="Y60106" s="55"/>
    </row>
    <row r="60107" spans="21:25" x14ac:dyDescent="0.2">
      <c r="U60107" s="55"/>
      <c r="V60107" s="53"/>
      <c r="W60107" s="53"/>
      <c r="X60107" s="53"/>
      <c r="Y60107" s="55"/>
    </row>
    <row r="60108" spans="21:25" x14ac:dyDescent="0.2">
      <c r="U60108" s="55"/>
      <c r="V60108" s="53"/>
      <c r="W60108" s="53"/>
      <c r="X60108" s="53"/>
      <c r="Y60108" s="55"/>
    </row>
    <row r="60109" spans="21:25" x14ac:dyDescent="0.2">
      <c r="U60109" s="55"/>
      <c r="V60109" s="53"/>
      <c r="W60109" s="53"/>
      <c r="X60109" s="53"/>
      <c r="Y60109" s="55"/>
    </row>
    <row r="60110" spans="21:25" x14ac:dyDescent="0.2">
      <c r="U60110" s="55"/>
      <c r="V60110" s="53"/>
      <c r="W60110" s="53"/>
      <c r="X60110" s="53"/>
      <c r="Y60110" s="55"/>
    </row>
    <row r="60111" spans="21:25" x14ac:dyDescent="0.2">
      <c r="U60111" s="55"/>
      <c r="V60111" s="53"/>
      <c r="W60111" s="53"/>
      <c r="X60111" s="53"/>
      <c r="Y60111" s="55"/>
    </row>
    <row r="60112" spans="21:25" x14ac:dyDescent="0.2">
      <c r="U60112" s="55"/>
      <c r="V60112" s="53"/>
      <c r="W60112" s="53"/>
      <c r="X60112" s="53"/>
      <c r="Y60112" s="55"/>
    </row>
    <row r="60113" spans="21:25" x14ac:dyDescent="0.2">
      <c r="U60113" s="55"/>
      <c r="V60113" s="53"/>
      <c r="W60113" s="53"/>
      <c r="X60113" s="53"/>
      <c r="Y60113" s="55"/>
    </row>
    <row r="60114" spans="21:25" x14ac:dyDescent="0.2">
      <c r="U60114" s="55"/>
      <c r="V60114" s="53"/>
      <c r="W60114" s="53"/>
      <c r="X60114" s="53"/>
      <c r="Y60114" s="55"/>
    </row>
    <row r="60115" spans="21:25" x14ac:dyDescent="0.2">
      <c r="U60115" s="55"/>
      <c r="V60115" s="53"/>
      <c r="W60115" s="53"/>
      <c r="X60115" s="53"/>
      <c r="Y60115" s="55"/>
    </row>
    <row r="60116" spans="21:25" x14ac:dyDescent="0.2">
      <c r="U60116" s="55"/>
      <c r="V60116" s="53"/>
      <c r="W60116" s="53"/>
      <c r="X60116" s="53"/>
      <c r="Y60116" s="55"/>
    </row>
    <row r="60117" spans="21:25" x14ac:dyDescent="0.2">
      <c r="U60117" s="55"/>
      <c r="V60117" s="53"/>
      <c r="W60117" s="53"/>
      <c r="X60117" s="53"/>
      <c r="Y60117" s="55"/>
    </row>
    <row r="60118" spans="21:25" x14ac:dyDescent="0.2">
      <c r="U60118" s="55"/>
      <c r="V60118" s="53"/>
      <c r="W60118" s="53"/>
      <c r="X60118" s="53"/>
      <c r="Y60118" s="55"/>
    </row>
    <row r="60119" spans="21:25" x14ac:dyDescent="0.2">
      <c r="U60119" s="55"/>
      <c r="V60119" s="53"/>
      <c r="W60119" s="53"/>
      <c r="X60119" s="53"/>
      <c r="Y60119" s="55"/>
    </row>
    <row r="60120" spans="21:25" x14ac:dyDescent="0.2">
      <c r="U60120" s="55"/>
      <c r="V60120" s="53"/>
      <c r="W60120" s="53"/>
      <c r="X60120" s="53"/>
      <c r="Y60120" s="55"/>
    </row>
    <row r="60121" spans="21:25" x14ac:dyDescent="0.2">
      <c r="U60121" s="55"/>
      <c r="V60121" s="53"/>
      <c r="W60121" s="53"/>
      <c r="X60121" s="53"/>
      <c r="Y60121" s="55"/>
    </row>
    <row r="60122" spans="21:25" x14ac:dyDescent="0.2">
      <c r="U60122" s="55"/>
      <c r="V60122" s="53"/>
      <c r="W60122" s="53"/>
      <c r="X60122" s="53"/>
      <c r="Y60122" s="55"/>
    </row>
    <row r="60123" spans="21:25" x14ac:dyDescent="0.2">
      <c r="U60123" s="55"/>
      <c r="V60123" s="53"/>
      <c r="W60123" s="53"/>
      <c r="X60123" s="53"/>
      <c r="Y60123" s="55"/>
    </row>
    <row r="60124" spans="21:25" x14ac:dyDescent="0.2">
      <c r="U60124" s="55"/>
      <c r="V60124" s="53"/>
      <c r="W60124" s="53"/>
      <c r="X60124" s="53"/>
      <c r="Y60124" s="55"/>
    </row>
    <row r="60125" spans="21:25" x14ac:dyDescent="0.2">
      <c r="U60125" s="55"/>
      <c r="V60125" s="53"/>
      <c r="W60125" s="53"/>
      <c r="X60125" s="53"/>
      <c r="Y60125" s="55"/>
    </row>
    <row r="60126" spans="21:25" x14ac:dyDescent="0.2">
      <c r="U60126" s="55"/>
      <c r="V60126" s="53"/>
      <c r="W60126" s="53"/>
      <c r="X60126" s="53"/>
      <c r="Y60126" s="55"/>
    </row>
    <row r="60127" spans="21:25" x14ac:dyDescent="0.2">
      <c r="U60127" s="55"/>
      <c r="V60127" s="53"/>
      <c r="W60127" s="53"/>
      <c r="X60127" s="53"/>
      <c r="Y60127" s="55"/>
    </row>
    <row r="60128" spans="21:25" x14ac:dyDescent="0.2">
      <c r="U60128" s="55"/>
      <c r="V60128" s="53"/>
      <c r="W60128" s="53"/>
      <c r="X60128" s="53"/>
      <c r="Y60128" s="55"/>
    </row>
    <row r="60129" spans="21:25" x14ac:dyDescent="0.2">
      <c r="U60129" s="55"/>
      <c r="V60129" s="53"/>
      <c r="W60129" s="53"/>
      <c r="X60129" s="53"/>
      <c r="Y60129" s="55"/>
    </row>
    <row r="60130" spans="21:25" x14ac:dyDescent="0.2">
      <c r="U60130" s="55"/>
      <c r="V60130" s="53"/>
      <c r="W60130" s="53"/>
      <c r="X60130" s="53"/>
      <c r="Y60130" s="55"/>
    </row>
    <row r="60131" spans="21:25" x14ac:dyDescent="0.2">
      <c r="U60131" s="55"/>
      <c r="V60131" s="53"/>
      <c r="W60131" s="53"/>
      <c r="X60131" s="53"/>
      <c r="Y60131" s="55"/>
    </row>
    <row r="60132" spans="21:25" x14ac:dyDescent="0.2">
      <c r="U60132" s="55"/>
      <c r="V60132" s="53"/>
      <c r="W60132" s="53"/>
      <c r="X60132" s="53"/>
      <c r="Y60132" s="55"/>
    </row>
    <row r="60133" spans="21:25" x14ac:dyDescent="0.2">
      <c r="U60133" s="55"/>
      <c r="V60133" s="53"/>
      <c r="W60133" s="53"/>
      <c r="X60133" s="53"/>
      <c r="Y60133" s="55"/>
    </row>
    <row r="60134" spans="21:25" x14ac:dyDescent="0.2">
      <c r="U60134" s="55"/>
      <c r="V60134" s="53"/>
      <c r="W60134" s="53"/>
      <c r="X60134" s="53"/>
      <c r="Y60134" s="55"/>
    </row>
    <row r="60135" spans="21:25" x14ac:dyDescent="0.2">
      <c r="U60135" s="55"/>
      <c r="V60135" s="53"/>
      <c r="W60135" s="53"/>
      <c r="X60135" s="53"/>
      <c r="Y60135" s="55"/>
    </row>
    <row r="60136" spans="21:25" x14ac:dyDescent="0.2">
      <c r="U60136" s="55"/>
      <c r="V60136" s="53"/>
      <c r="W60136" s="53"/>
      <c r="X60136" s="53"/>
      <c r="Y60136" s="55"/>
    </row>
    <row r="60137" spans="21:25" x14ac:dyDescent="0.2">
      <c r="U60137" s="55"/>
      <c r="V60137" s="53"/>
      <c r="W60137" s="53"/>
      <c r="X60137" s="53"/>
      <c r="Y60137" s="55"/>
    </row>
    <row r="60138" spans="21:25" x14ac:dyDescent="0.2">
      <c r="U60138" s="55"/>
      <c r="V60138" s="53"/>
      <c r="W60138" s="53"/>
      <c r="X60138" s="53"/>
      <c r="Y60138" s="55"/>
    </row>
    <row r="60139" spans="21:25" x14ac:dyDescent="0.2">
      <c r="U60139" s="55"/>
      <c r="V60139" s="53"/>
      <c r="W60139" s="53"/>
      <c r="X60139" s="53"/>
      <c r="Y60139" s="55"/>
    </row>
    <row r="60140" spans="21:25" x14ac:dyDescent="0.2">
      <c r="U60140" s="55"/>
      <c r="V60140" s="53"/>
      <c r="W60140" s="53"/>
      <c r="X60140" s="53"/>
      <c r="Y60140" s="55"/>
    </row>
    <row r="60141" spans="21:25" x14ac:dyDescent="0.2">
      <c r="U60141" s="55"/>
      <c r="V60141" s="53"/>
      <c r="W60141" s="53"/>
      <c r="X60141" s="53"/>
      <c r="Y60141" s="55"/>
    </row>
    <row r="60142" spans="21:25" x14ac:dyDescent="0.2">
      <c r="U60142" s="55"/>
      <c r="V60142" s="53"/>
      <c r="W60142" s="53"/>
      <c r="X60142" s="53"/>
      <c r="Y60142" s="55"/>
    </row>
    <row r="60143" spans="21:25" x14ac:dyDescent="0.2">
      <c r="U60143" s="55"/>
      <c r="V60143" s="53"/>
      <c r="W60143" s="53"/>
      <c r="X60143" s="53"/>
      <c r="Y60143" s="55"/>
    </row>
    <row r="60144" spans="21:25" x14ac:dyDescent="0.2">
      <c r="U60144" s="55"/>
      <c r="V60144" s="53"/>
      <c r="W60144" s="53"/>
      <c r="X60144" s="53"/>
      <c r="Y60144" s="55"/>
    </row>
    <row r="60145" spans="21:25" x14ac:dyDescent="0.2">
      <c r="U60145" s="55"/>
      <c r="V60145" s="53"/>
      <c r="W60145" s="53"/>
      <c r="X60145" s="53"/>
      <c r="Y60145" s="55"/>
    </row>
    <row r="60146" spans="21:25" x14ac:dyDescent="0.2">
      <c r="U60146" s="55"/>
      <c r="V60146" s="53"/>
      <c r="W60146" s="53"/>
      <c r="X60146" s="53"/>
      <c r="Y60146" s="55"/>
    </row>
    <row r="60147" spans="21:25" x14ac:dyDescent="0.2">
      <c r="U60147" s="55"/>
      <c r="V60147" s="53"/>
      <c r="W60147" s="53"/>
      <c r="X60147" s="53"/>
      <c r="Y60147" s="55"/>
    </row>
    <row r="60148" spans="21:25" x14ac:dyDescent="0.2">
      <c r="U60148" s="55"/>
      <c r="V60148" s="53"/>
      <c r="W60148" s="53"/>
      <c r="X60148" s="53"/>
      <c r="Y60148" s="55"/>
    </row>
    <row r="60149" spans="21:25" x14ac:dyDescent="0.2">
      <c r="U60149" s="55"/>
      <c r="V60149" s="53"/>
      <c r="W60149" s="53"/>
      <c r="X60149" s="53"/>
      <c r="Y60149" s="55"/>
    </row>
    <row r="60150" spans="21:25" x14ac:dyDescent="0.2">
      <c r="U60150" s="55"/>
      <c r="V60150" s="53"/>
      <c r="W60150" s="53"/>
      <c r="X60150" s="53"/>
      <c r="Y60150" s="55"/>
    </row>
    <row r="60151" spans="21:25" x14ac:dyDescent="0.2">
      <c r="U60151" s="55"/>
      <c r="V60151" s="53"/>
      <c r="W60151" s="53"/>
      <c r="X60151" s="53"/>
      <c r="Y60151" s="55"/>
    </row>
    <row r="60152" spans="21:25" x14ac:dyDescent="0.2">
      <c r="U60152" s="55"/>
      <c r="V60152" s="53"/>
      <c r="W60152" s="53"/>
      <c r="X60152" s="53"/>
      <c r="Y60152" s="55"/>
    </row>
    <row r="60153" spans="21:25" x14ac:dyDescent="0.2">
      <c r="U60153" s="55"/>
      <c r="V60153" s="53"/>
      <c r="W60153" s="53"/>
      <c r="X60153" s="53"/>
      <c r="Y60153" s="55"/>
    </row>
    <row r="60154" spans="21:25" x14ac:dyDescent="0.2">
      <c r="U60154" s="55"/>
      <c r="V60154" s="53"/>
      <c r="W60154" s="53"/>
      <c r="X60154" s="53"/>
      <c r="Y60154" s="55"/>
    </row>
    <row r="60155" spans="21:25" x14ac:dyDescent="0.2">
      <c r="U60155" s="55"/>
      <c r="V60155" s="53"/>
      <c r="W60155" s="53"/>
      <c r="X60155" s="53"/>
      <c r="Y60155" s="55"/>
    </row>
    <row r="60156" spans="21:25" x14ac:dyDescent="0.2">
      <c r="U60156" s="55"/>
      <c r="V60156" s="53"/>
      <c r="W60156" s="53"/>
      <c r="X60156" s="53"/>
      <c r="Y60156" s="55"/>
    </row>
    <row r="60157" spans="21:25" x14ac:dyDescent="0.2">
      <c r="U60157" s="55"/>
      <c r="V60157" s="53"/>
      <c r="W60157" s="53"/>
      <c r="X60157" s="53"/>
      <c r="Y60157" s="55"/>
    </row>
    <row r="60158" spans="21:25" x14ac:dyDescent="0.2">
      <c r="U60158" s="55"/>
      <c r="V60158" s="53"/>
      <c r="W60158" s="53"/>
      <c r="X60158" s="53"/>
      <c r="Y60158" s="55"/>
    </row>
    <row r="60159" spans="21:25" x14ac:dyDescent="0.2">
      <c r="U60159" s="55"/>
      <c r="V60159" s="53"/>
      <c r="W60159" s="53"/>
      <c r="X60159" s="53"/>
      <c r="Y60159" s="55"/>
    </row>
    <row r="60160" spans="21:25" x14ac:dyDescent="0.2">
      <c r="U60160" s="55"/>
      <c r="V60160" s="53"/>
      <c r="W60160" s="53"/>
      <c r="X60160" s="53"/>
      <c r="Y60160" s="55"/>
    </row>
    <row r="60161" spans="21:25" x14ac:dyDescent="0.2">
      <c r="U60161" s="55"/>
      <c r="V60161" s="53"/>
      <c r="W60161" s="53"/>
      <c r="X60161" s="53"/>
      <c r="Y60161" s="55"/>
    </row>
    <row r="60162" spans="21:25" x14ac:dyDescent="0.2">
      <c r="U60162" s="55"/>
      <c r="V60162" s="53"/>
      <c r="W60162" s="53"/>
      <c r="X60162" s="53"/>
      <c r="Y60162" s="55"/>
    </row>
    <row r="60163" spans="21:25" x14ac:dyDescent="0.2">
      <c r="U60163" s="55"/>
      <c r="V60163" s="53"/>
      <c r="W60163" s="53"/>
      <c r="X60163" s="53"/>
      <c r="Y60163" s="55"/>
    </row>
    <row r="60164" spans="21:25" x14ac:dyDescent="0.2">
      <c r="U60164" s="55"/>
      <c r="V60164" s="53"/>
      <c r="W60164" s="53"/>
      <c r="X60164" s="53"/>
      <c r="Y60164" s="55"/>
    </row>
    <row r="60165" spans="21:25" x14ac:dyDescent="0.2">
      <c r="U60165" s="55"/>
      <c r="V60165" s="53"/>
      <c r="W60165" s="53"/>
      <c r="X60165" s="53"/>
      <c r="Y60165" s="55"/>
    </row>
    <row r="60166" spans="21:25" x14ac:dyDescent="0.2">
      <c r="U60166" s="55"/>
      <c r="V60166" s="53"/>
      <c r="W60166" s="53"/>
      <c r="X60166" s="53"/>
      <c r="Y60166" s="55"/>
    </row>
    <row r="60167" spans="21:25" x14ac:dyDescent="0.2">
      <c r="U60167" s="55"/>
      <c r="V60167" s="53"/>
      <c r="W60167" s="53"/>
      <c r="X60167" s="53"/>
      <c r="Y60167" s="55"/>
    </row>
    <row r="60168" spans="21:25" x14ac:dyDescent="0.2">
      <c r="U60168" s="55"/>
      <c r="V60168" s="53"/>
      <c r="W60168" s="53"/>
      <c r="X60168" s="53"/>
      <c r="Y60168" s="55"/>
    </row>
    <row r="60169" spans="21:25" x14ac:dyDescent="0.2">
      <c r="U60169" s="55"/>
      <c r="V60169" s="53"/>
      <c r="W60169" s="53"/>
      <c r="X60169" s="53"/>
      <c r="Y60169" s="55"/>
    </row>
    <row r="60170" spans="21:25" x14ac:dyDescent="0.2">
      <c r="U60170" s="55"/>
      <c r="V60170" s="53"/>
      <c r="W60170" s="53"/>
      <c r="X60170" s="53"/>
      <c r="Y60170" s="55"/>
    </row>
    <row r="60171" spans="21:25" x14ac:dyDescent="0.2">
      <c r="U60171" s="55"/>
      <c r="V60171" s="53"/>
      <c r="W60171" s="53"/>
      <c r="X60171" s="53"/>
      <c r="Y60171" s="55"/>
    </row>
    <row r="60172" spans="21:25" x14ac:dyDescent="0.2">
      <c r="U60172" s="55"/>
      <c r="V60172" s="53"/>
      <c r="W60172" s="53"/>
      <c r="X60172" s="53"/>
      <c r="Y60172" s="55"/>
    </row>
    <row r="60173" spans="21:25" x14ac:dyDescent="0.2">
      <c r="U60173" s="55"/>
      <c r="V60173" s="53"/>
      <c r="W60173" s="53"/>
      <c r="X60173" s="53"/>
      <c r="Y60173" s="55"/>
    </row>
    <row r="60174" spans="21:25" x14ac:dyDescent="0.2">
      <c r="U60174" s="55"/>
      <c r="V60174" s="53"/>
      <c r="W60174" s="53"/>
      <c r="X60174" s="53"/>
      <c r="Y60174" s="55"/>
    </row>
    <row r="60175" spans="21:25" x14ac:dyDescent="0.2">
      <c r="U60175" s="55"/>
      <c r="V60175" s="53"/>
      <c r="W60175" s="53"/>
      <c r="X60175" s="53"/>
      <c r="Y60175" s="55"/>
    </row>
    <row r="60176" spans="21:25" x14ac:dyDescent="0.2">
      <c r="U60176" s="55"/>
      <c r="V60176" s="53"/>
      <c r="W60176" s="53"/>
      <c r="X60176" s="53"/>
      <c r="Y60176" s="55"/>
    </row>
    <row r="60177" spans="21:25" x14ac:dyDescent="0.2">
      <c r="U60177" s="55"/>
      <c r="V60177" s="53"/>
      <c r="W60177" s="53"/>
      <c r="X60177" s="53"/>
      <c r="Y60177" s="55"/>
    </row>
    <row r="60178" spans="21:25" x14ac:dyDescent="0.2">
      <c r="U60178" s="55"/>
      <c r="V60178" s="53"/>
      <c r="W60178" s="53"/>
      <c r="X60178" s="53"/>
      <c r="Y60178" s="55"/>
    </row>
    <row r="60179" spans="21:25" x14ac:dyDescent="0.2">
      <c r="U60179" s="55"/>
      <c r="V60179" s="53"/>
      <c r="W60179" s="53"/>
      <c r="X60179" s="53"/>
      <c r="Y60179" s="55"/>
    </row>
    <row r="60180" spans="21:25" x14ac:dyDescent="0.2">
      <c r="U60180" s="55"/>
      <c r="V60180" s="53"/>
      <c r="W60180" s="53"/>
      <c r="X60180" s="53"/>
      <c r="Y60180" s="55"/>
    </row>
    <row r="60181" spans="21:25" x14ac:dyDescent="0.2">
      <c r="U60181" s="55"/>
      <c r="V60181" s="53"/>
      <c r="W60181" s="53"/>
      <c r="X60181" s="53"/>
      <c r="Y60181" s="55"/>
    </row>
    <row r="60182" spans="21:25" x14ac:dyDescent="0.2">
      <c r="U60182" s="55"/>
      <c r="V60182" s="53"/>
      <c r="W60182" s="53"/>
      <c r="X60182" s="53"/>
      <c r="Y60182" s="55"/>
    </row>
    <row r="60183" spans="21:25" x14ac:dyDescent="0.2">
      <c r="U60183" s="55"/>
      <c r="V60183" s="53"/>
      <c r="W60183" s="53"/>
      <c r="X60183" s="53"/>
      <c r="Y60183" s="55"/>
    </row>
    <row r="60184" spans="21:25" x14ac:dyDescent="0.2">
      <c r="U60184" s="55"/>
      <c r="V60184" s="53"/>
      <c r="W60184" s="53"/>
      <c r="X60184" s="53"/>
      <c r="Y60184" s="55"/>
    </row>
    <row r="60185" spans="21:25" x14ac:dyDescent="0.2">
      <c r="U60185" s="55"/>
      <c r="V60185" s="53"/>
      <c r="W60185" s="53"/>
      <c r="X60185" s="53"/>
      <c r="Y60185" s="55"/>
    </row>
    <row r="60186" spans="21:25" x14ac:dyDescent="0.2">
      <c r="U60186" s="55"/>
      <c r="V60186" s="53"/>
      <c r="W60186" s="53"/>
      <c r="X60186" s="53"/>
      <c r="Y60186" s="55"/>
    </row>
    <row r="60187" spans="21:25" x14ac:dyDescent="0.2">
      <c r="U60187" s="55"/>
      <c r="V60187" s="53"/>
      <c r="W60187" s="53"/>
      <c r="X60187" s="53"/>
      <c r="Y60187" s="55"/>
    </row>
    <row r="60188" spans="21:25" x14ac:dyDescent="0.2">
      <c r="U60188" s="55"/>
      <c r="V60188" s="53"/>
      <c r="W60188" s="53"/>
      <c r="X60188" s="53"/>
      <c r="Y60188" s="55"/>
    </row>
    <row r="60189" spans="21:25" x14ac:dyDescent="0.2">
      <c r="U60189" s="55"/>
      <c r="V60189" s="53"/>
      <c r="W60189" s="53"/>
      <c r="X60189" s="53"/>
      <c r="Y60189" s="55"/>
    </row>
    <row r="60190" spans="21:25" x14ac:dyDescent="0.2">
      <c r="U60190" s="55"/>
      <c r="V60190" s="53"/>
      <c r="W60190" s="53"/>
      <c r="X60190" s="53"/>
      <c r="Y60190" s="55"/>
    </row>
    <row r="60191" spans="21:25" x14ac:dyDescent="0.2">
      <c r="U60191" s="55"/>
      <c r="V60191" s="53"/>
      <c r="W60191" s="53"/>
      <c r="X60191" s="53"/>
      <c r="Y60191" s="55"/>
    </row>
    <row r="60192" spans="21:25" x14ac:dyDescent="0.2">
      <c r="U60192" s="55"/>
      <c r="V60192" s="53"/>
      <c r="W60192" s="53"/>
      <c r="X60192" s="53"/>
      <c r="Y60192" s="55"/>
    </row>
    <row r="60193" spans="21:25" x14ac:dyDescent="0.2">
      <c r="U60193" s="55"/>
      <c r="V60193" s="53"/>
      <c r="W60193" s="53"/>
      <c r="X60193" s="53"/>
      <c r="Y60193" s="55"/>
    </row>
    <row r="60194" spans="21:25" x14ac:dyDescent="0.2">
      <c r="U60194" s="55"/>
      <c r="V60194" s="53"/>
      <c r="W60194" s="53"/>
      <c r="X60194" s="53"/>
      <c r="Y60194" s="55"/>
    </row>
    <row r="60195" spans="21:25" x14ac:dyDescent="0.2">
      <c r="U60195" s="55"/>
      <c r="V60195" s="53"/>
      <c r="W60195" s="53"/>
      <c r="X60195" s="53"/>
      <c r="Y60195" s="55"/>
    </row>
    <row r="60196" spans="21:25" x14ac:dyDescent="0.2">
      <c r="U60196" s="55"/>
      <c r="V60196" s="53"/>
      <c r="W60196" s="53"/>
      <c r="X60196" s="53"/>
      <c r="Y60196" s="55"/>
    </row>
    <row r="60197" spans="21:25" x14ac:dyDescent="0.2">
      <c r="U60197" s="55"/>
      <c r="V60197" s="53"/>
      <c r="W60197" s="53"/>
      <c r="X60197" s="53"/>
      <c r="Y60197" s="55"/>
    </row>
    <row r="60198" spans="21:25" x14ac:dyDescent="0.2">
      <c r="U60198" s="55"/>
      <c r="V60198" s="53"/>
      <c r="W60198" s="53"/>
      <c r="X60198" s="53"/>
      <c r="Y60198" s="55"/>
    </row>
    <row r="60199" spans="21:25" x14ac:dyDescent="0.2">
      <c r="U60199" s="55"/>
      <c r="V60199" s="53"/>
      <c r="W60199" s="53"/>
      <c r="X60199" s="53"/>
      <c r="Y60199" s="55"/>
    </row>
    <row r="60200" spans="21:25" x14ac:dyDescent="0.2">
      <c r="U60200" s="55"/>
      <c r="V60200" s="53"/>
      <c r="W60200" s="53"/>
      <c r="X60200" s="53"/>
      <c r="Y60200" s="55"/>
    </row>
    <row r="60201" spans="21:25" x14ac:dyDescent="0.2">
      <c r="U60201" s="55"/>
      <c r="V60201" s="53"/>
      <c r="W60201" s="53"/>
      <c r="X60201" s="53"/>
      <c r="Y60201" s="55"/>
    </row>
    <row r="60202" spans="21:25" x14ac:dyDescent="0.2">
      <c r="U60202" s="55"/>
      <c r="V60202" s="53"/>
      <c r="W60202" s="53"/>
      <c r="X60202" s="53"/>
      <c r="Y60202" s="55"/>
    </row>
    <row r="60203" spans="21:25" x14ac:dyDescent="0.2">
      <c r="U60203" s="55"/>
      <c r="V60203" s="53"/>
      <c r="W60203" s="53"/>
      <c r="X60203" s="53"/>
      <c r="Y60203" s="55"/>
    </row>
    <row r="60204" spans="21:25" x14ac:dyDescent="0.2">
      <c r="U60204" s="55"/>
      <c r="V60204" s="53"/>
      <c r="W60204" s="53"/>
      <c r="X60204" s="53"/>
      <c r="Y60204" s="55"/>
    </row>
    <row r="60205" spans="21:25" x14ac:dyDescent="0.2">
      <c r="U60205" s="55"/>
      <c r="V60205" s="53"/>
      <c r="W60205" s="53"/>
      <c r="X60205" s="53"/>
      <c r="Y60205" s="55"/>
    </row>
    <row r="60206" spans="21:25" x14ac:dyDescent="0.2">
      <c r="U60206" s="55"/>
      <c r="V60206" s="53"/>
      <c r="W60206" s="53"/>
      <c r="X60206" s="53"/>
      <c r="Y60206" s="55"/>
    </row>
    <row r="60207" spans="21:25" x14ac:dyDescent="0.2">
      <c r="U60207" s="55"/>
      <c r="V60207" s="53"/>
      <c r="W60207" s="53"/>
      <c r="X60207" s="53"/>
      <c r="Y60207" s="55"/>
    </row>
    <row r="60208" spans="21:25" x14ac:dyDescent="0.2">
      <c r="U60208" s="55"/>
      <c r="V60208" s="53"/>
      <c r="W60208" s="53"/>
      <c r="X60208" s="53"/>
      <c r="Y60208" s="55"/>
    </row>
    <row r="60209" spans="21:25" x14ac:dyDescent="0.2">
      <c r="U60209" s="55"/>
      <c r="V60209" s="53"/>
      <c r="W60209" s="53"/>
      <c r="X60209" s="53"/>
      <c r="Y60209" s="55"/>
    </row>
    <row r="60210" spans="21:25" x14ac:dyDescent="0.2">
      <c r="U60210" s="55"/>
      <c r="V60210" s="53"/>
      <c r="W60210" s="53"/>
      <c r="X60210" s="53"/>
      <c r="Y60210" s="55"/>
    </row>
    <row r="60211" spans="21:25" x14ac:dyDescent="0.2">
      <c r="U60211" s="55"/>
      <c r="V60211" s="53"/>
      <c r="W60211" s="53"/>
      <c r="X60211" s="53"/>
      <c r="Y60211" s="55"/>
    </row>
    <row r="60212" spans="21:25" x14ac:dyDescent="0.2">
      <c r="U60212" s="55"/>
      <c r="V60212" s="53"/>
      <c r="W60212" s="53"/>
      <c r="X60212" s="53"/>
      <c r="Y60212" s="55"/>
    </row>
    <row r="60213" spans="21:25" x14ac:dyDescent="0.2">
      <c r="U60213" s="55"/>
      <c r="V60213" s="53"/>
      <c r="W60213" s="53"/>
      <c r="X60213" s="53"/>
      <c r="Y60213" s="55"/>
    </row>
    <row r="60214" spans="21:25" x14ac:dyDescent="0.2">
      <c r="U60214" s="55"/>
      <c r="V60214" s="53"/>
      <c r="W60214" s="53"/>
      <c r="X60214" s="53"/>
      <c r="Y60214" s="55"/>
    </row>
    <row r="60215" spans="21:25" x14ac:dyDescent="0.2">
      <c r="U60215" s="55"/>
      <c r="V60215" s="53"/>
      <c r="W60215" s="53"/>
      <c r="X60215" s="53"/>
      <c r="Y60215" s="55"/>
    </row>
    <row r="60216" spans="21:25" x14ac:dyDescent="0.2">
      <c r="U60216" s="55"/>
      <c r="V60216" s="53"/>
      <c r="W60216" s="53"/>
      <c r="X60216" s="53"/>
      <c r="Y60216" s="55"/>
    </row>
    <row r="60217" spans="21:25" x14ac:dyDescent="0.2">
      <c r="U60217" s="55"/>
      <c r="V60217" s="53"/>
      <c r="W60217" s="53"/>
      <c r="X60217" s="53"/>
      <c r="Y60217" s="55"/>
    </row>
    <row r="60218" spans="21:25" x14ac:dyDescent="0.2">
      <c r="U60218" s="55"/>
      <c r="V60218" s="53"/>
      <c r="W60218" s="53"/>
      <c r="X60218" s="53"/>
      <c r="Y60218" s="55"/>
    </row>
    <row r="60219" spans="21:25" x14ac:dyDescent="0.2">
      <c r="U60219" s="55"/>
      <c r="V60219" s="53"/>
      <c r="W60219" s="53"/>
      <c r="X60219" s="53"/>
      <c r="Y60219" s="55"/>
    </row>
    <row r="60220" spans="21:25" x14ac:dyDescent="0.2">
      <c r="U60220" s="55"/>
      <c r="V60220" s="53"/>
      <c r="W60220" s="53"/>
      <c r="X60220" s="53"/>
      <c r="Y60220" s="55"/>
    </row>
    <row r="60221" spans="21:25" x14ac:dyDescent="0.2">
      <c r="U60221" s="55"/>
      <c r="V60221" s="53"/>
      <c r="W60221" s="53"/>
      <c r="X60221" s="53"/>
      <c r="Y60221" s="55"/>
    </row>
    <row r="60222" spans="21:25" x14ac:dyDescent="0.2">
      <c r="U60222" s="55"/>
      <c r="V60222" s="53"/>
      <c r="W60222" s="53"/>
      <c r="X60222" s="53"/>
      <c r="Y60222" s="55"/>
    </row>
    <row r="60223" spans="21:25" x14ac:dyDescent="0.2">
      <c r="U60223" s="55"/>
      <c r="V60223" s="53"/>
      <c r="W60223" s="53"/>
      <c r="X60223" s="53"/>
      <c r="Y60223" s="55"/>
    </row>
    <row r="60224" spans="21:25" x14ac:dyDescent="0.2">
      <c r="U60224" s="55"/>
      <c r="V60224" s="53"/>
      <c r="W60224" s="53"/>
      <c r="X60224" s="53"/>
      <c r="Y60224" s="55"/>
    </row>
    <row r="60225" spans="21:25" x14ac:dyDescent="0.2">
      <c r="U60225" s="55"/>
      <c r="V60225" s="53"/>
      <c r="W60225" s="53"/>
      <c r="X60225" s="53"/>
      <c r="Y60225" s="55"/>
    </row>
    <row r="60226" spans="21:25" x14ac:dyDescent="0.2">
      <c r="U60226" s="55"/>
      <c r="V60226" s="53"/>
      <c r="W60226" s="53"/>
      <c r="X60226" s="53"/>
      <c r="Y60226" s="55"/>
    </row>
    <row r="60227" spans="21:25" x14ac:dyDescent="0.2">
      <c r="U60227" s="55"/>
      <c r="V60227" s="53"/>
      <c r="W60227" s="53"/>
      <c r="X60227" s="53"/>
      <c r="Y60227" s="55"/>
    </row>
    <row r="60228" spans="21:25" x14ac:dyDescent="0.2">
      <c r="U60228" s="55"/>
      <c r="V60228" s="53"/>
      <c r="W60228" s="53"/>
      <c r="X60228" s="53"/>
      <c r="Y60228" s="55"/>
    </row>
    <row r="60229" spans="21:25" x14ac:dyDescent="0.2">
      <c r="U60229" s="55"/>
      <c r="V60229" s="53"/>
      <c r="W60229" s="53"/>
      <c r="X60229" s="53"/>
      <c r="Y60229" s="55"/>
    </row>
    <row r="60230" spans="21:25" x14ac:dyDescent="0.2">
      <c r="U60230" s="55"/>
      <c r="V60230" s="53"/>
      <c r="W60230" s="53"/>
      <c r="X60230" s="53"/>
      <c r="Y60230" s="55"/>
    </row>
    <row r="60231" spans="21:25" x14ac:dyDescent="0.2">
      <c r="U60231" s="55"/>
      <c r="V60231" s="53"/>
      <c r="W60231" s="53"/>
      <c r="X60231" s="53"/>
      <c r="Y60231" s="55"/>
    </row>
    <row r="60232" spans="21:25" x14ac:dyDescent="0.2">
      <c r="U60232" s="55"/>
      <c r="V60232" s="53"/>
      <c r="W60232" s="53"/>
      <c r="X60232" s="53"/>
      <c r="Y60232" s="55"/>
    </row>
    <row r="60233" spans="21:25" x14ac:dyDescent="0.2">
      <c r="U60233" s="55"/>
      <c r="V60233" s="53"/>
      <c r="W60233" s="53"/>
      <c r="X60233" s="53"/>
      <c r="Y60233" s="55"/>
    </row>
    <row r="60234" spans="21:25" x14ac:dyDescent="0.2">
      <c r="U60234" s="55"/>
      <c r="V60234" s="53"/>
      <c r="W60234" s="53"/>
      <c r="X60234" s="53"/>
      <c r="Y60234" s="55"/>
    </row>
    <row r="60235" spans="21:25" x14ac:dyDescent="0.2">
      <c r="U60235" s="55"/>
      <c r="V60235" s="53"/>
      <c r="W60235" s="53"/>
      <c r="X60235" s="53"/>
      <c r="Y60235" s="55"/>
    </row>
    <row r="60236" spans="21:25" x14ac:dyDescent="0.2">
      <c r="U60236" s="55"/>
      <c r="V60236" s="53"/>
      <c r="W60236" s="53"/>
      <c r="X60236" s="53"/>
      <c r="Y60236" s="55"/>
    </row>
    <row r="60237" spans="21:25" x14ac:dyDescent="0.2">
      <c r="U60237" s="55"/>
      <c r="V60237" s="53"/>
      <c r="W60237" s="53"/>
      <c r="X60237" s="53"/>
      <c r="Y60237" s="55"/>
    </row>
    <row r="60238" spans="21:25" x14ac:dyDescent="0.2">
      <c r="U60238" s="55"/>
      <c r="V60238" s="53"/>
      <c r="W60238" s="53"/>
      <c r="X60238" s="53"/>
      <c r="Y60238" s="55"/>
    </row>
    <row r="60239" spans="21:25" x14ac:dyDescent="0.2">
      <c r="U60239" s="55"/>
      <c r="V60239" s="53"/>
      <c r="W60239" s="53"/>
      <c r="X60239" s="53"/>
      <c r="Y60239" s="55"/>
    </row>
    <row r="60240" spans="21:25" x14ac:dyDescent="0.2">
      <c r="U60240" s="55"/>
      <c r="V60240" s="53"/>
      <c r="W60240" s="53"/>
      <c r="X60240" s="53"/>
      <c r="Y60240" s="55"/>
    </row>
    <row r="60241" spans="21:25" x14ac:dyDescent="0.2">
      <c r="U60241" s="55"/>
      <c r="V60241" s="53"/>
      <c r="W60241" s="53"/>
      <c r="X60241" s="53"/>
      <c r="Y60241" s="55"/>
    </row>
    <row r="60242" spans="21:25" x14ac:dyDescent="0.2">
      <c r="U60242" s="55"/>
      <c r="V60242" s="53"/>
      <c r="W60242" s="53"/>
      <c r="X60242" s="53"/>
      <c r="Y60242" s="55"/>
    </row>
    <row r="60243" spans="21:25" x14ac:dyDescent="0.2">
      <c r="U60243" s="55"/>
      <c r="V60243" s="53"/>
      <c r="W60243" s="53"/>
      <c r="X60243" s="53"/>
      <c r="Y60243" s="55"/>
    </row>
    <row r="60244" spans="21:25" x14ac:dyDescent="0.2">
      <c r="U60244" s="55"/>
      <c r="V60244" s="53"/>
      <c r="W60244" s="53"/>
      <c r="X60244" s="53"/>
      <c r="Y60244" s="55"/>
    </row>
    <row r="60245" spans="21:25" x14ac:dyDescent="0.2">
      <c r="U60245" s="55"/>
      <c r="V60245" s="53"/>
      <c r="W60245" s="53"/>
      <c r="X60245" s="53"/>
      <c r="Y60245" s="55"/>
    </row>
    <row r="60246" spans="21:25" x14ac:dyDescent="0.2">
      <c r="U60246" s="55"/>
      <c r="V60246" s="53"/>
      <c r="W60246" s="53"/>
      <c r="X60246" s="53"/>
      <c r="Y60246" s="55"/>
    </row>
    <row r="60247" spans="21:25" x14ac:dyDescent="0.2">
      <c r="U60247" s="55"/>
      <c r="V60247" s="53"/>
      <c r="W60247" s="53"/>
      <c r="X60247" s="53"/>
      <c r="Y60247" s="55"/>
    </row>
    <row r="60248" spans="21:25" x14ac:dyDescent="0.2">
      <c r="U60248" s="55"/>
      <c r="V60248" s="53"/>
      <c r="W60248" s="53"/>
      <c r="X60248" s="53"/>
      <c r="Y60248" s="55"/>
    </row>
    <row r="60249" spans="21:25" x14ac:dyDescent="0.2">
      <c r="U60249" s="55"/>
      <c r="V60249" s="53"/>
      <c r="W60249" s="53"/>
      <c r="X60249" s="53"/>
      <c r="Y60249" s="55"/>
    </row>
    <row r="60250" spans="21:25" x14ac:dyDescent="0.2">
      <c r="U60250" s="55"/>
      <c r="V60250" s="53"/>
      <c r="W60250" s="53"/>
      <c r="X60250" s="53"/>
      <c r="Y60250" s="55"/>
    </row>
    <row r="60251" spans="21:25" x14ac:dyDescent="0.2">
      <c r="U60251" s="55"/>
      <c r="V60251" s="53"/>
      <c r="W60251" s="53"/>
      <c r="X60251" s="53"/>
      <c r="Y60251" s="55"/>
    </row>
    <row r="60252" spans="21:25" x14ac:dyDescent="0.2">
      <c r="U60252" s="55"/>
      <c r="V60252" s="53"/>
      <c r="W60252" s="53"/>
      <c r="X60252" s="53"/>
      <c r="Y60252" s="55"/>
    </row>
    <row r="60253" spans="21:25" x14ac:dyDescent="0.2">
      <c r="U60253" s="55"/>
      <c r="V60253" s="53"/>
      <c r="W60253" s="53"/>
      <c r="X60253" s="53"/>
      <c r="Y60253" s="55"/>
    </row>
    <row r="60254" spans="21:25" x14ac:dyDescent="0.2">
      <c r="U60254" s="55"/>
      <c r="V60254" s="53"/>
      <c r="W60254" s="53"/>
      <c r="X60254" s="53"/>
      <c r="Y60254" s="55"/>
    </row>
    <row r="60255" spans="21:25" x14ac:dyDescent="0.2">
      <c r="U60255" s="55"/>
      <c r="V60255" s="53"/>
      <c r="W60255" s="53"/>
      <c r="X60255" s="53"/>
      <c r="Y60255" s="55"/>
    </row>
    <row r="60256" spans="21:25" x14ac:dyDescent="0.2">
      <c r="U60256" s="55"/>
      <c r="V60256" s="53"/>
      <c r="W60256" s="53"/>
      <c r="X60256" s="53"/>
      <c r="Y60256" s="55"/>
    </row>
    <row r="60257" spans="21:25" x14ac:dyDescent="0.2">
      <c r="U60257" s="55"/>
      <c r="V60257" s="53"/>
      <c r="W60257" s="53"/>
      <c r="X60257" s="53"/>
      <c r="Y60257" s="55"/>
    </row>
    <row r="60258" spans="21:25" x14ac:dyDescent="0.2">
      <c r="U60258" s="55"/>
      <c r="V60258" s="53"/>
      <c r="W60258" s="53"/>
      <c r="X60258" s="53"/>
      <c r="Y60258" s="55"/>
    </row>
    <row r="60259" spans="21:25" x14ac:dyDescent="0.2">
      <c r="U60259" s="55"/>
      <c r="V60259" s="53"/>
      <c r="W60259" s="53"/>
      <c r="X60259" s="53"/>
      <c r="Y60259" s="55"/>
    </row>
    <row r="60260" spans="21:25" x14ac:dyDescent="0.2">
      <c r="U60260" s="55"/>
      <c r="V60260" s="53"/>
      <c r="W60260" s="53"/>
      <c r="X60260" s="53"/>
      <c r="Y60260" s="55"/>
    </row>
    <row r="60261" spans="21:25" x14ac:dyDescent="0.2">
      <c r="U60261" s="55"/>
      <c r="V60261" s="53"/>
      <c r="W60261" s="53"/>
      <c r="X60261" s="53"/>
      <c r="Y60261" s="55"/>
    </row>
    <row r="60262" spans="21:25" x14ac:dyDescent="0.2">
      <c r="U60262" s="55"/>
      <c r="V60262" s="53"/>
      <c r="W60262" s="53"/>
      <c r="X60262" s="53"/>
      <c r="Y60262" s="55"/>
    </row>
    <row r="60263" spans="21:25" x14ac:dyDescent="0.2">
      <c r="U60263" s="55"/>
      <c r="V60263" s="53"/>
      <c r="W60263" s="53"/>
      <c r="X60263" s="53"/>
      <c r="Y60263" s="55"/>
    </row>
    <row r="60264" spans="21:25" x14ac:dyDescent="0.2">
      <c r="U60264" s="55"/>
      <c r="V60264" s="53"/>
      <c r="W60264" s="53"/>
      <c r="X60264" s="53"/>
      <c r="Y60264" s="55"/>
    </row>
    <row r="60265" spans="21:25" x14ac:dyDescent="0.2">
      <c r="U60265" s="55"/>
      <c r="V60265" s="53"/>
      <c r="W60265" s="53"/>
      <c r="X60265" s="53"/>
      <c r="Y60265" s="55"/>
    </row>
    <row r="60266" spans="21:25" x14ac:dyDescent="0.2">
      <c r="U60266" s="55"/>
      <c r="V60266" s="53"/>
      <c r="W60266" s="53"/>
      <c r="X60266" s="53"/>
      <c r="Y60266" s="55"/>
    </row>
    <row r="60267" spans="21:25" x14ac:dyDescent="0.2">
      <c r="U60267" s="55"/>
      <c r="V60267" s="53"/>
      <c r="W60267" s="53"/>
      <c r="X60267" s="53"/>
      <c r="Y60267" s="55"/>
    </row>
    <row r="60268" spans="21:25" x14ac:dyDescent="0.2">
      <c r="U60268" s="55"/>
      <c r="V60268" s="53"/>
      <c r="W60268" s="53"/>
      <c r="X60268" s="53"/>
      <c r="Y60268" s="55"/>
    </row>
    <row r="60269" spans="21:25" x14ac:dyDescent="0.2">
      <c r="U60269" s="55"/>
      <c r="V60269" s="53"/>
      <c r="W60269" s="53"/>
      <c r="X60269" s="53"/>
      <c r="Y60269" s="55"/>
    </row>
    <row r="60270" spans="21:25" x14ac:dyDescent="0.2">
      <c r="U60270" s="55"/>
      <c r="V60270" s="53"/>
      <c r="W60270" s="53"/>
      <c r="X60270" s="53"/>
      <c r="Y60270" s="55"/>
    </row>
    <row r="60271" spans="21:25" x14ac:dyDescent="0.2">
      <c r="U60271" s="55"/>
      <c r="V60271" s="53"/>
      <c r="W60271" s="53"/>
      <c r="X60271" s="53"/>
      <c r="Y60271" s="55"/>
    </row>
    <row r="60272" spans="21:25" x14ac:dyDescent="0.2">
      <c r="U60272" s="55"/>
      <c r="V60272" s="53"/>
      <c r="W60272" s="53"/>
      <c r="X60272" s="53"/>
      <c r="Y60272" s="55"/>
    </row>
    <row r="60273" spans="21:25" x14ac:dyDescent="0.2">
      <c r="U60273" s="55"/>
      <c r="V60273" s="53"/>
      <c r="W60273" s="53"/>
      <c r="X60273" s="53"/>
      <c r="Y60273" s="55"/>
    </row>
    <row r="60274" spans="21:25" x14ac:dyDescent="0.2">
      <c r="U60274" s="55"/>
      <c r="V60274" s="53"/>
      <c r="W60274" s="53"/>
      <c r="X60274" s="53"/>
      <c r="Y60274" s="55"/>
    </row>
    <row r="60275" spans="21:25" x14ac:dyDescent="0.2">
      <c r="U60275" s="55"/>
      <c r="V60275" s="53"/>
      <c r="W60275" s="53"/>
      <c r="X60275" s="53"/>
      <c r="Y60275" s="55"/>
    </row>
    <row r="60276" spans="21:25" x14ac:dyDescent="0.2">
      <c r="U60276" s="55"/>
      <c r="V60276" s="53"/>
      <c r="W60276" s="53"/>
      <c r="X60276" s="53"/>
      <c r="Y60276" s="55"/>
    </row>
    <row r="60277" spans="21:25" x14ac:dyDescent="0.2">
      <c r="U60277" s="55"/>
      <c r="V60277" s="53"/>
      <c r="W60277" s="53"/>
      <c r="X60277" s="53"/>
      <c r="Y60277" s="55"/>
    </row>
    <row r="60278" spans="21:25" x14ac:dyDescent="0.2">
      <c r="U60278" s="55"/>
      <c r="V60278" s="53"/>
      <c r="W60278" s="53"/>
      <c r="X60278" s="53"/>
      <c r="Y60278" s="55"/>
    </row>
    <row r="60279" spans="21:25" x14ac:dyDescent="0.2">
      <c r="U60279" s="55"/>
      <c r="V60279" s="53"/>
      <c r="W60279" s="53"/>
      <c r="X60279" s="53"/>
      <c r="Y60279" s="55"/>
    </row>
    <row r="60280" spans="21:25" x14ac:dyDescent="0.2">
      <c r="U60280" s="55"/>
      <c r="V60280" s="53"/>
      <c r="W60280" s="53"/>
      <c r="X60280" s="53"/>
      <c r="Y60280" s="55"/>
    </row>
    <row r="60281" spans="21:25" x14ac:dyDescent="0.2">
      <c r="U60281" s="55"/>
      <c r="V60281" s="53"/>
      <c r="W60281" s="53"/>
      <c r="X60281" s="53"/>
      <c r="Y60281" s="55"/>
    </row>
    <row r="60282" spans="21:25" x14ac:dyDescent="0.2">
      <c r="U60282" s="55"/>
      <c r="V60282" s="53"/>
      <c r="W60282" s="53"/>
      <c r="X60282" s="53"/>
      <c r="Y60282" s="55"/>
    </row>
    <row r="60283" spans="21:25" x14ac:dyDescent="0.2">
      <c r="U60283" s="55"/>
      <c r="V60283" s="53"/>
      <c r="W60283" s="53"/>
      <c r="X60283" s="53"/>
      <c r="Y60283" s="55"/>
    </row>
    <row r="60284" spans="21:25" x14ac:dyDescent="0.2">
      <c r="U60284" s="55"/>
      <c r="V60284" s="53"/>
      <c r="W60284" s="53"/>
      <c r="X60284" s="53"/>
      <c r="Y60284" s="55"/>
    </row>
    <row r="60285" spans="21:25" x14ac:dyDescent="0.2">
      <c r="U60285" s="55"/>
      <c r="V60285" s="53"/>
      <c r="W60285" s="53"/>
      <c r="X60285" s="53"/>
      <c r="Y60285" s="55"/>
    </row>
    <row r="60286" spans="21:25" x14ac:dyDescent="0.2">
      <c r="U60286" s="55"/>
      <c r="V60286" s="53"/>
      <c r="W60286" s="53"/>
      <c r="X60286" s="53"/>
      <c r="Y60286" s="55"/>
    </row>
    <row r="60287" spans="21:25" x14ac:dyDescent="0.2">
      <c r="U60287" s="55"/>
      <c r="V60287" s="53"/>
      <c r="W60287" s="53"/>
      <c r="X60287" s="53"/>
      <c r="Y60287" s="55"/>
    </row>
    <row r="60288" spans="21:25" x14ac:dyDescent="0.2">
      <c r="U60288" s="55"/>
      <c r="V60288" s="53"/>
      <c r="W60288" s="53"/>
      <c r="X60288" s="53"/>
      <c r="Y60288" s="55"/>
    </row>
    <row r="60289" spans="21:25" x14ac:dyDescent="0.2">
      <c r="U60289" s="55"/>
      <c r="V60289" s="53"/>
      <c r="W60289" s="53"/>
      <c r="X60289" s="53"/>
      <c r="Y60289" s="55"/>
    </row>
    <row r="60290" spans="21:25" x14ac:dyDescent="0.2">
      <c r="U60290" s="55"/>
      <c r="V60290" s="53"/>
      <c r="W60290" s="53"/>
      <c r="X60290" s="53"/>
      <c r="Y60290" s="55"/>
    </row>
    <row r="60291" spans="21:25" x14ac:dyDescent="0.2">
      <c r="U60291" s="55"/>
      <c r="V60291" s="53"/>
      <c r="W60291" s="53"/>
      <c r="X60291" s="53"/>
      <c r="Y60291" s="55"/>
    </row>
    <row r="60292" spans="21:25" x14ac:dyDescent="0.2">
      <c r="U60292" s="55"/>
      <c r="V60292" s="53"/>
      <c r="W60292" s="53"/>
      <c r="X60292" s="53"/>
      <c r="Y60292" s="55"/>
    </row>
    <row r="60293" spans="21:25" x14ac:dyDescent="0.2">
      <c r="U60293" s="55"/>
      <c r="V60293" s="53"/>
      <c r="W60293" s="53"/>
      <c r="X60293" s="53"/>
      <c r="Y60293" s="55"/>
    </row>
    <row r="60294" spans="21:25" x14ac:dyDescent="0.2">
      <c r="U60294" s="55"/>
      <c r="V60294" s="53"/>
      <c r="W60294" s="53"/>
      <c r="X60294" s="53"/>
      <c r="Y60294" s="55"/>
    </row>
    <row r="60295" spans="21:25" x14ac:dyDescent="0.2">
      <c r="U60295" s="55"/>
      <c r="V60295" s="53"/>
      <c r="W60295" s="53"/>
      <c r="X60295" s="53"/>
      <c r="Y60295" s="55"/>
    </row>
    <row r="60296" spans="21:25" x14ac:dyDescent="0.2">
      <c r="U60296" s="55"/>
      <c r="V60296" s="53"/>
      <c r="W60296" s="53"/>
      <c r="X60296" s="53"/>
      <c r="Y60296" s="55"/>
    </row>
    <row r="60297" spans="21:25" x14ac:dyDescent="0.2">
      <c r="U60297" s="55"/>
      <c r="V60297" s="53"/>
      <c r="W60297" s="53"/>
      <c r="X60297" s="53"/>
      <c r="Y60297" s="55"/>
    </row>
    <row r="60298" spans="21:25" x14ac:dyDescent="0.2">
      <c r="U60298" s="55"/>
      <c r="V60298" s="53"/>
      <c r="W60298" s="53"/>
      <c r="X60298" s="53"/>
      <c r="Y60298" s="55"/>
    </row>
    <row r="60299" spans="21:25" x14ac:dyDescent="0.2">
      <c r="U60299" s="55"/>
      <c r="V60299" s="53"/>
      <c r="W60299" s="53"/>
      <c r="X60299" s="53"/>
      <c r="Y60299" s="55"/>
    </row>
    <row r="60300" spans="21:25" x14ac:dyDescent="0.2">
      <c r="U60300" s="55"/>
      <c r="V60300" s="53"/>
      <c r="W60300" s="53"/>
      <c r="X60300" s="53"/>
      <c r="Y60300" s="55"/>
    </row>
    <row r="60301" spans="21:25" x14ac:dyDescent="0.2">
      <c r="U60301" s="55"/>
      <c r="V60301" s="53"/>
      <c r="W60301" s="53"/>
      <c r="X60301" s="53"/>
      <c r="Y60301" s="55"/>
    </row>
    <row r="60302" spans="21:25" x14ac:dyDescent="0.2">
      <c r="U60302" s="55"/>
      <c r="V60302" s="53"/>
      <c r="W60302" s="53"/>
      <c r="X60302" s="53"/>
      <c r="Y60302" s="55"/>
    </row>
    <row r="60303" spans="21:25" x14ac:dyDescent="0.2">
      <c r="U60303" s="55"/>
      <c r="V60303" s="53"/>
      <c r="W60303" s="53"/>
      <c r="X60303" s="53"/>
      <c r="Y60303" s="55"/>
    </row>
    <row r="60304" spans="21:25" x14ac:dyDescent="0.2">
      <c r="U60304" s="55"/>
      <c r="V60304" s="53"/>
      <c r="W60304" s="53"/>
      <c r="X60304" s="53"/>
      <c r="Y60304" s="55"/>
    </row>
    <row r="60305" spans="21:25" x14ac:dyDescent="0.2">
      <c r="U60305" s="55"/>
      <c r="V60305" s="53"/>
      <c r="W60305" s="53"/>
      <c r="X60305" s="53"/>
      <c r="Y60305" s="55"/>
    </row>
    <row r="60306" spans="21:25" x14ac:dyDescent="0.2">
      <c r="U60306" s="55"/>
      <c r="V60306" s="53"/>
      <c r="W60306" s="53"/>
      <c r="X60306" s="53"/>
      <c r="Y60306" s="55"/>
    </row>
    <row r="60307" spans="21:25" x14ac:dyDescent="0.2">
      <c r="U60307" s="55"/>
      <c r="V60307" s="53"/>
      <c r="W60307" s="53"/>
      <c r="X60307" s="53"/>
      <c r="Y60307" s="55"/>
    </row>
    <row r="60308" spans="21:25" x14ac:dyDescent="0.2">
      <c r="U60308" s="55"/>
      <c r="V60308" s="53"/>
      <c r="W60308" s="53"/>
      <c r="X60308" s="53"/>
      <c r="Y60308" s="55"/>
    </row>
    <row r="60309" spans="21:25" x14ac:dyDescent="0.2">
      <c r="U60309" s="55"/>
      <c r="V60309" s="53"/>
      <c r="W60309" s="53"/>
      <c r="X60309" s="53"/>
      <c r="Y60309" s="55"/>
    </row>
    <row r="60310" spans="21:25" x14ac:dyDescent="0.2">
      <c r="U60310" s="55"/>
      <c r="V60310" s="53"/>
      <c r="W60310" s="53"/>
      <c r="X60310" s="53"/>
      <c r="Y60310" s="55"/>
    </row>
    <row r="60311" spans="21:25" x14ac:dyDescent="0.2">
      <c r="U60311" s="55"/>
      <c r="V60311" s="53"/>
      <c r="W60311" s="53"/>
      <c r="X60311" s="53"/>
      <c r="Y60311" s="55"/>
    </row>
    <row r="60312" spans="21:25" x14ac:dyDescent="0.2">
      <c r="U60312" s="55"/>
      <c r="V60312" s="53"/>
      <c r="W60312" s="53"/>
      <c r="X60312" s="53"/>
      <c r="Y60312" s="55"/>
    </row>
    <row r="60313" spans="21:25" x14ac:dyDescent="0.2">
      <c r="U60313" s="55"/>
      <c r="V60313" s="53"/>
      <c r="W60313" s="53"/>
      <c r="X60313" s="53"/>
      <c r="Y60313" s="55"/>
    </row>
    <row r="60314" spans="21:25" x14ac:dyDescent="0.2">
      <c r="U60314" s="55"/>
      <c r="V60314" s="53"/>
      <c r="W60314" s="53"/>
      <c r="X60314" s="53"/>
      <c r="Y60314" s="55"/>
    </row>
    <row r="60315" spans="21:25" x14ac:dyDescent="0.2">
      <c r="U60315" s="55"/>
      <c r="V60315" s="53"/>
      <c r="W60315" s="53"/>
      <c r="X60315" s="53"/>
      <c r="Y60315" s="55"/>
    </row>
    <row r="60316" spans="21:25" x14ac:dyDescent="0.2">
      <c r="U60316" s="55"/>
      <c r="V60316" s="53"/>
      <c r="W60316" s="53"/>
      <c r="X60316" s="53"/>
      <c r="Y60316" s="55"/>
    </row>
    <row r="60317" spans="21:25" x14ac:dyDescent="0.2">
      <c r="U60317" s="55"/>
      <c r="V60317" s="53"/>
      <c r="W60317" s="53"/>
      <c r="X60317" s="53"/>
      <c r="Y60317" s="55"/>
    </row>
    <row r="60318" spans="21:25" x14ac:dyDescent="0.2">
      <c r="U60318" s="55"/>
      <c r="V60318" s="53"/>
      <c r="W60318" s="53"/>
      <c r="X60318" s="53"/>
      <c r="Y60318" s="55"/>
    </row>
    <row r="60319" spans="21:25" x14ac:dyDescent="0.2">
      <c r="U60319" s="55"/>
      <c r="V60319" s="53"/>
      <c r="W60319" s="53"/>
      <c r="X60319" s="53"/>
      <c r="Y60319" s="55"/>
    </row>
    <row r="60320" spans="21:25" x14ac:dyDescent="0.2">
      <c r="U60320" s="55"/>
      <c r="V60320" s="53"/>
      <c r="W60320" s="53"/>
      <c r="X60320" s="53"/>
      <c r="Y60320" s="55"/>
    </row>
    <row r="60321" spans="21:25" x14ac:dyDescent="0.2">
      <c r="U60321" s="55"/>
      <c r="V60321" s="53"/>
      <c r="W60321" s="53"/>
      <c r="X60321" s="53"/>
      <c r="Y60321" s="55"/>
    </row>
    <row r="60322" spans="21:25" x14ac:dyDescent="0.2">
      <c r="U60322" s="55"/>
      <c r="V60322" s="53"/>
      <c r="W60322" s="53"/>
      <c r="X60322" s="53"/>
      <c r="Y60322" s="55"/>
    </row>
    <row r="60323" spans="21:25" x14ac:dyDescent="0.2">
      <c r="U60323" s="55"/>
      <c r="V60323" s="53"/>
      <c r="W60323" s="53"/>
      <c r="X60323" s="53"/>
      <c r="Y60323" s="55"/>
    </row>
    <row r="60324" spans="21:25" x14ac:dyDescent="0.2">
      <c r="U60324" s="55"/>
      <c r="V60324" s="53"/>
      <c r="W60324" s="53"/>
      <c r="X60324" s="53"/>
      <c r="Y60324" s="55"/>
    </row>
    <row r="60325" spans="21:25" x14ac:dyDescent="0.2">
      <c r="U60325" s="55"/>
      <c r="V60325" s="53"/>
      <c r="W60325" s="53"/>
      <c r="X60325" s="53"/>
      <c r="Y60325" s="55"/>
    </row>
    <row r="60326" spans="21:25" x14ac:dyDescent="0.2">
      <c r="U60326" s="55"/>
      <c r="V60326" s="53"/>
      <c r="W60326" s="53"/>
      <c r="X60326" s="53"/>
      <c r="Y60326" s="55"/>
    </row>
    <row r="60327" spans="21:25" x14ac:dyDescent="0.2">
      <c r="U60327" s="55"/>
      <c r="V60327" s="53"/>
      <c r="W60327" s="53"/>
      <c r="X60327" s="53"/>
      <c r="Y60327" s="55"/>
    </row>
    <row r="60328" spans="21:25" x14ac:dyDescent="0.2">
      <c r="U60328" s="55"/>
      <c r="V60328" s="53"/>
      <c r="W60328" s="53"/>
      <c r="X60328" s="53"/>
      <c r="Y60328" s="55"/>
    </row>
    <row r="60329" spans="21:25" x14ac:dyDescent="0.2">
      <c r="U60329" s="55"/>
      <c r="V60329" s="53"/>
      <c r="W60329" s="53"/>
      <c r="X60329" s="53"/>
      <c r="Y60329" s="55"/>
    </row>
    <row r="60330" spans="21:25" x14ac:dyDescent="0.2">
      <c r="U60330" s="55"/>
      <c r="V60330" s="53"/>
      <c r="W60330" s="53"/>
      <c r="X60330" s="53"/>
      <c r="Y60330" s="55"/>
    </row>
    <row r="60331" spans="21:25" x14ac:dyDescent="0.2">
      <c r="U60331" s="55"/>
      <c r="V60331" s="53"/>
      <c r="W60331" s="53"/>
      <c r="X60331" s="53"/>
      <c r="Y60331" s="55"/>
    </row>
    <row r="60332" spans="21:25" x14ac:dyDescent="0.2">
      <c r="U60332" s="55"/>
      <c r="V60332" s="53"/>
      <c r="W60332" s="53"/>
      <c r="X60332" s="53"/>
      <c r="Y60332" s="55"/>
    </row>
    <row r="60333" spans="21:25" x14ac:dyDescent="0.2">
      <c r="U60333" s="55"/>
      <c r="V60333" s="53"/>
      <c r="W60333" s="53"/>
      <c r="X60333" s="53"/>
      <c r="Y60333" s="55"/>
    </row>
    <row r="60334" spans="21:25" x14ac:dyDescent="0.2">
      <c r="U60334" s="55"/>
      <c r="V60334" s="53"/>
      <c r="W60334" s="53"/>
      <c r="X60334" s="53"/>
      <c r="Y60334" s="55"/>
    </row>
    <row r="60335" spans="21:25" x14ac:dyDescent="0.2">
      <c r="U60335" s="55"/>
      <c r="V60335" s="53"/>
      <c r="W60335" s="53"/>
      <c r="X60335" s="53"/>
      <c r="Y60335" s="55"/>
    </row>
    <row r="60336" spans="21:25" x14ac:dyDescent="0.2">
      <c r="U60336" s="55"/>
      <c r="V60336" s="53"/>
      <c r="W60336" s="53"/>
      <c r="X60336" s="53"/>
      <c r="Y60336" s="55"/>
    </row>
    <row r="60337" spans="21:25" x14ac:dyDescent="0.2">
      <c r="U60337" s="55"/>
      <c r="V60337" s="53"/>
      <c r="W60337" s="53"/>
      <c r="X60337" s="53"/>
      <c r="Y60337" s="55"/>
    </row>
    <row r="60338" spans="21:25" x14ac:dyDescent="0.2">
      <c r="U60338" s="55"/>
      <c r="V60338" s="53"/>
      <c r="W60338" s="53"/>
      <c r="X60338" s="53"/>
      <c r="Y60338" s="55"/>
    </row>
    <row r="60339" spans="21:25" x14ac:dyDescent="0.2">
      <c r="U60339" s="55"/>
      <c r="V60339" s="53"/>
      <c r="W60339" s="53"/>
      <c r="X60339" s="53"/>
      <c r="Y60339" s="55"/>
    </row>
    <row r="60340" spans="21:25" x14ac:dyDescent="0.2">
      <c r="U60340" s="55"/>
      <c r="V60340" s="53"/>
      <c r="W60340" s="53"/>
      <c r="X60340" s="53"/>
      <c r="Y60340" s="55"/>
    </row>
    <row r="60341" spans="21:25" x14ac:dyDescent="0.2">
      <c r="U60341" s="55"/>
      <c r="V60341" s="53"/>
      <c r="W60341" s="53"/>
      <c r="X60341" s="53"/>
      <c r="Y60341" s="55"/>
    </row>
    <row r="60342" spans="21:25" x14ac:dyDescent="0.2">
      <c r="U60342" s="55"/>
      <c r="V60342" s="53"/>
      <c r="W60342" s="53"/>
      <c r="X60342" s="53"/>
      <c r="Y60342" s="55"/>
    </row>
    <row r="60343" spans="21:25" x14ac:dyDescent="0.2">
      <c r="U60343" s="55"/>
      <c r="V60343" s="53"/>
      <c r="W60343" s="53"/>
      <c r="X60343" s="53"/>
      <c r="Y60343" s="55"/>
    </row>
    <row r="60344" spans="21:25" x14ac:dyDescent="0.2">
      <c r="U60344" s="55"/>
      <c r="V60344" s="53"/>
      <c r="W60344" s="53"/>
      <c r="X60344" s="53"/>
      <c r="Y60344" s="55"/>
    </row>
    <row r="60345" spans="21:25" x14ac:dyDescent="0.2">
      <c r="U60345" s="55"/>
      <c r="V60345" s="53"/>
      <c r="W60345" s="53"/>
      <c r="X60345" s="53"/>
      <c r="Y60345" s="55"/>
    </row>
    <row r="60346" spans="21:25" x14ac:dyDescent="0.2">
      <c r="U60346" s="55"/>
      <c r="V60346" s="53"/>
      <c r="W60346" s="53"/>
      <c r="X60346" s="53"/>
      <c r="Y60346" s="55"/>
    </row>
    <row r="60347" spans="21:25" x14ac:dyDescent="0.2">
      <c r="U60347" s="55"/>
      <c r="V60347" s="53"/>
      <c r="W60347" s="53"/>
      <c r="X60347" s="53"/>
      <c r="Y60347" s="55"/>
    </row>
    <row r="60348" spans="21:25" x14ac:dyDescent="0.2">
      <c r="U60348" s="55"/>
      <c r="V60348" s="53"/>
      <c r="W60348" s="53"/>
      <c r="X60348" s="53"/>
      <c r="Y60348" s="55"/>
    </row>
    <row r="60349" spans="21:25" x14ac:dyDescent="0.2">
      <c r="U60349" s="55"/>
      <c r="V60349" s="53"/>
      <c r="W60349" s="53"/>
      <c r="X60349" s="53"/>
      <c r="Y60349" s="55"/>
    </row>
    <row r="60350" spans="21:25" x14ac:dyDescent="0.2">
      <c r="U60350" s="55"/>
      <c r="V60350" s="53"/>
      <c r="W60350" s="53"/>
      <c r="X60350" s="53"/>
      <c r="Y60350" s="55"/>
    </row>
    <row r="60351" spans="21:25" x14ac:dyDescent="0.2">
      <c r="U60351" s="55"/>
      <c r="V60351" s="53"/>
      <c r="W60351" s="53"/>
      <c r="X60351" s="53"/>
      <c r="Y60351" s="55"/>
    </row>
    <row r="60352" spans="21:25" x14ac:dyDescent="0.2">
      <c r="U60352" s="55"/>
      <c r="V60352" s="53"/>
      <c r="W60352" s="53"/>
      <c r="X60352" s="53"/>
      <c r="Y60352" s="55"/>
    </row>
    <row r="60353" spans="21:25" x14ac:dyDescent="0.2">
      <c r="U60353" s="55"/>
      <c r="V60353" s="53"/>
      <c r="W60353" s="53"/>
      <c r="X60353" s="53"/>
      <c r="Y60353" s="55"/>
    </row>
    <row r="60354" spans="21:25" x14ac:dyDescent="0.2">
      <c r="U60354" s="55"/>
      <c r="V60354" s="53"/>
      <c r="W60354" s="53"/>
      <c r="X60354" s="53"/>
      <c r="Y60354" s="55"/>
    </row>
    <row r="60355" spans="21:25" x14ac:dyDescent="0.2">
      <c r="U60355" s="55"/>
      <c r="V60355" s="53"/>
      <c r="W60355" s="53"/>
      <c r="X60355" s="53"/>
      <c r="Y60355" s="55"/>
    </row>
    <row r="60356" spans="21:25" x14ac:dyDescent="0.2">
      <c r="U60356" s="55"/>
      <c r="V60356" s="53"/>
      <c r="W60356" s="53"/>
      <c r="X60356" s="53"/>
      <c r="Y60356" s="55"/>
    </row>
    <row r="60357" spans="21:25" x14ac:dyDescent="0.2">
      <c r="U60357" s="55"/>
      <c r="V60357" s="53"/>
      <c r="W60357" s="53"/>
      <c r="X60357" s="53"/>
      <c r="Y60357" s="55"/>
    </row>
    <row r="60358" spans="21:25" x14ac:dyDescent="0.2">
      <c r="U60358" s="55"/>
      <c r="V60358" s="53"/>
      <c r="W60358" s="53"/>
      <c r="X60358" s="53"/>
      <c r="Y60358" s="55"/>
    </row>
    <row r="60359" spans="21:25" x14ac:dyDescent="0.2">
      <c r="U60359" s="55"/>
      <c r="V60359" s="53"/>
      <c r="W60359" s="53"/>
      <c r="X60359" s="53"/>
      <c r="Y60359" s="55"/>
    </row>
    <row r="60360" spans="21:25" x14ac:dyDescent="0.2">
      <c r="U60360" s="55"/>
      <c r="V60360" s="53"/>
      <c r="W60360" s="53"/>
      <c r="X60360" s="53"/>
      <c r="Y60360" s="55"/>
    </row>
    <row r="60361" spans="21:25" x14ac:dyDescent="0.2">
      <c r="U60361" s="55"/>
      <c r="V60361" s="53"/>
      <c r="W60361" s="53"/>
      <c r="X60361" s="53"/>
      <c r="Y60361" s="55"/>
    </row>
    <row r="60362" spans="21:25" x14ac:dyDescent="0.2">
      <c r="U60362" s="55"/>
      <c r="V60362" s="53"/>
      <c r="W60362" s="53"/>
      <c r="X60362" s="53"/>
      <c r="Y60362" s="55"/>
    </row>
    <row r="60363" spans="21:25" x14ac:dyDescent="0.2">
      <c r="U60363" s="55"/>
      <c r="V60363" s="53"/>
      <c r="W60363" s="53"/>
      <c r="X60363" s="53"/>
      <c r="Y60363" s="55"/>
    </row>
    <row r="60364" spans="21:25" x14ac:dyDescent="0.2">
      <c r="U60364" s="55"/>
      <c r="V60364" s="53"/>
      <c r="W60364" s="53"/>
      <c r="X60364" s="53"/>
      <c r="Y60364" s="55"/>
    </row>
    <row r="60365" spans="21:25" x14ac:dyDescent="0.2">
      <c r="U60365" s="55"/>
      <c r="V60365" s="53"/>
      <c r="W60365" s="53"/>
      <c r="X60365" s="53"/>
      <c r="Y60365" s="55"/>
    </row>
    <row r="60366" spans="21:25" x14ac:dyDescent="0.2">
      <c r="U60366" s="55"/>
      <c r="V60366" s="53"/>
      <c r="W60366" s="53"/>
      <c r="X60366" s="53"/>
      <c r="Y60366" s="55"/>
    </row>
    <row r="60367" spans="21:25" x14ac:dyDescent="0.2">
      <c r="U60367" s="55"/>
      <c r="V60367" s="53"/>
      <c r="W60367" s="53"/>
      <c r="X60367" s="53"/>
      <c r="Y60367" s="55"/>
    </row>
    <row r="60368" spans="21:25" x14ac:dyDescent="0.2">
      <c r="U60368" s="55"/>
      <c r="V60368" s="53"/>
      <c r="W60368" s="53"/>
      <c r="X60368" s="53"/>
      <c r="Y60368" s="55"/>
    </row>
    <row r="60369" spans="21:25" x14ac:dyDescent="0.2">
      <c r="U60369" s="55"/>
      <c r="V60369" s="53"/>
      <c r="W60369" s="53"/>
      <c r="X60369" s="53"/>
      <c r="Y60369" s="55"/>
    </row>
    <row r="60370" spans="21:25" x14ac:dyDescent="0.2">
      <c r="U60370" s="55"/>
      <c r="V60370" s="53"/>
      <c r="W60370" s="53"/>
      <c r="X60370" s="53"/>
      <c r="Y60370" s="55"/>
    </row>
    <row r="60371" spans="21:25" x14ac:dyDescent="0.2">
      <c r="U60371" s="55"/>
      <c r="V60371" s="53"/>
      <c r="W60371" s="53"/>
      <c r="X60371" s="53"/>
      <c r="Y60371" s="55"/>
    </row>
    <row r="60372" spans="21:25" x14ac:dyDescent="0.2">
      <c r="U60372" s="55"/>
      <c r="V60372" s="53"/>
      <c r="W60372" s="53"/>
      <c r="X60372" s="53"/>
      <c r="Y60372" s="55"/>
    </row>
    <row r="60373" spans="21:25" x14ac:dyDescent="0.2">
      <c r="U60373" s="55"/>
      <c r="V60373" s="53"/>
      <c r="W60373" s="53"/>
      <c r="X60373" s="53"/>
      <c r="Y60373" s="55"/>
    </row>
    <row r="60374" spans="21:25" x14ac:dyDescent="0.2">
      <c r="U60374" s="55"/>
      <c r="V60374" s="53"/>
      <c r="W60374" s="53"/>
      <c r="X60374" s="53"/>
      <c r="Y60374" s="55"/>
    </row>
    <row r="60375" spans="21:25" x14ac:dyDescent="0.2">
      <c r="U60375" s="55"/>
      <c r="V60375" s="53"/>
      <c r="W60375" s="53"/>
      <c r="X60375" s="53"/>
      <c r="Y60375" s="55"/>
    </row>
    <row r="60376" spans="21:25" x14ac:dyDescent="0.2">
      <c r="U60376" s="55"/>
      <c r="V60376" s="53"/>
      <c r="W60376" s="53"/>
      <c r="X60376" s="53"/>
      <c r="Y60376" s="55"/>
    </row>
    <row r="60377" spans="21:25" x14ac:dyDescent="0.2">
      <c r="U60377" s="55"/>
      <c r="V60377" s="53"/>
      <c r="W60377" s="53"/>
      <c r="X60377" s="53"/>
      <c r="Y60377" s="55"/>
    </row>
    <row r="60378" spans="21:25" x14ac:dyDescent="0.2">
      <c r="U60378" s="55"/>
      <c r="V60378" s="53"/>
      <c r="W60378" s="53"/>
      <c r="X60378" s="53"/>
      <c r="Y60378" s="55"/>
    </row>
    <row r="60379" spans="21:25" x14ac:dyDescent="0.2">
      <c r="U60379" s="55"/>
      <c r="V60379" s="53"/>
      <c r="W60379" s="53"/>
      <c r="X60379" s="53"/>
      <c r="Y60379" s="55"/>
    </row>
    <row r="60380" spans="21:25" x14ac:dyDescent="0.2">
      <c r="U60380" s="55"/>
      <c r="V60380" s="53"/>
      <c r="W60380" s="53"/>
      <c r="X60380" s="53"/>
      <c r="Y60380" s="55"/>
    </row>
    <row r="60381" spans="21:25" x14ac:dyDescent="0.2">
      <c r="U60381" s="55"/>
      <c r="V60381" s="53"/>
      <c r="W60381" s="53"/>
      <c r="X60381" s="53"/>
      <c r="Y60381" s="55"/>
    </row>
    <row r="60382" spans="21:25" x14ac:dyDescent="0.2">
      <c r="U60382" s="55"/>
      <c r="V60382" s="53"/>
      <c r="W60382" s="53"/>
      <c r="X60382" s="53"/>
      <c r="Y60382" s="55"/>
    </row>
    <row r="60383" spans="21:25" x14ac:dyDescent="0.2">
      <c r="U60383" s="55"/>
      <c r="V60383" s="53"/>
      <c r="W60383" s="53"/>
      <c r="X60383" s="53"/>
      <c r="Y60383" s="55"/>
    </row>
    <row r="60384" spans="21:25" x14ac:dyDescent="0.2">
      <c r="U60384" s="55"/>
      <c r="V60384" s="53"/>
      <c r="W60384" s="53"/>
      <c r="X60384" s="53"/>
      <c r="Y60384" s="55"/>
    </row>
    <row r="60385" spans="21:25" x14ac:dyDescent="0.2">
      <c r="U60385" s="55"/>
      <c r="V60385" s="53"/>
      <c r="W60385" s="53"/>
      <c r="X60385" s="53"/>
      <c r="Y60385" s="55"/>
    </row>
    <row r="60386" spans="21:25" x14ac:dyDescent="0.2">
      <c r="U60386" s="55"/>
      <c r="V60386" s="53"/>
      <c r="W60386" s="53"/>
      <c r="X60386" s="53"/>
      <c r="Y60386" s="55"/>
    </row>
    <row r="60387" spans="21:25" x14ac:dyDescent="0.2">
      <c r="U60387" s="55"/>
      <c r="V60387" s="53"/>
      <c r="W60387" s="53"/>
      <c r="X60387" s="53"/>
      <c r="Y60387" s="55"/>
    </row>
    <row r="60388" spans="21:25" x14ac:dyDescent="0.2">
      <c r="U60388" s="55"/>
      <c r="V60388" s="53"/>
      <c r="W60388" s="53"/>
      <c r="X60388" s="53"/>
      <c r="Y60388" s="55"/>
    </row>
    <row r="60389" spans="21:25" x14ac:dyDescent="0.2">
      <c r="U60389" s="55"/>
      <c r="V60389" s="53"/>
      <c r="W60389" s="53"/>
      <c r="X60389" s="53"/>
      <c r="Y60389" s="55"/>
    </row>
    <row r="60390" spans="21:25" x14ac:dyDescent="0.2">
      <c r="U60390" s="55"/>
      <c r="V60390" s="53"/>
      <c r="W60390" s="53"/>
      <c r="X60390" s="53"/>
      <c r="Y60390" s="55"/>
    </row>
    <row r="60391" spans="21:25" x14ac:dyDescent="0.2">
      <c r="U60391" s="55"/>
      <c r="V60391" s="53"/>
      <c r="W60391" s="53"/>
      <c r="X60391" s="53"/>
      <c r="Y60391" s="55"/>
    </row>
    <row r="60392" spans="21:25" x14ac:dyDescent="0.2">
      <c r="U60392" s="55"/>
      <c r="V60392" s="53"/>
      <c r="W60392" s="53"/>
      <c r="X60392" s="53"/>
      <c r="Y60392" s="55"/>
    </row>
    <row r="60393" spans="21:25" x14ac:dyDescent="0.2">
      <c r="U60393" s="55"/>
      <c r="V60393" s="53"/>
      <c r="W60393" s="53"/>
      <c r="X60393" s="53"/>
      <c r="Y60393" s="55"/>
    </row>
    <row r="60394" spans="21:25" x14ac:dyDescent="0.2">
      <c r="U60394" s="55"/>
      <c r="V60394" s="53"/>
      <c r="W60394" s="53"/>
      <c r="X60394" s="53"/>
      <c r="Y60394" s="55"/>
    </row>
    <row r="60395" spans="21:25" x14ac:dyDescent="0.2">
      <c r="U60395" s="55"/>
      <c r="V60395" s="53"/>
      <c r="W60395" s="53"/>
      <c r="X60395" s="53"/>
      <c r="Y60395" s="55"/>
    </row>
    <row r="60396" spans="21:25" x14ac:dyDescent="0.2">
      <c r="U60396" s="55"/>
      <c r="V60396" s="53"/>
      <c r="W60396" s="53"/>
      <c r="X60396" s="53"/>
      <c r="Y60396" s="55"/>
    </row>
    <row r="60397" spans="21:25" x14ac:dyDescent="0.2">
      <c r="U60397" s="55"/>
      <c r="V60397" s="53"/>
      <c r="W60397" s="53"/>
      <c r="X60397" s="53"/>
      <c r="Y60397" s="55"/>
    </row>
    <row r="60398" spans="21:25" x14ac:dyDescent="0.2">
      <c r="U60398" s="55"/>
      <c r="V60398" s="53"/>
      <c r="W60398" s="53"/>
      <c r="X60398" s="53"/>
      <c r="Y60398" s="55"/>
    </row>
    <row r="60399" spans="21:25" x14ac:dyDescent="0.2">
      <c r="U60399" s="55"/>
      <c r="V60399" s="53"/>
      <c r="W60399" s="53"/>
      <c r="X60399" s="53"/>
      <c r="Y60399" s="55"/>
    </row>
    <row r="60400" spans="21:25" x14ac:dyDescent="0.2">
      <c r="U60400" s="55"/>
      <c r="V60400" s="53"/>
      <c r="W60400" s="53"/>
      <c r="X60400" s="53"/>
      <c r="Y60400" s="55"/>
    </row>
    <row r="60401" spans="21:25" x14ac:dyDescent="0.2">
      <c r="U60401" s="55"/>
      <c r="V60401" s="53"/>
      <c r="W60401" s="53"/>
      <c r="X60401" s="53"/>
      <c r="Y60401" s="55"/>
    </row>
    <row r="60402" spans="21:25" x14ac:dyDescent="0.2">
      <c r="U60402" s="55"/>
      <c r="V60402" s="53"/>
      <c r="W60402" s="53"/>
      <c r="X60402" s="53"/>
      <c r="Y60402" s="55"/>
    </row>
    <row r="60403" spans="21:25" x14ac:dyDescent="0.2">
      <c r="U60403" s="55"/>
      <c r="V60403" s="53"/>
      <c r="W60403" s="53"/>
      <c r="X60403" s="53"/>
      <c r="Y60403" s="55"/>
    </row>
    <row r="60404" spans="21:25" x14ac:dyDescent="0.2">
      <c r="U60404" s="55"/>
      <c r="V60404" s="53"/>
      <c r="W60404" s="53"/>
      <c r="X60404" s="53"/>
      <c r="Y60404" s="55"/>
    </row>
    <row r="60405" spans="21:25" x14ac:dyDescent="0.2">
      <c r="U60405" s="55"/>
      <c r="V60405" s="53"/>
      <c r="W60405" s="53"/>
      <c r="X60405" s="53"/>
      <c r="Y60405" s="55"/>
    </row>
    <row r="60406" spans="21:25" x14ac:dyDescent="0.2">
      <c r="U60406" s="55"/>
      <c r="V60406" s="53"/>
      <c r="W60406" s="53"/>
      <c r="X60406" s="53"/>
      <c r="Y60406" s="55"/>
    </row>
    <row r="60407" spans="21:25" x14ac:dyDescent="0.2">
      <c r="U60407" s="55"/>
      <c r="V60407" s="53"/>
      <c r="W60407" s="53"/>
      <c r="X60407" s="53"/>
      <c r="Y60407" s="55"/>
    </row>
    <row r="60408" spans="21:25" x14ac:dyDescent="0.2">
      <c r="U60408" s="55"/>
      <c r="V60408" s="53"/>
      <c r="W60408" s="53"/>
      <c r="X60408" s="53"/>
      <c r="Y60408" s="55"/>
    </row>
    <row r="60409" spans="21:25" x14ac:dyDescent="0.2">
      <c r="U60409" s="55"/>
      <c r="V60409" s="53"/>
      <c r="W60409" s="53"/>
      <c r="X60409" s="53"/>
      <c r="Y60409" s="55"/>
    </row>
    <row r="60410" spans="21:25" x14ac:dyDescent="0.2">
      <c r="U60410" s="55"/>
      <c r="V60410" s="53"/>
      <c r="W60410" s="53"/>
      <c r="X60410" s="53"/>
      <c r="Y60410" s="55"/>
    </row>
    <row r="60411" spans="21:25" x14ac:dyDescent="0.2">
      <c r="U60411" s="55"/>
      <c r="V60411" s="53"/>
      <c r="W60411" s="53"/>
      <c r="X60411" s="53"/>
      <c r="Y60411" s="55"/>
    </row>
    <row r="60412" spans="21:25" x14ac:dyDescent="0.2">
      <c r="U60412" s="55"/>
      <c r="V60412" s="53"/>
      <c r="W60412" s="53"/>
      <c r="X60412" s="53"/>
      <c r="Y60412" s="55"/>
    </row>
    <row r="60413" spans="21:25" x14ac:dyDescent="0.2">
      <c r="U60413" s="55"/>
      <c r="V60413" s="53"/>
      <c r="W60413" s="53"/>
      <c r="X60413" s="53"/>
      <c r="Y60413" s="55"/>
    </row>
    <row r="60414" spans="21:25" x14ac:dyDescent="0.2">
      <c r="U60414" s="55"/>
      <c r="V60414" s="53"/>
      <c r="W60414" s="53"/>
      <c r="X60414" s="53"/>
      <c r="Y60414" s="55"/>
    </row>
    <row r="60415" spans="21:25" x14ac:dyDescent="0.2">
      <c r="U60415" s="55"/>
      <c r="V60415" s="53"/>
      <c r="W60415" s="53"/>
      <c r="X60415" s="53"/>
      <c r="Y60415" s="55"/>
    </row>
    <row r="60416" spans="21:25" x14ac:dyDescent="0.2">
      <c r="U60416" s="55"/>
      <c r="V60416" s="53"/>
      <c r="W60416" s="53"/>
      <c r="X60416" s="53"/>
      <c r="Y60416" s="55"/>
    </row>
    <row r="60417" spans="21:25" x14ac:dyDescent="0.2">
      <c r="U60417" s="55"/>
      <c r="V60417" s="53"/>
      <c r="W60417" s="53"/>
      <c r="X60417" s="53"/>
      <c r="Y60417" s="55"/>
    </row>
    <row r="60418" spans="21:25" x14ac:dyDescent="0.2">
      <c r="U60418" s="55"/>
      <c r="V60418" s="53"/>
      <c r="W60418" s="53"/>
      <c r="X60418" s="53"/>
      <c r="Y60418" s="55"/>
    </row>
    <row r="60419" spans="21:25" x14ac:dyDescent="0.2">
      <c r="U60419" s="55"/>
      <c r="V60419" s="53"/>
      <c r="W60419" s="53"/>
      <c r="X60419" s="53"/>
      <c r="Y60419" s="55"/>
    </row>
    <row r="60420" spans="21:25" x14ac:dyDescent="0.2">
      <c r="U60420" s="55"/>
      <c r="V60420" s="53"/>
      <c r="W60420" s="53"/>
      <c r="X60420" s="53"/>
      <c r="Y60420" s="55"/>
    </row>
    <row r="60421" spans="21:25" x14ac:dyDescent="0.2">
      <c r="U60421" s="55"/>
      <c r="V60421" s="53"/>
      <c r="W60421" s="53"/>
      <c r="X60421" s="53"/>
      <c r="Y60421" s="55"/>
    </row>
    <row r="60422" spans="21:25" x14ac:dyDescent="0.2">
      <c r="U60422" s="55"/>
      <c r="V60422" s="53"/>
      <c r="W60422" s="53"/>
      <c r="X60422" s="53"/>
      <c r="Y60422" s="55"/>
    </row>
    <row r="60423" spans="21:25" x14ac:dyDescent="0.2">
      <c r="U60423" s="55"/>
      <c r="V60423" s="53"/>
      <c r="W60423" s="53"/>
      <c r="X60423" s="53"/>
      <c r="Y60423" s="55"/>
    </row>
    <row r="60424" spans="21:25" x14ac:dyDescent="0.2">
      <c r="U60424" s="55"/>
      <c r="V60424" s="53"/>
      <c r="W60424" s="53"/>
      <c r="X60424" s="53"/>
      <c r="Y60424" s="55"/>
    </row>
    <row r="60425" spans="21:25" x14ac:dyDescent="0.2">
      <c r="U60425" s="55"/>
      <c r="V60425" s="53"/>
      <c r="W60425" s="53"/>
      <c r="X60425" s="53"/>
      <c r="Y60425" s="55"/>
    </row>
    <row r="60426" spans="21:25" x14ac:dyDescent="0.2">
      <c r="U60426" s="55"/>
      <c r="V60426" s="53"/>
      <c r="W60426" s="53"/>
      <c r="X60426" s="53"/>
      <c r="Y60426" s="55"/>
    </row>
    <row r="60427" spans="21:25" x14ac:dyDescent="0.2">
      <c r="U60427" s="55"/>
      <c r="V60427" s="53"/>
      <c r="W60427" s="53"/>
      <c r="X60427" s="53"/>
      <c r="Y60427" s="55"/>
    </row>
    <row r="60428" spans="21:25" x14ac:dyDescent="0.2">
      <c r="U60428" s="55"/>
      <c r="V60428" s="53"/>
      <c r="W60428" s="53"/>
      <c r="X60428" s="53"/>
      <c r="Y60428" s="55"/>
    </row>
    <row r="60429" spans="21:25" x14ac:dyDescent="0.2">
      <c r="U60429" s="55"/>
      <c r="V60429" s="53"/>
      <c r="W60429" s="53"/>
      <c r="X60429" s="53"/>
      <c r="Y60429" s="55"/>
    </row>
    <row r="60430" spans="21:25" x14ac:dyDescent="0.2">
      <c r="U60430" s="55"/>
      <c r="V60430" s="53"/>
      <c r="W60430" s="53"/>
      <c r="X60430" s="53"/>
      <c r="Y60430" s="55"/>
    </row>
    <row r="60431" spans="21:25" x14ac:dyDescent="0.2">
      <c r="U60431" s="55"/>
      <c r="V60431" s="53"/>
      <c r="W60431" s="53"/>
      <c r="X60431" s="53"/>
      <c r="Y60431" s="55"/>
    </row>
    <row r="60432" spans="21:25" x14ac:dyDescent="0.2">
      <c r="U60432" s="55"/>
      <c r="V60432" s="53"/>
      <c r="W60432" s="53"/>
      <c r="X60432" s="53"/>
      <c r="Y60432" s="55"/>
    </row>
    <row r="60433" spans="21:25" x14ac:dyDescent="0.2">
      <c r="U60433" s="55"/>
      <c r="V60433" s="53"/>
      <c r="W60433" s="53"/>
      <c r="X60433" s="53"/>
      <c r="Y60433" s="55"/>
    </row>
    <row r="60434" spans="21:25" x14ac:dyDescent="0.2">
      <c r="U60434" s="55"/>
      <c r="V60434" s="53"/>
      <c r="W60434" s="53"/>
      <c r="X60434" s="53"/>
      <c r="Y60434" s="55"/>
    </row>
    <row r="60435" spans="21:25" x14ac:dyDescent="0.2">
      <c r="U60435" s="55"/>
      <c r="V60435" s="53"/>
      <c r="W60435" s="53"/>
      <c r="X60435" s="53"/>
      <c r="Y60435" s="55"/>
    </row>
    <row r="60436" spans="21:25" x14ac:dyDescent="0.2">
      <c r="U60436" s="55"/>
      <c r="V60436" s="53"/>
      <c r="W60436" s="53"/>
      <c r="X60436" s="53"/>
      <c r="Y60436" s="55"/>
    </row>
    <row r="60437" spans="21:25" x14ac:dyDescent="0.2">
      <c r="U60437" s="55"/>
      <c r="V60437" s="53"/>
      <c r="W60437" s="53"/>
      <c r="X60437" s="53"/>
      <c r="Y60437" s="55"/>
    </row>
    <row r="60438" spans="21:25" x14ac:dyDescent="0.2">
      <c r="U60438" s="55"/>
      <c r="V60438" s="53"/>
      <c r="W60438" s="53"/>
      <c r="X60438" s="53"/>
      <c r="Y60438" s="55"/>
    </row>
    <row r="60439" spans="21:25" x14ac:dyDescent="0.2">
      <c r="U60439" s="55"/>
      <c r="V60439" s="53"/>
      <c r="W60439" s="53"/>
      <c r="X60439" s="53"/>
      <c r="Y60439" s="55"/>
    </row>
    <row r="60440" spans="21:25" x14ac:dyDescent="0.2">
      <c r="U60440" s="55"/>
      <c r="V60440" s="53"/>
      <c r="W60440" s="53"/>
      <c r="X60440" s="53"/>
      <c r="Y60440" s="55"/>
    </row>
    <row r="60441" spans="21:25" x14ac:dyDescent="0.2">
      <c r="U60441" s="55"/>
      <c r="V60441" s="53"/>
      <c r="W60441" s="53"/>
      <c r="X60441" s="53"/>
      <c r="Y60441" s="55"/>
    </row>
    <row r="60442" spans="21:25" x14ac:dyDescent="0.2">
      <c r="U60442" s="55"/>
      <c r="V60442" s="53"/>
      <c r="W60442" s="53"/>
      <c r="X60442" s="53"/>
      <c r="Y60442" s="55"/>
    </row>
    <row r="60443" spans="21:25" x14ac:dyDescent="0.2">
      <c r="U60443" s="55"/>
      <c r="V60443" s="53"/>
      <c r="W60443" s="53"/>
      <c r="X60443" s="53"/>
      <c r="Y60443" s="55"/>
    </row>
    <row r="60444" spans="21:25" x14ac:dyDescent="0.2">
      <c r="U60444" s="55"/>
      <c r="V60444" s="53"/>
      <c r="W60444" s="53"/>
      <c r="X60444" s="53"/>
      <c r="Y60444" s="55"/>
    </row>
    <row r="60445" spans="21:25" x14ac:dyDescent="0.2">
      <c r="U60445" s="55"/>
      <c r="V60445" s="53"/>
      <c r="W60445" s="53"/>
      <c r="X60445" s="53"/>
      <c r="Y60445" s="55"/>
    </row>
    <row r="60446" spans="21:25" x14ac:dyDescent="0.2">
      <c r="U60446" s="55"/>
      <c r="V60446" s="53"/>
      <c r="W60446" s="53"/>
      <c r="X60446" s="53"/>
      <c r="Y60446" s="55"/>
    </row>
    <row r="60447" spans="21:25" x14ac:dyDescent="0.2">
      <c r="U60447" s="55"/>
      <c r="V60447" s="53"/>
      <c r="W60447" s="53"/>
      <c r="X60447" s="53"/>
      <c r="Y60447" s="55"/>
    </row>
    <row r="60448" spans="21:25" x14ac:dyDescent="0.2">
      <c r="U60448" s="55"/>
      <c r="V60448" s="53"/>
      <c r="W60448" s="53"/>
      <c r="X60448" s="53"/>
      <c r="Y60448" s="55"/>
    </row>
    <row r="60449" spans="21:25" x14ac:dyDescent="0.2">
      <c r="U60449" s="55"/>
      <c r="V60449" s="53"/>
      <c r="W60449" s="53"/>
      <c r="X60449" s="53"/>
      <c r="Y60449" s="55"/>
    </row>
    <row r="60450" spans="21:25" x14ac:dyDescent="0.2">
      <c r="U60450" s="55"/>
      <c r="V60450" s="53"/>
      <c r="W60450" s="53"/>
      <c r="X60450" s="53"/>
      <c r="Y60450" s="55"/>
    </row>
    <row r="60451" spans="21:25" x14ac:dyDescent="0.2">
      <c r="U60451" s="55"/>
      <c r="V60451" s="53"/>
      <c r="W60451" s="53"/>
      <c r="X60451" s="53"/>
      <c r="Y60451" s="55"/>
    </row>
    <row r="60452" spans="21:25" x14ac:dyDescent="0.2">
      <c r="U60452" s="55"/>
      <c r="V60452" s="53"/>
      <c r="W60452" s="53"/>
      <c r="X60452" s="53"/>
      <c r="Y60452" s="55"/>
    </row>
    <row r="60453" spans="21:25" x14ac:dyDescent="0.2">
      <c r="U60453" s="55"/>
      <c r="V60453" s="53"/>
      <c r="W60453" s="53"/>
      <c r="X60453" s="53"/>
      <c r="Y60453" s="55"/>
    </row>
    <row r="60454" spans="21:25" x14ac:dyDescent="0.2">
      <c r="U60454" s="55"/>
      <c r="V60454" s="53"/>
      <c r="W60454" s="53"/>
      <c r="X60454" s="53"/>
      <c r="Y60454" s="55"/>
    </row>
    <row r="60455" spans="21:25" x14ac:dyDescent="0.2">
      <c r="U60455" s="55"/>
      <c r="V60455" s="53"/>
      <c r="W60455" s="53"/>
      <c r="X60455" s="53"/>
      <c r="Y60455" s="55"/>
    </row>
    <row r="60456" spans="21:25" x14ac:dyDescent="0.2">
      <c r="U60456" s="55"/>
      <c r="V60456" s="53"/>
      <c r="W60456" s="53"/>
      <c r="X60456" s="53"/>
      <c r="Y60456" s="55"/>
    </row>
    <row r="60457" spans="21:25" x14ac:dyDescent="0.2">
      <c r="U60457" s="55"/>
      <c r="V60457" s="53"/>
      <c r="W60457" s="53"/>
      <c r="X60457" s="53"/>
      <c r="Y60457" s="55"/>
    </row>
    <row r="60458" spans="21:25" x14ac:dyDescent="0.2">
      <c r="U60458" s="55"/>
      <c r="V60458" s="53"/>
      <c r="W60458" s="53"/>
      <c r="X60458" s="53"/>
      <c r="Y60458" s="55"/>
    </row>
    <row r="60459" spans="21:25" x14ac:dyDescent="0.2">
      <c r="U60459" s="55"/>
      <c r="V60459" s="53"/>
      <c r="W60459" s="53"/>
      <c r="X60459" s="53"/>
      <c r="Y60459" s="55"/>
    </row>
    <row r="60460" spans="21:25" x14ac:dyDescent="0.2">
      <c r="U60460" s="55"/>
      <c r="V60460" s="53"/>
      <c r="W60460" s="53"/>
      <c r="X60460" s="53"/>
      <c r="Y60460" s="55"/>
    </row>
    <row r="60461" spans="21:25" x14ac:dyDescent="0.2">
      <c r="U60461" s="55"/>
      <c r="V60461" s="53"/>
      <c r="W60461" s="53"/>
      <c r="X60461" s="53"/>
      <c r="Y60461" s="55"/>
    </row>
    <row r="60462" spans="21:25" x14ac:dyDescent="0.2">
      <c r="U60462" s="55"/>
      <c r="V60462" s="53"/>
      <c r="W60462" s="53"/>
      <c r="X60462" s="53"/>
      <c r="Y60462" s="55"/>
    </row>
    <row r="60463" spans="21:25" x14ac:dyDescent="0.2">
      <c r="U60463" s="55"/>
      <c r="V60463" s="53"/>
      <c r="W60463" s="53"/>
      <c r="X60463" s="53"/>
      <c r="Y60463" s="55"/>
    </row>
    <row r="60464" spans="21:25" x14ac:dyDescent="0.2">
      <c r="U60464" s="55"/>
      <c r="V60464" s="53"/>
      <c r="W60464" s="53"/>
      <c r="X60464" s="53"/>
      <c r="Y60464" s="55"/>
    </row>
    <row r="60465" spans="21:25" x14ac:dyDescent="0.2">
      <c r="U60465" s="55"/>
      <c r="V60465" s="53"/>
      <c r="W60465" s="53"/>
      <c r="X60465" s="53"/>
      <c r="Y60465" s="55"/>
    </row>
    <row r="60466" spans="21:25" x14ac:dyDescent="0.2">
      <c r="U60466" s="55"/>
      <c r="V60466" s="53"/>
      <c r="W60466" s="53"/>
      <c r="X60466" s="53"/>
      <c r="Y60466" s="55"/>
    </row>
    <row r="60467" spans="21:25" x14ac:dyDescent="0.2">
      <c r="U60467" s="55"/>
      <c r="V60467" s="53"/>
      <c r="W60467" s="53"/>
      <c r="X60467" s="53"/>
      <c r="Y60467" s="55"/>
    </row>
    <row r="60468" spans="21:25" x14ac:dyDescent="0.2">
      <c r="U60468" s="55"/>
      <c r="V60468" s="53"/>
      <c r="W60468" s="53"/>
      <c r="X60468" s="53"/>
      <c r="Y60468" s="55"/>
    </row>
    <row r="60469" spans="21:25" x14ac:dyDescent="0.2">
      <c r="U60469" s="55"/>
      <c r="V60469" s="53"/>
      <c r="W60469" s="53"/>
      <c r="X60469" s="53"/>
      <c r="Y60469" s="55"/>
    </row>
    <row r="60470" spans="21:25" x14ac:dyDescent="0.2">
      <c r="U60470" s="55"/>
      <c r="V60470" s="53"/>
      <c r="W60470" s="53"/>
      <c r="X60470" s="53"/>
      <c r="Y60470" s="55"/>
    </row>
    <row r="60471" spans="21:25" x14ac:dyDescent="0.2">
      <c r="U60471" s="55"/>
      <c r="V60471" s="53"/>
      <c r="W60471" s="53"/>
      <c r="X60471" s="53"/>
      <c r="Y60471" s="55"/>
    </row>
    <row r="60472" spans="21:25" x14ac:dyDescent="0.2">
      <c r="U60472" s="55"/>
      <c r="V60472" s="53"/>
      <c r="W60472" s="53"/>
      <c r="X60472" s="53"/>
      <c r="Y60472" s="55"/>
    </row>
    <row r="60473" spans="21:25" x14ac:dyDescent="0.2">
      <c r="U60473" s="55"/>
      <c r="V60473" s="53"/>
      <c r="W60473" s="53"/>
      <c r="X60473" s="53"/>
      <c r="Y60473" s="55"/>
    </row>
    <row r="60474" spans="21:25" x14ac:dyDescent="0.2">
      <c r="U60474" s="55"/>
      <c r="V60474" s="53"/>
      <c r="W60474" s="53"/>
      <c r="X60474" s="53"/>
      <c r="Y60474" s="55"/>
    </row>
    <row r="60475" spans="21:25" x14ac:dyDescent="0.2">
      <c r="U60475" s="55"/>
      <c r="V60475" s="53"/>
      <c r="W60475" s="53"/>
      <c r="X60475" s="53"/>
      <c r="Y60475" s="55"/>
    </row>
    <row r="60476" spans="21:25" x14ac:dyDescent="0.2">
      <c r="U60476" s="55"/>
      <c r="V60476" s="53"/>
      <c r="W60476" s="53"/>
      <c r="X60476" s="53"/>
      <c r="Y60476" s="55"/>
    </row>
    <row r="60477" spans="21:25" x14ac:dyDescent="0.2">
      <c r="U60477" s="55"/>
      <c r="V60477" s="53"/>
      <c r="W60477" s="53"/>
      <c r="X60477" s="53"/>
      <c r="Y60477" s="55"/>
    </row>
    <row r="60478" spans="21:25" x14ac:dyDescent="0.2">
      <c r="U60478" s="55"/>
      <c r="V60478" s="53"/>
      <c r="W60478" s="53"/>
      <c r="X60478" s="53"/>
      <c r="Y60478" s="55"/>
    </row>
    <row r="60479" spans="21:25" x14ac:dyDescent="0.2">
      <c r="U60479" s="55"/>
      <c r="V60479" s="53"/>
      <c r="W60479" s="53"/>
      <c r="X60479" s="53"/>
      <c r="Y60479" s="55"/>
    </row>
    <row r="60480" spans="21:25" x14ac:dyDescent="0.2">
      <c r="U60480" s="55"/>
      <c r="V60480" s="53"/>
      <c r="W60480" s="53"/>
      <c r="X60480" s="53"/>
      <c r="Y60480" s="55"/>
    </row>
    <row r="60481" spans="21:25" x14ac:dyDescent="0.2">
      <c r="U60481" s="55"/>
      <c r="V60481" s="53"/>
      <c r="W60481" s="53"/>
      <c r="X60481" s="53"/>
      <c r="Y60481" s="55"/>
    </row>
    <row r="60482" spans="21:25" x14ac:dyDescent="0.2">
      <c r="U60482" s="55"/>
      <c r="V60482" s="53"/>
      <c r="W60482" s="53"/>
      <c r="X60482" s="53"/>
      <c r="Y60482" s="55"/>
    </row>
    <row r="60483" spans="21:25" x14ac:dyDescent="0.2">
      <c r="U60483" s="55"/>
      <c r="V60483" s="53"/>
      <c r="W60483" s="53"/>
      <c r="X60483" s="53"/>
      <c r="Y60483" s="55"/>
    </row>
    <row r="60484" spans="21:25" x14ac:dyDescent="0.2">
      <c r="U60484" s="55"/>
      <c r="V60484" s="53"/>
      <c r="W60484" s="53"/>
      <c r="X60484" s="53"/>
      <c r="Y60484" s="55"/>
    </row>
    <row r="60485" spans="21:25" x14ac:dyDescent="0.2">
      <c r="U60485" s="55"/>
      <c r="V60485" s="53"/>
      <c r="W60485" s="53"/>
      <c r="X60485" s="53"/>
      <c r="Y60485" s="55"/>
    </row>
    <row r="60486" spans="21:25" x14ac:dyDescent="0.2">
      <c r="U60486" s="55"/>
      <c r="V60486" s="53"/>
      <c r="W60486" s="53"/>
      <c r="X60486" s="53"/>
      <c r="Y60486" s="55"/>
    </row>
    <row r="60487" spans="21:25" x14ac:dyDescent="0.2">
      <c r="U60487" s="55"/>
      <c r="V60487" s="53"/>
      <c r="W60487" s="53"/>
      <c r="X60487" s="53"/>
      <c r="Y60487" s="55"/>
    </row>
    <row r="60488" spans="21:25" x14ac:dyDescent="0.2">
      <c r="U60488" s="55"/>
      <c r="V60488" s="53"/>
      <c r="W60488" s="53"/>
      <c r="X60488" s="53"/>
      <c r="Y60488" s="55"/>
    </row>
    <row r="60489" spans="21:25" x14ac:dyDescent="0.2">
      <c r="U60489" s="55"/>
      <c r="V60489" s="53"/>
      <c r="W60489" s="53"/>
      <c r="X60489" s="53"/>
      <c r="Y60489" s="55"/>
    </row>
    <row r="60490" spans="21:25" x14ac:dyDescent="0.2">
      <c r="U60490" s="55"/>
      <c r="V60490" s="53"/>
      <c r="W60490" s="53"/>
      <c r="X60490" s="53"/>
      <c r="Y60490" s="55"/>
    </row>
    <row r="60491" spans="21:25" x14ac:dyDescent="0.2">
      <c r="U60491" s="55"/>
      <c r="V60491" s="53"/>
      <c r="W60491" s="53"/>
      <c r="X60491" s="53"/>
      <c r="Y60491" s="55"/>
    </row>
    <row r="60492" spans="21:25" x14ac:dyDescent="0.2">
      <c r="U60492" s="55"/>
      <c r="V60492" s="53"/>
      <c r="W60492" s="53"/>
      <c r="X60492" s="53"/>
      <c r="Y60492" s="55"/>
    </row>
    <row r="60493" spans="21:25" x14ac:dyDescent="0.2">
      <c r="U60493" s="55"/>
      <c r="V60493" s="53"/>
      <c r="W60493" s="53"/>
      <c r="X60493" s="53"/>
      <c r="Y60493" s="55"/>
    </row>
    <row r="60494" spans="21:25" x14ac:dyDescent="0.2">
      <c r="U60494" s="55"/>
      <c r="V60494" s="53"/>
      <c r="W60494" s="53"/>
      <c r="X60494" s="53"/>
      <c r="Y60494" s="55"/>
    </row>
    <row r="60495" spans="21:25" x14ac:dyDescent="0.2">
      <c r="U60495" s="55"/>
      <c r="V60495" s="53"/>
      <c r="W60495" s="53"/>
      <c r="X60495" s="53"/>
      <c r="Y60495" s="55"/>
    </row>
    <row r="60496" spans="21:25" x14ac:dyDescent="0.2">
      <c r="U60496" s="55"/>
      <c r="V60496" s="53"/>
      <c r="W60496" s="53"/>
      <c r="X60496" s="53"/>
      <c r="Y60496" s="55"/>
    </row>
    <row r="60497" spans="21:25" x14ac:dyDescent="0.2">
      <c r="U60497" s="55"/>
      <c r="V60497" s="53"/>
      <c r="W60497" s="53"/>
      <c r="X60497" s="53"/>
      <c r="Y60497" s="55"/>
    </row>
    <row r="60498" spans="21:25" x14ac:dyDescent="0.2">
      <c r="U60498" s="55"/>
      <c r="V60498" s="53"/>
      <c r="W60498" s="53"/>
      <c r="X60498" s="53"/>
      <c r="Y60498" s="55"/>
    </row>
    <row r="60499" spans="21:25" x14ac:dyDescent="0.2">
      <c r="U60499" s="55"/>
      <c r="V60499" s="53"/>
      <c r="W60499" s="53"/>
      <c r="X60499" s="53"/>
      <c r="Y60499" s="55"/>
    </row>
    <row r="60500" spans="21:25" x14ac:dyDescent="0.2">
      <c r="U60500" s="55"/>
      <c r="V60500" s="53"/>
      <c r="W60500" s="53"/>
      <c r="X60500" s="53"/>
      <c r="Y60500" s="55"/>
    </row>
    <row r="60501" spans="21:25" x14ac:dyDescent="0.2">
      <c r="U60501" s="55"/>
      <c r="V60501" s="53"/>
      <c r="W60501" s="53"/>
      <c r="X60501" s="53"/>
      <c r="Y60501" s="55"/>
    </row>
    <row r="60502" spans="21:25" x14ac:dyDescent="0.2">
      <c r="U60502" s="55"/>
      <c r="V60502" s="53"/>
      <c r="W60502" s="53"/>
      <c r="X60502" s="53"/>
      <c r="Y60502" s="55"/>
    </row>
    <row r="60503" spans="21:25" x14ac:dyDescent="0.2">
      <c r="U60503" s="55"/>
      <c r="V60503" s="53"/>
      <c r="W60503" s="53"/>
      <c r="X60503" s="53"/>
      <c r="Y60503" s="55"/>
    </row>
    <row r="60504" spans="21:25" x14ac:dyDescent="0.2">
      <c r="U60504" s="55"/>
      <c r="V60504" s="53"/>
      <c r="W60504" s="53"/>
      <c r="X60504" s="53"/>
      <c r="Y60504" s="55"/>
    </row>
    <row r="60505" spans="21:25" x14ac:dyDescent="0.2">
      <c r="U60505" s="55"/>
      <c r="V60505" s="53"/>
      <c r="W60505" s="53"/>
      <c r="X60505" s="53"/>
      <c r="Y60505" s="55"/>
    </row>
    <row r="60506" spans="21:25" x14ac:dyDescent="0.2">
      <c r="U60506" s="55"/>
      <c r="V60506" s="53"/>
      <c r="W60506" s="53"/>
      <c r="X60506" s="53"/>
      <c r="Y60506" s="55"/>
    </row>
    <row r="60507" spans="21:25" x14ac:dyDescent="0.2">
      <c r="U60507" s="55"/>
      <c r="V60507" s="53"/>
      <c r="W60507" s="53"/>
      <c r="X60507" s="53"/>
      <c r="Y60507" s="55"/>
    </row>
    <row r="60508" spans="21:25" x14ac:dyDescent="0.2">
      <c r="U60508" s="55"/>
      <c r="V60508" s="53"/>
      <c r="W60508" s="53"/>
      <c r="X60508" s="53"/>
      <c r="Y60508" s="55"/>
    </row>
    <row r="60509" spans="21:25" x14ac:dyDescent="0.2">
      <c r="U60509" s="55"/>
      <c r="V60509" s="53"/>
      <c r="W60509" s="53"/>
      <c r="X60509" s="53"/>
      <c r="Y60509" s="55"/>
    </row>
    <row r="60510" spans="21:25" x14ac:dyDescent="0.2">
      <c r="U60510" s="55"/>
      <c r="V60510" s="53"/>
      <c r="W60510" s="53"/>
      <c r="X60510" s="53"/>
      <c r="Y60510" s="55"/>
    </row>
    <row r="60511" spans="21:25" x14ac:dyDescent="0.2">
      <c r="U60511" s="55"/>
      <c r="V60511" s="53"/>
      <c r="W60511" s="53"/>
      <c r="X60511" s="53"/>
      <c r="Y60511" s="55"/>
    </row>
    <row r="60512" spans="21:25" x14ac:dyDescent="0.2">
      <c r="U60512" s="55"/>
      <c r="V60512" s="53"/>
      <c r="W60512" s="53"/>
      <c r="X60512" s="53"/>
      <c r="Y60512" s="55"/>
    </row>
    <row r="60513" spans="21:25" x14ac:dyDescent="0.2">
      <c r="U60513" s="55"/>
      <c r="V60513" s="53"/>
      <c r="W60513" s="53"/>
      <c r="X60513" s="53"/>
      <c r="Y60513" s="55"/>
    </row>
    <row r="60514" spans="21:25" x14ac:dyDescent="0.2">
      <c r="U60514" s="55"/>
      <c r="V60514" s="53"/>
      <c r="W60514" s="53"/>
      <c r="X60514" s="53"/>
      <c r="Y60514" s="55"/>
    </row>
    <row r="60515" spans="21:25" x14ac:dyDescent="0.2">
      <c r="U60515" s="55"/>
      <c r="V60515" s="53"/>
      <c r="W60515" s="53"/>
      <c r="X60515" s="53"/>
      <c r="Y60515" s="55"/>
    </row>
    <row r="60516" spans="21:25" x14ac:dyDescent="0.2">
      <c r="U60516" s="55"/>
      <c r="V60516" s="53"/>
      <c r="W60516" s="53"/>
      <c r="X60516" s="53"/>
      <c r="Y60516" s="55"/>
    </row>
    <row r="60517" spans="21:25" x14ac:dyDescent="0.2">
      <c r="U60517" s="55"/>
      <c r="V60517" s="53"/>
      <c r="W60517" s="53"/>
      <c r="X60517" s="53"/>
      <c r="Y60517" s="55"/>
    </row>
    <row r="60518" spans="21:25" x14ac:dyDescent="0.2">
      <c r="U60518" s="55"/>
      <c r="V60518" s="53"/>
      <c r="W60518" s="53"/>
      <c r="X60518" s="53"/>
      <c r="Y60518" s="55"/>
    </row>
    <row r="60519" spans="21:25" x14ac:dyDescent="0.2">
      <c r="U60519" s="55"/>
      <c r="V60519" s="53"/>
      <c r="W60519" s="53"/>
      <c r="X60519" s="53"/>
      <c r="Y60519" s="55"/>
    </row>
    <row r="60520" spans="21:25" x14ac:dyDescent="0.2">
      <c r="U60520" s="55"/>
      <c r="V60520" s="53"/>
      <c r="W60520" s="53"/>
      <c r="X60520" s="53"/>
      <c r="Y60520" s="55"/>
    </row>
    <row r="60521" spans="21:25" x14ac:dyDescent="0.2">
      <c r="U60521" s="55"/>
      <c r="V60521" s="53"/>
      <c r="W60521" s="53"/>
      <c r="X60521" s="53"/>
      <c r="Y60521" s="55"/>
    </row>
    <row r="60522" spans="21:25" x14ac:dyDescent="0.2">
      <c r="U60522" s="55"/>
      <c r="V60522" s="53"/>
      <c r="W60522" s="53"/>
      <c r="X60522" s="53"/>
      <c r="Y60522" s="55"/>
    </row>
    <row r="60523" spans="21:25" x14ac:dyDescent="0.2">
      <c r="U60523" s="55"/>
      <c r="V60523" s="53"/>
      <c r="W60523" s="53"/>
      <c r="X60523" s="53"/>
      <c r="Y60523" s="55"/>
    </row>
    <row r="60524" spans="21:25" x14ac:dyDescent="0.2">
      <c r="U60524" s="55"/>
      <c r="V60524" s="53"/>
      <c r="W60524" s="53"/>
      <c r="X60524" s="53"/>
      <c r="Y60524" s="55"/>
    </row>
    <row r="60525" spans="21:25" x14ac:dyDescent="0.2">
      <c r="U60525" s="55"/>
      <c r="V60525" s="53"/>
      <c r="W60525" s="53"/>
      <c r="X60525" s="53"/>
      <c r="Y60525" s="55"/>
    </row>
    <row r="60526" spans="21:25" x14ac:dyDescent="0.2">
      <c r="U60526" s="55"/>
      <c r="V60526" s="53"/>
      <c r="W60526" s="53"/>
      <c r="X60526" s="53"/>
      <c r="Y60526" s="55"/>
    </row>
    <row r="60527" spans="21:25" x14ac:dyDescent="0.2">
      <c r="U60527" s="55"/>
      <c r="V60527" s="53"/>
      <c r="W60527" s="53"/>
      <c r="X60527" s="53"/>
      <c r="Y60527" s="55"/>
    </row>
    <row r="60528" spans="21:25" x14ac:dyDescent="0.2">
      <c r="U60528" s="55"/>
      <c r="V60528" s="53"/>
      <c r="W60528" s="53"/>
      <c r="X60528" s="53"/>
      <c r="Y60528" s="55"/>
    </row>
    <row r="60529" spans="21:25" x14ac:dyDescent="0.2">
      <c r="U60529" s="55"/>
      <c r="V60529" s="53"/>
      <c r="W60529" s="53"/>
      <c r="X60529" s="53"/>
      <c r="Y60529" s="55"/>
    </row>
    <row r="60530" spans="21:25" x14ac:dyDescent="0.2">
      <c r="U60530" s="55"/>
      <c r="V60530" s="53"/>
      <c r="W60530" s="53"/>
      <c r="X60530" s="53"/>
      <c r="Y60530" s="55"/>
    </row>
    <row r="60531" spans="21:25" x14ac:dyDescent="0.2">
      <c r="U60531" s="55"/>
      <c r="V60531" s="53"/>
      <c r="W60531" s="53"/>
      <c r="X60531" s="53"/>
      <c r="Y60531" s="55"/>
    </row>
    <row r="60532" spans="21:25" x14ac:dyDescent="0.2">
      <c r="U60532" s="55"/>
      <c r="V60532" s="53"/>
      <c r="W60532" s="53"/>
      <c r="X60532" s="53"/>
      <c r="Y60532" s="55"/>
    </row>
    <row r="60533" spans="21:25" x14ac:dyDescent="0.2">
      <c r="U60533" s="55"/>
      <c r="V60533" s="53"/>
      <c r="W60533" s="53"/>
      <c r="X60533" s="53"/>
      <c r="Y60533" s="55"/>
    </row>
    <row r="60534" spans="21:25" x14ac:dyDescent="0.2">
      <c r="U60534" s="55"/>
      <c r="V60534" s="53"/>
      <c r="W60534" s="53"/>
      <c r="X60534" s="53"/>
      <c r="Y60534" s="55"/>
    </row>
    <row r="60535" spans="21:25" x14ac:dyDescent="0.2">
      <c r="U60535" s="55"/>
      <c r="V60535" s="53"/>
      <c r="W60535" s="53"/>
      <c r="X60535" s="53"/>
      <c r="Y60535" s="55"/>
    </row>
    <row r="60536" spans="21:25" x14ac:dyDescent="0.2">
      <c r="U60536" s="55"/>
      <c r="V60536" s="53"/>
      <c r="W60536" s="53"/>
      <c r="X60536" s="53"/>
      <c r="Y60536" s="55"/>
    </row>
    <row r="60537" spans="21:25" x14ac:dyDescent="0.2">
      <c r="U60537" s="55"/>
      <c r="V60537" s="53"/>
      <c r="W60537" s="53"/>
      <c r="X60537" s="53"/>
      <c r="Y60537" s="55"/>
    </row>
    <row r="60538" spans="21:25" x14ac:dyDescent="0.2">
      <c r="U60538" s="55"/>
      <c r="V60538" s="53"/>
      <c r="W60538" s="53"/>
      <c r="X60538" s="53"/>
      <c r="Y60538" s="55"/>
    </row>
    <row r="60539" spans="21:25" x14ac:dyDescent="0.2">
      <c r="U60539" s="55"/>
      <c r="V60539" s="53"/>
      <c r="W60539" s="53"/>
      <c r="X60539" s="53"/>
      <c r="Y60539" s="55"/>
    </row>
    <row r="60540" spans="21:25" x14ac:dyDescent="0.2">
      <c r="U60540" s="55"/>
      <c r="V60540" s="53"/>
      <c r="W60540" s="53"/>
      <c r="X60540" s="53"/>
      <c r="Y60540" s="55"/>
    </row>
    <row r="60541" spans="21:25" x14ac:dyDescent="0.2">
      <c r="U60541" s="55"/>
      <c r="V60541" s="53"/>
      <c r="W60541" s="53"/>
      <c r="X60541" s="53"/>
      <c r="Y60541" s="55"/>
    </row>
    <row r="60542" spans="21:25" x14ac:dyDescent="0.2">
      <c r="U60542" s="55"/>
      <c r="V60542" s="53"/>
      <c r="W60542" s="53"/>
      <c r="X60542" s="53"/>
      <c r="Y60542" s="55"/>
    </row>
    <row r="60543" spans="21:25" x14ac:dyDescent="0.2">
      <c r="U60543" s="55"/>
      <c r="V60543" s="53"/>
      <c r="W60543" s="53"/>
      <c r="X60543" s="53"/>
      <c r="Y60543" s="55"/>
    </row>
    <row r="60544" spans="21:25" x14ac:dyDescent="0.2">
      <c r="U60544" s="55"/>
      <c r="V60544" s="53"/>
      <c r="W60544" s="53"/>
      <c r="X60544" s="53"/>
      <c r="Y60544" s="55"/>
    </row>
    <row r="60545" spans="21:25" x14ac:dyDescent="0.2">
      <c r="U60545" s="55"/>
      <c r="V60545" s="53"/>
      <c r="W60545" s="53"/>
      <c r="X60545" s="53"/>
      <c r="Y60545" s="55"/>
    </row>
    <row r="60546" spans="21:25" x14ac:dyDescent="0.2">
      <c r="U60546" s="55"/>
      <c r="V60546" s="53"/>
      <c r="W60546" s="53"/>
      <c r="X60546" s="53"/>
      <c r="Y60546" s="55"/>
    </row>
    <row r="60547" spans="21:25" x14ac:dyDescent="0.2">
      <c r="U60547" s="55"/>
      <c r="V60547" s="53"/>
      <c r="W60547" s="53"/>
      <c r="X60547" s="53"/>
      <c r="Y60547" s="55"/>
    </row>
    <row r="60548" spans="21:25" x14ac:dyDescent="0.2">
      <c r="U60548" s="55"/>
      <c r="V60548" s="53"/>
      <c r="W60548" s="53"/>
      <c r="X60548" s="53"/>
      <c r="Y60548" s="55"/>
    </row>
    <row r="60549" spans="21:25" x14ac:dyDescent="0.2">
      <c r="U60549" s="55"/>
      <c r="V60549" s="53"/>
      <c r="W60549" s="53"/>
      <c r="X60549" s="53"/>
      <c r="Y60549" s="55"/>
    </row>
    <row r="60550" spans="21:25" x14ac:dyDescent="0.2">
      <c r="U60550" s="55"/>
      <c r="V60550" s="53"/>
      <c r="W60550" s="53"/>
      <c r="X60550" s="53"/>
      <c r="Y60550" s="55"/>
    </row>
    <row r="60551" spans="21:25" x14ac:dyDescent="0.2">
      <c r="U60551" s="55"/>
      <c r="V60551" s="53"/>
      <c r="W60551" s="53"/>
      <c r="X60551" s="53"/>
      <c r="Y60551" s="55"/>
    </row>
    <row r="60552" spans="21:25" x14ac:dyDescent="0.2">
      <c r="U60552" s="55"/>
      <c r="V60552" s="53"/>
      <c r="W60552" s="53"/>
      <c r="X60552" s="53"/>
      <c r="Y60552" s="55"/>
    </row>
    <row r="60553" spans="21:25" x14ac:dyDescent="0.2">
      <c r="U60553" s="55"/>
      <c r="V60553" s="53"/>
      <c r="W60553" s="53"/>
      <c r="X60553" s="53"/>
      <c r="Y60553" s="55"/>
    </row>
    <row r="60554" spans="21:25" x14ac:dyDescent="0.2">
      <c r="U60554" s="55"/>
      <c r="V60554" s="53"/>
      <c r="W60554" s="53"/>
      <c r="X60554" s="53"/>
      <c r="Y60554" s="55"/>
    </row>
    <row r="60555" spans="21:25" x14ac:dyDescent="0.2">
      <c r="U60555" s="55"/>
      <c r="V60555" s="53"/>
      <c r="W60555" s="53"/>
      <c r="X60555" s="53"/>
      <c r="Y60555" s="55"/>
    </row>
    <row r="60556" spans="21:25" x14ac:dyDescent="0.2">
      <c r="U60556" s="55"/>
      <c r="V60556" s="53"/>
      <c r="W60556" s="53"/>
      <c r="X60556" s="53"/>
      <c r="Y60556" s="55"/>
    </row>
    <row r="60557" spans="21:25" x14ac:dyDescent="0.2">
      <c r="U60557" s="55"/>
      <c r="V60557" s="53"/>
      <c r="W60557" s="53"/>
      <c r="X60557" s="53"/>
      <c r="Y60557" s="55"/>
    </row>
    <row r="60558" spans="21:25" x14ac:dyDescent="0.2">
      <c r="U60558" s="55"/>
      <c r="V60558" s="53"/>
      <c r="W60558" s="53"/>
      <c r="X60558" s="53"/>
      <c r="Y60558" s="55"/>
    </row>
    <row r="60559" spans="21:25" x14ac:dyDescent="0.2">
      <c r="U60559" s="55"/>
      <c r="V60559" s="53"/>
      <c r="W60559" s="53"/>
      <c r="X60559" s="53"/>
      <c r="Y60559" s="55"/>
    </row>
    <row r="60560" spans="21:25" x14ac:dyDescent="0.2">
      <c r="U60560" s="55"/>
      <c r="V60560" s="53"/>
      <c r="W60560" s="53"/>
      <c r="X60560" s="53"/>
      <c r="Y60560" s="55"/>
    </row>
    <row r="60561" spans="21:25" x14ac:dyDescent="0.2">
      <c r="U60561" s="55"/>
      <c r="V60561" s="53"/>
      <c r="W60561" s="53"/>
      <c r="X60561" s="53"/>
      <c r="Y60561" s="55"/>
    </row>
    <row r="60562" spans="21:25" x14ac:dyDescent="0.2">
      <c r="U60562" s="55"/>
      <c r="V60562" s="53"/>
      <c r="W60562" s="53"/>
      <c r="X60562" s="53"/>
      <c r="Y60562" s="55"/>
    </row>
    <row r="60563" spans="21:25" x14ac:dyDescent="0.2">
      <c r="U60563" s="55"/>
      <c r="V60563" s="53"/>
      <c r="W60563" s="53"/>
      <c r="X60563" s="53"/>
      <c r="Y60563" s="55"/>
    </row>
    <row r="60564" spans="21:25" x14ac:dyDescent="0.2">
      <c r="U60564" s="55"/>
      <c r="V60564" s="53"/>
      <c r="W60564" s="53"/>
      <c r="X60564" s="53"/>
      <c r="Y60564" s="55"/>
    </row>
    <row r="60565" spans="21:25" x14ac:dyDescent="0.2">
      <c r="U60565" s="55"/>
      <c r="V60565" s="53"/>
      <c r="W60565" s="53"/>
      <c r="X60565" s="53"/>
      <c r="Y60565" s="55"/>
    </row>
    <row r="60566" spans="21:25" x14ac:dyDescent="0.2">
      <c r="U60566" s="55"/>
      <c r="V60566" s="53"/>
      <c r="W60566" s="53"/>
      <c r="X60566" s="53"/>
      <c r="Y60566" s="55"/>
    </row>
    <row r="60567" spans="21:25" x14ac:dyDescent="0.2">
      <c r="U60567" s="55"/>
      <c r="V60567" s="53"/>
      <c r="W60567" s="53"/>
      <c r="X60567" s="53"/>
      <c r="Y60567" s="55"/>
    </row>
    <row r="60568" spans="21:25" x14ac:dyDescent="0.2">
      <c r="U60568" s="55"/>
      <c r="V60568" s="53"/>
      <c r="W60568" s="53"/>
      <c r="X60568" s="53"/>
      <c r="Y60568" s="55"/>
    </row>
    <row r="60569" spans="21:25" x14ac:dyDescent="0.2">
      <c r="U60569" s="55"/>
      <c r="V60569" s="53"/>
      <c r="W60569" s="53"/>
      <c r="X60569" s="53"/>
      <c r="Y60569" s="55"/>
    </row>
    <row r="60570" spans="21:25" x14ac:dyDescent="0.2">
      <c r="U60570" s="55"/>
      <c r="V60570" s="53"/>
      <c r="W60570" s="53"/>
      <c r="X60570" s="53"/>
      <c r="Y60570" s="55"/>
    </row>
    <row r="60571" spans="21:25" x14ac:dyDescent="0.2">
      <c r="U60571" s="55"/>
      <c r="V60571" s="53"/>
      <c r="W60571" s="53"/>
      <c r="X60571" s="53"/>
      <c r="Y60571" s="55"/>
    </row>
    <row r="60572" spans="21:25" x14ac:dyDescent="0.2">
      <c r="U60572" s="55"/>
      <c r="V60572" s="53"/>
      <c r="W60572" s="53"/>
      <c r="X60572" s="53"/>
      <c r="Y60572" s="55"/>
    </row>
    <row r="60573" spans="21:25" x14ac:dyDescent="0.2">
      <c r="U60573" s="55"/>
      <c r="V60573" s="53"/>
      <c r="W60573" s="53"/>
      <c r="X60573" s="53"/>
      <c r="Y60573" s="55"/>
    </row>
    <row r="60574" spans="21:25" x14ac:dyDescent="0.2">
      <c r="U60574" s="55"/>
      <c r="V60574" s="53"/>
      <c r="W60574" s="53"/>
      <c r="X60574" s="53"/>
      <c r="Y60574" s="55"/>
    </row>
    <row r="60575" spans="21:25" x14ac:dyDescent="0.2">
      <c r="U60575" s="55"/>
      <c r="V60575" s="53"/>
      <c r="W60575" s="53"/>
      <c r="X60575" s="53"/>
      <c r="Y60575" s="55"/>
    </row>
    <row r="60576" spans="21:25" x14ac:dyDescent="0.2">
      <c r="U60576" s="55"/>
      <c r="V60576" s="53"/>
      <c r="W60576" s="53"/>
      <c r="X60576" s="53"/>
      <c r="Y60576" s="55"/>
    </row>
    <row r="60577" spans="21:25" x14ac:dyDescent="0.2">
      <c r="U60577" s="55"/>
      <c r="V60577" s="53"/>
      <c r="W60577" s="53"/>
      <c r="X60577" s="53"/>
      <c r="Y60577" s="55"/>
    </row>
    <row r="60578" spans="21:25" x14ac:dyDescent="0.2">
      <c r="U60578" s="55"/>
      <c r="V60578" s="53"/>
      <c r="W60578" s="53"/>
      <c r="X60578" s="53"/>
      <c r="Y60578" s="55"/>
    </row>
    <row r="60579" spans="21:25" x14ac:dyDescent="0.2">
      <c r="U60579" s="55"/>
      <c r="V60579" s="53"/>
      <c r="W60579" s="53"/>
      <c r="X60579" s="53"/>
      <c r="Y60579" s="55"/>
    </row>
    <row r="60580" spans="21:25" x14ac:dyDescent="0.2">
      <c r="U60580" s="55"/>
      <c r="V60580" s="53"/>
      <c r="W60580" s="53"/>
      <c r="X60580" s="53"/>
      <c r="Y60580" s="55"/>
    </row>
    <row r="60581" spans="21:25" x14ac:dyDescent="0.2">
      <c r="U60581" s="55"/>
      <c r="V60581" s="53"/>
      <c r="W60581" s="53"/>
      <c r="X60581" s="53"/>
      <c r="Y60581" s="55"/>
    </row>
    <row r="60582" spans="21:25" x14ac:dyDescent="0.2">
      <c r="U60582" s="55"/>
      <c r="V60582" s="53"/>
      <c r="W60582" s="53"/>
      <c r="X60582" s="53"/>
      <c r="Y60582" s="55"/>
    </row>
    <row r="60583" spans="21:25" x14ac:dyDescent="0.2">
      <c r="U60583" s="55"/>
      <c r="V60583" s="53"/>
      <c r="W60583" s="53"/>
      <c r="X60583" s="53"/>
      <c r="Y60583" s="55"/>
    </row>
    <row r="60584" spans="21:25" x14ac:dyDescent="0.2">
      <c r="U60584" s="55"/>
      <c r="V60584" s="53"/>
      <c r="W60584" s="53"/>
      <c r="X60584" s="53"/>
      <c r="Y60584" s="55"/>
    </row>
    <row r="60585" spans="21:25" x14ac:dyDescent="0.2">
      <c r="U60585" s="55"/>
      <c r="V60585" s="53"/>
      <c r="W60585" s="53"/>
      <c r="X60585" s="53"/>
      <c r="Y60585" s="55"/>
    </row>
    <row r="60586" spans="21:25" x14ac:dyDescent="0.2">
      <c r="U60586" s="55"/>
      <c r="V60586" s="53"/>
      <c r="W60586" s="53"/>
      <c r="X60586" s="53"/>
      <c r="Y60586" s="55"/>
    </row>
    <row r="60587" spans="21:25" x14ac:dyDescent="0.2">
      <c r="U60587" s="55"/>
      <c r="V60587" s="53"/>
      <c r="W60587" s="53"/>
      <c r="X60587" s="53"/>
      <c r="Y60587" s="55"/>
    </row>
    <row r="60588" spans="21:25" x14ac:dyDescent="0.2">
      <c r="U60588" s="55"/>
      <c r="V60588" s="53"/>
      <c r="W60588" s="53"/>
      <c r="X60588" s="53"/>
      <c r="Y60588" s="55"/>
    </row>
    <row r="60589" spans="21:25" x14ac:dyDescent="0.2">
      <c r="U60589" s="55"/>
      <c r="V60589" s="53"/>
      <c r="W60589" s="53"/>
      <c r="X60589" s="53"/>
      <c r="Y60589" s="55"/>
    </row>
    <row r="60590" spans="21:25" x14ac:dyDescent="0.2">
      <c r="U60590" s="55"/>
      <c r="V60590" s="53"/>
      <c r="W60590" s="53"/>
      <c r="X60590" s="53"/>
      <c r="Y60590" s="55"/>
    </row>
    <row r="60591" spans="21:25" x14ac:dyDescent="0.2">
      <c r="U60591" s="55"/>
      <c r="V60591" s="53"/>
      <c r="W60591" s="53"/>
      <c r="X60591" s="53"/>
      <c r="Y60591" s="55"/>
    </row>
    <row r="60592" spans="21:25" x14ac:dyDescent="0.2">
      <c r="U60592" s="55"/>
      <c r="V60592" s="53"/>
      <c r="W60592" s="53"/>
      <c r="X60592" s="53"/>
      <c r="Y60592" s="55"/>
    </row>
    <row r="60593" spans="21:25" x14ac:dyDescent="0.2">
      <c r="U60593" s="55"/>
      <c r="V60593" s="53"/>
      <c r="W60593" s="53"/>
      <c r="X60593" s="53"/>
      <c r="Y60593" s="55"/>
    </row>
    <row r="60594" spans="21:25" x14ac:dyDescent="0.2">
      <c r="U60594" s="55"/>
      <c r="V60594" s="53"/>
      <c r="W60594" s="53"/>
      <c r="X60594" s="53"/>
      <c r="Y60594" s="55"/>
    </row>
    <row r="60595" spans="21:25" x14ac:dyDescent="0.2">
      <c r="U60595" s="55"/>
      <c r="V60595" s="53"/>
      <c r="W60595" s="53"/>
      <c r="X60595" s="53"/>
      <c r="Y60595" s="55"/>
    </row>
    <row r="60596" spans="21:25" x14ac:dyDescent="0.2">
      <c r="U60596" s="55"/>
      <c r="V60596" s="53"/>
      <c r="W60596" s="53"/>
      <c r="X60596" s="53"/>
      <c r="Y60596" s="55"/>
    </row>
    <row r="60597" spans="21:25" x14ac:dyDescent="0.2">
      <c r="U60597" s="55"/>
      <c r="V60597" s="53"/>
      <c r="W60597" s="53"/>
      <c r="X60597" s="53"/>
      <c r="Y60597" s="55"/>
    </row>
    <row r="60598" spans="21:25" x14ac:dyDescent="0.2">
      <c r="U60598" s="55"/>
      <c r="V60598" s="53"/>
      <c r="W60598" s="53"/>
      <c r="X60598" s="53"/>
      <c r="Y60598" s="55"/>
    </row>
    <row r="60599" spans="21:25" x14ac:dyDescent="0.2">
      <c r="U60599" s="55"/>
      <c r="V60599" s="53"/>
      <c r="W60599" s="53"/>
      <c r="X60599" s="53"/>
      <c r="Y60599" s="55"/>
    </row>
    <row r="60600" spans="21:25" x14ac:dyDescent="0.2">
      <c r="U60600" s="55"/>
      <c r="V60600" s="53"/>
      <c r="W60600" s="53"/>
      <c r="X60600" s="53"/>
      <c r="Y60600" s="55"/>
    </row>
    <row r="60601" spans="21:25" x14ac:dyDescent="0.2">
      <c r="U60601" s="55"/>
      <c r="V60601" s="53"/>
      <c r="W60601" s="53"/>
      <c r="X60601" s="53"/>
      <c r="Y60601" s="55"/>
    </row>
    <row r="60602" spans="21:25" x14ac:dyDescent="0.2">
      <c r="U60602" s="55"/>
      <c r="V60602" s="53"/>
      <c r="W60602" s="53"/>
      <c r="X60602" s="53"/>
      <c r="Y60602" s="55"/>
    </row>
    <row r="60603" spans="21:25" x14ac:dyDescent="0.2">
      <c r="U60603" s="55"/>
      <c r="V60603" s="53"/>
      <c r="W60603" s="53"/>
      <c r="X60603" s="53"/>
      <c r="Y60603" s="55"/>
    </row>
    <row r="60604" spans="21:25" x14ac:dyDescent="0.2">
      <c r="U60604" s="55"/>
      <c r="V60604" s="53"/>
      <c r="W60604" s="53"/>
      <c r="X60604" s="53"/>
      <c r="Y60604" s="55"/>
    </row>
    <row r="60605" spans="21:25" x14ac:dyDescent="0.2">
      <c r="U60605" s="55"/>
      <c r="V60605" s="53"/>
      <c r="W60605" s="53"/>
      <c r="X60605" s="53"/>
      <c r="Y60605" s="55"/>
    </row>
    <row r="60606" spans="21:25" x14ac:dyDescent="0.2">
      <c r="U60606" s="55"/>
      <c r="V60606" s="53"/>
      <c r="W60606" s="53"/>
      <c r="X60606" s="53"/>
      <c r="Y60606" s="55"/>
    </row>
    <row r="60607" spans="21:25" x14ac:dyDescent="0.2">
      <c r="U60607" s="55"/>
      <c r="V60607" s="53"/>
      <c r="W60607" s="53"/>
      <c r="X60607" s="53"/>
      <c r="Y60607" s="55"/>
    </row>
    <row r="60608" spans="21:25" x14ac:dyDescent="0.2">
      <c r="U60608" s="55"/>
      <c r="V60608" s="53"/>
      <c r="W60608" s="53"/>
      <c r="X60608" s="53"/>
      <c r="Y60608" s="55"/>
    </row>
    <row r="60609" spans="21:25" x14ac:dyDescent="0.2">
      <c r="U60609" s="55"/>
      <c r="V60609" s="53"/>
      <c r="W60609" s="53"/>
      <c r="X60609" s="53"/>
      <c r="Y60609" s="55"/>
    </row>
    <row r="60610" spans="21:25" x14ac:dyDescent="0.2">
      <c r="U60610" s="55"/>
      <c r="V60610" s="53"/>
      <c r="W60610" s="53"/>
      <c r="X60610" s="53"/>
      <c r="Y60610" s="55"/>
    </row>
    <row r="60611" spans="21:25" x14ac:dyDescent="0.2">
      <c r="U60611" s="55"/>
      <c r="V60611" s="53"/>
      <c r="W60611" s="53"/>
      <c r="X60611" s="53"/>
      <c r="Y60611" s="55"/>
    </row>
    <row r="60612" spans="21:25" x14ac:dyDescent="0.2">
      <c r="U60612" s="55"/>
      <c r="V60612" s="53"/>
      <c r="W60612" s="53"/>
      <c r="X60612" s="53"/>
      <c r="Y60612" s="55"/>
    </row>
    <row r="60613" spans="21:25" x14ac:dyDescent="0.2">
      <c r="U60613" s="55"/>
      <c r="V60613" s="53"/>
      <c r="W60613" s="53"/>
      <c r="X60613" s="53"/>
      <c r="Y60613" s="55"/>
    </row>
    <row r="60614" spans="21:25" x14ac:dyDescent="0.2">
      <c r="U60614" s="55"/>
      <c r="V60614" s="53"/>
      <c r="W60614" s="53"/>
      <c r="X60614" s="53"/>
      <c r="Y60614" s="55"/>
    </row>
    <row r="60615" spans="21:25" x14ac:dyDescent="0.2">
      <c r="U60615" s="55"/>
      <c r="V60615" s="53"/>
      <c r="W60615" s="53"/>
      <c r="X60615" s="53"/>
      <c r="Y60615" s="55"/>
    </row>
    <row r="60616" spans="21:25" x14ac:dyDescent="0.2">
      <c r="U60616" s="55"/>
      <c r="V60616" s="53"/>
      <c r="W60616" s="53"/>
      <c r="X60616" s="53"/>
      <c r="Y60616" s="55"/>
    </row>
    <row r="60617" spans="21:25" x14ac:dyDescent="0.2">
      <c r="U60617" s="55"/>
      <c r="V60617" s="53"/>
      <c r="W60617" s="53"/>
      <c r="X60617" s="53"/>
      <c r="Y60617" s="55"/>
    </row>
    <row r="60618" spans="21:25" x14ac:dyDescent="0.2">
      <c r="U60618" s="55"/>
      <c r="V60618" s="53"/>
      <c r="W60618" s="53"/>
      <c r="X60618" s="53"/>
      <c r="Y60618" s="55"/>
    </row>
    <row r="60619" spans="21:25" x14ac:dyDescent="0.2">
      <c r="U60619" s="55"/>
      <c r="V60619" s="53"/>
      <c r="W60619" s="53"/>
      <c r="X60619" s="53"/>
      <c r="Y60619" s="55"/>
    </row>
    <row r="60620" spans="21:25" x14ac:dyDescent="0.2">
      <c r="U60620" s="55"/>
      <c r="V60620" s="53"/>
      <c r="W60620" s="53"/>
      <c r="X60620" s="53"/>
      <c r="Y60620" s="55"/>
    </row>
    <row r="60621" spans="21:25" x14ac:dyDescent="0.2">
      <c r="U60621" s="55"/>
      <c r="V60621" s="53"/>
      <c r="W60621" s="53"/>
      <c r="X60621" s="53"/>
      <c r="Y60621" s="55"/>
    </row>
    <row r="60622" spans="21:25" x14ac:dyDescent="0.2">
      <c r="U60622" s="55"/>
      <c r="V60622" s="53"/>
      <c r="W60622" s="53"/>
      <c r="X60622" s="53"/>
      <c r="Y60622" s="55"/>
    </row>
    <row r="60623" spans="21:25" x14ac:dyDescent="0.2">
      <c r="U60623" s="55"/>
      <c r="V60623" s="53"/>
      <c r="W60623" s="53"/>
      <c r="X60623" s="53"/>
      <c r="Y60623" s="55"/>
    </row>
    <row r="60624" spans="21:25" x14ac:dyDescent="0.2">
      <c r="U60624" s="55"/>
      <c r="V60624" s="53"/>
      <c r="W60624" s="53"/>
      <c r="X60624" s="53"/>
      <c r="Y60624" s="55"/>
    </row>
    <row r="60625" spans="21:25" x14ac:dyDescent="0.2">
      <c r="U60625" s="55"/>
      <c r="V60625" s="53"/>
      <c r="W60625" s="53"/>
      <c r="X60625" s="53"/>
      <c r="Y60625" s="55"/>
    </row>
    <row r="60626" spans="21:25" x14ac:dyDescent="0.2">
      <c r="U60626" s="55"/>
      <c r="V60626" s="53"/>
      <c r="W60626" s="53"/>
      <c r="X60626" s="53"/>
      <c r="Y60626" s="55"/>
    </row>
    <row r="60627" spans="21:25" x14ac:dyDescent="0.2">
      <c r="U60627" s="55"/>
      <c r="V60627" s="53"/>
      <c r="W60627" s="53"/>
      <c r="X60627" s="53"/>
      <c r="Y60627" s="55"/>
    </row>
    <row r="60628" spans="21:25" x14ac:dyDescent="0.2">
      <c r="U60628" s="55"/>
      <c r="V60628" s="53"/>
      <c r="W60628" s="53"/>
      <c r="X60628" s="53"/>
      <c r="Y60628" s="55"/>
    </row>
    <row r="60629" spans="21:25" x14ac:dyDescent="0.2">
      <c r="U60629" s="55"/>
      <c r="V60629" s="53"/>
      <c r="W60629" s="53"/>
      <c r="X60629" s="53"/>
      <c r="Y60629" s="55"/>
    </row>
    <row r="60630" spans="21:25" x14ac:dyDescent="0.2">
      <c r="U60630" s="55"/>
      <c r="V60630" s="53"/>
      <c r="W60630" s="53"/>
      <c r="X60630" s="53"/>
      <c r="Y60630" s="55"/>
    </row>
    <row r="60631" spans="21:25" x14ac:dyDescent="0.2">
      <c r="U60631" s="55"/>
      <c r="V60631" s="53"/>
      <c r="W60631" s="53"/>
      <c r="X60631" s="53"/>
      <c r="Y60631" s="55"/>
    </row>
    <row r="60632" spans="21:25" x14ac:dyDescent="0.2">
      <c r="U60632" s="55"/>
      <c r="V60632" s="53"/>
      <c r="W60632" s="53"/>
      <c r="X60632" s="53"/>
      <c r="Y60632" s="55"/>
    </row>
    <row r="60633" spans="21:25" x14ac:dyDescent="0.2">
      <c r="U60633" s="55"/>
      <c r="V60633" s="53"/>
      <c r="W60633" s="53"/>
      <c r="X60633" s="53"/>
      <c r="Y60633" s="55"/>
    </row>
    <row r="60634" spans="21:25" x14ac:dyDescent="0.2">
      <c r="U60634" s="55"/>
      <c r="V60634" s="53"/>
      <c r="W60634" s="53"/>
      <c r="X60634" s="53"/>
      <c r="Y60634" s="55"/>
    </row>
    <row r="60635" spans="21:25" x14ac:dyDescent="0.2">
      <c r="U60635" s="55"/>
      <c r="V60635" s="53"/>
      <c r="W60635" s="53"/>
      <c r="X60635" s="53"/>
      <c r="Y60635" s="55"/>
    </row>
    <row r="60636" spans="21:25" x14ac:dyDescent="0.2">
      <c r="U60636" s="55"/>
      <c r="V60636" s="53"/>
      <c r="W60636" s="53"/>
      <c r="X60636" s="53"/>
      <c r="Y60636" s="55"/>
    </row>
    <row r="60637" spans="21:25" x14ac:dyDescent="0.2">
      <c r="U60637" s="55"/>
      <c r="V60637" s="53"/>
      <c r="W60637" s="53"/>
      <c r="X60637" s="53"/>
      <c r="Y60637" s="55"/>
    </row>
    <row r="60638" spans="21:25" x14ac:dyDescent="0.2">
      <c r="U60638" s="55"/>
      <c r="V60638" s="53"/>
      <c r="W60638" s="53"/>
      <c r="X60638" s="53"/>
      <c r="Y60638" s="55"/>
    </row>
    <row r="60639" spans="21:25" x14ac:dyDescent="0.2">
      <c r="U60639" s="55"/>
      <c r="V60639" s="53"/>
      <c r="W60639" s="53"/>
      <c r="X60639" s="53"/>
      <c r="Y60639" s="55"/>
    </row>
    <row r="60640" spans="21:25" x14ac:dyDescent="0.2">
      <c r="U60640" s="55"/>
      <c r="V60640" s="53"/>
      <c r="W60640" s="53"/>
      <c r="X60640" s="53"/>
      <c r="Y60640" s="55"/>
    </row>
    <row r="60641" spans="21:25" x14ac:dyDescent="0.2">
      <c r="U60641" s="55"/>
      <c r="V60641" s="53"/>
      <c r="W60641" s="53"/>
      <c r="X60641" s="53"/>
      <c r="Y60641" s="55"/>
    </row>
    <row r="60642" spans="21:25" x14ac:dyDescent="0.2">
      <c r="U60642" s="55"/>
      <c r="V60642" s="53"/>
      <c r="W60642" s="53"/>
      <c r="X60642" s="53"/>
      <c r="Y60642" s="55"/>
    </row>
    <row r="60643" spans="21:25" x14ac:dyDescent="0.2">
      <c r="U60643" s="55"/>
      <c r="V60643" s="53"/>
      <c r="W60643" s="53"/>
      <c r="X60643" s="53"/>
      <c r="Y60643" s="55"/>
    </row>
    <row r="60644" spans="21:25" x14ac:dyDescent="0.2">
      <c r="U60644" s="55"/>
      <c r="V60644" s="53"/>
      <c r="W60644" s="53"/>
      <c r="X60644" s="53"/>
      <c r="Y60644" s="55"/>
    </row>
    <row r="60645" spans="21:25" x14ac:dyDescent="0.2">
      <c r="U60645" s="55"/>
      <c r="V60645" s="53"/>
      <c r="W60645" s="53"/>
      <c r="X60645" s="53"/>
      <c r="Y60645" s="55"/>
    </row>
    <row r="60646" spans="21:25" x14ac:dyDescent="0.2">
      <c r="U60646" s="55"/>
      <c r="V60646" s="53"/>
      <c r="W60646" s="53"/>
      <c r="X60646" s="53"/>
      <c r="Y60646" s="55"/>
    </row>
    <row r="60647" spans="21:25" x14ac:dyDescent="0.2">
      <c r="U60647" s="55"/>
      <c r="V60647" s="53"/>
      <c r="W60647" s="53"/>
      <c r="X60647" s="53"/>
      <c r="Y60647" s="55"/>
    </row>
    <row r="60648" spans="21:25" x14ac:dyDescent="0.2">
      <c r="U60648" s="55"/>
      <c r="V60648" s="53"/>
      <c r="W60648" s="53"/>
      <c r="X60648" s="53"/>
      <c r="Y60648" s="55"/>
    </row>
    <row r="60649" spans="21:25" x14ac:dyDescent="0.2">
      <c r="U60649" s="55"/>
      <c r="V60649" s="53"/>
      <c r="W60649" s="53"/>
      <c r="X60649" s="53"/>
      <c r="Y60649" s="55"/>
    </row>
    <row r="60650" spans="21:25" x14ac:dyDescent="0.2">
      <c r="U60650" s="55"/>
      <c r="V60650" s="53"/>
      <c r="W60650" s="53"/>
      <c r="X60650" s="53"/>
      <c r="Y60650" s="55"/>
    </row>
    <row r="60651" spans="21:25" x14ac:dyDescent="0.2">
      <c r="U60651" s="55"/>
      <c r="V60651" s="53"/>
      <c r="W60651" s="53"/>
      <c r="X60651" s="53"/>
      <c r="Y60651" s="55"/>
    </row>
    <row r="60652" spans="21:25" x14ac:dyDescent="0.2">
      <c r="U60652" s="55"/>
      <c r="V60652" s="53"/>
      <c r="W60652" s="53"/>
      <c r="X60652" s="53"/>
      <c r="Y60652" s="55"/>
    </row>
    <row r="60653" spans="21:25" x14ac:dyDescent="0.2">
      <c r="U60653" s="55"/>
      <c r="V60653" s="53"/>
      <c r="W60653" s="53"/>
      <c r="X60653" s="53"/>
      <c r="Y60653" s="55"/>
    </row>
    <row r="60654" spans="21:25" x14ac:dyDescent="0.2">
      <c r="U60654" s="55"/>
      <c r="V60654" s="53"/>
      <c r="W60654" s="53"/>
      <c r="X60654" s="53"/>
      <c r="Y60654" s="55"/>
    </row>
    <row r="60655" spans="21:25" x14ac:dyDescent="0.2">
      <c r="U60655" s="55"/>
      <c r="V60655" s="53"/>
      <c r="W60655" s="53"/>
      <c r="X60655" s="53"/>
      <c r="Y60655" s="55"/>
    </row>
    <row r="60656" spans="21:25" x14ac:dyDescent="0.2">
      <c r="U60656" s="55"/>
      <c r="V60656" s="53"/>
      <c r="W60656" s="53"/>
      <c r="X60656" s="53"/>
      <c r="Y60656" s="55"/>
    </row>
    <row r="60657" spans="21:25" x14ac:dyDescent="0.2">
      <c r="U60657" s="55"/>
      <c r="V60657" s="53"/>
      <c r="W60657" s="53"/>
      <c r="X60657" s="53"/>
      <c r="Y60657" s="55"/>
    </row>
    <row r="60658" spans="21:25" x14ac:dyDescent="0.2">
      <c r="U60658" s="55"/>
      <c r="V60658" s="53"/>
      <c r="W60658" s="53"/>
      <c r="X60658" s="53"/>
      <c r="Y60658" s="55"/>
    </row>
    <row r="60659" spans="21:25" x14ac:dyDescent="0.2">
      <c r="U60659" s="55"/>
      <c r="V60659" s="53"/>
      <c r="W60659" s="53"/>
      <c r="X60659" s="53"/>
      <c r="Y60659" s="55"/>
    </row>
    <row r="60660" spans="21:25" x14ac:dyDescent="0.2">
      <c r="U60660" s="55"/>
      <c r="V60660" s="53"/>
      <c r="W60660" s="53"/>
      <c r="X60660" s="53"/>
      <c r="Y60660" s="55"/>
    </row>
    <row r="60661" spans="21:25" x14ac:dyDescent="0.2">
      <c r="U60661" s="55"/>
      <c r="V60661" s="53"/>
      <c r="W60661" s="53"/>
      <c r="X60661" s="53"/>
      <c r="Y60661" s="55"/>
    </row>
    <row r="60662" spans="21:25" x14ac:dyDescent="0.2">
      <c r="U60662" s="55"/>
      <c r="V60662" s="53"/>
      <c r="W60662" s="53"/>
      <c r="X60662" s="53"/>
      <c r="Y60662" s="55"/>
    </row>
    <row r="60663" spans="21:25" x14ac:dyDescent="0.2">
      <c r="U60663" s="55"/>
      <c r="V60663" s="53"/>
      <c r="W60663" s="53"/>
      <c r="X60663" s="53"/>
      <c r="Y60663" s="55"/>
    </row>
    <row r="60664" spans="21:25" x14ac:dyDescent="0.2">
      <c r="U60664" s="55"/>
      <c r="V60664" s="53"/>
      <c r="W60664" s="53"/>
      <c r="X60664" s="53"/>
      <c r="Y60664" s="55"/>
    </row>
    <row r="60665" spans="21:25" x14ac:dyDescent="0.2">
      <c r="U60665" s="55"/>
      <c r="V60665" s="53"/>
      <c r="W60665" s="53"/>
      <c r="X60665" s="53"/>
      <c r="Y60665" s="55"/>
    </row>
    <row r="60666" spans="21:25" x14ac:dyDescent="0.2">
      <c r="U60666" s="55"/>
      <c r="V60666" s="53"/>
      <c r="W60666" s="53"/>
      <c r="X60666" s="53"/>
      <c r="Y60666" s="55"/>
    </row>
    <row r="60667" spans="21:25" x14ac:dyDescent="0.2">
      <c r="U60667" s="55"/>
      <c r="V60667" s="53"/>
      <c r="W60667" s="53"/>
      <c r="X60667" s="53"/>
      <c r="Y60667" s="55"/>
    </row>
    <row r="60668" spans="21:25" x14ac:dyDescent="0.2">
      <c r="U60668" s="55"/>
      <c r="V60668" s="53"/>
      <c r="W60668" s="53"/>
      <c r="X60668" s="53"/>
      <c r="Y60668" s="55"/>
    </row>
    <row r="60669" spans="21:25" x14ac:dyDescent="0.2">
      <c r="U60669" s="55"/>
      <c r="V60669" s="53"/>
      <c r="W60669" s="53"/>
      <c r="X60669" s="53"/>
      <c r="Y60669" s="55"/>
    </row>
    <row r="60670" spans="21:25" x14ac:dyDescent="0.2">
      <c r="U60670" s="55"/>
      <c r="V60670" s="53"/>
      <c r="W60670" s="53"/>
      <c r="X60670" s="53"/>
      <c r="Y60670" s="55"/>
    </row>
    <row r="60671" spans="21:25" x14ac:dyDescent="0.2">
      <c r="U60671" s="55"/>
      <c r="V60671" s="53"/>
      <c r="W60671" s="53"/>
      <c r="X60671" s="53"/>
      <c r="Y60671" s="55"/>
    </row>
    <row r="60672" spans="21:25" x14ac:dyDescent="0.2">
      <c r="U60672" s="55"/>
      <c r="V60672" s="53"/>
      <c r="W60672" s="53"/>
      <c r="X60672" s="53"/>
      <c r="Y60672" s="55"/>
    </row>
    <row r="60673" spans="21:25" x14ac:dyDescent="0.2">
      <c r="U60673" s="55"/>
      <c r="V60673" s="53"/>
      <c r="W60673" s="53"/>
      <c r="X60673" s="53"/>
      <c r="Y60673" s="55"/>
    </row>
    <row r="60674" spans="21:25" x14ac:dyDescent="0.2">
      <c r="U60674" s="55"/>
      <c r="V60674" s="53"/>
      <c r="W60674" s="53"/>
      <c r="X60674" s="53"/>
      <c r="Y60674" s="55"/>
    </row>
    <row r="60675" spans="21:25" x14ac:dyDescent="0.2">
      <c r="U60675" s="55"/>
      <c r="V60675" s="53"/>
      <c r="W60675" s="53"/>
      <c r="X60675" s="53"/>
      <c r="Y60675" s="55"/>
    </row>
    <row r="60676" spans="21:25" x14ac:dyDescent="0.2">
      <c r="U60676" s="55"/>
      <c r="V60676" s="53"/>
      <c r="W60676" s="53"/>
      <c r="X60676" s="53"/>
      <c r="Y60676" s="55"/>
    </row>
    <row r="60677" spans="21:25" x14ac:dyDescent="0.2">
      <c r="U60677" s="55"/>
      <c r="V60677" s="53"/>
      <c r="W60677" s="53"/>
      <c r="X60677" s="53"/>
      <c r="Y60677" s="55"/>
    </row>
    <row r="60678" spans="21:25" x14ac:dyDescent="0.2">
      <c r="U60678" s="55"/>
      <c r="V60678" s="53"/>
      <c r="W60678" s="53"/>
      <c r="X60678" s="53"/>
      <c r="Y60678" s="55"/>
    </row>
    <row r="60679" spans="21:25" x14ac:dyDescent="0.2">
      <c r="U60679" s="55"/>
      <c r="V60679" s="53"/>
      <c r="W60679" s="53"/>
      <c r="X60679" s="53"/>
      <c r="Y60679" s="55"/>
    </row>
    <row r="60680" spans="21:25" x14ac:dyDescent="0.2">
      <c r="U60680" s="55"/>
      <c r="V60680" s="53"/>
      <c r="W60680" s="53"/>
      <c r="X60680" s="53"/>
      <c r="Y60680" s="55"/>
    </row>
    <row r="60681" spans="21:25" x14ac:dyDescent="0.2">
      <c r="U60681" s="55"/>
      <c r="V60681" s="53"/>
      <c r="W60681" s="53"/>
      <c r="X60681" s="53"/>
      <c r="Y60681" s="55"/>
    </row>
    <row r="60682" spans="21:25" x14ac:dyDescent="0.2">
      <c r="U60682" s="55"/>
      <c r="V60682" s="53"/>
      <c r="W60682" s="53"/>
      <c r="X60682" s="53"/>
      <c r="Y60682" s="55"/>
    </row>
    <row r="60683" spans="21:25" x14ac:dyDescent="0.2">
      <c r="U60683" s="55"/>
      <c r="V60683" s="53"/>
      <c r="W60683" s="53"/>
      <c r="X60683" s="53"/>
      <c r="Y60683" s="55"/>
    </row>
    <row r="60684" spans="21:25" x14ac:dyDescent="0.2">
      <c r="U60684" s="55"/>
      <c r="V60684" s="53"/>
      <c r="W60684" s="53"/>
      <c r="X60684" s="53"/>
      <c r="Y60684" s="55"/>
    </row>
    <row r="60685" spans="21:25" x14ac:dyDescent="0.2">
      <c r="U60685" s="55"/>
      <c r="V60685" s="53"/>
      <c r="W60685" s="53"/>
      <c r="X60685" s="53"/>
      <c r="Y60685" s="55"/>
    </row>
    <row r="60686" spans="21:25" x14ac:dyDescent="0.2">
      <c r="U60686" s="55"/>
      <c r="V60686" s="53"/>
      <c r="W60686" s="53"/>
      <c r="X60686" s="53"/>
      <c r="Y60686" s="55"/>
    </row>
    <row r="60687" spans="21:25" x14ac:dyDescent="0.2">
      <c r="U60687" s="55"/>
      <c r="V60687" s="53"/>
      <c r="W60687" s="53"/>
      <c r="X60687" s="53"/>
      <c r="Y60687" s="55"/>
    </row>
    <row r="60688" spans="21:25" x14ac:dyDescent="0.2">
      <c r="U60688" s="55"/>
      <c r="V60688" s="53"/>
      <c r="W60688" s="53"/>
      <c r="X60688" s="53"/>
      <c r="Y60688" s="55"/>
    </row>
    <row r="60689" spans="21:25" x14ac:dyDescent="0.2">
      <c r="U60689" s="55"/>
      <c r="V60689" s="53"/>
      <c r="W60689" s="53"/>
      <c r="X60689" s="53"/>
      <c r="Y60689" s="55"/>
    </row>
    <row r="60690" spans="21:25" x14ac:dyDescent="0.2">
      <c r="U60690" s="55"/>
      <c r="V60690" s="53"/>
      <c r="W60690" s="53"/>
      <c r="X60690" s="53"/>
      <c r="Y60690" s="55"/>
    </row>
    <row r="60691" spans="21:25" x14ac:dyDescent="0.2">
      <c r="U60691" s="55"/>
      <c r="V60691" s="53"/>
      <c r="W60691" s="53"/>
      <c r="X60691" s="53"/>
      <c r="Y60691" s="55"/>
    </row>
    <row r="60692" spans="21:25" x14ac:dyDescent="0.2">
      <c r="U60692" s="55"/>
      <c r="V60692" s="53"/>
      <c r="W60692" s="53"/>
      <c r="X60692" s="53"/>
      <c r="Y60692" s="55"/>
    </row>
    <row r="60693" spans="21:25" x14ac:dyDescent="0.2">
      <c r="U60693" s="55"/>
      <c r="V60693" s="53"/>
      <c r="W60693" s="53"/>
      <c r="X60693" s="53"/>
      <c r="Y60693" s="55"/>
    </row>
    <row r="60694" spans="21:25" x14ac:dyDescent="0.2">
      <c r="U60694" s="55"/>
      <c r="V60694" s="53"/>
      <c r="W60694" s="53"/>
      <c r="X60694" s="53"/>
      <c r="Y60694" s="55"/>
    </row>
    <row r="60695" spans="21:25" x14ac:dyDescent="0.2">
      <c r="U60695" s="55"/>
      <c r="V60695" s="53"/>
      <c r="W60695" s="53"/>
      <c r="X60695" s="53"/>
      <c r="Y60695" s="55"/>
    </row>
    <row r="60696" spans="21:25" x14ac:dyDescent="0.2">
      <c r="U60696" s="55"/>
      <c r="V60696" s="53"/>
      <c r="W60696" s="53"/>
      <c r="X60696" s="53"/>
      <c r="Y60696" s="55"/>
    </row>
    <row r="60697" spans="21:25" x14ac:dyDescent="0.2">
      <c r="U60697" s="55"/>
      <c r="V60697" s="53"/>
      <c r="W60697" s="53"/>
      <c r="X60697" s="53"/>
      <c r="Y60697" s="55"/>
    </row>
    <row r="60698" spans="21:25" x14ac:dyDescent="0.2">
      <c r="U60698" s="55"/>
      <c r="V60698" s="53"/>
      <c r="W60698" s="53"/>
      <c r="X60698" s="53"/>
      <c r="Y60698" s="55"/>
    </row>
    <row r="60699" spans="21:25" x14ac:dyDescent="0.2">
      <c r="U60699" s="55"/>
      <c r="V60699" s="53"/>
      <c r="W60699" s="53"/>
      <c r="X60699" s="53"/>
      <c r="Y60699" s="55"/>
    </row>
    <row r="60700" spans="21:25" x14ac:dyDescent="0.2">
      <c r="U60700" s="55"/>
      <c r="V60700" s="53"/>
      <c r="W60700" s="53"/>
      <c r="X60700" s="53"/>
      <c r="Y60700" s="55"/>
    </row>
    <row r="60701" spans="21:25" x14ac:dyDescent="0.2">
      <c r="U60701" s="55"/>
      <c r="V60701" s="53"/>
      <c r="W60701" s="53"/>
      <c r="X60701" s="53"/>
      <c r="Y60701" s="55"/>
    </row>
    <row r="60702" spans="21:25" x14ac:dyDescent="0.2">
      <c r="U60702" s="55"/>
      <c r="V60702" s="53"/>
      <c r="W60702" s="53"/>
      <c r="X60702" s="53"/>
      <c r="Y60702" s="55"/>
    </row>
    <row r="60703" spans="21:25" x14ac:dyDescent="0.2">
      <c r="U60703" s="55"/>
      <c r="V60703" s="53"/>
      <c r="W60703" s="53"/>
      <c r="X60703" s="53"/>
      <c r="Y60703" s="55"/>
    </row>
    <row r="60704" spans="21:25" x14ac:dyDescent="0.2">
      <c r="U60704" s="55"/>
      <c r="V60704" s="53"/>
      <c r="W60704" s="53"/>
      <c r="X60704" s="53"/>
      <c r="Y60704" s="55"/>
    </row>
    <row r="60705" spans="21:25" x14ac:dyDescent="0.2">
      <c r="U60705" s="55"/>
      <c r="V60705" s="53"/>
      <c r="W60705" s="53"/>
      <c r="X60705" s="53"/>
      <c r="Y60705" s="55"/>
    </row>
    <row r="60706" spans="21:25" x14ac:dyDescent="0.2">
      <c r="U60706" s="55"/>
      <c r="V60706" s="53"/>
      <c r="W60706" s="53"/>
      <c r="X60706" s="53"/>
      <c r="Y60706" s="55"/>
    </row>
    <row r="60707" spans="21:25" x14ac:dyDescent="0.2">
      <c r="U60707" s="55"/>
      <c r="V60707" s="53"/>
      <c r="W60707" s="53"/>
      <c r="X60707" s="53"/>
      <c r="Y60707" s="55"/>
    </row>
    <row r="60708" spans="21:25" x14ac:dyDescent="0.2">
      <c r="U60708" s="55"/>
      <c r="V60708" s="53"/>
      <c r="W60708" s="53"/>
      <c r="X60708" s="53"/>
      <c r="Y60708" s="55"/>
    </row>
    <row r="60709" spans="21:25" x14ac:dyDescent="0.2">
      <c r="U60709" s="55"/>
      <c r="V60709" s="53"/>
      <c r="W60709" s="53"/>
      <c r="X60709" s="53"/>
      <c r="Y60709" s="55"/>
    </row>
    <row r="60710" spans="21:25" x14ac:dyDescent="0.2">
      <c r="U60710" s="55"/>
      <c r="V60710" s="53"/>
      <c r="W60710" s="53"/>
      <c r="X60710" s="53"/>
      <c r="Y60710" s="55"/>
    </row>
    <row r="60711" spans="21:25" x14ac:dyDescent="0.2">
      <c r="U60711" s="55"/>
      <c r="V60711" s="53"/>
      <c r="W60711" s="53"/>
      <c r="X60711" s="53"/>
      <c r="Y60711" s="55"/>
    </row>
    <row r="60712" spans="21:25" x14ac:dyDescent="0.2">
      <c r="U60712" s="55"/>
      <c r="V60712" s="53"/>
      <c r="W60712" s="53"/>
      <c r="X60712" s="53"/>
      <c r="Y60712" s="55"/>
    </row>
    <row r="60713" spans="21:25" x14ac:dyDescent="0.2">
      <c r="U60713" s="55"/>
      <c r="V60713" s="53"/>
      <c r="W60713" s="53"/>
      <c r="X60713" s="53"/>
      <c r="Y60713" s="55"/>
    </row>
    <row r="60714" spans="21:25" x14ac:dyDescent="0.2">
      <c r="U60714" s="55"/>
      <c r="V60714" s="53"/>
      <c r="W60714" s="53"/>
      <c r="X60714" s="53"/>
      <c r="Y60714" s="55"/>
    </row>
    <row r="60715" spans="21:25" x14ac:dyDescent="0.2">
      <c r="U60715" s="55"/>
      <c r="V60715" s="53"/>
      <c r="W60715" s="53"/>
      <c r="X60715" s="53"/>
      <c r="Y60715" s="55"/>
    </row>
    <row r="60716" spans="21:25" x14ac:dyDescent="0.2">
      <c r="U60716" s="55"/>
      <c r="V60716" s="53"/>
      <c r="W60716" s="53"/>
      <c r="X60716" s="53"/>
      <c r="Y60716" s="55"/>
    </row>
    <row r="60717" spans="21:25" x14ac:dyDescent="0.2">
      <c r="U60717" s="55"/>
      <c r="V60717" s="53"/>
      <c r="W60717" s="53"/>
      <c r="X60717" s="53"/>
      <c r="Y60717" s="55"/>
    </row>
    <row r="60718" spans="21:25" x14ac:dyDescent="0.2">
      <c r="U60718" s="55"/>
      <c r="V60718" s="53"/>
      <c r="W60718" s="53"/>
      <c r="X60718" s="53"/>
      <c r="Y60718" s="55"/>
    </row>
    <row r="60719" spans="21:25" x14ac:dyDescent="0.2">
      <c r="U60719" s="55"/>
      <c r="V60719" s="53"/>
      <c r="W60719" s="53"/>
      <c r="X60719" s="53"/>
      <c r="Y60719" s="55"/>
    </row>
    <row r="60720" spans="21:25" x14ac:dyDescent="0.2">
      <c r="U60720" s="55"/>
      <c r="V60720" s="53"/>
      <c r="W60720" s="53"/>
      <c r="X60720" s="53"/>
      <c r="Y60720" s="55"/>
    </row>
    <row r="60721" spans="21:25" x14ac:dyDescent="0.2">
      <c r="U60721" s="55"/>
      <c r="V60721" s="53"/>
      <c r="W60721" s="53"/>
      <c r="X60721" s="53"/>
      <c r="Y60721" s="55"/>
    </row>
    <row r="60722" spans="21:25" x14ac:dyDescent="0.2">
      <c r="U60722" s="55"/>
      <c r="V60722" s="53"/>
      <c r="W60722" s="53"/>
      <c r="X60722" s="53"/>
      <c r="Y60722" s="55"/>
    </row>
    <row r="60723" spans="21:25" x14ac:dyDescent="0.2">
      <c r="U60723" s="55"/>
      <c r="V60723" s="53"/>
      <c r="W60723" s="53"/>
      <c r="X60723" s="53"/>
      <c r="Y60723" s="55"/>
    </row>
    <row r="60724" spans="21:25" x14ac:dyDescent="0.2">
      <c r="U60724" s="55"/>
      <c r="V60724" s="53"/>
      <c r="W60724" s="53"/>
      <c r="X60724" s="53"/>
      <c r="Y60724" s="55"/>
    </row>
    <row r="60725" spans="21:25" x14ac:dyDescent="0.2">
      <c r="U60725" s="55"/>
      <c r="V60725" s="53"/>
      <c r="W60725" s="53"/>
      <c r="X60725" s="53"/>
      <c r="Y60725" s="55"/>
    </row>
    <row r="60726" spans="21:25" x14ac:dyDescent="0.2">
      <c r="U60726" s="55"/>
      <c r="V60726" s="53"/>
      <c r="W60726" s="53"/>
      <c r="X60726" s="53"/>
      <c r="Y60726" s="55"/>
    </row>
    <row r="60727" spans="21:25" x14ac:dyDescent="0.2">
      <c r="U60727" s="55"/>
      <c r="V60727" s="53"/>
      <c r="W60727" s="53"/>
      <c r="X60727" s="53"/>
      <c r="Y60727" s="55"/>
    </row>
    <row r="60728" spans="21:25" x14ac:dyDescent="0.2">
      <c r="U60728" s="55"/>
      <c r="V60728" s="53"/>
      <c r="W60728" s="53"/>
      <c r="X60728" s="53"/>
      <c r="Y60728" s="55"/>
    </row>
    <row r="60729" spans="21:25" x14ac:dyDescent="0.2">
      <c r="U60729" s="55"/>
      <c r="V60729" s="53"/>
      <c r="W60729" s="53"/>
      <c r="X60729" s="53"/>
      <c r="Y60729" s="55"/>
    </row>
    <row r="60730" spans="21:25" x14ac:dyDescent="0.2">
      <c r="U60730" s="55"/>
      <c r="V60730" s="53"/>
      <c r="W60730" s="53"/>
      <c r="X60730" s="53"/>
      <c r="Y60730" s="55"/>
    </row>
    <row r="60731" spans="21:25" x14ac:dyDescent="0.2">
      <c r="U60731" s="55"/>
      <c r="V60731" s="53"/>
      <c r="W60731" s="53"/>
      <c r="X60731" s="53"/>
      <c r="Y60731" s="55"/>
    </row>
    <row r="60732" spans="21:25" x14ac:dyDescent="0.2">
      <c r="U60732" s="55"/>
      <c r="V60732" s="53"/>
      <c r="W60732" s="53"/>
      <c r="X60732" s="53"/>
      <c r="Y60732" s="55"/>
    </row>
    <row r="60733" spans="21:25" x14ac:dyDescent="0.2">
      <c r="U60733" s="55"/>
      <c r="V60733" s="53"/>
      <c r="W60733" s="53"/>
      <c r="X60733" s="53"/>
      <c r="Y60733" s="55"/>
    </row>
    <row r="60734" spans="21:25" x14ac:dyDescent="0.2">
      <c r="U60734" s="55"/>
      <c r="V60734" s="53"/>
      <c r="W60734" s="53"/>
      <c r="X60734" s="53"/>
      <c r="Y60734" s="55"/>
    </row>
    <row r="60735" spans="21:25" x14ac:dyDescent="0.2">
      <c r="U60735" s="55"/>
      <c r="V60735" s="53"/>
      <c r="W60735" s="53"/>
      <c r="X60735" s="53"/>
      <c r="Y60735" s="55"/>
    </row>
    <row r="60736" spans="21:25" x14ac:dyDescent="0.2">
      <c r="U60736" s="55"/>
      <c r="V60736" s="53"/>
      <c r="W60736" s="53"/>
      <c r="X60736" s="53"/>
      <c r="Y60736" s="55"/>
    </row>
    <row r="60737" spans="21:25" x14ac:dyDescent="0.2">
      <c r="U60737" s="55"/>
      <c r="V60737" s="53"/>
      <c r="W60737" s="53"/>
      <c r="X60737" s="53"/>
      <c r="Y60737" s="55"/>
    </row>
    <row r="60738" spans="21:25" x14ac:dyDescent="0.2">
      <c r="U60738" s="55"/>
      <c r="V60738" s="53"/>
      <c r="W60738" s="53"/>
      <c r="X60738" s="53"/>
      <c r="Y60738" s="55"/>
    </row>
    <row r="60739" spans="21:25" x14ac:dyDescent="0.2">
      <c r="U60739" s="55"/>
      <c r="V60739" s="53"/>
      <c r="W60739" s="53"/>
      <c r="X60739" s="53"/>
      <c r="Y60739" s="55"/>
    </row>
    <row r="60740" spans="21:25" x14ac:dyDescent="0.2">
      <c r="U60740" s="55"/>
      <c r="V60740" s="53"/>
      <c r="W60740" s="53"/>
      <c r="X60740" s="53"/>
      <c r="Y60740" s="55"/>
    </row>
    <row r="60741" spans="21:25" x14ac:dyDescent="0.2">
      <c r="U60741" s="55"/>
      <c r="V60741" s="53"/>
      <c r="W60741" s="53"/>
      <c r="X60741" s="53"/>
      <c r="Y60741" s="55"/>
    </row>
    <row r="60742" spans="21:25" x14ac:dyDescent="0.2">
      <c r="U60742" s="55"/>
      <c r="V60742" s="53"/>
      <c r="W60742" s="53"/>
      <c r="X60742" s="53"/>
      <c r="Y60742" s="55"/>
    </row>
    <row r="60743" spans="21:25" x14ac:dyDescent="0.2">
      <c r="U60743" s="55"/>
      <c r="V60743" s="53"/>
      <c r="W60743" s="53"/>
      <c r="X60743" s="53"/>
      <c r="Y60743" s="55"/>
    </row>
    <row r="60744" spans="21:25" x14ac:dyDescent="0.2">
      <c r="U60744" s="55"/>
      <c r="V60744" s="53"/>
      <c r="W60744" s="53"/>
      <c r="X60744" s="53"/>
      <c r="Y60744" s="55"/>
    </row>
    <row r="60745" spans="21:25" x14ac:dyDescent="0.2">
      <c r="U60745" s="55"/>
      <c r="V60745" s="53"/>
      <c r="W60745" s="53"/>
      <c r="X60745" s="53"/>
      <c r="Y60745" s="55"/>
    </row>
    <row r="60746" spans="21:25" x14ac:dyDescent="0.2">
      <c r="U60746" s="55"/>
      <c r="V60746" s="53"/>
      <c r="W60746" s="53"/>
      <c r="X60746" s="53"/>
      <c r="Y60746" s="55"/>
    </row>
    <row r="60747" spans="21:25" x14ac:dyDescent="0.2">
      <c r="U60747" s="55"/>
      <c r="V60747" s="53"/>
      <c r="W60747" s="53"/>
      <c r="X60747" s="53"/>
      <c r="Y60747" s="55"/>
    </row>
    <row r="60748" spans="21:25" x14ac:dyDescent="0.2">
      <c r="U60748" s="55"/>
      <c r="V60748" s="53"/>
      <c r="W60748" s="53"/>
      <c r="X60748" s="53"/>
      <c r="Y60748" s="55"/>
    </row>
    <row r="60749" spans="21:25" x14ac:dyDescent="0.2">
      <c r="U60749" s="55"/>
      <c r="V60749" s="53"/>
      <c r="W60749" s="53"/>
      <c r="X60749" s="53"/>
      <c r="Y60749" s="55"/>
    </row>
    <row r="60750" spans="21:25" x14ac:dyDescent="0.2">
      <c r="U60750" s="55"/>
      <c r="V60750" s="53"/>
      <c r="W60750" s="53"/>
      <c r="X60750" s="53"/>
      <c r="Y60750" s="55"/>
    </row>
    <row r="60751" spans="21:25" x14ac:dyDescent="0.2">
      <c r="U60751" s="55"/>
      <c r="V60751" s="53"/>
      <c r="W60751" s="53"/>
      <c r="X60751" s="53"/>
      <c r="Y60751" s="55"/>
    </row>
    <row r="60752" spans="21:25" x14ac:dyDescent="0.2">
      <c r="U60752" s="55"/>
      <c r="V60752" s="53"/>
      <c r="W60752" s="53"/>
      <c r="X60752" s="53"/>
      <c r="Y60752" s="55"/>
    </row>
    <row r="60753" spans="21:25" x14ac:dyDescent="0.2">
      <c r="U60753" s="55"/>
      <c r="V60753" s="53"/>
      <c r="W60753" s="53"/>
      <c r="X60753" s="53"/>
      <c r="Y60753" s="55"/>
    </row>
    <row r="60754" spans="21:25" x14ac:dyDescent="0.2">
      <c r="U60754" s="55"/>
      <c r="V60754" s="53"/>
      <c r="W60754" s="53"/>
      <c r="X60754" s="53"/>
      <c r="Y60754" s="55"/>
    </row>
    <row r="60755" spans="21:25" x14ac:dyDescent="0.2">
      <c r="U60755" s="55"/>
      <c r="V60755" s="53"/>
      <c r="W60755" s="53"/>
      <c r="X60755" s="53"/>
      <c r="Y60755" s="55"/>
    </row>
    <row r="60756" spans="21:25" x14ac:dyDescent="0.2">
      <c r="U60756" s="55"/>
      <c r="V60756" s="53"/>
      <c r="W60756" s="53"/>
      <c r="X60756" s="53"/>
      <c r="Y60756" s="55"/>
    </row>
    <row r="60757" spans="21:25" x14ac:dyDescent="0.2">
      <c r="U60757" s="55"/>
      <c r="V60757" s="53"/>
      <c r="W60757" s="53"/>
      <c r="X60757" s="53"/>
      <c r="Y60757" s="55"/>
    </row>
    <row r="60758" spans="21:25" x14ac:dyDescent="0.2">
      <c r="U60758" s="55"/>
      <c r="V60758" s="53"/>
      <c r="W60758" s="53"/>
      <c r="X60758" s="53"/>
      <c r="Y60758" s="55"/>
    </row>
    <row r="60759" spans="21:25" x14ac:dyDescent="0.2">
      <c r="U60759" s="55"/>
      <c r="V60759" s="53"/>
      <c r="W60759" s="53"/>
      <c r="X60759" s="53"/>
      <c r="Y60759" s="55"/>
    </row>
    <row r="60760" spans="21:25" x14ac:dyDescent="0.2">
      <c r="U60760" s="55"/>
      <c r="V60760" s="53"/>
      <c r="W60760" s="53"/>
      <c r="X60760" s="53"/>
      <c r="Y60760" s="55"/>
    </row>
    <row r="60761" spans="21:25" x14ac:dyDescent="0.2">
      <c r="U60761" s="55"/>
      <c r="V60761" s="53"/>
      <c r="W60761" s="53"/>
      <c r="X60761" s="53"/>
      <c r="Y60761" s="55"/>
    </row>
    <row r="60762" spans="21:25" x14ac:dyDescent="0.2">
      <c r="U60762" s="55"/>
      <c r="V60762" s="53"/>
      <c r="W60762" s="53"/>
      <c r="X60762" s="53"/>
      <c r="Y60762" s="55"/>
    </row>
    <row r="60763" spans="21:25" x14ac:dyDescent="0.2">
      <c r="U60763" s="55"/>
      <c r="V60763" s="53"/>
      <c r="W60763" s="53"/>
      <c r="X60763" s="53"/>
      <c r="Y60763" s="55"/>
    </row>
    <row r="60764" spans="21:25" x14ac:dyDescent="0.2">
      <c r="U60764" s="55"/>
      <c r="V60764" s="53"/>
      <c r="W60764" s="53"/>
      <c r="X60764" s="53"/>
      <c r="Y60764" s="55"/>
    </row>
    <row r="60765" spans="21:25" x14ac:dyDescent="0.2">
      <c r="U60765" s="55"/>
      <c r="V60765" s="53"/>
      <c r="W60765" s="53"/>
      <c r="X60765" s="53"/>
      <c r="Y60765" s="55"/>
    </row>
    <row r="60766" spans="21:25" x14ac:dyDescent="0.2">
      <c r="U60766" s="55"/>
      <c r="V60766" s="53"/>
      <c r="W60766" s="53"/>
      <c r="X60766" s="53"/>
      <c r="Y60766" s="55"/>
    </row>
    <row r="60767" spans="21:25" x14ac:dyDescent="0.2">
      <c r="U60767" s="55"/>
      <c r="V60767" s="53"/>
      <c r="W60767" s="53"/>
      <c r="X60767" s="53"/>
      <c r="Y60767" s="55"/>
    </row>
    <row r="60768" spans="21:25" x14ac:dyDescent="0.2">
      <c r="U60768" s="55"/>
      <c r="V60768" s="53"/>
      <c r="W60768" s="53"/>
      <c r="X60768" s="53"/>
      <c r="Y60768" s="55"/>
    </row>
    <row r="60769" spans="21:25" x14ac:dyDescent="0.2">
      <c r="U60769" s="55"/>
      <c r="V60769" s="53"/>
      <c r="W60769" s="53"/>
      <c r="X60769" s="53"/>
      <c r="Y60769" s="55"/>
    </row>
    <row r="60770" spans="21:25" x14ac:dyDescent="0.2">
      <c r="U60770" s="55"/>
      <c r="V60770" s="53"/>
      <c r="W60770" s="53"/>
      <c r="X60770" s="53"/>
      <c r="Y60770" s="55"/>
    </row>
    <row r="60771" spans="21:25" x14ac:dyDescent="0.2">
      <c r="U60771" s="55"/>
      <c r="V60771" s="53"/>
      <c r="W60771" s="53"/>
      <c r="X60771" s="53"/>
      <c r="Y60771" s="55"/>
    </row>
    <row r="60772" spans="21:25" x14ac:dyDescent="0.2">
      <c r="U60772" s="55"/>
      <c r="V60772" s="53"/>
      <c r="W60772" s="53"/>
      <c r="X60772" s="53"/>
      <c r="Y60772" s="55"/>
    </row>
    <row r="60773" spans="21:25" x14ac:dyDescent="0.2">
      <c r="U60773" s="55"/>
      <c r="V60773" s="53"/>
      <c r="W60773" s="53"/>
      <c r="X60773" s="53"/>
      <c r="Y60773" s="55"/>
    </row>
    <row r="60774" spans="21:25" x14ac:dyDescent="0.2">
      <c r="U60774" s="55"/>
      <c r="V60774" s="53"/>
      <c r="W60774" s="53"/>
      <c r="X60774" s="53"/>
      <c r="Y60774" s="55"/>
    </row>
    <row r="60775" spans="21:25" x14ac:dyDescent="0.2">
      <c r="U60775" s="55"/>
      <c r="V60775" s="53"/>
      <c r="W60775" s="53"/>
      <c r="X60775" s="53"/>
      <c r="Y60775" s="55"/>
    </row>
    <row r="60776" spans="21:25" x14ac:dyDescent="0.2">
      <c r="U60776" s="55"/>
      <c r="V60776" s="53"/>
      <c r="W60776" s="53"/>
      <c r="X60776" s="53"/>
      <c r="Y60776" s="55"/>
    </row>
    <row r="60777" spans="21:25" x14ac:dyDescent="0.2">
      <c r="U60777" s="55"/>
      <c r="V60777" s="53"/>
      <c r="W60777" s="53"/>
      <c r="X60777" s="53"/>
      <c r="Y60777" s="55"/>
    </row>
    <row r="60778" spans="21:25" x14ac:dyDescent="0.2">
      <c r="U60778" s="55"/>
      <c r="V60778" s="53"/>
      <c r="W60778" s="53"/>
      <c r="X60778" s="53"/>
      <c r="Y60778" s="55"/>
    </row>
    <row r="60779" spans="21:25" x14ac:dyDescent="0.2">
      <c r="U60779" s="55"/>
      <c r="V60779" s="53"/>
      <c r="W60779" s="53"/>
      <c r="X60779" s="53"/>
      <c r="Y60779" s="55"/>
    </row>
    <row r="60780" spans="21:25" x14ac:dyDescent="0.2">
      <c r="U60780" s="55"/>
      <c r="V60780" s="53"/>
      <c r="W60780" s="53"/>
      <c r="X60780" s="53"/>
      <c r="Y60780" s="55"/>
    </row>
    <row r="60781" spans="21:25" x14ac:dyDescent="0.2">
      <c r="U60781" s="55"/>
      <c r="V60781" s="53"/>
      <c r="W60781" s="53"/>
      <c r="X60781" s="53"/>
      <c r="Y60781" s="55"/>
    </row>
    <row r="60782" spans="21:25" x14ac:dyDescent="0.2">
      <c r="U60782" s="55"/>
      <c r="V60782" s="53"/>
      <c r="W60782" s="53"/>
      <c r="X60782" s="53"/>
      <c r="Y60782" s="55"/>
    </row>
    <row r="60783" spans="21:25" x14ac:dyDescent="0.2">
      <c r="U60783" s="55"/>
      <c r="V60783" s="53"/>
      <c r="W60783" s="53"/>
      <c r="X60783" s="53"/>
      <c r="Y60783" s="55"/>
    </row>
    <row r="60784" spans="21:25" x14ac:dyDescent="0.2">
      <c r="U60784" s="55"/>
      <c r="V60784" s="53"/>
      <c r="W60784" s="53"/>
      <c r="X60784" s="53"/>
      <c r="Y60784" s="55"/>
    </row>
    <row r="60785" spans="21:25" x14ac:dyDescent="0.2">
      <c r="U60785" s="55"/>
      <c r="V60785" s="53"/>
      <c r="W60785" s="53"/>
      <c r="X60785" s="53"/>
      <c r="Y60785" s="55"/>
    </row>
    <row r="60786" spans="21:25" x14ac:dyDescent="0.2">
      <c r="U60786" s="55"/>
      <c r="V60786" s="53"/>
      <c r="W60786" s="53"/>
      <c r="X60786" s="53"/>
      <c r="Y60786" s="55"/>
    </row>
    <row r="60787" spans="21:25" x14ac:dyDescent="0.2">
      <c r="U60787" s="55"/>
      <c r="V60787" s="53"/>
      <c r="W60787" s="53"/>
      <c r="X60787" s="53"/>
      <c r="Y60787" s="55"/>
    </row>
    <row r="60788" spans="21:25" x14ac:dyDescent="0.2">
      <c r="U60788" s="55"/>
      <c r="V60788" s="53"/>
      <c r="W60788" s="53"/>
      <c r="X60788" s="53"/>
      <c r="Y60788" s="55"/>
    </row>
    <row r="60789" spans="21:25" x14ac:dyDescent="0.2">
      <c r="U60789" s="55"/>
      <c r="V60789" s="53"/>
      <c r="W60789" s="53"/>
      <c r="X60789" s="53"/>
      <c r="Y60789" s="55"/>
    </row>
    <row r="60790" spans="21:25" x14ac:dyDescent="0.2">
      <c r="U60790" s="55"/>
      <c r="V60790" s="53"/>
      <c r="W60790" s="53"/>
      <c r="X60790" s="53"/>
      <c r="Y60790" s="55"/>
    </row>
    <row r="60791" spans="21:25" x14ac:dyDescent="0.2">
      <c r="U60791" s="55"/>
      <c r="V60791" s="53"/>
      <c r="W60791" s="53"/>
      <c r="X60791" s="53"/>
      <c r="Y60791" s="55"/>
    </row>
    <row r="60792" spans="21:25" x14ac:dyDescent="0.2">
      <c r="U60792" s="55"/>
      <c r="V60792" s="53"/>
      <c r="W60792" s="53"/>
      <c r="X60792" s="53"/>
      <c r="Y60792" s="55"/>
    </row>
    <row r="60793" spans="21:25" x14ac:dyDescent="0.2">
      <c r="U60793" s="55"/>
      <c r="V60793" s="53"/>
      <c r="W60793" s="53"/>
      <c r="X60793" s="53"/>
      <c r="Y60793" s="55"/>
    </row>
    <row r="60794" spans="21:25" x14ac:dyDescent="0.2">
      <c r="U60794" s="55"/>
      <c r="V60794" s="53"/>
      <c r="W60794" s="53"/>
      <c r="X60794" s="53"/>
      <c r="Y60794" s="55"/>
    </row>
    <row r="60795" spans="21:25" x14ac:dyDescent="0.2">
      <c r="U60795" s="55"/>
      <c r="V60795" s="53"/>
      <c r="W60795" s="53"/>
      <c r="X60795" s="53"/>
      <c r="Y60795" s="55"/>
    </row>
    <row r="60796" spans="21:25" x14ac:dyDescent="0.2">
      <c r="U60796" s="55"/>
      <c r="V60796" s="53"/>
      <c r="W60796" s="53"/>
      <c r="X60796" s="53"/>
      <c r="Y60796" s="55"/>
    </row>
    <row r="60797" spans="21:25" x14ac:dyDescent="0.2">
      <c r="U60797" s="55"/>
      <c r="V60797" s="53"/>
      <c r="W60797" s="53"/>
      <c r="X60797" s="53"/>
      <c r="Y60797" s="55"/>
    </row>
    <row r="60798" spans="21:25" x14ac:dyDescent="0.2">
      <c r="U60798" s="55"/>
      <c r="V60798" s="53"/>
      <c r="W60798" s="53"/>
      <c r="X60798" s="53"/>
      <c r="Y60798" s="55"/>
    </row>
    <row r="60799" spans="21:25" x14ac:dyDescent="0.2">
      <c r="U60799" s="55"/>
      <c r="V60799" s="53"/>
      <c r="W60799" s="53"/>
      <c r="X60799" s="53"/>
      <c r="Y60799" s="55"/>
    </row>
    <row r="60800" spans="21:25" x14ac:dyDescent="0.2">
      <c r="U60800" s="55"/>
      <c r="V60800" s="53"/>
      <c r="W60800" s="53"/>
      <c r="X60800" s="53"/>
      <c r="Y60800" s="55"/>
    </row>
    <row r="60801" spans="21:25" x14ac:dyDescent="0.2">
      <c r="U60801" s="55"/>
      <c r="V60801" s="53"/>
      <c r="W60801" s="53"/>
      <c r="X60801" s="53"/>
      <c r="Y60801" s="55"/>
    </row>
    <row r="60802" spans="21:25" x14ac:dyDescent="0.2">
      <c r="U60802" s="55"/>
      <c r="V60802" s="53"/>
      <c r="W60802" s="53"/>
      <c r="X60802" s="53"/>
      <c r="Y60802" s="55"/>
    </row>
    <row r="60803" spans="21:25" x14ac:dyDescent="0.2">
      <c r="U60803" s="55"/>
      <c r="V60803" s="53"/>
      <c r="W60803" s="53"/>
      <c r="X60803" s="53"/>
      <c r="Y60803" s="55"/>
    </row>
    <row r="60804" spans="21:25" x14ac:dyDescent="0.2">
      <c r="U60804" s="55"/>
      <c r="V60804" s="53"/>
      <c r="W60804" s="53"/>
      <c r="X60804" s="53"/>
      <c r="Y60804" s="55"/>
    </row>
    <row r="60805" spans="21:25" x14ac:dyDescent="0.2">
      <c r="U60805" s="55"/>
      <c r="V60805" s="53"/>
      <c r="W60805" s="53"/>
      <c r="X60805" s="53"/>
      <c r="Y60805" s="55"/>
    </row>
    <row r="60806" spans="21:25" x14ac:dyDescent="0.2">
      <c r="U60806" s="55"/>
      <c r="V60806" s="53"/>
      <c r="W60806" s="53"/>
      <c r="X60806" s="53"/>
      <c r="Y60806" s="55"/>
    </row>
    <row r="60807" spans="21:25" x14ac:dyDescent="0.2">
      <c r="U60807" s="55"/>
      <c r="V60807" s="53"/>
      <c r="W60807" s="53"/>
      <c r="X60807" s="53"/>
      <c r="Y60807" s="55"/>
    </row>
    <row r="60808" spans="21:25" x14ac:dyDescent="0.2">
      <c r="U60808" s="55"/>
      <c r="V60808" s="53"/>
      <c r="W60808" s="53"/>
      <c r="X60808" s="53"/>
      <c r="Y60808" s="55"/>
    </row>
    <row r="60809" spans="21:25" x14ac:dyDescent="0.2">
      <c r="U60809" s="55"/>
      <c r="V60809" s="53"/>
      <c r="W60809" s="53"/>
      <c r="X60809" s="53"/>
      <c r="Y60809" s="55"/>
    </row>
    <row r="60810" spans="21:25" x14ac:dyDescent="0.2">
      <c r="U60810" s="55"/>
      <c r="V60810" s="53"/>
      <c r="W60810" s="53"/>
      <c r="X60810" s="53"/>
      <c r="Y60810" s="55"/>
    </row>
    <row r="60811" spans="21:25" x14ac:dyDescent="0.2">
      <c r="U60811" s="55"/>
      <c r="V60811" s="53"/>
      <c r="W60811" s="53"/>
      <c r="X60811" s="53"/>
      <c r="Y60811" s="55"/>
    </row>
    <row r="60812" spans="21:25" x14ac:dyDescent="0.2">
      <c r="U60812" s="55"/>
      <c r="V60812" s="53"/>
      <c r="W60812" s="53"/>
      <c r="X60812" s="53"/>
      <c r="Y60812" s="55"/>
    </row>
    <row r="60813" spans="21:25" x14ac:dyDescent="0.2">
      <c r="U60813" s="55"/>
      <c r="V60813" s="53"/>
      <c r="W60813" s="53"/>
      <c r="X60813" s="53"/>
      <c r="Y60813" s="55"/>
    </row>
    <row r="60814" spans="21:25" x14ac:dyDescent="0.2">
      <c r="U60814" s="55"/>
      <c r="V60814" s="53"/>
      <c r="W60814" s="53"/>
      <c r="X60814" s="53"/>
      <c r="Y60814" s="55"/>
    </row>
    <row r="60815" spans="21:25" x14ac:dyDescent="0.2">
      <c r="U60815" s="55"/>
      <c r="V60815" s="53"/>
      <c r="W60815" s="53"/>
      <c r="X60815" s="53"/>
      <c r="Y60815" s="55"/>
    </row>
    <row r="60816" spans="21:25" x14ac:dyDescent="0.2">
      <c r="U60816" s="55"/>
      <c r="V60816" s="53"/>
      <c r="W60816" s="53"/>
      <c r="X60816" s="53"/>
      <c r="Y60816" s="55"/>
    </row>
    <row r="60817" spans="21:25" x14ac:dyDescent="0.2">
      <c r="U60817" s="55"/>
      <c r="V60817" s="53"/>
      <c r="W60817" s="53"/>
      <c r="X60817" s="53"/>
      <c r="Y60817" s="55"/>
    </row>
    <row r="60818" spans="21:25" x14ac:dyDescent="0.2">
      <c r="U60818" s="55"/>
      <c r="V60818" s="53"/>
      <c r="W60818" s="53"/>
      <c r="X60818" s="53"/>
      <c r="Y60818" s="55"/>
    </row>
    <row r="60819" spans="21:25" x14ac:dyDescent="0.2">
      <c r="U60819" s="55"/>
      <c r="V60819" s="53"/>
      <c r="W60819" s="53"/>
      <c r="X60819" s="53"/>
      <c r="Y60819" s="55"/>
    </row>
    <row r="60820" spans="21:25" x14ac:dyDescent="0.2">
      <c r="U60820" s="55"/>
      <c r="V60820" s="53"/>
      <c r="W60820" s="53"/>
      <c r="X60820" s="53"/>
      <c r="Y60820" s="55"/>
    </row>
    <row r="60821" spans="21:25" x14ac:dyDescent="0.2">
      <c r="U60821" s="55"/>
      <c r="V60821" s="53"/>
      <c r="W60821" s="53"/>
      <c r="X60821" s="53"/>
      <c r="Y60821" s="55"/>
    </row>
    <row r="60822" spans="21:25" x14ac:dyDescent="0.2">
      <c r="U60822" s="55"/>
      <c r="V60822" s="53"/>
      <c r="W60822" s="53"/>
      <c r="X60822" s="53"/>
      <c r="Y60822" s="55"/>
    </row>
    <row r="60823" spans="21:25" x14ac:dyDescent="0.2">
      <c r="U60823" s="55"/>
      <c r="V60823" s="53"/>
      <c r="W60823" s="53"/>
      <c r="X60823" s="53"/>
      <c r="Y60823" s="55"/>
    </row>
    <row r="60824" spans="21:25" x14ac:dyDescent="0.2">
      <c r="U60824" s="55"/>
      <c r="V60824" s="53"/>
      <c r="W60824" s="53"/>
      <c r="X60824" s="53"/>
      <c r="Y60824" s="55"/>
    </row>
    <row r="60825" spans="21:25" x14ac:dyDescent="0.2">
      <c r="U60825" s="55"/>
      <c r="V60825" s="53"/>
      <c r="W60825" s="53"/>
      <c r="X60825" s="53"/>
      <c r="Y60825" s="55"/>
    </row>
    <row r="60826" spans="21:25" x14ac:dyDescent="0.2">
      <c r="U60826" s="55"/>
      <c r="V60826" s="53"/>
      <c r="W60826" s="53"/>
      <c r="X60826" s="53"/>
      <c r="Y60826" s="55"/>
    </row>
    <row r="60827" spans="21:25" x14ac:dyDescent="0.2">
      <c r="U60827" s="55"/>
      <c r="V60827" s="53"/>
      <c r="W60827" s="53"/>
      <c r="X60827" s="53"/>
      <c r="Y60827" s="55"/>
    </row>
    <row r="60828" spans="21:25" x14ac:dyDescent="0.2">
      <c r="U60828" s="55"/>
      <c r="V60828" s="53"/>
      <c r="W60828" s="53"/>
      <c r="X60828" s="53"/>
      <c r="Y60828" s="55"/>
    </row>
    <row r="60829" spans="21:25" x14ac:dyDescent="0.2">
      <c r="U60829" s="55"/>
      <c r="V60829" s="53"/>
      <c r="W60829" s="53"/>
      <c r="X60829" s="53"/>
      <c r="Y60829" s="55"/>
    </row>
    <row r="60830" spans="21:25" x14ac:dyDescent="0.2">
      <c r="U60830" s="55"/>
      <c r="V60830" s="53"/>
      <c r="W60830" s="53"/>
      <c r="X60830" s="53"/>
      <c r="Y60830" s="55"/>
    </row>
    <row r="60831" spans="21:25" x14ac:dyDescent="0.2">
      <c r="U60831" s="55"/>
      <c r="V60831" s="53"/>
      <c r="W60831" s="53"/>
      <c r="X60831" s="53"/>
      <c r="Y60831" s="55"/>
    </row>
    <row r="60832" spans="21:25" x14ac:dyDescent="0.2">
      <c r="U60832" s="55"/>
      <c r="V60832" s="53"/>
      <c r="W60832" s="53"/>
      <c r="X60832" s="53"/>
      <c r="Y60832" s="55"/>
    </row>
    <row r="60833" spans="21:25" x14ac:dyDescent="0.2">
      <c r="U60833" s="55"/>
      <c r="V60833" s="53"/>
      <c r="W60833" s="53"/>
      <c r="X60833" s="53"/>
      <c r="Y60833" s="55"/>
    </row>
    <row r="60834" spans="21:25" x14ac:dyDescent="0.2">
      <c r="U60834" s="55"/>
      <c r="V60834" s="53"/>
      <c r="W60834" s="53"/>
      <c r="X60834" s="53"/>
      <c r="Y60834" s="55"/>
    </row>
    <row r="60835" spans="21:25" x14ac:dyDescent="0.2">
      <c r="U60835" s="55"/>
      <c r="V60835" s="53"/>
      <c r="W60835" s="53"/>
      <c r="X60835" s="53"/>
      <c r="Y60835" s="55"/>
    </row>
    <row r="60836" spans="21:25" x14ac:dyDescent="0.2">
      <c r="U60836" s="55"/>
      <c r="V60836" s="53"/>
      <c r="W60836" s="53"/>
      <c r="X60836" s="53"/>
      <c r="Y60836" s="55"/>
    </row>
    <row r="60837" spans="21:25" x14ac:dyDescent="0.2">
      <c r="U60837" s="55"/>
      <c r="V60837" s="53"/>
      <c r="W60837" s="53"/>
      <c r="X60837" s="53"/>
      <c r="Y60837" s="55"/>
    </row>
    <row r="60838" spans="21:25" x14ac:dyDescent="0.2">
      <c r="U60838" s="55"/>
      <c r="V60838" s="53"/>
      <c r="W60838" s="53"/>
      <c r="X60838" s="53"/>
      <c r="Y60838" s="55"/>
    </row>
    <row r="60839" spans="21:25" x14ac:dyDescent="0.2">
      <c r="U60839" s="55"/>
      <c r="V60839" s="53"/>
      <c r="W60839" s="53"/>
      <c r="X60839" s="53"/>
      <c r="Y60839" s="55"/>
    </row>
    <row r="60840" spans="21:25" x14ac:dyDescent="0.2">
      <c r="U60840" s="55"/>
      <c r="V60840" s="53"/>
      <c r="W60840" s="53"/>
      <c r="X60840" s="53"/>
      <c r="Y60840" s="55"/>
    </row>
    <row r="60841" spans="21:25" x14ac:dyDescent="0.2">
      <c r="U60841" s="55"/>
      <c r="V60841" s="53"/>
      <c r="W60841" s="53"/>
      <c r="X60841" s="53"/>
      <c r="Y60841" s="55"/>
    </row>
    <row r="60842" spans="21:25" x14ac:dyDescent="0.2">
      <c r="U60842" s="55"/>
      <c r="V60842" s="53"/>
      <c r="W60842" s="53"/>
      <c r="X60842" s="53"/>
      <c r="Y60842" s="55"/>
    </row>
    <row r="60843" spans="21:25" x14ac:dyDescent="0.2">
      <c r="U60843" s="55"/>
      <c r="V60843" s="53"/>
      <c r="W60843" s="53"/>
      <c r="X60843" s="53"/>
      <c r="Y60843" s="55"/>
    </row>
    <row r="60844" spans="21:25" x14ac:dyDescent="0.2">
      <c r="U60844" s="55"/>
      <c r="V60844" s="53"/>
      <c r="W60844" s="53"/>
      <c r="X60844" s="53"/>
      <c r="Y60844" s="55"/>
    </row>
    <row r="60845" spans="21:25" x14ac:dyDescent="0.2">
      <c r="U60845" s="55"/>
      <c r="V60845" s="53"/>
      <c r="W60845" s="53"/>
      <c r="X60845" s="53"/>
      <c r="Y60845" s="55"/>
    </row>
    <row r="60846" spans="21:25" x14ac:dyDescent="0.2">
      <c r="U60846" s="55"/>
      <c r="V60846" s="53"/>
      <c r="W60846" s="53"/>
      <c r="X60846" s="53"/>
      <c r="Y60846" s="55"/>
    </row>
    <row r="60847" spans="21:25" x14ac:dyDescent="0.2">
      <c r="U60847" s="55"/>
      <c r="V60847" s="53"/>
      <c r="W60847" s="53"/>
      <c r="X60847" s="53"/>
      <c r="Y60847" s="55"/>
    </row>
    <row r="60848" spans="21:25" x14ac:dyDescent="0.2">
      <c r="U60848" s="55"/>
      <c r="V60848" s="53"/>
      <c r="W60848" s="53"/>
      <c r="X60848" s="53"/>
      <c r="Y60848" s="55"/>
    </row>
    <row r="60849" spans="21:25" x14ac:dyDescent="0.2">
      <c r="U60849" s="55"/>
      <c r="V60849" s="53"/>
      <c r="W60849" s="53"/>
      <c r="X60849" s="53"/>
      <c r="Y60849" s="55"/>
    </row>
    <row r="60850" spans="21:25" x14ac:dyDescent="0.2">
      <c r="U60850" s="55"/>
      <c r="V60850" s="53"/>
      <c r="W60850" s="53"/>
      <c r="X60850" s="53"/>
      <c r="Y60850" s="55"/>
    </row>
    <row r="60851" spans="21:25" x14ac:dyDescent="0.2">
      <c r="U60851" s="55"/>
      <c r="V60851" s="53"/>
      <c r="W60851" s="53"/>
      <c r="X60851" s="53"/>
      <c r="Y60851" s="55"/>
    </row>
    <row r="60852" spans="21:25" x14ac:dyDescent="0.2">
      <c r="U60852" s="55"/>
      <c r="V60852" s="53"/>
      <c r="W60852" s="53"/>
      <c r="X60852" s="53"/>
      <c r="Y60852" s="55"/>
    </row>
    <row r="60853" spans="21:25" x14ac:dyDescent="0.2">
      <c r="U60853" s="55"/>
      <c r="V60853" s="53"/>
      <c r="W60853" s="53"/>
      <c r="X60853" s="53"/>
      <c r="Y60853" s="55"/>
    </row>
    <row r="60854" spans="21:25" x14ac:dyDescent="0.2">
      <c r="U60854" s="55"/>
      <c r="V60854" s="53"/>
      <c r="W60854" s="53"/>
      <c r="X60854" s="53"/>
      <c r="Y60854" s="55"/>
    </row>
    <row r="60855" spans="21:25" x14ac:dyDescent="0.2">
      <c r="U60855" s="55"/>
      <c r="V60855" s="53"/>
      <c r="W60855" s="53"/>
      <c r="X60855" s="53"/>
      <c r="Y60855" s="55"/>
    </row>
    <row r="60856" spans="21:25" x14ac:dyDescent="0.2">
      <c r="U60856" s="55"/>
      <c r="V60856" s="53"/>
      <c r="W60856" s="53"/>
      <c r="X60856" s="53"/>
      <c r="Y60856" s="55"/>
    </row>
    <row r="60857" spans="21:25" x14ac:dyDescent="0.2">
      <c r="U60857" s="55"/>
      <c r="V60857" s="53"/>
      <c r="W60857" s="53"/>
      <c r="X60857" s="53"/>
      <c r="Y60857" s="55"/>
    </row>
    <row r="60858" spans="21:25" x14ac:dyDescent="0.2">
      <c r="U60858" s="55"/>
      <c r="V60858" s="53"/>
      <c r="W60858" s="53"/>
      <c r="X60858" s="53"/>
      <c r="Y60858" s="55"/>
    </row>
    <row r="60859" spans="21:25" x14ac:dyDescent="0.2">
      <c r="U60859" s="55"/>
      <c r="V60859" s="53"/>
      <c r="W60859" s="53"/>
      <c r="X60859" s="53"/>
      <c r="Y60859" s="55"/>
    </row>
    <row r="60860" spans="21:25" x14ac:dyDescent="0.2">
      <c r="U60860" s="55"/>
      <c r="V60860" s="53"/>
      <c r="W60860" s="53"/>
      <c r="X60860" s="53"/>
      <c r="Y60860" s="55"/>
    </row>
    <row r="60861" spans="21:25" x14ac:dyDescent="0.2">
      <c r="U60861" s="55"/>
      <c r="V60861" s="53"/>
      <c r="W60861" s="53"/>
      <c r="X60861" s="53"/>
      <c r="Y60861" s="55"/>
    </row>
    <row r="60862" spans="21:25" x14ac:dyDescent="0.2">
      <c r="U60862" s="55"/>
      <c r="V60862" s="53"/>
      <c r="W60862" s="53"/>
      <c r="X60862" s="53"/>
      <c r="Y60862" s="55"/>
    </row>
    <row r="60863" spans="21:25" x14ac:dyDescent="0.2">
      <c r="U60863" s="55"/>
      <c r="V60863" s="53"/>
      <c r="W60863" s="53"/>
      <c r="X60863" s="53"/>
      <c r="Y60863" s="55"/>
    </row>
    <row r="60864" spans="21:25" x14ac:dyDescent="0.2">
      <c r="U60864" s="55"/>
      <c r="V60864" s="53"/>
      <c r="W60864" s="53"/>
      <c r="X60864" s="53"/>
      <c r="Y60864" s="55"/>
    </row>
    <row r="60865" spans="21:25" x14ac:dyDescent="0.2">
      <c r="U60865" s="55"/>
      <c r="V60865" s="53"/>
      <c r="W60865" s="53"/>
      <c r="X60865" s="53"/>
      <c r="Y60865" s="55"/>
    </row>
    <row r="60866" spans="21:25" x14ac:dyDescent="0.2">
      <c r="U60866" s="55"/>
      <c r="V60866" s="53"/>
      <c r="W60866" s="53"/>
      <c r="X60866" s="53"/>
      <c r="Y60866" s="55"/>
    </row>
    <row r="60867" spans="21:25" x14ac:dyDescent="0.2">
      <c r="U60867" s="55"/>
      <c r="V60867" s="53"/>
      <c r="W60867" s="53"/>
      <c r="X60867" s="53"/>
      <c r="Y60867" s="55"/>
    </row>
    <row r="60868" spans="21:25" x14ac:dyDescent="0.2">
      <c r="U60868" s="55"/>
      <c r="V60868" s="53"/>
      <c r="W60868" s="53"/>
      <c r="X60868" s="53"/>
      <c r="Y60868" s="55"/>
    </row>
    <row r="60869" spans="21:25" x14ac:dyDescent="0.2">
      <c r="U60869" s="55"/>
      <c r="V60869" s="53"/>
      <c r="W60869" s="53"/>
      <c r="X60869" s="53"/>
      <c r="Y60869" s="55"/>
    </row>
    <row r="60870" spans="21:25" x14ac:dyDescent="0.2">
      <c r="U60870" s="55"/>
      <c r="V60870" s="53"/>
      <c r="W60870" s="53"/>
      <c r="X60870" s="53"/>
      <c r="Y60870" s="55"/>
    </row>
    <row r="60871" spans="21:25" x14ac:dyDescent="0.2">
      <c r="U60871" s="55"/>
      <c r="V60871" s="53"/>
      <c r="W60871" s="53"/>
      <c r="X60871" s="53"/>
      <c r="Y60871" s="55"/>
    </row>
    <row r="60872" spans="21:25" x14ac:dyDescent="0.2">
      <c r="U60872" s="55"/>
      <c r="V60872" s="53"/>
      <c r="W60872" s="53"/>
      <c r="X60872" s="53"/>
      <c r="Y60872" s="55"/>
    </row>
    <row r="60873" spans="21:25" x14ac:dyDescent="0.2">
      <c r="U60873" s="55"/>
      <c r="V60873" s="53"/>
      <c r="W60873" s="53"/>
      <c r="X60873" s="53"/>
      <c r="Y60873" s="55"/>
    </row>
    <row r="60874" spans="21:25" x14ac:dyDescent="0.2">
      <c r="U60874" s="55"/>
      <c r="V60874" s="53"/>
      <c r="W60874" s="53"/>
      <c r="X60874" s="53"/>
      <c r="Y60874" s="55"/>
    </row>
    <row r="60875" spans="21:25" x14ac:dyDescent="0.2">
      <c r="U60875" s="55"/>
      <c r="V60875" s="53"/>
      <c r="W60875" s="53"/>
      <c r="X60875" s="53"/>
      <c r="Y60875" s="55"/>
    </row>
    <row r="60876" spans="21:25" x14ac:dyDescent="0.2">
      <c r="U60876" s="55"/>
      <c r="V60876" s="53"/>
      <c r="W60876" s="53"/>
      <c r="X60876" s="53"/>
      <c r="Y60876" s="55"/>
    </row>
    <row r="60877" spans="21:25" x14ac:dyDescent="0.2">
      <c r="U60877" s="55"/>
      <c r="V60877" s="53"/>
      <c r="W60877" s="53"/>
      <c r="X60877" s="53"/>
      <c r="Y60877" s="55"/>
    </row>
    <row r="60878" spans="21:25" x14ac:dyDescent="0.2">
      <c r="U60878" s="55"/>
      <c r="V60878" s="53"/>
      <c r="W60878" s="53"/>
      <c r="X60878" s="53"/>
      <c r="Y60878" s="55"/>
    </row>
    <row r="60879" spans="21:25" x14ac:dyDescent="0.2">
      <c r="U60879" s="55"/>
      <c r="V60879" s="53"/>
      <c r="W60879" s="53"/>
      <c r="X60879" s="53"/>
      <c r="Y60879" s="55"/>
    </row>
    <row r="60880" spans="21:25" x14ac:dyDescent="0.2">
      <c r="U60880" s="55"/>
      <c r="V60880" s="53"/>
      <c r="W60880" s="53"/>
      <c r="X60880" s="53"/>
      <c r="Y60880" s="55"/>
    </row>
    <row r="60881" spans="21:25" x14ac:dyDescent="0.2">
      <c r="U60881" s="55"/>
      <c r="V60881" s="53"/>
      <c r="W60881" s="53"/>
      <c r="X60881" s="53"/>
      <c r="Y60881" s="55"/>
    </row>
    <row r="60882" spans="21:25" x14ac:dyDescent="0.2">
      <c r="U60882" s="55"/>
      <c r="V60882" s="53"/>
      <c r="W60882" s="53"/>
      <c r="X60882" s="53"/>
      <c r="Y60882" s="55"/>
    </row>
    <row r="60883" spans="21:25" x14ac:dyDescent="0.2">
      <c r="U60883" s="55"/>
      <c r="V60883" s="53"/>
      <c r="W60883" s="53"/>
      <c r="X60883" s="53"/>
      <c r="Y60883" s="55"/>
    </row>
    <row r="60884" spans="21:25" x14ac:dyDescent="0.2">
      <c r="U60884" s="55"/>
      <c r="V60884" s="53"/>
      <c r="W60884" s="53"/>
      <c r="X60884" s="53"/>
      <c r="Y60884" s="55"/>
    </row>
    <row r="60885" spans="21:25" x14ac:dyDescent="0.2">
      <c r="U60885" s="55"/>
      <c r="V60885" s="53"/>
      <c r="W60885" s="53"/>
      <c r="X60885" s="53"/>
      <c r="Y60885" s="55"/>
    </row>
    <row r="60886" spans="21:25" x14ac:dyDescent="0.2">
      <c r="U60886" s="55"/>
      <c r="V60886" s="53"/>
      <c r="W60886" s="53"/>
      <c r="X60886" s="53"/>
      <c r="Y60886" s="55"/>
    </row>
    <row r="60887" spans="21:25" x14ac:dyDescent="0.2">
      <c r="U60887" s="55"/>
      <c r="V60887" s="53"/>
      <c r="W60887" s="53"/>
      <c r="X60887" s="53"/>
      <c r="Y60887" s="55"/>
    </row>
    <row r="60888" spans="21:25" x14ac:dyDescent="0.2">
      <c r="U60888" s="55"/>
      <c r="V60888" s="53"/>
      <c r="W60888" s="53"/>
      <c r="X60888" s="53"/>
      <c r="Y60888" s="55"/>
    </row>
    <row r="60889" spans="21:25" x14ac:dyDescent="0.2">
      <c r="U60889" s="55"/>
      <c r="V60889" s="53"/>
      <c r="W60889" s="53"/>
      <c r="X60889" s="53"/>
      <c r="Y60889" s="55"/>
    </row>
    <row r="60890" spans="21:25" x14ac:dyDescent="0.2">
      <c r="U60890" s="55"/>
      <c r="V60890" s="53"/>
      <c r="W60890" s="53"/>
      <c r="X60890" s="53"/>
      <c r="Y60890" s="55"/>
    </row>
    <row r="60891" spans="21:25" x14ac:dyDescent="0.2">
      <c r="U60891" s="55"/>
      <c r="V60891" s="53"/>
      <c r="W60891" s="53"/>
      <c r="X60891" s="53"/>
      <c r="Y60891" s="55"/>
    </row>
    <row r="60892" spans="21:25" x14ac:dyDescent="0.2">
      <c r="U60892" s="55"/>
      <c r="V60892" s="53"/>
      <c r="W60892" s="53"/>
      <c r="X60892" s="53"/>
      <c r="Y60892" s="55"/>
    </row>
    <row r="60893" spans="21:25" x14ac:dyDescent="0.2">
      <c r="U60893" s="55"/>
      <c r="V60893" s="53"/>
      <c r="W60893" s="53"/>
      <c r="X60893" s="53"/>
      <c r="Y60893" s="55"/>
    </row>
    <row r="60894" spans="21:25" x14ac:dyDescent="0.2">
      <c r="U60894" s="55"/>
      <c r="V60894" s="53"/>
      <c r="W60894" s="53"/>
      <c r="X60894" s="53"/>
      <c r="Y60894" s="55"/>
    </row>
    <row r="60895" spans="21:25" x14ac:dyDescent="0.2">
      <c r="U60895" s="55"/>
      <c r="V60895" s="53"/>
      <c r="W60895" s="53"/>
      <c r="X60895" s="53"/>
      <c r="Y60895" s="55"/>
    </row>
    <row r="60896" spans="21:25" x14ac:dyDescent="0.2">
      <c r="U60896" s="55"/>
      <c r="V60896" s="53"/>
      <c r="W60896" s="53"/>
      <c r="X60896" s="53"/>
      <c r="Y60896" s="55"/>
    </row>
    <row r="60897" spans="21:25" x14ac:dyDescent="0.2">
      <c r="U60897" s="55"/>
      <c r="V60897" s="53"/>
      <c r="W60897" s="53"/>
      <c r="X60897" s="53"/>
      <c r="Y60897" s="55"/>
    </row>
    <row r="60898" spans="21:25" x14ac:dyDescent="0.2">
      <c r="U60898" s="55"/>
      <c r="V60898" s="53"/>
      <c r="W60898" s="53"/>
      <c r="X60898" s="53"/>
      <c r="Y60898" s="55"/>
    </row>
    <row r="60899" spans="21:25" x14ac:dyDescent="0.2">
      <c r="U60899" s="55"/>
      <c r="V60899" s="53"/>
      <c r="W60899" s="53"/>
      <c r="X60899" s="53"/>
      <c r="Y60899" s="55"/>
    </row>
    <row r="60900" spans="21:25" x14ac:dyDescent="0.2">
      <c r="U60900" s="55"/>
      <c r="V60900" s="53"/>
      <c r="W60900" s="53"/>
      <c r="X60900" s="53"/>
      <c r="Y60900" s="55"/>
    </row>
    <row r="60901" spans="21:25" x14ac:dyDescent="0.2">
      <c r="U60901" s="55"/>
      <c r="V60901" s="53"/>
      <c r="W60901" s="53"/>
      <c r="X60901" s="53"/>
      <c r="Y60901" s="55"/>
    </row>
    <row r="60902" spans="21:25" x14ac:dyDescent="0.2">
      <c r="U60902" s="55"/>
      <c r="V60902" s="53"/>
      <c r="W60902" s="53"/>
      <c r="X60902" s="53"/>
      <c r="Y60902" s="55"/>
    </row>
    <row r="60903" spans="21:25" x14ac:dyDescent="0.2">
      <c r="U60903" s="55"/>
      <c r="V60903" s="53"/>
      <c r="W60903" s="53"/>
      <c r="X60903" s="53"/>
      <c r="Y60903" s="55"/>
    </row>
    <row r="60904" spans="21:25" x14ac:dyDescent="0.2">
      <c r="U60904" s="55"/>
      <c r="V60904" s="53"/>
      <c r="W60904" s="53"/>
      <c r="X60904" s="53"/>
      <c r="Y60904" s="55"/>
    </row>
    <row r="60905" spans="21:25" x14ac:dyDescent="0.2">
      <c r="U60905" s="55"/>
      <c r="V60905" s="53"/>
      <c r="W60905" s="53"/>
      <c r="X60905" s="53"/>
      <c r="Y60905" s="55"/>
    </row>
    <row r="60906" spans="21:25" x14ac:dyDescent="0.2">
      <c r="U60906" s="55"/>
      <c r="V60906" s="53"/>
      <c r="W60906" s="53"/>
      <c r="X60906" s="53"/>
      <c r="Y60906" s="55"/>
    </row>
    <row r="60907" spans="21:25" x14ac:dyDescent="0.2">
      <c r="U60907" s="55"/>
      <c r="V60907" s="53"/>
      <c r="W60907" s="53"/>
      <c r="X60907" s="53"/>
      <c r="Y60907" s="55"/>
    </row>
    <row r="60908" spans="21:25" x14ac:dyDescent="0.2">
      <c r="U60908" s="55"/>
      <c r="V60908" s="53"/>
      <c r="W60908" s="53"/>
      <c r="X60908" s="53"/>
      <c r="Y60908" s="55"/>
    </row>
    <row r="60909" spans="21:25" x14ac:dyDescent="0.2">
      <c r="U60909" s="55"/>
      <c r="V60909" s="53"/>
      <c r="W60909" s="53"/>
      <c r="X60909" s="53"/>
      <c r="Y60909" s="55"/>
    </row>
    <row r="60910" spans="21:25" x14ac:dyDescent="0.2">
      <c r="U60910" s="55"/>
      <c r="V60910" s="53"/>
      <c r="W60910" s="53"/>
      <c r="X60910" s="53"/>
      <c r="Y60910" s="55"/>
    </row>
    <row r="60911" spans="21:25" x14ac:dyDescent="0.2">
      <c r="U60911" s="55"/>
      <c r="V60911" s="53"/>
      <c r="W60911" s="53"/>
      <c r="X60911" s="53"/>
      <c r="Y60911" s="55"/>
    </row>
    <row r="60912" spans="21:25" x14ac:dyDescent="0.2">
      <c r="U60912" s="55"/>
      <c r="V60912" s="53"/>
      <c r="W60912" s="53"/>
      <c r="X60912" s="53"/>
      <c r="Y60912" s="55"/>
    </row>
    <row r="60913" spans="21:25" x14ac:dyDescent="0.2">
      <c r="U60913" s="55"/>
      <c r="V60913" s="53"/>
      <c r="W60913" s="53"/>
      <c r="X60913" s="53"/>
      <c r="Y60913" s="55"/>
    </row>
    <row r="60914" spans="21:25" x14ac:dyDescent="0.2">
      <c r="U60914" s="55"/>
      <c r="V60914" s="53"/>
      <c r="W60914" s="53"/>
      <c r="X60914" s="53"/>
      <c r="Y60914" s="55"/>
    </row>
    <row r="60915" spans="21:25" x14ac:dyDescent="0.2">
      <c r="U60915" s="55"/>
      <c r="V60915" s="53"/>
      <c r="W60915" s="53"/>
      <c r="X60915" s="53"/>
      <c r="Y60915" s="55"/>
    </row>
    <row r="60916" spans="21:25" x14ac:dyDescent="0.2">
      <c r="U60916" s="55"/>
      <c r="V60916" s="53"/>
      <c r="W60916" s="53"/>
      <c r="X60916" s="53"/>
      <c r="Y60916" s="55"/>
    </row>
    <row r="60917" spans="21:25" x14ac:dyDescent="0.2">
      <c r="U60917" s="55"/>
      <c r="V60917" s="53"/>
      <c r="W60917" s="53"/>
      <c r="X60917" s="53"/>
      <c r="Y60917" s="55"/>
    </row>
    <row r="60918" spans="21:25" x14ac:dyDescent="0.2">
      <c r="U60918" s="55"/>
      <c r="V60918" s="53"/>
      <c r="W60918" s="53"/>
      <c r="X60918" s="53"/>
      <c r="Y60918" s="55"/>
    </row>
    <row r="60919" spans="21:25" x14ac:dyDescent="0.2">
      <c r="U60919" s="55"/>
      <c r="V60919" s="53"/>
      <c r="W60919" s="53"/>
      <c r="X60919" s="53"/>
      <c r="Y60919" s="55"/>
    </row>
    <row r="60920" spans="21:25" x14ac:dyDescent="0.2">
      <c r="U60920" s="55"/>
      <c r="V60920" s="53"/>
      <c r="W60920" s="53"/>
      <c r="X60920" s="53"/>
      <c r="Y60920" s="55"/>
    </row>
    <row r="60921" spans="21:25" x14ac:dyDescent="0.2">
      <c r="U60921" s="55"/>
      <c r="V60921" s="53"/>
      <c r="W60921" s="53"/>
      <c r="X60921" s="53"/>
      <c r="Y60921" s="55"/>
    </row>
    <row r="60922" spans="21:25" x14ac:dyDescent="0.2">
      <c r="U60922" s="55"/>
      <c r="V60922" s="53"/>
      <c r="W60922" s="53"/>
      <c r="X60922" s="53"/>
      <c r="Y60922" s="55"/>
    </row>
    <row r="60923" spans="21:25" x14ac:dyDescent="0.2">
      <c r="U60923" s="55"/>
      <c r="V60923" s="53"/>
      <c r="W60923" s="53"/>
      <c r="X60923" s="53"/>
      <c r="Y60923" s="55"/>
    </row>
    <row r="60924" spans="21:25" x14ac:dyDescent="0.2">
      <c r="U60924" s="55"/>
      <c r="V60924" s="53"/>
      <c r="W60924" s="53"/>
      <c r="X60924" s="53"/>
      <c r="Y60924" s="55"/>
    </row>
    <row r="60925" spans="21:25" x14ac:dyDescent="0.2">
      <c r="U60925" s="55"/>
      <c r="V60925" s="53"/>
      <c r="W60925" s="53"/>
      <c r="X60925" s="53"/>
      <c r="Y60925" s="55"/>
    </row>
    <row r="60926" spans="21:25" x14ac:dyDescent="0.2">
      <c r="U60926" s="55"/>
      <c r="V60926" s="53"/>
      <c r="W60926" s="53"/>
      <c r="X60926" s="53"/>
      <c r="Y60926" s="55"/>
    </row>
    <row r="60927" spans="21:25" x14ac:dyDescent="0.2">
      <c r="U60927" s="55"/>
      <c r="V60927" s="53"/>
      <c r="W60927" s="53"/>
      <c r="X60927" s="53"/>
      <c r="Y60927" s="55"/>
    </row>
    <row r="60928" spans="21:25" x14ac:dyDescent="0.2">
      <c r="U60928" s="55"/>
      <c r="V60928" s="53"/>
      <c r="W60928" s="53"/>
      <c r="X60928" s="53"/>
      <c r="Y60928" s="55"/>
    </row>
    <row r="60929" spans="21:25" x14ac:dyDescent="0.2">
      <c r="U60929" s="55"/>
      <c r="V60929" s="53"/>
      <c r="W60929" s="53"/>
      <c r="X60929" s="53"/>
      <c r="Y60929" s="55"/>
    </row>
    <row r="60930" spans="21:25" x14ac:dyDescent="0.2">
      <c r="U60930" s="55"/>
      <c r="V60930" s="53"/>
      <c r="W60930" s="53"/>
      <c r="X60930" s="53"/>
      <c r="Y60930" s="55"/>
    </row>
    <row r="60931" spans="21:25" x14ac:dyDescent="0.2">
      <c r="U60931" s="55"/>
      <c r="V60931" s="53"/>
      <c r="W60931" s="53"/>
      <c r="X60931" s="53"/>
      <c r="Y60931" s="55"/>
    </row>
    <row r="60932" spans="21:25" x14ac:dyDescent="0.2">
      <c r="U60932" s="55"/>
      <c r="V60932" s="53"/>
      <c r="W60932" s="53"/>
      <c r="X60932" s="53"/>
      <c r="Y60932" s="55"/>
    </row>
    <row r="60933" spans="21:25" x14ac:dyDescent="0.2">
      <c r="U60933" s="55"/>
      <c r="V60933" s="53"/>
      <c r="W60933" s="53"/>
      <c r="X60933" s="53"/>
      <c r="Y60933" s="55"/>
    </row>
    <row r="60934" spans="21:25" x14ac:dyDescent="0.2">
      <c r="U60934" s="55"/>
      <c r="V60934" s="53"/>
      <c r="W60934" s="53"/>
      <c r="X60934" s="53"/>
      <c r="Y60934" s="55"/>
    </row>
    <row r="60935" spans="21:25" x14ac:dyDescent="0.2">
      <c r="U60935" s="55"/>
      <c r="V60935" s="53"/>
      <c r="W60935" s="53"/>
      <c r="X60935" s="53"/>
      <c r="Y60935" s="55"/>
    </row>
    <row r="60936" spans="21:25" x14ac:dyDescent="0.2">
      <c r="U60936" s="55"/>
      <c r="V60936" s="53"/>
      <c r="W60936" s="53"/>
      <c r="X60936" s="53"/>
      <c r="Y60936" s="55"/>
    </row>
    <row r="60937" spans="21:25" x14ac:dyDescent="0.2">
      <c r="U60937" s="55"/>
      <c r="V60937" s="53"/>
      <c r="W60937" s="53"/>
      <c r="X60937" s="53"/>
      <c r="Y60937" s="55"/>
    </row>
    <row r="60938" spans="21:25" x14ac:dyDescent="0.2">
      <c r="U60938" s="55"/>
      <c r="V60938" s="53"/>
      <c r="W60938" s="53"/>
      <c r="X60938" s="53"/>
      <c r="Y60938" s="55"/>
    </row>
    <row r="60939" spans="21:25" x14ac:dyDescent="0.2">
      <c r="U60939" s="55"/>
      <c r="V60939" s="53"/>
      <c r="W60939" s="53"/>
      <c r="X60939" s="53"/>
      <c r="Y60939" s="55"/>
    </row>
    <row r="60940" spans="21:25" x14ac:dyDescent="0.2">
      <c r="U60940" s="55"/>
      <c r="V60940" s="53"/>
      <c r="W60940" s="53"/>
      <c r="X60940" s="53"/>
      <c r="Y60940" s="55"/>
    </row>
    <row r="60941" spans="21:25" x14ac:dyDescent="0.2">
      <c r="U60941" s="55"/>
      <c r="V60941" s="53"/>
      <c r="W60941" s="53"/>
      <c r="X60941" s="53"/>
      <c r="Y60941" s="55"/>
    </row>
    <row r="60942" spans="21:25" x14ac:dyDescent="0.2">
      <c r="U60942" s="55"/>
      <c r="V60942" s="53"/>
      <c r="W60942" s="53"/>
      <c r="X60942" s="53"/>
      <c r="Y60942" s="55"/>
    </row>
    <row r="60943" spans="21:25" x14ac:dyDescent="0.2">
      <c r="U60943" s="55"/>
      <c r="V60943" s="53"/>
      <c r="W60943" s="53"/>
      <c r="X60943" s="53"/>
      <c r="Y60943" s="55"/>
    </row>
    <row r="60944" spans="21:25" x14ac:dyDescent="0.2">
      <c r="U60944" s="55"/>
      <c r="V60944" s="53"/>
      <c r="W60944" s="53"/>
      <c r="X60944" s="53"/>
      <c r="Y60944" s="55"/>
    </row>
    <row r="60945" spans="21:25" x14ac:dyDescent="0.2">
      <c r="U60945" s="55"/>
      <c r="V60945" s="53"/>
      <c r="W60945" s="53"/>
      <c r="X60945" s="53"/>
      <c r="Y60945" s="55"/>
    </row>
    <row r="60946" spans="21:25" x14ac:dyDescent="0.2">
      <c r="U60946" s="55"/>
      <c r="V60946" s="53"/>
      <c r="W60946" s="53"/>
      <c r="X60946" s="53"/>
      <c r="Y60946" s="55"/>
    </row>
    <row r="60947" spans="21:25" x14ac:dyDescent="0.2">
      <c r="U60947" s="55"/>
      <c r="V60947" s="53"/>
      <c r="W60947" s="53"/>
      <c r="X60947" s="53"/>
      <c r="Y60947" s="55"/>
    </row>
    <row r="60948" spans="21:25" x14ac:dyDescent="0.2">
      <c r="U60948" s="55"/>
      <c r="V60948" s="53"/>
      <c r="W60948" s="53"/>
      <c r="X60948" s="53"/>
      <c r="Y60948" s="55"/>
    </row>
    <row r="60949" spans="21:25" x14ac:dyDescent="0.2">
      <c r="U60949" s="55"/>
      <c r="V60949" s="53"/>
      <c r="W60949" s="53"/>
      <c r="X60949" s="53"/>
      <c r="Y60949" s="55"/>
    </row>
    <row r="60950" spans="21:25" x14ac:dyDescent="0.2">
      <c r="U60950" s="55"/>
      <c r="V60950" s="53"/>
      <c r="W60950" s="53"/>
      <c r="X60950" s="53"/>
      <c r="Y60950" s="55"/>
    </row>
    <row r="60951" spans="21:25" x14ac:dyDescent="0.2">
      <c r="U60951" s="55"/>
      <c r="V60951" s="53"/>
      <c r="W60951" s="53"/>
      <c r="X60951" s="53"/>
      <c r="Y60951" s="55"/>
    </row>
    <row r="60952" spans="21:25" x14ac:dyDescent="0.2">
      <c r="U60952" s="55"/>
      <c r="V60952" s="53"/>
      <c r="W60952" s="53"/>
      <c r="X60952" s="53"/>
      <c r="Y60952" s="55"/>
    </row>
    <row r="60953" spans="21:25" x14ac:dyDescent="0.2">
      <c r="U60953" s="55"/>
      <c r="V60953" s="53"/>
      <c r="W60953" s="53"/>
      <c r="X60953" s="53"/>
      <c r="Y60953" s="55"/>
    </row>
    <row r="60954" spans="21:25" x14ac:dyDescent="0.2">
      <c r="U60954" s="55"/>
      <c r="V60954" s="53"/>
      <c r="W60954" s="53"/>
      <c r="X60954" s="53"/>
      <c r="Y60954" s="55"/>
    </row>
    <row r="60955" spans="21:25" x14ac:dyDescent="0.2">
      <c r="U60955" s="55"/>
      <c r="V60955" s="53"/>
      <c r="W60955" s="53"/>
      <c r="X60955" s="53"/>
      <c r="Y60955" s="55"/>
    </row>
    <row r="60956" spans="21:25" x14ac:dyDescent="0.2">
      <c r="U60956" s="55"/>
      <c r="V60956" s="53"/>
      <c r="W60956" s="53"/>
      <c r="X60956" s="53"/>
      <c r="Y60956" s="55"/>
    </row>
    <row r="60957" spans="21:25" x14ac:dyDescent="0.2">
      <c r="U60957" s="55"/>
      <c r="V60957" s="53"/>
      <c r="W60957" s="53"/>
      <c r="X60957" s="53"/>
      <c r="Y60957" s="55"/>
    </row>
    <row r="60958" spans="21:25" x14ac:dyDescent="0.2">
      <c r="U60958" s="55"/>
      <c r="V60958" s="53"/>
      <c r="W60958" s="53"/>
      <c r="X60958" s="53"/>
      <c r="Y60958" s="55"/>
    </row>
    <row r="60959" spans="21:25" x14ac:dyDescent="0.2">
      <c r="U60959" s="55"/>
      <c r="V60959" s="53"/>
      <c r="W60959" s="53"/>
      <c r="X60959" s="53"/>
      <c r="Y60959" s="55"/>
    </row>
    <row r="60960" spans="21:25" x14ac:dyDescent="0.2">
      <c r="U60960" s="55"/>
      <c r="V60960" s="53"/>
      <c r="W60960" s="53"/>
      <c r="X60960" s="53"/>
      <c r="Y60960" s="55"/>
    </row>
    <row r="60961" spans="21:25" x14ac:dyDescent="0.2">
      <c r="U60961" s="55"/>
      <c r="V60961" s="53"/>
      <c r="W60961" s="53"/>
      <c r="X60961" s="53"/>
      <c r="Y60961" s="55"/>
    </row>
    <row r="60962" spans="21:25" x14ac:dyDescent="0.2">
      <c r="U60962" s="55"/>
      <c r="V60962" s="53"/>
      <c r="W60962" s="53"/>
      <c r="X60962" s="53"/>
      <c r="Y60962" s="55"/>
    </row>
    <row r="60963" spans="21:25" x14ac:dyDescent="0.2">
      <c r="U60963" s="55"/>
      <c r="V60963" s="53"/>
      <c r="W60963" s="53"/>
      <c r="X60963" s="53"/>
      <c r="Y60963" s="55"/>
    </row>
    <row r="60964" spans="21:25" x14ac:dyDescent="0.2">
      <c r="U60964" s="55"/>
      <c r="V60964" s="53"/>
      <c r="W60964" s="53"/>
      <c r="X60964" s="53"/>
      <c r="Y60964" s="55"/>
    </row>
    <row r="60965" spans="21:25" x14ac:dyDescent="0.2">
      <c r="U60965" s="55"/>
      <c r="V60965" s="53"/>
      <c r="W60965" s="53"/>
      <c r="X60965" s="53"/>
      <c r="Y60965" s="55"/>
    </row>
    <row r="60966" spans="21:25" x14ac:dyDescent="0.2">
      <c r="U60966" s="55"/>
      <c r="V60966" s="53"/>
      <c r="W60966" s="53"/>
      <c r="X60966" s="53"/>
      <c r="Y60966" s="55"/>
    </row>
    <row r="60967" spans="21:25" x14ac:dyDescent="0.2">
      <c r="U60967" s="55"/>
      <c r="V60967" s="53"/>
      <c r="W60967" s="53"/>
      <c r="X60967" s="53"/>
      <c r="Y60967" s="55"/>
    </row>
    <row r="60968" spans="21:25" x14ac:dyDescent="0.2">
      <c r="U60968" s="55"/>
      <c r="V60968" s="53"/>
      <c r="W60968" s="53"/>
      <c r="X60968" s="53"/>
      <c r="Y60968" s="55"/>
    </row>
    <row r="60969" spans="21:25" x14ac:dyDescent="0.2">
      <c r="U60969" s="55"/>
      <c r="V60969" s="53"/>
      <c r="W60969" s="53"/>
      <c r="X60969" s="53"/>
      <c r="Y60969" s="55"/>
    </row>
    <row r="60970" spans="21:25" x14ac:dyDescent="0.2">
      <c r="U60970" s="55"/>
      <c r="V60970" s="53"/>
      <c r="W60970" s="53"/>
      <c r="X60970" s="53"/>
      <c r="Y60970" s="55"/>
    </row>
    <row r="60971" spans="21:25" x14ac:dyDescent="0.2">
      <c r="U60971" s="55"/>
      <c r="V60971" s="53"/>
      <c r="W60971" s="53"/>
      <c r="X60971" s="53"/>
      <c r="Y60971" s="55"/>
    </row>
    <row r="60972" spans="21:25" x14ac:dyDescent="0.2">
      <c r="U60972" s="55"/>
      <c r="V60972" s="53"/>
      <c r="W60972" s="53"/>
      <c r="X60972" s="53"/>
      <c r="Y60972" s="55"/>
    </row>
    <row r="60973" spans="21:25" x14ac:dyDescent="0.2">
      <c r="U60973" s="55"/>
      <c r="V60973" s="53"/>
      <c r="W60973" s="53"/>
      <c r="X60973" s="53"/>
      <c r="Y60973" s="55"/>
    </row>
    <row r="60974" spans="21:25" x14ac:dyDescent="0.2">
      <c r="U60974" s="55"/>
      <c r="V60974" s="53"/>
      <c r="W60974" s="53"/>
      <c r="X60974" s="53"/>
      <c r="Y60974" s="55"/>
    </row>
    <row r="60975" spans="21:25" x14ac:dyDescent="0.2">
      <c r="U60975" s="55"/>
      <c r="V60975" s="53"/>
      <c r="W60975" s="53"/>
      <c r="X60975" s="53"/>
      <c r="Y60975" s="55"/>
    </row>
    <row r="60976" spans="21:25" x14ac:dyDescent="0.2">
      <c r="U60976" s="55"/>
      <c r="V60976" s="53"/>
      <c r="W60976" s="53"/>
      <c r="X60976" s="53"/>
      <c r="Y60976" s="55"/>
    </row>
    <row r="60977" spans="21:25" x14ac:dyDescent="0.2">
      <c r="U60977" s="55"/>
      <c r="V60977" s="53"/>
      <c r="W60977" s="53"/>
      <c r="X60977" s="53"/>
      <c r="Y60977" s="55"/>
    </row>
    <row r="60978" spans="21:25" x14ac:dyDescent="0.2">
      <c r="U60978" s="55"/>
      <c r="V60978" s="53"/>
      <c r="W60978" s="53"/>
      <c r="X60978" s="53"/>
      <c r="Y60978" s="55"/>
    </row>
    <row r="60979" spans="21:25" x14ac:dyDescent="0.2">
      <c r="U60979" s="55"/>
      <c r="V60979" s="53"/>
      <c r="W60979" s="53"/>
      <c r="X60979" s="53"/>
      <c r="Y60979" s="55"/>
    </row>
    <row r="60980" spans="21:25" x14ac:dyDescent="0.2">
      <c r="U60980" s="55"/>
      <c r="V60980" s="53"/>
      <c r="W60980" s="53"/>
      <c r="X60980" s="53"/>
      <c r="Y60980" s="55"/>
    </row>
    <row r="60981" spans="21:25" x14ac:dyDescent="0.2">
      <c r="U60981" s="55"/>
      <c r="V60981" s="53"/>
      <c r="W60981" s="53"/>
      <c r="X60981" s="53"/>
      <c r="Y60981" s="55"/>
    </row>
    <row r="60982" spans="21:25" x14ac:dyDescent="0.2">
      <c r="U60982" s="55"/>
      <c r="V60982" s="53"/>
      <c r="W60982" s="53"/>
      <c r="X60982" s="53"/>
      <c r="Y60982" s="55"/>
    </row>
    <row r="60983" spans="21:25" x14ac:dyDescent="0.2">
      <c r="U60983" s="55"/>
      <c r="V60983" s="53"/>
      <c r="W60983" s="53"/>
      <c r="X60983" s="53"/>
      <c r="Y60983" s="55"/>
    </row>
    <row r="60984" spans="21:25" x14ac:dyDescent="0.2">
      <c r="U60984" s="55"/>
      <c r="V60984" s="53"/>
      <c r="W60984" s="53"/>
      <c r="X60984" s="53"/>
      <c r="Y60984" s="55"/>
    </row>
    <row r="60985" spans="21:25" x14ac:dyDescent="0.2">
      <c r="U60985" s="55"/>
      <c r="V60985" s="53"/>
      <c r="W60985" s="53"/>
      <c r="X60985" s="53"/>
      <c r="Y60985" s="55"/>
    </row>
    <row r="60986" spans="21:25" x14ac:dyDescent="0.2">
      <c r="U60986" s="55"/>
      <c r="V60986" s="53"/>
      <c r="W60986" s="53"/>
      <c r="X60986" s="53"/>
      <c r="Y60986" s="55"/>
    </row>
    <row r="60987" spans="21:25" x14ac:dyDescent="0.2">
      <c r="U60987" s="55"/>
      <c r="V60987" s="53"/>
      <c r="W60987" s="53"/>
      <c r="X60987" s="53"/>
      <c r="Y60987" s="55"/>
    </row>
    <row r="60988" spans="21:25" x14ac:dyDescent="0.2">
      <c r="U60988" s="55"/>
      <c r="V60988" s="53"/>
      <c r="W60988" s="53"/>
      <c r="X60988" s="53"/>
      <c r="Y60988" s="55"/>
    </row>
    <row r="60989" spans="21:25" x14ac:dyDescent="0.2">
      <c r="U60989" s="55"/>
      <c r="V60989" s="53"/>
      <c r="W60989" s="53"/>
      <c r="X60989" s="53"/>
      <c r="Y60989" s="55"/>
    </row>
    <row r="60990" spans="21:25" x14ac:dyDescent="0.2">
      <c r="U60990" s="55"/>
      <c r="V60990" s="53"/>
      <c r="W60990" s="53"/>
      <c r="X60990" s="53"/>
      <c r="Y60990" s="55"/>
    </row>
    <row r="60991" spans="21:25" x14ac:dyDescent="0.2">
      <c r="U60991" s="55"/>
      <c r="V60991" s="53"/>
      <c r="W60991" s="53"/>
      <c r="X60991" s="53"/>
      <c r="Y60991" s="55"/>
    </row>
    <row r="60992" spans="21:25" x14ac:dyDescent="0.2">
      <c r="U60992" s="55"/>
      <c r="V60992" s="53"/>
      <c r="W60992" s="53"/>
      <c r="X60992" s="53"/>
      <c r="Y60992" s="55"/>
    </row>
    <row r="60993" spans="21:25" x14ac:dyDescent="0.2">
      <c r="U60993" s="55"/>
      <c r="V60993" s="53"/>
      <c r="W60993" s="53"/>
      <c r="X60993" s="53"/>
      <c r="Y60993" s="55"/>
    </row>
    <row r="60994" spans="21:25" x14ac:dyDescent="0.2">
      <c r="U60994" s="55"/>
      <c r="V60994" s="53"/>
      <c r="W60994" s="53"/>
      <c r="X60994" s="53"/>
      <c r="Y60994" s="55"/>
    </row>
    <row r="60995" spans="21:25" x14ac:dyDescent="0.2">
      <c r="U60995" s="55"/>
      <c r="V60995" s="53"/>
      <c r="W60995" s="53"/>
      <c r="X60995" s="53"/>
      <c r="Y60995" s="55"/>
    </row>
    <row r="60996" spans="21:25" x14ac:dyDescent="0.2">
      <c r="U60996" s="55"/>
      <c r="V60996" s="53"/>
      <c r="W60996" s="53"/>
      <c r="X60996" s="53"/>
      <c r="Y60996" s="55"/>
    </row>
    <row r="60997" spans="21:25" x14ac:dyDescent="0.2">
      <c r="U60997" s="55"/>
      <c r="V60997" s="53"/>
      <c r="W60997" s="53"/>
      <c r="X60997" s="53"/>
      <c r="Y60997" s="55"/>
    </row>
    <row r="60998" spans="21:25" x14ac:dyDescent="0.2">
      <c r="U60998" s="55"/>
      <c r="V60998" s="53"/>
      <c r="W60998" s="53"/>
      <c r="X60998" s="53"/>
      <c r="Y60998" s="55"/>
    </row>
    <row r="60999" spans="21:25" x14ac:dyDescent="0.2">
      <c r="U60999" s="55"/>
      <c r="V60999" s="53"/>
      <c r="W60999" s="53"/>
      <c r="X60999" s="53"/>
      <c r="Y60999" s="55"/>
    </row>
    <row r="61000" spans="21:25" x14ac:dyDescent="0.2">
      <c r="U61000" s="55"/>
      <c r="V61000" s="53"/>
      <c r="W61000" s="53"/>
      <c r="X61000" s="53"/>
      <c r="Y61000" s="55"/>
    </row>
    <row r="61001" spans="21:25" x14ac:dyDescent="0.2">
      <c r="U61001" s="55"/>
      <c r="V61001" s="53"/>
      <c r="W61001" s="53"/>
      <c r="X61001" s="53"/>
      <c r="Y61001" s="55"/>
    </row>
    <row r="61002" spans="21:25" x14ac:dyDescent="0.2">
      <c r="U61002" s="55"/>
      <c r="V61002" s="53"/>
      <c r="W61002" s="53"/>
      <c r="X61002" s="53"/>
      <c r="Y61002" s="55"/>
    </row>
    <row r="61003" spans="21:25" x14ac:dyDescent="0.2">
      <c r="U61003" s="55"/>
      <c r="V61003" s="53"/>
      <c r="W61003" s="53"/>
      <c r="X61003" s="53"/>
      <c r="Y61003" s="55"/>
    </row>
    <row r="61004" spans="21:25" x14ac:dyDescent="0.2">
      <c r="U61004" s="55"/>
      <c r="V61004" s="53"/>
      <c r="W61004" s="53"/>
      <c r="X61004" s="53"/>
      <c r="Y61004" s="55"/>
    </row>
    <row r="61005" spans="21:25" x14ac:dyDescent="0.2">
      <c r="U61005" s="55"/>
      <c r="V61005" s="53"/>
      <c r="W61005" s="53"/>
      <c r="X61005" s="53"/>
      <c r="Y61005" s="55"/>
    </row>
    <row r="61006" spans="21:25" x14ac:dyDescent="0.2">
      <c r="U61006" s="55"/>
      <c r="V61006" s="53"/>
      <c r="W61006" s="53"/>
      <c r="X61006" s="53"/>
      <c r="Y61006" s="55"/>
    </row>
    <row r="61007" spans="21:25" x14ac:dyDescent="0.2">
      <c r="U61007" s="55"/>
      <c r="V61007" s="53"/>
      <c r="W61007" s="53"/>
      <c r="X61007" s="53"/>
      <c r="Y61007" s="55"/>
    </row>
    <row r="61008" spans="21:25" x14ac:dyDescent="0.2">
      <c r="U61008" s="55"/>
      <c r="V61008" s="53"/>
      <c r="W61008" s="53"/>
      <c r="X61008" s="53"/>
      <c r="Y61008" s="55"/>
    </row>
    <row r="61009" spans="21:25" x14ac:dyDescent="0.2">
      <c r="U61009" s="55"/>
      <c r="V61009" s="53"/>
      <c r="W61009" s="53"/>
      <c r="X61009" s="53"/>
      <c r="Y61009" s="55"/>
    </row>
    <row r="61010" spans="21:25" x14ac:dyDescent="0.2">
      <c r="U61010" s="55"/>
      <c r="V61010" s="53"/>
      <c r="W61010" s="53"/>
      <c r="X61010" s="53"/>
      <c r="Y61010" s="55"/>
    </row>
    <row r="61011" spans="21:25" x14ac:dyDescent="0.2">
      <c r="U61011" s="55"/>
      <c r="V61011" s="53"/>
      <c r="W61011" s="53"/>
      <c r="X61011" s="53"/>
      <c r="Y61011" s="55"/>
    </row>
    <row r="61012" spans="21:25" x14ac:dyDescent="0.2">
      <c r="U61012" s="55"/>
      <c r="V61012" s="53"/>
      <c r="W61012" s="53"/>
      <c r="X61012" s="53"/>
      <c r="Y61012" s="55"/>
    </row>
    <row r="61013" spans="21:25" x14ac:dyDescent="0.2">
      <c r="U61013" s="55"/>
      <c r="V61013" s="53"/>
      <c r="W61013" s="53"/>
      <c r="X61013" s="53"/>
      <c r="Y61013" s="55"/>
    </row>
    <row r="61014" spans="21:25" x14ac:dyDescent="0.2">
      <c r="U61014" s="55"/>
      <c r="V61014" s="53"/>
      <c r="W61014" s="53"/>
      <c r="X61014" s="53"/>
      <c r="Y61014" s="55"/>
    </row>
    <row r="61015" spans="21:25" x14ac:dyDescent="0.2">
      <c r="U61015" s="55"/>
      <c r="V61015" s="53"/>
      <c r="W61015" s="53"/>
      <c r="X61015" s="53"/>
      <c r="Y61015" s="55"/>
    </row>
    <row r="61016" spans="21:25" x14ac:dyDescent="0.2">
      <c r="U61016" s="55"/>
      <c r="V61016" s="53"/>
      <c r="W61016" s="53"/>
      <c r="X61016" s="53"/>
      <c r="Y61016" s="55"/>
    </row>
    <row r="61017" spans="21:25" x14ac:dyDescent="0.2">
      <c r="U61017" s="55"/>
      <c r="V61017" s="53"/>
      <c r="W61017" s="53"/>
      <c r="X61017" s="53"/>
      <c r="Y61017" s="55"/>
    </row>
    <row r="61018" spans="21:25" x14ac:dyDescent="0.2">
      <c r="U61018" s="55"/>
      <c r="V61018" s="53"/>
      <c r="W61018" s="53"/>
      <c r="X61018" s="53"/>
      <c r="Y61018" s="55"/>
    </row>
    <row r="61019" spans="21:25" x14ac:dyDescent="0.2">
      <c r="U61019" s="55"/>
      <c r="V61019" s="53"/>
      <c r="W61019" s="53"/>
      <c r="X61019" s="53"/>
      <c r="Y61019" s="55"/>
    </row>
    <row r="61020" spans="21:25" x14ac:dyDescent="0.2">
      <c r="U61020" s="55"/>
      <c r="V61020" s="53"/>
      <c r="W61020" s="53"/>
      <c r="X61020" s="53"/>
      <c r="Y61020" s="55"/>
    </row>
    <row r="61021" spans="21:25" x14ac:dyDescent="0.2">
      <c r="U61021" s="55"/>
      <c r="V61021" s="53"/>
      <c r="W61021" s="53"/>
      <c r="X61021" s="53"/>
      <c r="Y61021" s="55"/>
    </row>
    <row r="61022" spans="21:25" x14ac:dyDescent="0.2">
      <c r="U61022" s="55"/>
      <c r="V61022" s="53"/>
      <c r="W61022" s="53"/>
      <c r="X61022" s="53"/>
      <c r="Y61022" s="55"/>
    </row>
    <row r="61023" spans="21:25" x14ac:dyDescent="0.2">
      <c r="U61023" s="55"/>
      <c r="V61023" s="53"/>
      <c r="W61023" s="53"/>
      <c r="X61023" s="53"/>
      <c r="Y61023" s="55"/>
    </row>
    <row r="61024" spans="21:25" x14ac:dyDescent="0.2">
      <c r="U61024" s="55"/>
      <c r="V61024" s="53"/>
      <c r="W61024" s="53"/>
      <c r="X61024" s="53"/>
      <c r="Y61024" s="55"/>
    </row>
    <row r="61025" spans="21:25" x14ac:dyDescent="0.2">
      <c r="U61025" s="55"/>
      <c r="V61025" s="53"/>
      <c r="W61025" s="53"/>
      <c r="X61025" s="53"/>
      <c r="Y61025" s="55"/>
    </row>
    <row r="61026" spans="21:25" x14ac:dyDescent="0.2">
      <c r="U61026" s="55"/>
      <c r="V61026" s="53"/>
      <c r="W61026" s="53"/>
      <c r="X61026" s="53"/>
      <c r="Y61026" s="55"/>
    </row>
    <row r="61027" spans="21:25" x14ac:dyDescent="0.2">
      <c r="U61027" s="55"/>
      <c r="V61027" s="53"/>
      <c r="W61027" s="53"/>
      <c r="X61027" s="53"/>
      <c r="Y61027" s="55"/>
    </row>
    <row r="61028" spans="21:25" x14ac:dyDescent="0.2">
      <c r="U61028" s="55"/>
      <c r="V61028" s="53"/>
      <c r="W61028" s="53"/>
      <c r="X61028" s="53"/>
      <c r="Y61028" s="55"/>
    </row>
    <row r="61029" spans="21:25" x14ac:dyDescent="0.2">
      <c r="U61029" s="55"/>
      <c r="V61029" s="53"/>
      <c r="W61029" s="53"/>
      <c r="X61029" s="53"/>
      <c r="Y61029" s="55"/>
    </row>
    <row r="61030" spans="21:25" x14ac:dyDescent="0.2">
      <c r="U61030" s="55"/>
      <c r="V61030" s="53"/>
      <c r="W61030" s="53"/>
      <c r="X61030" s="53"/>
      <c r="Y61030" s="55"/>
    </row>
    <row r="61031" spans="21:25" x14ac:dyDescent="0.2">
      <c r="U61031" s="55"/>
      <c r="V61031" s="53"/>
      <c r="W61031" s="53"/>
      <c r="X61031" s="53"/>
      <c r="Y61031" s="55"/>
    </row>
    <row r="61032" spans="21:25" x14ac:dyDescent="0.2">
      <c r="U61032" s="55"/>
      <c r="V61032" s="53"/>
      <c r="W61032" s="53"/>
      <c r="X61032" s="53"/>
      <c r="Y61032" s="55"/>
    </row>
    <row r="61033" spans="21:25" x14ac:dyDescent="0.2">
      <c r="U61033" s="55"/>
      <c r="V61033" s="53"/>
      <c r="W61033" s="53"/>
      <c r="X61033" s="53"/>
      <c r="Y61033" s="55"/>
    </row>
    <row r="61034" spans="21:25" x14ac:dyDescent="0.2">
      <c r="U61034" s="55"/>
      <c r="V61034" s="53"/>
      <c r="W61034" s="53"/>
      <c r="X61034" s="53"/>
      <c r="Y61034" s="55"/>
    </row>
    <row r="61035" spans="21:25" x14ac:dyDescent="0.2">
      <c r="U61035" s="55"/>
      <c r="V61035" s="53"/>
      <c r="W61035" s="53"/>
      <c r="X61035" s="53"/>
      <c r="Y61035" s="55"/>
    </row>
    <row r="61036" spans="21:25" x14ac:dyDescent="0.2">
      <c r="U61036" s="55"/>
      <c r="V61036" s="53"/>
      <c r="W61036" s="53"/>
      <c r="X61036" s="53"/>
      <c r="Y61036" s="55"/>
    </row>
    <row r="61037" spans="21:25" x14ac:dyDescent="0.2">
      <c r="U61037" s="55"/>
      <c r="V61037" s="53"/>
      <c r="W61037" s="53"/>
      <c r="X61037" s="53"/>
      <c r="Y61037" s="55"/>
    </row>
    <row r="61038" spans="21:25" x14ac:dyDescent="0.2">
      <c r="U61038" s="55"/>
      <c r="V61038" s="53"/>
      <c r="W61038" s="53"/>
      <c r="X61038" s="53"/>
      <c r="Y61038" s="55"/>
    </row>
    <row r="61039" spans="21:25" x14ac:dyDescent="0.2">
      <c r="U61039" s="55"/>
      <c r="V61039" s="53"/>
      <c r="W61039" s="53"/>
      <c r="X61039" s="53"/>
      <c r="Y61039" s="55"/>
    </row>
    <row r="61040" spans="21:25" x14ac:dyDescent="0.2">
      <c r="U61040" s="55"/>
      <c r="V61040" s="53"/>
      <c r="W61040" s="53"/>
      <c r="X61040" s="53"/>
      <c r="Y61040" s="55"/>
    </row>
    <row r="61041" spans="21:25" x14ac:dyDescent="0.2">
      <c r="U61041" s="55"/>
      <c r="V61041" s="53"/>
      <c r="W61041" s="53"/>
      <c r="X61041" s="53"/>
      <c r="Y61041" s="55"/>
    </row>
    <row r="61042" spans="21:25" x14ac:dyDescent="0.2">
      <c r="U61042" s="55"/>
      <c r="V61042" s="53"/>
      <c r="W61042" s="53"/>
      <c r="X61042" s="53"/>
      <c r="Y61042" s="55"/>
    </row>
    <row r="61043" spans="21:25" x14ac:dyDescent="0.2">
      <c r="U61043" s="55"/>
      <c r="V61043" s="53"/>
      <c r="W61043" s="53"/>
      <c r="X61043" s="53"/>
      <c r="Y61043" s="55"/>
    </row>
    <row r="61044" spans="21:25" x14ac:dyDescent="0.2">
      <c r="U61044" s="55"/>
      <c r="V61044" s="53"/>
      <c r="W61044" s="53"/>
      <c r="X61044" s="53"/>
      <c r="Y61044" s="55"/>
    </row>
    <row r="61045" spans="21:25" x14ac:dyDescent="0.2">
      <c r="U61045" s="55"/>
      <c r="V61045" s="53"/>
      <c r="W61045" s="53"/>
      <c r="X61045" s="53"/>
      <c r="Y61045" s="55"/>
    </row>
    <row r="61046" spans="21:25" x14ac:dyDescent="0.2">
      <c r="U61046" s="55"/>
      <c r="V61046" s="53"/>
      <c r="W61046" s="53"/>
      <c r="X61046" s="53"/>
      <c r="Y61046" s="55"/>
    </row>
    <row r="61047" spans="21:25" x14ac:dyDescent="0.2">
      <c r="U61047" s="55"/>
      <c r="V61047" s="53"/>
      <c r="W61047" s="53"/>
      <c r="X61047" s="53"/>
      <c r="Y61047" s="55"/>
    </row>
    <row r="61048" spans="21:25" x14ac:dyDescent="0.2">
      <c r="U61048" s="55"/>
      <c r="V61048" s="53"/>
      <c r="W61048" s="53"/>
      <c r="X61048" s="53"/>
      <c r="Y61048" s="55"/>
    </row>
    <row r="61049" spans="21:25" x14ac:dyDescent="0.2">
      <c r="U61049" s="55"/>
      <c r="V61049" s="53"/>
      <c r="W61049" s="53"/>
      <c r="X61049" s="53"/>
      <c r="Y61049" s="55"/>
    </row>
    <row r="61050" spans="21:25" x14ac:dyDescent="0.2">
      <c r="U61050" s="55"/>
      <c r="V61050" s="53"/>
      <c r="W61050" s="53"/>
      <c r="X61050" s="53"/>
      <c r="Y61050" s="55"/>
    </row>
    <row r="61051" spans="21:25" x14ac:dyDescent="0.2">
      <c r="U61051" s="55"/>
      <c r="V61051" s="53"/>
      <c r="W61051" s="53"/>
      <c r="X61051" s="53"/>
      <c r="Y61051" s="55"/>
    </row>
    <row r="61052" spans="21:25" x14ac:dyDescent="0.2">
      <c r="U61052" s="55"/>
      <c r="V61052" s="53"/>
      <c r="W61052" s="53"/>
      <c r="X61052" s="53"/>
      <c r="Y61052" s="55"/>
    </row>
    <row r="61053" spans="21:25" x14ac:dyDescent="0.2">
      <c r="U61053" s="55"/>
      <c r="V61053" s="53"/>
      <c r="W61053" s="53"/>
      <c r="X61053" s="53"/>
      <c r="Y61053" s="55"/>
    </row>
    <row r="61054" spans="21:25" x14ac:dyDescent="0.2">
      <c r="U61054" s="55"/>
      <c r="V61054" s="53"/>
      <c r="W61054" s="53"/>
      <c r="X61054" s="53"/>
      <c r="Y61054" s="55"/>
    </row>
    <row r="61055" spans="21:25" x14ac:dyDescent="0.2">
      <c r="U61055" s="55"/>
      <c r="V61055" s="53"/>
      <c r="W61055" s="53"/>
      <c r="X61055" s="53"/>
      <c r="Y61055" s="55"/>
    </row>
    <row r="61056" spans="21:25" x14ac:dyDescent="0.2">
      <c r="U61056" s="55"/>
      <c r="V61056" s="53"/>
      <c r="W61056" s="53"/>
      <c r="X61056" s="53"/>
      <c r="Y61056" s="55"/>
    </row>
    <row r="61057" spans="21:25" x14ac:dyDescent="0.2">
      <c r="U61057" s="55"/>
      <c r="V61057" s="53"/>
      <c r="W61057" s="53"/>
      <c r="X61057" s="53"/>
      <c r="Y61057" s="55"/>
    </row>
    <row r="61058" spans="21:25" x14ac:dyDescent="0.2">
      <c r="U61058" s="55"/>
      <c r="V61058" s="53"/>
      <c r="W61058" s="53"/>
      <c r="X61058" s="53"/>
      <c r="Y61058" s="55"/>
    </row>
    <row r="61059" spans="21:25" x14ac:dyDescent="0.2">
      <c r="U61059" s="55"/>
      <c r="V61059" s="53"/>
      <c r="W61059" s="53"/>
      <c r="X61059" s="53"/>
      <c r="Y61059" s="55"/>
    </row>
    <row r="61060" spans="21:25" x14ac:dyDescent="0.2">
      <c r="U61060" s="55"/>
      <c r="V61060" s="53"/>
      <c r="W61060" s="53"/>
      <c r="X61060" s="53"/>
      <c r="Y61060" s="55"/>
    </row>
    <row r="61061" spans="21:25" x14ac:dyDescent="0.2">
      <c r="U61061" s="55"/>
      <c r="V61061" s="53"/>
      <c r="W61061" s="53"/>
      <c r="X61061" s="53"/>
      <c r="Y61061" s="55"/>
    </row>
    <row r="61062" spans="21:25" x14ac:dyDescent="0.2">
      <c r="U61062" s="55"/>
      <c r="V61062" s="53"/>
      <c r="W61062" s="53"/>
      <c r="X61062" s="53"/>
      <c r="Y61062" s="55"/>
    </row>
    <row r="61063" spans="21:25" x14ac:dyDescent="0.2">
      <c r="U61063" s="55"/>
      <c r="V61063" s="53"/>
      <c r="W61063" s="53"/>
      <c r="X61063" s="53"/>
      <c r="Y61063" s="55"/>
    </row>
    <row r="61064" spans="21:25" x14ac:dyDescent="0.2">
      <c r="U61064" s="55"/>
      <c r="V61064" s="53"/>
      <c r="W61064" s="53"/>
      <c r="X61064" s="53"/>
      <c r="Y61064" s="55"/>
    </row>
    <row r="61065" spans="21:25" x14ac:dyDescent="0.2">
      <c r="U61065" s="55"/>
      <c r="V61065" s="53"/>
      <c r="W61065" s="53"/>
      <c r="X61065" s="53"/>
      <c r="Y61065" s="55"/>
    </row>
    <row r="61066" spans="21:25" x14ac:dyDescent="0.2">
      <c r="U61066" s="55"/>
      <c r="V61066" s="53"/>
      <c r="W61066" s="53"/>
      <c r="X61066" s="53"/>
      <c r="Y61066" s="55"/>
    </row>
    <row r="61067" spans="21:25" x14ac:dyDescent="0.2">
      <c r="U61067" s="55"/>
      <c r="V61067" s="53"/>
      <c r="W61067" s="53"/>
      <c r="X61067" s="53"/>
      <c r="Y61067" s="55"/>
    </row>
    <row r="61068" spans="21:25" x14ac:dyDescent="0.2">
      <c r="U61068" s="55"/>
      <c r="V61068" s="53"/>
      <c r="W61068" s="53"/>
      <c r="X61068" s="53"/>
      <c r="Y61068" s="55"/>
    </row>
    <row r="61069" spans="21:25" x14ac:dyDescent="0.2">
      <c r="U61069" s="55"/>
      <c r="V61069" s="53"/>
      <c r="W61069" s="53"/>
      <c r="X61069" s="53"/>
      <c r="Y61069" s="55"/>
    </row>
    <row r="61070" spans="21:25" x14ac:dyDescent="0.2">
      <c r="U61070" s="55"/>
      <c r="V61070" s="53"/>
      <c r="W61070" s="53"/>
      <c r="X61070" s="53"/>
      <c r="Y61070" s="55"/>
    </row>
    <row r="61071" spans="21:25" x14ac:dyDescent="0.2">
      <c r="U61071" s="55"/>
      <c r="V61071" s="53"/>
      <c r="W61071" s="53"/>
      <c r="X61071" s="53"/>
      <c r="Y61071" s="55"/>
    </row>
    <row r="61072" spans="21:25" x14ac:dyDescent="0.2">
      <c r="U61072" s="55"/>
      <c r="V61072" s="53"/>
      <c r="W61072" s="53"/>
      <c r="X61072" s="53"/>
      <c r="Y61072" s="55"/>
    </row>
    <row r="61073" spans="21:25" x14ac:dyDescent="0.2">
      <c r="U61073" s="55"/>
      <c r="V61073" s="53"/>
      <c r="W61073" s="53"/>
      <c r="X61073" s="53"/>
      <c r="Y61073" s="55"/>
    </row>
    <row r="61074" spans="21:25" x14ac:dyDescent="0.2">
      <c r="U61074" s="55"/>
      <c r="V61074" s="53"/>
      <c r="W61074" s="53"/>
      <c r="X61074" s="53"/>
      <c r="Y61074" s="55"/>
    </row>
    <row r="61075" spans="21:25" x14ac:dyDescent="0.2">
      <c r="U61075" s="55"/>
      <c r="V61075" s="53"/>
      <c r="W61075" s="53"/>
      <c r="X61075" s="53"/>
      <c r="Y61075" s="55"/>
    </row>
    <row r="61076" spans="21:25" x14ac:dyDescent="0.2">
      <c r="U61076" s="55"/>
      <c r="V61076" s="53"/>
      <c r="W61076" s="53"/>
      <c r="X61076" s="53"/>
      <c r="Y61076" s="55"/>
    </row>
    <row r="61077" spans="21:25" x14ac:dyDescent="0.2">
      <c r="U61077" s="55"/>
      <c r="V61077" s="53"/>
      <c r="W61077" s="53"/>
      <c r="X61077" s="53"/>
      <c r="Y61077" s="55"/>
    </row>
    <row r="61078" spans="21:25" x14ac:dyDescent="0.2">
      <c r="U61078" s="55"/>
      <c r="V61078" s="53"/>
      <c r="W61078" s="53"/>
      <c r="X61078" s="53"/>
      <c r="Y61078" s="55"/>
    </row>
    <row r="61079" spans="21:25" x14ac:dyDescent="0.2">
      <c r="U61079" s="55"/>
      <c r="V61079" s="53"/>
      <c r="W61079" s="53"/>
      <c r="X61079" s="53"/>
      <c r="Y61079" s="55"/>
    </row>
    <row r="61080" spans="21:25" x14ac:dyDescent="0.2">
      <c r="U61080" s="55"/>
      <c r="V61080" s="53"/>
      <c r="W61080" s="53"/>
      <c r="X61080" s="53"/>
      <c r="Y61080" s="55"/>
    </row>
    <row r="61081" spans="21:25" x14ac:dyDescent="0.2">
      <c r="U61081" s="55"/>
      <c r="V61081" s="53"/>
      <c r="W61081" s="53"/>
      <c r="X61081" s="53"/>
      <c r="Y61081" s="55"/>
    </row>
    <row r="61082" spans="21:25" x14ac:dyDescent="0.2">
      <c r="U61082" s="55"/>
      <c r="V61082" s="53"/>
      <c r="W61082" s="53"/>
      <c r="X61082" s="53"/>
      <c r="Y61082" s="55"/>
    </row>
    <row r="61083" spans="21:25" x14ac:dyDescent="0.2">
      <c r="U61083" s="55"/>
      <c r="V61083" s="53"/>
      <c r="W61083" s="53"/>
      <c r="X61083" s="53"/>
      <c r="Y61083" s="55"/>
    </row>
    <row r="61084" spans="21:25" x14ac:dyDescent="0.2">
      <c r="U61084" s="55"/>
      <c r="V61084" s="53"/>
      <c r="W61084" s="53"/>
      <c r="X61084" s="53"/>
      <c r="Y61084" s="55"/>
    </row>
    <row r="61085" spans="21:25" x14ac:dyDescent="0.2">
      <c r="U61085" s="55"/>
      <c r="V61085" s="53"/>
      <c r="W61085" s="53"/>
      <c r="X61085" s="53"/>
      <c r="Y61085" s="55"/>
    </row>
    <row r="61086" spans="21:25" x14ac:dyDescent="0.2">
      <c r="U61086" s="55"/>
      <c r="V61086" s="53"/>
      <c r="W61086" s="53"/>
      <c r="X61086" s="53"/>
      <c r="Y61086" s="55"/>
    </row>
    <row r="61087" spans="21:25" x14ac:dyDescent="0.2">
      <c r="U61087" s="55"/>
      <c r="V61087" s="53"/>
      <c r="W61087" s="53"/>
      <c r="X61087" s="53"/>
      <c r="Y61087" s="55"/>
    </row>
    <row r="61088" spans="21:25" x14ac:dyDescent="0.2">
      <c r="U61088" s="55"/>
      <c r="V61088" s="53"/>
      <c r="W61088" s="53"/>
      <c r="X61088" s="53"/>
      <c r="Y61088" s="55"/>
    </row>
    <row r="61089" spans="21:25" x14ac:dyDescent="0.2">
      <c r="U61089" s="55"/>
      <c r="V61089" s="53"/>
      <c r="W61089" s="53"/>
      <c r="X61089" s="53"/>
      <c r="Y61089" s="55"/>
    </row>
    <row r="61090" spans="21:25" x14ac:dyDescent="0.2">
      <c r="U61090" s="55"/>
      <c r="V61090" s="53"/>
      <c r="W61090" s="53"/>
      <c r="X61090" s="53"/>
      <c r="Y61090" s="55"/>
    </row>
    <row r="61091" spans="21:25" x14ac:dyDescent="0.2">
      <c r="U61091" s="55"/>
      <c r="V61091" s="53"/>
      <c r="W61091" s="53"/>
      <c r="X61091" s="53"/>
      <c r="Y61091" s="55"/>
    </row>
    <row r="61092" spans="21:25" x14ac:dyDescent="0.2">
      <c r="U61092" s="55"/>
      <c r="V61092" s="53"/>
      <c r="W61092" s="53"/>
      <c r="X61092" s="53"/>
      <c r="Y61092" s="55"/>
    </row>
    <row r="61093" spans="21:25" x14ac:dyDescent="0.2">
      <c r="U61093" s="55"/>
      <c r="V61093" s="53"/>
      <c r="W61093" s="53"/>
      <c r="X61093" s="53"/>
      <c r="Y61093" s="55"/>
    </row>
    <row r="61094" spans="21:25" x14ac:dyDescent="0.2">
      <c r="U61094" s="55"/>
      <c r="V61094" s="53"/>
      <c r="W61094" s="53"/>
      <c r="X61094" s="53"/>
      <c r="Y61094" s="55"/>
    </row>
    <row r="61095" spans="21:25" x14ac:dyDescent="0.2">
      <c r="U61095" s="55"/>
      <c r="V61095" s="53"/>
      <c r="W61095" s="53"/>
      <c r="X61095" s="53"/>
      <c r="Y61095" s="55"/>
    </row>
    <row r="61096" spans="21:25" x14ac:dyDescent="0.2">
      <c r="U61096" s="55"/>
      <c r="V61096" s="53"/>
      <c r="W61096" s="53"/>
      <c r="X61096" s="53"/>
      <c r="Y61096" s="55"/>
    </row>
    <row r="61097" spans="21:25" x14ac:dyDescent="0.2">
      <c r="U61097" s="55"/>
      <c r="V61097" s="53"/>
      <c r="W61097" s="53"/>
      <c r="X61097" s="53"/>
      <c r="Y61097" s="55"/>
    </row>
    <row r="61098" spans="21:25" x14ac:dyDescent="0.2">
      <c r="U61098" s="55"/>
      <c r="V61098" s="53"/>
      <c r="W61098" s="53"/>
      <c r="X61098" s="53"/>
      <c r="Y61098" s="55"/>
    </row>
    <row r="61099" spans="21:25" x14ac:dyDescent="0.2">
      <c r="U61099" s="55"/>
      <c r="V61099" s="53"/>
      <c r="W61099" s="53"/>
      <c r="X61099" s="53"/>
      <c r="Y61099" s="55"/>
    </row>
    <row r="61100" spans="21:25" x14ac:dyDescent="0.2">
      <c r="U61100" s="55"/>
      <c r="V61100" s="53"/>
      <c r="W61100" s="53"/>
      <c r="X61100" s="53"/>
      <c r="Y61100" s="55"/>
    </row>
    <row r="61101" spans="21:25" x14ac:dyDescent="0.2">
      <c r="U61101" s="55"/>
      <c r="V61101" s="53"/>
      <c r="W61101" s="53"/>
      <c r="X61101" s="53"/>
      <c r="Y61101" s="55"/>
    </row>
    <row r="61102" spans="21:25" x14ac:dyDescent="0.2">
      <c r="U61102" s="55"/>
      <c r="V61102" s="53"/>
      <c r="W61102" s="53"/>
      <c r="X61102" s="53"/>
      <c r="Y61102" s="55"/>
    </row>
    <row r="61103" spans="21:25" x14ac:dyDescent="0.2">
      <c r="U61103" s="55"/>
      <c r="V61103" s="53"/>
      <c r="W61103" s="53"/>
      <c r="X61103" s="53"/>
      <c r="Y61103" s="55"/>
    </row>
    <row r="61104" spans="21:25" x14ac:dyDescent="0.2">
      <c r="U61104" s="55"/>
      <c r="V61104" s="53"/>
      <c r="W61104" s="53"/>
      <c r="X61104" s="53"/>
      <c r="Y61104" s="55"/>
    </row>
    <row r="61105" spans="21:25" x14ac:dyDescent="0.2">
      <c r="U61105" s="55"/>
      <c r="V61105" s="53"/>
      <c r="W61105" s="53"/>
      <c r="X61105" s="53"/>
      <c r="Y61105" s="55"/>
    </row>
    <row r="61106" spans="21:25" x14ac:dyDescent="0.2">
      <c r="U61106" s="55"/>
      <c r="V61106" s="53"/>
      <c r="W61106" s="53"/>
      <c r="X61106" s="53"/>
      <c r="Y61106" s="55"/>
    </row>
    <row r="61107" spans="21:25" x14ac:dyDescent="0.2">
      <c r="U61107" s="55"/>
      <c r="V61107" s="53"/>
      <c r="W61107" s="53"/>
      <c r="X61107" s="53"/>
      <c r="Y61107" s="55"/>
    </row>
    <row r="61108" spans="21:25" x14ac:dyDescent="0.2">
      <c r="U61108" s="55"/>
      <c r="V61108" s="53"/>
      <c r="W61108" s="53"/>
      <c r="X61108" s="53"/>
      <c r="Y61108" s="55"/>
    </row>
    <row r="61109" spans="21:25" x14ac:dyDescent="0.2">
      <c r="U61109" s="55"/>
      <c r="V61109" s="53"/>
      <c r="W61109" s="53"/>
      <c r="X61109" s="53"/>
      <c r="Y61109" s="55"/>
    </row>
    <row r="61110" spans="21:25" x14ac:dyDescent="0.2">
      <c r="U61110" s="55"/>
      <c r="V61110" s="53"/>
      <c r="W61110" s="53"/>
      <c r="X61110" s="53"/>
      <c r="Y61110" s="55"/>
    </row>
    <row r="61111" spans="21:25" x14ac:dyDescent="0.2">
      <c r="U61111" s="55"/>
      <c r="V61111" s="53"/>
      <c r="W61111" s="53"/>
      <c r="X61111" s="53"/>
      <c r="Y61111" s="55"/>
    </row>
    <row r="61112" spans="21:25" x14ac:dyDescent="0.2">
      <c r="U61112" s="55"/>
      <c r="V61112" s="53"/>
      <c r="W61112" s="53"/>
      <c r="X61112" s="53"/>
      <c r="Y61112" s="55"/>
    </row>
    <row r="61113" spans="21:25" x14ac:dyDescent="0.2">
      <c r="U61113" s="55"/>
      <c r="V61113" s="53"/>
      <c r="W61113" s="53"/>
      <c r="X61113" s="53"/>
      <c r="Y61113" s="55"/>
    </row>
    <row r="61114" spans="21:25" x14ac:dyDescent="0.2">
      <c r="U61114" s="55"/>
      <c r="V61114" s="53"/>
      <c r="W61114" s="53"/>
      <c r="X61114" s="53"/>
      <c r="Y61114" s="55"/>
    </row>
    <row r="61115" spans="21:25" x14ac:dyDescent="0.2">
      <c r="U61115" s="55"/>
      <c r="V61115" s="53"/>
      <c r="W61115" s="53"/>
      <c r="X61115" s="53"/>
      <c r="Y61115" s="55"/>
    </row>
    <row r="61116" spans="21:25" x14ac:dyDescent="0.2">
      <c r="U61116" s="55"/>
      <c r="V61116" s="53"/>
      <c r="W61116" s="53"/>
      <c r="X61116" s="53"/>
      <c r="Y61116" s="55"/>
    </row>
    <row r="61117" spans="21:25" x14ac:dyDescent="0.2">
      <c r="U61117" s="55"/>
      <c r="V61117" s="53"/>
      <c r="W61117" s="53"/>
      <c r="X61117" s="53"/>
      <c r="Y61117" s="55"/>
    </row>
    <row r="61118" spans="21:25" x14ac:dyDescent="0.2">
      <c r="U61118" s="55"/>
      <c r="V61118" s="53"/>
      <c r="W61118" s="53"/>
      <c r="X61118" s="53"/>
      <c r="Y61118" s="55"/>
    </row>
    <row r="61119" spans="21:25" x14ac:dyDescent="0.2">
      <c r="U61119" s="55"/>
      <c r="V61119" s="53"/>
      <c r="W61119" s="53"/>
      <c r="X61119" s="53"/>
      <c r="Y61119" s="55"/>
    </row>
    <row r="61120" spans="21:25" x14ac:dyDescent="0.2">
      <c r="U61120" s="55"/>
      <c r="V61120" s="53"/>
      <c r="W61120" s="53"/>
      <c r="X61120" s="53"/>
      <c r="Y61120" s="55"/>
    </row>
    <row r="61121" spans="21:25" x14ac:dyDescent="0.2">
      <c r="U61121" s="55"/>
      <c r="V61121" s="53"/>
      <c r="W61121" s="53"/>
      <c r="X61121" s="53"/>
      <c r="Y61121" s="55"/>
    </row>
    <row r="61122" spans="21:25" x14ac:dyDescent="0.2">
      <c r="U61122" s="55"/>
      <c r="V61122" s="53"/>
      <c r="W61122" s="53"/>
      <c r="X61122" s="53"/>
      <c r="Y61122" s="55"/>
    </row>
    <row r="61123" spans="21:25" x14ac:dyDescent="0.2">
      <c r="U61123" s="55"/>
      <c r="V61123" s="53"/>
      <c r="W61123" s="53"/>
      <c r="X61123" s="53"/>
      <c r="Y61123" s="55"/>
    </row>
    <row r="61124" spans="21:25" x14ac:dyDescent="0.2">
      <c r="U61124" s="55"/>
      <c r="V61124" s="53"/>
      <c r="W61124" s="53"/>
      <c r="X61124" s="53"/>
      <c r="Y61124" s="55"/>
    </row>
    <row r="61125" spans="21:25" x14ac:dyDescent="0.2">
      <c r="U61125" s="55"/>
      <c r="V61125" s="53"/>
      <c r="W61125" s="53"/>
      <c r="X61125" s="53"/>
      <c r="Y61125" s="55"/>
    </row>
    <row r="61126" spans="21:25" x14ac:dyDescent="0.2">
      <c r="U61126" s="55"/>
      <c r="V61126" s="53"/>
      <c r="W61126" s="53"/>
      <c r="X61126" s="53"/>
      <c r="Y61126" s="55"/>
    </row>
    <row r="61127" spans="21:25" x14ac:dyDescent="0.2">
      <c r="U61127" s="55"/>
      <c r="V61127" s="53"/>
      <c r="W61127" s="53"/>
      <c r="X61127" s="53"/>
      <c r="Y61127" s="55"/>
    </row>
    <row r="61128" spans="21:25" x14ac:dyDescent="0.2">
      <c r="U61128" s="55"/>
      <c r="V61128" s="53"/>
      <c r="W61128" s="53"/>
      <c r="X61128" s="53"/>
      <c r="Y61128" s="55"/>
    </row>
    <row r="61129" spans="21:25" x14ac:dyDescent="0.2">
      <c r="U61129" s="55"/>
      <c r="V61129" s="53"/>
      <c r="W61129" s="53"/>
      <c r="X61129" s="53"/>
      <c r="Y61129" s="55"/>
    </row>
    <row r="61130" spans="21:25" x14ac:dyDescent="0.2">
      <c r="U61130" s="55"/>
      <c r="V61130" s="53"/>
      <c r="W61130" s="53"/>
      <c r="X61130" s="53"/>
      <c r="Y61130" s="55"/>
    </row>
    <row r="61131" spans="21:25" x14ac:dyDescent="0.2">
      <c r="U61131" s="55"/>
      <c r="V61131" s="53"/>
      <c r="W61131" s="53"/>
      <c r="X61131" s="53"/>
      <c r="Y61131" s="55"/>
    </row>
    <row r="61132" spans="21:25" x14ac:dyDescent="0.2">
      <c r="U61132" s="55"/>
      <c r="V61132" s="53"/>
      <c r="W61132" s="53"/>
      <c r="X61132" s="53"/>
      <c r="Y61132" s="55"/>
    </row>
    <row r="61133" spans="21:25" x14ac:dyDescent="0.2">
      <c r="U61133" s="55"/>
      <c r="V61133" s="53"/>
      <c r="W61133" s="53"/>
      <c r="X61133" s="53"/>
      <c r="Y61133" s="55"/>
    </row>
    <row r="61134" spans="21:25" x14ac:dyDescent="0.2">
      <c r="U61134" s="55"/>
      <c r="V61134" s="53"/>
      <c r="W61134" s="53"/>
      <c r="X61134" s="53"/>
      <c r="Y61134" s="55"/>
    </row>
    <row r="61135" spans="21:25" x14ac:dyDescent="0.2">
      <c r="U61135" s="55"/>
      <c r="V61135" s="53"/>
      <c r="W61135" s="53"/>
      <c r="X61135" s="53"/>
      <c r="Y61135" s="55"/>
    </row>
    <row r="61136" spans="21:25" x14ac:dyDescent="0.2">
      <c r="U61136" s="55"/>
      <c r="V61136" s="53"/>
      <c r="W61136" s="53"/>
      <c r="X61136" s="53"/>
      <c r="Y61136" s="55"/>
    </row>
    <row r="61137" spans="21:25" x14ac:dyDescent="0.2">
      <c r="U61137" s="55"/>
      <c r="V61137" s="53"/>
      <c r="W61137" s="53"/>
      <c r="X61137" s="53"/>
      <c r="Y61137" s="55"/>
    </row>
    <row r="61138" spans="21:25" x14ac:dyDescent="0.2">
      <c r="U61138" s="55"/>
      <c r="V61138" s="53"/>
      <c r="W61138" s="53"/>
      <c r="X61138" s="53"/>
      <c r="Y61138" s="55"/>
    </row>
    <row r="61139" spans="21:25" x14ac:dyDescent="0.2">
      <c r="U61139" s="55"/>
      <c r="V61139" s="53"/>
      <c r="W61139" s="53"/>
      <c r="X61139" s="53"/>
      <c r="Y61139" s="55"/>
    </row>
    <row r="61140" spans="21:25" x14ac:dyDescent="0.2">
      <c r="U61140" s="55"/>
      <c r="V61140" s="53"/>
      <c r="W61140" s="53"/>
      <c r="X61140" s="53"/>
      <c r="Y61140" s="55"/>
    </row>
    <row r="61141" spans="21:25" x14ac:dyDescent="0.2">
      <c r="U61141" s="55"/>
      <c r="V61141" s="53"/>
      <c r="W61141" s="53"/>
      <c r="X61141" s="53"/>
      <c r="Y61141" s="55"/>
    </row>
    <row r="61142" spans="21:25" x14ac:dyDescent="0.2">
      <c r="U61142" s="55"/>
      <c r="V61142" s="53"/>
      <c r="W61142" s="53"/>
      <c r="X61142" s="53"/>
      <c r="Y61142" s="55"/>
    </row>
    <row r="61143" spans="21:25" x14ac:dyDescent="0.2">
      <c r="U61143" s="55"/>
      <c r="V61143" s="53"/>
      <c r="W61143" s="53"/>
      <c r="X61143" s="53"/>
      <c r="Y61143" s="55"/>
    </row>
    <row r="61144" spans="21:25" x14ac:dyDescent="0.2">
      <c r="U61144" s="55"/>
      <c r="V61144" s="53"/>
      <c r="W61144" s="53"/>
      <c r="X61144" s="53"/>
      <c r="Y61144" s="55"/>
    </row>
    <row r="61145" spans="21:25" x14ac:dyDescent="0.2">
      <c r="U61145" s="55"/>
      <c r="V61145" s="53"/>
      <c r="W61145" s="53"/>
      <c r="X61145" s="53"/>
      <c r="Y61145" s="55"/>
    </row>
    <row r="61146" spans="21:25" x14ac:dyDescent="0.2">
      <c r="U61146" s="55"/>
      <c r="V61146" s="53"/>
      <c r="W61146" s="53"/>
      <c r="X61146" s="53"/>
      <c r="Y61146" s="55"/>
    </row>
    <row r="61147" spans="21:25" x14ac:dyDescent="0.2">
      <c r="U61147" s="55"/>
      <c r="V61147" s="53"/>
      <c r="W61147" s="53"/>
      <c r="X61147" s="53"/>
      <c r="Y61147" s="55"/>
    </row>
    <row r="61148" spans="21:25" x14ac:dyDescent="0.2">
      <c r="U61148" s="55"/>
      <c r="V61148" s="53"/>
      <c r="W61148" s="53"/>
      <c r="X61148" s="53"/>
      <c r="Y61148" s="55"/>
    </row>
    <row r="61149" spans="21:25" x14ac:dyDescent="0.2">
      <c r="U61149" s="55"/>
      <c r="V61149" s="53"/>
      <c r="W61149" s="53"/>
      <c r="X61149" s="53"/>
      <c r="Y61149" s="55"/>
    </row>
    <row r="61150" spans="21:25" x14ac:dyDescent="0.2">
      <c r="U61150" s="55"/>
      <c r="V61150" s="53"/>
      <c r="W61150" s="53"/>
      <c r="X61150" s="53"/>
      <c r="Y61150" s="55"/>
    </row>
    <row r="61151" spans="21:25" x14ac:dyDescent="0.2">
      <c r="U61151" s="55"/>
      <c r="V61151" s="53"/>
      <c r="W61151" s="53"/>
      <c r="X61151" s="53"/>
      <c r="Y61151" s="55"/>
    </row>
    <row r="61152" spans="21:25" x14ac:dyDescent="0.2">
      <c r="U61152" s="55"/>
      <c r="V61152" s="53"/>
      <c r="W61152" s="53"/>
      <c r="X61152" s="53"/>
      <c r="Y61152" s="55"/>
    </row>
    <row r="61153" spans="21:25" x14ac:dyDescent="0.2">
      <c r="U61153" s="55"/>
      <c r="V61153" s="53"/>
      <c r="W61153" s="53"/>
      <c r="X61153" s="53"/>
      <c r="Y61153" s="55"/>
    </row>
    <row r="61154" spans="21:25" x14ac:dyDescent="0.2">
      <c r="U61154" s="55"/>
      <c r="V61154" s="53"/>
      <c r="W61154" s="53"/>
      <c r="X61154" s="53"/>
      <c r="Y61154" s="55"/>
    </row>
    <row r="61155" spans="21:25" x14ac:dyDescent="0.2">
      <c r="U61155" s="55"/>
      <c r="V61155" s="53"/>
      <c r="W61155" s="53"/>
      <c r="X61155" s="53"/>
      <c r="Y61155" s="55"/>
    </row>
    <row r="61156" spans="21:25" x14ac:dyDescent="0.2">
      <c r="U61156" s="55"/>
      <c r="V61156" s="53"/>
      <c r="W61156" s="53"/>
      <c r="X61156" s="53"/>
      <c r="Y61156" s="55"/>
    </row>
    <row r="61157" spans="21:25" x14ac:dyDescent="0.2">
      <c r="U61157" s="55"/>
      <c r="V61157" s="53"/>
      <c r="W61157" s="53"/>
      <c r="X61157" s="53"/>
      <c r="Y61157" s="55"/>
    </row>
    <row r="61158" spans="21:25" x14ac:dyDescent="0.2">
      <c r="U61158" s="55"/>
      <c r="V61158" s="53"/>
      <c r="W61158" s="53"/>
      <c r="X61158" s="53"/>
      <c r="Y61158" s="55"/>
    </row>
    <row r="61159" spans="21:25" x14ac:dyDescent="0.2">
      <c r="U61159" s="55"/>
      <c r="V61159" s="53"/>
      <c r="W61159" s="53"/>
      <c r="X61159" s="53"/>
      <c r="Y61159" s="55"/>
    </row>
    <row r="61160" spans="21:25" x14ac:dyDescent="0.2">
      <c r="U61160" s="55"/>
      <c r="V61160" s="53"/>
      <c r="W61160" s="53"/>
      <c r="X61160" s="53"/>
      <c r="Y61160" s="55"/>
    </row>
    <row r="61161" spans="21:25" x14ac:dyDescent="0.2">
      <c r="U61161" s="55"/>
      <c r="V61161" s="53"/>
      <c r="W61161" s="53"/>
      <c r="X61161" s="53"/>
      <c r="Y61161" s="55"/>
    </row>
    <row r="61162" spans="21:25" x14ac:dyDescent="0.2">
      <c r="U61162" s="55"/>
      <c r="V61162" s="53"/>
      <c r="W61162" s="53"/>
      <c r="X61162" s="53"/>
      <c r="Y61162" s="55"/>
    </row>
    <row r="61163" spans="21:25" x14ac:dyDescent="0.2">
      <c r="U61163" s="55"/>
      <c r="V61163" s="53"/>
      <c r="W61163" s="53"/>
      <c r="X61163" s="53"/>
      <c r="Y61163" s="55"/>
    </row>
    <row r="61164" spans="21:25" x14ac:dyDescent="0.2">
      <c r="U61164" s="55"/>
      <c r="V61164" s="53"/>
      <c r="W61164" s="53"/>
      <c r="X61164" s="53"/>
      <c r="Y61164" s="55"/>
    </row>
    <row r="61165" spans="21:25" x14ac:dyDescent="0.2">
      <c r="U61165" s="55"/>
      <c r="V61165" s="53"/>
      <c r="W61165" s="53"/>
      <c r="X61165" s="53"/>
      <c r="Y61165" s="55"/>
    </row>
    <row r="61166" spans="21:25" x14ac:dyDescent="0.2">
      <c r="U61166" s="55"/>
      <c r="V61166" s="53"/>
      <c r="W61166" s="53"/>
      <c r="X61166" s="53"/>
      <c r="Y61166" s="55"/>
    </row>
    <row r="61167" spans="21:25" x14ac:dyDescent="0.2">
      <c r="U61167" s="55"/>
      <c r="V61167" s="53"/>
      <c r="W61167" s="53"/>
      <c r="X61167" s="53"/>
      <c r="Y61167" s="55"/>
    </row>
    <row r="61168" spans="21:25" x14ac:dyDescent="0.2">
      <c r="U61168" s="55"/>
      <c r="V61168" s="53"/>
      <c r="W61168" s="53"/>
      <c r="X61168" s="53"/>
      <c r="Y61168" s="55"/>
    </row>
    <row r="61169" spans="21:25" x14ac:dyDescent="0.2">
      <c r="U61169" s="55"/>
      <c r="V61169" s="53"/>
      <c r="W61169" s="53"/>
      <c r="X61169" s="53"/>
      <c r="Y61169" s="55"/>
    </row>
    <row r="61170" spans="21:25" x14ac:dyDescent="0.2">
      <c r="U61170" s="55"/>
      <c r="V61170" s="53"/>
      <c r="W61170" s="53"/>
      <c r="X61170" s="53"/>
      <c r="Y61170" s="55"/>
    </row>
    <row r="61171" spans="21:25" x14ac:dyDescent="0.2">
      <c r="U61171" s="55"/>
      <c r="V61171" s="53"/>
      <c r="W61171" s="53"/>
      <c r="X61171" s="53"/>
      <c r="Y61171" s="55"/>
    </row>
    <row r="61172" spans="21:25" x14ac:dyDescent="0.2">
      <c r="U61172" s="55"/>
      <c r="V61172" s="53"/>
      <c r="W61172" s="53"/>
      <c r="X61172" s="53"/>
      <c r="Y61172" s="55"/>
    </row>
    <row r="61173" spans="21:25" x14ac:dyDescent="0.2">
      <c r="U61173" s="55"/>
      <c r="V61173" s="53"/>
      <c r="W61173" s="53"/>
      <c r="X61173" s="53"/>
      <c r="Y61173" s="55"/>
    </row>
    <row r="61174" spans="21:25" x14ac:dyDescent="0.2">
      <c r="U61174" s="55"/>
      <c r="V61174" s="53"/>
      <c r="W61174" s="53"/>
      <c r="X61174" s="53"/>
      <c r="Y61174" s="55"/>
    </row>
    <row r="61175" spans="21:25" x14ac:dyDescent="0.2">
      <c r="U61175" s="55"/>
      <c r="V61175" s="53"/>
      <c r="W61175" s="53"/>
      <c r="X61175" s="53"/>
      <c r="Y61175" s="55"/>
    </row>
    <row r="61176" spans="21:25" x14ac:dyDescent="0.2">
      <c r="U61176" s="55"/>
      <c r="V61176" s="53"/>
      <c r="W61176" s="53"/>
      <c r="X61176" s="53"/>
      <c r="Y61176" s="55"/>
    </row>
    <row r="61177" spans="21:25" x14ac:dyDescent="0.2">
      <c r="U61177" s="55"/>
      <c r="V61177" s="53"/>
      <c r="W61177" s="53"/>
      <c r="X61177" s="53"/>
      <c r="Y61177" s="55"/>
    </row>
    <row r="61178" spans="21:25" x14ac:dyDescent="0.2">
      <c r="U61178" s="55"/>
      <c r="V61178" s="53"/>
      <c r="W61178" s="53"/>
      <c r="X61178" s="53"/>
      <c r="Y61178" s="55"/>
    </row>
    <row r="61179" spans="21:25" x14ac:dyDescent="0.2">
      <c r="U61179" s="55"/>
      <c r="V61179" s="53"/>
      <c r="W61179" s="53"/>
      <c r="X61179" s="53"/>
      <c r="Y61179" s="55"/>
    </row>
    <row r="61180" spans="21:25" x14ac:dyDescent="0.2">
      <c r="U61180" s="55"/>
      <c r="V61180" s="53"/>
      <c r="W61180" s="53"/>
      <c r="X61180" s="53"/>
      <c r="Y61180" s="55"/>
    </row>
    <row r="61181" spans="21:25" x14ac:dyDescent="0.2">
      <c r="U61181" s="55"/>
      <c r="V61181" s="53"/>
      <c r="W61181" s="53"/>
      <c r="X61181" s="53"/>
      <c r="Y61181" s="55"/>
    </row>
    <row r="61182" spans="21:25" x14ac:dyDescent="0.2">
      <c r="U61182" s="55"/>
      <c r="V61182" s="53"/>
      <c r="W61182" s="53"/>
      <c r="X61182" s="53"/>
      <c r="Y61182" s="55"/>
    </row>
    <row r="61183" spans="21:25" x14ac:dyDescent="0.2">
      <c r="U61183" s="55"/>
      <c r="V61183" s="53"/>
      <c r="W61183" s="53"/>
      <c r="X61183" s="53"/>
      <c r="Y61183" s="55"/>
    </row>
    <row r="61184" spans="21:25" x14ac:dyDescent="0.2">
      <c r="U61184" s="55"/>
      <c r="V61184" s="53"/>
      <c r="W61184" s="53"/>
      <c r="X61184" s="53"/>
      <c r="Y61184" s="55"/>
    </row>
    <row r="61185" spans="21:25" x14ac:dyDescent="0.2">
      <c r="U61185" s="55"/>
      <c r="V61185" s="53"/>
      <c r="W61185" s="53"/>
      <c r="X61185" s="53"/>
      <c r="Y61185" s="55"/>
    </row>
    <row r="61186" spans="21:25" x14ac:dyDescent="0.2">
      <c r="U61186" s="55"/>
      <c r="V61186" s="53"/>
      <c r="W61186" s="53"/>
      <c r="X61186" s="53"/>
      <c r="Y61186" s="55"/>
    </row>
    <row r="61187" spans="21:25" x14ac:dyDescent="0.2">
      <c r="U61187" s="55"/>
      <c r="V61187" s="53"/>
      <c r="W61187" s="53"/>
      <c r="X61187" s="53"/>
      <c r="Y61187" s="55"/>
    </row>
    <row r="61188" spans="21:25" x14ac:dyDescent="0.2">
      <c r="U61188" s="55"/>
      <c r="V61188" s="53"/>
      <c r="W61188" s="53"/>
      <c r="X61188" s="53"/>
      <c r="Y61188" s="55"/>
    </row>
    <row r="61189" spans="21:25" x14ac:dyDescent="0.2">
      <c r="U61189" s="55"/>
      <c r="V61189" s="53"/>
      <c r="W61189" s="53"/>
      <c r="X61189" s="53"/>
      <c r="Y61189" s="55"/>
    </row>
    <row r="61190" spans="21:25" x14ac:dyDescent="0.2">
      <c r="U61190" s="55"/>
      <c r="V61190" s="53"/>
      <c r="W61190" s="53"/>
      <c r="X61190" s="53"/>
      <c r="Y61190" s="55"/>
    </row>
    <row r="61191" spans="21:25" x14ac:dyDescent="0.2">
      <c r="U61191" s="55"/>
      <c r="V61191" s="53"/>
      <c r="W61191" s="53"/>
      <c r="X61191" s="53"/>
      <c r="Y61191" s="55"/>
    </row>
    <row r="61192" spans="21:25" x14ac:dyDescent="0.2">
      <c r="U61192" s="55"/>
      <c r="V61192" s="53"/>
      <c r="W61192" s="53"/>
      <c r="X61192" s="53"/>
      <c r="Y61192" s="55"/>
    </row>
    <row r="61193" spans="21:25" x14ac:dyDescent="0.2">
      <c r="U61193" s="55"/>
      <c r="V61193" s="53"/>
      <c r="W61193" s="53"/>
      <c r="X61193" s="53"/>
      <c r="Y61193" s="55"/>
    </row>
    <row r="61194" spans="21:25" x14ac:dyDescent="0.2">
      <c r="U61194" s="55"/>
      <c r="V61194" s="53"/>
      <c r="W61194" s="53"/>
      <c r="X61194" s="53"/>
      <c r="Y61194" s="55"/>
    </row>
    <row r="61195" spans="21:25" x14ac:dyDescent="0.2">
      <c r="U61195" s="55"/>
      <c r="V61195" s="53"/>
      <c r="W61195" s="53"/>
      <c r="X61195" s="53"/>
      <c r="Y61195" s="55"/>
    </row>
    <row r="61196" spans="21:25" x14ac:dyDescent="0.2">
      <c r="U61196" s="55"/>
      <c r="V61196" s="53"/>
      <c r="W61196" s="53"/>
      <c r="X61196" s="53"/>
      <c r="Y61196" s="55"/>
    </row>
    <row r="61197" spans="21:25" x14ac:dyDescent="0.2">
      <c r="U61197" s="55"/>
      <c r="V61197" s="53"/>
      <c r="W61197" s="53"/>
      <c r="X61197" s="53"/>
      <c r="Y61197" s="55"/>
    </row>
    <row r="61198" spans="21:25" x14ac:dyDescent="0.2">
      <c r="U61198" s="55"/>
      <c r="V61198" s="53"/>
      <c r="W61198" s="53"/>
      <c r="X61198" s="53"/>
      <c r="Y61198" s="55"/>
    </row>
    <row r="61199" spans="21:25" x14ac:dyDescent="0.2">
      <c r="U61199" s="55"/>
      <c r="V61199" s="53"/>
      <c r="W61199" s="53"/>
      <c r="X61199" s="53"/>
      <c r="Y61199" s="55"/>
    </row>
    <row r="61200" spans="21:25" x14ac:dyDescent="0.2">
      <c r="U61200" s="55"/>
      <c r="V61200" s="53"/>
      <c r="W61200" s="53"/>
      <c r="X61200" s="53"/>
      <c r="Y61200" s="55"/>
    </row>
    <row r="61201" spans="21:25" x14ac:dyDescent="0.2">
      <c r="U61201" s="55"/>
      <c r="V61201" s="53"/>
      <c r="W61201" s="53"/>
      <c r="X61201" s="53"/>
      <c r="Y61201" s="55"/>
    </row>
    <row r="61202" spans="21:25" x14ac:dyDescent="0.2">
      <c r="U61202" s="55"/>
      <c r="V61202" s="53"/>
      <c r="W61202" s="53"/>
      <c r="X61202" s="53"/>
      <c r="Y61202" s="55"/>
    </row>
    <row r="61203" spans="21:25" x14ac:dyDescent="0.2">
      <c r="U61203" s="55"/>
      <c r="V61203" s="53"/>
      <c r="W61203" s="53"/>
      <c r="X61203" s="53"/>
      <c r="Y61203" s="55"/>
    </row>
    <row r="61204" spans="21:25" x14ac:dyDescent="0.2">
      <c r="U61204" s="55"/>
      <c r="V61204" s="53"/>
      <c r="W61204" s="53"/>
      <c r="X61204" s="53"/>
      <c r="Y61204" s="55"/>
    </row>
    <row r="61205" spans="21:25" x14ac:dyDescent="0.2">
      <c r="U61205" s="55"/>
      <c r="V61205" s="53"/>
      <c r="W61205" s="53"/>
      <c r="X61205" s="53"/>
      <c r="Y61205" s="55"/>
    </row>
    <row r="61206" spans="21:25" x14ac:dyDescent="0.2">
      <c r="U61206" s="55"/>
      <c r="V61206" s="53"/>
      <c r="W61206" s="53"/>
      <c r="X61206" s="53"/>
      <c r="Y61206" s="55"/>
    </row>
    <row r="61207" spans="21:25" x14ac:dyDescent="0.2">
      <c r="U61207" s="55"/>
      <c r="V61207" s="53"/>
      <c r="W61207" s="53"/>
      <c r="X61207" s="53"/>
      <c r="Y61207" s="55"/>
    </row>
    <row r="61208" spans="21:25" x14ac:dyDescent="0.2">
      <c r="U61208" s="55"/>
      <c r="V61208" s="53"/>
      <c r="W61208" s="53"/>
      <c r="X61208" s="53"/>
      <c r="Y61208" s="55"/>
    </row>
    <row r="61209" spans="21:25" x14ac:dyDescent="0.2">
      <c r="U61209" s="55"/>
      <c r="V61209" s="53"/>
      <c r="W61209" s="53"/>
      <c r="X61209" s="53"/>
      <c r="Y61209" s="55"/>
    </row>
    <row r="61210" spans="21:25" x14ac:dyDescent="0.2">
      <c r="U61210" s="55"/>
      <c r="V61210" s="53"/>
      <c r="W61210" s="53"/>
      <c r="X61210" s="53"/>
      <c r="Y61210" s="55"/>
    </row>
    <row r="61211" spans="21:25" x14ac:dyDescent="0.2">
      <c r="U61211" s="55"/>
      <c r="V61211" s="53"/>
      <c r="W61211" s="53"/>
      <c r="X61211" s="53"/>
      <c r="Y61211" s="55"/>
    </row>
    <row r="61212" spans="21:25" x14ac:dyDescent="0.2">
      <c r="U61212" s="55"/>
      <c r="V61212" s="53"/>
      <c r="W61212" s="53"/>
      <c r="X61212" s="53"/>
      <c r="Y61212" s="55"/>
    </row>
    <row r="61213" spans="21:25" x14ac:dyDescent="0.2">
      <c r="U61213" s="55"/>
      <c r="V61213" s="53"/>
      <c r="W61213" s="53"/>
      <c r="X61213" s="53"/>
      <c r="Y61213" s="55"/>
    </row>
    <row r="61214" spans="21:25" x14ac:dyDescent="0.2">
      <c r="U61214" s="55"/>
      <c r="V61214" s="53"/>
      <c r="W61214" s="53"/>
      <c r="X61214" s="53"/>
      <c r="Y61214" s="55"/>
    </row>
    <row r="61215" spans="21:25" x14ac:dyDescent="0.2">
      <c r="U61215" s="55"/>
      <c r="V61215" s="53"/>
      <c r="W61215" s="53"/>
      <c r="X61215" s="53"/>
      <c r="Y61215" s="55"/>
    </row>
    <row r="61216" spans="21:25" x14ac:dyDescent="0.2">
      <c r="U61216" s="55"/>
      <c r="V61216" s="53"/>
      <c r="W61216" s="53"/>
      <c r="X61216" s="53"/>
      <c r="Y61216" s="55"/>
    </row>
    <row r="61217" spans="21:25" x14ac:dyDescent="0.2">
      <c r="U61217" s="55"/>
      <c r="V61217" s="53"/>
      <c r="W61217" s="53"/>
      <c r="X61217" s="53"/>
      <c r="Y61217" s="55"/>
    </row>
    <row r="61218" spans="21:25" x14ac:dyDescent="0.2">
      <c r="U61218" s="55"/>
      <c r="V61218" s="53"/>
      <c r="W61218" s="53"/>
      <c r="X61218" s="53"/>
      <c r="Y61218" s="55"/>
    </row>
    <row r="61219" spans="21:25" x14ac:dyDescent="0.2">
      <c r="U61219" s="55"/>
      <c r="V61219" s="53"/>
      <c r="W61219" s="53"/>
      <c r="X61219" s="53"/>
      <c r="Y61219" s="55"/>
    </row>
    <row r="61220" spans="21:25" x14ac:dyDescent="0.2">
      <c r="U61220" s="55"/>
      <c r="V61220" s="53"/>
      <c r="W61220" s="53"/>
      <c r="X61220" s="53"/>
      <c r="Y61220" s="55"/>
    </row>
    <row r="61221" spans="21:25" x14ac:dyDescent="0.2">
      <c r="U61221" s="55"/>
      <c r="V61221" s="53"/>
      <c r="W61221" s="53"/>
      <c r="X61221" s="53"/>
      <c r="Y61221" s="55"/>
    </row>
    <row r="61222" spans="21:25" x14ac:dyDescent="0.2">
      <c r="U61222" s="55"/>
      <c r="V61222" s="53"/>
      <c r="W61222" s="53"/>
      <c r="X61222" s="53"/>
      <c r="Y61222" s="55"/>
    </row>
    <row r="61223" spans="21:25" x14ac:dyDescent="0.2">
      <c r="U61223" s="55"/>
      <c r="V61223" s="53"/>
      <c r="W61223" s="53"/>
      <c r="X61223" s="53"/>
      <c r="Y61223" s="55"/>
    </row>
    <row r="61224" spans="21:25" x14ac:dyDescent="0.2">
      <c r="U61224" s="55"/>
      <c r="V61224" s="53"/>
      <c r="W61224" s="53"/>
      <c r="X61224" s="53"/>
      <c r="Y61224" s="55"/>
    </row>
    <row r="61225" spans="21:25" x14ac:dyDescent="0.2">
      <c r="U61225" s="55"/>
      <c r="V61225" s="53"/>
      <c r="W61225" s="53"/>
      <c r="X61225" s="53"/>
      <c r="Y61225" s="55"/>
    </row>
    <row r="61226" spans="21:25" x14ac:dyDescent="0.2">
      <c r="U61226" s="55"/>
      <c r="V61226" s="53"/>
      <c r="W61226" s="53"/>
      <c r="X61226" s="53"/>
      <c r="Y61226" s="55"/>
    </row>
    <row r="61227" spans="21:25" x14ac:dyDescent="0.2">
      <c r="U61227" s="55"/>
      <c r="V61227" s="53"/>
      <c r="W61227" s="53"/>
      <c r="X61227" s="53"/>
      <c r="Y61227" s="55"/>
    </row>
    <row r="61228" spans="21:25" x14ac:dyDescent="0.2">
      <c r="U61228" s="55"/>
      <c r="V61228" s="53"/>
      <c r="W61228" s="53"/>
      <c r="X61228" s="53"/>
      <c r="Y61228" s="55"/>
    </row>
    <row r="61229" spans="21:25" x14ac:dyDescent="0.2">
      <c r="U61229" s="55"/>
      <c r="V61229" s="53"/>
      <c r="W61229" s="53"/>
      <c r="X61229" s="53"/>
      <c r="Y61229" s="55"/>
    </row>
    <row r="61230" spans="21:25" x14ac:dyDescent="0.2">
      <c r="U61230" s="55"/>
      <c r="V61230" s="53"/>
      <c r="W61230" s="53"/>
      <c r="X61230" s="53"/>
      <c r="Y61230" s="55"/>
    </row>
    <row r="61231" spans="21:25" x14ac:dyDescent="0.2">
      <c r="U61231" s="55"/>
      <c r="V61231" s="53"/>
      <c r="W61231" s="53"/>
      <c r="X61231" s="53"/>
      <c r="Y61231" s="55"/>
    </row>
    <row r="61232" spans="21:25" x14ac:dyDescent="0.2">
      <c r="U61232" s="55"/>
      <c r="V61232" s="53"/>
      <c r="W61232" s="53"/>
      <c r="X61232" s="53"/>
      <c r="Y61232" s="55"/>
    </row>
    <row r="61233" spans="21:25" x14ac:dyDescent="0.2">
      <c r="U61233" s="55"/>
      <c r="V61233" s="53"/>
      <c r="W61233" s="53"/>
      <c r="X61233" s="53"/>
      <c r="Y61233" s="55"/>
    </row>
    <row r="61234" spans="21:25" x14ac:dyDescent="0.2">
      <c r="U61234" s="55"/>
      <c r="V61234" s="53"/>
      <c r="W61234" s="53"/>
      <c r="X61234" s="53"/>
      <c r="Y61234" s="55"/>
    </row>
    <row r="61235" spans="21:25" x14ac:dyDescent="0.2">
      <c r="U61235" s="55"/>
      <c r="V61235" s="53"/>
      <c r="W61235" s="53"/>
      <c r="X61235" s="53"/>
      <c r="Y61235" s="55"/>
    </row>
    <row r="61236" spans="21:25" x14ac:dyDescent="0.2">
      <c r="U61236" s="55"/>
      <c r="V61236" s="53"/>
      <c r="W61236" s="53"/>
      <c r="X61236" s="53"/>
      <c r="Y61236" s="55"/>
    </row>
    <row r="61237" spans="21:25" x14ac:dyDescent="0.2">
      <c r="U61237" s="55"/>
      <c r="V61237" s="53"/>
      <c r="W61237" s="53"/>
      <c r="X61237" s="53"/>
      <c r="Y61237" s="55"/>
    </row>
    <row r="61238" spans="21:25" x14ac:dyDescent="0.2">
      <c r="U61238" s="55"/>
      <c r="V61238" s="53"/>
      <c r="W61238" s="53"/>
      <c r="X61238" s="53"/>
      <c r="Y61238" s="55"/>
    </row>
    <row r="61239" spans="21:25" x14ac:dyDescent="0.2">
      <c r="U61239" s="55"/>
      <c r="V61239" s="53"/>
      <c r="W61239" s="53"/>
      <c r="X61239" s="53"/>
      <c r="Y61239" s="55"/>
    </row>
    <row r="61240" spans="21:25" x14ac:dyDescent="0.2">
      <c r="U61240" s="55"/>
      <c r="V61240" s="53"/>
      <c r="W61240" s="53"/>
      <c r="X61240" s="53"/>
      <c r="Y61240" s="55"/>
    </row>
    <row r="61241" spans="21:25" x14ac:dyDescent="0.2">
      <c r="U61241" s="55"/>
      <c r="V61241" s="53"/>
      <c r="W61241" s="53"/>
      <c r="X61241" s="53"/>
      <c r="Y61241" s="55"/>
    </row>
    <row r="61242" spans="21:25" x14ac:dyDescent="0.2">
      <c r="U61242" s="55"/>
      <c r="V61242" s="53"/>
      <c r="W61242" s="53"/>
      <c r="X61242" s="53"/>
      <c r="Y61242" s="55"/>
    </row>
    <row r="61243" spans="21:25" x14ac:dyDescent="0.2">
      <c r="U61243" s="55"/>
      <c r="V61243" s="53"/>
      <c r="W61243" s="53"/>
      <c r="X61243" s="53"/>
      <c r="Y61243" s="55"/>
    </row>
    <row r="61244" spans="21:25" x14ac:dyDescent="0.2">
      <c r="U61244" s="55"/>
      <c r="V61244" s="53"/>
      <c r="W61244" s="53"/>
      <c r="X61244" s="53"/>
      <c r="Y61244" s="55"/>
    </row>
    <row r="61245" spans="21:25" x14ac:dyDescent="0.2">
      <c r="U61245" s="55"/>
      <c r="V61245" s="53"/>
      <c r="W61245" s="53"/>
      <c r="X61245" s="53"/>
      <c r="Y61245" s="55"/>
    </row>
    <row r="61246" spans="21:25" x14ac:dyDescent="0.2">
      <c r="U61246" s="55"/>
      <c r="V61246" s="53"/>
      <c r="W61246" s="53"/>
      <c r="X61246" s="53"/>
      <c r="Y61246" s="55"/>
    </row>
    <row r="61247" spans="21:25" x14ac:dyDescent="0.2">
      <c r="U61247" s="55"/>
      <c r="V61247" s="53"/>
      <c r="W61247" s="53"/>
      <c r="X61247" s="53"/>
      <c r="Y61247" s="55"/>
    </row>
    <row r="61248" spans="21:25" x14ac:dyDescent="0.2">
      <c r="U61248" s="55"/>
      <c r="V61248" s="53"/>
      <c r="W61248" s="53"/>
      <c r="X61248" s="53"/>
      <c r="Y61248" s="55"/>
    </row>
    <row r="61249" spans="21:25" x14ac:dyDescent="0.2">
      <c r="U61249" s="55"/>
      <c r="V61249" s="53"/>
      <c r="W61249" s="53"/>
      <c r="X61249" s="53"/>
      <c r="Y61249" s="55"/>
    </row>
    <row r="61250" spans="21:25" x14ac:dyDescent="0.2">
      <c r="U61250" s="55"/>
      <c r="V61250" s="53"/>
      <c r="W61250" s="53"/>
      <c r="X61250" s="53"/>
      <c r="Y61250" s="55"/>
    </row>
    <row r="61251" spans="21:25" x14ac:dyDescent="0.2">
      <c r="U61251" s="55"/>
      <c r="V61251" s="53"/>
      <c r="W61251" s="53"/>
      <c r="X61251" s="53"/>
      <c r="Y61251" s="55"/>
    </row>
    <row r="61252" spans="21:25" x14ac:dyDescent="0.2">
      <c r="U61252" s="55"/>
      <c r="V61252" s="53"/>
      <c r="W61252" s="53"/>
      <c r="X61252" s="53"/>
      <c r="Y61252" s="55"/>
    </row>
    <row r="61253" spans="21:25" x14ac:dyDescent="0.2">
      <c r="U61253" s="55"/>
      <c r="V61253" s="53"/>
      <c r="W61253" s="53"/>
      <c r="X61253" s="53"/>
      <c r="Y61253" s="55"/>
    </row>
    <row r="61254" spans="21:25" x14ac:dyDescent="0.2">
      <c r="U61254" s="55"/>
      <c r="V61254" s="53"/>
      <c r="W61254" s="53"/>
      <c r="X61254" s="53"/>
      <c r="Y61254" s="55"/>
    </row>
    <row r="61255" spans="21:25" x14ac:dyDescent="0.2">
      <c r="U61255" s="55"/>
      <c r="V61255" s="53"/>
      <c r="W61255" s="53"/>
      <c r="X61255" s="53"/>
      <c r="Y61255" s="55"/>
    </row>
    <row r="61256" spans="21:25" x14ac:dyDescent="0.2">
      <c r="U61256" s="55"/>
      <c r="V61256" s="53"/>
      <c r="W61256" s="53"/>
      <c r="X61256" s="53"/>
      <c r="Y61256" s="55"/>
    </row>
    <row r="61257" spans="21:25" x14ac:dyDescent="0.2">
      <c r="U61257" s="55"/>
      <c r="V61257" s="53"/>
      <c r="W61257" s="53"/>
      <c r="X61257" s="53"/>
      <c r="Y61257" s="55"/>
    </row>
    <row r="61258" spans="21:25" x14ac:dyDescent="0.2">
      <c r="U61258" s="55"/>
      <c r="V61258" s="53"/>
      <c r="W61258" s="53"/>
      <c r="X61258" s="53"/>
      <c r="Y61258" s="55"/>
    </row>
    <row r="61259" spans="21:25" x14ac:dyDescent="0.2">
      <c r="U61259" s="55"/>
      <c r="V61259" s="53"/>
      <c r="W61259" s="53"/>
      <c r="X61259" s="53"/>
      <c r="Y61259" s="55"/>
    </row>
    <row r="61260" spans="21:25" x14ac:dyDescent="0.2">
      <c r="U61260" s="55"/>
      <c r="V61260" s="53"/>
      <c r="W61260" s="53"/>
      <c r="X61260" s="53"/>
      <c r="Y61260" s="55"/>
    </row>
    <row r="61261" spans="21:25" x14ac:dyDescent="0.2">
      <c r="U61261" s="55"/>
      <c r="V61261" s="53"/>
      <c r="W61261" s="53"/>
      <c r="X61261" s="53"/>
      <c r="Y61261" s="55"/>
    </row>
    <row r="61262" spans="21:25" x14ac:dyDescent="0.2">
      <c r="U61262" s="55"/>
      <c r="V61262" s="53"/>
      <c r="W61262" s="53"/>
      <c r="X61262" s="53"/>
      <c r="Y61262" s="55"/>
    </row>
    <row r="61263" spans="21:25" x14ac:dyDescent="0.2">
      <c r="U61263" s="55"/>
      <c r="V61263" s="53"/>
      <c r="W61263" s="53"/>
      <c r="X61263" s="53"/>
      <c r="Y61263" s="55"/>
    </row>
    <row r="61264" spans="21:25" x14ac:dyDescent="0.2">
      <c r="U61264" s="55"/>
      <c r="V61264" s="53"/>
      <c r="W61264" s="53"/>
      <c r="X61264" s="53"/>
      <c r="Y61264" s="55"/>
    </row>
    <row r="61265" spans="21:25" x14ac:dyDescent="0.2">
      <c r="U61265" s="55"/>
      <c r="V61265" s="53"/>
      <c r="W61265" s="53"/>
      <c r="X61265" s="53"/>
      <c r="Y61265" s="55"/>
    </row>
    <row r="61266" spans="21:25" x14ac:dyDescent="0.2">
      <c r="U61266" s="55"/>
      <c r="V61266" s="53"/>
      <c r="W61266" s="53"/>
      <c r="X61266" s="53"/>
      <c r="Y61266" s="55"/>
    </row>
    <row r="61267" spans="21:25" x14ac:dyDescent="0.2">
      <c r="U61267" s="55"/>
      <c r="V61267" s="53"/>
      <c r="W61267" s="53"/>
      <c r="X61267" s="53"/>
      <c r="Y61267" s="55"/>
    </row>
    <row r="61268" spans="21:25" x14ac:dyDescent="0.2">
      <c r="U61268" s="55"/>
      <c r="V61268" s="53"/>
      <c r="W61268" s="53"/>
      <c r="X61268" s="53"/>
      <c r="Y61268" s="55"/>
    </row>
    <row r="61269" spans="21:25" x14ac:dyDescent="0.2">
      <c r="U61269" s="55"/>
      <c r="V61269" s="53"/>
      <c r="W61269" s="53"/>
      <c r="X61269" s="53"/>
      <c r="Y61269" s="55"/>
    </row>
    <row r="61270" spans="21:25" x14ac:dyDescent="0.2">
      <c r="U61270" s="55"/>
      <c r="V61270" s="53"/>
      <c r="W61270" s="53"/>
      <c r="X61270" s="53"/>
      <c r="Y61270" s="55"/>
    </row>
    <row r="61271" spans="21:25" x14ac:dyDescent="0.2">
      <c r="U61271" s="55"/>
      <c r="V61271" s="53"/>
      <c r="W61271" s="53"/>
      <c r="X61271" s="53"/>
      <c r="Y61271" s="55"/>
    </row>
    <row r="61272" spans="21:25" x14ac:dyDescent="0.2">
      <c r="U61272" s="55"/>
      <c r="V61272" s="53"/>
      <c r="W61272" s="53"/>
      <c r="X61272" s="53"/>
      <c r="Y61272" s="55"/>
    </row>
    <row r="61273" spans="21:25" x14ac:dyDescent="0.2">
      <c r="U61273" s="55"/>
      <c r="V61273" s="53"/>
      <c r="W61273" s="53"/>
      <c r="X61273" s="53"/>
      <c r="Y61273" s="55"/>
    </row>
    <row r="61274" spans="21:25" x14ac:dyDescent="0.2">
      <c r="U61274" s="55"/>
      <c r="V61274" s="53"/>
      <c r="W61274" s="53"/>
      <c r="X61274" s="53"/>
      <c r="Y61274" s="55"/>
    </row>
    <row r="61275" spans="21:25" x14ac:dyDescent="0.2">
      <c r="U61275" s="55"/>
      <c r="V61275" s="53"/>
      <c r="W61275" s="53"/>
      <c r="X61275" s="53"/>
      <c r="Y61275" s="55"/>
    </row>
    <row r="61276" spans="21:25" x14ac:dyDescent="0.2">
      <c r="U61276" s="55"/>
      <c r="V61276" s="53"/>
      <c r="W61276" s="53"/>
      <c r="X61276" s="53"/>
      <c r="Y61276" s="55"/>
    </row>
    <row r="61277" spans="21:25" x14ac:dyDescent="0.2">
      <c r="U61277" s="55"/>
      <c r="V61277" s="53"/>
      <c r="W61277" s="53"/>
      <c r="X61277" s="53"/>
      <c r="Y61277" s="55"/>
    </row>
    <row r="61278" spans="21:25" x14ac:dyDescent="0.2">
      <c r="U61278" s="55"/>
      <c r="V61278" s="53"/>
      <c r="W61278" s="53"/>
      <c r="X61278" s="53"/>
      <c r="Y61278" s="55"/>
    </row>
    <row r="61279" spans="21:25" x14ac:dyDescent="0.2">
      <c r="U61279" s="55"/>
      <c r="V61279" s="53"/>
      <c r="W61279" s="53"/>
      <c r="X61279" s="53"/>
      <c r="Y61279" s="55"/>
    </row>
    <row r="61280" spans="21:25" x14ac:dyDescent="0.2">
      <c r="U61280" s="55"/>
      <c r="V61280" s="53"/>
      <c r="W61280" s="53"/>
      <c r="X61280" s="53"/>
      <c r="Y61280" s="55"/>
    </row>
    <row r="61281" spans="21:25" x14ac:dyDescent="0.2">
      <c r="U61281" s="55"/>
      <c r="V61281" s="53"/>
      <c r="W61281" s="53"/>
      <c r="X61281" s="53"/>
      <c r="Y61281" s="55"/>
    </row>
    <row r="61282" spans="21:25" x14ac:dyDescent="0.2">
      <c r="U61282" s="55"/>
      <c r="V61282" s="53"/>
      <c r="W61282" s="53"/>
      <c r="X61282" s="53"/>
      <c r="Y61282" s="55"/>
    </row>
    <row r="61283" spans="21:25" x14ac:dyDescent="0.2">
      <c r="U61283" s="55"/>
      <c r="V61283" s="53"/>
      <c r="W61283" s="53"/>
      <c r="X61283" s="53"/>
      <c r="Y61283" s="55"/>
    </row>
    <row r="61284" spans="21:25" x14ac:dyDescent="0.2">
      <c r="U61284" s="55"/>
      <c r="V61284" s="53"/>
      <c r="W61284" s="53"/>
      <c r="X61284" s="53"/>
      <c r="Y61284" s="55"/>
    </row>
    <row r="61285" spans="21:25" x14ac:dyDescent="0.2">
      <c r="U61285" s="55"/>
      <c r="V61285" s="53"/>
      <c r="W61285" s="53"/>
      <c r="X61285" s="53"/>
      <c r="Y61285" s="55"/>
    </row>
    <row r="61286" spans="21:25" x14ac:dyDescent="0.2">
      <c r="U61286" s="55"/>
      <c r="V61286" s="53"/>
      <c r="W61286" s="53"/>
      <c r="X61286" s="53"/>
      <c r="Y61286" s="55"/>
    </row>
    <row r="61287" spans="21:25" x14ac:dyDescent="0.2">
      <c r="U61287" s="55"/>
      <c r="V61287" s="53"/>
      <c r="W61287" s="53"/>
      <c r="X61287" s="53"/>
      <c r="Y61287" s="55"/>
    </row>
    <row r="61288" spans="21:25" x14ac:dyDescent="0.2">
      <c r="U61288" s="55"/>
      <c r="V61288" s="53"/>
      <c r="W61288" s="53"/>
      <c r="X61288" s="53"/>
      <c r="Y61288" s="55"/>
    </row>
    <row r="61289" spans="21:25" x14ac:dyDescent="0.2">
      <c r="U61289" s="55"/>
      <c r="V61289" s="53"/>
      <c r="W61289" s="53"/>
      <c r="X61289" s="53"/>
      <c r="Y61289" s="55"/>
    </row>
    <row r="61290" spans="21:25" x14ac:dyDescent="0.2">
      <c r="U61290" s="55"/>
      <c r="V61290" s="53"/>
      <c r="W61290" s="53"/>
      <c r="X61290" s="53"/>
      <c r="Y61290" s="55"/>
    </row>
    <row r="61291" spans="21:25" x14ac:dyDescent="0.2">
      <c r="U61291" s="55"/>
      <c r="V61291" s="53"/>
      <c r="W61291" s="53"/>
      <c r="X61291" s="53"/>
      <c r="Y61291" s="55"/>
    </row>
    <row r="61292" spans="21:25" x14ac:dyDescent="0.2">
      <c r="U61292" s="55"/>
      <c r="V61292" s="53"/>
      <c r="W61292" s="53"/>
      <c r="X61292" s="53"/>
      <c r="Y61292" s="55"/>
    </row>
    <row r="61293" spans="21:25" x14ac:dyDescent="0.2">
      <c r="U61293" s="55"/>
      <c r="V61293" s="53"/>
      <c r="W61293" s="53"/>
      <c r="X61293" s="53"/>
      <c r="Y61293" s="55"/>
    </row>
    <row r="61294" spans="21:25" x14ac:dyDescent="0.2">
      <c r="U61294" s="55"/>
      <c r="V61294" s="53"/>
      <c r="W61294" s="53"/>
      <c r="X61294" s="53"/>
      <c r="Y61294" s="55"/>
    </row>
    <row r="61295" spans="21:25" x14ac:dyDescent="0.2">
      <c r="U61295" s="55"/>
      <c r="V61295" s="53"/>
      <c r="W61295" s="53"/>
      <c r="X61295" s="53"/>
      <c r="Y61295" s="55"/>
    </row>
    <row r="61296" spans="21:25" x14ac:dyDescent="0.2">
      <c r="U61296" s="55"/>
      <c r="V61296" s="53"/>
      <c r="W61296" s="53"/>
      <c r="X61296" s="53"/>
      <c r="Y61296" s="55"/>
    </row>
    <row r="61297" spans="21:25" x14ac:dyDescent="0.2">
      <c r="U61297" s="55"/>
      <c r="V61297" s="53"/>
      <c r="W61297" s="53"/>
      <c r="X61297" s="53"/>
      <c r="Y61297" s="55"/>
    </row>
    <row r="61298" spans="21:25" x14ac:dyDescent="0.2">
      <c r="U61298" s="55"/>
      <c r="V61298" s="53"/>
      <c r="W61298" s="53"/>
      <c r="X61298" s="53"/>
      <c r="Y61298" s="55"/>
    </row>
    <row r="61299" spans="21:25" x14ac:dyDescent="0.2">
      <c r="U61299" s="55"/>
      <c r="V61299" s="53"/>
      <c r="W61299" s="53"/>
      <c r="X61299" s="53"/>
      <c r="Y61299" s="55"/>
    </row>
    <row r="61300" spans="21:25" x14ac:dyDescent="0.2">
      <c r="U61300" s="55"/>
      <c r="V61300" s="53"/>
      <c r="W61300" s="53"/>
      <c r="X61300" s="53"/>
      <c r="Y61300" s="55"/>
    </row>
    <row r="61301" spans="21:25" x14ac:dyDescent="0.2">
      <c r="U61301" s="55"/>
      <c r="V61301" s="53"/>
      <c r="W61301" s="53"/>
      <c r="X61301" s="53"/>
      <c r="Y61301" s="55"/>
    </row>
    <row r="61302" spans="21:25" x14ac:dyDescent="0.2">
      <c r="U61302" s="55"/>
      <c r="V61302" s="53"/>
      <c r="W61302" s="53"/>
      <c r="X61302" s="53"/>
      <c r="Y61302" s="55"/>
    </row>
    <row r="61303" spans="21:25" x14ac:dyDescent="0.2">
      <c r="U61303" s="55"/>
      <c r="V61303" s="53"/>
      <c r="W61303" s="53"/>
      <c r="X61303" s="53"/>
      <c r="Y61303" s="55"/>
    </row>
    <row r="61304" spans="21:25" x14ac:dyDescent="0.2">
      <c r="U61304" s="55"/>
      <c r="V61304" s="53"/>
      <c r="W61304" s="53"/>
      <c r="X61304" s="53"/>
      <c r="Y61304" s="55"/>
    </row>
    <row r="61305" spans="21:25" x14ac:dyDescent="0.2">
      <c r="U61305" s="55"/>
      <c r="V61305" s="53"/>
      <c r="W61305" s="53"/>
      <c r="X61305" s="53"/>
      <c r="Y61305" s="55"/>
    </row>
    <row r="61306" spans="21:25" x14ac:dyDescent="0.2">
      <c r="U61306" s="55"/>
      <c r="V61306" s="53"/>
      <c r="W61306" s="53"/>
      <c r="X61306" s="53"/>
      <c r="Y61306" s="55"/>
    </row>
    <row r="61307" spans="21:25" x14ac:dyDescent="0.2">
      <c r="U61307" s="55"/>
      <c r="V61307" s="53"/>
      <c r="W61307" s="53"/>
      <c r="X61307" s="53"/>
      <c r="Y61307" s="55"/>
    </row>
    <row r="61308" spans="21:25" x14ac:dyDescent="0.2">
      <c r="U61308" s="55"/>
      <c r="V61308" s="53"/>
      <c r="W61308" s="53"/>
      <c r="X61308" s="53"/>
      <c r="Y61308" s="55"/>
    </row>
    <row r="61309" spans="21:25" x14ac:dyDescent="0.2">
      <c r="U61309" s="55"/>
      <c r="V61309" s="53"/>
      <c r="W61309" s="53"/>
      <c r="X61309" s="53"/>
      <c r="Y61309" s="55"/>
    </row>
    <row r="61310" spans="21:25" x14ac:dyDescent="0.2">
      <c r="U61310" s="55"/>
      <c r="V61310" s="53"/>
      <c r="W61310" s="53"/>
      <c r="X61310" s="53"/>
      <c r="Y61310" s="55"/>
    </row>
    <row r="61311" spans="21:25" x14ac:dyDescent="0.2">
      <c r="U61311" s="55"/>
      <c r="V61311" s="53"/>
      <c r="W61311" s="53"/>
      <c r="X61311" s="53"/>
      <c r="Y61311" s="55"/>
    </row>
    <row r="61312" spans="21:25" x14ac:dyDescent="0.2">
      <c r="U61312" s="55"/>
      <c r="V61312" s="53"/>
      <c r="W61312" s="53"/>
      <c r="X61312" s="53"/>
      <c r="Y61312" s="55"/>
    </row>
    <row r="61313" spans="21:25" x14ac:dyDescent="0.2">
      <c r="U61313" s="55"/>
      <c r="V61313" s="53"/>
      <c r="W61313" s="53"/>
      <c r="X61313" s="53"/>
      <c r="Y61313" s="55"/>
    </row>
    <row r="61314" spans="21:25" x14ac:dyDescent="0.2">
      <c r="U61314" s="55"/>
      <c r="V61314" s="53"/>
      <c r="W61314" s="53"/>
      <c r="X61314" s="53"/>
      <c r="Y61314" s="55"/>
    </row>
    <row r="61315" spans="21:25" x14ac:dyDescent="0.2">
      <c r="U61315" s="55"/>
      <c r="V61315" s="53"/>
      <c r="W61315" s="53"/>
      <c r="X61315" s="53"/>
      <c r="Y61315" s="55"/>
    </row>
    <row r="61316" spans="21:25" x14ac:dyDescent="0.2">
      <c r="U61316" s="55"/>
      <c r="V61316" s="53"/>
      <c r="W61316" s="53"/>
      <c r="X61316" s="53"/>
      <c r="Y61316" s="55"/>
    </row>
    <row r="61317" spans="21:25" x14ac:dyDescent="0.2">
      <c r="U61317" s="55"/>
      <c r="V61317" s="53"/>
      <c r="W61317" s="53"/>
      <c r="X61317" s="53"/>
      <c r="Y61317" s="55"/>
    </row>
    <row r="61318" spans="21:25" x14ac:dyDescent="0.2">
      <c r="U61318" s="55"/>
      <c r="V61318" s="53"/>
      <c r="W61318" s="53"/>
      <c r="X61318" s="53"/>
      <c r="Y61318" s="55"/>
    </row>
    <row r="61319" spans="21:25" x14ac:dyDescent="0.2">
      <c r="U61319" s="55"/>
      <c r="V61319" s="53"/>
      <c r="W61319" s="53"/>
      <c r="X61319" s="53"/>
      <c r="Y61319" s="55"/>
    </row>
    <row r="61320" spans="21:25" x14ac:dyDescent="0.2">
      <c r="U61320" s="55"/>
      <c r="V61320" s="53"/>
      <c r="W61320" s="53"/>
      <c r="X61320" s="53"/>
      <c r="Y61320" s="55"/>
    </row>
    <row r="61321" spans="21:25" x14ac:dyDescent="0.2">
      <c r="U61321" s="55"/>
      <c r="V61321" s="53"/>
      <c r="W61321" s="53"/>
      <c r="X61321" s="53"/>
      <c r="Y61321" s="55"/>
    </row>
    <row r="61322" spans="21:25" x14ac:dyDescent="0.2">
      <c r="U61322" s="55"/>
      <c r="V61322" s="53"/>
      <c r="W61322" s="53"/>
      <c r="X61322" s="53"/>
      <c r="Y61322" s="55"/>
    </row>
    <row r="61323" spans="21:25" x14ac:dyDescent="0.2">
      <c r="U61323" s="55"/>
      <c r="V61323" s="53"/>
      <c r="W61323" s="53"/>
      <c r="X61323" s="53"/>
      <c r="Y61323" s="55"/>
    </row>
    <row r="61324" spans="21:25" x14ac:dyDescent="0.2">
      <c r="U61324" s="55"/>
      <c r="V61324" s="53"/>
      <c r="W61324" s="53"/>
      <c r="X61324" s="53"/>
      <c r="Y61324" s="55"/>
    </row>
    <row r="61325" spans="21:25" x14ac:dyDescent="0.2">
      <c r="U61325" s="55"/>
      <c r="V61325" s="53"/>
      <c r="W61325" s="53"/>
      <c r="X61325" s="53"/>
      <c r="Y61325" s="55"/>
    </row>
    <row r="61326" spans="21:25" x14ac:dyDescent="0.2">
      <c r="U61326" s="55"/>
      <c r="V61326" s="53"/>
      <c r="W61326" s="53"/>
      <c r="X61326" s="53"/>
      <c r="Y61326" s="55"/>
    </row>
    <row r="61327" spans="21:25" x14ac:dyDescent="0.2">
      <c r="U61327" s="55"/>
      <c r="V61327" s="53"/>
      <c r="W61327" s="53"/>
      <c r="X61327" s="53"/>
      <c r="Y61327" s="55"/>
    </row>
    <row r="61328" spans="21:25" x14ac:dyDescent="0.2">
      <c r="U61328" s="55"/>
      <c r="V61328" s="53"/>
      <c r="W61328" s="53"/>
      <c r="X61328" s="53"/>
      <c r="Y61328" s="55"/>
    </row>
    <row r="61329" spans="21:25" x14ac:dyDescent="0.2">
      <c r="U61329" s="55"/>
      <c r="V61329" s="53"/>
      <c r="W61329" s="53"/>
      <c r="X61329" s="53"/>
      <c r="Y61329" s="55"/>
    </row>
    <row r="61330" spans="21:25" x14ac:dyDescent="0.2">
      <c r="U61330" s="55"/>
      <c r="V61330" s="53"/>
      <c r="W61330" s="53"/>
      <c r="X61330" s="53"/>
      <c r="Y61330" s="55"/>
    </row>
    <row r="61331" spans="21:25" x14ac:dyDescent="0.2">
      <c r="U61331" s="55"/>
      <c r="V61331" s="53"/>
      <c r="W61331" s="53"/>
      <c r="X61331" s="53"/>
      <c r="Y61331" s="55"/>
    </row>
    <row r="61332" spans="21:25" x14ac:dyDescent="0.2">
      <c r="U61332" s="55"/>
      <c r="V61332" s="53"/>
      <c r="W61332" s="53"/>
      <c r="X61332" s="53"/>
      <c r="Y61332" s="55"/>
    </row>
    <row r="61333" spans="21:25" x14ac:dyDescent="0.2">
      <c r="U61333" s="55"/>
      <c r="V61333" s="53"/>
      <c r="W61333" s="53"/>
      <c r="X61333" s="53"/>
      <c r="Y61333" s="55"/>
    </row>
    <row r="61334" spans="21:25" x14ac:dyDescent="0.2">
      <c r="U61334" s="55"/>
      <c r="V61334" s="53"/>
      <c r="W61334" s="53"/>
      <c r="X61334" s="53"/>
      <c r="Y61334" s="55"/>
    </row>
    <row r="61335" spans="21:25" x14ac:dyDescent="0.2">
      <c r="U61335" s="55"/>
      <c r="V61335" s="53"/>
      <c r="W61335" s="53"/>
      <c r="X61335" s="53"/>
      <c r="Y61335" s="55"/>
    </row>
    <row r="61336" spans="21:25" x14ac:dyDescent="0.2">
      <c r="U61336" s="55"/>
      <c r="V61336" s="53"/>
      <c r="W61336" s="53"/>
      <c r="X61336" s="53"/>
      <c r="Y61336" s="55"/>
    </row>
    <row r="61337" spans="21:25" x14ac:dyDescent="0.2">
      <c r="U61337" s="55"/>
      <c r="V61337" s="53"/>
      <c r="W61337" s="53"/>
      <c r="X61337" s="53"/>
      <c r="Y61337" s="55"/>
    </row>
    <row r="61338" spans="21:25" x14ac:dyDescent="0.2">
      <c r="U61338" s="55"/>
      <c r="V61338" s="53"/>
      <c r="W61338" s="53"/>
      <c r="X61338" s="53"/>
      <c r="Y61338" s="55"/>
    </row>
    <row r="61339" spans="21:25" x14ac:dyDescent="0.2">
      <c r="U61339" s="55"/>
      <c r="V61339" s="53"/>
      <c r="W61339" s="53"/>
      <c r="X61339" s="53"/>
      <c r="Y61339" s="55"/>
    </row>
    <row r="61340" spans="21:25" x14ac:dyDescent="0.2">
      <c r="U61340" s="55"/>
      <c r="V61340" s="53"/>
      <c r="W61340" s="53"/>
      <c r="X61340" s="53"/>
      <c r="Y61340" s="55"/>
    </row>
    <row r="61341" spans="21:25" x14ac:dyDescent="0.2">
      <c r="U61341" s="55"/>
      <c r="V61341" s="53"/>
      <c r="W61341" s="53"/>
      <c r="X61341" s="53"/>
      <c r="Y61341" s="55"/>
    </row>
    <row r="61342" spans="21:25" x14ac:dyDescent="0.2">
      <c r="U61342" s="55"/>
      <c r="V61342" s="53"/>
      <c r="W61342" s="53"/>
      <c r="X61342" s="53"/>
      <c r="Y61342" s="55"/>
    </row>
    <row r="61343" spans="21:25" x14ac:dyDescent="0.2">
      <c r="U61343" s="55"/>
      <c r="V61343" s="53"/>
      <c r="W61343" s="53"/>
      <c r="X61343" s="53"/>
      <c r="Y61343" s="55"/>
    </row>
    <row r="61344" spans="21:25" x14ac:dyDescent="0.2">
      <c r="U61344" s="55"/>
      <c r="V61344" s="53"/>
      <c r="W61344" s="53"/>
      <c r="X61344" s="53"/>
      <c r="Y61344" s="55"/>
    </row>
    <row r="61345" spans="21:25" x14ac:dyDescent="0.2">
      <c r="U61345" s="55"/>
      <c r="V61345" s="53"/>
      <c r="W61345" s="53"/>
      <c r="X61345" s="53"/>
      <c r="Y61345" s="55"/>
    </row>
    <row r="61346" spans="21:25" x14ac:dyDescent="0.2">
      <c r="U61346" s="55"/>
      <c r="V61346" s="53"/>
      <c r="W61346" s="53"/>
      <c r="X61346" s="53"/>
      <c r="Y61346" s="55"/>
    </row>
    <row r="61347" spans="21:25" x14ac:dyDescent="0.2">
      <c r="U61347" s="55"/>
      <c r="V61347" s="53"/>
      <c r="W61347" s="53"/>
      <c r="X61347" s="53"/>
      <c r="Y61347" s="55"/>
    </row>
    <row r="61348" spans="21:25" x14ac:dyDescent="0.2">
      <c r="U61348" s="55"/>
      <c r="V61348" s="53"/>
      <c r="W61348" s="53"/>
      <c r="X61348" s="53"/>
      <c r="Y61348" s="55"/>
    </row>
    <row r="61349" spans="21:25" x14ac:dyDescent="0.2">
      <c r="U61349" s="55"/>
      <c r="V61349" s="53"/>
      <c r="W61349" s="53"/>
      <c r="X61349" s="53"/>
      <c r="Y61349" s="55"/>
    </row>
    <row r="61350" spans="21:25" x14ac:dyDescent="0.2">
      <c r="U61350" s="55"/>
      <c r="V61350" s="53"/>
      <c r="W61350" s="53"/>
      <c r="X61350" s="53"/>
      <c r="Y61350" s="55"/>
    </row>
    <row r="61351" spans="21:25" x14ac:dyDescent="0.2">
      <c r="U61351" s="55"/>
      <c r="V61351" s="53"/>
      <c r="W61351" s="53"/>
      <c r="X61351" s="53"/>
      <c r="Y61351" s="55"/>
    </row>
    <row r="61352" spans="21:25" x14ac:dyDescent="0.2">
      <c r="U61352" s="55"/>
      <c r="V61352" s="53"/>
      <c r="W61352" s="53"/>
      <c r="X61352" s="53"/>
      <c r="Y61352" s="55"/>
    </row>
    <row r="61353" spans="21:25" x14ac:dyDescent="0.2">
      <c r="U61353" s="55"/>
      <c r="V61353" s="53"/>
      <c r="W61353" s="53"/>
      <c r="X61353" s="53"/>
      <c r="Y61353" s="55"/>
    </row>
    <row r="61354" spans="21:25" x14ac:dyDescent="0.2">
      <c r="U61354" s="55"/>
      <c r="V61354" s="53"/>
      <c r="W61354" s="53"/>
      <c r="X61354" s="53"/>
      <c r="Y61354" s="55"/>
    </row>
    <row r="61355" spans="21:25" x14ac:dyDescent="0.2">
      <c r="U61355" s="55"/>
      <c r="V61355" s="53"/>
      <c r="W61355" s="53"/>
      <c r="X61355" s="53"/>
      <c r="Y61355" s="55"/>
    </row>
    <row r="61356" spans="21:25" x14ac:dyDescent="0.2">
      <c r="U61356" s="55"/>
      <c r="V61356" s="53"/>
      <c r="W61356" s="53"/>
      <c r="X61356" s="53"/>
      <c r="Y61356" s="55"/>
    </row>
    <row r="61357" spans="21:25" x14ac:dyDescent="0.2">
      <c r="U61357" s="55"/>
      <c r="V61357" s="53"/>
      <c r="W61357" s="53"/>
      <c r="X61357" s="53"/>
      <c r="Y61357" s="55"/>
    </row>
    <row r="61358" spans="21:25" x14ac:dyDescent="0.2">
      <c r="U61358" s="55"/>
      <c r="V61358" s="53"/>
      <c r="W61358" s="53"/>
      <c r="X61358" s="53"/>
      <c r="Y61358" s="55"/>
    </row>
    <row r="61359" spans="21:25" x14ac:dyDescent="0.2">
      <c r="U61359" s="55"/>
      <c r="V61359" s="53"/>
      <c r="W61359" s="53"/>
      <c r="X61359" s="53"/>
      <c r="Y61359" s="55"/>
    </row>
    <row r="61360" spans="21:25" x14ac:dyDescent="0.2">
      <c r="U61360" s="55"/>
      <c r="V61360" s="53"/>
      <c r="W61360" s="53"/>
      <c r="X61360" s="53"/>
      <c r="Y61360" s="55"/>
    </row>
    <row r="61361" spans="21:25" x14ac:dyDescent="0.2">
      <c r="U61361" s="55"/>
      <c r="V61361" s="53"/>
      <c r="W61361" s="53"/>
      <c r="X61361" s="53"/>
      <c r="Y61361" s="55"/>
    </row>
    <row r="61362" spans="21:25" x14ac:dyDescent="0.2">
      <c r="U61362" s="55"/>
      <c r="V61362" s="53"/>
      <c r="W61362" s="53"/>
      <c r="X61362" s="53"/>
      <c r="Y61362" s="55"/>
    </row>
    <row r="61363" spans="21:25" x14ac:dyDescent="0.2">
      <c r="U61363" s="55"/>
      <c r="V61363" s="53"/>
      <c r="W61363" s="53"/>
      <c r="X61363" s="53"/>
      <c r="Y61363" s="55"/>
    </row>
    <row r="61364" spans="21:25" x14ac:dyDescent="0.2">
      <c r="U61364" s="55"/>
      <c r="V61364" s="53"/>
      <c r="W61364" s="53"/>
      <c r="X61364" s="53"/>
      <c r="Y61364" s="55"/>
    </row>
    <row r="61365" spans="21:25" x14ac:dyDescent="0.2">
      <c r="U61365" s="55"/>
      <c r="V61365" s="53"/>
      <c r="W61365" s="53"/>
      <c r="X61365" s="53"/>
      <c r="Y61365" s="55"/>
    </row>
    <row r="61366" spans="21:25" x14ac:dyDescent="0.2">
      <c r="U61366" s="55"/>
      <c r="V61366" s="53"/>
      <c r="W61366" s="53"/>
      <c r="X61366" s="53"/>
      <c r="Y61366" s="55"/>
    </row>
    <row r="61367" spans="21:25" x14ac:dyDescent="0.2">
      <c r="U61367" s="55"/>
      <c r="V61367" s="53"/>
      <c r="W61367" s="53"/>
      <c r="X61367" s="53"/>
      <c r="Y61367" s="55"/>
    </row>
    <row r="61368" spans="21:25" x14ac:dyDescent="0.2">
      <c r="U61368" s="55"/>
      <c r="V61368" s="53"/>
      <c r="W61368" s="53"/>
      <c r="X61368" s="53"/>
      <c r="Y61368" s="55"/>
    </row>
    <row r="61369" spans="21:25" x14ac:dyDescent="0.2">
      <c r="U61369" s="55"/>
      <c r="V61369" s="53"/>
      <c r="W61369" s="53"/>
      <c r="X61369" s="53"/>
      <c r="Y61369" s="55"/>
    </row>
    <row r="61370" spans="21:25" x14ac:dyDescent="0.2">
      <c r="U61370" s="55"/>
      <c r="V61370" s="53"/>
      <c r="W61370" s="53"/>
      <c r="X61370" s="53"/>
      <c r="Y61370" s="55"/>
    </row>
    <row r="61371" spans="21:25" x14ac:dyDescent="0.2">
      <c r="U61371" s="55"/>
      <c r="V61371" s="53"/>
      <c r="W61371" s="53"/>
      <c r="X61371" s="53"/>
      <c r="Y61371" s="55"/>
    </row>
    <row r="61372" spans="21:25" x14ac:dyDescent="0.2">
      <c r="U61372" s="55"/>
      <c r="V61372" s="53"/>
      <c r="W61372" s="53"/>
      <c r="X61372" s="53"/>
      <c r="Y61372" s="55"/>
    </row>
    <row r="61373" spans="21:25" x14ac:dyDescent="0.2">
      <c r="U61373" s="55"/>
      <c r="V61373" s="53"/>
      <c r="W61373" s="53"/>
      <c r="X61373" s="53"/>
      <c r="Y61373" s="55"/>
    </row>
    <row r="61374" spans="21:25" x14ac:dyDescent="0.2">
      <c r="U61374" s="55"/>
      <c r="V61374" s="53"/>
      <c r="W61374" s="53"/>
      <c r="X61374" s="53"/>
      <c r="Y61374" s="55"/>
    </row>
    <row r="61375" spans="21:25" x14ac:dyDescent="0.2">
      <c r="U61375" s="55"/>
      <c r="V61375" s="53"/>
      <c r="W61375" s="53"/>
      <c r="X61375" s="53"/>
      <c r="Y61375" s="55"/>
    </row>
    <row r="61376" spans="21:25" x14ac:dyDescent="0.2">
      <c r="U61376" s="55"/>
      <c r="V61376" s="53"/>
      <c r="W61376" s="53"/>
      <c r="X61376" s="53"/>
      <c r="Y61376" s="55"/>
    </row>
    <row r="61377" spans="21:25" x14ac:dyDescent="0.2">
      <c r="U61377" s="55"/>
      <c r="V61377" s="53"/>
      <c r="W61377" s="53"/>
      <c r="X61377" s="53"/>
      <c r="Y61377" s="55"/>
    </row>
    <row r="61378" spans="21:25" x14ac:dyDescent="0.2">
      <c r="U61378" s="55"/>
      <c r="V61378" s="53"/>
      <c r="W61378" s="53"/>
      <c r="X61378" s="53"/>
      <c r="Y61378" s="55"/>
    </row>
    <row r="61379" spans="21:25" x14ac:dyDescent="0.2">
      <c r="U61379" s="55"/>
      <c r="V61379" s="53"/>
      <c r="W61379" s="53"/>
      <c r="X61379" s="53"/>
      <c r="Y61379" s="55"/>
    </row>
    <row r="61380" spans="21:25" x14ac:dyDescent="0.2">
      <c r="U61380" s="55"/>
      <c r="V61380" s="53"/>
      <c r="W61380" s="53"/>
      <c r="X61380" s="53"/>
      <c r="Y61380" s="55"/>
    </row>
    <row r="61381" spans="21:25" x14ac:dyDescent="0.2">
      <c r="U61381" s="55"/>
      <c r="V61381" s="53"/>
      <c r="W61381" s="53"/>
      <c r="X61381" s="53"/>
      <c r="Y61381" s="55"/>
    </row>
    <row r="61382" spans="21:25" x14ac:dyDescent="0.2">
      <c r="U61382" s="55"/>
      <c r="V61382" s="53"/>
      <c r="W61382" s="53"/>
      <c r="X61382" s="53"/>
      <c r="Y61382" s="55"/>
    </row>
    <row r="61383" spans="21:25" x14ac:dyDescent="0.2">
      <c r="U61383" s="55"/>
      <c r="V61383" s="53"/>
      <c r="W61383" s="53"/>
      <c r="X61383" s="53"/>
      <c r="Y61383" s="55"/>
    </row>
    <row r="61384" spans="21:25" x14ac:dyDescent="0.2">
      <c r="U61384" s="55"/>
      <c r="V61384" s="53"/>
      <c r="W61384" s="53"/>
      <c r="X61384" s="53"/>
      <c r="Y61384" s="55"/>
    </row>
    <row r="61385" spans="21:25" x14ac:dyDescent="0.2">
      <c r="U61385" s="55"/>
      <c r="V61385" s="53"/>
      <c r="W61385" s="53"/>
      <c r="X61385" s="53"/>
      <c r="Y61385" s="55"/>
    </row>
    <row r="61386" spans="21:25" x14ac:dyDescent="0.2">
      <c r="U61386" s="55"/>
      <c r="V61386" s="53"/>
      <c r="W61386" s="53"/>
      <c r="X61386" s="53"/>
      <c r="Y61386" s="55"/>
    </row>
    <row r="61387" spans="21:25" x14ac:dyDescent="0.2">
      <c r="U61387" s="55"/>
      <c r="V61387" s="53"/>
      <c r="W61387" s="53"/>
      <c r="X61387" s="53"/>
      <c r="Y61387" s="55"/>
    </row>
    <row r="61388" spans="21:25" x14ac:dyDescent="0.2">
      <c r="U61388" s="55"/>
      <c r="V61388" s="53"/>
      <c r="W61388" s="53"/>
      <c r="X61388" s="53"/>
      <c r="Y61388" s="55"/>
    </row>
    <row r="61389" spans="21:25" x14ac:dyDescent="0.2">
      <c r="U61389" s="55"/>
      <c r="V61389" s="53"/>
      <c r="W61389" s="53"/>
      <c r="X61389" s="53"/>
      <c r="Y61389" s="55"/>
    </row>
    <row r="61390" spans="21:25" x14ac:dyDescent="0.2">
      <c r="U61390" s="55"/>
      <c r="V61390" s="53"/>
      <c r="W61390" s="53"/>
      <c r="X61390" s="53"/>
      <c r="Y61390" s="55"/>
    </row>
    <row r="61391" spans="21:25" x14ac:dyDescent="0.2">
      <c r="U61391" s="55"/>
      <c r="V61391" s="53"/>
      <c r="W61391" s="53"/>
      <c r="X61391" s="53"/>
      <c r="Y61391" s="55"/>
    </row>
    <row r="61392" spans="21:25" x14ac:dyDescent="0.2">
      <c r="U61392" s="55"/>
      <c r="V61392" s="53"/>
      <c r="W61392" s="53"/>
      <c r="X61392" s="53"/>
      <c r="Y61392" s="55"/>
    </row>
    <row r="61393" spans="21:25" x14ac:dyDescent="0.2">
      <c r="U61393" s="55"/>
      <c r="V61393" s="53"/>
      <c r="W61393" s="53"/>
      <c r="X61393" s="53"/>
      <c r="Y61393" s="55"/>
    </row>
    <row r="61394" spans="21:25" x14ac:dyDescent="0.2">
      <c r="U61394" s="55"/>
      <c r="V61394" s="53"/>
      <c r="W61394" s="53"/>
      <c r="X61394" s="53"/>
      <c r="Y61394" s="55"/>
    </row>
    <row r="61395" spans="21:25" x14ac:dyDescent="0.2">
      <c r="U61395" s="55"/>
      <c r="V61395" s="53"/>
      <c r="W61395" s="53"/>
      <c r="X61395" s="53"/>
      <c r="Y61395" s="55"/>
    </row>
    <row r="61396" spans="21:25" x14ac:dyDescent="0.2">
      <c r="U61396" s="55"/>
      <c r="V61396" s="53"/>
      <c r="W61396" s="53"/>
      <c r="X61396" s="53"/>
      <c r="Y61396" s="55"/>
    </row>
    <row r="61397" spans="21:25" x14ac:dyDescent="0.2">
      <c r="U61397" s="55"/>
      <c r="V61397" s="53"/>
      <c r="W61397" s="53"/>
      <c r="X61397" s="53"/>
      <c r="Y61397" s="55"/>
    </row>
    <row r="61398" spans="21:25" x14ac:dyDescent="0.2">
      <c r="U61398" s="55"/>
      <c r="V61398" s="53"/>
      <c r="W61398" s="53"/>
      <c r="X61398" s="53"/>
      <c r="Y61398" s="55"/>
    </row>
    <row r="61399" spans="21:25" x14ac:dyDescent="0.2">
      <c r="U61399" s="55"/>
      <c r="V61399" s="53"/>
      <c r="W61399" s="53"/>
      <c r="X61399" s="53"/>
      <c r="Y61399" s="55"/>
    </row>
    <row r="61400" spans="21:25" x14ac:dyDescent="0.2">
      <c r="U61400" s="55"/>
      <c r="V61400" s="53"/>
      <c r="W61400" s="53"/>
      <c r="X61400" s="53"/>
      <c r="Y61400" s="55"/>
    </row>
    <row r="61401" spans="21:25" x14ac:dyDescent="0.2">
      <c r="U61401" s="55"/>
      <c r="V61401" s="53"/>
      <c r="W61401" s="53"/>
      <c r="X61401" s="53"/>
      <c r="Y61401" s="55"/>
    </row>
    <row r="61402" spans="21:25" x14ac:dyDescent="0.2">
      <c r="U61402" s="55"/>
      <c r="V61402" s="53"/>
      <c r="W61402" s="53"/>
      <c r="X61402" s="53"/>
      <c r="Y61402" s="55"/>
    </row>
    <row r="61403" spans="21:25" x14ac:dyDescent="0.2">
      <c r="U61403" s="55"/>
      <c r="V61403" s="53"/>
      <c r="W61403" s="53"/>
      <c r="X61403" s="53"/>
      <c r="Y61403" s="55"/>
    </row>
    <row r="61404" spans="21:25" x14ac:dyDescent="0.2">
      <c r="U61404" s="55"/>
      <c r="V61404" s="53"/>
      <c r="W61404" s="53"/>
      <c r="X61404" s="53"/>
      <c r="Y61404" s="55"/>
    </row>
    <row r="61405" spans="21:25" x14ac:dyDescent="0.2">
      <c r="U61405" s="55"/>
      <c r="V61405" s="53"/>
      <c r="W61405" s="53"/>
      <c r="X61405" s="53"/>
      <c r="Y61405" s="55"/>
    </row>
    <row r="61406" spans="21:25" x14ac:dyDescent="0.2">
      <c r="U61406" s="55"/>
      <c r="V61406" s="53"/>
      <c r="W61406" s="53"/>
      <c r="X61406" s="53"/>
      <c r="Y61406" s="55"/>
    </row>
    <row r="61407" spans="21:25" x14ac:dyDescent="0.2">
      <c r="U61407" s="55"/>
      <c r="V61407" s="53"/>
      <c r="W61407" s="53"/>
      <c r="X61407" s="53"/>
      <c r="Y61407" s="55"/>
    </row>
    <row r="61408" spans="21:25" x14ac:dyDescent="0.2">
      <c r="U61408" s="55"/>
      <c r="V61408" s="53"/>
      <c r="W61408" s="53"/>
      <c r="X61408" s="53"/>
      <c r="Y61408" s="55"/>
    </row>
    <row r="61409" spans="21:25" x14ac:dyDescent="0.2">
      <c r="U61409" s="55"/>
      <c r="V61409" s="53"/>
      <c r="W61409" s="53"/>
      <c r="X61409" s="53"/>
      <c r="Y61409" s="55"/>
    </row>
    <row r="61410" spans="21:25" x14ac:dyDescent="0.2">
      <c r="U61410" s="55"/>
      <c r="V61410" s="53"/>
      <c r="W61410" s="53"/>
      <c r="X61410" s="53"/>
      <c r="Y61410" s="55"/>
    </row>
    <row r="61411" spans="21:25" x14ac:dyDescent="0.2">
      <c r="U61411" s="55"/>
      <c r="V61411" s="53"/>
      <c r="W61411" s="53"/>
      <c r="X61411" s="53"/>
      <c r="Y61411" s="55"/>
    </row>
    <row r="61412" spans="21:25" x14ac:dyDescent="0.2">
      <c r="U61412" s="55"/>
      <c r="V61412" s="53"/>
      <c r="W61412" s="53"/>
      <c r="X61412" s="53"/>
      <c r="Y61412" s="55"/>
    </row>
    <row r="61413" spans="21:25" x14ac:dyDescent="0.2">
      <c r="U61413" s="55"/>
      <c r="V61413" s="53"/>
      <c r="W61413" s="53"/>
      <c r="X61413" s="53"/>
      <c r="Y61413" s="55"/>
    </row>
    <row r="61414" spans="21:25" x14ac:dyDescent="0.2">
      <c r="U61414" s="55"/>
      <c r="V61414" s="53"/>
      <c r="W61414" s="53"/>
      <c r="X61414" s="53"/>
      <c r="Y61414" s="55"/>
    </row>
    <row r="61415" spans="21:25" x14ac:dyDescent="0.2">
      <c r="U61415" s="55"/>
      <c r="V61415" s="53"/>
      <c r="W61415" s="53"/>
      <c r="X61415" s="53"/>
      <c r="Y61415" s="55"/>
    </row>
    <row r="61416" spans="21:25" x14ac:dyDescent="0.2">
      <c r="U61416" s="55"/>
      <c r="V61416" s="53"/>
      <c r="W61416" s="53"/>
      <c r="X61416" s="53"/>
      <c r="Y61416" s="55"/>
    </row>
    <row r="61417" spans="21:25" x14ac:dyDescent="0.2">
      <c r="U61417" s="55"/>
      <c r="V61417" s="53"/>
      <c r="W61417" s="53"/>
      <c r="X61417" s="53"/>
      <c r="Y61417" s="55"/>
    </row>
    <row r="61418" spans="21:25" x14ac:dyDescent="0.2">
      <c r="U61418" s="55"/>
      <c r="V61418" s="53"/>
      <c r="W61418" s="53"/>
      <c r="X61418" s="53"/>
      <c r="Y61418" s="55"/>
    </row>
    <row r="61419" spans="21:25" x14ac:dyDescent="0.2">
      <c r="U61419" s="55"/>
      <c r="V61419" s="53"/>
      <c r="W61419" s="53"/>
      <c r="X61419" s="53"/>
      <c r="Y61419" s="55"/>
    </row>
    <row r="61420" spans="21:25" x14ac:dyDescent="0.2">
      <c r="U61420" s="55"/>
      <c r="V61420" s="53"/>
      <c r="W61420" s="53"/>
      <c r="X61420" s="53"/>
      <c r="Y61420" s="55"/>
    </row>
    <row r="61421" spans="21:25" x14ac:dyDescent="0.2">
      <c r="U61421" s="55"/>
      <c r="V61421" s="53"/>
      <c r="W61421" s="53"/>
      <c r="X61421" s="53"/>
      <c r="Y61421" s="55"/>
    </row>
    <row r="61422" spans="21:25" x14ac:dyDescent="0.2">
      <c r="U61422" s="55"/>
      <c r="V61422" s="53"/>
      <c r="W61422" s="53"/>
      <c r="X61422" s="53"/>
      <c r="Y61422" s="55"/>
    </row>
    <row r="61423" spans="21:25" x14ac:dyDescent="0.2">
      <c r="U61423" s="55"/>
      <c r="V61423" s="53"/>
      <c r="W61423" s="53"/>
      <c r="X61423" s="53"/>
      <c r="Y61423" s="55"/>
    </row>
    <row r="61424" spans="21:25" x14ac:dyDescent="0.2">
      <c r="U61424" s="55"/>
      <c r="V61424" s="53"/>
      <c r="W61424" s="53"/>
      <c r="X61424" s="53"/>
      <c r="Y61424" s="55"/>
    </row>
    <row r="61425" spans="21:25" x14ac:dyDescent="0.2">
      <c r="U61425" s="55"/>
      <c r="V61425" s="53"/>
      <c r="W61425" s="53"/>
      <c r="X61425" s="53"/>
      <c r="Y61425" s="55"/>
    </row>
    <row r="61426" spans="21:25" x14ac:dyDescent="0.2">
      <c r="U61426" s="55"/>
      <c r="V61426" s="53"/>
      <c r="W61426" s="53"/>
      <c r="X61426" s="53"/>
      <c r="Y61426" s="55"/>
    </row>
    <row r="61427" spans="21:25" x14ac:dyDescent="0.2">
      <c r="U61427" s="55"/>
      <c r="V61427" s="53"/>
      <c r="W61427" s="53"/>
      <c r="X61427" s="53"/>
      <c r="Y61427" s="55"/>
    </row>
    <row r="61428" spans="21:25" x14ac:dyDescent="0.2">
      <c r="U61428" s="55"/>
      <c r="V61428" s="53"/>
      <c r="W61428" s="53"/>
      <c r="X61428" s="53"/>
      <c r="Y61428" s="55"/>
    </row>
    <row r="61429" spans="21:25" x14ac:dyDescent="0.2">
      <c r="U61429" s="55"/>
      <c r="V61429" s="53"/>
      <c r="W61429" s="53"/>
      <c r="X61429" s="53"/>
      <c r="Y61429" s="55"/>
    </row>
    <row r="61430" spans="21:25" x14ac:dyDescent="0.2">
      <c r="U61430" s="55"/>
      <c r="V61430" s="53"/>
      <c r="W61430" s="53"/>
      <c r="X61430" s="53"/>
      <c r="Y61430" s="55"/>
    </row>
    <row r="61431" spans="21:25" x14ac:dyDescent="0.2">
      <c r="U61431" s="55"/>
      <c r="V61431" s="53"/>
      <c r="W61431" s="53"/>
      <c r="X61431" s="53"/>
      <c r="Y61431" s="55"/>
    </row>
    <row r="61432" spans="21:25" x14ac:dyDescent="0.2">
      <c r="U61432" s="55"/>
      <c r="V61432" s="53"/>
      <c r="W61432" s="53"/>
      <c r="X61432" s="53"/>
      <c r="Y61432" s="55"/>
    </row>
    <row r="61433" spans="21:25" x14ac:dyDescent="0.2">
      <c r="U61433" s="55"/>
      <c r="V61433" s="53"/>
      <c r="W61433" s="53"/>
      <c r="X61433" s="53"/>
      <c r="Y61433" s="55"/>
    </row>
    <row r="61434" spans="21:25" x14ac:dyDescent="0.2">
      <c r="U61434" s="55"/>
      <c r="V61434" s="53"/>
      <c r="W61434" s="53"/>
      <c r="X61434" s="53"/>
      <c r="Y61434" s="55"/>
    </row>
    <row r="61435" spans="21:25" x14ac:dyDescent="0.2">
      <c r="U61435" s="55"/>
      <c r="V61435" s="53"/>
      <c r="W61435" s="53"/>
      <c r="X61435" s="53"/>
      <c r="Y61435" s="55"/>
    </row>
    <row r="61436" spans="21:25" x14ac:dyDescent="0.2">
      <c r="U61436" s="55"/>
      <c r="V61436" s="53"/>
      <c r="W61436" s="53"/>
      <c r="X61436" s="53"/>
      <c r="Y61436" s="55"/>
    </row>
    <row r="61437" spans="21:25" x14ac:dyDescent="0.2">
      <c r="U61437" s="55"/>
      <c r="V61437" s="53"/>
      <c r="W61437" s="53"/>
      <c r="X61437" s="53"/>
      <c r="Y61437" s="55"/>
    </row>
    <row r="61438" spans="21:25" x14ac:dyDescent="0.2">
      <c r="U61438" s="55"/>
      <c r="V61438" s="53"/>
      <c r="W61438" s="53"/>
      <c r="X61438" s="53"/>
      <c r="Y61438" s="55"/>
    </row>
    <row r="61439" spans="21:25" x14ac:dyDescent="0.2">
      <c r="U61439" s="55"/>
      <c r="V61439" s="53"/>
      <c r="W61439" s="53"/>
      <c r="X61439" s="53"/>
      <c r="Y61439" s="55"/>
    </row>
    <row r="61440" spans="21:25" x14ac:dyDescent="0.2">
      <c r="U61440" s="55"/>
      <c r="V61440" s="53"/>
      <c r="W61440" s="53"/>
      <c r="X61440" s="53"/>
      <c r="Y61440" s="55"/>
    </row>
    <row r="61441" spans="21:25" x14ac:dyDescent="0.2">
      <c r="U61441" s="55"/>
      <c r="V61441" s="53"/>
      <c r="W61441" s="53"/>
      <c r="X61441" s="53"/>
      <c r="Y61441" s="55"/>
    </row>
    <row r="61442" spans="21:25" x14ac:dyDescent="0.2">
      <c r="U61442" s="55"/>
      <c r="V61442" s="53"/>
      <c r="W61442" s="53"/>
      <c r="X61442" s="53"/>
      <c r="Y61442" s="55"/>
    </row>
    <row r="61443" spans="21:25" x14ac:dyDescent="0.2">
      <c r="U61443" s="55"/>
      <c r="V61443" s="53"/>
      <c r="W61443" s="53"/>
      <c r="X61443" s="53"/>
      <c r="Y61443" s="55"/>
    </row>
    <row r="61444" spans="21:25" x14ac:dyDescent="0.2">
      <c r="U61444" s="55"/>
      <c r="V61444" s="53"/>
      <c r="W61444" s="53"/>
      <c r="X61444" s="53"/>
      <c r="Y61444" s="55"/>
    </row>
    <row r="61445" spans="21:25" x14ac:dyDescent="0.2">
      <c r="U61445" s="55"/>
      <c r="V61445" s="53"/>
      <c r="W61445" s="53"/>
      <c r="X61445" s="53"/>
      <c r="Y61445" s="55"/>
    </row>
    <row r="61446" spans="21:25" x14ac:dyDescent="0.2">
      <c r="U61446" s="55"/>
      <c r="V61446" s="53"/>
      <c r="W61446" s="53"/>
      <c r="X61446" s="53"/>
      <c r="Y61446" s="55"/>
    </row>
    <row r="61447" spans="21:25" x14ac:dyDescent="0.2">
      <c r="U61447" s="55"/>
      <c r="V61447" s="53"/>
      <c r="W61447" s="53"/>
      <c r="X61447" s="53"/>
      <c r="Y61447" s="55"/>
    </row>
    <row r="61448" spans="21:25" x14ac:dyDescent="0.2">
      <c r="U61448" s="55"/>
      <c r="V61448" s="53"/>
      <c r="W61448" s="53"/>
      <c r="X61448" s="53"/>
      <c r="Y61448" s="55"/>
    </row>
    <row r="61449" spans="21:25" x14ac:dyDescent="0.2">
      <c r="U61449" s="55"/>
      <c r="V61449" s="53"/>
      <c r="W61449" s="53"/>
      <c r="X61449" s="53"/>
      <c r="Y61449" s="55"/>
    </row>
    <row r="61450" spans="21:25" x14ac:dyDescent="0.2">
      <c r="U61450" s="55"/>
      <c r="V61450" s="53"/>
      <c r="W61450" s="53"/>
      <c r="X61450" s="53"/>
      <c r="Y61450" s="55"/>
    </row>
    <row r="61451" spans="21:25" x14ac:dyDescent="0.2">
      <c r="U61451" s="55"/>
      <c r="V61451" s="53"/>
      <c r="W61451" s="53"/>
      <c r="X61451" s="53"/>
      <c r="Y61451" s="55"/>
    </row>
    <row r="61452" spans="21:25" x14ac:dyDescent="0.2">
      <c r="U61452" s="55"/>
      <c r="V61452" s="53"/>
      <c r="W61452" s="53"/>
      <c r="X61452" s="53"/>
      <c r="Y61452" s="55"/>
    </row>
    <row r="61453" spans="21:25" x14ac:dyDescent="0.2">
      <c r="U61453" s="55"/>
      <c r="V61453" s="53"/>
      <c r="W61453" s="53"/>
      <c r="X61453" s="53"/>
      <c r="Y61453" s="55"/>
    </row>
    <row r="61454" spans="21:25" x14ac:dyDescent="0.2">
      <c r="U61454" s="55"/>
      <c r="V61454" s="53"/>
      <c r="W61454" s="53"/>
      <c r="X61454" s="53"/>
      <c r="Y61454" s="55"/>
    </row>
    <row r="61455" spans="21:25" x14ac:dyDescent="0.2">
      <c r="U61455" s="55"/>
      <c r="V61455" s="53"/>
      <c r="W61455" s="53"/>
      <c r="X61455" s="53"/>
      <c r="Y61455" s="55"/>
    </row>
    <row r="61456" spans="21:25" x14ac:dyDescent="0.2">
      <c r="U61456" s="55"/>
      <c r="V61456" s="53"/>
      <c r="W61456" s="53"/>
      <c r="X61456" s="53"/>
      <c r="Y61456" s="55"/>
    </row>
    <row r="61457" spans="21:25" x14ac:dyDescent="0.2">
      <c r="U61457" s="55"/>
      <c r="V61457" s="53"/>
      <c r="W61457" s="53"/>
      <c r="X61457" s="53"/>
      <c r="Y61457" s="55"/>
    </row>
    <row r="61458" spans="21:25" x14ac:dyDescent="0.2">
      <c r="U61458" s="55"/>
      <c r="V61458" s="53"/>
      <c r="W61458" s="53"/>
      <c r="X61458" s="53"/>
      <c r="Y61458" s="55"/>
    </row>
    <row r="61459" spans="21:25" x14ac:dyDescent="0.2">
      <c r="U61459" s="55"/>
      <c r="V61459" s="53"/>
      <c r="W61459" s="53"/>
      <c r="X61459" s="53"/>
      <c r="Y61459" s="55"/>
    </row>
    <row r="61460" spans="21:25" x14ac:dyDescent="0.2">
      <c r="U61460" s="55"/>
      <c r="V61460" s="53"/>
      <c r="W61460" s="53"/>
      <c r="X61460" s="53"/>
      <c r="Y61460" s="55"/>
    </row>
    <row r="61461" spans="21:25" x14ac:dyDescent="0.2">
      <c r="U61461" s="55"/>
      <c r="V61461" s="53"/>
      <c r="W61461" s="53"/>
      <c r="X61461" s="53"/>
      <c r="Y61461" s="55"/>
    </row>
    <row r="61462" spans="21:25" x14ac:dyDescent="0.2">
      <c r="U61462" s="55"/>
      <c r="V61462" s="53"/>
      <c r="W61462" s="53"/>
      <c r="X61462" s="53"/>
      <c r="Y61462" s="55"/>
    </row>
    <row r="61463" spans="21:25" x14ac:dyDescent="0.2">
      <c r="U61463" s="55"/>
      <c r="V61463" s="53"/>
      <c r="W61463" s="53"/>
      <c r="X61463" s="53"/>
      <c r="Y61463" s="55"/>
    </row>
    <row r="61464" spans="21:25" x14ac:dyDescent="0.2">
      <c r="U61464" s="55"/>
      <c r="V61464" s="53"/>
      <c r="W61464" s="53"/>
      <c r="X61464" s="53"/>
      <c r="Y61464" s="55"/>
    </row>
    <row r="61465" spans="21:25" x14ac:dyDescent="0.2">
      <c r="U61465" s="55"/>
      <c r="V61465" s="53"/>
      <c r="W61465" s="53"/>
      <c r="X61465" s="53"/>
      <c r="Y61465" s="55"/>
    </row>
    <row r="61466" spans="21:25" x14ac:dyDescent="0.2">
      <c r="U61466" s="55"/>
      <c r="V61466" s="53"/>
      <c r="W61466" s="53"/>
      <c r="X61466" s="53"/>
      <c r="Y61466" s="55"/>
    </row>
    <row r="61467" spans="21:25" x14ac:dyDescent="0.2">
      <c r="U61467" s="55"/>
      <c r="V61467" s="53"/>
      <c r="W61467" s="53"/>
      <c r="X61467" s="53"/>
      <c r="Y61467" s="55"/>
    </row>
    <row r="61468" spans="21:25" x14ac:dyDescent="0.2">
      <c r="U61468" s="55"/>
      <c r="V61468" s="53"/>
      <c r="W61468" s="53"/>
      <c r="X61468" s="53"/>
      <c r="Y61468" s="55"/>
    </row>
    <row r="61469" spans="21:25" x14ac:dyDescent="0.2">
      <c r="U61469" s="55"/>
      <c r="V61469" s="53"/>
      <c r="W61469" s="53"/>
      <c r="X61469" s="53"/>
      <c r="Y61469" s="55"/>
    </row>
    <row r="61470" spans="21:25" x14ac:dyDescent="0.2">
      <c r="U61470" s="55"/>
      <c r="V61470" s="53"/>
      <c r="W61470" s="53"/>
      <c r="X61470" s="53"/>
      <c r="Y61470" s="55"/>
    </row>
    <row r="61471" spans="21:25" x14ac:dyDescent="0.2">
      <c r="U61471" s="55"/>
      <c r="V61471" s="53"/>
      <c r="W61471" s="53"/>
      <c r="X61471" s="53"/>
      <c r="Y61471" s="55"/>
    </row>
    <row r="61472" spans="21:25" x14ac:dyDescent="0.2">
      <c r="U61472" s="55"/>
      <c r="V61472" s="53"/>
      <c r="W61472" s="53"/>
      <c r="X61472" s="53"/>
      <c r="Y61472" s="55"/>
    </row>
    <row r="61473" spans="21:25" x14ac:dyDescent="0.2">
      <c r="U61473" s="55"/>
      <c r="V61473" s="53"/>
      <c r="W61473" s="53"/>
      <c r="X61473" s="53"/>
      <c r="Y61473" s="55"/>
    </row>
    <row r="61474" spans="21:25" x14ac:dyDescent="0.2">
      <c r="U61474" s="55"/>
      <c r="V61474" s="53"/>
      <c r="W61474" s="53"/>
      <c r="X61474" s="53"/>
      <c r="Y61474" s="55"/>
    </row>
    <row r="61475" spans="21:25" x14ac:dyDescent="0.2">
      <c r="U61475" s="55"/>
      <c r="V61475" s="53"/>
      <c r="W61475" s="53"/>
      <c r="X61475" s="53"/>
      <c r="Y61475" s="55"/>
    </row>
    <row r="61476" spans="21:25" x14ac:dyDescent="0.2">
      <c r="U61476" s="55"/>
      <c r="V61476" s="53"/>
      <c r="W61476" s="53"/>
      <c r="X61476" s="53"/>
      <c r="Y61476" s="55"/>
    </row>
    <row r="61477" spans="21:25" x14ac:dyDescent="0.2">
      <c r="U61477" s="55"/>
      <c r="V61477" s="53"/>
      <c r="W61477" s="53"/>
      <c r="X61477" s="53"/>
      <c r="Y61477" s="55"/>
    </row>
    <row r="61478" spans="21:25" x14ac:dyDescent="0.2">
      <c r="U61478" s="55"/>
      <c r="V61478" s="53"/>
      <c r="W61478" s="53"/>
      <c r="X61478" s="53"/>
      <c r="Y61478" s="55"/>
    </row>
    <row r="61479" spans="21:25" x14ac:dyDescent="0.2">
      <c r="U61479" s="55"/>
      <c r="V61479" s="53"/>
      <c r="W61479" s="53"/>
      <c r="X61479" s="53"/>
      <c r="Y61479" s="55"/>
    </row>
    <row r="61480" spans="21:25" x14ac:dyDescent="0.2">
      <c r="U61480" s="55"/>
      <c r="V61480" s="53"/>
      <c r="W61480" s="53"/>
      <c r="X61480" s="53"/>
      <c r="Y61480" s="55"/>
    </row>
    <row r="61481" spans="21:25" x14ac:dyDescent="0.2">
      <c r="U61481" s="55"/>
      <c r="V61481" s="53"/>
      <c r="W61481" s="53"/>
      <c r="X61481" s="53"/>
      <c r="Y61481" s="55"/>
    </row>
    <row r="61482" spans="21:25" x14ac:dyDescent="0.2">
      <c r="U61482" s="55"/>
      <c r="V61482" s="53"/>
      <c r="W61482" s="53"/>
      <c r="X61482" s="53"/>
      <c r="Y61482" s="55"/>
    </row>
    <row r="61483" spans="21:25" x14ac:dyDescent="0.2">
      <c r="U61483" s="55"/>
      <c r="V61483" s="53"/>
      <c r="W61483" s="53"/>
      <c r="X61483" s="53"/>
      <c r="Y61483" s="55"/>
    </row>
    <row r="61484" spans="21:25" x14ac:dyDescent="0.2">
      <c r="U61484" s="55"/>
      <c r="V61484" s="53"/>
      <c r="W61484" s="53"/>
      <c r="X61484" s="53"/>
      <c r="Y61484" s="55"/>
    </row>
    <row r="61485" spans="21:25" x14ac:dyDescent="0.2">
      <c r="U61485" s="55"/>
      <c r="V61485" s="53"/>
      <c r="W61485" s="53"/>
      <c r="X61485" s="53"/>
      <c r="Y61485" s="55"/>
    </row>
    <row r="61486" spans="21:25" x14ac:dyDescent="0.2">
      <c r="U61486" s="55"/>
      <c r="V61486" s="53"/>
      <c r="W61486" s="53"/>
      <c r="X61486" s="53"/>
      <c r="Y61486" s="55"/>
    </row>
    <row r="61487" spans="21:25" x14ac:dyDescent="0.2">
      <c r="U61487" s="55"/>
      <c r="V61487" s="53"/>
      <c r="W61487" s="53"/>
      <c r="X61487" s="53"/>
      <c r="Y61487" s="55"/>
    </row>
    <row r="61488" spans="21:25" x14ac:dyDescent="0.2">
      <c r="U61488" s="55"/>
      <c r="V61488" s="53"/>
      <c r="W61488" s="53"/>
      <c r="X61488" s="53"/>
      <c r="Y61488" s="55"/>
    </row>
    <row r="61489" spans="21:25" x14ac:dyDescent="0.2">
      <c r="U61489" s="55"/>
      <c r="V61489" s="53"/>
      <c r="W61489" s="53"/>
      <c r="X61489" s="53"/>
      <c r="Y61489" s="55"/>
    </row>
    <row r="61490" spans="21:25" x14ac:dyDescent="0.2">
      <c r="U61490" s="55"/>
      <c r="V61490" s="53"/>
      <c r="W61490" s="53"/>
      <c r="X61490" s="53"/>
      <c r="Y61490" s="55"/>
    </row>
    <row r="61491" spans="21:25" x14ac:dyDescent="0.2">
      <c r="U61491" s="55"/>
      <c r="V61491" s="53"/>
      <c r="W61491" s="53"/>
      <c r="X61491" s="53"/>
      <c r="Y61491" s="55"/>
    </row>
    <row r="61492" spans="21:25" x14ac:dyDescent="0.2">
      <c r="U61492" s="55"/>
      <c r="V61492" s="53"/>
      <c r="W61492" s="53"/>
      <c r="X61492" s="53"/>
      <c r="Y61492" s="55"/>
    </row>
    <row r="61493" spans="21:25" x14ac:dyDescent="0.2">
      <c r="U61493" s="55"/>
      <c r="V61493" s="53"/>
      <c r="W61493" s="53"/>
      <c r="X61493" s="53"/>
      <c r="Y61493" s="55"/>
    </row>
    <row r="61494" spans="21:25" x14ac:dyDescent="0.2">
      <c r="U61494" s="55"/>
      <c r="V61494" s="53"/>
      <c r="W61494" s="53"/>
      <c r="X61494" s="53"/>
      <c r="Y61494" s="55"/>
    </row>
    <row r="61495" spans="21:25" x14ac:dyDescent="0.2">
      <c r="U61495" s="55"/>
      <c r="V61495" s="53"/>
      <c r="W61495" s="53"/>
      <c r="X61495" s="53"/>
      <c r="Y61495" s="55"/>
    </row>
    <row r="61496" spans="21:25" x14ac:dyDescent="0.2">
      <c r="U61496" s="55"/>
      <c r="V61496" s="53"/>
      <c r="W61496" s="53"/>
      <c r="X61496" s="53"/>
      <c r="Y61496" s="55"/>
    </row>
    <row r="61497" spans="21:25" x14ac:dyDescent="0.2">
      <c r="U61497" s="55"/>
      <c r="V61497" s="53"/>
      <c r="W61497" s="53"/>
      <c r="X61497" s="53"/>
      <c r="Y61497" s="55"/>
    </row>
    <row r="61498" spans="21:25" x14ac:dyDescent="0.2">
      <c r="U61498" s="55"/>
      <c r="V61498" s="53"/>
      <c r="W61498" s="53"/>
      <c r="X61498" s="53"/>
      <c r="Y61498" s="55"/>
    </row>
    <row r="61499" spans="21:25" x14ac:dyDescent="0.2">
      <c r="U61499" s="55"/>
      <c r="V61499" s="53"/>
      <c r="W61499" s="53"/>
      <c r="X61499" s="53"/>
      <c r="Y61499" s="55"/>
    </row>
    <row r="61500" spans="21:25" x14ac:dyDescent="0.2">
      <c r="U61500" s="55"/>
      <c r="V61500" s="53"/>
      <c r="W61500" s="53"/>
      <c r="X61500" s="53"/>
      <c r="Y61500" s="55"/>
    </row>
    <row r="61501" spans="21:25" x14ac:dyDescent="0.2">
      <c r="U61501" s="55"/>
      <c r="V61501" s="53"/>
      <c r="W61501" s="53"/>
      <c r="X61501" s="53"/>
      <c r="Y61501" s="55"/>
    </row>
    <row r="61502" spans="21:25" x14ac:dyDescent="0.2">
      <c r="U61502" s="55"/>
      <c r="V61502" s="53"/>
      <c r="W61502" s="53"/>
      <c r="X61502" s="53"/>
      <c r="Y61502" s="55"/>
    </row>
    <row r="61503" spans="21:25" x14ac:dyDescent="0.2">
      <c r="U61503" s="55"/>
      <c r="V61503" s="53"/>
      <c r="W61503" s="53"/>
      <c r="X61503" s="53"/>
      <c r="Y61503" s="55"/>
    </row>
    <row r="61504" spans="21:25" x14ac:dyDescent="0.2">
      <c r="U61504" s="55"/>
      <c r="V61504" s="53"/>
      <c r="W61504" s="53"/>
      <c r="X61504" s="53"/>
      <c r="Y61504" s="55"/>
    </row>
    <row r="61505" spans="21:25" x14ac:dyDescent="0.2">
      <c r="U61505" s="55"/>
      <c r="V61505" s="53"/>
      <c r="W61505" s="53"/>
      <c r="X61505" s="53"/>
      <c r="Y61505" s="55"/>
    </row>
    <row r="61506" spans="21:25" x14ac:dyDescent="0.2">
      <c r="U61506" s="55"/>
      <c r="V61506" s="53"/>
      <c r="W61506" s="53"/>
      <c r="X61506" s="53"/>
      <c r="Y61506" s="55"/>
    </row>
    <row r="61507" spans="21:25" x14ac:dyDescent="0.2">
      <c r="U61507" s="55"/>
      <c r="V61507" s="53"/>
      <c r="W61507" s="53"/>
      <c r="X61507" s="53"/>
      <c r="Y61507" s="55"/>
    </row>
    <row r="61508" spans="21:25" x14ac:dyDescent="0.2">
      <c r="U61508" s="55"/>
      <c r="V61508" s="53"/>
      <c r="W61508" s="53"/>
      <c r="X61508" s="53"/>
      <c r="Y61508" s="55"/>
    </row>
    <row r="61509" spans="21:25" x14ac:dyDescent="0.2">
      <c r="U61509" s="55"/>
      <c r="V61509" s="53"/>
      <c r="W61509" s="53"/>
      <c r="X61509" s="53"/>
      <c r="Y61509" s="55"/>
    </row>
    <row r="61510" spans="21:25" x14ac:dyDescent="0.2">
      <c r="U61510" s="55"/>
      <c r="V61510" s="53"/>
      <c r="W61510" s="53"/>
      <c r="X61510" s="53"/>
      <c r="Y61510" s="55"/>
    </row>
    <row r="61511" spans="21:25" x14ac:dyDescent="0.2">
      <c r="U61511" s="55"/>
      <c r="V61511" s="53"/>
      <c r="W61511" s="53"/>
      <c r="X61511" s="53"/>
      <c r="Y61511" s="55"/>
    </row>
    <row r="61512" spans="21:25" x14ac:dyDescent="0.2">
      <c r="U61512" s="55"/>
      <c r="V61512" s="53"/>
      <c r="W61512" s="53"/>
      <c r="X61512" s="53"/>
      <c r="Y61512" s="55"/>
    </row>
    <row r="61513" spans="21:25" x14ac:dyDescent="0.2">
      <c r="U61513" s="55"/>
      <c r="V61513" s="53"/>
      <c r="W61513" s="53"/>
      <c r="X61513" s="53"/>
      <c r="Y61513" s="55"/>
    </row>
    <row r="61514" spans="21:25" x14ac:dyDescent="0.2">
      <c r="U61514" s="55"/>
      <c r="V61514" s="53"/>
      <c r="W61514" s="53"/>
      <c r="X61514" s="53"/>
      <c r="Y61514" s="55"/>
    </row>
    <row r="61515" spans="21:25" x14ac:dyDescent="0.2">
      <c r="U61515" s="55"/>
      <c r="V61515" s="53"/>
      <c r="W61515" s="53"/>
      <c r="X61515" s="53"/>
      <c r="Y61515" s="55"/>
    </row>
    <row r="61516" spans="21:25" x14ac:dyDescent="0.2">
      <c r="U61516" s="55"/>
      <c r="V61516" s="53"/>
      <c r="W61516" s="53"/>
      <c r="X61516" s="53"/>
      <c r="Y61516" s="55"/>
    </row>
    <row r="61517" spans="21:25" x14ac:dyDescent="0.2">
      <c r="U61517" s="55"/>
      <c r="V61517" s="53"/>
      <c r="W61517" s="53"/>
      <c r="X61517" s="53"/>
      <c r="Y61517" s="55"/>
    </row>
    <row r="61518" spans="21:25" x14ac:dyDescent="0.2">
      <c r="U61518" s="55"/>
      <c r="V61518" s="53"/>
      <c r="W61518" s="53"/>
      <c r="X61518" s="53"/>
      <c r="Y61518" s="55"/>
    </row>
    <row r="61519" spans="21:25" x14ac:dyDescent="0.2">
      <c r="U61519" s="55"/>
      <c r="V61519" s="53"/>
      <c r="W61519" s="53"/>
      <c r="X61519" s="53"/>
      <c r="Y61519" s="55"/>
    </row>
    <row r="61520" spans="21:25" x14ac:dyDescent="0.2">
      <c r="U61520" s="55"/>
      <c r="V61520" s="53"/>
      <c r="W61520" s="53"/>
      <c r="X61520" s="53"/>
      <c r="Y61520" s="55"/>
    </row>
    <row r="61521" spans="21:25" x14ac:dyDescent="0.2">
      <c r="U61521" s="55"/>
      <c r="V61521" s="53"/>
      <c r="W61521" s="53"/>
      <c r="X61521" s="53"/>
      <c r="Y61521" s="55"/>
    </row>
    <row r="61522" spans="21:25" x14ac:dyDescent="0.2">
      <c r="U61522" s="55"/>
      <c r="V61522" s="53"/>
      <c r="W61522" s="53"/>
      <c r="X61522" s="53"/>
      <c r="Y61522" s="55"/>
    </row>
    <row r="61523" spans="21:25" x14ac:dyDescent="0.2">
      <c r="U61523" s="55"/>
      <c r="V61523" s="53"/>
      <c r="W61523" s="53"/>
      <c r="X61523" s="53"/>
      <c r="Y61523" s="55"/>
    </row>
    <row r="61524" spans="21:25" x14ac:dyDescent="0.2">
      <c r="U61524" s="55"/>
      <c r="V61524" s="53"/>
      <c r="W61524" s="53"/>
      <c r="X61524" s="53"/>
      <c r="Y61524" s="55"/>
    </row>
    <row r="61525" spans="21:25" x14ac:dyDescent="0.2">
      <c r="U61525" s="55"/>
      <c r="V61525" s="53"/>
      <c r="W61525" s="53"/>
      <c r="X61525" s="53"/>
      <c r="Y61525" s="55"/>
    </row>
    <row r="61526" spans="21:25" x14ac:dyDescent="0.2">
      <c r="U61526" s="55"/>
      <c r="V61526" s="53"/>
      <c r="W61526" s="53"/>
      <c r="X61526" s="53"/>
      <c r="Y61526" s="55"/>
    </row>
    <row r="61527" spans="21:25" x14ac:dyDescent="0.2">
      <c r="U61527" s="55"/>
      <c r="V61527" s="53"/>
      <c r="W61527" s="53"/>
      <c r="X61527" s="53"/>
      <c r="Y61527" s="55"/>
    </row>
    <row r="61528" spans="21:25" x14ac:dyDescent="0.2">
      <c r="U61528" s="55"/>
      <c r="V61528" s="53"/>
      <c r="W61528" s="53"/>
      <c r="X61528" s="53"/>
      <c r="Y61528" s="55"/>
    </row>
    <row r="61529" spans="21:25" x14ac:dyDescent="0.2">
      <c r="U61529" s="55"/>
      <c r="V61529" s="53"/>
      <c r="W61529" s="53"/>
      <c r="X61529" s="53"/>
      <c r="Y61529" s="55"/>
    </row>
    <row r="61530" spans="21:25" x14ac:dyDescent="0.2">
      <c r="U61530" s="55"/>
      <c r="V61530" s="53"/>
      <c r="W61530" s="53"/>
      <c r="X61530" s="53"/>
      <c r="Y61530" s="55"/>
    </row>
    <row r="61531" spans="21:25" x14ac:dyDescent="0.2">
      <c r="U61531" s="55"/>
      <c r="V61531" s="53"/>
      <c r="W61531" s="53"/>
      <c r="X61531" s="53"/>
      <c r="Y61531" s="55"/>
    </row>
    <row r="61532" spans="21:25" x14ac:dyDescent="0.2">
      <c r="U61532" s="55"/>
      <c r="V61532" s="53"/>
      <c r="W61532" s="53"/>
      <c r="X61532" s="53"/>
      <c r="Y61532" s="55"/>
    </row>
    <row r="61533" spans="21:25" x14ac:dyDescent="0.2">
      <c r="U61533" s="55"/>
      <c r="V61533" s="53"/>
      <c r="W61533" s="53"/>
      <c r="X61533" s="53"/>
      <c r="Y61533" s="55"/>
    </row>
    <row r="61534" spans="21:25" x14ac:dyDescent="0.2">
      <c r="U61534" s="55"/>
      <c r="V61534" s="53"/>
      <c r="W61534" s="53"/>
      <c r="X61534" s="53"/>
      <c r="Y61534" s="55"/>
    </row>
    <row r="61535" spans="21:25" x14ac:dyDescent="0.2">
      <c r="U61535" s="55"/>
      <c r="V61535" s="53"/>
      <c r="W61535" s="53"/>
      <c r="X61535" s="53"/>
      <c r="Y61535" s="55"/>
    </row>
    <row r="61536" spans="21:25" x14ac:dyDescent="0.2">
      <c r="U61536" s="55"/>
      <c r="V61536" s="53"/>
      <c r="W61536" s="53"/>
      <c r="X61536" s="53"/>
      <c r="Y61536" s="55"/>
    </row>
    <row r="61537" spans="21:25" x14ac:dyDescent="0.2">
      <c r="U61537" s="55"/>
      <c r="V61537" s="53"/>
      <c r="W61537" s="53"/>
      <c r="X61537" s="53"/>
      <c r="Y61537" s="55"/>
    </row>
    <row r="61538" spans="21:25" x14ac:dyDescent="0.2">
      <c r="U61538" s="55"/>
      <c r="V61538" s="53"/>
      <c r="W61538" s="53"/>
      <c r="X61538" s="53"/>
      <c r="Y61538" s="55"/>
    </row>
    <row r="61539" spans="21:25" x14ac:dyDescent="0.2">
      <c r="U61539" s="55"/>
      <c r="V61539" s="53"/>
      <c r="W61539" s="53"/>
      <c r="X61539" s="53"/>
      <c r="Y61539" s="55"/>
    </row>
    <row r="61540" spans="21:25" x14ac:dyDescent="0.2">
      <c r="U61540" s="55"/>
      <c r="V61540" s="53"/>
      <c r="W61540" s="53"/>
      <c r="X61540" s="53"/>
      <c r="Y61540" s="55"/>
    </row>
    <row r="61541" spans="21:25" x14ac:dyDescent="0.2">
      <c r="U61541" s="55"/>
      <c r="V61541" s="53"/>
      <c r="W61541" s="53"/>
      <c r="X61541" s="53"/>
      <c r="Y61541" s="55"/>
    </row>
    <row r="61542" spans="21:25" x14ac:dyDescent="0.2">
      <c r="U61542" s="55"/>
      <c r="V61542" s="53"/>
      <c r="W61542" s="53"/>
      <c r="X61542" s="53"/>
      <c r="Y61542" s="55"/>
    </row>
    <row r="61543" spans="21:25" x14ac:dyDescent="0.2">
      <c r="U61543" s="55"/>
      <c r="V61543" s="53"/>
      <c r="W61543" s="53"/>
      <c r="X61543" s="53"/>
      <c r="Y61543" s="55"/>
    </row>
    <row r="61544" spans="21:25" x14ac:dyDescent="0.2">
      <c r="U61544" s="55"/>
      <c r="V61544" s="53"/>
      <c r="W61544" s="53"/>
      <c r="X61544" s="53"/>
      <c r="Y61544" s="55"/>
    </row>
    <row r="61545" spans="21:25" x14ac:dyDescent="0.2">
      <c r="U61545" s="55"/>
      <c r="V61545" s="53"/>
      <c r="W61545" s="53"/>
      <c r="X61545" s="53"/>
      <c r="Y61545" s="55"/>
    </row>
    <row r="61546" spans="21:25" x14ac:dyDescent="0.2">
      <c r="U61546" s="55"/>
      <c r="V61546" s="53"/>
      <c r="W61546" s="53"/>
      <c r="X61546" s="53"/>
      <c r="Y61546" s="55"/>
    </row>
    <row r="61547" spans="21:25" x14ac:dyDescent="0.2">
      <c r="U61547" s="55"/>
      <c r="V61547" s="53"/>
      <c r="W61547" s="53"/>
      <c r="X61547" s="53"/>
      <c r="Y61547" s="55"/>
    </row>
    <row r="61548" spans="21:25" x14ac:dyDescent="0.2">
      <c r="U61548" s="55"/>
      <c r="V61548" s="53"/>
      <c r="W61548" s="53"/>
      <c r="X61548" s="53"/>
      <c r="Y61548" s="55"/>
    </row>
    <row r="61549" spans="21:25" x14ac:dyDescent="0.2">
      <c r="U61549" s="55"/>
      <c r="V61549" s="53"/>
      <c r="W61549" s="53"/>
      <c r="X61549" s="53"/>
      <c r="Y61549" s="55"/>
    </row>
    <row r="61550" spans="21:25" x14ac:dyDescent="0.2">
      <c r="U61550" s="55"/>
      <c r="V61550" s="53"/>
      <c r="W61550" s="53"/>
      <c r="X61550" s="53"/>
      <c r="Y61550" s="55"/>
    </row>
    <row r="61551" spans="21:25" x14ac:dyDescent="0.2">
      <c r="U61551" s="55"/>
      <c r="V61551" s="53"/>
      <c r="W61551" s="53"/>
      <c r="X61551" s="53"/>
      <c r="Y61551" s="55"/>
    </row>
    <row r="61552" spans="21:25" x14ac:dyDescent="0.2">
      <c r="U61552" s="55"/>
      <c r="V61552" s="53"/>
      <c r="W61552" s="53"/>
      <c r="X61552" s="53"/>
      <c r="Y61552" s="55"/>
    </row>
    <row r="61553" spans="21:25" x14ac:dyDescent="0.2">
      <c r="U61553" s="55"/>
      <c r="V61553" s="53"/>
      <c r="W61553" s="53"/>
      <c r="X61553" s="53"/>
      <c r="Y61553" s="55"/>
    </row>
    <row r="61554" spans="21:25" x14ac:dyDescent="0.2">
      <c r="U61554" s="55"/>
      <c r="V61554" s="53"/>
      <c r="W61554" s="53"/>
      <c r="X61554" s="53"/>
      <c r="Y61554" s="55"/>
    </row>
    <row r="61555" spans="21:25" x14ac:dyDescent="0.2">
      <c r="U61555" s="55"/>
      <c r="V61555" s="53"/>
      <c r="W61555" s="53"/>
      <c r="X61555" s="53"/>
      <c r="Y61555" s="55"/>
    </row>
    <row r="61556" spans="21:25" x14ac:dyDescent="0.2">
      <c r="U61556" s="55"/>
      <c r="V61556" s="53"/>
      <c r="W61556" s="53"/>
      <c r="X61556" s="53"/>
      <c r="Y61556" s="55"/>
    </row>
    <row r="61557" spans="21:25" x14ac:dyDescent="0.2">
      <c r="U61557" s="55"/>
      <c r="V61557" s="53"/>
      <c r="W61557" s="53"/>
      <c r="X61557" s="53"/>
      <c r="Y61557" s="55"/>
    </row>
    <row r="61558" spans="21:25" x14ac:dyDescent="0.2">
      <c r="U61558" s="55"/>
      <c r="V61558" s="53"/>
      <c r="W61558" s="53"/>
      <c r="X61558" s="53"/>
      <c r="Y61558" s="55"/>
    </row>
    <row r="61559" spans="21:25" x14ac:dyDescent="0.2">
      <c r="U61559" s="55"/>
      <c r="V61559" s="53"/>
      <c r="W61559" s="53"/>
      <c r="X61559" s="53"/>
      <c r="Y61559" s="55"/>
    </row>
    <row r="61560" spans="21:25" x14ac:dyDescent="0.2">
      <c r="U61560" s="55"/>
      <c r="V61560" s="53"/>
      <c r="W61560" s="53"/>
      <c r="X61560" s="53"/>
      <c r="Y61560" s="55"/>
    </row>
    <row r="61561" spans="21:25" x14ac:dyDescent="0.2">
      <c r="U61561" s="55"/>
      <c r="V61561" s="53"/>
      <c r="W61561" s="53"/>
      <c r="X61561" s="53"/>
      <c r="Y61561" s="55"/>
    </row>
    <row r="61562" spans="21:25" x14ac:dyDescent="0.2">
      <c r="U61562" s="55"/>
      <c r="V61562" s="53"/>
      <c r="W61562" s="53"/>
      <c r="X61562" s="53"/>
      <c r="Y61562" s="55"/>
    </row>
    <row r="61563" spans="21:25" x14ac:dyDescent="0.2">
      <c r="U61563" s="55"/>
      <c r="V61563" s="53"/>
      <c r="W61563" s="53"/>
      <c r="X61563" s="53"/>
      <c r="Y61563" s="55"/>
    </row>
    <row r="61564" spans="21:25" x14ac:dyDescent="0.2">
      <c r="U61564" s="55"/>
      <c r="V61564" s="53"/>
      <c r="W61564" s="53"/>
      <c r="X61564" s="53"/>
      <c r="Y61564" s="55"/>
    </row>
    <row r="61565" spans="21:25" x14ac:dyDescent="0.2">
      <c r="U61565" s="55"/>
      <c r="V61565" s="53"/>
      <c r="W61565" s="53"/>
      <c r="X61565" s="53"/>
      <c r="Y61565" s="55"/>
    </row>
    <row r="61566" spans="21:25" x14ac:dyDescent="0.2">
      <c r="U61566" s="55"/>
      <c r="V61566" s="53"/>
      <c r="W61566" s="53"/>
      <c r="X61566" s="53"/>
      <c r="Y61566" s="55"/>
    </row>
    <row r="61567" spans="21:25" x14ac:dyDescent="0.2">
      <c r="U61567" s="55"/>
      <c r="V61567" s="53"/>
      <c r="W61567" s="53"/>
      <c r="X61567" s="53"/>
      <c r="Y61567" s="55"/>
    </row>
    <row r="61568" spans="21:25" x14ac:dyDescent="0.2">
      <c r="U61568" s="55"/>
      <c r="V61568" s="53"/>
      <c r="W61568" s="53"/>
      <c r="X61568" s="53"/>
      <c r="Y61568" s="55"/>
    </row>
    <row r="61569" spans="21:25" x14ac:dyDescent="0.2">
      <c r="U61569" s="55"/>
      <c r="V61569" s="53"/>
      <c r="W61569" s="53"/>
      <c r="X61569" s="53"/>
      <c r="Y61569" s="55"/>
    </row>
    <row r="61570" spans="21:25" x14ac:dyDescent="0.2">
      <c r="U61570" s="55"/>
      <c r="V61570" s="53"/>
      <c r="W61570" s="53"/>
      <c r="X61570" s="53"/>
      <c r="Y61570" s="55"/>
    </row>
    <row r="61571" spans="21:25" x14ac:dyDescent="0.2">
      <c r="U61571" s="55"/>
      <c r="V61571" s="53"/>
      <c r="W61571" s="53"/>
      <c r="X61571" s="53"/>
      <c r="Y61571" s="55"/>
    </row>
    <row r="61572" spans="21:25" x14ac:dyDescent="0.2">
      <c r="U61572" s="55"/>
      <c r="V61572" s="53"/>
      <c r="W61572" s="53"/>
      <c r="X61572" s="53"/>
      <c r="Y61572" s="55"/>
    </row>
    <row r="61573" spans="21:25" x14ac:dyDescent="0.2">
      <c r="U61573" s="55"/>
      <c r="V61573" s="53"/>
      <c r="W61573" s="53"/>
      <c r="X61573" s="53"/>
      <c r="Y61573" s="55"/>
    </row>
    <row r="61574" spans="21:25" x14ac:dyDescent="0.2">
      <c r="U61574" s="55"/>
      <c r="V61574" s="53"/>
      <c r="W61574" s="53"/>
      <c r="X61574" s="53"/>
      <c r="Y61574" s="55"/>
    </row>
    <row r="61575" spans="21:25" x14ac:dyDescent="0.2">
      <c r="U61575" s="55"/>
      <c r="V61575" s="53"/>
      <c r="W61575" s="53"/>
      <c r="X61575" s="53"/>
      <c r="Y61575" s="55"/>
    </row>
    <row r="61576" spans="21:25" x14ac:dyDescent="0.2">
      <c r="U61576" s="55"/>
      <c r="V61576" s="53"/>
      <c r="W61576" s="53"/>
      <c r="X61576" s="53"/>
      <c r="Y61576" s="55"/>
    </row>
    <row r="61577" spans="21:25" x14ac:dyDescent="0.2">
      <c r="U61577" s="55"/>
      <c r="V61577" s="53"/>
      <c r="W61577" s="53"/>
      <c r="X61577" s="53"/>
      <c r="Y61577" s="55"/>
    </row>
    <row r="61578" spans="21:25" x14ac:dyDescent="0.2">
      <c r="U61578" s="55"/>
      <c r="V61578" s="53"/>
      <c r="W61578" s="53"/>
      <c r="X61578" s="53"/>
      <c r="Y61578" s="55"/>
    </row>
    <row r="61579" spans="21:25" x14ac:dyDescent="0.2">
      <c r="U61579" s="55"/>
      <c r="V61579" s="53"/>
      <c r="W61579" s="53"/>
      <c r="X61579" s="53"/>
      <c r="Y61579" s="55"/>
    </row>
    <row r="61580" spans="21:25" x14ac:dyDescent="0.2">
      <c r="U61580" s="55"/>
      <c r="V61580" s="53"/>
      <c r="W61580" s="53"/>
      <c r="X61580" s="53"/>
      <c r="Y61580" s="55"/>
    </row>
    <row r="61581" spans="21:25" x14ac:dyDescent="0.2">
      <c r="U61581" s="55"/>
      <c r="V61581" s="53"/>
      <c r="W61581" s="53"/>
      <c r="X61581" s="53"/>
      <c r="Y61581" s="55"/>
    </row>
    <row r="61582" spans="21:25" x14ac:dyDescent="0.2">
      <c r="U61582" s="55"/>
      <c r="V61582" s="53"/>
      <c r="W61582" s="53"/>
      <c r="X61582" s="53"/>
      <c r="Y61582" s="55"/>
    </row>
    <row r="61583" spans="21:25" x14ac:dyDescent="0.2">
      <c r="U61583" s="55"/>
      <c r="V61583" s="53"/>
      <c r="W61583" s="53"/>
      <c r="X61583" s="53"/>
      <c r="Y61583" s="55"/>
    </row>
    <row r="61584" spans="21:25" x14ac:dyDescent="0.2">
      <c r="U61584" s="55"/>
      <c r="V61584" s="53"/>
      <c r="W61584" s="53"/>
      <c r="X61584" s="53"/>
      <c r="Y61584" s="55"/>
    </row>
    <row r="61585" spans="21:25" x14ac:dyDescent="0.2">
      <c r="U61585" s="55"/>
      <c r="V61585" s="53"/>
      <c r="W61585" s="53"/>
      <c r="X61585" s="53"/>
      <c r="Y61585" s="55"/>
    </row>
    <row r="61586" spans="21:25" x14ac:dyDescent="0.2">
      <c r="U61586" s="55"/>
      <c r="V61586" s="53"/>
      <c r="W61586" s="53"/>
      <c r="X61586" s="53"/>
      <c r="Y61586" s="55"/>
    </row>
    <row r="61587" spans="21:25" x14ac:dyDescent="0.2">
      <c r="U61587" s="55"/>
      <c r="V61587" s="53"/>
      <c r="W61587" s="53"/>
      <c r="X61587" s="53"/>
      <c r="Y61587" s="55"/>
    </row>
    <row r="61588" spans="21:25" x14ac:dyDescent="0.2">
      <c r="U61588" s="55"/>
      <c r="V61588" s="53"/>
      <c r="W61588" s="53"/>
      <c r="X61588" s="53"/>
      <c r="Y61588" s="55"/>
    </row>
    <row r="61589" spans="21:25" x14ac:dyDescent="0.2">
      <c r="U61589" s="55"/>
      <c r="V61589" s="53"/>
      <c r="W61589" s="53"/>
      <c r="X61589" s="53"/>
      <c r="Y61589" s="55"/>
    </row>
    <row r="61590" spans="21:25" x14ac:dyDescent="0.2">
      <c r="U61590" s="55"/>
      <c r="V61590" s="53"/>
      <c r="W61590" s="53"/>
      <c r="X61590" s="53"/>
      <c r="Y61590" s="55"/>
    </row>
    <row r="61591" spans="21:25" x14ac:dyDescent="0.2">
      <c r="U61591" s="55"/>
      <c r="V61591" s="53"/>
      <c r="W61591" s="53"/>
      <c r="X61591" s="53"/>
      <c r="Y61591" s="55"/>
    </row>
    <row r="61592" spans="21:25" x14ac:dyDescent="0.2">
      <c r="U61592" s="55"/>
      <c r="V61592" s="53"/>
      <c r="W61592" s="53"/>
      <c r="X61592" s="53"/>
      <c r="Y61592" s="55"/>
    </row>
    <row r="61593" spans="21:25" x14ac:dyDescent="0.2">
      <c r="U61593" s="55"/>
      <c r="V61593" s="53"/>
      <c r="W61593" s="53"/>
      <c r="X61593" s="53"/>
      <c r="Y61593" s="55"/>
    </row>
    <row r="61594" spans="21:25" x14ac:dyDescent="0.2">
      <c r="U61594" s="55"/>
      <c r="V61594" s="53"/>
      <c r="W61594" s="53"/>
      <c r="X61594" s="53"/>
      <c r="Y61594" s="55"/>
    </row>
    <row r="61595" spans="21:25" x14ac:dyDescent="0.2">
      <c r="U61595" s="55"/>
      <c r="V61595" s="53"/>
      <c r="W61595" s="53"/>
      <c r="X61595" s="53"/>
      <c r="Y61595" s="55"/>
    </row>
    <row r="61596" spans="21:25" x14ac:dyDescent="0.2">
      <c r="U61596" s="55"/>
      <c r="V61596" s="53"/>
      <c r="W61596" s="53"/>
      <c r="X61596" s="53"/>
      <c r="Y61596" s="55"/>
    </row>
    <row r="61597" spans="21:25" x14ac:dyDescent="0.2">
      <c r="U61597" s="55"/>
      <c r="V61597" s="53"/>
      <c r="W61597" s="53"/>
      <c r="X61597" s="53"/>
      <c r="Y61597" s="55"/>
    </row>
    <row r="61598" spans="21:25" x14ac:dyDescent="0.2">
      <c r="U61598" s="55"/>
      <c r="V61598" s="53"/>
      <c r="W61598" s="53"/>
      <c r="X61598" s="53"/>
      <c r="Y61598" s="55"/>
    </row>
    <row r="61599" spans="21:25" x14ac:dyDescent="0.2">
      <c r="U61599" s="55"/>
      <c r="V61599" s="53"/>
      <c r="W61599" s="53"/>
      <c r="X61599" s="53"/>
      <c r="Y61599" s="55"/>
    </row>
    <row r="61600" spans="21:25" x14ac:dyDescent="0.2">
      <c r="U61600" s="55"/>
      <c r="V61600" s="53"/>
      <c r="W61600" s="53"/>
      <c r="X61600" s="53"/>
      <c r="Y61600" s="55"/>
    </row>
    <row r="61601" spans="21:25" x14ac:dyDescent="0.2">
      <c r="U61601" s="55"/>
      <c r="V61601" s="53"/>
      <c r="W61601" s="53"/>
      <c r="X61601" s="53"/>
      <c r="Y61601" s="55"/>
    </row>
    <row r="61602" spans="21:25" x14ac:dyDescent="0.2">
      <c r="U61602" s="55"/>
      <c r="V61602" s="53"/>
      <c r="W61602" s="53"/>
      <c r="X61602" s="53"/>
      <c r="Y61602" s="55"/>
    </row>
    <row r="61603" spans="21:25" x14ac:dyDescent="0.2">
      <c r="U61603" s="55"/>
      <c r="V61603" s="53"/>
      <c r="W61603" s="53"/>
      <c r="X61603" s="53"/>
      <c r="Y61603" s="55"/>
    </row>
    <row r="61604" spans="21:25" x14ac:dyDescent="0.2">
      <c r="U61604" s="55"/>
      <c r="V61604" s="53"/>
      <c r="W61604" s="53"/>
      <c r="X61604" s="53"/>
      <c r="Y61604" s="55"/>
    </row>
    <row r="61605" spans="21:25" x14ac:dyDescent="0.2">
      <c r="U61605" s="55"/>
      <c r="V61605" s="53"/>
      <c r="W61605" s="53"/>
      <c r="X61605" s="53"/>
      <c r="Y61605" s="55"/>
    </row>
    <row r="61606" spans="21:25" x14ac:dyDescent="0.2">
      <c r="U61606" s="55"/>
      <c r="V61606" s="53"/>
      <c r="W61606" s="53"/>
      <c r="X61606" s="53"/>
      <c r="Y61606" s="55"/>
    </row>
    <row r="61607" spans="21:25" x14ac:dyDescent="0.2">
      <c r="U61607" s="55"/>
      <c r="V61607" s="53"/>
      <c r="W61607" s="53"/>
      <c r="X61607" s="53"/>
      <c r="Y61607" s="55"/>
    </row>
    <row r="61608" spans="21:25" x14ac:dyDescent="0.2">
      <c r="U61608" s="55"/>
      <c r="V61608" s="53"/>
      <c r="W61608" s="53"/>
      <c r="X61608" s="53"/>
      <c r="Y61608" s="55"/>
    </row>
    <row r="61609" spans="21:25" x14ac:dyDescent="0.2">
      <c r="U61609" s="55"/>
      <c r="V61609" s="53"/>
      <c r="W61609" s="53"/>
      <c r="X61609" s="53"/>
      <c r="Y61609" s="55"/>
    </row>
    <row r="61610" spans="21:25" x14ac:dyDescent="0.2">
      <c r="U61610" s="55"/>
      <c r="V61610" s="53"/>
      <c r="W61610" s="53"/>
      <c r="X61610" s="53"/>
      <c r="Y61610" s="55"/>
    </row>
    <row r="61611" spans="21:25" x14ac:dyDescent="0.2">
      <c r="U61611" s="55"/>
      <c r="V61611" s="53"/>
      <c r="W61611" s="53"/>
      <c r="X61611" s="53"/>
      <c r="Y61611" s="55"/>
    </row>
    <row r="61612" spans="21:25" x14ac:dyDescent="0.2">
      <c r="U61612" s="55"/>
      <c r="V61612" s="53"/>
      <c r="W61612" s="53"/>
      <c r="X61612" s="53"/>
      <c r="Y61612" s="55"/>
    </row>
    <row r="61613" spans="21:25" x14ac:dyDescent="0.2">
      <c r="U61613" s="55"/>
      <c r="V61613" s="53"/>
      <c r="W61613" s="53"/>
      <c r="X61613" s="53"/>
      <c r="Y61613" s="55"/>
    </row>
    <row r="61614" spans="21:25" x14ac:dyDescent="0.2">
      <c r="U61614" s="55"/>
      <c r="V61614" s="53"/>
      <c r="W61614" s="53"/>
      <c r="X61614" s="53"/>
      <c r="Y61614" s="55"/>
    </row>
    <row r="61615" spans="21:25" x14ac:dyDescent="0.2">
      <c r="U61615" s="55"/>
      <c r="V61615" s="53"/>
      <c r="W61615" s="53"/>
      <c r="X61615" s="53"/>
      <c r="Y61615" s="55"/>
    </row>
    <row r="61616" spans="21:25" x14ac:dyDescent="0.2">
      <c r="U61616" s="55"/>
      <c r="V61616" s="53"/>
      <c r="W61616" s="53"/>
      <c r="X61616" s="53"/>
      <c r="Y61616" s="55"/>
    </row>
    <row r="61617" spans="21:25" x14ac:dyDescent="0.2">
      <c r="U61617" s="55"/>
      <c r="V61617" s="53"/>
      <c r="W61617" s="53"/>
      <c r="X61617" s="53"/>
      <c r="Y61617" s="55"/>
    </row>
    <row r="61618" spans="21:25" x14ac:dyDescent="0.2">
      <c r="U61618" s="55"/>
      <c r="V61618" s="53"/>
      <c r="W61618" s="53"/>
      <c r="X61618" s="53"/>
      <c r="Y61618" s="55"/>
    </row>
    <row r="61619" spans="21:25" x14ac:dyDescent="0.2">
      <c r="U61619" s="55"/>
      <c r="V61619" s="53"/>
      <c r="W61619" s="53"/>
      <c r="X61619" s="53"/>
      <c r="Y61619" s="55"/>
    </row>
    <row r="61620" spans="21:25" x14ac:dyDescent="0.2">
      <c r="U61620" s="55"/>
      <c r="V61620" s="53"/>
      <c r="W61620" s="53"/>
      <c r="X61620" s="53"/>
      <c r="Y61620" s="55"/>
    </row>
    <row r="61621" spans="21:25" x14ac:dyDescent="0.2">
      <c r="U61621" s="55"/>
      <c r="V61621" s="53"/>
      <c r="W61621" s="53"/>
      <c r="X61621" s="53"/>
      <c r="Y61621" s="55"/>
    </row>
    <row r="61622" spans="21:25" x14ac:dyDescent="0.2">
      <c r="U61622" s="55"/>
      <c r="V61622" s="53"/>
      <c r="W61622" s="53"/>
      <c r="X61622" s="53"/>
      <c r="Y61622" s="55"/>
    </row>
    <row r="61623" spans="21:25" x14ac:dyDescent="0.2">
      <c r="U61623" s="55"/>
      <c r="V61623" s="53"/>
      <c r="W61623" s="53"/>
      <c r="X61623" s="53"/>
      <c r="Y61623" s="55"/>
    </row>
    <row r="61624" spans="21:25" x14ac:dyDescent="0.2">
      <c r="U61624" s="55"/>
      <c r="V61624" s="53"/>
      <c r="W61624" s="53"/>
      <c r="X61624" s="53"/>
      <c r="Y61624" s="55"/>
    </row>
    <row r="61625" spans="21:25" x14ac:dyDescent="0.2">
      <c r="U61625" s="55"/>
      <c r="V61625" s="53"/>
      <c r="W61625" s="53"/>
      <c r="X61625" s="53"/>
      <c r="Y61625" s="55"/>
    </row>
    <row r="61626" spans="21:25" x14ac:dyDescent="0.2">
      <c r="U61626" s="55"/>
      <c r="V61626" s="53"/>
      <c r="W61626" s="53"/>
      <c r="X61626" s="53"/>
      <c r="Y61626" s="55"/>
    </row>
    <row r="61627" spans="21:25" x14ac:dyDescent="0.2">
      <c r="U61627" s="55"/>
      <c r="V61627" s="53"/>
      <c r="W61627" s="53"/>
      <c r="X61627" s="53"/>
      <c r="Y61627" s="55"/>
    </row>
    <row r="61628" spans="21:25" x14ac:dyDescent="0.2">
      <c r="U61628" s="55"/>
      <c r="V61628" s="53"/>
      <c r="W61628" s="53"/>
      <c r="X61628" s="53"/>
      <c r="Y61628" s="55"/>
    </row>
    <row r="61629" spans="21:25" x14ac:dyDescent="0.2">
      <c r="U61629" s="55"/>
      <c r="V61629" s="53"/>
      <c r="W61629" s="53"/>
      <c r="X61629" s="53"/>
      <c r="Y61629" s="55"/>
    </row>
    <row r="61630" spans="21:25" x14ac:dyDescent="0.2">
      <c r="U61630" s="55"/>
      <c r="V61630" s="53"/>
      <c r="W61630" s="53"/>
      <c r="X61630" s="53"/>
      <c r="Y61630" s="55"/>
    </row>
    <row r="61631" spans="21:25" x14ac:dyDescent="0.2">
      <c r="U61631" s="55"/>
      <c r="V61631" s="53"/>
      <c r="W61631" s="53"/>
      <c r="X61631" s="53"/>
      <c r="Y61631" s="55"/>
    </row>
    <row r="61632" spans="21:25" x14ac:dyDescent="0.2">
      <c r="U61632" s="55"/>
      <c r="V61632" s="53"/>
      <c r="W61632" s="53"/>
      <c r="X61632" s="53"/>
      <c r="Y61632" s="55"/>
    </row>
    <row r="61633" spans="21:25" x14ac:dyDescent="0.2">
      <c r="U61633" s="55"/>
      <c r="V61633" s="53"/>
      <c r="W61633" s="53"/>
      <c r="X61633" s="53"/>
      <c r="Y61633" s="55"/>
    </row>
    <row r="61634" spans="21:25" x14ac:dyDescent="0.2">
      <c r="U61634" s="55"/>
      <c r="V61634" s="53"/>
      <c r="W61634" s="53"/>
      <c r="X61634" s="53"/>
      <c r="Y61634" s="55"/>
    </row>
    <row r="61635" spans="21:25" x14ac:dyDescent="0.2">
      <c r="U61635" s="55"/>
      <c r="V61635" s="53"/>
      <c r="W61635" s="53"/>
      <c r="X61635" s="53"/>
      <c r="Y61635" s="55"/>
    </row>
    <row r="61636" spans="21:25" x14ac:dyDescent="0.2">
      <c r="U61636" s="55"/>
      <c r="V61636" s="53"/>
      <c r="W61636" s="53"/>
      <c r="X61636" s="53"/>
      <c r="Y61636" s="55"/>
    </row>
    <row r="61637" spans="21:25" x14ac:dyDescent="0.2">
      <c r="U61637" s="55"/>
      <c r="V61637" s="53"/>
      <c r="W61637" s="53"/>
      <c r="X61637" s="53"/>
      <c r="Y61637" s="55"/>
    </row>
    <row r="61638" spans="21:25" x14ac:dyDescent="0.2">
      <c r="U61638" s="55"/>
      <c r="V61638" s="53"/>
      <c r="W61638" s="53"/>
      <c r="X61638" s="53"/>
      <c r="Y61638" s="55"/>
    </row>
    <row r="61639" spans="21:25" x14ac:dyDescent="0.2">
      <c r="U61639" s="55"/>
      <c r="V61639" s="53"/>
      <c r="W61639" s="53"/>
      <c r="X61639" s="53"/>
      <c r="Y61639" s="55"/>
    </row>
    <row r="61640" spans="21:25" x14ac:dyDescent="0.2">
      <c r="U61640" s="55"/>
      <c r="V61640" s="53"/>
      <c r="W61640" s="53"/>
      <c r="X61640" s="53"/>
      <c r="Y61640" s="55"/>
    </row>
    <row r="61641" spans="21:25" x14ac:dyDescent="0.2">
      <c r="U61641" s="55"/>
      <c r="V61641" s="53"/>
      <c r="W61641" s="53"/>
      <c r="X61641" s="53"/>
      <c r="Y61641" s="55"/>
    </row>
    <row r="61642" spans="21:25" x14ac:dyDescent="0.2">
      <c r="U61642" s="55"/>
      <c r="V61642" s="53"/>
      <c r="W61642" s="53"/>
      <c r="X61642" s="53"/>
      <c r="Y61642" s="55"/>
    </row>
    <row r="61643" spans="21:25" x14ac:dyDescent="0.2">
      <c r="U61643" s="55"/>
      <c r="V61643" s="53"/>
      <c r="W61643" s="53"/>
      <c r="X61643" s="53"/>
      <c r="Y61643" s="55"/>
    </row>
    <row r="61644" spans="21:25" x14ac:dyDescent="0.2">
      <c r="U61644" s="55"/>
      <c r="V61644" s="53"/>
      <c r="W61644" s="53"/>
      <c r="X61644" s="53"/>
      <c r="Y61644" s="55"/>
    </row>
    <row r="61645" spans="21:25" x14ac:dyDescent="0.2">
      <c r="U61645" s="55"/>
      <c r="V61645" s="53"/>
      <c r="W61645" s="53"/>
      <c r="X61645" s="53"/>
      <c r="Y61645" s="55"/>
    </row>
    <row r="61646" spans="21:25" x14ac:dyDescent="0.2">
      <c r="U61646" s="55"/>
      <c r="V61646" s="53"/>
      <c r="W61646" s="53"/>
      <c r="X61646" s="53"/>
      <c r="Y61646" s="55"/>
    </row>
    <row r="61647" spans="21:25" x14ac:dyDescent="0.2">
      <c r="U61647" s="55"/>
      <c r="V61647" s="53"/>
      <c r="W61647" s="53"/>
      <c r="X61647" s="53"/>
      <c r="Y61647" s="55"/>
    </row>
    <row r="61648" spans="21:25" x14ac:dyDescent="0.2">
      <c r="U61648" s="55"/>
      <c r="V61648" s="53"/>
      <c r="W61648" s="53"/>
      <c r="X61648" s="53"/>
      <c r="Y61648" s="55"/>
    </row>
    <row r="61649" spans="21:25" x14ac:dyDescent="0.2">
      <c r="U61649" s="55"/>
      <c r="V61649" s="53"/>
      <c r="W61649" s="53"/>
      <c r="X61649" s="53"/>
      <c r="Y61649" s="55"/>
    </row>
    <row r="61650" spans="21:25" x14ac:dyDescent="0.2">
      <c r="U61650" s="55"/>
      <c r="V61650" s="53"/>
      <c r="W61650" s="53"/>
      <c r="X61650" s="53"/>
      <c r="Y61650" s="55"/>
    </row>
    <row r="61651" spans="21:25" x14ac:dyDescent="0.2">
      <c r="U61651" s="55"/>
      <c r="V61651" s="53"/>
      <c r="W61651" s="53"/>
      <c r="X61651" s="53"/>
      <c r="Y61651" s="55"/>
    </row>
    <row r="61652" spans="21:25" x14ac:dyDescent="0.2">
      <c r="U61652" s="55"/>
      <c r="V61652" s="53"/>
      <c r="W61652" s="53"/>
      <c r="X61652" s="53"/>
      <c r="Y61652" s="55"/>
    </row>
    <row r="61653" spans="21:25" x14ac:dyDescent="0.2">
      <c r="U61653" s="55"/>
      <c r="V61653" s="53"/>
      <c r="W61653" s="53"/>
      <c r="X61653" s="53"/>
      <c r="Y61653" s="55"/>
    </row>
    <row r="61654" spans="21:25" x14ac:dyDescent="0.2">
      <c r="U61654" s="55"/>
      <c r="V61654" s="53"/>
      <c r="W61654" s="53"/>
      <c r="X61654" s="53"/>
      <c r="Y61654" s="55"/>
    </row>
    <row r="61655" spans="21:25" x14ac:dyDescent="0.2">
      <c r="U61655" s="55"/>
      <c r="V61655" s="53"/>
      <c r="W61655" s="53"/>
      <c r="X61655" s="53"/>
      <c r="Y61655" s="55"/>
    </row>
    <row r="61656" spans="21:25" x14ac:dyDescent="0.2">
      <c r="U61656" s="55"/>
      <c r="V61656" s="53"/>
      <c r="W61656" s="53"/>
      <c r="X61656" s="53"/>
      <c r="Y61656" s="55"/>
    </row>
    <row r="61657" spans="21:25" x14ac:dyDescent="0.2">
      <c r="U61657" s="55"/>
      <c r="V61657" s="53"/>
      <c r="W61657" s="53"/>
      <c r="X61657" s="53"/>
      <c r="Y61657" s="55"/>
    </row>
    <row r="61658" spans="21:25" x14ac:dyDescent="0.2">
      <c r="U61658" s="55"/>
      <c r="V61658" s="53"/>
      <c r="W61658" s="53"/>
      <c r="X61658" s="53"/>
      <c r="Y61658" s="55"/>
    </row>
    <row r="61659" spans="21:25" x14ac:dyDescent="0.2">
      <c r="U61659" s="55"/>
      <c r="V61659" s="53"/>
      <c r="W61659" s="53"/>
      <c r="X61659" s="53"/>
      <c r="Y61659" s="55"/>
    </row>
    <row r="61660" spans="21:25" x14ac:dyDescent="0.2">
      <c r="U61660" s="55"/>
      <c r="V61660" s="53"/>
      <c r="W61660" s="53"/>
      <c r="X61660" s="53"/>
      <c r="Y61660" s="55"/>
    </row>
    <row r="61661" spans="21:25" x14ac:dyDescent="0.2">
      <c r="U61661" s="55"/>
      <c r="V61661" s="53"/>
      <c r="W61661" s="53"/>
      <c r="X61661" s="53"/>
      <c r="Y61661" s="55"/>
    </row>
    <row r="61662" spans="21:25" x14ac:dyDescent="0.2">
      <c r="U61662" s="55"/>
      <c r="V61662" s="53"/>
      <c r="W61662" s="53"/>
      <c r="X61662" s="53"/>
      <c r="Y61662" s="55"/>
    </row>
    <row r="61663" spans="21:25" x14ac:dyDescent="0.2">
      <c r="U61663" s="55"/>
      <c r="V61663" s="53"/>
      <c r="W61663" s="53"/>
      <c r="X61663" s="53"/>
      <c r="Y61663" s="55"/>
    </row>
    <row r="61664" spans="21:25" x14ac:dyDescent="0.2">
      <c r="U61664" s="55"/>
      <c r="V61664" s="53"/>
      <c r="W61664" s="53"/>
      <c r="X61664" s="53"/>
      <c r="Y61664" s="55"/>
    </row>
    <row r="61665" spans="21:25" x14ac:dyDescent="0.2">
      <c r="U61665" s="55"/>
      <c r="V61665" s="53"/>
      <c r="W61665" s="53"/>
      <c r="X61665" s="53"/>
      <c r="Y61665" s="55"/>
    </row>
    <row r="61666" spans="21:25" x14ac:dyDescent="0.2">
      <c r="U61666" s="55"/>
      <c r="V61666" s="53"/>
      <c r="W61666" s="53"/>
      <c r="X61666" s="53"/>
      <c r="Y61666" s="55"/>
    </row>
    <row r="61667" spans="21:25" x14ac:dyDescent="0.2">
      <c r="U61667" s="55"/>
      <c r="V61667" s="53"/>
      <c r="W61667" s="53"/>
      <c r="X61667" s="53"/>
      <c r="Y61667" s="55"/>
    </row>
    <row r="61668" spans="21:25" x14ac:dyDescent="0.2">
      <c r="U61668" s="55"/>
      <c r="V61668" s="53"/>
      <c r="W61668" s="53"/>
      <c r="X61668" s="53"/>
      <c r="Y61668" s="55"/>
    </row>
    <row r="61669" spans="21:25" x14ac:dyDescent="0.2">
      <c r="U61669" s="55"/>
      <c r="V61669" s="53"/>
      <c r="W61669" s="53"/>
      <c r="X61669" s="53"/>
      <c r="Y61669" s="55"/>
    </row>
    <row r="61670" spans="21:25" x14ac:dyDescent="0.2">
      <c r="U61670" s="55"/>
      <c r="V61670" s="53"/>
      <c r="W61670" s="53"/>
      <c r="X61670" s="53"/>
      <c r="Y61670" s="55"/>
    </row>
    <row r="61671" spans="21:25" x14ac:dyDescent="0.2">
      <c r="U61671" s="55"/>
      <c r="V61671" s="53"/>
      <c r="W61671" s="53"/>
      <c r="X61671" s="53"/>
      <c r="Y61671" s="55"/>
    </row>
    <row r="61672" spans="21:25" x14ac:dyDescent="0.2">
      <c r="U61672" s="55"/>
      <c r="V61672" s="53"/>
      <c r="W61672" s="53"/>
      <c r="X61672" s="53"/>
      <c r="Y61672" s="55"/>
    </row>
    <row r="61673" spans="21:25" x14ac:dyDescent="0.2">
      <c r="U61673" s="55"/>
      <c r="V61673" s="53"/>
      <c r="W61673" s="53"/>
      <c r="X61673" s="53"/>
      <c r="Y61673" s="55"/>
    </row>
    <row r="61674" spans="21:25" x14ac:dyDescent="0.2">
      <c r="U61674" s="55"/>
      <c r="V61674" s="53"/>
      <c r="W61674" s="53"/>
      <c r="X61674" s="53"/>
      <c r="Y61674" s="55"/>
    </row>
    <row r="61675" spans="21:25" x14ac:dyDescent="0.2">
      <c r="U61675" s="55"/>
      <c r="V61675" s="53"/>
      <c r="W61675" s="53"/>
      <c r="X61675" s="53"/>
      <c r="Y61675" s="55"/>
    </row>
    <row r="61676" spans="21:25" x14ac:dyDescent="0.2">
      <c r="U61676" s="55"/>
      <c r="V61676" s="53"/>
      <c r="W61676" s="53"/>
      <c r="X61676" s="53"/>
      <c r="Y61676" s="55"/>
    </row>
    <row r="61677" spans="21:25" x14ac:dyDescent="0.2">
      <c r="U61677" s="55"/>
      <c r="V61677" s="53"/>
      <c r="W61677" s="53"/>
      <c r="X61677" s="53"/>
      <c r="Y61677" s="55"/>
    </row>
    <row r="61678" spans="21:25" x14ac:dyDescent="0.2">
      <c r="U61678" s="55"/>
      <c r="V61678" s="53"/>
      <c r="W61678" s="53"/>
      <c r="X61678" s="53"/>
      <c r="Y61678" s="55"/>
    </row>
    <row r="61679" spans="21:25" x14ac:dyDescent="0.2">
      <c r="U61679" s="55"/>
      <c r="V61679" s="53"/>
      <c r="W61679" s="53"/>
      <c r="X61679" s="53"/>
      <c r="Y61679" s="55"/>
    </row>
    <row r="61680" spans="21:25" x14ac:dyDescent="0.2">
      <c r="U61680" s="55"/>
      <c r="V61680" s="53"/>
      <c r="W61680" s="53"/>
      <c r="X61680" s="53"/>
      <c r="Y61680" s="55"/>
    </row>
    <row r="61681" spans="21:25" x14ac:dyDescent="0.2">
      <c r="U61681" s="55"/>
      <c r="V61681" s="53"/>
      <c r="W61681" s="53"/>
      <c r="X61681" s="53"/>
      <c r="Y61681" s="55"/>
    </row>
    <row r="61682" spans="21:25" x14ac:dyDescent="0.2">
      <c r="U61682" s="55"/>
      <c r="V61682" s="53"/>
      <c r="W61682" s="53"/>
      <c r="X61682" s="53"/>
      <c r="Y61682" s="55"/>
    </row>
    <row r="61683" spans="21:25" x14ac:dyDescent="0.2">
      <c r="U61683" s="55"/>
      <c r="V61683" s="53"/>
      <c r="W61683" s="53"/>
      <c r="X61683" s="53"/>
      <c r="Y61683" s="55"/>
    </row>
    <row r="61684" spans="21:25" x14ac:dyDescent="0.2">
      <c r="U61684" s="55"/>
      <c r="V61684" s="53"/>
      <c r="W61684" s="53"/>
      <c r="X61684" s="53"/>
      <c r="Y61684" s="55"/>
    </row>
    <row r="61685" spans="21:25" x14ac:dyDescent="0.2">
      <c r="U61685" s="55"/>
      <c r="V61685" s="53"/>
      <c r="W61685" s="53"/>
      <c r="X61685" s="53"/>
      <c r="Y61685" s="55"/>
    </row>
    <row r="61686" spans="21:25" x14ac:dyDescent="0.2">
      <c r="U61686" s="55"/>
      <c r="V61686" s="53"/>
      <c r="W61686" s="53"/>
      <c r="X61686" s="53"/>
      <c r="Y61686" s="55"/>
    </row>
    <row r="61687" spans="21:25" x14ac:dyDescent="0.2">
      <c r="U61687" s="55"/>
      <c r="V61687" s="53"/>
      <c r="W61687" s="53"/>
      <c r="X61687" s="53"/>
      <c r="Y61687" s="55"/>
    </row>
    <row r="61688" spans="21:25" x14ac:dyDescent="0.2">
      <c r="U61688" s="55"/>
      <c r="V61688" s="53"/>
      <c r="W61688" s="53"/>
      <c r="X61688" s="53"/>
      <c r="Y61688" s="55"/>
    </row>
    <row r="61689" spans="21:25" x14ac:dyDescent="0.2">
      <c r="U61689" s="55"/>
      <c r="V61689" s="53"/>
      <c r="W61689" s="53"/>
      <c r="X61689" s="53"/>
      <c r="Y61689" s="55"/>
    </row>
    <row r="61690" spans="21:25" x14ac:dyDescent="0.2">
      <c r="U61690" s="55"/>
      <c r="V61690" s="53"/>
      <c r="W61690" s="53"/>
      <c r="X61690" s="53"/>
      <c r="Y61690" s="55"/>
    </row>
    <row r="61691" spans="21:25" x14ac:dyDescent="0.2">
      <c r="U61691" s="55"/>
      <c r="V61691" s="53"/>
      <c r="W61691" s="53"/>
      <c r="X61691" s="53"/>
      <c r="Y61691" s="55"/>
    </row>
    <row r="61692" spans="21:25" x14ac:dyDescent="0.2">
      <c r="U61692" s="55"/>
      <c r="V61692" s="53"/>
      <c r="W61692" s="53"/>
      <c r="X61692" s="53"/>
      <c r="Y61692" s="55"/>
    </row>
    <row r="61693" spans="21:25" x14ac:dyDescent="0.2">
      <c r="U61693" s="55"/>
      <c r="V61693" s="53"/>
      <c r="W61693" s="53"/>
      <c r="X61693" s="53"/>
      <c r="Y61693" s="55"/>
    </row>
    <row r="61694" spans="21:25" x14ac:dyDescent="0.2">
      <c r="U61694" s="55"/>
      <c r="V61694" s="53"/>
      <c r="W61694" s="53"/>
      <c r="X61694" s="53"/>
      <c r="Y61694" s="55"/>
    </row>
    <row r="61695" spans="21:25" x14ac:dyDescent="0.2">
      <c r="U61695" s="55"/>
      <c r="V61695" s="53"/>
      <c r="W61695" s="53"/>
      <c r="X61695" s="53"/>
      <c r="Y61695" s="55"/>
    </row>
    <row r="61696" spans="21:25" x14ac:dyDescent="0.2">
      <c r="U61696" s="55"/>
      <c r="V61696" s="53"/>
      <c r="W61696" s="53"/>
      <c r="X61696" s="53"/>
      <c r="Y61696" s="55"/>
    </row>
    <row r="61697" spans="21:25" x14ac:dyDescent="0.2">
      <c r="U61697" s="55"/>
      <c r="V61697" s="53"/>
      <c r="W61697" s="53"/>
      <c r="X61697" s="53"/>
      <c r="Y61697" s="55"/>
    </row>
    <row r="61698" spans="21:25" x14ac:dyDescent="0.2">
      <c r="U61698" s="55"/>
      <c r="V61698" s="53"/>
      <c r="W61698" s="53"/>
      <c r="X61698" s="53"/>
      <c r="Y61698" s="55"/>
    </row>
    <row r="61699" spans="21:25" x14ac:dyDescent="0.2">
      <c r="U61699" s="55"/>
      <c r="V61699" s="53"/>
      <c r="W61699" s="53"/>
      <c r="X61699" s="53"/>
      <c r="Y61699" s="55"/>
    </row>
    <row r="61700" spans="21:25" x14ac:dyDescent="0.2">
      <c r="U61700" s="55"/>
      <c r="V61700" s="53"/>
      <c r="W61700" s="53"/>
      <c r="X61700" s="53"/>
      <c r="Y61700" s="55"/>
    </row>
    <row r="61701" spans="21:25" x14ac:dyDescent="0.2">
      <c r="U61701" s="55"/>
      <c r="V61701" s="53"/>
      <c r="W61701" s="53"/>
      <c r="X61701" s="53"/>
      <c r="Y61701" s="55"/>
    </row>
    <row r="61702" spans="21:25" x14ac:dyDescent="0.2">
      <c r="U61702" s="55"/>
      <c r="V61702" s="53"/>
      <c r="W61702" s="53"/>
      <c r="X61702" s="53"/>
      <c r="Y61702" s="55"/>
    </row>
    <row r="61703" spans="21:25" x14ac:dyDescent="0.2">
      <c r="U61703" s="55"/>
      <c r="V61703" s="53"/>
      <c r="W61703" s="53"/>
      <c r="X61703" s="53"/>
      <c r="Y61703" s="55"/>
    </row>
    <row r="61704" spans="21:25" x14ac:dyDescent="0.2">
      <c r="U61704" s="55"/>
      <c r="V61704" s="53"/>
      <c r="W61704" s="53"/>
      <c r="X61704" s="53"/>
      <c r="Y61704" s="55"/>
    </row>
    <row r="61705" spans="21:25" x14ac:dyDescent="0.2">
      <c r="U61705" s="55"/>
      <c r="V61705" s="53"/>
      <c r="W61705" s="53"/>
      <c r="X61705" s="53"/>
      <c r="Y61705" s="55"/>
    </row>
    <row r="61706" spans="21:25" x14ac:dyDescent="0.2">
      <c r="U61706" s="55"/>
      <c r="V61706" s="53"/>
      <c r="W61706" s="53"/>
      <c r="X61706" s="53"/>
      <c r="Y61706" s="55"/>
    </row>
    <row r="61707" spans="21:25" x14ac:dyDescent="0.2">
      <c r="U61707" s="55"/>
      <c r="V61707" s="53"/>
      <c r="W61707" s="53"/>
      <c r="X61707" s="53"/>
      <c r="Y61707" s="55"/>
    </row>
    <row r="61708" spans="21:25" x14ac:dyDescent="0.2">
      <c r="U61708" s="55"/>
      <c r="V61708" s="53"/>
      <c r="W61708" s="53"/>
      <c r="X61708" s="53"/>
      <c r="Y61708" s="55"/>
    </row>
    <row r="61709" spans="21:25" x14ac:dyDescent="0.2">
      <c r="U61709" s="55"/>
      <c r="V61709" s="53"/>
      <c r="W61709" s="53"/>
      <c r="X61709" s="53"/>
      <c r="Y61709" s="55"/>
    </row>
    <row r="61710" spans="21:25" x14ac:dyDescent="0.2">
      <c r="U61710" s="55"/>
      <c r="V61710" s="53"/>
      <c r="W61710" s="53"/>
      <c r="X61710" s="53"/>
      <c r="Y61710" s="55"/>
    </row>
    <row r="61711" spans="21:25" x14ac:dyDescent="0.2">
      <c r="U61711" s="55"/>
      <c r="V61711" s="53"/>
      <c r="W61711" s="53"/>
      <c r="X61711" s="53"/>
      <c r="Y61711" s="55"/>
    </row>
    <row r="61712" spans="21:25" x14ac:dyDescent="0.2">
      <c r="U61712" s="55"/>
      <c r="V61712" s="53"/>
      <c r="W61712" s="53"/>
      <c r="X61712" s="53"/>
      <c r="Y61712" s="55"/>
    </row>
    <row r="61713" spans="21:25" x14ac:dyDescent="0.2">
      <c r="U61713" s="55"/>
      <c r="V61713" s="53"/>
      <c r="W61713" s="53"/>
      <c r="X61713" s="53"/>
      <c r="Y61713" s="55"/>
    </row>
    <row r="61714" spans="21:25" x14ac:dyDescent="0.2">
      <c r="U61714" s="55"/>
      <c r="V61714" s="53"/>
      <c r="W61714" s="53"/>
      <c r="X61714" s="53"/>
      <c r="Y61714" s="55"/>
    </row>
    <row r="61715" spans="21:25" x14ac:dyDescent="0.2">
      <c r="U61715" s="55"/>
      <c r="V61715" s="53"/>
      <c r="W61715" s="53"/>
      <c r="X61715" s="53"/>
      <c r="Y61715" s="55"/>
    </row>
    <row r="61716" spans="21:25" x14ac:dyDescent="0.2">
      <c r="U61716" s="55"/>
      <c r="V61716" s="53"/>
      <c r="W61716" s="53"/>
      <c r="X61716" s="53"/>
      <c r="Y61716" s="55"/>
    </row>
    <row r="61717" spans="21:25" x14ac:dyDescent="0.2">
      <c r="U61717" s="55"/>
      <c r="V61717" s="53"/>
      <c r="W61717" s="53"/>
      <c r="X61717" s="53"/>
      <c r="Y61717" s="55"/>
    </row>
    <row r="61718" spans="21:25" x14ac:dyDescent="0.2">
      <c r="U61718" s="55"/>
      <c r="V61718" s="53"/>
      <c r="W61718" s="53"/>
      <c r="X61718" s="53"/>
      <c r="Y61718" s="55"/>
    </row>
    <row r="61719" spans="21:25" x14ac:dyDescent="0.2">
      <c r="U61719" s="55"/>
      <c r="V61719" s="53"/>
      <c r="W61719" s="53"/>
      <c r="X61719" s="53"/>
      <c r="Y61719" s="55"/>
    </row>
    <row r="61720" spans="21:25" x14ac:dyDescent="0.2">
      <c r="U61720" s="55"/>
      <c r="V61720" s="53"/>
      <c r="W61720" s="53"/>
      <c r="X61720" s="53"/>
      <c r="Y61720" s="55"/>
    </row>
    <row r="61721" spans="21:25" x14ac:dyDescent="0.2">
      <c r="U61721" s="55"/>
      <c r="V61721" s="53"/>
      <c r="W61721" s="53"/>
      <c r="X61721" s="53"/>
      <c r="Y61721" s="55"/>
    </row>
    <row r="61722" spans="21:25" x14ac:dyDescent="0.2">
      <c r="U61722" s="55"/>
      <c r="V61722" s="53"/>
      <c r="W61722" s="53"/>
      <c r="X61722" s="53"/>
      <c r="Y61722" s="55"/>
    </row>
    <row r="61723" spans="21:25" x14ac:dyDescent="0.2">
      <c r="U61723" s="55"/>
      <c r="V61723" s="53"/>
      <c r="W61723" s="53"/>
      <c r="X61723" s="53"/>
      <c r="Y61723" s="55"/>
    </row>
    <row r="61724" spans="21:25" x14ac:dyDescent="0.2">
      <c r="U61724" s="55"/>
      <c r="V61724" s="53"/>
      <c r="W61724" s="53"/>
      <c r="X61724" s="53"/>
      <c r="Y61724" s="55"/>
    </row>
    <row r="61725" spans="21:25" x14ac:dyDescent="0.2">
      <c r="U61725" s="55"/>
      <c r="V61725" s="53"/>
      <c r="W61725" s="53"/>
      <c r="X61725" s="53"/>
      <c r="Y61725" s="55"/>
    </row>
    <row r="61726" spans="21:25" x14ac:dyDescent="0.2">
      <c r="U61726" s="55"/>
      <c r="V61726" s="53"/>
      <c r="W61726" s="53"/>
      <c r="X61726" s="53"/>
      <c r="Y61726" s="55"/>
    </row>
    <row r="61727" spans="21:25" x14ac:dyDescent="0.2">
      <c r="U61727" s="55"/>
      <c r="V61727" s="53"/>
      <c r="W61727" s="53"/>
      <c r="X61727" s="53"/>
      <c r="Y61727" s="55"/>
    </row>
    <row r="61728" spans="21:25" x14ac:dyDescent="0.2">
      <c r="U61728" s="55"/>
      <c r="V61728" s="53"/>
      <c r="W61728" s="53"/>
      <c r="X61728" s="53"/>
      <c r="Y61728" s="55"/>
    </row>
    <row r="61729" spans="21:25" x14ac:dyDescent="0.2">
      <c r="U61729" s="55"/>
      <c r="V61729" s="53"/>
      <c r="W61729" s="53"/>
      <c r="X61729" s="53"/>
      <c r="Y61729" s="55"/>
    </row>
    <row r="61730" spans="21:25" x14ac:dyDescent="0.2">
      <c r="U61730" s="55"/>
      <c r="V61730" s="53"/>
      <c r="W61730" s="53"/>
      <c r="X61730" s="53"/>
      <c r="Y61730" s="55"/>
    </row>
    <row r="61731" spans="21:25" x14ac:dyDescent="0.2">
      <c r="U61731" s="55"/>
      <c r="V61731" s="53"/>
      <c r="W61731" s="53"/>
      <c r="X61731" s="53"/>
      <c r="Y61731" s="55"/>
    </row>
    <row r="61732" spans="21:25" x14ac:dyDescent="0.2">
      <c r="U61732" s="55"/>
      <c r="V61732" s="53"/>
      <c r="W61732" s="53"/>
      <c r="X61732" s="53"/>
      <c r="Y61732" s="55"/>
    </row>
    <row r="61733" spans="21:25" x14ac:dyDescent="0.2">
      <c r="U61733" s="55"/>
      <c r="V61733" s="53"/>
      <c r="W61733" s="53"/>
      <c r="X61733" s="53"/>
      <c r="Y61733" s="55"/>
    </row>
    <row r="61734" spans="21:25" x14ac:dyDescent="0.2">
      <c r="U61734" s="55"/>
      <c r="V61734" s="53"/>
      <c r="W61734" s="53"/>
      <c r="X61734" s="53"/>
      <c r="Y61734" s="55"/>
    </row>
    <row r="61735" spans="21:25" x14ac:dyDescent="0.2">
      <c r="U61735" s="55"/>
      <c r="V61735" s="53"/>
      <c r="W61735" s="53"/>
      <c r="X61735" s="53"/>
      <c r="Y61735" s="55"/>
    </row>
    <row r="61736" spans="21:25" x14ac:dyDescent="0.2">
      <c r="U61736" s="55"/>
      <c r="V61736" s="53"/>
      <c r="W61736" s="53"/>
      <c r="X61736" s="53"/>
      <c r="Y61736" s="55"/>
    </row>
    <row r="61737" spans="21:25" x14ac:dyDescent="0.2">
      <c r="U61737" s="55"/>
      <c r="V61737" s="53"/>
      <c r="W61737" s="53"/>
      <c r="X61737" s="53"/>
      <c r="Y61737" s="55"/>
    </row>
    <row r="61738" spans="21:25" x14ac:dyDescent="0.2">
      <c r="U61738" s="55"/>
      <c r="V61738" s="53"/>
      <c r="W61738" s="53"/>
      <c r="X61738" s="53"/>
      <c r="Y61738" s="55"/>
    </row>
    <row r="61739" spans="21:25" x14ac:dyDescent="0.2">
      <c r="U61739" s="55"/>
      <c r="V61739" s="53"/>
      <c r="W61739" s="53"/>
      <c r="X61739" s="53"/>
      <c r="Y61739" s="55"/>
    </row>
    <row r="61740" spans="21:25" x14ac:dyDescent="0.2">
      <c r="U61740" s="55"/>
      <c r="V61740" s="53"/>
      <c r="W61740" s="53"/>
      <c r="X61740" s="53"/>
      <c r="Y61740" s="55"/>
    </row>
    <row r="61741" spans="21:25" x14ac:dyDescent="0.2">
      <c r="U61741" s="55"/>
      <c r="V61741" s="53"/>
      <c r="W61741" s="53"/>
      <c r="X61741" s="53"/>
      <c r="Y61741" s="55"/>
    </row>
    <row r="61742" spans="21:25" x14ac:dyDescent="0.2">
      <c r="U61742" s="55"/>
      <c r="V61742" s="53"/>
      <c r="W61742" s="53"/>
      <c r="X61742" s="53"/>
      <c r="Y61742" s="55"/>
    </row>
    <row r="61743" spans="21:25" x14ac:dyDescent="0.2">
      <c r="U61743" s="55"/>
      <c r="V61743" s="53"/>
      <c r="W61743" s="53"/>
      <c r="X61743" s="53"/>
      <c r="Y61743" s="55"/>
    </row>
    <row r="61744" spans="21:25" x14ac:dyDescent="0.2">
      <c r="U61744" s="55"/>
      <c r="V61744" s="53"/>
      <c r="W61744" s="53"/>
      <c r="X61744" s="53"/>
      <c r="Y61744" s="55"/>
    </row>
    <row r="61745" spans="21:25" x14ac:dyDescent="0.2">
      <c r="U61745" s="55"/>
      <c r="V61745" s="53"/>
      <c r="W61745" s="53"/>
      <c r="X61745" s="53"/>
      <c r="Y61745" s="55"/>
    </row>
    <row r="61746" spans="21:25" x14ac:dyDescent="0.2">
      <c r="U61746" s="55"/>
      <c r="V61746" s="53"/>
      <c r="W61746" s="53"/>
      <c r="X61746" s="53"/>
      <c r="Y61746" s="55"/>
    </row>
    <row r="61747" spans="21:25" x14ac:dyDescent="0.2">
      <c r="U61747" s="55"/>
      <c r="V61747" s="53"/>
      <c r="W61747" s="53"/>
      <c r="X61747" s="53"/>
      <c r="Y61747" s="55"/>
    </row>
    <row r="61748" spans="21:25" x14ac:dyDescent="0.2">
      <c r="U61748" s="55"/>
      <c r="V61748" s="53"/>
      <c r="W61748" s="53"/>
      <c r="X61748" s="53"/>
      <c r="Y61748" s="55"/>
    </row>
    <row r="61749" spans="21:25" x14ac:dyDescent="0.2">
      <c r="U61749" s="55"/>
      <c r="V61749" s="53"/>
      <c r="W61749" s="53"/>
      <c r="X61749" s="53"/>
      <c r="Y61749" s="55"/>
    </row>
    <row r="61750" spans="21:25" x14ac:dyDescent="0.2">
      <c r="U61750" s="55"/>
      <c r="V61750" s="53"/>
      <c r="W61750" s="53"/>
      <c r="X61750" s="53"/>
      <c r="Y61750" s="55"/>
    </row>
    <row r="61751" spans="21:25" x14ac:dyDescent="0.2">
      <c r="U61751" s="55"/>
      <c r="V61751" s="53"/>
      <c r="W61751" s="53"/>
      <c r="X61751" s="53"/>
      <c r="Y61751" s="55"/>
    </row>
    <row r="61752" spans="21:25" x14ac:dyDescent="0.2">
      <c r="U61752" s="55"/>
      <c r="V61752" s="53"/>
      <c r="W61752" s="53"/>
      <c r="X61752" s="53"/>
      <c r="Y61752" s="55"/>
    </row>
    <row r="61753" spans="21:25" x14ac:dyDescent="0.2">
      <c r="U61753" s="55"/>
      <c r="V61753" s="53"/>
      <c r="W61753" s="53"/>
      <c r="X61753" s="53"/>
      <c r="Y61753" s="55"/>
    </row>
    <row r="61754" spans="21:25" x14ac:dyDescent="0.2">
      <c r="U61754" s="55"/>
      <c r="V61754" s="53"/>
      <c r="W61754" s="53"/>
      <c r="X61754" s="53"/>
      <c r="Y61754" s="55"/>
    </row>
    <row r="61755" spans="21:25" x14ac:dyDescent="0.2">
      <c r="U61755" s="55"/>
      <c r="V61755" s="53"/>
      <c r="W61755" s="53"/>
      <c r="X61755" s="53"/>
      <c r="Y61755" s="55"/>
    </row>
    <row r="61756" spans="21:25" x14ac:dyDescent="0.2">
      <c r="U61756" s="55"/>
      <c r="V61756" s="53"/>
      <c r="W61756" s="53"/>
      <c r="X61756" s="53"/>
      <c r="Y61756" s="55"/>
    </row>
    <row r="61757" spans="21:25" x14ac:dyDescent="0.2">
      <c r="U61757" s="55"/>
      <c r="V61757" s="53"/>
      <c r="W61757" s="53"/>
      <c r="X61757" s="53"/>
      <c r="Y61757" s="55"/>
    </row>
    <row r="61758" spans="21:25" x14ac:dyDescent="0.2">
      <c r="U61758" s="55"/>
      <c r="V61758" s="53"/>
      <c r="W61758" s="53"/>
      <c r="X61758" s="53"/>
      <c r="Y61758" s="55"/>
    </row>
    <row r="61759" spans="21:25" x14ac:dyDescent="0.2">
      <c r="U61759" s="55"/>
      <c r="V61759" s="53"/>
      <c r="W61759" s="53"/>
      <c r="X61759" s="53"/>
      <c r="Y61759" s="55"/>
    </row>
    <row r="61760" spans="21:25" x14ac:dyDescent="0.2">
      <c r="U61760" s="55"/>
      <c r="V61760" s="53"/>
      <c r="W61760" s="53"/>
      <c r="X61760" s="53"/>
      <c r="Y61760" s="55"/>
    </row>
    <row r="61761" spans="21:25" x14ac:dyDescent="0.2">
      <c r="U61761" s="55"/>
      <c r="V61761" s="53"/>
      <c r="W61761" s="53"/>
      <c r="X61761" s="53"/>
      <c r="Y61761" s="55"/>
    </row>
    <row r="61762" spans="21:25" x14ac:dyDescent="0.2">
      <c r="U61762" s="55"/>
      <c r="V61762" s="53"/>
      <c r="W61762" s="53"/>
      <c r="X61762" s="53"/>
      <c r="Y61762" s="55"/>
    </row>
    <row r="61763" spans="21:25" x14ac:dyDescent="0.2">
      <c r="U61763" s="55"/>
      <c r="V61763" s="53"/>
      <c r="W61763" s="53"/>
      <c r="X61763" s="53"/>
      <c r="Y61763" s="55"/>
    </row>
    <row r="61764" spans="21:25" x14ac:dyDescent="0.2">
      <c r="U61764" s="55"/>
      <c r="V61764" s="53"/>
      <c r="W61764" s="53"/>
      <c r="X61764" s="53"/>
      <c r="Y61764" s="55"/>
    </row>
    <row r="61765" spans="21:25" x14ac:dyDescent="0.2">
      <c r="U61765" s="55"/>
      <c r="V61765" s="53"/>
      <c r="W61765" s="53"/>
      <c r="X61765" s="53"/>
      <c r="Y61765" s="55"/>
    </row>
    <row r="61766" spans="21:25" x14ac:dyDescent="0.2">
      <c r="U61766" s="55"/>
      <c r="V61766" s="53"/>
      <c r="W61766" s="53"/>
      <c r="X61766" s="53"/>
      <c r="Y61766" s="55"/>
    </row>
    <row r="61767" spans="21:25" x14ac:dyDescent="0.2">
      <c r="U61767" s="55"/>
      <c r="V61767" s="53"/>
      <c r="W61767" s="53"/>
      <c r="X61767" s="53"/>
      <c r="Y61767" s="55"/>
    </row>
    <row r="61768" spans="21:25" x14ac:dyDescent="0.2">
      <c r="U61768" s="55"/>
      <c r="V61768" s="53"/>
      <c r="W61768" s="53"/>
      <c r="X61768" s="53"/>
      <c r="Y61768" s="55"/>
    </row>
    <row r="61769" spans="21:25" x14ac:dyDescent="0.2">
      <c r="U61769" s="55"/>
      <c r="V61769" s="53"/>
      <c r="W61769" s="53"/>
      <c r="X61769" s="53"/>
      <c r="Y61769" s="55"/>
    </row>
    <row r="61770" spans="21:25" x14ac:dyDescent="0.2">
      <c r="U61770" s="55"/>
      <c r="V61770" s="53"/>
      <c r="W61770" s="53"/>
      <c r="X61770" s="53"/>
      <c r="Y61770" s="55"/>
    </row>
    <row r="61771" spans="21:25" x14ac:dyDescent="0.2">
      <c r="U61771" s="55"/>
      <c r="V61771" s="53"/>
      <c r="W61771" s="53"/>
      <c r="X61771" s="53"/>
      <c r="Y61771" s="55"/>
    </row>
    <row r="61772" spans="21:25" x14ac:dyDescent="0.2">
      <c r="U61772" s="55"/>
      <c r="V61772" s="53"/>
      <c r="W61772" s="53"/>
      <c r="X61772" s="53"/>
      <c r="Y61772" s="55"/>
    </row>
    <row r="61773" spans="21:25" x14ac:dyDescent="0.2">
      <c r="U61773" s="55"/>
      <c r="V61773" s="53"/>
      <c r="W61773" s="53"/>
      <c r="X61773" s="53"/>
      <c r="Y61773" s="55"/>
    </row>
    <row r="61774" spans="21:25" x14ac:dyDescent="0.2">
      <c r="U61774" s="55"/>
      <c r="V61774" s="53"/>
      <c r="W61774" s="53"/>
      <c r="X61774" s="53"/>
      <c r="Y61774" s="55"/>
    </row>
    <row r="61775" spans="21:25" x14ac:dyDescent="0.2">
      <c r="U61775" s="55"/>
      <c r="V61775" s="53"/>
      <c r="W61775" s="53"/>
      <c r="X61775" s="53"/>
      <c r="Y61775" s="55"/>
    </row>
    <row r="61776" spans="21:25" x14ac:dyDescent="0.2">
      <c r="U61776" s="55"/>
      <c r="V61776" s="53"/>
      <c r="W61776" s="53"/>
      <c r="X61776" s="53"/>
      <c r="Y61776" s="55"/>
    </row>
    <row r="61777" spans="21:25" x14ac:dyDescent="0.2">
      <c r="U61777" s="55"/>
      <c r="V61777" s="53"/>
      <c r="W61777" s="53"/>
      <c r="X61777" s="53"/>
      <c r="Y61777" s="55"/>
    </row>
    <row r="61778" spans="21:25" x14ac:dyDescent="0.2">
      <c r="U61778" s="55"/>
      <c r="V61778" s="53"/>
      <c r="W61778" s="53"/>
      <c r="X61778" s="53"/>
      <c r="Y61778" s="55"/>
    </row>
    <row r="61779" spans="21:25" x14ac:dyDescent="0.2">
      <c r="U61779" s="55"/>
      <c r="V61779" s="53"/>
      <c r="W61779" s="53"/>
      <c r="X61779" s="53"/>
      <c r="Y61779" s="55"/>
    </row>
    <row r="61780" spans="21:25" x14ac:dyDescent="0.2">
      <c r="U61780" s="55"/>
      <c r="V61780" s="53"/>
      <c r="W61780" s="53"/>
      <c r="X61780" s="53"/>
      <c r="Y61780" s="55"/>
    </row>
    <row r="61781" spans="21:25" x14ac:dyDescent="0.2">
      <c r="U61781" s="55"/>
      <c r="V61781" s="53"/>
      <c r="W61781" s="53"/>
      <c r="X61781" s="53"/>
      <c r="Y61781" s="55"/>
    </row>
    <row r="61782" spans="21:25" x14ac:dyDescent="0.2">
      <c r="U61782" s="55"/>
      <c r="V61782" s="53"/>
      <c r="W61782" s="53"/>
      <c r="X61782" s="53"/>
      <c r="Y61782" s="55"/>
    </row>
    <row r="61783" spans="21:25" x14ac:dyDescent="0.2">
      <c r="U61783" s="55"/>
      <c r="V61783" s="53"/>
      <c r="W61783" s="53"/>
      <c r="X61783" s="53"/>
      <c r="Y61783" s="55"/>
    </row>
    <row r="61784" spans="21:25" x14ac:dyDescent="0.2">
      <c r="U61784" s="55"/>
      <c r="V61784" s="53"/>
      <c r="W61784" s="53"/>
      <c r="X61784" s="53"/>
      <c r="Y61784" s="55"/>
    </row>
    <row r="61785" spans="21:25" x14ac:dyDescent="0.2">
      <c r="U61785" s="55"/>
      <c r="V61785" s="53"/>
      <c r="W61785" s="53"/>
      <c r="X61785" s="53"/>
      <c r="Y61785" s="55"/>
    </row>
    <row r="61786" spans="21:25" x14ac:dyDescent="0.2">
      <c r="U61786" s="55"/>
      <c r="V61786" s="53"/>
      <c r="W61786" s="53"/>
      <c r="X61786" s="53"/>
      <c r="Y61786" s="55"/>
    </row>
    <row r="61787" spans="21:25" x14ac:dyDescent="0.2">
      <c r="U61787" s="55"/>
      <c r="V61787" s="53"/>
      <c r="W61787" s="53"/>
      <c r="X61787" s="53"/>
      <c r="Y61787" s="55"/>
    </row>
    <row r="61788" spans="21:25" x14ac:dyDescent="0.2">
      <c r="U61788" s="55"/>
      <c r="V61788" s="53"/>
      <c r="W61788" s="53"/>
      <c r="X61788" s="53"/>
      <c r="Y61788" s="55"/>
    </row>
    <row r="61789" spans="21:25" x14ac:dyDescent="0.2">
      <c r="U61789" s="55"/>
      <c r="V61789" s="53"/>
      <c r="W61789" s="53"/>
      <c r="X61789" s="53"/>
      <c r="Y61789" s="55"/>
    </row>
    <row r="61790" spans="21:25" x14ac:dyDescent="0.2">
      <c r="U61790" s="55"/>
      <c r="V61790" s="53"/>
      <c r="W61790" s="53"/>
      <c r="X61790" s="53"/>
      <c r="Y61790" s="55"/>
    </row>
    <row r="61791" spans="21:25" x14ac:dyDescent="0.2">
      <c r="U61791" s="55"/>
      <c r="V61791" s="53"/>
      <c r="W61791" s="53"/>
      <c r="X61791" s="53"/>
      <c r="Y61791" s="55"/>
    </row>
    <row r="61792" spans="21:25" x14ac:dyDescent="0.2">
      <c r="U61792" s="55"/>
      <c r="V61792" s="53"/>
      <c r="W61792" s="53"/>
      <c r="X61792" s="53"/>
      <c r="Y61792" s="55"/>
    </row>
    <row r="61793" spans="21:25" x14ac:dyDescent="0.2">
      <c r="U61793" s="55"/>
      <c r="V61793" s="53"/>
      <c r="W61793" s="53"/>
      <c r="X61793" s="53"/>
      <c r="Y61793" s="55"/>
    </row>
    <row r="61794" spans="21:25" x14ac:dyDescent="0.2">
      <c r="U61794" s="55"/>
      <c r="V61794" s="53"/>
      <c r="W61794" s="53"/>
      <c r="X61794" s="53"/>
      <c r="Y61794" s="55"/>
    </row>
    <row r="61795" spans="21:25" x14ac:dyDescent="0.2">
      <c r="U61795" s="55"/>
      <c r="V61795" s="53"/>
      <c r="W61795" s="53"/>
      <c r="X61795" s="53"/>
      <c r="Y61795" s="55"/>
    </row>
    <row r="61796" spans="21:25" x14ac:dyDescent="0.2">
      <c r="U61796" s="55"/>
      <c r="V61796" s="53"/>
      <c r="W61796" s="53"/>
      <c r="X61796" s="53"/>
      <c r="Y61796" s="55"/>
    </row>
    <row r="61797" spans="21:25" x14ac:dyDescent="0.2">
      <c r="U61797" s="55"/>
      <c r="V61797" s="53"/>
      <c r="W61797" s="53"/>
      <c r="X61797" s="53"/>
      <c r="Y61797" s="55"/>
    </row>
    <row r="61798" spans="21:25" x14ac:dyDescent="0.2">
      <c r="U61798" s="55"/>
      <c r="V61798" s="53"/>
      <c r="W61798" s="53"/>
      <c r="X61798" s="53"/>
      <c r="Y61798" s="55"/>
    </row>
    <row r="61799" spans="21:25" x14ac:dyDescent="0.2">
      <c r="U61799" s="55"/>
      <c r="V61799" s="53"/>
      <c r="W61799" s="53"/>
      <c r="X61799" s="53"/>
      <c r="Y61799" s="55"/>
    </row>
    <row r="61800" spans="21:25" x14ac:dyDescent="0.2">
      <c r="U61800" s="55"/>
      <c r="V61800" s="53"/>
      <c r="W61800" s="53"/>
      <c r="X61800" s="53"/>
      <c r="Y61800" s="55"/>
    </row>
    <row r="61801" spans="21:25" x14ac:dyDescent="0.2">
      <c r="U61801" s="55"/>
      <c r="V61801" s="53"/>
      <c r="W61801" s="53"/>
      <c r="X61801" s="53"/>
      <c r="Y61801" s="55"/>
    </row>
    <row r="61802" spans="21:25" x14ac:dyDescent="0.2">
      <c r="U61802" s="55"/>
      <c r="V61802" s="53"/>
      <c r="W61802" s="53"/>
      <c r="X61802" s="53"/>
      <c r="Y61802" s="55"/>
    </row>
    <row r="61803" spans="21:25" x14ac:dyDescent="0.2">
      <c r="U61803" s="55"/>
      <c r="V61803" s="53"/>
      <c r="W61803" s="53"/>
      <c r="X61803" s="53"/>
      <c r="Y61803" s="55"/>
    </row>
    <row r="61804" spans="21:25" x14ac:dyDescent="0.2">
      <c r="U61804" s="55"/>
      <c r="V61804" s="53"/>
      <c r="W61804" s="53"/>
      <c r="X61804" s="53"/>
      <c r="Y61804" s="55"/>
    </row>
    <row r="61805" spans="21:25" x14ac:dyDescent="0.2">
      <c r="U61805" s="55"/>
      <c r="V61805" s="53"/>
      <c r="W61805" s="53"/>
      <c r="X61805" s="53"/>
      <c r="Y61805" s="55"/>
    </row>
    <row r="61806" spans="21:25" x14ac:dyDescent="0.2">
      <c r="U61806" s="55"/>
      <c r="V61806" s="53"/>
      <c r="W61806" s="53"/>
      <c r="X61806" s="53"/>
      <c r="Y61806" s="55"/>
    </row>
    <row r="61807" spans="21:25" x14ac:dyDescent="0.2">
      <c r="U61807" s="55"/>
      <c r="V61807" s="53"/>
      <c r="W61807" s="53"/>
      <c r="X61807" s="53"/>
      <c r="Y61807" s="55"/>
    </row>
    <row r="61808" spans="21:25" x14ac:dyDescent="0.2">
      <c r="U61808" s="55"/>
      <c r="V61808" s="53"/>
      <c r="W61808" s="53"/>
      <c r="X61808" s="53"/>
      <c r="Y61808" s="55"/>
    </row>
    <row r="61809" spans="21:25" x14ac:dyDescent="0.2">
      <c r="U61809" s="55"/>
      <c r="V61809" s="53"/>
      <c r="W61809" s="53"/>
      <c r="X61809" s="53"/>
      <c r="Y61809" s="55"/>
    </row>
    <row r="61810" spans="21:25" x14ac:dyDescent="0.2">
      <c r="U61810" s="55"/>
      <c r="V61810" s="53"/>
      <c r="W61810" s="53"/>
      <c r="X61810" s="53"/>
      <c r="Y61810" s="55"/>
    </row>
    <row r="61811" spans="21:25" x14ac:dyDescent="0.2">
      <c r="U61811" s="55"/>
      <c r="V61811" s="53"/>
      <c r="W61811" s="53"/>
      <c r="X61811" s="53"/>
      <c r="Y61811" s="55"/>
    </row>
    <row r="61812" spans="21:25" x14ac:dyDescent="0.2">
      <c r="U61812" s="55"/>
      <c r="V61812" s="53"/>
      <c r="W61812" s="53"/>
      <c r="X61812" s="53"/>
      <c r="Y61812" s="55"/>
    </row>
    <row r="61813" spans="21:25" x14ac:dyDescent="0.2">
      <c r="U61813" s="55"/>
      <c r="V61813" s="53"/>
      <c r="W61813" s="53"/>
      <c r="X61813" s="53"/>
      <c r="Y61813" s="55"/>
    </row>
    <row r="61814" spans="21:25" x14ac:dyDescent="0.2">
      <c r="U61814" s="55"/>
      <c r="V61814" s="53"/>
      <c r="W61814" s="53"/>
      <c r="X61814" s="53"/>
      <c r="Y61814" s="55"/>
    </row>
    <row r="61815" spans="21:25" x14ac:dyDescent="0.2">
      <c r="U61815" s="55"/>
      <c r="V61815" s="53"/>
      <c r="W61815" s="53"/>
      <c r="X61815" s="53"/>
      <c r="Y61815" s="55"/>
    </row>
    <row r="61816" spans="21:25" x14ac:dyDescent="0.2">
      <c r="U61816" s="55"/>
      <c r="V61816" s="53"/>
      <c r="W61816" s="53"/>
      <c r="X61816" s="53"/>
      <c r="Y61816" s="55"/>
    </row>
    <row r="61817" spans="21:25" x14ac:dyDescent="0.2">
      <c r="U61817" s="55"/>
      <c r="V61817" s="53"/>
      <c r="W61817" s="53"/>
      <c r="X61817" s="53"/>
      <c r="Y61817" s="55"/>
    </row>
    <row r="61818" spans="21:25" x14ac:dyDescent="0.2">
      <c r="U61818" s="55"/>
      <c r="V61818" s="53"/>
      <c r="W61818" s="53"/>
      <c r="X61818" s="53"/>
      <c r="Y61818" s="55"/>
    </row>
    <row r="61819" spans="21:25" x14ac:dyDescent="0.2">
      <c r="U61819" s="55"/>
      <c r="V61819" s="53"/>
      <c r="W61819" s="53"/>
      <c r="X61819" s="53"/>
      <c r="Y61819" s="55"/>
    </row>
    <row r="61820" spans="21:25" x14ac:dyDescent="0.2">
      <c r="U61820" s="55"/>
      <c r="V61820" s="53"/>
      <c r="W61820" s="53"/>
      <c r="X61820" s="53"/>
      <c r="Y61820" s="55"/>
    </row>
    <row r="61821" spans="21:25" x14ac:dyDescent="0.2">
      <c r="U61821" s="55"/>
      <c r="V61821" s="53"/>
      <c r="W61821" s="53"/>
      <c r="X61821" s="53"/>
      <c r="Y61821" s="55"/>
    </row>
    <row r="61822" spans="21:25" x14ac:dyDescent="0.2">
      <c r="U61822" s="55"/>
      <c r="V61822" s="53"/>
      <c r="W61822" s="53"/>
      <c r="X61822" s="53"/>
      <c r="Y61822" s="55"/>
    </row>
    <row r="61823" spans="21:25" x14ac:dyDescent="0.2">
      <c r="U61823" s="55"/>
      <c r="V61823" s="53"/>
      <c r="W61823" s="53"/>
      <c r="X61823" s="53"/>
      <c r="Y61823" s="55"/>
    </row>
    <row r="61824" spans="21:25" x14ac:dyDescent="0.2">
      <c r="U61824" s="55"/>
      <c r="V61824" s="53"/>
      <c r="W61824" s="53"/>
      <c r="X61824" s="53"/>
      <c r="Y61824" s="55"/>
    </row>
    <row r="61825" spans="21:25" x14ac:dyDescent="0.2">
      <c r="U61825" s="55"/>
      <c r="V61825" s="53"/>
      <c r="W61825" s="53"/>
      <c r="X61825" s="53"/>
      <c r="Y61825" s="55"/>
    </row>
    <row r="61826" spans="21:25" x14ac:dyDescent="0.2">
      <c r="U61826" s="55"/>
      <c r="V61826" s="53"/>
      <c r="W61826" s="53"/>
      <c r="X61826" s="53"/>
      <c r="Y61826" s="55"/>
    </row>
    <row r="61827" spans="21:25" x14ac:dyDescent="0.2">
      <c r="U61827" s="55"/>
      <c r="V61827" s="53"/>
      <c r="W61827" s="53"/>
      <c r="X61827" s="53"/>
      <c r="Y61827" s="55"/>
    </row>
    <row r="61828" spans="21:25" x14ac:dyDescent="0.2">
      <c r="U61828" s="55"/>
      <c r="V61828" s="53"/>
      <c r="W61828" s="53"/>
      <c r="X61828" s="53"/>
      <c r="Y61828" s="55"/>
    </row>
    <row r="61829" spans="21:25" x14ac:dyDescent="0.2">
      <c r="U61829" s="55"/>
      <c r="V61829" s="53"/>
      <c r="W61829" s="53"/>
      <c r="X61829" s="53"/>
      <c r="Y61829" s="55"/>
    </row>
    <row r="61830" spans="21:25" x14ac:dyDescent="0.2">
      <c r="U61830" s="55"/>
      <c r="V61830" s="53"/>
      <c r="W61830" s="53"/>
      <c r="X61830" s="53"/>
      <c r="Y61830" s="55"/>
    </row>
    <row r="61831" spans="21:25" x14ac:dyDescent="0.2">
      <c r="U61831" s="55"/>
      <c r="V61831" s="53"/>
      <c r="W61831" s="53"/>
      <c r="X61831" s="53"/>
      <c r="Y61831" s="55"/>
    </row>
    <row r="61832" spans="21:25" x14ac:dyDescent="0.2">
      <c r="U61832" s="55"/>
      <c r="V61832" s="53"/>
      <c r="W61832" s="53"/>
      <c r="X61832" s="53"/>
      <c r="Y61832" s="55"/>
    </row>
    <row r="61833" spans="21:25" x14ac:dyDescent="0.2">
      <c r="U61833" s="55"/>
      <c r="V61833" s="53"/>
      <c r="W61833" s="53"/>
      <c r="X61833" s="53"/>
      <c r="Y61833" s="55"/>
    </row>
    <row r="61834" spans="21:25" x14ac:dyDescent="0.2">
      <c r="U61834" s="55"/>
      <c r="V61834" s="53"/>
      <c r="W61834" s="53"/>
      <c r="X61834" s="53"/>
      <c r="Y61834" s="55"/>
    </row>
    <row r="61835" spans="21:25" x14ac:dyDescent="0.2">
      <c r="U61835" s="55"/>
      <c r="V61835" s="53"/>
      <c r="W61835" s="53"/>
      <c r="X61835" s="53"/>
      <c r="Y61835" s="55"/>
    </row>
    <row r="61836" spans="21:25" x14ac:dyDescent="0.2">
      <c r="U61836" s="55"/>
      <c r="V61836" s="53"/>
      <c r="W61836" s="53"/>
      <c r="X61836" s="53"/>
      <c r="Y61836" s="55"/>
    </row>
    <row r="61837" spans="21:25" x14ac:dyDescent="0.2">
      <c r="U61837" s="55"/>
      <c r="V61837" s="53"/>
      <c r="W61837" s="53"/>
      <c r="X61837" s="53"/>
      <c r="Y61837" s="55"/>
    </row>
    <row r="61838" spans="21:25" x14ac:dyDescent="0.2">
      <c r="U61838" s="55"/>
      <c r="V61838" s="53"/>
      <c r="W61838" s="53"/>
      <c r="X61838" s="53"/>
      <c r="Y61838" s="55"/>
    </row>
    <row r="61839" spans="21:25" x14ac:dyDescent="0.2">
      <c r="U61839" s="55"/>
      <c r="V61839" s="53"/>
      <c r="W61839" s="53"/>
      <c r="X61839" s="53"/>
      <c r="Y61839" s="55"/>
    </row>
    <row r="61840" spans="21:25" x14ac:dyDescent="0.2">
      <c r="U61840" s="55"/>
      <c r="V61840" s="53"/>
      <c r="W61840" s="53"/>
      <c r="X61840" s="53"/>
      <c r="Y61840" s="55"/>
    </row>
    <row r="61841" spans="21:25" x14ac:dyDescent="0.2">
      <c r="U61841" s="55"/>
      <c r="V61841" s="53"/>
      <c r="W61841" s="53"/>
      <c r="X61841" s="53"/>
      <c r="Y61841" s="55"/>
    </row>
    <row r="61842" spans="21:25" x14ac:dyDescent="0.2">
      <c r="U61842" s="55"/>
      <c r="V61842" s="53"/>
      <c r="W61842" s="53"/>
      <c r="X61842" s="53"/>
      <c r="Y61842" s="55"/>
    </row>
    <row r="61843" spans="21:25" x14ac:dyDescent="0.2">
      <c r="U61843" s="55"/>
      <c r="V61843" s="53"/>
      <c r="W61843" s="53"/>
      <c r="X61843" s="53"/>
      <c r="Y61843" s="55"/>
    </row>
    <row r="61844" spans="21:25" x14ac:dyDescent="0.2">
      <c r="U61844" s="55"/>
      <c r="V61844" s="53"/>
      <c r="W61844" s="53"/>
      <c r="X61844" s="53"/>
      <c r="Y61844" s="55"/>
    </row>
    <row r="61845" spans="21:25" x14ac:dyDescent="0.2">
      <c r="U61845" s="55"/>
      <c r="V61845" s="53"/>
      <c r="W61845" s="53"/>
      <c r="X61845" s="53"/>
      <c r="Y61845" s="55"/>
    </row>
    <row r="61846" spans="21:25" x14ac:dyDescent="0.2">
      <c r="U61846" s="55"/>
      <c r="V61846" s="53"/>
      <c r="W61846" s="53"/>
      <c r="X61846" s="53"/>
      <c r="Y61846" s="55"/>
    </row>
    <row r="61847" spans="21:25" x14ac:dyDescent="0.2">
      <c r="U61847" s="55"/>
      <c r="V61847" s="53"/>
      <c r="W61847" s="53"/>
      <c r="X61847" s="53"/>
      <c r="Y61847" s="55"/>
    </row>
    <row r="61848" spans="21:25" x14ac:dyDescent="0.2">
      <c r="U61848" s="55"/>
      <c r="V61848" s="53"/>
      <c r="W61848" s="53"/>
      <c r="X61848" s="53"/>
      <c r="Y61848" s="55"/>
    </row>
    <row r="61849" spans="21:25" x14ac:dyDescent="0.2">
      <c r="U61849" s="55"/>
      <c r="V61849" s="53"/>
      <c r="W61849" s="53"/>
      <c r="X61849" s="53"/>
      <c r="Y61849" s="55"/>
    </row>
    <row r="61850" spans="21:25" x14ac:dyDescent="0.2">
      <c r="U61850" s="55"/>
      <c r="V61850" s="53"/>
      <c r="W61850" s="53"/>
      <c r="X61850" s="53"/>
      <c r="Y61850" s="55"/>
    </row>
    <row r="61851" spans="21:25" x14ac:dyDescent="0.2">
      <c r="U61851" s="55"/>
      <c r="V61851" s="53"/>
      <c r="W61851" s="53"/>
      <c r="X61851" s="53"/>
      <c r="Y61851" s="55"/>
    </row>
    <row r="61852" spans="21:25" x14ac:dyDescent="0.2">
      <c r="U61852" s="55"/>
      <c r="V61852" s="53"/>
      <c r="W61852" s="53"/>
      <c r="X61852" s="53"/>
      <c r="Y61852" s="55"/>
    </row>
    <row r="61853" spans="21:25" x14ac:dyDescent="0.2">
      <c r="U61853" s="55"/>
      <c r="V61853" s="53"/>
      <c r="W61853" s="53"/>
      <c r="X61853" s="53"/>
      <c r="Y61853" s="55"/>
    </row>
    <row r="61854" spans="21:25" x14ac:dyDescent="0.2">
      <c r="U61854" s="55"/>
      <c r="V61854" s="53"/>
      <c r="W61854" s="53"/>
      <c r="X61854" s="53"/>
      <c r="Y61854" s="55"/>
    </row>
    <row r="61855" spans="21:25" x14ac:dyDescent="0.2">
      <c r="U61855" s="55"/>
      <c r="V61855" s="53"/>
      <c r="W61855" s="53"/>
      <c r="X61855" s="53"/>
      <c r="Y61855" s="55"/>
    </row>
    <row r="61856" spans="21:25" x14ac:dyDescent="0.2">
      <c r="U61856" s="55"/>
      <c r="V61856" s="53"/>
      <c r="W61856" s="53"/>
      <c r="X61856" s="53"/>
      <c r="Y61856" s="55"/>
    </row>
    <row r="61857" spans="21:25" x14ac:dyDescent="0.2">
      <c r="U61857" s="55"/>
      <c r="V61857" s="53"/>
      <c r="W61857" s="53"/>
      <c r="X61857" s="53"/>
      <c r="Y61857" s="55"/>
    </row>
    <row r="61858" spans="21:25" x14ac:dyDescent="0.2">
      <c r="U61858" s="55"/>
      <c r="V61858" s="53"/>
      <c r="W61858" s="53"/>
      <c r="X61858" s="53"/>
      <c r="Y61858" s="55"/>
    </row>
    <row r="61859" spans="21:25" x14ac:dyDescent="0.2">
      <c r="U61859" s="55"/>
      <c r="V61859" s="53"/>
      <c r="W61859" s="53"/>
      <c r="X61859" s="53"/>
      <c r="Y61859" s="55"/>
    </row>
    <row r="61860" spans="21:25" x14ac:dyDescent="0.2">
      <c r="U61860" s="55"/>
      <c r="V61860" s="53"/>
      <c r="W61860" s="53"/>
      <c r="X61860" s="53"/>
      <c r="Y61860" s="55"/>
    </row>
    <row r="61861" spans="21:25" x14ac:dyDescent="0.2">
      <c r="U61861" s="55"/>
      <c r="V61861" s="53"/>
      <c r="W61861" s="53"/>
      <c r="X61861" s="53"/>
      <c r="Y61861" s="55"/>
    </row>
    <row r="61862" spans="21:25" x14ac:dyDescent="0.2">
      <c r="U61862" s="55"/>
      <c r="V61862" s="53"/>
      <c r="W61862" s="53"/>
      <c r="X61862" s="53"/>
      <c r="Y61862" s="55"/>
    </row>
    <row r="61863" spans="21:25" x14ac:dyDescent="0.2">
      <c r="U61863" s="55"/>
      <c r="V61863" s="53"/>
      <c r="W61863" s="53"/>
      <c r="X61863" s="53"/>
      <c r="Y61863" s="55"/>
    </row>
    <row r="61864" spans="21:25" x14ac:dyDescent="0.2">
      <c r="U61864" s="55"/>
      <c r="V61864" s="53"/>
      <c r="W61864" s="53"/>
      <c r="X61864" s="53"/>
      <c r="Y61864" s="55"/>
    </row>
    <row r="61865" spans="21:25" x14ac:dyDescent="0.2">
      <c r="U61865" s="55"/>
      <c r="V61865" s="53"/>
      <c r="W61865" s="53"/>
      <c r="X61865" s="53"/>
      <c r="Y61865" s="55"/>
    </row>
    <row r="61866" spans="21:25" x14ac:dyDescent="0.2">
      <c r="U61866" s="55"/>
      <c r="V61866" s="53"/>
      <c r="W61866" s="53"/>
      <c r="X61866" s="53"/>
      <c r="Y61866" s="55"/>
    </row>
    <row r="61867" spans="21:25" x14ac:dyDescent="0.2">
      <c r="U61867" s="55"/>
      <c r="V61867" s="53"/>
      <c r="W61867" s="53"/>
      <c r="X61867" s="53"/>
      <c r="Y61867" s="55"/>
    </row>
    <row r="61868" spans="21:25" x14ac:dyDescent="0.2">
      <c r="U61868" s="55"/>
      <c r="V61868" s="53"/>
      <c r="W61868" s="53"/>
      <c r="X61868" s="53"/>
      <c r="Y61868" s="55"/>
    </row>
    <row r="61869" spans="21:25" x14ac:dyDescent="0.2">
      <c r="U61869" s="55"/>
      <c r="V61869" s="53"/>
      <c r="W61869" s="53"/>
      <c r="X61869" s="53"/>
      <c r="Y61869" s="55"/>
    </row>
    <row r="61870" spans="21:25" x14ac:dyDescent="0.2">
      <c r="U61870" s="55"/>
      <c r="V61870" s="53"/>
      <c r="W61870" s="53"/>
      <c r="X61870" s="53"/>
      <c r="Y61870" s="55"/>
    </row>
    <row r="61871" spans="21:25" x14ac:dyDescent="0.2">
      <c r="U61871" s="55"/>
      <c r="V61871" s="53"/>
      <c r="W61871" s="53"/>
      <c r="X61871" s="53"/>
      <c r="Y61871" s="55"/>
    </row>
    <row r="61872" spans="21:25" x14ac:dyDescent="0.2">
      <c r="U61872" s="55"/>
      <c r="V61872" s="53"/>
      <c r="W61872" s="53"/>
      <c r="X61872" s="53"/>
      <c r="Y61872" s="55"/>
    </row>
    <row r="61873" spans="21:25" x14ac:dyDescent="0.2">
      <c r="U61873" s="55"/>
      <c r="V61873" s="53"/>
      <c r="W61873" s="53"/>
      <c r="X61873" s="53"/>
      <c r="Y61873" s="55"/>
    </row>
    <row r="61874" spans="21:25" x14ac:dyDescent="0.2">
      <c r="U61874" s="55"/>
      <c r="V61874" s="53"/>
      <c r="W61874" s="53"/>
      <c r="X61874" s="53"/>
      <c r="Y61874" s="55"/>
    </row>
    <row r="61875" spans="21:25" x14ac:dyDescent="0.2">
      <c r="U61875" s="55"/>
      <c r="V61875" s="53"/>
      <c r="W61875" s="53"/>
      <c r="X61875" s="53"/>
      <c r="Y61875" s="55"/>
    </row>
    <row r="61876" spans="21:25" x14ac:dyDescent="0.2">
      <c r="U61876" s="55"/>
      <c r="V61876" s="53"/>
      <c r="W61876" s="53"/>
      <c r="X61876" s="53"/>
      <c r="Y61876" s="55"/>
    </row>
    <row r="61877" spans="21:25" x14ac:dyDescent="0.2">
      <c r="U61877" s="55"/>
      <c r="V61877" s="53"/>
      <c r="W61877" s="53"/>
      <c r="X61877" s="53"/>
      <c r="Y61877" s="55"/>
    </row>
    <row r="61878" spans="21:25" x14ac:dyDescent="0.2">
      <c r="U61878" s="55"/>
      <c r="V61878" s="53"/>
      <c r="W61878" s="53"/>
      <c r="X61878" s="53"/>
      <c r="Y61878" s="55"/>
    </row>
    <row r="61879" spans="21:25" x14ac:dyDescent="0.2">
      <c r="U61879" s="55"/>
      <c r="V61879" s="53"/>
      <c r="W61879" s="53"/>
      <c r="X61879" s="53"/>
      <c r="Y61879" s="55"/>
    </row>
    <row r="61880" spans="21:25" x14ac:dyDescent="0.2">
      <c r="U61880" s="55"/>
      <c r="V61880" s="53"/>
      <c r="W61880" s="53"/>
      <c r="X61880" s="53"/>
      <c r="Y61880" s="55"/>
    </row>
    <row r="61881" spans="21:25" x14ac:dyDescent="0.2">
      <c r="U61881" s="55"/>
      <c r="V61881" s="53"/>
      <c r="W61881" s="53"/>
      <c r="X61881" s="53"/>
      <c r="Y61881" s="55"/>
    </row>
    <row r="61882" spans="21:25" x14ac:dyDescent="0.2">
      <c r="U61882" s="55"/>
      <c r="V61882" s="53"/>
      <c r="W61882" s="53"/>
      <c r="X61882" s="53"/>
      <c r="Y61882" s="55"/>
    </row>
    <row r="61883" spans="21:25" x14ac:dyDescent="0.2">
      <c r="U61883" s="55"/>
      <c r="V61883" s="53"/>
      <c r="W61883" s="53"/>
      <c r="X61883" s="53"/>
      <c r="Y61883" s="55"/>
    </row>
    <row r="61884" spans="21:25" x14ac:dyDescent="0.2">
      <c r="U61884" s="55"/>
      <c r="V61884" s="53"/>
      <c r="W61884" s="53"/>
      <c r="X61884" s="53"/>
      <c r="Y61884" s="55"/>
    </row>
    <row r="61885" spans="21:25" x14ac:dyDescent="0.2">
      <c r="U61885" s="55"/>
      <c r="V61885" s="53"/>
      <c r="W61885" s="53"/>
      <c r="X61885" s="53"/>
      <c r="Y61885" s="55"/>
    </row>
    <row r="61886" spans="21:25" x14ac:dyDescent="0.2">
      <c r="U61886" s="55"/>
      <c r="V61886" s="53"/>
      <c r="W61886" s="53"/>
      <c r="X61886" s="53"/>
      <c r="Y61886" s="55"/>
    </row>
    <row r="61887" spans="21:25" x14ac:dyDescent="0.2">
      <c r="U61887" s="55"/>
      <c r="V61887" s="53"/>
      <c r="W61887" s="53"/>
      <c r="X61887" s="53"/>
      <c r="Y61887" s="55"/>
    </row>
    <row r="61888" spans="21:25" x14ac:dyDescent="0.2">
      <c r="U61888" s="55"/>
      <c r="V61888" s="53"/>
      <c r="W61888" s="53"/>
      <c r="X61888" s="53"/>
      <c r="Y61888" s="55"/>
    </row>
    <row r="61889" spans="21:25" x14ac:dyDescent="0.2">
      <c r="U61889" s="55"/>
      <c r="V61889" s="53"/>
      <c r="W61889" s="53"/>
      <c r="X61889" s="53"/>
      <c r="Y61889" s="55"/>
    </row>
    <row r="61890" spans="21:25" x14ac:dyDescent="0.2">
      <c r="U61890" s="55"/>
      <c r="V61890" s="53"/>
      <c r="W61890" s="53"/>
      <c r="X61890" s="53"/>
      <c r="Y61890" s="55"/>
    </row>
    <row r="61891" spans="21:25" x14ac:dyDescent="0.2">
      <c r="U61891" s="55"/>
      <c r="V61891" s="53"/>
      <c r="W61891" s="53"/>
      <c r="X61891" s="53"/>
      <c r="Y61891" s="55"/>
    </row>
    <row r="61892" spans="21:25" x14ac:dyDescent="0.2">
      <c r="U61892" s="55"/>
      <c r="V61892" s="53"/>
      <c r="W61892" s="53"/>
      <c r="X61892" s="53"/>
      <c r="Y61892" s="55"/>
    </row>
    <row r="61893" spans="21:25" x14ac:dyDescent="0.2">
      <c r="U61893" s="55"/>
      <c r="V61893" s="53"/>
      <c r="W61893" s="53"/>
      <c r="X61893" s="53"/>
      <c r="Y61893" s="55"/>
    </row>
    <row r="61894" spans="21:25" x14ac:dyDescent="0.2">
      <c r="U61894" s="55"/>
      <c r="V61894" s="53"/>
      <c r="W61894" s="53"/>
      <c r="X61894" s="53"/>
      <c r="Y61894" s="55"/>
    </row>
    <row r="61895" spans="21:25" x14ac:dyDescent="0.2">
      <c r="U61895" s="55"/>
      <c r="V61895" s="53"/>
      <c r="W61895" s="53"/>
      <c r="X61895" s="53"/>
      <c r="Y61895" s="55"/>
    </row>
    <row r="61896" spans="21:25" x14ac:dyDescent="0.2">
      <c r="U61896" s="55"/>
      <c r="V61896" s="53"/>
      <c r="W61896" s="53"/>
      <c r="X61896" s="53"/>
      <c r="Y61896" s="55"/>
    </row>
    <row r="61897" spans="21:25" x14ac:dyDescent="0.2">
      <c r="U61897" s="55"/>
      <c r="V61897" s="53"/>
      <c r="W61897" s="53"/>
      <c r="X61897" s="53"/>
      <c r="Y61897" s="55"/>
    </row>
    <row r="61898" spans="21:25" x14ac:dyDescent="0.2">
      <c r="U61898" s="55"/>
      <c r="V61898" s="53"/>
      <c r="W61898" s="53"/>
      <c r="X61898" s="53"/>
      <c r="Y61898" s="55"/>
    </row>
    <row r="61899" spans="21:25" x14ac:dyDescent="0.2">
      <c r="U61899" s="55"/>
      <c r="V61899" s="53"/>
      <c r="W61899" s="53"/>
      <c r="X61899" s="53"/>
      <c r="Y61899" s="55"/>
    </row>
    <row r="61900" spans="21:25" x14ac:dyDescent="0.2">
      <c r="U61900" s="55"/>
      <c r="V61900" s="53"/>
      <c r="W61900" s="53"/>
      <c r="X61900" s="53"/>
      <c r="Y61900" s="55"/>
    </row>
    <row r="61901" spans="21:25" x14ac:dyDescent="0.2">
      <c r="U61901" s="55"/>
      <c r="V61901" s="53"/>
      <c r="W61901" s="53"/>
      <c r="X61901" s="53"/>
      <c r="Y61901" s="55"/>
    </row>
    <row r="61902" spans="21:25" x14ac:dyDescent="0.2">
      <c r="U61902" s="55"/>
      <c r="V61902" s="53"/>
      <c r="W61902" s="53"/>
      <c r="X61902" s="53"/>
      <c r="Y61902" s="55"/>
    </row>
    <row r="61903" spans="21:25" x14ac:dyDescent="0.2">
      <c r="U61903" s="55"/>
      <c r="V61903" s="53"/>
      <c r="W61903" s="53"/>
      <c r="X61903" s="53"/>
      <c r="Y61903" s="55"/>
    </row>
    <row r="61904" spans="21:25" x14ac:dyDescent="0.2">
      <c r="U61904" s="55"/>
      <c r="V61904" s="53"/>
      <c r="W61904" s="53"/>
      <c r="X61904" s="53"/>
      <c r="Y61904" s="55"/>
    </row>
    <row r="61905" spans="21:25" x14ac:dyDescent="0.2">
      <c r="U61905" s="55"/>
      <c r="V61905" s="53"/>
      <c r="W61905" s="53"/>
      <c r="X61905" s="53"/>
      <c r="Y61905" s="55"/>
    </row>
    <row r="61906" spans="21:25" x14ac:dyDescent="0.2">
      <c r="U61906" s="55"/>
      <c r="V61906" s="53"/>
      <c r="W61906" s="53"/>
      <c r="X61906" s="53"/>
      <c r="Y61906" s="55"/>
    </row>
    <row r="61907" spans="21:25" x14ac:dyDescent="0.2">
      <c r="U61907" s="55"/>
      <c r="V61907" s="53"/>
      <c r="W61907" s="53"/>
      <c r="X61907" s="53"/>
      <c r="Y61907" s="55"/>
    </row>
    <row r="61908" spans="21:25" x14ac:dyDescent="0.2">
      <c r="U61908" s="55"/>
      <c r="V61908" s="53"/>
      <c r="W61908" s="53"/>
      <c r="X61908" s="53"/>
      <c r="Y61908" s="55"/>
    </row>
    <row r="61909" spans="21:25" x14ac:dyDescent="0.2">
      <c r="U61909" s="55"/>
      <c r="V61909" s="53"/>
      <c r="W61909" s="53"/>
      <c r="X61909" s="53"/>
      <c r="Y61909" s="55"/>
    </row>
    <row r="61910" spans="21:25" x14ac:dyDescent="0.2">
      <c r="U61910" s="55"/>
      <c r="V61910" s="53"/>
      <c r="W61910" s="53"/>
      <c r="X61910" s="53"/>
      <c r="Y61910" s="55"/>
    </row>
    <row r="61911" spans="21:25" x14ac:dyDescent="0.2">
      <c r="U61911" s="55"/>
      <c r="V61911" s="53"/>
      <c r="W61911" s="53"/>
      <c r="X61911" s="53"/>
      <c r="Y61911" s="55"/>
    </row>
    <row r="61912" spans="21:25" x14ac:dyDescent="0.2">
      <c r="U61912" s="55"/>
      <c r="V61912" s="53"/>
      <c r="W61912" s="53"/>
      <c r="X61912" s="53"/>
      <c r="Y61912" s="55"/>
    </row>
    <row r="61913" spans="21:25" x14ac:dyDescent="0.2">
      <c r="U61913" s="55"/>
      <c r="V61913" s="53"/>
      <c r="W61913" s="53"/>
      <c r="X61913" s="53"/>
      <c r="Y61913" s="55"/>
    </row>
    <row r="61914" spans="21:25" x14ac:dyDescent="0.2">
      <c r="U61914" s="55"/>
      <c r="V61914" s="53"/>
      <c r="W61914" s="53"/>
      <c r="X61914" s="53"/>
      <c r="Y61914" s="55"/>
    </row>
    <row r="61915" spans="21:25" x14ac:dyDescent="0.2">
      <c r="U61915" s="55"/>
      <c r="V61915" s="53"/>
      <c r="W61915" s="53"/>
      <c r="X61915" s="53"/>
      <c r="Y61915" s="55"/>
    </row>
    <row r="61916" spans="21:25" x14ac:dyDescent="0.2">
      <c r="U61916" s="55"/>
      <c r="V61916" s="53"/>
      <c r="W61916" s="53"/>
      <c r="X61916" s="53"/>
      <c r="Y61916" s="55"/>
    </row>
    <row r="61917" spans="21:25" x14ac:dyDescent="0.2">
      <c r="U61917" s="55"/>
      <c r="V61917" s="53"/>
      <c r="W61917" s="53"/>
      <c r="X61917" s="53"/>
      <c r="Y61917" s="55"/>
    </row>
    <row r="61918" spans="21:25" x14ac:dyDescent="0.2">
      <c r="U61918" s="55"/>
      <c r="V61918" s="53"/>
      <c r="W61918" s="53"/>
      <c r="X61918" s="53"/>
      <c r="Y61918" s="55"/>
    </row>
    <row r="61919" spans="21:25" x14ac:dyDescent="0.2">
      <c r="U61919" s="55"/>
      <c r="V61919" s="53"/>
      <c r="W61919" s="53"/>
      <c r="X61919" s="53"/>
      <c r="Y61919" s="55"/>
    </row>
    <row r="61920" spans="21:25" x14ac:dyDescent="0.2">
      <c r="U61920" s="55"/>
      <c r="V61920" s="53"/>
      <c r="W61920" s="53"/>
      <c r="X61920" s="53"/>
      <c r="Y61920" s="55"/>
    </row>
    <row r="61921" spans="21:25" x14ac:dyDescent="0.2">
      <c r="U61921" s="55"/>
      <c r="V61921" s="53"/>
      <c r="W61921" s="53"/>
      <c r="X61921" s="53"/>
      <c r="Y61921" s="55"/>
    </row>
    <row r="61922" spans="21:25" x14ac:dyDescent="0.2">
      <c r="U61922" s="55"/>
      <c r="V61922" s="53"/>
      <c r="W61922" s="53"/>
      <c r="X61922" s="53"/>
      <c r="Y61922" s="55"/>
    </row>
    <row r="61923" spans="21:25" x14ac:dyDescent="0.2">
      <c r="U61923" s="55"/>
      <c r="V61923" s="53"/>
      <c r="W61923" s="53"/>
      <c r="X61923" s="53"/>
      <c r="Y61923" s="55"/>
    </row>
    <row r="61924" spans="21:25" x14ac:dyDescent="0.2">
      <c r="U61924" s="55"/>
      <c r="V61924" s="53"/>
      <c r="W61924" s="53"/>
      <c r="X61924" s="53"/>
      <c r="Y61924" s="55"/>
    </row>
    <row r="61925" spans="21:25" x14ac:dyDescent="0.2">
      <c r="U61925" s="55"/>
      <c r="V61925" s="53"/>
      <c r="W61925" s="53"/>
      <c r="X61925" s="53"/>
      <c r="Y61925" s="55"/>
    </row>
    <row r="61926" spans="21:25" x14ac:dyDescent="0.2">
      <c r="U61926" s="55"/>
      <c r="V61926" s="53"/>
      <c r="W61926" s="53"/>
      <c r="X61926" s="53"/>
      <c r="Y61926" s="55"/>
    </row>
    <row r="61927" spans="21:25" x14ac:dyDescent="0.2">
      <c r="U61927" s="55"/>
      <c r="V61927" s="53"/>
      <c r="W61927" s="53"/>
      <c r="X61927" s="53"/>
      <c r="Y61927" s="55"/>
    </row>
    <row r="61928" spans="21:25" x14ac:dyDescent="0.2">
      <c r="U61928" s="55"/>
      <c r="V61928" s="53"/>
      <c r="W61928" s="53"/>
      <c r="X61928" s="53"/>
      <c r="Y61928" s="55"/>
    </row>
    <row r="61929" spans="21:25" x14ac:dyDescent="0.2">
      <c r="U61929" s="55"/>
      <c r="V61929" s="53"/>
      <c r="W61929" s="53"/>
      <c r="X61929" s="53"/>
      <c r="Y61929" s="55"/>
    </row>
    <row r="61930" spans="21:25" x14ac:dyDescent="0.2">
      <c r="U61930" s="55"/>
      <c r="V61930" s="53"/>
      <c r="W61930" s="53"/>
      <c r="X61930" s="53"/>
      <c r="Y61930" s="55"/>
    </row>
    <row r="61931" spans="21:25" x14ac:dyDescent="0.2">
      <c r="U61931" s="55"/>
      <c r="V61931" s="53"/>
      <c r="W61931" s="53"/>
      <c r="X61931" s="53"/>
      <c r="Y61931" s="55"/>
    </row>
    <row r="61932" spans="21:25" x14ac:dyDescent="0.2">
      <c r="U61932" s="55"/>
      <c r="V61932" s="53"/>
      <c r="W61932" s="53"/>
      <c r="X61932" s="53"/>
      <c r="Y61932" s="55"/>
    </row>
    <row r="61933" spans="21:25" x14ac:dyDescent="0.2">
      <c r="U61933" s="55"/>
      <c r="V61933" s="53"/>
      <c r="W61933" s="53"/>
      <c r="X61933" s="53"/>
      <c r="Y61933" s="55"/>
    </row>
    <row r="61934" spans="21:25" x14ac:dyDescent="0.2">
      <c r="U61934" s="55"/>
      <c r="V61934" s="53"/>
      <c r="W61934" s="53"/>
      <c r="X61934" s="53"/>
      <c r="Y61934" s="55"/>
    </row>
    <row r="61935" spans="21:25" x14ac:dyDescent="0.2">
      <c r="U61935" s="55"/>
      <c r="V61935" s="53"/>
      <c r="W61935" s="53"/>
      <c r="X61935" s="53"/>
      <c r="Y61935" s="55"/>
    </row>
    <row r="61936" spans="21:25" x14ac:dyDescent="0.2">
      <c r="U61936" s="55"/>
      <c r="V61936" s="53"/>
      <c r="W61936" s="53"/>
      <c r="X61936" s="53"/>
      <c r="Y61936" s="55"/>
    </row>
    <row r="61937" spans="21:25" x14ac:dyDescent="0.2">
      <c r="U61937" s="55"/>
      <c r="V61937" s="53"/>
      <c r="W61937" s="53"/>
      <c r="X61937" s="53"/>
      <c r="Y61937" s="55"/>
    </row>
    <row r="61938" spans="21:25" x14ac:dyDescent="0.2">
      <c r="U61938" s="55"/>
      <c r="V61938" s="53"/>
      <c r="W61938" s="53"/>
      <c r="X61938" s="53"/>
      <c r="Y61938" s="55"/>
    </row>
    <row r="61939" spans="21:25" x14ac:dyDescent="0.2">
      <c r="U61939" s="55"/>
      <c r="V61939" s="53"/>
      <c r="W61939" s="53"/>
      <c r="X61939" s="53"/>
      <c r="Y61939" s="55"/>
    </row>
    <row r="61940" spans="21:25" x14ac:dyDescent="0.2">
      <c r="U61940" s="55"/>
      <c r="V61940" s="53"/>
      <c r="W61940" s="53"/>
      <c r="X61940" s="53"/>
      <c r="Y61940" s="55"/>
    </row>
    <row r="61941" spans="21:25" x14ac:dyDescent="0.2">
      <c r="U61941" s="55"/>
      <c r="V61941" s="53"/>
      <c r="W61941" s="53"/>
      <c r="X61941" s="53"/>
      <c r="Y61941" s="55"/>
    </row>
    <row r="61942" spans="21:25" x14ac:dyDescent="0.2">
      <c r="U61942" s="55"/>
      <c r="V61942" s="53"/>
      <c r="W61942" s="53"/>
      <c r="X61942" s="53"/>
      <c r="Y61942" s="55"/>
    </row>
    <row r="61943" spans="21:25" x14ac:dyDescent="0.2">
      <c r="U61943" s="55"/>
      <c r="V61943" s="53"/>
      <c r="W61943" s="53"/>
      <c r="X61943" s="53"/>
      <c r="Y61943" s="55"/>
    </row>
    <row r="61944" spans="21:25" x14ac:dyDescent="0.2">
      <c r="U61944" s="55"/>
      <c r="V61944" s="53"/>
      <c r="W61944" s="53"/>
      <c r="X61944" s="53"/>
      <c r="Y61944" s="55"/>
    </row>
    <row r="61945" spans="21:25" x14ac:dyDescent="0.2">
      <c r="U61945" s="55"/>
      <c r="V61945" s="53"/>
      <c r="W61945" s="53"/>
      <c r="X61945" s="53"/>
      <c r="Y61945" s="55"/>
    </row>
    <row r="61946" spans="21:25" x14ac:dyDescent="0.2">
      <c r="U61946" s="55"/>
      <c r="V61946" s="53"/>
      <c r="W61946" s="53"/>
      <c r="X61946" s="53"/>
      <c r="Y61946" s="55"/>
    </row>
    <row r="61947" spans="21:25" x14ac:dyDescent="0.2">
      <c r="U61947" s="55"/>
      <c r="V61947" s="53"/>
      <c r="W61947" s="53"/>
      <c r="X61947" s="53"/>
      <c r="Y61947" s="55"/>
    </row>
    <row r="61948" spans="21:25" x14ac:dyDescent="0.2">
      <c r="U61948" s="55"/>
      <c r="V61948" s="53"/>
      <c r="W61948" s="53"/>
      <c r="X61948" s="53"/>
      <c r="Y61948" s="55"/>
    </row>
    <row r="61949" spans="21:25" x14ac:dyDescent="0.2">
      <c r="U61949" s="55"/>
      <c r="V61949" s="53"/>
      <c r="W61949" s="53"/>
      <c r="X61949" s="53"/>
      <c r="Y61949" s="55"/>
    </row>
    <row r="61950" spans="21:25" x14ac:dyDescent="0.2">
      <c r="U61950" s="55"/>
      <c r="V61950" s="53"/>
      <c r="W61950" s="53"/>
      <c r="X61950" s="53"/>
      <c r="Y61950" s="55"/>
    </row>
    <row r="61951" spans="21:25" x14ac:dyDescent="0.2">
      <c r="U61951" s="55"/>
      <c r="V61951" s="53"/>
      <c r="W61951" s="53"/>
      <c r="X61951" s="53"/>
      <c r="Y61951" s="55"/>
    </row>
    <row r="61952" spans="21:25" x14ac:dyDescent="0.2">
      <c r="U61952" s="55"/>
      <c r="V61952" s="53"/>
      <c r="W61952" s="53"/>
      <c r="X61952" s="53"/>
      <c r="Y61952" s="55"/>
    </row>
    <row r="61953" spans="21:25" x14ac:dyDescent="0.2">
      <c r="U61953" s="55"/>
      <c r="V61953" s="53"/>
      <c r="W61953" s="53"/>
      <c r="X61953" s="53"/>
      <c r="Y61953" s="55"/>
    </row>
    <row r="61954" spans="21:25" x14ac:dyDescent="0.2">
      <c r="U61954" s="55"/>
      <c r="V61954" s="53"/>
      <c r="W61954" s="53"/>
      <c r="X61954" s="53"/>
      <c r="Y61954" s="55"/>
    </row>
    <row r="61955" spans="21:25" x14ac:dyDescent="0.2">
      <c r="U61955" s="55"/>
      <c r="V61955" s="53"/>
      <c r="W61955" s="53"/>
      <c r="X61955" s="53"/>
      <c r="Y61955" s="55"/>
    </row>
    <row r="61956" spans="21:25" x14ac:dyDescent="0.2">
      <c r="U61956" s="55"/>
      <c r="V61956" s="53"/>
      <c r="W61956" s="53"/>
      <c r="X61956" s="53"/>
      <c r="Y61956" s="55"/>
    </row>
    <row r="61957" spans="21:25" x14ac:dyDescent="0.2">
      <c r="U61957" s="55"/>
      <c r="V61957" s="53"/>
      <c r="W61957" s="53"/>
      <c r="X61957" s="53"/>
      <c r="Y61957" s="55"/>
    </row>
    <row r="61958" spans="21:25" x14ac:dyDescent="0.2">
      <c r="U61958" s="55"/>
      <c r="V61958" s="53"/>
      <c r="W61958" s="53"/>
      <c r="X61958" s="53"/>
      <c r="Y61958" s="55"/>
    </row>
    <row r="61959" spans="21:25" x14ac:dyDescent="0.2">
      <c r="U61959" s="55"/>
      <c r="V61959" s="53"/>
      <c r="W61959" s="53"/>
      <c r="X61959" s="53"/>
      <c r="Y61959" s="55"/>
    </row>
    <row r="61960" spans="21:25" x14ac:dyDescent="0.2">
      <c r="U61960" s="55"/>
      <c r="V61960" s="53"/>
      <c r="W61960" s="53"/>
      <c r="X61960" s="53"/>
      <c r="Y61960" s="55"/>
    </row>
    <row r="61961" spans="21:25" x14ac:dyDescent="0.2">
      <c r="U61961" s="55"/>
      <c r="V61961" s="53"/>
      <c r="W61961" s="53"/>
      <c r="X61961" s="53"/>
      <c r="Y61961" s="55"/>
    </row>
    <row r="61962" spans="21:25" x14ac:dyDescent="0.2">
      <c r="U61962" s="55"/>
      <c r="V61962" s="53"/>
      <c r="W61962" s="53"/>
      <c r="X61962" s="53"/>
      <c r="Y61962" s="55"/>
    </row>
    <row r="61963" spans="21:25" x14ac:dyDescent="0.2">
      <c r="U61963" s="55"/>
      <c r="V61963" s="53"/>
      <c r="W61963" s="53"/>
      <c r="X61963" s="53"/>
      <c r="Y61963" s="55"/>
    </row>
    <row r="61964" spans="21:25" x14ac:dyDescent="0.2">
      <c r="U61964" s="55"/>
      <c r="V61964" s="53"/>
      <c r="W61964" s="53"/>
      <c r="X61964" s="53"/>
      <c r="Y61964" s="55"/>
    </row>
    <row r="61965" spans="21:25" x14ac:dyDescent="0.2">
      <c r="U61965" s="55"/>
      <c r="V61965" s="53"/>
      <c r="W61965" s="53"/>
      <c r="X61965" s="53"/>
      <c r="Y61965" s="55"/>
    </row>
    <row r="61966" spans="21:25" x14ac:dyDescent="0.2">
      <c r="U61966" s="55"/>
      <c r="V61966" s="53"/>
      <c r="W61966" s="53"/>
      <c r="X61966" s="53"/>
      <c r="Y61966" s="55"/>
    </row>
    <row r="61967" spans="21:25" x14ac:dyDescent="0.2">
      <c r="U61967" s="55"/>
      <c r="V61967" s="53"/>
      <c r="W61967" s="53"/>
      <c r="X61967" s="53"/>
      <c r="Y61967" s="55"/>
    </row>
    <row r="61968" spans="21:25" x14ac:dyDescent="0.2">
      <c r="U61968" s="55"/>
      <c r="V61968" s="53"/>
      <c r="W61968" s="53"/>
      <c r="X61968" s="53"/>
      <c r="Y61968" s="55"/>
    </row>
    <row r="61969" spans="21:25" x14ac:dyDescent="0.2">
      <c r="U61969" s="55"/>
      <c r="V61969" s="53"/>
      <c r="W61969" s="53"/>
      <c r="X61969" s="53"/>
      <c r="Y61969" s="55"/>
    </row>
    <row r="61970" spans="21:25" x14ac:dyDescent="0.2">
      <c r="U61970" s="55"/>
      <c r="V61970" s="53"/>
      <c r="W61970" s="53"/>
      <c r="X61970" s="53"/>
      <c r="Y61970" s="55"/>
    </row>
    <row r="61971" spans="21:25" x14ac:dyDescent="0.2">
      <c r="U61971" s="55"/>
      <c r="V61971" s="53"/>
      <c r="W61971" s="53"/>
      <c r="X61971" s="53"/>
      <c r="Y61971" s="55"/>
    </row>
    <row r="61972" spans="21:25" x14ac:dyDescent="0.2">
      <c r="U61972" s="55"/>
      <c r="V61972" s="53"/>
      <c r="W61972" s="53"/>
      <c r="X61972" s="53"/>
      <c r="Y61972" s="55"/>
    </row>
    <row r="61973" spans="21:25" x14ac:dyDescent="0.2">
      <c r="U61973" s="55"/>
      <c r="V61973" s="53"/>
      <c r="W61973" s="53"/>
      <c r="X61973" s="53"/>
      <c r="Y61973" s="55"/>
    </row>
    <row r="61974" spans="21:25" x14ac:dyDescent="0.2">
      <c r="U61974" s="55"/>
      <c r="V61974" s="53"/>
      <c r="W61974" s="53"/>
      <c r="X61974" s="53"/>
      <c r="Y61974" s="55"/>
    </row>
    <row r="61975" spans="21:25" x14ac:dyDescent="0.2">
      <c r="U61975" s="55"/>
      <c r="V61975" s="53"/>
      <c r="W61975" s="53"/>
      <c r="X61975" s="53"/>
      <c r="Y61975" s="55"/>
    </row>
    <row r="61976" spans="21:25" x14ac:dyDescent="0.2">
      <c r="U61976" s="55"/>
      <c r="V61976" s="53"/>
      <c r="W61976" s="53"/>
      <c r="X61976" s="53"/>
      <c r="Y61976" s="55"/>
    </row>
    <row r="61977" spans="21:25" x14ac:dyDescent="0.2">
      <c r="U61977" s="55"/>
      <c r="V61977" s="53"/>
      <c r="W61977" s="53"/>
      <c r="X61977" s="53"/>
      <c r="Y61977" s="55"/>
    </row>
    <row r="61978" spans="21:25" x14ac:dyDescent="0.2">
      <c r="U61978" s="55"/>
      <c r="V61978" s="53"/>
      <c r="W61978" s="53"/>
      <c r="X61978" s="53"/>
      <c r="Y61978" s="55"/>
    </row>
    <row r="61979" spans="21:25" x14ac:dyDescent="0.2">
      <c r="U61979" s="55"/>
      <c r="V61979" s="53"/>
      <c r="W61979" s="53"/>
      <c r="X61979" s="53"/>
      <c r="Y61979" s="55"/>
    </row>
    <row r="61980" spans="21:25" x14ac:dyDescent="0.2">
      <c r="U61980" s="55"/>
      <c r="V61980" s="53"/>
      <c r="W61980" s="53"/>
      <c r="X61980" s="53"/>
      <c r="Y61980" s="55"/>
    </row>
    <row r="61981" spans="21:25" x14ac:dyDescent="0.2">
      <c r="U61981" s="55"/>
      <c r="V61981" s="53"/>
      <c r="W61981" s="53"/>
      <c r="X61981" s="53"/>
      <c r="Y61981" s="55"/>
    </row>
    <row r="61982" spans="21:25" x14ac:dyDescent="0.2">
      <c r="U61982" s="55"/>
      <c r="V61982" s="53"/>
      <c r="W61982" s="53"/>
      <c r="X61982" s="53"/>
      <c r="Y61982" s="55"/>
    </row>
    <row r="61983" spans="21:25" x14ac:dyDescent="0.2">
      <c r="U61983" s="55"/>
      <c r="V61983" s="53"/>
      <c r="W61983" s="53"/>
      <c r="X61983" s="53"/>
      <c r="Y61983" s="55"/>
    </row>
    <row r="61984" spans="21:25" x14ac:dyDescent="0.2">
      <c r="U61984" s="55"/>
      <c r="V61984" s="53"/>
      <c r="W61984" s="53"/>
      <c r="X61984" s="53"/>
      <c r="Y61984" s="55"/>
    </row>
    <row r="61985" spans="21:25" x14ac:dyDescent="0.2">
      <c r="U61985" s="55"/>
      <c r="V61985" s="53"/>
      <c r="W61985" s="53"/>
      <c r="X61985" s="53"/>
      <c r="Y61985" s="55"/>
    </row>
    <row r="61986" spans="21:25" x14ac:dyDescent="0.2">
      <c r="U61986" s="55"/>
      <c r="V61986" s="53"/>
      <c r="W61986" s="53"/>
      <c r="X61986" s="53"/>
      <c r="Y61986" s="55"/>
    </row>
    <row r="61987" spans="21:25" x14ac:dyDescent="0.2">
      <c r="U61987" s="55"/>
      <c r="V61987" s="53"/>
      <c r="W61987" s="53"/>
      <c r="X61987" s="53"/>
      <c r="Y61987" s="55"/>
    </row>
    <row r="61988" spans="21:25" x14ac:dyDescent="0.2">
      <c r="U61988" s="55"/>
      <c r="V61988" s="53"/>
      <c r="W61988" s="53"/>
      <c r="X61988" s="53"/>
      <c r="Y61988" s="55"/>
    </row>
    <row r="61989" spans="21:25" x14ac:dyDescent="0.2">
      <c r="U61989" s="55"/>
      <c r="V61989" s="53"/>
      <c r="W61989" s="53"/>
      <c r="X61989" s="53"/>
      <c r="Y61989" s="55"/>
    </row>
    <row r="61990" spans="21:25" x14ac:dyDescent="0.2">
      <c r="U61990" s="55"/>
      <c r="V61990" s="53"/>
      <c r="W61990" s="53"/>
      <c r="X61990" s="53"/>
      <c r="Y61990" s="55"/>
    </row>
    <row r="61991" spans="21:25" x14ac:dyDescent="0.2">
      <c r="U61991" s="55"/>
      <c r="V61991" s="53"/>
      <c r="W61991" s="53"/>
      <c r="X61991" s="53"/>
      <c r="Y61991" s="55"/>
    </row>
    <row r="61992" spans="21:25" x14ac:dyDescent="0.2">
      <c r="U61992" s="55"/>
      <c r="V61992" s="53"/>
      <c r="W61992" s="53"/>
      <c r="X61992" s="53"/>
      <c r="Y61992" s="55"/>
    </row>
    <row r="61993" spans="21:25" x14ac:dyDescent="0.2">
      <c r="U61993" s="55"/>
      <c r="V61993" s="53"/>
      <c r="W61993" s="53"/>
      <c r="X61993" s="53"/>
      <c r="Y61993" s="55"/>
    </row>
    <row r="61994" spans="21:25" x14ac:dyDescent="0.2">
      <c r="U61994" s="55"/>
      <c r="V61994" s="53"/>
      <c r="W61994" s="53"/>
      <c r="X61994" s="53"/>
      <c r="Y61994" s="55"/>
    </row>
    <row r="61995" spans="21:25" x14ac:dyDescent="0.2">
      <c r="U61995" s="55"/>
      <c r="V61995" s="53"/>
      <c r="W61995" s="53"/>
      <c r="X61995" s="53"/>
      <c r="Y61995" s="55"/>
    </row>
    <row r="61996" spans="21:25" x14ac:dyDescent="0.2">
      <c r="U61996" s="55"/>
      <c r="V61996" s="53"/>
      <c r="W61996" s="53"/>
      <c r="X61996" s="53"/>
      <c r="Y61996" s="55"/>
    </row>
    <row r="61997" spans="21:25" x14ac:dyDescent="0.2">
      <c r="U61997" s="55"/>
      <c r="V61997" s="53"/>
      <c r="W61997" s="53"/>
      <c r="X61997" s="53"/>
      <c r="Y61997" s="55"/>
    </row>
    <row r="61998" spans="21:25" x14ac:dyDescent="0.2">
      <c r="U61998" s="55"/>
      <c r="V61998" s="53"/>
      <c r="W61998" s="53"/>
      <c r="X61998" s="53"/>
      <c r="Y61998" s="55"/>
    </row>
    <row r="61999" spans="21:25" x14ac:dyDescent="0.2">
      <c r="U61999" s="55"/>
      <c r="V61999" s="53"/>
      <c r="W61999" s="53"/>
      <c r="X61999" s="53"/>
      <c r="Y61999" s="55"/>
    </row>
    <row r="62000" spans="21:25" x14ac:dyDescent="0.2">
      <c r="U62000" s="55"/>
      <c r="V62000" s="53"/>
      <c r="W62000" s="53"/>
      <c r="X62000" s="53"/>
      <c r="Y62000" s="55"/>
    </row>
    <row r="62001" spans="21:25" x14ac:dyDescent="0.2">
      <c r="U62001" s="55"/>
      <c r="V62001" s="53"/>
      <c r="W62001" s="53"/>
      <c r="X62001" s="53"/>
      <c r="Y62001" s="55"/>
    </row>
    <row r="62002" spans="21:25" x14ac:dyDescent="0.2">
      <c r="U62002" s="55"/>
      <c r="V62002" s="53"/>
      <c r="W62002" s="53"/>
      <c r="X62002" s="53"/>
      <c r="Y62002" s="55"/>
    </row>
    <row r="62003" spans="21:25" x14ac:dyDescent="0.2">
      <c r="U62003" s="55"/>
      <c r="V62003" s="53"/>
      <c r="W62003" s="53"/>
      <c r="X62003" s="53"/>
      <c r="Y62003" s="55"/>
    </row>
    <row r="62004" spans="21:25" x14ac:dyDescent="0.2">
      <c r="U62004" s="55"/>
      <c r="V62004" s="53"/>
      <c r="W62004" s="53"/>
      <c r="X62004" s="53"/>
      <c r="Y62004" s="55"/>
    </row>
    <row r="62005" spans="21:25" x14ac:dyDescent="0.2">
      <c r="U62005" s="55"/>
      <c r="V62005" s="53"/>
      <c r="W62005" s="53"/>
      <c r="X62005" s="53"/>
      <c r="Y62005" s="55"/>
    </row>
    <row r="62006" spans="21:25" x14ac:dyDescent="0.2">
      <c r="U62006" s="55"/>
      <c r="V62006" s="53"/>
      <c r="W62006" s="53"/>
      <c r="X62006" s="53"/>
      <c r="Y62006" s="55"/>
    </row>
    <row r="62007" spans="21:25" x14ac:dyDescent="0.2">
      <c r="U62007" s="55"/>
      <c r="V62007" s="53"/>
      <c r="W62007" s="53"/>
      <c r="X62007" s="53"/>
      <c r="Y62007" s="55"/>
    </row>
    <row r="62008" spans="21:25" x14ac:dyDescent="0.2">
      <c r="U62008" s="55"/>
      <c r="V62008" s="53"/>
      <c r="W62008" s="53"/>
      <c r="X62008" s="53"/>
      <c r="Y62008" s="55"/>
    </row>
    <row r="62009" spans="21:25" x14ac:dyDescent="0.2">
      <c r="U62009" s="55"/>
      <c r="V62009" s="53"/>
      <c r="W62009" s="53"/>
      <c r="X62009" s="53"/>
      <c r="Y62009" s="55"/>
    </row>
    <row r="62010" spans="21:25" x14ac:dyDescent="0.2">
      <c r="U62010" s="55"/>
      <c r="V62010" s="53"/>
      <c r="W62010" s="53"/>
      <c r="X62010" s="53"/>
      <c r="Y62010" s="55"/>
    </row>
    <row r="62011" spans="21:25" x14ac:dyDescent="0.2">
      <c r="U62011" s="55"/>
      <c r="V62011" s="53"/>
      <c r="W62011" s="53"/>
      <c r="X62011" s="53"/>
      <c r="Y62011" s="55"/>
    </row>
    <row r="62012" spans="21:25" x14ac:dyDescent="0.2">
      <c r="U62012" s="55"/>
      <c r="V62012" s="53"/>
      <c r="W62012" s="53"/>
      <c r="X62012" s="53"/>
      <c r="Y62012" s="55"/>
    </row>
    <row r="62013" spans="21:25" x14ac:dyDescent="0.2">
      <c r="U62013" s="55"/>
      <c r="V62013" s="53"/>
      <c r="W62013" s="53"/>
      <c r="X62013" s="53"/>
      <c r="Y62013" s="55"/>
    </row>
    <row r="62014" spans="21:25" x14ac:dyDescent="0.2">
      <c r="U62014" s="55"/>
      <c r="V62014" s="53"/>
      <c r="W62014" s="53"/>
      <c r="X62014" s="53"/>
      <c r="Y62014" s="55"/>
    </row>
    <row r="62015" spans="21:25" x14ac:dyDescent="0.2">
      <c r="U62015" s="55"/>
      <c r="V62015" s="53"/>
      <c r="W62015" s="53"/>
      <c r="X62015" s="53"/>
      <c r="Y62015" s="55"/>
    </row>
    <row r="62016" spans="21:25" x14ac:dyDescent="0.2">
      <c r="U62016" s="55"/>
      <c r="V62016" s="53"/>
      <c r="W62016" s="53"/>
      <c r="X62016" s="53"/>
      <c r="Y62016" s="55"/>
    </row>
    <row r="62017" spans="21:25" x14ac:dyDescent="0.2">
      <c r="U62017" s="55"/>
      <c r="V62017" s="53"/>
      <c r="W62017" s="53"/>
      <c r="X62017" s="53"/>
      <c r="Y62017" s="55"/>
    </row>
    <row r="62018" spans="21:25" x14ac:dyDescent="0.2">
      <c r="U62018" s="55"/>
      <c r="V62018" s="53"/>
      <c r="W62018" s="53"/>
      <c r="X62018" s="53"/>
      <c r="Y62018" s="55"/>
    </row>
    <row r="62019" spans="21:25" x14ac:dyDescent="0.2">
      <c r="U62019" s="55"/>
      <c r="V62019" s="53"/>
      <c r="W62019" s="53"/>
      <c r="X62019" s="53"/>
      <c r="Y62019" s="55"/>
    </row>
    <row r="62020" spans="21:25" x14ac:dyDescent="0.2">
      <c r="U62020" s="55"/>
      <c r="V62020" s="53"/>
      <c r="W62020" s="53"/>
      <c r="X62020" s="53"/>
      <c r="Y62020" s="55"/>
    </row>
    <row r="62021" spans="21:25" x14ac:dyDescent="0.2">
      <c r="U62021" s="55"/>
      <c r="V62021" s="53"/>
      <c r="W62021" s="53"/>
      <c r="X62021" s="53"/>
      <c r="Y62021" s="55"/>
    </row>
    <row r="62022" spans="21:25" x14ac:dyDescent="0.2">
      <c r="U62022" s="55"/>
      <c r="V62022" s="53"/>
      <c r="W62022" s="53"/>
      <c r="X62022" s="53"/>
      <c r="Y62022" s="55"/>
    </row>
    <row r="62023" spans="21:25" x14ac:dyDescent="0.2">
      <c r="U62023" s="55"/>
      <c r="V62023" s="53"/>
      <c r="W62023" s="53"/>
      <c r="X62023" s="53"/>
      <c r="Y62023" s="55"/>
    </row>
    <row r="62024" spans="21:25" x14ac:dyDescent="0.2">
      <c r="U62024" s="55"/>
      <c r="V62024" s="53"/>
      <c r="W62024" s="53"/>
      <c r="X62024" s="53"/>
      <c r="Y62024" s="55"/>
    </row>
    <row r="62025" spans="21:25" x14ac:dyDescent="0.2">
      <c r="U62025" s="55"/>
      <c r="V62025" s="53"/>
      <c r="W62025" s="53"/>
      <c r="X62025" s="53"/>
      <c r="Y62025" s="55"/>
    </row>
    <row r="62026" spans="21:25" x14ac:dyDescent="0.2">
      <c r="U62026" s="55"/>
      <c r="V62026" s="53"/>
      <c r="W62026" s="53"/>
      <c r="X62026" s="53"/>
      <c r="Y62026" s="55"/>
    </row>
    <row r="62027" spans="21:25" x14ac:dyDescent="0.2">
      <c r="U62027" s="55"/>
      <c r="V62027" s="53"/>
      <c r="W62027" s="53"/>
      <c r="X62027" s="53"/>
      <c r="Y62027" s="55"/>
    </row>
    <row r="62028" spans="21:25" x14ac:dyDescent="0.2">
      <c r="U62028" s="55"/>
      <c r="V62028" s="53"/>
      <c r="W62028" s="53"/>
      <c r="X62028" s="53"/>
      <c r="Y62028" s="55"/>
    </row>
    <row r="62029" spans="21:25" x14ac:dyDescent="0.2">
      <c r="U62029" s="55"/>
      <c r="V62029" s="53"/>
      <c r="W62029" s="53"/>
      <c r="X62029" s="53"/>
      <c r="Y62029" s="55"/>
    </row>
    <row r="62030" spans="21:25" x14ac:dyDescent="0.2">
      <c r="U62030" s="55"/>
      <c r="V62030" s="53"/>
      <c r="W62030" s="53"/>
      <c r="X62030" s="53"/>
      <c r="Y62030" s="55"/>
    </row>
    <row r="62031" spans="21:25" x14ac:dyDescent="0.2">
      <c r="U62031" s="55"/>
      <c r="V62031" s="53"/>
      <c r="W62031" s="53"/>
      <c r="X62031" s="53"/>
      <c r="Y62031" s="55"/>
    </row>
    <row r="62032" spans="21:25" x14ac:dyDescent="0.2">
      <c r="U62032" s="55"/>
      <c r="V62032" s="53"/>
      <c r="W62032" s="53"/>
      <c r="X62032" s="53"/>
      <c r="Y62032" s="55"/>
    </row>
    <row r="62033" spans="21:25" x14ac:dyDescent="0.2">
      <c r="U62033" s="55"/>
      <c r="V62033" s="53"/>
      <c r="W62033" s="53"/>
      <c r="X62033" s="53"/>
      <c r="Y62033" s="55"/>
    </row>
    <row r="62034" spans="21:25" x14ac:dyDescent="0.2">
      <c r="U62034" s="55"/>
      <c r="V62034" s="53"/>
      <c r="W62034" s="53"/>
      <c r="X62034" s="53"/>
      <c r="Y62034" s="55"/>
    </row>
    <row r="62035" spans="21:25" x14ac:dyDescent="0.2">
      <c r="U62035" s="55"/>
      <c r="V62035" s="53"/>
      <c r="W62035" s="53"/>
      <c r="X62035" s="53"/>
      <c r="Y62035" s="55"/>
    </row>
    <row r="62036" spans="21:25" x14ac:dyDescent="0.2">
      <c r="U62036" s="55"/>
      <c r="V62036" s="53"/>
      <c r="W62036" s="53"/>
      <c r="X62036" s="53"/>
      <c r="Y62036" s="55"/>
    </row>
    <row r="62037" spans="21:25" x14ac:dyDescent="0.2">
      <c r="U62037" s="55"/>
      <c r="V62037" s="53"/>
      <c r="W62037" s="53"/>
      <c r="X62037" s="53"/>
      <c r="Y62037" s="55"/>
    </row>
    <row r="62038" spans="21:25" x14ac:dyDescent="0.2">
      <c r="U62038" s="55"/>
      <c r="V62038" s="53"/>
      <c r="W62038" s="53"/>
      <c r="X62038" s="53"/>
      <c r="Y62038" s="55"/>
    </row>
    <row r="62039" spans="21:25" x14ac:dyDescent="0.2">
      <c r="U62039" s="55"/>
      <c r="V62039" s="53"/>
      <c r="W62039" s="53"/>
      <c r="X62039" s="53"/>
      <c r="Y62039" s="55"/>
    </row>
    <row r="62040" spans="21:25" x14ac:dyDescent="0.2">
      <c r="U62040" s="55"/>
      <c r="V62040" s="53"/>
      <c r="W62040" s="53"/>
      <c r="X62040" s="53"/>
      <c r="Y62040" s="55"/>
    </row>
    <row r="62041" spans="21:25" x14ac:dyDescent="0.2">
      <c r="U62041" s="55"/>
      <c r="V62041" s="53"/>
      <c r="W62041" s="53"/>
      <c r="X62041" s="53"/>
      <c r="Y62041" s="55"/>
    </row>
    <row r="62042" spans="21:25" x14ac:dyDescent="0.2">
      <c r="U62042" s="55"/>
      <c r="V62042" s="53"/>
      <c r="W62042" s="53"/>
      <c r="X62042" s="53"/>
      <c r="Y62042" s="55"/>
    </row>
    <row r="62043" spans="21:25" x14ac:dyDescent="0.2">
      <c r="U62043" s="55"/>
      <c r="V62043" s="53"/>
      <c r="W62043" s="53"/>
      <c r="X62043" s="53"/>
      <c r="Y62043" s="55"/>
    </row>
    <row r="62044" spans="21:25" x14ac:dyDescent="0.2">
      <c r="U62044" s="55"/>
      <c r="V62044" s="53"/>
      <c r="W62044" s="53"/>
      <c r="X62044" s="53"/>
      <c r="Y62044" s="55"/>
    </row>
    <row r="62045" spans="21:25" x14ac:dyDescent="0.2">
      <c r="U62045" s="55"/>
      <c r="V62045" s="53"/>
      <c r="W62045" s="53"/>
      <c r="X62045" s="53"/>
      <c r="Y62045" s="55"/>
    </row>
    <row r="62046" spans="21:25" x14ac:dyDescent="0.2">
      <c r="U62046" s="55"/>
      <c r="V62046" s="53"/>
      <c r="W62046" s="53"/>
      <c r="X62046" s="53"/>
      <c r="Y62046" s="55"/>
    </row>
    <row r="62047" spans="21:25" x14ac:dyDescent="0.2">
      <c r="U62047" s="55"/>
      <c r="V62047" s="53"/>
      <c r="W62047" s="53"/>
      <c r="X62047" s="53"/>
      <c r="Y62047" s="55"/>
    </row>
    <row r="62048" spans="21:25" x14ac:dyDescent="0.2">
      <c r="U62048" s="55"/>
      <c r="V62048" s="53"/>
      <c r="W62048" s="53"/>
      <c r="X62048" s="53"/>
      <c r="Y62048" s="55"/>
    </row>
    <row r="62049" spans="21:25" x14ac:dyDescent="0.2">
      <c r="U62049" s="55"/>
      <c r="V62049" s="53"/>
      <c r="W62049" s="53"/>
      <c r="X62049" s="53"/>
      <c r="Y62049" s="55"/>
    </row>
    <row r="62050" spans="21:25" x14ac:dyDescent="0.2">
      <c r="U62050" s="55"/>
      <c r="V62050" s="53"/>
      <c r="W62050" s="53"/>
      <c r="X62050" s="53"/>
      <c r="Y62050" s="55"/>
    </row>
    <row r="62051" spans="21:25" x14ac:dyDescent="0.2">
      <c r="U62051" s="55"/>
      <c r="V62051" s="53"/>
      <c r="W62051" s="53"/>
      <c r="X62051" s="53"/>
      <c r="Y62051" s="55"/>
    </row>
    <row r="62052" spans="21:25" x14ac:dyDescent="0.2">
      <c r="U62052" s="55"/>
      <c r="V62052" s="53"/>
      <c r="W62052" s="53"/>
      <c r="X62052" s="53"/>
      <c r="Y62052" s="55"/>
    </row>
    <row r="62053" spans="21:25" x14ac:dyDescent="0.2">
      <c r="U62053" s="55"/>
      <c r="V62053" s="53"/>
      <c r="W62053" s="53"/>
      <c r="X62053" s="53"/>
      <c r="Y62053" s="55"/>
    </row>
    <row r="62054" spans="21:25" x14ac:dyDescent="0.2">
      <c r="U62054" s="55"/>
      <c r="V62054" s="53"/>
      <c r="W62054" s="53"/>
      <c r="X62054" s="53"/>
      <c r="Y62054" s="55"/>
    </row>
    <row r="62055" spans="21:25" x14ac:dyDescent="0.2">
      <c r="U62055" s="55"/>
      <c r="V62055" s="53"/>
      <c r="W62055" s="53"/>
      <c r="X62055" s="53"/>
      <c r="Y62055" s="55"/>
    </row>
    <row r="62056" spans="21:25" x14ac:dyDescent="0.2">
      <c r="U62056" s="55"/>
      <c r="V62056" s="53"/>
      <c r="W62056" s="53"/>
      <c r="X62056" s="53"/>
      <c r="Y62056" s="55"/>
    </row>
    <row r="62057" spans="21:25" x14ac:dyDescent="0.2">
      <c r="U62057" s="55"/>
      <c r="V62057" s="53"/>
      <c r="W62057" s="53"/>
      <c r="X62057" s="53"/>
      <c r="Y62057" s="55"/>
    </row>
    <row r="62058" spans="21:25" x14ac:dyDescent="0.2">
      <c r="U62058" s="55"/>
      <c r="V62058" s="53"/>
      <c r="W62058" s="53"/>
      <c r="X62058" s="53"/>
      <c r="Y62058" s="55"/>
    </row>
    <row r="62059" spans="21:25" x14ac:dyDescent="0.2">
      <c r="U62059" s="55"/>
      <c r="V62059" s="53"/>
      <c r="W62059" s="53"/>
      <c r="X62059" s="53"/>
      <c r="Y62059" s="55"/>
    </row>
    <row r="62060" spans="21:25" x14ac:dyDescent="0.2">
      <c r="U62060" s="55"/>
      <c r="V62060" s="53"/>
      <c r="W62060" s="53"/>
      <c r="X62060" s="53"/>
      <c r="Y62060" s="55"/>
    </row>
    <row r="62061" spans="21:25" x14ac:dyDescent="0.2">
      <c r="U62061" s="55"/>
      <c r="V62061" s="53"/>
      <c r="W62061" s="53"/>
      <c r="X62061" s="53"/>
      <c r="Y62061" s="55"/>
    </row>
    <row r="62062" spans="21:25" x14ac:dyDescent="0.2">
      <c r="U62062" s="55"/>
      <c r="V62062" s="53"/>
      <c r="W62062" s="53"/>
      <c r="X62062" s="53"/>
      <c r="Y62062" s="55"/>
    </row>
    <row r="62063" spans="21:25" x14ac:dyDescent="0.2">
      <c r="U62063" s="55"/>
      <c r="V62063" s="53"/>
      <c r="W62063" s="53"/>
      <c r="X62063" s="53"/>
      <c r="Y62063" s="55"/>
    </row>
    <row r="62064" spans="21:25" x14ac:dyDescent="0.2">
      <c r="U62064" s="55"/>
      <c r="V62064" s="53"/>
      <c r="W62064" s="53"/>
      <c r="X62064" s="53"/>
      <c r="Y62064" s="55"/>
    </row>
    <row r="62065" spans="21:25" x14ac:dyDescent="0.2">
      <c r="U62065" s="55"/>
      <c r="V62065" s="53"/>
      <c r="W62065" s="53"/>
      <c r="X62065" s="53"/>
      <c r="Y62065" s="55"/>
    </row>
    <row r="62066" spans="21:25" x14ac:dyDescent="0.2">
      <c r="U62066" s="55"/>
      <c r="V62066" s="53"/>
      <c r="W62066" s="53"/>
      <c r="X62066" s="53"/>
      <c r="Y62066" s="55"/>
    </row>
    <row r="62067" spans="21:25" x14ac:dyDescent="0.2">
      <c r="U62067" s="55"/>
      <c r="V62067" s="53"/>
      <c r="W62067" s="53"/>
      <c r="X62067" s="53"/>
      <c r="Y62067" s="55"/>
    </row>
    <row r="62068" spans="21:25" x14ac:dyDescent="0.2">
      <c r="U62068" s="55"/>
      <c r="V62068" s="53"/>
      <c r="W62068" s="53"/>
      <c r="X62068" s="53"/>
      <c r="Y62068" s="55"/>
    </row>
    <row r="62069" spans="21:25" x14ac:dyDescent="0.2">
      <c r="U62069" s="55"/>
      <c r="V62069" s="53"/>
      <c r="W62069" s="53"/>
      <c r="X62069" s="53"/>
      <c r="Y62069" s="55"/>
    </row>
    <row r="62070" spans="21:25" x14ac:dyDescent="0.2">
      <c r="U62070" s="55"/>
      <c r="V62070" s="53"/>
      <c r="W62070" s="53"/>
      <c r="X62070" s="53"/>
      <c r="Y62070" s="55"/>
    </row>
    <row r="62071" spans="21:25" x14ac:dyDescent="0.2">
      <c r="U62071" s="55"/>
      <c r="V62071" s="53"/>
      <c r="W62071" s="53"/>
      <c r="X62071" s="53"/>
      <c r="Y62071" s="55"/>
    </row>
    <row r="62072" spans="21:25" x14ac:dyDescent="0.2">
      <c r="U62072" s="55"/>
      <c r="V62072" s="53"/>
      <c r="W62072" s="53"/>
      <c r="X62072" s="53"/>
      <c r="Y62072" s="55"/>
    </row>
    <row r="62073" spans="21:25" x14ac:dyDescent="0.2">
      <c r="U62073" s="55"/>
      <c r="V62073" s="53"/>
      <c r="W62073" s="53"/>
      <c r="X62073" s="53"/>
      <c r="Y62073" s="55"/>
    </row>
    <row r="62074" spans="21:25" x14ac:dyDescent="0.2">
      <c r="U62074" s="55"/>
      <c r="V62074" s="53"/>
      <c r="W62074" s="53"/>
      <c r="X62074" s="53"/>
      <c r="Y62074" s="55"/>
    </row>
    <row r="62075" spans="21:25" x14ac:dyDescent="0.2">
      <c r="U62075" s="55"/>
      <c r="V62075" s="53"/>
      <c r="W62075" s="53"/>
      <c r="X62075" s="53"/>
      <c r="Y62075" s="55"/>
    </row>
    <row r="62076" spans="21:25" x14ac:dyDescent="0.2">
      <c r="U62076" s="55"/>
      <c r="V62076" s="53"/>
      <c r="W62076" s="53"/>
      <c r="X62076" s="53"/>
      <c r="Y62076" s="55"/>
    </row>
    <row r="62077" spans="21:25" x14ac:dyDescent="0.2">
      <c r="U62077" s="55"/>
      <c r="V62077" s="53"/>
      <c r="W62077" s="53"/>
      <c r="X62077" s="53"/>
      <c r="Y62077" s="55"/>
    </row>
    <row r="62078" spans="21:25" x14ac:dyDescent="0.2">
      <c r="U62078" s="55"/>
      <c r="V62078" s="53"/>
      <c r="W62078" s="53"/>
      <c r="X62078" s="53"/>
      <c r="Y62078" s="55"/>
    </row>
    <row r="62079" spans="21:25" x14ac:dyDescent="0.2">
      <c r="U62079" s="55"/>
      <c r="V62079" s="53"/>
      <c r="W62079" s="53"/>
      <c r="X62079" s="53"/>
      <c r="Y62079" s="55"/>
    </row>
    <row r="62080" spans="21:25" x14ac:dyDescent="0.2">
      <c r="U62080" s="55"/>
      <c r="V62080" s="53"/>
      <c r="W62080" s="53"/>
      <c r="X62080" s="53"/>
      <c r="Y62080" s="55"/>
    </row>
    <row r="62081" spans="21:25" x14ac:dyDescent="0.2">
      <c r="U62081" s="55"/>
      <c r="V62081" s="53"/>
      <c r="W62081" s="53"/>
      <c r="X62081" s="53"/>
      <c r="Y62081" s="55"/>
    </row>
    <row r="62082" spans="21:25" x14ac:dyDescent="0.2">
      <c r="U62082" s="55"/>
      <c r="V62082" s="53"/>
      <c r="W62082" s="53"/>
      <c r="X62082" s="53"/>
      <c r="Y62082" s="55"/>
    </row>
    <row r="62083" spans="21:25" x14ac:dyDescent="0.2">
      <c r="U62083" s="55"/>
      <c r="V62083" s="53"/>
      <c r="W62083" s="53"/>
      <c r="X62083" s="53"/>
      <c r="Y62083" s="55"/>
    </row>
    <row r="62084" spans="21:25" x14ac:dyDescent="0.2">
      <c r="U62084" s="55"/>
      <c r="V62084" s="53"/>
      <c r="W62084" s="53"/>
      <c r="X62084" s="53"/>
      <c r="Y62084" s="55"/>
    </row>
    <row r="62085" spans="21:25" x14ac:dyDescent="0.2">
      <c r="U62085" s="55"/>
      <c r="V62085" s="53"/>
      <c r="W62085" s="53"/>
      <c r="X62085" s="53"/>
      <c r="Y62085" s="55"/>
    </row>
    <row r="62086" spans="21:25" x14ac:dyDescent="0.2">
      <c r="U62086" s="55"/>
      <c r="V62086" s="53"/>
      <c r="W62086" s="53"/>
      <c r="X62086" s="53"/>
      <c r="Y62086" s="55"/>
    </row>
    <row r="62087" spans="21:25" x14ac:dyDescent="0.2">
      <c r="U62087" s="55"/>
      <c r="V62087" s="53"/>
      <c r="W62087" s="53"/>
      <c r="X62087" s="53"/>
      <c r="Y62087" s="55"/>
    </row>
    <row r="62088" spans="21:25" x14ac:dyDescent="0.2">
      <c r="U62088" s="55"/>
      <c r="V62088" s="53"/>
      <c r="W62088" s="53"/>
      <c r="X62088" s="53"/>
      <c r="Y62088" s="55"/>
    </row>
    <row r="62089" spans="21:25" x14ac:dyDescent="0.2">
      <c r="U62089" s="55"/>
      <c r="V62089" s="53"/>
      <c r="W62089" s="53"/>
      <c r="X62089" s="53"/>
      <c r="Y62089" s="55"/>
    </row>
    <row r="62090" spans="21:25" x14ac:dyDescent="0.2">
      <c r="U62090" s="55"/>
      <c r="V62090" s="53"/>
      <c r="W62090" s="53"/>
      <c r="X62090" s="53"/>
      <c r="Y62090" s="55"/>
    </row>
    <row r="62091" spans="21:25" x14ac:dyDescent="0.2">
      <c r="U62091" s="55"/>
      <c r="V62091" s="53"/>
      <c r="W62091" s="53"/>
      <c r="X62091" s="53"/>
      <c r="Y62091" s="55"/>
    </row>
    <row r="62092" spans="21:25" x14ac:dyDescent="0.2">
      <c r="U62092" s="55"/>
      <c r="V62092" s="53"/>
      <c r="W62092" s="53"/>
      <c r="X62092" s="53"/>
      <c r="Y62092" s="55"/>
    </row>
    <row r="62093" spans="21:25" x14ac:dyDescent="0.2">
      <c r="U62093" s="55"/>
      <c r="V62093" s="53"/>
      <c r="W62093" s="53"/>
      <c r="X62093" s="53"/>
      <c r="Y62093" s="55"/>
    </row>
    <row r="62094" spans="21:25" x14ac:dyDescent="0.2">
      <c r="U62094" s="55"/>
      <c r="V62094" s="53"/>
      <c r="W62094" s="53"/>
      <c r="X62094" s="53"/>
      <c r="Y62094" s="55"/>
    </row>
    <row r="62095" spans="21:25" x14ac:dyDescent="0.2">
      <c r="U62095" s="55"/>
      <c r="V62095" s="53"/>
      <c r="W62095" s="53"/>
      <c r="X62095" s="53"/>
      <c r="Y62095" s="55"/>
    </row>
    <row r="62096" spans="21:25" x14ac:dyDescent="0.2">
      <c r="U62096" s="55"/>
      <c r="V62096" s="53"/>
      <c r="W62096" s="53"/>
      <c r="X62096" s="53"/>
      <c r="Y62096" s="55"/>
    </row>
    <row r="62097" spans="21:25" x14ac:dyDescent="0.2">
      <c r="U62097" s="55"/>
      <c r="V62097" s="53"/>
      <c r="W62097" s="53"/>
      <c r="X62097" s="53"/>
      <c r="Y62097" s="55"/>
    </row>
    <row r="62098" spans="21:25" x14ac:dyDescent="0.2">
      <c r="U62098" s="55"/>
      <c r="V62098" s="53"/>
      <c r="W62098" s="53"/>
      <c r="X62098" s="53"/>
      <c r="Y62098" s="55"/>
    </row>
    <row r="62099" spans="21:25" x14ac:dyDescent="0.2">
      <c r="U62099" s="55"/>
      <c r="V62099" s="53"/>
      <c r="W62099" s="53"/>
      <c r="X62099" s="53"/>
      <c r="Y62099" s="55"/>
    </row>
    <row r="62100" spans="21:25" x14ac:dyDescent="0.2">
      <c r="U62100" s="55"/>
      <c r="V62100" s="53"/>
      <c r="W62100" s="53"/>
      <c r="X62100" s="53"/>
      <c r="Y62100" s="55"/>
    </row>
    <row r="62101" spans="21:25" x14ac:dyDescent="0.2">
      <c r="U62101" s="55"/>
      <c r="V62101" s="53"/>
      <c r="W62101" s="53"/>
      <c r="X62101" s="53"/>
      <c r="Y62101" s="55"/>
    </row>
    <row r="62102" spans="21:25" x14ac:dyDescent="0.2">
      <c r="U62102" s="55"/>
      <c r="V62102" s="53"/>
      <c r="W62102" s="53"/>
      <c r="X62102" s="53"/>
      <c r="Y62102" s="55"/>
    </row>
    <row r="62103" spans="21:25" x14ac:dyDescent="0.2">
      <c r="U62103" s="55"/>
      <c r="V62103" s="53"/>
      <c r="W62103" s="53"/>
      <c r="X62103" s="53"/>
      <c r="Y62103" s="55"/>
    </row>
    <row r="62104" spans="21:25" x14ac:dyDescent="0.2">
      <c r="U62104" s="55"/>
      <c r="V62104" s="53"/>
      <c r="W62104" s="53"/>
      <c r="X62104" s="53"/>
      <c r="Y62104" s="55"/>
    </row>
    <row r="62105" spans="21:25" x14ac:dyDescent="0.2">
      <c r="U62105" s="55"/>
      <c r="V62105" s="53"/>
      <c r="W62105" s="53"/>
      <c r="X62105" s="53"/>
      <c r="Y62105" s="55"/>
    </row>
    <row r="62106" spans="21:25" x14ac:dyDescent="0.2">
      <c r="U62106" s="55"/>
      <c r="V62106" s="53"/>
      <c r="W62106" s="53"/>
      <c r="X62106" s="53"/>
      <c r="Y62106" s="55"/>
    </row>
    <row r="62107" spans="21:25" x14ac:dyDescent="0.2">
      <c r="U62107" s="55"/>
      <c r="V62107" s="53"/>
      <c r="W62107" s="53"/>
      <c r="X62107" s="53"/>
      <c r="Y62107" s="55"/>
    </row>
    <row r="62108" spans="21:25" x14ac:dyDescent="0.2">
      <c r="U62108" s="55"/>
      <c r="V62108" s="53"/>
      <c r="W62108" s="53"/>
      <c r="X62108" s="53"/>
      <c r="Y62108" s="55"/>
    </row>
    <row r="62109" spans="21:25" x14ac:dyDescent="0.2">
      <c r="U62109" s="55"/>
      <c r="V62109" s="53"/>
      <c r="W62109" s="53"/>
      <c r="X62109" s="53"/>
      <c r="Y62109" s="55"/>
    </row>
    <row r="62110" spans="21:25" x14ac:dyDescent="0.2">
      <c r="U62110" s="55"/>
      <c r="V62110" s="53"/>
      <c r="W62110" s="53"/>
      <c r="X62110" s="53"/>
      <c r="Y62110" s="55"/>
    </row>
    <row r="62111" spans="21:25" x14ac:dyDescent="0.2">
      <c r="U62111" s="55"/>
      <c r="V62111" s="53"/>
      <c r="W62111" s="53"/>
      <c r="X62111" s="53"/>
      <c r="Y62111" s="55"/>
    </row>
    <row r="62112" spans="21:25" x14ac:dyDescent="0.2">
      <c r="U62112" s="55"/>
      <c r="V62112" s="53"/>
      <c r="W62112" s="53"/>
      <c r="X62112" s="53"/>
      <c r="Y62112" s="55"/>
    </row>
    <row r="62113" spans="21:25" x14ac:dyDescent="0.2">
      <c r="U62113" s="55"/>
      <c r="V62113" s="53"/>
      <c r="W62113" s="53"/>
      <c r="X62113" s="53"/>
      <c r="Y62113" s="55"/>
    </row>
    <row r="62114" spans="21:25" x14ac:dyDescent="0.2">
      <c r="U62114" s="55"/>
      <c r="V62114" s="53"/>
      <c r="W62114" s="53"/>
      <c r="X62114" s="53"/>
      <c r="Y62114" s="55"/>
    </row>
    <row r="62115" spans="21:25" x14ac:dyDescent="0.2">
      <c r="U62115" s="55"/>
      <c r="V62115" s="53"/>
      <c r="W62115" s="53"/>
      <c r="X62115" s="53"/>
      <c r="Y62115" s="55"/>
    </row>
    <row r="62116" spans="21:25" x14ac:dyDescent="0.2">
      <c r="U62116" s="55"/>
      <c r="V62116" s="53"/>
      <c r="W62116" s="53"/>
      <c r="X62116" s="53"/>
      <c r="Y62116" s="55"/>
    </row>
    <row r="62117" spans="21:25" x14ac:dyDescent="0.2">
      <c r="U62117" s="55"/>
      <c r="V62117" s="53"/>
      <c r="W62117" s="53"/>
      <c r="X62117" s="53"/>
      <c r="Y62117" s="55"/>
    </row>
    <row r="62118" spans="21:25" x14ac:dyDescent="0.2">
      <c r="U62118" s="55"/>
      <c r="V62118" s="53"/>
      <c r="W62118" s="53"/>
      <c r="X62118" s="53"/>
      <c r="Y62118" s="55"/>
    </row>
    <row r="62119" spans="21:25" x14ac:dyDescent="0.2">
      <c r="U62119" s="55"/>
      <c r="V62119" s="53"/>
      <c r="W62119" s="53"/>
      <c r="X62119" s="53"/>
      <c r="Y62119" s="55"/>
    </row>
    <row r="62120" spans="21:25" x14ac:dyDescent="0.2">
      <c r="U62120" s="55"/>
      <c r="V62120" s="53"/>
      <c r="W62120" s="53"/>
      <c r="X62120" s="53"/>
      <c r="Y62120" s="55"/>
    </row>
    <row r="62121" spans="21:25" x14ac:dyDescent="0.2">
      <c r="U62121" s="55"/>
      <c r="V62121" s="53"/>
      <c r="W62121" s="53"/>
      <c r="X62121" s="53"/>
      <c r="Y62121" s="55"/>
    </row>
    <row r="62122" spans="21:25" x14ac:dyDescent="0.2">
      <c r="U62122" s="55"/>
      <c r="V62122" s="53"/>
      <c r="W62122" s="53"/>
      <c r="X62122" s="53"/>
      <c r="Y62122" s="55"/>
    </row>
    <row r="62123" spans="21:25" x14ac:dyDescent="0.2">
      <c r="U62123" s="55"/>
      <c r="V62123" s="53"/>
      <c r="W62123" s="53"/>
      <c r="X62123" s="53"/>
      <c r="Y62123" s="55"/>
    </row>
    <row r="62124" spans="21:25" x14ac:dyDescent="0.2">
      <c r="U62124" s="55"/>
      <c r="V62124" s="53"/>
      <c r="W62124" s="53"/>
      <c r="X62124" s="53"/>
      <c r="Y62124" s="55"/>
    </row>
    <row r="62125" spans="21:25" x14ac:dyDescent="0.2">
      <c r="U62125" s="55"/>
      <c r="V62125" s="53"/>
      <c r="W62125" s="53"/>
      <c r="X62125" s="53"/>
      <c r="Y62125" s="55"/>
    </row>
    <row r="62126" spans="21:25" x14ac:dyDescent="0.2">
      <c r="U62126" s="55"/>
      <c r="V62126" s="53"/>
      <c r="W62126" s="53"/>
      <c r="X62126" s="53"/>
      <c r="Y62126" s="55"/>
    </row>
    <row r="62127" spans="21:25" x14ac:dyDescent="0.2">
      <c r="U62127" s="55"/>
      <c r="V62127" s="53"/>
      <c r="W62127" s="53"/>
      <c r="X62127" s="53"/>
      <c r="Y62127" s="55"/>
    </row>
    <row r="62128" spans="21:25" x14ac:dyDescent="0.2">
      <c r="U62128" s="55"/>
      <c r="V62128" s="53"/>
      <c r="W62128" s="53"/>
      <c r="X62128" s="53"/>
      <c r="Y62128" s="55"/>
    </row>
    <row r="62129" spans="21:25" x14ac:dyDescent="0.2">
      <c r="U62129" s="55"/>
      <c r="V62129" s="53"/>
      <c r="W62129" s="53"/>
      <c r="X62129" s="53"/>
      <c r="Y62129" s="55"/>
    </row>
    <row r="62130" spans="21:25" x14ac:dyDescent="0.2">
      <c r="U62130" s="55"/>
      <c r="V62130" s="53"/>
      <c r="W62130" s="53"/>
      <c r="X62130" s="53"/>
      <c r="Y62130" s="55"/>
    </row>
    <row r="62131" spans="21:25" x14ac:dyDescent="0.2">
      <c r="U62131" s="55"/>
      <c r="V62131" s="53"/>
      <c r="W62131" s="53"/>
      <c r="X62131" s="53"/>
      <c r="Y62131" s="55"/>
    </row>
    <row r="62132" spans="21:25" x14ac:dyDescent="0.2">
      <c r="U62132" s="55"/>
      <c r="V62132" s="53"/>
      <c r="W62132" s="53"/>
      <c r="X62132" s="53"/>
      <c r="Y62132" s="55"/>
    </row>
    <row r="62133" spans="21:25" x14ac:dyDescent="0.2">
      <c r="U62133" s="55"/>
      <c r="V62133" s="53"/>
      <c r="W62133" s="53"/>
      <c r="X62133" s="53"/>
      <c r="Y62133" s="55"/>
    </row>
    <row r="62134" spans="21:25" x14ac:dyDescent="0.2">
      <c r="U62134" s="55"/>
      <c r="V62134" s="53"/>
      <c r="W62134" s="53"/>
      <c r="X62134" s="53"/>
      <c r="Y62134" s="55"/>
    </row>
    <row r="62135" spans="21:25" x14ac:dyDescent="0.2">
      <c r="U62135" s="55"/>
      <c r="V62135" s="53"/>
      <c r="W62135" s="53"/>
      <c r="X62135" s="53"/>
      <c r="Y62135" s="55"/>
    </row>
    <row r="62136" spans="21:25" x14ac:dyDescent="0.2">
      <c r="U62136" s="55"/>
      <c r="V62136" s="53"/>
      <c r="W62136" s="53"/>
      <c r="X62136" s="53"/>
      <c r="Y62136" s="55"/>
    </row>
    <row r="62137" spans="21:25" x14ac:dyDescent="0.2">
      <c r="U62137" s="55"/>
      <c r="V62137" s="53"/>
      <c r="W62137" s="53"/>
      <c r="X62137" s="53"/>
      <c r="Y62137" s="55"/>
    </row>
    <row r="62138" spans="21:25" x14ac:dyDescent="0.2">
      <c r="U62138" s="55"/>
      <c r="V62138" s="53"/>
      <c r="W62138" s="53"/>
      <c r="X62138" s="53"/>
      <c r="Y62138" s="55"/>
    </row>
    <row r="62139" spans="21:25" x14ac:dyDescent="0.2">
      <c r="U62139" s="55"/>
      <c r="V62139" s="53"/>
      <c r="W62139" s="53"/>
      <c r="X62139" s="53"/>
      <c r="Y62139" s="55"/>
    </row>
    <row r="62140" spans="21:25" x14ac:dyDescent="0.2">
      <c r="U62140" s="55"/>
      <c r="V62140" s="53"/>
      <c r="W62140" s="53"/>
      <c r="X62140" s="53"/>
      <c r="Y62140" s="55"/>
    </row>
    <row r="62141" spans="21:25" x14ac:dyDescent="0.2">
      <c r="U62141" s="55"/>
      <c r="V62141" s="53"/>
      <c r="W62141" s="53"/>
      <c r="X62141" s="53"/>
      <c r="Y62141" s="55"/>
    </row>
    <row r="62142" spans="21:25" x14ac:dyDescent="0.2">
      <c r="U62142" s="55"/>
      <c r="V62142" s="53"/>
      <c r="W62142" s="53"/>
      <c r="X62142" s="53"/>
      <c r="Y62142" s="55"/>
    </row>
    <row r="62143" spans="21:25" x14ac:dyDescent="0.2">
      <c r="U62143" s="55"/>
      <c r="V62143" s="53"/>
      <c r="W62143" s="53"/>
      <c r="X62143" s="53"/>
      <c r="Y62143" s="55"/>
    </row>
    <row r="62144" spans="21:25" x14ac:dyDescent="0.2">
      <c r="U62144" s="55"/>
      <c r="V62144" s="53"/>
      <c r="W62144" s="53"/>
      <c r="X62144" s="53"/>
      <c r="Y62144" s="55"/>
    </row>
    <row r="62145" spans="21:25" x14ac:dyDescent="0.2">
      <c r="U62145" s="55"/>
      <c r="V62145" s="53"/>
      <c r="W62145" s="53"/>
      <c r="X62145" s="53"/>
      <c r="Y62145" s="55"/>
    </row>
    <row r="62146" spans="21:25" x14ac:dyDescent="0.2">
      <c r="U62146" s="55"/>
      <c r="V62146" s="53"/>
      <c r="W62146" s="53"/>
      <c r="X62146" s="53"/>
      <c r="Y62146" s="55"/>
    </row>
    <row r="62147" spans="21:25" x14ac:dyDescent="0.2">
      <c r="U62147" s="55"/>
      <c r="V62147" s="53"/>
      <c r="W62147" s="53"/>
      <c r="X62147" s="53"/>
      <c r="Y62147" s="55"/>
    </row>
    <row r="62148" spans="21:25" x14ac:dyDescent="0.2">
      <c r="U62148" s="55"/>
      <c r="V62148" s="53"/>
      <c r="W62148" s="53"/>
      <c r="X62148" s="53"/>
      <c r="Y62148" s="55"/>
    </row>
    <row r="62149" spans="21:25" x14ac:dyDescent="0.2">
      <c r="U62149" s="55"/>
      <c r="V62149" s="53"/>
      <c r="W62149" s="53"/>
      <c r="X62149" s="53"/>
      <c r="Y62149" s="55"/>
    </row>
    <row r="62150" spans="21:25" x14ac:dyDescent="0.2">
      <c r="U62150" s="55"/>
      <c r="V62150" s="53"/>
      <c r="W62150" s="53"/>
      <c r="X62150" s="53"/>
      <c r="Y62150" s="55"/>
    </row>
    <row r="62151" spans="21:25" x14ac:dyDescent="0.2">
      <c r="U62151" s="55"/>
      <c r="V62151" s="53"/>
      <c r="W62151" s="53"/>
      <c r="X62151" s="53"/>
      <c r="Y62151" s="55"/>
    </row>
    <row r="62152" spans="21:25" x14ac:dyDescent="0.2">
      <c r="U62152" s="55"/>
      <c r="V62152" s="53"/>
      <c r="W62152" s="53"/>
      <c r="X62152" s="53"/>
      <c r="Y62152" s="55"/>
    </row>
    <row r="62153" spans="21:25" x14ac:dyDescent="0.2">
      <c r="U62153" s="55"/>
      <c r="V62153" s="53"/>
      <c r="W62153" s="53"/>
      <c r="X62153" s="53"/>
      <c r="Y62153" s="55"/>
    </row>
    <row r="62154" spans="21:25" x14ac:dyDescent="0.2">
      <c r="U62154" s="55"/>
      <c r="V62154" s="53"/>
      <c r="W62154" s="53"/>
      <c r="X62154" s="53"/>
      <c r="Y62154" s="55"/>
    </row>
    <row r="62155" spans="21:25" x14ac:dyDescent="0.2">
      <c r="U62155" s="55"/>
      <c r="V62155" s="53"/>
      <c r="W62155" s="53"/>
      <c r="X62155" s="53"/>
      <c r="Y62155" s="55"/>
    </row>
    <row r="62156" spans="21:25" x14ac:dyDescent="0.2">
      <c r="U62156" s="55"/>
      <c r="V62156" s="53"/>
      <c r="W62156" s="53"/>
      <c r="X62156" s="53"/>
      <c r="Y62156" s="55"/>
    </row>
    <row r="62157" spans="21:25" x14ac:dyDescent="0.2">
      <c r="U62157" s="55"/>
      <c r="V62157" s="53"/>
      <c r="W62157" s="53"/>
      <c r="X62157" s="53"/>
      <c r="Y62157" s="55"/>
    </row>
    <row r="62158" spans="21:25" x14ac:dyDescent="0.2">
      <c r="U62158" s="55"/>
      <c r="V62158" s="53"/>
      <c r="W62158" s="53"/>
      <c r="X62158" s="53"/>
      <c r="Y62158" s="55"/>
    </row>
    <row r="62159" spans="21:25" x14ac:dyDescent="0.2">
      <c r="U62159" s="55"/>
      <c r="V62159" s="53"/>
      <c r="W62159" s="53"/>
      <c r="X62159" s="53"/>
      <c r="Y62159" s="55"/>
    </row>
    <row r="62160" spans="21:25" x14ac:dyDescent="0.2">
      <c r="U62160" s="55"/>
      <c r="V62160" s="53"/>
      <c r="W62160" s="53"/>
      <c r="X62160" s="53"/>
      <c r="Y62160" s="55"/>
    </row>
    <row r="62161" spans="21:25" x14ac:dyDescent="0.2">
      <c r="U62161" s="55"/>
      <c r="V62161" s="53"/>
      <c r="W62161" s="53"/>
      <c r="X62161" s="53"/>
      <c r="Y62161" s="55"/>
    </row>
    <row r="62162" spans="21:25" x14ac:dyDescent="0.2">
      <c r="U62162" s="55"/>
      <c r="V62162" s="53"/>
      <c r="W62162" s="53"/>
      <c r="X62162" s="53"/>
      <c r="Y62162" s="55"/>
    </row>
    <row r="62163" spans="21:25" x14ac:dyDescent="0.2">
      <c r="U62163" s="55"/>
      <c r="V62163" s="53"/>
      <c r="W62163" s="53"/>
      <c r="X62163" s="53"/>
      <c r="Y62163" s="55"/>
    </row>
    <row r="62164" spans="21:25" x14ac:dyDescent="0.2">
      <c r="U62164" s="55"/>
      <c r="V62164" s="53"/>
      <c r="W62164" s="53"/>
      <c r="X62164" s="53"/>
      <c r="Y62164" s="55"/>
    </row>
    <row r="62165" spans="21:25" x14ac:dyDescent="0.2">
      <c r="U62165" s="55"/>
      <c r="V62165" s="53"/>
      <c r="W62165" s="53"/>
      <c r="X62165" s="53"/>
      <c r="Y62165" s="55"/>
    </row>
    <row r="62166" spans="21:25" x14ac:dyDescent="0.2">
      <c r="U62166" s="55"/>
      <c r="V62166" s="53"/>
      <c r="W62166" s="53"/>
      <c r="X62166" s="53"/>
      <c r="Y62166" s="55"/>
    </row>
    <row r="62167" spans="21:25" x14ac:dyDescent="0.2">
      <c r="U62167" s="55"/>
      <c r="V62167" s="53"/>
      <c r="W62167" s="53"/>
      <c r="X62167" s="53"/>
      <c r="Y62167" s="55"/>
    </row>
    <row r="62168" spans="21:25" x14ac:dyDescent="0.2">
      <c r="U62168" s="55"/>
      <c r="V62168" s="53"/>
      <c r="W62168" s="53"/>
      <c r="X62168" s="53"/>
      <c r="Y62168" s="55"/>
    </row>
    <row r="62169" spans="21:25" x14ac:dyDescent="0.2">
      <c r="U62169" s="55"/>
      <c r="V62169" s="53"/>
      <c r="W62169" s="53"/>
      <c r="X62169" s="53"/>
      <c r="Y62169" s="55"/>
    </row>
    <row r="62170" spans="21:25" x14ac:dyDescent="0.2">
      <c r="U62170" s="55"/>
      <c r="V62170" s="53"/>
      <c r="W62170" s="53"/>
      <c r="X62170" s="53"/>
      <c r="Y62170" s="55"/>
    </row>
    <row r="62171" spans="21:25" x14ac:dyDescent="0.2">
      <c r="U62171" s="55"/>
      <c r="V62171" s="53"/>
      <c r="W62171" s="53"/>
      <c r="X62171" s="53"/>
      <c r="Y62171" s="55"/>
    </row>
    <row r="62172" spans="21:25" x14ac:dyDescent="0.2">
      <c r="U62172" s="55"/>
      <c r="V62172" s="53"/>
      <c r="W62172" s="53"/>
      <c r="X62172" s="53"/>
      <c r="Y62172" s="55"/>
    </row>
    <row r="62173" spans="21:25" x14ac:dyDescent="0.2">
      <c r="U62173" s="55"/>
      <c r="V62173" s="53"/>
      <c r="W62173" s="53"/>
      <c r="X62173" s="53"/>
      <c r="Y62173" s="55"/>
    </row>
    <row r="62174" spans="21:25" x14ac:dyDescent="0.2">
      <c r="U62174" s="55"/>
      <c r="V62174" s="53"/>
      <c r="W62174" s="53"/>
      <c r="X62174" s="53"/>
      <c r="Y62174" s="55"/>
    </row>
    <row r="62175" spans="21:25" x14ac:dyDescent="0.2">
      <c r="U62175" s="55"/>
      <c r="V62175" s="53"/>
      <c r="W62175" s="53"/>
      <c r="X62175" s="53"/>
      <c r="Y62175" s="55"/>
    </row>
    <row r="62176" spans="21:25" x14ac:dyDescent="0.2">
      <c r="U62176" s="55"/>
      <c r="V62176" s="53"/>
      <c r="W62176" s="53"/>
      <c r="X62176" s="53"/>
      <c r="Y62176" s="55"/>
    </row>
    <row r="62177" spans="21:25" x14ac:dyDescent="0.2">
      <c r="U62177" s="55"/>
      <c r="V62177" s="53"/>
      <c r="W62177" s="53"/>
      <c r="X62177" s="53"/>
      <c r="Y62177" s="55"/>
    </row>
    <row r="62178" spans="21:25" x14ac:dyDescent="0.2">
      <c r="U62178" s="55"/>
      <c r="V62178" s="53"/>
      <c r="W62178" s="53"/>
      <c r="X62178" s="53"/>
      <c r="Y62178" s="55"/>
    </row>
    <row r="62179" spans="21:25" x14ac:dyDescent="0.2">
      <c r="U62179" s="55"/>
      <c r="V62179" s="53"/>
      <c r="W62179" s="53"/>
      <c r="X62179" s="53"/>
      <c r="Y62179" s="55"/>
    </row>
    <row r="62180" spans="21:25" x14ac:dyDescent="0.2">
      <c r="U62180" s="55"/>
      <c r="V62180" s="53"/>
      <c r="W62180" s="53"/>
      <c r="X62180" s="53"/>
      <c r="Y62180" s="55"/>
    </row>
    <row r="62181" spans="21:25" x14ac:dyDescent="0.2">
      <c r="U62181" s="55"/>
      <c r="V62181" s="53"/>
      <c r="W62181" s="53"/>
      <c r="X62181" s="53"/>
      <c r="Y62181" s="55"/>
    </row>
    <row r="62182" spans="21:25" x14ac:dyDescent="0.2">
      <c r="U62182" s="55"/>
      <c r="V62182" s="53"/>
      <c r="W62182" s="53"/>
      <c r="X62182" s="53"/>
      <c r="Y62182" s="55"/>
    </row>
    <row r="62183" spans="21:25" x14ac:dyDescent="0.2">
      <c r="U62183" s="55"/>
      <c r="V62183" s="53"/>
      <c r="W62183" s="53"/>
      <c r="X62183" s="53"/>
      <c r="Y62183" s="55"/>
    </row>
    <row r="62184" spans="21:25" x14ac:dyDescent="0.2">
      <c r="U62184" s="55"/>
      <c r="V62184" s="53"/>
      <c r="W62184" s="53"/>
      <c r="X62184" s="53"/>
      <c r="Y62184" s="55"/>
    </row>
    <row r="62185" spans="21:25" x14ac:dyDescent="0.2">
      <c r="U62185" s="55"/>
      <c r="V62185" s="53"/>
      <c r="W62185" s="53"/>
      <c r="X62185" s="53"/>
      <c r="Y62185" s="55"/>
    </row>
    <row r="62186" spans="21:25" x14ac:dyDescent="0.2">
      <c r="U62186" s="55"/>
      <c r="V62186" s="53"/>
      <c r="W62186" s="53"/>
      <c r="X62186" s="53"/>
      <c r="Y62186" s="55"/>
    </row>
    <row r="62187" spans="21:25" x14ac:dyDescent="0.2">
      <c r="U62187" s="55"/>
      <c r="V62187" s="53"/>
      <c r="W62187" s="53"/>
      <c r="X62187" s="53"/>
      <c r="Y62187" s="55"/>
    </row>
    <row r="62188" spans="21:25" x14ac:dyDescent="0.2">
      <c r="U62188" s="55"/>
      <c r="V62188" s="53"/>
      <c r="W62188" s="53"/>
      <c r="X62188" s="53"/>
      <c r="Y62188" s="55"/>
    </row>
    <row r="62189" spans="21:25" x14ac:dyDescent="0.2">
      <c r="U62189" s="55"/>
      <c r="V62189" s="53"/>
      <c r="W62189" s="53"/>
      <c r="X62189" s="53"/>
      <c r="Y62189" s="55"/>
    </row>
    <row r="62190" spans="21:25" x14ac:dyDescent="0.2">
      <c r="U62190" s="55"/>
      <c r="V62190" s="53"/>
      <c r="W62190" s="53"/>
      <c r="X62190" s="53"/>
      <c r="Y62190" s="55"/>
    </row>
    <row r="62191" spans="21:25" x14ac:dyDescent="0.2">
      <c r="U62191" s="55"/>
      <c r="V62191" s="53"/>
      <c r="W62191" s="53"/>
      <c r="X62191" s="53"/>
      <c r="Y62191" s="55"/>
    </row>
    <row r="62192" spans="21:25" x14ac:dyDescent="0.2">
      <c r="U62192" s="55"/>
      <c r="V62192" s="53"/>
      <c r="W62192" s="53"/>
      <c r="X62192" s="53"/>
      <c r="Y62192" s="55"/>
    </row>
    <row r="62193" spans="21:25" x14ac:dyDescent="0.2">
      <c r="U62193" s="55"/>
      <c r="V62193" s="53"/>
      <c r="W62193" s="53"/>
      <c r="X62193" s="53"/>
      <c r="Y62193" s="55"/>
    </row>
    <row r="62194" spans="21:25" x14ac:dyDescent="0.2">
      <c r="U62194" s="55"/>
      <c r="V62194" s="53"/>
      <c r="W62194" s="53"/>
      <c r="X62194" s="53"/>
      <c r="Y62194" s="55"/>
    </row>
    <row r="62195" spans="21:25" x14ac:dyDescent="0.2">
      <c r="U62195" s="55"/>
      <c r="V62195" s="53"/>
      <c r="W62195" s="53"/>
      <c r="X62195" s="53"/>
      <c r="Y62195" s="55"/>
    </row>
    <row r="62196" spans="21:25" x14ac:dyDescent="0.2">
      <c r="U62196" s="55"/>
      <c r="V62196" s="53"/>
      <c r="W62196" s="53"/>
      <c r="X62196" s="53"/>
      <c r="Y62196" s="55"/>
    </row>
    <row r="62197" spans="21:25" x14ac:dyDescent="0.2">
      <c r="U62197" s="55"/>
      <c r="V62197" s="53"/>
      <c r="W62197" s="53"/>
      <c r="X62197" s="53"/>
      <c r="Y62197" s="55"/>
    </row>
    <row r="62198" spans="21:25" x14ac:dyDescent="0.2">
      <c r="U62198" s="55"/>
      <c r="V62198" s="53"/>
      <c r="W62198" s="53"/>
      <c r="X62198" s="53"/>
      <c r="Y62198" s="55"/>
    </row>
    <row r="62199" spans="21:25" x14ac:dyDescent="0.2">
      <c r="U62199" s="55"/>
      <c r="V62199" s="53"/>
      <c r="W62199" s="53"/>
      <c r="X62199" s="53"/>
      <c r="Y62199" s="55"/>
    </row>
    <row r="62200" spans="21:25" x14ac:dyDescent="0.2">
      <c r="U62200" s="55"/>
      <c r="V62200" s="53"/>
      <c r="W62200" s="53"/>
      <c r="X62200" s="53"/>
      <c r="Y62200" s="55"/>
    </row>
    <row r="62201" spans="21:25" x14ac:dyDescent="0.2">
      <c r="U62201" s="55"/>
      <c r="V62201" s="53"/>
      <c r="W62201" s="53"/>
      <c r="X62201" s="53"/>
      <c r="Y62201" s="55"/>
    </row>
    <row r="62202" spans="21:25" x14ac:dyDescent="0.2">
      <c r="U62202" s="55"/>
      <c r="V62202" s="53"/>
      <c r="W62202" s="53"/>
      <c r="X62202" s="53"/>
      <c r="Y62202" s="55"/>
    </row>
    <row r="62203" spans="21:25" x14ac:dyDescent="0.2">
      <c r="U62203" s="55"/>
      <c r="V62203" s="53"/>
      <c r="W62203" s="53"/>
      <c r="X62203" s="53"/>
      <c r="Y62203" s="55"/>
    </row>
    <row r="62204" spans="21:25" x14ac:dyDescent="0.2">
      <c r="U62204" s="55"/>
      <c r="V62204" s="53"/>
      <c r="W62204" s="53"/>
      <c r="X62204" s="53"/>
      <c r="Y62204" s="55"/>
    </row>
    <row r="62205" spans="21:25" x14ac:dyDescent="0.2">
      <c r="U62205" s="55"/>
      <c r="V62205" s="53"/>
      <c r="W62205" s="53"/>
      <c r="X62205" s="53"/>
      <c r="Y62205" s="55"/>
    </row>
    <row r="62206" spans="21:25" x14ac:dyDescent="0.2">
      <c r="U62206" s="55"/>
      <c r="V62206" s="53"/>
      <c r="W62206" s="53"/>
      <c r="X62206" s="53"/>
      <c r="Y62206" s="55"/>
    </row>
    <row r="62207" spans="21:25" x14ac:dyDescent="0.2">
      <c r="U62207" s="55"/>
      <c r="V62207" s="53"/>
      <c r="W62207" s="53"/>
      <c r="X62207" s="53"/>
      <c r="Y62207" s="55"/>
    </row>
    <row r="62208" spans="21:25" x14ac:dyDescent="0.2">
      <c r="U62208" s="55"/>
      <c r="V62208" s="53"/>
      <c r="W62208" s="53"/>
      <c r="X62208" s="53"/>
      <c r="Y62208" s="55"/>
    </row>
    <row r="62209" spans="21:25" x14ac:dyDescent="0.2">
      <c r="U62209" s="55"/>
      <c r="V62209" s="53"/>
      <c r="W62209" s="53"/>
      <c r="X62209" s="53"/>
      <c r="Y62209" s="55"/>
    </row>
    <row r="62210" spans="21:25" x14ac:dyDescent="0.2">
      <c r="U62210" s="55"/>
      <c r="V62210" s="53"/>
      <c r="W62210" s="53"/>
      <c r="X62210" s="53"/>
      <c r="Y62210" s="55"/>
    </row>
    <row r="62211" spans="21:25" x14ac:dyDescent="0.2">
      <c r="U62211" s="55"/>
      <c r="V62211" s="53"/>
      <c r="W62211" s="53"/>
      <c r="X62211" s="53"/>
      <c r="Y62211" s="55"/>
    </row>
    <row r="62212" spans="21:25" x14ac:dyDescent="0.2">
      <c r="U62212" s="55"/>
      <c r="V62212" s="53"/>
      <c r="W62212" s="53"/>
      <c r="X62212" s="53"/>
      <c r="Y62212" s="55"/>
    </row>
    <row r="62213" spans="21:25" x14ac:dyDescent="0.2">
      <c r="U62213" s="55"/>
      <c r="V62213" s="53"/>
      <c r="W62213" s="53"/>
      <c r="X62213" s="53"/>
      <c r="Y62213" s="55"/>
    </row>
    <row r="62214" spans="21:25" x14ac:dyDescent="0.2">
      <c r="U62214" s="55"/>
      <c r="V62214" s="53"/>
      <c r="W62214" s="53"/>
      <c r="X62214" s="53"/>
      <c r="Y62214" s="55"/>
    </row>
    <row r="62215" spans="21:25" x14ac:dyDescent="0.2">
      <c r="U62215" s="55"/>
      <c r="V62215" s="53"/>
      <c r="W62215" s="53"/>
      <c r="X62215" s="53"/>
      <c r="Y62215" s="55"/>
    </row>
    <row r="62216" spans="21:25" x14ac:dyDescent="0.2">
      <c r="U62216" s="55"/>
      <c r="V62216" s="53"/>
      <c r="W62216" s="53"/>
      <c r="X62216" s="53"/>
      <c r="Y62216" s="55"/>
    </row>
    <row r="62217" spans="21:25" x14ac:dyDescent="0.2">
      <c r="U62217" s="55"/>
      <c r="V62217" s="53"/>
      <c r="W62217" s="53"/>
      <c r="X62217" s="53"/>
      <c r="Y62217" s="55"/>
    </row>
    <row r="62218" spans="21:25" x14ac:dyDescent="0.2">
      <c r="U62218" s="55"/>
      <c r="V62218" s="53"/>
      <c r="W62218" s="53"/>
      <c r="X62218" s="53"/>
      <c r="Y62218" s="55"/>
    </row>
    <row r="62219" spans="21:25" x14ac:dyDescent="0.2">
      <c r="U62219" s="55"/>
      <c r="V62219" s="53"/>
      <c r="W62219" s="53"/>
      <c r="X62219" s="53"/>
      <c r="Y62219" s="55"/>
    </row>
    <row r="62220" spans="21:25" x14ac:dyDescent="0.2">
      <c r="U62220" s="55"/>
      <c r="V62220" s="53"/>
      <c r="W62220" s="53"/>
      <c r="X62220" s="53"/>
      <c r="Y62220" s="55"/>
    </row>
    <row r="62221" spans="21:25" x14ac:dyDescent="0.2">
      <c r="U62221" s="55"/>
      <c r="V62221" s="53"/>
      <c r="W62221" s="53"/>
      <c r="X62221" s="53"/>
      <c r="Y62221" s="55"/>
    </row>
    <row r="62222" spans="21:25" x14ac:dyDescent="0.2">
      <c r="U62222" s="55"/>
      <c r="V62222" s="53"/>
      <c r="W62222" s="53"/>
      <c r="X62222" s="53"/>
      <c r="Y62222" s="55"/>
    </row>
    <row r="62223" spans="21:25" x14ac:dyDescent="0.2">
      <c r="U62223" s="55"/>
      <c r="V62223" s="53"/>
      <c r="W62223" s="53"/>
      <c r="X62223" s="53"/>
      <c r="Y62223" s="55"/>
    </row>
    <row r="62224" spans="21:25" x14ac:dyDescent="0.2">
      <c r="U62224" s="55"/>
      <c r="V62224" s="53"/>
      <c r="W62224" s="53"/>
      <c r="X62224" s="53"/>
      <c r="Y62224" s="55"/>
    </row>
    <row r="62225" spans="21:25" x14ac:dyDescent="0.2">
      <c r="U62225" s="55"/>
      <c r="V62225" s="53"/>
      <c r="W62225" s="53"/>
      <c r="X62225" s="53"/>
      <c r="Y62225" s="55"/>
    </row>
    <row r="62226" spans="21:25" x14ac:dyDescent="0.2">
      <c r="U62226" s="55"/>
      <c r="V62226" s="53"/>
      <c r="W62226" s="53"/>
      <c r="X62226" s="53"/>
      <c r="Y62226" s="55"/>
    </row>
    <row r="62227" spans="21:25" x14ac:dyDescent="0.2">
      <c r="U62227" s="55"/>
      <c r="V62227" s="53"/>
      <c r="W62227" s="53"/>
      <c r="X62227" s="53"/>
      <c r="Y62227" s="55"/>
    </row>
    <row r="62228" spans="21:25" x14ac:dyDescent="0.2">
      <c r="U62228" s="55"/>
      <c r="V62228" s="53"/>
      <c r="W62228" s="53"/>
      <c r="X62228" s="53"/>
      <c r="Y62228" s="55"/>
    </row>
    <row r="62229" spans="21:25" x14ac:dyDescent="0.2">
      <c r="U62229" s="55"/>
      <c r="V62229" s="53"/>
      <c r="W62229" s="53"/>
      <c r="X62229" s="53"/>
      <c r="Y62229" s="55"/>
    </row>
    <row r="62230" spans="21:25" x14ac:dyDescent="0.2">
      <c r="U62230" s="55"/>
      <c r="V62230" s="53"/>
      <c r="W62230" s="53"/>
      <c r="X62230" s="53"/>
      <c r="Y62230" s="55"/>
    </row>
    <row r="62231" spans="21:25" x14ac:dyDescent="0.2">
      <c r="U62231" s="55"/>
      <c r="V62231" s="53"/>
      <c r="W62231" s="53"/>
      <c r="X62231" s="53"/>
      <c r="Y62231" s="55"/>
    </row>
    <row r="62232" spans="21:25" x14ac:dyDescent="0.2">
      <c r="U62232" s="55"/>
      <c r="V62232" s="53"/>
      <c r="W62232" s="53"/>
      <c r="X62232" s="53"/>
      <c r="Y62232" s="55"/>
    </row>
    <row r="62233" spans="21:25" x14ac:dyDescent="0.2">
      <c r="U62233" s="55"/>
      <c r="V62233" s="53"/>
      <c r="W62233" s="53"/>
      <c r="X62233" s="53"/>
      <c r="Y62233" s="55"/>
    </row>
    <row r="62234" spans="21:25" x14ac:dyDescent="0.2">
      <c r="U62234" s="55"/>
      <c r="V62234" s="53"/>
      <c r="W62234" s="53"/>
      <c r="X62234" s="53"/>
      <c r="Y62234" s="55"/>
    </row>
    <row r="62235" spans="21:25" x14ac:dyDescent="0.2">
      <c r="U62235" s="55"/>
      <c r="V62235" s="53"/>
      <c r="W62235" s="53"/>
      <c r="X62235" s="53"/>
      <c r="Y62235" s="55"/>
    </row>
    <row r="62236" spans="21:25" x14ac:dyDescent="0.2">
      <c r="U62236" s="55"/>
      <c r="V62236" s="53"/>
      <c r="W62236" s="53"/>
      <c r="X62236" s="53"/>
      <c r="Y62236" s="55"/>
    </row>
    <row r="62237" spans="21:25" x14ac:dyDescent="0.2">
      <c r="U62237" s="55"/>
      <c r="V62237" s="53"/>
      <c r="W62237" s="53"/>
      <c r="X62237" s="53"/>
      <c r="Y62237" s="55"/>
    </row>
    <row r="62238" spans="21:25" x14ac:dyDescent="0.2">
      <c r="U62238" s="55"/>
      <c r="V62238" s="53"/>
      <c r="W62238" s="53"/>
      <c r="X62238" s="53"/>
      <c r="Y62238" s="55"/>
    </row>
    <row r="62239" spans="21:25" x14ac:dyDescent="0.2">
      <c r="U62239" s="55"/>
      <c r="V62239" s="53"/>
      <c r="W62239" s="53"/>
      <c r="X62239" s="53"/>
      <c r="Y62239" s="55"/>
    </row>
    <row r="62240" spans="21:25" x14ac:dyDescent="0.2">
      <c r="U62240" s="55"/>
      <c r="V62240" s="53"/>
      <c r="W62240" s="53"/>
      <c r="X62240" s="53"/>
      <c r="Y62240" s="55"/>
    </row>
    <row r="62241" spans="21:25" x14ac:dyDescent="0.2">
      <c r="U62241" s="55"/>
      <c r="V62241" s="53"/>
      <c r="W62241" s="53"/>
      <c r="X62241" s="53"/>
      <c r="Y62241" s="55"/>
    </row>
    <row r="62242" spans="21:25" x14ac:dyDescent="0.2">
      <c r="U62242" s="55"/>
      <c r="V62242" s="53"/>
      <c r="W62242" s="53"/>
      <c r="X62242" s="53"/>
      <c r="Y62242" s="55"/>
    </row>
    <row r="62243" spans="21:25" x14ac:dyDescent="0.2">
      <c r="U62243" s="55"/>
      <c r="V62243" s="53"/>
      <c r="W62243" s="53"/>
      <c r="X62243" s="53"/>
      <c r="Y62243" s="55"/>
    </row>
    <row r="62244" spans="21:25" x14ac:dyDescent="0.2">
      <c r="U62244" s="55"/>
      <c r="V62244" s="53"/>
      <c r="W62244" s="53"/>
      <c r="X62244" s="53"/>
      <c r="Y62244" s="55"/>
    </row>
    <row r="62245" spans="21:25" x14ac:dyDescent="0.2">
      <c r="U62245" s="55"/>
      <c r="V62245" s="53"/>
      <c r="W62245" s="53"/>
      <c r="X62245" s="53"/>
      <c r="Y62245" s="55"/>
    </row>
    <row r="62246" spans="21:25" x14ac:dyDescent="0.2">
      <c r="U62246" s="55"/>
      <c r="V62246" s="53"/>
      <c r="W62246" s="53"/>
      <c r="X62246" s="53"/>
      <c r="Y62246" s="55"/>
    </row>
    <row r="62247" spans="21:25" x14ac:dyDescent="0.2">
      <c r="U62247" s="55"/>
      <c r="V62247" s="53"/>
      <c r="W62247" s="53"/>
      <c r="X62247" s="53"/>
      <c r="Y62247" s="55"/>
    </row>
    <row r="62248" spans="21:25" x14ac:dyDescent="0.2">
      <c r="U62248" s="55"/>
      <c r="V62248" s="53"/>
      <c r="W62248" s="53"/>
      <c r="X62248" s="53"/>
      <c r="Y62248" s="55"/>
    </row>
    <row r="62249" spans="21:25" x14ac:dyDescent="0.2">
      <c r="U62249" s="55"/>
      <c r="V62249" s="53"/>
      <c r="W62249" s="53"/>
      <c r="X62249" s="53"/>
      <c r="Y62249" s="55"/>
    </row>
    <row r="62250" spans="21:25" x14ac:dyDescent="0.2">
      <c r="U62250" s="55"/>
      <c r="V62250" s="53"/>
      <c r="W62250" s="53"/>
      <c r="X62250" s="53"/>
      <c r="Y62250" s="55"/>
    </row>
    <row r="62251" spans="21:25" x14ac:dyDescent="0.2">
      <c r="U62251" s="55"/>
      <c r="V62251" s="53"/>
      <c r="W62251" s="53"/>
      <c r="X62251" s="53"/>
      <c r="Y62251" s="55"/>
    </row>
    <row r="62252" spans="21:25" x14ac:dyDescent="0.2">
      <c r="U62252" s="55"/>
      <c r="V62252" s="53"/>
      <c r="W62252" s="53"/>
      <c r="X62252" s="53"/>
      <c r="Y62252" s="55"/>
    </row>
    <row r="62253" spans="21:25" x14ac:dyDescent="0.2">
      <c r="U62253" s="55"/>
      <c r="V62253" s="53"/>
      <c r="W62253" s="53"/>
      <c r="X62253" s="53"/>
      <c r="Y62253" s="55"/>
    </row>
    <row r="62254" spans="21:25" x14ac:dyDescent="0.2">
      <c r="U62254" s="55"/>
      <c r="V62254" s="53"/>
      <c r="W62254" s="53"/>
      <c r="X62254" s="53"/>
      <c r="Y62254" s="55"/>
    </row>
    <row r="62255" spans="21:25" x14ac:dyDescent="0.2">
      <c r="U62255" s="55"/>
      <c r="V62255" s="53"/>
      <c r="W62255" s="53"/>
      <c r="X62255" s="53"/>
      <c r="Y62255" s="55"/>
    </row>
    <row r="62256" spans="21:25" x14ac:dyDescent="0.2">
      <c r="U62256" s="55"/>
      <c r="V62256" s="53"/>
      <c r="W62256" s="53"/>
      <c r="X62256" s="53"/>
      <c r="Y62256" s="55"/>
    </row>
    <row r="62257" spans="21:25" x14ac:dyDescent="0.2">
      <c r="U62257" s="55"/>
      <c r="V62257" s="53"/>
      <c r="W62257" s="53"/>
      <c r="X62257" s="53"/>
      <c r="Y62257" s="55"/>
    </row>
    <row r="62258" spans="21:25" x14ac:dyDescent="0.2">
      <c r="U62258" s="55"/>
      <c r="V62258" s="53"/>
      <c r="W62258" s="53"/>
      <c r="X62258" s="53"/>
      <c r="Y62258" s="55"/>
    </row>
    <row r="62259" spans="21:25" x14ac:dyDescent="0.2">
      <c r="U62259" s="55"/>
      <c r="V62259" s="53"/>
      <c r="W62259" s="53"/>
      <c r="X62259" s="53"/>
      <c r="Y62259" s="55"/>
    </row>
    <row r="62260" spans="21:25" x14ac:dyDescent="0.2">
      <c r="U62260" s="55"/>
      <c r="V62260" s="53"/>
      <c r="W62260" s="53"/>
      <c r="X62260" s="53"/>
      <c r="Y62260" s="55"/>
    </row>
    <row r="62261" spans="21:25" x14ac:dyDescent="0.2">
      <c r="U62261" s="55"/>
      <c r="V62261" s="53"/>
      <c r="W62261" s="53"/>
      <c r="X62261" s="53"/>
      <c r="Y62261" s="55"/>
    </row>
    <row r="62262" spans="21:25" x14ac:dyDescent="0.2">
      <c r="U62262" s="55"/>
      <c r="V62262" s="53"/>
      <c r="W62262" s="53"/>
      <c r="X62262" s="53"/>
      <c r="Y62262" s="55"/>
    </row>
    <row r="62263" spans="21:25" x14ac:dyDescent="0.2">
      <c r="U62263" s="55"/>
      <c r="V62263" s="53"/>
      <c r="W62263" s="53"/>
      <c r="X62263" s="53"/>
      <c r="Y62263" s="55"/>
    </row>
    <row r="62264" spans="21:25" x14ac:dyDescent="0.2">
      <c r="U62264" s="55"/>
      <c r="V62264" s="53"/>
      <c r="W62264" s="53"/>
      <c r="X62264" s="53"/>
      <c r="Y62264" s="55"/>
    </row>
    <row r="62265" spans="21:25" x14ac:dyDescent="0.2">
      <c r="U62265" s="55"/>
      <c r="V62265" s="53"/>
      <c r="W62265" s="53"/>
      <c r="X62265" s="53"/>
      <c r="Y62265" s="55"/>
    </row>
    <row r="62266" spans="21:25" x14ac:dyDescent="0.2">
      <c r="U62266" s="55"/>
      <c r="V62266" s="53"/>
      <c r="W62266" s="53"/>
      <c r="X62266" s="53"/>
      <c r="Y62266" s="55"/>
    </row>
    <row r="62267" spans="21:25" x14ac:dyDescent="0.2">
      <c r="U62267" s="55"/>
      <c r="V62267" s="53"/>
      <c r="W62267" s="53"/>
      <c r="X62267" s="53"/>
      <c r="Y62267" s="55"/>
    </row>
    <row r="62268" spans="21:25" x14ac:dyDescent="0.2">
      <c r="U62268" s="55"/>
      <c r="V62268" s="53"/>
      <c r="W62268" s="53"/>
      <c r="X62268" s="53"/>
      <c r="Y62268" s="55"/>
    </row>
    <row r="62269" spans="21:25" x14ac:dyDescent="0.2">
      <c r="U62269" s="55"/>
      <c r="V62269" s="53"/>
      <c r="W62269" s="53"/>
      <c r="X62269" s="53"/>
      <c r="Y62269" s="55"/>
    </row>
    <row r="62270" spans="21:25" x14ac:dyDescent="0.2">
      <c r="U62270" s="55"/>
      <c r="V62270" s="53"/>
      <c r="W62270" s="53"/>
      <c r="X62270" s="53"/>
      <c r="Y62270" s="55"/>
    </row>
    <row r="62271" spans="21:25" x14ac:dyDescent="0.2">
      <c r="U62271" s="55"/>
      <c r="V62271" s="53"/>
      <c r="W62271" s="53"/>
      <c r="X62271" s="53"/>
      <c r="Y62271" s="55"/>
    </row>
    <row r="62272" spans="21:25" x14ac:dyDescent="0.2">
      <c r="U62272" s="55"/>
      <c r="V62272" s="53"/>
      <c r="W62272" s="53"/>
      <c r="X62272" s="53"/>
      <c r="Y62272" s="55"/>
    </row>
    <row r="62273" spans="21:25" x14ac:dyDescent="0.2">
      <c r="U62273" s="55"/>
      <c r="V62273" s="53"/>
      <c r="W62273" s="53"/>
      <c r="X62273" s="53"/>
      <c r="Y62273" s="55"/>
    </row>
    <row r="62274" spans="21:25" x14ac:dyDescent="0.2">
      <c r="U62274" s="55"/>
      <c r="V62274" s="53"/>
      <c r="W62274" s="53"/>
      <c r="X62274" s="53"/>
      <c r="Y62274" s="55"/>
    </row>
    <row r="62275" spans="21:25" x14ac:dyDescent="0.2">
      <c r="U62275" s="55"/>
      <c r="V62275" s="53"/>
      <c r="W62275" s="53"/>
      <c r="X62275" s="53"/>
      <c r="Y62275" s="55"/>
    </row>
    <row r="62276" spans="21:25" x14ac:dyDescent="0.2">
      <c r="U62276" s="55"/>
      <c r="V62276" s="53"/>
      <c r="W62276" s="53"/>
      <c r="X62276" s="53"/>
      <c r="Y62276" s="55"/>
    </row>
    <row r="62277" spans="21:25" x14ac:dyDescent="0.2">
      <c r="U62277" s="55"/>
      <c r="V62277" s="53"/>
      <c r="W62277" s="53"/>
      <c r="X62277" s="53"/>
      <c r="Y62277" s="55"/>
    </row>
    <row r="62278" spans="21:25" x14ac:dyDescent="0.2">
      <c r="U62278" s="55"/>
      <c r="V62278" s="53"/>
      <c r="W62278" s="53"/>
      <c r="X62278" s="53"/>
      <c r="Y62278" s="55"/>
    </row>
    <row r="62279" spans="21:25" x14ac:dyDescent="0.2">
      <c r="U62279" s="55"/>
      <c r="V62279" s="53"/>
      <c r="W62279" s="53"/>
      <c r="X62279" s="53"/>
      <c r="Y62279" s="55"/>
    </row>
    <row r="62280" spans="21:25" x14ac:dyDescent="0.2">
      <c r="U62280" s="55"/>
      <c r="V62280" s="53"/>
      <c r="W62280" s="53"/>
      <c r="X62280" s="53"/>
      <c r="Y62280" s="55"/>
    </row>
    <row r="62281" spans="21:25" x14ac:dyDescent="0.2">
      <c r="U62281" s="55"/>
      <c r="V62281" s="53"/>
      <c r="W62281" s="53"/>
      <c r="X62281" s="53"/>
      <c r="Y62281" s="55"/>
    </row>
    <row r="62282" spans="21:25" x14ac:dyDescent="0.2">
      <c r="U62282" s="55"/>
      <c r="V62282" s="53"/>
      <c r="W62282" s="53"/>
      <c r="X62282" s="53"/>
      <c r="Y62282" s="55"/>
    </row>
    <row r="62283" spans="21:25" x14ac:dyDescent="0.2">
      <c r="U62283" s="55"/>
      <c r="V62283" s="53"/>
      <c r="W62283" s="53"/>
      <c r="X62283" s="53"/>
      <c r="Y62283" s="55"/>
    </row>
    <row r="62284" spans="21:25" x14ac:dyDescent="0.2">
      <c r="U62284" s="55"/>
      <c r="V62284" s="53"/>
      <c r="W62284" s="53"/>
      <c r="X62284" s="53"/>
      <c r="Y62284" s="55"/>
    </row>
    <row r="62285" spans="21:25" x14ac:dyDescent="0.2">
      <c r="U62285" s="55"/>
      <c r="V62285" s="53"/>
      <c r="W62285" s="53"/>
      <c r="X62285" s="53"/>
      <c r="Y62285" s="55"/>
    </row>
    <row r="62286" spans="21:25" x14ac:dyDescent="0.2">
      <c r="U62286" s="55"/>
      <c r="V62286" s="53"/>
      <c r="W62286" s="53"/>
      <c r="X62286" s="53"/>
      <c r="Y62286" s="55"/>
    </row>
    <row r="62287" spans="21:25" x14ac:dyDescent="0.2">
      <c r="U62287" s="55"/>
      <c r="V62287" s="53"/>
      <c r="W62287" s="53"/>
      <c r="X62287" s="53"/>
      <c r="Y62287" s="55"/>
    </row>
    <row r="62288" spans="21:25" x14ac:dyDescent="0.2">
      <c r="U62288" s="55"/>
      <c r="V62288" s="53"/>
      <c r="W62288" s="53"/>
      <c r="X62288" s="53"/>
      <c r="Y62288" s="55"/>
    </row>
    <row r="62289" spans="21:25" x14ac:dyDescent="0.2">
      <c r="U62289" s="55"/>
      <c r="V62289" s="53"/>
      <c r="W62289" s="53"/>
      <c r="X62289" s="53"/>
      <c r="Y62289" s="55"/>
    </row>
    <row r="62290" spans="21:25" x14ac:dyDescent="0.2">
      <c r="U62290" s="55"/>
      <c r="V62290" s="53"/>
      <c r="W62290" s="53"/>
      <c r="X62290" s="53"/>
      <c r="Y62290" s="55"/>
    </row>
    <row r="62291" spans="21:25" x14ac:dyDescent="0.2">
      <c r="U62291" s="55"/>
      <c r="V62291" s="53"/>
      <c r="W62291" s="53"/>
      <c r="X62291" s="53"/>
      <c r="Y62291" s="55"/>
    </row>
    <row r="62292" spans="21:25" x14ac:dyDescent="0.2">
      <c r="U62292" s="55"/>
      <c r="V62292" s="53"/>
      <c r="W62292" s="53"/>
      <c r="X62292" s="53"/>
      <c r="Y62292" s="55"/>
    </row>
    <row r="62293" spans="21:25" x14ac:dyDescent="0.2">
      <c r="U62293" s="55"/>
      <c r="V62293" s="53"/>
      <c r="W62293" s="53"/>
      <c r="X62293" s="53"/>
      <c r="Y62293" s="55"/>
    </row>
    <row r="62294" spans="21:25" x14ac:dyDescent="0.2">
      <c r="U62294" s="55"/>
      <c r="V62294" s="53"/>
      <c r="W62294" s="53"/>
      <c r="X62294" s="53"/>
      <c r="Y62294" s="55"/>
    </row>
    <row r="62295" spans="21:25" x14ac:dyDescent="0.2">
      <c r="U62295" s="55"/>
      <c r="V62295" s="53"/>
      <c r="W62295" s="53"/>
      <c r="X62295" s="53"/>
      <c r="Y62295" s="55"/>
    </row>
    <row r="62296" spans="21:25" x14ac:dyDescent="0.2">
      <c r="U62296" s="55"/>
      <c r="V62296" s="53"/>
      <c r="W62296" s="53"/>
      <c r="X62296" s="53"/>
      <c r="Y62296" s="55"/>
    </row>
    <row r="62297" spans="21:25" x14ac:dyDescent="0.2">
      <c r="U62297" s="55"/>
      <c r="V62297" s="53"/>
      <c r="W62297" s="53"/>
      <c r="X62297" s="53"/>
      <c r="Y62297" s="55"/>
    </row>
    <row r="62298" spans="21:25" x14ac:dyDescent="0.2">
      <c r="U62298" s="55"/>
      <c r="V62298" s="53"/>
      <c r="W62298" s="53"/>
      <c r="X62298" s="53"/>
      <c r="Y62298" s="55"/>
    </row>
    <row r="62299" spans="21:25" x14ac:dyDescent="0.2">
      <c r="U62299" s="55"/>
      <c r="V62299" s="53"/>
      <c r="W62299" s="53"/>
      <c r="X62299" s="53"/>
      <c r="Y62299" s="55"/>
    </row>
    <row r="62300" spans="21:25" x14ac:dyDescent="0.2">
      <c r="U62300" s="55"/>
      <c r="V62300" s="53"/>
      <c r="W62300" s="53"/>
      <c r="X62300" s="53"/>
      <c r="Y62300" s="55"/>
    </row>
    <row r="62301" spans="21:25" x14ac:dyDescent="0.2">
      <c r="U62301" s="55"/>
      <c r="V62301" s="53"/>
      <c r="W62301" s="53"/>
      <c r="X62301" s="53"/>
      <c r="Y62301" s="55"/>
    </row>
    <row r="62302" spans="21:25" x14ac:dyDescent="0.2">
      <c r="U62302" s="55"/>
      <c r="V62302" s="53"/>
      <c r="W62302" s="53"/>
      <c r="X62302" s="53"/>
      <c r="Y62302" s="55"/>
    </row>
    <row r="62303" spans="21:25" x14ac:dyDescent="0.2">
      <c r="U62303" s="55"/>
      <c r="V62303" s="53"/>
      <c r="W62303" s="53"/>
      <c r="X62303" s="53"/>
      <c r="Y62303" s="55"/>
    </row>
    <row r="62304" spans="21:25" x14ac:dyDescent="0.2">
      <c r="U62304" s="55"/>
      <c r="V62304" s="53"/>
      <c r="W62304" s="53"/>
      <c r="X62304" s="53"/>
      <c r="Y62304" s="55"/>
    </row>
    <row r="62305" spans="21:25" x14ac:dyDescent="0.2">
      <c r="U62305" s="55"/>
      <c r="V62305" s="53"/>
      <c r="W62305" s="53"/>
      <c r="X62305" s="53"/>
      <c r="Y62305" s="55"/>
    </row>
    <row r="62306" spans="21:25" x14ac:dyDescent="0.2">
      <c r="U62306" s="55"/>
      <c r="V62306" s="53"/>
      <c r="W62306" s="53"/>
      <c r="X62306" s="53"/>
      <c r="Y62306" s="55"/>
    </row>
    <row r="62307" spans="21:25" x14ac:dyDescent="0.2">
      <c r="U62307" s="55"/>
      <c r="V62307" s="53"/>
      <c r="W62307" s="53"/>
      <c r="X62307" s="53"/>
      <c r="Y62307" s="55"/>
    </row>
    <row r="62308" spans="21:25" x14ac:dyDescent="0.2">
      <c r="U62308" s="55"/>
      <c r="V62308" s="53"/>
      <c r="W62308" s="53"/>
      <c r="X62308" s="53"/>
      <c r="Y62308" s="55"/>
    </row>
    <row r="62309" spans="21:25" x14ac:dyDescent="0.2">
      <c r="U62309" s="55"/>
      <c r="V62309" s="53"/>
      <c r="W62309" s="53"/>
      <c r="X62309" s="53"/>
      <c r="Y62309" s="55"/>
    </row>
    <row r="62310" spans="21:25" x14ac:dyDescent="0.2">
      <c r="U62310" s="55"/>
      <c r="V62310" s="53"/>
      <c r="W62310" s="53"/>
      <c r="X62310" s="53"/>
      <c r="Y62310" s="55"/>
    </row>
    <row r="62311" spans="21:25" x14ac:dyDescent="0.2">
      <c r="U62311" s="55"/>
      <c r="V62311" s="53"/>
      <c r="W62311" s="53"/>
      <c r="X62311" s="53"/>
      <c r="Y62311" s="55"/>
    </row>
    <row r="62312" spans="21:25" x14ac:dyDescent="0.2">
      <c r="U62312" s="55"/>
      <c r="V62312" s="53"/>
      <c r="W62312" s="53"/>
      <c r="X62312" s="53"/>
      <c r="Y62312" s="55"/>
    </row>
    <row r="62313" spans="21:25" x14ac:dyDescent="0.2">
      <c r="U62313" s="55"/>
      <c r="V62313" s="53"/>
      <c r="W62313" s="53"/>
      <c r="X62313" s="53"/>
      <c r="Y62313" s="55"/>
    </row>
    <row r="62314" spans="21:25" x14ac:dyDescent="0.2">
      <c r="U62314" s="55"/>
      <c r="V62314" s="53"/>
      <c r="W62314" s="53"/>
      <c r="X62314" s="53"/>
      <c r="Y62314" s="55"/>
    </row>
    <row r="62315" spans="21:25" x14ac:dyDescent="0.2">
      <c r="U62315" s="55"/>
      <c r="V62315" s="53"/>
      <c r="W62315" s="53"/>
      <c r="X62315" s="53"/>
      <c r="Y62315" s="55"/>
    </row>
    <row r="62316" spans="21:25" x14ac:dyDescent="0.2">
      <c r="U62316" s="55"/>
      <c r="V62316" s="53"/>
      <c r="W62316" s="53"/>
      <c r="X62316" s="53"/>
      <c r="Y62316" s="55"/>
    </row>
    <row r="62317" spans="21:25" x14ac:dyDescent="0.2">
      <c r="U62317" s="55"/>
      <c r="V62317" s="53"/>
      <c r="W62317" s="53"/>
      <c r="X62317" s="53"/>
      <c r="Y62317" s="55"/>
    </row>
    <row r="62318" spans="21:25" x14ac:dyDescent="0.2">
      <c r="U62318" s="55"/>
      <c r="V62318" s="53"/>
      <c r="W62318" s="53"/>
      <c r="X62318" s="53"/>
      <c r="Y62318" s="55"/>
    </row>
    <row r="62319" spans="21:25" x14ac:dyDescent="0.2">
      <c r="U62319" s="55"/>
      <c r="V62319" s="53"/>
      <c r="W62319" s="53"/>
      <c r="X62319" s="53"/>
      <c r="Y62319" s="55"/>
    </row>
    <row r="62320" spans="21:25" x14ac:dyDescent="0.2">
      <c r="U62320" s="55"/>
      <c r="V62320" s="53"/>
      <c r="W62320" s="53"/>
      <c r="X62320" s="53"/>
      <c r="Y62320" s="55"/>
    </row>
    <row r="62321" spans="21:25" x14ac:dyDescent="0.2">
      <c r="U62321" s="55"/>
      <c r="V62321" s="53"/>
      <c r="W62321" s="53"/>
      <c r="X62321" s="53"/>
      <c r="Y62321" s="55"/>
    </row>
    <row r="62322" spans="21:25" x14ac:dyDescent="0.2">
      <c r="U62322" s="55"/>
      <c r="V62322" s="53"/>
      <c r="W62322" s="53"/>
      <c r="X62322" s="53"/>
      <c r="Y62322" s="55"/>
    </row>
    <row r="62323" spans="21:25" x14ac:dyDescent="0.2">
      <c r="U62323" s="55"/>
      <c r="V62323" s="53"/>
      <c r="W62323" s="53"/>
      <c r="X62323" s="53"/>
      <c r="Y62323" s="55"/>
    </row>
    <row r="62324" spans="21:25" x14ac:dyDescent="0.2">
      <c r="U62324" s="55"/>
      <c r="V62324" s="53"/>
      <c r="W62324" s="53"/>
      <c r="X62324" s="53"/>
      <c r="Y62324" s="55"/>
    </row>
    <row r="62325" spans="21:25" x14ac:dyDescent="0.2">
      <c r="U62325" s="55"/>
      <c r="V62325" s="53"/>
      <c r="W62325" s="53"/>
      <c r="X62325" s="53"/>
      <c r="Y62325" s="55"/>
    </row>
    <row r="62326" spans="21:25" x14ac:dyDescent="0.2">
      <c r="U62326" s="55"/>
      <c r="V62326" s="53"/>
      <c r="W62326" s="53"/>
      <c r="X62326" s="53"/>
      <c r="Y62326" s="55"/>
    </row>
    <row r="62327" spans="21:25" x14ac:dyDescent="0.2">
      <c r="U62327" s="55"/>
      <c r="V62327" s="53"/>
      <c r="W62327" s="53"/>
      <c r="X62327" s="53"/>
      <c r="Y62327" s="55"/>
    </row>
    <row r="62328" spans="21:25" x14ac:dyDescent="0.2">
      <c r="U62328" s="55"/>
      <c r="V62328" s="53"/>
      <c r="W62328" s="53"/>
      <c r="X62328" s="53"/>
      <c r="Y62328" s="55"/>
    </row>
    <row r="62329" spans="21:25" x14ac:dyDescent="0.2">
      <c r="U62329" s="55"/>
      <c r="V62329" s="53"/>
      <c r="W62329" s="53"/>
      <c r="X62329" s="53"/>
      <c r="Y62329" s="55"/>
    </row>
    <row r="62330" spans="21:25" x14ac:dyDescent="0.2">
      <c r="U62330" s="55"/>
      <c r="V62330" s="53"/>
      <c r="W62330" s="53"/>
      <c r="X62330" s="53"/>
      <c r="Y62330" s="55"/>
    </row>
    <row r="62331" spans="21:25" x14ac:dyDescent="0.2">
      <c r="U62331" s="55"/>
      <c r="V62331" s="53"/>
      <c r="W62331" s="53"/>
      <c r="X62331" s="53"/>
      <c r="Y62331" s="55"/>
    </row>
    <row r="62332" spans="21:25" x14ac:dyDescent="0.2">
      <c r="U62332" s="55"/>
      <c r="V62332" s="53"/>
      <c r="W62332" s="53"/>
      <c r="X62332" s="53"/>
      <c r="Y62332" s="55"/>
    </row>
    <row r="62333" spans="21:25" x14ac:dyDescent="0.2">
      <c r="U62333" s="55"/>
      <c r="V62333" s="53"/>
      <c r="W62333" s="53"/>
      <c r="X62333" s="53"/>
      <c r="Y62333" s="55"/>
    </row>
    <row r="62334" spans="21:25" x14ac:dyDescent="0.2">
      <c r="U62334" s="55"/>
      <c r="V62334" s="53"/>
      <c r="W62334" s="53"/>
      <c r="X62334" s="53"/>
      <c r="Y62334" s="55"/>
    </row>
    <row r="62335" spans="21:25" x14ac:dyDescent="0.2">
      <c r="U62335" s="55"/>
      <c r="V62335" s="53"/>
      <c r="W62335" s="53"/>
      <c r="X62335" s="53"/>
      <c r="Y62335" s="55"/>
    </row>
    <row r="62336" spans="21:25" x14ac:dyDescent="0.2">
      <c r="U62336" s="55"/>
      <c r="V62336" s="53"/>
      <c r="W62336" s="53"/>
      <c r="X62336" s="53"/>
      <c r="Y62336" s="55"/>
    </row>
    <row r="62337" spans="21:25" x14ac:dyDescent="0.2">
      <c r="U62337" s="55"/>
      <c r="V62337" s="53"/>
      <c r="W62337" s="53"/>
      <c r="X62337" s="53"/>
      <c r="Y62337" s="55"/>
    </row>
    <row r="62338" spans="21:25" x14ac:dyDescent="0.2">
      <c r="U62338" s="55"/>
      <c r="V62338" s="53"/>
      <c r="W62338" s="53"/>
      <c r="X62338" s="53"/>
      <c r="Y62338" s="55"/>
    </row>
    <row r="62339" spans="21:25" x14ac:dyDescent="0.2">
      <c r="U62339" s="55"/>
      <c r="V62339" s="53"/>
      <c r="W62339" s="53"/>
      <c r="X62339" s="53"/>
      <c r="Y62339" s="55"/>
    </row>
    <row r="62340" spans="21:25" x14ac:dyDescent="0.2">
      <c r="U62340" s="55"/>
      <c r="V62340" s="53"/>
      <c r="W62340" s="53"/>
      <c r="X62340" s="53"/>
      <c r="Y62340" s="55"/>
    </row>
    <row r="62341" spans="21:25" x14ac:dyDescent="0.2">
      <c r="U62341" s="55"/>
      <c r="V62341" s="53"/>
      <c r="W62341" s="53"/>
      <c r="X62341" s="53"/>
      <c r="Y62341" s="55"/>
    </row>
    <row r="62342" spans="21:25" x14ac:dyDescent="0.2">
      <c r="U62342" s="55"/>
      <c r="V62342" s="53"/>
      <c r="W62342" s="53"/>
      <c r="X62342" s="53"/>
      <c r="Y62342" s="55"/>
    </row>
    <row r="62343" spans="21:25" x14ac:dyDescent="0.2">
      <c r="U62343" s="55"/>
      <c r="V62343" s="53"/>
      <c r="W62343" s="53"/>
      <c r="X62343" s="53"/>
      <c r="Y62343" s="55"/>
    </row>
    <row r="62344" spans="21:25" x14ac:dyDescent="0.2">
      <c r="U62344" s="55"/>
      <c r="V62344" s="53"/>
      <c r="W62344" s="53"/>
      <c r="X62344" s="53"/>
      <c r="Y62344" s="55"/>
    </row>
    <row r="62345" spans="21:25" x14ac:dyDescent="0.2">
      <c r="U62345" s="55"/>
      <c r="V62345" s="53"/>
      <c r="W62345" s="53"/>
      <c r="X62345" s="53"/>
      <c r="Y62345" s="55"/>
    </row>
    <row r="62346" spans="21:25" x14ac:dyDescent="0.2">
      <c r="U62346" s="55"/>
      <c r="V62346" s="53"/>
      <c r="W62346" s="53"/>
      <c r="X62346" s="53"/>
      <c r="Y62346" s="55"/>
    </row>
    <row r="62347" spans="21:25" x14ac:dyDescent="0.2">
      <c r="U62347" s="55"/>
      <c r="V62347" s="53"/>
      <c r="W62347" s="53"/>
      <c r="X62347" s="53"/>
      <c r="Y62347" s="55"/>
    </row>
    <row r="62348" spans="21:25" x14ac:dyDescent="0.2">
      <c r="U62348" s="55"/>
      <c r="V62348" s="53"/>
      <c r="W62348" s="53"/>
      <c r="X62348" s="53"/>
      <c r="Y62348" s="55"/>
    </row>
    <row r="62349" spans="21:25" x14ac:dyDescent="0.2">
      <c r="U62349" s="55"/>
      <c r="V62349" s="53"/>
      <c r="W62349" s="53"/>
      <c r="X62349" s="53"/>
      <c r="Y62349" s="55"/>
    </row>
    <row r="62350" spans="21:25" x14ac:dyDescent="0.2">
      <c r="U62350" s="55"/>
      <c r="V62350" s="53"/>
      <c r="W62350" s="53"/>
      <c r="X62350" s="53"/>
      <c r="Y62350" s="55"/>
    </row>
    <row r="62351" spans="21:25" x14ac:dyDescent="0.2">
      <c r="U62351" s="55"/>
      <c r="V62351" s="53"/>
      <c r="W62351" s="53"/>
      <c r="X62351" s="53"/>
      <c r="Y62351" s="55"/>
    </row>
    <row r="62352" spans="21:25" x14ac:dyDescent="0.2">
      <c r="U62352" s="55"/>
      <c r="V62352" s="53"/>
      <c r="W62352" s="53"/>
      <c r="X62352" s="53"/>
      <c r="Y62352" s="55"/>
    </row>
    <row r="62353" spans="21:25" x14ac:dyDescent="0.2">
      <c r="U62353" s="55"/>
      <c r="V62353" s="53"/>
      <c r="W62353" s="53"/>
      <c r="X62353" s="53"/>
      <c r="Y62353" s="55"/>
    </row>
    <row r="62354" spans="21:25" x14ac:dyDescent="0.2">
      <c r="U62354" s="55"/>
      <c r="V62354" s="53"/>
      <c r="W62354" s="53"/>
      <c r="X62354" s="53"/>
      <c r="Y62354" s="55"/>
    </row>
    <row r="62355" spans="21:25" x14ac:dyDescent="0.2">
      <c r="U62355" s="55"/>
      <c r="V62355" s="53"/>
      <c r="W62355" s="53"/>
      <c r="X62355" s="53"/>
      <c r="Y62355" s="55"/>
    </row>
    <row r="62356" spans="21:25" x14ac:dyDescent="0.2">
      <c r="U62356" s="55"/>
      <c r="V62356" s="53"/>
      <c r="W62356" s="53"/>
      <c r="X62356" s="53"/>
      <c r="Y62356" s="55"/>
    </row>
    <row r="62357" spans="21:25" x14ac:dyDescent="0.2">
      <c r="U62357" s="55"/>
      <c r="V62357" s="53"/>
      <c r="W62357" s="53"/>
      <c r="X62357" s="53"/>
      <c r="Y62357" s="55"/>
    </row>
    <row r="62358" spans="21:25" x14ac:dyDescent="0.2">
      <c r="U62358" s="55"/>
      <c r="V62358" s="53"/>
      <c r="W62358" s="53"/>
      <c r="X62358" s="53"/>
      <c r="Y62358" s="55"/>
    </row>
    <row r="62359" spans="21:25" x14ac:dyDescent="0.2">
      <c r="U62359" s="55"/>
      <c r="V62359" s="53"/>
      <c r="W62359" s="53"/>
      <c r="X62359" s="53"/>
      <c r="Y62359" s="55"/>
    </row>
    <row r="62360" spans="21:25" x14ac:dyDescent="0.2">
      <c r="U62360" s="55"/>
      <c r="V62360" s="53"/>
      <c r="W62360" s="53"/>
      <c r="X62360" s="53"/>
      <c r="Y62360" s="55"/>
    </row>
    <row r="62361" spans="21:25" x14ac:dyDescent="0.2">
      <c r="U62361" s="55"/>
      <c r="V62361" s="53"/>
      <c r="W62361" s="53"/>
      <c r="X62361" s="53"/>
      <c r="Y62361" s="55"/>
    </row>
    <row r="62362" spans="21:25" x14ac:dyDescent="0.2">
      <c r="U62362" s="55"/>
      <c r="V62362" s="53"/>
      <c r="W62362" s="53"/>
      <c r="X62362" s="53"/>
      <c r="Y62362" s="55"/>
    </row>
    <row r="62363" spans="21:25" x14ac:dyDescent="0.2">
      <c r="U62363" s="55"/>
      <c r="V62363" s="53"/>
      <c r="W62363" s="53"/>
      <c r="X62363" s="53"/>
      <c r="Y62363" s="55"/>
    </row>
    <row r="62364" spans="21:25" x14ac:dyDescent="0.2">
      <c r="U62364" s="55"/>
      <c r="V62364" s="53"/>
      <c r="W62364" s="53"/>
      <c r="X62364" s="53"/>
      <c r="Y62364" s="55"/>
    </row>
    <row r="62365" spans="21:25" x14ac:dyDescent="0.2">
      <c r="U62365" s="55"/>
      <c r="V62365" s="53"/>
      <c r="W62365" s="53"/>
      <c r="X62365" s="53"/>
      <c r="Y62365" s="55"/>
    </row>
    <row r="62366" spans="21:25" x14ac:dyDescent="0.2">
      <c r="U62366" s="55"/>
      <c r="V62366" s="53"/>
      <c r="W62366" s="53"/>
      <c r="X62366" s="53"/>
      <c r="Y62366" s="55"/>
    </row>
    <row r="62367" spans="21:25" x14ac:dyDescent="0.2">
      <c r="U62367" s="55"/>
      <c r="V62367" s="53"/>
      <c r="W62367" s="53"/>
      <c r="X62367" s="53"/>
      <c r="Y62367" s="55"/>
    </row>
    <row r="62368" spans="21:25" x14ac:dyDescent="0.2">
      <c r="U62368" s="55"/>
      <c r="V62368" s="53"/>
      <c r="W62368" s="53"/>
      <c r="X62368" s="53"/>
      <c r="Y62368" s="55"/>
    </row>
    <row r="62369" spans="21:25" x14ac:dyDescent="0.2">
      <c r="U62369" s="55"/>
      <c r="V62369" s="53"/>
      <c r="W62369" s="53"/>
      <c r="X62369" s="53"/>
      <c r="Y62369" s="55"/>
    </row>
    <row r="62370" spans="21:25" x14ac:dyDescent="0.2">
      <c r="U62370" s="55"/>
      <c r="V62370" s="53"/>
      <c r="W62370" s="53"/>
      <c r="X62370" s="53"/>
      <c r="Y62370" s="55"/>
    </row>
    <row r="62371" spans="21:25" x14ac:dyDescent="0.2">
      <c r="U62371" s="55"/>
      <c r="V62371" s="53"/>
      <c r="W62371" s="53"/>
      <c r="X62371" s="53"/>
      <c r="Y62371" s="55"/>
    </row>
    <row r="62372" spans="21:25" x14ac:dyDescent="0.2">
      <c r="U62372" s="55"/>
      <c r="V62372" s="53"/>
      <c r="W62372" s="53"/>
      <c r="X62372" s="53"/>
      <c r="Y62372" s="55"/>
    </row>
    <row r="62373" spans="21:25" x14ac:dyDescent="0.2">
      <c r="U62373" s="55"/>
      <c r="V62373" s="53"/>
      <c r="W62373" s="53"/>
      <c r="X62373" s="53"/>
      <c r="Y62373" s="55"/>
    </row>
    <row r="62374" spans="21:25" x14ac:dyDescent="0.2">
      <c r="U62374" s="55"/>
      <c r="V62374" s="53"/>
      <c r="W62374" s="53"/>
      <c r="X62374" s="53"/>
      <c r="Y62374" s="55"/>
    </row>
    <row r="62375" spans="21:25" x14ac:dyDescent="0.2">
      <c r="U62375" s="55"/>
      <c r="V62375" s="53"/>
      <c r="W62375" s="53"/>
      <c r="X62375" s="53"/>
      <c r="Y62375" s="55"/>
    </row>
    <row r="62376" spans="21:25" x14ac:dyDescent="0.2">
      <c r="U62376" s="55"/>
      <c r="V62376" s="53"/>
      <c r="W62376" s="53"/>
      <c r="X62376" s="53"/>
      <c r="Y62376" s="55"/>
    </row>
    <row r="62377" spans="21:25" x14ac:dyDescent="0.2">
      <c r="U62377" s="55"/>
      <c r="V62377" s="53"/>
      <c r="W62377" s="53"/>
      <c r="X62377" s="53"/>
      <c r="Y62377" s="55"/>
    </row>
    <row r="62378" spans="21:25" x14ac:dyDescent="0.2">
      <c r="U62378" s="55"/>
      <c r="V62378" s="53"/>
      <c r="W62378" s="53"/>
      <c r="X62378" s="53"/>
      <c r="Y62378" s="55"/>
    </row>
    <row r="62379" spans="21:25" x14ac:dyDescent="0.2">
      <c r="U62379" s="55"/>
      <c r="V62379" s="53"/>
      <c r="W62379" s="53"/>
      <c r="X62379" s="53"/>
      <c r="Y62379" s="55"/>
    </row>
    <row r="62380" spans="21:25" x14ac:dyDescent="0.2">
      <c r="U62380" s="55"/>
      <c r="V62380" s="53"/>
      <c r="W62380" s="53"/>
      <c r="X62380" s="53"/>
      <c r="Y62380" s="55"/>
    </row>
    <row r="62381" spans="21:25" x14ac:dyDescent="0.2">
      <c r="U62381" s="55"/>
      <c r="V62381" s="53"/>
      <c r="W62381" s="53"/>
      <c r="X62381" s="53"/>
      <c r="Y62381" s="55"/>
    </row>
    <row r="62382" spans="21:25" x14ac:dyDescent="0.2">
      <c r="U62382" s="55"/>
      <c r="V62382" s="53"/>
      <c r="W62382" s="53"/>
      <c r="X62382" s="53"/>
      <c r="Y62382" s="55"/>
    </row>
    <row r="62383" spans="21:25" x14ac:dyDescent="0.2">
      <c r="U62383" s="55"/>
      <c r="V62383" s="53"/>
      <c r="W62383" s="53"/>
      <c r="X62383" s="53"/>
      <c r="Y62383" s="55"/>
    </row>
    <row r="62384" spans="21:25" x14ac:dyDescent="0.2">
      <c r="U62384" s="55"/>
      <c r="V62384" s="53"/>
      <c r="W62384" s="53"/>
      <c r="X62384" s="53"/>
      <c r="Y62384" s="55"/>
    </row>
    <row r="62385" spans="21:25" x14ac:dyDescent="0.2">
      <c r="U62385" s="55"/>
      <c r="V62385" s="53"/>
      <c r="W62385" s="53"/>
      <c r="X62385" s="53"/>
      <c r="Y62385" s="55"/>
    </row>
    <row r="62386" spans="21:25" x14ac:dyDescent="0.2">
      <c r="U62386" s="55"/>
      <c r="V62386" s="53"/>
      <c r="W62386" s="53"/>
      <c r="X62386" s="53"/>
      <c r="Y62386" s="55"/>
    </row>
    <row r="62387" spans="21:25" x14ac:dyDescent="0.2">
      <c r="U62387" s="55"/>
      <c r="V62387" s="53"/>
      <c r="W62387" s="53"/>
      <c r="X62387" s="53"/>
      <c r="Y62387" s="55"/>
    </row>
    <row r="62388" spans="21:25" x14ac:dyDescent="0.2">
      <c r="U62388" s="55"/>
      <c r="V62388" s="53"/>
      <c r="W62388" s="53"/>
      <c r="X62388" s="53"/>
      <c r="Y62388" s="55"/>
    </row>
    <row r="62389" spans="21:25" x14ac:dyDescent="0.2">
      <c r="U62389" s="55"/>
      <c r="V62389" s="53"/>
      <c r="W62389" s="53"/>
      <c r="X62389" s="53"/>
      <c r="Y62389" s="55"/>
    </row>
    <row r="62390" spans="21:25" x14ac:dyDescent="0.2">
      <c r="U62390" s="55"/>
      <c r="V62390" s="53"/>
      <c r="W62390" s="53"/>
      <c r="X62390" s="53"/>
      <c r="Y62390" s="55"/>
    </row>
    <row r="62391" spans="21:25" x14ac:dyDescent="0.2">
      <c r="U62391" s="55"/>
      <c r="V62391" s="53"/>
      <c r="W62391" s="53"/>
      <c r="X62391" s="53"/>
      <c r="Y62391" s="55"/>
    </row>
    <row r="62392" spans="21:25" x14ac:dyDescent="0.2">
      <c r="U62392" s="55"/>
      <c r="V62392" s="53"/>
      <c r="W62392" s="53"/>
      <c r="X62392" s="53"/>
      <c r="Y62392" s="55"/>
    </row>
    <row r="62393" spans="21:25" x14ac:dyDescent="0.2">
      <c r="U62393" s="55"/>
      <c r="V62393" s="53"/>
      <c r="W62393" s="53"/>
      <c r="X62393" s="53"/>
      <c r="Y62393" s="55"/>
    </row>
    <row r="62394" spans="21:25" x14ac:dyDescent="0.2">
      <c r="U62394" s="55"/>
      <c r="V62394" s="53"/>
      <c r="W62394" s="53"/>
      <c r="X62394" s="53"/>
      <c r="Y62394" s="55"/>
    </row>
    <row r="62395" spans="21:25" x14ac:dyDescent="0.2">
      <c r="U62395" s="55"/>
      <c r="V62395" s="53"/>
      <c r="W62395" s="53"/>
      <c r="X62395" s="53"/>
      <c r="Y62395" s="55"/>
    </row>
    <row r="62396" spans="21:25" x14ac:dyDescent="0.2">
      <c r="U62396" s="55"/>
      <c r="V62396" s="53"/>
      <c r="W62396" s="53"/>
      <c r="X62396" s="53"/>
      <c r="Y62396" s="55"/>
    </row>
    <row r="62397" spans="21:25" x14ac:dyDescent="0.2">
      <c r="U62397" s="55"/>
      <c r="V62397" s="53"/>
      <c r="W62397" s="53"/>
      <c r="X62397" s="53"/>
      <c r="Y62397" s="55"/>
    </row>
    <row r="62398" spans="21:25" x14ac:dyDescent="0.2">
      <c r="U62398" s="55"/>
      <c r="V62398" s="53"/>
      <c r="W62398" s="53"/>
      <c r="X62398" s="53"/>
      <c r="Y62398" s="55"/>
    </row>
    <row r="62399" spans="21:25" x14ac:dyDescent="0.2">
      <c r="U62399" s="55"/>
      <c r="V62399" s="53"/>
      <c r="W62399" s="53"/>
      <c r="X62399" s="53"/>
      <c r="Y62399" s="55"/>
    </row>
    <row r="62400" spans="21:25" x14ac:dyDescent="0.2">
      <c r="U62400" s="55"/>
      <c r="V62400" s="53"/>
      <c r="W62400" s="53"/>
      <c r="X62400" s="53"/>
      <c r="Y62400" s="55"/>
    </row>
    <row r="62401" spans="21:25" x14ac:dyDescent="0.2">
      <c r="U62401" s="55"/>
      <c r="V62401" s="53"/>
      <c r="W62401" s="53"/>
      <c r="X62401" s="53"/>
      <c r="Y62401" s="55"/>
    </row>
    <row r="62402" spans="21:25" x14ac:dyDescent="0.2">
      <c r="U62402" s="55"/>
      <c r="V62402" s="53"/>
      <c r="W62402" s="53"/>
      <c r="X62402" s="53"/>
      <c r="Y62402" s="55"/>
    </row>
    <row r="62403" spans="21:25" x14ac:dyDescent="0.2">
      <c r="U62403" s="55"/>
      <c r="V62403" s="53"/>
      <c r="W62403" s="53"/>
      <c r="X62403" s="53"/>
      <c r="Y62403" s="55"/>
    </row>
    <row r="62404" spans="21:25" x14ac:dyDescent="0.2">
      <c r="U62404" s="55"/>
      <c r="V62404" s="53"/>
      <c r="W62404" s="53"/>
      <c r="X62404" s="53"/>
      <c r="Y62404" s="55"/>
    </row>
    <row r="62405" spans="21:25" x14ac:dyDescent="0.2">
      <c r="U62405" s="55"/>
      <c r="V62405" s="53"/>
      <c r="W62405" s="53"/>
      <c r="X62405" s="53"/>
      <c r="Y62405" s="55"/>
    </row>
    <row r="62406" spans="21:25" x14ac:dyDescent="0.2">
      <c r="U62406" s="55"/>
      <c r="V62406" s="53"/>
      <c r="W62406" s="53"/>
      <c r="X62406" s="53"/>
      <c r="Y62406" s="55"/>
    </row>
    <row r="62407" spans="21:25" x14ac:dyDescent="0.2">
      <c r="U62407" s="55"/>
      <c r="V62407" s="53"/>
      <c r="W62407" s="53"/>
      <c r="X62407" s="53"/>
      <c r="Y62407" s="55"/>
    </row>
    <row r="62408" spans="21:25" x14ac:dyDescent="0.2">
      <c r="U62408" s="55"/>
      <c r="V62408" s="53"/>
      <c r="W62408" s="53"/>
      <c r="X62408" s="53"/>
      <c r="Y62408" s="55"/>
    </row>
    <row r="62409" spans="21:25" x14ac:dyDescent="0.2">
      <c r="U62409" s="55"/>
      <c r="V62409" s="53"/>
      <c r="W62409" s="53"/>
      <c r="X62409" s="53"/>
      <c r="Y62409" s="55"/>
    </row>
    <row r="62410" spans="21:25" x14ac:dyDescent="0.2">
      <c r="U62410" s="55"/>
      <c r="V62410" s="53"/>
      <c r="W62410" s="53"/>
      <c r="X62410" s="53"/>
      <c r="Y62410" s="55"/>
    </row>
    <row r="62411" spans="21:25" x14ac:dyDescent="0.2">
      <c r="U62411" s="55"/>
      <c r="V62411" s="53"/>
      <c r="W62411" s="53"/>
      <c r="X62411" s="53"/>
      <c r="Y62411" s="55"/>
    </row>
    <row r="62412" spans="21:25" x14ac:dyDescent="0.2">
      <c r="U62412" s="55"/>
      <c r="V62412" s="53"/>
      <c r="W62412" s="53"/>
      <c r="X62412" s="53"/>
      <c r="Y62412" s="55"/>
    </row>
    <row r="62413" spans="21:25" x14ac:dyDescent="0.2">
      <c r="U62413" s="55"/>
      <c r="V62413" s="53"/>
      <c r="W62413" s="53"/>
      <c r="X62413" s="53"/>
      <c r="Y62413" s="55"/>
    </row>
    <row r="62414" spans="21:25" x14ac:dyDescent="0.2">
      <c r="U62414" s="55"/>
      <c r="V62414" s="53"/>
      <c r="W62414" s="53"/>
      <c r="X62414" s="53"/>
      <c r="Y62414" s="55"/>
    </row>
    <row r="62415" spans="21:25" x14ac:dyDescent="0.2">
      <c r="U62415" s="55"/>
      <c r="V62415" s="53"/>
      <c r="W62415" s="53"/>
      <c r="X62415" s="53"/>
      <c r="Y62415" s="55"/>
    </row>
    <row r="62416" spans="21:25" x14ac:dyDescent="0.2">
      <c r="U62416" s="55"/>
      <c r="V62416" s="53"/>
      <c r="W62416" s="53"/>
      <c r="X62416" s="53"/>
      <c r="Y62416" s="55"/>
    </row>
    <row r="62417" spans="21:25" x14ac:dyDescent="0.2">
      <c r="U62417" s="55"/>
      <c r="V62417" s="53"/>
      <c r="W62417" s="53"/>
      <c r="X62417" s="53"/>
      <c r="Y62417" s="55"/>
    </row>
    <row r="62418" spans="21:25" x14ac:dyDescent="0.2">
      <c r="U62418" s="55"/>
      <c r="V62418" s="53"/>
      <c r="W62418" s="53"/>
      <c r="X62418" s="53"/>
      <c r="Y62418" s="55"/>
    </row>
    <row r="62419" spans="21:25" x14ac:dyDescent="0.2">
      <c r="U62419" s="55"/>
      <c r="V62419" s="53"/>
      <c r="W62419" s="53"/>
      <c r="X62419" s="53"/>
      <c r="Y62419" s="55"/>
    </row>
    <row r="62420" spans="21:25" x14ac:dyDescent="0.2">
      <c r="U62420" s="55"/>
      <c r="V62420" s="53"/>
      <c r="W62420" s="53"/>
      <c r="X62420" s="53"/>
      <c r="Y62420" s="55"/>
    </row>
    <row r="62421" spans="21:25" x14ac:dyDescent="0.2">
      <c r="U62421" s="55"/>
      <c r="V62421" s="53"/>
      <c r="W62421" s="53"/>
      <c r="X62421" s="53"/>
      <c r="Y62421" s="55"/>
    </row>
    <row r="62422" spans="21:25" x14ac:dyDescent="0.2">
      <c r="U62422" s="55"/>
      <c r="V62422" s="53"/>
      <c r="W62422" s="53"/>
      <c r="X62422" s="53"/>
      <c r="Y62422" s="55"/>
    </row>
    <row r="62423" spans="21:25" x14ac:dyDescent="0.2">
      <c r="U62423" s="55"/>
      <c r="V62423" s="53"/>
      <c r="W62423" s="53"/>
      <c r="X62423" s="53"/>
      <c r="Y62423" s="55"/>
    </row>
    <row r="62424" spans="21:25" x14ac:dyDescent="0.2">
      <c r="U62424" s="55"/>
      <c r="V62424" s="53"/>
      <c r="W62424" s="53"/>
      <c r="X62424" s="53"/>
      <c r="Y62424" s="55"/>
    </row>
    <row r="62425" spans="21:25" x14ac:dyDescent="0.2">
      <c r="U62425" s="55"/>
      <c r="V62425" s="53"/>
      <c r="W62425" s="53"/>
      <c r="X62425" s="53"/>
      <c r="Y62425" s="55"/>
    </row>
    <row r="62426" spans="21:25" x14ac:dyDescent="0.2">
      <c r="U62426" s="55"/>
      <c r="V62426" s="53"/>
      <c r="W62426" s="53"/>
      <c r="X62426" s="53"/>
      <c r="Y62426" s="55"/>
    </row>
    <row r="62427" spans="21:25" x14ac:dyDescent="0.2">
      <c r="U62427" s="55"/>
      <c r="V62427" s="53"/>
      <c r="W62427" s="53"/>
      <c r="X62427" s="53"/>
      <c r="Y62427" s="55"/>
    </row>
    <row r="62428" spans="21:25" x14ac:dyDescent="0.2">
      <c r="U62428" s="55"/>
      <c r="V62428" s="53"/>
      <c r="W62428" s="53"/>
      <c r="X62428" s="53"/>
      <c r="Y62428" s="55"/>
    </row>
    <row r="62429" spans="21:25" x14ac:dyDescent="0.2">
      <c r="U62429" s="55"/>
      <c r="V62429" s="53"/>
      <c r="W62429" s="53"/>
      <c r="X62429" s="53"/>
      <c r="Y62429" s="55"/>
    </row>
    <row r="62430" spans="21:25" x14ac:dyDescent="0.2">
      <c r="U62430" s="55"/>
      <c r="V62430" s="53"/>
      <c r="W62430" s="53"/>
      <c r="X62430" s="53"/>
      <c r="Y62430" s="55"/>
    </row>
    <row r="62431" spans="21:25" x14ac:dyDescent="0.2">
      <c r="U62431" s="55"/>
      <c r="V62431" s="53"/>
      <c r="W62431" s="53"/>
      <c r="X62431" s="53"/>
      <c r="Y62431" s="55"/>
    </row>
    <row r="62432" spans="21:25" x14ac:dyDescent="0.2">
      <c r="U62432" s="55"/>
      <c r="V62432" s="53"/>
      <c r="W62432" s="53"/>
      <c r="X62432" s="53"/>
      <c r="Y62432" s="55"/>
    </row>
    <row r="62433" spans="21:25" x14ac:dyDescent="0.2">
      <c r="U62433" s="55"/>
      <c r="V62433" s="53"/>
      <c r="W62433" s="53"/>
      <c r="X62433" s="53"/>
      <c r="Y62433" s="55"/>
    </row>
    <row r="62434" spans="21:25" x14ac:dyDescent="0.2">
      <c r="U62434" s="55"/>
      <c r="V62434" s="53"/>
      <c r="W62434" s="53"/>
      <c r="X62434" s="53"/>
      <c r="Y62434" s="55"/>
    </row>
    <row r="62435" spans="21:25" x14ac:dyDescent="0.2">
      <c r="U62435" s="55"/>
      <c r="V62435" s="53"/>
      <c r="W62435" s="53"/>
      <c r="X62435" s="53"/>
      <c r="Y62435" s="55"/>
    </row>
    <row r="62436" spans="21:25" x14ac:dyDescent="0.2">
      <c r="U62436" s="55"/>
      <c r="V62436" s="53"/>
      <c r="W62436" s="53"/>
      <c r="X62436" s="53"/>
      <c r="Y62436" s="55"/>
    </row>
    <row r="62437" spans="21:25" x14ac:dyDescent="0.2">
      <c r="U62437" s="55"/>
      <c r="V62437" s="53"/>
      <c r="W62437" s="53"/>
      <c r="X62437" s="53"/>
      <c r="Y62437" s="55"/>
    </row>
    <row r="62438" spans="21:25" x14ac:dyDescent="0.2">
      <c r="U62438" s="55"/>
      <c r="V62438" s="53"/>
      <c r="W62438" s="53"/>
      <c r="X62438" s="53"/>
      <c r="Y62438" s="55"/>
    </row>
    <row r="62439" spans="21:25" x14ac:dyDescent="0.2">
      <c r="U62439" s="55"/>
      <c r="V62439" s="53"/>
      <c r="W62439" s="53"/>
      <c r="X62439" s="53"/>
      <c r="Y62439" s="55"/>
    </row>
    <row r="62440" spans="21:25" x14ac:dyDescent="0.2">
      <c r="U62440" s="55"/>
      <c r="V62440" s="53"/>
      <c r="W62440" s="53"/>
      <c r="X62440" s="53"/>
      <c r="Y62440" s="55"/>
    </row>
    <row r="62441" spans="21:25" x14ac:dyDescent="0.2">
      <c r="U62441" s="55"/>
      <c r="V62441" s="53"/>
      <c r="W62441" s="53"/>
      <c r="X62441" s="53"/>
      <c r="Y62441" s="55"/>
    </row>
    <row r="62442" spans="21:25" x14ac:dyDescent="0.2">
      <c r="U62442" s="55"/>
      <c r="V62442" s="53"/>
      <c r="W62442" s="53"/>
      <c r="X62442" s="53"/>
      <c r="Y62442" s="55"/>
    </row>
    <row r="62443" spans="21:25" x14ac:dyDescent="0.2">
      <c r="U62443" s="55"/>
      <c r="V62443" s="53"/>
      <c r="W62443" s="53"/>
      <c r="X62443" s="53"/>
      <c r="Y62443" s="55"/>
    </row>
    <row r="62444" spans="21:25" x14ac:dyDescent="0.2">
      <c r="U62444" s="55"/>
      <c r="V62444" s="53"/>
      <c r="W62444" s="53"/>
      <c r="X62444" s="53"/>
      <c r="Y62444" s="55"/>
    </row>
    <row r="62445" spans="21:25" x14ac:dyDescent="0.2">
      <c r="U62445" s="55"/>
      <c r="V62445" s="53"/>
      <c r="W62445" s="53"/>
      <c r="X62445" s="53"/>
      <c r="Y62445" s="55"/>
    </row>
    <row r="62446" spans="21:25" x14ac:dyDescent="0.2">
      <c r="U62446" s="55"/>
      <c r="V62446" s="53"/>
      <c r="W62446" s="53"/>
      <c r="X62446" s="53"/>
      <c r="Y62446" s="55"/>
    </row>
    <row r="62447" spans="21:25" x14ac:dyDescent="0.2">
      <c r="U62447" s="55"/>
      <c r="V62447" s="53"/>
      <c r="W62447" s="53"/>
      <c r="X62447" s="53"/>
      <c r="Y62447" s="55"/>
    </row>
    <row r="62448" spans="21:25" x14ac:dyDescent="0.2">
      <c r="U62448" s="55"/>
      <c r="V62448" s="53"/>
      <c r="W62448" s="53"/>
      <c r="X62448" s="53"/>
      <c r="Y62448" s="55"/>
    </row>
    <row r="62449" spans="21:25" x14ac:dyDescent="0.2">
      <c r="U62449" s="55"/>
      <c r="V62449" s="53"/>
      <c r="W62449" s="53"/>
      <c r="X62449" s="53"/>
      <c r="Y62449" s="55"/>
    </row>
    <row r="62450" spans="21:25" x14ac:dyDescent="0.2">
      <c r="U62450" s="55"/>
      <c r="V62450" s="53"/>
      <c r="W62450" s="53"/>
      <c r="X62450" s="53"/>
      <c r="Y62450" s="55"/>
    </row>
    <row r="62451" spans="21:25" x14ac:dyDescent="0.2">
      <c r="U62451" s="55"/>
      <c r="V62451" s="53"/>
      <c r="W62451" s="53"/>
      <c r="X62451" s="53"/>
      <c r="Y62451" s="55"/>
    </row>
    <row r="62452" spans="21:25" x14ac:dyDescent="0.2">
      <c r="U62452" s="55"/>
      <c r="V62452" s="53"/>
      <c r="W62452" s="53"/>
      <c r="X62452" s="53"/>
      <c r="Y62452" s="55"/>
    </row>
    <row r="62453" spans="21:25" x14ac:dyDescent="0.2">
      <c r="U62453" s="55"/>
      <c r="V62453" s="53"/>
      <c r="W62453" s="53"/>
      <c r="X62453" s="53"/>
      <c r="Y62453" s="55"/>
    </row>
    <row r="62454" spans="21:25" x14ac:dyDescent="0.2">
      <c r="U62454" s="55"/>
      <c r="V62454" s="53"/>
      <c r="W62454" s="53"/>
      <c r="X62454" s="53"/>
      <c r="Y62454" s="55"/>
    </row>
    <row r="62455" spans="21:25" x14ac:dyDescent="0.2">
      <c r="U62455" s="55"/>
      <c r="V62455" s="53"/>
      <c r="W62455" s="53"/>
      <c r="X62455" s="53"/>
      <c r="Y62455" s="55"/>
    </row>
    <row r="62456" spans="21:25" x14ac:dyDescent="0.2">
      <c r="U62456" s="55"/>
      <c r="V62456" s="53"/>
      <c r="W62456" s="53"/>
      <c r="X62456" s="53"/>
      <c r="Y62456" s="55"/>
    </row>
    <row r="62457" spans="21:25" x14ac:dyDescent="0.2">
      <c r="U62457" s="55"/>
      <c r="V62457" s="53"/>
      <c r="W62457" s="53"/>
      <c r="X62457" s="53"/>
      <c r="Y62457" s="55"/>
    </row>
    <row r="62458" spans="21:25" x14ac:dyDescent="0.2">
      <c r="U62458" s="55"/>
      <c r="V62458" s="53"/>
      <c r="W62458" s="53"/>
      <c r="X62458" s="53"/>
      <c r="Y62458" s="55"/>
    </row>
    <row r="62459" spans="21:25" x14ac:dyDescent="0.2">
      <c r="U62459" s="55"/>
      <c r="V62459" s="53"/>
      <c r="W62459" s="53"/>
      <c r="X62459" s="53"/>
      <c r="Y62459" s="55"/>
    </row>
    <row r="62460" spans="21:25" x14ac:dyDescent="0.2">
      <c r="U62460" s="55"/>
      <c r="V62460" s="53"/>
      <c r="W62460" s="53"/>
      <c r="X62460" s="53"/>
      <c r="Y62460" s="55"/>
    </row>
    <row r="62461" spans="21:25" x14ac:dyDescent="0.2">
      <c r="U62461" s="55"/>
      <c r="V62461" s="53"/>
      <c r="W62461" s="53"/>
      <c r="X62461" s="53"/>
      <c r="Y62461" s="55"/>
    </row>
    <row r="62462" spans="21:25" x14ac:dyDescent="0.2">
      <c r="U62462" s="55"/>
      <c r="V62462" s="53"/>
      <c r="W62462" s="53"/>
      <c r="X62462" s="53"/>
      <c r="Y62462" s="55"/>
    </row>
    <row r="62463" spans="21:25" x14ac:dyDescent="0.2">
      <c r="U62463" s="55"/>
      <c r="V62463" s="53"/>
      <c r="W62463" s="53"/>
      <c r="X62463" s="53"/>
      <c r="Y62463" s="55"/>
    </row>
    <row r="62464" spans="21:25" x14ac:dyDescent="0.2">
      <c r="U62464" s="55"/>
      <c r="V62464" s="53"/>
      <c r="W62464" s="53"/>
      <c r="X62464" s="53"/>
      <c r="Y62464" s="55"/>
    </row>
    <row r="62465" spans="21:25" x14ac:dyDescent="0.2">
      <c r="U62465" s="55"/>
      <c r="V62465" s="53"/>
      <c r="W62465" s="53"/>
      <c r="X62465" s="53"/>
      <c r="Y62465" s="55"/>
    </row>
    <row r="62466" spans="21:25" x14ac:dyDescent="0.2">
      <c r="U62466" s="55"/>
      <c r="V62466" s="53"/>
      <c r="W62466" s="53"/>
      <c r="X62466" s="53"/>
      <c r="Y62466" s="55"/>
    </row>
    <row r="62467" spans="21:25" x14ac:dyDescent="0.2">
      <c r="U62467" s="55"/>
      <c r="V62467" s="53"/>
      <c r="W62467" s="53"/>
      <c r="X62467" s="53"/>
      <c r="Y62467" s="55"/>
    </row>
    <row r="62468" spans="21:25" x14ac:dyDescent="0.2">
      <c r="U62468" s="55"/>
      <c r="V62468" s="53"/>
      <c r="W62468" s="53"/>
      <c r="X62468" s="53"/>
      <c r="Y62468" s="55"/>
    </row>
    <row r="62469" spans="21:25" x14ac:dyDescent="0.2">
      <c r="U62469" s="55"/>
      <c r="V62469" s="53"/>
      <c r="W62469" s="53"/>
      <c r="X62469" s="53"/>
      <c r="Y62469" s="55"/>
    </row>
    <row r="62470" spans="21:25" x14ac:dyDescent="0.2">
      <c r="U62470" s="55"/>
      <c r="V62470" s="53"/>
      <c r="W62470" s="53"/>
      <c r="X62470" s="53"/>
      <c r="Y62470" s="55"/>
    </row>
    <row r="62471" spans="21:25" x14ac:dyDescent="0.2">
      <c r="U62471" s="55"/>
      <c r="V62471" s="53"/>
      <c r="W62471" s="53"/>
      <c r="X62471" s="53"/>
      <c r="Y62471" s="55"/>
    </row>
    <row r="62472" spans="21:25" x14ac:dyDescent="0.2">
      <c r="U62472" s="55"/>
      <c r="V62472" s="53"/>
      <c r="W62472" s="53"/>
      <c r="X62472" s="53"/>
      <c r="Y62472" s="55"/>
    </row>
    <row r="62473" spans="21:25" x14ac:dyDescent="0.2">
      <c r="U62473" s="55"/>
      <c r="V62473" s="53"/>
      <c r="W62473" s="53"/>
      <c r="X62473" s="53"/>
      <c r="Y62473" s="55"/>
    </row>
    <row r="62474" spans="21:25" x14ac:dyDescent="0.2">
      <c r="U62474" s="55"/>
      <c r="V62474" s="53"/>
      <c r="W62474" s="53"/>
      <c r="X62474" s="53"/>
      <c r="Y62474" s="55"/>
    </row>
    <row r="62475" spans="21:25" x14ac:dyDescent="0.2">
      <c r="U62475" s="55"/>
      <c r="V62475" s="53"/>
      <c r="W62475" s="53"/>
      <c r="X62475" s="53"/>
      <c r="Y62475" s="55"/>
    </row>
    <row r="62476" spans="21:25" x14ac:dyDescent="0.2">
      <c r="U62476" s="55"/>
      <c r="V62476" s="53"/>
      <c r="W62476" s="53"/>
      <c r="X62476" s="53"/>
      <c r="Y62476" s="55"/>
    </row>
    <row r="62477" spans="21:25" x14ac:dyDescent="0.2">
      <c r="U62477" s="55"/>
      <c r="V62477" s="53"/>
      <c r="W62477" s="53"/>
      <c r="X62477" s="53"/>
      <c r="Y62477" s="55"/>
    </row>
    <row r="62478" spans="21:25" x14ac:dyDescent="0.2">
      <c r="U62478" s="55"/>
      <c r="V62478" s="53"/>
      <c r="W62478" s="53"/>
      <c r="X62478" s="53"/>
      <c r="Y62478" s="55"/>
    </row>
    <row r="62479" spans="21:25" x14ac:dyDescent="0.2">
      <c r="U62479" s="55"/>
      <c r="V62479" s="53"/>
      <c r="W62479" s="53"/>
      <c r="X62479" s="53"/>
      <c r="Y62479" s="55"/>
    </row>
    <row r="62480" spans="21:25" x14ac:dyDescent="0.2">
      <c r="U62480" s="55"/>
      <c r="V62480" s="53"/>
      <c r="W62480" s="53"/>
      <c r="X62480" s="53"/>
      <c r="Y62480" s="55"/>
    </row>
    <row r="62481" spans="21:25" x14ac:dyDescent="0.2">
      <c r="U62481" s="55"/>
      <c r="V62481" s="53"/>
      <c r="W62481" s="53"/>
      <c r="X62481" s="53"/>
      <c r="Y62481" s="55"/>
    </row>
    <row r="62482" spans="21:25" x14ac:dyDescent="0.2">
      <c r="U62482" s="55"/>
      <c r="V62482" s="53"/>
      <c r="W62482" s="53"/>
      <c r="X62482" s="53"/>
      <c r="Y62482" s="55"/>
    </row>
    <row r="62483" spans="21:25" x14ac:dyDescent="0.2">
      <c r="U62483" s="55"/>
      <c r="V62483" s="53"/>
      <c r="W62483" s="53"/>
      <c r="X62483" s="53"/>
      <c r="Y62483" s="55"/>
    </row>
    <row r="62484" spans="21:25" x14ac:dyDescent="0.2">
      <c r="U62484" s="55"/>
      <c r="V62484" s="53"/>
      <c r="W62484" s="53"/>
      <c r="X62484" s="53"/>
      <c r="Y62484" s="55"/>
    </row>
    <row r="62485" spans="21:25" x14ac:dyDescent="0.2">
      <c r="U62485" s="55"/>
      <c r="V62485" s="53"/>
      <c r="W62485" s="53"/>
      <c r="X62485" s="53"/>
      <c r="Y62485" s="55"/>
    </row>
    <row r="62486" spans="21:25" x14ac:dyDescent="0.2">
      <c r="U62486" s="55"/>
      <c r="V62486" s="53"/>
      <c r="W62486" s="53"/>
      <c r="X62486" s="53"/>
      <c r="Y62486" s="55"/>
    </row>
    <row r="62487" spans="21:25" x14ac:dyDescent="0.2">
      <c r="U62487" s="55"/>
      <c r="V62487" s="53"/>
      <c r="W62487" s="53"/>
      <c r="X62487" s="53"/>
      <c r="Y62487" s="55"/>
    </row>
    <row r="62488" spans="21:25" x14ac:dyDescent="0.2">
      <c r="U62488" s="55"/>
      <c r="V62488" s="53"/>
      <c r="W62488" s="53"/>
      <c r="X62488" s="53"/>
      <c r="Y62488" s="55"/>
    </row>
    <row r="62489" spans="21:25" x14ac:dyDescent="0.2">
      <c r="U62489" s="55"/>
      <c r="V62489" s="53"/>
      <c r="W62489" s="53"/>
      <c r="X62489" s="53"/>
      <c r="Y62489" s="55"/>
    </row>
    <row r="62490" spans="21:25" x14ac:dyDescent="0.2">
      <c r="U62490" s="55"/>
      <c r="V62490" s="53"/>
      <c r="W62490" s="53"/>
      <c r="X62490" s="53"/>
      <c r="Y62490" s="55"/>
    </row>
    <row r="62491" spans="21:25" x14ac:dyDescent="0.2">
      <c r="U62491" s="55"/>
      <c r="V62491" s="53"/>
      <c r="W62491" s="53"/>
      <c r="X62491" s="53"/>
      <c r="Y62491" s="55"/>
    </row>
    <row r="62492" spans="21:25" x14ac:dyDescent="0.2">
      <c r="U62492" s="55"/>
      <c r="V62492" s="53"/>
      <c r="W62492" s="53"/>
      <c r="X62492" s="53"/>
      <c r="Y62492" s="55"/>
    </row>
    <row r="62493" spans="21:25" x14ac:dyDescent="0.2">
      <c r="U62493" s="55"/>
      <c r="V62493" s="53"/>
      <c r="W62493" s="53"/>
      <c r="X62493" s="53"/>
      <c r="Y62493" s="55"/>
    </row>
    <row r="62494" spans="21:25" x14ac:dyDescent="0.2">
      <c r="U62494" s="55"/>
      <c r="V62494" s="53"/>
      <c r="W62494" s="53"/>
      <c r="X62494" s="53"/>
      <c r="Y62494" s="55"/>
    </row>
    <row r="62495" spans="21:25" x14ac:dyDescent="0.2">
      <c r="U62495" s="55"/>
      <c r="V62495" s="53"/>
      <c r="W62495" s="53"/>
      <c r="X62495" s="53"/>
      <c r="Y62495" s="55"/>
    </row>
    <row r="62496" spans="21:25" x14ac:dyDescent="0.2">
      <c r="U62496" s="55"/>
      <c r="V62496" s="53"/>
      <c r="W62496" s="53"/>
      <c r="X62496" s="53"/>
      <c r="Y62496" s="55"/>
    </row>
    <row r="62497" spans="21:25" x14ac:dyDescent="0.2">
      <c r="U62497" s="55"/>
      <c r="V62497" s="53"/>
      <c r="W62497" s="53"/>
      <c r="X62497" s="53"/>
      <c r="Y62497" s="55"/>
    </row>
    <row r="62498" spans="21:25" x14ac:dyDescent="0.2">
      <c r="U62498" s="55"/>
      <c r="V62498" s="53"/>
      <c r="W62498" s="53"/>
      <c r="X62498" s="53"/>
      <c r="Y62498" s="55"/>
    </row>
    <row r="62499" spans="21:25" x14ac:dyDescent="0.2">
      <c r="U62499" s="55"/>
      <c r="V62499" s="53"/>
      <c r="W62499" s="53"/>
      <c r="X62499" s="53"/>
      <c r="Y62499" s="55"/>
    </row>
    <row r="62500" spans="21:25" x14ac:dyDescent="0.2">
      <c r="U62500" s="55"/>
      <c r="V62500" s="53"/>
      <c r="W62500" s="53"/>
      <c r="X62500" s="53"/>
      <c r="Y62500" s="55"/>
    </row>
    <row r="62501" spans="21:25" x14ac:dyDescent="0.2">
      <c r="U62501" s="55"/>
      <c r="V62501" s="53"/>
      <c r="W62501" s="53"/>
      <c r="X62501" s="53"/>
      <c r="Y62501" s="55"/>
    </row>
    <row r="62502" spans="21:25" x14ac:dyDescent="0.2">
      <c r="U62502" s="55"/>
      <c r="V62502" s="53"/>
      <c r="W62502" s="53"/>
      <c r="X62502" s="53"/>
      <c r="Y62502" s="55"/>
    </row>
    <row r="62503" spans="21:25" x14ac:dyDescent="0.2">
      <c r="U62503" s="55"/>
      <c r="V62503" s="53"/>
      <c r="W62503" s="53"/>
      <c r="X62503" s="53"/>
      <c r="Y62503" s="55"/>
    </row>
    <row r="62504" spans="21:25" x14ac:dyDescent="0.2">
      <c r="U62504" s="55"/>
      <c r="V62504" s="53"/>
      <c r="W62504" s="53"/>
      <c r="X62504" s="53"/>
      <c r="Y62504" s="55"/>
    </row>
    <row r="62505" spans="21:25" x14ac:dyDescent="0.2">
      <c r="U62505" s="55"/>
      <c r="V62505" s="53"/>
      <c r="W62505" s="53"/>
      <c r="X62505" s="53"/>
      <c r="Y62505" s="55"/>
    </row>
    <row r="62506" spans="21:25" x14ac:dyDescent="0.2">
      <c r="U62506" s="55"/>
      <c r="V62506" s="53"/>
      <c r="W62506" s="53"/>
      <c r="X62506" s="53"/>
      <c r="Y62506" s="55"/>
    </row>
    <row r="62507" spans="21:25" x14ac:dyDescent="0.2">
      <c r="U62507" s="55"/>
      <c r="V62507" s="53"/>
      <c r="W62507" s="53"/>
      <c r="X62507" s="53"/>
      <c r="Y62507" s="55"/>
    </row>
    <row r="62508" spans="21:25" x14ac:dyDescent="0.2">
      <c r="U62508" s="55"/>
      <c r="V62508" s="53"/>
      <c r="W62508" s="53"/>
      <c r="X62508" s="53"/>
      <c r="Y62508" s="55"/>
    </row>
    <row r="62509" spans="21:25" x14ac:dyDescent="0.2">
      <c r="U62509" s="55"/>
      <c r="V62509" s="53"/>
      <c r="W62509" s="53"/>
      <c r="X62509" s="53"/>
      <c r="Y62509" s="55"/>
    </row>
    <row r="62510" spans="21:25" x14ac:dyDescent="0.2">
      <c r="U62510" s="55"/>
      <c r="V62510" s="53"/>
      <c r="W62510" s="53"/>
      <c r="X62510" s="53"/>
      <c r="Y62510" s="55"/>
    </row>
    <row r="62511" spans="21:25" x14ac:dyDescent="0.2">
      <c r="U62511" s="55"/>
      <c r="V62511" s="53"/>
      <c r="W62511" s="53"/>
      <c r="X62511" s="53"/>
      <c r="Y62511" s="55"/>
    </row>
    <row r="62512" spans="21:25" x14ac:dyDescent="0.2">
      <c r="U62512" s="55"/>
      <c r="V62512" s="53"/>
      <c r="W62512" s="53"/>
      <c r="X62512" s="53"/>
      <c r="Y62512" s="55"/>
    </row>
    <row r="62513" spans="21:25" x14ac:dyDescent="0.2">
      <c r="U62513" s="55"/>
      <c r="V62513" s="53"/>
      <c r="W62513" s="53"/>
      <c r="X62513" s="53"/>
      <c r="Y62513" s="55"/>
    </row>
    <row r="62514" spans="21:25" x14ac:dyDescent="0.2">
      <c r="U62514" s="55"/>
      <c r="V62514" s="53"/>
      <c r="W62514" s="53"/>
      <c r="X62514" s="53"/>
      <c r="Y62514" s="55"/>
    </row>
    <row r="62515" spans="21:25" x14ac:dyDescent="0.2">
      <c r="U62515" s="55"/>
      <c r="V62515" s="53"/>
      <c r="W62515" s="53"/>
      <c r="X62515" s="53"/>
      <c r="Y62515" s="55"/>
    </row>
    <row r="62516" spans="21:25" x14ac:dyDescent="0.2">
      <c r="U62516" s="55"/>
      <c r="V62516" s="53"/>
      <c r="W62516" s="53"/>
      <c r="X62516" s="53"/>
      <c r="Y62516" s="55"/>
    </row>
    <row r="62517" spans="21:25" x14ac:dyDescent="0.2">
      <c r="U62517" s="55"/>
      <c r="V62517" s="53"/>
      <c r="W62517" s="53"/>
      <c r="X62517" s="53"/>
      <c r="Y62517" s="55"/>
    </row>
    <row r="62518" spans="21:25" x14ac:dyDescent="0.2">
      <c r="U62518" s="55"/>
      <c r="V62518" s="53"/>
      <c r="W62518" s="53"/>
      <c r="X62518" s="53"/>
      <c r="Y62518" s="55"/>
    </row>
    <row r="62519" spans="21:25" x14ac:dyDescent="0.2">
      <c r="U62519" s="55"/>
      <c r="V62519" s="53"/>
      <c r="W62519" s="53"/>
      <c r="X62519" s="53"/>
      <c r="Y62519" s="55"/>
    </row>
    <row r="62520" spans="21:25" x14ac:dyDescent="0.2">
      <c r="U62520" s="55"/>
      <c r="V62520" s="53"/>
      <c r="W62520" s="53"/>
      <c r="X62520" s="53"/>
      <c r="Y62520" s="55"/>
    </row>
    <row r="62521" spans="21:25" x14ac:dyDescent="0.2">
      <c r="U62521" s="55"/>
      <c r="V62521" s="53"/>
      <c r="W62521" s="53"/>
      <c r="X62521" s="53"/>
      <c r="Y62521" s="55"/>
    </row>
    <row r="62522" spans="21:25" x14ac:dyDescent="0.2">
      <c r="U62522" s="55"/>
      <c r="V62522" s="53"/>
      <c r="W62522" s="53"/>
      <c r="X62522" s="53"/>
      <c r="Y62522" s="55"/>
    </row>
    <row r="62523" spans="21:25" x14ac:dyDescent="0.2">
      <c r="U62523" s="55"/>
      <c r="V62523" s="53"/>
      <c r="W62523" s="53"/>
      <c r="X62523" s="53"/>
      <c r="Y62523" s="55"/>
    </row>
    <row r="62524" spans="21:25" x14ac:dyDescent="0.2">
      <c r="U62524" s="55"/>
      <c r="V62524" s="53"/>
      <c r="W62524" s="53"/>
      <c r="X62524" s="53"/>
      <c r="Y62524" s="55"/>
    </row>
    <row r="62525" spans="21:25" x14ac:dyDescent="0.2">
      <c r="U62525" s="55"/>
      <c r="V62525" s="53"/>
      <c r="W62525" s="53"/>
      <c r="X62525" s="53"/>
      <c r="Y62525" s="55"/>
    </row>
    <row r="62526" spans="21:25" x14ac:dyDescent="0.2">
      <c r="U62526" s="55"/>
      <c r="V62526" s="53"/>
      <c r="W62526" s="53"/>
      <c r="X62526" s="53"/>
      <c r="Y62526" s="55"/>
    </row>
    <row r="62527" spans="21:25" x14ac:dyDescent="0.2">
      <c r="U62527" s="55"/>
      <c r="V62527" s="53"/>
      <c r="W62527" s="53"/>
      <c r="X62527" s="53"/>
      <c r="Y62527" s="55"/>
    </row>
    <row r="62528" spans="21:25" x14ac:dyDescent="0.2">
      <c r="U62528" s="55"/>
      <c r="V62528" s="53"/>
      <c r="W62528" s="53"/>
      <c r="X62528" s="53"/>
      <c r="Y62528" s="55"/>
    </row>
    <row r="62529" spans="21:25" x14ac:dyDescent="0.2">
      <c r="U62529" s="55"/>
      <c r="V62529" s="53"/>
      <c r="W62529" s="53"/>
      <c r="X62529" s="53"/>
      <c r="Y62529" s="55"/>
    </row>
    <row r="62530" spans="21:25" x14ac:dyDescent="0.2">
      <c r="U62530" s="55"/>
      <c r="V62530" s="53"/>
      <c r="W62530" s="53"/>
      <c r="X62530" s="53"/>
      <c r="Y62530" s="55"/>
    </row>
    <row r="62531" spans="21:25" x14ac:dyDescent="0.2">
      <c r="U62531" s="55"/>
      <c r="V62531" s="53"/>
      <c r="W62531" s="53"/>
      <c r="X62531" s="53"/>
      <c r="Y62531" s="55"/>
    </row>
    <row r="62532" spans="21:25" x14ac:dyDescent="0.2">
      <c r="U62532" s="55"/>
      <c r="V62532" s="53"/>
      <c r="W62532" s="53"/>
      <c r="X62532" s="53"/>
      <c r="Y62532" s="55"/>
    </row>
    <row r="62533" spans="21:25" x14ac:dyDescent="0.2">
      <c r="U62533" s="55"/>
      <c r="V62533" s="53"/>
      <c r="W62533" s="53"/>
      <c r="X62533" s="53"/>
      <c r="Y62533" s="55"/>
    </row>
    <row r="62534" spans="21:25" x14ac:dyDescent="0.2">
      <c r="U62534" s="55"/>
      <c r="V62534" s="53"/>
      <c r="W62534" s="53"/>
      <c r="X62534" s="53"/>
      <c r="Y62534" s="55"/>
    </row>
    <row r="62535" spans="21:25" x14ac:dyDescent="0.2">
      <c r="U62535" s="55"/>
      <c r="V62535" s="53"/>
      <c r="W62535" s="53"/>
      <c r="X62535" s="53"/>
      <c r="Y62535" s="55"/>
    </row>
    <row r="62536" spans="21:25" x14ac:dyDescent="0.2">
      <c r="U62536" s="55"/>
      <c r="V62536" s="53"/>
      <c r="W62536" s="53"/>
      <c r="X62536" s="53"/>
      <c r="Y62536" s="55"/>
    </row>
    <row r="62537" spans="21:25" x14ac:dyDescent="0.2">
      <c r="U62537" s="55"/>
      <c r="V62537" s="53"/>
      <c r="W62537" s="53"/>
      <c r="X62537" s="53"/>
      <c r="Y62537" s="55"/>
    </row>
    <row r="62538" spans="21:25" x14ac:dyDescent="0.2">
      <c r="U62538" s="55"/>
      <c r="V62538" s="53"/>
      <c r="W62538" s="53"/>
      <c r="X62538" s="53"/>
      <c r="Y62538" s="55"/>
    </row>
    <row r="62539" spans="21:25" x14ac:dyDescent="0.2">
      <c r="U62539" s="55"/>
      <c r="V62539" s="53"/>
      <c r="W62539" s="53"/>
      <c r="X62539" s="53"/>
      <c r="Y62539" s="55"/>
    </row>
    <row r="62540" spans="21:25" x14ac:dyDescent="0.2">
      <c r="U62540" s="55"/>
      <c r="V62540" s="53"/>
      <c r="W62540" s="53"/>
      <c r="X62540" s="53"/>
      <c r="Y62540" s="55"/>
    </row>
    <row r="62541" spans="21:25" x14ac:dyDescent="0.2">
      <c r="U62541" s="55"/>
      <c r="V62541" s="53"/>
      <c r="W62541" s="53"/>
      <c r="X62541" s="53"/>
      <c r="Y62541" s="55"/>
    </row>
    <row r="62542" spans="21:25" x14ac:dyDescent="0.2">
      <c r="U62542" s="55"/>
      <c r="V62542" s="53"/>
      <c r="W62542" s="53"/>
      <c r="X62542" s="53"/>
      <c r="Y62542" s="55"/>
    </row>
    <row r="62543" spans="21:25" x14ac:dyDescent="0.2">
      <c r="U62543" s="55"/>
      <c r="V62543" s="53"/>
      <c r="W62543" s="53"/>
      <c r="X62543" s="53"/>
      <c r="Y62543" s="55"/>
    </row>
    <row r="62544" spans="21:25" x14ac:dyDescent="0.2">
      <c r="U62544" s="55"/>
      <c r="V62544" s="53"/>
      <c r="W62544" s="53"/>
      <c r="X62544" s="53"/>
      <c r="Y62544" s="55"/>
    </row>
    <row r="62545" spans="21:25" x14ac:dyDescent="0.2">
      <c r="U62545" s="55"/>
      <c r="V62545" s="53"/>
      <c r="W62545" s="53"/>
      <c r="X62545" s="53"/>
      <c r="Y62545" s="55"/>
    </row>
    <row r="62546" spans="21:25" x14ac:dyDescent="0.2">
      <c r="U62546" s="55"/>
      <c r="V62546" s="53"/>
      <c r="W62546" s="53"/>
      <c r="X62546" s="53"/>
      <c r="Y62546" s="55"/>
    </row>
    <row r="62547" spans="21:25" x14ac:dyDescent="0.2">
      <c r="U62547" s="55"/>
      <c r="V62547" s="53"/>
      <c r="W62547" s="53"/>
      <c r="X62547" s="53"/>
      <c r="Y62547" s="55"/>
    </row>
    <row r="62548" spans="21:25" x14ac:dyDescent="0.2">
      <c r="U62548" s="55"/>
      <c r="V62548" s="53"/>
      <c r="W62548" s="53"/>
      <c r="X62548" s="53"/>
      <c r="Y62548" s="55"/>
    </row>
    <row r="62549" spans="21:25" x14ac:dyDescent="0.2">
      <c r="U62549" s="55"/>
      <c r="V62549" s="53"/>
      <c r="W62549" s="53"/>
      <c r="X62549" s="53"/>
      <c r="Y62549" s="55"/>
    </row>
    <row r="62550" spans="21:25" x14ac:dyDescent="0.2">
      <c r="U62550" s="55"/>
      <c r="V62550" s="53"/>
      <c r="W62550" s="53"/>
      <c r="X62550" s="53"/>
      <c r="Y62550" s="55"/>
    </row>
    <row r="62551" spans="21:25" x14ac:dyDescent="0.2">
      <c r="U62551" s="55"/>
      <c r="V62551" s="53"/>
      <c r="W62551" s="53"/>
      <c r="X62551" s="53"/>
      <c r="Y62551" s="55"/>
    </row>
    <row r="62552" spans="21:25" x14ac:dyDescent="0.2">
      <c r="U62552" s="55"/>
      <c r="V62552" s="53"/>
      <c r="W62552" s="53"/>
      <c r="X62552" s="53"/>
      <c r="Y62552" s="55"/>
    </row>
    <row r="62553" spans="21:25" x14ac:dyDescent="0.2">
      <c r="U62553" s="55"/>
      <c r="V62553" s="53"/>
      <c r="W62553" s="53"/>
      <c r="X62553" s="53"/>
      <c r="Y62553" s="55"/>
    </row>
    <row r="62554" spans="21:25" x14ac:dyDescent="0.2">
      <c r="U62554" s="55"/>
      <c r="V62554" s="53"/>
      <c r="W62554" s="53"/>
      <c r="X62554" s="53"/>
      <c r="Y62554" s="55"/>
    </row>
    <row r="62555" spans="21:25" x14ac:dyDescent="0.2">
      <c r="U62555" s="55"/>
      <c r="V62555" s="53"/>
      <c r="W62555" s="53"/>
      <c r="X62555" s="53"/>
      <c r="Y62555" s="55"/>
    </row>
    <row r="62556" spans="21:25" x14ac:dyDescent="0.2">
      <c r="U62556" s="55"/>
      <c r="V62556" s="53"/>
      <c r="W62556" s="53"/>
      <c r="X62556" s="53"/>
      <c r="Y62556" s="55"/>
    </row>
    <row r="62557" spans="21:25" x14ac:dyDescent="0.2">
      <c r="U62557" s="55"/>
      <c r="V62557" s="53"/>
      <c r="W62557" s="53"/>
      <c r="X62557" s="53"/>
      <c r="Y62557" s="55"/>
    </row>
    <row r="62558" spans="21:25" x14ac:dyDescent="0.2">
      <c r="U62558" s="55"/>
      <c r="V62558" s="53"/>
      <c r="W62558" s="53"/>
      <c r="X62558" s="53"/>
      <c r="Y62558" s="55"/>
    </row>
    <row r="62559" spans="21:25" x14ac:dyDescent="0.2">
      <c r="U62559" s="55"/>
      <c r="V62559" s="53"/>
      <c r="W62559" s="53"/>
      <c r="X62559" s="53"/>
      <c r="Y62559" s="55"/>
    </row>
    <row r="62560" spans="21:25" x14ac:dyDescent="0.2">
      <c r="U62560" s="55"/>
      <c r="V62560" s="53"/>
      <c r="W62560" s="53"/>
      <c r="X62560" s="53"/>
      <c r="Y62560" s="55"/>
    </row>
    <row r="62561" spans="21:25" x14ac:dyDescent="0.2">
      <c r="U62561" s="55"/>
      <c r="V62561" s="53"/>
      <c r="W62561" s="53"/>
      <c r="X62561" s="53"/>
      <c r="Y62561" s="55"/>
    </row>
    <row r="62562" spans="21:25" x14ac:dyDescent="0.2">
      <c r="U62562" s="55"/>
      <c r="V62562" s="53"/>
      <c r="W62562" s="53"/>
      <c r="X62562" s="53"/>
      <c r="Y62562" s="55"/>
    </row>
    <row r="62563" spans="21:25" x14ac:dyDescent="0.2">
      <c r="U62563" s="55"/>
      <c r="V62563" s="53"/>
      <c r="W62563" s="53"/>
      <c r="X62563" s="53"/>
      <c r="Y62563" s="55"/>
    </row>
    <row r="62564" spans="21:25" x14ac:dyDescent="0.2">
      <c r="U62564" s="55"/>
      <c r="V62564" s="53"/>
      <c r="W62564" s="53"/>
      <c r="X62564" s="53"/>
      <c r="Y62564" s="55"/>
    </row>
    <row r="62565" spans="21:25" x14ac:dyDescent="0.2">
      <c r="U62565" s="55"/>
      <c r="V62565" s="53"/>
      <c r="W62565" s="53"/>
      <c r="X62565" s="53"/>
      <c r="Y62565" s="55"/>
    </row>
    <row r="62566" spans="21:25" x14ac:dyDescent="0.2">
      <c r="U62566" s="55"/>
      <c r="V62566" s="53"/>
      <c r="W62566" s="53"/>
      <c r="X62566" s="53"/>
      <c r="Y62566" s="55"/>
    </row>
    <row r="62567" spans="21:25" x14ac:dyDescent="0.2">
      <c r="U62567" s="55"/>
      <c r="V62567" s="53"/>
      <c r="W62567" s="53"/>
      <c r="X62567" s="53"/>
      <c r="Y62567" s="55"/>
    </row>
    <row r="62568" spans="21:25" x14ac:dyDescent="0.2">
      <c r="U62568" s="55"/>
      <c r="V62568" s="53"/>
      <c r="W62568" s="53"/>
      <c r="X62568" s="53"/>
      <c r="Y62568" s="55"/>
    </row>
    <row r="62569" spans="21:25" x14ac:dyDescent="0.2">
      <c r="U62569" s="55"/>
      <c r="V62569" s="53"/>
      <c r="W62569" s="53"/>
      <c r="X62569" s="53"/>
      <c r="Y62569" s="55"/>
    </row>
    <row r="62570" spans="21:25" x14ac:dyDescent="0.2">
      <c r="U62570" s="55"/>
      <c r="V62570" s="53"/>
      <c r="W62570" s="53"/>
      <c r="X62570" s="53"/>
      <c r="Y62570" s="55"/>
    </row>
    <row r="62571" spans="21:25" x14ac:dyDescent="0.2">
      <c r="U62571" s="55"/>
      <c r="V62571" s="53"/>
      <c r="W62571" s="53"/>
      <c r="X62571" s="53"/>
      <c r="Y62571" s="55"/>
    </row>
    <row r="62572" spans="21:25" x14ac:dyDescent="0.2">
      <c r="U62572" s="55"/>
      <c r="V62572" s="53"/>
      <c r="W62572" s="53"/>
      <c r="X62572" s="53"/>
      <c r="Y62572" s="55"/>
    </row>
    <row r="62573" spans="21:25" x14ac:dyDescent="0.2">
      <c r="U62573" s="55"/>
      <c r="V62573" s="53"/>
      <c r="W62573" s="53"/>
      <c r="X62573" s="53"/>
      <c r="Y62573" s="55"/>
    </row>
    <row r="62574" spans="21:25" x14ac:dyDescent="0.2">
      <c r="U62574" s="55"/>
      <c r="V62574" s="53"/>
      <c r="W62574" s="53"/>
      <c r="X62574" s="53"/>
      <c r="Y62574" s="55"/>
    </row>
    <row r="62575" spans="21:25" x14ac:dyDescent="0.2">
      <c r="U62575" s="55"/>
      <c r="V62575" s="53"/>
      <c r="W62575" s="53"/>
      <c r="X62575" s="53"/>
      <c r="Y62575" s="55"/>
    </row>
    <row r="62576" spans="21:25" x14ac:dyDescent="0.2">
      <c r="U62576" s="55"/>
      <c r="V62576" s="53"/>
      <c r="W62576" s="53"/>
      <c r="X62576" s="53"/>
      <c r="Y62576" s="55"/>
    </row>
    <row r="62577" spans="21:25" x14ac:dyDescent="0.2">
      <c r="U62577" s="55"/>
      <c r="V62577" s="53"/>
      <c r="W62577" s="53"/>
      <c r="X62577" s="53"/>
      <c r="Y62577" s="55"/>
    </row>
    <row r="62578" spans="21:25" x14ac:dyDescent="0.2">
      <c r="U62578" s="55"/>
      <c r="V62578" s="53"/>
      <c r="W62578" s="53"/>
      <c r="X62578" s="53"/>
      <c r="Y62578" s="55"/>
    </row>
    <row r="62579" spans="21:25" x14ac:dyDescent="0.2">
      <c r="U62579" s="55"/>
      <c r="V62579" s="53"/>
      <c r="W62579" s="53"/>
      <c r="X62579" s="53"/>
      <c r="Y62579" s="55"/>
    </row>
    <row r="62580" spans="21:25" x14ac:dyDescent="0.2">
      <c r="U62580" s="55"/>
      <c r="V62580" s="53"/>
      <c r="W62580" s="53"/>
      <c r="X62580" s="53"/>
      <c r="Y62580" s="55"/>
    </row>
    <row r="62581" spans="21:25" x14ac:dyDescent="0.2">
      <c r="U62581" s="55"/>
      <c r="V62581" s="53"/>
      <c r="W62581" s="53"/>
      <c r="X62581" s="53"/>
      <c r="Y62581" s="55"/>
    </row>
    <row r="62582" spans="21:25" x14ac:dyDescent="0.2">
      <c r="U62582" s="55"/>
      <c r="V62582" s="53"/>
      <c r="W62582" s="53"/>
      <c r="X62582" s="53"/>
      <c r="Y62582" s="55"/>
    </row>
    <row r="62583" spans="21:25" x14ac:dyDescent="0.2">
      <c r="U62583" s="55"/>
      <c r="V62583" s="53"/>
      <c r="W62583" s="53"/>
      <c r="X62583" s="53"/>
      <c r="Y62583" s="55"/>
    </row>
    <row r="62584" spans="21:25" x14ac:dyDescent="0.2">
      <c r="U62584" s="55"/>
      <c r="V62584" s="53"/>
      <c r="W62584" s="53"/>
      <c r="X62584" s="53"/>
      <c r="Y62584" s="55"/>
    </row>
    <row r="62585" spans="21:25" x14ac:dyDescent="0.2">
      <c r="U62585" s="55"/>
      <c r="V62585" s="53"/>
      <c r="W62585" s="53"/>
      <c r="X62585" s="53"/>
      <c r="Y62585" s="55"/>
    </row>
    <row r="62586" spans="21:25" x14ac:dyDescent="0.2">
      <c r="U62586" s="55"/>
      <c r="V62586" s="53"/>
      <c r="W62586" s="53"/>
      <c r="X62586" s="53"/>
      <c r="Y62586" s="55"/>
    </row>
    <row r="62587" spans="21:25" x14ac:dyDescent="0.2">
      <c r="U62587" s="55"/>
      <c r="V62587" s="53"/>
      <c r="W62587" s="53"/>
      <c r="X62587" s="53"/>
      <c r="Y62587" s="55"/>
    </row>
    <row r="62588" spans="21:25" x14ac:dyDescent="0.2">
      <c r="U62588" s="55"/>
      <c r="V62588" s="53"/>
      <c r="W62588" s="53"/>
      <c r="X62588" s="53"/>
      <c r="Y62588" s="55"/>
    </row>
    <row r="62589" spans="21:25" x14ac:dyDescent="0.2">
      <c r="U62589" s="55"/>
      <c r="V62589" s="53"/>
      <c r="W62589" s="53"/>
      <c r="X62589" s="53"/>
      <c r="Y62589" s="55"/>
    </row>
    <row r="62590" spans="21:25" x14ac:dyDescent="0.2">
      <c r="U62590" s="55"/>
      <c r="V62590" s="53"/>
      <c r="W62590" s="53"/>
      <c r="X62590" s="53"/>
      <c r="Y62590" s="55"/>
    </row>
    <row r="62591" spans="21:25" x14ac:dyDescent="0.2">
      <c r="U62591" s="55"/>
      <c r="V62591" s="53"/>
      <c r="W62591" s="53"/>
      <c r="X62591" s="53"/>
      <c r="Y62591" s="55"/>
    </row>
    <row r="62592" spans="21:25" x14ac:dyDescent="0.2">
      <c r="U62592" s="55"/>
      <c r="V62592" s="53"/>
      <c r="W62592" s="53"/>
      <c r="X62592" s="53"/>
      <c r="Y62592" s="55"/>
    </row>
    <row r="62593" spans="21:25" x14ac:dyDescent="0.2">
      <c r="U62593" s="55"/>
      <c r="V62593" s="53"/>
      <c r="W62593" s="53"/>
      <c r="X62593" s="53"/>
      <c r="Y62593" s="55"/>
    </row>
    <row r="62594" spans="21:25" x14ac:dyDescent="0.2">
      <c r="U62594" s="55"/>
      <c r="V62594" s="53"/>
      <c r="W62594" s="53"/>
      <c r="X62594" s="53"/>
      <c r="Y62594" s="55"/>
    </row>
    <row r="62595" spans="21:25" x14ac:dyDescent="0.2">
      <c r="U62595" s="55"/>
      <c r="V62595" s="53"/>
      <c r="W62595" s="53"/>
      <c r="X62595" s="53"/>
      <c r="Y62595" s="55"/>
    </row>
    <row r="62596" spans="21:25" x14ac:dyDescent="0.2">
      <c r="U62596" s="55"/>
      <c r="V62596" s="53"/>
      <c r="W62596" s="53"/>
      <c r="X62596" s="53"/>
      <c r="Y62596" s="55"/>
    </row>
    <row r="62597" spans="21:25" x14ac:dyDescent="0.2">
      <c r="U62597" s="55"/>
      <c r="V62597" s="53"/>
      <c r="W62597" s="53"/>
      <c r="X62597" s="53"/>
      <c r="Y62597" s="55"/>
    </row>
    <row r="62598" spans="21:25" x14ac:dyDescent="0.2">
      <c r="U62598" s="55"/>
      <c r="V62598" s="53"/>
      <c r="W62598" s="53"/>
      <c r="X62598" s="53"/>
      <c r="Y62598" s="55"/>
    </row>
    <row r="62599" spans="21:25" x14ac:dyDescent="0.2">
      <c r="U62599" s="55"/>
      <c r="V62599" s="53"/>
      <c r="W62599" s="53"/>
      <c r="X62599" s="53"/>
      <c r="Y62599" s="55"/>
    </row>
    <row r="62600" spans="21:25" x14ac:dyDescent="0.2">
      <c r="U62600" s="55"/>
      <c r="V62600" s="53"/>
      <c r="W62600" s="53"/>
      <c r="X62600" s="53"/>
      <c r="Y62600" s="55"/>
    </row>
    <row r="62601" spans="21:25" x14ac:dyDescent="0.2">
      <c r="U62601" s="55"/>
      <c r="V62601" s="53"/>
      <c r="W62601" s="53"/>
      <c r="X62601" s="53"/>
      <c r="Y62601" s="55"/>
    </row>
    <row r="62602" spans="21:25" x14ac:dyDescent="0.2">
      <c r="U62602" s="55"/>
      <c r="V62602" s="53"/>
      <c r="W62602" s="53"/>
      <c r="X62602" s="53"/>
      <c r="Y62602" s="55"/>
    </row>
    <row r="62603" spans="21:25" x14ac:dyDescent="0.2">
      <c r="U62603" s="55"/>
      <c r="V62603" s="53"/>
      <c r="W62603" s="53"/>
      <c r="X62603" s="53"/>
      <c r="Y62603" s="55"/>
    </row>
    <row r="62604" spans="21:25" x14ac:dyDescent="0.2">
      <c r="U62604" s="55"/>
      <c r="V62604" s="53"/>
      <c r="W62604" s="53"/>
      <c r="X62604" s="53"/>
      <c r="Y62604" s="55"/>
    </row>
    <row r="62605" spans="21:25" x14ac:dyDescent="0.2">
      <c r="U62605" s="55"/>
      <c r="V62605" s="53"/>
      <c r="W62605" s="53"/>
      <c r="X62605" s="53"/>
      <c r="Y62605" s="55"/>
    </row>
    <row r="62606" spans="21:25" x14ac:dyDescent="0.2">
      <c r="U62606" s="55"/>
      <c r="V62606" s="53"/>
      <c r="W62606" s="53"/>
      <c r="X62606" s="53"/>
      <c r="Y62606" s="55"/>
    </row>
    <row r="62607" spans="21:25" x14ac:dyDescent="0.2">
      <c r="U62607" s="55"/>
      <c r="V62607" s="53"/>
      <c r="W62607" s="53"/>
      <c r="X62607" s="53"/>
      <c r="Y62607" s="55"/>
    </row>
    <row r="62608" spans="21:25" x14ac:dyDescent="0.2">
      <c r="U62608" s="55"/>
      <c r="V62608" s="53"/>
      <c r="W62608" s="53"/>
      <c r="X62608" s="53"/>
      <c r="Y62608" s="55"/>
    </row>
    <row r="62609" spans="21:25" x14ac:dyDescent="0.2">
      <c r="U62609" s="55"/>
      <c r="V62609" s="53"/>
      <c r="W62609" s="53"/>
      <c r="X62609" s="53"/>
      <c r="Y62609" s="55"/>
    </row>
    <row r="62610" spans="21:25" x14ac:dyDescent="0.2">
      <c r="U62610" s="55"/>
      <c r="V62610" s="53"/>
      <c r="W62610" s="53"/>
      <c r="X62610" s="53"/>
      <c r="Y62610" s="55"/>
    </row>
    <row r="62611" spans="21:25" x14ac:dyDescent="0.2">
      <c r="U62611" s="55"/>
      <c r="V62611" s="53"/>
      <c r="W62611" s="53"/>
      <c r="X62611" s="53"/>
      <c r="Y62611" s="55"/>
    </row>
    <row r="62612" spans="21:25" x14ac:dyDescent="0.2">
      <c r="U62612" s="55"/>
      <c r="V62612" s="53"/>
      <c r="W62612" s="53"/>
      <c r="X62612" s="53"/>
      <c r="Y62612" s="55"/>
    </row>
    <row r="62613" spans="21:25" x14ac:dyDescent="0.2">
      <c r="U62613" s="55"/>
      <c r="V62613" s="53"/>
      <c r="W62613" s="53"/>
      <c r="X62613" s="53"/>
      <c r="Y62613" s="55"/>
    </row>
    <row r="62614" spans="21:25" x14ac:dyDescent="0.2">
      <c r="U62614" s="55"/>
      <c r="V62614" s="53"/>
      <c r="W62614" s="53"/>
      <c r="X62614" s="53"/>
      <c r="Y62614" s="55"/>
    </row>
    <row r="62615" spans="21:25" x14ac:dyDescent="0.2">
      <c r="U62615" s="55"/>
      <c r="V62615" s="53"/>
      <c r="W62615" s="53"/>
      <c r="X62615" s="53"/>
      <c r="Y62615" s="55"/>
    </row>
    <row r="62616" spans="21:25" x14ac:dyDescent="0.2">
      <c r="U62616" s="55"/>
      <c r="V62616" s="53"/>
      <c r="W62616" s="53"/>
      <c r="X62616" s="53"/>
      <c r="Y62616" s="55"/>
    </row>
    <row r="62617" spans="21:25" x14ac:dyDescent="0.2">
      <c r="U62617" s="55"/>
      <c r="V62617" s="53"/>
      <c r="W62617" s="53"/>
      <c r="X62617" s="53"/>
      <c r="Y62617" s="55"/>
    </row>
    <row r="62618" spans="21:25" x14ac:dyDescent="0.2">
      <c r="U62618" s="55"/>
      <c r="V62618" s="53"/>
      <c r="W62618" s="53"/>
      <c r="X62618" s="53"/>
      <c r="Y62618" s="55"/>
    </row>
    <row r="62619" spans="21:25" x14ac:dyDescent="0.2">
      <c r="U62619" s="55"/>
      <c r="V62619" s="53"/>
      <c r="W62619" s="53"/>
      <c r="X62619" s="53"/>
      <c r="Y62619" s="55"/>
    </row>
    <row r="62620" spans="21:25" x14ac:dyDescent="0.2">
      <c r="U62620" s="55"/>
      <c r="V62620" s="53"/>
      <c r="W62620" s="53"/>
      <c r="X62620" s="53"/>
      <c r="Y62620" s="55"/>
    </row>
    <row r="62621" spans="21:25" x14ac:dyDescent="0.2">
      <c r="U62621" s="55"/>
      <c r="V62621" s="53"/>
      <c r="W62621" s="53"/>
      <c r="X62621" s="53"/>
      <c r="Y62621" s="55"/>
    </row>
    <row r="62622" spans="21:25" x14ac:dyDescent="0.2">
      <c r="U62622" s="55"/>
      <c r="V62622" s="53"/>
      <c r="W62622" s="53"/>
      <c r="X62622" s="53"/>
      <c r="Y62622" s="55"/>
    </row>
    <row r="62623" spans="21:25" x14ac:dyDescent="0.2">
      <c r="U62623" s="55"/>
      <c r="V62623" s="53"/>
      <c r="W62623" s="53"/>
      <c r="X62623" s="53"/>
      <c r="Y62623" s="55"/>
    </row>
    <row r="62624" spans="21:25" x14ac:dyDescent="0.2">
      <c r="U62624" s="55"/>
      <c r="V62624" s="53"/>
      <c r="W62624" s="53"/>
      <c r="X62624" s="53"/>
      <c r="Y62624" s="55"/>
    </row>
    <row r="62625" spans="21:25" x14ac:dyDescent="0.2">
      <c r="U62625" s="55"/>
      <c r="V62625" s="53"/>
      <c r="W62625" s="53"/>
      <c r="X62625" s="53"/>
      <c r="Y62625" s="55"/>
    </row>
    <row r="62626" spans="21:25" x14ac:dyDescent="0.2">
      <c r="U62626" s="55"/>
      <c r="V62626" s="53"/>
      <c r="W62626" s="53"/>
      <c r="X62626" s="53"/>
      <c r="Y62626" s="55"/>
    </row>
    <row r="62627" spans="21:25" x14ac:dyDescent="0.2">
      <c r="U62627" s="55"/>
      <c r="V62627" s="53"/>
      <c r="W62627" s="53"/>
      <c r="X62627" s="53"/>
      <c r="Y62627" s="55"/>
    </row>
    <row r="62628" spans="21:25" x14ac:dyDescent="0.2">
      <c r="U62628" s="55"/>
      <c r="V62628" s="53"/>
      <c r="W62628" s="53"/>
      <c r="X62628" s="53"/>
      <c r="Y62628" s="55"/>
    </row>
    <row r="62629" spans="21:25" x14ac:dyDescent="0.2">
      <c r="U62629" s="55"/>
      <c r="V62629" s="53"/>
      <c r="W62629" s="53"/>
      <c r="X62629" s="53"/>
      <c r="Y62629" s="55"/>
    </row>
    <row r="62630" spans="21:25" x14ac:dyDescent="0.2">
      <c r="U62630" s="55"/>
      <c r="V62630" s="53"/>
      <c r="W62630" s="53"/>
      <c r="X62630" s="53"/>
      <c r="Y62630" s="55"/>
    </row>
    <row r="62631" spans="21:25" x14ac:dyDescent="0.2">
      <c r="U62631" s="55"/>
      <c r="V62631" s="53"/>
      <c r="W62631" s="53"/>
      <c r="X62631" s="53"/>
      <c r="Y62631" s="55"/>
    </row>
    <row r="62632" spans="21:25" x14ac:dyDescent="0.2">
      <c r="U62632" s="55"/>
      <c r="V62632" s="53"/>
      <c r="W62632" s="53"/>
      <c r="X62632" s="53"/>
      <c r="Y62632" s="55"/>
    </row>
    <row r="62633" spans="21:25" x14ac:dyDescent="0.2">
      <c r="U62633" s="55"/>
      <c r="V62633" s="53"/>
      <c r="W62633" s="53"/>
      <c r="X62633" s="53"/>
      <c r="Y62633" s="55"/>
    </row>
    <row r="62634" spans="21:25" x14ac:dyDescent="0.2">
      <c r="U62634" s="55"/>
      <c r="V62634" s="53"/>
      <c r="W62634" s="53"/>
      <c r="X62634" s="53"/>
      <c r="Y62634" s="55"/>
    </row>
    <row r="62635" spans="21:25" x14ac:dyDescent="0.2">
      <c r="U62635" s="55"/>
      <c r="V62635" s="53"/>
      <c r="W62635" s="53"/>
      <c r="X62635" s="53"/>
      <c r="Y62635" s="55"/>
    </row>
    <row r="62636" spans="21:25" x14ac:dyDescent="0.2">
      <c r="U62636" s="55"/>
      <c r="V62636" s="53"/>
      <c r="W62636" s="53"/>
      <c r="X62636" s="53"/>
      <c r="Y62636" s="55"/>
    </row>
    <row r="62637" spans="21:25" x14ac:dyDescent="0.2">
      <c r="U62637" s="55"/>
      <c r="V62637" s="53"/>
      <c r="W62637" s="53"/>
      <c r="X62637" s="53"/>
      <c r="Y62637" s="55"/>
    </row>
    <row r="62638" spans="21:25" x14ac:dyDescent="0.2">
      <c r="U62638" s="55"/>
      <c r="V62638" s="53"/>
      <c r="W62638" s="53"/>
      <c r="X62638" s="53"/>
      <c r="Y62638" s="55"/>
    </row>
    <row r="62639" spans="21:25" x14ac:dyDescent="0.2">
      <c r="U62639" s="55"/>
      <c r="V62639" s="53"/>
      <c r="W62639" s="53"/>
      <c r="X62639" s="53"/>
      <c r="Y62639" s="55"/>
    </row>
    <row r="62640" spans="21:25" x14ac:dyDescent="0.2">
      <c r="U62640" s="55"/>
      <c r="V62640" s="53"/>
      <c r="W62640" s="53"/>
      <c r="X62640" s="53"/>
      <c r="Y62640" s="55"/>
    </row>
    <row r="62641" spans="21:25" x14ac:dyDescent="0.2">
      <c r="U62641" s="55"/>
      <c r="V62641" s="53"/>
      <c r="W62641" s="53"/>
      <c r="X62641" s="53"/>
      <c r="Y62641" s="55"/>
    </row>
    <row r="62642" spans="21:25" x14ac:dyDescent="0.2">
      <c r="U62642" s="55"/>
      <c r="V62642" s="53"/>
      <c r="W62642" s="53"/>
      <c r="X62642" s="53"/>
      <c r="Y62642" s="55"/>
    </row>
    <row r="62643" spans="21:25" x14ac:dyDescent="0.2">
      <c r="U62643" s="55"/>
      <c r="V62643" s="53"/>
      <c r="W62643" s="53"/>
      <c r="X62643" s="53"/>
      <c r="Y62643" s="55"/>
    </row>
    <row r="62644" spans="21:25" x14ac:dyDescent="0.2">
      <c r="U62644" s="55"/>
      <c r="V62644" s="53"/>
      <c r="W62644" s="53"/>
      <c r="X62644" s="53"/>
      <c r="Y62644" s="55"/>
    </row>
    <row r="62645" spans="21:25" x14ac:dyDescent="0.2">
      <c r="U62645" s="55"/>
      <c r="V62645" s="53"/>
      <c r="W62645" s="53"/>
      <c r="X62645" s="53"/>
      <c r="Y62645" s="55"/>
    </row>
    <row r="62646" spans="21:25" x14ac:dyDescent="0.2">
      <c r="U62646" s="55"/>
      <c r="V62646" s="53"/>
      <c r="W62646" s="53"/>
      <c r="X62646" s="53"/>
      <c r="Y62646" s="55"/>
    </row>
    <row r="62647" spans="21:25" x14ac:dyDescent="0.2">
      <c r="U62647" s="55"/>
      <c r="V62647" s="53"/>
      <c r="W62647" s="53"/>
      <c r="X62647" s="53"/>
      <c r="Y62647" s="55"/>
    </row>
    <row r="62648" spans="21:25" x14ac:dyDescent="0.2">
      <c r="U62648" s="55"/>
      <c r="V62648" s="53"/>
      <c r="W62648" s="53"/>
      <c r="X62648" s="53"/>
      <c r="Y62648" s="55"/>
    </row>
    <row r="62649" spans="21:25" x14ac:dyDescent="0.2">
      <c r="U62649" s="55"/>
      <c r="V62649" s="53"/>
      <c r="W62649" s="53"/>
      <c r="X62649" s="53"/>
      <c r="Y62649" s="55"/>
    </row>
    <row r="62650" spans="21:25" x14ac:dyDescent="0.2">
      <c r="U62650" s="55"/>
      <c r="V62650" s="53"/>
      <c r="W62650" s="53"/>
      <c r="X62650" s="53"/>
      <c r="Y62650" s="55"/>
    </row>
    <row r="62651" spans="21:25" x14ac:dyDescent="0.2">
      <c r="U62651" s="55"/>
      <c r="V62651" s="53"/>
      <c r="W62651" s="53"/>
      <c r="X62651" s="53"/>
      <c r="Y62651" s="55"/>
    </row>
    <row r="62652" spans="21:25" x14ac:dyDescent="0.2">
      <c r="U62652" s="55"/>
      <c r="V62652" s="53"/>
      <c r="W62652" s="53"/>
      <c r="X62652" s="53"/>
      <c r="Y62652" s="55"/>
    </row>
    <row r="62653" spans="21:25" x14ac:dyDescent="0.2">
      <c r="U62653" s="55"/>
      <c r="V62653" s="53"/>
      <c r="W62653" s="53"/>
      <c r="X62653" s="53"/>
      <c r="Y62653" s="55"/>
    </row>
    <row r="62654" spans="21:25" x14ac:dyDescent="0.2">
      <c r="U62654" s="55"/>
      <c r="V62654" s="53"/>
      <c r="W62654" s="53"/>
      <c r="X62654" s="53"/>
      <c r="Y62654" s="55"/>
    </row>
    <row r="62655" spans="21:25" x14ac:dyDescent="0.2">
      <c r="U62655" s="55"/>
      <c r="V62655" s="53"/>
      <c r="W62655" s="53"/>
      <c r="X62655" s="53"/>
      <c r="Y62655" s="55"/>
    </row>
    <row r="62656" spans="21:25" x14ac:dyDescent="0.2">
      <c r="U62656" s="55"/>
      <c r="V62656" s="53"/>
      <c r="W62656" s="53"/>
      <c r="X62656" s="53"/>
      <c r="Y62656" s="55"/>
    </row>
    <row r="62657" spans="21:25" x14ac:dyDescent="0.2">
      <c r="U62657" s="55"/>
      <c r="V62657" s="53"/>
      <c r="W62657" s="53"/>
      <c r="X62657" s="53"/>
      <c r="Y62657" s="55"/>
    </row>
    <row r="62658" spans="21:25" x14ac:dyDescent="0.2">
      <c r="U62658" s="55"/>
      <c r="V62658" s="53"/>
      <c r="W62658" s="53"/>
      <c r="X62658" s="53"/>
      <c r="Y62658" s="55"/>
    </row>
    <row r="62659" spans="21:25" x14ac:dyDescent="0.2">
      <c r="U62659" s="55"/>
      <c r="V62659" s="53"/>
      <c r="W62659" s="53"/>
      <c r="X62659" s="53"/>
      <c r="Y62659" s="55"/>
    </row>
    <row r="62660" spans="21:25" x14ac:dyDescent="0.2">
      <c r="U62660" s="55"/>
      <c r="V62660" s="53"/>
      <c r="W62660" s="53"/>
      <c r="X62660" s="53"/>
      <c r="Y62660" s="55"/>
    </row>
    <row r="62661" spans="21:25" x14ac:dyDescent="0.2">
      <c r="U62661" s="55"/>
      <c r="V62661" s="53"/>
      <c r="W62661" s="53"/>
      <c r="X62661" s="53"/>
      <c r="Y62661" s="55"/>
    </row>
    <row r="62662" spans="21:25" x14ac:dyDescent="0.2">
      <c r="U62662" s="55"/>
      <c r="V62662" s="53"/>
      <c r="W62662" s="53"/>
      <c r="X62662" s="53"/>
      <c r="Y62662" s="55"/>
    </row>
    <row r="62663" spans="21:25" x14ac:dyDescent="0.2">
      <c r="U62663" s="55"/>
      <c r="V62663" s="53"/>
      <c r="W62663" s="53"/>
      <c r="X62663" s="53"/>
      <c r="Y62663" s="55"/>
    </row>
    <row r="62664" spans="21:25" x14ac:dyDescent="0.2">
      <c r="U62664" s="55"/>
      <c r="V62664" s="53"/>
      <c r="W62664" s="53"/>
      <c r="X62664" s="53"/>
      <c r="Y62664" s="55"/>
    </row>
    <row r="62665" spans="21:25" x14ac:dyDescent="0.2">
      <c r="U62665" s="55"/>
      <c r="V62665" s="53"/>
      <c r="W62665" s="53"/>
      <c r="X62665" s="53"/>
      <c r="Y62665" s="55"/>
    </row>
    <row r="62666" spans="21:25" x14ac:dyDescent="0.2">
      <c r="U62666" s="55"/>
      <c r="V62666" s="53"/>
      <c r="W62666" s="53"/>
      <c r="X62666" s="53"/>
      <c r="Y62666" s="55"/>
    </row>
    <row r="62667" spans="21:25" x14ac:dyDescent="0.2">
      <c r="U62667" s="55"/>
      <c r="V62667" s="53"/>
      <c r="W62667" s="53"/>
      <c r="X62667" s="53"/>
      <c r="Y62667" s="55"/>
    </row>
    <row r="62668" spans="21:25" x14ac:dyDescent="0.2">
      <c r="U62668" s="55"/>
      <c r="V62668" s="53"/>
      <c r="W62668" s="53"/>
      <c r="X62668" s="53"/>
      <c r="Y62668" s="55"/>
    </row>
    <row r="62669" spans="21:25" x14ac:dyDescent="0.2">
      <c r="U62669" s="55"/>
      <c r="V62669" s="53"/>
      <c r="W62669" s="53"/>
      <c r="X62669" s="53"/>
      <c r="Y62669" s="55"/>
    </row>
    <row r="62670" spans="21:25" x14ac:dyDescent="0.2">
      <c r="U62670" s="55"/>
      <c r="V62670" s="53"/>
      <c r="W62670" s="53"/>
      <c r="X62670" s="53"/>
      <c r="Y62670" s="55"/>
    </row>
    <row r="62671" spans="21:25" x14ac:dyDescent="0.2">
      <c r="U62671" s="55"/>
      <c r="V62671" s="53"/>
      <c r="W62671" s="53"/>
      <c r="X62671" s="53"/>
      <c r="Y62671" s="55"/>
    </row>
    <row r="62672" spans="21:25" x14ac:dyDescent="0.2">
      <c r="U62672" s="55"/>
      <c r="V62672" s="53"/>
      <c r="W62672" s="53"/>
      <c r="X62672" s="53"/>
      <c r="Y62672" s="55"/>
    </row>
    <row r="62673" spans="21:25" x14ac:dyDescent="0.2">
      <c r="U62673" s="55"/>
      <c r="V62673" s="53"/>
      <c r="W62673" s="53"/>
      <c r="X62673" s="53"/>
      <c r="Y62673" s="55"/>
    </row>
    <row r="62674" spans="21:25" x14ac:dyDescent="0.2">
      <c r="U62674" s="55"/>
      <c r="V62674" s="53"/>
      <c r="W62674" s="53"/>
      <c r="X62674" s="53"/>
      <c r="Y62674" s="55"/>
    </row>
    <row r="62675" spans="21:25" x14ac:dyDescent="0.2">
      <c r="U62675" s="55"/>
      <c r="V62675" s="53"/>
      <c r="W62675" s="53"/>
      <c r="X62675" s="53"/>
      <c r="Y62675" s="55"/>
    </row>
    <row r="62676" spans="21:25" x14ac:dyDescent="0.2">
      <c r="U62676" s="55"/>
      <c r="V62676" s="53"/>
      <c r="W62676" s="53"/>
      <c r="X62676" s="53"/>
      <c r="Y62676" s="55"/>
    </row>
    <row r="62677" spans="21:25" x14ac:dyDescent="0.2">
      <c r="U62677" s="55"/>
      <c r="V62677" s="53"/>
      <c r="W62677" s="53"/>
      <c r="X62677" s="53"/>
      <c r="Y62677" s="55"/>
    </row>
    <row r="62678" spans="21:25" x14ac:dyDescent="0.2">
      <c r="U62678" s="55"/>
      <c r="V62678" s="53"/>
      <c r="W62678" s="53"/>
      <c r="X62678" s="53"/>
      <c r="Y62678" s="55"/>
    </row>
    <row r="62679" spans="21:25" x14ac:dyDescent="0.2">
      <c r="U62679" s="55"/>
      <c r="V62679" s="53"/>
      <c r="W62679" s="53"/>
      <c r="X62679" s="53"/>
      <c r="Y62679" s="55"/>
    </row>
    <row r="62680" spans="21:25" x14ac:dyDescent="0.2">
      <c r="U62680" s="55"/>
      <c r="V62680" s="53"/>
      <c r="W62680" s="53"/>
      <c r="X62680" s="53"/>
      <c r="Y62680" s="55"/>
    </row>
    <row r="62681" spans="21:25" x14ac:dyDescent="0.2">
      <c r="U62681" s="55"/>
      <c r="V62681" s="53"/>
      <c r="W62681" s="53"/>
      <c r="X62681" s="53"/>
      <c r="Y62681" s="55"/>
    </row>
    <row r="62682" spans="21:25" x14ac:dyDescent="0.2">
      <c r="U62682" s="55"/>
      <c r="V62682" s="53"/>
      <c r="W62682" s="53"/>
      <c r="X62682" s="53"/>
      <c r="Y62682" s="55"/>
    </row>
    <row r="62683" spans="21:25" x14ac:dyDescent="0.2">
      <c r="U62683" s="55"/>
      <c r="V62683" s="53"/>
      <c r="W62683" s="53"/>
      <c r="X62683" s="53"/>
      <c r="Y62683" s="55"/>
    </row>
    <row r="62684" spans="21:25" x14ac:dyDescent="0.2">
      <c r="U62684" s="55"/>
      <c r="V62684" s="53"/>
      <c r="W62684" s="53"/>
      <c r="X62684" s="53"/>
      <c r="Y62684" s="55"/>
    </row>
    <row r="62685" spans="21:25" x14ac:dyDescent="0.2">
      <c r="U62685" s="55"/>
      <c r="V62685" s="53"/>
      <c r="W62685" s="53"/>
      <c r="X62685" s="53"/>
      <c r="Y62685" s="55"/>
    </row>
    <row r="62686" spans="21:25" x14ac:dyDescent="0.2">
      <c r="U62686" s="55"/>
      <c r="V62686" s="53"/>
      <c r="W62686" s="53"/>
      <c r="X62686" s="53"/>
      <c r="Y62686" s="55"/>
    </row>
    <row r="62687" spans="21:25" x14ac:dyDescent="0.2">
      <c r="U62687" s="55"/>
      <c r="V62687" s="53"/>
      <c r="W62687" s="53"/>
      <c r="X62687" s="53"/>
      <c r="Y62687" s="55"/>
    </row>
    <row r="62688" spans="21:25" x14ac:dyDescent="0.2">
      <c r="U62688" s="55"/>
      <c r="V62688" s="53"/>
      <c r="W62688" s="53"/>
      <c r="X62688" s="53"/>
      <c r="Y62688" s="55"/>
    </row>
    <row r="62689" spans="21:25" x14ac:dyDescent="0.2">
      <c r="U62689" s="55"/>
      <c r="V62689" s="53"/>
      <c r="W62689" s="53"/>
      <c r="X62689" s="53"/>
      <c r="Y62689" s="55"/>
    </row>
    <row r="62690" spans="21:25" x14ac:dyDescent="0.2">
      <c r="U62690" s="55"/>
      <c r="V62690" s="53"/>
      <c r="W62690" s="53"/>
      <c r="X62690" s="53"/>
      <c r="Y62690" s="55"/>
    </row>
    <row r="62691" spans="21:25" x14ac:dyDescent="0.2">
      <c r="U62691" s="55"/>
      <c r="V62691" s="53"/>
      <c r="W62691" s="53"/>
      <c r="X62691" s="53"/>
      <c r="Y62691" s="55"/>
    </row>
    <row r="62692" spans="21:25" x14ac:dyDescent="0.2">
      <c r="U62692" s="55"/>
      <c r="V62692" s="53"/>
      <c r="W62692" s="53"/>
      <c r="X62692" s="53"/>
      <c r="Y62692" s="55"/>
    </row>
    <row r="62693" spans="21:25" x14ac:dyDescent="0.2">
      <c r="U62693" s="55"/>
      <c r="V62693" s="53"/>
      <c r="W62693" s="53"/>
      <c r="X62693" s="53"/>
      <c r="Y62693" s="55"/>
    </row>
    <row r="62694" spans="21:25" x14ac:dyDescent="0.2">
      <c r="U62694" s="55"/>
      <c r="V62694" s="53"/>
      <c r="W62694" s="53"/>
      <c r="X62694" s="53"/>
      <c r="Y62694" s="55"/>
    </row>
    <row r="62695" spans="21:25" x14ac:dyDescent="0.2">
      <c r="U62695" s="55"/>
      <c r="V62695" s="53"/>
      <c r="W62695" s="53"/>
      <c r="X62695" s="53"/>
      <c r="Y62695" s="55"/>
    </row>
    <row r="62696" spans="21:25" x14ac:dyDescent="0.2">
      <c r="U62696" s="55"/>
      <c r="V62696" s="53"/>
      <c r="W62696" s="53"/>
      <c r="X62696" s="53"/>
      <c r="Y62696" s="55"/>
    </row>
    <row r="62697" spans="21:25" x14ac:dyDescent="0.2">
      <c r="U62697" s="55"/>
      <c r="V62697" s="53"/>
      <c r="W62697" s="53"/>
      <c r="X62697" s="53"/>
      <c r="Y62697" s="55"/>
    </row>
    <row r="62698" spans="21:25" x14ac:dyDescent="0.2">
      <c r="U62698" s="55"/>
      <c r="V62698" s="53"/>
      <c r="W62698" s="53"/>
      <c r="X62698" s="53"/>
      <c r="Y62698" s="55"/>
    </row>
    <row r="62699" spans="21:25" x14ac:dyDescent="0.2">
      <c r="U62699" s="55"/>
      <c r="V62699" s="53"/>
      <c r="W62699" s="53"/>
      <c r="X62699" s="53"/>
      <c r="Y62699" s="55"/>
    </row>
    <row r="62700" spans="21:25" x14ac:dyDescent="0.2">
      <c r="U62700" s="55"/>
      <c r="V62700" s="53"/>
      <c r="W62700" s="53"/>
      <c r="X62700" s="53"/>
      <c r="Y62700" s="55"/>
    </row>
    <row r="62701" spans="21:25" x14ac:dyDescent="0.2">
      <c r="U62701" s="55"/>
      <c r="V62701" s="53"/>
      <c r="W62701" s="53"/>
      <c r="X62701" s="53"/>
      <c r="Y62701" s="55"/>
    </row>
    <row r="62702" spans="21:25" x14ac:dyDescent="0.2">
      <c r="U62702" s="55"/>
      <c r="V62702" s="53"/>
      <c r="W62702" s="53"/>
      <c r="X62702" s="53"/>
      <c r="Y62702" s="55"/>
    </row>
    <row r="62703" spans="21:25" x14ac:dyDescent="0.2">
      <c r="U62703" s="55"/>
      <c r="V62703" s="53"/>
      <c r="W62703" s="53"/>
      <c r="X62703" s="53"/>
      <c r="Y62703" s="55"/>
    </row>
    <row r="62704" spans="21:25" x14ac:dyDescent="0.2">
      <c r="U62704" s="55"/>
      <c r="V62704" s="53"/>
      <c r="W62704" s="53"/>
      <c r="X62704" s="53"/>
      <c r="Y62704" s="55"/>
    </row>
    <row r="62705" spans="21:25" x14ac:dyDescent="0.2">
      <c r="U62705" s="55"/>
      <c r="V62705" s="53"/>
      <c r="W62705" s="53"/>
      <c r="X62705" s="53"/>
      <c r="Y62705" s="55"/>
    </row>
    <row r="62706" spans="21:25" x14ac:dyDescent="0.2">
      <c r="U62706" s="55"/>
      <c r="V62706" s="53"/>
      <c r="W62706" s="53"/>
      <c r="X62706" s="53"/>
      <c r="Y62706" s="55"/>
    </row>
    <row r="62707" spans="21:25" x14ac:dyDescent="0.2">
      <c r="U62707" s="55"/>
      <c r="V62707" s="53"/>
      <c r="W62707" s="53"/>
      <c r="X62707" s="53"/>
      <c r="Y62707" s="55"/>
    </row>
    <row r="62708" spans="21:25" x14ac:dyDescent="0.2">
      <c r="U62708" s="55"/>
      <c r="V62708" s="53"/>
      <c r="W62708" s="53"/>
      <c r="X62708" s="53"/>
      <c r="Y62708" s="55"/>
    </row>
    <row r="62709" spans="21:25" x14ac:dyDescent="0.2">
      <c r="U62709" s="55"/>
      <c r="V62709" s="53"/>
      <c r="W62709" s="53"/>
      <c r="X62709" s="53"/>
      <c r="Y62709" s="55"/>
    </row>
    <row r="62710" spans="21:25" x14ac:dyDescent="0.2">
      <c r="U62710" s="55"/>
      <c r="V62710" s="53"/>
      <c r="W62710" s="53"/>
      <c r="X62710" s="53"/>
      <c r="Y62710" s="55"/>
    </row>
    <row r="62711" spans="21:25" x14ac:dyDescent="0.2">
      <c r="U62711" s="55"/>
      <c r="V62711" s="53"/>
      <c r="W62711" s="53"/>
      <c r="X62711" s="53"/>
      <c r="Y62711" s="55"/>
    </row>
    <row r="62712" spans="21:25" x14ac:dyDescent="0.2">
      <c r="U62712" s="55"/>
      <c r="V62712" s="53"/>
      <c r="W62712" s="53"/>
      <c r="X62712" s="53"/>
      <c r="Y62712" s="55"/>
    </row>
    <row r="62713" spans="21:25" x14ac:dyDescent="0.2">
      <c r="U62713" s="55"/>
      <c r="V62713" s="53"/>
      <c r="W62713" s="53"/>
      <c r="X62713" s="53"/>
      <c r="Y62713" s="55"/>
    </row>
    <row r="62714" spans="21:25" x14ac:dyDescent="0.2">
      <c r="U62714" s="55"/>
      <c r="V62714" s="53"/>
      <c r="W62714" s="53"/>
      <c r="X62714" s="53"/>
      <c r="Y62714" s="55"/>
    </row>
    <row r="62715" spans="21:25" x14ac:dyDescent="0.2">
      <c r="U62715" s="55"/>
      <c r="V62715" s="53"/>
      <c r="W62715" s="53"/>
      <c r="X62715" s="53"/>
      <c r="Y62715" s="55"/>
    </row>
    <row r="62716" spans="21:25" x14ac:dyDescent="0.2">
      <c r="U62716" s="55"/>
      <c r="V62716" s="53"/>
      <c r="W62716" s="53"/>
      <c r="X62716" s="53"/>
      <c r="Y62716" s="55"/>
    </row>
    <row r="62717" spans="21:25" x14ac:dyDescent="0.2">
      <c r="U62717" s="55"/>
      <c r="V62717" s="53"/>
      <c r="W62717" s="53"/>
      <c r="X62717" s="53"/>
      <c r="Y62717" s="55"/>
    </row>
    <row r="62718" spans="21:25" x14ac:dyDescent="0.2">
      <c r="U62718" s="55"/>
      <c r="V62718" s="53"/>
      <c r="W62718" s="53"/>
      <c r="X62718" s="53"/>
      <c r="Y62718" s="55"/>
    </row>
    <row r="62719" spans="21:25" x14ac:dyDescent="0.2">
      <c r="U62719" s="55"/>
      <c r="V62719" s="53"/>
      <c r="W62719" s="53"/>
      <c r="X62719" s="53"/>
      <c r="Y62719" s="55"/>
    </row>
    <row r="62720" spans="21:25" x14ac:dyDescent="0.2">
      <c r="U62720" s="55"/>
      <c r="V62720" s="53"/>
      <c r="W62720" s="53"/>
      <c r="X62720" s="53"/>
      <c r="Y62720" s="55"/>
    </row>
    <row r="62721" spans="21:25" x14ac:dyDescent="0.2">
      <c r="U62721" s="55"/>
      <c r="V62721" s="53"/>
      <c r="W62721" s="53"/>
      <c r="X62721" s="53"/>
      <c r="Y62721" s="55"/>
    </row>
    <row r="62722" spans="21:25" x14ac:dyDescent="0.2">
      <c r="U62722" s="55"/>
      <c r="V62722" s="53"/>
      <c r="W62722" s="53"/>
      <c r="X62722" s="53"/>
      <c r="Y62722" s="55"/>
    </row>
    <row r="62723" spans="21:25" x14ac:dyDescent="0.2">
      <c r="U62723" s="55"/>
      <c r="V62723" s="53"/>
      <c r="W62723" s="53"/>
      <c r="X62723" s="53"/>
      <c r="Y62723" s="55"/>
    </row>
    <row r="62724" spans="21:25" x14ac:dyDescent="0.2">
      <c r="U62724" s="55"/>
      <c r="V62724" s="53"/>
      <c r="W62724" s="53"/>
      <c r="X62724" s="53"/>
      <c r="Y62724" s="55"/>
    </row>
    <row r="62725" spans="21:25" x14ac:dyDescent="0.2">
      <c r="U62725" s="55"/>
      <c r="V62725" s="53"/>
      <c r="W62725" s="53"/>
      <c r="X62725" s="53"/>
      <c r="Y62725" s="55"/>
    </row>
    <row r="62726" spans="21:25" x14ac:dyDescent="0.2">
      <c r="U62726" s="55"/>
      <c r="V62726" s="53"/>
      <c r="W62726" s="53"/>
      <c r="X62726" s="53"/>
      <c r="Y62726" s="55"/>
    </row>
    <row r="62727" spans="21:25" x14ac:dyDescent="0.2">
      <c r="U62727" s="55"/>
      <c r="V62727" s="53"/>
      <c r="W62727" s="53"/>
      <c r="X62727" s="53"/>
      <c r="Y62727" s="55"/>
    </row>
    <row r="62728" spans="21:25" x14ac:dyDescent="0.2">
      <c r="U62728" s="55"/>
      <c r="V62728" s="53"/>
      <c r="W62728" s="53"/>
      <c r="X62728" s="53"/>
      <c r="Y62728" s="55"/>
    </row>
    <row r="62729" spans="21:25" x14ac:dyDescent="0.2">
      <c r="U62729" s="55"/>
      <c r="V62729" s="53"/>
      <c r="W62729" s="53"/>
      <c r="X62729" s="53"/>
      <c r="Y62729" s="55"/>
    </row>
    <row r="62730" spans="21:25" x14ac:dyDescent="0.2">
      <c r="U62730" s="55"/>
      <c r="V62730" s="53"/>
      <c r="W62730" s="53"/>
      <c r="X62730" s="53"/>
      <c r="Y62730" s="55"/>
    </row>
    <row r="62731" spans="21:25" x14ac:dyDescent="0.2">
      <c r="U62731" s="55"/>
      <c r="V62731" s="53"/>
      <c r="W62731" s="53"/>
      <c r="X62731" s="53"/>
      <c r="Y62731" s="55"/>
    </row>
    <row r="62732" spans="21:25" x14ac:dyDescent="0.2">
      <c r="U62732" s="55"/>
      <c r="V62732" s="53"/>
      <c r="W62732" s="53"/>
      <c r="X62732" s="53"/>
      <c r="Y62732" s="55"/>
    </row>
    <row r="62733" spans="21:25" x14ac:dyDescent="0.2">
      <c r="U62733" s="55"/>
      <c r="V62733" s="53"/>
      <c r="W62733" s="53"/>
      <c r="X62733" s="53"/>
      <c r="Y62733" s="55"/>
    </row>
    <row r="62734" spans="21:25" x14ac:dyDescent="0.2">
      <c r="U62734" s="55"/>
      <c r="V62734" s="53"/>
      <c r="W62734" s="53"/>
      <c r="X62734" s="53"/>
      <c r="Y62734" s="55"/>
    </row>
    <row r="62735" spans="21:25" x14ac:dyDescent="0.2">
      <c r="U62735" s="55"/>
      <c r="V62735" s="53"/>
      <c r="W62735" s="53"/>
      <c r="X62735" s="53"/>
      <c r="Y62735" s="55"/>
    </row>
    <row r="62736" spans="21:25" x14ac:dyDescent="0.2">
      <c r="U62736" s="55"/>
      <c r="V62736" s="53"/>
      <c r="W62736" s="53"/>
      <c r="X62736" s="53"/>
      <c r="Y62736" s="55"/>
    </row>
    <row r="62737" spans="21:25" x14ac:dyDescent="0.2">
      <c r="U62737" s="55"/>
      <c r="V62737" s="53"/>
      <c r="W62737" s="53"/>
      <c r="X62737" s="53"/>
      <c r="Y62737" s="55"/>
    </row>
    <row r="62738" spans="21:25" x14ac:dyDescent="0.2">
      <c r="U62738" s="55"/>
      <c r="V62738" s="53"/>
      <c r="W62738" s="53"/>
      <c r="X62738" s="53"/>
      <c r="Y62738" s="55"/>
    </row>
    <row r="62739" spans="21:25" x14ac:dyDescent="0.2">
      <c r="U62739" s="55"/>
      <c r="V62739" s="53"/>
      <c r="W62739" s="53"/>
      <c r="X62739" s="53"/>
      <c r="Y62739" s="55"/>
    </row>
    <row r="62740" spans="21:25" x14ac:dyDescent="0.2">
      <c r="U62740" s="55"/>
      <c r="V62740" s="53"/>
      <c r="W62740" s="53"/>
      <c r="X62740" s="53"/>
      <c r="Y62740" s="55"/>
    </row>
    <row r="62741" spans="21:25" x14ac:dyDescent="0.2">
      <c r="U62741" s="55"/>
      <c r="V62741" s="53"/>
      <c r="W62741" s="53"/>
      <c r="X62741" s="53"/>
      <c r="Y62741" s="55"/>
    </row>
    <row r="62742" spans="21:25" x14ac:dyDescent="0.2">
      <c r="U62742" s="55"/>
      <c r="V62742" s="53"/>
      <c r="W62742" s="53"/>
      <c r="X62742" s="53"/>
      <c r="Y62742" s="55"/>
    </row>
    <row r="62743" spans="21:25" x14ac:dyDescent="0.2">
      <c r="U62743" s="55"/>
      <c r="V62743" s="53"/>
      <c r="W62743" s="53"/>
      <c r="X62743" s="53"/>
      <c r="Y62743" s="55"/>
    </row>
    <row r="62744" spans="21:25" x14ac:dyDescent="0.2">
      <c r="U62744" s="55"/>
      <c r="V62744" s="53"/>
      <c r="W62744" s="53"/>
      <c r="X62744" s="53"/>
      <c r="Y62744" s="55"/>
    </row>
    <row r="62745" spans="21:25" x14ac:dyDescent="0.2">
      <c r="U62745" s="55"/>
      <c r="V62745" s="53"/>
      <c r="W62745" s="53"/>
      <c r="X62745" s="53"/>
      <c r="Y62745" s="55"/>
    </row>
    <row r="62746" spans="21:25" x14ac:dyDescent="0.2">
      <c r="U62746" s="55"/>
      <c r="V62746" s="53"/>
      <c r="W62746" s="53"/>
      <c r="X62746" s="53"/>
      <c r="Y62746" s="55"/>
    </row>
    <row r="62747" spans="21:25" x14ac:dyDescent="0.2">
      <c r="U62747" s="55"/>
      <c r="V62747" s="53"/>
      <c r="W62747" s="53"/>
      <c r="X62747" s="53"/>
      <c r="Y62747" s="55"/>
    </row>
    <row r="62748" spans="21:25" x14ac:dyDescent="0.2">
      <c r="U62748" s="55"/>
      <c r="V62748" s="53"/>
      <c r="W62748" s="53"/>
      <c r="X62748" s="53"/>
      <c r="Y62748" s="55"/>
    </row>
    <row r="62749" spans="21:25" x14ac:dyDescent="0.2">
      <c r="U62749" s="55"/>
      <c r="V62749" s="53"/>
      <c r="W62749" s="53"/>
      <c r="X62749" s="53"/>
      <c r="Y62749" s="55"/>
    </row>
    <row r="62750" spans="21:25" x14ac:dyDescent="0.2">
      <c r="U62750" s="55"/>
      <c r="V62750" s="53"/>
      <c r="W62750" s="53"/>
      <c r="X62750" s="53"/>
      <c r="Y62750" s="55"/>
    </row>
    <row r="62751" spans="21:25" x14ac:dyDescent="0.2">
      <c r="U62751" s="55"/>
      <c r="V62751" s="53"/>
      <c r="W62751" s="53"/>
      <c r="X62751" s="53"/>
      <c r="Y62751" s="55"/>
    </row>
    <row r="62752" spans="21:25" x14ac:dyDescent="0.2">
      <c r="U62752" s="55"/>
      <c r="V62752" s="53"/>
      <c r="W62752" s="53"/>
      <c r="X62752" s="53"/>
      <c r="Y62752" s="55"/>
    </row>
    <row r="62753" spans="21:25" x14ac:dyDescent="0.2">
      <c r="U62753" s="55"/>
      <c r="V62753" s="53"/>
      <c r="W62753" s="53"/>
      <c r="X62753" s="53"/>
      <c r="Y62753" s="55"/>
    </row>
    <row r="62754" spans="21:25" x14ac:dyDescent="0.2">
      <c r="U62754" s="55"/>
      <c r="V62754" s="53"/>
      <c r="W62754" s="53"/>
      <c r="X62754" s="53"/>
      <c r="Y62754" s="55"/>
    </row>
    <row r="62755" spans="21:25" x14ac:dyDescent="0.2">
      <c r="U62755" s="55"/>
      <c r="V62755" s="53"/>
      <c r="W62755" s="53"/>
      <c r="X62755" s="53"/>
      <c r="Y62755" s="55"/>
    </row>
    <row r="62756" spans="21:25" x14ac:dyDescent="0.2">
      <c r="U62756" s="55"/>
      <c r="V62756" s="53"/>
      <c r="W62756" s="53"/>
      <c r="X62756" s="53"/>
      <c r="Y62756" s="55"/>
    </row>
    <row r="62757" spans="21:25" x14ac:dyDescent="0.2">
      <c r="U62757" s="55"/>
      <c r="V62757" s="53"/>
      <c r="W62757" s="53"/>
      <c r="X62757" s="53"/>
      <c r="Y62757" s="55"/>
    </row>
    <row r="62758" spans="21:25" x14ac:dyDescent="0.2">
      <c r="U62758" s="55"/>
      <c r="V62758" s="53"/>
      <c r="W62758" s="53"/>
      <c r="X62758" s="53"/>
      <c r="Y62758" s="55"/>
    </row>
    <row r="62759" spans="21:25" x14ac:dyDescent="0.2">
      <c r="U62759" s="55"/>
      <c r="V62759" s="53"/>
      <c r="W62759" s="53"/>
      <c r="X62759" s="53"/>
      <c r="Y62759" s="55"/>
    </row>
    <row r="62760" spans="21:25" x14ac:dyDescent="0.2">
      <c r="U62760" s="55"/>
      <c r="V62760" s="53"/>
      <c r="W62760" s="53"/>
      <c r="X62760" s="53"/>
      <c r="Y62760" s="55"/>
    </row>
    <row r="62761" spans="21:25" x14ac:dyDescent="0.2">
      <c r="U62761" s="55"/>
      <c r="V62761" s="53"/>
      <c r="W62761" s="53"/>
      <c r="X62761" s="53"/>
      <c r="Y62761" s="55"/>
    </row>
    <row r="62762" spans="21:25" x14ac:dyDescent="0.2">
      <c r="U62762" s="55"/>
      <c r="V62762" s="53"/>
      <c r="W62762" s="53"/>
      <c r="X62762" s="53"/>
      <c r="Y62762" s="55"/>
    </row>
    <row r="62763" spans="21:25" x14ac:dyDescent="0.2">
      <c r="U62763" s="55"/>
      <c r="V62763" s="53"/>
      <c r="W62763" s="53"/>
      <c r="X62763" s="53"/>
      <c r="Y62763" s="55"/>
    </row>
    <row r="62764" spans="21:25" x14ac:dyDescent="0.2">
      <c r="U62764" s="55"/>
      <c r="V62764" s="53"/>
      <c r="W62764" s="53"/>
      <c r="X62764" s="53"/>
      <c r="Y62764" s="55"/>
    </row>
    <row r="62765" spans="21:25" x14ac:dyDescent="0.2">
      <c r="U62765" s="55"/>
      <c r="V62765" s="53"/>
      <c r="W62765" s="53"/>
      <c r="X62765" s="53"/>
      <c r="Y62765" s="55"/>
    </row>
    <row r="62766" spans="21:25" x14ac:dyDescent="0.2">
      <c r="U62766" s="55"/>
      <c r="V62766" s="53"/>
      <c r="W62766" s="53"/>
      <c r="X62766" s="53"/>
      <c r="Y62766" s="55"/>
    </row>
    <row r="62767" spans="21:25" x14ac:dyDescent="0.2">
      <c r="U62767" s="55"/>
      <c r="V62767" s="53"/>
      <c r="W62767" s="53"/>
      <c r="X62767" s="53"/>
      <c r="Y62767" s="55"/>
    </row>
    <row r="62768" spans="21:25" x14ac:dyDescent="0.2">
      <c r="U62768" s="55"/>
      <c r="V62768" s="53"/>
      <c r="W62768" s="53"/>
      <c r="X62768" s="53"/>
      <c r="Y62768" s="55"/>
    </row>
    <row r="62769" spans="21:25" x14ac:dyDescent="0.2">
      <c r="U62769" s="55"/>
      <c r="V62769" s="53"/>
      <c r="W62769" s="53"/>
      <c r="X62769" s="53"/>
      <c r="Y62769" s="55"/>
    </row>
    <row r="62770" spans="21:25" x14ac:dyDescent="0.2">
      <c r="U62770" s="55"/>
      <c r="V62770" s="53"/>
      <c r="W62770" s="53"/>
      <c r="X62770" s="53"/>
      <c r="Y62770" s="55"/>
    </row>
    <row r="62771" spans="21:25" x14ac:dyDescent="0.2">
      <c r="U62771" s="55"/>
      <c r="V62771" s="53"/>
      <c r="W62771" s="53"/>
      <c r="X62771" s="53"/>
      <c r="Y62771" s="55"/>
    </row>
    <row r="62772" spans="21:25" x14ac:dyDescent="0.2">
      <c r="U62772" s="55"/>
      <c r="V62772" s="53"/>
      <c r="W62772" s="53"/>
      <c r="X62772" s="53"/>
      <c r="Y62772" s="55"/>
    </row>
    <row r="62773" spans="21:25" x14ac:dyDescent="0.2">
      <c r="U62773" s="55"/>
      <c r="V62773" s="53"/>
      <c r="W62773" s="53"/>
      <c r="X62773" s="53"/>
      <c r="Y62773" s="55"/>
    </row>
    <row r="62774" spans="21:25" x14ac:dyDescent="0.2">
      <c r="U62774" s="55"/>
      <c r="V62774" s="53"/>
      <c r="W62774" s="53"/>
      <c r="X62774" s="53"/>
      <c r="Y62774" s="55"/>
    </row>
    <row r="62775" spans="21:25" x14ac:dyDescent="0.2">
      <c r="U62775" s="55"/>
      <c r="V62775" s="53"/>
      <c r="W62775" s="53"/>
      <c r="X62775" s="53"/>
      <c r="Y62775" s="55"/>
    </row>
    <row r="62776" spans="21:25" x14ac:dyDescent="0.2">
      <c r="U62776" s="55"/>
      <c r="V62776" s="53"/>
      <c r="W62776" s="53"/>
      <c r="X62776" s="53"/>
      <c r="Y62776" s="55"/>
    </row>
    <row r="62777" spans="21:25" x14ac:dyDescent="0.2">
      <c r="U62777" s="55"/>
      <c r="V62777" s="53"/>
      <c r="W62777" s="53"/>
      <c r="X62777" s="53"/>
      <c r="Y62777" s="55"/>
    </row>
    <row r="62778" spans="21:25" x14ac:dyDescent="0.2">
      <c r="U62778" s="55"/>
      <c r="V62778" s="53"/>
      <c r="W62778" s="53"/>
      <c r="X62778" s="53"/>
      <c r="Y62778" s="55"/>
    </row>
    <row r="62779" spans="21:25" x14ac:dyDescent="0.2">
      <c r="U62779" s="55"/>
      <c r="V62779" s="53"/>
      <c r="W62779" s="53"/>
      <c r="X62779" s="53"/>
      <c r="Y62779" s="55"/>
    </row>
    <row r="62780" spans="21:25" x14ac:dyDescent="0.2">
      <c r="U62780" s="55"/>
      <c r="V62780" s="53"/>
      <c r="W62780" s="53"/>
      <c r="X62780" s="53"/>
      <c r="Y62780" s="55"/>
    </row>
    <row r="62781" spans="21:25" x14ac:dyDescent="0.2">
      <c r="U62781" s="55"/>
      <c r="V62781" s="53"/>
      <c r="W62781" s="53"/>
      <c r="X62781" s="53"/>
      <c r="Y62781" s="55"/>
    </row>
    <row r="62782" spans="21:25" x14ac:dyDescent="0.2">
      <c r="U62782" s="55"/>
      <c r="V62782" s="53"/>
      <c r="W62782" s="53"/>
      <c r="X62782" s="53"/>
      <c r="Y62782" s="55"/>
    </row>
    <row r="62783" spans="21:25" x14ac:dyDescent="0.2">
      <c r="U62783" s="55"/>
      <c r="V62783" s="53"/>
      <c r="W62783" s="53"/>
      <c r="X62783" s="53"/>
      <c r="Y62783" s="55"/>
    </row>
    <row r="62784" spans="21:25" x14ac:dyDescent="0.2">
      <c r="U62784" s="55"/>
      <c r="V62784" s="53"/>
      <c r="W62784" s="53"/>
      <c r="X62784" s="53"/>
      <c r="Y62784" s="55"/>
    </row>
    <row r="62785" spans="21:25" x14ac:dyDescent="0.2">
      <c r="U62785" s="55"/>
      <c r="V62785" s="53"/>
      <c r="W62785" s="53"/>
      <c r="X62785" s="53"/>
      <c r="Y62785" s="55"/>
    </row>
    <row r="62786" spans="21:25" x14ac:dyDescent="0.2">
      <c r="U62786" s="55"/>
      <c r="V62786" s="53"/>
      <c r="W62786" s="53"/>
      <c r="X62786" s="53"/>
      <c r="Y62786" s="55"/>
    </row>
    <row r="62787" spans="21:25" x14ac:dyDescent="0.2">
      <c r="U62787" s="55"/>
      <c r="V62787" s="53"/>
      <c r="W62787" s="53"/>
      <c r="X62787" s="53"/>
      <c r="Y62787" s="55"/>
    </row>
    <row r="62788" spans="21:25" x14ac:dyDescent="0.2">
      <c r="U62788" s="55"/>
      <c r="V62788" s="53"/>
      <c r="W62788" s="53"/>
      <c r="X62788" s="53"/>
      <c r="Y62788" s="55"/>
    </row>
    <row r="62789" spans="21:25" x14ac:dyDescent="0.2">
      <c r="U62789" s="55"/>
      <c r="V62789" s="53"/>
      <c r="W62789" s="53"/>
      <c r="X62789" s="53"/>
      <c r="Y62789" s="55"/>
    </row>
    <row r="62790" spans="21:25" x14ac:dyDescent="0.2">
      <c r="U62790" s="55"/>
      <c r="V62790" s="53"/>
      <c r="W62790" s="53"/>
      <c r="X62790" s="53"/>
      <c r="Y62790" s="55"/>
    </row>
    <row r="62791" spans="21:25" x14ac:dyDescent="0.2">
      <c r="U62791" s="55"/>
      <c r="V62791" s="53"/>
      <c r="W62791" s="53"/>
      <c r="X62791" s="53"/>
      <c r="Y62791" s="55"/>
    </row>
    <row r="62792" spans="21:25" x14ac:dyDescent="0.2">
      <c r="U62792" s="55"/>
      <c r="V62792" s="53"/>
      <c r="W62792" s="53"/>
      <c r="X62792" s="53"/>
      <c r="Y62792" s="55"/>
    </row>
    <row r="62793" spans="21:25" x14ac:dyDescent="0.2">
      <c r="U62793" s="55"/>
      <c r="V62793" s="53"/>
      <c r="W62793" s="53"/>
      <c r="X62793" s="53"/>
      <c r="Y62793" s="55"/>
    </row>
    <row r="62794" spans="21:25" x14ac:dyDescent="0.2">
      <c r="U62794" s="55"/>
      <c r="V62794" s="53"/>
      <c r="W62794" s="53"/>
      <c r="X62794" s="53"/>
      <c r="Y62794" s="55"/>
    </row>
    <row r="62795" spans="21:25" x14ac:dyDescent="0.2">
      <c r="U62795" s="55"/>
      <c r="V62795" s="53"/>
      <c r="W62795" s="53"/>
      <c r="X62795" s="53"/>
      <c r="Y62795" s="55"/>
    </row>
    <row r="62796" spans="21:25" x14ac:dyDescent="0.2">
      <c r="U62796" s="55"/>
      <c r="V62796" s="53"/>
      <c r="W62796" s="53"/>
      <c r="X62796" s="53"/>
      <c r="Y62796" s="55"/>
    </row>
    <row r="62797" spans="21:25" x14ac:dyDescent="0.2">
      <c r="U62797" s="55"/>
      <c r="V62797" s="53"/>
      <c r="W62797" s="53"/>
      <c r="X62797" s="53"/>
      <c r="Y62797" s="55"/>
    </row>
    <row r="62798" spans="21:25" x14ac:dyDescent="0.2">
      <c r="U62798" s="55"/>
      <c r="V62798" s="53"/>
      <c r="W62798" s="53"/>
      <c r="X62798" s="53"/>
      <c r="Y62798" s="55"/>
    </row>
    <row r="62799" spans="21:25" x14ac:dyDescent="0.2">
      <c r="U62799" s="55"/>
      <c r="V62799" s="53"/>
      <c r="W62799" s="53"/>
      <c r="X62799" s="53"/>
      <c r="Y62799" s="55"/>
    </row>
    <row r="62800" spans="21:25" x14ac:dyDescent="0.2">
      <c r="U62800" s="55"/>
      <c r="V62800" s="53"/>
      <c r="W62800" s="53"/>
      <c r="X62800" s="53"/>
      <c r="Y62800" s="55"/>
    </row>
    <row r="62801" spans="21:25" x14ac:dyDescent="0.2">
      <c r="U62801" s="55"/>
      <c r="V62801" s="53"/>
      <c r="W62801" s="53"/>
      <c r="X62801" s="53"/>
      <c r="Y62801" s="55"/>
    </row>
    <row r="62802" spans="21:25" x14ac:dyDescent="0.2">
      <c r="U62802" s="55"/>
      <c r="V62802" s="53"/>
      <c r="W62802" s="53"/>
      <c r="X62802" s="53"/>
      <c r="Y62802" s="55"/>
    </row>
    <row r="62803" spans="21:25" x14ac:dyDescent="0.2">
      <c r="U62803" s="55"/>
      <c r="V62803" s="53"/>
      <c r="W62803" s="53"/>
      <c r="X62803" s="53"/>
      <c r="Y62803" s="55"/>
    </row>
    <row r="62804" spans="21:25" x14ac:dyDescent="0.2">
      <c r="U62804" s="55"/>
      <c r="V62804" s="53"/>
      <c r="W62804" s="53"/>
      <c r="X62804" s="53"/>
      <c r="Y62804" s="55"/>
    </row>
    <row r="62805" spans="21:25" x14ac:dyDescent="0.2">
      <c r="U62805" s="55"/>
      <c r="V62805" s="53"/>
      <c r="W62805" s="53"/>
      <c r="X62805" s="53"/>
      <c r="Y62805" s="55"/>
    </row>
    <row r="62806" spans="21:25" x14ac:dyDescent="0.2">
      <c r="U62806" s="55"/>
      <c r="V62806" s="53"/>
      <c r="W62806" s="53"/>
      <c r="X62806" s="53"/>
      <c r="Y62806" s="55"/>
    </row>
    <row r="62807" spans="21:25" x14ac:dyDescent="0.2">
      <c r="U62807" s="55"/>
      <c r="V62807" s="53"/>
      <c r="W62807" s="53"/>
      <c r="X62807" s="53"/>
      <c r="Y62807" s="55"/>
    </row>
    <row r="62808" spans="21:25" x14ac:dyDescent="0.2">
      <c r="U62808" s="55"/>
      <c r="V62808" s="53"/>
      <c r="W62808" s="53"/>
      <c r="X62808" s="53"/>
      <c r="Y62808" s="55"/>
    </row>
    <row r="62809" spans="21:25" x14ac:dyDescent="0.2">
      <c r="U62809" s="55"/>
      <c r="V62809" s="53"/>
      <c r="W62809" s="53"/>
      <c r="X62809" s="53"/>
      <c r="Y62809" s="55"/>
    </row>
    <row r="62810" spans="21:25" x14ac:dyDescent="0.2">
      <c r="U62810" s="55"/>
      <c r="V62810" s="53"/>
      <c r="W62810" s="53"/>
      <c r="X62810" s="53"/>
      <c r="Y62810" s="55"/>
    </row>
    <row r="62811" spans="21:25" x14ac:dyDescent="0.2">
      <c r="U62811" s="55"/>
      <c r="V62811" s="53"/>
      <c r="W62811" s="53"/>
      <c r="X62811" s="53"/>
      <c r="Y62811" s="55"/>
    </row>
    <row r="62812" spans="21:25" x14ac:dyDescent="0.2">
      <c r="U62812" s="55"/>
      <c r="V62812" s="53"/>
      <c r="W62812" s="53"/>
      <c r="X62812" s="53"/>
      <c r="Y62812" s="55"/>
    </row>
    <row r="62813" spans="21:25" x14ac:dyDescent="0.2">
      <c r="U62813" s="55"/>
      <c r="V62813" s="53"/>
      <c r="W62813" s="53"/>
      <c r="X62813" s="53"/>
      <c r="Y62813" s="55"/>
    </row>
    <row r="62814" spans="21:25" x14ac:dyDescent="0.2">
      <c r="U62814" s="55"/>
      <c r="V62814" s="53"/>
      <c r="W62814" s="53"/>
      <c r="X62814" s="53"/>
      <c r="Y62814" s="55"/>
    </row>
    <row r="62815" spans="21:25" x14ac:dyDescent="0.2">
      <c r="U62815" s="55"/>
      <c r="V62815" s="53"/>
      <c r="W62815" s="53"/>
      <c r="X62815" s="53"/>
      <c r="Y62815" s="55"/>
    </row>
    <row r="62816" spans="21:25" x14ac:dyDescent="0.2">
      <c r="U62816" s="55"/>
      <c r="V62816" s="53"/>
      <c r="W62816" s="53"/>
      <c r="X62816" s="53"/>
      <c r="Y62816" s="55"/>
    </row>
    <row r="62817" spans="21:25" x14ac:dyDescent="0.2">
      <c r="U62817" s="55"/>
      <c r="V62817" s="53"/>
      <c r="W62817" s="53"/>
      <c r="X62817" s="53"/>
      <c r="Y62817" s="55"/>
    </row>
    <row r="62818" spans="21:25" x14ac:dyDescent="0.2">
      <c r="U62818" s="55"/>
      <c r="V62818" s="53"/>
      <c r="W62818" s="53"/>
      <c r="X62818" s="53"/>
      <c r="Y62818" s="55"/>
    </row>
    <row r="62819" spans="21:25" x14ac:dyDescent="0.2">
      <c r="U62819" s="55"/>
      <c r="V62819" s="53"/>
      <c r="W62819" s="53"/>
      <c r="X62819" s="53"/>
      <c r="Y62819" s="55"/>
    </row>
    <row r="62820" spans="21:25" x14ac:dyDescent="0.2">
      <c r="U62820" s="55"/>
      <c r="V62820" s="53"/>
      <c r="W62820" s="53"/>
      <c r="X62820" s="53"/>
      <c r="Y62820" s="55"/>
    </row>
    <row r="62821" spans="21:25" x14ac:dyDescent="0.2">
      <c r="U62821" s="55"/>
      <c r="V62821" s="53"/>
      <c r="W62821" s="53"/>
      <c r="X62821" s="53"/>
      <c r="Y62821" s="55"/>
    </row>
    <row r="62822" spans="21:25" x14ac:dyDescent="0.2">
      <c r="U62822" s="55"/>
      <c r="V62822" s="53"/>
      <c r="W62822" s="53"/>
      <c r="X62822" s="53"/>
      <c r="Y62822" s="55"/>
    </row>
    <row r="62823" spans="21:25" x14ac:dyDescent="0.2">
      <c r="U62823" s="55"/>
      <c r="V62823" s="53"/>
      <c r="W62823" s="53"/>
      <c r="X62823" s="53"/>
      <c r="Y62823" s="55"/>
    </row>
    <row r="62824" spans="21:25" x14ac:dyDescent="0.2">
      <c r="U62824" s="55"/>
      <c r="V62824" s="53"/>
      <c r="W62824" s="53"/>
      <c r="X62824" s="53"/>
      <c r="Y62824" s="55"/>
    </row>
    <row r="62825" spans="21:25" x14ac:dyDescent="0.2">
      <c r="U62825" s="55"/>
      <c r="V62825" s="53"/>
      <c r="W62825" s="53"/>
      <c r="X62825" s="53"/>
      <c r="Y62825" s="55"/>
    </row>
    <row r="62826" spans="21:25" x14ac:dyDescent="0.2">
      <c r="U62826" s="55"/>
      <c r="V62826" s="53"/>
      <c r="W62826" s="53"/>
      <c r="X62826" s="53"/>
      <c r="Y62826" s="55"/>
    </row>
    <row r="62827" spans="21:25" x14ac:dyDescent="0.2">
      <c r="U62827" s="55"/>
      <c r="V62827" s="53"/>
      <c r="W62827" s="53"/>
      <c r="X62827" s="53"/>
      <c r="Y62827" s="55"/>
    </row>
    <row r="62828" spans="21:25" x14ac:dyDescent="0.2">
      <c r="U62828" s="55"/>
      <c r="V62828" s="53"/>
      <c r="W62828" s="53"/>
      <c r="X62828" s="53"/>
      <c r="Y62828" s="55"/>
    </row>
    <row r="62829" spans="21:25" x14ac:dyDescent="0.2">
      <c r="U62829" s="55"/>
      <c r="V62829" s="53"/>
      <c r="W62829" s="53"/>
      <c r="X62829" s="53"/>
      <c r="Y62829" s="55"/>
    </row>
    <row r="62830" spans="21:25" x14ac:dyDescent="0.2">
      <c r="U62830" s="55"/>
      <c r="V62830" s="53"/>
      <c r="W62830" s="53"/>
      <c r="X62830" s="53"/>
      <c r="Y62830" s="55"/>
    </row>
    <row r="62831" spans="21:25" x14ac:dyDescent="0.2">
      <c r="U62831" s="55"/>
      <c r="V62831" s="53"/>
      <c r="W62831" s="53"/>
      <c r="X62831" s="53"/>
      <c r="Y62831" s="55"/>
    </row>
    <row r="62832" spans="21:25" x14ac:dyDescent="0.2">
      <c r="U62832" s="55"/>
      <c r="V62832" s="53"/>
      <c r="W62832" s="53"/>
      <c r="X62832" s="53"/>
      <c r="Y62832" s="55"/>
    </row>
    <row r="62833" spans="21:25" x14ac:dyDescent="0.2">
      <c r="U62833" s="55"/>
      <c r="V62833" s="53"/>
      <c r="W62833" s="53"/>
      <c r="X62833" s="53"/>
      <c r="Y62833" s="55"/>
    </row>
    <row r="62834" spans="21:25" x14ac:dyDescent="0.2">
      <c r="U62834" s="55"/>
      <c r="V62834" s="53"/>
      <c r="W62834" s="53"/>
      <c r="X62834" s="53"/>
      <c r="Y62834" s="55"/>
    </row>
    <row r="62835" spans="21:25" x14ac:dyDescent="0.2">
      <c r="U62835" s="55"/>
      <c r="V62835" s="53"/>
      <c r="W62835" s="53"/>
      <c r="X62835" s="53"/>
      <c r="Y62835" s="55"/>
    </row>
    <row r="62836" spans="21:25" x14ac:dyDescent="0.2">
      <c r="U62836" s="55"/>
      <c r="V62836" s="53"/>
      <c r="W62836" s="53"/>
      <c r="X62836" s="53"/>
      <c r="Y62836" s="55"/>
    </row>
    <row r="62837" spans="21:25" x14ac:dyDescent="0.2">
      <c r="U62837" s="55"/>
      <c r="V62837" s="53"/>
      <c r="W62837" s="53"/>
      <c r="X62837" s="53"/>
      <c r="Y62837" s="55"/>
    </row>
    <row r="62838" spans="21:25" x14ac:dyDescent="0.2">
      <c r="U62838" s="55"/>
      <c r="V62838" s="53"/>
      <c r="W62838" s="53"/>
      <c r="X62838" s="53"/>
      <c r="Y62838" s="55"/>
    </row>
    <row r="62839" spans="21:25" x14ac:dyDescent="0.2">
      <c r="U62839" s="55"/>
      <c r="V62839" s="53"/>
      <c r="W62839" s="53"/>
      <c r="X62839" s="53"/>
      <c r="Y62839" s="55"/>
    </row>
    <row r="62840" spans="21:25" x14ac:dyDescent="0.2">
      <c r="U62840" s="55"/>
      <c r="V62840" s="53"/>
      <c r="W62840" s="53"/>
      <c r="X62840" s="53"/>
      <c r="Y62840" s="55"/>
    </row>
    <row r="62841" spans="21:25" x14ac:dyDescent="0.2">
      <c r="U62841" s="55"/>
      <c r="V62841" s="53"/>
      <c r="W62841" s="53"/>
      <c r="X62841" s="53"/>
      <c r="Y62841" s="55"/>
    </row>
    <row r="62842" spans="21:25" x14ac:dyDescent="0.2">
      <c r="U62842" s="55"/>
      <c r="V62842" s="53"/>
      <c r="W62842" s="53"/>
      <c r="X62842" s="53"/>
      <c r="Y62842" s="55"/>
    </row>
    <row r="62843" spans="21:25" x14ac:dyDescent="0.2">
      <c r="U62843" s="55"/>
      <c r="V62843" s="53"/>
      <c r="W62843" s="53"/>
      <c r="X62843" s="53"/>
      <c r="Y62843" s="55"/>
    </row>
    <row r="62844" spans="21:25" x14ac:dyDescent="0.2">
      <c r="U62844" s="55"/>
      <c r="V62844" s="53"/>
      <c r="W62844" s="53"/>
      <c r="X62844" s="53"/>
      <c r="Y62844" s="55"/>
    </row>
    <row r="62845" spans="21:25" x14ac:dyDescent="0.2">
      <c r="U62845" s="55"/>
      <c r="V62845" s="53"/>
      <c r="W62845" s="53"/>
      <c r="X62845" s="53"/>
      <c r="Y62845" s="55"/>
    </row>
    <row r="62846" spans="21:25" x14ac:dyDescent="0.2">
      <c r="U62846" s="55"/>
      <c r="V62846" s="53"/>
      <c r="W62846" s="53"/>
      <c r="X62846" s="53"/>
      <c r="Y62846" s="55"/>
    </row>
    <row r="62847" spans="21:25" x14ac:dyDescent="0.2">
      <c r="U62847" s="55"/>
      <c r="V62847" s="53"/>
      <c r="W62847" s="53"/>
      <c r="X62847" s="53"/>
      <c r="Y62847" s="55"/>
    </row>
    <row r="62848" spans="21:25" x14ac:dyDescent="0.2">
      <c r="U62848" s="55"/>
      <c r="V62848" s="53"/>
      <c r="W62848" s="53"/>
      <c r="X62848" s="53"/>
      <c r="Y62848" s="55"/>
    </row>
    <row r="62849" spans="21:25" x14ac:dyDescent="0.2">
      <c r="U62849" s="55"/>
      <c r="V62849" s="53"/>
      <c r="W62849" s="53"/>
      <c r="X62849" s="53"/>
      <c r="Y62849" s="55"/>
    </row>
    <row r="62850" spans="21:25" x14ac:dyDescent="0.2">
      <c r="U62850" s="55"/>
      <c r="V62850" s="53"/>
      <c r="W62850" s="53"/>
      <c r="X62850" s="53"/>
      <c r="Y62850" s="55"/>
    </row>
    <row r="62851" spans="21:25" x14ac:dyDescent="0.2">
      <c r="U62851" s="55"/>
      <c r="V62851" s="53"/>
      <c r="W62851" s="53"/>
      <c r="X62851" s="53"/>
      <c r="Y62851" s="55"/>
    </row>
    <row r="62852" spans="21:25" x14ac:dyDescent="0.2">
      <c r="U62852" s="55"/>
      <c r="V62852" s="53"/>
      <c r="W62852" s="53"/>
      <c r="X62852" s="53"/>
      <c r="Y62852" s="55"/>
    </row>
    <row r="62853" spans="21:25" x14ac:dyDescent="0.2">
      <c r="U62853" s="55"/>
      <c r="V62853" s="53"/>
      <c r="W62853" s="53"/>
      <c r="X62853" s="53"/>
      <c r="Y62853" s="55"/>
    </row>
    <row r="62854" spans="21:25" x14ac:dyDescent="0.2">
      <c r="U62854" s="55"/>
      <c r="V62854" s="53"/>
      <c r="W62854" s="53"/>
      <c r="X62854" s="53"/>
      <c r="Y62854" s="55"/>
    </row>
    <row r="62855" spans="21:25" x14ac:dyDescent="0.2">
      <c r="U62855" s="55"/>
      <c r="V62855" s="53"/>
      <c r="W62855" s="53"/>
      <c r="X62855" s="53"/>
      <c r="Y62855" s="55"/>
    </row>
    <row r="62856" spans="21:25" x14ac:dyDescent="0.2">
      <c r="U62856" s="55"/>
      <c r="V62856" s="53"/>
      <c r="W62856" s="53"/>
      <c r="X62856" s="53"/>
      <c r="Y62856" s="55"/>
    </row>
    <row r="62857" spans="21:25" x14ac:dyDescent="0.2">
      <c r="U62857" s="55"/>
      <c r="V62857" s="53"/>
      <c r="W62857" s="53"/>
      <c r="X62857" s="53"/>
      <c r="Y62857" s="55"/>
    </row>
    <row r="62858" spans="21:25" x14ac:dyDescent="0.2">
      <c r="U62858" s="55"/>
      <c r="V62858" s="53"/>
      <c r="W62858" s="53"/>
      <c r="X62858" s="53"/>
      <c r="Y62858" s="55"/>
    </row>
    <row r="62859" spans="21:25" x14ac:dyDescent="0.2">
      <c r="U62859" s="55"/>
      <c r="V62859" s="53"/>
      <c r="W62859" s="53"/>
      <c r="X62859" s="53"/>
      <c r="Y62859" s="55"/>
    </row>
    <row r="62860" spans="21:25" x14ac:dyDescent="0.2">
      <c r="U62860" s="55"/>
      <c r="V62860" s="53"/>
      <c r="W62860" s="53"/>
      <c r="X62860" s="53"/>
      <c r="Y62860" s="55"/>
    </row>
    <row r="62861" spans="21:25" x14ac:dyDescent="0.2">
      <c r="U62861" s="55"/>
      <c r="V62861" s="53"/>
      <c r="W62861" s="53"/>
      <c r="X62861" s="53"/>
      <c r="Y62861" s="55"/>
    </row>
    <row r="62862" spans="21:25" x14ac:dyDescent="0.2">
      <c r="U62862" s="55"/>
      <c r="V62862" s="53"/>
      <c r="W62862" s="53"/>
      <c r="X62862" s="53"/>
      <c r="Y62862" s="55"/>
    </row>
    <row r="62863" spans="21:25" x14ac:dyDescent="0.2">
      <c r="U62863" s="55"/>
      <c r="V62863" s="53"/>
      <c r="W62863" s="53"/>
      <c r="X62863" s="53"/>
      <c r="Y62863" s="55"/>
    </row>
    <row r="62864" spans="21:25" x14ac:dyDescent="0.2">
      <c r="U62864" s="55"/>
      <c r="V62864" s="53"/>
      <c r="W62864" s="53"/>
      <c r="X62864" s="53"/>
      <c r="Y62864" s="55"/>
    </row>
    <row r="62865" spans="21:25" x14ac:dyDescent="0.2">
      <c r="U62865" s="55"/>
      <c r="V62865" s="53"/>
      <c r="W62865" s="53"/>
      <c r="X62865" s="53"/>
      <c r="Y62865" s="55"/>
    </row>
    <row r="62866" spans="21:25" x14ac:dyDescent="0.2">
      <c r="U62866" s="55"/>
      <c r="V62866" s="53"/>
      <c r="W62866" s="53"/>
      <c r="X62866" s="53"/>
      <c r="Y62866" s="55"/>
    </row>
    <row r="62867" spans="21:25" x14ac:dyDescent="0.2">
      <c r="U62867" s="55"/>
      <c r="V62867" s="53"/>
      <c r="W62867" s="53"/>
      <c r="X62867" s="53"/>
      <c r="Y62867" s="55"/>
    </row>
    <row r="62868" spans="21:25" x14ac:dyDescent="0.2">
      <c r="U62868" s="55"/>
      <c r="V62868" s="53"/>
      <c r="W62868" s="53"/>
      <c r="X62868" s="53"/>
      <c r="Y62868" s="55"/>
    </row>
    <row r="62869" spans="21:25" x14ac:dyDescent="0.2">
      <c r="U62869" s="55"/>
      <c r="V62869" s="53"/>
      <c r="W62869" s="53"/>
      <c r="X62869" s="53"/>
      <c r="Y62869" s="55"/>
    </row>
    <row r="62870" spans="21:25" x14ac:dyDescent="0.2">
      <c r="U62870" s="55"/>
      <c r="V62870" s="53"/>
      <c r="W62870" s="53"/>
      <c r="X62870" s="53"/>
      <c r="Y62870" s="55"/>
    </row>
    <row r="62871" spans="21:25" x14ac:dyDescent="0.2">
      <c r="U62871" s="55"/>
      <c r="V62871" s="53"/>
      <c r="W62871" s="53"/>
      <c r="X62871" s="53"/>
      <c r="Y62871" s="55"/>
    </row>
    <row r="62872" spans="21:25" x14ac:dyDescent="0.2">
      <c r="U62872" s="55"/>
      <c r="V62872" s="53"/>
      <c r="W62872" s="53"/>
      <c r="X62872" s="53"/>
      <c r="Y62872" s="55"/>
    </row>
    <row r="62873" spans="21:25" x14ac:dyDescent="0.2">
      <c r="U62873" s="55"/>
      <c r="V62873" s="53"/>
      <c r="W62873" s="53"/>
      <c r="X62873" s="53"/>
      <c r="Y62873" s="55"/>
    </row>
    <row r="62874" spans="21:25" x14ac:dyDescent="0.2">
      <c r="U62874" s="55"/>
      <c r="V62874" s="53"/>
      <c r="W62874" s="53"/>
      <c r="X62874" s="53"/>
      <c r="Y62874" s="55"/>
    </row>
    <row r="62875" spans="21:25" x14ac:dyDescent="0.2">
      <c r="U62875" s="55"/>
      <c r="V62875" s="53"/>
      <c r="W62875" s="53"/>
      <c r="X62875" s="53"/>
      <c r="Y62875" s="55"/>
    </row>
    <row r="62876" spans="21:25" x14ac:dyDescent="0.2">
      <c r="U62876" s="55"/>
      <c r="V62876" s="53"/>
      <c r="W62876" s="53"/>
      <c r="X62876" s="53"/>
      <c r="Y62876" s="55"/>
    </row>
    <row r="62877" spans="21:25" x14ac:dyDescent="0.2">
      <c r="U62877" s="55"/>
      <c r="V62877" s="53"/>
      <c r="W62877" s="53"/>
      <c r="X62877" s="53"/>
      <c r="Y62877" s="55"/>
    </row>
    <row r="62878" spans="21:25" x14ac:dyDescent="0.2">
      <c r="U62878" s="55"/>
      <c r="V62878" s="53"/>
      <c r="W62878" s="53"/>
      <c r="X62878" s="53"/>
      <c r="Y62878" s="55"/>
    </row>
    <row r="62879" spans="21:25" x14ac:dyDescent="0.2">
      <c r="U62879" s="55"/>
      <c r="V62879" s="53"/>
      <c r="W62879" s="53"/>
      <c r="X62879" s="53"/>
      <c r="Y62879" s="55"/>
    </row>
    <row r="62880" spans="21:25" x14ac:dyDescent="0.2">
      <c r="U62880" s="55"/>
      <c r="V62880" s="53"/>
      <c r="W62880" s="53"/>
      <c r="X62880" s="53"/>
      <c r="Y62880" s="55"/>
    </row>
    <row r="62881" spans="21:25" x14ac:dyDescent="0.2">
      <c r="U62881" s="55"/>
      <c r="V62881" s="53"/>
      <c r="W62881" s="53"/>
      <c r="X62881" s="53"/>
      <c r="Y62881" s="55"/>
    </row>
    <row r="62882" spans="21:25" x14ac:dyDescent="0.2">
      <c r="U62882" s="55"/>
      <c r="V62882" s="53"/>
      <c r="W62882" s="53"/>
      <c r="X62882" s="53"/>
      <c r="Y62882" s="55"/>
    </row>
    <row r="62883" spans="21:25" x14ac:dyDescent="0.2">
      <c r="U62883" s="55"/>
      <c r="V62883" s="53"/>
      <c r="W62883" s="53"/>
      <c r="X62883" s="53"/>
      <c r="Y62883" s="55"/>
    </row>
    <row r="62884" spans="21:25" x14ac:dyDescent="0.2">
      <c r="U62884" s="55"/>
      <c r="V62884" s="53"/>
      <c r="W62884" s="53"/>
      <c r="X62884" s="53"/>
      <c r="Y62884" s="55"/>
    </row>
    <row r="62885" spans="21:25" x14ac:dyDescent="0.2">
      <c r="U62885" s="55"/>
      <c r="V62885" s="53"/>
      <c r="W62885" s="53"/>
      <c r="X62885" s="53"/>
      <c r="Y62885" s="55"/>
    </row>
    <row r="62886" spans="21:25" x14ac:dyDescent="0.2">
      <c r="U62886" s="55"/>
      <c r="V62886" s="53"/>
      <c r="W62886" s="53"/>
      <c r="X62886" s="53"/>
      <c r="Y62886" s="55"/>
    </row>
    <row r="62887" spans="21:25" x14ac:dyDescent="0.2">
      <c r="U62887" s="55"/>
      <c r="V62887" s="53"/>
      <c r="W62887" s="53"/>
      <c r="X62887" s="53"/>
      <c r="Y62887" s="55"/>
    </row>
    <row r="62888" spans="21:25" x14ac:dyDescent="0.2">
      <c r="U62888" s="55"/>
      <c r="V62888" s="53"/>
      <c r="W62888" s="53"/>
      <c r="X62888" s="53"/>
      <c r="Y62888" s="55"/>
    </row>
    <row r="62889" spans="21:25" x14ac:dyDescent="0.2">
      <c r="U62889" s="55"/>
      <c r="V62889" s="53"/>
      <c r="W62889" s="53"/>
      <c r="X62889" s="53"/>
      <c r="Y62889" s="55"/>
    </row>
    <row r="62890" spans="21:25" x14ac:dyDescent="0.2">
      <c r="U62890" s="55"/>
      <c r="V62890" s="53"/>
      <c r="W62890" s="53"/>
      <c r="X62890" s="53"/>
      <c r="Y62890" s="55"/>
    </row>
    <row r="62891" spans="21:25" x14ac:dyDescent="0.2">
      <c r="U62891" s="55"/>
      <c r="V62891" s="53"/>
      <c r="W62891" s="53"/>
      <c r="X62891" s="53"/>
      <c r="Y62891" s="55"/>
    </row>
    <row r="62892" spans="21:25" x14ac:dyDescent="0.2">
      <c r="U62892" s="55"/>
      <c r="V62892" s="53"/>
      <c r="W62892" s="53"/>
      <c r="X62892" s="53"/>
      <c r="Y62892" s="55"/>
    </row>
    <row r="62893" spans="21:25" x14ac:dyDescent="0.2">
      <c r="U62893" s="55"/>
      <c r="V62893" s="53"/>
      <c r="W62893" s="53"/>
      <c r="X62893" s="53"/>
      <c r="Y62893" s="55"/>
    </row>
    <row r="62894" spans="21:25" x14ac:dyDescent="0.2">
      <c r="U62894" s="55"/>
      <c r="V62894" s="53"/>
      <c r="W62894" s="53"/>
      <c r="X62894" s="53"/>
      <c r="Y62894" s="55"/>
    </row>
    <row r="62895" spans="21:25" x14ac:dyDescent="0.2">
      <c r="U62895" s="55"/>
      <c r="V62895" s="53"/>
      <c r="W62895" s="53"/>
      <c r="X62895" s="53"/>
      <c r="Y62895" s="55"/>
    </row>
    <row r="62896" spans="21:25" x14ac:dyDescent="0.2">
      <c r="U62896" s="55"/>
      <c r="V62896" s="53"/>
      <c r="W62896" s="53"/>
      <c r="X62896" s="53"/>
      <c r="Y62896" s="55"/>
    </row>
    <row r="62897" spans="21:25" x14ac:dyDescent="0.2">
      <c r="U62897" s="55"/>
      <c r="V62897" s="53"/>
      <c r="W62897" s="53"/>
      <c r="X62897" s="53"/>
      <c r="Y62897" s="55"/>
    </row>
    <row r="62898" spans="21:25" x14ac:dyDescent="0.2">
      <c r="U62898" s="55"/>
      <c r="V62898" s="53"/>
      <c r="W62898" s="53"/>
      <c r="X62898" s="53"/>
      <c r="Y62898" s="55"/>
    </row>
    <row r="62899" spans="21:25" x14ac:dyDescent="0.2">
      <c r="U62899" s="55"/>
      <c r="V62899" s="53"/>
      <c r="W62899" s="53"/>
      <c r="X62899" s="53"/>
      <c r="Y62899" s="55"/>
    </row>
    <row r="62900" spans="21:25" x14ac:dyDescent="0.2">
      <c r="U62900" s="55"/>
      <c r="V62900" s="53"/>
      <c r="W62900" s="53"/>
      <c r="X62900" s="53"/>
      <c r="Y62900" s="55"/>
    </row>
    <row r="62901" spans="21:25" x14ac:dyDescent="0.2">
      <c r="U62901" s="55"/>
      <c r="V62901" s="53"/>
      <c r="W62901" s="53"/>
      <c r="X62901" s="53"/>
      <c r="Y62901" s="55"/>
    </row>
    <row r="62902" spans="21:25" x14ac:dyDescent="0.2">
      <c r="U62902" s="55"/>
      <c r="V62902" s="53"/>
      <c r="W62902" s="53"/>
      <c r="X62902" s="53"/>
      <c r="Y62902" s="55"/>
    </row>
    <row r="62903" spans="21:25" x14ac:dyDescent="0.2">
      <c r="U62903" s="55"/>
      <c r="V62903" s="53"/>
      <c r="W62903" s="53"/>
      <c r="X62903" s="53"/>
      <c r="Y62903" s="55"/>
    </row>
    <row r="62904" spans="21:25" x14ac:dyDescent="0.2">
      <c r="U62904" s="55"/>
      <c r="V62904" s="53"/>
      <c r="W62904" s="53"/>
      <c r="X62904" s="53"/>
      <c r="Y62904" s="55"/>
    </row>
    <row r="62905" spans="21:25" x14ac:dyDescent="0.2">
      <c r="U62905" s="55"/>
      <c r="V62905" s="53"/>
      <c r="W62905" s="53"/>
      <c r="X62905" s="53"/>
      <c r="Y62905" s="55"/>
    </row>
    <row r="62906" spans="21:25" x14ac:dyDescent="0.2">
      <c r="U62906" s="55"/>
      <c r="V62906" s="53"/>
      <c r="W62906" s="53"/>
      <c r="X62906" s="53"/>
      <c r="Y62906" s="55"/>
    </row>
    <row r="62907" spans="21:25" x14ac:dyDescent="0.2">
      <c r="U62907" s="55"/>
      <c r="V62907" s="53"/>
      <c r="W62907" s="53"/>
      <c r="X62907" s="53"/>
      <c r="Y62907" s="55"/>
    </row>
    <row r="62908" spans="21:25" x14ac:dyDescent="0.2">
      <c r="U62908" s="55"/>
      <c r="V62908" s="53"/>
      <c r="W62908" s="53"/>
      <c r="X62908" s="53"/>
      <c r="Y62908" s="55"/>
    </row>
    <row r="62909" spans="21:25" x14ac:dyDescent="0.2">
      <c r="U62909" s="55"/>
      <c r="V62909" s="53"/>
      <c r="W62909" s="53"/>
      <c r="X62909" s="53"/>
      <c r="Y62909" s="55"/>
    </row>
    <row r="62910" spans="21:25" x14ac:dyDescent="0.2">
      <c r="U62910" s="55"/>
      <c r="V62910" s="53"/>
      <c r="W62910" s="53"/>
      <c r="X62910" s="53"/>
      <c r="Y62910" s="55"/>
    </row>
    <row r="62911" spans="21:25" x14ac:dyDescent="0.2">
      <c r="U62911" s="55"/>
      <c r="V62911" s="53"/>
      <c r="W62911" s="53"/>
      <c r="X62911" s="53"/>
      <c r="Y62911" s="55"/>
    </row>
    <row r="62912" spans="21:25" x14ac:dyDescent="0.2">
      <c r="U62912" s="55"/>
      <c r="V62912" s="53"/>
      <c r="W62912" s="53"/>
      <c r="X62912" s="53"/>
      <c r="Y62912" s="55"/>
    </row>
    <row r="62913" spans="21:25" x14ac:dyDescent="0.2">
      <c r="U62913" s="55"/>
      <c r="V62913" s="53"/>
      <c r="W62913" s="53"/>
      <c r="X62913" s="53"/>
      <c r="Y62913" s="55"/>
    </row>
    <row r="62914" spans="21:25" x14ac:dyDescent="0.2">
      <c r="U62914" s="55"/>
      <c r="V62914" s="53"/>
      <c r="W62914" s="53"/>
      <c r="X62914" s="53"/>
      <c r="Y62914" s="55"/>
    </row>
    <row r="62915" spans="21:25" x14ac:dyDescent="0.2">
      <c r="U62915" s="55"/>
      <c r="V62915" s="53"/>
      <c r="W62915" s="53"/>
      <c r="X62915" s="53"/>
      <c r="Y62915" s="55"/>
    </row>
    <row r="62916" spans="21:25" x14ac:dyDescent="0.2">
      <c r="U62916" s="55"/>
      <c r="V62916" s="53"/>
      <c r="W62916" s="53"/>
      <c r="X62916" s="53"/>
      <c r="Y62916" s="55"/>
    </row>
    <row r="62917" spans="21:25" x14ac:dyDescent="0.2">
      <c r="U62917" s="55"/>
      <c r="V62917" s="53"/>
      <c r="W62917" s="53"/>
      <c r="X62917" s="53"/>
      <c r="Y62917" s="55"/>
    </row>
    <row r="62918" spans="21:25" x14ac:dyDescent="0.2">
      <c r="U62918" s="55"/>
      <c r="V62918" s="53"/>
      <c r="W62918" s="53"/>
      <c r="X62918" s="53"/>
      <c r="Y62918" s="55"/>
    </row>
    <row r="62919" spans="21:25" x14ac:dyDescent="0.2">
      <c r="U62919" s="55"/>
      <c r="V62919" s="53"/>
      <c r="W62919" s="53"/>
      <c r="X62919" s="53"/>
      <c r="Y62919" s="55"/>
    </row>
    <row r="62920" spans="21:25" x14ac:dyDescent="0.2">
      <c r="U62920" s="55"/>
      <c r="V62920" s="53"/>
      <c r="W62920" s="53"/>
      <c r="X62920" s="53"/>
      <c r="Y62920" s="55"/>
    </row>
    <row r="62921" spans="21:25" x14ac:dyDescent="0.2">
      <c r="U62921" s="55"/>
      <c r="V62921" s="53"/>
      <c r="W62921" s="53"/>
      <c r="X62921" s="53"/>
      <c r="Y62921" s="55"/>
    </row>
    <row r="62922" spans="21:25" x14ac:dyDescent="0.2">
      <c r="U62922" s="55"/>
      <c r="V62922" s="53"/>
      <c r="W62922" s="53"/>
      <c r="X62922" s="53"/>
      <c r="Y62922" s="55"/>
    </row>
    <row r="62923" spans="21:25" x14ac:dyDescent="0.2">
      <c r="U62923" s="55"/>
      <c r="V62923" s="53"/>
      <c r="W62923" s="53"/>
      <c r="X62923" s="53"/>
      <c r="Y62923" s="55"/>
    </row>
    <row r="62924" spans="21:25" x14ac:dyDescent="0.2">
      <c r="U62924" s="55"/>
      <c r="V62924" s="53"/>
      <c r="W62924" s="53"/>
      <c r="X62924" s="53"/>
      <c r="Y62924" s="55"/>
    </row>
    <row r="62925" spans="21:25" x14ac:dyDescent="0.2">
      <c r="U62925" s="55"/>
      <c r="V62925" s="53"/>
      <c r="W62925" s="53"/>
      <c r="X62925" s="53"/>
      <c r="Y62925" s="55"/>
    </row>
    <row r="62926" spans="21:25" x14ac:dyDescent="0.2">
      <c r="U62926" s="55"/>
      <c r="V62926" s="53"/>
      <c r="W62926" s="53"/>
      <c r="X62926" s="53"/>
      <c r="Y62926" s="55"/>
    </row>
    <row r="62927" spans="21:25" x14ac:dyDescent="0.2">
      <c r="U62927" s="55"/>
      <c r="V62927" s="53"/>
      <c r="W62927" s="53"/>
      <c r="X62927" s="53"/>
      <c r="Y62927" s="55"/>
    </row>
    <row r="62928" spans="21:25" x14ac:dyDescent="0.2">
      <c r="U62928" s="55"/>
      <c r="V62928" s="53"/>
      <c r="W62928" s="53"/>
      <c r="X62928" s="53"/>
      <c r="Y62928" s="55"/>
    </row>
    <row r="62929" spans="21:25" x14ac:dyDescent="0.2">
      <c r="U62929" s="55"/>
      <c r="V62929" s="53"/>
      <c r="W62929" s="53"/>
      <c r="X62929" s="53"/>
      <c r="Y62929" s="55"/>
    </row>
    <row r="62930" spans="21:25" x14ac:dyDescent="0.2">
      <c r="U62930" s="55"/>
      <c r="V62930" s="53"/>
      <c r="W62930" s="53"/>
      <c r="X62930" s="53"/>
      <c r="Y62930" s="55"/>
    </row>
    <row r="62931" spans="21:25" x14ac:dyDescent="0.2">
      <c r="U62931" s="55"/>
      <c r="V62931" s="53"/>
      <c r="W62931" s="53"/>
      <c r="X62931" s="53"/>
      <c r="Y62931" s="55"/>
    </row>
    <row r="62932" spans="21:25" x14ac:dyDescent="0.2">
      <c r="U62932" s="55"/>
      <c r="V62932" s="53"/>
      <c r="W62932" s="53"/>
      <c r="X62932" s="53"/>
      <c r="Y62932" s="55"/>
    </row>
    <row r="62933" spans="21:25" x14ac:dyDescent="0.2">
      <c r="U62933" s="55"/>
      <c r="V62933" s="53"/>
      <c r="W62933" s="53"/>
      <c r="X62933" s="53"/>
      <c r="Y62933" s="55"/>
    </row>
    <row r="62934" spans="21:25" x14ac:dyDescent="0.2">
      <c r="U62934" s="55"/>
      <c r="V62934" s="53"/>
      <c r="W62934" s="53"/>
      <c r="X62934" s="53"/>
      <c r="Y62934" s="55"/>
    </row>
    <row r="62935" spans="21:25" x14ac:dyDescent="0.2">
      <c r="U62935" s="55"/>
      <c r="V62935" s="53"/>
      <c r="W62935" s="53"/>
      <c r="X62935" s="53"/>
      <c r="Y62935" s="55"/>
    </row>
    <row r="62936" spans="21:25" x14ac:dyDescent="0.2">
      <c r="U62936" s="55"/>
      <c r="V62936" s="53"/>
      <c r="W62936" s="53"/>
      <c r="X62936" s="53"/>
      <c r="Y62936" s="55"/>
    </row>
    <row r="62937" spans="21:25" x14ac:dyDescent="0.2">
      <c r="U62937" s="55"/>
      <c r="V62937" s="53"/>
      <c r="W62937" s="53"/>
      <c r="X62937" s="53"/>
      <c r="Y62937" s="55"/>
    </row>
    <row r="62938" spans="21:25" x14ac:dyDescent="0.2">
      <c r="U62938" s="55"/>
      <c r="V62938" s="53"/>
      <c r="W62938" s="53"/>
      <c r="X62938" s="53"/>
      <c r="Y62938" s="55"/>
    </row>
    <row r="62939" spans="21:25" x14ac:dyDescent="0.2">
      <c r="U62939" s="55"/>
      <c r="V62939" s="53"/>
      <c r="W62939" s="53"/>
      <c r="X62939" s="53"/>
      <c r="Y62939" s="55"/>
    </row>
    <row r="62940" spans="21:25" x14ac:dyDescent="0.2">
      <c r="U62940" s="55"/>
      <c r="V62940" s="53"/>
      <c r="W62940" s="53"/>
      <c r="X62940" s="53"/>
      <c r="Y62940" s="55"/>
    </row>
    <row r="62941" spans="21:25" x14ac:dyDescent="0.2">
      <c r="U62941" s="55"/>
      <c r="V62941" s="53"/>
      <c r="W62941" s="53"/>
      <c r="X62941" s="53"/>
      <c r="Y62941" s="55"/>
    </row>
    <row r="62942" spans="21:25" x14ac:dyDescent="0.2">
      <c r="U62942" s="55"/>
      <c r="V62942" s="53"/>
      <c r="W62942" s="53"/>
      <c r="X62942" s="53"/>
      <c r="Y62942" s="55"/>
    </row>
    <row r="62943" spans="21:25" x14ac:dyDescent="0.2">
      <c r="U62943" s="55"/>
      <c r="V62943" s="53"/>
      <c r="W62943" s="53"/>
      <c r="X62943" s="53"/>
      <c r="Y62943" s="55"/>
    </row>
    <row r="62944" spans="21:25" x14ac:dyDescent="0.2">
      <c r="U62944" s="55"/>
      <c r="V62944" s="53"/>
      <c r="W62944" s="53"/>
      <c r="X62944" s="53"/>
      <c r="Y62944" s="55"/>
    </row>
    <row r="62945" spans="21:25" x14ac:dyDescent="0.2">
      <c r="U62945" s="55"/>
      <c r="V62945" s="53"/>
      <c r="W62945" s="53"/>
      <c r="X62945" s="53"/>
      <c r="Y62945" s="55"/>
    </row>
    <row r="62946" spans="21:25" x14ac:dyDescent="0.2">
      <c r="U62946" s="55"/>
      <c r="V62946" s="53"/>
      <c r="W62946" s="53"/>
      <c r="X62946" s="53"/>
      <c r="Y62946" s="55"/>
    </row>
    <row r="62947" spans="21:25" x14ac:dyDescent="0.2">
      <c r="U62947" s="55"/>
      <c r="V62947" s="53"/>
      <c r="W62947" s="53"/>
      <c r="X62947" s="53"/>
      <c r="Y62947" s="55"/>
    </row>
    <row r="62948" spans="21:25" x14ac:dyDescent="0.2">
      <c r="U62948" s="55"/>
      <c r="V62948" s="53"/>
      <c r="W62948" s="53"/>
      <c r="X62948" s="53"/>
      <c r="Y62948" s="55"/>
    </row>
    <row r="62949" spans="21:25" x14ac:dyDescent="0.2">
      <c r="U62949" s="55"/>
      <c r="V62949" s="53"/>
      <c r="W62949" s="53"/>
      <c r="X62949" s="53"/>
      <c r="Y62949" s="55"/>
    </row>
    <row r="62950" spans="21:25" x14ac:dyDescent="0.2">
      <c r="U62950" s="55"/>
      <c r="V62950" s="53"/>
      <c r="W62950" s="53"/>
      <c r="X62950" s="53"/>
      <c r="Y62950" s="55"/>
    </row>
    <row r="62951" spans="21:25" x14ac:dyDescent="0.2">
      <c r="U62951" s="55"/>
      <c r="V62951" s="53"/>
      <c r="W62951" s="53"/>
      <c r="X62951" s="53"/>
      <c r="Y62951" s="55"/>
    </row>
    <row r="62952" spans="21:25" x14ac:dyDescent="0.2">
      <c r="U62952" s="55"/>
      <c r="V62952" s="53"/>
      <c r="W62952" s="53"/>
      <c r="X62952" s="53"/>
      <c r="Y62952" s="55"/>
    </row>
    <row r="62953" spans="21:25" x14ac:dyDescent="0.2">
      <c r="U62953" s="55"/>
      <c r="V62953" s="53"/>
      <c r="W62953" s="53"/>
      <c r="X62953" s="53"/>
      <c r="Y62953" s="55"/>
    </row>
    <row r="62954" spans="21:25" x14ac:dyDescent="0.2">
      <c r="U62954" s="55"/>
      <c r="V62954" s="53"/>
      <c r="W62954" s="53"/>
      <c r="X62954" s="53"/>
      <c r="Y62954" s="55"/>
    </row>
    <row r="62955" spans="21:25" x14ac:dyDescent="0.2">
      <c r="U62955" s="55"/>
      <c r="V62955" s="53"/>
      <c r="W62955" s="53"/>
      <c r="X62955" s="53"/>
      <c r="Y62955" s="55"/>
    </row>
    <row r="62956" spans="21:25" x14ac:dyDescent="0.2">
      <c r="U62956" s="55"/>
      <c r="V62956" s="53"/>
      <c r="W62956" s="53"/>
      <c r="X62956" s="53"/>
      <c r="Y62956" s="55"/>
    </row>
    <row r="62957" spans="21:25" x14ac:dyDescent="0.2">
      <c r="U62957" s="55"/>
      <c r="V62957" s="53"/>
      <c r="W62957" s="53"/>
      <c r="X62957" s="53"/>
      <c r="Y62957" s="55"/>
    </row>
    <row r="62958" spans="21:25" x14ac:dyDescent="0.2">
      <c r="U62958" s="55"/>
      <c r="V62958" s="53"/>
      <c r="W62958" s="53"/>
      <c r="X62958" s="53"/>
      <c r="Y62958" s="55"/>
    </row>
    <row r="62959" spans="21:25" x14ac:dyDescent="0.2">
      <c r="U62959" s="55"/>
      <c r="V62959" s="53"/>
      <c r="W62959" s="53"/>
      <c r="X62959" s="53"/>
      <c r="Y62959" s="55"/>
    </row>
    <row r="62960" spans="21:25" x14ac:dyDescent="0.2">
      <c r="U62960" s="55"/>
      <c r="V62960" s="53"/>
      <c r="W62960" s="53"/>
      <c r="X62960" s="53"/>
      <c r="Y62960" s="55"/>
    </row>
    <row r="62961" spans="21:25" x14ac:dyDescent="0.2">
      <c r="U62961" s="55"/>
      <c r="V62961" s="53"/>
      <c r="W62961" s="53"/>
      <c r="X62961" s="53"/>
      <c r="Y62961" s="55"/>
    </row>
    <row r="62962" spans="21:25" x14ac:dyDescent="0.2">
      <c r="U62962" s="55"/>
      <c r="V62962" s="53"/>
      <c r="W62962" s="53"/>
      <c r="X62962" s="53"/>
      <c r="Y62962" s="55"/>
    </row>
    <row r="62963" spans="21:25" x14ac:dyDescent="0.2">
      <c r="U62963" s="55"/>
      <c r="V62963" s="53"/>
      <c r="W62963" s="53"/>
      <c r="X62963" s="53"/>
      <c r="Y62963" s="55"/>
    </row>
    <row r="62964" spans="21:25" x14ac:dyDescent="0.2">
      <c r="U62964" s="55"/>
      <c r="V62964" s="53"/>
      <c r="W62964" s="53"/>
      <c r="X62964" s="53"/>
      <c r="Y62964" s="55"/>
    </row>
    <row r="62965" spans="21:25" x14ac:dyDescent="0.2">
      <c r="U62965" s="55"/>
      <c r="V62965" s="53"/>
      <c r="W62965" s="53"/>
      <c r="X62965" s="53"/>
      <c r="Y62965" s="55"/>
    </row>
    <row r="62966" spans="21:25" x14ac:dyDescent="0.2">
      <c r="U62966" s="55"/>
      <c r="V62966" s="53"/>
      <c r="W62966" s="53"/>
      <c r="X62966" s="53"/>
      <c r="Y62966" s="55"/>
    </row>
    <row r="62967" spans="21:25" x14ac:dyDescent="0.2">
      <c r="U62967" s="55"/>
      <c r="V62967" s="53"/>
      <c r="W62967" s="53"/>
      <c r="X62967" s="53"/>
      <c r="Y62967" s="55"/>
    </row>
    <row r="62968" spans="21:25" x14ac:dyDescent="0.2">
      <c r="U62968" s="55"/>
      <c r="V62968" s="53"/>
      <c r="W62968" s="53"/>
      <c r="X62968" s="53"/>
      <c r="Y62968" s="55"/>
    </row>
    <row r="62969" spans="21:25" x14ac:dyDescent="0.2">
      <c r="U62969" s="55"/>
      <c r="V62969" s="53"/>
      <c r="W62969" s="53"/>
      <c r="X62969" s="53"/>
      <c r="Y62969" s="55"/>
    </row>
    <row r="62970" spans="21:25" x14ac:dyDescent="0.2">
      <c r="U62970" s="55"/>
      <c r="V62970" s="53"/>
      <c r="W62970" s="53"/>
      <c r="X62970" s="53"/>
      <c r="Y62970" s="55"/>
    </row>
    <row r="62971" spans="21:25" x14ac:dyDescent="0.2">
      <c r="U62971" s="55"/>
      <c r="V62971" s="53"/>
      <c r="W62971" s="53"/>
      <c r="X62971" s="53"/>
      <c r="Y62971" s="55"/>
    </row>
    <row r="62972" spans="21:25" x14ac:dyDescent="0.2">
      <c r="U62972" s="55"/>
      <c r="V62972" s="53"/>
      <c r="W62972" s="53"/>
      <c r="X62972" s="53"/>
      <c r="Y62972" s="55"/>
    </row>
    <row r="62973" spans="21:25" x14ac:dyDescent="0.2">
      <c r="U62973" s="55"/>
      <c r="V62973" s="53"/>
      <c r="W62973" s="53"/>
      <c r="X62973" s="53"/>
      <c r="Y62973" s="55"/>
    </row>
    <row r="62974" spans="21:25" x14ac:dyDescent="0.2">
      <c r="U62974" s="55"/>
      <c r="V62974" s="53"/>
      <c r="W62974" s="53"/>
      <c r="X62974" s="53"/>
      <c r="Y62974" s="55"/>
    </row>
    <row r="62975" spans="21:25" x14ac:dyDescent="0.2">
      <c r="U62975" s="55"/>
      <c r="V62975" s="53"/>
      <c r="W62975" s="53"/>
      <c r="X62975" s="53"/>
      <c r="Y62975" s="55"/>
    </row>
    <row r="62976" spans="21:25" x14ac:dyDescent="0.2">
      <c r="U62976" s="55"/>
      <c r="V62976" s="53"/>
      <c r="W62976" s="53"/>
      <c r="X62976" s="53"/>
      <c r="Y62976" s="55"/>
    </row>
    <row r="62977" spans="21:25" x14ac:dyDescent="0.2">
      <c r="U62977" s="55"/>
      <c r="V62977" s="53"/>
      <c r="W62977" s="53"/>
      <c r="X62977" s="53"/>
      <c r="Y62977" s="55"/>
    </row>
    <row r="62978" spans="21:25" x14ac:dyDescent="0.2">
      <c r="U62978" s="55"/>
      <c r="V62978" s="53"/>
      <c r="W62978" s="53"/>
      <c r="X62978" s="53"/>
      <c r="Y62978" s="55"/>
    </row>
    <row r="62979" spans="21:25" x14ac:dyDescent="0.2">
      <c r="U62979" s="55"/>
      <c r="V62979" s="53"/>
      <c r="W62979" s="53"/>
      <c r="X62979" s="53"/>
      <c r="Y62979" s="55"/>
    </row>
    <row r="62980" spans="21:25" x14ac:dyDescent="0.2">
      <c r="U62980" s="55"/>
      <c r="V62980" s="53"/>
      <c r="W62980" s="53"/>
      <c r="X62980" s="53"/>
      <c r="Y62980" s="55"/>
    </row>
    <row r="62981" spans="21:25" x14ac:dyDescent="0.2">
      <c r="U62981" s="55"/>
      <c r="V62981" s="53"/>
      <c r="W62981" s="53"/>
      <c r="X62981" s="53"/>
      <c r="Y62981" s="55"/>
    </row>
    <row r="62982" spans="21:25" x14ac:dyDescent="0.2">
      <c r="U62982" s="55"/>
      <c r="V62982" s="53"/>
      <c r="W62982" s="53"/>
      <c r="X62982" s="53"/>
      <c r="Y62982" s="55"/>
    </row>
    <row r="62983" spans="21:25" x14ac:dyDescent="0.2">
      <c r="U62983" s="55"/>
      <c r="V62983" s="53"/>
      <c r="W62983" s="53"/>
      <c r="X62983" s="53"/>
      <c r="Y62983" s="55"/>
    </row>
    <row r="62984" spans="21:25" x14ac:dyDescent="0.2">
      <c r="U62984" s="55"/>
      <c r="V62984" s="53"/>
      <c r="W62984" s="53"/>
      <c r="X62984" s="53"/>
      <c r="Y62984" s="55"/>
    </row>
    <row r="62985" spans="21:25" x14ac:dyDescent="0.2">
      <c r="U62985" s="55"/>
      <c r="V62985" s="53"/>
      <c r="W62985" s="53"/>
      <c r="X62985" s="53"/>
      <c r="Y62985" s="55"/>
    </row>
    <row r="62986" spans="21:25" x14ac:dyDescent="0.2">
      <c r="U62986" s="55"/>
      <c r="V62986" s="53"/>
      <c r="W62986" s="53"/>
      <c r="X62986" s="53"/>
      <c r="Y62986" s="55"/>
    </row>
    <row r="62987" spans="21:25" x14ac:dyDescent="0.2">
      <c r="U62987" s="55"/>
      <c r="V62987" s="53"/>
      <c r="W62987" s="53"/>
      <c r="X62987" s="53"/>
      <c r="Y62987" s="55"/>
    </row>
    <row r="62988" spans="21:25" x14ac:dyDescent="0.2">
      <c r="U62988" s="55"/>
      <c r="V62988" s="53"/>
      <c r="W62988" s="53"/>
      <c r="X62988" s="53"/>
      <c r="Y62988" s="55"/>
    </row>
    <row r="62989" spans="21:25" x14ac:dyDescent="0.2">
      <c r="U62989" s="55"/>
      <c r="V62989" s="53"/>
      <c r="W62989" s="53"/>
      <c r="X62989" s="53"/>
      <c r="Y62989" s="55"/>
    </row>
    <row r="62990" spans="21:25" x14ac:dyDescent="0.2">
      <c r="U62990" s="55"/>
      <c r="V62990" s="53"/>
      <c r="W62990" s="53"/>
      <c r="X62990" s="53"/>
      <c r="Y62990" s="55"/>
    </row>
    <row r="62991" spans="21:25" x14ac:dyDescent="0.2">
      <c r="U62991" s="55"/>
      <c r="V62991" s="53"/>
      <c r="W62991" s="53"/>
      <c r="X62991" s="53"/>
      <c r="Y62991" s="55"/>
    </row>
    <row r="62992" spans="21:25" x14ac:dyDescent="0.2">
      <c r="U62992" s="55"/>
      <c r="V62992" s="53"/>
      <c r="W62992" s="53"/>
      <c r="X62992" s="53"/>
      <c r="Y62992" s="55"/>
    </row>
    <row r="62993" spans="21:25" x14ac:dyDescent="0.2">
      <c r="U62993" s="55"/>
      <c r="V62993" s="53"/>
      <c r="W62993" s="53"/>
      <c r="X62993" s="53"/>
      <c r="Y62993" s="55"/>
    </row>
    <row r="62994" spans="21:25" x14ac:dyDescent="0.2">
      <c r="U62994" s="55"/>
      <c r="V62994" s="53"/>
      <c r="W62994" s="53"/>
      <c r="X62994" s="53"/>
      <c r="Y62994" s="55"/>
    </row>
    <row r="62995" spans="21:25" x14ac:dyDescent="0.2">
      <c r="U62995" s="55"/>
      <c r="V62995" s="53"/>
      <c r="W62995" s="53"/>
      <c r="X62995" s="53"/>
      <c r="Y62995" s="55"/>
    </row>
    <row r="62996" spans="21:25" x14ac:dyDescent="0.2">
      <c r="U62996" s="55"/>
      <c r="V62996" s="53"/>
      <c r="W62996" s="53"/>
      <c r="X62996" s="53"/>
      <c r="Y62996" s="55"/>
    </row>
    <row r="62997" spans="21:25" x14ac:dyDescent="0.2">
      <c r="U62997" s="55"/>
      <c r="V62997" s="53"/>
      <c r="W62997" s="53"/>
      <c r="X62997" s="53"/>
      <c r="Y62997" s="55"/>
    </row>
    <row r="62998" spans="21:25" x14ac:dyDescent="0.2">
      <c r="U62998" s="55"/>
      <c r="V62998" s="53"/>
      <c r="W62998" s="53"/>
      <c r="X62998" s="53"/>
      <c r="Y62998" s="55"/>
    </row>
    <row r="62999" spans="21:25" x14ac:dyDescent="0.2">
      <c r="U62999" s="55"/>
      <c r="V62999" s="53"/>
      <c r="W62999" s="53"/>
      <c r="X62999" s="53"/>
      <c r="Y62999" s="55"/>
    </row>
    <row r="63000" spans="21:25" x14ac:dyDescent="0.2">
      <c r="U63000" s="55"/>
      <c r="V63000" s="53"/>
      <c r="W63000" s="53"/>
      <c r="X63000" s="53"/>
      <c r="Y63000" s="55"/>
    </row>
    <row r="63001" spans="21:25" x14ac:dyDescent="0.2">
      <c r="U63001" s="55"/>
      <c r="V63001" s="53"/>
      <c r="W63001" s="53"/>
      <c r="X63001" s="53"/>
      <c r="Y63001" s="55"/>
    </row>
    <row r="63002" spans="21:25" x14ac:dyDescent="0.2">
      <c r="U63002" s="55"/>
      <c r="V63002" s="53"/>
      <c r="W63002" s="53"/>
      <c r="X63002" s="53"/>
      <c r="Y63002" s="55"/>
    </row>
    <row r="63003" spans="21:25" x14ac:dyDescent="0.2">
      <c r="U63003" s="55"/>
      <c r="V63003" s="53"/>
      <c r="W63003" s="53"/>
      <c r="X63003" s="53"/>
      <c r="Y63003" s="55"/>
    </row>
    <row r="63004" spans="21:25" x14ac:dyDescent="0.2">
      <c r="U63004" s="55"/>
      <c r="V63004" s="53"/>
      <c r="W63004" s="53"/>
      <c r="X63004" s="53"/>
      <c r="Y63004" s="55"/>
    </row>
    <row r="63005" spans="21:25" x14ac:dyDescent="0.2">
      <c r="U63005" s="55"/>
      <c r="V63005" s="53"/>
      <c r="W63005" s="53"/>
      <c r="X63005" s="53"/>
      <c r="Y63005" s="55"/>
    </row>
    <row r="63006" spans="21:25" x14ac:dyDescent="0.2">
      <c r="U63006" s="55"/>
      <c r="V63006" s="53"/>
      <c r="W63006" s="53"/>
      <c r="X63006" s="53"/>
      <c r="Y63006" s="55"/>
    </row>
    <row r="63007" spans="21:25" x14ac:dyDescent="0.2">
      <c r="U63007" s="55"/>
      <c r="V63007" s="53"/>
      <c r="W63007" s="53"/>
      <c r="X63007" s="53"/>
      <c r="Y63007" s="55"/>
    </row>
    <row r="63008" spans="21:25" x14ac:dyDescent="0.2">
      <c r="U63008" s="55"/>
      <c r="V63008" s="53"/>
      <c r="W63008" s="53"/>
      <c r="X63008" s="53"/>
      <c r="Y63008" s="55"/>
    </row>
    <row r="63009" spans="21:25" x14ac:dyDescent="0.2">
      <c r="U63009" s="55"/>
      <c r="V63009" s="53"/>
      <c r="W63009" s="53"/>
      <c r="X63009" s="53"/>
      <c r="Y63009" s="55"/>
    </row>
    <row r="63010" spans="21:25" x14ac:dyDescent="0.2">
      <c r="U63010" s="55"/>
      <c r="V63010" s="53"/>
      <c r="W63010" s="53"/>
      <c r="X63010" s="53"/>
      <c r="Y63010" s="55"/>
    </row>
    <row r="63011" spans="21:25" x14ac:dyDescent="0.2">
      <c r="U63011" s="55"/>
      <c r="V63011" s="53"/>
      <c r="W63011" s="53"/>
      <c r="X63011" s="53"/>
      <c r="Y63011" s="55"/>
    </row>
    <row r="63012" spans="21:25" x14ac:dyDescent="0.2">
      <c r="U63012" s="55"/>
      <c r="V63012" s="53"/>
      <c r="W63012" s="53"/>
      <c r="X63012" s="53"/>
      <c r="Y63012" s="55"/>
    </row>
    <row r="63013" spans="21:25" x14ac:dyDescent="0.2">
      <c r="U63013" s="55"/>
      <c r="V63013" s="53"/>
      <c r="W63013" s="53"/>
      <c r="X63013" s="53"/>
      <c r="Y63013" s="55"/>
    </row>
    <row r="63014" spans="21:25" x14ac:dyDescent="0.2">
      <c r="U63014" s="55"/>
      <c r="V63014" s="53"/>
      <c r="W63014" s="53"/>
      <c r="X63014" s="53"/>
      <c r="Y63014" s="55"/>
    </row>
    <row r="63015" spans="21:25" x14ac:dyDescent="0.2">
      <c r="U63015" s="55"/>
      <c r="V63015" s="53"/>
      <c r="W63015" s="53"/>
      <c r="X63015" s="53"/>
      <c r="Y63015" s="55"/>
    </row>
    <row r="63016" spans="21:25" x14ac:dyDescent="0.2">
      <c r="U63016" s="55"/>
      <c r="V63016" s="53"/>
      <c r="W63016" s="53"/>
      <c r="X63016" s="53"/>
      <c r="Y63016" s="55"/>
    </row>
    <row r="63017" spans="21:25" x14ac:dyDescent="0.2">
      <c r="U63017" s="55"/>
      <c r="V63017" s="53"/>
      <c r="W63017" s="53"/>
      <c r="X63017" s="53"/>
      <c r="Y63017" s="55"/>
    </row>
    <row r="63018" spans="21:25" x14ac:dyDescent="0.2">
      <c r="U63018" s="55"/>
      <c r="V63018" s="53"/>
      <c r="W63018" s="53"/>
      <c r="X63018" s="53"/>
      <c r="Y63018" s="55"/>
    </row>
    <row r="63019" spans="21:25" x14ac:dyDescent="0.2">
      <c r="U63019" s="55"/>
      <c r="V63019" s="53"/>
      <c r="W63019" s="53"/>
      <c r="X63019" s="53"/>
      <c r="Y63019" s="55"/>
    </row>
    <row r="63020" spans="21:25" x14ac:dyDescent="0.2">
      <c r="U63020" s="55"/>
      <c r="V63020" s="53"/>
      <c r="W63020" s="53"/>
      <c r="X63020" s="53"/>
      <c r="Y63020" s="55"/>
    </row>
    <row r="63021" spans="21:25" x14ac:dyDescent="0.2">
      <c r="U63021" s="55"/>
      <c r="V63021" s="53"/>
      <c r="W63021" s="53"/>
      <c r="X63021" s="53"/>
      <c r="Y63021" s="55"/>
    </row>
    <row r="63022" spans="21:25" x14ac:dyDescent="0.2">
      <c r="U63022" s="55"/>
      <c r="V63022" s="53"/>
      <c r="W63022" s="53"/>
      <c r="X63022" s="53"/>
      <c r="Y63022" s="55"/>
    </row>
    <row r="63023" spans="21:25" x14ac:dyDescent="0.2">
      <c r="U63023" s="55"/>
      <c r="V63023" s="53"/>
      <c r="W63023" s="53"/>
      <c r="X63023" s="53"/>
      <c r="Y63023" s="55"/>
    </row>
    <row r="63024" spans="21:25" x14ac:dyDescent="0.2">
      <c r="U63024" s="55"/>
      <c r="V63024" s="53"/>
      <c r="W63024" s="53"/>
      <c r="X63024" s="53"/>
      <c r="Y63024" s="55"/>
    </row>
    <row r="63025" spans="21:25" x14ac:dyDescent="0.2">
      <c r="U63025" s="55"/>
      <c r="V63025" s="53"/>
      <c r="W63025" s="53"/>
      <c r="X63025" s="53"/>
      <c r="Y63025" s="55"/>
    </row>
    <row r="63026" spans="21:25" x14ac:dyDescent="0.2">
      <c r="U63026" s="55"/>
      <c r="V63026" s="53"/>
      <c r="W63026" s="53"/>
      <c r="X63026" s="53"/>
      <c r="Y63026" s="55"/>
    </row>
    <row r="63027" spans="21:25" x14ac:dyDescent="0.2">
      <c r="U63027" s="55"/>
      <c r="V63027" s="53"/>
      <c r="W63027" s="53"/>
      <c r="X63027" s="53"/>
      <c r="Y63027" s="55"/>
    </row>
    <row r="63028" spans="21:25" x14ac:dyDescent="0.2">
      <c r="U63028" s="55"/>
      <c r="V63028" s="53"/>
      <c r="W63028" s="53"/>
      <c r="X63028" s="53"/>
      <c r="Y63028" s="55"/>
    </row>
    <row r="63029" spans="21:25" x14ac:dyDescent="0.2">
      <c r="U63029" s="55"/>
      <c r="V63029" s="53"/>
      <c r="W63029" s="53"/>
      <c r="X63029" s="53"/>
      <c r="Y63029" s="55"/>
    </row>
    <row r="63030" spans="21:25" x14ac:dyDescent="0.2">
      <c r="U63030" s="55"/>
      <c r="V63030" s="53"/>
      <c r="W63030" s="53"/>
      <c r="X63030" s="53"/>
      <c r="Y63030" s="55"/>
    </row>
    <row r="63031" spans="21:25" x14ac:dyDescent="0.2">
      <c r="U63031" s="55"/>
      <c r="V63031" s="53"/>
      <c r="W63031" s="53"/>
      <c r="X63031" s="53"/>
      <c r="Y63031" s="55"/>
    </row>
    <row r="63032" spans="21:25" x14ac:dyDescent="0.2">
      <c r="U63032" s="55"/>
      <c r="V63032" s="53"/>
      <c r="W63032" s="53"/>
      <c r="X63032" s="53"/>
      <c r="Y63032" s="55"/>
    </row>
    <row r="63033" spans="21:25" x14ac:dyDescent="0.2">
      <c r="U63033" s="55"/>
      <c r="V63033" s="53"/>
      <c r="W63033" s="53"/>
      <c r="X63033" s="53"/>
      <c r="Y63033" s="55"/>
    </row>
    <row r="63034" spans="21:25" x14ac:dyDescent="0.2">
      <c r="U63034" s="55"/>
      <c r="V63034" s="53"/>
      <c r="W63034" s="53"/>
      <c r="X63034" s="53"/>
      <c r="Y63034" s="55"/>
    </row>
    <row r="63035" spans="21:25" x14ac:dyDescent="0.2">
      <c r="U63035" s="55"/>
      <c r="V63035" s="53"/>
      <c r="W63035" s="53"/>
      <c r="X63035" s="53"/>
      <c r="Y63035" s="55"/>
    </row>
    <row r="63036" spans="21:25" x14ac:dyDescent="0.2">
      <c r="U63036" s="55"/>
      <c r="V63036" s="53"/>
      <c r="W63036" s="53"/>
      <c r="X63036" s="53"/>
      <c r="Y63036" s="55"/>
    </row>
    <row r="63037" spans="21:25" x14ac:dyDescent="0.2">
      <c r="U63037" s="55"/>
      <c r="V63037" s="53"/>
      <c r="W63037" s="53"/>
      <c r="X63037" s="53"/>
      <c r="Y63037" s="55"/>
    </row>
    <row r="63038" spans="21:25" x14ac:dyDescent="0.2">
      <c r="U63038" s="55"/>
      <c r="V63038" s="53"/>
      <c r="W63038" s="53"/>
      <c r="X63038" s="53"/>
      <c r="Y63038" s="55"/>
    </row>
    <row r="63039" spans="21:25" x14ac:dyDescent="0.2">
      <c r="U63039" s="55"/>
      <c r="V63039" s="53"/>
      <c r="W63039" s="53"/>
      <c r="X63039" s="53"/>
      <c r="Y63039" s="55"/>
    </row>
    <row r="63040" spans="21:25" x14ac:dyDescent="0.2">
      <c r="U63040" s="55"/>
      <c r="V63040" s="53"/>
      <c r="W63040" s="53"/>
      <c r="X63040" s="53"/>
      <c r="Y63040" s="55"/>
    </row>
    <row r="63041" spans="21:25" x14ac:dyDescent="0.2">
      <c r="U63041" s="55"/>
      <c r="V63041" s="53"/>
      <c r="W63041" s="53"/>
      <c r="X63041" s="53"/>
      <c r="Y63041" s="55"/>
    </row>
    <row r="63042" spans="21:25" x14ac:dyDescent="0.2">
      <c r="U63042" s="55"/>
      <c r="V63042" s="53"/>
      <c r="W63042" s="53"/>
      <c r="X63042" s="53"/>
      <c r="Y63042" s="55"/>
    </row>
    <row r="63043" spans="21:25" x14ac:dyDescent="0.2">
      <c r="U63043" s="55"/>
      <c r="V63043" s="53"/>
      <c r="W63043" s="53"/>
      <c r="X63043" s="53"/>
      <c r="Y63043" s="55"/>
    </row>
    <row r="63044" spans="21:25" x14ac:dyDescent="0.2">
      <c r="U63044" s="55"/>
      <c r="V63044" s="53"/>
      <c r="W63044" s="53"/>
      <c r="X63044" s="53"/>
      <c r="Y63044" s="55"/>
    </row>
    <row r="63045" spans="21:25" x14ac:dyDescent="0.2">
      <c r="U63045" s="55"/>
      <c r="V63045" s="53"/>
      <c r="W63045" s="53"/>
      <c r="X63045" s="53"/>
      <c r="Y63045" s="55"/>
    </row>
    <row r="63046" spans="21:25" x14ac:dyDescent="0.2">
      <c r="U63046" s="55"/>
      <c r="V63046" s="53"/>
      <c r="W63046" s="53"/>
      <c r="X63046" s="53"/>
      <c r="Y63046" s="55"/>
    </row>
    <row r="63047" spans="21:25" x14ac:dyDescent="0.2">
      <c r="U63047" s="55"/>
      <c r="V63047" s="53"/>
      <c r="W63047" s="53"/>
      <c r="X63047" s="53"/>
      <c r="Y63047" s="55"/>
    </row>
    <row r="63048" spans="21:25" x14ac:dyDescent="0.2">
      <c r="U63048" s="55"/>
      <c r="V63048" s="53"/>
      <c r="W63048" s="53"/>
      <c r="X63048" s="53"/>
      <c r="Y63048" s="55"/>
    </row>
    <row r="63049" spans="21:25" x14ac:dyDescent="0.2">
      <c r="U63049" s="55"/>
      <c r="V63049" s="53"/>
      <c r="W63049" s="53"/>
      <c r="X63049" s="53"/>
      <c r="Y63049" s="55"/>
    </row>
    <row r="63050" spans="21:25" x14ac:dyDescent="0.2">
      <c r="U63050" s="55"/>
      <c r="V63050" s="53"/>
      <c r="W63050" s="53"/>
      <c r="X63050" s="53"/>
      <c r="Y63050" s="55"/>
    </row>
    <row r="63051" spans="21:25" x14ac:dyDescent="0.2">
      <c r="U63051" s="55"/>
      <c r="V63051" s="53"/>
      <c r="W63051" s="53"/>
      <c r="X63051" s="53"/>
      <c r="Y63051" s="55"/>
    </row>
    <row r="63052" spans="21:25" x14ac:dyDescent="0.2">
      <c r="U63052" s="55"/>
      <c r="V63052" s="53"/>
      <c r="W63052" s="53"/>
      <c r="X63052" s="53"/>
      <c r="Y63052" s="55"/>
    </row>
    <row r="63053" spans="21:25" x14ac:dyDescent="0.2">
      <c r="U63053" s="55"/>
      <c r="V63053" s="53"/>
      <c r="W63053" s="53"/>
      <c r="X63053" s="53"/>
      <c r="Y63053" s="55"/>
    </row>
    <row r="63054" spans="21:25" x14ac:dyDescent="0.2">
      <c r="U63054" s="55"/>
      <c r="V63054" s="53"/>
      <c r="W63054" s="53"/>
      <c r="X63054" s="53"/>
      <c r="Y63054" s="55"/>
    </row>
    <row r="63055" spans="21:25" x14ac:dyDescent="0.2">
      <c r="U63055" s="55"/>
      <c r="V63055" s="53"/>
      <c r="W63055" s="53"/>
      <c r="X63055" s="53"/>
      <c r="Y63055" s="55"/>
    </row>
    <row r="63056" spans="21:25" x14ac:dyDescent="0.2">
      <c r="U63056" s="55"/>
      <c r="V63056" s="53"/>
      <c r="W63056" s="53"/>
      <c r="X63056" s="53"/>
      <c r="Y63056" s="55"/>
    </row>
    <row r="63057" spans="21:25" x14ac:dyDescent="0.2">
      <c r="U63057" s="55"/>
      <c r="V63057" s="53"/>
      <c r="W63057" s="53"/>
      <c r="X63057" s="53"/>
      <c r="Y63057" s="55"/>
    </row>
    <row r="63058" spans="21:25" x14ac:dyDescent="0.2">
      <c r="U63058" s="55"/>
      <c r="V63058" s="53"/>
      <c r="W63058" s="53"/>
      <c r="X63058" s="53"/>
      <c r="Y63058" s="55"/>
    </row>
    <row r="63059" spans="21:25" x14ac:dyDescent="0.2">
      <c r="U63059" s="55"/>
      <c r="V63059" s="53"/>
      <c r="W63059" s="53"/>
      <c r="X63059" s="53"/>
      <c r="Y63059" s="55"/>
    </row>
    <row r="63060" spans="21:25" x14ac:dyDescent="0.2">
      <c r="U63060" s="55"/>
      <c r="V63060" s="53"/>
      <c r="W63060" s="53"/>
      <c r="X63060" s="53"/>
      <c r="Y63060" s="55"/>
    </row>
    <row r="63061" spans="21:25" x14ac:dyDescent="0.2">
      <c r="U63061" s="55"/>
      <c r="V63061" s="53"/>
      <c r="W63061" s="53"/>
      <c r="X63061" s="53"/>
      <c r="Y63061" s="55"/>
    </row>
    <row r="63062" spans="21:25" x14ac:dyDescent="0.2">
      <c r="U63062" s="55"/>
      <c r="V63062" s="53"/>
      <c r="W63062" s="53"/>
      <c r="X63062" s="53"/>
      <c r="Y63062" s="55"/>
    </row>
    <row r="63063" spans="21:25" x14ac:dyDescent="0.2">
      <c r="U63063" s="55"/>
      <c r="V63063" s="53"/>
      <c r="W63063" s="53"/>
      <c r="X63063" s="53"/>
      <c r="Y63063" s="55"/>
    </row>
    <row r="63064" spans="21:25" x14ac:dyDescent="0.2">
      <c r="U63064" s="55"/>
      <c r="V63064" s="53"/>
      <c r="W63064" s="53"/>
      <c r="X63064" s="53"/>
      <c r="Y63064" s="55"/>
    </row>
    <row r="63065" spans="21:25" x14ac:dyDescent="0.2">
      <c r="U63065" s="55"/>
      <c r="V63065" s="53"/>
      <c r="W63065" s="53"/>
      <c r="X63065" s="53"/>
      <c r="Y63065" s="55"/>
    </row>
    <row r="63066" spans="21:25" x14ac:dyDescent="0.2">
      <c r="U63066" s="55"/>
      <c r="V63066" s="53"/>
      <c r="W63066" s="53"/>
      <c r="X63066" s="53"/>
      <c r="Y63066" s="55"/>
    </row>
    <row r="63067" spans="21:25" x14ac:dyDescent="0.2">
      <c r="U63067" s="55"/>
      <c r="V63067" s="53"/>
      <c r="W63067" s="53"/>
      <c r="X63067" s="53"/>
      <c r="Y63067" s="55"/>
    </row>
    <row r="63068" spans="21:25" x14ac:dyDescent="0.2">
      <c r="U63068" s="55"/>
      <c r="V63068" s="53"/>
      <c r="W63068" s="53"/>
      <c r="X63068" s="53"/>
      <c r="Y63068" s="55"/>
    </row>
    <row r="63069" spans="21:25" x14ac:dyDescent="0.2">
      <c r="U63069" s="55"/>
      <c r="V63069" s="53"/>
      <c r="W63069" s="53"/>
      <c r="X63069" s="53"/>
      <c r="Y63069" s="55"/>
    </row>
    <row r="63070" spans="21:25" x14ac:dyDescent="0.2">
      <c r="U63070" s="55"/>
      <c r="V63070" s="53"/>
      <c r="W63070" s="53"/>
      <c r="X63070" s="53"/>
      <c r="Y63070" s="55"/>
    </row>
    <row r="63071" spans="21:25" x14ac:dyDescent="0.2">
      <c r="U63071" s="55"/>
      <c r="V63071" s="53"/>
      <c r="W63071" s="53"/>
      <c r="X63071" s="53"/>
      <c r="Y63071" s="55"/>
    </row>
    <row r="63072" spans="21:25" x14ac:dyDescent="0.2">
      <c r="U63072" s="55"/>
      <c r="V63072" s="53"/>
      <c r="W63072" s="53"/>
      <c r="X63072" s="53"/>
      <c r="Y63072" s="55"/>
    </row>
    <row r="63073" spans="21:25" x14ac:dyDescent="0.2">
      <c r="U63073" s="55"/>
      <c r="V63073" s="53"/>
      <c r="W63073" s="53"/>
      <c r="X63073" s="53"/>
      <c r="Y63073" s="55"/>
    </row>
    <row r="63074" spans="21:25" x14ac:dyDescent="0.2">
      <c r="U63074" s="55"/>
      <c r="V63074" s="53"/>
      <c r="W63074" s="53"/>
      <c r="X63074" s="53"/>
      <c r="Y63074" s="55"/>
    </row>
    <row r="63075" spans="21:25" x14ac:dyDescent="0.2">
      <c r="U63075" s="55"/>
      <c r="V63075" s="53"/>
      <c r="W63075" s="53"/>
      <c r="X63075" s="53"/>
      <c r="Y63075" s="55"/>
    </row>
    <row r="63076" spans="21:25" x14ac:dyDescent="0.2">
      <c r="U63076" s="55"/>
      <c r="V63076" s="53"/>
      <c r="W63076" s="53"/>
      <c r="X63076" s="53"/>
      <c r="Y63076" s="55"/>
    </row>
    <row r="63077" spans="21:25" x14ac:dyDescent="0.2">
      <c r="U63077" s="55"/>
      <c r="V63077" s="53"/>
      <c r="W63077" s="53"/>
      <c r="X63077" s="53"/>
      <c r="Y63077" s="55"/>
    </row>
    <row r="63078" spans="21:25" x14ac:dyDescent="0.2">
      <c r="U63078" s="55"/>
      <c r="V63078" s="53"/>
      <c r="W63078" s="53"/>
      <c r="X63078" s="53"/>
      <c r="Y63078" s="55"/>
    </row>
    <row r="63079" spans="21:25" x14ac:dyDescent="0.2">
      <c r="U63079" s="55"/>
      <c r="V63079" s="53"/>
      <c r="W63079" s="53"/>
      <c r="X63079" s="53"/>
      <c r="Y63079" s="55"/>
    </row>
    <row r="63080" spans="21:25" x14ac:dyDescent="0.2">
      <c r="U63080" s="55"/>
      <c r="V63080" s="53"/>
      <c r="W63080" s="53"/>
      <c r="X63080" s="53"/>
      <c r="Y63080" s="55"/>
    </row>
    <row r="63081" spans="21:25" x14ac:dyDescent="0.2">
      <c r="U63081" s="55"/>
      <c r="V63081" s="53"/>
      <c r="W63081" s="53"/>
      <c r="X63081" s="53"/>
      <c r="Y63081" s="55"/>
    </row>
    <row r="63082" spans="21:25" x14ac:dyDescent="0.2">
      <c r="U63082" s="55"/>
      <c r="V63082" s="53"/>
      <c r="W63082" s="53"/>
      <c r="X63082" s="53"/>
      <c r="Y63082" s="55"/>
    </row>
    <row r="63083" spans="21:25" x14ac:dyDescent="0.2">
      <c r="U63083" s="55"/>
      <c r="V63083" s="53"/>
      <c r="W63083" s="53"/>
      <c r="X63083" s="53"/>
      <c r="Y63083" s="55"/>
    </row>
    <row r="63084" spans="21:25" x14ac:dyDescent="0.2">
      <c r="U63084" s="55"/>
      <c r="V63084" s="53"/>
      <c r="W63084" s="53"/>
      <c r="X63084" s="53"/>
      <c r="Y63084" s="55"/>
    </row>
    <row r="63085" spans="21:25" x14ac:dyDescent="0.2">
      <c r="U63085" s="55"/>
      <c r="V63085" s="53"/>
      <c r="W63085" s="53"/>
      <c r="X63085" s="53"/>
      <c r="Y63085" s="55"/>
    </row>
    <row r="63086" spans="21:25" x14ac:dyDescent="0.2">
      <c r="U63086" s="55"/>
      <c r="V63086" s="53"/>
      <c r="W63086" s="53"/>
      <c r="X63086" s="53"/>
      <c r="Y63086" s="55"/>
    </row>
    <row r="63087" spans="21:25" x14ac:dyDescent="0.2">
      <c r="U63087" s="55"/>
      <c r="V63087" s="53"/>
      <c r="W63087" s="53"/>
      <c r="X63087" s="53"/>
      <c r="Y63087" s="55"/>
    </row>
    <row r="63088" spans="21:25" x14ac:dyDescent="0.2">
      <c r="U63088" s="55"/>
      <c r="V63088" s="53"/>
      <c r="W63088" s="53"/>
      <c r="X63088" s="53"/>
      <c r="Y63088" s="55"/>
    </row>
    <row r="63089" spans="21:25" x14ac:dyDescent="0.2">
      <c r="U63089" s="55"/>
      <c r="V63089" s="53"/>
      <c r="W63089" s="53"/>
      <c r="X63089" s="53"/>
      <c r="Y63089" s="55"/>
    </row>
    <row r="63090" spans="21:25" x14ac:dyDescent="0.2">
      <c r="U63090" s="55"/>
      <c r="V63090" s="53"/>
      <c r="W63090" s="53"/>
      <c r="X63090" s="53"/>
      <c r="Y63090" s="55"/>
    </row>
    <row r="63091" spans="21:25" x14ac:dyDescent="0.2">
      <c r="U63091" s="55"/>
      <c r="V63091" s="53"/>
      <c r="W63091" s="53"/>
      <c r="X63091" s="53"/>
      <c r="Y63091" s="55"/>
    </row>
    <row r="63092" spans="21:25" x14ac:dyDescent="0.2">
      <c r="U63092" s="55"/>
      <c r="V63092" s="53"/>
      <c r="W63092" s="53"/>
      <c r="X63092" s="53"/>
      <c r="Y63092" s="55"/>
    </row>
    <row r="63093" spans="21:25" x14ac:dyDescent="0.2">
      <c r="U63093" s="55"/>
      <c r="V63093" s="53"/>
      <c r="W63093" s="53"/>
      <c r="X63093" s="53"/>
      <c r="Y63093" s="55"/>
    </row>
    <row r="63094" spans="21:25" x14ac:dyDescent="0.2">
      <c r="U63094" s="55"/>
      <c r="V63094" s="53"/>
      <c r="W63094" s="53"/>
      <c r="X63094" s="53"/>
      <c r="Y63094" s="55"/>
    </row>
    <row r="63095" spans="21:25" x14ac:dyDescent="0.2">
      <c r="U63095" s="55"/>
      <c r="V63095" s="53"/>
      <c r="W63095" s="53"/>
      <c r="X63095" s="53"/>
      <c r="Y63095" s="55"/>
    </row>
    <row r="63096" spans="21:25" x14ac:dyDescent="0.2">
      <c r="U63096" s="55"/>
      <c r="V63096" s="53"/>
      <c r="W63096" s="53"/>
      <c r="X63096" s="53"/>
      <c r="Y63096" s="55"/>
    </row>
    <row r="63097" spans="21:25" x14ac:dyDescent="0.2">
      <c r="U63097" s="55"/>
      <c r="V63097" s="53"/>
      <c r="W63097" s="53"/>
      <c r="X63097" s="53"/>
      <c r="Y63097" s="55"/>
    </row>
    <row r="63098" spans="21:25" x14ac:dyDescent="0.2">
      <c r="U63098" s="55"/>
      <c r="V63098" s="53"/>
      <c r="W63098" s="53"/>
      <c r="X63098" s="53"/>
      <c r="Y63098" s="55"/>
    </row>
    <row r="63099" spans="21:25" x14ac:dyDescent="0.2">
      <c r="U63099" s="55"/>
      <c r="V63099" s="53"/>
      <c r="W63099" s="53"/>
      <c r="X63099" s="53"/>
      <c r="Y63099" s="55"/>
    </row>
    <row r="63100" spans="21:25" x14ac:dyDescent="0.2">
      <c r="U63100" s="55"/>
      <c r="V63100" s="53"/>
      <c r="W63100" s="53"/>
      <c r="X63100" s="53"/>
      <c r="Y63100" s="55"/>
    </row>
    <row r="63101" spans="21:25" x14ac:dyDescent="0.2">
      <c r="U63101" s="55"/>
      <c r="V63101" s="53"/>
      <c r="W63101" s="53"/>
      <c r="X63101" s="53"/>
      <c r="Y63101" s="55"/>
    </row>
    <row r="63102" spans="21:25" x14ac:dyDescent="0.2">
      <c r="U63102" s="55"/>
      <c r="V63102" s="53"/>
      <c r="W63102" s="53"/>
      <c r="X63102" s="53"/>
      <c r="Y63102" s="55"/>
    </row>
    <row r="63103" spans="21:25" x14ac:dyDescent="0.2">
      <c r="U63103" s="55"/>
      <c r="V63103" s="53"/>
      <c r="W63103" s="53"/>
      <c r="X63103" s="53"/>
      <c r="Y63103" s="55"/>
    </row>
    <row r="63104" spans="21:25" x14ac:dyDescent="0.2">
      <c r="U63104" s="55"/>
      <c r="V63104" s="53"/>
      <c r="W63104" s="53"/>
      <c r="X63104" s="53"/>
      <c r="Y63104" s="55"/>
    </row>
    <row r="63105" spans="21:25" x14ac:dyDescent="0.2">
      <c r="U63105" s="55"/>
      <c r="V63105" s="53"/>
      <c r="W63105" s="53"/>
      <c r="X63105" s="53"/>
      <c r="Y63105" s="55"/>
    </row>
    <row r="63106" spans="21:25" x14ac:dyDescent="0.2">
      <c r="U63106" s="55"/>
      <c r="V63106" s="53"/>
      <c r="W63106" s="53"/>
      <c r="X63106" s="53"/>
      <c r="Y63106" s="55"/>
    </row>
    <row r="63107" spans="21:25" x14ac:dyDescent="0.2">
      <c r="U63107" s="55"/>
      <c r="V63107" s="53"/>
      <c r="W63107" s="53"/>
      <c r="X63107" s="53"/>
      <c r="Y63107" s="55"/>
    </row>
    <row r="63108" spans="21:25" x14ac:dyDescent="0.2">
      <c r="U63108" s="55"/>
      <c r="V63108" s="53"/>
      <c r="W63108" s="53"/>
      <c r="X63108" s="53"/>
      <c r="Y63108" s="55"/>
    </row>
    <row r="63109" spans="21:25" x14ac:dyDescent="0.2">
      <c r="U63109" s="55"/>
      <c r="V63109" s="53"/>
      <c r="W63109" s="53"/>
      <c r="X63109" s="53"/>
      <c r="Y63109" s="55"/>
    </row>
    <row r="63110" spans="21:25" x14ac:dyDescent="0.2">
      <c r="U63110" s="55"/>
      <c r="V63110" s="53"/>
      <c r="W63110" s="53"/>
      <c r="X63110" s="53"/>
      <c r="Y63110" s="55"/>
    </row>
    <row r="63111" spans="21:25" x14ac:dyDescent="0.2">
      <c r="U63111" s="55"/>
      <c r="V63111" s="53"/>
      <c r="W63111" s="53"/>
      <c r="X63111" s="53"/>
      <c r="Y63111" s="55"/>
    </row>
    <row r="63112" spans="21:25" x14ac:dyDescent="0.2">
      <c r="U63112" s="55"/>
      <c r="V63112" s="53"/>
      <c r="W63112" s="53"/>
      <c r="X63112" s="53"/>
      <c r="Y63112" s="55"/>
    </row>
    <row r="63113" spans="21:25" x14ac:dyDescent="0.2">
      <c r="U63113" s="55"/>
      <c r="V63113" s="53"/>
      <c r="W63113" s="53"/>
      <c r="X63113" s="53"/>
      <c r="Y63113" s="55"/>
    </row>
    <row r="63114" spans="21:25" x14ac:dyDescent="0.2">
      <c r="U63114" s="55"/>
      <c r="V63114" s="53"/>
      <c r="W63114" s="53"/>
      <c r="X63114" s="53"/>
      <c r="Y63114" s="55"/>
    </row>
    <row r="63115" spans="21:25" x14ac:dyDescent="0.2">
      <c r="U63115" s="55"/>
      <c r="V63115" s="53"/>
      <c r="W63115" s="53"/>
      <c r="X63115" s="53"/>
      <c r="Y63115" s="55"/>
    </row>
    <row r="63116" spans="21:25" x14ac:dyDescent="0.2">
      <c r="U63116" s="55"/>
      <c r="V63116" s="53"/>
      <c r="W63116" s="53"/>
      <c r="X63116" s="53"/>
      <c r="Y63116" s="55"/>
    </row>
    <row r="63117" spans="21:25" x14ac:dyDescent="0.2">
      <c r="U63117" s="55"/>
      <c r="V63117" s="53"/>
      <c r="W63117" s="53"/>
      <c r="X63117" s="53"/>
      <c r="Y63117" s="55"/>
    </row>
    <row r="63118" spans="21:25" x14ac:dyDescent="0.2">
      <c r="U63118" s="55"/>
      <c r="V63118" s="53"/>
      <c r="W63118" s="53"/>
      <c r="X63118" s="53"/>
      <c r="Y63118" s="55"/>
    </row>
    <row r="63119" spans="21:25" x14ac:dyDescent="0.2">
      <c r="U63119" s="55"/>
      <c r="V63119" s="53"/>
      <c r="W63119" s="53"/>
      <c r="X63119" s="53"/>
      <c r="Y63119" s="55"/>
    </row>
    <row r="63120" spans="21:25" x14ac:dyDescent="0.2">
      <c r="U63120" s="55"/>
      <c r="V63120" s="53"/>
      <c r="W63120" s="53"/>
      <c r="X63120" s="53"/>
      <c r="Y63120" s="55"/>
    </row>
    <row r="63121" spans="21:25" x14ac:dyDescent="0.2">
      <c r="U63121" s="55"/>
      <c r="V63121" s="53"/>
      <c r="W63121" s="53"/>
      <c r="X63121" s="53"/>
      <c r="Y63121" s="55"/>
    </row>
    <row r="63122" spans="21:25" x14ac:dyDescent="0.2">
      <c r="U63122" s="55"/>
      <c r="V63122" s="53"/>
      <c r="W63122" s="53"/>
      <c r="X63122" s="53"/>
      <c r="Y63122" s="55"/>
    </row>
    <row r="63123" spans="21:25" x14ac:dyDescent="0.2">
      <c r="U63123" s="55"/>
      <c r="V63123" s="53"/>
      <c r="W63123" s="53"/>
      <c r="X63123" s="53"/>
      <c r="Y63123" s="55"/>
    </row>
    <row r="63124" spans="21:25" x14ac:dyDescent="0.2">
      <c r="U63124" s="55"/>
      <c r="V63124" s="53"/>
      <c r="W63124" s="53"/>
      <c r="X63124" s="53"/>
      <c r="Y63124" s="55"/>
    </row>
    <row r="63125" spans="21:25" x14ac:dyDescent="0.2">
      <c r="U63125" s="55"/>
      <c r="V63125" s="53"/>
      <c r="W63125" s="53"/>
      <c r="X63125" s="53"/>
      <c r="Y63125" s="55"/>
    </row>
    <row r="63126" spans="21:25" x14ac:dyDescent="0.2">
      <c r="U63126" s="55"/>
      <c r="V63126" s="53"/>
      <c r="W63126" s="53"/>
      <c r="X63126" s="53"/>
      <c r="Y63126" s="55"/>
    </row>
    <row r="63127" spans="21:25" x14ac:dyDescent="0.2">
      <c r="U63127" s="55"/>
      <c r="V63127" s="53"/>
      <c r="W63127" s="53"/>
      <c r="X63127" s="53"/>
      <c r="Y63127" s="55"/>
    </row>
    <row r="63128" spans="21:25" x14ac:dyDescent="0.2">
      <c r="U63128" s="55"/>
      <c r="V63128" s="53"/>
      <c r="W63128" s="53"/>
      <c r="X63128" s="53"/>
      <c r="Y63128" s="55"/>
    </row>
    <row r="63129" spans="21:25" x14ac:dyDescent="0.2">
      <c r="U63129" s="55"/>
      <c r="V63129" s="53"/>
      <c r="W63129" s="53"/>
      <c r="X63129" s="53"/>
      <c r="Y63129" s="55"/>
    </row>
    <row r="63130" spans="21:25" x14ac:dyDescent="0.2">
      <c r="U63130" s="55"/>
      <c r="V63130" s="53"/>
      <c r="W63130" s="53"/>
      <c r="X63130" s="53"/>
      <c r="Y63130" s="55"/>
    </row>
    <row r="63131" spans="21:25" x14ac:dyDescent="0.2">
      <c r="U63131" s="55"/>
      <c r="V63131" s="53"/>
      <c r="W63131" s="53"/>
      <c r="X63131" s="53"/>
      <c r="Y63131" s="55"/>
    </row>
    <row r="63132" spans="21:25" x14ac:dyDescent="0.2">
      <c r="U63132" s="55"/>
      <c r="V63132" s="53"/>
      <c r="W63132" s="53"/>
      <c r="X63132" s="53"/>
      <c r="Y63132" s="55"/>
    </row>
    <row r="63133" spans="21:25" x14ac:dyDescent="0.2">
      <c r="U63133" s="55"/>
      <c r="V63133" s="53"/>
      <c r="W63133" s="53"/>
      <c r="X63133" s="53"/>
      <c r="Y63133" s="55"/>
    </row>
    <row r="63134" spans="21:25" x14ac:dyDescent="0.2">
      <c r="U63134" s="55"/>
      <c r="V63134" s="53"/>
      <c r="W63134" s="53"/>
      <c r="X63134" s="53"/>
      <c r="Y63134" s="55"/>
    </row>
    <row r="63135" spans="21:25" x14ac:dyDescent="0.2">
      <c r="U63135" s="55"/>
      <c r="V63135" s="53"/>
      <c r="W63135" s="53"/>
      <c r="X63135" s="53"/>
      <c r="Y63135" s="55"/>
    </row>
    <row r="63136" spans="21:25" x14ac:dyDescent="0.2">
      <c r="U63136" s="55"/>
      <c r="V63136" s="53"/>
      <c r="W63136" s="53"/>
      <c r="X63136" s="53"/>
      <c r="Y63136" s="55"/>
    </row>
    <row r="63137" spans="21:25" x14ac:dyDescent="0.2">
      <c r="U63137" s="55"/>
      <c r="V63137" s="53"/>
      <c r="W63137" s="53"/>
      <c r="X63137" s="53"/>
      <c r="Y63137" s="55"/>
    </row>
    <row r="63138" spans="21:25" x14ac:dyDescent="0.2">
      <c r="U63138" s="55"/>
      <c r="V63138" s="53"/>
      <c r="W63138" s="53"/>
      <c r="X63138" s="53"/>
      <c r="Y63138" s="55"/>
    </row>
    <row r="63139" spans="21:25" x14ac:dyDescent="0.2">
      <c r="U63139" s="55"/>
      <c r="V63139" s="53"/>
      <c r="W63139" s="53"/>
      <c r="X63139" s="53"/>
      <c r="Y63139" s="55"/>
    </row>
    <row r="63140" spans="21:25" x14ac:dyDescent="0.2">
      <c r="U63140" s="55"/>
      <c r="V63140" s="53"/>
      <c r="W63140" s="53"/>
      <c r="X63140" s="53"/>
      <c r="Y63140" s="55"/>
    </row>
    <row r="63141" spans="21:25" x14ac:dyDescent="0.2">
      <c r="U63141" s="55"/>
      <c r="V63141" s="53"/>
      <c r="W63141" s="53"/>
      <c r="X63141" s="53"/>
      <c r="Y63141" s="55"/>
    </row>
    <row r="63142" spans="21:25" x14ac:dyDescent="0.2">
      <c r="U63142" s="55"/>
      <c r="V63142" s="53"/>
      <c r="W63142" s="53"/>
      <c r="X63142" s="53"/>
      <c r="Y63142" s="55"/>
    </row>
    <row r="63143" spans="21:25" x14ac:dyDescent="0.2">
      <c r="U63143" s="55"/>
      <c r="V63143" s="53"/>
      <c r="W63143" s="53"/>
      <c r="X63143" s="53"/>
      <c r="Y63143" s="55"/>
    </row>
    <row r="63144" spans="21:25" x14ac:dyDescent="0.2">
      <c r="U63144" s="55"/>
      <c r="V63144" s="53"/>
      <c r="W63144" s="53"/>
      <c r="X63144" s="53"/>
      <c r="Y63144" s="55"/>
    </row>
    <row r="63145" spans="21:25" x14ac:dyDescent="0.2">
      <c r="U63145" s="55"/>
      <c r="V63145" s="53"/>
      <c r="W63145" s="53"/>
      <c r="X63145" s="53"/>
      <c r="Y63145" s="55"/>
    </row>
    <row r="63146" spans="21:25" x14ac:dyDescent="0.2">
      <c r="U63146" s="55"/>
      <c r="V63146" s="53"/>
      <c r="W63146" s="53"/>
      <c r="X63146" s="53"/>
      <c r="Y63146" s="55"/>
    </row>
    <row r="63147" spans="21:25" x14ac:dyDescent="0.2">
      <c r="U63147" s="55"/>
      <c r="V63147" s="53"/>
      <c r="W63147" s="53"/>
      <c r="X63147" s="53"/>
      <c r="Y63147" s="55"/>
    </row>
    <row r="63148" spans="21:25" x14ac:dyDescent="0.2">
      <c r="U63148" s="55"/>
      <c r="V63148" s="53"/>
      <c r="W63148" s="53"/>
      <c r="X63148" s="53"/>
      <c r="Y63148" s="55"/>
    </row>
    <row r="63149" spans="21:25" x14ac:dyDescent="0.2">
      <c r="U63149" s="55"/>
      <c r="V63149" s="53"/>
      <c r="W63149" s="53"/>
      <c r="X63149" s="53"/>
      <c r="Y63149" s="55"/>
    </row>
    <row r="63150" spans="21:25" x14ac:dyDescent="0.2">
      <c r="U63150" s="55"/>
      <c r="V63150" s="53"/>
      <c r="W63150" s="53"/>
      <c r="X63150" s="53"/>
      <c r="Y63150" s="55"/>
    </row>
    <row r="63151" spans="21:25" x14ac:dyDescent="0.2">
      <c r="U63151" s="55"/>
      <c r="V63151" s="53"/>
      <c r="W63151" s="53"/>
      <c r="X63151" s="53"/>
      <c r="Y63151" s="55"/>
    </row>
    <row r="63152" spans="21:25" x14ac:dyDescent="0.2">
      <c r="U63152" s="55"/>
      <c r="V63152" s="53"/>
      <c r="W63152" s="53"/>
      <c r="X63152" s="53"/>
      <c r="Y63152" s="55"/>
    </row>
    <row r="63153" spans="21:25" x14ac:dyDescent="0.2">
      <c r="U63153" s="55"/>
      <c r="V63153" s="53"/>
      <c r="W63153" s="53"/>
      <c r="X63153" s="53"/>
      <c r="Y63153" s="55"/>
    </row>
    <row r="63154" spans="21:25" x14ac:dyDescent="0.2">
      <c r="U63154" s="55"/>
      <c r="V63154" s="53"/>
      <c r="W63154" s="53"/>
      <c r="X63154" s="53"/>
      <c r="Y63154" s="55"/>
    </row>
    <row r="63155" spans="21:25" x14ac:dyDescent="0.2">
      <c r="U63155" s="55"/>
      <c r="V63155" s="53"/>
      <c r="W63155" s="53"/>
      <c r="X63155" s="53"/>
      <c r="Y63155" s="55"/>
    </row>
    <row r="63156" spans="21:25" x14ac:dyDescent="0.2">
      <c r="U63156" s="55"/>
      <c r="V63156" s="53"/>
      <c r="W63156" s="53"/>
      <c r="X63156" s="53"/>
      <c r="Y63156" s="55"/>
    </row>
    <row r="63157" spans="21:25" x14ac:dyDescent="0.2">
      <c r="U63157" s="55"/>
      <c r="V63157" s="53"/>
      <c r="W63157" s="53"/>
      <c r="X63157" s="53"/>
      <c r="Y63157" s="55"/>
    </row>
    <row r="63158" spans="21:25" x14ac:dyDescent="0.2">
      <c r="U63158" s="55"/>
      <c r="V63158" s="53"/>
      <c r="W63158" s="53"/>
      <c r="X63158" s="53"/>
      <c r="Y63158" s="55"/>
    </row>
    <row r="63159" spans="21:25" x14ac:dyDescent="0.2">
      <c r="U63159" s="55"/>
      <c r="V63159" s="53"/>
      <c r="W63159" s="53"/>
      <c r="X63159" s="53"/>
      <c r="Y63159" s="55"/>
    </row>
    <row r="63160" spans="21:25" x14ac:dyDescent="0.2">
      <c r="U63160" s="55"/>
      <c r="V63160" s="53"/>
      <c r="W63160" s="53"/>
      <c r="X63160" s="53"/>
      <c r="Y63160" s="55"/>
    </row>
    <row r="63161" spans="21:25" x14ac:dyDescent="0.2">
      <c r="U63161" s="55"/>
      <c r="V63161" s="53"/>
      <c r="W63161" s="53"/>
      <c r="X63161" s="53"/>
      <c r="Y63161" s="55"/>
    </row>
    <row r="63162" spans="21:25" x14ac:dyDescent="0.2">
      <c r="U63162" s="55"/>
      <c r="V63162" s="53"/>
      <c r="W63162" s="53"/>
      <c r="X63162" s="53"/>
      <c r="Y63162" s="55"/>
    </row>
    <row r="63163" spans="21:25" x14ac:dyDescent="0.2">
      <c r="U63163" s="55"/>
      <c r="V63163" s="53"/>
      <c r="W63163" s="53"/>
      <c r="X63163" s="53"/>
      <c r="Y63163" s="55"/>
    </row>
    <row r="63164" spans="21:25" x14ac:dyDescent="0.2">
      <c r="U63164" s="55"/>
      <c r="V63164" s="53"/>
      <c r="W63164" s="53"/>
      <c r="X63164" s="53"/>
      <c r="Y63164" s="55"/>
    </row>
    <row r="63165" spans="21:25" x14ac:dyDescent="0.2">
      <c r="U63165" s="55"/>
      <c r="V63165" s="53"/>
      <c r="W63165" s="53"/>
      <c r="X63165" s="53"/>
      <c r="Y63165" s="55"/>
    </row>
    <row r="63166" spans="21:25" x14ac:dyDescent="0.2">
      <c r="U63166" s="55"/>
      <c r="V63166" s="53"/>
      <c r="W63166" s="53"/>
      <c r="X63166" s="53"/>
      <c r="Y63166" s="55"/>
    </row>
    <row r="63167" spans="21:25" x14ac:dyDescent="0.2">
      <c r="U63167" s="55"/>
      <c r="V63167" s="53"/>
      <c r="W63167" s="53"/>
      <c r="X63167" s="53"/>
      <c r="Y63167" s="55"/>
    </row>
    <row r="63168" spans="21:25" x14ac:dyDescent="0.2">
      <c r="U63168" s="55"/>
      <c r="V63168" s="53"/>
      <c r="W63168" s="53"/>
      <c r="X63168" s="53"/>
      <c r="Y63168" s="55"/>
    </row>
    <row r="63169" spans="21:25" x14ac:dyDescent="0.2">
      <c r="U63169" s="55"/>
      <c r="V63169" s="53"/>
      <c r="W63169" s="53"/>
      <c r="X63169" s="53"/>
      <c r="Y63169" s="55"/>
    </row>
    <row r="63170" spans="21:25" x14ac:dyDescent="0.2">
      <c r="U63170" s="55"/>
      <c r="V63170" s="53"/>
      <c r="W63170" s="53"/>
      <c r="X63170" s="53"/>
      <c r="Y63170" s="55"/>
    </row>
    <row r="63171" spans="21:25" x14ac:dyDescent="0.2">
      <c r="U63171" s="55"/>
      <c r="V63171" s="53"/>
      <c r="W63171" s="53"/>
      <c r="X63171" s="53"/>
      <c r="Y63171" s="55"/>
    </row>
    <row r="63172" spans="21:25" x14ac:dyDescent="0.2">
      <c r="U63172" s="55"/>
      <c r="V63172" s="53"/>
      <c r="W63172" s="53"/>
      <c r="X63172" s="53"/>
      <c r="Y63172" s="55"/>
    </row>
    <row r="63173" spans="21:25" x14ac:dyDescent="0.2">
      <c r="U63173" s="55"/>
      <c r="V63173" s="53"/>
      <c r="W63173" s="53"/>
      <c r="X63173" s="53"/>
      <c r="Y63173" s="55"/>
    </row>
    <row r="63174" spans="21:25" x14ac:dyDescent="0.2">
      <c r="U63174" s="55"/>
      <c r="V63174" s="53"/>
      <c r="W63174" s="53"/>
      <c r="X63174" s="53"/>
      <c r="Y63174" s="55"/>
    </row>
    <row r="63175" spans="21:25" x14ac:dyDescent="0.2">
      <c r="U63175" s="55"/>
      <c r="V63175" s="53"/>
      <c r="W63175" s="53"/>
      <c r="X63175" s="53"/>
      <c r="Y63175" s="55"/>
    </row>
    <row r="63176" spans="21:25" x14ac:dyDescent="0.2">
      <c r="U63176" s="55"/>
      <c r="V63176" s="53"/>
      <c r="W63176" s="53"/>
      <c r="X63176" s="53"/>
      <c r="Y63176" s="55"/>
    </row>
    <row r="63177" spans="21:25" x14ac:dyDescent="0.2">
      <c r="U63177" s="55"/>
      <c r="V63177" s="53"/>
      <c r="W63177" s="53"/>
      <c r="X63177" s="53"/>
      <c r="Y63177" s="55"/>
    </row>
    <row r="63178" spans="21:25" x14ac:dyDescent="0.2">
      <c r="U63178" s="55"/>
      <c r="V63178" s="53"/>
      <c r="W63178" s="53"/>
      <c r="X63178" s="53"/>
      <c r="Y63178" s="55"/>
    </row>
    <row r="63179" spans="21:25" x14ac:dyDescent="0.2">
      <c r="U63179" s="55"/>
      <c r="V63179" s="53"/>
      <c r="W63179" s="53"/>
      <c r="X63179" s="53"/>
      <c r="Y63179" s="55"/>
    </row>
    <row r="63180" spans="21:25" x14ac:dyDescent="0.2">
      <c r="U63180" s="55"/>
      <c r="V63180" s="53"/>
      <c r="W63180" s="53"/>
      <c r="X63180" s="53"/>
      <c r="Y63180" s="55"/>
    </row>
    <row r="63181" spans="21:25" x14ac:dyDescent="0.2">
      <c r="U63181" s="55"/>
      <c r="V63181" s="53"/>
      <c r="W63181" s="53"/>
      <c r="X63181" s="53"/>
      <c r="Y63181" s="55"/>
    </row>
    <row r="63182" spans="21:25" x14ac:dyDescent="0.2">
      <c r="U63182" s="55"/>
      <c r="V63182" s="53"/>
      <c r="W63182" s="53"/>
      <c r="X63182" s="53"/>
      <c r="Y63182" s="55"/>
    </row>
    <row r="63183" spans="21:25" x14ac:dyDescent="0.2">
      <c r="U63183" s="55"/>
      <c r="V63183" s="53"/>
      <c r="W63183" s="53"/>
      <c r="X63183" s="53"/>
      <c r="Y63183" s="55"/>
    </row>
    <row r="63184" spans="21:25" x14ac:dyDescent="0.2">
      <c r="U63184" s="55"/>
      <c r="V63184" s="53"/>
      <c r="W63184" s="53"/>
      <c r="X63184" s="53"/>
      <c r="Y63184" s="55"/>
    </row>
    <row r="63185" spans="21:25" x14ac:dyDescent="0.2">
      <c r="U63185" s="55"/>
      <c r="V63185" s="53"/>
      <c r="W63185" s="53"/>
      <c r="X63185" s="53"/>
      <c r="Y63185" s="55"/>
    </row>
    <row r="63186" spans="21:25" x14ac:dyDescent="0.2">
      <c r="U63186" s="55"/>
      <c r="V63186" s="53"/>
      <c r="W63186" s="53"/>
      <c r="X63186" s="53"/>
      <c r="Y63186" s="55"/>
    </row>
    <row r="63187" spans="21:25" x14ac:dyDescent="0.2">
      <c r="U63187" s="55"/>
      <c r="V63187" s="53"/>
      <c r="W63187" s="53"/>
      <c r="X63187" s="53"/>
      <c r="Y63187" s="55"/>
    </row>
    <row r="63188" spans="21:25" x14ac:dyDescent="0.2">
      <c r="U63188" s="55"/>
      <c r="V63188" s="53"/>
      <c r="W63188" s="53"/>
      <c r="X63188" s="53"/>
      <c r="Y63188" s="55"/>
    </row>
    <row r="63189" spans="21:25" x14ac:dyDescent="0.2">
      <c r="U63189" s="55"/>
      <c r="V63189" s="53"/>
      <c r="W63189" s="53"/>
      <c r="X63189" s="53"/>
      <c r="Y63189" s="55"/>
    </row>
    <row r="63190" spans="21:25" x14ac:dyDescent="0.2">
      <c r="U63190" s="55"/>
      <c r="V63190" s="53"/>
      <c r="W63190" s="53"/>
      <c r="X63190" s="53"/>
      <c r="Y63190" s="55"/>
    </row>
    <row r="63191" spans="21:25" x14ac:dyDescent="0.2">
      <c r="U63191" s="55"/>
      <c r="V63191" s="53"/>
      <c r="W63191" s="53"/>
      <c r="X63191" s="53"/>
      <c r="Y63191" s="55"/>
    </row>
    <row r="63192" spans="21:25" x14ac:dyDescent="0.2">
      <c r="U63192" s="55"/>
      <c r="V63192" s="53"/>
      <c r="W63192" s="53"/>
      <c r="X63192" s="53"/>
      <c r="Y63192" s="55"/>
    </row>
    <row r="63193" spans="21:25" x14ac:dyDescent="0.2">
      <c r="U63193" s="55"/>
      <c r="V63193" s="53"/>
      <c r="W63193" s="53"/>
      <c r="X63193" s="53"/>
      <c r="Y63193" s="55"/>
    </row>
    <row r="63194" spans="21:25" x14ac:dyDescent="0.2">
      <c r="U63194" s="55"/>
      <c r="V63194" s="53"/>
      <c r="W63194" s="53"/>
      <c r="X63194" s="53"/>
      <c r="Y63194" s="55"/>
    </row>
    <row r="63195" spans="21:25" x14ac:dyDescent="0.2">
      <c r="U63195" s="55"/>
      <c r="V63195" s="53"/>
      <c r="W63195" s="53"/>
      <c r="X63195" s="53"/>
      <c r="Y63195" s="55"/>
    </row>
    <row r="63196" spans="21:25" x14ac:dyDescent="0.2">
      <c r="U63196" s="55"/>
      <c r="V63196" s="53"/>
      <c r="W63196" s="53"/>
      <c r="X63196" s="53"/>
      <c r="Y63196" s="55"/>
    </row>
    <row r="63197" spans="21:25" x14ac:dyDescent="0.2">
      <c r="U63197" s="55"/>
      <c r="V63197" s="53"/>
      <c r="W63197" s="53"/>
      <c r="X63197" s="53"/>
      <c r="Y63197" s="55"/>
    </row>
    <row r="63198" spans="21:25" x14ac:dyDescent="0.2">
      <c r="U63198" s="55"/>
      <c r="V63198" s="53"/>
      <c r="W63198" s="53"/>
      <c r="X63198" s="53"/>
      <c r="Y63198" s="55"/>
    </row>
    <row r="63199" spans="21:25" x14ac:dyDescent="0.2">
      <c r="U63199" s="55"/>
      <c r="V63199" s="53"/>
      <c r="W63199" s="53"/>
      <c r="X63199" s="53"/>
      <c r="Y63199" s="55"/>
    </row>
    <row r="63200" spans="21:25" x14ac:dyDescent="0.2">
      <c r="U63200" s="55"/>
      <c r="V63200" s="53"/>
      <c r="W63200" s="53"/>
      <c r="X63200" s="53"/>
      <c r="Y63200" s="55"/>
    </row>
    <row r="63201" spans="21:25" x14ac:dyDescent="0.2">
      <c r="U63201" s="55"/>
      <c r="V63201" s="53"/>
      <c r="W63201" s="53"/>
      <c r="X63201" s="53"/>
      <c r="Y63201" s="55"/>
    </row>
    <row r="63202" spans="21:25" x14ac:dyDescent="0.2">
      <c r="U63202" s="55"/>
      <c r="V63202" s="53"/>
      <c r="W63202" s="53"/>
      <c r="X63202" s="53"/>
      <c r="Y63202" s="55"/>
    </row>
    <row r="63203" spans="21:25" x14ac:dyDescent="0.2">
      <c r="U63203" s="55"/>
      <c r="V63203" s="53"/>
      <c r="W63203" s="53"/>
      <c r="X63203" s="53"/>
      <c r="Y63203" s="55"/>
    </row>
    <row r="63204" spans="21:25" x14ac:dyDescent="0.2">
      <c r="U63204" s="55"/>
      <c r="V63204" s="53"/>
      <c r="W63204" s="53"/>
      <c r="X63204" s="53"/>
      <c r="Y63204" s="55"/>
    </row>
    <row r="63205" spans="21:25" x14ac:dyDescent="0.2">
      <c r="U63205" s="55"/>
      <c r="V63205" s="53"/>
      <c r="W63205" s="53"/>
      <c r="X63205" s="53"/>
      <c r="Y63205" s="55"/>
    </row>
    <row r="63206" spans="21:25" x14ac:dyDescent="0.2">
      <c r="U63206" s="55"/>
      <c r="V63206" s="53"/>
      <c r="W63206" s="53"/>
      <c r="X63206" s="53"/>
      <c r="Y63206" s="55"/>
    </row>
    <row r="63207" spans="21:25" x14ac:dyDescent="0.2">
      <c r="U63207" s="55"/>
      <c r="V63207" s="53"/>
      <c r="W63207" s="53"/>
      <c r="X63207" s="53"/>
      <c r="Y63207" s="55"/>
    </row>
    <row r="63208" spans="21:25" x14ac:dyDescent="0.2">
      <c r="U63208" s="55"/>
      <c r="V63208" s="53"/>
      <c r="W63208" s="53"/>
      <c r="X63208" s="53"/>
      <c r="Y63208" s="55"/>
    </row>
    <row r="63209" spans="21:25" x14ac:dyDescent="0.2">
      <c r="U63209" s="55"/>
      <c r="V63209" s="53"/>
      <c r="W63209" s="53"/>
      <c r="X63209" s="53"/>
      <c r="Y63209" s="55"/>
    </row>
    <row r="63210" spans="21:25" x14ac:dyDescent="0.2">
      <c r="U63210" s="55"/>
      <c r="V63210" s="53"/>
      <c r="W63210" s="53"/>
      <c r="X63210" s="53"/>
      <c r="Y63210" s="55"/>
    </row>
    <row r="63211" spans="21:25" x14ac:dyDescent="0.2">
      <c r="U63211" s="55"/>
      <c r="V63211" s="53"/>
      <c r="W63211" s="53"/>
      <c r="X63211" s="53"/>
      <c r="Y63211" s="55"/>
    </row>
    <row r="63212" spans="21:25" x14ac:dyDescent="0.2">
      <c r="U63212" s="55"/>
      <c r="V63212" s="53"/>
      <c r="W63212" s="53"/>
      <c r="X63212" s="53"/>
      <c r="Y63212" s="55"/>
    </row>
    <row r="63213" spans="21:25" x14ac:dyDescent="0.2">
      <c r="U63213" s="55"/>
      <c r="V63213" s="53"/>
      <c r="W63213" s="53"/>
      <c r="X63213" s="53"/>
      <c r="Y63213" s="55"/>
    </row>
    <row r="63214" spans="21:25" x14ac:dyDescent="0.2">
      <c r="U63214" s="55"/>
      <c r="V63214" s="53"/>
      <c r="W63214" s="53"/>
      <c r="X63214" s="53"/>
      <c r="Y63214" s="55"/>
    </row>
    <row r="63215" spans="21:25" x14ac:dyDescent="0.2">
      <c r="U63215" s="55"/>
      <c r="V63215" s="53"/>
      <c r="W63215" s="53"/>
      <c r="X63215" s="53"/>
      <c r="Y63215" s="55"/>
    </row>
    <row r="63216" spans="21:25" x14ac:dyDescent="0.2">
      <c r="U63216" s="55"/>
      <c r="V63216" s="53"/>
      <c r="W63216" s="53"/>
      <c r="X63216" s="53"/>
      <c r="Y63216" s="55"/>
    </row>
    <row r="63217" spans="21:25" x14ac:dyDescent="0.2">
      <c r="U63217" s="55"/>
      <c r="V63217" s="53"/>
      <c r="W63217" s="53"/>
      <c r="X63217" s="53"/>
      <c r="Y63217" s="55"/>
    </row>
    <row r="63218" spans="21:25" x14ac:dyDescent="0.2">
      <c r="U63218" s="55"/>
      <c r="V63218" s="53"/>
      <c r="W63218" s="53"/>
      <c r="X63218" s="53"/>
      <c r="Y63218" s="55"/>
    </row>
    <row r="63219" spans="21:25" x14ac:dyDescent="0.2">
      <c r="U63219" s="55"/>
      <c r="V63219" s="53"/>
      <c r="W63219" s="53"/>
      <c r="X63219" s="53"/>
      <c r="Y63219" s="55"/>
    </row>
    <row r="63220" spans="21:25" x14ac:dyDescent="0.2">
      <c r="U63220" s="55"/>
      <c r="V63220" s="53"/>
      <c r="W63220" s="53"/>
      <c r="X63220" s="53"/>
      <c r="Y63220" s="55"/>
    </row>
    <row r="63221" spans="21:25" x14ac:dyDescent="0.2">
      <c r="U63221" s="55"/>
      <c r="V63221" s="53"/>
      <c r="W63221" s="53"/>
      <c r="X63221" s="53"/>
      <c r="Y63221" s="55"/>
    </row>
    <row r="63222" spans="21:25" x14ac:dyDescent="0.2">
      <c r="U63222" s="55"/>
      <c r="V63222" s="53"/>
      <c r="W63222" s="53"/>
      <c r="X63222" s="53"/>
      <c r="Y63222" s="55"/>
    </row>
    <row r="63223" spans="21:25" x14ac:dyDescent="0.2">
      <c r="U63223" s="55"/>
      <c r="V63223" s="53"/>
      <c r="W63223" s="53"/>
      <c r="X63223" s="53"/>
      <c r="Y63223" s="55"/>
    </row>
    <row r="63224" spans="21:25" x14ac:dyDescent="0.2">
      <c r="U63224" s="55"/>
      <c r="V63224" s="53"/>
      <c r="W63224" s="53"/>
      <c r="X63224" s="53"/>
      <c r="Y63224" s="55"/>
    </row>
    <row r="63225" spans="21:25" x14ac:dyDescent="0.2">
      <c r="U63225" s="55"/>
      <c r="V63225" s="53"/>
      <c r="W63225" s="53"/>
      <c r="X63225" s="53"/>
      <c r="Y63225" s="55"/>
    </row>
    <row r="63226" spans="21:25" x14ac:dyDescent="0.2">
      <c r="U63226" s="55"/>
      <c r="V63226" s="53"/>
      <c r="W63226" s="53"/>
      <c r="X63226" s="53"/>
      <c r="Y63226" s="55"/>
    </row>
    <row r="63227" spans="21:25" x14ac:dyDescent="0.2">
      <c r="U63227" s="55"/>
      <c r="V63227" s="53"/>
      <c r="W63227" s="53"/>
      <c r="X63227" s="53"/>
      <c r="Y63227" s="55"/>
    </row>
    <row r="63228" spans="21:25" x14ac:dyDescent="0.2">
      <c r="U63228" s="55"/>
      <c r="V63228" s="53"/>
      <c r="W63228" s="53"/>
      <c r="X63228" s="53"/>
      <c r="Y63228" s="55"/>
    </row>
    <row r="63229" spans="21:25" x14ac:dyDescent="0.2">
      <c r="U63229" s="55"/>
      <c r="V63229" s="53"/>
      <c r="W63229" s="53"/>
      <c r="X63229" s="53"/>
      <c r="Y63229" s="55"/>
    </row>
    <row r="63230" spans="21:25" x14ac:dyDescent="0.2">
      <c r="U63230" s="55"/>
      <c r="V63230" s="53"/>
      <c r="W63230" s="53"/>
      <c r="X63230" s="53"/>
      <c r="Y63230" s="55"/>
    </row>
    <row r="63231" spans="21:25" x14ac:dyDescent="0.2">
      <c r="U63231" s="55"/>
      <c r="V63231" s="53"/>
      <c r="W63231" s="53"/>
      <c r="X63231" s="53"/>
      <c r="Y63231" s="55"/>
    </row>
    <row r="63232" spans="21:25" x14ac:dyDescent="0.2">
      <c r="U63232" s="55"/>
      <c r="V63232" s="53"/>
      <c r="W63232" s="53"/>
      <c r="X63232" s="53"/>
      <c r="Y63232" s="55"/>
    </row>
    <row r="63233" spans="21:25" x14ac:dyDescent="0.2">
      <c r="U63233" s="55"/>
      <c r="V63233" s="53"/>
      <c r="W63233" s="53"/>
      <c r="X63233" s="53"/>
      <c r="Y63233" s="55"/>
    </row>
    <row r="63234" spans="21:25" x14ac:dyDescent="0.2">
      <c r="U63234" s="55"/>
      <c r="V63234" s="53"/>
      <c r="W63234" s="53"/>
      <c r="X63234" s="53"/>
      <c r="Y63234" s="55"/>
    </row>
    <row r="63235" spans="21:25" x14ac:dyDescent="0.2">
      <c r="U63235" s="55"/>
      <c r="V63235" s="53"/>
      <c r="W63235" s="53"/>
      <c r="X63235" s="53"/>
      <c r="Y63235" s="55"/>
    </row>
    <row r="63236" spans="21:25" x14ac:dyDescent="0.2">
      <c r="U63236" s="55"/>
      <c r="V63236" s="53"/>
      <c r="W63236" s="53"/>
      <c r="X63236" s="53"/>
      <c r="Y63236" s="55"/>
    </row>
    <row r="63237" spans="21:25" x14ac:dyDescent="0.2">
      <c r="U63237" s="55"/>
      <c r="V63237" s="53"/>
      <c r="W63237" s="53"/>
      <c r="X63237" s="53"/>
      <c r="Y63237" s="55"/>
    </row>
    <row r="63238" spans="21:25" x14ac:dyDescent="0.2">
      <c r="U63238" s="55"/>
      <c r="V63238" s="53"/>
      <c r="W63238" s="53"/>
      <c r="X63238" s="53"/>
      <c r="Y63238" s="55"/>
    </row>
    <row r="63239" spans="21:25" x14ac:dyDescent="0.2">
      <c r="U63239" s="55"/>
      <c r="V63239" s="53"/>
      <c r="W63239" s="53"/>
      <c r="X63239" s="53"/>
      <c r="Y63239" s="55"/>
    </row>
    <row r="63240" spans="21:25" x14ac:dyDescent="0.2">
      <c r="U63240" s="55"/>
      <c r="V63240" s="53"/>
      <c r="W63240" s="53"/>
      <c r="X63240" s="53"/>
      <c r="Y63240" s="55"/>
    </row>
    <row r="63241" spans="21:25" x14ac:dyDescent="0.2">
      <c r="U63241" s="55"/>
      <c r="V63241" s="53"/>
      <c r="W63241" s="53"/>
      <c r="X63241" s="53"/>
      <c r="Y63241" s="55"/>
    </row>
    <row r="63242" spans="21:25" x14ac:dyDescent="0.2">
      <c r="U63242" s="55"/>
      <c r="V63242" s="53"/>
      <c r="W63242" s="53"/>
      <c r="X63242" s="53"/>
      <c r="Y63242" s="55"/>
    </row>
    <row r="63243" spans="21:25" x14ac:dyDescent="0.2">
      <c r="U63243" s="55"/>
      <c r="V63243" s="53"/>
      <c r="W63243" s="53"/>
      <c r="X63243" s="53"/>
      <c r="Y63243" s="55"/>
    </row>
    <row r="63244" spans="21:25" x14ac:dyDescent="0.2">
      <c r="U63244" s="55"/>
      <c r="V63244" s="53"/>
      <c r="W63244" s="53"/>
      <c r="X63244" s="53"/>
      <c r="Y63244" s="55"/>
    </row>
    <row r="63245" spans="21:25" x14ac:dyDescent="0.2">
      <c r="U63245" s="55"/>
      <c r="V63245" s="53"/>
      <c r="W63245" s="53"/>
      <c r="X63245" s="53"/>
      <c r="Y63245" s="55"/>
    </row>
    <row r="63246" spans="21:25" x14ac:dyDescent="0.2">
      <c r="U63246" s="55"/>
      <c r="V63246" s="53"/>
      <c r="W63246" s="53"/>
      <c r="X63246" s="53"/>
      <c r="Y63246" s="55"/>
    </row>
    <row r="63247" spans="21:25" x14ac:dyDescent="0.2">
      <c r="U63247" s="55"/>
      <c r="V63247" s="53"/>
      <c r="W63247" s="53"/>
      <c r="X63247" s="53"/>
      <c r="Y63247" s="55"/>
    </row>
    <row r="63248" spans="21:25" x14ac:dyDescent="0.2">
      <c r="U63248" s="55"/>
      <c r="V63248" s="53"/>
      <c r="W63248" s="53"/>
      <c r="X63248" s="53"/>
      <c r="Y63248" s="55"/>
    </row>
    <row r="63249" spans="21:25" x14ac:dyDescent="0.2">
      <c r="U63249" s="55"/>
      <c r="V63249" s="53"/>
      <c r="W63249" s="53"/>
      <c r="X63249" s="53"/>
      <c r="Y63249" s="55"/>
    </row>
    <row r="63250" spans="21:25" x14ac:dyDescent="0.2">
      <c r="U63250" s="55"/>
      <c r="V63250" s="53"/>
      <c r="W63250" s="53"/>
      <c r="X63250" s="53"/>
      <c r="Y63250" s="55"/>
    </row>
    <row r="63251" spans="21:25" x14ac:dyDescent="0.2">
      <c r="U63251" s="55"/>
      <c r="V63251" s="53"/>
      <c r="W63251" s="53"/>
      <c r="X63251" s="53"/>
      <c r="Y63251" s="55"/>
    </row>
    <row r="63252" spans="21:25" x14ac:dyDescent="0.2">
      <c r="U63252" s="55"/>
      <c r="V63252" s="53"/>
      <c r="W63252" s="53"/>
      <c r="X63252" s="53"/>
      <c r="Y63252" s="55"/>
    </row>
    <row r="63253" spans="21:25" x14ac:dyDescent="0.2">
      <c r="U63253" s="55"/>
      <c r="V63253" s="53"/>
      <c r="W63253" s="53"/>
      <c r="X63253" s="53"/>
      <c r="Y63253" s="55"/>
    </row>
    <row r="63254" spans="21:25" x14ac:dyDescent="0.2">
      <c r="U63254" s="55"/>
      <c r="V63254" s="53"/>
      <c r="W63254" s="53"/>
      <c r="X63254" s="53"/>
      <c r="Y63254" s="55"/>
    </row>
    <row r="63255" spans="21:25" x14ac:dyDescent="0.2">
      <c r="U63255" s="55"/>
      <c r="V63255" s="53"/>
      <c r="W63255" s="53"/>
      <c r="X63255" s="53"/>
      <c r="Y63255" s="55"/>
    </row>
    <row r="63256" spans="21:25" x14ac:dyDescent="0.2">
      <c r="U63256" s="55"/>
      <c r="V63256" s="53"/>
      <c r="W63256" s="53"/>
      <c r="X63256" s="53"/>
      <c r="Y63256" s="55"/>
    </row>
    <row r="63257" spans="21:25" x14ac:dyDescent="0.2">
      <c r="U63257" s="55"/>
      <c r="V63257" s="53"/>
      <c r="W63257" s="53"/>
      <c r="X63257" s="53"/>
      <c r="Y63257" s="55"/>
    </row>
    <row r="63258" spans="21:25" x14ac:dyDescent="0.2">
      <c r="U63258" s="55"/>
      <c r="V63258" s="53"/>
      <c r="W63258" s="53"/>
      <c r="X63258" s="53"/>
      <c r="Y63258" s="55"/>
    </row>
    <row r="63259" spans="21:25" x14ac:dyDescent="0.2">
      <c r="U63259" s="55"/>
      <c r="V63259" s="53"/>
      <c r="W63259" s="53"/>
      <c r="X63259" s="53"/>
      <c r="Y63259" s="55"/>
    </row>
    <row r="63260" spans="21:25" x14ac:dyDescent="0.2">
      <c r="U63260" s="55"/>
      <c r="V63260" s="53"/>
      <c r="W63260" s="53"/>
      <c r="X63260" s="53"/>
      <c r="Y63260" s="55"/>
    </row>
    <row r="63261" spans="21:25" x14ac:dyDescent="0.2">
      <c r="U63261" s="55"/>
      <c r="V63261" s="53"/>
      <c r="W63261" s="53"/>
      <c r="X63261" s="53"/>
      <c r="Y63261" s="55"/>
    </row>
    <row r="63262" spans="21:25" x14ac:dyDescent="0.2">
      <c r="U63262" s="55"/>
      <c r="V63262" s="53"/>
      <c r="W63262" s="53"/>
      <c r="X63262" s="53"/>
      <c r="Y63262" s="55"/>
    </row>
    <row r="63263" spans="21:25" x14ac:dyDescent="0.2">
      <c r="U63263" s="55"/>
      <c r="V63263" s="53"/>
      <c r="W63263" s="53"/>
      <c r="X63263" s="53"/>
      <c r="Y63263" s="55"/>
    </row>
    <row r="63264" spans="21:25" x14ac:dyDescent="0.2">
      <c r="U63264" s="55"/>
      <c r="V63264" s="53"/>
      <c r="W63264" s="53"/>
      <c r="X63264" s="53"/>
      <c r="Y63264" s="55"/>
    </row>
    <row r="63265" spans="21:25" x14ac:dyDescent="0.2">
      <c r="U63265" s="55"/>
      <c r="V63265" s="53"/>
      <c r="W63265" s="53"/>
      <c r="X63265" s="53"/>
      <c r="Y63265" s="55"/>
    </row>
    <row r="63266" spans="21:25" x14ac:dyDescent="0.2">
      <c r="U63266" s="55"/>
      <c r="V63266" s="53"/>
      <c r="W63266" s="53"/>
      <c r="X63266" s="53"/>
      <c r="Y63266" s="55"/>
    </row>
    <row r="63267" spans="21:25" x14ac:dyDescent="0.2">
      <c r="U63267" s="55"/>
      <c r="V63267" s="53"/>
      <c r="W63267" s="53"/>
      <c r="X63267" s="53"/>
      <c r="Y63267" s="55"/>
    </row>
    <row r="63268" spans="21:25" x14ac:dyDescent="0.2">
      <c r="U63268" s="55"/>
      <c r="V63268" s="53"/>
      <c r="W63268" s="53"/>
      <c r="X63268" s="53"/>
      <c r="Y63268" s="55"/>
    </row>
    <row r="63269" spans="21:25" x14ac:dyDescent="0.2">
      <c r="U63269" s="55"/>
      <c r="V63269" s="53"/>
      <c r="W63269" s="53"/>
      <c r="X63269" s="53"/>
      <c r="Y63269" s="55"/>
    </row>
    <row r="63270" spans="21:25" x14ac:dyDescent="0.2">
      <c r="U63270" s="55"/>
      <c r="V63270" s="53"/>
      <c r="W63270" s="53"/>
      <c r="X63270" s="53"/>
      <c r="Y63270" s="55"/>
    </row>
    <row r="63271" spans="21:25" x14ac:dyDescent="0.2">
      <c r="U63271" s="55"/>
      <c r="V63271" s="53"/>
      <c r="W63271" s="53"/>
      <c r="X63271" s="53"/>
      <c r="Y63271" s="55"/>
    </row>
    <row r="63272" spans="21:25" x14ac:dyDescent="0.2">
      <c r="U63272" s="55"/>
      <c r="V63272" s="53"/>
      <c r="W63272" s="53"/>
      <c r="X63272" s="53"/>
      <c r="Y63272" s="55"/>
    </row>
    <row r="63273" spans="21:25" x14ac:dyDescent="0.2">
      <c r="U63273" s="55"/>
      <c r="V63273" s="53"/>
      <c r="W63273" s="53"/>
      <c r="X63273" s="53"/>
      <c r="Y63273" s="55"/>
    </row>
    <row r="63274" spans="21:25" x14ac:dyDescent="0.2">
      <c r="U63274" s="55"/>
      <c r="V63274" s="53"/>
      <c r="W63274" s="53"/>
      <c r="X63274" s="53"/>
      <c r="Y63274" s="55"/>
    </row>
    <row r="63275" spans="21:25" x14ac:dyDescent="0.2">
      <c r="U63275" s="55"/>
      <c r="V63275" s="53"/>
      <c r="W63275" s="53"/>
      <c r="X63275" s="53"/>
      <c r="Y63275" s="55"/>
    </row>
    <row r="63276" spans="21:25" x14ac:dyDescent="0.2">
      <c r="U63276" s="55"/>
      <c r="V63276" s="53"/>
      <c r="W63276" s="53"/>
      <c r="X63276" s="53"/>
      <c r="Y63276" s="55"/>
    </row>
    <row r="63277" spans="21:25" x14ac:dyDescent="0.2">
      <c r="U63277" s="55"/>
      <c r="V63277" s="53"/>
      <c r="W63277" s="53"/>
      <c r="X63277" s="53"/>
      <c r="Y63277" s="55"/>
    </row>
    <row r="63278" spans="21:25" x14ac:dyDescent="0.2">
      <c r="U63278" s="55"/>
      <c r="V63278" s="53"/>
      <c r="W63278" s="53"/>
      <c r="X63278" s="53"/>
      <c r="Y63278" s="55"/>
    </row>
    <row r="63279" spans="21:25" x14ac:dyDescent="0.2">
      <c r="U63279" s="55"/>
      <c r="V63279" s="53"/>
      <c r="W63279" s="53"/>
      <c r="X63279" s="53"/>
      <c r="Y63279" s="55"/>
    </row>
    <row r="63280" spans="21:25" x14ac:dyDescent="0.2">
      <c r="U63280" s="55"/>
      <c r="V63280" s="53"/>
      <c r="W63280" s="53"/>
      <c r="X63280" s="53"/>
      <c r="Y63280" s="55"/>
    </row>
    <row r="63281" spans="21:25" x14ac:dyDescent="0.2">
      <c r="U63281" s="55"/>
      <c r="V63281" s="53"/>
      <c r="W63281" s="53"/>
      <c r="X63281" s="53"/>
      <c r="Y63281" s="55"/>
    </row>
    <row r="63282" spans="21:25" x14ac:dyDescent="0.2">
      <c r="U63282" s="55"/>
      <c r="V63282" s="53"/>
      <c r="W63282" s="53"/>
      <c r="X63282" s="53"/>
      <c r="Y63282" s="55"/>
    </row>
    <row r="63283" spans="21:25" x14ac:dyDescent="0.2">
      <c r="U63283" s="55"/>
      <c r="V63283" s="53"/>
      <c r="W63283" s="53"/>
      <c r="X63283" s="53"/>
      <c r="Y63283" s="55"/>
    </row>
    <row r="63284" spans="21:25" x14ac:dyDescent="0.2">
      <c r="U63284" s="55"/>
      <c r="V63284" s="53"/>
      <c r="W63284" s="53"/>
      <c r="X63284" s="53"/>
      <c r="Y63284" s="55"/>
    </row>
    <row r="63285" spans="21:25" x14ac:dyDescent="0.2">
      <c r="U63285" s="55"/>
      <c r="V63285" s="53"/>
      <c r="W63285" s="53"/>
      <c r="X63285" s="53"/>
      <c r="Y63285" s="55"/>
    </row>
    <row r="63286" spans="21:25" x14ac:dyDescent="0.2">
      <c r="U63286" s="55"/>
      <c r="V63286" s="53"/>
      <c r="W63286" s="53"/>
      <c r="X63286" s="53"/>
      <c r="Y63286" s="55"/>
    </row>
    <row r="63287" spans="21:25" x14ac:dyDescent="0.2">
      <c r="U63287" s="55"/>
      <c r="V63287" s="53"/>
      <c r="W63287" s="53"/>
      <c r="X63287" s="53"/>
      <c r="Y63287" s="55"/>
    </row>
    <row r="63288" spans="21:25" x14ac:dyDescent="0.2">
      <c r="U63288" s="55"/>
      <c r="V63288" s="53"/>
      <c r="W63288" s="53"/>
      <c r="X63288" s="53"/>
      <c r="Y63288" s="55"/>
    </row>
    <row r="63289" spans="21:25" x14ac:dyDescent="0.2">
      <c r="U63289" s="55"/>
      <c r="V63289" s="53"/>
      <c r="W63289" s="53"/>
      <c r="X63289" s="53"/>
      <c r="Y63289" s="55"/>
    </row>
    <row r="63290" spans="21:25" x14ac:dyDescent="0.2">
      <c r="U63290" s="55"/>
      <c r="V63290" s="53"/>
      <c r="W63290" s="53"/>
      <c r="X63290" s="53"/>
      <c r="Y63290" s="55"/>
    </row>
    <row r="63291" spans="21:25" x14ac:dyDescent="0.2">
      <c r="U63291" s="55"/>
      <c r="V63291" s="53"/>
      <c r="W63291" s="53"/>
      <c r="X63291" s="53"/>
      <c r="Y63291" s="55"/>
    </row>
    <row r="63292" spans="21:25" x14ac:dyDescent="0.2">
      <c r="U63292" s="55"/>
      <c r="V63292" s="53"/>
      <c r="W63292" s="53"/>
      <c r="X63292" s="53"/>
      <c r="Y63292" s="55"/>
    </row>
    <row r="63293" spans="21:25" x14ac:dyDescent="0.2">
      <c r="U63293" s="55"/>
      <c r="V63293" s="53"/>
      <c r="W63293" s="53"/>
      <c r="X63293" s="53"/>
      <c r="Y63293" s="55"/>
    </row>
    <row r="63294" spans="21:25" x14ac:dyDescent="0.2">
      <c r="U63294" s="55"/>
      <c r="V63294" s="53"/>
      <c r="W63294" s="53"/>
      <c r="X63294" s="53"/>
      <c r="Y63294" s="55"/>
    </row>
    <row r="63295" spans="21:25" x14ac:dyDescent="0.2">
      <c r="U63295" s="55"/>
      <c r="V63295" s="53"/>
      <c r="W63295" s="53"/>
      <c r="X63295" s="53"/>
      <c r="Y63295" s="55"/>
    </row>
    <row r="63296" spans="21:25" x14ac:dyDescent="0.2">
      <c r="U63296" s="55"/>
      <c r="V63296" s="53"/>
      <c r="W63296" s="53"/>
      <c r="X63296" s="53"/>
      <c r="Y63296" s="55"/>
    </row>
    <row r="63297" spans="21:25" x14ac:dyDescent="0.2">
      <c r="U63297" s="55"/>
      <c r="V63297" s="53"/>
      <c r="W63297" s="53"/>
      <c r="X63297" s="53"/>
      <c r="Y63297" s="55"/>
    </row>
    <row r="63298" spans="21:25" x14ac:dyDescent="0.2">
      <c r="U63298" s="55"/>
      <c r="V63298" s="53"/>
      <c r="W63298" s="53"/>
      <c r="X63298" s="53"/>
      <c r="Y63298" s="55"/>
    </row>
    <row r="63299" spans="21:25" x14ac:dyDescent="0.2">
      <c r="U63299" s="55"/>
      <c r="V63299" s="53"/>
      <c r="W63299" s="53"/>
      <c r="X63299" s="53"/>
      <c r="Y63299" s="55"/>
    </row>
    <row r="63300" spans="21:25" x14ac:dyDescent="0.2">
      <c r="U63300" s="55"/>
      <c r="V63300" s="53"/>
      <c r="W63300" s="53"/>
      <c r="X63300" s="53"/>
      <c r="Y63300" s="55"/>
    </row>
    <row r="63301" spans="21:25" x14ac:dyDescent="0.2">
      <c r="U63301" s="55"/>
      <c r="V63301" s="53"/>
      <c r="W63301" s="53"/>
      <c r="X63301" s="53"/>
      <c r="Y63301" s="55"/>
    </row>
    <row r="63302" spans="21:25" x14ac:dyDescent="0.2">
      <c r="U63302" s="55"/>
      <c r="V63302" s="53"/>
      <c r="W63302" s="53"/>
      <c r="X63302" s="53"/>
      <c r="Y63302" s="55"/>
    </row>
    <row r="63303" spans="21:25" x14ac:dyDescent="0.2">
      <c r="U63303" s="55"/>
      <c r="V63303" s="53"/>
      <c r="W63303" s="53"/>
      <c r="X63303" s="53"/>
      <c r="Y63303" s="55"/>
    </row>
    <row r="63304" spans="21:25" x14ac:dyDescent="0.2">
      <c r="U63304" s="55"/>
      <c r="V63304" s="53"/>
      <c r="W63304" s="53"/>
      <c r="X63304" s="53"/>
      <c r="Y63304" s="55"/>
    </row>
    <row r="63305" spans="21:25" x14ac:dyDescent="0.2">
      <c r="U63305" s="55"/>
      <c r="V63305" s="53"/>
      <c r="W63305" s="53"/>
      <c r="X63305" s="53"/>
      <c r="Y63305" s="55"/>
    </row>
    <row r="63306" spans="21:25" x14ac:dyDescent="0.2">
      <c r="U63306" s="55"/>
      <c r="V63306" s="53"/>
      <c r="W63306" s="53"/>
      <c r="X63306" s="53"/>
      <c r="Y63306" s="55"/>
    </row>
    <row r="63307" spans="21:25" x14ac:dyDescent="0.2">
      <c r="U63307" s="55"/>
      <c r="V63307" s="53"/>
      <c r="W63307" s="53"/>
      <c r="X63307" s="53"/>
      <c r="Y63307" s="55"/>
    </row>
    <row r="63308" spans="21:25" x14ac:dyDescent="0.2">
      <c r="U63308" s="55"/>
      <c r="V63308" s="53"/>
      <c r="W63308" s="53"/>
      <c r="X63308" s="53"/>
      <c r="Y63308" s="55"/>
    </row>
    <row r="63309" spans="21:25" x14ac:dyDescent="0.2">
      <c r="U63309" s="55"/>
      <c r="V63309" s="53"/>
      <c r="W63309" s="53"/>
      <c r="X63309" s="53"/>
      <c r="Y63309" s="55"/>
    </row>
    <row r="63310" spans="21:25" x14ac:dyDescent="0.2">
      <c r="U63310" s="55"/>
      <c r="V63310" s="53"/>
      <c r="W63310" s="53"/>
      <c r="X63310" s="53"/>
      <c r="Y63310" s="55"/>
    </row>
    <row r="63311" spans="21:25" x14ac:dyDescent="0.2">
      <c r="U63311" s="55"/>
      <c r="V63311" s="53"/>
      <c r="W63311" s="53"/>
      <c r="X63311" s="53"/>
      <c r="Y63311" s="55"/>
    </row>
    <row r="63312" spans="21:25" x14ac:dyDescent="0.2">
      <c r="U63312" s="55"/>
      <c r="V63312" s="53"/>
      <c r="W63312" s="53"/>
      <c r="X63312" s="53"/>
      <c r="Y63312" s="55"/>
    </row>
    <row r="63313" spans="21:25" x14ac:dyDescent="0.2">
      <c r="U63313" s="55"/>
      <c r="V63313" s="53"/>
      <c r="W63313" s="53"/>
      <c r="X63313" s="53"/>
      <c r="Y63313" s="55"/>
    </row>
    <row r="63314" spans="21:25" x14ac:dyDescent="0.2">
      <c r="U63314" s="55"/>
      <c r="V63314" s="53"/>
      <c r="W63314" s="53"/>
      <c r="X63314" s="53"/>
      <c r="Y63314" s="55"/>
    </row>
    <row r="63315" spans="21:25" x14ac:dyDescent="0.2">
      <c r="U63315" s="55"/>
      <c r="V63315" s="53"/>
      <c r="W63315" s="53"/>
      <c r="X63315" s="53"/>
      <c r="Y63315" s="55"/>
    </row>
    <row r="63316" spans="21:25" x14ac:dyDescent="0.2">
      <c r="U63316" s="55"/>
      <c r="V63316" s="53"/>
      <c r="W63316" s="53"/>
      <c r="X63316" s="53"/>
      <c r="Y63316" s="55"/>
    </row>
    <row r="63317" spans="21:25" x14ac:dyDescent="0.2">
      <c r="U63317" s="55"/>
      <c r="V63317" s="53"/>
      <c r="W63317" s="53"/>
      <c r="X63317" s="53"/>
      <c r="Y63317" s="55"/>
    </row>
    <row r="63318" spans="21:25" x14ac:dyDescent="0.2">
      <c r="U63318" s="55"/>
      <c r="V63318" s="53"/>
      <c r="W63318" s="53"/>
      <c r="X63318" s="53"/>
      <c r="Y63318" s="55"/>
    </row>
    <row r="63319" spans="21:25" x14ac:dyDescent="0.2">
      <c r="U63319" s="55"/>
      <c r="V63319" s="53"/>
      <c r="W63319" s="53"/>
      <c r="X63319" s="53"/>
      <c r="Y63319" s="55"/>
    </row>
    <row r="63320" spans="21:25" x14ac:dyDescent="0.2">
      <c r="U63320" s="55"/>
      <c r="V63320" s="53"/>
      <c r="W63320" s="53"/>
      <c r="X63320" s="53"/>
      <c r="Y63320" s="55"/>
    </row>
    <row r="63321" spans="21:25" x14ac:dyDescent="0.2">
      <c r="U63321" s="55"/>
      <c r="V63321" s="53"/>
      <c r="W63321" s="53"/>
      <c r="X63321" s="53"/>
      <c r="Y63321" s="55"/>
    </row>
    <row r="63322" spans="21:25" x14ac:dyDescent="0.2">
      <c r="U63322" s="55"/>
      <c r="V63322" s="53"/>
      <c r="W63322" s="53"/>
      <c r="X63322" s="53"/>
      <c r="Y63322" s="55"/>
    </row>
    <row r="63323" spans="21:25" x14ac:dyDescent="0.2">
      <c r="U63323" s="55"/>
      <c r="V63323" s="53"/>
      <c r="W63323" s="53"/>
      <c r="X63323" s="53"/>
      <c r="Y63323" s="55"/>
    </row>
    <row r="63324" spans="21:25" x14ac:dyDescent="0.2">
      <c r="U63324" s="55"/>
      <c r="V63324" s="53"/>
      <c r="W63324" s="53"/>
      <c r="X63324" s="53"/>
      <c r="Y63324" s="55"/>
    </row>
    <row r="63325" spans="21:25" x14ac:dyDescent="0.2">
      <c r="U63325" s="55"/>
      <c r="V63325" s="53"/>
      <c r="W63325" s="53"/>
      <c r="X63325" s="53"/>
      <c r="Y63325" s="55"/>
    </row>
    <row r="63326" spans="21:25" x14ac:dyDescent="0.2">
      <c r="U63326" s="55"/>
      <c r="V63326" s="53"/>
      <c r="W63326" s="53"/>
      <c r="X63326" s="53"/>
      <c r="Y63326" s="55"/>
    </row>
    <row r="63327" spans="21:25" x14ac:dyDescent="0.2">
      <c r="U63327" s="55"/>
      <c r="V63327" s="53"/>
      <c r="W63327" s="53"/>
      <c r="X63327" s="53"/>
      <c r="Y63327" s="55"/>
    </row>
    <row r="63328" spans="21:25" x14ac:dyDescent="0.2">
      <c r="U63328" s="55"/>
      <c r="V63328" s="53"/>
      <c r="W63328" s="53"/>
      <c r="X63328" s="53"/>
      <c r="Y63328" s="55"/>
    </row>
    <row r="63329" spans="21:25" x14ac:dyDescent="0.2">
      <c r="U63329" s="55"/>
      <c r="V63329" s="53"/>
      <c r="W63329" s="53"/>
      <c r="X63329" s="53"/>
      <c r="Y63329" s="55"/>
    </row>
    <row r="63330" spans="21:25" x14ac:dyDescent="0.2">
      <c r="U63330" s="55"/>
      <c r="V63330" s="53"/>
      <c r="W63330" s="53"/>
      <c r="X63330" s="53"/>
      <c r="Y63330" s="55"/>
    </row>
    <row r="63331" spans="21:25" x14ac:dyDescent="0.2">
      <c r="U63331" s="55"/>
      <c r="V63331" s="53"/>
      <c r="W63331" s="53"/>
      <c r="X63331" s="53"/>
      <c r="Y63331" s="55"/>
    </row>
    <row r="63332" spans="21:25" x14ac:dyDescent="0.2">
      <c r="U63332" s="55"/>
      <c r="V63332" s="53"/>
      <c r="W63332" s="53"/>
      <c r="X63332" s="53"/>
      <c r="Y63332" s="55"/>
    </row>
    <row r="63333" spans="21:25" x14ac:dyDescent="0.2">
      <c r="U63333" s="55"/>
      <c r="V63333" s="53"/>
      <c r="W63333" s="53"/>
      <c r="X63333" s="53"/>
      <c r="Y63333" s="55"/>
    </row>
    <row r="63334" spans="21:25" x14ac:dyDescent="0.2">
      <c r="U63334" s="55"/>
      <c r="V63334" s="53"/>
      <c r="W63334" s="53"/>
      <c r="X63334" s="53"/>
      <c r="Y63334" s="55"/>
    </row>
    <row r="63335" spans="21:25" x14ac:dyDescent="0.2">
      <c r="U63335" s="55"/>
      <c r="V63335" s="53"/>
      <c r="W63335" s="53"/>
      <c r="X63335" s="53"/>
      <c r="Y63335" s="55"/>
    </row>
    <row r="63336" spans="21:25" x14ac:dyDescent="0.2">
      <c r="U63336" s="55"/>
      <c r="V63336" s="53"/>
      <c r="W63336" s="53"/>
      <c r="X63336" s="53"/>
      <c r="Y63336" s="55"/>
    </row>
    <row r="63337" spans="21:25" x14ac:dyDescent="0.2">
      <c r="U63337" s="55"/>
      <c r="V63337" s="53"/>
      <c r="W63337" s="53"/>
      <c r="X63337" s="53"/>
      <c r="Y63337" s="55"/>
    </row>
    <row r="63338" spans="21:25" x14ac:dyDescent="0.2">
      <c r="U63338" s="55"/>
      <c r="V63338" s="53"/>
      <c r="W63338" s="53"/>
      <c r="X63338" s="53"/>
      <c r="Y63338" s="55"/>
    </row>
    <row r="63339" spans="21:25" x14ac:dyDescent="0.2">
      <c r="U63339" s="55"/>
      <c r="V63339" s="53"/>
      <c r="W63339" s="53"/>
      <c r="X63339" s="53"/>
      <c r="Y63339" s="55"/>
    </row>
    <row r="63340" spans="21:25" x14ac:dyDescent="0.2">
      <c r="U63340" s="55"/>
      <c r="V63340" s="53"/>
      <c r="W63340" s="53"/>
      <c r="X63340" s="53"/>
      <c r="Y63340" s="55"/>
    </row>
    <row r="63341" spans="21:25" x14ac:dyDescent="0.2">
      <c r="U63341" s="55"/>
      <c r="V63341" s="53"/>
      <c r="W63341" s="53"/>
      <c r="X63341" s="53"/>
      <c r="Y63341" s="55"/>
    </row>
    <row r="63342" spans="21:25" x14ac:dyDescent="0.2">
      <c r="U63342" s="55"/>
      <c r="V63342" s="53"/>
      <c r="W63342" s="53"/>
      <c r="X63342" s="53"/>
      <c r="Y63342" s="55"/>
    </row>
    <row r="63343" spans="21:25" x14ac:dyDescent="0.2">
      <c r="U63343" s="55"/>
      <c r="V63343" s="53"/>
      <c r="W63343" s="53"/>
      <c r="X63343" s="53"/>
      <c r="Y63343" s="55"/>
    </row>
    <row r="63344" spans="21:25" x14ac:dyDescent="0.2">
      <c r="U63344" s="55"/>
      <c r="V63344" s="53"/>
      <c r="W63344" s="53"/>
      <c r="X63344" s="53"/>
      <c r="Y63344" s="55"/>
    </row>
    <row r="63345" spans="21:25" x14ac:dyDescent="0.2">
      <c r="U63345" s="55"/>
      <c r="V63345" s="53"/>
      <c r="W63345" s="53"/>
      <c r="X63345" s="53"/>
      <c r="Y63345" s="55"/>
    </row>
    <row r="63346" spans="21:25" x14ac:dyDescent="0.2">
      <c r="U63346" s="55"/>
      <c r="V63346" s="53"/>
      <c r="W63346" s="53"/>
      <c r="X63346" s="53"/>
      <c r="Y63346" s="55"/>
    </row>
    <row r="63347" spans="21:25" x14ac:dyDescent="0.2">
      <c r="U63347" s="55"/>
      <c r="V63347" s="53"/>
      <c r="W63347" s="53"/>
      <c r="X63347" s="53"/>
      <c r="Y63347" s="55"/>
    </row>
    <row r="63348" spans="21:25" x14ac:dyDescent="0.2">
      <c r="U63348" s="55"/>
      <c r="V63348" s="53"/>
      <c r="W63348" s="53"/>
      <c r="X63348" s="53"/>
      <c r="Y63348" s="55"/>
    </row>
    <row r="63349" spans="21:25" x14ac:dyDescent="0.2">
      <c r="U63349" s="55"/>
      <c r="V63349" s="53"/>
      <c r="W63349" s="53"/>
      <c r="X63349" s="53"/>
      <c r="Y63349" s="55"/>
    </row>
    <row r="63350" spans="21:25" x14ac:dyDescent="0.2">
      <c r="U63350" s="55"/>
      <c r="V63350" s="53"/>
      <c r="W63350" s="53"/>
      <c r="X63350" s="53"/>
      <c r="Y63350" s="55"/>
    </row>
    <row r="63351" spans="21:25" x14ac:dyDescent="0.2">
      <c r="U63351" s="55"/>
      <c r="V63351" s="53"/>
      <c r="W63351" s="53"/>
      <c r="X63351" s="53"/>
      <c r="Y63351" s="55"/>
    </row>
    <row r="63352" spans="21:25" x14ac:dyDescent="0.2">
      <c r="U63352" s="55"/>
      <c r="V63352" s="53"/>
      <c r="W63352" s="53"/>
      <c r="X63352" s="53"/>
      <c r="Y63352" s="55"/>
    </row>
    <row r="63353" spans="21:25" x14ac:dyDescent="0.2">
      <c r="U63353" s="55"/>
      <c r="V63353" s="53"/>
      <c r="W63353" s="53"/>
      <c r="X63353" s="53"/>
      <c r="Y63353" s="55"/>
    </row>
    <row r="63354" spans="21:25" x14ac:dyDescent="0.2">
      <c r="U63354" s="55"/>
      <c r="V63354" s="53"/>
      <c r="W63354" s="53"/>
      <c r="X63354" s="53"/>
      <c r="Y63354" s="55"/>
    </row>
    <row r="63355" spans="21:25" x14ac:dyDescent="0.2">
      <c r="U63355" s="55"/>
      <c r="V63355" s="53"/>
      <c r="W63355" s="53"/>
      <c r="X63355" s="53"/>
      <c r="Y63355" s="55"/>
    </row>
    <row r="63356" spans="21:25" x14ac:dyDescent="0.2">
      <c r="U63356" s="55"/>
      <c r="V63356" s="53"/>
      <c r="W63356" s="53"/>
      <c r="X63356" s="53"/>
      <c r="Y63356" s="55"/>
    </row>
    <row r="63357" spans="21:25" x14ac:dyDescent="0.2">
      <c r="U63357" s="55"/>
      <c r="V63357" s="53"/>
      <c r="W63357" s="53"/>
      <c r="X63357" s="53"/>
      <c r="Y63357" s="55"/>
    </row>
    <row r="63358" spans="21:25" x14ac:dyDescent="0.2">
      <c r="U63358" s="55"/>
      <c r="V63358" s="53"/>
      <c r="W63358" s="53"/>
      <c r="X63358" s="53"/>
      <c r="Y63358" s="55"/>
    </row>
    <row r="63359" spans="21:25" x14ac:dyDescent="0.2">
      <c r="U63359" s="55"/>
      <c r="V63359" s="53"/>
      <c r="W63359" s="53"/>
      <c r="X63359" s="53"/>
      <c r="Y63359" s="55"/>
    </row>
    <row r="63360" spans="21:25" x14ac:dyDescent="0.2">
      <c r="U63360" s="55"/>
      <c r="V63360" s="53"/>
      <c r="W63360" s="53"/>
      <c r="X63360" s="53"/>
      <c r="Y63360" s="55"/>
    </row>
    <row r="63361" spans="21:25" x14ac:dyDescent="0.2">
      <c r="U63361" s="55"/>
      <c r="V63361" s="53"/>
      <c r="W63361" s="53"/>
      <c r="X63361" s="53"/>
      <c r="Y63361" s="55"/>
    </row>
    <row r="63362" spans="21:25" x14ac:dyDescent="0.2">
      <c r="U63362" s="55"/>
      <c r="V63362" s="53"/>
      <c r="W63362" s="53"/>
      <c r="X63362" s="53"/>
      <c r="Y63362" s="55"/>
    </row>
    <row r="63363" spans="21:25" x14ac:dyDescent="0.2">
      <c r="U63363" s="55"/>
      <c r="V63363" s="53"/>
      <c r="W63363" s="53"/>
      <c r="X63363" s="53"/>
      <c r="Y63363" s="55"/>
    </row>
    <row r="63364" spans="21:25" x14ac:dyDescent="0.2">
      <c r="U63364" s="55"/>
      <c r="V63364" s="53"/>
      <c r="W63364" s="53"/>
      <c r="X63364" s="53"/>
      <c r="Y63364" s="55"/>
    </row>
    <row r="63365" spans="21:25" x14ac:dyDescent="0.2">
      <c r="U63365" s="55"/>
      <c r="V63365" s="53"/>
      <c r="W63365" s="53"/>
      <c r="X63365" s="53"/>
      <c r="Y63365" s="55"/>
    </row>
    <row r="63366" spans="21:25" x14ac:dyDescent="0.2">
      <c r="U63366" s="55"/>
      <c r="V63366" s="53"/>
      <c r="W63366" s="53"/>
      <c r="X63366" s="53"/>
      <c r="Y63366" s="55"/>
    </row>
    <row r="63367" spans="21:25" x14ac:dyDescent="0.2">
      <c r="U63367" s="55"/>
      <c r="V63367" s="53"/>
      <c r="W63367" s="53"/>
      <c r="X63367" s="53"/>
      <c r="Y63367" s="55"/>
    </row>
    <row r="63368" spans="21:25" x14ac:dyDescent="0.2">
      <c r="U63368" s="55"/>
      <c r="V63368" s="53"/>
      <c r="W63368" s="53"/>
      <c r="X63368" s="53"/>
      <c r="Y63368" s="55"/>
    </row>
    <row r="63369" spans="21:25" x14ac:dyDescent="0.2">
      <c r="U63369" s="55"/>
      <c r="V63369" s="53"/>
      <c r="W63369" s="53"/>
      <c r="X63369" s="53"/>
      <c r="Y63369" s="55"/>
    </row>
    <row r="63370" spans="21:25" x14ac:dyDescent="0.2">
      <c r="U63370" s="55"/>
      <c r="V63370" s="53"/>
      <c r="W63370" s="53"/>
      <c r="X63370" s="53"/>
      <c r="Y63370" s="55"/>
    </row>
    <row r="63371" spans="21:25" x14ac:dyDescent="0.2">
      <c r="U63371" s="55"/>
      <c r="V63371" s="53"/>
      <c r="W63371" s="53"/>
      <c r="X63371" s="53"/>
      <c r="Y63371" s="55"/>
    </row>
    <row r="63372" spans="21:25" x14ac:dyDescent="0.2">
      <c r="U63372" s="55"/>
      <c r="V63372" s="53"/>
      <c r="W63372" s="53"/>
      <c r="X63372" s="53"/>
      <c r="Y63372" s="55"/>
    </row>
    <row r="63373" spans="21:25" x14ac:dyDescent="0.2">
      <c r="U63373" s="55"/>
      <c r="V63373" s="53"/>
      <c r="W63373" s="53"/>
      <c r="X63373" s="53"/>
      <c r="Y63373" s="55"/>
    </row>
    <row r="63374" spans="21:25" x14ac:dyDescent="0.2">
      <c r="U63374" s="55"/>
      <c r="V63374" s="53"/>
      <c r="W63374" s="53"/>
      <c r="X63374" s="53"/>
      <c r="Y63374" s="55"/>
    </row>
    <row r="63375" spans="21:25" x14ac:dyDescent="0.2">
      <c r="U63375" s="55"/>
      <c r="V63375" s="53"/>
      <c r="W63375" s="53"/>
      <c r="X63375" s="53"/>
      <c r="Y63375" s="55"/>
    </row>
    <row r="63376" spans="21:25" x14ac:dyDescent="0.2">
      <c r="U63376" s="55"/>
      <c r="V63376" s="53"/>
      <c r="W63376" s="53"/>
      <c r="X63376" s="53"/>
      <c r="Y63376" s="55"/>
    </row>
    <row r="63377" spans="21:25" x14ac:dyDescent="0.2">
      <c r="U63377" s="55"/>
      <c r="V63377" s="53"/>
      <c r="W63377" s="53"/>
      <c r="X63377" s="53"/>
      <c r="Y63377" s="55"/>
    </row>
    <row r="63378" spans="21:25" x14ac:dyDescent="0.2">
      <c r="U63378" s="55"/>
      <c r="V63378" s="53"/>
      <c r="W63378" s="53"/>
      <c r="X63378" s="53"/>
      <c r="Y63378" s="55"/>
    </row>
    <row r="63379" spans="21:25" x14ac:dyDescent="0.2">
      <c r="U63379" s="55"/>
      <c r="V63379" s="53"/>
      <c r="W63379" s="53"/>
      <c r="X63379" s="53"/>
      <c r="Y63379" s="55"/>
    </row>
    <row r="63380" spans="21:25" x14ac:dyDescent="0.2">
      <c r="U63380" s="55"/>
      <c r="V63380" s="53"/>
      <c r="W63380" s="53"/>
      <c r="X63380" s="53"/>
      <c r="Y63380" s="55"/>
    </row>
    <row r="63381" spans="21:25" x14ac:dyDescent="0.2">
      <c r="U63381" s="55"/>
      <c r="V63381" s="53"/>
      <c r="W63381" s="53"/>
      <c r="X63381" s="53"/>
      <c r="Y63381" s="55"/>
    </row>
    <row r="63382" spans="21:25" x14ac:dyDescent="0.2">
      <c r="U63382" s="55"/>
      <c r="V63382" s="53"/>
      <c r="W63382" s="53"/>
      <c r="X63382" s="53"/>
      <c r="Y63382" s="55"/>
    </row>
    <row r="63383" spans="21:25" x14ac:dyDescent="0.2">
      <c r="U63383" s="55"/>
      <c r="V63383" s="53"/>
      <c r="W63383" s="53"/>
      <c r="X63383" s="53"/>
      <c r="Y63383" s="55"/>
    </row>
    <row r="63384" spans="21:25" x14ac:dyDescent="0.2">
      <c r="U63384" s="55"/>
      <c r="V63384" s="53"/>
      <c r="W63384" s="53"/>
      <c r="X63384" s="53"/>
      <c r="Y63384" s="55"/>
    </row>
    <row r="63385" spans="21:25" x14ac:dyDescent="0.2">
      <c r="U63385" s="55"/>
      <c r="V63385" s="53"/>
      <c r="W63385" s="53"/>
      <c r="X63385" s="53"/>
      <c r="Y63385" s="55"/>
    </row>
    <row r="63386" spans="21:25" x14ac:dyDescent="0.2">
      <c r="U63386" s="55"/>
      <c r="V63386" s="53"/>
      <c r="W63386" s="53"/>
      <c r="X63386" s="53"/>
      <c r="Y63386" s="55"/>
    </row>
    <row r="63387" spans="21:25" x14ac:dyDescent="0.2">
      <c r="U63387" s="55"/>
      <c r="V63387" s="53"/>
      <c r="W63387" s="53"/>
      <c r="X63387" s="53"/>
      <c r="Y63387" s="55"/>
    </row>
    <row r="63388" spans="21:25" x14ac:dyDescent="0.2">
      <c r="U63388" s="55"/>
      <c r="V63388" s="53"/>
      <c r="W63388" s="53"/>
      <c r="X63388" s="53"/>
      <c r="Y63388" s="55"/>
    </row>
    <row r="63389" spans="21:25" x14ac:dyDescent="0.2">
      <c r="U63389" s="55"/>
      <c r="V63389" s="53"/>
      <c r="W63389" s="53"/>
      <c r="X63389" s="53"/>
      <c r="Y63389" s="55"/>
    </row>
    <row r="63390" spans="21:25" x14ac:dyDescent="0.2">
      <c r="U63390" s="55"/>
      <c r="V63390" s="53"/>
      <c r="W63390" s="53"/>
      <c r="X63390" s="53"/>
      <c r="Y63390" s="55"/>
    </row>
    <row r="63391" spans="21:25" x14ac:dyDescent="0.2">
      <c r="U63391" s="55"/>
      <c r="V63391" s="53"/>
      <c r="W63391" s="53"/>
      <c r="X63391" s="53"/>
      <c r="Y63391" s="55"/>
    </row>
    <row r="63392" spans="21:25" x14ac:dyDescent="0.2">
      <c r="U63392" s="55"/>
      <c r="V63392" s="53"/>
      <c r="W63392" s="53"/>
      <c r="X63392" s="53"/>
      <c r="Y63392" s="55"/>
    </row>
    <row r="63393" spans="21:25" x14ac:dyDescent="0.2">
      <c r="U63393" s="55"/>
      <c r="V63393" s="53"/>
      <c r="W63393" s="53"/>
      <c r="X63393" s="53"/>
      <c r="Y63393" s="55"/>
    </row>
    <row r="63394" spans="21:25" x14ac:dyDescent="0.2">
      <c r="U63394" s="55"/>
      <c r="V63394" s="53"/>
      <c r="W63394" s="53"/>
      <c r="X63394" s="53"/>
      <c r="Y63394" s="55"/>
    </row>
    <row r="63395" spans="21:25" x14ac:dyDescent="0.2">
      <c r="U63395" s="55"/>
      <c r="V63395" s="53"/>
      <c r="W63395" s="53"/>
      <c r="X63395" s="53"/>
      <c r="Y63395" s="55"/>
    </row>
    <row r="63396" spans="21:25" x14ac:dyDescent="0.2">
      <c r="U63396" s="55"/>
      <c r="V63396" s="53"/>
      <c r="W63396" s="53"/>
      <c r="X63396" s="53"/>
      <c r="Y63396" s="55"/>
    </row>
    <row r="63397" spans="21:25" x14ac:dyDescent="0.2">
      <c r="U63397" s="55"/>
      <c r="V63397" s="53"/>
      <c r="W63397" s="53"/>
      <c r="X63397" s="53"/>
      <c r="Y63397" s="55"/>
    </row>
    <row r="63398" spans="21:25" x14ac:dyDescent="0.2">
      <c r="U63398" s="55"/>
      <c r="V63398" s="53"/>
      <c r="W63398" s="53"/>
      <c r="X63398" s="53"/>
      <c r="Y63398" s="55"/>
    </row>
    <row r="63399" spans="21:25" x14ac:dyDescent="0.2">
      <c r="U63399" s="55"/>
      <c r="V63399" s="53"/>
      <c r="W63399" s="53"/>
      <c r="X63399" s="53"/>
      <c r="Y63399" s="55"/>
    </row>
    <row r="63400" spans="21:25" x14ac:dyDescent="0.2">
      <c r="U63400" s="55"/>
      <c r="V63400" s="53"/>
      <c r="W63400" s="53"/>
      <c r="X63400" s="53"/>
      <c r="Y63400" s="55"/>
    </row>
    <row r="63401" spans="21:25" x14ac:dyDescent="0.2">
      <c r="U63401" s="55"/>
      <c r="V63401" s="53"/>
      <c r="W63401" s="53"/>
      <c r="X63401" s="53"/>
      <c r="Y63401" s="55"/>
    </row>
    <row r="63402" spans="21:25" x14ac:dyDescent="0.2">
      <c r="U63402" s="55"/>
      <c r="V63402" s="53"/>
      <c r="W63402" s="53"/>
      <c r="X63402" s="53"/>
      <c r="Y63402" s="55"/>
    </row>
    <row r="63403" spans="21:25" x14ac:dyDescent="0.2">
      <c r="U63403" s="55"/>
      <c r="V63403" s="53"/>
      <c r="W63403" s="53"/>
      <c r="X63403" s="53"/>
      <c r="Y63403" s="55"/>
    </row>
    <row r="63404" spans="21:25" x14ac:dyDescent="0.2">
      <c r="U63404" s="55"/>
      <c r="V63404" s="53"/>
      <c r="W63404" s="53"/>
      <c r="X63404" s="53"/>
      <c r="Y63404" s="55"/>
    </row>
    <row r="63405" spans="21:25" x14ac:dyDescent="0.2">
      <c r="U63405" s="55"/>
      <c r="V63405" s="53"/>
      <c r="W63405" s="53"/>
      <c r="X63405" s="53"/>
      <c r="Y63405" s="55"/>
    </row>
    <row r="63406" spans="21:25" x14ac:dyDescent="0.2">
      <c r="U63406" s="55"/>
      <c r="V63406" s="53"/>
      <c r="W63406" s="53"/>
      <c r="X63406" s="53"/>
      <c r="Y63406" s="55"/>
    </row>
    <row r="63407" spans="21:25" x14ac:dyDescent="0.2">
      <c r="U63407" s="55"/>
      <c r="V63407" s="53"/>
      <c r="W63407" s="53"/>
      <c r="X63407" s="53"/>
      <c r="Y63407" s="55"/>
    </row>
    <row r="63408" spans="21:25" x14ac:dyDescent="0.2">
      <c r="U63408" s="55"/>
      <c r="V63408" s="53"/>
      <c r="W63408" s="53"/>
      <c r="X63408" s="53"/>
      <c r="Y63408" s="55"/>
    </row>
    <row r="63409" spans="21:25" x14ac:dyDescent="0.2">
      <c r="U63409" s="55"/>
      <c r="V63409" s="53"/>
      <c r="W63409" s="53"/>
      <c r="X63409" s="53"/>
      <c r="Y63409" s="55"/>
    </row>
    <row r="63410" spans="21:25" x14ac:dyDescent="0.2">
      <c r="U63410" s="55"/>
      <c r="V63410" s="53"/>
      <c r="W63410" s="53"/>
      <c r="X63410" s="53"/>
      <c r="Y63410" s="55"/>
    </row>
    <row r="63411" spans="21:25" x14ac:dyDescent="0.2">
      <c r="U63411" s="55"/>
      <c r="V63411" s="53"/>
      <c r="W63411" s="53"/>
      <c r="X63411" s="53"/>
      <c r="Y63411" s="55"/>
    </row>
    <row r="63412" spans="21:25" x14ac:dyDescent="0.2">
      <c r="U63412" s="55"/>
      <c r="V63412" s="53"/>
      <c r="W63412" s="53"/>
      <c r="X63412" s="53"/>
      <c r="Y63412" s="55"/>
    </row>
    <row r="63413" spans="21:25" x14ac:dyDescent="0.2">
      <c r="U63413" s="55"/>
      <c r="V63413" s="53"/>
      <c r="W63413" s="53"/>
      <c r="X63413" s="53"/>
      <c r="Y63413" s="55"/>
    </row>
    <row r="63414" spans="21:25" x14ac:dyDescent="0.2">
      <c r="U63414" s="55"/>
      <c r="V63414" s="53"/>
      <c r="W63414" s="53"/>
      <c r="X63414" s="53"/>
      <c r="Y63414" s="55"/>
    </row>
    <row r="63415" spans="21:25" x14ac:dyDescent="0.2">
      <c r="U63415" s="55"/>
      <c r="V63415" s="53"/>
      <c r="W63415" s="53"/>
      <c r="X63415" s="53"/>
      <c r="Y63415" s="55"/>
    </row>
    <row r="63416" spans="21:25" x14ac:dyDescent="0.2">
      <c r="U63416" s="55"/>
      <c r="V63416" s="53"/>
      <c r="W63416" s="53"/>
      <c r="X63416" s="53"/>
      <c r="Y63416" s="55"/>
    </row>
    <row r="63417" spans="21:25" x14ac:dyDescent="0.2">
      <c r="U63417" s="55"/>
      <c r="V63417" s="53"/>
      <c r="W63417" s="53"/>
      <c r="X63417" s="53"/>
      <c r="Y63417" s="55"/>
    </row>
    <row r="63418" spans="21:25" x14ac:dyDescent="0.2">
      <c r="U63418" s="55"/>
      <c r="V63418" s="53"/>
      <c r="W63418" s="53"/>
      <c r="X63418" s="53"/>
      <c r="Y63418" s="55"/>
    </row>
    <row r="63419" spans="21:25" x14ac:dyDescent="0.2">
      <c r="U63419" s="55"/>
      <c r="V63419" s="53"/>
      <c r="W63419" s="53"/>
      <c r="X63419" s="53"/>
      <c r="Y63419" s="55"/>
    </row>
    <row r="63420" spans="21:25" x14ac:dyDescent="0.2">
      <c r="U63420" s="55"/>
      <c r="V63420" s="53"/>
      <c r="W63420" s="53"/>
      <c r="X63420" s="53"/>
      <c r="Y63420" s="55"/>
    </row>
    <row r="63421" spans="21:25" x14ac:dyDescent="0.2">
      <c r="U63421" s="55"/>
      <c r="V63421" s="53"/>
      <c r="W63421" s="53"/>
      <c r="X63421" s="53"/>
      <c r="Y63421" s="55"/>
    </row>
    <row r="63422" spans="21:25" x14ac:dyDescent="0.2">
      <c r="U63422" s="55"/>
      <c r="V63422" s="53"/>
      <c r="W63422" s="53"/>
      <c r="X63422" s="53"/>
      <c r="Y63422" s="55"/>
    </row>
    <row r="63423" spans="21:25" x14ac:dyDescent="0.2">
      <c r="U63423" s="55"/>
      <c r="V63423" s="53"/>
      <c r="W63423" s="53"/>
      <c r="X63423" s="53"/>
      <c r="Y63423" s="55"/>
    </row>
    <row r="63424" spans="21:25" x14ac:dyDescent="0.2">
      <c r="U63424" s="55"/>
      <c r="V63424" s="53"/>
      <c r="W63424" s="53"/>
      <c r="X63424" s="53"/>
      <c r="Y63424" s="55"/>
    </row>
    <row r="63425" spans="21:25" x14ac:dyDescent="0.2">
      <c r="U63425" s="55"/>
      <c r="V63425" s="53"/>
      <c r="W63425" s="53"/>
      <c r="X63425" s="53"/>
      <c r="Y63425" s="55"/>
    </row>
    <row r="63426" spans="21:25" x14ac:dyDescent="0.2">
      <c r="U63426" s="55"/>
      <c r="V63426" s="53"/>
      <c r="W63426" s="53"/>
      <c r="X63426" s="53"/>
      <c r="Y63426" s="55"/>
    </row>
    <row r="63427" spans="21:25" x14ac:dyDescent="0.2">
      <c r="U63427" s="55"/>
      <c r="V63427" s="53"/>
      <c r="W63427" s="53"/>
      <c r="X63427" s="53"/>
      <c r="Y63427" s="55"/>
    </row>
    <row r="63428" spans="21:25" x14ac:dyDescent="0.2">
      <c r="U63428" s="55"/>
      <c r="V63428" s="53"/>
      <c r="W63428" s="53"/>
      <c r="X63428" s="53"/>
      <c r="Y63428" s="55"/>
    </row>
    <row r="63429" spans="21:25" x14ac:dyDescent="0.2">
      <c r="U63429" s="55"/>
      <c r="V63429" s="53"/>
      <c r="W63429" s="53"/>
      <c r="X63429" s="53"/>
      <c r="Y63429" s="55"/>
    </row>
    <row r="63430" spans="21:25" x14ac:dyDescent="0.2">
      <c r="U63430" s="55"/>
      <c r="V63430" s="53"/>
      <c r="W63430" s="53"/>
      <c r="X63430" s="53"/>
      <c r="Y63430" s="55"/>
    </row>
    <row r="63431" spans="21:25" x14ac:dyDescent="0.2">
      <c r="U63431" s="55"/>
      <c r="V63431" s="53"/>
      <c r="W63431" s="53"/>
      <c r="X63431" s="53"/>
      <c r="Y63431" s="55"/>
    </row>
    <row r="63432" spans="21:25" x14ac:dyDescent="0.2">
      <c r="U63432" s="55"/>
      <c r="V63432" s="53"/>
      <c r="W63432" s="53"/>
      <c r="X63432" s="53"/>
      <c r="Y63432" s="55"/>
    </row>
    <row r="63433" spans="21:25" x14ac:dyDescent="0.2">
      <c r="U63433" s="55"/>
      <c r="V63433" s="53"/>
      <c r="W63433" s="53"/>
      <c r="X63433" s="53"/>
      <c r="Y63433" s="55"/>
    </row>
    <row r="63434" spans="21:25" x14ac:dyDescent="0.2">
      <c r="U63434" s="55"/>
      <c r="V63434" s="53"/>
      <c r="W63434" s="53"/>
      <c r="X63434" s="53"/>
      <c r="Y63434" s="55"/>
    </row>
    <row r="63435" spans="21:25" x14ac:dyDescent="0.2">
      <c r="U63435" s="55"/>
      <c r="V63435" s="53"/>
      <c r="W63435" s="53"/>
      <c r="X63435" s="53"/>
      <c r="Y63435" s="55"/>
    </row>
    <row r="63436" spans="21:25" x14ac:dyDescent="0.2">
      <c r="U63436" s="55"/>
      <c r="V63436" s="53"/>
      <c r="W63436" s="53"/>
      <c r="X63436" s="53"/>
      <c r="Y63436" s="55"/>
    </row>
    <row r="63437" spans="21:25" x14ac:dyDescent="0.2">
      <c r="U63437" s="55"/>
      <c r="V63437" s="53"/>
      <c r="W63437" s="53"/>
      <c r="X63437" s="53"/>
      <c r="Y63437" s="55"/>
    </row>
    <row r="63438" spans="21:25" x14ac:dyDescent="0.2">
      <c r="U63438" s="55"/>
      <c r="V63438" s="53"/>
      <c r="W63438" s="53"/>
      <c r="X63438" s="53"/>
      <c r="Y63438" s="55"/>
    </row>
    <row r="63439" spans="21:25" x14ac:dyDescent="0.2">
      <c r="U63439" s="55"/>
      <c r="V63439" s="53"/>
      <c r="W63439" s="53"/>
      <c r="X63439" s="53"/>
      <c r="Y63439" s="55"/>
    </row>
    <row r="63440" spans="21:25" x14ac:dyDescent="0.2">
      <c r="U63440" s="55"/>
      <c r="V63440" s="53"/>
      <c r="W63440" s="53"/>
      <c r="X63440" s="53"/>
      <c r="Y63440" s="55"/>
    </row>
    <row r="63441" spans="21:25" x14ac:dyDescent="0.2">
      <c r="U63441" s="55"/>
      <c r="V63441" s="53"/>
      <c r="W63441" s="53"/>
      <c r="X63441" s="53"/>
      <c r="Y63441" s="55"/>
    </row>
    <row r="63442" spans="21:25" x14ac:dyDescent="0.2">
      <c r="U63442" s="55"/>
      <c r="V63442" s="53"/>
      <c r="W63442" s="53"/>
      <c r="X63442" s="53"/>
      <c r="Y63442" s="55"/>
    </row>
    <row r="63443" spans="21:25" x14ac:dyDescent="0.2">
      <c r="U63443" s="55"/>
      <c r="V63443" s="53"/>
      <c r="W63443" s="53"/>
      <c r="X63443" s="53"/>
      <c r="Y63443" s="55"/>
    </row>
    <row r="63444" spans="21:25" x14ac:dyDescent="0.2">
      <c r="U63444" s="55"/>
      <c r="V63444" s="53"/>
      <c r="W63444" s="53"/>
      <c r="X63444" s="53"/>
      <c r="Y63444" s="55"/>
    </row>
    <row r="63445" spans="21:25" x14ac:dyDescent="0.2">
      <c r="U63445" s="55"/>
      <c r="V63445" s="53"/>
      <c r="W63445" s="53"/>
      <c r="X63445" s="53"/>
      <c r="Y63445" s="55"/>
    </row>
    <row r="63446" spans="21:25" x14ac:dyDescent="0.2">
      <c r="U63446" s="55"/>
      <c r="V63446" s="53"/>
      <c r="W63446" s="53"/>
      <c r="X63446" s="53"/>
      <c r="Y63446" s="55"/>
    </row>
    <row r="63447" spans="21:25" x14ac:dyDescent="0.2">
      <c r="U63447" s="55"/>
      <c r="V63447" s="53"/>
      <c r="W63447" s="53"/>
      <c r="X63447" s="53"/>
      <c r="Y63447" s="55"/>
    </row>
    <row r="63448" spans="21:25" x14ac:dyDescent="0.2">
      <c r="U63448" s="55"/>
      <c r="V63448" s="53"/>
      <c r="W63448" s="53"/>
      <c r="X63448" s="53"/>
      <c r="Y63448" s="55"/>
    </row>
    <row r="63449" spans="21:25" x14ac:dyDescent="0.2">
      <c r="U63449" s="55"/>
      <c r="V63449" s="53"/>
      <c r="W63449" s="53"/>
      <c r="X63449" s="53"/>
      <c r="Y63449" s="55"/>
    </row>
    <row r="63450" spans="21:25" x14ac:dyDescent="0.2">
      <c r="U63450" s="55"/>
      <c r="V63450" s="53"/>
      <c r="W63450" s="53"/>
      <c r="X63450" s="53"/>
      <c r="Y63450" s="55"/>
    </row>
    <row r="63451" spans="21:25" x14ac:dyDescent="0.2">
      <c r="U63451" s="55"/>
      <c r="V63451" s="53"/>
      <c r="W63451" s="53"/>
      <c r="X63451" s="53"/>
      <c r="Y63451" s="55"/>
    </row>
    <row r="63452" spans="21:25" x14ac:dyDescent="0.2">
      <c r="U63452" s="55"/>
      <c r="V63452" s="53"/>
      <c r="W63452" s="53"/>
      <c r="X63452" s="53"/>
      <c r="Y63452" s="55"/>
    </row>
    <row r="63453" spans="21:25" x14ac:dyDescent="0.2">
      <c r="U63453" s="55"/>
      <c r="V63453" s="53"/>
      <c r="W63453" s="53"/>
      <c r="X63453" s="53"/>
      <c r="Y63453" s="55"/>
    </row>
    <row r="63454" spans="21:25" x14ac:dyDescent="0.2">
      <c r="U63454" s="55"/>
      <c r="V63454" s="53"/>
      <c r="W63454" s="53"/>
      <c r="X63454" s="53"/>
      <c r="Y63454" s="55"/>
    </row>
    <row r="63455" spans="21:25" x14ac:dyDescent="0.2">
      <c r="U63455" s="55"/>
      <c r="V63455" s="53"/>
      <c r="W63455" s="53"/>
      <c r="X63455" s="53"/>
      <c r="Y63455" s="55"/>
    </row>
    <row r="63456" spans="21:25" x14ac:dyDescent="0.2">
      <c r="U63456" s="55"/>
      <c r="V63456" s="53"/>
      <c r="W63456" s="53"/>
      <c r="X63456" s="53"/>
      <c r="Y63456" s="55"/>
    </row>
    <row r="63457" spans="21:25" x14ac:dyDescent="0.2">
      <c r="U63457" s="55"/>
      <c r="V63457" s="53"/>
      <c r="W63457" s="53"/>
      <c r="X63457" s="53"/>
      <c r="Y63457" s="55"/>
    </row>
    <row r="63458" spans="21:25" x14ac:dyDescent="0.2">
      <c r="U63458" s="55"/>
      <c r="V63458" s="53"/>
      <c r="W63458" s="53"/>
      <c r="X63458" s="53"/>
      <c r="Y63458" s="55"/>
    </row>
    <row r="63459" spans="21:25" x14ac:dyDescent="0.2">
      <c r="U63459" s="55"/>
      <c r="V63459" s="53"/>
      <c r="W63459" s="53"/>
      <c r="X63459" s="53"/>
      <c r="Y63459" s="55"/>
    </row>
    <row r="63460" spans="21:25" x14ac:dyDescent="0.2">
      <c r="U63460" s="55"/>
      <c r="V63460" s="53"/>
      <c r="W63460" s="53"/>
      <c r="X63460" s="53"/>
      <c r="Y63460" s="55"/>
    </row>
    <row r="63461" spans="21:25" x14ac:dyDescent="0.2">
      <c r="U63461" s="55"/>
      <c r="V63461" s="53"/>
      <c r="W63461" s="53"/>
      <c r="X63461" s="53"/>
      <c r="Y63461" s="55"/>
    </row>
    <row r="63462" spans="21:25" x14ac:dyDescent="0.2">
      <c r="U63462" s="55"/>
      <c r="V63462" s="53"/>
      <c r="W63462" s="53"/>
      <c r="X63462" s="53"/>
      <c r="Y63462" s="55"/>
    </row>
    <row r="63463" spans="21:25" x14ac:dyDescent="0.2">
      <c r="U63463" s="55"/>
      <c r="V63463" s="53"/>
      <c r="W63463" s="53"/>
      <c r="X63463" s="53"/>
      <c r="Y63463" s="55"/>
    </row>
    <row r="63464" spans="21:25" x14ac:dyDescent="0.2">
      <c r="U63464" s="55"/>
      <c r="V63464" s="53"/>
      <c r="W63464" s="53"/>
      <c r="X63464" s="53"/>
      <c r="Y63464" s="55"/>
    </row>
    <row r="63465" spans="21:25" x14ac:dyDescent="0.2">
      <c r="U63465" s="55"/>
      <c r="V63465" s="53"/>
      <c r="W63465" s="53"/>
      <c r="X63465" s="53"/>
      <c r="Y63465" s="55"/>
    </row>
    <row r="63466" spans="21:25" x14ac:dyDescent="0.2">
      <c r="U63466" s="55"/>
      <c r="V63466" s="53"/>
      <c r="W63466" s="53"/>
      <c r="X63466" s="53"/>
      <c r="Y63466" s="55"/>
    </row>
    <row r="63467" spans="21:25" x14ac:dyDescent="0.2">
      <c r="U63467" s="55"/>
      <c r="V63467" s="53"/>
      <c r="W63467" s="53"/>
      <c r="X63467" s="53"/>
      <c r="Y63467" s="55"/>
    </row>
    <row r="63468" spans="21:25" x14ac:dyDescent="0.2">
      <c r="U63468" s="55"/>
      <c r="V63468" s="53"/>
      <c r="W63468" s="53"/>
      <c r="X63468" s="53"/>
      <c r="Y63468" s="55"/>
    </row>
    <row r="63469" spans="21:25" x14ac:dyDescent="0.2">
      <c r="U63469" s="55"/>
      <c r="V63469" s="53"/>
      <c r="W63469" s="53"/>
      <c r="X63469" s="53"/>
      <c r="Y63469" s="55"/>
    </row>
    <row r="63470" spans="21:25" x14ac:dyDescent="0.2">
      <c r="U63470" s="55"/>
      <c r="V63470" s="53"/>
      <c r="W63470" s="53"/>
      <c r="X63470" s="53"/>
      <c r="Y63470" s="55"/>
    </row>
    <row r="63471" spans="21:25" x14ac:dyDescent="0.2">
      <c r="U63471" s="55"/>
      <c r="V63471" s="53"/>
      <c r="W63471" s="53"/>
      <c r="X63471" s="53"/>
      <c r="Y63471" s="55"/>
    </row>
    <row r="63472" spans="21:25" x14ac:dyDescent="0.2">
      <c r="U63472" s="55"/>
      <c r="V63472" s="53"/>
      <c r="W63472" s="53"/>
      <c r="X63472" s="53"/>
      <c r="Y63472" s="55"/>
    </row>
    <row r="63473" spans="21:25" x14ac:dyDescent="0.2">
      <c r="U63473" s="55"/>
      <c r="V63473" s="53"/>
      <c r="W63473" s="53"/>
      <c r="X63473" s="53"/>
      <c r="Y63473" s="55"/>
    </row>
    <row r="63474" spans="21:25" x14ac:dyDescent="0.2">
      <c r="U63474" s="55"/>
      <c r="V63474" s="53"/>
      <c r="W63474" s="53"/>
      <c r="X63474" s="53"/>
      <c r="Y63474" s="55"/>
    </row>
    <row r="63475" spans="21:25" x14ac:dyDescent="0.2">
      <c r="U63475" s="55"/>
      <c r="V63475" s="53"/>
      <c r="W63475" s="53"/>
      <c r="X63475" s="53"/>
      <c r="Y63475" s="55"/>
    </row>
    <row r="63476" spans="21:25" x14ac:dyDescent="0.2">
      <c r="U63476" s="55"/>
      <c r="V63476" s="53"/>
      <c r="W63476" s="53"/>
      <c r="X63476" s="53"/>
      <c r="Y63476" s="55"/>
    </row>
    <row r="63477" spans="21:25" x14ac:dyDescent="0.2">
      <c r="U63477" s="55"/>
      <c r="V63477" s="53"/>
      <c r="W63477" s="53"/>
      <c r="X63477" s="53"/>
      <c r="Y63477" s="55"/>
    </row>
    <row r="63478" spans="21:25" x14ac:dyDescent="0.2">
      <c r="U63478" s="55"/>
      <c r="V63478" s="53"/>
      <c r="W63478" s="53"/>
      <c r="X63478" s="53"/>
      <c r="Y63478" s="55"/>
    </row>
    <row r="63479" spans="21:25" x14ac:dyDescent="0.2">
      <c r="U63479" s="55"/>
      <c r="V63479" s="53"/>
      <c r="W63479" s="53"/>
      <c r="X63479" s="53"/>
      <c r="Y63479" s="55"/>
    </row>
    <row r="63480" spans="21:25" x14ac:dyDescent="0.2">
      <c r="U63480" s="55"/>
      <c r="V63480" s="53"/>
      <c r="W63480" s="53"/>
      <c r="X63480" s="53"/>
      <c r="Y63480" s="55"/>
    </row>
    <row r="63481" spans="21:25" x14ac:dyDescent="0.2">
      <c r="U63481" s="55"/>
      <c r="V63481" s="53"/>
      <c r="W63481" s="53"/>
      <c r="X63481" s="53"/>
      <c r="Y63481" s="55"/>
    </row>
    <row r="63482" spans="21:25" x14ac:dyDescent="0.2">
      <c r="U63482" s="55"/>
      <c r="V63482" s="53"/>
      <c r="W63482" s="53"/>
      <c r="X63482" s="53"/>
      <c r="Y63482" s="55"/>
    </row>
    <row r="63483" spans="21:25" x14ac:dyDescent="0.2">
      <c r="U63483" s="55"/>
      <c r="V63483" s="53"/>
      <c r="W63483" s="53"/>
      <c r="X63483" s="53"/>
      <c r="Y63483" s="55"/>
    </row>
    <row r="63484" spans="21:25" x14ac:dyDescent="0.2">
      <c r="U63484" s="55"/>
      <c r="V63484" s="53"/>
      <c r="W63484" s="53"/>
      <c r="X63484" s="53"/>
      <c r="Y63484" s="55"/>
    </row>
    <row r="63485" spans="21:25" x14ac:dyDescent="0.2">
      <c r="U63485" s="55"/>
      <c r="V63485" s="53"/>
      <c r="W63485" s="53"/>
      <c r="X63485" s="53"/>
      <c r="Y63485" s="55"/>
    </row>
    <row r="63486" spans="21:25" x14ac:dyDescent="0.2">
      <c r="U63486" s="55"/>
      <c r="V63486" s="53"/>
      <c r="W63486" s="53"/>
      <c r="X63486" s="53"/>
      <c r="Y63486" s="55"/>
    </row>
    <row r="63487" spans="21:25" x14ac:dyDescent="0.2">
      <c r="U63487" s="55"/>
      <c r="V63487" s="53"/>
      <c r="W63487" s="53"/>
      <c r="X63487" s="53"/>
      <c r="Y63487" s="55"/>
    </row>
    <row r="63488" spans="21:25" x14ac:dyDescent="0.2">
      <c r="U63488" s="55"/>
      <c r="V63488" s="53"/>
      <c r="W63488" s="53"/>
      <c r="X63488" s="53"/>
      <c r="Y63488" s="55"/>
    </row>
    <row r="63489" spans="21:25" x14ac:dyDescent="0.2">
      <c r="U63489" s="55"/>
      <c r="V63489" s="53"/>
      <c r="W63489" s="53"/>
      <c r="X63489" s="53"/>
      <c r="Y63489" s="55"/>
    </row>
    <row r="63490" spans="21:25" x14ac:dyDescent="0.2">
      <c r="U63490" s="55"/>
      <c r="V63490" s="53"/>
      <c r="W63490" s="53"/>
      <c r="X63490" s="53"/>
      <c r="Y63490" s="55"/>
    </row>
    <row r="63491" spans="21:25" x14ac:dyDescent="0.2">
      <c r="U63491" s="55"/>
      <c r="V63491" s="53"/>
      <c r="W63491" s="53"/>
      <c r="X63491" s="53"/>
      <c r="Y63491" s="55"/>
    </row>
    <row r="63492" spans="21:25" x14ac:dyDescent="0.2">
      <c r="U63492" s="55"/>
      <c r="V63492" s="53"/>
      <c r="W63492" s="53"/>
      <c r="X63492" s="53"/>
      <c r="Y63492" s="55"/>
    </row>
    <row r="63493" spans="21:25" x14ac:dyDescent="0.2">
      <c r="U63493" s="55"/>
      <c r="V63493" s="53"/>
      <c r="W63493" s="53"/>
      <c r="X63493" s="53"/>
      <c r="Y63493" s="55"/>
    </row>
    <row r="63494" spans="21:25" x14ac:dyDescent="0.2">
      <c r="U63494" s="55"/>
      <c r="V63494" s="53"/>
      <c r="W63494" s="53"/>
      <c r="X63494" s="53"/>
      <c r="Y63494" s="55"/>
    </row>
    <row r="63495" spans="21:25" x14ac:dyDescent="0.2">
      <c r="U63495" s="55"/>
      <c r="V63495" s="53"/>
      <c r="W63495" s="53"/>
      <c r="X63495" s="53"/>
      <c r="Y63495" s="55"/>
    </row>
    <row r="63496" spans="21:25" x14ac:dyDescent="0.2">
      <c r="U63496" s="55"/>
      <c r="V63496" s="53"/>
      <c r="W63496" s="53"/>
      <c r="X63496" s="53"/>
      <c r="Y63496" s="55"/>
    </row>
    <row r="63497" spans="21:25" x14ac:dyDescent="0.2">
      <c r="U63497" s="55"/>
      <c r="V63497" s="53"/>
      <c r="W63497" s="53"/>
      <c r="X63497" s="53"/>
      <c r="Y63497" s="55"/>
    </row>
    <row r="63498" spans="21:25" x14ac:dyDescent="0.2">
      <c r="U63498" s="55"/>
      <c r="V63498" s="53"/>
      <c r="W63498" s="53"/>
      <c r="X63498" s="53"/>
      <c r="Y63498" s="55"/>
    </row>
    <row r="63499" spans="21:25" x14ac:dyDescent="0.2">
      <c r="U63499" s="55"/>
      <c r="V63499" s="53"/>
      <c r="W63499" s="53"/>
      <c r="X63499" s="53"/>
      <c r="Y63499" s="55"/>
    </row>
    <row r="63500" spans="21:25" x14ac:dyDescent="0.2">
      <c r="U63500" s="55"/>
      <c r="V63500" s="53"/>
      <c r="W63500" s="53"/>
      <c r="X63500" s="53"/>
      <c r="Y63500" s="55"/>
    </row>
    <row r="63501" spans="21:25" x14ac:dyDescent="0.2">
      <c r="U63501" s="55"/>
      <c r="V63501" s="53"/>
      <c r="W63501" s="53"/>
      <c r="X63501" s="53"/>
      <c r="Y63501" s="55"/>
    </row>
    <row r="63502" spans="21:25" x14ac:dyDescent="0.2">
      <c r="U63502" s="55"/>
      <c r="V63502" s="53"/>
      <c r="W63502" s="53"/>
      <c r="X63502" s="53"/>
      <c r="Y63502" s="55"/>
    </row>
    <row r="63503" spans="21:25" x14ac:dyDescent="0.2">
      <c r="U63503" s="55"/>
      <c r="V63503" s="53"/>
      <c r="W63503" s="53"/>
      <c r="X63503" s="53"/>
      <c r="Y63503" s="55"/>
    </row>
    <row r="63504" spans="21:25" x14ac:dyDescent="0.2">
      <c r="U63504" s="55"/>
      <c r="V63504" s="53"/>
      <c r="W63504" s="53"/>
      <c r="X63504" s="53"/>
      <c r="Y63504" s="55"/>
    </row>
    <row r="63505" spans="21:25" x14ac:dyDescent="0.2">
      <c r="U63505" s="55"/>
      <c r="V63505" s="53"/>
      <c r="W63505" s="53"/>
      <c r="X63505" s="53"/>
      <c r="Y63505" s="55"/>
    </row>
    <row r="63506" spans="21:25" x14ac:dyDescent="0.2">
      <c r="U63506" s="55"/>
      <c r="V63506" s="53"/>
      <c r="W63506" s="53"/>
      <c r="X63506" s="53"/>
      <c r="Y63506" s="55"/>
    </row>
    <row r="63507" spans="21:25" x14ac:dyDescent="0.2">
      <c r="U63507" s="55"/>
      <c r="V63507" s="53"/>
      <c r="W63507" s="53"/>
      <c r="X63507" s="53"/>
      <c r="Y63507" s="55"/>
    </row>
    <row r="63508" spans="21:25" x14ac:dyDescent="0.2">
      <c r="U63508" s="55"/>
      <c r="V63508" s="53"/>
      <c r="W63508" s="53"/>
      <c r="X63508" s="53"/>
      <c r="Y63508" s="55"/>
    </row>
    <row r="63509" spans="21:25" x14ac:dyDescent="0.2">
      <c r="U63509" s="55"/>
      <c r="V63509" s="53"/>
      <c r="W63509" s="53"/>
      <c r="X63509" s="53"/>
      <c r="Y63509" s="55"/>
    </row>
    <row r="63510" spans="21:25" x14ac:dyDescent="0.2">
      <c r="U63510" s="55"/>
      <c r="V63510" s="53"/>
      <c r="W63510" s="53"/>
      <c r="X63510" s="53"/>
      <c r="Y63510" s="55"/>
    </row>
    <row r="63511" spans="21:25" x14ac:dyDescent="0.2">
      <c r="U63511" s="55"/>
      <c r="V63511" s="53"/>
      <c r="W63511" s="53"/>
      <c r="X63511" s="53"/>
      <c r="Y63511" s="55"/>
    </row>
    <row r="63512" spans="21:25" x14ac:dyDescent="0.2">
      <c r="U63512" s="55"/>
      <c r="V63512" s="53"/>
      <c r="W63512" s="53"/>
      <c r="X63512" s="53"/>
      <c r="Y63512" s="55"/>
    </row>
    <row r="63513" spans="21:25" x14ac:dyDescent="0.2">
      <c r="U63513" s="55"/>
      <c r="V63513" s="53"/>
      <c r="W63513" s="53"/>
      <c r="X63513" s="53"/>
      <c r="Y63513" s="55"/>
    </row>
    <row r="63514" spans="21:25" x14ac:dyDescent="0.2">
      <c r="U63514" s="55"/>
      <c r="V63514" s="53"/>
      <c r="W63514" s="53"/>
      <c r="X63514" s="53"/>
      <c r="Y63514" s="55"/>
    </row>
    <row r="63515" spans="21:25" x14ac:dyDescent="0.2">
      <c r="U63515" s="55"/>
      <c r="V63515" s="53"/>
      <c r="W63515" s="53"/>
      <c r="X63515" s="53"/>
      <c r="Y63515" s="55"/>
    </row>
    <row r="63516" spans="21:25" x14ac:dyDescent="0.2">
      <c r="U63516" s="55"/>
      <c r="V63516" s="53"/>
      <c r="W63516" s="53"/>
      <c r="X63516" s="53"/>
      <c r="Y63516" s="55"/>
    </row>
    <row r="63517" spans="21:25" x14ac:dyDescent="0.2">
      <c r="U63517" s="55"/>
      <c r="V63517" s="53"/>
      <c r="W63517" s="53"/>
      <c r="X63517" s="53"/>
      <c r="Y63517" s="55"/>
    </row>
    <row r="63518" spans="21:25" x14ac:dyDescent="0.2">
      <c r="U63518" s="55"/>
      <c r="V63518" s="53"/>
      <c r="W63518" s="53"/>
      <c r="X63518" s="53"/>
      <c r="Y63518" s="55"/>
    </row>
    <row r="63519" spans="21:25" x14ac:dyDescent="0.2">
      <c r="U63519" s="55"/>
      <c r="V63519" s="53"/>
      <c r="W63519" s="53"/>
      <c r="X63519" s="53"/>
      <c r="Y63519" s="55"/>
    </row>
    <row r="63520" spans="21:25" x14ac:dyDescent="0.2">
      <c r="U63520" s="55"/>
      <c r="V63520" s="53"/>
      <c r="W63520" s="53"/>
      <c r="X63520" s="53"/>
      <c r="Y63520" s="55"/>
    </row>
    <row r="63521" spans="21:25" x14ac:dyDescent="0.2">
      <c r="U63521" s="55"/>
      <c r="V63521" s="53"/>
      <c r="W63521" s="53"/>
      <c r="X63521" s="53"/>
      <c r="Y63521" s="55"/>
    </row>
    <row r="63522" spans="21:25" x14ac:dyDescent="0.2">
      <c r="U63522" s="55"/>
      <c r="V63522" s="53"/>
      <c r="W63522" s="53"/>
      <c r="X63522" s="53"/>
      <c r="Y63522" s="55"/>
    </row>
    <row r="63523" spans="21:25" x14ac:dyDescent="0.2">
      <c r="U63523" s="55"/>
      <c r="V63523" s="53"/>
      <c r="W63523" s="53"/>
      <c r="X63523" s="53"/>
      <c r="Y63523" s="55"/>
    </row>
    <row r="63524" spans="21:25" x14ac:dyDescent="0.2">
      <c r="U63524" s="55"/>
      <c r="V63524" s="53"/>
      <c r="W63524" s="53"/>
      <c r="X63524" s="53"/>
      <c r="Y63524" s="55"/>
    </row>
    <row r="63525" spans="21:25" x14ac:dyDescent="0.2">
      <c r="U63525" s="55"/>
      <c r="V63525" s="53"/>
      <c r="W63525" s="53"/>
      <c r="X63525" s="53"/>
      <c r="Y63525" s="55"/>
    </row>
    <row r="63526" spans="21:25" x14ac:dyDescent="0.2">
      <c r="U63526" s="55"/>
      <c r="V63526" s="53"/>
      <c r="W63526" s="53"/>
      <c r="X63526" s="53"/>
      <c r="Y63526" s="55"/>
    </row>
    <row r="63527" spans="21:25" x14ac:dyDescent="0.2">
      <c r="U63527" s="55"/>
      <c r="V63527" s="53"/>
      <c r="W63527" s="53"/>
      <c r="X63527" s="53"/>
      <c r="Y63527" s="55"/>
    </row>
    <row r="63528" spans="21:25" x14ac:dyDescent="0.2">
      <c r="U63528" s="55"/>
      <c r="V63528" s="53"/>
      <c r="W63528" s="53"/>
      <c r="X63528" s="53"/>
      <c r="Y63528" s="55"/>
    </row>
    <row r="63529" spans="21:25" x14ac:dyDescent="0.2">
      <c r="U63529" s="55"/>
      <c r="V63529" s="53"/>
      <c r="W63529" s="53"/>
      <c r="X63529" s="53"/>
      <c r="Y63529" s="55"/>
    </row>
    <row r="63530" spans="21:25" x14ac:dyDescent="0.2">
      <c r="U63530" s="55"/>
      <c r="V63530" s="53"/>
      <c r="W63530" s="53"/>
      <c r="X63530" s="53"/>
      <c r="Y63530" s="55"/>
    </row>
    <row r="63531" spans="21:25" x14ac:dyDescent="0.2">
      <c r="U63531" s="55"/>
      <c r="V63531" s="53"/>
      <c r="W63531" s="53"/>
      <c r="X63531" s="53"/>
      <c r="Y63531" s="55"/>
    </row>
    <row r="63532" spans="21:25" x14ac:dyDescent="0.2">
      <c r="U63532" s="55"/>
      <c r="V63532" s="53"/>
      <c r="W63532" s="53"/>
      <c r="X63532" s="53"/>
      <c r="Y63532" s="55"/>
    </row>
    <row r="63533" spans="21:25" x14ac:dyDescent="0.2">
      <c r="U63533" s="55"/>
      <c r="V63533" s="53"/>
      <c r="W63533" s="53"/>
      <c r="X63533" s="53"/>
      <c r="Y63533" s="55"/>
    </row>
    <row r="63534" spans="21:25" x14ac:dyDescent="0.2">
      <c r="U63534" s="55"/>
      <c r="V63534" s="53"/>
      <c r="W63534" s="53"/>
      <c r="X63534" s="53"/>
      <c r="Y63534" s="55"/>
    </row>
    <row r="63535" spans="21:25" x14ac:dyDescent="0.2">
      <c r="U63535" s="55"/>
      <c r="V63535" s="53"/>
      <c r="W63535" s="53"/>
      <c r="X63535" s="53"/>
      <c r="Y63535" s="55"/>
    </row>
    <row r="63536" spans="21:25" x14ac:dyDescent="0.2">
      <c r="U63536" s="55"/>
      <c r="V63536" s="53"/>
      <c r="W63536" s="53"/>
      <c r="X63536" s="53"/>
      <c r="Y63536" s="55"/>
    </row>
    <row r="63537" spans="21:25" x14ac:dyDescent="0.2">
      <c r="U63537" s="55"/>
      <c r="V63537" s="53"/>
      <c r="W63537" s="53"/>
      <c r="X63537" s="53"/>
      <c r="Y63537" s="55"/>
    </row>
    <row r="63538" spans="21:25" x14ac:dyDescent="0.2">
      <c r="U63538" s="55"/>
      <c r="V63538" s="53"/>
      <c r="W63538" s="53"/>
      <c r="X63538" s="53"/>
      <c r="Y63538" s="55"/>
    </row>
    <row r="63539" spans="21:25" x14ac:dyDescent="0.2">
      <c r="U63539" s="55"/>
      <c r="V63539" s="53"/>
      <c r="W63539" s="53"/>
      <c r="X63539" s="53"/>
      <c r="Y63539" s="55"/>
    </row>
    <row r="63540" spans="21:25" x14ac:dyDescent="0.2">
      <c r="U63540" s="55"/>
      <c r="V63540" s="53"/>
      <c r="W63540" s="53"/>
      <c r="X63540" s="53"/>
      <c r="Y63540" s="55"/>
    </row>
    <row r="63541" spans="21:25" x14ac:dyDescent="0.2">
      <c r="U63541" s="55"/>
      <c r="V63541" s="53"/>
      <c r="W63541" s="53"/>
      <c r="X63541" s="53"/>
      <c r="Y63541" s="55"/>
    </row>
    <row r="63542" spans="21:25" x14ac:dyDescent="0.2">
      <c r="U63542" s="55"/>
      <c r="V63542" s="53"/>
      <c r="W63542" s="53"/>
      <c r="X63542" s="53"/>
      <c r="Y63542" s="55"/>
    </row>
    <row r="63543" spans="21:25" x14ac:dyDescent="0.2">
      <c r="U63543" s="55"/>
      <c r="V63543" s="53"/>
      <c r="W63543" s="53"/>
      <c r="X63543" s="53"/>
      <c r="Y63543" s="55"/>
    </row>
    <row r="63544" spans="21:25" x14ac:dyDescent="0.2">
      <c r="U63544" s="55"/>
      <c r="V63544" s="53"/>
      <c r="W63544" s="53"/>
      <c r="X63544" s="53"/>
      <c r="Y63544" s="55"/>
    </row>
    <row r="63545" spans="21:25" x14ac:dyDescent="0.2">
      <c r="U63545" s="55"/>
      <c r="V63545" s="53"/>
      <c r="W63545" s="53"/>
      <c r="X63545" s="53"/>
      <c r="Y63545" s="55"/>
    </row>
    <row r="63546" spans="21:25" x14ac:dyDescent="0.2">
      <c r="U63546" s="55"/>
      <c r="V63546" s="53"/>
      <c r="W63546" s="53"/>
      <c r="X63546" s="53"/>
      <c r="Y63546" s="55"/>
    </row>
    <row r="63547" spans="21:25" x14ac:dyDescent="0.2">
      <c r="U63547" s="55"/>
      <c r="V63547" s="53"/>
      <c r="W63547" s="53"/>
      <c r="X63547" s="53"/>
      <c r="Y63547" s="55"/>
    </row>
    <row r="63548" spans="21:25" x14ac:dyDescent="0.2">
      <c r="U63548" s="55"/>
      <c r="V63548" s="53"/>
      <c r="W63548" s="53"/>
      <c r="X63548" s="53"/>
      <c r="Y63548" s="55"/>
    </row>
    <row r="63549" spans="21:25" x14ac:dyDescent="0.2">
      <c r="U63549" s="55"/>
      <c r="V63549" s="53"/>
      <c r="W63549" s="53"/>
      <c r="X63549" s="53"/>
      <c r="Y63549" s="55"/>
    </row>
    <row r="63550" spans="21:25" x14ac:dyDescent="0.2">
      <c r="U63550" s="55"/>
      <c r="V63550" s="53"/>
      <c r="W63550" s="53"/>
      <c r="X63550" s="53"/>
      <c r="Y63550" s="55"/>
    </row>
    <row r="63551" spans="21:25" x14ac:dyDescent="0.2">
      <c r="U63551" s="55"/>
      <c r="V63551" s="53"/>
      <c r="W63551" s="53"/>
      <c r="X63551" s="53"/>
      <c r="Y63551" s="55"/>
    </row>
    <row r="63552" spans="21:25" x14ac:dyDescent="0.2">
      <c r="U63552" s="55"/>
      <c r="V63552" s="53"/>
      <c r="W63552" s="53"/>
      <c r="X63552" s="53"/>
      <c r="Y63552" s="55"/>
    </row>
    <row r="63553" spans="21:25" x14ac:dyDescent="0.2">
      <c r="U63553" s="55"/>
      <c r="V63553" s="53"/>
      <c r="W63553" s="53"/>
      <c r="X63553" s="53"/>
      <c r="Y63553" s="55"/>
    </row>
    <row r="63554" spans="21:25" x14ac:dyDescent="0.2">
      <c r="U63554" s="55"/>
      <c r="V63554" s="53"/>
      <c r="W63554" s="53"/>
      <c r="X63554" s="53"/>
      <c r="Y63554" s="55"/>
    </row>
    <row r="63555" spans="21:25" x14ac:dyDescent="0.2">
      <c r="U63555" s="55"/>
      <c r="V63555" s="53"/>
      <c r="W63555" s="53"/>
      <c r="X63555" s="53"/>
      <c r="Y63555" s="55"/>
    </row>
    <row r="63556" spans="21:25" x14ac:dyDescent="0.2">
      <c r="U63556" s="55"/>
      <c r="V63556" s="53"/>
      <c r="W63556" s="53"/>
      <c r="X63556" s="53"/>
      <c r="Y63556" s="55"/>
    </row>
    <row r="63557" spans="21:25" x14ac:dyDescent="0.2">
      <c r="U63557" s="55"/>
      <c r="V63557" s="53"/>
      <c r="W63557" s="53"/>
      <c r="X63557" s="53"/>
      <c r="Y63557" s="55"/>
    </row>
    <row r="63558" spans="21:25" x14ac:dyDescent="0.2">
      <c r="U63558" s="55"/>
      <c r="V63558" s="53"/>
      <c r="W63558" s="53"/>
      <c r="X63558" s="53"/>
      <c r="Y63558" s="55"/>
    </row>
    <row r="63559" spans="21:25" x14ac:dyDescent="0.2">
      <c r="U63559" s="55"/>
      <c r="V63559" s="53"/>
      <c r="W63559" s="53"/>
      <c r="X63559" s="53"/>
      <c r="Y63559" s="55"/>
    </row>
    <row r="63560" spans="21:25" x14ac:dyDescent="0.2">
      <c r="U63560" s="55"/>
      <c r="V63560" s="53"/>
      <c r="W63560" s="53"/>
      <c r="X63560" s="53"/>
      <c r="Y63560" s="55"/>
    </row>
    <row r="63561" spans="21:25" x14ac:dyDescent="0.2">
      <c r="U63561" s="55"/>
      <c r="V63561" s="53"/>
      <c r="W63561" s="53"/>
      <c r="X63561" s="53"/>
      <c r="Y63561" s="55"/>
    </row>
    <row r="63562" spans="21:25" x14ac:dyDescent="0.2">
      <c r="U63562" s="55"/>
      <c r="V63562" s="53"/>
      <c r="W63562" s="53"/>
      <c r="X63562" s="53"/>
      <c r="Y63562" s="55"/>
    </row>
    <row r="63563" spans="21:25" x14ac:dyDescent="0.2">
      <c r="U63563" s="55"/>
      <c r="V63563" s="53"/>
      <c r="W63563" s="53"/>
      <c r="X63563" s="53"/>
      <c r="Y63563" s="55"/>
    </row>
    <row r="63564" spans="21:25" x14ac:dyDescent="0.2">
      <c r="U63564" s="55"/>
      <c r="V63564" s="53"/>
      <c r="W63564" s="53"/>
      <c r="X63564" s="53"/>
      <c r="Y63564" s="55"/>
    </row>
    <row r="63565" spans="21:25" x14ac:dyDescent="0.2">
      <c r="U63565" s="55"/>
      <c r="V63565" s="53"/>
      <c r="W63565" s="53"/>
      <c r="X63565" s="53"/>
      <c r="Y63565" s="55"/>
    </row>
    <row r="63566" spans="21:25" x14ac:dyDescent="0.2">
      <c r="U63566" s="55"/>
      <c r="V63566" s="53"/>
      <c r="W63566" s="53"/>
      <c r="X63566" s="53"/>
      <c r="Y63566" s="55"/>
    </row>
    <row r="63567" spans="21:25" x14ac:dyDescent="0.2">
      <c r="U63567" s="55"/>
      <c r="V63567" s="53"/>
      <c r="W63567" s="53"/>
      <c r="X63567" s="53"/>
      <c r="Y63567" s="55"/>
    </row>
    <row r="63568" spans="21:25" x14ac:dyDescent="0.2">
      <c r="U63568" s="55"/>
      <c r="V63568" s="53"/>
      <c r="W63568" s="53"/>
      <c r="X63568" s="53"/>
      <c r="Y63568" s="55"/>
    </row>
    <row r="63569" spans="21:25" x14ac:dyDescent="0.2">
      <c r="U63569" s="55"/>
      <c r="V63569" s="53"/>
      <c r="W63569" s="53"/>
      <c r="X63569" s="53"/>
      <c r="Y63569" s="55"/>
    </row>
    <row r="63570" spans="21:25" x14ac:dyDescent="0.2">
      <c r="U63570" s="55"/>
      <c r="V63570" s="53"/>
      <c r="W63570" s="53"/>
      <c r="X63570" s="53"/>
      <c r="Y63570" s="55"/>
    </row>
    <row r="63571" spans="21:25" x14ac:dyDescent="0.2">
      <c r="U63571" s="55"/>
      <c r="V63571" s="53"/>
      <c r="W63571" s="53"/>
      <c r="X63571" s="53"/>
      <c r="Y63571" s="55"/>
    </row>
    <row r="63572" spans="21:25" x14ac:dyDescent="0.2">
      <c r="U63572" s="55"/>
      <c r="V63572" s="53"/>
      <c r="W63572" s="53"/>
      <c r="X63572" s="53"/>
      <c r="Y63572" s="55"/>
    </row>
    <row r="63573" spans="21:25" x14ac:dyDescent="0.2">
      <c r="U63573" s="55"/>
      <c r="V63573" s="53"/>
      <c r="W63573" s="53"/>
      <c r="X63573" s="53"/>
      <c r="Y63573" s="55"/>
    </row>
    <row r="63574" spans="21:25" x14ac:dyDescent="0.2">
      <c r="U63574" s="55"/>
      <c r="V63574" s="53"/>
      <c r="W63574" s="53"/>
      <c r="X63574" s="53"/>
      <c r="Y63574" s="55"/>
    </row>
    <row r="63575" spans="21:25" x14ac:dyDescent="0.2">
      <c r="U63575" s="55"/>
      <c r="V63575" s="53"/>
      <c r="W63575" s="53"/>
      <c r="X63575" s="53"/>
      <c r="Y63575" s="55"/>
    </row>
    <row r="63576" spans="21:25" x14ac:dyDescent="0.2">
      <c r="U63576" s="55"/>
      <c r="V63576" s="53"/>
      <c r="W63576" s="53"/>
      <c r="X63576" s="53"/>
      <c r="Y63576" s="55"/>
    </row>
    <row r="63577" spans="21:25" x14ac:dyDescent="0.2">
      <c r="U63577" s="55"/>
      <c r="V63577" s="53"/>
      <c r="W63577" s="53"/>
      <c r="X63577" s="53"/>
      <c r="Y63577" s="55"/>
    </row>
    <row r="63578" spans="21:25" x14ac:dyDescent="0.2">
      <c r="U63578" s="55"/>
      <c r="V63578" s="53"/>
      <c r="W63578" s="53"/>
      <c r="X63578" s="53"/>
      <c r="Y63578" s="55"/>
    </row>
    <row r="63579" spans="21:25" x14ac:dyDescent="0.2">
      <c r="U63579" s="55"/>
      <c r="V63579" s="53"/>
      <c r="W63579" s="53"/>
      <c r="X63579" s="53"/>
      <c r="Y63579" s="55"/>
    </row>
    <row r="63580" spans="21:25" x14ac:dyDescent="0.2">
      <c r="U63580" s="55"/>
      <c r="V63580" s="53"/>
      <c r="W63580" s="53"/>
      <c r="X63580" s="53"/>
      <c r="Y63580" s="55"/>
    </row>
    <row r="63581" spans="21:25" x14ac:dyDescent="0.2">
      <c r="U63581" s="55"/>
      <c r="V63581" s="53"/>
      <c r="W63581" s="53"/>
      <c r="X63581" s="53"/>
      <c r="Y63581" s="55"/>
    </row>
    <row r="63582" spans="21:25" x14ac:dyDescent="0.2">
      <c r="U63582" s="55"/>
      <c r="V63582" s="53"/>
      <c r="W63582" s="53"/>
      <c r="X63582" s="53"/>
      <c r="Y63582" s="55"/>
    </row>
    <row r="63583" spans="21:25" x14ac:dyDescent="0.2">
      <c r="U63583" s="55"/>
      <c r="V63583" s="53"/>
      <c r="W63583" s="53"/>
      <c r="X63583" s="53"/>
      <c r="Y63583" s="55"/>
    </row>
    <row r="63584" spans="21:25" x14ac:dyDescent="0.2">
      <c r="U63584" s="55"/>
      <c r="V63584" s="53"/>
      <c r="W63584" s="53"/>
      <c r="X63584" s="53"/>
      <c r="Y63584" s="55"/>
    </row>
    <row r="63585" spans="21:25" x14ac:dyDescent="0.2">
      <c r="U63585" s="55"/>
      <c r="V63585" s="53"/>
      <c r="W63585" s="53"/>
      <c r="X63585" s="53"/>
      <c r="Y63585" s="55"/>
    </row>
    <row r="63586" spans="21:25" x14ac:dyDescent="0.2">
      <c r="U63586" s="55"/>
      <c r="V63586" s="53"/>
      <c r="W63586" s="53"/>
      <c r="X63586" s="53"/>
      <c r="Y63586" s="55"/>
    </row>
    <row r="63587" spans="21:25" x14ac:dyDescent="0.2">
      <c r="U63587" s="55"/>
      <c r="V63587" s="53"/>
      <c r="W63587" s="53"/>
      <c r="X63587" s="53"/>
      <c r="Y63587" s="55"/>
    </row>
    <row r="63588" spans="21:25" x14ac:dyDescent="0.2">
      <c r="U63588" s="55"/>
      <c r="V63588" s="53"/>
      <c r="W63588" s="53"/>
      <c r="X63588" s="53"/>
      <c r="Y63588" s="55"/>
    </row>
    <row r="63589" spans="21:25" x14ac:dyDescent="0.2">
      <c r="U63589" s="55"/>
      <c r="V63589" s="53"/>
      <c r="W63589" s="53"/>
      <c r="X63589" s="53"/>
      <c r="Y63589" s="55"/>
    </row>
    <row r="63590" spans="21:25" x14ac:dyDescent="0.2">
      <c r="U63590" s="55"/>
      <c r="V63590" s="53"/>
      <c r="W63590" s="53"/>
      <c r="X63590" s="53"/>
      <c r="Y63590" s="55"/>
    </row>
    <row r="63591" spans="21:25" x14ac:dyDescent="0.2">
      <c r="U63591" s="55"/>
      <c r="V63591" s="53"/>
      <c r="W63591" s="53"/>
      <c r="X63591" s="53"/>
      <c r="Y63591" s="55"/>
    </row>
    <row r="63592" spans="21:25" x14ac:dyDescent="0.2">
      <c r="U63592" s="55"/>
      <c r="V63592" s="53"/>
      <c r="W63592" s="53"/>
      <c r="X63592" s="53"/>
      <c r="Y63592" s="55"/>
    </row>
    <row r="63593" spans="21:25" x14ac:dyDescent="0.2">
      <c r="U63593" s="55"/>
      <c r="V63593" s="53"/>
      <c r="W63593" s="53"/>
      <c r="X63593" s="53"/>
      <c r="Y63593" s="55"/>
    </row>
    <row r="63594" spans="21:25" x14ac:dyDescent="0.2">
      <c r="U63594" s="55"/>
      <c r="V63594" s="53"/>
      <c r="W63594" s="53"/>
      <c r="X63594" s="53"/>
      <c r="Y63594" s="55"/>
    </row>
    <row r="63595" spans="21:25" x14ac:dyDescent="0.2">
      <c r="U63595" s="55"/>
      <c r="V63595" s="53"/>
      <c r="W63595" s="53"/>
      <c r="X63595" s="53"/>
      <c r="Y63595" s="55"/>
    </row>
    <row r="63596" spans="21:25" x14ac:dyDescent="0.2">
      <c r="U63596" s="55"/>
      <c r="V63596" s="53"/>
      <c r="W63596" s="53"/>
      <c r="X63596" s="53"/>
      <c r="Y63596" s="55"/>
    </row>
    <row r="63597" spans="21:25" x14ac:dyDescent="0.2">
      <c r="U63597" s="55"/>
      <c r="V63597" s="53"/>
      <c r="W63597" s="53"/>
      <c r="X63597" s="53"/>
      <c r="Y63597" s="55"/>
    </row>
    <row r="63598" spans="21:25" x14ac:dyDescent="0.2">
      <c r="U63598" s="55"/>
      <c r="V63598" s="53"/>
      <c r="W63598" s="53"/>
      <c r="X63598" s="53"/>
      <c r="Y63598" s="55"/>
    </row>
    <row r="63599" spans="21:25" x14ac:dyDescent="0.2">
      <c r="U63599" s="55"/>
      <c r="V63599" s="53"/>
      <c r="W63599" s="53"/>
      <c r="X63599" s="53"/>
      <c r="Y63599" s="55"/>
    </row>
    <row r="63600" spans="21:25" x14ac:dyDescent="0.2">
      <c r="U63600" s="55"/>
      <c r="V63600" s="53"/>
      <c r="W63600" s="53"/>
      <c r="X63600" s="53"/>
      <c r="Y63600" s="55"/>
    </row>
    <row r="63601" spans="21:25" x14ac:dyDescent="0.2">
      <c r="U63601" s="55"/>
      <c r="V63601" s="53"/>
      <c r="W63601" s="53"/>
      <c r="X63601" s="53"/>
      <c r="Y63601" s="55"/>
    </row>
    <row r="63602" spans="21:25" x14ac:dyDescent="0.2">
      <c r="U63602" s="55"/>
      <c r="V63602" s="53"/>
      <c r="W63602" s="53"/>
      <c r="X63602" s="53"/>
      <c r="Y63602" s="55"/>
    </row>
    <row r="63603" spans="21:25" x14ac:dyDescent="0.2">
      <c r="U63603" s="55"/>
      <c r="V63603" s="53"/>
      <c r="W63603" s="53"/>
      <c r="X63603" s="53"/>
      <c r="Y63603" s="55"/>
    </row>
    <row r="63604" spans="21:25" x14ac:dyDescent="0.2">
      <c r="U63604" s="55"/>
      <c r="V63604" s="53"/>
      <c r="W63604" s="53"/>
      <c r="X63604" s="53"/>
      <c r="Y63604" s="55"/>
    </row>
    <row r="63605" spans="21:25" x14ac:dyDescent="0.2">
      <c r="U63605" s="55"/>
      <c r="V63605" s="53"/>
      <c r="W63605" s="53"/>
      <c r="X63605" s="53"/>
      <c r="Y63605" s="55"/>
    </row>
    <row r="63606" spans="21:25" x14ac:dyDescent="0.2">
      <c r="U63606" s="55"/>
      <c r="V63606" s="53"/>
      <c r="W63606" s="53"/>
      <c r="X63606" s="53"/>
      <c r="Y63606" s="55"/>
    </row>
    <row r="63607" spans="21:25" x14ac:dyDescent="0.2">
      <c r="U63607" s="55"/>
      <c r="V63607" s="53"/>
      <c r="W63607" s="53"/>
      <c r="X63607" s="53"/>
      <c r="Y63607" s="55"/>
    </row>
    <row r="63608" spans="21:25" x14ac:dyDescent="0.2">
      <c r="U63608" s="55"/>
      <c r="V63608" s="53"/>
      <c r="W63608" s="53"/>
      <c r="X63608" s="53"/>
      <c r="Y63608" s="55"/>
    </row>
    <row r="63609" spans="21:25" x14ac:dyDescent="0.2">
      <c r="U63609" s="55"/>
      <c r="V63609" s="53"/>
      <c r="W63609" s="53"/>
      <c r="X63609" s="53"/>
      <c r="Y63609" s="55"/>
    </row>
    <row r="63610" spans="21:25" x14ac:dyDescent="0.2">
      <c r="U63610" s="55"/>
      <c r="V63610" s="53"/>
      <c r="W63610" s="53"/>
      <c r="X63610" s="53"/>
      <c r="Y63610" s="55"/>
    </row>
    <row r="63611" spans="21:25" x14ac:dyDescent="0.2">
      <c r="U63611" s="55"/>
      <c r="V63611" s="53"/>
      <c r="W63611" s="53"/>
      <c r="X63611" s="53"/>
      <c r="Y63611" s="55"/>
    </row>
    <row r="63612" spans="21:25" x14ac:dyDescent="0.2">
      <c r="U63612" s="55"/>
      <c r="V63612" s="53"/>
      <c r="W63612" s="53"/>
      <c r="X63612" s="53"/>
      <c r="Y63612" s="55"/>
    </row>
    <row r="63613" spans="21:25" x14ac:dyDescent="0.2">
      <c r="U63613" s="55"/>
      <c r="V63613" s="53"/>
      <c r="W63613" s="53"/>
      <c r="X63613" s="53"/>
      <c r="Y63613" s="55"/>
    </row>
    <row r="63614" spans="21:25" x14ac:dyDescent="0.2">
      <c r="U63614" s="55"/>
      <c r="V63614" s="53"/>
      <c r="W63614" s="53"/>
      <c r="X63614" s="53"/>
      <c r="Y63614" s="55"/>
    </row>
    <row r="63615" spans="21:25" x14ac:dyDescent="0.2">
      <c r="U63615" s="55"/>
      <c r="V63615" s="53"/>
      <c r="W63615" s="53"/>
      <c r="X63615" s="53"/>
      <c r="Y63615" s="55"/>
    </row>
    <row r="63616" spans="21:25" x14ac:dyDescent="0.2">
      <c r="U63616" s="55"/>
      <c r="V63616" s="53"/>
      <c r="W63616" s="53"/>
      <c r="X63616" s="53"/>
      <c r="Y63616" s="55"/>
    </row>
    <row r="63617" spans="21:25" x14ac:dyDescent="0.2">
      <c r="U63617" s="55"/>
      <c r="V63617" s="53"/>
      <c r="W63617" s="53"/>
      <c r="X63617" s="53"/>
      <c r="Y63617" s="55"/>
    </row>
    <row r="63618" spans="21:25" x14ac:dyDescent="0.2">
      <c r="U63618" s="55"/>
      <c r="V63618" s="53"/>
      <c r="W63618" s="53"/>
      <c r="X63618" s="53"/>
      <c r="Y63618" s="55"/>
    </row>
    <row r="63619" spans="21:25" x14ac:dyDescent="0.2">
      <c r="U63619" s="55"/>
      <c r="V63619" s="53"/>
      <c r="W63619" s="53"/>
      <c r="X63619" s="53"/>
      <c r="Y63619" s="55"/>
    </row>
    <row r="63620" spans="21:25" x14ac:dyDescent="0.2">
      <c r="U63620" s="55"/>
      <c r="V63620" s="53"/>
      <c r="W63620" s="53"/>
      <c r="X63620" s="53"/>
      <c r="Y63620" s="55"/>
    </row>
    <row r="63621" spans="21:25" x14ac:dyDescent="0.2">
      <c r="U63621" s="55"/>
      <c r="V63621" s="53"/>
      <c r="W63621" s="53"/>
      <c r="X63621" s="53"/>
      <c r="Y63621" s="55"/>
    </row>
    <row r="63622" spans="21:25" x14ac:dyDescent="0.2">
      <c r="U63622" s="55"/>
      <c r="V63622" s="53"/>
      <c r="W63622" s="53"/>
      <c r="X63622" s="53"/>
      <c r="Y63622" s="55"/>
    </row>
    <row r="63623" spans="21:25" x14ac:dyDescent="0.2">
      <c r="U63623" s="55"/>
      <c r="V63623" s="53"/>
      <c r="W63623" s="53"/>
      <c r="X63623" s="53"/>
      <c r="Y63623" s="55"/>
    </row>
    <row r="63624" spans="21:25" x14ac:dyDescent="0.2">
      <c r="U63624" s="55"/>
      <c r="V63624" s="53"/>
      <c r="W63624" s="53"/>
      <c r="X63624" s="53"/>
      <c r="Y63624" s="55"/>
    </row>
    <row r="63625" spans="21:25" x14ac:dyDescent="0.2">
      <c r="U63625" s="55"/>
      <c r="V63625" s="53"/>
      <c r="W63625" s="53"/>
      <c r="X63625" s="53"/>
      <c r="Y63625" s="55"/>
    </row>
    <row r="63626" spans="21:25" x14ac:dyDescent="0.2">
      <c r="U63626" s="55"/>
      <c r="V63626" s="53"/>
      <c r="W63626" s="53"/>
      <c r="X63626" s="53"/>
      <c r="Y63626" s="55"/>
    </row>
    <row r="63627" spans="21:25" x14ac:dyDescent="0.2">
      <c r="U63627" s="55"/>
      <c r="V63627" s="53"/>
      <c r="W63627" s="53"/>
      <c r="X63627" s="53"/>
      <c r="Y63627" s="55"/>
    </row>
    <row r="63628" spans="21:25" x14ac:dyDescent="0.2">
      <c r="U63628" s="55"/>
      <c r="V63628" s="53"/>
      <c r="W63628" s="53"/>
      <c r="X63628" s="53"/>
      <c r="Y63628" s="55"/>
    </row>
    <row r="63629" spans="21:25" x14ac:dyDescent="0.2">
      <c r="U63629" s="55"/>
      <c r="V63629" s="53"/>
      <c r="W63629" s="53"/>
      <c r="X63629" s="53"/>
      <c r="Y63629" s="55"/>
    </row>
    <row r="63630" spans="21:25" x14ac:dyDescent="0.2">
      <c r="U63630" s="55"/>
      <c r="V63630" s="53"/>
      <c r="W63630" s="53"/>
      <c r="X63630" s="53"/>
      <c r="Y63630" s="55"/>
    </row>
    <row r="63631" spans="21:25" x14ac:dyDescent="0.2">
      <c r="U63631" s="55"/>
      <c r="V63631" s="53"/>
      <c r="W63631" s="53"/>
      <c r="X63631" s="53"/>
      <c r="Y63631" s="55"/>
    </row>
    <row r="63632" spans="21:25" x14ac:dyDescent="0.2">
      <c r="U63632" s="55"/>
      <c r="V63632" s="53"/>
      <c r="W63632" s="53"/>
      <c r="X63632" s="53"/>
      <c r="Y63632" s="55"/>
    </row>
    <row r="63633" spans="21:25" x14ac:dyDescent="0.2">
      <c r="U63633" s="55"/>
      <c r="V63633" s="53"/>
      <c r="W63633" s="53"/>
      <c r="X63633" s="53"/>
      <c r="Y63633" s="55"/>
    </row>
    <row r="63634" spans="21:25" x14ac:dyDescent="0.2">
      <c r="U63634" s="55"/>
      <c r="V63634" s="53"/>
      <c r="W63634" s="53"/>
      <c r="X63634" s="53"/>
      <c r="Y63634" s="55"/>
    </row>
    <row r="63635" spans="21:25" x14ac:dyDescent="0.2">
      <c r="U63635" s="55"/>
      <c r="V63635" s="53"/>
      <c r="W63635" s="53"/>
      <c r="X63635" s="53"/>
      <c r="Y63635" s="55"/>
    </row>
    <row r="63636" spans="21:25" x14ac:dyDescent="0.2">
      <c r="U63636" s="55"/>
      <c r="V63636" s="53"/>
      <c r="W63636" s="53"/>
      <c r="X63636" s="53"/>
      <c r="Y63636" s="55"/>
    </row>
    <row r="63637" spans="21:25" x14ac:dyDescent="0.2">
      <c r="U63637" s="55"/>
      <c r="V63637" s="53"/>
      <c r="W63637" s="53"/>
      <c r="X63637" s="53"/>
      <c r="Y63637" s="55"/>
    </row>
    <row r="63638" spans="21:25" x14ac:dyDescent="0.2">
      <c r="U63638" s="55"/>
      <c r="V63638" s="53"/>
      <c r="W63638" s="53"/>
      <c r="X63638" s="53"/>
      <c r="Y63638" s="55"/>
    </row>
    <row r="63639" spans="21:25" x14ac:dyDescent="0.2">
      <c r="U63639" s="55"/>
      <c r="V63639" s="53"/>
      <c r="W63639" s="53"/>
      <c r="X63639" s="53"/>
      <c r="Y63639" s="55"/>
    </row>
    <row r="63640" spans="21:25" x14ac:dyDescent="0.2">
      <c r="U63640" s="55"/>
      <c r="V63640" s="53"/>
      <c r="W63640" s="53"/>
      <c r="X63640" s="53"/>
      <c r="Y63640" s="55"/>
    </row>
    <row r="63641" spans="21:25" x14ac:dyDescent="0.2">
      <c r="U63641" s="55"/>
      <c r="V63641" s="53"/>
      <c r="W63641" s="53"/>
      <c r="X63641" s="53"/>
      <c r="Y63641" s="55"/>
    </row>
    <row r="63642" spans="21:25" x14ac:dyDescent="0.2">
      <c r="U63642" s="55"/>
      <c r="V63642" s="53"/>
      <c r="W63642" s="53"/>
      <c r="X63642" s="53"/>
      <c r="Y63642" s="55"/>
    </row>
    <row r="63643" spans="21:25" x14ac:dyDescent="0.2">
      <c r="U63643" s="55"/>
      <c r="V63643" s="53"/>
      <c r="W63643" s="53"/>
      <c r="X63643" s="53"/>
      <c r="Y63643" s="55"/>
    </row>
    <row r="63644" spans="21:25" x14ac:dyDescent="0.2">
      <c r="U63644" s="55"/>
      <c r="V63644" s="53"/>
      <c r="W63644" s="53"/>
      <c r="X63644" s="53"/>
      <c r="Y63644" s="55"/>
    </row>
    <row r="63645" spans="21:25" x14ac:dyDescent="0.2">
      <c r="U63645" s="55"/>
      <c r="V63645" s="53"/>
      <c r="W63645" s="53"/>
      <c r="X63645" s="53"/>
      <c r="Y63645" s="55"/>
    </row>
    <row r="63646" spans="21:25" x14ac:dyDescent="0.2">
      <c r="U63646" s="55"/>
      <c r="V63646" s="53"/>
      <c r="W63646" s="53"/>
      <c r="X63646" s="53"/>
      <c r="Y63646" s="55"/>
    </row>
    <row r="63647" spans="21:25" x14ac:dyDescent="0.2">
      <c r="U63647" s="55"/>
      <c r="V63647" s="53"/>
      <c r="W63647" s="53"/>
      <c r="X63647" s="53"/>
      <c r="Y63647" s="55"/>
    </row>
    <row r="63648" spans="21:25" x14ac:dyDescent="0.2">
      <c r="U63648" s="55"/>
      <c r="V63648" s="53"/>
      <c r="W63648" s="53"/>
      <c r="X63648" s="53"/>
      <c r="Y63648" s="55"/>
    </row>
    <row r="63649" spans="21:25" x14ac:dyDescent="0.2">
      <c r="U63649" s="55"/>
      <c r="V63649" s="53"/>
      <c r="W63649" s="53"/>
      <c r="X63649" s="53"/>
      <c r="Y63649" s="55"/>
    </row>
    <row r="63650" spans="21:25" x14ac:dyDescent="0.2">
      <c r="U63650" s="55"/>
      <c r="V63650" s="53"/>
      <c r="W63650" s="53"/>
      <c r="X63650" s="53"/>
      <c r="Y63650" s="55"/>
    </row>
    <row r="63651" spans="21:25" x14ac:dyDescent="0.2">
      <c r="U63651" s="55"/>
      <c r="V63651" s="53"/>
      <c r="W63651" s="53"/>
      <c r="X63651" s="53"/>
      <c r="Y63651" s="55"/>
    </row>
    <row r="63652" spans="21:25" x14ac:dyDescent="0.2">
      <c r="U63652" s="55"/>
      <c r="V63652" s="53"/>
      <c r="W63652" s="53"/>
      <c r="X63652" s="53"/>
      <c r="Y63652" s="55"/>
    </row>
    <row r="63653" spans="21:25" x14ac:dyDescent="0.2">
      <c r="U63653" s="55"/>
      <c r="V63653" s="53"/>
      <c r="W63653" s="53"/>
      <c r="X63653" s="53"/>
      <c r="Y63653" s="55"/>
    </row>
    <row r="63654" spans="21:25" x14ac:dyDescent="0.2">
      <c r="U63654" s="55"/>
      <c r="V63654" s="53"/>
      <c r="W63654" s="53"/>
      <c r="X63654" s="53"/>
      <c r="Y63654" s="55"/>
    </row>
    <row r="63655" spans="21:25" x14ac:dyDescent="0.2">
      <c r="U63655" s="55"/>
      <c r="V63655" s="53"/>
      <c r="W63655" s="53"/>
      <c r="X63655" s="53"/>
      <c r="Y63655" s="55"/>
    </row>
    <row r="63656" spans="21:25" x14ac:dyDescent="0.2">
      <c r="U63656" s="55"/>
      <c r="V63656" s="53"/>
      <c r="W63656" s="53"/>
      <c r="X63656" s="53"/>
      <c r="Y63656" s="55"/>
    </row>
    <row r="63657" spans="21:25" x14ac:dyDescent="0.2">
      <c r="U63657" s="55"/>
      <c r="V63657" s="53"/>
      <c r="W63657" s="53"/>
      <c r="X63657" s="53"/>
      <c r="Y63657" s="55"/>
    </row>
    <row r="63658" spans="21:25" x14ac:dyDescent="0.2">
      <c r="U63658" s="55"/>
      <c r="V63658" s="53"/>
      <c r="W63658" s="53"/>
      <c r="X63658" s="53"/>
      <c r="Y63658" s="55"/>
    </row>
    <row r="63659" spans="21:25" x14ac:dyDescent="0.2">
      <c r="U63659" s="55"/>
      <c r="V63659" s="53"/>
      <c r="W63659" s="53"/>
      <c r="X63659" s="53"/>
      <c r="Y63659" s="55"/>
    </row>
    <row r="63660" spans="21:25" x14ac:dyDescent="0.2">
      <c r="U63660" s="55"/>
      <c r="V63660" s="53"/>
      <c r="W63660" s="53"/>
      <c r="X63660" s="53"/>
      <c r="Y63660" s="55"/>
    </row>
    <row r="63661" spans="21:25" x14ac:dyDescent="0.2">
      <c r="U63661" s="55"/>
      <c r="V63661" s="53"/>
      <c r="W63661" s="53"/>
      <c r="X63661" s="53"/>
      <c r="Y63661" s="55"/>
    </row>
    <row r="63662" spans="21:25" x14ac:dyDescent="0.2">
      <c r="U63662" s="55"/>
      <c r="V63662" s="53"/>
      <c r="W63662" s="53"/>
      <c r="X63662" s="53"/>
      <c r="Y63662" s="55"/>
    </row>
    <row r="63663" spans="21:25" x14ac:dyDescent="0.2">
      <c r="U63663" s="55"/>
      <c r="V63663" s="53"/>
      <c r="W63663" s="53"/>
      <c r="X63663" s="53"/>
      <c r="Y63663" s="55"/>
    </row>
    <row r="63664" spans="21:25" x14ac:dyDescent="0.2">
      <c r="U63664" s="55"/>
      <c r="V63664" s="53"/>
      <c r="W63664" s="53"/>
      <c r="X63664" s="53"/>
      <c r="Y63664" s="55"/>
    </row>
    <row r="63665" spans="21:25" x14ac:dyDescent="0.2">
      <c r="U63665" s="55"/>
      <c r="V63665" s="53"/>
      <c r="W63665" s="53"/>
      <c r="X63665" s="53"/>
      <c r="Y63665" s="55"/>
    </row>
    <row r="63666" spans="21:25" x14ac:dyDescent="0.2">
      <c r="U63666" s="55"/>
      <c r="V63666" s="53"/>
      <c r="W63666" s="53"/>
      <c r="X63666" s="53"/>
      <c r="Y63666" s="55"/>
    </row>
    <row r="63667" spans="21:25" x14ac:dyDescent="0.2">
      <c r="U63667" s="55"/>
      <c r="V63667" s="53"/>
      <c r="W63667" s="53"/>
      <c r="X63667" s="53"/>
      <c r="Y63667" s="55"/>
    </row>
    <row r="63668" spans="21:25" x14ac:dyDescent="0.2">
      <c r="U63668" s="55"/>
      <c r="V63668" s="53"/>
      <c r="W63668" s="53"/>
      <c r="X63668" s="53"/>
      <c r="Y63668" s="55"/>
    </row>
    <row r="63669" spans="21:25" x14ac:dyDescent="0.2">
      <c r="U63669" s="55"/>
      <c r="V63669" s="53"/>
      <c r="W63669" s="53"/>
      <c r="X63669" s="53"/>
      <c r="Y63669" s="55"/>
    </row>
    <row r="63670" spans="21:25" x14ac:dyDescent="0.2">
      <c r="U63670" s="55"/>
      <c r="V63670" s="53"/>
      <c r="W63670" s="53"/>
      <c r="X63670" s="53"/>
      <c r="Y63670" s="55"/>
    </row>
    <row r="63671" spans="21:25" x14ac:dyDescent="0.2">
      <c r="U63671" s="55"/>
      <c r="V63671" s="53"/>
      <c r="W63671" s="53"/>
      <c r="X63671" s="53"/>
      <c r="Y63671" s="55"/>
    </row>
    <row r="63672" spans="21:25" x14ac:dyDescent="0.2">
      <c r="U63672" s="55"/>
      <c r="V63672" s="53"/>
      <c r="W63672" s="53"/>
      <c r="X63672" s="53"/>
      <c r="Y63672" s="55"/>
    </row>
    <row r="63673" spans="21:25" x14ac:dyDescent="0.2">
      <c r="U63673" s="55"/>
      <c r="V63673" s="53"/>
      <c r="W63673" s="53"/>
      <c r="X63673" s="53"/>
      <c r="Y63673" s="55"/>
    </row>
    <row r="63674" spans="21:25" x14ac:dyDescent="0.2">
      <c r="U63674" s="55"/>
      <c r="V63674" s="53"/>
      <c r="W63674" s="53"/>
      <c r="X63674" s="53"/>
      <c r="Y63674" s="55"/>
    </row>
    <row r="63675" spans="21:25" x14ac:dyDescent="0.2">
      <c r="U63675" s="55"/>
      <c r="V63675" s="53"/>
      <c r="W63675" s="53"/>
      <c r="X63675" s="53"/>
      <c r="Y63675" s="55"/>
    </row>
    <row r="63676" spans="21:25" x14ac:dyDescent="0.2">
      <c r="U63676" s="55"/>
      <c r="V63676" s="53"/>
      <c r="W63676" s="53"/>
      <c r="X63676" s="53"/>
      <c r="Y63676" s="55"/>
    </row>
    <row r="63677" spans="21:25" x14ac:dyDescent="0.2">
      <c r="U63677" s="55"/>
      <c r="V63677" s="53"/>
      <c r="W63677" s="53"/>
      <c r="X63677" s="53"/>
      <c r="Y63677" s="55"/>
    </row>
    <row r="63678" spans="21:25" x14ac:dyDescent="0.2">
      <c r="U63678" s="55"/>
      <c r="V63678" s="53"/>
      <c r="W63678" s="53"/>
      <c r="X63678" s="53"/>
      <c r="Y63678" s="55"/>
    </row>
    <row r="63679" spans="21:25" x14ac:dyDescent="0.2">
      <c r="U63679" s="55"/>
      <c r="V63679" s="53"/>
      <c r="W63679" s="53"/>
      <c r="X63679" s="53"/>
      <c r="Y63679" s="55"/>
    </row>
    <row r="63680" spans="21:25" x14ac:dyDescent="0.2">
      <c r="U63680" s="55"/>
      <c r="V63680" s="53"/>
      <c r="W63680" s="53"/>
      <c r="X63680" s="53"/>
      <c r="Y63680" s="55"/>
    </row>
    <row r="63681" spans="21:25" x14ac:dyDescent="0.2">
      <c r="U63681" s="55"/>
      <c r="V63681" s="53"/>
      <c r="W63681" s="53"/>
      <c r="X63681" s="53"/>
      <c r="Y63681" s="55"/>
    </row>
    <row r="63682" spans="21:25" x14ac:dyDescent="0.2">
      <c r="U63682" s="55"/>
      <c r="V63682" s="53"/>
      <c r="W63682" s="53"/>
      <c r="X63682" s="53"/>
      <c r="Y63682" s="55"/>
    </row>
    <row r="63683" spans="21:25" x14ac:dyDescent="0.2">
      <c r="U63683" s="55"/>
      <c r="V63683" s="53"/>
      <c r="W63683" s="53"/>
      <c r="X63683" s="53"/>
      <c r="Y63683" s="55"/>
    </row>
    <row r="63684" spans="21:25" x14ac:dyDescent="0.2">
      <c r="U63684" s="55"/>
      <c r="V63684" s="53"/>
      <c r="W63684" s="53"/>
      <c r="X63684" s="53"/>
      <c r="Y63684" s="55"/>
    </row>
    <row r="63685" spans="21:25" x14ac:dyDescent="0.2">
      <c r="U63685" s="55"/>
      <c r="V63685" s="53"/>
      <c r="W63685" s="53"/>
      <c r="X63685" s="53"/>
      <c r="Y63685" s="55"/>
    </row>
    <row r="63686" spans="21:25" x14ac:dyDescent="0.2">
      <c r="U63686" s="55"/>
      <c r="V63686" s="53"/>
      <c r="W63686" s="53"/>
      <c r="X63686" s="53"/>
      <c r="Y63686" s="55"/>
    </row>
    <row r="63687" spans="21:25" x14ac:dyDescent="0.2">
      <c r="U63687" s="55"/>
      <c r="V63687" s="53"/>
      <c r="W63687" s="53"/>
      <c r="X63687" s="53"/>
      <c r="Y63687" s="55"/>
    </row>
    <row r="63688" spans="21:25" x14ac:dyDescent="0.2">
      <c r="U63688" s="55"/>
      <c r="V63688" s="53"/>
      <c r="W63688" s="53"/>
      <c r="X63688" s="53"/>
      <c r="Y63688" s="55"/>
    </row>
    <row r="63689" spans="21:25" x14ac:dyDescent="0.2">
      <c r="U63689" s="55"/>
      <c r="V63689" s="53"/>
      <c r="W63689" s="53"/>
      <c r="X63689" s="53"/>
      <c r="Y63689" s="55"/>
    </row>
    <row r="63690" spans="21:25" x14ac:dyDescent="0.2">
      <c r="U63690" s="55"/>
      <c r="V63690" s="53"/>
      <c r="W63690" s="53"/>
      <c r="X63690" s="53"/>
      <c r="Y63690" s="55"/>
    </row>
    <row r="63691" spans="21:25" x14ac:dyDescent="0.2">
      <c r="U63691" s="55"/>
      <c r="V63691" s="53"/>
      <c r="W63691" s="53"/>
      <c r="X63691" s="53"/>
      <c r="Y63691" s="55"/>
    </row>
    <row r="63692" spans="21:25" x14ac:dyDescent="0.2">
      <c r="U63692" s="55"/>
      <c r="V63692" s="53"/>
      <c r="W63692" s="53"/>
      <c r="X63692" s="53"/>
      <c r="Y63692" s="55"/>
    </row>
    <row r="63693" spans="21:25" x14ac:dyDescent="0.2">
      <c r="U63693" s="55"/>
      <c r="V63693" s="53"/>
      <c r="W63693" s="53"/>
      <c r="X63693" s="53"/>
      <c r="Y63693" s="55"/>
    </row>
    <row r="63694" spans="21:25" x14ac:dyDescent="0.2">
      <c r="U63694" s="55"/>
      <c r="V63694" s="53"/>
      <c r="W63694" s="53"/>
      <c r="X63694" s="53"/>
      <c r="Y63694" s="55"/>
    </row>
    <row r="63695" spans="21:25" x14ac:dyDescent="0.2">
      <c r="U63695" s="55"/>
      <c r="V63695" s="53"/>
      <c r="W63695" s="53"/>
      <c r="X63695" s="53"/>
      <c r="Y63695" s="55"/>
    </row>
    <row r="63696" spans="21:25" x14ac:dyDescent="0.2">
      <c r="U63696" s="55"/>
      <c r="V63696" s="53"/>
      <c r="W63696" s="53"/>
      <c r="X63696" s="53"/>
      <c r="Y63696" s="55"/>
    </row>
    <row r="63697" spans="21:25" x14ac:dyDescent="0.2">
      <c r="U63697" s="55"/>
      <c r="V63697" s="53"/>
      <c r="W63697" s="53"/>
      <c r="X63697" s="53"/>
      <c r="Y63697" s="55"/>
    </row>
    <row r="63698" spans="21:25" x14ac:dyDescent="0.2">
      <c r="U63698" s="55"/>
      <c r="V63698" s="53"/>
      <c r="W63698" s="53"/>
      <c r="X63698" s="53"/>
      <c r="Y63698" s="55"/>
    </row>
    <row r="63699" spans="21:25" x14ac:dyDescent="0.2">
      <c r="U63699" s="55"/>
      <c r="V63699" s="53"/>
      <c r="W63699" s="53"/>
      <c r="X63699" s="53"/>
      <c r="Y63699" s="55"/>
    </row>
    <row r="63700" spans="21:25" x14ac:dyDescent="0.2">
      <c r="U63700" s="55"/>
      <c r="V63700" s="53"/>
      <c r="W63700" s="53"/>
      <c r="X63700" s="53"/>
      <c r="Y63700" s="55"/>
    </row>
    <row r="63701" spans="21:25" x14ac:dyDescent="0.2">
      <c r="U63701" s="55"/>
      <c r="V63701" s="53"/>
      <c r="W63701" s="53"/>
      <c r="X63701" s="53"/>
      <c r="Y63701" s="55"/>
    </row>
    <row r="63702" spans="21:25" x14ac:dyDescent="0.2">
      <c r="U63702" s="55"/>
      <c r="V63702" s="53"/>
      <c r="W63702" s="53"/>
      <c r="X63702" s="53"/>
      <c r="Y63702" s="55"/>
    </row>
    <row r="63703" spans="21:25" x14ac:dyDescent="0.2">
      <c r="U63703" s="55"/>
      <c r="V63703" s="53"/>
      <c r="W63703" s="53"/>
      <c r="X63703" s="53"/>
      <c r="Y63703" s="55"/>
    </row>
    <row r="63704" spans="21:25" x14ac:dyDescent="0.2">
      <c r="U63704" s="55"/>
      <c r="V63704" s="53"/>
      <c r="W63704" s="53"/>
      <c r="X63704" s="53"/>
      <c r="Y63704" s="55"/>
    </row>
    <row r="63705" spans="21:25" x14ac:dyDescent="0.2">
      <c r="U63705" s="55"/>
      <c r="V63705" s="53"/>
      <c r="W63705" s="53"/>
      <c r="X63705" s="53"/>
      <c r="Y63705" s="55"/>
    </row>
    <row r="63706" spans="21:25" x14ac:dyDescent="0.2">
      <c r="U63706" s="55"/>
      <c r="V63706" s="53"/>
      <c r="W63706" s="53"/>
      <c r="X63706" s="53"/>
      <c r="Y63706" s="55"/>
    </row>
    <row r="63707" spans="21:25" x14ac:dyDescent="0.2">
      <c r="U63707" s="55"/>
      <c r="V63707" s="53"/>
      <c r="W63707" s="53"/>
      <c r="X63707" s="53"/>
      <c r="Y63707" s="55"/>
    </row>
    <row r="63708" spans="21:25" x14ac:dyDescent="0.2">
      <c r="U63708" s="55"/>
      <c r="V63708" s="53"/>
      <c r="W63708" s="53"/>
      <c r="X63708" s="53"/>
      <c r="Y63708" s="55"/>
    </row>
    <row r="63709" spans="21:25" x14ac:dyDescent="0.2">
      <c r="U63709" s="55"/>
      <c r="V63709" s="53"/>
      <c r="W63709" s="53"/>
      <c r="X63709" s="53"/>
      <c r="Y63709" s="55"/>
    </row>
    <row r="63710" spans="21:25" x14ac:dyDescent="0.2">
      <c r="U63710" s="55"/>
      <c r="V63710" s="53"/>
      <c r="W63710" s="53"/>
      <c r="X63710" s="53"/>
      <c r="Y63710" s="55"/>
    </row>
    <row r="63711" spans="21:25" x14ac:dyDescent="0.2">
      <c r="U63711" s="55"/>
      <c r="V63711" s="53"/>
      <c r="W63711" s="53"/>
      <c r="X63711" s="53"/>
      <c r="Y63711" s="55"/>
    </row>
    <row r="63712" spans="21:25" x14ac:dyDescent="0.2">
      <c r="U63712" s="55"/>
      <c r="V63712" s="53"/>
      <c r="W63712" s="53"/>
      <c r="X63712" s="53"/>
      <c r="Y63712" s="55"/>
    </row>
    <row r="63713" spans="21:25" x14ac:dyDescent="0.2">
      <c r="U63713" s="55"/>
      <c r="V63713" s="53"/>
      <c r="W63713" s="53"/>
      <c r="X63713" s="53"/>
      <c r="Y63713" s="55"/>
    </row>
    <row r="63714" spans="21:25" x14ac:dyDescent="0.2">
      <c r="U63714" s="55"/>
      <c r="V63714" s="53"/>
      <c r="W63714" s="53"/>
      <c r="X63714" s="53"/>
      <c r="Y63714" s="55"/>
    </row>
    <row r="63715" spans="21:25" x14ac:dyDescent="0.2">
      <c r="U63715" s="55"/>
      <c r="V63715" s="53"/>
      <c r="W63715" s="53"/>
      <c r="X63715" s="53"/>
      <c r="Y63715" s="55"/>
    </row>
    <row r="63716" spans="21:25" x14ac:dyDescent="0.2">
      <c r="U63716" s="55"/>
      <c r="V63716" s="53"/>
      <c r="W63716" s="53"/>
      <c r="X63716" s="53"/>
      <c r="Y63716" s="55"/>
    </row>
    <row r="63717" spans="21:25" x14ac:dyDescent="0.2">
      <c r="U63717" s="55"/>
      <c r="V63717" s="53"/>
      <c r="W63717" s="53"/>
      <c r="X63717" s="53"/>
      <c r="Y63717" s="55"/>
    </row>
    <row r="63718" spans="21:25" x14ac:dyDescent="0.2">
      <c r="U63718" s="55"/>
      <c r="V63718" s="53"/>
      <c r="W63718" s="53"/>
      <c r="X63718" s="53"/>
      <c r="Y63718" s="55"/>
    </row>
    <row r="63719" spans="21:25" x14ac:dyDescent="0.2">
      <c r="U63719" s="55"/>
      <c r="V63719" s="53"/>
      <c r="W63719" s="53"/>
      <c r="X63719" s="53"/>
      <c r="Y63719" s="55"/>
    </row>
    <row r="63720" spans="21:25" x14ac:dyDescent="0.2">
      <c r="U63720" s="55"/>
      <c r="V63720" s="53"/>
      <c r="W63720" s="53"/>
      <c r="X63720" s="53"/>
      <c r="Y63720" s="55"/>
    </row>
    <row r="63721" spans="21:25" x14ac:dyDescent="0.2">
      <c r="U63721" s="55"/>
      <c r="V63721" s="53"/>
      <c r="W63721" s="53"/>
      <c r="X63721" s="53"/>
      <c r="Y63721" s="55"/>
    </row>
    <row r="63722" spans="21:25" x14ac:dyDescent="0.2">
      <c r="U63722" s="55"/>
      <c r="V63722" s="53"/>
      <c r="W63722" s="53"/>
      <c r="X63722" s="53"/>
      <c r="Y63722" s="55"/>
    </row>
    <row r="63723" spans="21:25" x14ac:dyDescent="0.2">
      <c r="U63723" s="55"/>
      <c r="V63723" s="53"/>
      <c r="W63723" s="53"/>
      <c r="X63723" s="53"/>
      <c r="Y63723" s="55"/>
    </row>
    <row r="63724" spans="21:25" x14ac:dyDescent="0.2">
      <c r="U63724" s="55"/>
      <c r="V63724" s="53"/>
      <c r="W63724" s="53"/>
      <c r="X63724" s="53"/>
      <c r="Y63724" s="55"/>
    </row>
    <row r="63725" spans="21:25" x14ac:dyDescent="0.2">
      <c r="U63725" s="55"/>
      <c r="V63725" s="53"/>
      <c r="W63725" s="53"/>
      <c r="X63725" s="53"/>
      <c r="Y63725" s="55"/>
    </row>
    <row r="63726" spans="21:25" x14ac:dyDescent="0.2">
      <c r="U63726" s="55"/>
      <c r="V63726" s="53"/>
      <c r="W63726" s="53"/>
      <c r="X63726" s="53"/>
      <c r="Y63726" s="55"/>
    </row>
    <row r="63727" spans="21:25" x14ac:dyDescent="0.2">
      <c r="U63727" s="55"/>
      <c r="V63727" s="53"/>
      <c r="W63727" s="53"/>
      <c r="X63727" s="53"/>
      <c r="Y63727" s="55"/>
    </row>
    <row r="63728" spans="21:25" x14ac:dyDescent="0.2">
      <c r="U63728" s="55"/>
      <c r="V63728" s="53"/>
      <c r="W63728" s="53"/>
      <c r="X63728" s="53"/>
      <c r="Y63728" s="55"/>
    </row>
    <row r="63729" spans="21:25" x14ac:dyDescent="0.2">
      <c r="U63729" s="55"/>
      <c r="V63729" s="53"/>
      <c r="W63729" s="53"/>
      <c r="X63729" s="53"/>
      <c r="Y63729" s="55"/>
    </row>
    <row r="63730" spans="21:25" x14ac:dyDescent="0.2">
      <c r="U63730" s="55"/>
      <c r="V63730" s="53"/>
      <c r="W63730" s="53"/>
      <c r="X63730" s="53"/>
      <c r="Y63730" s="55"/>
    </row>
    <row r="63731" spans="21:25" x14ac:dyDescent="0.2">
      <c r="U63731" s="55"/>
      <c r="V63731" s="53"/>
      <c r="W63731" s="53"/>
      <c r="X63731" s="53"/>
      <c r="Y63731" s="55"/>
    </row>
    <row r="63732" spans="21:25" x14ac:dyDescent="0.2">
      <c r="U63732" s="55"/>
      <c r="V63732" s="53"/>
      <c r="W63732" s="53"/>
      <c r="X63732" s="53"/>
      <c r="Y63732" s="55"/>
    </row>
    <row r="63733" spans="21:25" x14ac:dyDescent="0.2">
      <c r="U63733" s="55"/>
      <c r="V63733" s="53"/>
      <c r="W63733" s="53"/>
      <c r="X63733" s="53"/>
      <c r="Y63733" s="55"/>
    </row>
    <row r="63734" spans="21:25" x14ac:dyDescent="0.2">
      <c r="U63734" s="55"/>
      <c r="V63734" s="53"/>
      <c r="W63734" s="53"/>
      <c r="X63734" s="53"/>
      <c r="Y63734" s="55"/>
    </row>
    <row r="63735" spans="21:25" x14ac:dyDescent="0.2">
      <c r="U63735" s="55"/>
      <c r="V63735" s="53"/>
      <c r="W63735" s="53"/>
      <c r="X63735" s="53"/>
      <c r="Y63735" s="55"/>
    </row>
    <row r="63736" spans="21:25" x14ac:dyDescent="0.2">
      <c r="U63736" s="55"/>
      <c r="V63736" s="53"/>
      <c r="W63736" s="53"/>
      <c r="X63736" s="53"/>
      <c r="Y63736" s="55"/>
    </row>
    <row r="63737" spans="21:25" x14ac:dyDescent="0.2">
      <c r="U63737" s="55"/>
      <c r="V63737" s="53"/>
      <c r="W63737" s="53"/>
      <c r="X63737" s="53"/>
      <c r="Y63737" s="55"/>
    </row>
    <row r="63738" spans="21:25" x14ac:dyDescent="0.2">
      <c r="U63738" s="55"/>
      <c r="V63738" s="53"/>
      <c r="W63738" s="53"/>
      <c r="X63738" s="53"/>
      <c r="Y63738" s="55"/>
    </row>
    <row r="63739" spans="21:25" x14ac:dyDescent="0.2">
      <c r="U63739" s="55"/>
      <c r="V63739" s="53"/>
      <c r="W63739" s="53"/>
      <c r="X63739" s="53"/>
      <c r="Y63739" s="55"/>
    </row>
    <row r="63740" spans="21:25" x14ac:dyDescent="0.2">
      <c r="U63740" s="55"/>
      <c r="V63740" s="53"/>
      <c r="W63740" s="53"/>
      <c r="X63740" s="53"/>
      <c r="Y63740" s="55"/>
    </row>
    <row r="63741" spans="21:25" x14ac:dyDescent="0.2">
      <c r="U63741" s="55"/>
      <c r="V63741" s="53"/>
      <c r="W63741" s="53"/>
      <c r="X63741" s="53"/>
      <c r="Y63741" s="55"/>
    </row>
    <row r="63742" spans="21:25" x14ac:dyDescent="0.2">
      <c r="U63742" s="55"/>
      <c r="V63742" s="53"/>
      <c r="W63742" s="53"/>
      <c r="X63742" s="53"/>
      <c r="Y63742" s="55"/>
    </row>
    <row r="63743" spans="21:25" x14ac:dyDescent="0.2">
      <c r="U63743" s="55"/>
      <c r="V63743" s="53"/>
      <c r="W63743" s="53"/>
      <c r="X63743" s="53"/>
      <c r="Y63743" s="55"/>
    </row>
    <row r="63744" spans="21:25" x14ac:dyDescent="0.2">
      <c r="U63744" s="55"/>
      <c r="V63744" s="53"/>
      <c r="W63744" s="53"/>
      <c r="X63744" s="53"/>
      <c r="Y63744" s="55"/>
    </row>
    <row r="63745" spans="21:25" x14ac:dyDescent="0.2">
      <c r="U63745" s="55"/>
      <c r="V63745" s="53"/>
      <c r="W63745" s="53"/>
      <c r="X63745" s="53"/>
      <c r="Y63745" s="55"/>
    </row>
    <row r="63746" spans="21:25" x14ac:dyDescent="0.2">
      <c r="U63746" s="55"/>
      <c r="V63746" s="53"/>
      <c r="W63746" s="53"/>
      <c r="X63746" s="53"/>
      <c r="Y63746" s="55"/>
    </row>
    <row r="63747" spans="21:25" x14ac:dyDescent="0.2">
      <c r="U63747" s="55"/>
      <c r="V63747" s="53"/>
      <c r="W63747" s="53"/>
      <c r="X63747" s="53"/>
      <c r="Y63747" s="55"/>
    </row>
    <row r="63748" spans="21:25" x14ac:dyDescent="0.2">
      <c r="U63748" s="55"/>
      <c r="V63748" s="53"/>
      <c r="W63748" s="53"/>
      <c r="X63748" s="53"/>
      <c r="Y63748" s="55"/>
    </row>
    <row r="63749" spans="21:25" x14ac:dyDescent="0.2">
      <c r="U63749" s="55"/>
      <c r="V63749" s="53"/>
      <c r="W63749" s="53"/>
      <c r="X63749" s="53"/>
      <c r="Y63749" s="55"/>
    </row>
    <row r="63750" spans="21:25" x14ac:dyDescent="0.2">
      <c r="U63750" s="55"/>
      <c r="V63750" s="53"/>
      <c r="W63750" s="53"/>
      <c r="X63750" s="53"/>
      <c r="Y63750" s="55"/>
    </row>
    <row r="63751" spans="21:25" x14ac:dyDescent="0.2">
      <c r="U63751" s="55"/>
      <c r="V63751" s="53"/>
      <c r="W63751" s="53"/>
      <c r="X63751" s="53"/>
      <c r="Y63751" s="55"/>
    </row>
    <row r="63752" spans="21:25" x14ac:dyDescent="0.2">
      <c r="U63752" s="55"/>
      <c r="V63752" s="53"/>
      <c r="W63752" s="53"/>
      <c r="X63752" s="53"/>
      <c r="Y63752" s="55"/>
    </row>
    <row r="63753" spans="21:25" x14ac:dyDescent="0.2">
      <c r="U63753" s="55"/>
      <c r="V63753" s="53"/>
      <c r="W63753" s="53"/>
      <c r="X63753" s="53"/>
      <c r="Y63753" s="55"/>
    </row>
    <row r="63754" spans="21:25" x14ac:dyDescent="0.2">
      <c r="U63754" s="55"/>
      <c r="V63754" s="53"/>
      <c r="W63754" s="53"/>
      <c r="X63754" s="53"/>
      <c r="Y63754" s="55"/>
    </row>
    <row r="63755" spans="21:25" x14ac:dyDescent="0.2">
      <c r="U63755" s="55"/>
      <c r="V63755" s="53"/>
      <c r="W63755" s="53"/>
      <c r="X63755" s="53"/>
      <c r="Y63755" s="55"/>
    </row>
    <row r="63756" spans="21:25" x14ac:dyDescent="0.2">
      <c r="U63756" s="55"/>
      <c r="V63756" s="53"/>
      <c r="W63756" s="53"/>
      <c r="X63756" s="53"/>
      <c r="Y63756" s="55"/>
    </row>
    <row r="63757" spans="21:25" x14ac:dyDescent="0.2">
      <c r="U63757" s="55"/>
      <c r="V63757" s="53"/>
      <c r="W63757" s="53"/>
      <c r="X63757" s="53"/>
      <c r="Y63757" s="55"/>
    </row>
    <row r="63758" spans="21:25" x14ac:dyDescent="0.2">
      <c r="U63758" s="55"/>
      <c r="V63758" s="53"/>
      <c r="W63758" s="53"/>
      <c r="X63758" s="53"/>
      <c r="Y63758" s="55"/>
    </row>
    <row r="63759" spans="21:25" x14ac:dyDescent="0.2">
      <c r="U63759" s="55"/>
      <c r="V63759" s="53"/>
      <c r="W63759" s="53"/>
      <c r="X63759" s="53"/>
      <c r="Y63759" s="55"/>
    </row>
    <row r="63760" spans="21:25" x14ac:dyDescent="0.2">
      <c r="U63760" s="55"/>
      <c r="V63760" s="53"/>
      <c r="W63760" s="53"/>
      <c r="X63760" s="53"/>
      <c r="Y63760" s="55"/>
    </row>
    <row r="63761" spans="21:25" x14ac:dyDescent="0.2">
      <c r="U63761" s="55"/>
      <c r="V63761" s="53"/>
      <c r="W63761" s="53"/>
      <c r="X63761" s="53"/>
      <c r="Y63761" s="55"/>
    </row>
    <row r="63762" spans="21:25" x14ac:dyDescent="0.2">
      <c r="U63762" s="55"/>
      <c r="V63762" s="53"/>
      <c r="W63762" s="53"/>
      <c r="X63762" s="53"/>
      <c r="Y63762" s="55"/>
    </row>
    <row r="63763" spans="21:25" x14ac:dyDescent="0.2">
      <c r="U63763" s="55"/>
      <c r="V63763" s="53"/>
      <c r="W63763" s="53"/>
      <c r="X63763" s="53"/>
      <c r="Y63763" s="55"/>
    </row>
    <row r="63764" spans="21:25" x14ac:dyDescent="0.2">
      <c r="U63764" s="55"/>
      <c r="V63764" s="53"/>
      <c r="W63764" s="53"/>
      <c r="X63764" s="53"/>
      <c r="Y63764" s="55"/>
    </row>
    <row r="63765" spans="21:25" x14ac:dyDescent="0.2">
      <c r="U63765" s="55"/>
      <c r="V63765" s="53"/>
      <c r="W63765" s="53"/>
      <c r="X63765" s="53"/>
      <c r="Y63765" s="55"/>
    </row>
    <row r="63766" spans="21:25" x14ac:dyDescent="0.2">
      <c r="U63766" s="55"/>
      <c r="V63766" s="53"/>
      <c r="W63766" s="53"/>
      <c r="X63766" s="53"/>
      <c r="Y63766" s="55"/>
    </row>
    <row r="63767" spans="21:25" x14ac:dyDescent="0.2">
      <c r="U63767" s="55"/>
      <c r="V63767" s="53"/>
      <c r="W63767" s="53"/>
      <c r="X63767" s="53"/>
      <c r="Y63767" s="55"/>
    </row>
    <row r="63768" spans="21:25" x14ac:dyDescent="0.2">
      <c r="U63768" s="55"/>
      <c r="V63768" s="53"/>
      <c r="W63768" s="53"/>
      <c r="X63768" s="53"/>
      <c r="Y63768" s="55"/>
    </row>
    <row r="63769" spans="21:25" x14ac:dyDescent="0.2">
      <c r="U63769" s="55"/>
      <c r="V63769" s="53"/>
      <c r="W63769" s="53"/>
      <c r="X63769" s="53"/>
      <c r="Y63769" s="55"/>
    </row>
    <row r="63770" spans="21:25" x14ac:dyDescent="0.2">
      <c r="U63770" s="55"/>
      <c r="V63770" s="53"/>
      <c r="W63770" s="53"/>
      <c r="X63770" s="53"/>
      <c r="Y63770" s="55"/>
    </row>
    <row r="63771" spans="21:25" x14ac:dyDescent="0.2">
      <c r="U63771" s="55"/>
      <c r="V63771" s="53"/>
      <c r="W63771" s="53"/>
      <c r="X63771" s="53"/>
      <c r="Y63771" s="55"/>
    </row>
    <row r="63772" spans="21:25" x14ac:dyDescent="0.2">
      <c r="U63772" s="55"/>
      <c r="V63772" s="53"/>
      <c r="W63772" s="53"/>
      <c r="X63772" s="53"/>
      <c r="Y63772" s="55"/>
    </row>
    <row r="63773" spans="21:25" x14ac:dyDescent="0.2">
      <c r="U63773" s="55"/>
      <c r="V63773" s="53"/>
      <c r="W63773" s="53"/>
      <c r="X63773" s="53"/>
      <c r="Y63773" s="55"/>
    </row>
    <row r="63774" spans="21:25" x14ac:dyDescent="0.2">
      <c r="U63774" s="55"/>
      <c r="V63774" s="53"/>
      <c r="W63774" s="53"/>
      <c r="X63774" s="53"/>
      <c r="Y63774" s="55"/>
    </row>
    <row r="63775" spans="21:25" x14ac:dyDescent="0.2">
      <c r="U63775" s="55"/>
      <c r="V63775" s="53"/>
      <c r="W63775" s="53"/>
      <c r="X63775" s="53"/>
      <c r="Y63775" s="55"/>
    </row>
    <row r="63776" spans="21:25" x14ac:dyDescent="0.2">
      <c r="U63776" s="55"/>
      <c r="V63776" s="53"/>
      <c r="W63776" s="53"/>
      <c r="X63776" s="53"/>
      <c r="Y63776" s="55"/>
    </row>
    <row r="63777" spans="21:25" x14ac:dyDescent="0.2">
      <c r="U63777" s="55"/>
      <c r="V63777" s="53"/>
      <c r="W63777" s="53"/>
      <c r="X63777" s="53"/>
      <c r="Y63777" s="55"/>
    </row>
    <row r="63778" spans="21:25" x14ac:dyDescent="0.2">
      <c r="U63778" s="55"/>
      <c r="V63778" s="53"/>
      <c r="W63778" s="53"/>
      <c r="X63778" s="53"/>
      <c r="Y63778" s="55"/>
    </row>
    <row r="63779" spans="21:25" x14ac:dyDescent="0.2">
      <c r="U63779" s="55"/>
      <c r="V63779" s="53"/>
      <c r="W63779" s="53"/>
      <c r="X63779" s="53"/>
      <c r="Y63779" s="55"/>
    </row>
    <row r="63780" spans="21:25" x14ac:dyDescent="0.2">
      <c r="U63780" s="55"/>
      <c r="V63780" s="53"/>
      <c r="W63780" s="53"/>
      <c r="X63780" s="53"/>
      <c r="Y63780" s="55"/>
    </row>
    <row r="63781" spans="21:25" x14ac:dyDescent="0.2">
      <c r="U63781" s="55"/>
      <c r="V63781" s="53"/>
      <c r="W63781" s="53"/>
      <c r="X63781" s="53"/>
      <c r="Y63781" s="55"/>
    </row>
    <row r="63782" spans="21:25" x14ac:dyDescent="0.2">
      <c r="U63782" s="55"/>
      <c r="V63782" s="53"/>
      <c r="W63782" s="53"/>
      <c r="X63782" s="53"/>
      <c r="Y63782" s="55"/>
    </row>
    <row r="63783" spans="21:25" x14ac:dyDescent="0.2">
      <c r="U63783" s="55"/>
      <c r="V63783" s="53"/>
      <c r="W63783" s="53"/>
      <c r="X63783" s="53"/>
      <c r="Y63783" s="55"/>
    </row>
    <row r="63784" spans="21:25" x14ac:dyDescent="0.2">
      <c r="U63784" s="55"/>
      <c r="V63784" s="53"/>
      <c r="W63784" s="53"/>
      <c r="X63784" s="53"/>
      <c r="Y63784" s="55"/>
    </row>
    <row r="63785" spans="21:25" x14ac:dyDescent="0.2">
      <c r="U63785" s="55"/>
      <c r="V63785" s="53"/>
      <c r="W63785" s="53"/>
      <c r="X63785" s="53"/>
      <c r="Y63785" s="55"/>
    </row>
    <row r="63786" spans="21:25" x14ac:dyDescent="0.2">
      <c r="U63786" s="55"/>
      <c r="V63786" s="53"/>
      <c r="W63786" s="53"/>
      <c r="X63786" s="53"/>
      <c r="Y63786" s="55"/>
    </row>
    <row r="63787" spans="21:25" x14ac:dyDescent="0.2">
      <c r="U63787" s="55"/>
      <c r="V63787" s="53"/>
      <c r="W63787" s="53"/>
      <c r="X63787" s="53"/>
      <c r="Y63787" s="55"/>
    </row>
    <row r="63788" spans="21:25" x14ac:dyDescent="0.2">
      <c r="U63788" s="55"/>
      <c r="V63788" s="53"/>
      <c r="W63788" s="53"/>
      <c r="X63788" s="53"/>
      <c r="Y63788" s="55"/>
    </row>
    <row r="63789" spans="21:25" x14ac:dyDescent="0.2">
      <c r="U63789" s="55"/>
      <c r="V63789" s="53"/>
      <c r="W63789" s="53"/>
      <c r="X63789" s="53"/>
      <c r="Y63789" s="55"/>
    </row>
    <row r="63790" spans="21:25" x14ac:dyDescent="0.2">
      <c r="U63790" s="55"/>
      <c r="V63790" s="53"/>
      <c r="W63790" s="53"/>
      <c r="X63790" s="53"/>
      <c r="Y63790" s="55"/>
    </row>
    <row r="63791" spans="21:25" x14ac:dyDescent="0.2">
      <c r="U63791" s="55"/>
      <c r="V63791" s="53"/>
      <c r="W63791" s="53"/>
      <c r="X63791" s="53"/>
      <c r="Y63791" s="55"/>
    </row>
    <row r="63792" spans="21:25" x14ac:dyDescent="0.2">
      <c r="U63792" s="55"/>
      <c r="V63792" s="53"/>
      <c r="W63792" s="53"/>
      <c r="X63792" s="53"/>
      <c r="Y63792" s="55"/>
    </row>
    <row r="63793" spans="21:25" x14ac:dyDescent="0.2">
      <c r="U63793" s="55"/>
      <c r="V63793" s="53"/>
      <c r="W63793" s="53"/>
      <c r="X63793" s="53"/>
      <c r="Y63793" s="55"/>
    </row>
    <row r="63794" spans="21:25" x14ac:dyDescent="0.2">
      <c r="U63794" s="55"/>
      <c r="V63794" s="53"/>
      <c r="W63794" s="53"/>
      <c r="X63794" s="53"/>
      <c r="Y63794" s="55"/>
    </row>
    <row r="63795" spans="21:25" x14ac:dyDescent="0.2">
      <c r="U63795" s="55"/>
      <c r="V63795" s="53"/>
      <c r="W63795" s="53"/>
      <c r="X63795" s="53"/>
      <c r="Y63795" s="55"/>
    </row>
    <row r="63796" spans="21:25" x14ac:dyDescent="0.2">
      <c r="U63796" s="55"/>
      <c r="V63796" s="53"/>
      <c r="W63796" s="53"/>
      <c r="X63796" s="53"/>
      <c r="Y63796" s="55"/>
    </row>
    <row r="63797" spans="21:25" x14ac:dyDescent="0.2">
      <c r="U63797" s="55"/>
      <c r="V63797" s="53"/>
      <c r="W63797" s="53"/>
      <c r="X63797" s="53"/>
      <c r="Y63797" s="55"/>
    </row>
    <row r="63798" spans="21:25" x14ac:dyDescent="0.2">
      <c r="U63798" s="55"/>
      <c r="V63798" s="53"/>
      <c r="W63798" s="53"/>
      <c r="X63798" s="53"/>
      <c r="Y63798" s="55"/>
    </row>
    <row r="63799" spans="21:25" x14ac:dyDescent="0.2">
      <c r="U63799" s="55"/>
      <c r="V63799" s="53"/>
      <c r="W63799" s="53"/>
      <c r="X63799" s="53"/>
      <c r="Y63799" s="55"/>
    </row>
    <row r="63800" spans="21:25" x14ac:dyDescent="0.2">
      <c r="U63800" s="55"/>
      <c r="V63800" s="53"/>
      <c r="W63800" s="53"/>
      <c r="X63800" s="53"/>
      <c r="Y63800" s="55"/>
    </row>
    <row r="63801" spans="21:25" x14ac:dyDescent="0.2">
      <c r="U63801" s="55"/>
      <c r="V63801" s="53"/>
      <c r="W63801" s="53"/>
      <c r="X63801" s="53"/>
      <c r="Y63801" s="55"/>
    </row>
    <row r="63802" spans="21:25" x14ac:dyDescent="0.2">
      <c r="U63802" s="55"/>
      <c r="V63802" s="53"/>
      <c r="W63802" s="53"/>
      <c r="X63802" s="53"/>
      <c r="Y63802" s="55"/>
    </row>
    <row r="63803" spans="21:25" x14ac:dyDescent="0.2">
      <c r="U63803" s="55"/>
      <c r="V63803" s="53"/>
      <c r="W63803" s="53"/>
      <c r="X63803" s="53"/>
      <c r="Y63803" s="55"/>
    </row>
    <row r="63804" spans="21:25" x14ac:dyDescent="0.2">
      <c r="U63804" s="55"/>
      <c r="V63804" s="53"/>
      <c r="W63804" s="53"/>
      <c r="X63804" s="53"/>
      <c r="Y63804" s="55"/>
    </row>
    <row r="63805" spans="21:25" x14ac:dyDescent="0.2">
      <c r="U63805" s="55"/>
      <c r="V63805" s="53"/>
      <c r="W63805" s="53"/>
      <c r="X63805" s="53"/>
      <c r="Y63805" s="55"/>
    </row>
    <row r="63806" spans="21:25" x14ac:dyDescent="0.2">
      <c r="U63806" s="55"/>
      <c r="V63806" s="53"/>
      <c r="W63806" s="53"/>
      <c r="X63806" s="53"/>
      <c r="Y63806" s="55"/>
    </row>
    <row r="63807" spans="21:25" x14ac:dyDescent="0.2">
      <c r="U63807" s="55"/>
      <c r="V63807" s="53"/>
      <c r="W63807" s="53"/>
      <c r="X63807" s="53"/>
      <c r="Y63807" s="55"/>
    </row>
    <row r="63808" spans="21:25" x14ac:dyDescent="0.2">
      <c r="U63808" s="55"/>
      <c r="V63808" s="53"/>
      <c r="W63808" s="53"/>
      <c r="X63808" s="53"/>
      <c r="Y63808" s="55"/>
    </row>
    <row r="63809" spans="21:25" x14ac:dyDescent="0.2">
      <c r="U63809" s="55"/>
      <c r="V63809" s="53"/>
      <c r="W63809" s="53"/>
      <c r="X63809" s="53"/>
      <c r="Y63809" s="55"/>
    </row>
    <row r="63810" spans="21:25" x14ac:dyDescent="0.2">
      <c r="U63810" s="55"/>
      <c r="V63810" s="53"/>
      <c r="W63810" s="53"/>
      <c r="X63810" s="53"/>
      <c r="Y63810" s="55"/>
    </row>
    <row r="63811" spans="21:25" x14ac:dyDescent="0.2">
      <c r="U63811" s="55"/>
      <c r="V63811" s="53"/>
      <c r="W63811" s="53"/>
      <c r="X63811" s="53"/>
      <c r="Y63811" s="55"/>
    </row>
    <row r="63812" spans="21:25" x14ac:dyDescent="0.2">
      <c r="U63812" s="55"/>
      <c r="V63812" s="53"/>
      <c r="W63812" s="53"/>
      <c r="X63812" s="53"/>
      <c r="Y63812" s="55"/>
    </row>
    <row r="63813" spans="21:25" x14ac:dyDescent="0.2">
      <c r="U63813" s="55"/>
      <c r="V63813" s="53"/>
      <c r="W63813" s="53"/>
      <c r="X63813" s="53"/>
      <c r="Y63813" s="55"/>
    </row>
    <row r="63814" spans="21:25" x14ac:dyDescent="0.2">
      <c r="U63814" s="55"/>
      <c r="V63814" s="53"/>
      <c r="W63814" s="53"/>
      <c r="X63814" s="53"/>
      <c r="Y63814" s="55"/>
    </row>
    <row r="63815" spans="21:25" x14ac:dyDescent="0.2">
      <c r="U63815" s="55"/>
      <c r="V63815" s="53"/>
      <c r="W63815" s="53"/>
      <c r="X63815" s="53"/>
      <c r="Y63815" s="55"/>
    </row>
    <row r="63816" spans="21:25" x14ac:dyDescent="0.2">
      <c r="U63816" s="55"/>
      <c r="V63816" s="53"/>
      <c r="W63816" s="53"/>
      <c r="X63816" s="53"/>
      <c r="Y63816" s="55"/>
    </row>
    <row r="63817" spans="21:25" x14ac:dyDescent="0.2">
      <c r="U63817" s="55"/>
      <c r="V63817" s="53"/>
      <c r="W63817" s="53"/>
      <c r="X63817" s="53"/>
      <c r="Y63817" s="55"/>
    </row>
    <row r="63818" spans="21:25" x14ac:dyDescent="0.2">
      <c r="U63818" s="55"/>
      <c r="V63818" s="53"/>
      <c r="W63818" s="53"/>
      <c r="X63818" s="53"/>
      <c r="Y63818" s="55"/>
    </row>
    <row r="63819" spans="21:25" x14ac:dyDescent="0.2">
      <c r="U63819" s="55"/>
      <c r="V63819" s="53"/>
      <c r="W63819" s="53"/>
      <c r="X63819" s="53"/>
      <c r="Y63819" s="55"/>
    </row>
    <row r="63820" spans="21:25" x14ac:dyDescent="0.2">
      <c r="U63820" s="55"/>
      <c r="V63820" s="53"/>
      <c r="W63820" s="53"/>
      <c r="X63820" s="53"/>
      <c r="Y63820" s="55"/>
    </row>
    <row r="63821" spans="21:25" x14ac:dyDescent="0.2">
      <c r="U63821" s="55"/>
      <c r="V63821" s="53"/>
      <c r="W63821" s="53"/>
      <c r="X63821" s="53"/>
      <c r="Y63821" s="55"/>
    </row>
    <row r="63822" spans="21:25" x14ac:dyDescent="0.2">
      <c r="U63822" s="55"/>
      <c r="V63822" s="53"/>
      <c r="W63822" s="53"/>
      <c r="X63822" s="53"/>
      <c r="Y63822" s="55"/>
    </row>
    <row r="63823" spans="21:25" x14ac:dyDescent="0.2">
      <c r="U63823" s="55"/>
      <c r="V63823" s="53"/>
      <c r="W63823" s="53"/>
      <c r="X63823" s="53"/>
      <c r="Y63823" s="55"/>
    </row>
    <row r="63824" spans="21:25" x14ac:dyDescent="0.2">
      <c r="U63824" s="55"/>
      <c r="V63824" s="53"/>
      <c r="W63824" s="53"/>
      <c r="X63824" s="53"/>
      <c r="Y63824" s="55"/>
    </row>
    <row r="63825" spans="21:25" x14ac:dyDescent="0.2">
      <c r="U63825" s="55"/>
      <c r="V63825" s="53"/>
      <c r="W63825" s="53"/>
      <c r="X63825" s="53"/>
      <c r="Y63825" s="55"/>
    </row>
    <row r="63826" spans="21:25" x14ac:dyDescent="0.2">
      <c r="U63826" s="55"/>
      <c r="V63826" s="53"/>
      <c r="W63826" s="53"/>
      <c r="X63826" s="53"/>
      <c r="Y63826" s="55"/>
    </row>
    <row r="63827" spans="21:25" x14ac:dyDescent="0.2">
      <c r="U63827" s="55"/>
      <c r="V63827" s="53"/>
      <c r="W63827" s="53"/>
      <c r="X63827" s="53"/>
      <c r="Y63827" s="55"/>
    </row>
    <row r="63828" spans="21:25" x14ac:dyDescent="0.2">
      <c r="U63828" s="55"/>
      <c r="V63828" s="53"/>
      <c r="W63828" s="53"/>
      <c r="X63828" s="53"/>
      <c r="Y63828" s="55"/>
    </row>
    <row r="63829" spans="21:25" x14ac:dyDescent="0.2">
      <c r="U63829" s="55"/>
      <c r="V63829" s="53"/>
      <c r="W63829" s="53"/>
      <c r="X63829" s="53"/>
      <c r="Y63829" s="55"/>
    </row>
    <row r="63830" spans="21:25" x14ac:dyDescent="0.2">
      <c r="U63830" s="55"/>
      <c r="V63830" s="53"/>
      <c r="W63830" s="53"/>
      <c r="X63830" s="53"/>
      <c r="Y63830" s="55"/>
    </row>
    <row r="63831" spans="21:25" x14ac:dyDescent="0.2">
      <c r="U63831" s="55"/>
      <c r="V63831" s="53"/>
      <c r="W63831" s="53"/>
      <c r="X63831" s="53"/>
      <c r="Y63831" s="55"/>
    </row>
    <row r="63832" spans="21:25" x14ac:dyDescent="0.2">
      <c r="U63832" s="55"/>
      <c r="V63832" s="53"/>
      <c r="W63832" s="53"/>
      <c r="X63832" s="53"/>
      <c r="Y63832" s="55"/>
    </row>
    <row r="63833" spans="21:25" x14ac:dyDescent="0.2">
      <c r="U63833" s="55"/>
      <c r="V63833" s="53"/>
      <c r="W63833" s="53"/>
      <c r="X63833" s="53"/>
      <c r="Y63833" s="55"/>
    </row>
    <row r="63834" spans="21:25" x14ac:dyDescent="0.2">
      <c r="U63834" s="55"/>
      <c r="V63834" s="53"/>
      <c r="W63834" s="53"/>
      <c r="X63834" s="53"/>
      <c r="Y63834" s="55"/>
    </row>
    <row r="63835" spans="21:25" x14ac:dyDescent="0.2">
      <c r="U63835" s="55"/>
      <c r="V63835" s="53"/>
      <c r="W63835" s="53"/>
      <c r="X63835" s="53"/>
      <c r="Y63835" s="55"/>
    </row>
    <row r="63836" spans="21:25" x14ac:dyDescent="0.2">
      <c r="U63836" s="55"/>
      <c r="V63836" s="53"/>
      <c r="W63836" s="53"/>
      <c r="X63836" s="53"/>
      <c r="Y63836" s="55"/>
    </row>
    <row r="63837" spans="21:25" x14ac:dyDescent="0.2">
      <c r="U63837" s="55"/>
      <c r="V63837" s="53"/>
      <c r="W63837" s="53"/>
      <c r="X63837" s="53"/>
      <c r="Y63837" s="55"/>
    </row>
    <row r="63838" spans="21:25" x14ac:dyDescent="0.2">
      <c r="U63838" s="55"/>
      <c r="V63838" s="53"/>
      <c r="W63838" s="53"/>
      <c r="X63838" s="53"/>
      <c r="Y63838" s="55"/>
    </row>
    <row r="63839" spans="21:25" x14ac:dyDescent="0.2">
      <c r="U63839" s="55"/>
      <c r="V63839" s="53"/>
      <c r="W63839" s="53"/>
      <c r="X63839" s="53"/>
      <c r="Y63839" s="55"/>
    </row>
    <row r="63840" spans="21:25" x14ac:dyDescent="0.2">
      <c r="U63840" s="55"/>
      <c r="V63840" s="53"/>
      <c r="W63840" s="53"/>
      <c r="X63840" s="53"/>
      <c r="Y63840" s="55"/>
    </row>
    <row r="63841" spans="21:25" x14ac:dyDescent="0.2">
      <c r="U63841" s="55"/>
      <c r="V63841" s="53"/>
      <c r="W63841" s="53"/>
      <c r="X63841" s="53"/>
      <c r="Y63841" s="55"/>
    </row>
    <row r="63842" spans="21:25" x14ac:dyDescent="0.2">
      <c r="U63842" s="55"/>
      <c r="V63842" s="53"/>
      <c r="W63842" s="53"/>
      <c r="X63842" s="53"/>
      <c r="Y63842" s="55"/>
    </row>
    <row r="63843" spans="21:25" x14ac:dyDescent="0.2">
      <c r="U63843" s="55"/>
      <c r="V63843" s="53"/>
      <c r="W63843" s="53"/>
      <c r="X63843" s="53"/>
      <c r="Y63843" s="55"/>
    </row>
    <row r="63844" spans="21:25" x14ac:dyDescent="0.2">
      <c r="U63844" s="55"/>
      <c r="V63844" s="53"/>
      <c r="W63844" s="53"/>
      <c r="X63844" s="53"/>
      <c r="Y63844" s="55"/>
    </row>
    <row r="63845" spans="21:25" x14ac:dyDescent="0.2">
      <c r="U63845" s="55"/>
      <c r="V63845" s="53"/>
      <c r="W63845" s="53"/>
      <c r="X63845" s="53"/>
      <c r="Y63845" s="55"/>
    </row>
    <row r="63846" spans="21:25" x14ac:dyDescent="0.2">
      <c r="U63846" s="55"/>
      <c r="V63846" s="53"/>
      <c r="W63846" s="53"/>
      <c r="X63846" s="53"/>
      <c r="Y63846" s="55"/>
    </row>
    <row r="63847" spans="21:25" x14ac:dyDescent="0.2">
      <c r="U63847" s="55"/>
      <c r="V63847" s="53"/>
      <c r="W63847" s="53"/>
      <c r="X63847" s="53"/>
      <c r="Y63847" s="55"/>
    </row>
    <row r="63848" spans="21:25" x14ac:dyDescent="0.2">
      <c r="U63848" s="55"/>
      <c r="V63848" s="53"/>
      <c r="W63848" s="53"/>
      <c r="X63848" s="53"/>
      <c r="Y63848" s="55"/>
    </row>
    <row r="63849" spans="21:25" x14ac:dyDescent="0.2">
      <c r="U63849" s="55"/>
      <c r="V63849" s="53"/>
      <c r="W63849" s="53"/>
      <c r="X63849" s="53"/>
      <c r="Y63849" s="55"/>
    </row>
    <row r="63850" spans="21:25" x14ac:dyDescent="0.2">
      <c r="U63850" s="55"/>
      <c r="V63850" s="53"/>
      <c r="W63850" s="53"/>
      <c r="X63850" s="53"/>
      <c r="Y63850" s="55"/>
    </row>
    <row r="63851" spans="21:25" x14ac:dyDescent="0.2">
      <c r="U63851" s="55"/>
      <c r="V63851" s="53"/>
      <c r="W63851" s="53"/>
      <c r="X63851" s="53"/>
      <c r="Y63851" s="55"/>
    </row>
    <row r="63852" spans="21:25" x14ac:dyDescent="0.2">
      <c r="U63852" s="55"/>
      <c r="V63852" s="53"/>
      <c r="W63852" s="53"/>
      <c r="X63852" s="53"/>
      <c r="Y63852" s="55"/>
    </row>
    <row r="63853" spans="21:25" x14ac:dyDescent="0.2">
      <c r="U63853" s="55"/>
      <c r="V63853" s="53"/>
      <c r="W63853" s="53"/>
      <c r="X63853" s="53"/>
      <c r="Y63853" s="55"/>
    </row>
    <row r="63854" spans="21:25" x14ac:dyDescent="0.2">
      <c r="U63854" s="55"/>
      <c r="V63854" s="53"/>
      <c r="W63854" s="53"/>
      <c r="X63854" s="53"/>
      <c r="Y63854" s="55"/>
    </row>
    <row r="63855" spans="21:25" x14ac:dyDescent="0.2">
      <c r="U63855" s="55"/>
      <c r="V63855" s="53"/>
      <c r="W63855" s="53"/>
      <c r="X63855" s="53"/>
      <c r="Y63855" s="55"/>
    </row>
    <row r="63856" spans="21:25" x14ac:dyDescent="0.2">
      <c r="U63856" s="55"/>
      <c r="V63856" s="53"/>
      <c r="W63856" s="53"/>
      <c r="X63856" s="53"/>
      <c r="Y63856" s="55"/>
    </row>
    <row r="63857" spans="21:25" x14ac:dyDescent="0.2">
      <c r="U63857" s="55"/>
      <c r="V63857" s="53"/>
      <c r="W63857" s="53"/>
      <c r="X63857" s="53"/>
      <c r="Y63857" s="55"/>
    </row>
    <row r="63858" spans="21:25" x14ac:dyDescent="0.2">
      <c r="U63858" s="55"/>
      <c r="V63858" s="53"/>
      <c r="W63858" s="53"/>
      <c r="X63858" s="53"/>
      <c r="Y63858" s="55"/>
    </row>
    <row r="63859" spans="21:25" x14ac:dyDescent="0.2">
      <c r="U63859" s="55"/>
      <c r="V63859" s="53"/>
      <c r="W63859" s="53"/>
      <c r="X63859" s="53"/>
      <c r="Y63859" s="55"/>
    </row>
    <row r="63860" spans="21:25" x14ac:dyDescent="0.2">
      <c r="U63860" s="55"/>
      <c r="V63860" s="53"/>
      <c r="W63860" s="53"/>
      <c r="X63860" s="53"/>
      <c r="Y63860" s="55"/>
    </row>
    <row r="63861" spans="21:25" x14ac:dyDescent="0.2">
      <c r="U63861" s="55"/>
      <c r="V63861" s="53"/>
      <c r="W63861" s="53"/>
      <c r="X63861" s="53"/>
      <c r="Y63861" s="55"/>
    </row>
    <row r="63862" spans="21:25" x14ac:dyDescent="0.2">
      <c r="U63862" s="55"/>
      <c r="V63862" s="53"/>
      <c r="W63862" s="53"/>
      <c r="X63862" s="53"/>
      <c r="Y63862" s="55"/>
    </row>
    <row r="63863" spans="21:25" x14ac:dyDescent="0.2">
      <c r="U63863" s="55"/>
      <c r="V63863" s="53"/>
      <c r="W63863" s="53"/>
      <c r="X63863" s="53"/>
      <c r="Y63863" s="55"/>
    </row>
    <row r="63864" spans="21:25" x14ac:dyDescent="0.2">
      <c r="U63864" s="55"/>
      <c r="V63864" s="53"/>
      <c r="W63864" s="53"/>
      <c r="X63864" s="53"/>
      <c r="Y63864" s="55"/>
    </row>
    <row r="63865" spans="21:25" x14ac:dyDescent="0.2">
      <c r="U63865" s="55"/>
      <c r="V63865" s="53"/>
      <c r="W63865" s="53"/>
      <c r="X63865" s="53"/>
      <c r="Y63865" s="55"/>
    </row>
    <row r="63866" spans="21:25" x14ac:dyDescent="0.2">
      <c r="U63866" s="55"/>
      <c r="V63866" s="53"/>
      <c r="W63866" s="53"/>
      <c r="X63866" s="53"/>
      <c r="Y63866" s="55"/>
    </row>
    <row r="63867" spans="21:25" x14ac:dyDescent="0.2">
      <c r="U63867" s="55"/>
      <c r="V63867" s="53"/>
      <c r="W63867" s="53"/>
      <c r="X63867" s="53"/>
      <c r="Y63867" s="55"/>
    </row>
    <row r="63868" spans="21:25" x14ac:dyDescent="0.2">
      <c r="U63868" s="55"/>
      <c r="V63868" s="53"/>
      <c r="W63868" s="53"/>
      <c r="X63868" s="53"/>
      <c r="Y63868" s="55"/>
    </row>
    <row r="63869" spans="21:25" x14ac:dyDescent="0.2">
      <c r="U63869" s="55"/>
      <c r="V63869" s="53"/>
      <c r="W63869" s="53"/>
      <c r="X63869" s="53"/>
      <c r="Y63869" s="55"/>
    </row>
    <row r="63870" spans="21:25" x14ac:dyDescent="0.2">
      <c r="U63870" s="55"/>
      <c r="V63870" s="53"/>
      <c r="W63870" s="53"/>
      <c r="X63870" s="53"/>
      <c r="Y63870" s="55"/>
    </row>
    <row r="63871" spans="21:25" x14ac:dyDescent="0.2">
      <c r="U63871" s="55"/>
      <c r="V63871" s="53"/>
      <c r="W63871" s="53"/>
      <c r="X63871" s="53"/>
      <c r="Y63871" s="55"/>
    </row>
    <row r="63872" spans="21:25" x14ac:dyDescent="0.2">
      <c r="U63872" s="55"/>
      <c r="V63872" s="53"/>
      <c r="W63872" s="53"/>
      <c r="X63872" s="53"/>
      <c r="Y63872" s="55"/>
    </row>
    <row r="63873" spans="21:25" x14ac:dyDescent="0.2">
      <c r="U63873" s="55"/>
      <c r="V63873" s="53"/>
      <c r="W63873" s="53"/>
      <c r="X63873" s="53"/>
      <c r="Y63873" s="55"/>
    </row>
    <row r="63874" spans="21:25" x14ac:dyDescent="0.2">
      <c r="U63874" s="55"/>
      <c r="V63874" s="53"/>
      <c r="W63874" s="53"/>
      <c r="X63874" s="53"/>
      <c r="Y63874" s="55"/>
    </row>
    <row r="63875" spans="21:25" x14ac:dyDescent="0.2">
      <c r="U63875" s="55"/>
      <c r="V63875" s="53"/>
      <c r="W63875" s="53"/>
      <c r="X63875" s="53"/>
      <c r="Y63875" s="55"/>
    </row>
    <row r="63876" spans="21:25" x14ac:dyDescent="0.2">
      <c r="U63876" s="55"/>
      <c r="V63876" s="53"/>
      <c r="W63876" s="53"/>
      <c r="X63876" s="53"/>
      <c r="Y63876" s="55"/>
    </row>
    <row r="63877" spans="21:25" x14ac:dyDescent="0.2">
      <c r="U63877" s="55"/>
      <c r="V63877" s="53"/>
      <c r="W63877" s="53"/>
      <c r="X63877" s="53"/>
      <c r="Y63877" s="55"/>
    </row>
    <row r="63878" spans="21:25" x14ac:dyDescent="0.2">
      <c r="U63878" s="55"/>
      <c r="V63878" s="53"/>
      <c r="W63878" s="53"/>
      <c r="X63878" s="53"/>
      <c r="Y63878" s="55"/>
    </row>
    <row r="63879" spans="21:25" x14ac:dyDescent="0.2">
      <c r="U63879" s="55"/>
      <c r="V63879" s="53"/>
      <c r="W63879" s="53"/>
      <c r="X63879" s="53"/>
      <c r="Y63879" s="55"/>
    </row>
    <row r="63880" spans="21:25" x14ac:dyDescent="0.2">
      <c r="U63880" s="55"/>
      <c r="V63880" s="53"/>
      <c r="W63880" s="53"/>
      <c r="X63880" s="53"/>
      <c r="Y63880" s="55"/>
    </row>
    <row r="63881" spans="21:25" x14ac:dyDescent="0.2">
      <c r="U63881" s="55"/>
      <c r="V63881" s="53"/>
      <c r="W63881" s="53"/>
      <c r="X63881" s="53"/>
      <c r="Y63881" s="55"/>
    </row>
    <row r="63882" spans="21:25" x14ac:dyDescent="0.2">
      <c r="U63882" s="55"/>
      <c r="V63882" s="53"/>
      <c r="W63882" s="53"/>
      <c r="X63882" s="53"/>
      <c r="Y63882" s="55"/>
    </row>
    <row r="63883" spans="21:25" x14ac:dyDescent="0.2">
      <c r="U63883" s="55"/>
      <c r="V63883" s="53"/>
      <c r="W63883" s="53"/>
      <c r="X63883" s="53"/>
      <c r="Y63883" s="55"/>
    </row>
    <row r="63884" spans="21:25" x14ac:dyDescent="0.2">
      <c r="U63884" s="55"/>
      <c r="V63884" s="53"/>
      <c r="W63884" s="53"/>
      <c r="X63884" s="53"/>
      <c r="Y63884" s="55"/>
    </row>
    <row r="63885" spans="21:25" x14ac:dyDescent="0.2">
      <c r="U63885" s="55"/>
      <c r="V63885" s="53"/>
      <c r="W63885" s="53"/>
      <c r="X63885" s="53"/>
      <c r="Y63885" s="55"/>
    </row>
    <row r="63886" spans="21:25" x14ac:dyDescent="0.2">
      <c r="U63886" s="55"/>
      <c r="V63886" s="53"/>
      <c r="W63886" s="53"/>
      <c r="X63886" s="53"/>
      <c r="Y63886" s="55"/>
    </row>
    <row r="63887" spans="21:25" x14ac:dyDescent="0.2">
      <c r="U63887" s="55"/>
      <c r="V63887" s="53"/>
      <c r="W63887" s="53"/>
      <c r="X63887" s="53"/>
      <c r="Y63887" s="55"/>
    </row>
    <row r="63888" spans="21:25" x14ac:dyDescent="0.2">
      <c r="U63888" s="55"/>
      <c r="V63888" s="53"/>
      <c r="W63888" s="53"/>
      <c r="X63888" s="53"/>
      <c r="Y63888" s="55"/>
    </row>
    <row r="63889" spans="21:25" x14ac:dyDescent="0.2">
      <c r="U63889" s="55"/>
      <c r="V63889" s="53"/>
      <c r="W63889" s="53"/>
      <c r="X63889" s="53"/>
      <c r="Y63889" s="55"/>
    </row>
    <row r="63890" spans="21:25" x14ac:dyDescent="0.2">
      <c r="U63890" s="55"/>
      <c r="V63890" s="53"/>
      <c r="W63890" s="53"/>
      <c r="X63890" s="53"/>
      <c r="Y63890" s="55"/>
    </row>
    <row r="63891" spans="21:25" x14ac:dyDescent="0.2">
      <c r="U63891" s="55"/>
      <c r="V63891" s="53"/>
      <c r="W63891" s="53"/>
      <c r="X63891" s="53"/>
      <c r="Y63891" s="55"/>
    </row>
    <row r="63892" spans="21:25" x14ac:dyDescent="0.2">
      <c r="U63892" s="55"/>
      <c r="V63892" s="53"/>
      <c r="W63892" s="53"/>
      <c r="X63892" s="53"/>
      <c r="Y63892" s="55"/>
    </row>
    <row r="63893" spans="21:25" x14ac:dyDescent="0.2">
      <c r="U63893" s="55"/>
      <c r="V63893" s="53"/>
      <c r="W63893" s="53"/>
      <c r="X63893" s="53"/>
      <c r="Y63893" s="55"/>
    </row>
    <row r="63894" spans="21:25" x14ac:dyDescent="0.2">
      <c r="U63894" s="55"/>
      <c r="V63894" s="53"/>
      <c r="W63894" s="53"/>
      <c r="X63894" s="53"/>
      <c r="Y63894" s="55"/>
    </row>
    <row r="63895" spans="21:25" x14ac:dyDescent="0.2">
      <c r="U63895" s="55"/>
      <c r="V63895" s="53"/>
      <c r="W63895" s="53"/>
      <c r="X63895" s="53"/>
      <c r="Y63895" s="55"/>
    </row>
    <row r="63896" spans="21:25" x14ac:dyDescent="0.2">
      <c r="U63896" s="55"/>
      <c r="V63896" s="53"/>
      <c r="W63896" s="53"/>
      <c r="X63896" s="53"/>
      <c r="Y63896" s="55"/>
    </row>
    <row r="63897" spans="21:25" x14ac:dyDescent="0.2">
      <c r="U63897" s="55"/>
      <c r="V63897" s="53"/>
      <c r="W63897" s="53"/>
      <c r="X63897" s="53"/>
      <c r="Y63897" s="55"/>
    </row>
    <row r="63898" spans="21:25" x14ac:dyDescent="0.2">
      <c r="U63898" s="55"/>
      <c r="V63898" s="53"/>
      <c r="W63898" s="53"/>
      <c r="X63898" s="53"/>
      <c r="Y63898" s="55"/>
    </row>
    <row r="63899" spans="21:25" x14ac:dyDescent="0.2">
      <c r="U63899" s="55"/>
      <c r="V63899" s="53"/>
      <c r="W63899" s="53"/>
      <c r="X63899" s="53"/>
      <c r="Y63899" s="55"/>
    </row>
    <row r="63900" spans="21:25" x14ac:dyDescent="0.2">
      <c r="U63900" s="55"/>
      <c r="V63900" s="53"/>
      <c r="W63900" s="53"/>
      <c r="X63900" s="53"/>
      <c r="Y63900" s="55"/>
    </row>
    <row r="63901" spans="21:25" x14ac:dyDescent="0.2">
      <c r="U63901" s="55"/>
      <c r="V63901" s="53"/>
      <c r="W63901" s="53"/>
      <c r="X63901" s="53"/>
      <c r="Y63901" s="55"/>
    </row>
    <row r="63902" spans="21:25" x14ac:dyDescent="0.2">
      <c r="U63902" s="55"/>
      <c r="V63902" s="53"/>
      <c r="W63902" s="53"/>
      <c r="X63902" s="53"/>
      <c r="Y63902" s="55"/>
    </row>
    <row r="63903" spans="21:25" x14ac:dyDescent="0.2">
      <c r="U63903" s="55"/>
      <c r="V63903" s="53"/>
      <c r="W63903" s="53"/>
      <c r="X63903" s="53"/>
      <c r="Y63903" s="55"/>
    </row>
    <row r="63904" spans="21:25" x14ac:dyDescent="0.2">
      <c r="U63904" s="55"/>
      <c r="V63904" s="53"/>
      <c r="W63904" s="53"/>
      <c r="X63904" s="53"/>
      <c r="Y63904" s="55"/>
    </row>
    <row r="63905" spans="21:25" x14ac:dyDescent="0.2">
      <c r="U63905" s="55"/>
      <c r="V63905" s="53"/>
      <c r="W63905" s="53"/>
      <c r="X63905" s="53"/>
      <c r="Y63905" s="55"/>
    </row>
    <row r="63906" spans="21:25" x14ac:dyDescent="0.2">
      <c r="U63906" s="55"/>
      <c r="V63906" s="53"/>
      <c r="W63906" s="53"/>
      <c r="X63906" s="53"/>
      <c r="Y63906" s="55"/>
    </row>
    <row r="63907" spans="21:25" x14ac:dyDescent="0.2">
      <c r="U63907" s="55"/>
      <c r="V63907" s="53"/>
      <c r="W63907" s="53"/>
      <c r="X63907" s="53"/>
      <c r="Y63907" s="55"/>
    </row>
    <row r="63908" spans="21:25" x14ac:dyDescent="0.2">
      <c r="U63908" s="55"/>
      <c r="V63908" s="53"/>
      <c r="W63908" s="53"/>
      <c r="X63908" s="53"/>
      <c r="Y63908" s="55"/>
    </row>
    <row r="63909" spans="21:25" x14ac:dyDescent="0.2">
      <c r="U63909" s="55"/>
      <c r="V63909" s="53"/>
      <c r="W63909" s="53"/>
      <c r="X63909" s="53"/>
      <c r="Y63909" s="55"/>
    </row>
    <row r="63910" spans="21:25" x14ac:dyDescent="0.2">
      <c r="U63910" s="55"/>
      <c r="V63910" s="53"/>
      <c r="W63910" s="53"/>
      <c r="X63910" s="53"/>
      <c r="Y63910" s="55"/>
    </row>
    <row r="63911" spans="21:25" x14ac:dyDescent="0.2">
      <c r="U63911" s="55"/>
      <c r="V63911" s="53"/>
      <c r="W63911" s="53"/>
      <c r="X63911" s="53"/>
      <c r="Y63911" s="55"/>
    </row>
    <row r="63912" spans="21:25" x14ac:dyDescent="0.2">
      <c r="U63912" s="55"/>
      <c r="V63912" s="53"/>
      <c r="W63912" s="53"/>
      <c r="X63912" s="53"/>
      <c r="Y63912" s="55"/>
    </row>
    <row r="63913" spans="21:25" x14ac:dyDescent="0.2">
      <c r="U63913" s="55"/>
      <c r="V63913" s="53"/>
      <c r="W63913" s="53"/>
      <c r="X63913" s="53"/>
      <c r="Y63913" s="55"/>
    </row>
    <row r="63914" spans="21:25" x14ac:dyDescent="0.2">
      <c r="U63914" s="55"/>
      <c r="V63914" s="53"/>
      <c r="W63914" s="53"/>
      <c r="X63914" s="53"/>
      <c r="Y63914" s="55"/>
    </row>
    <row r="63915" spans="21:25" x14ac:dyDescent="0.2">
      <c r="U63915" s="55"/>
      <c r="V63915" s="53"/>
      <c r="W63915" s="53"/>
      <c r="X63915" s="53"/>
      <c r="Y63915" s="55"/>
    </row>
    <row r="63916" spans="21:25" x14ac:dyDescent="0.2">
      <c r="U63916" s="55"/>
      <c r="V63916" s="53"/>
      <c r="W63916" s="53"/>
      <c r="X63916" s="53"/>
      <c r="Y63916" s="55"/>
    </row>
    <row r="63917" spans="21:25" x14ac:dyDescent="0.2">
      <c r="U63917" s="55"/>
      <c r="V63917" s="53"/>
      <c r="W63917" s="53"/>
      <c r="X63917" s="53"/>
      <c r="Y63917" s="55"/>
    </row>
    <row r="63918" spans="21:25" x14ac:dyDescent="0.2">
      <c r="U63918" s="55"/>
      <c r="V63918" s="53"/>
      <c r="W63918" s="53"/>
      <c r="X63918" s="53"/>
      <c r="Y63918" s="55"/>
    </row>
    <row r="63919" spans="21:25" x14ac:dyDescent="0.2">
      <c r="U63919" s="55"/>
      <c r="V63919" s="53"/>
      <c r="W63919" s="53"/>
      <c r="X63919" s="53"/>
      <c r="Y63919" s="55"/>
    </row>
    <row r="63920" spans="21:25" x14ac:dyDescent="0.2">
      <c r="U63920" s="55"/>
      <c r="V63920" s="53"/>
      <c r="W63920" s="53"/>
      <c r="X63920" s="53"/>
      <c r="Y63920" s="55"/>
    </row>
    <row r="63921" spans="21:25" x14ac:dyDescent="0.2">
      <c r="U63921" s="55"/>
      <c r="V63921" s="53"/>
      <c r="W63921" s="53"/>
      <c r="X63921" s="53"/>
      <c r="Y63921" s="55"/>
    </row>
    <row r="63922" spans="21:25" x14ac:dyDescent="0.2">
      <c r="U63922" s="55"/>
      <c r="V63922" s="53"/>
      <c r="W63922" s="53"/>
      <c r="X63922" s="53"/>
      <c r="Y63922" s="55"/>
    </row>
    <row r="63923" spans="21:25" x14ac:dyDescent="0.2">
      <c r="U63923" s="55"/>
      <c r="V63923" s="53"/>
      <c r="W63923" s="53"/>
      <c r="X63923" s="53"/>
      <c r="Y63923" s="55"/>
    </row>
    <row r="63924" spans="21:25" x14ac:dyDescent="0.2">
      <c r="U63924" s="55"/>
      <c r="V63924" s="53"/>
      <c r="W63924" s="53"/>
      <c r="X63924" s="53"/>
      <c r="Y63924" s="55"/>
    </row>
    <row r="63925" spans="21:25" x14ac:dyDescent="0.2">
      <c r="U63925" s="55"/>
      <c r="V63925" s="53"/>
      <c r="W63925" s="53"/>
      <c r="X63925" s="53"/>
      <c r="Y63925" s="55"/>
    </row>
    <row r="63926" spans="21:25" x14ac:dyDescent="0.2">
      <c r="U63926" s="55"/>
      <c r="V63926" s="53"/>
      <c r="W63926" s="53"/>
      <c r="X63926" s="53"/>
      <c r="Y63926" s="55"/>
    </row>
    <row r="63927" spans="21:25" x14ac:dyDescent="0.2">
      <c r="U63927" s="55"/>
      <c r="V63927" s="53"/>
      <c r="W63927" s="53"/>
      <c r="X63927" s="53"/>
      <c r="Y63927" s="55"/>
    </row>
    <row r="63928" spans="21:25" x14ac:dyDescent="0.2">
      <c r="U63928" s="55"/>
      <c r="V63928" s="53"/>
      <c r="W63928" s="53"/>
      <c r="X63928" s="53"/>
      <c r="Y63928" s="55"/>
    </row>
    <row r="63929" spans="21:25" x14ac:dyDescent="0.2">
      <c r="U63929" s="55"/>
      <c r="V63929" s="53"/>
      <c r="W63929" s="53"/>
      <c r="X63929" s="53"/>
      <c r="Y63929" s="55"/>
    </row>
    <row r="63930" spans="21:25" x14ac:dyDescent="0.2">
      <c r="U63930" s="55"/>
      <c r="V63930" s="53"/>
      <c r="W63930" s="53"/>
      <c r="X63930" s="53"/>
      <c r="Y63930" s="55"/>
    </row>
    <row r="63931" spans="21:25" x14ac:dyDescent="0.2">
      <c r="U63931" s="55"/>
      <c r="V63931" s="53"/>
      <c r="W63931" s="53"/>
      <c r="X63931" s="53"/>
      <c r="Y63931" s="55"/>
    </row>
    <row r="63932" spans="21:25" x14ac:dyDescent="0.2">
      <c r="U63932" s="55"/>
      <c r="V63932" s="53"/>
      <c r="W63932" s="53"/>
      <c r="X63932" s="53"/>
      <c r="Y63932" s="55"/>
    </row>
    <row r="63933" spans="21:25" x14ac:dyDescent="0.2">
      <c r="U63933" s="55"/>
      <c r="V63933" s="53"/>
      <c r="W63933" s="53"/>
      <c r="X63933" s="53"/>
      <c r="Y63933" s="55"/>
    </row>
    <row r="63934" spans="21:25" x14ac:dyDescent="0.2">
      <c r="U63934" s="55"/>
      <c r="V63934" s="53"/>
      <c r="W63934" s="53"/>
      <c r="X63934" s="53"/>
      <c r="Y63934" s="55"/>
    </row>
    <row r="63935" spans="21:25" x14ac:dyDescent="0.2">
      <c r="U63935" s="55"/>
      <c r="V63935" s="53"/>
      <c r="W63935" s="53"/>
      <c r="X63935" s="53"/>
      <c r="Y63935" s="55"/>
    </row>
    <row r="63936" spans="21:25" x14ac:dyDescent="0.2">
      <c r="U63936" s="55"/>
      <c r="V63936" s="53"/>
      <c r="W63936" s="53"/>
      <c r="X63936" s="53"/>
      <c r="Y63936" s="55"/>
    </row>
    <row r="63937" spans="21:25" x14ac:dyDescent="0.2">
      <c r="U63937" s="55"/>
      <c r="V63937" s="53"/>
      <c r="W63937" s="53"/>
      <c r="X63937" s="53"/>
      <c r="Y63937" s="55"/>
    </row>
    <row r="63938" spans="21:25" x14ac:dyDescent="0.2">
      <c r="U63938" s="55"/>
      <c r="V63938" s="53"/>
      <c r="W63938" s="53"/>
      <c r="X63938" s="53"/>
      <c r="Y63938" s="55"/>
    </row>
    <row r="63939" spans="21:25" x14ac:dyDescent="0.2">
      <c r="U63939" s="55"/>
      <c r="V63939" s="53"/>
      <c r="W63939" s="53"/>
      <c r="X63939" s="53"/>
      <c r="Y63939" s="55"/>
    </row>
    <row r="63940" spans="21:25" x14ac:dyDescent="0.2">
      <c r="U63940" s="55"/>
      <c r="V63940" s="53"/>
      <c r="W63940" s="53"/>
      <c r="X63940" s="53"/>
      <c r="Y63940" s="55"/>
    </row>
    <row r="63941" spans="21:25" x14ac:dyDescent="0.2">
      <c r="U63941" s="55"/>
      <c r="V63941" s="53"/>
      <c r="W63941" s="53"/>
      <c r="X63941" s="53"/>
      <c r="Y63941" s="55"/>
    </row>
    <row r="63942" spans="21:25" x14ac:dyDescent="0.2">
      <c r="U63942" s="55"/>
      <c r="V63942" s="53"/>
      <c r="W63942" s="53"/>
      <c r="X63942" s="53"/>
      <c r="Y63942" s="55"/>
    </row>
    <row r="63943" spans="21:25" x14ac:dyDescent="0.2">
      <c r="U63943" s="55"/>
      <c r="V63943" s="53"/>
      <c r="W63943" s="53"/>
      <c r="X63943" s="53"/>
      <c r="Y63943" s="55"/>
    </row>
    <row r="63944" spans="21:25" x14ac:dyDescent="0.2">
      <c r="U63944" s="55"/>
      <c r="V63944" s="53"/>
      <c r="W63944" s="53"/>
      <c r="X63944" s="53"/>
      <c r="Y63944" s="55"/>
    </row>
    <row r="63945" spans="21:25" x14ac:dyDescent="0.2">
      <c r="U63945" s="55"/>
      <c r="V63945" s="53"/>
      <c r="W63945" s="53"/>
      <c r="X63945" s="53"/>
      <c r="Y63945" s="55"/>
    </row>
    <row r="63946" spans="21:25" x14ac:dyDescent="0.2">
      <c r="U63946" s="55"/>
      <c r="V63946" s="53"/>
      <c r="W63946" s="53"/>
      <c r="X63946" s="53"/>
      <c r="Y63946" s="55"/>
    </row>
    <row r="63947" spans="21:25" x14ac:dyDescent="0.2">
      <c r="U63947" s="55"/>
      <c r="V63947" s="53"/>
      <c r="W63947" s="53"/>
      <c r="X63947" s="53"/>
      <c r="Y63947" s="55"/>
    </row>
    <row r="63948" spans="21:25" x14ac:dyDescent="0.2">
      <c r="U63948" s="55"/>
      <c r="V63948" s="53"/>
      <c r="W63948" s="53"/>
      <c r="X63948" s="53"/>
      <c r="Y63948" s="55"/>
    </row>
    <row r="63949" spans="21:25" x14ac:dyDescent="0.2">
      <c r="U63949" s="55"/>
      <c r="V63949" s="53"/>
      <c r="W63949" s="53"/>
      <c r="X63949" s="53"/>
      <c r="Y63949" s="55"/>
    </row>
    <row r="63950" spans="21:25" x14ac:dyDescent="0.2">
      <c r="U63950" s="55"/>
      <c r="V63950" s="53"/>
      <c r="W63950" s="53"/>
      <c r="X63950" s="53"/>
      <c r="Y63950" s="55"/>
    </row>
    <row r="63951" spans="21:25" x14ac:dyDescent="0.2">
      <c r="U63951" s="55"/>
      <c r="V63951" s="53"/>
      <c r="W63951" s="53"/>
      <c r="X63951" s="53"/>
      <c r="Y63951" s="55"/>
    </row>
    <row r="63952" spans="21:25" x14ac:dyDescent="0.2">
      <c r="U63952" s="55"/>
      <c r="V63952" s="53"/>
      <c r="W63952" s="53"/>
      <c r="X63952" s="53"/>
      <c r="Y63952" s="55"/>
    </row>
    <row r="63953" spans="21:25" x14ac:dyDescent="0.2">
      <c r="U63953" s="55"/>
      <c r="V63953" s="53"/>
      <c r="W63953" s="53"/>
      <c r="X63953" s="53"/>
      <c r="Y63953" s="55"/>
    </row>
    <row r="63954" spans="21:25" x14ac:dyDescent="0.2">
      <c r="U63954" s="55"/>
      <c r="V63954" s="53"/>
      <c r="W63954" s="53"/>
      <c r="X63954" s="53"/>
      <c r="Y63954" s="55"/>
    </row>
    <row r="63955" spans="21:25" x14ac:dyDescent="0.2">
      <c r="U63955" s="55"/>
      <c r="V63955" s="53"/>
      <c r="W63955" s="53"/>
      <c r="X63955" s="53"/>
      <c r="Y63955" s="55"/>
    </row>
    <row r="63956" spans="21:25" x14ac:dyDescent="0.2">
      <c r="U63956" s="55"/>
      <c r="V63956" s="53"/>
      <c r="W63956" s="53"/>
      <c r="X63956" s="53"/>
      <c r="Y63956" s="55"/>
    </row>
    <row r="63957" spans="21:25" x14ac:dyDescent="0.2">
      <c r="U63957" s="55"/>
      <c r="V63957" s="53"/>
      <c r="W63957" s="53"/>
      <c r="X63957" s="53"/>
      <c r="Y63957" s="55"/>
    </row>
    <row r="63958" spans="21:25" x14ac:dyDescent="0.2">
      <c r="U63958" s="55"/>
      <c r="V63958" s="53"/>
      <c r="W63958" s="53"/>
      <c r="X63958" s="53"/>
      <c r="Y63958" s="55"/>
    </row>
    <row r="63959" spans="21:25" x14ac:dyDescent="0.2">
      <c r="U63959" s="55"/>
      <c r="V63959" s="53"/>
      <c r="W63959" s="53"/>
      <c r="X63959" s="53"/>
      <c r="Y63959" s="55"/>
    </row>
    <row r="63960" spans="21:25" x14ac:dyDescent="0.2">
      <c r="U63960" s="55"/>
      <c r="V63960" s="53"/>
      <c r="W63960" s="53"/>
      <c r="X63960" s="53"/>
      <c r="Y63960" s="55"/>
    </row>
    <row r="63961" spans="21:25" x14ac:dyDescent="0.2">
      <c r="U63961" s="55"/>
      <c r="V63961" s="53"/>
      <c r="W63961" s="53"/>
      <c r="X63961" s="53"/>
      <c r="Y63961" s="55"/>
    </row>
    <row r="63962" spans="21:25" x14ac:dyDescent="0.2">
      <c r="U63962" s="55"/>
      <c r="V63962" s="53"/>
      <c r="W63962" s="53"/>
      <c r="X63962" s="53"/>
      <c r="Y63962" s="55"/>
    </row>
    <row r="63963" spans="21:25" x14ac:dyDescent="0.2">
      <c r="U63963" s="55"/>
      <c r="V63963" s="53"/>
      <c r="W63963" s="53"/>
      <c r="X63963" s="53"/>
      <c r="Y63963" s="55"/>
    </row>
    <row r="63964" spans="21:25" x14ac:dyDescent="0.2">
      <c r="U63964" s="55"/>
      <c r="V63964" s="53"/>
      <c r="W63964" s="53"/>
      <c r="X63964" s="53"/>
      <c r="Y63964" s="55"/>
    </row>
    <row r="63965" spans="21:25" x14ac:dyDescent="0.2">
      <c r="U63965" s="55"/>
      <c r="V63965" s="53"/>
      <c r="W63965" s="53"/>
      <c r="X63965" s="53"/>
      <c r="Y63965" s="55"/>
    </row>
    <row r="63966" spans="21:25" x14ac:dyDescent="0.2">
      <c r="U63966" s="55"/>
      <c r="V63966" s="53"/>
      <c r="W63966" s="53"/>
      <c r="X63966" s="53"/>
      <c r="Y63966" s="55"/>
    </row>
    <row r="63967" spans="21:25" x14ac:dyDescent="0.2">
      <c r="U63967" s="55"/>
      <c r="V63967" s="53"/>
      <c r="W63967" s="53"/>
      <c r="X63967" s="53"/>
      <c r="Y63967" s="55"/>
    </row>
    <row r="63968" spans="21:25" x14ac:dyDescent="0.2">
      <c r="U63968" s="55"/>
      <c r="V63968" s="53"/>
      <c r="W63968" s="53"/>
      <c r="X63968" s="53"/>
      <c r="Y63968" s="55"/>
    </row>
    <row r="63969" spans="21:25" x14ac:dyDescent="0.2">
      <c r="U63969" s="55"/>
      <c r="V63969" s="53"/>
      <c r="W63969" s="53"/>
      <c r="X63969" s="53"/>
      <c r="Y63969" s="55"/>
    </row>
    <row r="63970" spans="21:25" x14ac:dyDescent="0.2">
      <c r="U63970" s="55"/>
      <c r="V63970" s="53"/>
      <c r="W63970" s="53"/>
      <c r="X63970" s="53"/>
      <c r="Y63970" s="55"/>
    </row>
    <row r="63971" spans="21:25" x14ac:dyDescent="0.2">
      <c r="U63971" s="55"/>
      <c r="V63971" s="53"/>
      <c r="W63971" s="53"/>
      <c r="X63971" s="53"/>
      <c r="Y63971" s="55"/>
    </row>
    <row r="63972" spans="21:25" x14ac:dyDescent="0.2">
      <c r="U63972" s="55"/>
      <c r="V63972" s="53"/>
      <c r="W63972" s="53"/>
      <c r="X63972" s="53"/>
      <c r="Y63972" s="55"/>
    </row>
    <row r="63973" spans="21:25" x14ac:dyDescent="0.2">
      <c r="U63973" s="55"/>
      <c r="V63973" s="53"/>
      <c r="W63973" s="53"/>
      <c r="X63973" s="53"/>
      <c r="Y63973" s="55"/>
    </row>
    <row r="63974" spans="21:25" x14ac:dyDescent="0.2">
      <c r="U63974" s="55"/>
      <c r="V63974" s="53"/>
      <c r="W63974" s="53"/>
      <c r="X63974" s="53"/>
      <c r="Y63974" s="55"/>
    </row>
    <row r="63975" spans="21:25" x14ac:dyDescent="0.2">
      <c r="U63975" s="55"/>
      <c r="V63975" s="53"/>
      <c r="W63975" s="53"/>
      <c r="X63975" s="53"/>
      <c r="Y63975" s="55"/>
    </row>
    <row r="63976" spans="21:25" x14ac:dyDescent="0.2">
      <c r="U63976" s="55"/>
      <c r="V63976" s="53"/>
      <c r="W63976" s="53"/>
      <c r="X63976" s="53"/>
      <c r="Y63976" s="55"/>
    </row>
    <row r="63977" spans="21:25" x14ac:dyDescent="0.2">
      <c r="U63977" s="55"/>
      <c r="V63977" s="53"/>
      <c r="W63977" s="53"/>
      <c r="X63977" s="53"/>
      <c r="Y63977" s="55"/>
    </row>
    <row r="63978" spans="21:25" x14ac:dyDescent="0.2">
      <c r="U63978" s="55"/>
      <c r="V63978" s="53"/>
      <c r="W63978" s="53"/>
      <c r="X63978" s="53"/>
      <c r="Y63978" s="55"/>
    </row>
    <row r="63979" spans="21:25" x14ac:dyDescent="0.2">
      <c r="U63979" s="55"/>
      <c r="V63979" s="53"/>
      <c r="W63979" s="53"/>
      <c r="X63979" s="53"/>
      <c r="Y63979" s="55"/>
    </row>
    <row r="63980" spans="21:25" x14ac:dyDescent="0.2">
      <c r="U63980" s="55"/>
      <c r="V63980" s="53"/>
      <c r="W63980" s="53"/>
      <c r="X63980" s="53"/>
      <c r="Y63980" s="55"/>
    </row>
    <row r="63981" spans="21:25" x14ac:dyDescent="0.2">
      <c r="U63981" s="55"/>
      <c r="V63981" s="53"/>
      <c r="W63981" s="53"/>
      <c r="X63981" s="53"/>
      <c r="Y63981" s="55"/>
    </row>
    <row r="63982" spans="21:25" x14ac:dyDescent="0.2">
      <c r="U63982" s="55"/>
      <c r="V63982" s="53"/>
      <c r="W63982" s="53"/>
      <c r="X63982" s="53"/>
      <c r="Y63982" s="55"/>
    </row>
    <row r="63983" spans="21:25" x14ac:dyDescent="0.2">
      <c r="U63983" s="55"/>
      <c r="V63983" s="53"/>
      <c r="W63983" s="53"/>
      <c r="X63983" s="53"/>
      <c r="Y63983" s="55"/>
    </row>
    <row r="63984" spans="21:25" x14ac:dyDescent="0.2">
      <c r="U63984" s="55"/>
      <c r="V63984" s="53"/>
      <c r="W63984" s="53"/>
      <c r="X63984" s="53"/>
      <c r="Y63984" s="55"/>
    </row>
    <row r="63985" spans="21:25" x14ac:dyDescent="0.2">
      <c r="U63985" s="55"/>
      <c r="V63985" s="53"/>
      <c r="W63985" s="53"/>
      <c r="X63985" s="53"/>
      <c r="Y63985" s="55"/>
    </row>
    <row r="63986" spans="21:25" x14ac:dyDescent="0.2">
      <c r="U63986" s="55"/>
      <c r="V63986" s="53"/>
      <c r="W63986" s="53"/>
      <c r="X63986" s="53"/>
      <c r="Y63986" s="55"/>
    </row>
    <row r="63987" spans="21:25" x14ac:dyDescent="0.2">
      <c r="U63987" s="55"/>
      <c r="V63987" s="53"/>
      <c r="W63987" s="53"/>
      <c r="X63987" s="53"/>
      <c r="Y63987" s="55"/>
    </row>
    <row r="63988" spans="21:25" x14ac:dyDescent="0.2">
      <c r="U63988" s="55"/>
      <c r="V63988" s="53"/>
      <c r="W63988" s="53"/>
      <c r="X63988" s="53"/>
      <c r="Y63988" s="55"/>
    </row>
    <row r="63989" spans="21:25" x14ac:dyDescent="0.2">
      <c r="U63989" s="55"/>
      <c r="V63989" s="53"/>
      <c r="W63989" s="53"/>
      <c r="X63989" s="53"/>
      <c r="Y63989" s="55"/>
    </row>
    <row r="63990" spans="21:25" x14ac:dyDescent="0.2">
      <c r="U63990" s="55"/>
      <c r="V63990" s="53"/>
      <c r="W63990" s="53"/>
      <c r="X63990" s="53"/>
      <c r="Y63990" s="55"/>
    </row>
    <row r="63991" spans="21:25" x14ac:dyDescent="0.2">
      <c r="U63991" s="55"/>
      <c r="V63991" s="53"/>
      <c r="W63991" s="53"/>
      <c r="X63991" s="53"/>
      <c r="Y63991" s="55"/>
    </row>
    <row r="63992" spans="21:25" x14ac:dyDescent="0.2">
      <c r="U63992" s="55"/>
      <c r="V63992" s="53"/>
      <c r="W63992" s="53"/>
      <c r="X63992" s="53"/>
      <c r="Y63992" s="55"/>
    </row>
    <row r="63993" spans="21:25" x14ac:dyDescent="0.2">
      <c r="U63993" s="55"/>
      <c r="V63993" s="53"/>
      <c r="W63993" s="53"/>
      <c r="X63993" s="53"/>
      <c r="Y63993" s="55"/>
    </row>
    <row r="63994" spans="21:25" x14ac:dyDescent="0.2">
      <c r="U63994" s="55"/>
      <c r="V63994" s="53"/>
      <c r="W63994" s="53"/>
      <c r="X63994" s="53"/>
      <c r="Y63994" s="55"/>
    </row>
    <row r="63995" spans="21:25" x14ac:dyDescent="0.2">
      <c r="U63995" s="55"/>
      <c r="V63995" s="53"/>
      <c r="W63995" s="53"/>
      <c r="X63995" s="53"/>
      <c r="Y63995" s="55"/>
    </row>
    <row r="63996" spans="21:25" x14ac:dyDescent="0.2">
      <c r="U63996" s="55"/>
      <c r="V63996" s="53"/>
      <c r="W63996" s="53"/>
      <c r="X63996" s="53"/>
      <c r="Y63996" s="55"/>
    </row>
    <row r="63997" spans="21:25" x14ac:dyDescent="0.2">
      <c r="U63997" s="55"/>
      <c r="V63997" s="53"/>
      <c r="W63997" s="53"/>
      <c r="X63997" s="53"/>
      <c r="Y63997" s="55"/>
    </row>
    <row r="63998" spans="21:25" x14ac:dyDescent="0.2">
      <c r="U63998" s="55"/>
      <c r="V63998" s="53"/>
      <c r="W63998" s="53"/>
      <c r="X63998" s="53"/>
      <c r="Y63998" s="55"/>
    </row>
    <row r="63999" spans="21:25" x14ac:dyDescent="0.2">
      <c r="U63999" s="55"/>
      <c r="V63999" s="53"/>
      <c r="W63999" s="53"/>
      <c r="X63999" s="53"/>
      <c r="Y63999" s="55"/>
    </row>
    <row r="64000" spans="21:25" x14ac:dyDescent="0.2">
      <c r="U64000" s="55"/>
      <c r="V64000" s="53"/>
      <c r="W64000" s="53"/>
      <c r="X64000" s="53"/>
      <c r="Y64000" s="55"/>
    </row>
    <row r="64001" spans="21:25" x14ac:dyDescent="0.2">
      <c r="U64001" s="55"/>
      <c r="V64001" s="53"/>
      <c r="W64001" s="53"/>
      <c r="X64001" s="53"/>
      <c r="Y64001" s="55"/>
    </row>
    <row r="64002" spans="21:25" x14ac:dyDescent="0.2">
      <c r="U64002" s="55"/>
      <c r="V64002" s="53"/>
      <c r="W64002" s="53"/>
      <c r="X64002" s="53"/>
      <c r="Y64002" s="55"/>
    </row>
    <row r="64003" spans="21:25" x14ac:dyDescent="0.2">
      <c r="U64003" s="55"/>
      <c r="V64003" s="53"/>
      <c r="W64003" s="53"/>
      <c r="X64003" s="53"/>
      <c r="Y64003" s="55"/>
    </row>
    <row r="64004" spans="21:25" x14ac:dyDescent="0.2">
      <c r="U64004" s="55"/>
      <c r="V64004" s="53"/>
      <c r="W64004" s="53"/>
      <c r="X64004" s="53"/>
      <c r="Y64004" s="55"/>
    </row>
    <row r="64005" spans="21:25" x14ac:dyDescent="0.2">
      <c r="U64005" s="55"/>
      <c r="V64005" s="53"/>
      <c r="W64005" s="53"/>
      <c r="X64005" s="53"/>
      <c r="Y64005" s="55"/>
    </row>
    <row r="64006" spans="21:25" x14ac:dyDescent="0.2">
      <c r="U64006" s="55"/>
      <c r="V64006" s="53"/>
      <c r="W64006" s="53"/>
      <c r="X64006" s="53"/>
      <c r="Y64006" s="55"/>
    </row>
    <row r="64007" spans="21:25" x14ac:dyDescent="0.2">
      <c r="U64007" s="55"/>
      <c r="V64007" s="53"/>
      <c r="W64007" s="53"/>
      <c r="X64007" s="53"/>
      <c r="Y64007" s="55"/>
    </row>
    <row r="64008" spans="21:25" x14ac:dyDescent="0.2">
      <c r="U64008" s="55"/>
      <c r="V64008" s="53"/>
      <c r="W64008" s="53"/>
      <c r="X64008" s="53"/>
      <c r="Y64008" s="55"/>
    </row>
    <row r="64009" spans="21:25" x14ac:dyDescent="0.2">
      <c r="U64009" s="55"/>
      <c r="V64009" s="53"/>
      <c r="W64009" s="53"/>
      <c r="X64009" s="53"/>
      <c r="Y64009" s="55"/>
    </row>
    <row r="64010" spans="21:25" x14ac:dyDescent="0.2">
      <c r="U64010" s="55"/>
      <c r="V64010" s="53"/>
      <c r="W64010" s="53"/>
      <c r="X64010" s="53"/>
      <c r="Y64010" s="55"/>
    </row>
    <row r="64011" spans="21:25" x14ac:dyDescent="0.2">
      <c r="U64011" s="55"/>
      <c r="V64011" s="53"/>
      <c r="W64011" s="53"/>
      <c r="X64011" s="53"/>
      <c r="Y64011" s="55"/>
    </row>
    <row r="64012" spans="21:25" x14ac:dyDescent="0.2">
      <c r="U64012" s="55"/>
      <c r="V64012" s="53"/>
      <c r="W64012" s="53"/>
      <c r="X64012" s="53"/>
      <c r="Y64012" s="55"/>
    </row>
    <row r="64013" spans="21:25" x14ac:dyDescent="0.2">
      <c r="U64013" s="55"/>
      <c r="V64013" s="53"/>
      <c r="W64013" s="53"/>
      <c r="X64013" s="53"/>
      <c r="Y64013" s="55"/>
    </row>
    <row r="64014" spans="21:25" x14ac:dyDescent="0.2">
      <c r="U64014" s="55"/>
      <c r="V64014" s="53"/>
      <c r="W64014" s="53"/>
      <c r="X64014" s="53"/>
      <c r="Y64014" s="55"/>
    </row>
    <row r="64015" spans="21:25" x14ac:dyDescent="0.2">
      <c r="U64015" s="55"/>
      <c r="V64015" s="53"/>
      <c r="W64015" s="53"/>
      <c r="X64015" s="53"/>
      <c r="Y64015" s="55"/>
    </row>
    <row r="64016" spans="21:25" x14ac:dyDescent="0.2">
      <c r="U64016" s="55"/>
      <c r="V64016" s="53"/>
      <c r="W64016" s="53"/>
      <c r="X64016" s="53"/>
      <c r="Y64016" s="55"/>
    </row>
    <row r="64017" spans="21:25" x14ac:dyDescent="0.2">
      <c r="U64017" s="55"/>
      <c r="V64017" s="53"/>
      <c r="W64017" s="53"/>
      <c r="X64017" s="53"/>
      <c r="Y64017" s="55"/>
    </row>
    <row r="64018" spans="21:25" x14ac:dyDescent="0.2">
      <c r="U64018" s="55"/>
      <c r="V64018" s="53"/>
      <c r="W64018" s="53"/>
      <c r="X64018" s="53"/>
      <c r="Y64018" s="55"/>
    </row>
    <row r="64019" spans="21:25" x14ac:dyDescent="0.2">
      <c r="U64019" s="55"/>
      <c r="V64019" s="53"/>
      <c r="W64019" s="53"/>
      <c r="X64019" s="53"/>
      <c r="Y64019" s="55"/>
    </row>
    <row r="64020" spans="21:25" x14ac:dyDescent="0.2">
      <c r="U64020" s="55"/>
      <c r="V64020" s="53"/>
      <c r="W64020" s="53"/>
      <c r="X64020" s="53"/>
      <c r="Y64020" s="55"/>
    </row>
    <row r="64021" spans="21:25" x14ac:dyDescent="0.2">
      <c r="U64021" s="55"/>
      <c r="V64021" s="53"/>
      <c r="W64021" s="53"/>
      <c r="X64021" s="53"/>
      <c r="Y64021" s="55"/>
    </row>
    <row r="64022" spans="21:25" x14ac:dyDescent="0.2">
      <c r="U64022" s="55"/>
      <c r="V64022" s="53"/>
      <c r="W64022" s="53"/>
      <c r="X64022" s="53"/>
      <c r="Y64022" s="55"/>
    </row>
    <row r="64023" spans="21:25" x14ac:dyDescent="0.2">
      <c r="U64023" s="55"/>
      <c r="V64023" s="53"/>
      <c r="W64023" s="53"/>
      <c r="X64023" s="53"/>
      <c r="Y64023" s="55"/>
    </row>
    <row r="64024" spans="21:25" x14ac:dyDescent="0.2">
      <c r="U64024" s="55"/>
      <c r="V64024" s="53"/>
      <c r="W64024" s="53"/>
      <c r="X64024" s="53"/>
      <c r="Y64024" s="55"/>
    </row>
    <row r="64025" spans="21:25" x14ac:dyDescent="0.2">
      <c r="U64025" s="55"/>
      <c r="V64025" s="53"/>
      <c r="W64025" s="53"/>
      <c r="X64025" s="53"/>
      <c r="Y64025" s="55"/>
    </row>
    <row r="64026" spans="21:25" x14ac:dyDescent="0.2">
      <c r="U64026" s="55"/>
      <c r="V64026" s="53"/>
      <c r="W64026" s="53"/>
      <c r="X64026" s="53"/>
      <c r="Y64026" s="55"/>
    </row>
    <row r="64027" spans="21:25" x14ac:dyDescent="0.2">
      <c r="U64027" s="55"/>
      <c r="V64027" s="53"/>
      <c r="W64027" s="53"/>
      <c r="X64027" s="53"/>
      <c r="Y64027" s="55"/>
    </row>
    <row r="64028" spans="21:25" x14ac:dyDescent="0.2">
      <c r="U64028" s="55"/>
      <c r="V64028" s="53"/>
      <c r="W64028" s="53"/>
      <c r="X64028" s="53"/>
      <c r="Y64028" s="55"/>
    </row>
    <row r="64029" spans="21:25" x14ac:dyDescent="0.2">
      <c r="U64029" s="55"/>
      <c r="V64029" s="53"/>
      <c r="W64029" s="53"/>
      <c r="X64029" s="53"/>
      <c r="Y64029" s="55"/>
    </row>
    <row r="64030" spans="21:25" x14ac:dyDescent="0.2">
      <c r="U64030" s="55"/>
      <c r="V64030" s="53"/>
      <c r="W64030" s="53"/>
      <c r="X64030" s="53"/>
      <c r="Y64030" s="55"/>
    </row>
    <row r="64031" spans="21:25" x14ac:dyDescent="0.2">
      <c r="U64031" s="55"/>
      <c r="V64031" s="53"/>
      <c r="W64031" s="53"/>
      <c r="X64031" s="53"/>
      <c r="Y64031" s="55"/>
    </row>
    <row r="64032" spans="21:25" x14ac:dyDescent="0.2">
      <c r="U64032" s="55"/>
      <c r="V64032" s="53"/>
      <c r="W64032" s="53"/>
      <c r="X64032" s="53"/>
      <c r="Y64032" s="55"/>
    </row>
    <row r="64033" spans="21:25" x14ac:dyDescent="0.2">
      <c r="U64033" s="55"/>
      <c r="V64033" s="53"/>
      <c r="W64033" s="53"/>
      <c r="X64033" s="53"/>
      <c r="Y64033" s="55"/>
    </row>
    <row r="64034" spans="21:25" x14ac:dyDescent="0.2">
      <c r="U64034" s="55"/>
      <c r="V64034" s="53"/>
      <c r="W64034" s="53"/>
      <c r="X64034" s="53"/>
      <c r="Y64034" s="55"/>
    </row>
    <row r="64035" spans="21:25" x14ac:dyDescent="0.2">
      <c r="U64035" s="55"/>
      <c r="V64035" s="53"/>
      <c r="W64035" s="53"/>
      <c r="X64035" s="53"/>
      <c r="Y64035" s="55"/>
    </row>
    <row r="64036" spans="21:25" x14ac:dyDescent="0.2">
      <c r="U64036" s="55"/>
      <c r="V64036" s="53"/>
      <c r="W64036" s="53"/>
      <c r="X64036" s="53"/>
      <c r="Y64036" s="55"/>
    </row>
    <row r="64037" spans="21:25" x14ac:dyDescent="0.2">
      <c r="U64037" s="55"/>
      <c r="V64037" s="53"/>
      <c r="W64037" s="53"/>
      <c r="X64037" s="53"/>
      <c r="Y64037" s="55"/>
    </row>
    <row r="64038" spans="21:25" x14ac:dyDescent="0.2">
      <c r="U64038" s="55"/>
      <c r="V64038" s="53"/>
      <c r="W64038" s="53"/>
      <c r="X64038" s="53"/>
      <c r="Y64038" s="55"/>
    </row>
    <row r="64039" spans="21:25" x14ac:dyDescent="0.2">
      <c r="U64039" s="55"/>
      <c r="V64039" s="53"/>
      <c r="W64039" s="53"/>
      <c r="X64039" s="53"/>
      <c r="Y64039" s="55"/>
    </row>
    <row r="64040" spans="21:25" x14ac:dyDescent="0.2">
      <c r="U64040" s="55"/>
      <c r="V64040" s="53"/>
      <c r="W64040" s="53"/>
      <c r="X64040" s="53"/>
      <c r="Y64040" s="55"/>
    </row>
    <row r="64041" spans="21:25" x14ac:dyDescent="0.2">
      <c r="U64041" s="55"/>
      <c r="V64041" s="53"/>
      <c r="W64041" s="53"/>
      <c r="X64041" s="53"/>
      <c r="Y64041" s="55"/>
    </row>
    <row r="64042" spans="21:25" x14ac:dyDescent="0.2">
      <c r="U64042" s="55"/>
      <c r="V64042" s="53"/>
      <c r="W64042" s="53"/>
      <c r="X64042" s="53"/>
      <c r="Y64042" s="55"/>
    </row>
    <row r="64043" spans="21:25" x14ac:dyDescent="0.2">
      <c r="U64043" s="55"/>
      <c r="V64043" s="53"/>
      <c r="W64043" s="53"/>
      <c r="X64043" s="53"/>
      <c r="Y64043" s="55"/>
    </row>
    <row r="64044" spans="21:25" x14ac:dyDescent="0.2">
      <c r="U64044" s="55"/>
      <c r="V64044" s="53"/>
      <c r="W64044" s="53"/>
      <c r="X64044" s="53"/>
      <c r="Y64044" s="55"/>
    </row>
    <row r="64045" spans="21:25" x14ac:dyDescent="0.2">
      <c r="U64045" s="55"/>
      <c r="V64045" s="53"/>
      <c r="W64045" s="53"/>
      <c r="X64045" s="53"/>
      <c r="Y64045" s="55"/>
    </row>
    <row r="64046" spans="21:25" x14ac:dyDescent="0.2">
      <c r="U64046" s="55"/>
      <c r="V64046" s="53"/>
      <c r="W64046" s="53"/>
      <c r="X64046" s="53"/>
      <c r="Y64046" s="55"/>
    </row>
    <row r="64047" spans="21:25" x14ac:dyDescent="0.2">
      <c r="U64047" s="55"/>
      <c r="V64047" s="53"/>
      <c r="W64047" s="53"/>
      <c r="X64047" s="53"/>
      <c r="Y64047" s="55"/>
    </row>
    <row r="64048" spans="21:25" x14ac:dyDescent="0.2">
      <c r="U64048" s="55"/>
      <c r="V64048" s="53"/>
      <c r="W64048" s="53"/>
      <c r="X64048" s="53"/>
      <c r="Y64048" s="55"/>
    </row>
    <row r="64049" spans="21:25" x14ac:dyDescent="0.2">
      <c r="U64049" s="55"/>
      <c r="V64049" s="53"/>
      <c r="W64049" s="53"/>
      <c r="X64049" s="53"/>
      <c r="Y64049" s="55"/>
    </row>
    <row r="64050" spans="21:25" x14ac:dyDescent="0.2">
      <c r="U64050" s="55"/>
      <c r="V64050" s="53"/>
      <c r="W64050" s="53"/>
      <c r="X64050" s="53"/>
      <c r="Y64050" s="55"/>
    </row>
    <row r="64051" spans="21:25" x14ac:dyDescent="0.2">
      <c r="U64051" s="55"/>
      <c r="V64051" s="53"/>
      <c r="W64051" s="53"/>
      <c r="X64051" s="53"/>
      <c r="Y64051" s="55"/>
    </row>
    <row r="64052" spans="21:25" x14ac:dyDescent="0.2">
      <c r="U64052" s="55"/>
      <c r="V64052" s="53"/>
      <c r="W64052" s="53"/>
      <c r="X64052" s="53"/>
      <c r="Y64052" s="55"/>
    </row>
    <row r="64053" spans="21:25" x14ac:dyDescent="0.2">
      <c r="U64053" s="55"/>
      <c r="V64053" s="53"/>
      <c r="W64053" s="53"/>
      <c r="X64053" s="53"/>
      <c r="Y64053" s="55"/>
    </row>
    <row r="64054" spans="21:25" x14ac:dyDescent="0.2">
      <c r="U64054" s="55"/>
      <c r="V64054" s="53"/>
      <c r="W64054" s="53"/>
      <c r="X64054" s="53"/>
      <c r="Y64054" s="55"/>
    </row>
    <row r="64055" spans="21:25" x14ac:dyDescent="0.2">
      <c r="U64055" s="55"/>
      <c r="V64055" s="53"/>
      <c r="W64055" s="53"/>
      <c r="X64055" s="53"/>
      <c r="Y64055" s="55"/>
    </row>
    <row r="64056" spans="21:25" x14ac:dyDescent="0.2">
      <c r="U64056" s="55"/>
      <c r="V64056" s="53"/>
      <c r="W64056" s="53"/>
      <c r="X64056" s="53"/>
      <c r="Y64056" s="55"/>
    </row>
    <row r="64057" spans="21:25" x14ac:dyDescent="0.2">
      <c r="U64057" s="55"/>
      <c r="V64057" s="53"/>
      <c r="W64057" s="53"/>
      <c r="X64057" s="53"/>
      <c r="Y64057" s="55"/>
    </row>
    <row r="64058" spans="21:25" x14ac:dyDescent="0.2">
      <c r="U64058" s="55"/>
      <c r="V64058" s="53"/>
      <c r="W64058" s="53"/>
      <c r="X64058" s="53"/>
      <c r="Y64058" s="55"/>
    </row>
    <row r="64059" spans="21:25" x14ac:dyDescent="0.2">
      <c r="U64059" s="55"/>
      <c r="V64059" s="53"/>
      <c r="W64059" s="53"/>
      <c r="X64059" s="53"/>
      <c r="Y64059" s="55"/>
    </row>
    <row r="64060" spans="21:25" x14ac:dyDescent="0.2">
      <c r="U64060" s="55"/>
      <c r="V64060" s="53"/>
      <c r="W64060" s="53"/>
      <c r="X64060" s="53"/>
      <c r="Y64060" s="55"/>
    </row>
    <row r="64061" spans="21:25" x14ac:dyDescent="0.2">
      <c r="U64061" s="55"/>
      <c r="V64061" s="53"/>
      <c r="W64061" s="53"/>
      <c r="X64061" s="53"/>
      <c r="Y64061" s="55"/>
    </row>
    <row r="64062" spans="21:25" x14ac:dyDescent="0.2">
      <c r="U64062" s="55"/>
      <c r="V64062" s="53"/>
      <c r="W64062" s="53"/>
      <c r="X64062" s="53"/>
      <c r="Y64062" s="55"/>
    </row>
    <row r="64063" spans="21:25" x14ac:dyDescent="0.2">
      <c r="U64063" s="55"/>
      <c r="V64063" s="53"/>
      <c r="W64063" s="53"/>
      <c r="X64063" s="53"/>
      <c r="Y64063" s="55"/>
    </row>
    <row r="64064" spans="21:25" x14ac:dyDescent="0.2">
      <c r="U64064" s="55"/>
      <c r="V64064" s="53"/>
      <c r="W64064" s="53"/>
      <c r="X64064" s="53"/>
      <c r="Y64064" s="55"/>
    </row>
    <row r="64065" spans="21:25" x14ac:dyDescent="0.2">
      <c r="U64065" s="55"/>
      <c r="V64065" s="53"/>
      <c r="W64065" s="53"/>
      <c r="X64065" s="53"/>
      <c r="Y64065" s="55"/>
    </row>
    <row r="64066" spans="21:25" x14ac:dyDescent="0.2">
      <c r="U64066" s="55"/>
      <c r="V64066" s="53"/>
      <c r="W64066" s="53"/>
      <c r="X64066" s="53"/>
      <c r="Y64066" s="55"/>
    </row>
    <row r="64067" spans="21:25" x14ac:dyDescent="0.2">
      <c r="U64067" s="55"/>
      <c r="V64067" s="53"/>
      <c r="W64067" s="53"/>
      <c r="X64067" s="53"/>
      <c r="Y64067" s="55"/>
    </row>
    <row r="64068" spans="21:25" x14ac:dyDescent="0.2">
      <c r="U64068" s="55"/>
      <c r="V64068" s="53"/>
      <c r="W64068" s="53"/>
      <c r="X64068" s="53"/>
      <c r="Y64068" s="55"/>
    </row>
    <row r="64069" spans="21:25" x14ac:dyDescent="0.2">
      <c r="U64069" s="55"/>
      <c r="V64069" s="53"/>
      <c r="W64069" s="53"/>
      <c r="X64069" s="53"/>
      <c r="Y64069" s="55"/>
    </row>
    <row r="64070" spans="21:25" x14ac:dyDescent="0.2">
      <c r="U64070" s="55"/>
      <c r="V64070" s="53"/>
      <c r="W64070" s="53"/>
      <c r="X64070" s="53"/>
      <c r="Y64070" s="55"/>
    </row>
    <row r="64071" spans="21:25" x14ac:dyDescent="0.2">
      <c r="U64071" s="55"/>
      <c r="V64071" s="53"/>
      <c r="W64071" s="53"/>
      <c r="X64071" s="53"/>
      <c r="Y64071" s="55"/>
    </row>
    <row r="64072" spans="21:25" x14ac:dyDescent="0.2">
      <c r="U64072" s="55"/>
      <c r="V64072" s="53"/>
      <c r="W64072" s="53"/>
      <c r="X64072" s="53"/>
      <c r="Y64072" s="55"/>
    </row>
    <row r="64073" spans="21:25" x14ac:dyDescent="0.2">
      <c r="U64073" s="55"/>
      <c r="V64073" s="53"/>
      <c r="W64073" s="53"/>
      <c r="X64073" s="53"/>
      <c r="Y64073" s="55"/>
    </row>
    <row r="64074" spans="21:25" x14ac:dyDescent="0.2">
      <c r="U64074" s="55"/>
      <c r="V64074" s="53"/>
      <c r="W64074" s="53"/>
      <c r="X64074" s="53"/>
      <c r="Y64074" s="55"/>
    </row>
    <row r="64075" spans="21:25" x14ac:dyDescent="0.2">
      <c r="U64075" s="55"/>
      <c r="V64075" s="53"/>
      <c r="W64075" s="53"/>
      <c r="X64075" s="53"/>
      <c r="Y64075" s="55"/>
    </row>
    <row r="64076" spans="21:25" x14ac:dyDescent="0.2">
      <c r="U64076" s="55"/>
      <c r="V64076" s="53"/>
      <c r="W64076" s="53"/>
      <c r="X64076" s="53"/>
      <c r="Y64076" s="55"/>
    </row>
    <row r="64077" spans="21:25" x14ac:dyDescent="0.2">
      <c r="U64077" s="55"/>
      <c r="V64077" s="53"/>
      <c r="W64077" s="53"/>
      <c r="X64077" s="53"/>
      <c r="Y64077" s="55"/>
    </row>
    <row r="64078" spans="21:25" x14ac:dyDescent="0.2">
      <c r="U64078" s="55"/>
      <c r="V64078" s="53"/>
      <c r="W64078" s="53"/>
      <c r="X64078" s="53"/>
      <c r="Y64078" s="55"/>
    </row>
    <row r="64079" spans="21:25" x14ac:dyDescent="0.2">
      <c r="U64079" s="55"/>
      <c r="V64079" s="53"/>
      <c r="W64079" s="53"/>
      <c r="X64079" s="53"/>
      <c r="Y64079" s="55"/>
    </row>
    <row r="64080" spans="21:25" x14ac:dyDescent="0.2">
      <c r="U64080" s="55"/>
      <c r="V64080" s="53"/>
      <c r="W64080" s="53"/>
      <c r="X64080" s="53"/>
      <c r="Y64080" s="55"/>
    </row>
    <row r="64081" spans="21:25" x14ac:dyDescent="0.2">
      <c r="U64081" s="55"/>
      <c r="V64081" s="53"/>
      <c r="W64081" s="53"/>
      <c r="X64081" s="53"/>
      <c r="Y64081" s="55"/>
    </row>
    <row r="64082" spans="21:25" x14ac:dyDescent="0.2">
      <c r="U64082" s="55"/>
      <c r="V64082" s="53"/>
      <c r="W64082" s="53"/>
      <c r="X64082" s="53"/>
      <c r="Y64082" s="55"/>
    </row>
    <row r="64083" spans="21:25" x14ac:dyDescent="0.2">
      <c r="U64083" s="55"/>
      <c r="V64083" s="53"/>
      <c r="W64083" s="53"/>
      <c r="X64083" s="53"/>
      <c r="Y64083" s="55"/>
    </row>
    <row r="64084" spans="21:25" x14ac:dyDescent="0.2">
      <c r="U64084" s="55"/>
      <c r="V64084" s="53"/>
      <c r="W64084" s="53"/>
      <c r="X64084" s="53"/>
      <c r="Y64084" s="55"/>
    </row>
    <row r="64085" spans="21:25" x14ac:dyDescent="0.2">
      <c r="U64085" s="55"/>
      <c r="V64085" s="53"/>
      <c r="W64085" s="53"/>
      <c r="X64085" s="53"/>
      <c r="Y64085" s="55"/>
    </row>
    <row r="64086" spans="21:25" x14ac:dyDescent="0.2">
      <c r="U64086" s="55"/>
      <c r="V64086" s="53"/>
      <c r="W64086" s="53"/>
      <c r="X64086" s="53"/>
      <c r="Y64086" s="55"/>
    </row>
    <row r="64087" spans="21:25" x14ac:dyDescent="0.2">
      <c r="U64087" s="55"/>
      <c r="V64087" s="53"/>
      <c r="W64087" s="53"/>
      <c r="X64087" s="53"/>
      <c r="Y64087" s="55"/>
    </row>
    <row r="64088" spans="21:25" x14ac:dyDescent="0.2">
      <c r="U64088" s="55"/>
      <c r="V64088" s="53"/>
      <c r="W64088" s="53"/>
      <c r="X64088" s="53"/>
      <c r="Y64088" s="55"/>
    </row>
    <row r="64089" spans="21:25" x14ac:dyDescent="0.2">
      <c r="U64089" s="55"/>
      <c r="V64089" s="53"/>
      <c r="W64089" s="53"/>
      <c r="X64089" s="53"/>
      <c r="Y64089" s="55"/>
    </row>
    <row r="64090" spans="21:25" x14ac:dyDescent="0.2">
      <c r="U64090" s="55"/>
      <c r="V64090" s="53"/>
      <c r="W64090" s="53"/>
      <c r="X64090" s="53"/>
      <c r="Y64090" s="55"/>
    </row>
    <row r="64091" spans="21:25" x14ac:dyDescent="0.2">
      <c r="U64091" s="55"/>
      <c r="V64091" s="53"/>
      <c r="W64091" s="53"/>
      <c r="X64091" s="53"/>
      <c r="Y64091" s="55"/>
    </row>
    <row r="64092" spans="21:25" x14ac:dyDescent="0.2">
      <c r="U64092" s="55"/>
      <c r="V64092" s="53"/>
      <c r="W64092" s="53"/>
      <c r="X64092" s="53"/>
      <c r="Y64092" s="55"/>
    </row>
    <row r="64093" spans="21:25" x14ac:dyDescent="0.2">
      <c r="U64093" s="55"/>
      <c r="V64093" s="53"/>
      <c r="W64093" s="53"/>
      <c r="X64093" s="53"/>
      <c r="Y64093" s="55"/>
    </row>
    <row r="64094" spans="21:25" x14ac:dyDescent="0.2">
      <c r="U64094" s="55"/>
      <c r="V64094" s="53"/>
      <c r="W64094" s="53"/>
      <c r="X64094" s="53"/>
      <c r="Y64094" s="55"/>
    </row>
    <row r="64095" spans="21:25" x14ac:dyDescent="0.2">
      <c r="U64095" s="55"/>
      <c r="V64095" s="53"/>
      <c r="W64095" s="53"/>
      <c r="X64095" s="53"/>
      <c r="Y64095" s="55"/>
    </row>
    <row r="64096" spans="21:25" x14ac:dyDescent="0.2">
      <c r="U64096" s="55"/>
      <c r="V64096" s="53"/>
      <c r="W64096" s="53"/>
      <c r="X64096" s="53"/>
      <c r="Y64096" s="55"/>
    </row>
    <row r="64097" spans="21:25" x14ac:dyDescent="0.2">
      <c r="U64097" s="55"/>
      <c r="V64097" s="53"/>
      <c r="W64097" s="53"/>
      <c r="X64097" s="53"/>
      <c r="Y64097" s="55"/>
    </row>
    <row r="64098" spans="21:25" x14ac:dyDescent="0.2">
      <c r="U64098" s="55"/>
      <c r="V64098" s="53"/>
      <c r="W64098" s="53"/>
      <c r="X64098" s="53"/>
      <c r="Y64098" s="55"/>
    </row>
    <row r="64099" spans="21:25" x14ac:dyDescent="0.2">
      <c r="U64099" s="55"/>
      <c r="V64099" s="53"/>
      <c r="W64099" s="53"/>
      <c r="X64099" s="53"/>
      <c r="Y64099" s="55"/>
    </row>
    <row r="64100" spans="21:25" x14ac:dyDescent="0.2">
      <c r="U64100" s="55"/>
      <c r="V64100" s="53"/>
      <c r="W64100" s="53"/>
      <c r="X64100" s="53"/>
      <c r="Y64100" s="55"/>
    </row>
    <row r="64101" spans="21:25" x14ac:dyDescent="0.2">
      <c r="U64101" s="55"/>
      <c r="V64101" s="53"/>
      <c r="W64101" s="53"/>
      <c r="X64101" s="53"/>
      <c r="Y64101" s="55"/>
    </row>
    <row r="64102" spans="21:25" x14ac:dyDescent="0.2">
      <c r="U64102" s="55"/>
      <c r="V64102" s="53"/>
      <c r="W64102" s="53"/>
      <c r="X64102" s="53"/>
      <c r="Y64102" s="55"/>
    </row>
    <row r="64103" spans="21:25" x14ac:dyDescent="0.2">
      <c r="U64103" s="55"/>
      <c r="V64103" s="53"/>
      <c r="W64103" s="53"/>
      <c r="X64103" s="53"/>
      <c r="Y64103" s="55"/>
    </row>
    <row r="64104" spans="21:25" x14ac:dyDescent="0.2">
      <c r="U64104" s="55"/>
      <c r="V64104" s="53"/>
      <c r="W64104" s="53"/>
      <c r="X64104" s="53"/>
      <c r="Y64104" s="55"/>
    </row>
    <row r="64105" spans="21:25" x14ac:dyDescent="0.2">
      <c r="U64105" s="55"/>
      <c r="V64105" s="53"/>
      <c r="W64105" s="53"/>
      <c r="X64105" s="53"/>
      <c r="Y64105" s="55"/>
    </row>
    <row r="64106" spans="21:25" x14ac:dyDescent="0.2">
      <c r="U64106" s="55"/>
      <c r="V64106" s="53"/>
      <c r="W64106" s="53"/>
      <c r="X64106" s="53"/>
      <c r="Y64106" s="55"/>
    </row>
    <row r="64107" spans="21:25" x14ac:dyDescent="0.2">
      <c r="U64107" s="55"/>
      <c r="V64107" s="53"/>
      <c r="W64107" s="53"/>
      <c r="X64107" s="53"/>
      <c r="Y64107" s="55"/>
    </row>
    <row r="64108" spans="21:25" x14ac:dyDescent="0.2">
      <c r="U64108" s="55"/>
      <c r="V64108" s="53"/>
      <c r="W64108" s="53"/>
      <c r="X64108" s="53"/>
      <c r="Y64108" s="55"/>
    </row>
    <row r="64109" spans="21:25" x14ac:dyDescent="0.2">
      <c r="U64109" s="55"/>
      <c r="V64109" s="53"/>
      <c r="W64109" s="53"/>
      <c r="X64109" s="53"/>
      <c r="Y64109" s="55"/>
    </row>
    <row r="64110" spans="21:25" x14ac:dyDescent="0.2">
      <c r="U64110" s="55"/>
      <c r="V64110" s="53"/>
      <c r="W64110" s="53"/>
      <c r="X64110" s="53"/>
      <c r="Y64110" s="55"/>
    </row>
    <row r="64111" spans="21:25" x14ac:dyDescent="0.2">
      <c r="U64111" s="55"/>
      <c r="V64111" s="53"/>
      <c r="W64111" s="53"/>
      <c r="X64111" s="53"/>
      <c r="Y64111" s="55"/>
    </row>
    <row r="64112" spans="21:25" x14ac:dyDescent="0.2">
      <c r="U64112" s="55"/>
      <c r="V64112" s="53"/>
      <c r="W64112" s="53"/>
      <c r="X64112" s="53"/>
      <c r="Y64112" s="55"/>
    </row>
    <row r="64113" spans="21:25" x14ac:dyDescent="0.2">
      <c r="U64113" s="55"/>
      <c r="V64113" s="53"/>
      <c r="W64113" s="53"/>
      <c r="X64113" s="53"/>
      <c r="Y64113" s="55"/>
    </row>
    <row r="64114" spans="21:25" x14ac:dyDescent="0.2">
      <c r="U64114" s="55"/>
      <c r="V64114" s="53"/>
      <c r="W64114" s="53"/>
      <c r="X64114" s="53"/>
      <c r="Y64114" s="55"/>
    </row>
    <row r="64115" spans="21:25" x14ac:dyDescent="0.2">
      <c r="U64115" s="55"/>
      <c r="V64115" s="53"/>
      <c r="W64115" s="53"/>
      <c r="X64115" s="53"/>
      <c r="Y64115" s="55"/>
    </row>
    <row r="64116" spans="21:25" x14ac:dyDescent="0.2">
      <c r="U64116" s="55"/>
      <c r="V64116" s="53"/>
      <c r="W64116" s="53"/>
      <c r="X64116" s="53"/>
      <c r="Y64116" s="55"/>
    </row>
    <row r="64117" spans="21:25" x14ac:dyDescent="0.2">
      <c r="U64117" s="55"/>
      <c r="V64117" s="53"/>
      <c r="W64117" s="53"/>
      <c r="X64117" s="53"/>
      <c r="Y64117" s="55"/>
    </row>
    <row r="64118" spans="21:25" x14ac:dyDescent="0.2">
      <c r="U64118" s="55"/>
      <c r="V64118" s="53"/>
      <c r="W64118" s="53"/>
      <c r="X64118" s="53"/>
      <c r="Y64118" s="55"/>
    </row>
    <row r="64119" spans="21:25" x14ac:dyDescent="0.2">
      <c r="U64119" s="55"/>
      <c r="V64119" s="53"/>
      <c r="W64119" s="53"/>
      <c r="X64119" s="53"/>
      <c r="Y64119" s="55"/>
    </row>
    <row r="64120" spans="21:25" x14ac:dyDescent="0.2">
      <c r="U64120" s="55"/>
      <c r="V64120" s="53"/>
      <c r="W64120" s="53"/>
      <c r="X64120" s="53"/>
      <c r="Y64120" s="55"/>
    </row>
    <row r="64121" spans="21:25" x14ac:dyDescent="0.2">
      <c r="U64121" s="55"/>
      <c r="V64121" s="53"/>
      <c r="W64121" s="53"/>
      <c r="X64121" s="53"/>
      <c r="Y64121" s="55"/>
    </row>
    <row r="64122" spans="21:25" x14ac:dyDescent="0.2">
      <c r="U64122" s="55"/>
      <c r="V64122" s="53"/>
      <c r="W64122" s="53"/>
      <c r="X64122" s="53"/>
      <c r="Y64122" s="55"/>
    </row>
    <row r="64123" spans="21:25" x14ac:dyDescent="0.2">
      <c r="U64123" s="55"/>
      <c r="V64123" s="53"/>
      <c r="W64123" s="53"/>
      <c r="X64123" s="53"/>
      <c r="Y64123" s="55"/>
    </row>
    <row r="64124" spans="21:25" x14ac:dyDescent="0.2">
      <c r="U64124" s="55"/>
      <c r="V64124" s="53"/>
      <c r="W64124" s="53"/>
      <c r="X64124" s="53"/>
      <c r="Y64124" s="55"/>
    </row>
    <row r="64125" spans="21:25" x14ac:dyDescent="0.2">
      <c r="U64125" s="55"/>
      <c r="V64125" s="53"/>
      <c r="W64125" s="53"/>
      <c r="X64125" s="53"/>
      <c r="Y64125" s="55"/>
    </row>
    <row r="64126" spans="21:25" x14ac:dyDescent="0.2">
      <c r="U64126" s="55"/>
      <c r="V64126" s="53"/>
      <c r="W64126" s="53"/>
      <c r="X64126" s="53"/>
      <c r="Y64126" s="55"/>
    </row>
    <row r="64127" spans="21:25" x14ac:dyDescent="0.2">
      <c r="U64127" s="55"/>
      <c r="V64127" s="53"/>
      <c r="W64127" s="53"/>
      <c r="X64127" s="53"/>
      <c r="Y64127" s="55"/>
    </row>
    <row r="64128" spans="21:25" x14ac:dyDescent="0.2">
      <c r="U64128" s="55"/>
      <c r="V64128" s="53"/>
      <c r="W64128" s="53"/>
      <c r="X64128" s="53"/>
      <c r="Y64128" s="55"/>
    </row>
    <row r="64129" spans="21:25" x14ac:dyDescent="0.2">
      <c r="U64129" s="55"/>
      <c r="V64129" s="53"/>
      <c r="W64129" s="53"/>
      <c r="X64129" s="53"/>
      <c r="Y64129" s="55"/>
    </row>
    <row r="64130" spans="21:25" x14ac:dyDescent="0.2">
      <c r="U64130" s="55"/>
      <c r="V64130" s="53"/>
      <c r="W64130" s="53"/>
      <c r="X64130" s="53"/>
      <c r="Y64130" s="55"/>
    </row>
    <row r="64131" spans="21:25" x14ac:dyDescent="0.2">
      <c r="U64131" s="55"/>
      <c r="V64131" s="53"/>
      <c r="W64131" s="53"/>
      <c r="X64131" s="53"/>
      <c r="Y64131" s="55"/>
    </row>
    <row r="64132" spans="21:25" x14ac:dyDescent="0.2">
      <c r="U64132" s="55"/>
      <c r="V64132" s="53"/>
      <c r="W64132" s="53"/>
      <c r="X64132" s="53"/>
      <c r="Y64132" s="55"/>
    </row>
    <row r="64133" spans="21:25" x14ac:dyDescent="0.2">
      <c r="U64133" s="55"/>
      <c r="V64133" s="53"/>
      <c r="W64133" s="53"/>
      <c r="X64133" s="53"/>
      <c r="Y64133" s="55"/>
    </row>
    <row r="64134" spans="21:25" x14ac:dyDescent="0.2">
      <c r="U64134" s="55"/>
      <c r="V64134" s="53"/>
      <c r="W64134" s="53"/>
      <c r="X64134" s="53"/>
      <c r="Y64134" s="55"/>
    </row>
    <row r="64135" spans="21:25" x14ac:dyDescent="0.2">
      <c r="U64135" s="55"/>
      <c r="V64135" s="53"/>
      <c r="W64135" s="53"/>
      <c r="X64135" s="53"/>
      <c r="Y64135" s="55"/>
    </row>
    <row r="64136" spans="21:25" x14ac:dyDescent="0.2">
      <c r="U64136" s="55"/>
      <c r="V64136" s="53"/>
      <c r="W64136" s="53"/>
      <c r="X64136" s="53"/>
      <c r="Y64136" s="55"/>
    </row>
    <row r="64137" spans="21:25" x14ac:dyDescent="0.2">
      <c r="U64137" s="55"/>
      <c r="V64137" s="53"/>
      <c r="W64137" s="53"/>
      <c r="X64137" s="53"/>
      <c r="Y64137" s="55"/>
    </row>
    <row r="64138" spans="21:25" x14ac:dyDescent="0.2">
      <c r="U64138" s="55"/>
      <c r="V64138" s="53"/>
      <c r="W64138" s="53"/>
      <c r="X64138" s="53"/>
      <c r="Y64138" s="55"/>
    </row>
    <row r="64139" spans="21:25" x14ac:dyDescent="0.2">
      <c r="U64139" s="55"/>
      <c r="V64139" s="53"/>
      <c r="W64139" s="53"/>
      <c r="X64139" s="53"/>
      <c r="Y64139" s="55"/>
    </row>
    <row r="64140" spans="21:25" x14ac:dyDescent="0.2">
      <c r="U64140" s="55"/>
      <c r="V64140" s="53"/>
      <c r="W64140" s="53"/>
      <c r="X64140" s="53"/>
      <c r="Y64140" s="55"/>
    </row>
    <row r="64141" spans="21:25" x14ac:dyDescent="0.2">
      <c r="U64141" s="55"/>
      <c r="V64141" s="53"/>
      <c r="W64141" s="53"/>
      <c r="X64141" s="53"/>
      <c r="Y64141" s="55"/>
    </row>
    <row r="64142" spans="21:25" x14ac:dyDescent="0.2">
      <c r="U64142" s="55"/>
      <c r="V64142" s="53"/>
      <c r="W64142" s="53"/>
      <c r="X64142" s="53"/>
      <c r="Y64142" s="55"/>
    </row>
    <row r="64143" spans="21:25" x14ac:dyDescent="0.2">
      <c r="U64143" s="55"/>
      <c r="V64143" s="53"/>
      <c r="W64143" s="53"/>
      <c r="X64143" s="53"/>
      <c r="Y64143" s="55"/>
    </row>
    <row r="64144" spans="21:25" x14ac:dyDescent="0.2">
      <c r="U64144" s="55"/>
      <c r="V64144" s="53"/>
      <c r="W64144" s="53"/>
      <c r="X64144" s="53"/>
      <c r="Y64144" s="55"/>
    </row>
    <row r="64145" spans="21:25" x14ac:dyDescent="0.2">
      <c r="U64145" s="55"/>
      <c r="V64145" s="53"/>
      <c r="W64145" s="53"/>
      <c r="X64145" s="53"/>
      <c r="Y64145" s="55"/>
    </row>
    <row r="64146" spans="21:25" x14ac:dyDescent="0.2">
      <c r="U64146" s="55"/>
      <c r="V64146" s="53"/>
      <c r="W64146" s="53"/>
      <c r="X64146" s="53"/>
      <c r="Y64146" s="55"/>
    </row>
    <row r="64147" spans="21:25" x14ac:dyDescent="0.2">
      <c r="U64147" s="55"/>
      <c r="V64147" s="53"/>
      <c r="W64147" s="53"/>
      <c r="X64147" s="53"/>
      <c r="Y64147" s="55"/>
    </row>
    <row r="64148" spans="21:25" x14ac:dyDescent="0.2">
      <c r="U64148" s="55"/>
      <c r="V64148" s="53"/>
      <c r="W64148" s="53"/>
      <c r="X64148" s="53"/>
      <c r="Y64148" s="55"/>
    </row>
    <row r="64149" spans="21:25" x14ac:dyDescent="0.2">
      <c r="U64149" s="55"/>
      <c r="V64149" s="53"/>
      <c r="W64149" s="53"/>
      <c r="X64149" s="53"/>
      <c r="Y64149" s="55"/>
    </row>
    <row r="64150" spans="21:25" x14ac:dyDescent="0.2">
      <c r="U64150" s="55"/>
      <c r="V64150" s="53"/>
      <c r="W64150" s="53"/>
      <c r="X64150" s="53"/>
      <c r="Y64150" s="55"/>
    </row>
    <row r="64151" spans="21:25" x14ac:dyDescent="0.2">
      <c r="U64151" s="55"/>
      <c r="V64151" s="53"/>
      <c r="W64151" s="53"/>
      <c r="X64151" s="53"/>
      <c r="Y64151" s="55"/>
    </row>
    <row r="64152" spans="21:25" x14ac:dyDescent="0.2">
      <c r="U64152" s="55"/>
      <c r="V64152" s="53"/>
      <c r="W64152" s="53"/>
      <c r="X64152" s="53"/>
      <c r="Y64152" s="55"/>
    </row>
    <row r="64153" spans="21:25" x14ac:dyDescent="0.2">
      <c r="U64153" s="55"/>
      <c r="V64153" s="53"/>
      <c r="W64153" s="53"/>
      <c r="X64153" s="53"/>
      <c r="Y64153" s="55"/>
    </row>
    <row r="64154" spans="21:25" x14ac:dyDescent="0.2">
      <c r="U64154" s="55"/>
      <c r="V64154" s="53"/>
      <c r="W64154" s="53"/>
      <c r="X64154" s="53"/>
      <c r="Y64154" s="55"/>
    </row>
    <row r="64155" spans="21:25" x14ac:dyDescent="0.2">
      <c r="U64155" s="55"/>
      <c r="V64155" s="53"/>
      <c r="W64155" s="53"/>
      <c r="X64155" s="53"/>
      <c r="Y64155" s="55"/>
    </row>
    <row r="64156" spans="21:25" x14ac:dyDescent="0.2">
      <c r="U64156" s="55"/>
      <c r="V64156" s="53"/>
      <c r="W64156" s="53"/>
      <c r="X64156" s="53"/>
      <c r="Y64156" s="55"/>
    </row>
    <row r="64157" spans="21:25" x14ac:dyDescent="0.2">
      <c r="U64157" s="55"/>
      <c r="V64157" s="53"/>
      <c r="W64157" s="53"/>
      <c r="X64157" s="53"/>
      <c r="Y64157" s="55"/>
    </row>
    <row r="64158" spans="21:25" x14ac:dyDescent="0.2">
      <c r="U64158" s="55"/>
      <c r="V64158" s="53"/>
      <c r="W64158" s="53"/>
      <c r="X64158" s="53"/>
      <c r="Y64158" s="55"/>
    </row>
    <row r="64159" spans="21:25" x14ac:dyDescent="0.2">
      <c r="U64159" s="55"/>
      <c r="V64159" s="53"/>
      <c r="W64159" s="53"/>
      <c r="X64159" s="53"/>
      <c r="Y64159" s="55"/>
    </row>
    <row r="64160" spans="21:25" x14ac:dyDescent="0.2">
      <c r="U64160" s="55"/>
      <c r="V64160" s="53"/>
      <c r="W64160" s="53"/>
      <c r="X64160" s="53"/>
      <c r="Y64160" s="55"/>
    </row>
    <row r="64161" spans="21:25" x14ac:dyDescent="0.2">
      <c r="U64161" s="55"/>
      <c r="V64161" s="53"/>
      <c r="W64161" s="53"/>
      <c r="X64161" s="53"/>
      <c r="Y64161" s="55"/>
    </row>
    <row r="64162" spans="21:25" x14ac:dyDescent="0.2">
      <c r="U64162" s="55"/>
      <c r="V64162" s="53"/>
      <c r="W64162" s="53"/>
      <c r="X64162" s="53"/>
      <c r="Y64162" s="55"/>
    </row>
    <row r="64163" spans="21:25" x14ac:dyDescent="0.2">
      <c r="U64163" s="55"/>
      <c r="V64163" s="53"/>
      <c r="W64163" s="53"/>
      <c r="X64163" s="53"/>
      <c r="Y64163" s="55"/>
    </row>
    <row r="64164" spans="21:25" x14ac:dyDescent="0.2">
      <c r="U64164" s="55"/>
      <c r="V64164" s="53"/>
      <c r="W64164" s="53"/>
      <c r="X64164" s="53"/>
      <c r="Y64164" s="55"/>
    </row>
    <row r="64165" spans="21:25" x14ac:dyDescent="0.2">
      <c r="U64165" s="55"/>
      <c r="V64165" s="53"/>
      <c r="W64165" s="53"/>
      <c r="X64165" s="53"/>
      <c r="Y64165" s="55"/>
    </row>
    <row r="64166" spans="21:25" x14ac:dyDescent="0.2">
      <c r="U64166" s="55"/>
      <c r="V64166" s="53"/>
      <c r="W64166" s="53"/>
      <c r="X64166" s="53"/>
      <c r="Y64166" s="55"/>
    </row>
    <row r="64167" spans="21:25" x14ac:dyDescent="0.2">
      <c r="U64167" s="55"/>
      <c r="V64167" s="53"/>
      <c r="W64167" s="53"/>
      <c r="X64167" s="53"/>
      <c r="Y64167" s="55"/>
    </row>
    <row r="64168" spans="21:25" x14ac:dyDescent="0.2">
      <c r="U64168" s="55"/>
      <c r="V64168" s="53"/>
      <c r="W64168" s="53"/>
      <c r="X64168" s="53"/>
      <c r="Y64168" s="55"/>
    </row>
    <row r="64169" spans="21:25" x14ac:dyDescent="0.2">
      <c r="U64169" s="55"/>
      <c r="V64169" s="53"/>
      <c r="W64169" s="53"/>
      <c r="X64169" s="53"/>
      <c r="Y64169" s="55"/>
    </row>
    <row r="64170" spans="21:25" x14ac:dyDescent="0.2">
      <c r="U64170" s="55"/>
      <c r="V64170" s="53"/>
      <c r="W64170" s="53"/>
      <c r="X64170" s="53"/>
      <c r="Y64170" s="55"/>
    </row>
    <row r="64171" spans="21:25" x14ac:dyDescent="0.2">
      <c r="U64171" s="55"/>
      <c r="V64171" s="53"/>
      <c r="W64171" s="53"/>
      <c r="X64171" s="53"/>
      <c r="Y64171" s="55"/>
    </row>
    <row r="64172" spans="21:25" x14ac:dyDescent="0.2">
      <c r="U64172" s="55"/>
      <c r="V64172" s="53"/>
      <c r="W64172" s="53"/>
      <c r="X64172" s="53"/>
      <c r="Y64172" s="55"/>
    </row>
    <row r="64173" spans="21:25" x14ac:dyDescent="0.2">
      <c r="U64173" s="55"/>
      <c r="V64173" s="53"/>
      <c r="W64173" s="53"/>
      <c r="X64173" s="53"/>
      <c r="Y64173" s="55"/>
    </row>
    <row r="64174" spans="21:25" x14ac:dyDescent="0.2">
      <c r="U64174" s="55"/>
      <c r="V64174" s="53"/>
      <c r="W64174" s="53"/>
      <c r="X64174" s="53"/>
      <c r="Y64174" s="55"/>
    </row>
    <row r="64175" spans="21:25" x14ac:dyDescent="0.2">
      <c r="U64175" s="55"/>
      <c r="V64175" s="53"/>
      <c r="W64175" s="53"/>
      <c r="X64175" s="53"/>
      <c r="Y64175" s="55"/>
    </row>
    <row r="64176" spans="21:25" x14ac:dyDescent="0.2">
      <c r="U64176" s="55"/>
      <c r="V64176" s="53"/>
      <c r="W64176" s="53"/>
      <c r="X64176" s="53"/>
      <c r="Y64176" s="55"/>
    </row>
    <row r="64177" spans="21:25" x14ac:dyDescent="0.2">
      <c r="U64177" s="55"/>
      <c r="V64177" s="53"/>
      <c r="W64177" s="53"/>
      <c r="X64177" s="53"/>
      <c r="Y64177" s="55"/>
    </row>
    <row r="64178" spans="21:25" x14ac:dyDescent="0.2">
      <c r="U64178" s="55"/>
      <c r="V64178" s="53"/>
      <c r="W64178" s="53"/>
      <c r="X64178" s="53"/>
      <c r="Y64178" s="55"/>
    </row>
    <row r="64179" spans="21:25" x14ac:dyDescent="0.2">
      <c r="U64179" s="55"/>
      <c r="V64179" s="53"/>
      <c r="W64179" s="53"/>
      <c r="X64179" s="53"/>
      <c r="Y64179" s="55"/>
    </row>
    <row r="64180" spans="21:25" x14ac:dyDescent="0.2">
      <c r="U64180" s="55"/>
      <c r="V64180" s="53"/>
      <c r="W64180" s="53"/>
      <c r="X64180" s="53"/>
      <c r="Y64180" s="55"/>
    </row>
    <row r="64181" spans="21:25" x14ac:dyDescent="0.2">
      <c r="U64181" s="55"/>
      <c r="V64181" s="53"/>
      <c r="W64181" s="53"/>
      <c r="X64181" s="53"/>
      <c r="Y64181" s="55"/>
    </row>
    <row r="64182" spans="21:25" x14ac:dyDescent="0.2">
      <c r="U64182" s="55"/>
      <c r="V64182" s="53"/>
      <c r="W64182" s="53"/>
      <c r="X64182" s="53"/>
      <c r="Y64182" s="55"/>
    </row>
    <row r="64183" spans="21:25" x14ac:dyDescent="0.2">
      <c r="U64183" s="55"/>
      <c r="V64183" s="53"/>
      <c r="W64183" s="53"/>
      <c r="X64183" s="53"/>
      <c r="Y64183" s="55"/>
    </row>
    <row r="64184" spans="21:25" x14ac:dyDescent="0.2">
      <c r="U64184" s="55"/>
      <c r="V64184" s="53"/>
      <c r="W64184" s="53"/>
      <c r="X64184" s="53"/>
      <c r="Y64184" s="55"/>
    </row>
    <row r="64185" spans="21:25" x14ac:dyDescent="0.2">
      <c r="U64185" s="55"/>
      <c r="V64185" s="53"/>
      <c r="W64185" s="53"/>
      <c r="X64185" s="53"/>
      <c r="Y64185" s="55"/>
    </row>
    <row r="64186" spans="21:25" x14ac:dyDescent="0.2">
      <c r="U64186" s="55"/>
      <c r="V64186" s="53"/>
      <c r="W64186" s="53"/>
      <c r="X64186" s="53"/>
      <c r="Y64186" s="55"/>
    </row>
    <row r="64187" spans="21:25" x14ac:dyDescent="0.2">
      <c r="U64187" s="55"/>
      <c r="V64187" s="53"/>
      <c r="W64187" s="53"/>
      <c r="X64187" s="53"/>
      <c r="Y64187" s="55"/>
    </row>
    <row r="64188" spans="21:25" x14ac:dyDescent="0.2">
      <c r="U64188" s="55"/>
      <c r="V64188" s="53"/>
      <c r="W64188" s="53"/>
      <c r="X64188" s="53"/>
      <c r="Y64188" s="55"/>
    </row>
    <row r="64189" spans="21:25" x14ac:dyDescent="0.2">
      <c r="U64189" s="55"/>
      <c r="V64189" s="53"/>
      <c r="W64189" s="53"/>
      <c r="X64189" s="53"/>
      <c r="Y64189" s="55"/>
    </row>
    <row r="64190" spans="21:25" x14ac:dyDescent="0.2">
      <c r="U64190" s="55"/>
      <c r="V64190" s="53"/>
      <c r="W64190" s="53"/>
      <c r="X64190" s="53"/>
      <c r="Y64190" s="55"/>
    </row>
    <row r="64191" spans="21:25" x14ac:dyDescent="0.2">
      <c r="U64191" s="55"/>
      <c r="V64191" s="53"/>
      <c r="W64191" s="53"/>
      <c r="X64191" s="53"/>
      <c r="Y64191" s="55"/>
    </row>
    <row r="64192" spans="21:25" x14ac:dyDescent="0.2">
      <c r="U64192" s="55"/>
      <c r="V64192" s="53"/>
      <c r="W64192" s="53"/>
      <c r="X64192" s="53"/>
      <c r="Y64192" s="55"/>
    </row>
    <row r="64193" spans="21:25" x14ac:dyDescent="0.2">
      <c r="U64193" s="55"/>
      <c r="V64193" s="53"/>
      <c r="W64193" s="53"/>
      <c r="X64193" s="53"/>
      <c r="Y64193" s="55"/>
    </row>
    <row r="64194" spans="21:25" x14ac:dyDescent="0.2">
      <c r="U64194" s="55"/>
      <c r="V64194" s="53"/>
      <c r="W64194" s="53"/>
      <c r="X64194" s="53"/>
      <c r="Y64194" s="55"/>
    </row>
    <row r="64195" spans="21:25" x14ac:dyDescent="0.2">
      <c r="U64195" s="55"/>
      <c r="V64195" s="53"/>
      <c r="W64195" s="53"/>
      <c r="X64195" s="53"/>
      <c r="Y64195" s="55"/>
    </row>
    <row r="64196" spans="21:25" x14ac:dyDescent="0.2">
      <c r="U64196" s="55"/>
      <c r="V64196" s="53"/>
      <c r="W64196" s="53"/>
      <c r="X64196" s="53"/>
      <c r="Y64196" s="55"/>
    </row>
    <row r="64197" spans="21:25" x14ac:dyDescent="0.2">
      <c r="U64197" s="55"/>
      <c r="V64197" s="53"/>
      <c r="W64197" s="53"/>
      <c r="X64197" s="53"/>
      <c r="Y64197" s="55"/>
    </row>
    <row r="64198" spans="21:25" x14ac:dyDescent="0.2">
      <c r="U64198" s="55"/>
      <c r="V64198" s="53"/>
      <c r="W64198" s="53"/>
      <c r="X64198" s="53"/>
      <c r="Y64198" s="55"/>
    </row>
    <row r="64199" spans="21:25" x14ac:dyDescent="0.2">
      <c r="U64199" s="55"/>
      <c r="V64199" s="53"/>
      <c r="W64199" s="53"/>
      <c r="X64199" s="53"/>
      <c r="Y64199" s="55"/>
    </row>
    <row r="64200" spans="21:25" x14ac:dyDescent="0.2">
      <c r="U64200" s="55"/>
      <c r="V64200" s="53"/>
      <c r="W64200" s="53"/>
      <c r="X64200" s="53"/>
      <c r="Y64200" s="55"/>
    </row>
    <row r="64201" spans="21:25" x14ac:dyDescent="0.2">
      <c r="U64201" s="55"/>
      <c r="V64201" s="53"/>
      <c r="W64201" s="53"/>
      <c r="X64201" s="53"/>
      <c r="Y64201" s="55"/>
    </row>
    <row r="64202" spans="21:25" x14ac:dyDescent="0.2">
      <c r="U64202" s="55"/>
      <c r="V64202" s="53"/>
      <c r="W64202" s="53"/>
      <c r="X64202" s="53"/>
      <c r="Y64202" s="55"/>
    </row>
    <row r="64203" spans="21:25" x14ac:dyDescent="0.2">
      <c r="U64203" s="55"/>
      <c r="V64203" s="53"/>
      <c r="W64203" s="53"/>
      <c r="X64203" s="53"/>
      <c r="Y64203" s="55"/>
    </row>
    <row r="64204" spans="21:25" x14ac:dyDescent="0.2">
      <c r="U64204" s="55"/>
      <c r="V64204" s="53"/>
      <c r="W64204" s="53"/>
      <c r="X64204" s="53"/>
      <c r="Y64204" s="55"/>
    </row>
    <row r="64205" spans="21:25" x14ac:dyDescent="0.2">
      <c r="U64205" s="55"/>
      <c r="V64205" s="53"/>
      <c r="W64205" s="53"/>
      <c r="X64205" s="53"/>
      <c r="Y64205" s="55"/>
    </row>
    <row r="64206" spans="21:25" x14ac:dyDescent="0.2">
      <c r="U64206" s="55"/>
      <c r="V64206" s="53"/>
      <c r="W64206" s="53"/>
      <c r="X64206" s="53"/>
      <c r="Y64206" s="55"/>
    </row>
    <row r="64207" spans="21:25" x14ac:dyDescent="0.2">
      <c r="U64207" s="55"/>
      <c r="V64207" s="53"/>
      <c r="W64207" s="53"/>
      <c r="X64207" s="53"/>
      <c r="Y64207" s="55"/>
    </row>
    <row r="64208" spans="21:25" x14ac:dyDescent="0.2">
      <c r="U64208" s="55"/>
      <c r="V64208" s="53"/>
      <c r="W64208" s="53"/>
      <c r="X64208" s="53"/>
      <c r="Y64208" s="55"/>
    </row>
    <row r="64209" spans="21:25" x14ac:dyDescent="0.2">
      <c r="U64209" s="55"/>
      <c r="V64209" s="53"/>
      <c r="W64209" s="53"/>
      <c r="X64209" s="53"/>
      <c r="Y64209" s="55"/>
    </row>
    <row r="64210" spans="21:25" x14ac:dyDescent="0.2">
      <c r="U64210" s="55"/>
      <c r="V64210" s="53"/>
      <c r="W64210" s="53"/>
      <c r="X64210" s="53"/>
      <c r="Y64210" s="55"/>
    </row>
    <row r="64211" spans="21:25" x14ac:dyDescent="0.2">
      <c r="U64211" s="55"/>
      <c r="V64211" s="53"/>
      <c r="W64211" s="53"/>
      <c r="X64211" s="53"/>
      <c r="Y64211" s="55"/>
    </row>
    <row r="64212" spans="21:25" x14ac:dyDescent="0.2">
      <c r="U64212" s="55"/>
      <c r="V64212" s="53"/>
      <c r="W64212" s="53"/>
      <c r="X64212" s="53"/>
      <c r="Y64212" s="55"/>
    </row>
    <row r="64213" spans="21:25" x14ac:dyDescent="0.2">
      <c r="U64213" s="55"/>
      <c r="V64213" s="53"/>
      <c r="W64213" s="53"/>
      <c r="X64213" s="53"/>
      <c r="Y64213" s="55"/>
    </row>
    <row r="64214" spans="21:25" x14ac:dyDescent="0.2">
      <c r="U64214" s="55"/>
      <c r="V64214" s="53"/>
      <c r="W64214" s="53"/>
      <c r="X64214" s="53"/>
      <c r="Y64214" s="55"/>
    </row>
    <row r="64215" spans="21:25" x14ac:dyDescent="0.2">
      <c r="U64215" s="55"/>
      <c r="V64215" s="53"/>
      <c r="W64215" s="53"/>
      <c r="X64215" s="53"/>
      <c r="Y64215" s="55"/>
    </row>
    <row r="64216" spans="21:25" x14ac:dyDescent="0.2">
      <c r="U64216" s="55"/>
      <c r="V64216" s="53"/>
      <c r="W64216" s="53"/>
      <c r="X64216" s="53"/>
      <c r="Y64216" s="55"/>
    </row>
    <row r="64217" spans="21:25" x14ac:dyDescent="0.2">
      <c r="U64217" s="55"/>
      <c r="V64217" s="53"/>
      <c r="W64217" s="53"/>
      <c r="X64217" s="53"/>
      <c r="Y64217" s="55"/>
    </row>
    <row r="64218" spans="21:25" x14ac:dyDescent="0.2">
      <c r="U64218" s="55"/>
      <c r="V64218" s="53"/>
      <c r="W64218" s="53"/>
      <c r="X64218" s="53"/>
      <c r="Y64218" s="55"/>
    </row>
    <row r="64219" spans="21:25" x14ac:dyDescent="0.2">
      <c r="U64219" s="55"/>
      <c r="V64219" s="53"/>
      <c r="W64219" s="53"/>
      <c r="X64219" s="53"/>
      <c r="Y64219" s="55"/>
    </row>
    <row r="64220" spans="21:25" x14ac:dyDescent="0.2">
      <c r="U64220" s="55"/>
      <c r="V64220" s="53"/>
      <c r="W64220" s="53"/>
      <c r="X64220" s="53"/>
      <c r="Y64220" s="55"/>
    </row>
    <row r="64221" spans="21:25" x14ac:dyDescent="0.2">
      <c r="U64221" s="55"/>
      <c r="V64221" s="53"/>
      <c r="W64221" s="53"/>
      <c r="X64221" s="53"/>
      <c r="Y64221" s="55"/>
    </row>
    <row r="64222" spans="21:25" x14ac:dyDescent="0.2">
      <c r="U64222" s="55"/>
      <c r="V64222" s="53"/>
      <c r="W64222" s="53"/>
      <c r="X64222" s="53"/>
      <c r="Y64222" s="55"/>
    </row>
    <row r="64223" spans="21:25" x14ac:dyDescent="0.2">
      <c r="U64223" s="55"/>
      <c r="V64223" s="53"/>
      <c r="W64223" s="53"/>
      <c r="X64223" s="53"/>
      <c r="Y64223" s="55"/>
    </row>
    <row r="64224" spans="21:25" x14ac:dyDescent="0.2">
      <c r="U64224" s="55"/>
      <c r="V64224" s="53"/>
      <c r="W64224" s="53"/>
      <c r="X64224" s="53"/>
      <c r="Y64224" s="55"/>
    </row>
    <row r="64225" spans="21:25" x14ac:dyDescent="0.2">
      <c r="U64225" s="55"/>
      <c r="V64225" s="53"/>
      <c r="W64225" s="53"/>
      <c r="X64225" s="53"/>
      <c r="Y64225" s="55"/>
    </row>
    <row r="64226" spans="21:25" x14ac:dyDescent="0.2">
      <c r="U64226" s="55"/>
      <c r="V64226" s="53"/>
      <c r="W64226" s="53"/>
      <c r="X64226" s="53"/>
      <c r="Y64226" s="55"/>
    </row>
    <row r="64227" spans="21:25" x14ac:dyDescent="0.2">
      <c r="U64227" s="55"/>
      <c r="V64227" s="53"/>
      <c r="W64227" s="53"/>
      <c r="X64227" s="53"/>
      <c r="Y64227" s="55"/>
    </row>
    <row r="64228" spans="21:25" x14ac:dyDescent="0.2">
      <c r="U64228" s="55"/>
      <c r="V64228" s="53"/>
      <c r="W64228" s="53"/>
      <c r="X64228" s="53"/>
      <c r="Y64228" s="55"/>
    </row>
    <row r="64229" spans="21:25" x14ac:dyDescent="0.2">
      <c r="U64229" s="55"/>
      <c r="V64229" s="53"/>
      <c r="W64229" s="53"/>
      <c r="X64229" s="53"/>
      <c r="Y64229" s="55"/>
    </row>
    <row r="64230" spans="21:25" x14ac:dyDescent="0.2">
      <c r="U64230" s="55"/>
      <c r="V64230" s="53"/>
      <c r="W64230" s="53"/>
      <c r="X64230" s="53"/>
      <c r="Y64230" s="55"/>
    </row>
    <row r="64231" spans="21:25" x14ac:dyDescent="0.2">
      <c r="U64231" s="55"/>
      <c r="V64231" s="53"/>
      <c r="W64231" s="53"/>
      <c r="X64231" s="53"/>
      <c r="Y64231" s="55"/>
    </row>
    <row r="64232" spans="21:25" x14ac:dyDescent="0.2">
      <c r="U64232" s="55"/>
      <c r="V64232" s="53"/>
      <c r="W64232" s="53"/>
      <c r="X64232" s="53"/>
      <c r="Y64232" s="55"/>
    </row>
    <row r="64233" spans="21:25" x14ac:dyDescent="0.2">
      <c r="U64233" s="55"/>
      <c r="V64233" s="53"/>
      <c r="W64233" s="53"/>
      <c r="X64233" s="53"/>
      <c r="Y64233" s="55"/>
    </row>
    <row r="64234" spans="21:25" x14ac:dyDescent="0.2">
      <c r="U64234" s="55"/>
      <c r="V64234" s="53"/>
      <c r="W64234" s="53"/>
      <c r="X64234" s="53"/>
      <c r="Y64234" s="55"/>
    </row>
    <row r="64235" spans="21:25" x14ac:dyDescent="0.2">
      <c r="U64235" s="55"/>
      <c r="V64235" s="53"/>
      <c r="W64235" s="53"/>
      <c r="X64235" s="53"/>
      <c r="Y64235" s="55"/>
    </row>
    <row r="64236" spans="21:25" x14ac:dyDescent="0.2">
      <c r="U64236" s="55"/>
      <c r="V64236" s="53"/>
      <c r="W64236" s="53"/>
      <c r="X64236" s="53"/>
      <c r="Y64236" s="55"/>
    </row>
    <row r="64237" spans="21:25" x14ac:dyDescent="0.2">
      <c r="U64237" s="55"/>
      <c r="V64237" s="53"/>
      <c r="W64237" s="53"/>
      <c r="X64237" s="53"/>
      <c r="Y64237" s="55"/>
    </row>
    <row r="64238" spans="21:25" x14ac:dyDescent="0.2">
      <c r="U64238" s="55"/>
      <c r="V64238" s="53"/>
      <c r="W64238" s="53"/>
      <c r="X64238" s="53"/>
      <c r="Y64238" s="55"/>
    </row>
    <row r="64239" spans="21:25" x14ac:dyDescent="0.2">
      <c r="U64239" s="55"/>
      <c r="V64239" s="53"/>
      <c r="W64239" s="53"/>
      <c r="X64239" s="53"/>
      <c r="Y64239" s="55"/>
    </row>
    <row r="64240" spans="21:25" x14ac:dyDescent="0.2">
      <c r="U64240" s="55"/>
      <c r="V64240" s="53"/>
      <c r="W64240" s="53"/>
      <c r="X64240" s="53"/>
      <c r="Y64240" s="55"/>
    </row>
    <row r="64241" spans="21:25" x14ac:dyDescent="0.2">
      <c r="U64241" s="55"/>
      <c r="V64241" s="53"/>
      <c r="W64241" s="53"/>
      <c r="X64241" s="53"/>
      <c r="Y64241" s="55"/>
    </row>
    <row r="64242" spans="21:25" x14ac:dyDescent="0.2">
      <c r="U64242" s="55"/>
      <c r="V64242" s="53"/>
      <c r="W64242" s="53"/>
      <c r="X64242" s="53"/>
      <c r="Y64242" s="55"/>
    </row>
    <row r="64243" spans="21:25" x14ac:dyDescent="0.2">
      <c r="U64243" s="55"/>
      <c r="V64243" s="53"/>
      <c r="W64243" s="53"/>
      <c r="X64243" s="53"/>
      <c r="Y64243" s="55"/>
    </row>
    <row r="64244" spans="21:25" x14ac:dyDescent="0.2">
      <c r="U64244" s="55"/>
      <c r="V64244" s="53"/>
      <c r="W64244" s="53"/>
      <c r="X64244" s="53"/>
      <c r="Y64244" s="55"/>
    </row>
    <row r="64245" spans="21:25" x14ac:dyDescent="0.2">
      <c r="U64245" s="55"/>
      <c r="V64245" s="53"/>
      <c r="W64245" s="53"/>
      <c r="X64245" s="53"/>
      <c r="Y64245" s="55"/>
    </row>
    <row r="64246" spans="21:25" x14ac:dyDescent="0.2">
      <c r="U64246" s="55"/>
      <c r="V64246" s="53"/>
      <c r="W64246" s="53"/>
      <c r="X64246" s="53"/>
      <c r="Y64246" s="55"/>
    </row>
    <row r="64247" spans="21:25" x14ac:dyDescent="0.2">
      <c r="U64247" s="55"/>
      <c r="V64247" s="53"/>
      <c r="W64247" s="53"/>
      <c r="X64247" s="53"/>
      <c r="Y64247" s="55"/>
    </row>
    <row r="64248" spans="21:25" x14ac:dyDescent="0.2">
      <c r="U64248" s="55"/>
      <c r="V64248" s="53"/>
      <c r="W64248" s="53"/>
      <c r="X64248" s="53"/>
      <c r="Y64248" s="55"/>
    </row>
    <row r="64249" spans="21:25" x14ac:dyDescent="0.2">
      <c r="U64249" s="55"/>
      <c r="V64249" s="53"/>
      <c r="W64249" s="53"/>
      <c r="X64249" s="53"/>
      <c r="Y64249" s="55"/>
    </row>
    <row r="64250" spans="21:25" x14ac:dyDescent="0.2">
      <c r="U64250" s="55"/>
      <c r="V64250" s="53"/>
      <c r="W64250" s="53"/>
      <c r="X64250" s="53"/>
      <c r="Y64250" s="55"/>
    </row>
    <row r="64251" spans="21:25" x14ac:dyDescent="0.2">
      <c r="U64251" s="55"/>
      <c r="V64251" s="53"/>
      <c r="W64251" s="53"/>
      <c r="X64251" s="53"/>
      <c r="Y64251" s="55"/>
    </row>
    <row r="64252" spans="21:25" x14ac:dyDescent="0.2">
      <c r="U64252" s="55"/>
      <c r="V64252" s="53"/>
      <c r="W64252" s="53"/>
      <c r="X64252" s="53"/>
      <c r="Y64252" s="55"/>
    </row>
    <row r="64253" spans="21:25" x14ac:dyDescent="0.2">
      <c r="U64253" s="55"/>
      <c r="V64253" s="53"/>
      <c r="W64253" s="53"/>
      <c r="X64253" s="53"/>
      <c r="Y64253" s="55"/>
    </row>
    <row r="64254" spans="21:25" x14ac:dyDescent="0.2">
      <c r="U64254" s="55"/>
      <c r="V64254" s="53"/>
      <c r="W64254" s="53"/>
      <c r="X64254" s="53"/>
      <c r="Y64254" s="55"/>
    </row>
    <row r="64255" spans="21:25" x14ac:dyDescent="0.2">
      <c r="U64255" s="55"/>
      <c r="V64255" s="53"/>
      <c r="W64255" s="53"/>
      <c r="X64255" s="53"/>
      <c r="Y64255" s="55"/>
    </row>
    <row r="64256" spans="21:25" x14ac:dyDescent="0.2">
      <c r="U64256" s="55"/>
      <c r="V64256" s="53"/>
      <c r="W64256" s="53"/>
      <c r="X64256" s="53"/>
      <c r="Y64256" s="55"/>
    </row>
    <row r="64257" spans="21:25" x14ac:dyDescent="0.2">
      <c r="U64257" s="55"/>
      <c r="V64257" s="53"/>
      <c r="W64257" s="53"/>
      <c r="X64257" s="53"/>
      <c r="Y64257" s="55"/>
    </row>
    <row r="64258" spans="21:25" x14ac:dyDescent="0.2">
      <c r="U64258" s="55"/>
      <c r="V64258" s="53"/>
      <c r="W64258" s="53"/>
      <c r="X64258" s="53"/>
      <c r="Y64258" s="55"/>
    </row>
    <row r="64259" spans="21:25" x14ac:dyDescent="0.2">
      <c r="U64259" s="55"/>
      <c r="V64259" s="53"/>
      <c r="W64259" s="53"/>
      <c r="X64259" s="53"/>
      <c r="Y64259" s="55"/>
    </row>
    <row r="64260" spans="21:25" x14ac:dyDescent="0.2">
      <c r="U64260" s="55"/>
      <c r="V64260" s="53"/>
      <c r="W64260" s="53"/>
      <c r="X64260" s="53"/>
      <c r="Y64260" s="55"/>
    </row>
    <row r="64261" spans="21:25" x14ac:dyDescent="0.2">
      <c r="U64261" s="55"/>
      <c r="V64261" s="53"/>
      <c r="W64261" s="53"/>
      <c r="X64261" s="53"/>
      <c r="Y64261" s="55"/>
    </row>
    <row r="64262" spans="21:25" x14ac:dyDescent="0.2">
      <c r="U64262" s="55"/>
      <c r="V64262" s="53"/>
      <c r="W64262" s="53"/>
      <c r="X64262" s="53"/>
      <c r="Y64262" s="55"/>
    </row>
    <row r="64263" spans="21:25" x14ac:dyDescent="0.2">
      <c r="U64263" s="55"/>
      <c r="V64263" s="53"/>
      <c r="W64263" s="53"/>
      <c r="X64263" s="53"/>
      <c r="Y64263" s="55"/>
    </row>
    <row r="64264" spans="21:25" x14ac:dyDescent="0.2">
      <c r="U64264" s="55"/>
      <c r="V64264" s="53"/>
      <c r="W64264" s="53"/>
      <c r="X64264" s="53"/>
      <c r="Y64264" s="55"/>
    </row>
    <row r="64265" spans="21:25" x14ac:dyDescent="0.2">
      <c r="U64265" s="55"/>
      <c r="V64265" s="53"/>
      <c r="W64265" s="53"/>
      <c r="X64265" s="53"/>
      <c r="Y64265" s="55"/>
    </row>
    <row r="64266" spans="21:25" x14ac:dyDescent="0.2">
      <c r="U64266" s="55"/>
      <c r="V64266" s="53"/>
      <c r="W64266" s="53"/>
      <c r="X64266" s="53"/>
      <c r="Y64266" s="55"/>
    </row>
    <row r="64267" spans="21:25" x14ac:dyDescent="0.2">
      <c r="U64267" s="55"/>
      <c r="V64267" s="53"/>
      <c r="W64267" s="53"/>
      <c r="X64267" s="53"/>
      <c r="Y64267" s="55"/>
    </row>
    <row r="64268" spans="21:25" x14ac:dyDescent="0.2">
      <c r="U64268" s="55"/>
      <c r="V64268" s="53"/>
      <c r="W64268" s="53"/>
      <c r="X64268" s="53"/>
      <c r="Y64268" s="55"/>
    </row>
    <row r="64269" spans="21:25" x14ac:dyDescent="0.2">
      <c r="U64269" s="55"/>
      <c r="V64269" s="53"/>
      <c r="W64269" s="53"/>
      <c r="X64269" s="53"/>
      <c r="Y64269" s="55"/>
    </row>
    <row r="64270" spans="21:25" x14ac:dyDescent="0.2">
      <c r="U64270" s="55"/>
      <c r="V64270" s="53"/>
      <c r="W64270" s="53"/>
      <c r="X64270" s="53"/>
      <c r="Y64270" s="55"/>
    </row>
    <row r="64271" spans="21:25" x14ac:dyDescent="0.2">
      <c r="U64271" s="55"/>
      <c r="V64271" s="53"/>
      <c r="W64271" s="53"/>
      <c r="X64271" s="53"/>
      <c r="Y64271" s="55"/>
    </row>
    <row r="64272" spans="21:25" x14ac:dyDescent="0.2">
      <c r="U64272" s="55"/>
      <c r="V64272" s="53"/>
      <c r="W64272" s="53"/>
      <c r="X64272" s="53"/>
      <c r="Y64272" s="55"/>
    </row>
    <row r="64273" spans="21:25" x14ac:dyDescent="0.2">
      <c r="U64273" s="55"/>
      <c r="V64273" s="53"/>
      <c r="W64273" s="53"/>
      <c r="X64273" s="53"/>
      <c r="Y64273" s="55"/>
    </row>
    <row r="64274" spans="21:25" x14ac:dyDescent="0.2">
      <c r="U64274" s="55"/>
      <c r="V64274" s="53"/>
      <c r="W64274" s="53"/>
      <c r="X64274" s="53"/>
      <c r="Y64274" s="55"/>
    </row>
    <row r="64275" spans="21:25" x14ac:dyDescent="0.2">
      <c r="U64275" s="55"/>
      <c r="V64275" s="53"/>
      <c r="W64275" s="53"/>
      <c r="X64275" s="53"/>
      <c r="Y64275" s="55"/>
    </row>
    <row r="64276" spans="21:25" x14ac:dyDescent="0.2">
      <c r="U64276" s="55"/>
      <c r="V64276" s="53"/>
      <c r="W64276" s="53"/>
      <c r="X64276" s="53"/>
      <c r="Y64276" s="55"/>
    </row>
    <row r="64277" spans="21:25" x14ac:dyDescent="0.2">
      <c r="U64277" s="55"/>
      <c r="V64277" s="53"/>
      <c r="W64277" s="53"/>
      <c r="X64277" s="53"/>
      <c r="Y64277" s="55"/>
    </row>
    <row r="64278" spans="21:25" x14ac:dyDescent="0.2">
      <c r="U64278" s="55"/>
      <c r="V64278" s="53"/>
      <c r="W64278" s="53"/>
      <c r="X64278" s="53"/>
      <c r="Y64278" s="55"/>
    </row>
    <row r="64279" spans="21:25" x14ac:dyDescent="0.2">
      <c r="U64279" s="55"/>
      <c r="V64279" s="53"/>
      <c r="W64279" s="53"/>
      <c r="X64279" s="53"/>
      <c r="Y64279" s="55"/>
    </row>
    <row r="64280" spans="21:25" x14ac:dyDescent="0.2">
      <c r="U64280" s="55"/>
      <c r="V64280" s="53"/>
      <c r="W64280" s="53"/>
      <c r="X64280" s="53"/>
      <c r="Y64280" s="55"/>
    </row>
    <row r="64281" spans="21:25" x14ac:dyDescent="0.2">
      <c r="U64281" s="55"/>
      <c r="V64281" s="53"/>
      <c r="W64281" s="53"/>
      <c r="X64281" s="53"/>
      <c r="Y64281" s="55"/>
    </row>
    <row r="64282" spans="21:25" x14ac:dyDescent="0.2">
      <c r="U64282" s="55"/>
      <c r="V64282" s="53"/>
      <c r="W64282" s="53"/>
      <c r="X64282" s="53"/>
      <c r="Y64282" s="55"/>
    </row>
    <row r="64283" spans="21:25" x14ac:dyDescent="0.2">
      <c r="U64283" s="55"/>
      <c r="V64283" s="53"/>
      <c r="W64283" s="53"/>
      <c r="X64283" s="53"/>
      <c r="Y64283" s="55"/>
    </row>
    <row r="64284" spans="21:25" x14ac:dyDescent="0.2">
      <c r="U64284" s="55"/>
      <c r="V64284" s="53"/>
      <c r="W64284" s="53"/>
      <c r="X64284" s="53"/>
      <c r="Y64284" s="55"/>
    </row>
    <row r="64285" spans="21:25" x14ac:dyDescent="0.2">
      <c r="U64285" s="55"/>
      <c r="V64285" s="53"/>
      <c r="W64285" s="53"/>
      <c r="X64285" s="53"/>
      <c r="Y64285" s="55"/>
    </row>
    <row r="64286" spans="21:25" x14ac:dyDescent="0.2">
      <c r="U64286" s="55"/>
      <c r="V64286" s="53"/>
      <c r="W64286" s="53"/>
      <c r="X64286" s="53"/>
      <c r="Y64286" s="55"/>
    </row>
    <row r="64287" spans="21:25" x14ac:dyDescent="0.2">
      <c r="U64287" s="55"/>
      <c r="V64287" s="53"/>
      <c r="W64287" s="53"/>
      <c r="X64287" s="53"/>
      <c r="Y64287" s="55"/>
    </row>
    <row r="64288" spans="21:25" x14ac:dyDescent="0.2">
      <c r="U64288" s="55"/>
      <c r="V64288" s="53"/>
      <c r="W64288" s="53"/>
      <c r="X64288" s="53"/>
      <c r="Y64288" s="55"/>
    </row>
    <row r="64289" spans="21:25" x14ac:dyDescent="0.2">
      <c r="U64289" s="55"/>
      <c r="V64289" s="53"/>
      <c r="W64289" s="53"/>
      <c r="X64289" s="53"/>
      <c r="Y64289" s="55"/>
    </row>
    <row r="64290" spans="21:25" x14ac:dyDescent="0.2">
      <c r="U64290" s="55"/>
      <c r="V64290" s="53"/>
      <c r="W64290" s="53"/>
      <c r="X64290" s="53"/>
      <c r="Y64290" s="55"/>
    </row>
    <row r="64291" spans="21:25" x14ac:dyDescent="0.2">
      <c r="U64291" s="55"/>
      <c r="V64291" s="53"/>
      <c r="W64291" s="53"/>
      <c r="X64291" s="53"/>
      <c r="Y64291" s="55"/>
    </row>
    <row r="64292" spans="21:25" x14ac:dyDescent="0.2">
      <c r="U64292" s="55"/>
      <c r="V64292" s="53"/>
      <c r="W64292" s="53"/>
      <c r="X64292" s="53"/>
      <c r="Y64292" s="55"/>
    </row>
    <row r="64293" spans="21:25" x14ac:dyDescent="0.2">
      <c r="U64293" s="55"/>
      <c r="V64293" s="53"/>
      <c r="W64293" s="53"/>
      <c r="X64293" s="53"/>
      <c r="Y64293" s="55"/>
    </row>
    <row r="64294" spans="21:25" x14ac:dyDescent="0.2">
      <c r="U64294" s="55"/>
      <c r="V64294" s="53"/>
      <c r="W64294" s="53"/>
      <c r="X64294" s="53"/>
      <c r="Y64294" s="55"/>
    </row>
    <row r="64295" spans="21:25" x14ac:dyDescent="0.2">
      <c r="U64295" s="55"/>
      <c r="V64295" s="53"/>
      <c r="W64295" s="53"/>
      <c r="X64295" s="53"/>
      <c r="Y64295" s="55"/>
    </row>
    <row r="64296" spans="21:25" x14ac:dyDescent="0.2">
      <c r="U64296" s="55"/>
      <c r="V64296" s="53"/>
      <c r="W64296" s="53"/>
      <c r="X64296" s="53"/>
      <c r="Y64296" s="55"/>
    </row>
    <row r="64297" spans="21:25" x14ac:dyDescent="0.2">
      <c r="U64297" s="55"/>
      <c r="V64297" s="53"/>
      <c r="W64297" s="53"/>
      <c r="X64297" s="53"/>
      <c r="Y64297" s="55"/>
    </row>
    <row r="64298" spans="21:25" x14ac:dyDescent="0.2">
      <c r="U64298" s="55"/>
      <c r="V64298" s="53"/>
      <c r="W64298" s="53"/>
      <c r="X64298" s="53"/>
      <c r="Y64298" s="55"/>
    </row>
    <row r="64299" spans="21:25" x14ac:dyDescent="0.2">
      <c r="U64299" s="55"/>
      <c r="V64299" s="53"/>
      <c r="W64299" s="53"/>
      <c r="X64299" s="53"/>
      <c r="Y64299" s="55"/>
    </row>
    <row r="64300" spans="21:25" x14ac:dyDescent="0.2">
      <c r="U64300" s="55"/>
      <c r="V64300" s="53"/>
      <c r="W64300" s="53"/>
      <c r="X64300" s="53"/>
      <c r="Y64300" s="55"/>
    </row>
    <row r="64301" spans="21:25" x14ac:dyDescent="0.2">
      <c r="U64301" s="55"/>
      <c r="V64301" s="53"/>
      <c r="W64301" s="53"/>
      <c r="X64301" s="53"/>
      <c r="Y64301" s="55"/>
    </row>
    <row r="64302" spans="21:25" x14ac:dyDescent="0.2">
      <c r="U64302" s="55"/>
      <c r="V64302" s="53"/>
      <c r="W64302" s="53"/>
      <c r="X64302" s="53"/>
      <c r="Y64302" s="55"/>
    </row>
    <row r="64303" spans="21:25" x14ac:dyDescent="0.2">
      <c r="U64303" s="55"/>
      <c r="V64303" s="53"/>
      <c r="W64303" s="53"/>
      <c r="X64303" s="53"/>
      <c r="Y64303" s="55"/>
    </row>
    <row r="64304" spans="21:25" x14ac:dyDescent="0.2">
      <c r="U64304" s="55"/>
      <c r="V64304" s="53"/>
      <c r="W64304" s="53"/>
      <c r="X64304" s="53"/>
      <c r="Y64304" s="55"/>
    </row>
    <row r="64305" spans="21:25" x14ac:dyDescent="0.2">
      <c r="U64305" s="55"/>
      <c r="V64305" s="53"/>
      <c r="W64305" s="53"/>
      <c r="X64305" s="53"/>
      <c r="Y64305" s="55"/>
    </row>
    <row r="64306" spans="21:25" x14ac:dyDescent="0.2">
      <c r="U64306" s="55"/>
      <c r="V64306" s="53"/>
      <c r="W64306" s="53"/>
      <c r="X64306" s="53"/>
      <c r="Y64306" s="55"/>
    </row>
    <row r="64307" spans="21:25" x14ac:dyDescent="0.2">
      <c r="U64307" s="55"/>
      <c r="V64307" s="53"/>
      <c r="W64307" s="53"/>
      <c r="X64307" s="53"/>
      <c r="Y64307" s="55"/>
    </row>
    <row r="64308" spans="21:25" x14ac:dyDescent="0.2">
      <c r="U64308" s="55"/>
      <c r="V64308" s="53"/>
      <c r="W64308" s="53"/>
      <c r="X64308" s="53"/>
      <c r="Y64308" s="55"/>
    </row>
    <row r="64309" spans="21:25" x14ac:dyDescent="0.2">
      <c r="U64309" s="55"/>
      <c r="V64309" s="53"/>
      <c r="W64309" s="53"/>
      <c r="X64309" s="53"/>
      <c r="Y64309" s="55"/>
    </row>
    <row r="64310" spans="21:25" x14ac:dyDescent="0.2">
      <c r="U64310" s="55"/>
      <c r="V64310" s="53"/>
      <c r="W64310" s="53"/>
      <c r="X64310" s="53"/>
      <c r="Y64310" s="55"/>
    </row>
    <row r="64311" spans="21:25" x14ac:dyDescent="0.2">
      <c r="U64311" s="55"/>
      <c r="V64311" s="53"/>
      <c r="W64311" s="53"/>
      <c r="X64311" s="53"/>
      <c r="Y64311" s="55"/>
    </row>
    <row r="64312" spans="21:25" x14ac:dyDescent="0.2">
      <c r="U64312" s="55"/>
      <c r="V64312" s="53"/>
      <c r="W64312" s="53"/>
      <c r="X64312" s="53"/>
      <c r="Y64312" s="55"/>
    </row>
    <row r="64313" spans="21:25" x14ac:dyDescent="0.2">
      <c r="U64313" s="55"/>
      <c r="V64313" s="53"/>
      <c r="W64313" s="53"/>
      <c r="X64313" s="53"/>
      <c r="Y64313" s="55"/>
    </row>
    <row r="64314" spans="21:25" x14ac:dyDescent="0.2">
      <c r="U64314" s="55"/>
      <c r="V64314" s="53"/>
      <c r="W64314" s="53"/>
      <c r="X64314" s="53"/>
      <c r="Y64314" s="55"/>
    </row>
    <row r="64315" spans="21:25" x14ac:dyDescent="0.2">
      <c r="U64315" s="55"/>
      <c r="V64315" s="53"/>
      <c r="W64315" s="53"/>
      <c r="X64315" s="53"/>
      <c r="Y64315" s="55"/>
    </row>
    <row r="64316" spans="21:25" x14ac:dyDescent="0.2">
      <c r="U64316" s="55"/>
      <c r="V64316" s="53"/>
      <c r="W64316" s="53"/>
      <c r="X64316" s="53"/>
      <c r="Y64316" s="55"/>
    </row>
    <row r="64317" spans="21:25" x14ac:dyDescent="0.2">
      <c r="U64317" s="55"/>
      <c r="V64317" s="53"/>
      <c r="W64317" s="53"/>
      <c r="X64317" s="53"/>
      <c r="Y64317" s="55"/>
    </row>
    <row r="64318" spans="21:25" x14ac:dyDescent="0.2">
      <c r="U64318" s="55"/>
      <c r="V64318" s="53"/>
      <c r="W64318" s="53"/>
      <c r="X64318" s="53"/>
      <c r="Y64318" s="55"/>
    </row>
    <row r="64319" spans="21:25" x14ac:dyDescent="0.2">
      <c r="U64319" s="55"/>
      <c r="V64319" s="53"/>
      <c r="W64319" s="53"/>
      <c r="X64319" s="53"/>
      <c r="Y64319" s="55"/>
    </row>
    <row r="64320" spans="21:25" x14ac:dyDescent="0.2">
      <c r="U64320" s="55"/>
      <c r="V64320" s="53"/>
      <c r="W64320" s="53"/>
      <c r="X64320" s="53"/>
      <c r="Y64320" s="55"/>
    </row>
    <row r="64321" spans="21:25" x14ac:dyDescent="0.2">
      <c r="U64321" s="55"/>
      <c r="V64321" s="53"/>
      <c r="W64321" s="53"/>
      <c r="X64321" s="53"/>
      <c r="Y64321" s="55"/>
    </row>
    <row r="64322" spans="21:25" x14ac:dyDescent="0.2">
      <c r="U64322" s="55"/>
      <c r="V64322" s="53"/>
      <c r="W64322" s="53"/>
      <c r="X64322" s="53"/>
      <c r="Y64322" s="55"/>
    </row>
    <row r="64323" spans="21:25" x14ac:dyDescent="0.2">
      <c r="U64323" s="55"/>
      <c r="V64323" s="53"/>
      <c r="W64323" s="53"/>
      <c r="X64323" s="53"/>
      <c r="Y64323" s="55"/>
    </row>
    <row r="64324" spans="21:25" x14ac:dyDescent="0.2">
      <c r="U64324" s="55"/>
      <c r="V64324" s="53"/>
      <c r="W64324" s="53"/>
      <c r="X64324" s="53"/>
      <c r="Y64324" s="55"/>
    </row>
    <row r="64325" spans="21:25" x14ac:dyDescent="0.2">
      <c r="U64325" s="55"/>
      <c r="V64325" s="53"/>
      <c r="W64325" s="53"/>
      <c r="X64325" s="53"/>
      <c r="Y64325" s="55"/>
    </row>
    <row r="64326" spans="21:25" x14ac:dyDescent="0.2">
      <c r="U64326" s="55"/>
      <c r="V64326" s="53"/>
      <c r="W64326" s="53"/>
      <c r="X64326" s="53"/>
      <c r="Y64326" s="55"/>
    </row>
    <row r="64327" spans="21:25" x14ac:dyDescent="0.2">
      <c r="U64327" s="55"/>
      <c r="V64327" s="53"/>
      <c r="W64327" s="53"/>
      <c r="X64327" s="53"/>
      <c r="Y64327" s="55"/>
    </row>
    <row r="64328" spans="21:25" x14ac:dyDescent="0.2">
      <c r="U64328" s="55"/>
      <c r="V64328" s="53"/>
      <c r="W64328" s="53"/>
      <c r="X64328" s="53"/>
      <c r="Y64328" s="55"/>
    </row>
    <row r="64329" spans="21:25" x14ac:dyDescent="0.2">
      <c r="U64329" s="55"/>
      <c r="V64329" s="53"/>
      <c r="W64329" s="53"/>
      <c r="X64329" s="53"/>
      <c r="Y64329" s="55"/>
    </row>
    <row r="64330" spans="21:25" x14ac:dyDescent="0.2">
      <c r="U64330" s="55"/>
      <c r="V64330" s="53"/>
      <c r="W64330" s="53"/>
      <c r="X64330" s="53"/>
      <c r="Y64330" s="55"/>
    </row>
    <row r="64331" spans="21:25" x14ac:dyDescent="0.2">
      <c r="U64331" s="55"/>
      <c r="V64331" s="53"/>
      <c r="W64331" s="53"/>
      <c r="X64331" s="53"/>
      <c r="Y64331" s="55"/>
    </row>
    <row r="64332" spans="21:25" x14ac:dyDescent="0.2">
      <c r="U64332" s="55"/>
      <c r="V64332" s="53"/>
      <c r="W64332" s="53"/>
      <c r="X64332" s="53"/>
      <c r="Y64332" s="55"/>
    </row>
    <row r="64333" spans="21:25" x14ac:dyDescent="0.2">
      <c r="U64333" s="55"/>
      <c r="V64333" s="53"/>
      <c r="W64333" s="53"/>
      <c r="X64333" s="53"/>
      <c r="Y64333" s="55"/>
    </row>
    <row r="64334" spans="21:25" x14ac:dyDescent="0.2">
      <c r="U64334" s="55"/>
      <c r="V64334" s="53"/>
      <c r="W64334" s="53"/>
      <c r="X64334" s="53"/>
      <c r="Y64334" s="55"/>
    </row>
    <row r="64335" spans="21:25" x14ac:dyDescent="0.2">
      <c r="U64335" s="55"/>
      <c r="V64335" s="53"/>
      <c r="W64335" s="53"/>
      <c r="X64335" s="53"/>
      <c r="Y64335" s="55"/>
    </row>
    <row r="64336" spans="21:25" x14ac:dyDescent="0.2">
      <c r="U64336" s="55"/>
      <c r="V64336" s="53"/>
      <c r="W64336" s="53"/>
      <c r="X64336" s="53"/>
      <c r="Y64336" s="55"/>
    </row>
    <row r="64337" spans="21:25" x14ac:dyDescent="0.2">
      <c r="U64337" s="55"/>
      <c r="V64337" s="53"/>
      <c r="W64337" s="53"/>
      <c r="X64337" s="53"/>
      <c r="Y64337" s="55"/>
    </row>
    <row r="64338" spans="21:25" x14ac:dyDescent="0.2">
      <c r="U64338" s="55"/>
      <c r="V64338" s="53"/>
      <c r="W64338" s="53"/>
      <c r="X64338" s="53"/>
      <c r="Y64338" s="55"/>
    </row>
    <row r="64339" spans="21:25" x14ac:dyDescent="0.2">
      <c r="U64339" s="55"/>
      <c r="V64339" s="53"/>
      <c r="W64339" s="53"/>
      <c r="X64339" s="53"/>
      <c r="Y64339" s="55"/>
    </row>
    <row r="64340" spans="21:25" x14ac:dyDescent="0.2">
      <c r="U64340" s="55"/>
      <c r="V64340" s="53"/>
      <c r="W64340" s="53"/>
      <c r="X64340" s="53"/>
      <c r="Y64340" s="55"/>
    </row>
    <row r="64341" spans="21:25" x14ac:dyDescent="0.2">
      <c r="U64341" s="55"/>
      <c r="V64341" s="53"/>
      <c r="W64341" s="53"/>
      <c r="X64341" s="53"/>
      <c r="Y64341" s="55"/>
    </row>
    <row r="64342" spans="21:25" x14ac:dyDescent="0.2">
      <c r="U64342" s="55"/>
      <c r="V64342" s="53"/>
      <c r="W64342" s="53"/>
      <c r="X64342" s="53"/>
      <c r="Y64342" s="55"/>
    </row>
    <row r="64343" spans="21:25" x14ac:dyDescent="0.2">
      <c r="U64343" s="55"/>
      <c r="V64343" s="53"/>
      <c r="W64343" s="53"/>
      <c r="X64343" s="53"/>
      <c r="Y64343" s="55"/>
    </row>
    <row r="64344" spans="21:25" x14ac:dyDescent="0.2">
      <c r="U64344" s="55"/>
      <c r="V64344" s="53"/>
      <c r="W64344" s="53"/>
      <c r="X64344" s="53"/>
      <c r="Y64344" s="55"/>
    </row>
    <row r="64345" spans="21:25" x14ac:dyDescent="0.2">
      <c r="U64345" s="55"/>
      <c r="V64345" s="53"/>
      <c r="W64345" s="53"/>
      <c r="X64345" s="53"/>
      <c r="Y64345" s="55"/>
    </row>
    <row r="64346" spans="21:25" x14ac:dyDescent="0.2">
      <c r="U64346" s="55"/>
      <c r="V64346" s="53"/>
      <c r="W64346" s="53"/>
      <c r="X64346" s="53"/>
      <c r="Y64346" s="55"/>
    </row>
    <row r="64347" spans="21:25" x14ac:dyDescent="0.2">
      <c r="U64347" s="55"/>
      <c r="V64347" s="53"/>
      <c r="W64347" s="53"/>
      <c r="X64347" s="53"/>
      <c r="Y64347" s="55"/>
    </row>
    <row r="64348" spans="21:25" x14ac:dyDescent="0.2">
      <c r="U64348" s="55"/>
      <c r="V64348" s="53"/>
      <c r="W64348" s="53"/>
      <c r="X64348" s="53"/>
      <c r="Y64348" s="55"/>
    </row>
    <row r="64349" spans="21:25" x14ac:dyDescent="0.2">
      <c r="U64349" s="55"/>
      <c r="V64349" s="53"/>
      <c r="W64349" s="53"/>
      <c r="X64349" s="53"/>
      <c r="Y64349" s="55"/>
    </row>
    <row r="64350" spans="21:25" x14ac:dyDescent="0.2">
      <c r="U64350" s="55"/>
      <c r="V64350" s="53"/>
      <c r="W64350" s="53"/>
      <c r="X64350" s="53"/>
      <c r="Y64350" s="55"/>
    </row>
    <row r="64351" spans="21:25" x14ac:dyDescent="0.2">
      <c r="U64351" s="55"/>
      <c r="V64351" s="53"/>
      <c r="W64351" s="53"/>
      <c r="X64351" s="53"/>
      <c r="Y64351" s="55"/>
    </row>
    <row r="64352" spans="21:25" x14ac:dyDescent="0.2">
      <c r="U64352" s="55"/>
      <c r="V64352" s="53"/>
      <c r="W64352" s="53"/>
      <c r="X64352" s="53"/>
      <c r="Y64352" s="55"/>
    </row>
    <row r="64353" spans="21:25" x14ac:dyDescent="0.2">
      <c r="U64353" s="55"/>
      <c r="V64353" s="53"/>
      <c r="W64353" s="53"/>
      <c r="X64353" s="53"/>
      <c r="Y64353" s="55"/>
    </row>
    <row r="64354" spans="21:25" x14ac:dyDescent="0.2">
      <c r="U64354" s="55"/>
      <c r="V64354" s="53"/>
      <c r="W64354" s="53"/>
      <c r="X64354" s="53"/>
      <c r="Y64354" s="55"/>
    </row>
    <row r="64355" spans="21:25" x14ac:dyDescent="0.2">
      <c r="U64355" s="55"/>
      <c r="V64355" s="53"/>
      <c r="W64355" s="53"/>
      <c r="X64355" s="53"/>
      <c r="Y64355" s="55"/>
    </row>
    <row r="64356" spans="21:25" x14ac:dyDescent="0.2">
      <c r="U64356" s="55"/>
      <c r="V64356" s="53"/>
      <c r="W64356" s="53"/>
      <c r="X64356" s="53"/>
      <c r="Y64356" s="55"/>
    </row>
    <row r="64357" spans="21:25" x14ac:dyDescent="0.2">
      <c r="U64357" s="55"/>
      <c r="V64357" s="53"/>
      <c r="W64357" s="53"/>
      <c r="X64357" s="53"/>
      <c r="Y64357" s="55"/>
    </row>
    <row r="64358" spans="21:25" x14ac:dyDescent="0.2">
      <c r="U64358" s="55"/>
      <c r="V64358" s="53"/>
      <c r="W64358" s="53"/>
      <c r="X64358" s="53"/>
      <c r="Y64358" s="55"/>
    </row>
    <row r="64359" spans="21:25" x14ac:dyDescent="0.2">
      <c r="U64359" s="55"/>
      <c r="V64359" s="53"/>
      <c r="W64359" s="53"/>
      <c r="X64359" s="53"/>
      <c r="Y64359" s="55"/>
    </row>
    <row r="64360" spans="21:25" x14ac:dyDescent="0.2">
      <c r="U64360" s="55"/>
      <c r="V64360" s="53"/>
      <c r="W64360" s="53"/>
      <c r="X64360" s="53"/>
      <c r="Y64360" s="55"/>
    </row>
    <row r="64361" spans="21:25" x14ac:dyDescent="0.2">
      <c r="U64361" s="55"/>
      <c r="V64361" s="53"/>
      <c r="W64361" s="53"/>
      <c r="X64361" s="53"/>
      <c r="Y64361" s="55"/>
    </row>
    <row r="64362" spans="21:25" x14ac:dyDescent="0.2">
      <c r="U64362" s="55"/>
      <c r="V64362" s="53"/>
      <c r="W64362" s="53"/>
      <c r="X64362" s="53"/>
      <c r="Y64362" s="55"/>
    </row>
    <row r="64363" spans="21:25" x14ac:dyDescent="0.2">
      <c r="U64363" s="55"/>
      <c r="V64363" s="53"/>
      <c r="W64363" s="53"/>
      <c r="X64363" s="53"/>
      <c r="Y64363" s="55"/>
    </row>
    <row r="64364" spans="21:25" x14ac:dyDescent="0.2">
      <c r="U64364" s="55"/>
      <c r="V64364" s="53"/>
      <c r="W64364" s="53"/>
      <c r="X64364" s="53"/>
      <c r="Y64364" s="55"/>
    </row>
    <row r="64365" spans="21:25" x14ac:dyDescent="0.2">
      <c r="U64365" s="55"/>
      <c r="V64365" s="53"/>
      <c r="W64365" s="53"/>
      <c r="X64365" s="53"/>
      <c r="Y64365" s="55"/>
    </row>
    <row r="64366" spans="21:25" x14ac:dyDescent="0.2">
      <c r="U64366" s="55"/>
      <c r="V64366" s="53"/>
      <c r="W64366" s="53"/>
      <c r="X64366" s="53"/>
      <c r="Y64366" s="55"/>
    </row>
    <row r="64367" spans="21:25" x14ac:dyDescent="0.2">
      <c r="U64367" s="55"/>
      <c r="V64367" s="53"/>
      <c r="W64367" s="53"/>
      <c r="X64367" s="53"/>
      <c r="Y64367" s="55"/>
    </row>
    <row r="64368" spans="21:25" x14ac:dyDescent="0.2">
      <c r="U64368" s="55"/>
      <c r="V64368" s="53"/>
      <c r="W64368" s="53"/>
      <c r="X64368" s="53"/>
      <c r="Y64368" s="55"/>
    </row>
    <row r="64369" spans="21:25" x14ac:dyDescent="0.2">
      <c r="U64369" s="55"/>
      <c r="V64369" s="53"/>
      <c r="W64369" s="53"/>
      <c r="X64369" s="53"/>
      <c r="Y64369" s="55"/>
    </row>
    <row r="64370" spans="21:25" x14ac:dyDescent="0.2">
      <c r="U64370" s="55"/>
      <c r="V64370" s="53"/>
      <c r="W64370" s="53"/>
      <c r="X64370" s="53"/>
      <c r="Y64370" s="55"/>
    </row>
    <row r="64371" spans="21:25" x14ac:dyDescent="0.2">
      <c r="U64371" s="55"/>
      <c r="V64371" s="53"/>
      <c r="W64371" s="53"/>
      <c r="X64371" s="53"/>
      <c r="Y64371" s="55"/>
    </row>
    <row r="64372" spans="21:25" x14ac:dyDescent="0.2">
      <c r="U64372" s="55"/>
      <c r="V64372" s="53"/>
      <c r="W64372" s="53"/>
      <c r="X64372" s="53"/>
      <c r="Y64372" s="55"/>
    </row>
    <row r="64373" spans="21:25" x14ac:dyDescent="0.2">
      <c r="U64373" s="55"/>
      <c r="V64373" s="53"/>
      <c r="W64373" s="53"/>
      <c r="X64373" s="53"/>
      <c r="Y64373" s="55"/>
    </row>
    <row r="64374" spans="21:25" x14ac:dyDescent="0.2">
      <c r="U64374" s="55"/>
      <c r="V64374" s="53"/>
      <c r="W64374" s="53"/>
      <c r="X64374" s="53"/>
      <c r="Y64374" s="55"/>
    </row>
    <row r="64375" spans="21:25" x14ac:dyDescent="0.2">
      <c r="U64375" s="55"/>
      <c r="V64375" s="53"/>
      <c r="W64375" s="53"/>
      <c r="X64375" s="53"/>
      <c r="Y64375" s="55"/>
    </row>
    <row r="64376" spans="21:25" x14ac:dyDescent="0.2">
      <c r="U64376" s="55"/>
      <c r="V64376" s="53"/>
      <c r="W64376" s="53"/>
      <c r="X64376" s="53"/>
      <c r="Y64376" s="55"/>
    </row>
    <row r="64377" spans="21:25" x14ac:dyDescent="0.2">
      <c r="U64377" s="55"/>
      <c r="V64377" s="53"/>
      <c r="W64377" s="53"/>
      <c r="X64377" s="53"/>
      <c r="Y64377" s="55"/>
    </row>
    <row r="64378" spans="21:25" x14ac:dyDescent="0.2">
      <c r="U64378" s="55"/>
      <c r="V64378" s="53"/>
      <c r="W64378" s="53"/>
      <c r="X64378" s="53"/>
      <c r="Y64378" s="55"/>
    </row>
    <row r="64379" spans="21:25" x14ac:dyDescent="0.2">
      <c r="U64379" s="55"/>
      <c r="V64379" s="53"/>
      <c r="W64379" s="53"/>
      <c r="X64379" s="53"/>
      <c r="Y64379" s="55"/>
    </row>
    <row r="64380" spans="21:25" x14ac:dyDescent="0.2">
      <c r="U64380" s="55"/>
      <c r="V64380" s="53"/>
      <c r="W64380" s="53"/>
      <c r="X64380" s="53"/>
      <c r="Y64380" s="55"/>
    </row>
    <row r="64381" spans="21:25" x14ac:dyDescent="0.2">
      <c r="U64381" s="55"/>
      <c r="V64381" s="53"/>
      <c r="W64381" s="53"/>
      <c r="X64381" s="53"/>
      <c r="Y64381" s="55"/>
    </row>
    <row r="64382" spans="21:25" x14ac:dyDescent="0.2">
      <c r="U64382" s="55"/>
      <c r="V64382" s="53"/>
      <c r="W64382" s="53"/>
      <c r="X64382" s="53"/>
      <c r="Y64382" s="55"/>
    </row>
    <row r="64383" spans="21:25" x14ac:dyDescent="0.2">
      <c r="U64383" s="55"/>
      <c r="V64383" s="53"/>
      <c r="W64383" s="53"/>
      <c r="X64383" s="53"/>
      <c r="Y64383" s="55"/>
    </row>
    <row r="64384" spans="21:25" x14ac:dyDescent="0.2">
      <c r="U64384" s="55"/>
      <c r="V64384" s="53"/>
      <c r="W64384" s="53"/>
      <c r="X64384" s="53"/>
      <c r="Y64384" s="55"/>
    </row>
    <row r="64385" spans="21:25" x14ac:dyDescent="0.2">
      <c r="U64385" s="55"/>
      <c r="V64385" s="53"/>
      <c r="W64385" s="53"/>
      <c r="X64385" s="53"/>
      <c r="Y64385" s="55"/>
    </row>
    <row r="64386" spans="21:25" x14ac:dyDescent="0.2">
      <c r="U64386" s="55"/>
      <c r="V64386" s="53"/>
      <c r="W64386" s="53"/>
      <c r="X64386" s="53"/>
      <c r="Y64386" s="55"/>
    </row>
    <row r="64387" spans="21:25" x14ac:dyDescent="0.2">
      <c r="U64387" s="55"/>
      <c r="V64387" s="53"/>
      <c r="W64387" s="53"/>
      <c r="X64387" s="53"/>
      <c r="Y64387" s="55"/>
    </row>
    <row r="64388" spans="21:25" x14ac:dyDescent="0.2">
      <c r="U64388" s="55"/>
      <c r="V64388" s="53"/>
      <c r="W64388" s="53"/>
      <c r="X64388" s="53"/>
      <c r="Y64388" s="55"/>
    </row>
    <row r="64389" spans="21:25" x14ac:dyDescent="0.2">
      <c r="U64389" s="55"/>
      <c r="V64389" s="53"/>
      <c r="W64389" s="53"/>
      <c r="X64389" s="53"/>
      <c r="Y64389" s="55"/>
    </row>
    <row r="64390" spans="21:25" x14ac:dyDescent="0.2">
      <c r="U64390" s="55"/>
      <c r="V64390" s="53"/>
      <c r="W64390" s="53"/>
      <c r="X64390" s="53"/>
      <c r="Y64390" s="55"/>
    </row>
    <row r="64391" spans="21:25" x14ac:dyDescent="0.2">
      <c r="U64391" s="55"/>
      <c r="V64391" s="53"/>
      <c r="W64391" s="53"/>
      <c r="X64391" s="53"/>
      <c r="Y64391" s="55"/>
    </row>
    <row r="64392" spans="21:25" x14ac:dyDescent="0.2">
      <c r="U64392" s="55"/>
      <c r="V64392" s="53"/>
      <c r="W64392" s="53"/>
      <c r="X64392" s="53"/>
      <c r="Y64392" s="55"/>
    </row>
    <row r="64393" spans="21:25" x14ac:dyDescent="0.2">
      <c r="U64393" s="55"/>
      <c r="V64393" s="53"/>
      <c r="W64393" s="53"/>
      <c r="X64393" s="53"/>
      <c r="Y64393" s="55"/>
    </row>
    <row r="64394" spans="21:25" x14ac:dyDescent="0.2">
      <c r="U64394" s="55"/>
      <c r="V64394" s="53"/>
      <c r="W64394" s="53"/>
      <c r="X64394" s="53"/>
      <c r="Y64394" s="55"/>
    </row>
    <row r="64395" spans="21:25" x14ac:dyDescent="0.2">
      <c r="U64395" s="55"/>
      <c r="V64395" s="53"/>
      <c r="W64395" s="53"/>
      <c r="X64395" s="53"/>
      <c r="Y64395" s="55"/>
    </row>
    <row r="64396" spans="21:25" x14ac:dyDescent="0.2">
      <c r="U64396" s="55"/>
      <c r="V64396" s="53"/>
      <c r="W64396" s="53"/>
      <c r="X64396" s="53"/>
      <c r="Y64396" s="55"/>
    </row>
    <row r="64397" spans="21:25" x14ac:dyDescent="0.2">
      <c r="U64397" s="55"/>
      <c r="V64397" s="53"/>
      <c r="W64397" s="53"/>
      <c r="X64397" s="53"/>
      <c r="Y64397" s="55"/>
    </row>
    <row r="64398" spans="21:25" x14ac:dyDescent="0.2">
      <c r="U64398" s="55"/>
      <c r="V64398" s="53"/>
      <c r="W64398" s="53"/>
      <c r="X64398" s="53"/>
      <c r="Y64398" s="55"/>
    </row>
    <row r="64399" spans="21:25" x14ac:dyDescent="0.2">
      <c r="U64399" s="55"/>
      <c r="V64399" s="53"/>
      <c r="W64399" s="53"/>
      <c r="X64399" s="53"/>
      <c r="Y64399" s="55"/>
    </row>
    <row r="64400" spans="21:25" x14ac:dyDescent="0.2">
      <c r="U64400" s="55"/>
      <c r="V64400" s="53"/>
      <c r="W64400" s="53"/>
      <c r="X64400" s="53"/>
      <c r="Y64400" s="55"/>
    </row>
    <row r="64401" spans="21:25" x14ac:dyDescent="0.2">
      <c r="U64401" s="55"/>
      <c r="V64401" s="53"/>
      <c r="W64401" s="53"/>
      <c r="X64401" s="53"/>
      <c r="Y64401" s="55"/>
    </row>
    <row r="64402" spans="21:25" x14ac:dyDescent="0.2">
      <c r="U64402" s="55"/>
      <c r="V64402" s="53"/>
      <c r="W64402" s="53"/>
      <c r="X64402" s="53"/>
      <c r="Y64402" s="55"/>
    </row>
    <row r="64403" spans="21:25" x14ac:dyDescent="0.2">
      <c r="U64403" s="55"/>
      <c r="V64403" s="53"/>
      <c r="W64403" s="53"/>
      <c r="X64403" s="53"/>
      <c r="Y64403" s="55"/>
    </row>
    <row r="64404" spans="21:25" x14ac:dyDescent="0.2">
      <c r="U64404" s="55"/>
      <c r="V64404" s="53"/>
      <c r="W64404" s="53"/>
      <c r="X64404" s="53"/>
      <c r="Y64404" s="55"/>
    </row>
    <row r="64405" spans="21:25" x14ac:dyDescent="0.2">
      <c r="U64405" s="55"/>
      <c r="V64405" s="53"/>
      <c r="W64405" s="53"/>
      <c r="X64405" s="53"/>
      <c r="Y64405" s="55"/>
    </row>
    <row r="64406" spans="21:25" x14ac:dyDescent="0.2">
      <c r="U64406" s="55"/>
      <c r="V64406" s="53"/>
      <c r="W64406" s="53"/>
      <c r="X64406" s="53"/>
      <c r="Y64406" s="55"/>
    </row>
    <row r="64407" spans="21:25" x14ac:dyDescent="0.2">
      <c r="U64407" s="55"/>
      <c r="V64407" s="53"/>
      <c r="W64407" s="53"/>
      <c r="X64407" s="53"/>
      <c r="Y64407" s="55"/>
    </row>
    <row r="64408" spans="21:25" x14ac:dyDescent="0.2">
      <c r="U64408" s="55"/>
      <c r="V64408" s="53"/>
      <c r="W64408" s="53"/>
      <c r="X64408" s="53"/>
      <c r="Y64408" s="55"/>
    </row>
    <row r="64409" spans="21:25" x14ac:dyDescent="0.2">
      <c r="U64409" s="55"/>
      <c r="V64409" s="53"/>
      <c r="W64409" s="53"/>
      <c r="X64409" s="53"/>
      <c r="Y64409" s="55"/>
    </row>
    <row r="64410" spans="21:25" x14ac:dyDescent="0.2">
      <c r="U64410" s="55"/>
      <c r="V64410" s="53"/>
      <c r="W64410" s="53"/>
      <c r="X64410" s="53"/>
      <c r="Y64410" s="55"/>
    </row>
    <row r="64411" spans="21:25" x14ac:dyDescent="0.2">
      <c r="U64411" s="55"/>
      <c r="V64411" s="53"/>
      <c r="W64411" s="53"/>
      <c r="X64411" s="53"/>
      <c r="Y64411" s="55"/>
    </row>
    <row r="64412" spans="21:25" x14ac:dyDescent="0.2">
      <c r="U64412" s="55"/>
      <c r="V64412" s="53"/>
      <c r="W64412" s="53"/>
      <c r="X64412" s="53"/>
      <c r="Y64412" s="55"/>
    </row>
    <row r="64413" spans="21:25" x14ac:dyDescent="0.2">
      <c r="U64413" s="55"/>
      <c r="V64413" s="53"/>
      <c r="W64413" s="53"/>
      <c r="X64413" s="53"/>
      <c r="Y64413" s="55"/>
    </row>
    <row r="64414" spans="21:25" x14ac:dyDescent="0.2">
      <c r="U64414" s="55"/>
      <c r="V64414" s="53"/>
      <c r="W64414" s="53"/>
      <c r="X64414" s="53"/>
      <c r="Y64414" s="55"/>
    </row>
    <row r="64415" spans="21:25" x14ac:dyDescent="0.2">
      <c r="U64415" s="55"/>
      <c r="V64415" s="53"/>
      <c r="W64415" s="53"/>
      <c r="X64415" s="53"/>
      <c r="Y64415" s="55"/>
    </row>
    <row r="64416" spans="21:25" x14ac:dyDescent="0.2">
      <c r="U64416" s="55"/>
      <c r="V64416" s="53"/>
      <c r="W64416" s="53"/>
      <c r="X64416" s="53"/>
      <c r="Y64416" s="55"/>
    </row>
    <row r="64417" spans="21:25" x14ac:dyDescent="0.2">
      <c r="U64417" s="55"/>
      <c r="V64417" s="53"/>
      <c r="W64417" s="53"/>
      <c r="X64417" s="53"/>
      <c r="Y64417" s="55"/>
    </row>
    <row r="64418" spans="21:25" x14ac:dyDescent="0.2">
      <c r="U64418" s="55"/>
      <c r="V64418" s="53"/>
      <c r="W64418" s="53"/>
      <c r="X64418" s="53"/>
      <c r="Y64418" s="55"/>
    </row>
    <row r="64419" spans="21:25" x14ac:dyDescent="0.2">
      <c r="U64419" s="55"/>
      <c r="V64419" s="53"/>
      <c r="W64419" s="53"/>
      <c r="X64419" s="53"/>
      <c r="Y64419" s="55"/>
    </row>
    <row r="64420" spans="21:25" x14ac:dyDescent="0.2">
      <c r="U64420" s="55"/>
      <c r="V64420" s="53"/>
      <c r="W64420" s="53"/>
      <c r="X64420" s="53"/>
      <c r="Y64420" s="55"/>
    </row>
    <row r="64421" spans="21:25" x14ac:dyDescent="0.2">
      <c r="U64421" s="55"/>
      <c r="V64421" s="53"/>
      <c r="W64421" s="53"/>
      <c r="X64421" s="53"/>
      <c r="Y64421" s="55"/>
    </row>
    <row r="64422" spans="21:25" x14ac:dyDescent="0.2">
      <c r="U64422" s="55"/>
      <c r="V64422" s="53"/>
      <c r="W64422" s="53"/>
      <c r="X64422" s="53"/>
      <c r="Y64422" s="55"/>
    </row>
    <row r="64423" spans="21:25" x14ac:dyDescent="0.2">
      <c r="U64423" s="55"/>
      <c r="V64423" s="53"/>
      <c r="W64423" s="53"/>
      <c r="X64423" s="53"/>
      <c r="Y64423" s="55"/>
    </row>
    <row r="64424" spans="21:25" x14ac:dyDescent="0.2">
      <c r="U64424" s="55"/>
      <c r="V64424" s="53"/>
      <c r="W64424" s="53"/>
      <c r="X64424" s="53"/>
      <c r="Y64424" s="55"/>
    </row>
    <row r="64425" spans="21:25" x14ac:dyDescent="0.2">
      <c r="U64425" s="55"/>
      <c r="V64425" s="53"/>
      <c r="W64425" s="53"/>
      <c r="X64425" s="53"/>
      <c r="Y64425" s="55"/>
    </row>
    <row r="64426" spans="21:25" x14ac:dyDescent="0.2">
      <c r="U64426" s="55"/>
      <c r="V64426" s="53"/>
      <c r="W64426" s="53"/>
      <c r="X64426" s="53"/>
      <c r="Y64426" s="55"/>
    </row>
    <row r="64427" spans="21:25" x14ac:dyDescent="0.2">
      <c r="U64427" s="55"/>
      <c r="V64427" s="53"/>
      <c r="W64427" s="53"/>
      <c r="X64427" s="53"/>
      <c r="Y64427" s="55"/>
    </row>
    <row r="64428" spans="21:25" x14ac:dyDescent="0.2">
      <c r="U64428" s="55"/>
      <c r="V64428" s="53"/>
      <c r="W64428" s="53"/>
      <c r="X64428" s="53"/>
      <c r="Y64428" s="55"/>
    </row>
    <row r="64429" spans="21:25" x14ac:dyDescent="0.2">
      <c r="U64429" s="55"/>
      <c r="V64429" s="53"/>
      <c r="W64429" s="53"/>
      <c r="X64429" s="53"/>
      <c r="Y64429" s="55"/>
    </row>
    <row r="64430" spans="21:25" x14ac:dyDescent="0.2">
      <c r="U64430" s="55"/>
      <c r="V64430" s="53"/>
      <c r="W64430" s="53"/>
      <c r="X64430" s="53"/>
      <c r="Y64430" s="55"/>
    </row>
    <row r="64431" spans="21:25" x14ac:dyDescent="0.2">
      <c r="U64431" s="55"/>
      <c r="V64431" s="53"/>
      <c r="W64431" s="53"/>
      <c r="X64431" s="53"/>
      <c r="Y64431" s="55"/>
    </row>
    <row r="64432" spans="21:25" x14ac:dyDescent="0.2">
      <c r="U64432" s="55"/>
      <c r="V64432" s="53"/>
      <c r="W64432" s="53"/>
      <c r="X64432" s="53"/>
      <c r="Y64432" s="55"/>
    </row>
    <row r="64433" spans="21:25" x14ac:dyDescent="0.2">
      <c r="U64433" s="55"/>
      <c r="V64433" s="53"/>
      <c r="W64433" s="53"/>
      <c r="X64433" s="53"/>
      <c r="Y64433" s="55"/>
    </row>
    <row r="64434" spans="21:25" x14ac:dyDescent="0.2">
      <c r="U64434" s="55"/>
      <c r="V64434" s="53"/>
      <c r="W64434" s="53"/>
      <c r="X64434" s="53"/>
      <c r="Y64434" s="55"/>
    </row>
    <row r="64435" spans="21:25" x14ac:dyDescent="0.2">
      <c r="U64435" s="55"/>
      <c r="V64435" s="53"/>
      <c r="W64435" s="53"/>
      <c r="X64435" s="53"/>
      <c r="Y64435" s="55"/>
    </row>
    <row r="64436" spans="21:25" x14ac:dyDescent="0.2">
      <c r="U64436" s="55"/>
      <c r="V64436" s="53"/>
      <c r="W64436" s="53"/>
      <c r="X64436" s="53"/>
      <c r="Y64436" s="55"/>
    </row>
    <row r="64437" spans="21:25" x14ac:dyDescent="0.2">
      <c r="U64437" s="55"/>
      <c r="V64437" s="53"/>
      <c r="W64437" s="53"/>
      <c r="X64437" s="53"/>
      <c r="Y64437" s="55"/>
    </row>
    <row r="64438" spans="21:25" x14ac:dyDescent="0.2">
      <c r="U64438" s="55"/>
      <c r="V64438" s="53"/>
      <c r="W64438" s="53"/>
      <c r="X64438" s="53"/>
      <c r="Y64438" s="55"/>
    </row>
    <row r="64439" spans="21:25" x14ac:dyDescent="0.2">
      <c r="U64439" s="55"/>
      <c r="V64439" s="53"/>
      <c r="W64439" s="53"/>
      <c r="X64439" s="53"/>
      <c r="Y64439" s="55"/>
    </row>
    <row r="64440" spans="21:25" x14ac:dyDescent="0.2">
      <c r="U64440" s="55"/>
      <c r="V64440" s="53"/>
      <c r="W64440" s="53"/>
      <c r="X64440" s="53"/>
      <c r="Y64440" s="55"/>
    </row>
    <row r="64441" spans="21:25" x14ac:dyDescent="0.2">
      <c r="U64441" s="55"/>
      <c r="V64441" s="53"/>
      <c r="W64441" s="53"/>
      <c r="X64441" s="53"/>
      <c r="Y64441" s="55"/>
    </row>
    <row r="64442" spans="21:25" x14ac:dyDescent="0.2">
      <c r="U64442" s="55"/>
      <c r="V64442" s="53"/>
      <c r="W64442" s="53"/>
      <c r="X64442" s="53"/>
      <c r="Y64442" s="55"/>
    </row>
    <row r="64443" spans="21:25" x14ac:dyDescent="0.2">
      <c r="U64443" s="55"/>
      <c r="V64443" s="53"/>
      <c r="W64443" s="53"/>
      <c r="X64443" s="53"/>
      <c r="Y64443" s="55"/>
    </row>
    <row r="64444" spans="21:25" x14ac:dyDescent="0.2">
      <c r="U64444" s="55"/>
      <c r="V64444" s="53"/>
      <c r="W64444" s="53"/>
      <c r="X64444" s="53"/>
      <c r="Y64444" s="55"/>
    </row>
    <row r="64445" spans="21:25" x14ac:dyDescent="0.2">
      <c r="U64445" s="55"/>
      <c r="V64445" s="53"/>
      <c r="W64445" s="53"/>
      <c r="X64445" s="53"/>
      <c r="Y64445" s="55"/>
    </row>
    <row r="64446" spans="21:25" x14ac:dyDescent="0.2">
      <c r="U64446" s="55"/>
      <c r="V64446" s="53"/>
      <c r="W64446" s="53"/>
      <c r="X64446" s="53"/>
      <c r="Y64446" s="55"/>
    </row>
    <row r="64447" spans="21:25" x14ac:dyDescent="0.2">
      <c r="U64447" s="55"/>
      <c r="V64447" s="53"/>
      <c r="W64447" s="53"/>
      <c r="X64447" s="53"/>
      <c r="Y64447" s="55"/>
    </row>
    <row r="64448" spans="21:25" x14ac:dyDescent="0.2">
      <c r="U64448" s="55"/>
      <c r="V64448" s="53"/>
      <c r="W64448" s="53"/>
      <c r="X64448" s="53"/>
      <c r="Y64448" s="55"/>
    </row>
    <row r="64449" spans="21:25" x14ac:dyDescent="0.2">
      <c r="U64449" s="55"/>
      <c r="V64449" s="53"/>
      <c r="W64449" s="53"/>
      <c r="X64449" s="53"/>
      <c r="Y64449" s="55"/>
    </row>
    <row r="64450" spans="21:25" x14ac:dyDescent="0.2">
      <c r="U64450" s="55"/>
      <c r="V64450" s="53"/>
      <c r="W64450" s="53"/>
      <c r="X64450" s="53"/>
      <c r="Y64450" s="55"/>
    </row>
    <row r="64451" spans="21:25" x14ac:dyDescent="0.2">
      <c r="U64451" s="55"/>
      <c r="V64451" s="53"/>
      <c r="W64451" s="53"/>
      <c r="X64451" s="53"/>
      <c r="Y64451" s="55"/>
    </row>
    <row r="64452" spans="21:25" x14ac:dyDescent="0.2">
      <c r="U64452" s="55"/>
      <c r="V64452" s="53"/>
      <c r="W64452" s="53"/>
      <c r="X64452" s="53"/>
      <c r="Y64452" s="55"/>
    </row>
    <row r="64453" spans="21:25" x14ac:dyDescent="0.2">
      <c r="U64453" s="55"/>
      <c r="V64453" s="53"/>
      <c r="W64453" s="53"/>
      <c r="X64453" s="53"/>
      <c r="Y64453" s="55"/>
    </row>
    <row r="64454" spans="21:25" x14ac:dyDescent="0.2">
      <c r="U64454" s="55"/>
      <c r="V64454" s="53"/>
      <c r="W64454" s="53"/>
      <c r="X64454" s="53"/>
      <c r="Y64454" s="55"/>
    </row>
    <row r="64455" spans="21:25" x14ac:dyDescent="0.2">
      <c r="U64455" s="55"/>
      <c r="V64455" s="53"/>
      <c r="W64455" s="53"/>
      <c r="X64455" s="53"/>
      <c r="Y64455" s="55"/>
    </row>
    <row r="64456" spans="21:25" x14ac:dyDescent="0.2">
      <c r="U64456" s="55"/>
      <c r="V64456" s="53"/>
      <c r="W64456" s="53"/>
      <c r="X64456" s="53"/>
      <c r="Y64456" s="55"/>
    </row>
    <row r="64457" spans="21:25" x14ac:dyDescent="0.2">
      <c r="U64457" s="55"/>
      <c r="V64457" s="53"/>
      <c r="W64457" s="53"/>
      <c r="X64457" s="53"/>
      <c r="Y64457" s="55"/>
    </row>
    <row r="64458" spans="21:25" x14ac:dyDescent="0.2">
      <c r="U64458" s="55"/>
      <c r="V64458" s="53"/>
      <c r="W64458" s="53"/>
      <c r="X64458" s="53"/>
      <c r="Y64458" s="55"/>
    </row>
    <row r="64459" spans="21:25" x14ac:dyDescent="0.2">
      <c r="U64459" s="55"/>
      <c r="V64459" s="53"/>
      <c r="W64459" s="53"/>
      <c r="X64459" s="53"/>
      <c r="Y64459" s="55"/>
    </row>
    <row r="64460" spans="21:25" x14ac:dyDescent="0.2">
      <c r="U64460" s="55"/>
      <c r="V64460" s="53"/>
      <c r="W64460" s="53"/>
      <c r="X64460" s="53"/>
      <c r="Y64460" s="55"/>
    </row>
    <row r="64461" spans="21:25" x14ac:dyDescent="0.2">
      <c r="U64461" s="55"/>
      <c r="V64461" s="53"/>
      <c r="W64461" s="53"/>
      <c r="X64461" s="53"/>
      <c r="Y64461" s="55"/>
    </row>
    <row r="64462" spans="21:25" x14ac:dyDescent="0.2">
      <c r="U64462" s="55"/>
      <c r="V64462" s="53"/>
      <c r="W64462" s="53"/>
      <c r="X64462" s="53"/>
      <c r="Y64462" s="55"/>
    </row>
    <row r="64463" spans="21:25" x14ac:dyDescent="0.2">
      <c r="U64463" s="55"/>
      <c r="V64463" s="53"/>
      <c r="W64463" s="53"/>
      <c r="X64463" s="53"/>
      <c r="Y64463" s="55"/>
    </row>
    <row r="64464" spans="21:25" x14ac:dyDescent="0.2">
      <c r="U64464" s="55"/>
      <c r="V64464" s="53"/>
      <c r="W64464" s="53"/>
      <c r="X64464" s="53"/>
      <c r="Y64464" s="55"/>
    </row>
    <row r="64465" spans="21:25" x14ac:dyDescent="0.2">
      <c r="U64465" s="55"/>
      <c r="V64465" s="53"/>
      <c r="W64465" s="53"/>
      <c r="X64465" s="53"/>
      <c r="Y64465" s="55"/>
    </row>
    <row r="64466" spans="21:25" x14ac:dyDescent="0.2">
      <c r="U64466" s="55"/>
      <c r="V64466" s="53"/>
      <c r="W64466" s="53"/>
      <c r="X64466" s="53"/>
      <c r="Y64466" s="55"/>
    </row>
    <row r="64467" spans="21:25" x14ac:dyDescent="0.2">
      <c r="U64467" s="55"/>
      <c r="V64467" s="53"/>
      <c r="W64467" s="53"/>
      <c r="X64467" s="53"/>
      <c r="Y64467" s="55"/>
    </row>
    <row r="64468" spans="21:25" x14ac:dyDescent="0.2">
      <c r="U64468" s="55"/>
      <c r="V64468" s="53"/>
      <c r="W64468" s="53"/>
      <c r="X64468" s="53"/>
      <c r="Y64468" s="55"/>
    </row>
    <row r="64469" spans="21:25" x14ac:dyDescent="0.2">
      <c r="U64469" s="55"/>
      <c r="V64469" s="53"/>
      <c r="W64469" s="53"/>
      <c r="X64469" s="53"/>
      <c r="Y64469" s="55"/>
    </row>
    <row r="64470" spans="21:25" x14ac:dyDescent="0.2">
      <c r="U64470" s="55"/>
      <c r="V64470" s="53"/>
      <c r="W64470" s="53"/>
      <c r="X64470" s="53"/>
      <c r="Y64470" s="55"/>
    </row>
    <row r="64471" spans="21:25" x14ac:dyDescent="0.2">
      <c r="U64471" s="55"/>
      <c r="V64471" s="53"/>
      <c r="W64471" s="53"/>
      <c r="X64471" s="53"/>
      <c r="Y64471" s="55"/>
    </row>
    <row r="64472" spans="21:25" x14ac:dyDescent="0.2">
      <c r="U64472" s="55"/>
      <c r="V64472" s="53"/>
      <c r="W64472" s="53"/>
      <c r="X64472" s="53"/>
      <c r="Y64472" s="55"/>
    </row>
    <row r="64473" spans="21:25" x14ac:dyDescent="0.2">
      <c r="U64473" s="55"/>
      <c r="V64473" s="53"/>
      <c r="W64473" s="53"/>
      <c r="X64473" s="53"/>
      <c r="Y64473" s="55"/>
    </row>
    <row r="64474" spans="21:25" x14ac:dyDescent="0.2">
      <c r="U64474" s="55"/>
      <c r="V64474" s="53"/>
      <c r="W64474" s="53"/>
      <c r="X64474" s="53"/>
      <c r="Y64474" s="55"/>
    </row>
    <row r="64475" spans="21:25" x14ac:dyDescent="0.2">
      <c r="U64475" s="55"/>
      <c r="V64475" s="53"/>
      <c r="W64475" s="53"/>
      <c r="X64475" s="53"/>
      <c r="Y64475" s="55"/>
    </row>
    <row r="64476" spans="21:25" x14ac:dyDescent="0.2">
      <c r="U64476" s="55"/>
      <c r="V64476" s="53"/>
      <c r="W64476" s="53"/>
      <c r="X64476" s="53"/>
      <c r="Y64476" s="55"/>
    </row>
    <row r="64477" spans="21:25" x14ac:dyDescent="0.2">
      <c r="U64477" s="55"/>
      <c r="V64477" s="53"/>
      <c r="W64477" s="53"/>
      <c r="X64477" s="53"/>
      <c r="Y64477" s="55"/>
    </row>
    <row r="64478" spans="21:25" x14ac:dyDescent="0.2">
      <c r="U64478" s="55"/>
      <c r="V64478" s="53"/>
      <c r="W64478" s="53"/>
      <c r="X64478" s="53"/>
      <c r="Y64478" s="55"/>
    </row>
    <row r="64479" spans="21:25" x14ac:dyDescent="0.2">
      <c r="U64479" s="55"/>
      <c r="V64479" s="53"/>
      <c r="W64479" s="53"/>
      <c r="X64479" s="53"/>
      <c r="Y64479" s="55"/>
    </row>
    <row r="64480" spans="21:25" x14ac:dyDescent="0.2">
      <c r="U64480" s="55"/>
      <c r="V64480" s="53"/>
      <c r="W64480" s="53"/>
      <c r="X64480" s="53"/>
      <c r="Y64480" s="55"/>
    </row>
    <row r="64481" spans="21:25" x14ac:dyDescent="0.2">
      <c r="U64481" s="55"/>
      <c r="V64481" s="53"/>
      <c r="W64481" s="53"/>
      <c r="X64481" s="53"/>
      <c r="Y64481" s="55"/>
    </row>
    <row r="64482" spans="21:25" x14ac:dyDescent="0.2">
      <c r="U64482" s="55"/>
      <c r="V64482" s="53"/>
      <c r="W64482" s="53"/>
      <c r="X64482" s="53"/>
      <c r="Y64482" s="55"/>
    </row>
    <row r="64483" spans="21:25" x14ac:dyDescent="0.2">
      <c r="U64483" s="55"/>
      <c r="V64483" s="53"/>
      <c r="W64483" s="53"/>
      <c r="X64483" s="53"/>
      <c r="Y64483" s="55"/>
    </row>
    <row r="64484" spans="21:25" x14ac:dyDescent="0.2">
      <c r="U64484" s="55"/>
      <c r="V64484" s="53"/>
      <c r="W64484" s="53"/>
      <c r="X64484" s="53"/>
      <c r="Y64484" s="55"/>
    </row>
    <row r="64485" spans="21:25" x14ac:dyDescent="0.2">
      <c r="U64485" s="55"/>
      <c r="V64485" s="53"/>
      <c r="W64485" s="53"/>
      <c r="X64485" s="53"/>
      <c r="Y64485" s="55"/>
    </row>
    <row r="64486" spans="21:25" x14ac:dyDescent="0.2">
      <c r="U64486" s="55"/>
      <c r="V64486" s="53"/>
      <c r="W64486" s="53"/>
      <c r="X64486" s="53"/>
      <c r="Y64486" s="55"/>
    </row>
    <row r="64487" spans="21:25" x14ac:dyDescent="0.2">
      <c r="U64487" s="55"/>
      <c r="V64487" s="53"/>
      <c r="W64487" s="53"/>
      <c r="X64487" s="53"/>
      <c r="Y64487" s="55"/>
    </row>
    <row r="64488" spans="21:25" x14ac:dyDescent="0.2">
      <c r="U64488" s="55"/>
      <c r="V64488" s="53"/>
      <c r="W64488" s="53"/>
      <c r="X64488" s="53"/>
      <c r="Y64488" s="55"/>
    </row>
    <row r="64489" spans="21:25" x14ac:dyDescent="0.2">
      <c r="U64489" s="55"/>
      <c r="V64489" s="53"/>
      <c r="W64489" s="53"/>
      <c r="X64489" s="53"/>
      <c r="Y64489" s="55"/>
    </row>
    <row r="64490" spans="21:25" x14ac:dyDescent="0.2">
      <c r="U64490" s="55"/>
      <c r="V64490" s="53"/>
      <c r="W64490" s="53"/>
      <c r="X64490" s="53"/>
      <c r="Y64490" s="55"/>
    </row>
    <row r="64491" spans="21:25" x14ac:dyDescent="0.2">
      <c r="U64491" s="55"/>
      <c r="V64491" s="53"/>
      <c r="W64491" s="53"/>
      <c r="X64491" s="53"/>
      <c r="Y64491" s="55"/>
    </row>
    <row r="64492" spans="21:25" x14ac:dyDescent="0.2">
      <c r="U64492" s="55"/>
      <c r="V64492" s="53"/>
      <c r="W64492" s="53"/>
      <c r="X64492" s="53"/>
      <c r="Y64492" s="55"/>
    </row>
    <row r="64493" spans="21:25" x14ac:dyDescent="0.2">
      <c r="U64493" s="55"/>
      <c r="V64493" s="53"/>
      <c r="W64493" s="53"/>
      <c r="X64493" s="53"/>
      <c r="Y64493" s="55"/>
    </row>
    <row r="64494" spans="21:25" x14ac:dyDescent="0.2">
      <c r="U64494" s="55"/>
      <c r="V64494" s="53"/>
      <c r="W64494" s="53"/>
      <c r="X64494" s="53"/>
      <c r="Y64494" s="55"/>
    </row>
    <row r="64495" spans="21:25" x14ac:dyDescent="0.2">
      <c r="U64495" s="55"/>
      <c r="V64495" s="53"/>
      <c r="W64495" s="53"/>
      <c r="X64495" s="53"/>
      <c r="Y64495" s="55"/>
    </row>
    <row r="64496" spans="21:25" x14ac:dyDescent="0.2">
      <c r="U64496" s="55"/>
      <c r="V64496" s="53"/>
      <c r="W64496" s="53"/>
      <c r="X64496" s="53"/>
      <c r="Y64496" s="55"/>
    </row>
    <row r="64497" spans="21:25" x14ac:dyDescent="0.2">
      <c r="U64497" s="55"/>
      <c r="V64497" s="53"/>
      <c r="W64497" s="53"/>
      <c r="X64497" s="53"/>
      <c r="Y64497" s="55"/>
    </row>
    <row r="64498" spans="21:25" x14ac:dyDescent="0.2">
      <c r="U64498" s="55"/>
      <c r="V64498" s="53"/>
      <c r="W64498" s="53"/>
      <c r="X64498" s="53"/>
      <c r="Y64498" s="55"/>
    </row>
    <row r="64499" spans="21:25" x14ac:dyDescent="0.2">
      <c r="U64499" s="55"/>
      <c r="V64499" s="53"/>
      <c r="W64499" s="53"/>
      <c r="X64499" s="53"/>
      <c r="Y64499" s="55"/>
    </row>
    <row r="64500" spans="21:25" x14ac:dyDescent="0.2">
      <c r="U64500" s="55"/>
      <c r="V64500" s="53"/>
      <c r="W64500" s="53"/>
      <c r="X64500" s="53"/>
      <c r="Y64500" s="55"/>
    </row>
    <row r="64501" spans="21:25" x14ac:dyDescent="0.2">
      <c r="U64501" s="55"/>
      <c r="V64501" s="53"/>
      <c r="W64501" s="53"/>
      <c r="X64501" s="53"/>
      <c r="Y64501" s="55"/>
    </row>
    <row r="64502" spans="21:25" x14ac:dyDescent="0.2">
      <c r="U64502" s="55"/>
      <c r="V64502" s="53"/>
      <c r="W64502" s="53"/>
      <c r="X64502" s="53"/>
      <c r="Y64502" s="55"/>
    </row>
    <row r="64503" spans="21:25" x14ac:dyDescent="0.2">
      <c r="U64503" s="55"/>
      <c r="V64503" s="53"/>
      <c r="W64503" s="53"/>
      <c r="X64503" s="53"/>
      <c r="Y64503" s="55"/>
    </row>
    <row r="64504" spans="21:25" x14ac:dyDescent="0.2">
      <c r="U64504" s="55"/>
      <c r="V64504" s="53"/>
      <c r="W64504" s="53"/>
      <c r="X64504" s="53"/>
      <c r="Y64504" s="55"/>
    </row>
    <row r="64505" spans="21:25" x14ac:dyDescent="0.2">
      <c r="U64505" s="55"/>
      <c r="V64505" s="53"/>
      <c r="W64505" s="53"/>
      <c r="X64505" s="53"/>
      <c r="Y64505" s="55"/>
    </row>
    <row r="64506" spans="21:25" x14ac:dyDescent="0.2">
      <c r="U64506" s="55"/>
      <c r="V64506" s="53"/>
      <c r="W64506" s="53"/>
      <c r="X64506" s="53"/>
      <c r="Y64506" s="55"/>
    </row>
    <row r="64507" spans="21:25" x14ac:dyDescent="0.2">
      <c r="U64507" s="55"/>
      <c r="V64507" s="53"/>
      <c r="W64507" s="53"/>
      <c r="X64507" s="53"/>
      <c r="Y64507" s="55"/>
    </row>
    <row r="64508" spans="21:25" x14ac:dyDescent="0.2">
      <c r="U64508" s="55"/>
      <c r="V64508" s="53"/>
      <c r="W64508" s="53"/>
      <c r="X64508" s="53"/>
      <c r="Y64508" s="55"/>
    </row>
    <row r="64509" spans="21:25" x14ac:dyDescent="0.2">
      <c r="U64509" s="55"/>
      <c r="V64509" s="53"/>
      <c r="W64509" s="53"/>
      <c r="X64509" s="53"/>
      <c r="Y64509" s="55"/>
    </row>
    <row r="64510" spans="21:25" x14ac:dyDescent="0.2">
      <c r="U64510" s="55"/>
      <c r="V64510" s="53"/>
      <c r="W64510" s="53"/>
      <c r="X64510" s="53"/>
      <c r="Y64510" s="55"/>
    </row>
    <row r="64511" spans="21:25" x14ac:dyDescent="0.2">
      <c r="U64511" s="55"/>
      <c r="V64511" s="53"/>
      <c r="W64511" s="53"/>
      <c r="X64511" s="53"/>
      <c r="Y64511" s="55"/>
    </row>
    <row r="64512" spans="21:25" x14ac:dyDescent="0.2">
      <c r="U64512" s="55"/>
      <c r="V64512" s="53"/>
      <c r="W64512" s="53"/>
      <c r="X64512" s="53"/>
      <c r="Y64512" s="55"/>
    </row>
    <row r="64513" spans="21:25" x14ac:dyDescent="0.2">
      <c r="U64513" s="55"/>
      <c r="V64513" s="53"/>
      <c r="W64513" s="53"/>
      <c r="X64513" s="53"/>
      <c r="Y64513" s="55"/>
    </row>
    <row r="64514" spans="21:25" x14ac:dyDescent="0.2">
      <c r="U64514" s="55"/>
      <c r="V64514" s="53"/>
      <c r="W64514" s="53"/>
      <c r="X64514" s="53"/>
      <c r="Y64514" s="55"/>
    </row>
    <row r="64515" spans="21:25" x14ac:dyDescent="0.2">
      <c r="U64515" s="55"/>
      <c r="V64515" s="53"/>
      <c r="W64515" s="53"/>
      <c r="X64515" s="53"/>
      <c r="Y64515" s="55"/>
    </row>
    <row r="64516" spans="21:25" x14ac:dyDescent="0.2">
      <c r="U64516" s="55"/>
      <c r="V64516" s="53"/>
      <c r="W64516" s="53"/>
      <c r="X64516" s="53"/>
      <c r="Y64516" s="55"/>
    </row>
    <row r="64517" spans="21:25" x14ac:dyDescent="0.2">
      <c r="U64517" s="55"/>
      <c r="V64517" s="53"/>
      <c r="W64517" s="53"/>
      <c r="X64517" s="53"/>
      <c r="Y64517" s="55"/>
    </row>
    <row r="64518" spans="21:25" x14ac:dyDescent="0.2">
      <c r="U64518" s="55"/>
      <c r="V64518" s="53"/>
      <c r="W64518" s="53"/>
      <c r="X64518" s="53"/>
      <c r="Y64518" s="55"/>
    </row>
    <row r="64519" spans="21:25" x14ac:dyDescent="0.2">
      <c r="U64519" s="55"/>
      <c r="V64519" s="53"/>
      <c r="W64519" s="53"/>
      <c r="X64519" s="53"/>
      <c r="Y64519" s="55"/>
    </row>
    <row r="64520" spans="21:25" x14ac:dyDescent="0.2">
      <c r="U64520" s="55"/>
      <c r="V64520" s="53"/>
      <c r="W64520" s="53"/>
      <c r="X64520" s="53"/>
      <c r="Y64520" s="55"/>
    </row>
    <row r="64521" spans="21:25" x14ac:dyDescent="0.2">
      <c r="U64521" s="55"/>
      <c r="V64521" s="53"/>
      <c r="W64521" s="53"/>
      <c r="X64521" s="53"/>
      <c r="Y64521" s="55"/>
    </row>
    <row r="64522" spans="21:25" x14ac:dyDescent="0.2">
      <c r="U64522" s="55"/>
      <c r="V64522" s="53"/>
      <c r="W64522" s="53"/>
      <c r="X64522" s="53"/>
      <c r="Y64522" s="55"/>
    </row>
    <row r="64523" spans="21:25" x14ac:dyDescent="0.2">
      <c r="U64523" s="55"/>
      <c r="V64523" s="53"/>
      <c r="W64523" s="53"/>
      <c r="X64523" s="53"/>
      <c r="Y64523" s="55"/>
    </row>
    <row r="64524" spans="21:25" x14ac:dyDescent="0.2">
      <c r="U64524" s="55"/>
      <c r="V64524" s="53"/>
      <c r="W64524" s="53"/>
      <c r="X64524" s="53"/>
      <c r="Y64524" s="55"/>
    </row>
    <row r="64525" spans="21:25" x14ac:dyDescent="0.2">
      <c r="U64525" s="55"/>
      <c r="V64525" s="53"/>
      <c r="W64525" s="53"/>
      <c r="X64525" s="53"/>
      <c r="Y64525" s="55"/>
    </row>
    <row r="64526" spans="21:25" x14ac:dyDescent="0.2">
      <c r="U64526" s="55"/>
      <c r="V64526" s="53"/>
      <c r="W64526" s="53"/>
      <c r="X64526" s="53"/>
      <c r="Y64526" s="55"/>
    </row>
    <row r="64527" spans="21:25" x14ac:dyDescent="0.2">
      <c r="U64527" s="55"/>
      <c r="V64527" s="53"/>
      <c r="W64527" s="53"/>
      <c r="X64527" s="53"/>
      <c r="Y64527" s="55"/>
    </row>
    <row r="64528" spans="21:25" x14ac:dyDescent="0.2">
      <c r="U64528" s="55"/>
      <c r="V64528" s="53"/>
      <c r="W64528" s="53"/>
      <c r="X64528" s="53"/>
      <c r="Y64528" s="55"/>
    </row>
    <row r="64529" spans="21:25" x14ac:dyDescent="0.2">
      <c r="U64529" s="55"/>
      <c r="V64529" s="53"/>
      <c r="W64529" s="53"/>
      <c r="X64529" s="53"/>
      <c r="Y64529" s="55"/>
    </row>
    <row r="64530" spans="21:25" x14ac:dyDescent="0.2">
      <c r="U64530" s="55"/>
      <c r="V64530" s="53"/>
      <c r="W64530" s="53"/>
      <c r="X64530" s="53"/>
      <c r="Y64530" s="55"/>
    </row>
    <row r="64531" spans="21:25" x14ac:dyDescent="0.2">
      <c r="U64531" s="55"/>
      <c r="V64531" s="53"/>
      <c r="W64531" s="53"/>
      <c r="X64531" s="53"/>
      <c r="Y64531" s="55"/>
    </row>
    <row r="64532" spans="21:25" x14ac:dyDescent="0.2">
      <c r="U64532" s="55"/>
      <c r="V64532" s="53"/>
      <c r="W64532" s="53"/>
      <c r="X64532" s="53"/>
      <c r="Y64532" s="55"/>
    </row>
    <row r="64533" spans="21:25" x14ac:dyDescent="0.2">
      <c r="U64533" s="55"/>
      <c r="V64533" s="53"/>
      <c r="W64533" s="53"/>
      <c r="X64533" s="53"/>
      <c r="Y64533" s="55"/>
    </row>
    <row r="64534" spans="21:25" x14ac:dyDescent="0.2">
      <c r="U64534" s="55"/>
      <c r="V64534" s="53"/>
      <c r="W64534" s="53"/>
      <c r="X64534" s="53"/>
      <c r="Y64534" s="55"/>
    </row>
    <row r="64535" spans="21:25" x14ac:dyDescent="0.2">
      <c r="U64535" s="55"/>
      <c r="V64535" s="53"/>
      <c r="W64535" s="53"/>
      <c r="X64535" s="53"/>
      <c r="Y64535" s="55"/>
    </row>
    <row r="64536" spans="21:25" x14ac:dyDescent="0.2">
      <c r="U64536" s="55"/>
      <c r="V64536" s="53"/>
      <c r="W64536" s="53"/>
      <c r="X64536" s="53"/>
      <c r="Y64536" s="55"/>
    </row>
    <row r="64537" spans="21:25" x14ac:dyDescent="0.2">
      <c r="U64537" s="55"/>
      <c r="V64537" s="53"/>
      <c r="W64537" s="53"/>
      <c r="X64537" s="53"/>
      <c r="Y64537" s="55"/>
    </row>
    <row r="64538" spans="21:25" x14ac:dyDescent="0.2">
      <c r="U64538" s="55"/>
      <c r="V64538" s="53"/>
      <c r="W64538" s="53"/>
      <c r="X64538" s="53"/>
      <c r="Y64538" s="55"/>
    </row>
    <row r="64539" spans="21:25" x14ac:dyDescent="0.2">
      <c r="U64539" s="55"/>
      <c r="V64539" s="53"/>
      <c r="W64539" s="53"/>
      <c r="X64539" s="53"/>
      <c r="Y64539" s="55"/>
    </row>
    <row r="64540" spans="21:25" x14ac:dyDescent="0.2">
      <c r="U64540" s="55"/>
      <c r="V64540" s="53"/>
      <c r="W64540" s="53"/>
      <c r="X64540" s="53"/>
      <c r="Y64540" s="55"/>
    </row>
    <row r="64541" spans="21:25" x14ac:dyDescent="0.2">
      <c r="U64541" s="55"/>
      <c r="V64541" s="53"/>
      <c r="W64541" s="53"/>
      <c r="X64541" s="53"/>
      <c r="Y64541" s="55"/>
    </row>
    <row r="64542" spans="21:25" x14ac:dyDescent="0.2">
      <c r="U64542" s="55"/>
      <c r="V64542" s="53"/>
      <c r="W64542" s="53"/>
      <c r="X64542" s="53"/>
      <c r="Y64542" s="55"/>
    </row>
    <row r="64543" spans="21:25" x14ac:dyDescent="0.2">
      <c r="U64543" s="55"/>
      <c r="V64543" s="53"/>
      <c r="W64543" s="53"/>
      <c r="X64543" s="53"/>
      <c r="Y64543" s="55"/>
    </row>
    <row r="64544" spans="21:25" x14ac:dyDescent="0.2">
      <c r="U64544" s="55"/>
      <c r="V64544" s="53"/>
      <c r="W64544" s="53"/>
      <c r="X64544" s="53"/>
      <c r="Y64544" s="55"/>
    </row>
    <row r="64545" spans="21:25" x14ac:dyDescent="0.2">
      <c r="U64545" s="55"/>
      <c r="V64545" s="53"/>
      <c r="W64545" s="53"/>
      <c r="X64545" s="53"/>
      <c r="Y64545" s="55"/>
    </row>
    <row r="64546" spans="21:25" x14ac:dyDescent="0.2">
      <c r="U64546" s="55"/>
      <c r="V64546" s="53"/>
      <c r="W64546" s="53"/>
      <c r="X64546" s="53"/>
      <c r="Y64546" s="55"/>
    </row>
    <row r="64547" spans="21:25" x14ac:dyDescent="0.2">
      <c r="U64547" s="55"/>
      <c r="V64547" s="53"/>
      <c r="W64547" s="53"/>
      <c r="X64547" s="53"/>
      <c r="Y64547" s="55"/>
    </row>
    <row r="64548" spans="21:25" x14ac:dyDescent="0.2">
      <c r="U64548" s="55"/>
      <c r="V64548" s="53"/>
      <c r="W64548" s="53"/>
      <c r="X64548" s="53"/>
      <c r="Y64548" s="55"/>
    </row>
    <row r="64549" spans="21:25" x14ac:dyDescent="0.2">
      <c r="U64549" s="55"/>
      <c r="V64549" s="53"/>
      <c r="W64549" s="53"/>
      <c r="X64549" s="53"/>
      <c r="Y64549" s="55"/>
    </row>
    <row r="64550" spans="21:25" x14ac:dyDescent="0.2">
      <c r="U64550" s="55"/>
      <c r="V64550" s="53"/>
      <c r="W64550" s="53"/>
      <c r="X64550" s="53"/>
      <c r="Y64550" s="55"/>
    </row>
    <row r="64551" spans="21:25" x14ac:dyDescent="0.2">
      <c r="U64551" s="55"/>
      <c r="V64551" s="53"/>
      <c r="W64551" s="53"/>
      <c r="X64551" s="53"/>
      <c r="Y64551" s="55"/>
    </row>
    <row r="64552" spans="21:25" x14ac:dyDescent="0.2">
      <c r="U64552" s="55"/>
      <c r="V64552" s="53"/>
      <c r="W64552" s="53"/>
      <c r="X64552" s="53"/>
      <c r="Y64552" s="55"/>
    </row>
    <row r="64553" spans="21:25" x14ac:dyDescent="0.2">
      <c r="U64553" s="55"/>
      <c r="V64553" s="53"/>
      <c r="W64553" s="53"/>
      <c r="X64553" s="53"/>
      <c r="Y64553" s="55"/>
    </row>
    <row r="64554" spans="21:25" x14ac:dyDescent="0.2">
      <c r="U64554" s="55"/>
      <c r="V64554" s="53"/>
      <c r="W64554" s="53"/>
      <c r="X64554" s="53"/>
      <c r="Y64554" s="55"/>
    </row>
    <row r="64555" spans="21:25" x14ac:dyDescent="0.2">
      <c r="U64555" s="55"/>
      <c r="V64555" s="53"/>
      <c r="W64555" s="53"/>
      <c r="X64555" s="53"/>
      <c r="Y64555" s="55"/>
    </row>
    <row r="64556" spans="21:25" x14ac:dyDescent="0.2">
      <c r="U64556" s="55"/>
      <c r="V64556" s="53"/>
      <c r="W64556" s="53"/>
      <c r="X64556" s="53"/>
      <c r="Y64556" s="55"/>
    </row>
    <row r="64557" spans="21:25" x14ac:dyDescent="0.2">
      <c r="U64557" s="55"/>
      <c r="V64557" s="53"/>
      <c r="W64557" s="53"/>
      <c r="X64557" s="53"/>
      <c r="Y64557" s="55"/>
    </row>
    <row r="64558" spans="21:25" x14ac:dyDescent="0.2">
      <c r="U64558" s="55"/>
      <c r="V64558" s="53"/>
      <c r="W64558" s="53"/>
      <c r="X64558" s="53"/>
      <c r="Y64558" s="55"/>
    </row>
    <row r="64559" spans="21:25" x14ac:dyDescent="0.2">
      <c r="U64559" s="55"/>
      <c r="V64559" s="53"/>
      <c r="W64559" s="53"/>
      <c r="X64559" s="53"/>
      <c r="Y64559" s="55"/>
    </row>
    <row r="64560" spans="21:25" x14ac:dyDescent="0.2">
      <c r="U64560" s="55"/>
      <c r="V64560" s="53"/>
      <c r="W64560" s="53"/>
      <c r="X64560" s="53"/>
      <c r="Y64560" s="55"/>
    </row>
    <row r="64561" spans="21:25" x14ac:dyDescent="0.2">
      <c r="U64561" s="55"/>
      <c r="V64561" s="53"/>
      <c r="W64561" s="53"/>
      <c r="X64561" s="53"/>
      <c r="Y64561" s="55"/>
    </row>
    <row r="64562" spans="21:25" x14ac:dyDescent="0.2">
      <c r="U64562" s="55"/>
      <c r="V64562" s="53"/>
      <c r="W64562" s="53"/>
      <c r="X64562" s="53"/>
      <c r="Y64562" s="55"/>
    </row>
    <row r="64563" spans="21:25" x14ac:dyDescent="0.2">
      <c r="U64563" s="55"/>
      <c r="V64563" s="53"/>
      <c r="W64563" s="53"/>
      <c r="X64563" s="53"/>
      <c r="Y64563" s="55"/>
    </row>
    <row r="64564" spans="21:25" x14ac:dyDescent="0.2">
      <c r="U64564" s="55"/>
      <c r="V64564" s="53"/>
      <c r="W64564" s="53"/>
      <c r="X64564" s="53"/>
      <c r="Y64564" s="55"/>
    </row>
    <row r="64565" spans="21:25" x14ac:dyDescent="0.2">
      <c r="U64565" s="55"/>
      <c r="V64565" s="53"/>
      <c r="W64565" s="53"/>
      <c r="X64565" s="53"/>
      <c r="Y64565" s="55"/>
    </row>
    <row r="64566" spans="21:25" x14ac:dyDescent="0.2">
      <c r="U64566" s="55"/>
      <c r="V64566" s="53"/>
      <c r="W64566" s="53"/>
      <c r="X64566" s="53"/>
      <c r="Y64566" s="55"/>
    </row>
    <row r="64567" spans="21:25" x14ac:dyDescent="0.2">
      <c r="U64567" s="55"/>
      <c r="V64567" s="53"/>
      <c r="W64567" s="53"/>
      <c r="X64567" s="53"/>
      <c r="Y64567" s="55"/>
    </row>
    <row r="64568" spans="21:25" x14ac:dyDescent="0.2">
      <c r="U64568" s="55"/>
      <c r="V64568" s="53"/>
      <c r="W64568" s="53"/>
      <c r="X64568" s="53"/>
      <c r="Y64568" s="55"/>
    </row>
    <row r="64569" spans="21:25" x14ac:dyDescent="0.2">
      <c r="U64569" s="55"/>
      <c r="V64569" s="53"/>
      <c r="W64569" s="53"/>
      <c r="X64569" s="53"/>
      <c r="Y64569" s="55"/>
    </row>
    <row r="64570" spans="21:25" x14ac:dyDescent="0.2">
      <c r="U64570" s="55"/>
      <c r="V64570" s="53"/>
      <c r="W64570" s="53"/>
      <c r="X64570" s="53"/>
      <c r="Y64570" s="55"/>
    </row>
    <row r="64571" spans="21:25" x14ac:dyDescent="0.2">
      <c r="U64571" s="55"/>
      <c r="V64571" s="53"/>
      <c r="W64571" s="53"/>
      <c r="X64571" s="53"/>
      <c r="Y64571" s="55"/>
    </row>
    <row r="64572" spans="21:25" x14ac:dyDescent="0.2">
      <c r="U64572" s="55"/>
      <c r="V64572" s="53"/>
      <c r="W64572" s="53"/>
      <c r="X64572" s="53"/>
      <c r="Y64572" s="55"/>
    </row>
    <row r="64573" spans="21:25" x14ac:dyDescent="0.2">
      <c r="U64573" s="55"/>
      <c r="V64573" s="53"/>
      <c r="W64573" s="53"/>
      <c r="X64573" s="53"/>
      <c r="Y64573" s="55"/>
    </row>
    <row r="64574" spans="21:25" x14ac:dyDescent="0.2">
      <c r="U64574" s="55"/>
      <c r="V64574" s="53"/>
      <c r="W64574" s="53"/>
      <c r="X64574" s="53"/>
      <c r="Y64574" s="55"/>
    </row>
    <row r="64575" spans="21:25" x14ac:dyDescent="0.2">
      <c r="U64575" s="55"/>
      <c r="V64575" s="53"/>
      <c r="W64575" s="53"/>
      <c r="X64575" s="53"/>
      <c r="Y64575" s="55"/>
    </row>
    <row r="64576" spans="21:25" x14ac:dyDescent="0.2">
      <c r="U64576" s="55"/>
      <c r="V64576" s="53"/>
      <c r="W64576" s="53"/>
      <c r="X64576" s="53"/>
      <c r="Y64576" s="55"/>
    </row>
    <row r="64577" spans="21:25" x14ac:dyDescent="0.2">
      <c r="U64577" s="55"/>
      <c r="V64577" s="53"/>
      <c r="W64577" s="53"/>
      <c r="X64577" s="53"/>
      <c r="Y64577" s="55"/>
    </row>
    <row r="64578" spans="21:25" x14ac:dyDescent="0.2">
      <c r="U64578" s="55"/>
      <c r="V64578" s="53"/>
      <c r="W64578" s="53"/>
      <c r="X64578" s="53"/>
      <c r="Y64578" s="55"/>
    </row>
    <row r="64579" spans="21:25" x14ac:dyDescent="0.2">
      <c r="U64579" s="55"/>
      <c r="V64579" s="53"/>
      <c r="W64579" s="53"/>
      <c r="X64579" s="53"/>
      <c r="Y64579" s="55"/>
    </row>
    <row r="64580" spans="21:25" x14ac:dyDescent="0.2">
      <c r="U64580" s="55"/>
      <c r="V64580" s="53"/>
      <c r="W64580" s="53"/>
      <c r="X64580" s="53"/>
      <c r="Y64580" s="55"/>
    </row>
    <row r="64581" spans="21:25" x14ac:dyDescent="0.2">
      <c r="U64581" s="55"/>
      <c r="V64581" s="53"/>
      <c r="W64581" s="53"/>
      <c r="X64581" s="53"/>
      <c r="Y64581" s="55"/>
    </row>
    <row r="64582" spans="21:25" x14ac:dyDescent="0.2">
      <c r="U64582" s="55"/>
      <c r="V64582" s="53"/>
      <c r="W64582" s="53"/>
      <c r="X64582" s="53"/>
      <c r="Y64582" s="55"/>
    </row>
    <row r="64583" spans="21:25" x14ac:dyDescent="0.2">
      <c r="U64583" s="55"/>
      <c r="V64583" s="53"/>
      <c r="W64583" s="53"/>
      <c r="X64583" s="53"/>
      <c r="Y64583" s="55"/>
    </row>
    <row r="64584" spans="21:25" x14ac:dyDescent="0.2">
      <c r="U64584" s="55"/>
      <c r="V64584" s="53"/>
      <c r="W64584" s="53"/>
      <c r="X64584" s="53"/>
      <c r="Y64584" s="55"/>
    </row>
    <row r="64585" spans="21:25" x14ac:dyDescent="0.2">
      <c r="U64585" s="55"/>
      <c r="V64585" s="53"/>
      <c r="W64585" s="53"/>
      <c r="X64585" s="53"/>
      <c r="Y64585" s="55"/>
    </row>
    <row r="64586" spans="21:25" x14ac:dyDescent="0.2">
      <c r="U64586" s="55"/>
      <c r="V64586" s="53"/>
      <c r="W64586" s="53"/>
      <c r="X64586" s="53"/>
      <c r="Y64586" s="55"/>
    </row>
    <row r="64587" spans="21:25" x14ac:dyDescent="0.2">
      <c r="U64587" s="55"/>
      <c r="V64587" s="53"/>
      <c r="W64587" s="53"/>
      <c r="X64587" s="53"/>
      <c r="Y64587" s="55"/>
    </row>
    <row r="64588" spans="21:25" x14ac:dyDescent="0.2">
      <c r="U64588" s="55"/>
      <c r="V64588" s="53"/>
      <c r="W64588" s="53"/>
      <c r="X64588" s="53"/>
      <c r="Y64588" s="55"/>
    </row>
    <row r="64589" spans="21:25" x14ac:dyDescent="0.2">
      <c r="U64589" s="55"/>
      <c r="V64589" s="53"/>
      <c r="W64589" s="53"/>
      <c r="X64589" s="53"/>
      <c r="Y64589" s="55"/>
    </row>
    <row r="64590" spans="21:25" x14ac:dyDescent="0.2">
      <c r="U64590" s="55"/>
      <c r="V64590" s="53"/>
      <c r="W64590" s="53"/>
      <c r="X64590" s="53"/>
      <c r="Y64590" s="55"/>
    </row>
    <row r="64591" spans="21:25" x14ac:dyDescent="0.2">
      <c r="U64591" s="55"/>
      <c r="V64591" s="53"/>
      <c r="W64591" s="53"/>
      <c r="X64591" s="53"/>
      <c r="Y64591" s="55"/>
    </row>
    <row r="64592" spans="21:25" x14ac:dyDescent="0.2">
      <c r="U64592" s="55"/>
      <c r="V64592" s="53"/>
      <c r="W64592" s="53"/>
      <c r="X64592" s="53"/>
      <c r="Y64592" s="55"/>
    </row>
    <row r="64593" spans="21:25" x14ac:dyDescent="0.2">
      <c r="U64593" s="55"/>
      <c r="V64593" s="53"/>
      <c r="W64593" s="53"/>
      <c r="X64593" s="53"/>
      <c r="Y64593" s="55"/>
    </row>
    <row r="64594" spans="21:25" x14ac:dyDescent="0.2">
      <c r="U64594" s="55"/>
      <c r="V64594" s="53"/>
      <c r="W64594" s="53"/>
      <c r="X64594" s="53"/>
      <c r="Y64594" s="55"/>
    </row>
    <row r="64595" spans="21:25" x14ac:dyDescent="0.2">
      <c r="U64595" s="55"/>
      <c r="V64595" s="53"/>
      <c r="W64595" s="53"/>
      <c r="X64595" s="53"/>
      <c r="Y64595" s="55"/>
    </row>
    <row r="64596" spans="21:25" x14ac:dyDescent="0.2">
      <c r="U64596" s="55"/>
      <c r="V64596" s="53"/>
      <c r="W64596" s="53"/>
      <c r="X64596" s="53"/>
      <c r="Y64596" s="55"/>
    </row>
    <row r="64597" spans="21:25" x14ac:dyDescent="0.2">
      <c r="U64597" s="55"/>
      <c r="V64597" s="53"/>
      <c r="W64597" s="53"/>
      <c r="X64597" s="53"/>
      <c r="Y64597" s="55"/>
    </row>
    <row r="64598" spans="21:25" x14ac:dyDescent="0.2">
      <c r="U64598" s="55"/>
      <c r="V64598" s="53"/>
      <c r="W64598" s="53"/>
      <c r="X64598" s="53"/>
      <c r="Y64598" s="55"/>
    </row>
    <row r="64599" spans="21:25" x14ac:dyDescent="0.2">
      <c r="U64599" s="55"/>
      <c r="V64599" s="53"/>
      <c r="W64599" s="53"/>
      <c r="X64599" s="53"/>
      <c r="Y64599" s="55"/>
    </row>
    <row r="64600" spans="21:25" x14ac:dyDescent="0.2">
      <c r="U64600" s="55"/>
      <c r="V64600" s="53"/>
      <c r="W64600" s="53"/>
      <c r="X64600" s="53"/>
      <c r="Y64600" s="55"/>
    </row>
    <row r="64601" spans="21:25" x14ac:dyDescent="0.2">
      <c r="U64601" s="55"/>
      <c r="V64601" s="53"/>
      <c r="W64601" s="53"/>
      <c r="X64601" s="53"/>
      <c r="Y64601" s="55"/>
    </row>
    <row r="64602" spans="21:25" x14ac:dyDescent="0.2">
      <c r="U64602" s="55"/>
      <c r="V64602" s="53"/>
      <c r="W64602" s="53"/>
      <c r="X64602" s="53"/>
      <c r="Y64602" s="55"/>
    </row>
    <row r="64603" spans="21:25" x14ac:dyDescent="0.2">
      <c r="U64603" s="55"/>
      <c r="V64603" s="53"/>
      <c r="W64603" s="53"/>
      <c r="X64603" s="53"/>
      <c r="Y64603" s="55"/>
    </row>
    <row r="64604" spans="21:25" x14ac:dyDescent="0.2">
      <c r="U64604" s="55"/>
      <c r="V64604" s="53"/>
      <c r="W64604" s="53"/>
      <c r="X64604" s="53"/>
      <c r="Y64604" s="55"/>
    </row>
    <row r="64605" spans="21:25" x14ac:dyDescent="0.2">
      <c r="U64605" s="55"/>
      <c r="V64605" s="53"/>
      <c r="W64605" s="53"/>
      <c r="X64605" s="53"/>
      <c r="Y64605" s="55"/>
    </row>
    <row r="64606" spans="21:25" x14ac:dyDescent="0.2">
      <c r="U64606" s="55"/>
      <c r="V64606" s="53"/>
      <c r="W64606" s="53"/>
      <c r="X64606" s="53"/>
      <c r="Y64606" s="55"/>
    </row>
    <row r="64607" spans="21:25" x14ac:dyDescent="0.2">
      <c r="U64607" s="55"/>
      <c r="V64607" s="53"/>
      <c r="W64607" s="53"/>
      <c r="X64607" s="53"/>
      <c r="Y64607" s="55"/>
    </row>
    <row r="64608" spans="21:25" x14ac:dyDescent="0.2">
      <c r="U64608" s="55"/>
      <c r="V64608" s="53"/>
      <c r="W64608" s="53"/>
      <c r="X64608" s="53"/>
      <c r="Y64608" s="55"/>
    </row>
    <row r="64609" spans="21:25" x14ac:dyDescent="0.2">
      <c r="U64609" s="55"/>
      <c r="V64609" s="53"/>
      <c r="W64609" s="53"/>
      <c r="X64609" s="53"/>
      <c r="Y64609" s="55"/>
    </row>
    <row r="64610" spans="21:25" x14ac:dyDescent="0.2">
      <c r="U64610" s="55"/>
      <c r="V64610" s="53"/>
      <c r="W64610" s="53"/>
      <c r="X64610" s="53"/>
      <c r="Y64610" s="55"/>
    </row>
    <row r="64611" spans="21:25" x14ac:dyDescent="0.2">
      <c r="U64611" s="55"/>
      <c r="V64611" s="53"/>
      <c r="W64611" s="53"/>
      <c r="X64611" s="53"/>
      <c r="Y64611" s="55"/>
    </row>
    <row r="64612" spans="21:25" x14ac:dyDescent="0.2">
      <c r="U64612" s="55"/>
      <c r="V64612" s="53"/>
      <c r="W64612" s="53"/>
      <c r="X64612" s="53"/>
      <c r="Y64612" s="55"/>
    </row>
    <row r="64613" spans="21:25" x14ac:dyDescent="0.2">
      <c r="U64613" s="55"/>
      <c r="V64613" s="53"/>
      <c r="W64613" s="53"/>
      <c r="X64613" s="53"/>
      <c r="Y64613" s="55"/>
    </row>
    <row r="64614" spans="21:25" x14ac:dyDescent="0.2">
      <c r="U64614" s="55"/>
      <c r="V64614" s="53"/>
      <c r="W64614" s="53"/>
      <c r="X64614" s="53"/>
      <c r="Y64614" s="55"/>
    </row>
    <row r="64615" spans="21:25" x14ac:dyDescent="0.2">
      <c r="U64615" s="55"/>
      <c r="V64615" s="53"/>
      <c r="W64615" s="53"/>
      <c r="X64615" s="53"/>
      <c r="Y64615" s="55"/>
    </row>
    <row r="64616" spans="21:25" x14ac:dyDescent="0.2">
      <c r="U64616" s="55"/>
      <c r="V64616" s="53"/>
      <c r="W64616" s="53"/>
      <c r="X64616" s="53"/>
      <c r="Y64616" s="55"/>
    </row>
    <row r="64617" spans="21:25" x14ac:dyDescent="0.2">
      <c r="U64617" s="55"/>
      <c r="V64617" s="53"/>
      <c r="W64617" s="53"/>
      <c r="X64617" s="53"/>
      <c r="Y64617" s="55"/>
    </row>
    <row r="64618" spans="21:25" x14ac:dyDescent="0.2">
      <c r="U64618" s="55"/>
      <c r="V64618" s="53"/>
      <c r="W64618" s="53"/>
      <c r="X64618" s="53"/>
      <c r="Y64618" s="55"/>
    </row>
    <row r="64619" spans="21:25" x14ac:dyDescent="0.2">
      <c r="U64619" s="55"/>
      <c r="V64619" s="53"/>
      <c r="W64619" s="53"/>
      <c r="X64619" s="53"/>
      <c r="Y64619" s="55"/>
    </row>
    <row r="64620" spans="21:25" x14ac:dyDescent="0.2">
      <c r="U64620" s="55"/>
      <c r="V64620" s="53"/>
      <c r="W64620" s="53"/>
      <c r="X64620" s="53"/>
      <c r="Y64620" s="55"/>
    </row>
    <row r="64621" spans="21:25" x14ac:dyDescent="0.2">
      <c r="U64621" s="55"/>
      <c r="V64621" s="53"/>
      <c r="W64621" s="53"/>
      <c r="X64621" s="53"/>
      <c r="Y64621" s="55"/>
    </row>
    <row r="64622" spans="21:25" x14ac:dyDescent="0.2">
      <c r="U64622" s="55"/>
      <c r="V64622" s="53"/>
      <c r="W64622" s="53"/>
      <c r="X64622" s="53"/>
      <c r="Y64622" s="55"/>
    </row>
    <row r="64623" spans="21:25" x14ac:dyDescent="0.2">
      <c r="U64623" s="55"/>
      <c r="V64623" s="53"/>
      <c r="W64623" s="53"/>
      <c r="X64623" s="53"/>
      <c r="Y64623" s="55"/>
    </row>
    <row r="64624" spans="21:25" x14ac:dyDescent="0.2">
      <c r="U64624" s="55"/>
      <c r="V64624" s="53"/>
      <c r="W64624" s="53"/>
      <c r="X64624" s="53"/>
      <c r="Y64624" s="55"/>
    </row>
    <row r="64625" spans="21:25" x14ac:dyDescent="0.2">
      <c r="U64625" s="55"/>
      <c r="V64625" s="53"/>
      <c r="W64625" s="53"/>
      <c r="X64625" s="53"/>
      <c r="Y64625" s="55"/>
    </row>
    <row r="64626" spans="21:25" x14ac:dyDescent="0.2">
      <c r="U64626" s="55"/>
      <c r="V64626" s="53"/>
      <c r="W64626" s="53"/>
      <c r="X64626" s="53"/>
      <c r="Y64626" s="55"/>
    </row>
    <row r="64627" spans="21:25" x14ac:dyDescent="0.2">
      <c r="U64627" s="55"/>
      <c r="V64627" s="53"/>
      <c r="W64627" s="53"/>
      <c r="X64627" s="53"/>
      <c r="Y64627" s="55"/>
    </row>
    <row r="64628" spans="21:25" x14ac:dyDescent="0.2">
      <c r="U64628" s="55"/>
      <c r="V64628" s="53"/>
      <c r="W64628" s="53"/>
      <c r="X64628" s="53"/>
      <c r="Y64628" s="55"/>
    </row>
    <row r="64629" spans="21:25" x14ac:dyDescent="0.2">
      <c r="U64629" s="55"/>
      <c r="V64629" s="53"/>
      <c r="W64629" s="53"/>
      <c r="X64629" s="53"/>
      <c r="Y64629" s="55"/>
    </row>
    <row r="64630" spans="21:25" x14ac:dyDescent="0.2">
      <c r="U64630" s="55"/>
      <c r="V64630" s="53"/>
      <c r="W64630" s="53"/>
      <c r="X64630" s="53"/>
      <c r="Y64630" s="55"/>
    </row>
    <row r="64631" spans="21:25" x14ac:dyDescent="0.2">
      <c r="U64631" s="55"/>
      <c r="V64631" s="53"/>
      <c r="W64631" s="53"/>
      <c r="X64631" s="53"/>
      <c r="Y64631" s="55"/>
    </row>
    <row r="64632" spans="21:25" x14ac:dyDescent="0.2">
      <c r="U64632" s="55"/>
      <c r="V64632" s="53"/>
      <c r="W64632" s="53"/>
      <c r="X64632" s="53"/>
      <c r="Y64632" s="55"/>
    </row>
    <row r="64633" spans="21:25" x14ac:dyDescent="0.2">
      <c r="U64633" s="55"/>
      <c r="V64633" s="53"/>
      <c r="W64633" s="53"/>
      <c r="X64633" s="53"/>
      <c r="Y64633" s="55"/>
    </row>
    <row r="64634" spans="21:25" x14ac:dyDescent="0.2">
      <c r="U64634" s="55"/>
      <c r="V64634" s="53"/>
      <c r="W64634" s="53"/>
      <c r="X64634" s="53"/>
      <c r="Y64634" s="55"/>
    </row>
    <row r="64635" spans="21:25" x14ac:dyDescent="0.2">
      <c r="U64635" s="55"/>
      <c r="V64635" s="53"/>
      <c r="W64635" s="53"/>
      <c r="X64635" s="53"/>
      <c r="Y64635" s="55"/>
    </row>
    <row r="64636" spans="21:25" x14ac:dyDescent="0.2">
      <c r="U64636" s="55"/>
      <c r="V64636" s="53"/>
      <c r="W64636" s="53"/>
      <c r="X64636" s="53"/>
      <c r="Y64636" s="55"/>
    </row>
    <row r="64637" spans="21:25" x14ac:dyDescent="0.2">
      <c r="U64637" s="55"/>
      <c r="V64637" s="53"/>
      <c r="W64637" s="53"/>
      <c r="X64637" s="53"/>
      <c r="Y64637" s="55"/>
    </row>
    <row r="64638" spans="21:25" x14ac:dyDescent="0.2">
      <c r="U64638" s="55"/>
      <c r="V64638" s="53"/>
      <c r="W64638" s="53"/>
      <c r="X64638" s="53"/>
      <c r="Y64638" s="55"/>
    </row>
    <row r="64639" spans="21:25" x14ac:dyDescent="0.2">
      <c r="U64639" s="55"/>
      <c r="V64639" s="53"/>
      <c r="W64639" s="53"/>
      <c r="X64639" s="53"/>
      <c r="Y64639" s="55"/>
    </row>
    <row r="64640" spans="21:25" x14ac:dyDescent="0.2">
      <c r="U64640" s="55"/>
      <c r="V64640" s="53"/>
      <c r="W64640" s="53"/>
      <c r="X64640" s="53"/>
      <c r="Y64640" s="55"/>
    </row>
    <row r="64641" spans="21:25" x14ac:dyDescent="0.2">
      <c r="U64641" s="55"/>
      <c r="V64641" s="53"/>
      <c r="W64641" s="53"/>
      <c r="X64641" s="53"/>
      <c r="Y64641" s="55"/>
    </row>
    <row r="64642" spans="21:25" x14ac:dyDescent="0.2">
      <c r="U64642" s="55"/>
      <c r="V64642" s="53"/>
      <c r="W64642" s="53"/>
      <c r="X64642" s="53"/>
      <c r="Y64642" s="55"/>
    </row>
    <row r="64643" spans="21:25" x14ac:dyDescent="0.2">
      <c r="U64643" s="55"/>
      <c r="V64643" s="53"/>
      <c r="W64643" s="53"/>
      <c r="X64643" s="53"/>
      <c r="Y64643" s="55"/>
    </row>
    <row r="64644" spans="21:25" x14ac:dyDescent="0.2">
      <c r="U64644" s="55"/>
      <c r="V64644" s="53"/>
      <c r="W64644" s="53"/>
      <c r="X64644" s="53"/>
      <c r="Y64644" s="55"/>
    </row>
    <row r="64645" spans="21:25" x14ac:dyDescent="0.2">
      <c r="U64645" s="55"/>
      <c r="V64645" s="53"/>
      <c r="W64645" s="53"/>
      <c r="X64645" s="53"/>
      <c r="Y64645" s="55"/>
    </row>
    <row r="64646" spans="21:25" x14ac:dyDescent="0.2">
      <c r="U64646" s="55"/>
      <c r="V64646" s="53"/>
      <c r="W64646" s="53"/>
      <c r="X64646" s="53"/>
      <c r="Y64646" s="55"/>
    </row>
    <row r="64647" spans="21:25" x14ac:dyDescent="0.2">
      <c r="U64647" s="55"/>
      <c r="V64647" s="53"/>
      <c r="W64647" s="53"/>
      <c r="X64647" s="53"/>
      <c r="Y64647" s="55"/>
    </row>
    <row r="64648" spans="21:25" x14ac:dyDescent="0.2">
      <c r="U64648" s="55"/>
      <c r="V64648" s="53"/>
      <c r="W64648" s="53"/>
      <c r="X64648" s="53"/>
      <c r="Y64648" s="55"/>
    </row>
    <row r="64649" spans="21:25" x14ac:dyDescent="0.2">
      <c r="U64649" s="55"/>
      <c r="V64649" s="53"/>
      <c r="W64649" s="53"/>
      <c r="X64649" s="53"/>
      <c r="Y64649" s="55"/>
    </row>
    <row r="64650" spans="21:25" x14ac:dyDescent="0.2">
      <c r="U64650" s="55"/>
      <c r="V64650" s="53"/>
      <c r="W64650" s="53"/>
      <c r="X64650" s="53"/>
      <c r="Y64650" s="55"/>
    </row>
    <row r="64651" spans="21:25" x14ac:dyDescent="0.2">
      <c r="U64651" s="55"/>
      <c r="V64651" s="53"/>
      <c r="W64651" s="53"/>
      <c r="X64651" s="53"/>
      <c r="Y64651" s="55"/>
    </row>
    <row r="64652" spans="21:25" x14ac:dyDescent="0.2">
      <c r="U64652" s="55"/>
      <c r="V64652" s="53"/>
      <c r="W64652" s="53"/>
      <c r="X64652" s="53"/>
      <c r="Y64652" s="55"/>
    </row>
    <row r="64653" spans="21:25" x14ac:dyDescent="0.2">
      <c r="U64653" s="55"/>
      <c r="V64653" s="53"/>
      <c r="W64653" s="53"/>
      <c r="X64653" s="53"/>
      <c r="Y64653" s="55"/>
    </row>
    <row r="64654" spans="21:25" x14ac:dyDescent="0.2">
      <c r="U64654" s="55"/>
      <c r="V64654" s="53"/>
      <c r="W64654" s="53"/>
      <c r="X64654" s="53"/>
      <c r="Y64654" s="55"/>
    </row>
    <row r="64655" spans="21:25" x14ac:dyDescent="0.2">
      <c r="U64655" s="55"/>
      <c r="V64655" s="53"/>
      <c r="W64655" s="53"/>
      <c r="X64655" s="53"/>
      <c r="Y64655" s="55"/>
    </row>
    <row r="64656" spans="21:25" x14ac:dyDescent="0.2">
      <c r="U64656" s="55"/>
      <c r="V64656" s="53"/>
      <c r="W64656" s="53"/>
      <c r="X64656" s="53"/>
      <c r="Y64656" s="55"/>
    </row>
    <row r="64657" spans="21:25" x14ac:dyDescent="0.2">
      <c r="U64657" s="55"/>
      <c r="V64657" s="53"/>
      <c r="W64657" s="53"/>
      <c r="X64657" s="53"/>
      <c r="Y64657" s="55"/>
    </row>
    <row r="64658" spans="21:25" x14ac:dyDescent="0.2">
      <c r="U64658" s="55"/>
      <c r="V64658" s="53"/>
      <c r="W64658" s="53"/>
      <c r="X64658" s="53"/>
      <c r="Y64658" s="55"/>
    </row>
    <row r="64659" spans="21:25" x14ac:dyDescent="0.2">
      <c r="U64659" s="55"/>
      <c r="V64659" s="53"/>
      <c r="W64659" s="53"/>
      <c r="X64659" s="53"/>
      <c r="Y64659" s="55"/>
    </row>
    <row r="64660" spans="21:25" x14ac:dyDescent="0.2">
      <c r="U64660" s="55"/>
      <c r="V64660" s="53"/>
      <c r="W64660" s="53"/>
      <c r="X64660" s="53"/>
      <c r="Y64660" s="55"/>
    </row>
    <row r="64661" spans="21:25" x14ac:dyDescent="0.2">
      <c r="U64661" s="55"/>
      <c r="V64661" s="53"/>
      <c r="W64661" s="53"/>
      <c r="X64661" s="53"/>
      <c r="Y64661" s="55"/>
    </row>
    <row r="64662" spans="21:25" x14ac:dyDescent="0.2">
      <c r="U64662" s="55"/>
      <c r="V64662" s="53"/>
      <c r="W64662" s="53"/>
      <c r="X64662" s="53"/>
      <c r="Y64662" s="55"/>
    </row>
    <row r="64663" spans="21:25" x14ac:dyDescent="0.2">
      <c r="U64663" s="55"/>
      <c r="V64663" s="53"/>
      <c r="W64663" s="53"/>
      <c r="X64663" s="53"/>
      <c r="Y64663" s="55"/>
    </row>
    <row r="64664" spans="21:25" x14ac:dyDescent="0.2">
      <c r="U64664" s="55"/>
      <c r="V64664" s="53"/>
      <c r="W64664" s="53"/>
      <c r="X64664" s="53"/>
      <c r="Y64664" s="55"/>
    </row>
    <row r="64665" spans="21:25" x14ac:dyDescent="0.2">
      <c r="U64665" s="55"/>
      <c r="V64665" s="53"/>
      <c r="W64665" s="53"/>
      <c r="X64665" s="53"/>
      <c r="Y64665" s="55"/>
    </row>
    <row r="64666" spans="21:25" x14ac:dyDescent="0.2">
      <c r="U64666" s="55"/>
      <c r="V64666" s="53"/>
      <c r="W64666" s="53"/>
      <c r="X64666" s="53"/>
      <c r="Y64666" s="55"/>
    </row>
    <row r="64667" spans="21:25" x14ac:dyDescent="0.2">
      <c r="U64667" s="55"/>
      <c r="V64667" s="53"/>
      <c r="W64667" s="53"/>
      <c r="X64667" s="53"/>
      <c r="Y64667" s="55"/>
    </row>
    <row r="64668" spans="21:25" x14ac:dyDescent="0.2">
      <c r="U64668" s="55"/>
      <c r="V64668" s="53"/>
      <c r="W64668" s="53"/>
      <c r="X64668" s="53"/>
      <c r="Y64668" s="55"/>
    </row>
    <row r="64669" spans="21:25" x14ac:dyDescent="0.2">
      <c r="U64669" s="55"/>
      <c r="V64669" s="53"/>
      <c r="W64669" s="53"/>
      <c r="X64669" s="53"/>
      <c r="Y64669" s="55"/>
    </row>
    <row r="64670" spans="21:25" x14ac:dyDescent="0.2">
      <c r="U64670" s="55"/>
      <c r="V64670" s="53"/>
      <c r="W64670" s="53"/>
      <c r="X64670" s="53"/>
      <c r="Y64670" s="55"/>
    </row>
    <row r="64671" spans="21:25" x14ac:dyDescent="0.2">
      <c r="U64671" s="55"/>
      <c r="V64671" s="53"/>
      <c r="W64671" s="53"/>
      <c r="X64671" s="53"/>
      <c r="Y64671" s="55"/>
    </row>
    <row r="64672" spans="21:25" x14ac:dyDescent="0.2">
      <c r="U64672" s="55"/>
      <c r="V64672" s="53"/>
      <c r="W64672" s="53"/>
      <c r="X64672" s="53"/>
      <c r="Y64672" s="55"/>
    </row>
    <row r="64673" spans="21:25" x14ac:dyDescent="0.2">
      <c r="U64673" s="55"/>
      <c r="V64673" s="53"/>
      <c r="W64673" s="53"/>
      <c r="X64673" s="53"/>
      <c r="Y64673" s="55"/>
    </row>
    <row r="64674" spans="21:25" x14ac:dyDescent="0.2">
      <c r="U64674" s="55"/>
      <c r="V64674" s="53"/>
      <c r="W64674" s="53"/>
      <c r="X64674" s="53"/>
      <c r="Y64674" s="55"/>
    </row>
    <row r="64675" spans="21:25" x14ac:dyDescent="0.2">
      <c r="U64675" s="55"/>
      <c r="V64675" s="53"/>
      <c r="W64675" s="53"/>
      <c r="X64675" s="53"/>
      <c r="Y64675" s="55"/>
    </row>
    <row r="64676" spans="21:25" x14ac:dyDescent="0.2">
      <c r="U64676" s="55"/>
      <c r="V64676" s="53"/>
      <c r="W64676" s="53"/>
      <c r="X64676" s="53"/>
      <c r="Y64676" s="55"/>
    </row>
    <row r="64677" spans="21:25" x14ac:dyDescent="0.2">
      <c r="U64677" s="55"/>
      <c r="V64677" s="53"/>
      <c r="W64677" s="53"/>
      <c r="X64677" s="53"/>
      <c r="Y64677" s="55"/>
    </row>
    <row r="64678" spans="21:25" x14ac:dyDescent="0.2">
      <c r="U64678" s="55"/>
      <c r="V64678" s="53"/>
      <c r="W64678" s="53"/>
      <c r="X64678" s="53"/>
      <c r="Y64678" s="55"/>
    </row>
    <row r="64679" spans="21:25" x14ac:dyDescent="0.2">
      <c r="U64679" s="55"/>
      <c r="V64679" s="53"/>
      <c r="W64679" s="53"/>
      <c r="X64679" s="53"/>
      <c r="Y64679" s="55"/>
    </row>
    <row r="64680" spans="21:25" x14ac:dyDescent="0.2">
      <c r="U64680" s="55"/>
      <c r="V64680" s="53"/>
      <c r="W64680" s="53"/>
      <c r="X64680" s="53"/>
      <c r="Y64680" s="55"/>
    </row>
    <row r="64681" spans="21:25" x14ac:dyDescent="0.2">
      <c r="U64681" s="55"/>
      <c r="V64681" s="53"/>
      <c r="W64681" s="53"/>
      <c r="X64681" s="53"/>
      <c r="Y64681" s="55"/>
    </row>
    <row r="64682" spans="21:25" x14ac:dyDescent="0.2">
      <c r="U64682" s="55"/>
      <c r="V64682" s="53"/>
      <c r="W64682" s="53"/>
      <c r="X64682" s="53"/>
      <c r="Y64682" s="55"/>
    </row>
    <row r="64683" spans="21:25" x14ac:dyDescent="0.2">
      <c r="U64683" s="55"/>
      <c r="V64683" s="53"/>
      <c r="W64683" s="53"/>
      <c r="X64683" s="53"/>
      <c r="Y64683" s="55"/>
    </row>
    <row r="64684" spans="21:25" x14ac:dyDescent="0.2">
      <c r="U64684" s="55"/>
      <c r="V64684" s="53"/>
      <c r="W64684" s="53"/>
      <c r="X64684" s="53"/>
      <c r="Y64684" s="55"/>
    </row>
    <row r="64685" spans="21:25" x14ac:dyDescent="0.2">
      <c r="U64685" s="55"/>
      <c r="V64685" s="53"/>
      <c r="W64685" s="53"/>
      <c r="X64685" s="53"/>
      <c r="Y64685" s="55"/>
    </row>
    <row r="64686" spans="21:25" x14ac:dyDescent="0.2">
      <c r="U64686" s="55"/>
      <c r="V64686" s="53"/>
      <c r="W64686" s="53"/>
      <c r="X64686" s="53"/>
      <c r="Y64686" s="55"/>
    </row>
    <row r="64687" spans="21:25" x14ac:dyDescent="0.2">
      <c r="U64687" s="55"/>
      <c r="V64687" s="53"/>
      <c r="W64687" s="53"/>
      <c r="X64687" s="53"/>
      <c r="Y64687" s="55"/>
    </row>
    <row r="64688" spans="21:25" x14ac:dyDescent="0.2">
      <c r="U64688" s="55"/>
      <c r="V64688" s="53"/>
      <c r="W64688" s="53"/>
      <c r="X64688" s="53"/>
      <c r="Y64688" s="55"/>
    </row>
    <row r="64689" spans="21:25" x14ac:dyDescent="0.2">
      <c r="U64689" s="55"/>
      <c r="V64689" s="53"/>
      <c r="W64689" s="53"/>
      <c r="X64689" s="53"/>
      <c r="Y64689" s="55"/>
    </row>
    <row r="64690" spans="21:25" x14ac:dyDescent="0.2">
      <c r="U64690" s="55"/>
      <c r="V64690" s="53"/>
      <c r="W64690" s="53"/>
      <c r="X64690" s="53"/>
      <c r="Y64690" s="55"/>
    </row>
    <row r="64691" spans="21:25" x14ac:dyDescent="0.2">
      <c r="U64691" s="55"/>
      <c r="V64691" s="53"/>
      <c r="W64691" s="53"/>
      <c r="X64691" s="53"/>
      <c r="Y64691" s="55"/>
    </row>
    <row r="64692" spans="21:25" x14ac:dyDescent="0.2">
      <c r="U64692" s="55"/>
      <c r="V64692" s="53"/>
      <c r="W64692" s="53"/>
      <c r="X64692" s="53"/>
      <c r="Y64692" s="55"/>
    </row>
    <row r="64693" spans="21:25" x14ac:dyDescent="0.2">
      <c r="U64693" s="55"/>
      <c r="V64693" s="53"/>
      <c r="W64693" s="53"/>
      <c r="X64693" s="53"/>
      <c r="Y64693" s="55"/>
    </row>
    <row r="64694" spans="21:25" x14ac:dyDescent="0.2">
      <c r="U64694" s="55"/>
      <c r="V64694" s="53"/>
      <c r="W64694" s="53"/>
      <c r="X64694" s="53"/>
      <c r="Y64694" s="55"/>
    </row>
    <row r="64695" spans="21:25" x14ac:dyDescent="0.2">
      <c r="U64695" s="55"/>
      <c r="V64695" s="53"/>
      <c r="W64695" s="53"/>
      <c r="X64695" s="53"/>
      <c r="Y64695" s="55"/>
    </row>
    <row r="64696" spans="21:25" x14ac:dyDescent="0.2">
      <c r="U64696" s="55"/>
      <c r="V64696" s="53"/>
      <c r="W64696" s="53"/>
      <c r="X64696" s="53"/>
      <c r="Y64696" s="55"/>
    </row>
    <row r="64697" spans="21:25" x14ac:dyDescent="0.2">
      <c r="U64697" s="55"/>
      <c r="V64697" s="53"/>
      <c r="W64697" s="53"/>
      <c r="X64697" s="53"/>
      <c r="Y64697" s="55"/>
    </row>
    <row r="64698" spans="21:25" x14ac:dyDescent="0.2">
      <c r="U64698" s="55"/>
      <c r="V64698" s="53"/>
      <c r="W64698" s="53"/>
      <c r="X64698" s="53"/>
      <c r="Y64698" s="55"/>
    </row>
    <row r="64699" spans="21:25" x14ac:dyDescent="0.2">
      <c r="U64699" s="55"/>
      <c r="V64699" s="53"/>
      <c r="W64699" s="53"/>
      <c r="X64699" s="53"/>
      <c r="Y64699" s="55"/>
    </row>
    <row r="64700" spans="21:25" x14ac:dyDescent="0.2">
      <c r="U64700" s="55"/>
      <c r="V64700" s="53"/>
      <c r="W64700" s="53"/>
      <c r="X64700" s="53"/>
      <c r="Y64700" s="55"/>
    </row>
    <row r="64701" spans="21:25" x14ac:dyDescent="0.2">
      <c r="U64701" s="55"/>
      <c r="V64701" s="53"/>
      <c r="W64701" s="53"/>
      <c r="X64701" s="53"/>
      <c r="Y64701" s="55"/>
    </row>
    <row r="64702" spans="21:25" x14ac:dyDescent="0.2">
      <c r="U64702" s="55"/>
      <c r="V64702" s="53"/>
      <c r="W64702" s="53"/>
      <c r="X64702" s="53"/>
      <c r="Y64702" s="55"/>
    </row>
    <row r="64703" spans="21:25" x14ac:dyDescent="0.2">
      <c r="U64703" s="55"/>
      <c r="V64703" s="53"/>
      <c r="W64703" s="53"/>
      <c r="X64703" s="53"/>
      <c r="Y64703" s="55"/>
    </row>
    <row r="64704" spans="21:25" x14ac:dyDescent="0.2">
      <c r="U64704" s="55"/>
      <c r="V64704" s="53"/>
      <c r="W64704" s="53"/>
      <c r="X64704" s="53"/>
      <c r="Y64704" s="55"/>
    </row>
    <row r="64705" spans="21:25" x14ac:dyDescent="0.2">
      <c r="U64705" s="55"/>
      <c r="V64705" s="53"/>
      <c r="W64705" s="53"/>
      <c r="X64705" s="53"/>
      <c r="Y64705" s="55"/>
    </row>
    <row r="64706" spans="21:25" x14ac:dyDescent="0.2">
      <c r="U64706" s="55"/>
      <c r="V64706" s="53"/>
      <c r="W64706" s="53"/>
      <c r="X64706" s="53"/>
      <c r="Y64706" s="55"/>
    </row>
    <row r="64707" spans="21:25" x14ac:dyDescent="0.2">
      <c r="U64707" s="55"/>
      <c r="V64707" s="53"/>
      <c r="W64707" s="53"/>
      <c r="X64707" s="53"/>
      <c r="Y64707" s="55"/>
    </row>
    <row r="64708" spans="21:25" x14ac:dyDescent="0.2">
      <c r="U64708" s="55"/>
      <c r="V64708" s="53"/>
      <c r="W64708" s="53"/>
      <c r="X64708" s="53"/>
      <c r="Y64708" s="55"/>
    </row>
    <row r="64709" spans="21:25" x14ac:dyDescent="0.2">
      <c r="U64709" s="55"/>
      <c r="V64709" s="53"/>
      <c r="W64709" s="53"/>
      <c r="X64709" s="53"/>
      <c r="Y64709" s="55"/>
    </row>
    <row r="64710" spans="21:25" x14ac:dyDescent="0.2">
      <c r="U64710" s="55"/>
      <c r="V64710" s="53"/>
      <c r="W64710" s="53"/>
      <c r="X64710" s="53"/>
      <c r="Y64710" s="55"/>
    </row>
    <row r="64711" spans="21:25" x14ac:dyDescent="0.2">
      <c r="U64711" s="55"/>
      <c r="V64711" s="53"/>
      <c r="W64711" s="53"/>
      <c r="X64711" s="53"/>
      <c r="Y64711" s="55"/>
    </row>
    <row r="64712" spans="21:25" x14ac:dyDescent="0.2">
      <c r="U64712" s="55"/>
      <c r="V64712" s="53"/>
      <c r="W64712" s="53"/>
      <c r="X64712" s="53"/>
      <c r="Y64712" s="55"/>
    </row>
    <row r="64713" spans="21:25" x14ac:dyDescent="0.2">
      <c r="U64713" s="55"/>
      <c r="V64713" s="53"/>
      <c r="W64713" s="53"/>
      <c r="X64713" s="53"/>
      <c r="Y64713" s="55"/>
    </row>
    <row r="64714" spans="21:25" x14ac:dyDescent="0.2">
      <c r="U64714" s="55"/>
      <c r="V64714" s="53"/>
      <c r="W64714" s="53"/>
      <c r="X64714" s="53"/>
      <c r="Y64714" s="55"/>
    </row>
    <row r="64715" spans="21:25" x14ac:dyDescent="0.2">
      <c r="U64715" s="55"/>
      <c r="V64715" s="53"/>
      <c r="W64715" s="53"/>
      <c r="X64715" s="53"/>
      <c r="Y64715" s="55"/>
    </row>
    <row r="64716" spans="21:25" x14ac:dyDescent="0.2">
      <c r="U64716" s="55"/>
      <c r="V64716" s="53"/>
      <c r="W64716" s="53"/>
      <c r="X64716" s="53"/>
      <c r="Y64716" s="55"/>
    </row>
    <row r="64717" spans="21:25" x14ac:dyDescent="0.2">
      <c r="U64717" s="55"/>
      <c r="V64717" s="53"/>
      <c r="W64717" s="53"/>
      <c r="X64717" s="53"/>
      <c r="Y64717" s="55"/>
    </row>
    <row r="64718" spans="21:25" x14ac:dyDescent="0.2">
      <c r="U64718" s="55"/>
      <c r="V64718" s="53"/>
      <c r="W64718" s="53"/>
      <c r="X64718" s="53"/>
      <c r="Y64718" s="55"/>
    </row>
    <row r="64719" spans="21:25" x14ac:dyDescent="0.2">
      <c r="U64719" s="55"/>
      <c r="V64719" s="53"/>
      <c r="W64719" s="53"/>
      <c r="X64719" s="53"/>
      <c r="Y64719" s="55"/>
    </row>
    <row r="64720" spans="21:25" x14ac:dyDescent="0.2">
      <c r="U64720" s="55"/>
      <c r="V64720" s="53"/>
      <c r="W64720" s="53"/>
      <c r="X64720" s="53"/>
      <c r="Y64720" s="55"/>
    </row>
    <row r="64721" spans="21:25" x14ac:dyDescent="0.2">
      <c r="U64721" s="55"/>
      <c r="V64721" s="53"/>
      <c r="W64721" s="53"/>
      <c r="X64721" s="53"/>
      <c r="Y64721" s="55"/>
    </row>
    <row r="64722" spans="21:25" x14ac:dyDescent="0.2">
      <c r="U64722" s="55"/>
      <c r="V64722" s="53"/>
      <c r="W64722" s="53"/>
      <c r="X64722" s="53"/>
      <c r="Y64722" s="55"/>
    </row>
    <row r="64723" spans="21:25" x14ac:dyDescent="0.2">
      <c r="U64723" s="55"/>
      <c r="V64723" s="53"/>
      <c r="W64723" s="53"/>
      <c r="X64723" s="53"/>
      <c r="Y64723" s="55"/>
    </row>
    <row r="64724" spans="21:25" x14ac:dyDescent="0.2">
      <c r="U64724" s="55"/>
      <c r="V64724" s="53"/>
      <c r="W64724" s="53"/>
      <c r="X64724" s="53"/>
      <c r="Y64724" s="55"/>
    </row>
    <row r="64725" spans="21:25" x14ac:dyDescent="0.2">
      <c r="U64725" s="55"/>
      <c r="V64725" s="53"/>
      <c r="W64725" s="53"/>
      <c r="X64725" s="53"/>
      <c r="Y64725" s="55"/>
    </row>
    <row r="64726" spans="21:25" x14ac:dyDescent="0.2">
      <c r="U64726" s="55"/>
      <c r="V64726" s="53"/>
      <c r="W64726" s="53"/>
      <c r="X64726" s="53"/>
      <c r="Y64726" s="55"/>
    </row>
    <row r="64727" spans="21:25" x14ac:dyDescent="0.2">
      <c r="U64727" s="55"/>
      <c r="V64727" s="53"/>
      <c r="W64727" s="53"/>
      <c r="X64727" s="53"/>
      <c r="Y64727" s="55"/>
    </row>
    <row r="64728" spans="21:25" x14ac:dyDescent="0.2">
      <c r="U64728" s="55"/>
      <c r="V64728" s="53"/>
      <c r="W64728" s="53"/>
      <c r="X64728" s="53"/>
      <c r="Y64728" s="55"/>
    </row>
    <row r="64729" spans="21:25" x14ac:dyDescent="0.2">
      <c r="U64729" s="55"/>
      <c r="V64729" s="53"/>
      <c r="W64729" s="53"/>
      <c r="X64729" s="53"/>
      <c r="Y64729" s="55"/>
    </row>
    <row r="64730" spans="21:25" x14ac:dyDescent="0.2">
      <c r="U64730" s="55"/>
      <c r="V64730" s="53"/>
      <c r="W64730" s="53"/>
      <c r="X64730" s="53"/>
      <c r="Y64730" s="55"/>
    </row>
    <row r="64731" spans="21:25" x14ac:dyDescent="0.2">
      <c r="U64731" s="55"/>
      <c r="V64731" s="53"/>
      <c r="W64731" s="53"/>
      <c r="X64731" s="53"/>
      <c r="Y64731" s="55"/>
    </row>
    <row r="64732" spans="21:25" x14ac:dyDescent="0.2">
      <c r="U64732" s="55"/>
      <c r="V64732" s="53"/>
      <c r="W64732" s="53"/>
      <c r="X64732" s="53"/>
      <c r="Y64732" s="55"/>
    </row>
    <row r="64733" spans="21:25" x14ac:dyDescent="0.2">
      <c r="U64733" s="55"/>
      <c r="V64733" s="53"/>
      <c r="W64733" s="53"/>
      <c r="X64733" s="53"/>
      <c r="Y64733" s="55"/>
    </row>
    <row r="64734" spans="21:25" x14ac:dyDescent="0.2">
      <c r="U64734" s="55"/>
      <c r="V64734" s="53"/>
      <c r="W64734" s="53"/>
      <c r="X64734" s="53"/>
      <c r="Y64734" s="55"/>
    </row>
    <row r="64735" spans="21:25" x14ac:dyDescent="0.2">
      <c r="U64735" s="55"/>
      <c r="V64735" s="53"/>
      <c r="W64735" s="53"/>
      <c r="X64735" s="53"/>
      <c r="Y64735" s="55"/>
    </row>
    <row r="64736" spans="21:25" x14ac:dyDescent="0.2">
      <c r="U64736" s="55"/>
      <c r="V64736" s="53"/>
      <c r="W64736" s="53"/>
      <c r="X64736" s="53"/>
      <c r="Y64736" s="55"/>
    </row>
    <row r="64737" spans="21:25" x14ac:dyDescent="0.2">
      <c r="U64737" s="55"/>
      <c r="V64737" s="53"/>
      <c r="W64737" s="53"/>
      <c r="X64737" s="53"/>
      <c r="Y64737" s="55"/>
    </row>
    <row r="64738" spans="21:25" x14ac:dyDescent="0.2">
      <c r="U64738" s="55"/>
      <c r="V64738" s="53"/>
      <c r="W64738" s="53"/>
      <c r="X64738" s="53"/>
      <c r="Y64738" s="55"/>
    </row>
    <row r="64739" spans="21:25" x14ac:dyDescent="0.2">
      <c r="U64739" s="55"/>
      <c r="V64739" s="53"/>
      <c r="W64739" s="53"/>
      <c r="X64739" s="53"/>
      <c r="Y64739" s="55"/>
    </row>
    <row r="64740" spans="21:25" x14ac:dyDescent="0.2">
      <c r="U64740" s="55"/>
      <c r="V64740" s="53"/>
      <c r="W64740" s="53"/>
      <c r="X64740" s="53"/>
      <c r="Y64740" s="55"/>
    </row>
    <row r="64741" spans="21:25" x14ac:dyDescent="0.2">
      <c r="U64741" s="55"/>
      <c r="V64741" s="53"/>
      <c r="W64741" s="53"/>
      <c r="X64741" s="53"/>
      <c r="Y64741" s="55"/>
    </row>
    <row r="64742" spans="21:25" x14ac:dyDescent="0.2">
      <c r="U64742" s="55"/>
      <c r="V64742" s="53"/>
      <c r="W64742" s="53"/>
      <c r="X64742" s="53"/>
      <c r="Y64742" s="55"/>
    </row>
    <row r="64743" spans="21:25" x14ac:dyDescent="0.2">
      <c r="U64743" s="55"/>
      <c r="V64743" s="53"/>
      <c r="W64743" s="53"/>
      <c r="X64743" s="53"/>
      <c r="Y64743" s="55"/>
    </row>
    <row r="64744" spans="21:25" x14ac:dyDescent="0.2">
      <c r="U64744" s="55"/>
      <c r="V64744" s="53"/>
      <c r="W64744" s="53"/>
      <c r="X64744" s="53"/>
      <c r="Y64744" s="55"/>
    </row>
    <row r="64745" spans="21:25" x14ac:dyDescent="0.2">
      <c r="U64745" s="55"/>
      <c r="V64745" s="53"/>
      <c r="W64745" s="53"/>
      <c r="X64745" s="53"/>
      <c r="Y64745" s="55"/>
    </row>
    <row r="64746" spans="21:25" x14ac:dyDescent="0.2">
      <c r="U64746" s="55"/>
      <c r="V64746" s="53"/>
      <c r="W64746" s="53"/>
      <c r="X64746" s="53"/>
      <c r="Y64746" s="55"/>
    </row>
    <row r="64747" spans="21:25" x14ac:dyDescent="0.2">
      <c r="U64747" s="55"/>
      <c r="V64747" s="53"/>
      <c r="W64747" s="53"/>
      <c r="X64747" s="53"/>
      <c r="Y64747" s="55"/>
    </row>
    <row r="64748" spans="21:25" x14ac:dyDescent="0.2">
      <c r="U64748" s="55"/>
      <c r="V64748" s="53"/>
      <c r="W64748" s="53"/>
      <c r="X64748" s="53"/>
      <c r="Y64748" s="55"/>
    </row>
    <row r="64749" spans="21:25" x14ac:dyDescent="0.2">
      <c r="U64749" s="55"/>
      <c r="V64749" s="53"/>
      <c r="W64749" s="53"/>
      <c r="X64749" s="53"/>
      <c r="Y64749" s="55"/>
    </row>
    <row r="64750" spans="21:25" x14ac:dyDescent="0.2">
      <c r="U64750" s="55"/>
      <c r="V64750" s="53"/>
      <c r="W64750" s="53"/>
      <c r="X64750" s="53"/>
      <c r="Y64750" s="55"/>
    </row>
    <row r="64751" spans="21:25" x14ac:dyDescent="0.2">
      <c r="U64751" s="55"/>
      <c r="V64751" s="53"/>
      <c r="W64751" s="53"/>
      <c r="X64751" s="53"/>
      <c r="Y64751" s="55"/>
    </row>
    <row r="64752" spans="21:25" x14ac:dyDescent="0.2">
      <c r="U64752" s="55"/>
      <c r="V64752" s="53"/>
      <c r="W64752" s="53"/>
      <c r="X64752" s="53"/>
      <c r="Y64752" s="55"/>
    </row>
    <row r="64753" spans="21:25" x14ac:dyDescent="0.2">
      <c r="U64753" s="55"/>
      <c r="V64753" s="53"/>
      <c r="W64753" s="53"/>
      <c r="X64753" s="53"/>
      <c r="Y64753" s="55"/>
    </row>
    <row r="64754" spans="21:25" x14ac:dyDescent="0.2">
      <c r="U64754" s="55"/>
      <c r="V64754" s="53"/>
      <c r="W64754" s="53"/>
      <c r="X64754" s="53"/>
      <c r="Y64754" s="55"/>
    </row>
    <row r="64755" spans="21:25" x14ac:dyDescent="0.2">
      <c r="U64755" s="55"/>
      <c r="V64755" s="53"/>
      <c r="W64755" s="53"/>
      <c r="X64755" s="53"/>
      <c r="Y64755" s="55"/>
    </row>
    <row r="64756" spans="21:25" x14ac:dyDescent="0.2">
      <c r="U64756" s="55"/>
      <c r="V64756" s="53"/>
      <c r="W64756" s="53"/>
      <c r="X64756" s="53"/>
      <c r="Y64756" s="55"/>
    </row>
    <row r="64757" spans="21:25" x14ac:dyDescent="0.2">
      <c r="U64757" s="55"/>
      <c r="V64757" s="53"/>
      <c r="W64757" s="53"/>
      <c r="X64757" s="53"/>
      <c r="Y64757" s="55"/>
    </row>
    <row r="64758" spans="21:25" x14ac:dyDescent="0.2">
      <c r="U64758" s="55"/>
      <c r="V64758" s="53"/>
      <c r="W64758" s="53"/>
      <c r="X64758" s="53"/>
      <c r="Y64758" s="55"/>
    </row>
    <row r="64759" spans="21:25" x14ac:dyDescent="0.2">
      <c r="U64759" s="55"/>
      <c r="V64759" s="53"/>
      <c r="W64759" s="53"/>
      <c r="X64759" s="53"/>
      <c r="Y64759" s="55"/>
    </row>
    <row r="64760" spans="21:25" x14ac:dyDescent="0.2">
      <c r="U64760" s="55"/>
      <c r="V64760" s="53"/>
      <c r="W64760" s="53"/>
      <c r="X64760" s="53"/>
      <c r="Y64760" s="55"/>
    </row>
    <row r="64761" spans="21:25" x14ac:dyDescent="0.2">
      <c r="U64761" s="55"/>
      <c r="V64761" s="53"/>
      <c r="W64761" s="53"/>
      <c r="X64761" s="53"/>
      <c r="Y64761" s="55"/>
    </row>
    <row r="64762" spans="21:25" x14ac:dyDescent="0.2">
      <c r="U64762" s="55"/>
      <c r="V64762" s="53"/>
      <c r="W64762" s="53"/>
      <c r="X64762" s="53"/>
      <c r="Y64762" s="55"/>
    </row>
    <row r="64763" spans="21:25" x14ac:dyDescent="0.2">
      <c r="U64763" s="55"/>
      <c r="V64763" s="53"/>
      <c r="W64763" s="53"/>
      <c r="X64763" s="53"/>
      <c r="Y64763" s="55"/>
    </row>
    <row r="64764" spans="21:25" x14ac:dyDescent="0.2">
      <c r="U64764" s="55"/>
      <c r="V64764" s="53"/>
      <c r="W64764" s="53"/>
      <c r="X64764" s="53"/>
      <c r="Y64764" s="55"/>
    </row>
    <row r="64765" spans="21:25" x14ac:dyDescent="0.2">
      <c r="U64765" s="55"/>
      <c r="V64765" s="53"/>
      <c r="W64765" s="53"/>
      <c r="X64765" s="53"/>
      <c r="Y64765" s="55"/>
    </row>
    <row r="64766" spans="21:25" x14ac:dyDescent="0.2">
      <c r="U64766" s="55"/>
      <c r="V64766" s="53"/>
      <c r="W64766" s="53"/>
      <c r="X64766" s="53"/>
      <c r="Y64766" s="55"/>
    </row>
    <row r="64767" spans="21:25" x14ac:dyDescent="0.2">
      <c r="U64767" s="55"/>
      <c r="V64767" s="53"/>
      <c r="W64767" s="53"/>
      <c r="X64767" s="53"/>
      <c r="Y64767" s="55"/>
    </row>
    <row r="64768" spans="21:25" x14ac:dyDescent="0.2">
      <c r="U64768" s="55"/>
      <c r="V64768" s="53"/>
      <c r="W64768" s="53"/>
      <c r="X64768" s="53"/>
      <c r="Y64768" s="55"/>
    </row>
    <row r="64769" spans="21:25" x14ac:dyDescent="0.2">
      <c r="U64769" s="55"/>
      <c r="V64769" s="53"/>
      <c r="W64769" s="53"/>
      <c r="X64769" s="53"/>
      <c r="Y64769" s="55"/>
    </row>
    <row r="64770" spans="21:25" x14ac:dyDescent="0.2">
      <c r="U64770" s="55"/>
      <c r="V64770" s="53"/>
      <c r="W64770" s="53"/>
      <c r="X64770" s="53"/>
      <c r="Y64770" s="55"/>
    </row>
    <row r="64771" spans="21:25" x14ac:dyDescent="0.2">
      <c r="U64771" s="55"/>
      <c r="V64771" s="53"/>
      <c r="W64771" s="53"/>
      <c r="X64771" s="53"/>
      <c r="Y64771" s="55"/>
    </row>
    <row r="64772" spans="21:25" x14ac:dyDescent="0.2">
      <c r="U64772" s="55"/>
      <c r="V64772" s="53"/>
      <c r="W64772" s="53"/>
      <c r="X64772" s="53"/>
      <c r="Y64772" s="55"/>
    </row>
    <row r="64773" spans="21:25" x14ac:dyDescent="0.2">
      <c r="U64773" s="55"/>
      <c r="V64773" s="53"/>
      <c r="W64773" s="53"/>
      <c r="X64773" s="53"/>
      <c r="Y64773" s="55"/>
    </row>
    <row r="64774" spans="21:25" x14ac:dyDescent="0.2">
      <c r="U64774" s="55"/>
      <c r="V64774" s="53"/>
      <c r="W64774" s="53"/>
      <c r="X64774" s="53"/>
      <c r="Y64774" s="55"/>
    </row>
    <row r="64775" spans="21:25" x14ac:dyDescent="0.2">
      <c r="U64775" s="55"/>
      <c r="V64775" s="53"/>
      <c r="W64775" s="53"/>
      <c r="X64775" s="53"/>
      <c r="Y64775" s="55"/>
    </row>
    <row r="64776" spans="21:25" x14ac:dyDescent="0.2">
      <c r="U64776" s="55"/>
      <c r="V64776" s="53"/>
      <c r="W64776" s="53"/>
      <c r="X64776" s="53"/>
      <c r="Y64776" s="55"/>
    </row>
    <row r="64777" spans="21:25" x14ac:dyDescent="0.2">
      <c r="U64777" s="55"/>
      <c r="V64777" s="53"/>
      <c r="W64777" s="53"/>
      <c r="X64777" s="53"/>
      <c r="Y64777" s="55"/>
    </row>
    <row r="64778" spans="21:25" x14ac:dyDescent="0.2">
      <c r="U64778" s="55"/>
      <c r="V64778" s="53"/>
      <c r="W64778" s="53"/>
      <c r="X64778" s="53"/>
      <c r="Y64778" s="55"/>
    </row>
    <row r="64779" spans="21:25" x14ac:dyDescent="0.2">
      <c r="U64779" s="55"/>
      <c r="V64779" s="53"/>
      <c r="W64779" s="53"/>
      <c r="X64779" s="53"/>
      <c r="Y64779" s="55"/>
    </row>
    <row r="64780" spans="21:25" x14ac:dyDescent="0.2">
      <c r="U64780" s="55"/>
      <c r="V64780" s="53"/>
      <c r="W64780" s="53"/>
      <c r="X64780" s="53"/>
      <c r="Y64780" s="55"/>
    </row>
    <row r="64781" spans="21:25" x14ac:dyDescent="0.2">
      <c r="U64781" s="55"/>
      <c r="V64781" s="53"/>
      <c r="W64781" s="53"/>
      <c r="X64781" s="53"/>
      <c r="Y64781" s="55"/>
    </row>
    <row r="64782" spans="21:25" x14ac:dyDescent="0.2">
      <c r="U64782" s="55"/>
      <c r="V64782" s="53"/>
      <c r="W64782" s="53"/>
      <c r="X64782" s="53"/>
      <c r="Y64782" s="55"/>
    </row>
    <row r="64783" spans="21:25" x14ac:dyDescent="0.2">
      <c r="U64783" s="55"/>
      <c r="V64783" s="53"/>
      <c r="W64783" s="53"/>
      <c r="X64783" s="53"/>
      <c r="Y64783" s="55"/>
    </row>
    <row r="64784" spans="21:25" x14ac:dyDescent="0.2">
      <c r="U64784" s="55"/>
      <c r="V64784" s="53"/>
      <c r="W64784" s="53"/>
      <c r="X64784" s="53"/>
      <c r="Y64784" s="55"/>
    </row>
    <row r="64785" spans="21:25" x14ac:dyDescent="0.2">
      <c r="U64785" s="55"/>
      <c r="V64785" s="53"/>
      <c r="W64785" s="53"/>
      <c r="X64785" s="53"/>
      <c r="Y64785" s="55"/>
    </row>
    <row r="64786" spans="21:25" x14ac:dyDescent="0.2">
      <c r="U64786" s="55"/>
      <c r="V64786" s="53"/>
      <c r="W64786" s="53"/>
      <c r="X64786" s="53"/>
      <c r="Y64786" s="55"/>
    </row>
    <row r="64787" spans="21:25" x14ac:dyDescent="0.2">
      <c r="U64787" s="55"/>
      <c r="V64787" s="53"/>
      <c r="W64787" s="53"/>
      <c r="X64787" s="53"/>
      <c r="Y64787" s="55"/>
    </row>
    <row r="64788" spans="21:25" x14ac:dyDescent="0.2">
      <c r="U64788" s="55"/>
      <c r="V64788" s="53"/>
      <c r="W64788" s="53"/>
      <c r="X64788" s="53"/>
      <c r="Y64788" s="55"/>
    </row>
    <row r="64789" spans="21:25" x14ac:dyDescent="0.2">
      <c r="U64789" s="55"/>
      <c r="V64789" s="53"/>
      <c r="W64789" s="53"/>
      <c r="X64789" s="53"/>
      <c r="Y64789" s="55"/>
    </row>
    <row r="64790" spans="21:25" x14ac:dyDescent="0.2">
      <c r="U64790" s="55"/>
      <c r="V64790" s="53"/>
      <c r="W64790" s="53"/>
      <c r="X64790" s="53"/>
      <c r="Y64790" s="55"/>
    </row>
    <row r="64791" spans="21:25" x14ac:dyDescent="0.2">
      <c r="U64791" s="55"/>
      <c r="V64791" s="53"/>
      <c r="W64791" s="53"/>
      <c r="X64791" s="53"/>
      <c r="Y64791" s="55"/>
    </row>
    <row r="64792" spans="21:25" x14ac:dyDescent="0.2">
      <c r="U64792" s="55"/>
      <c r="V64792" s="53"/>
      <c r="W64792" s="53"/>
      <c r="X64792" s="53"/>
      <c r="Y64792" s="55"/>
    </row>
    <row r="64793" spans="21:25" x14ac:dyDescent="0.2">
      <c r="U64793" s="55"/>
      <c r="V64793" s="53"/>
      <c r="W64793" s="53"/>
      <c r="X64793" s="53"/>
      <c r="Y64793" s="55"/>
    </row>
    <row r="64794" spans="21:25" x14ac:dyDescent="0.2">
      <c r="U64794" s="55"/>
      <c r="V64794" s="53"/>
      <c r="W64794" s="53"/>
      <c r="X64794" s="53"/>
      <c r="Y64794" s="55"/>
    </row>
    <row r="64795" spans="21:25" x14ac:dyDescent="0.2">
      <c r="U64795" s="55"/>
      <c r="V64795" s="53"/>
      <c r="W64795" s="53"/>
      <c r="X64795" s="53"/>
      <c r="Y64795" s="55"/>
    </row>
    <row r="64796" spans="21:25" x14ac:dyDescent="0.2">
      <c r="U64796" s="55"/>
      <c r="V64796" s="53"/>
      <c r="W64796" s="53"/>
      <c r="X64796" s="53"/>
      <c r="Y64796" s="55"/>
    </row>
    <row r="64797" spans="21:25" x14ac:dyDescent="0.2">
      <c r="U64797" s="55"/>
      <c r="V64797" s="53"/>
      <c r="W64797" s="53"/>
      <c r="X64797" s="53"/>
      <c r="Y64797" s="55"/>
    </row>
    <row r="64798" spans="21:25" x14ac:dyDescent="0.2">
      <c r="U64798" s="55"/>
      <c r="V64798" s="53"/>
      <c r="W64798" s="53"/>
      <c r="X64798" s="53"/>
      <c r="Y64798" s="55"/>
    </row>
    <row r="64799" spans="21:25" x14ac:dyDescent="0.2">
      <c r="U64799" s="55"/>
      <c r="V64799" s="53"/>
      <c r="W64799" s="53"/>
      <c r="X64799" s="53"/>
      <c r="Y64799" s="55"/>
    </row>
    <row r="64800" spans="21:25" x14ac:dyDescent="0.2">
      <c r="U64800" s="55"/>
      <c r="V64800" s="53"/>
      <c r="W64800" s="53"/>
      <c r="X64800" s="53"/>
      <c r="Y64800" s="55"/>
    </row>
    <row r="64801" spans="21:25" x14ac:dyDescent="0.2">
      <c r="U64801" s="55"/>
      <c r="V64801" s="53"/>
      <c r="W64801" s="53"/>
      <c r="X64801" s="53"/>
      <c r="Y64801" s="55"/>
    </row>
    <row r="64802" spans="21:25" x14ac:dyDescent="0.2">
      <c r="U64802" s="55"/>
      <c r="V64802" s="53"/>
      <c r="W64802" s="53"/>
      <c r="X64802" s="53"/>
      <c r="Y64802" s="55"/>
    </row>
    <row r="64803" spans="21:25" x14ac:dyDescent="0.2">
      <c r="U64803" s="55"/>
      <c r="V64803" s="53"/>
      <c r="W64803" s="53"/>
      <c r="X64803" s="53"/>
      <c r="Y64803" s="55"/>
    </row>
    <row r="64804" spans="21:25" x14ac:dyDescent="0.2">
      <c r="U64804" s="55"/>
      <c r="V64804" s="53"/>
      <c r="W64804" s="53"/>
      <c r="X64804" s="53"/>
      <c r="Y64804" s="55"/>
    </row>
    <row r="64805" spans="21:25" x14ac:dyDescent="0.2">
      <c r="U64805" s="55"/>
      <c r="V64805" s="53"/>
      <c r="W64805" s="53"/>
      <c r="X64805" s="53"/>
      <c r="Y64805" s="55"/>
    </row>
    <row r="64806" spans="21:25" x14ac:dyDescent="0.2">
      <c r="U64806" s="55"/>
      <c r="V64806" s="53"/>
      <c r="W64806" s="53"/>
      <c r="X64806" s="53"/>
      <c r="Y64806" s="55"/>
    </row>
    <row r="64807" spans="21:25" x14ac:dyDescent="0.2">
      <c r="U64807" s="55"/>
      <c r="V64807" s="53"/>
      <c r="W64807" s="53"/>
      <c r="X64807" s="53"/>
      <c r="Y64807" s="55"/>
    </row>
    <row r="64808" spans="21:25" x14ac:dyDescent="0.2">
      <c r="U64808" s="55"/>
      <c r="V64808" s="53"/>
      <c r="W64808" s="53"/>
      <c r="X64808" s="53"/>
      <c r="Y64808" s="55"/>
    </row>
    <row r="64809" spans="21:25" x14ac:dyDescent="0.2">
      <c r="U64809" s="55"/>
      <c r="V64809" s="53"/>
      <c r="W64809" s="53"/>
      <c r="X64809" s="53"/>
      <c r="Y64809" s="55"/>
    </row>
    <row r="64810" spans="21:25" x14ac:dyDescent="0.2">
      <c r="U64810" s="55"/>
      <c r="V64810" s="53"/>
      <c r="W64810" s="53"/>
      <c r="X64810" s="53"/>
      <c r="Y64810" s="55"/>
    </row>
    <row r="64811" spans="21:25" x14ac:dyDescent="0.2">
      <c r="U64811" s="55"/>
      <c r="V64811" s="53"/>
      <c r="W64811" s="53"/>
      <c r="X64811" s="53"/>
      <c r="Y64811" s="55"/>
    </row>
    <row r="64812" spans="21:25" x14ac:dyDescent="0.2">
      <c r="U64812" s="55"/>
      <c r="V64812" s="53"/>
      <c r="W64812" s="53"/>
      <c r="X64812" s="53"/>
      <c r="Y64812" s="55"/>
    </row>
    <row r="64813" spans="21:25" x14ac:dyDescent="0.2">
      <c r="U64813" s="55"/>
      <c r="V64813" s="53"/>
      <c r="W64813" s="53"/>
      <c r="X64813" s="53"/>
      <c r="Y64813" s="55"/>
    </row>
    <row r="64814" spans="21:25" x14ac:dyDescent="0.2">
      <c r="U64814" s="55"/>
      <c r="V64814" s="53"/>
      <c r="W64814" s="53"/>
      <c r="X64814" s="53"/>
      <c r="Y64814" s="55"/>
    </row>
    <row r="64815" spans="21:25" x14ac:dyDescent="0.2">
      <c r="U64815" s="55"/>
      <c r="V64815" s="53"/>
      <c r="W64815" s="53"/>
      <c r="X64815" s="53"/>
      <c r="Y64815" s="55"/>
    </row>
    <row r="64816" spans="21:25" x14ac:dyDescent="0.2">
      <c r="U64816" s="55"/>
      <c r="V64816" s="53"/>
      <c r="W64816" s="53"/>
      <c r="X64816" s="53"/>
      <c r="Y64816" s="55"/>
    </row>
    <row r="64817" spans="21:25" x14ac:dyDescent="0.2">
      <c r="U64817" s="55"/>
      <c r="V64817" s="53"/>
      <c r="W64817" s="53"/>
      <c r="X64817" s="53"/>
      <c r="Y64817" s="55"/>
    </row>
    <row r="64818" spans="21:25" x14ac:dyDescent="0.2">
      <c r="U64818" s="55"/>
      <c r="V64818" s="53"/>
      <c r="W64818" s="53"/>
      <c r="X64818" s="53"/>
      <c r="Y64818" s="55"/>
    </row>
    <row r="64819" spans="21:25" x14ac:dyDescent="0.2">
      <c r="U64819" s="55"/>
      <c r="V64819" s="53"/>
      <c r="W64819" s="53"/>
      <c r="X64819" s="53"/>
      <c r="Y64819" s="55"/>
    </row>
    <row r="64820" spans="21:25" x14ac:dyDescent="0.2">
      <c r="U64820" s="55"/>
      <c r="V64820" s="53"/>
      <c r="W64820" s="53"/>
      <c r="X64820" s="53"/>
      <c r="Y64820" s="55"/>
    </row>
    <row r="64821" spans="21:25" x14ac:dyDescent="0.2">
      <c r="U64821" s="55"/>
      <c r="V64821" s="53"/>
      <c r="W64821" s="53"/>
      <c r="X64821" s="53"/>
      <c r="Y64821" s="55"/>
    </row>
    <row r="64822" spans="21:25" x14ac:dyDescent="0.2">
      <c r="U64822" s="55"/>
      <c r="V64822" s="53"/>
      <c r="W64822" s="53"/>
      <c r="X64822" s="53"/>
      <c r="Y64822" s="55"/>
    </row>
    <row r="64823" spans="21:25" x14ac:dyDescent="0.2">
      <c r="U64823" s="55"/>
      <c r="V64823" s="53"/>
      <c r="W64823" s="53"/>
      <c r="X64823" s="53"/>
      <c r="Y64823" s="55"/>
    </row>
    <row r="64824" spans="21:25" x14ac:dyDescent="0.2">
      <c r="U64824" s="55"/>
      <c r="V64824" s="53"/>
      <c r="W64824" s="53"/>
      <c r="X64824" s="53"/>
      <c r="Y64824" s="55"/>
    </row>
    <row r="64825" spans="21:25" x14ac:dyDescent="0.2">
      <c r="U64825" s="55"/>
      <c r="V64825" s="53"/>
      <c r="W64825" s="53"/>
      <c r="X64825" s="53"/>
      <c r="Y64825" s="55"/>
    </row>
    <row r="64826" spans="21:25" x14ac:dyDescent="0.2">
      <c r="U64826" s="55"/>
      <c r="V64826" s="53"/>
      <c r="W64826" s="53"/>
      <c r="X64826" s="53"/>
      <c r="Y64826" s="55"/>
    </row>
    <row r="64827" spans="21:25" x14ac:dyDescent="0.2">
      <c r="U64827" s="55"/>
      <c r="V64827" s="53"/>
      <c r="W64827" s="53"/>
      <c r="X64827" s="53"/>
      <c r="Y64827" s="55"/>
    </row>
    <row r="64828" spans="21:25" x14ac:dyDescent="0.2">
      <c r="U64828" s="55"/>
      <c r="V64828" s="53"/>
      <c r="W64828" s="53"/>
      <c r="X64828" s="53"/>
      <c r="Y64828" s="55"/>
    </row>
    <row r="64829" spans="21:25" x14ac:dyDescent="0.2">
      <c r="U64829" s="55"/>
      <c r="V64829" s="53"/>
      <c r="W64829" s="53"/>
      <c r="X64829" s="53"/>
      <c r="Y64829" s="55"/>
    </row>
    <row r="64830" spans="21:25" x14ac:dyDescent="0.2">
      <c r="U64830" s="55"/>
      <c r="V64830" s="53"/>
      <c r="W64830" s="53"/>
      <c r="X64830" s="53"/>
      <c r="Y64830" s="55"/>
    </row>
    <row r="64831" spans="21:25" x14ac:dyDescent="0.2">
      <c r="U64831" s="55"/>
      <c r="V64831" s="53"/>
      <c r="W64831" s="53"/>
      <c r="X64831" s="53"/>
      <c r="Y64831" s="55"/>
    </row>
    <row r="64832" spans="21:25" x14ac:dyDescent="0.2">
      <c r="U64832" s="55"/>
      <c r="V64832" s="53"/>
      <c r="W64832" s="53"/>
      <c r="X64832" s="53"/>
      <c r="Y64832" s="55"/>
    </row>
    <row r="64833" spans="21:25" x14ac:dyDescent="0.2">
      <c r="U64833" s="55"/>
      <c r="V64833" s="53"/>
      <c r="W64833" s="53"/>
      <c r="X64833" s="53"/>
      <c r="Y64833" s="55"/>
    </row>
    <row r="64834" spans="21:25" x14ac:dyDescent="0.2">
      <c r="U64834" s="55"/>
      <c r="V64834" s="53"/>
      <c r="W64834" s="53"/>
      <c r="X64834" s="53"/>
      <c r="Y64834" s="55"/>
    </row>
    <row r="64835" spans="21:25" x14ac:dyDescent="0.2">
      <c r="U64835" s="55"/>
      <c r="V64835" s="53"/>
      <c r="W64835" s="53"/>
      <c r="X64835" s="53"/>
      <c r="Y64835" s="55"/>
    </row>
    <row r="64836" spans="21:25" x14ac:dyDescent="0.2">
      <c r="U64836" s="55"/>
      <c r="V64836" s="53"/>
      <c r="W64836" s="53"/>
      <c r="X64836" s="53"/>
      <c r="Y64836" s="55"/>
    </row>
    <row r="64837" spans="21:25" x14ac:dyDescent="0.2">
      <c r="U64837" s="55"/>
      <c r="V64837" s="53"/>
      <c r="W64837" s="53"/>
      <c r="X64837" s="53"/>
      <c r="Y64837" s="55"/>
    </row>
    <row r="64838" spans="21:25" x14ac:dyDescent="0.2">
      <c r="U64838" s="55"/>
      <c r="V64838" s="53"/>
      <c r="W64838" s="53"/>
      <c r="X64838" s="53"/>
      <c r="Y64838" s="55"/>
    </row>
    <row r="64839" spans="21:25" x14ac:dyDescent="0.2">
      <c r="U64839" s="55"/>
      <c r="V64839" s="53"/>
      <c r="W64839" s="53"/>
      <c r="X64839" s="53"/>
      <c r="Y64839" s="55"/>
    </row>
    <row r="64840" spans="21:25" x14ac:dyDescent="0.2">
      <c r="U64840" s="55"/>
      <c r="V64840" s="53"/>
      <c r="W64840" s="53"/>
      <c r="X64840" s="53"/>
      <c r="Y64840" s="55"/>
    </row>
    <row r="64841" spans="21:25" x14ac:dyDescent="0.2">
      <c r="U64841" s="55"/>
      <c r="V64841" s="53"/>
      <c r="W64841" s="53"/>
      <c r="X64841" s="53"/>
      <c r="Y64841" s="55"/>
    </row>
    <row r="64842" spans="21:25" x14ac:dyDescent="0.2">
      <c r="U64842" s="55"/>
      <c r="V64842" s="53"/>
      <c r="W64842" s="53"/>
      <c r="X64842" s="53"/>
      <c r="Y64842" s="55"/>
    </row>
    <row r="64843" spans="21:25" x14ac:dyDescent="0.2">
      <c r="U64843" s="55"/>
      <c r="V64843" s="53"/>
      <c r="W64843" s="53"/>
      <c r="X64843" s="53"/>
      <c r="Y64843" s="55"/>
    </row>
    <row r="64844" spans="21:25" x14ac:dyDescent="0.2">
      <c r="U64844" s="55"/>
      <c r="V64844" s="53"/>
      <c r="W64844" s="53"/>
      <c r="X64844" s="53"/>
      <c r="Y64844" s="55"/>
    </row>
    <row r="64845" spans="21:25" x14ac:dyDescent="0.2">
      <c r="U64845" s="55"/>
      <c r="V64845" s="53"/>
      <c r="W64845" s="53"/>
      <c r="X64845" s="53"/>
      <c r="Y64845" s="55"/>
    </row>
    <row r="64846" spans="21:25" x14ac:dyDescent="0.2">
      <c r="U64846" s="55"/>
      <c r="V64846" s="53"/>
      <c r="W64846" s="53"/>
      <c r="X64846" s="53"/>
      <c r="Y64846" s="55"/>
    </row>
    <row r="64847" spans="21:25" x14ac:dyDescent="0.2">
      <c r="U64847" s="55"/>
      <c r="V64847" s="53"/>
      <c r="W64847" s="53"/>
      <c r="X64847" s="53"/>
      <c r="Y64847" s="55"/>
    </row>
    <row r="64848" spans="21:25" x14ac:dyDescent="0.2">
      <c r="U64848" s="55"/>
      <c r="V64848" s="53"/>
      <c r="W64848" s="53"/>
      <c r="X64848" s="53"/>
      <c r="Y64848" s="55"/>
    </row>
    <row r="64849" spans="21:25" x14ac:dyDescent="0.2">
      <c r="U64849" s="55"/>
      <c r="V64849" s="53"/>
      <c r="W64849" s="53"/>
      <c r="X64849" s="53"/>
      <c r="Y64849" s="55"/>
    </row>
    <row r="64850" spans="21:25" x14ac:dyDescent="0.2">
      <c r="U64850" s="55"/>
      <c r="V64850" s="53"/>
      <c r="W64850" s="53"/>
      <c r="X64850" s="53"/>
      <c r="Y64850" s="55"/>
    </row>
    <row r="64851" spans="21:25" x14ac:dyDescent="0.2">
      <c r="U64851" s="55"/>
      <c r="V64851" s="53"/>
      <c r="W64851" s="53"/>
      <c r="X64851" s="53"/>
      <c r="Y64851" s="55"/>
    </row>
    <row r="64852" spans="21:25" x14ac:dyDescent="0.2">
      <c r="U64852" s="55"/>
      <c r="V64852" s="53"/>
      <c r="W64852" s="53"/>
      <c r="X64852" s="53"/>
      <c r="Y64852" s="55"/>
    </row>
    <row r="64853" spans="21:25" x14ac:dyDescent="0.2">
      <c r="U64853" s="55"/>
      <c r="V64853" s="53"/>
      <c r="W64853" s="53"/>
      <c r="X64853" s="53"/>
      <c r="Y64853" s="55"/>
    </row>
    <row r="64854" spans="21:25" x14ac:dyDescent="0.2">
      <c r="U64854" s="55"/>
      <c r="V64854" s="53"/>
      <c r="W64854" s="53"/>
      <c r="X64854" s="53"/>
      <c r="Y64854" s="55"/>
    </row>
    <row r="64855" spans="21:25" x14ac:dyDescent="0.2">
      <c r="U64855" s="55"/>
      <c r="V64855" s="53"/>
      <c r="W64855" s="53"/>
      <c r="X64855" s="53"/>
      <c r="Y64855" s="55"/>
    </row>
    <row r="64856" spans="21:25" x14ac:dyDescent="0.2">
      <c r="U64856" s="55"/>
      <c r="V64856" s="53"/>
      <c r="W64856" s="53"/>
      <c r="X64856" s="53"/>
      <c r="Y64856" s="55"/>
    </row>
    <row r="64857" spans="21:25" x14ac:dyDescent="0.2">
      <c r="U64857" s="55"/>
      <c r="V64857" s="53"/>
      <c r="W64857" s="53"/>
      <c r="X64857" s="53"/>
      <c r="Y64857" s="55"/>
    </row>
    <row r="64858" spans="21:25" x14ac:dyDescent="0.2">
      <c r="U64858" s="55"/>
      <c r="V64858" s="53"/>
      <c r="W64858" s="53"/>
      <c r="X64858" s="53"/>
      <c r="Y64858" s="55"/>
    </row>
    <row r="64859" spans="21:25" x14ac:dyDescent="0.2">
      <c r="U64859" s="55"/>
      <c r="V64859" s="53"/>
      <c r="W64859" s="53"/>
      <c r="X64859" s="53"/>
      <c r="Y64859" s="55"/>
    </row>
    <row r="64860" spans="21:25" x14ac:dyDescent="0.2">
      <c r="U64860" s="55"/>
      <c r="V64860" s="53"/>
      <c r="W64860" s="53"/>
      <c r="X64860" s="53"/>
      <c r="Y64860" s="55"/>
    </row>
    <row r="64861" spans="21:25" x14ac:dyDescent="0.2">
      <c r="U64861" s="55"/>
      <c r="V64861" s="53"/>
      <c r="W64861" s="53"/>
      <c r="X64861" s="53"/>
      <c r="Y64861" s="55"/>
    </row>
    <row r="64862" spans="21:25" x14ac:dyDescent="0.2">
      <c r="U64862" s="55"/>
      <c r="V64862" s="53"/>
      <c r="W64862" s="53"/>
      <c r="X64862" s="53"/>
      <c r="Y64862" s="55"/>
    </row>
    <row r="64863" spans="21:25" x14ac:dyDescent="0.2">
      <c r="U64863" s="55"/>
      <c r="V64863" s="53"/>
      <c r="W64863" s="53"/>
      <c r="X64863" s="53"/>
      <c r="Y64863" s="55"/>
    </row>
    <row r="64864" spans="21:25" x14ac:dyDescent="0.2">
      <c r="U64864" s="55"/>
      <c r="V64864" s="53"/>
      <c r="W64864" s="53"/>
      <c r="X64864" s="53"/>
      <c r="Y64864" s="55"/>
    </row>
    <row r="64865" spans="21:25" x14ac:dyDescent="0.2">
      <c r="U64865" s="55"/>
      <c r="V64865" s="53"/>
      <c r="W64865" s="53"/>
      <c r="X64865" s="53"/>
      <c r="Y64865" s="55"/>
    </row>
    <row r="64866" spans="21:25" x14ac:dyDescent="0.2">
      <c r="U64866" s="55"/>
      <c r="V64866" s="53"/>
      <c r="W64866" s="53"/>
      <c r="X64866" s="53"/>
      <c r="Y64866" s="55"/>
    </row>
    <row r="64867" spans="21:25" x14ac:dyDescent="0.2">
      <c r="U64867" s="55"/>
      <c r="V64867" s="53"/>
      <c r="W64867" s="53"/>
      <c r="X64867" s="53"/>
      <c r="Y64867" s="55"/>
    </row>
    <row r="64868" spans="21:25" x14ac:dyDescent="0.2">
      <c r="U64868" s="55"/>
      <c r="V64868" s="53"/>
      <c r="W64868" s="53"/>
      <c r="X64868" s="53"/>
      <c r="Y64868" s="55"/>
    </row>
    <row r="64869" spans="21:25" x14ac:dyDescent="0.2">
      <c r="U64869" s="55"/>
      <c r="V64869" s="53"/>
      <c r="W64869" s="53"/>
      <c r="X64869" s="53"/>
      <c r="Y64869" s="55"/>
    </row>
    <row r="64870" spans="21:25" x14ac:dyDescent="0.2">
      <c r="U64870" s="55"/>
      <c r="V64870" s="53"/>
      <c r="W64870" s="53"/>
      <c r="X64870" s="53"/>
      <c r="Y64870" s="55"/>
    </row>
    <row r="64871" spans="21:25" x14ac:dyDescent="0.2">
      <c r="U64871" s="55"/>
      <c r="V64871" s="53"/>
      <c r="W64871" s="53"/>
      <c r="X64871" s="53"/>
      <c r="Y64871" s="55"/>
    </row>
    <row r="64872" spans="21:25" x14ac:dyDescent="0.2">
      <c r="U64872" s="55"/>
      <c r="V64872" s="53"/>
      <c r="W64872" s="53"/>
      <c r="X64872" s="53"/>
      <c r="Y64872" s="55"/>
    </row>
    <row r="64873" spans="21:25" x14ac:dyDescent="0.2">
      <c r="U64873" s="55"/>
      <c r="V64873" s="53"/>
      <c r="W64873" s="53"/>
      <c r="X64873" s="53"/>
      <c r="Y64873" s="55"/>
    </row>
    <row r="64874" spans="21:25" x14ac:dyDescent="0.2">
      <c r="U64874" s="55"/>
      <c r="V64874" s="53"/>
      <c r="W64874" s="53"/>
      <c r="X64874" s="53"/>
      <c r="Y64874" s="55"/>
    </row>
    <row r="64875" spans="21:25" x14ac:dyDescent="0.2">
      <c r="U64875" s="55"/>
      <c r="V64875" s="53"/>
      <c r="W64875" s="53"/>
      <c r="X64875" s="53"/>
      <c r="Y64875" s="55"/>
    </row>
    <row r="64876" spans="21:25" x14ac:dyDescent="0.2">
      <c r="U64876" s="55"/>
      <c r="V64876" s="53"/>
      <c r="W64876" s="53"/>
      <c r="X64876" s="53"/>
      <c r="Y64876" s="55"/>
    </row>
    <row r="64877" spans="21:25" x14ac:dyDescent="0.2">
      <c r="U64877" s="55"/>
      <c r="V64877" s="53"/>
      <c r="W64877" s="53"/>
      <c r="X64877" s="53"/>
      <c r="Y64877" s="55"/>
    </row>
    <row r="64878" spans="21:25" x14ac:dyDescent="0.2">
      <c r="U64878" s="55"/>
      <c r="V64878" s="53"/>
      <c r="W64878" s="53"/>
      <c r="X64878" s="53"/>
      <c r="Y64878" s="55"/>
    </row>
    <row r="64879" spans="21:25" x14ac:dyDescent="0.2">
      <c r="U64879" s="55"/>
      <c r="V64879" s="53"/>
      <c r="W64879" s="53"/>
      <c r="X64879" s="53"/>
      <c r="Y64879" s="55"/>
    </row>
    <row r="64880" spans="21:25" x14ac:dyDescent="0.2">
      <c r="U64880" s="55"/>
      <c r="V64880" s="53"/>
      <c r="W64880" s="53"/>
      <c r="X64880" s="53"/>
      <c r="Y64880" s="55"/>
    </row>
    <row r="64881" spans="21:25" x14ac:dyDescent="0.2">
      <c r="U64881" s="55"/>
      <c r="V64881" s="53"/>
      <c r="W64881" s="53"/>
      <c r="X64881" s="53"/>
      <c r="Y64881" s="55"/>
    </row>
    <row r="64882" spans="21:25" x14ac:dyDescent="0.2">
      <c r="U64882" s="55"/>
      <c r="V64882" s="53"/>
      <c r="W64882" s="53"/>
      <c r="X64882" s="53"/>
      <c r="Y64882" s="55"/>
    </row>
    <row r="64883" spans="21:25" x14ac:dyDescent="0.2">
      <c r="U64883" s="55"/>
      <c r="V64883" s="53"/>
      <c r="W64883" s="53"/>
      <c r="X64883" s="53"/>
      <c r="Y64883" s="55"/>
    </row>
    <row r="64884" spans="21:25" x14ac:dyDescent="0.2">
      <c r="U64884" s="55"/>
      <c r="V64884" s="53"/>
      <c r="W64884" s="53"/>
      <c r="X64884" s="53"/>
      <c r="Y64884" s="55"/>
    </row>
    <row r="64885" spans="21:25" x14ac:dyDescent="0.2">
      <c r="U64885" s="55"/>
      <c r="V64885" s="53"/>
      <c r="W64885" s="53"/>
      <c r="X64885" s="53"/>
      <c r="Y64885" s="55"/>
    </row>
    <row r="64886" spans="21:25" x14ac:dyDescent="0.2">
      <c r="U64886" s="55"/>
      <c r="V64886" s="53"/>
      <c r="W64886" s="53"/>
      <c r="X64886" s="53"/>
      <c r="Y64886" s="55"/>
    </row>
    <row r="64887" spans="21:25" x14ac:dyDescent="0.2">
      <c r="U64887" s="55"/>
      <c r="V64887" s="53"/>
      <c r="W64887" s="53"/>
      <c r="X64887" s="53"/>
      <c r="Y64887" s="55"/>
    </row>
    <row r="64888" spans="21:25" x14ac:dyDescent="0.2">
      <c r="U64888" s="55"/>
      <c r="V64888" s="53"/>
      <c r="W64888" s="53"/>
      <c r="X64888" s="53"/>
      <c r="Y64888" s="55"/>
    </row>
    <row r="64889" spans="21:25" x14ac:dyDescent="0.2">
      <c r="U64889" s="55"/>
      <c r="V64889" s="53"/>
      <c r="W64889" s="53"/>
      <c r="X64889" s="53"/>
      <c r="Y64889" s="55"/>
    </row>
    <row r="64890" spans="21:25" x14ac:dyDescent="0.2">
      <c r="U64890" s="55"/>
      <c r="V64890" s="53"/>
      <c r="W64890" s="53"/>
      <c r="X64890" s="53"/>
      <c r="Y64890" s="55"/>
    </row>
    <row r="64891" spans="21:25" x14ac:dyDescent="0.2">
      <c r="U64891" s="55"/>
      <c r="V64891" s="53"/>
      <c r="W64891" s="53"/>
      <c r="X64891" s="53"/>
      <c r="Y64891" s="55"/>
    </row>
    <row r="64892" spans="21:25" x14ac:dyDescent="0.2">
      <c r="U64892" s="55"/>
      <c r="V64892" s="53"/>
      <c r="W64892" s="53"/>
      <c r="X64892" s="53"/>
      <c r="Y64892" s="55"/>
    </row>
    <row r="64893" spans="21:25" x14ac:dyDescent="0.2">
      <c r="U64893" s="55"/>
      <c r="V64893" s="53"/>
      <c r="W64893" s="53"/>
      <c r="X64893" s="53"/>
      <c r="Y64893" s="55"/>
    </row>
    <row r="64894" spans="21:25" x14ac:dyDescent="0.2">
      <c r="U64894" s="55"/>
      <c r="V64894" s="53"/>
      <c r="W64894" s="53"/>
      <c r="X64894" s="53"/>
      <c r="Y64894" s="55"/>
    </row>
    <row r="64895" spans="21:25" x14ac:dyDescent="0.2">
      <c r="U64895" s="55"/>
      <c r="V64895" s="53"/>
      <c r="W64895" s="53"/>
      <c r="X64895" s="53"/>
      <c r="Y64895" s="55"/>
    </row>
    <row r="64896" spans="21:25" x14ac:dyDescent="0.2">
      <c r="U64896" s="55"/>
      <c r="V64896" s="53"/>
      <c r="W64896" s="53"/>
      <c r="X64896" s="53"/>
      <c r="Y64896" s="55"/>
    </row>
    <row r="64897" spans="21:25" x14ac:dyDescent="0.2">
      <c r="U64897" s="55"/>
      <c r="V64897" s="53"/>
      <c r="W64897" s="53"/>
      <c r="X64897" s="53"/>
      <c r="Y64897" s="55"/>
    </row>
    <row r="64898" spans="21:25" x14ac:dyDescent="0.2">
      <c r="U64898" s="55"/>
      <c r="V64898" s="53"/>
      <c r="W64898" s="53"/>
      <c r="X64898" s="53"/>
      <c r="Y64898" s="55"/>
    </row>
    <row r="64899" spans="21:25" x14ac:dyDescent="0.2">
      <c r="U64899" s="55"/>
      <c r="V64899" s="53"/>
      <c r="W64899" s="53"/>
      <c r="X64899" s="53"/>
      <c r="Y64899" s="55"/>
    </row>
    <row r="64900" spans="21:25" x14ac:dyDescent="0.2">
      <c r="U64900" s="55"/>
      <c r="V64900" s="53"/>
      <c r="W64900" s="53"/>
      <c r="X64900" s="53"/>
      <c r="Y64900" s="55"/>
    </row>
    <row r="64901" spans="21:25" x14ac:dyDescent="0.2">
      <c r="U64901" s="55"/>
      <c r="V64901" s="53"/>
      <c r="W64901" s="53"/>
      <c r="X64901" s="53"/>
      <c r="Y64901" s="55"/>
    </row>
    <row r="64902" spans="21:25" x14ac:dyDescent="0.2">
      <c r="U64902" s="55"/>
      <c r="V64902" s="53"/>
      <c r="W64902" s="53"/>
      <c r="X64902" s="53"/>
      <c r="Y64902" s="55"/>
    </row>
    <row r="64903" spans="21:25" x14ac:dyDescent="0.2">
      <c r="U64903" s="55"/>
      <c r="V64903" s="53"/>
      <c r="W64903" s="53"/>
      <c r="X64903" s="53"/>
      <c r="Y64903" s="55"/>
    </row>
    <row r="64904" spans="21:25" x14ac:dyDescent="0.2">
      <c r="U64904" s="55"/>
      <c r="V64904" s="53"/>
      <c r="W64904" s="53"/>
      <c r="X64904" s="53"/>
      <c r="Y64904" s="55"/>
    </row>
    <row r="64905" spans="21:25" x14ac:dyDescent="0.2">
      <c r="U64905" s="55"/>
      <c r="V64905" s="53"/>
      <c r="W64905" s="53"/>
      <c r="X64905" s="53"/>
      <c r="Y64905" s="55"/>
    </row>
    <row r="64906" spans="21:25" x14ac:dyDescent="0.2">
      <c r="U64906" s="55"/>
      <c r="V64906" s="53"/>
      <c r="W64906" s="53"/>
      <c r="X64906" s="53"/>
      <c r="Y64906" s="55"/>
    </row>
    <row r="64907" spans="21:25" x14ac:dyDescent="0.2">
      <c r="U64907" s="55"/>
      <c r="V64907" s="53"/>
      <c r="W64907" s="53"/>
      <c r="X64907" s="53"/>
      <c r="Y64907" s="55"/>
    </row>
    <row r="64908" spans="21:25" x14ac:dyDescent="0.2">
      <c r="U64908" s="55"/>
      <c r="V64908" s="53"/>
      <c r="W64908" s="53"/>
      <c r="X64908" s="53"/>
      <c r="Y64908" s="55"/>
    </row>
    <row r="64909" spans="21:25" x14ac:dyDescent="0.2">
      <c r="U64909" s="55"/>
      <c r="V64909" s="53"/>
      <c r="W64909" s="53"/>
      <c r="X64909" s="53"/>
      <c r="Y64909" s="55"/>
    </row>
    <row r="64910" spans="21:25" x14ac:dyDescent="0.2">
      <c r="U64910" s="55"/>
      <c r="V64910" s="53"/>
      <c r="W64910" s="53"/>
      <c r="X64910" s="53"/>
      <c r="Y64910" s="55"/>
    </row>
    <row r="64911" spans="21:25" x14ac:dyDescent="0.2">
      <c r="U64911" s="55"/>
      <c r="V64911" s="53"/>
      <c r="W64911" s="53"/>
      <c r="X64911" s="53"/>
      <c r="Y64911" s="55"/>
    </row>
    <row r="64912" spans="21:25" x14ac:dyDescent="0.2">
      <c r="U64912" s="55"/>
      <c r="V64912" s="53"/>
      <c r="W64912" s="53"/>
      <c r="X64912" s="53"/>
      <c r="Y64912" s="55"/>
    </row>
    <row r="64913" spans="21:25" x14ac:dyDescent="0.2">
      <c r="U64913" s="55"/>
      <c r="V64913" s="53"/>
      <c r="W64913" s="53"/>
      <c r="X64913" s="53"/>
      <c r="Y64913" s="55"/>
    </row>
    <row r="64914" spans="21:25" x14ac:dyDescent="0.2">
      <c r="U64914" s="55"/>
      <c r="V64914" s="53"/>
      <c r="W64914" s="53"/>
      <c r="X64914" s="53"/>
      <c r="Y64914" s="55"/>
    </row>
    <row r="64915" spans="21:25" x14ac:dyDescent="0.2">
      <c r="U64915" s="55"/>
      <c r="V64915" s="53"/>
      <c r="W64915" s="53"/>
      <c r="X64915" s="53"/>
      <c r="Y64915" s="55"/>
    </row>
    <row r="64916" spans="21:25" x14ac:dyDescent="0.2">
      <c r="U64916" s="55"/>
      <c r="V64916" s="53"/>
      <c r="W64916" s="53"/>
      <c r="X64916" s="53"/>
      <c r="Y64916" s="55"/>
    </row>
    <row r="64917" spans="21:25" x14ac:dyDescent="0.2">
      <c r="U64917" s="55"/>
      <c r="V64917" s="53"/>
      <c r="W64917" s="53"/>
      <c r="X64917" s="53"/>
      <c r="Y64917" s="55"/>
    </row>
    <row r="64918" spans="21:25" x14ac:dyDescent="0.2">
      <c r="U64918" s="55"/>
      <c r="V64918" s="53"/>
      <c r="W64918" s="53"/>
      <c r="X64918" s="53"/>
      <c r="Y64918" s="55"/>
    </row>
    <row r="64919" spans="21:25" x14ac:dyDescent="0.2">
      <c r="U64919" s="55"/>
      <c r="V64919" s="53"/>
      <c r="W64919" s="53"/>
      <c r="X64919" s="53"/>
      <c r="Y64919" s="55"/>
    </row>
    <row r="64920" spans="21:25" x14ac:dyDescent="0.2">
      <c r="U64920" s="55"/>
      <c r="V64920" s="53"/>
      <c r="W64920" s="53"/>
      <c r="X64920" s="53"/>
      <c r="Y64920" s="55"/>
    </row>
    <row r="64921" spans="21:25" x14ac:dyDescent="0.2">
      <c r="U64921" s="55"/>
      <c r="V64921" s="53"/>
      <c r="W64921" s="53"/>
      <c r="X64921" s="53"/>
      <c r="Y64921" s="55"/>
    </row>
    <row r="64922" spans="21:25" x14ac:dyDescent="0.2">
      <c r="U64922" s="55"/>
      <c r="V64922" s="53"/>
      <c r="W64922" s="53"/>
      <c r="X64922" s="53"/>
      <c r="Y64922" s="55"/>
    </row>
    <row r="64923" spans="21:25" x14ac:dyDescent="0.2">
      <c r="U64923" s="55"/>
      <c r="V64923" s="53"/>
      <c r="W64923" s="53"/>
      <c r="X64923" s="53"/>
      <c r="Y64923" s="55"/>
    </row>
    <row r="64924" spans="21:25" x14ac:dyDescent="0.2">
      <c r="U64924" s="55"/>
      <c r="V64924" s="53"/>
      <c r="W64924" s="53"/>
      <c r="X64924" s="53"/>
      <c r="Y64924" s="55"/>
    </row>
    <row r="64925" spans="21:25" x14ac:dyDescent="0.2">
      <c r="U64925" s="55"/>
      <c r="V64925" s="53"/>
      <c r="W64925" s="53"/>
      <c r="X64925" s="53"/>
      <c r="Y64925" s="55"/>
    </row>
    <row r="64926" spans="21:25" x14ac:dyDescent="0.2">
      <c r="U64926" s="55"/>
      <c r="V64926" s="53"/>
      <c r="W64926" s="53"/>
      <c r="X64926" s="53"/>
      <c r="Y64926" s="55"/>
    </row>
    <row r="64927" spans="21:25" x14ac:dyDescent="0.2">
      <c r="U64927" s="55"/>
      <c r="V64927" s="53"/>
      <c r="W64927" s="53"/>
      <c r="X64927" s="53"/>
      <c r="Y64927" s="55"/>
    </row>
    <row r="64928" spans="21:25" x14ac:dyDescent="0.2">
      <c r="U64928" s="55"/>
      <c r="V64928" s="53"/>
      <c r="W64928" s="53"/>
      <c r="X64928" s="53"/>
      <c r="Y64928" s="55"/>
    </row>
    <row r="64929" spans="21:25" x14ac:dyDescent="0.2">
      <c r="U64929" s="55"/>
      <c r="V64929" s="53"/>
      <c r="W64929" s="53"/>
      <c r="X64929" s="53"/>
      <c r="Y64929" s="55"/>
    </row>
    <row r="64930" spans="21:25" x14ac:dyDescent="0.2">
      <c r="U64930" s="55"/>
      <c r="V64930" s="53"/>
      <c r="W64930" s="53"/>
      <c r="X64930" s="53"/>
      <c r="Y64930" s="55"/>
    </row>
    <row r="64931" spans="21:25" x14ac:dyDescent="0.2">
      <c r="U64931" s="55"/>
      <c r="V64931" s="53"/>
      <c r="W64931" s="53"/>
      <c r="X64931" s="53"/>
      <c r="Y64931" s="55"/>
    </row>
    <row r="64932" spans="21:25" x14ac:dyDescent="0.2">
      <c r="U64932" s="55"/>
      <c r="V64932" s="53"/>
      <c r="W64932" s="53"/>
      <c r="X64932" s="53"/>
      <c r="Y64932" s="55"/>
    </row>
    <row r="64933" spans="21:25" x14ac:dyDescent="0.2">
      <c r="U64933" s="55"/>
      <c r="V64933" s="53"/>
      <c r="W64933" s="53"/>
      <c r="X64933" s="53"/>
      <c r="Y64933" s="55"/>
    </row>
    <row r="64934" spans="21:25" x14ac:dyDescent="0.2">
      <c r="U64934" s="55"/>
      <c r="V64934" s="53"/>
      <c r="W64934" s="53"/>
      <c r="X64934" s="53"/>
      <c r="Y64934" s="55"/>
    </row>
    <row r="64935" spans="21:25" x14ac:dyDescent="0.2">
      <c r="U64935" s="55"/>
      <c r="V64935" s="53"/>
      <c r="W64935" s="53"/>
      <c r="X64935" s="53"/>
      <c r="Y64935" s="55"/>
    </row>
    <row r="64936" spans="21:25" x14ac:dyDescent="0.2">
      <c r="U64936" s="55"/>
      <c r="V64936" s="53"/>
      <c r="W64936" s="53"/>
      <c r="X64936" s="53"/>
      <c r="Y64936" s="55"/>
    </row>
    <row r="64937" spans="21:25" x14ac:dyDescent="0.2">
      <c r="U64937" s="55"/>
      <c r="V64937" s="53"/>
      <c r="W64937" s="53"/>
      <c r="X64937" s="53"/>
      <c r="Y64937" s="55"/>
    </row>
    <row r="64938" spans="21:25" x14ac:dyDescent="0.2">
      <c r="U64938" s="55"/>
      <c r="V64938" s="53"/>
      <c r="W64938" s="53"/>
      <c r="X64938" s="53"/>
      <c r="Y64938" s="55"/>
    </row>
    <row r="64939" spans="21:25" x14ac:dyDescent="0.2">
      <c r="U64939" s="55"/>
      <c r="V64939" s="53"/>
      <c r="W64939" s="53"/>
      <c r="X64939" s="53"/>
      <c r="Y64939" s="55"/>
    </row>
    <row r="64940" spans="21:25" x14ac:dyDescent="0.2">
      <c r="U64940" s="55"/>
      <c r="V64940" s="53"/>
      <c r="W64940" s="53"/>
      <c r="X64940" s="53"/>
      <c r="Y64940" s="55"/>
    </row>
    <row r="64941" spans="21:25" x14ac:dyDescent="0.2">
      <c r="U64941" s="55"/>
      <c r="V64941" s="53"/>
      <c r="W64941" s="53"/>
      <c r="X64941" s="53"/>
      <c r="Y64941" s="55"/>
    </row>
    <row r="64942" spans="21:25" x14ac:dyDescent="0.2">
      <c r="U64942" s="55"/>
      <c r="V64942" s="53"/>
      <c r="W64942" s="53"/>
      <c r="X64942" s="53"/>
      <c r="Y64942" s="55"/>
    </row>
    <row r="64943" spans="21:25" x14ac:dyDescent="0.2">
      <c r="U64943" s="55"/>
      <c r="V64943" s="53"/>
      <c r="W64943" s="53"/>
      <c r="X64943" s="53"/>
      <c r="Y64943" s="55"/>
    </row>
    <row r="64944" spans="21:25" x14ac:dyDescent="0.2">
      <c r="U64944" s="55"/>
      <c r="V64944" s="53"/>
      <c r="W64944" s="53"/>
      <c r="X64944" s="53"/>
      <c r="Y64944" s="55"/>
    </row>
    <row r="64945" spans="21:25" x14ac:dyDescent="0.2">
      <c r="U64945" s="55"/>
      <c r="V64945" s="53"/>
      <c r="W64945" s="53"/>
      <c r="X64945" s="53"/>
      <c r="Y64945" s="55"/>
    </row>
    <row r="64946" spans="21:25" x14ac:dyDescent="0.2">
      <c r="U64946" s="55"/>
      <c r="V64946" s="53"/>
      <c r="W64946" s="53"/>
      <c r="X64946" s="53"/>
      <c r="Y64946" s="55"/>
    </row>
    <row r="64947" spans="21:25" x14ac:dyDescent="0.2">
      <c r="U64947" s="55"/>
      <c r="V64947" s="53"/>
      <c r="W64947" s="53"/>
      <c r="X64947" s="53"/>
      <c r="Y64947" s="55"/>
    </row>
    <row r="64948" spans="21:25" x14ac:dyDescent="0.2">
      <c r="U64948" s="55"/>
      <c r="V64948" s="53"/>
      <c r="W64948" s="53"/>
      <c r="X64948" s="53"/>
      <c r="Y64948" s="55"/>
    </row>
    <row r="64949" spans="21:25" x14ac:dyDescent="0.2">
      <c r="U64949" s="55"/>
      <c r="V64949" s="53"/>
      <c r="W64949" s="53"/>
      <c r="X64949" s="53"/>
      <c r="Y64949" s="55"/>
    </row>
    <row r="64950" spans="21:25" x14ac:dyDescent="0.2">
      <c r="U64950" s="55"/>
      <c r="V64950" s="53"/>
      <c r="W64950" s="53"/>
      <c r="X64950" s="53"/>
      <c r="Y64950" s="55"/>
    </row>
    <row r="64951" spans="21:25" x14ac:dyDescent="0.2">
      <c r="U64951" s="55"/>
      <c r="V64951" s="53"/>
      <c r="W64951" s="53"/>
      <c r="X64951" s="53"/>
      <c r="Y64951" s="55"/>
    </row>
    <row r="64952" spans="21:25" x14ac:dyDescent="0.2">
      <c r="U64952" s="55"/>
      <c r="V64952" s="53"/>
      <c r="W64952" s="53"/>
      <c r="X64952" s="53"/>
      <c r="Y64952" s="55"/>
    </row>
    <row r="64953" spans="21:25" x14ac:dyDescent="0.2">
      <c r="U64953" s="55"/>
      <c r="V64953" s="53"/>
      <c r="W64953" s="53"/>
      <c r="X64953" s="53"/>
      <c r="Y64953" s="55"/>
    </row>
    <row r="64954" spans="21:25" x14ac:dyDescent="0.2">
      <c r="U64954" s="55"/>
      <c r="V64954" s="53"/>
      <c r="W64954" s="53"/>
      <c r="X64954" s="53"/>
      <c r="Y64954" s="55"/>
    </row>
    <row r="64955" spans="21:25" x14ac:dyDescent="0.2">
      <c r="U64955" s="55"/>
      <c r="V64955" s="53"/>
      <c r="W64955" s="53"/>
      <c r="X64955" s="53"/>
      <c r="Y64955" s="55"/>
    </row>
    <row r="64956" spans="21:25" x14ac:dyDescent="0.2">
      <c r="U64956" s="55"/>
      <c r="V64956" s="53"/>
      <c r="W64956" s="53"/>
      <c r="X64956" s="53"/>
      <c r="Y64956" s="55"/>
    </row>
    <row r="64957" spans="21:25" x14ac:dyDescent="0.2">
      <c r="U64957" s="55"/>
      <c r="V64957" s="53"/>
      <c r="W64957" s="53"/>
      <c r="X64957" s="53"/>
      <c r="Y64957" s="55"/>
    </row>
    <row r="64958" spans="21:25" x14ac:dyDescent="0.2">
      <c r="U64958" s="55"/>
      <c r="V64958" s="53"/>
      <c r="W64958" s="53"/>
      <c r="X64958" s="53"/>
      <c r="Y64958" s="55"/>
    </row>
    <row r="64959" spans="21:25" x14ac:dyDescent="0.2">
      <c r="U64959" s="55"/>
      <c r="V64959" s="53"/>
      <c r="W64959" s="53"/>
      <c r="X64959" s="53"/>
      <c r="Y64959" s="55"/>
    </row>
    <row r="64960" spans="21:25" x14ac:dyDescent="0.2">
      <c r="U64960" s="55"/>
      <c r="V64960" s="53"/>
      <c r="W64960" s="53"/>
      <c r="X64960" s="53"/>
      <c r="Y64960" s="55"/>
    </row>
    <row r="64961" spans="21:25" x14ac:dyDescent="0.2">
      <c r="U64961" s="55"/>
      <c r="V64961" s="53"/>
      <c r="W64961" s="53"/>
      <c r="X64961" s="53"/>
      <c r="Y64961" s="55"/>
    </row>
    <row r="64962" spans="21:25" x14ac:dyDescent="0.2">
      <c r="U64962" s="55"/>
      <c r="V64962" s="53"/>
      <c r="W64962" s="53"/>
      <c r="X64962" s="53"/>
      <c r="Y64962" s="55"/>
    </row>
    <row r="64963" spans="21:25" x14ac:dyDescent="0.2">
      <c r="U64963" s="55"/>
      <c r="V64963" s="53"/>
      <c r="W64963" s="53"/>
      <c r="X64963" s="53"/>
      <c r="Y64963" s="55"/>
    </row>
    <row r="64964" spans="21:25" x14ac:dyDescent="0.2">
      <c r="U64964" s="55"/>
      <c r="V64964" s="53"/>
      <c r="W64964" s="53"/>
      <c r="X64964" s="53"/>
      <c r="Y64964" s="55"/>
    </row>
    <row r="64965" spans="21:25" x14ac:dyDescent="0.2">
      <c r="U64965" s="55"/>
      <c r="V64965" s="53"/>
      <c r="W64965" s="53"/>
      <c r="X64965" s="53"/>
      <c r="Y64965" s="55"/>
    </row>
    <row r="64966" spans="21:25" x14ac:dyDescent="0.2">
      <c r="U64966" s="55"/>
      <c r="V64966" s="53"/>
      <c r="W64966" s="53"/>
      <c r="X64966" s="53"/>
      <c r="Y64966" s="55"/>
    </row>
    <row r="64967" spans="21:25" x14ac:dyDescent="0.2">
      <c r="U64967" s="55"/>
      <c r="V64967" s="53"/>
      <c r="W64967" s="53"/>
      <c r="X64967" s="53"/>
      <c r="Y64967" s="55"/>
    </row>
    <row r="64968" spans="21:25" x14ac:dyDescent="0.2">
      <c r="U64968" s="55"/>
      <c r="V64968" s="53"/>
      <c r="W64968" s="53"/>
      <c r="X64968" s="53"/>
      <c r="Y64968" s="55"/>
    </row>
    <row r="64969" spans="21:25" x14ac:dyDescent="0.2">
      <c r="U64969" s="55"/>
      <c r="V64969" s="53"/>
      <c r="W64969" s="53"/>
      <c r="X64969" s="53"/>
      <c r="Y64969" s="55"/>
    </row>
    <row r="64970" spans="21:25" x14ac:dyDescent="0.2">
      <c r="U64970" s="55"/>
      <c r="V64970" s="53"/>
      <c r="W64970" s="53"/>
      <c r="X64970" s="53"/>
      <c r="Y64970" s="55"/>
    </row>
    <row r="64971" spans="21:25" x14ac:dyDescent="0.2">
      <c r="U64971" s="55"/>
      <c r="V64971" s="53"/>
      <c r="W64971" s="53"/>
      <c r="X64971" s="53"/>
      <c r="Y64971" s="55"/>
    </row>
    <row r="64972" spans="21:25" x14ac:dyDescent="0.2">
      <c r="U64972" s="55"/>
      <c r="V64972" s="53"/>
      <c r="W64972" s="53"/>
      <c r="X64972" s="53"/>
      <c r="Y64972" s="55"/>
    </row>
    <row r="64973" spans="21:25" x14ac:dyDescent="0.2">
      <c r="U64973" s="55"/>
      <c r="V64973" s="53"/>
      <c r="W64973" s="53"/>
      <c r="X64973" s="53"/>
      <c r="Y64973" s="55"/>
    </row>
    <row r="64974" spans="21:25" x14ac:dyDescent="0.2">
      <c r="U64974" s="55"/>
      <c r="V64974" s="53"/>
      <c r="W64974" s="53"/>
      <c r="X64974" s="53"/>
      <c r="Y64974" s="55"/>
    </row>
    <row r="64975" spans="21:25" x14ac:dyDescent="0.2">
      <c r="U64975" s="55"/>
      <c r="V64975" s="53"/>
      <c r="W64975" s="53"/>
      <c r="X64975" s="53"/>
      <c r="Y64975" s="55"/>
    </row>
    <row r="64976" spans="21:25" x14ac:dyDescent="0.2">
      <c r="U64976" s="55"/>
      <c r="V64976" s="53"/>
      <c r="W64976" s="53"/>
      <c r="X64976" s="53"/>
      <c r="Y64976" s="55"/>
    </row>
    <row r="64977" spans="21:25" x14ac:dyDescent="0.2">
      <c r="U64977" s="55"/>
      <c r="V64977" s="53"/>
      <c r="W64977" s="53"/>
      <c r="X64977" s="53"/>
      <c r="Y64977" s="55"/>
    </row>
    <row r="64978" spans="21:25" x14ac:dyDescent="0.2">
      <c r="U64978" s="55"/>
      <c r="V64978" s="53"/>
      <c r="W64978" s="53"/>
      <c r="X64978" s="53"/>
      <c r="Y64978" s="55"/>
    </row>
    <row r="64979" spans="21:25" x14ac:dyDescent="0.2">
      <c r="U64979" s="55"/>
      <c r="V64979" s="53"/>
      <c r="W64979" s="53"/>
      <c r="X64979" s="53"/>
      <c r="Y64979" s="55"/>
    </row>
    <row r="64980" spans="21:25" x14ac:dyDescent="0.2">
      <c r="U64980" s="55"/>
      <c r="V64980" s="53"/>
      <c r="W64980" s="53"/>
      <c r="X64980" s="53"/>
      <c r="Y64980" s="55"/>
    </row>
    <row r="64981" spans="21:25" x14ac:dyDescent="0.2">
      <c r="U64981" s="55"/>
      <c r="V64981" s="53"/>
      <c r="W64981" s="53"/>
      <c r="X64981" s="53"/>
      <c r="Y64981" s="55"/>
    </row>
    <row r="64982" spans="21:25" x14ac:dyDescent="0.2">
      <c r="U64982" s="55"/>
      <c r="V64982" s="53"/>
      <c r="W64982" s="53"/>
      <c r="X64982" s="53"/>
      <c r="Y64982" s="55"/>
    </row>
    <row r="64983" spans="21:25" x14ac:dyDescent="0.2">
      <c r="U64983" s="55"/>
      <c r="V64983" s="53"/>
      <c r="W64983" s="53"/>
      <c r="X64983" s="53"/>
      <c r="Y64983" s="55"/>
    </row>
    <row r="64984" spans="21:25" x14ac:dyDescent="0.2">
      <c r="U64984" s="55"/>
      <c r="V64984" s="53"/>
      <c r="W64984" s="53"/>
      <c r="X64984" s="53"/>
      <c r="Y64984" s="55"/>
    </row>
    <row r="64985" spans="21:25" x14ac:dyDescent="0.2">
      <c r="U64985" s="55"/>
      <c r="V64985" s="53"/>
      <c r="W64985" s="53"/>
      <c r="X64985" s="53"/>
      <c r="Y64985" s="55"/>
    </row>
    <row r="64986" spans="21:25" x14ac:dyDescent="0.2">
      <c r="U64986" s="55"/>
      <c r="V64986" s="53"/>
      <c r="W64986" s="53"/>
      <c r="X64986" s="53"/>
      <c r="Y64986" s="55"/>
    </row>
    <row r="64987" spans="21:25" x14ac:dyDescent="0.2">
      <c r="U64987" s="55"/>
      <c r="V64987" s="53"/>
      <c r="W64987" s="53"/>
      <c r="X64987" s="53"/>
      <c r="Y64987" s="55"/>
    </row>
    <row r="64988" spans="21:25" x14ac:dyDescent="0.2">
      <c r="U64988" s="55"/>
      <c r="V64988" s="53"/>
      <c r="W64988" s="53"/>
      <c r="X64988" s="53"/>
      <c r="Y64988" s="55"/>
    </row>
    <row r="64989" spans="21:25" x14ac:dyDescent="0.2">
      <c r="U64989" s="55"/>
      <c r="V64989" s="53"/>
      <c r="W64989" s="53"/>
      <c r="X64989" s="53"/>
      <c r="Y64989" s="55"/>
    </row>
    <row r="64990" spans="21:25" x14ac:dyDescent="0.2">
      <c r="U64990" s="55"/>
      <c r="V64990" s="53"/>
      <c r="W64990" s="53"/>
      <c r="X64990" s="53"/>
      <c r="Y64990" s="55"/>
    </row>
    <row r="64991" spans="21:25" x14ac:dyDescent="0.2">
      <c r="U64991" s="55"/>
      <c r="V64991" s="53"/>
      <c r="W64991" s="53"/>
      <c r="X64991" s="53"/>
      <c r="Y64991" s="55"/>
    </row>
    <row r="64992" spans="21:25" x14ac:dyDescent="0.2">
      <c r="U64992" s="55"/>
      <c r="V64992" s="53"/>
      <c r="W64992" s="53"/>
      <c r="X64992" s="53"/>
      <c r="Y64992" s="55"/>
    </row>
    <row r="64993" spans="21:25" x14ac:dyDescent="0.2">
      <c r="U64993" s="55"/>
      <c r="V64993" s="53"/>
      <c r="W64993" s="53"/>
      <c r="X64993" s="53"/>
      <c r="Y64993" s="55"/>
    </row>
    <row r="64994" spans="21:25" x14ac:dyDescent="0.2">
      <c r="U64994" s="55"/>
      <c r="V64994" s="53"/>
      <c r="W64994" s="53"/>
      <c r="X64994" s="53"/>
      <c r="Y64994" s="55"/>
    </row>
    <row r="64995" spans="21:25" x14ac:dyDescent="0.2">
      <c r="U64995" s="55"/>
      <c r="V64995" s="53"/>
      <c r="W64995" s="53"/>
      <c r="X64995" s="53"/>
      <c r="Y64995" s="55"/>
    </row>
    <row r="64996" spans="21:25" x14ac:dyDescent="0.2">
      <c r="U64996" s="55"/>
      <c r="V64996" s="53"/>
      <c r="W64996" s="53"/>
      <c r="X64996" s="53"/>
      <c r="Y64996" s="55"/>
    </row>
    <row r="64997" spans="21:25" x14ac:dyDescent="0.2">
      <c r="U64997" s="55"/>
      <c r="V64997" s="53"/>
      <c r="W64997" s="53"/>
      <c r="X64997" s="53"/>
      <c r="Y64997" s="55"/>
    </row>
    <row r="64998" spans="21:25" x14ac:dyDescent="0.2">
      <c r="U64998" s="55"/>
      <c r="V64998" s="53"/>
      <c r="W64998" s="53"/>
      <c r="X64998" s="53"/>
      <c r="Y64998" s="55"/>
    </row>
    <row r="64999" spans="21:25" x14ac:dyDescent="0.2">
      <c r="U64999" s="55"/>
      <c r="V64999" s="53"/>
      <c r="W64999" s="53"/>
      <c r="X64999" s="53"/>
      <c r="Y64999" s="55"/>
    </row>
    <row r="65000" spans="21:25" x14ac:dyDescent="0.2">
      <c r="U65000" s="55"/>
      <c r="V65000" s="53"/>
      <c r="W65000" s="53"/>
      <c r="X65000" s="53"/>
      <c r="Y65000" s="55"/>
    </row>
    <row r="65001" spans="21:25" x14ac:dyDescent="0.2">
      <c r="U65001" s="55"/>
      <c r="V65001" s="53"/>
      <c r="W65001" s="53"/>
      <c r="X65001" s="53"/>
      <c r="Y65001" s="55"/>
    </row>
    <row r="65002" spans="21:25" x14ac:dyDescent="0.2">
      <c r="U65002" s="55"/>
      <c r="V65002" s="53"/>
      <c r="W65002" s="53"/>
      <c r="X65002" s="53"/>
      <c r="Y65002" s="55"/>
    </row>
    <row r="65003" spans="21:25" x14ac:dyDescent="0.2">
      <c r="U65003" s="55"/>
      <c r="V65003" s="53"/>
      <c r="W65003" s="53"/>
      <c r="X65003" s="53"/>
      <c r="Y65003" s="55"/>
    </row>
    <row r="65004" spans="21:25" x14ac:dyDescent="0.2">
      <c r="U65004" s="55"/>
      <c r="V65004" s="53"/>
      <c r="W65004" s="53"/>
      <c r="X65004" s="53"/>
      <c r="Y65004" s="55"/>
    </row>
    <row r="65005" spans="21:25" x14ac:dyDescent="0.2">
      <c r="U65005" s="55"/>
      <c r="V65005" s="53"/>
      <c r="W65005" s="53"/>
      <c r="X65005" s="53"/>
      <c r="Y65005" s="55"/>
    </row>
    <row r="65006" spans="21:25" x14ac:dyDescent="0.2">
      <c r="U65006" s="55"/>
      <c r="V65006" s="53"/>
      <c r="W65006" s="53"/>
      <c r="X65006" s="53"/>
      <c r="Y65006" s="55"/>
    </row>
    <row r="65007" spans="21:25" x14ac:dyDescent="0.2">
      <c r="U65007" s="55"/>
      <c r="V65007" s="53"/>
      <c r="W65007" s="53"/>
      <c r="X65007" s="53"/>
      <c r="Y65007" s="55"/>
    </row>
    <row r="65008" spans="21:25" x14ac:dyDescent="0.2">
      <c r="U65008" s="55"/>
      <c r="V65008" s="53"/>
      <c r="W65008" s="53"/>
      <c r="X65008" s="53"/>
      <c r="Y65008" s="55"/>
    </row>
    <row r="65009" spans="21:25" x14ac:dyDescent="0.2">
      <c r="U65009" s="55"/>
      <c r="V65009" s="53"/>
      <c r="W65009" s="53"/>
      <c r="X65009" s="53"/>
      <c r="Y65009" s="55"/>
    </row>
    <row r="65010" spans="21:25" x14ac:dyDescent="0.2">
      <c r="U65010" s="55"/>
      <c r="V65010" s="53"/>
      <c r="W65010" s="53"/>
      <c r="X65010" s="53"/>
      <c r="Y65010" s="55"/>
    </row>
    <row r="65011" spans="21:25" x14ac:dyDescent="0.2">
      <c r="U65011" s="55"/>
      <c r="V65011" s="53"/>
      <c r="W65011" s="53"/>
      <c r="X65011" s="53"/>
      <c r="Y65011" s="55"/>
    </row>
    <row r="65012" spans="21:25" x14ac:dyDescent="0.2">
      <c r="U65012" s="55"/>
      <c r="V65012" s="53"/>
      <c r="W65012" s="53"/>
      <c r="X65012" s="53"/>
      <c r="Y65012" s="55"/>
    </row>
    <row r="65013" spans="21:25" x14ac:dyDescent="0.2">
      <c r="U65013" s="55"/>
      <c r="V65013" s="53"/>
      <c r="W65013" s="53"/>
      <c r="X65013" s="53"/>
      <c r="Y65013" s="55"/>
    </row>
    <row r="65014" spans="21:25" x14ac:dyDescent="0.2">
      <c r="U65014" s="55"/>
      <c r="V65014" s="53"/>
      <c r="W65014" s="53"/>
      <c r="X65014" s="53"/>
      <c r="Y65014" s="55"/>
    </row>
    <row r="65015" spans="21:25" x14ac:dyDescent="0.2">
      <c r="U65015" s="55"/>
      <c r="V65015" s="53"/>
      <c r="W65015" s="53"/>
      <c r="X65015" s="53"/>
      <c r="Y65015" s="55"/>
    </row>
    <row r="65016" spans="21:25" x14ac:dyDescent="0.2">
      <c r="U65016" s="55"/>
      <c r="V65016" s="53"/>
      <c r="W65016" s="53"/>
      <c r="X65016" s="53"/>
      <c r="Y65016" s="55"/>
    </row>
    <row r="65017" spans="21:25" x14ac:dyDescent="0.2">
      <c r="U65017" s="55"/>
      <c r="V65017" s="53"/>
      <c r="W65017" s="53"/>
      <c r="X65017" s="53"/>
      <c r="Y65017" s="55"/>
    </row>
    <row r="65018" spans="21:25" x14ac:dyDescent="0.2">
      <c r="U65018" s="55"/>
      <c r="V65018" s="53"/>
      <c r="W65018" s="53"/>
      <c r="X65018" s="53"/>
      <c r="Y65018" s="55"/>
    </row>
    <row r="65019" spans="21:25" x14ac:dyDescent="0.2">
      <c r="U65019" s="55"/>
      <c r="V65019" s="53"/>
      <c r="W65019" s="53"/>
      <c r="X65019" s="53"/>
      <c r="Y65019" s="55"/>
    </row>
    <row r="65020" spans="21:25" x14ac:dyDescent="0.2">
      <c r="U65020" s="55"/>
      <c r="V65020" s="53"/>
      <c r="W65020" s="53"/>
      <c r="X65020" s="53"/>
      <c r="Y65020" s="55"/>
    </row>
    <row r="65021" spans="21:25" x14ac:dyDescent="0.2">
      <c r="U65021" s="55"/>
      <c r="V65021" s="53"/>
      <c r="W65021" s="53"/>
      <c r="X65021" s="53"/>
      <c r="Y65021" s="55"/>
    </row>
    <row r="65022" spans="21:25" x14ac:dyDescent="0.2">
      <c r="U65022" s="55"/>
      <c r="V65022" s="53"/>
      <c r="W65022" s="53"/>
      <c r="X65022" s="53"/>
      <c r="Y65022" s="55"/>
    </row>
    <row r="65023" spans="21:25" x14ac:dyDescent="0.2">
      <c r="U65023" s="55"/>
      <c r="V65023" s="53"/>
      <c r="W65023" s="53"/>
      <c r="X65023" s="53"/>
      <c r="Y65023" s="55"/>
    </row>
    <row r="65024" spans="21:25" x14ac:dyDescent="0.2">
      <c r="U65024" s="55"/>
      <c r="V65024" s="53"/>
      <c r="W65024" s="53"/>
      <c r="X65024" s="53"/>
      <c r="Y65024" s="55"/>
    </row>
    <row r="65025" spans="21:25" x14ac:dyDescent="0.2">
      <c r="U65025" s="55"/>
      <c r="V65025" s="53"/>
      <c r="W65025" s="53"/>
      <c r="X65025" s="53"/>
      <c r="Y65025" s="55"/>
    </row>
    <row r="65026" spans="21:25" x14ac:dyDescent="0.2">
      <c r="U65026" s="55"/>
      <c r="V65026" s="53"/>
      <c r="W65026" s="53"/>
      <c r="X65026" s="53"/>
      <c r="Y65026" s="55"/>
    </row>
    <row r="65027" spans="21:25" x14ac:dyDescent="0.2">
      <c r="U65027" s="55"/>
      <c r="V65027" s="53"/>
      <c r="W65027" s="53"/>
      <c r="X65027" s="53"/>
      <c r="Y65027" s="55"/>
    </row>
    <row r="65028" spans="21:25" x14ac:dyDescent="0.2">
      <c r="U65028" s="55"/>
      <c r="V65028" s="53"/>
      <c r="W65028" s="53"/>
      <c r="X65028" s="53"/>
      <c r="Y65028" s="55"/>
    </row>
    <row r="65029" spans="21:25" x14ac:dyDescent="0.2">
      <c r="U65029" s="55"/>
      <c r="V65029" s="53"/>
      <c r="W65029" s="53"/>
      <c r="X65029" s="53"/>
      <c r="Y65029" s="55"/>
    </row>
    <row r="65030" spans="21:25" x14ac:dyDescent="0.2">
      <c r="U65030" s="55"/>
      <c r="V65030" s="53"/>
      <c r="W65030" s="53"/>
      <c r="X65030" s="53"/>
      <c r="Y65030" s="55"/>
    </row>
    <row r="65031" spans="21:25" x14ac:dyDescent="0.2">
      <c r="U65031" s="55"/>
      <c r="V65031" s="53"/>
      <c r="W65031" s="53"/>
      <c r="X65031" s="53"/>
      <c r="Y65031" s="55"/>
    </row>
    <row r="65032" spans="21:25" x14ac:dyDescent="0.2">
      <c r="U65032" s="55"/>
      <c r="V65032" s="53"/>
      <c r="W65032" s="53"/>
      <c r="X65032" s="53"/>
      <c r="Y65032" s="55"/>
    </row>
    <row r="65033" spans="21:25" x14ac:dyDescent="0.2">
      <c r="U65033" s="55"/>
      <c r="V65033" s="53"/>
      <c r="W65033" s="53"/>
      <c r="X65033" s="53"/>
      <c r="Y65033" s="55"/>
    </row>
    <row r="65034" spans="21:25" x14ac:dyDescent="0.2">
      <c r="U65034" s="55"/>
      <c r="V65034" s="53"/>
      <c r="W65034" s="53"/>
      <c r="X65034" s="53"/>
      <c r="Y65034" s="55"/>
    </row>
    <row r="65035" spans="21:25" x14ac:dyDescent="0.2">
      <c r="U65035" s="55"/>
      <c r="V65035" s="53"/>
      <c r="W65035" s="53"/>
      <c r="X65035" s="53"/>
      <c r="Y65035" s="55"/>
    </row>
    <row r="65036" spans="21:25" x14ac:dyDescent="0.2">
      <c r="U65036" s="55"/>
      <c r="V65036" s="53"/>
      <c r="W65036" s="53"/>
      <c r="X65036" s="53"/>
      <c r="Y65036" s="55"/>
    </row>
    <row r="65037" spans="21:25" x14ac:dyDescent="0.2">
      <c r="U65037" s="55"/>
      <c r="V65037" s="53"/>
      <c r="W65037" s="53"/>
      <c r="X65037" s="53"/>
      <c r="Y65037" s="55"/>
    </row>
    <row r="65038" spans="21:25" x14ac:dyDescent="0.2">
      <c r="U65038" s="55"/>
      <c r="V65038" s="53"/>
      <c r="W65038" s="53"/>
      <c r="X65038" s="53"/>
      <c r="Y65038" s="55"/>
    </row>
    <row r="65039" spans="21:25" x14ac:dyDescent="0.2">
      <c r="U65039" s="55"/>
      <c r="V65039" s="53"/>
      <c r="W65039" s="53"/>
      <c r="X65039" s="53"/>
      <c r="Y65039" s="55"/>
    </row>
    <row r="65040" spans="21:25" x14ac:dyDescent="0.2">
      <c r="U65040" s="55"/>
      <c r="V65040" s="53"/>
      <c r="W65040" s="53"/>
      <c r="X65040" s="53"/>
      <c r="Y65040" s="55"/>
    </row>
    <row r="65041" spans="21:25" x14ac:dyDescent="0.2">
      <c r="U65041" s="55"/>
      <c r="V65041" s="53"/>
      <c r="W65041" s="53"/>
      <c r="X65041" s="53"/>
      <c r="Y65041" s="55"/>
    </row>
    <row r="65042" spans="21:25" x14ac:dyDescent="0.2">
      <c r="U65042" s="55"/>
      <c r="V65042" s="53"/>
      <c r="W65042" s="53"/>
      <c r="X65042" s="53"/>
      <c r="Y65042" s="55"/>
    </row>
    <row r="65043" spans="21:25" x14ac:dyDescent="0.2">
      <c r="U65043" s="55"/>
      <c r="V65043" s="53"/>
      <c r="W65043" s="53"/>
      <c r="X65043" s="53"/>
      <c r="Y65043" s="55"/>
    </row>
    <row r="65044" spans="21:25" x14ac:dyDescent="0.2">
      <c r="U65044" s="55"/>
      <c r="V65044" s="53"/>
      <c r="W65044" s="53"/>
      <c r="X65044" s="53"/>
      <c r="Y65044" s="55"/>
    </row>
    <row r="65045" spans="21:25" x14ac:dyDescent="0.2">
      <c r="U65045" s="55"/>
      <c r="V65045" s="53"/>
      <c r="W65045" s="53"/>
      <c r="X65045" s="53"/>
      <c r="Y65045" s="55"/>
    </row>
    <row r="65046" spans="21:25" x14ac:dyDescent="0.2">
      <c r="U65046" s="55"/>
      <c r="V65046" s="53"/>
      <c r="W65046" s="53"/>
      <c r="X65046" s="53"/>
      <c r="Y65046" s="55"/>
    </row>
    <row r="65047" spans="21:25" x14ac:dyDescent="0.2">
      <c r="U65047" s="55"/>
      <c r="V65047" s="53"/>
      <c r="W65047" s="53"/>
      <c r="X65047" s="53"/>
      <c r="Y65047" s="55"/>
    </row>
    <row r="65048" spans="21:25" x14ac:dyDescent="0.2">
      <c r="U65048" s="55"/>
      <c r="V65048" s="53"/>
      <c r="W65048" s="53"/>
      <c r="X65048" s="53"/>
      <c r="Y65048" s="55"/>
    </row>
    <row r="65049" spans="21:25" x14ac:dyDescent="0.2">
      <c r="U65049" s="55"/>
      <c r="V65049" s="53"/>
      <c r="W65049" s="53"/>
      <c r="X65049" s="53"/>
      <c r="Y65049" s="55"/>
    </row>
    <row r="65050" spans="21:25" x14ac:dyDescent="0.2">
      <c r="U65050" s="55"/>
      <c r="V65050" s="53"/>
      <c r="W65050" s="53"/>
      <c r="X65050" s="53"/>
      <c r="Y65050" s="55"/>
    </row>
    <row r="65051" spans="21:25" x14ac:dyDescent="0.2">
      <c r="U65051" s="55"/>
      <c r="V65051" s="53"/>
      <c r="W65051" s="53"/>
      <c r="X65051" s="53"/>
      <c r="Y65051" s="55"/>
    </row>
    <row r="65052" spans="21:25" x14ac:dyDescent="0.2">
      <c r="U65052" s="55"/>
      <c r="V65052" s="53"/>
      <c r="W65052" s="53"/>
      <c r="X65052" s="53"/>
      <c r="Y65052" s="55"/>
    </row>
    <row r="65053" spans="21:25" x14ac:dyDescent="0.2">
      <c r="U65053" s="55"/>
      <c r="V65053" s="53"/>
      <c r="W65053" s="53"/>
      <c r="X65053" s="53"/>
      <c r="Y65053" s="55"/>
    </row>
    <row r="65054" spans="21:25" x14ac:dyDescent="0.2">
      <c r="U65054" s="55"/>
      <c r="V65054" s="53"/>
      <c r="W65054" s="53"/>
      <c r="X65054" s="53"/>
      <c r="Y65054" s="55"/>
    </row>
    <row r="65055" spans="21:25" x14ac:dyDescent="0.2">
      <c r="U65055" s="55"/>
      <c r="V65055" s="53"/>
      <c r="W65055" s="53"/>
      <c r="X65055" s="53"/>
      <c r="Y65055" s="55"/>
    </row>
    <row r="65056" spans="21:25" x14ac:dyDescent="0.2">
      <c r="U65056" s="55"/>
      <c r="V65056" s="53"/>
      <c r="W65056" s="53"/>
      <c r="X65056" s="53"/>
      <c r="Y65056" s="55"/>
    </row>
    <row r="65057" spans="21:25" x14ac:dyDescent="0.2">
      <c r="U65057" s="55"/>
      <c r="V65057" s="53"/>
      <c r="W65057" s="53"/>
      <c r="X65057" s="53"/>
      <c r="Y65057" s="55"/>
    </row>
    <row r="65058" spans="21:25" x14ac:dyDescent="0.2">
      <c r="U65058" s="55"/>
      <c r="V65058" s="53"/>
      <c r="W65058" s="53"/>
      <c r="X65058" s="53"/>
      <c r="Y65058" s="55"/>
    </row>
    <row r="65059" spans="21:25" x14ac:dyDescent="0.2">
      <c r="U65059" s="55"/>
      <c r="V65059" s="53"/>
      <c r="W65059" s="53"/>
      <c r="X65059" s="53"/>
      <c r="Y65059" s="55"/>
    </row>
    <row r="65060" spans="21:25" x14ac:dyDescent="0.2">
      <c r="U65060" s="55"/>
      <c r="V65060" s="53"/>
      <c r="W65060" s="53"/>
      <c r="X65060" s="53"/>
      <c r="Y65060" s="55"/>
    </row>
    <row r="65061" spans="21:25" x14ac:dyDescent="0.2">
      <c r="U65061" s="55"/>
      <c r="V65061" s="53"/>
      <c r="W65061" s="53"/>
      <c r="X65061" s="53"/>
      <c r="Y65061" s="55"/>
    </row>
    <row r="65062" spans="21:25" x14ac:dyDescent="0.2">
      <c r="U65062" s="55"/>
      <c r="V65062" s="53"/>
      <c r="W65062" s="53"/>
      <c r="X65062" s="53"/>
      <c r="Y65062" s="55"/>
    </row>
    <row r="65063" spans="21:25" x14ac:dyDescent="0.2">
      <c r="U65063" s="55"/>
      <c r="V65063" s="53"/>
      <c r="W65063" s="53"/>
      <c r="X65063" s="53"/>
      <c r="Y65063" s="55"/>
    </row>
    <row r="65064" spans="21:25" x14ac:dyDescent="0.2">
      <c r="U65064" s="55"/>
      <c r="V65064" s="53"/>
      <c r="W65064" s="53"/>
      <c r="X65064" s="53"/>
      <c r="Y65064" s="55"/>
    </row>
    <row r="65065" spans="21:25" x14ac:dyDescent="0.2">
      <c r="U65065" s="55"/>
      <c r="V65065" s="53"/>
      <c r="W65065" s="53"/>
      <c r="X65065" s="53"/>
      <c r="Y65065" s="55"/>
    </row>
    <row r="65066" spans="21:25" x14ac:dyDescent="0.2">
      <c r="U65066" s="55"/>
      <c r="V65066" s="53"/>
      <c r="W65066" s="53"/>
      <c r="X65066" s="53"/>
      <c r="Y65066" s="55"/>
    </row>
    <row r="65067" spans="21:25" x14ac:dyDescent="0.2">
      <c r="U65067" s="55"/>
      <c r="V65067" s="53"/>
      <c r="W65067" s="53"/>
      <c r="X65067" s="53"/>
      <c r="Y65067" s="55"/>
    </row>
    <row r="65068" spans="21:25" x14ac:dyDescent="0.2">
      <c r="U65068" s="55"/>
      <c r="V65068" s="53"/>
      <c r="W65068" s="53"/>
      <c r="X65068" s="53"/>
      <c r="Y65068" s="55"/>
    </row>
    <row r="65069" spans="21:25" x14ac:dyDescent="0.2">
      <c r="U65069" s="55"/>
      <c r="V65069" s="53"/>
      <c r="W65069" s="53"/>
      <c r="X65069" s="53"/>
      <c r="Y65069" s="55"/>
    </row>
    <row r="65070" spans="21:25" x14ac:dyDescent="0.2">
      <c r="U65070" s="55"/>
      <c r="V65070" s="53"/>
      <c r="W65070" s="53"/>
      <c r="X65070" s="53"/>
      <c r="Y65070" s="55"/>
    </row>
    <row r="65071" spans="21:25" x14ac:dyDescent="0.2">
      <c r="U65071" s="55"/>
      <c r="V65071" s="53"/>
      <c r="W65071" s="53"/>
      <c r="X65071" s="53"/>
      <c r="Y65071" s="55"/>
    </row>
    <row r="65072" spans="21:25" x14ac:dyDescent="0.2">
      <c r="U65072" s="55"/>
      <c r="V65072" s="53"/>
      <c r="W65072" s="53"/>
      <c r="X65072" s="53"/>
      <c r="Y65072" s="55"/>
    </row>
    <row r="65073" spans="21:25" x14ac:dyDescent="0.2">
      <c r="U65073" s="55"/>
      <c r="V65073" s="53"/>
      <c r="W65073" s="53"/>
      <c r="X65073" s="53"/>
      <c r="Y65073" s="55"/>
    </row>
    <row r="65074" spans="21:25" x14ac:dyDescent="0.2">
      <c r="U65074" s="55"/>
      <c r="V65074" s="53"/>
      <c r="W65074" s="53"/>
      <c r="X65074" s="53"/>
      <c r="Y65074" s="55"/>
    </row>
    <row r="65075" spans="21:25" x14ac:dyDescent="0.2">
      <c r="U65075" s="55"/>
      <c r="V65075" s="53"/>
      <c r="W65075" s="53"/>
      <c r="X65075" s="53"/>
      <c r="Y65075" s="55"/>
    </row>
    <row r="65076" spans="21:25" x14ac:dyDescent="0.2">
      <c r="U65076" s="55"/>
      <c r="V65076" s="53"/>
      <c r="W65076" s="53"/>
      <c r="X65076" s="53"/>
      <c r="Y65076" s="55"/>
    </row>
    <row r="65077" spans="21:25" x14ac:dyDescent="0.2">
      <c r="U65077" s="55"/>
      <c r="V65077" s="53"/>
      <c r="W65077" s="53"/>
      <c r="X65077" s="53"/>
      <c r="Y65077" s="55"/>
    </row>
    <row r="65078" spans="21:25" x14ac:dyDescent="0.2">
      <c r="U65078" s="55"/>
      <c r="V65078" s="53"/>
      <c r="W65078" s="53"/>
      <c r="X65078" s="53"/>
      <c r="Y65078" s="55"/>
    </row>
    <row r="65079" spans="21:25" x14ac:dyDescent="0.2">
      <c r="U65079" s="55"/>
      <c r="V65079" s="53"/>
      <c r="W65079" s="53"/>
      <c r="X65079" s="53"/>
      <c r="Y65079" s="55"/>
    </row>
    <row r="65080" spans="21:25" x14ac:dyDescent="0.2">
      <c r="U65080" s="55"/>
      <c r="V65080" s="53"/>
      <c r="W65080" s="53"/>
      <c r="X65080" s="53"/>
      <c r="Y65080" s="55"/>
    </row>
    <row r="65081" spans="21:25" x14ac:dyDescent="0.2">
      <c r="U65081" s="55"/>
      <c r="V65081" s="53"/>
      <c r="W65081" s="53"/>
      <c r="X65081" s="53"/>
      <c r="Y65081" s="55"/>
    </row>
    <row r="65082" spans="21:25" x14ac:dyDescent="0.2">
      <c r="U65082" s="55"/>
      <c r="V65082" s="53"/>
      <c r="W65082" s="53"/>
      <c r="X65082" s="53"/>
      <c r="Y65082" s="55"/>
    </row>
    <row r="65083" spans="21:25" x14ac:dyDescent="0.2">
      <c r="U65083" s="55"/>
      <c r="V65083" s="53"/>
      <c r="W65083" s="53"/>
      <c r="X65083" s="53"/>
      <c r="Y65083" s="55"/>
    </row>
    <row r="65084" spans="21:25" x14ac:dyDescent="0.2">
      <c r="U65084" s="55"/>
      <c r="V65084" s="53"/>
      <c r="W65084" s="53"/>
      <c r="X65084" s="53"/>
      <c r="Y65084" s="55"/>
    </row>
    <row r="65085" spans="21:25" x14ac:dyDescent="0.2">
      <c r="U65085" s="55"/>
      <c r="V65085" s="53"/>
      <c r="W65085" s="53"/>
      <c r="X65085" s="53"/>
      <c r="Y65085" s="55"/>
    </row>
    <row r="65086" spans="21:25" x14ac:dyDescent="0.2">
      <c r="U65086" s="55"/>
      <c r="V65086" s="53"/>
      <c r="W65086" s="53"/>
      <c r="X65086" s="53"/>
      <c r="Y65086" s="55"/>
    </row>
    <row r="65087" spans="21:25" x14ac:dyDescent="0.2">
      <c r="U65087" s="55"/>
      <c r="V65087" s="53"/>
      <c r="W65087" s="53"/>
      <c r="X65087" s="53"/>
      <c r="Y65087" s="55"/>
    </row>
    <row r="65088" spans="21:25" x14ac:dyDescent="0.2">
      <c r="U65088" s="55"/>
      <c r="V65088" s="53"/>
      <c r="W65088" s="53"/>
      <c r="X65088" s="53"/>
      <c r="Y65088" s="55"/>
    </row>
    <row r="65089" spans="21:25" x14ac:dyDescent="0.2">
      <c r="U65089" s="55"/>
      <c r="V65089" s="53"/>
      <c r="W65089" s="53"/>
      <c r="X65089" s="53"/>
      <c r="Y65089" s="55"/>
    </row>
    <row r="65090" spans="21:25" x14ac:dyDescent="0.2">
      <c r="U65090" s="55"/>
      <c r="V65090" s="53"/>
      <c r="W65090" s="53"/>
      <c r="X65090" s="53"/>
      <c r="Y65090" s="55"/>
    </row>
    <row r="65091" spans="21:25" x14ac:dyDescent="0.2">
      <c r="U65091" s="55"/>
      <c r="V65091" s="53"/>
      <c r="W65091" s="53"/>
      <c r="X65091" s="53"/>
      <c r="Y65091" s="55"/>
    </row>
    <row r="65092" spans="21:25" x14ac:dyDescent="0.2">
      <c r="U65092" s="55"/>
      <c r="V65092" s="53"/>
      <c r="W65092" s="53"/>
      <c r="X65092" s="53"/>
      <c r="Y65092" s="55"/>
    </row>
    <row r="65093" spans="21:25" x14ac:dyDescent="0.2">
      <c r="U65093" s="55"/>
      <c r="V65093" s="53"/>
      <c r="W65093" s="53"/>
      <c r="X65093" s="53"/>
      <c r="Y65093" s="55"/>
    </row>
    <row r="65094" spans="21:25" x14ac:dyDescent="0.2">
      <c r="U65094" s="55"/>
      <c r="V65094" s="53"/>
      <c r="W65094" s="53"/>
      <c r="X65094" s="53"/>
      <c r="Y65094" s="55"/>
    </row>
    <row r="65095" spans="21:25" x14ac:dyDescent="0.2">
      <c r="U65095" s="55"/>
      <c r="V65095" s="53"/>
      <c r="W65095" s="53"/>
      <c r="X65095" s="53"/>
      <c r="Y65095" s="55"/>
    </row>
    <row r="65096" spans="21:25" x14ac:dyDescent="0.2">
      <c r="U65096" s="55"/>
      <c r="V65096" s="53"/>
      <c r="W65096" s="53"/>
      <c r="X65096" s="53"/>
      <c r="Y65096" s="55"/>
    </row>
    <row r="65097" spans="21:25" x14ac:dyDescent="0.2">
      <c r="U65097" s="55"/>
      <c r="V65097" s="53"/>
      <c r="W65097" s="53"/>
      <c r="X65097" s="53"/>
      <c r="Y65097" s="55"/>
    </row>
    <row r="65098" spans="21:25" x14ac:dyDescent="0.2">
      <c r="U65098" s="55"/>
      <c r="V65098" s="53"/>
      <c r="W65098" s="53"/>
      <c r="X65098" s="53"/>
      <c r="Y65098" s="55"/>
    </row>
    <row r="65099" spans="21:25" x14ac:dyDescent="0.2">
      <c r="U65099" s="55"/>
      <c r="V65099" s="53"/>
      <c r="W65099" s="53"/>
      <c r="X65099" s="53"/>
      <c r="Y65099" s="55"/>
    </row>
    <row r="65100" spans="21:25" x14ac:dyDescent="0.2">
      <c r="U65100" s="55"/>
      <c r="V65100" s="53"/>
      <c r="W65100" s="53"/>
      <c r="X65100" s="53"/>
      <c r="Y65100" s="55"/>
    </row>
    <row r="65101" spans="21:25" x14ac:dyDescent="0.2">
      <c r="U65101" s="55"/>
      <c r="V65101" s="53"/>
      <c r="W65101" s="53"/>
      <c r="X65101" s="53"/>
      <c r="Y65101" s="55"/>
    </row>
    <row r="65102" spans="21:25" x14ac:dyDescent="0.2">
      <c r="U65102" s="55"/>
      <c r="V65102" s="53"/>
      <c r="W65102" s="53"/>
      <c r="X65102" s="53"/>
      <c r="Y65102" s="55"/>
    </row>
    <row r="65103" spans="21:25" x14ac:dyDescent="0.2">
      <c r="U65103" s="55"/>
      <c r="V65103" s="53"/>
      <c r="W65103" s="53"/>
      <c r="X65103" s="53"/>
      <c r="Y65103" s="55"/>
    </row>
    <row r="65104" spans="21:25" x14ac:dyDescent="0.2">
      <c r="U65104" s="55"/>
      <c r="V65104" s="53"/>
      <c r="W65104" s="53"/>
      <c r="X65104" s="53"/>
      <c r="Y65104" s="55"/>
    </row>
    <row r="65105" spans="21:25" x14ac:dyDescent="0.2">
      <c r="U65105" s="55"/>
      <c r="V65105" s="53"/>
      <c r="W65105" s="53"/>
      <c r="X65105" s="53"/>
      <c r="Y65105" s="55"/>
    </row>
    <row r="65106" spans="21:25" x14ac:dyDescent="0.2">
      <c r="U65106" s="55"/>
      <c r="V65106" s="53"/>
      <c r="W65106" s="53"/>
      <c r="X65106" s="53"/>
      <c r="Y65106" s="55"/>
    </row>
    <row r="65107" spans="21:25" x14ac:dyDescent="0.2">
      <c r="U65107" s="55"/>
      <c r="V65107" s="53"/>
      <c r="W65107" s="53"/>
      <c r="X65107" s="53"/>
      <c r="Y65107" s="55"/>
    </row>
    <row r="65108" spans="21:25" x14ac:dyDescent="0.2">
      <c r="U65108" s="55"/>
      <c r="V65108" s="53"/>
      <c r="W65108" s="53"/>
      <c r="X65108" s="53"/>
      <c r="Y65108" s="55"/>
    </row>
    <row r="65109" spans="21:25" x14ac:dyDescent="0.2">
      <c r="U65109" s="55"/>
      <c r="V65109" s="53"/>
      <c r="W65109" s="53"/>
      <c r="X65109" s="53"/>
      <c r="Y65109" s="55"/>
    </row>
    <row r="65110" spans="21:25" x14ac:dyDescent="0.2">
      <c r="U65110" s="55"/>
      <c r="V65110" s="53"/>
      <c r="W65110" s="53"/>
      <c r="X65110" s="53"/>
      <c r="Y65110" s="55"/>
    </row>
    <row r="65111" spans="21:25" x14ac:dyDescent="0.2">
      <c r="U65111" s="55"/>
      <c r="V65111" s="53"/>
      <c r="W65111" s="53"/>
      <c r="X65111" s="53"/>
      <c r="Y65111" s="55"/>
    </row>
    <row r="65112" spans="21:25" x14ac:dyDescent="0.2">
      <c r="U65112" s="55"/>
      <c r="V65112" s="53"/>
      <c r="W65112" s="53"/>
      <c r="X65112" s="53"/>
      <c r="Y65112" s="55"/>
    </row>
    <row r="65113" spans="21:25" x14ac:dyDescent="0.2">
      <c r="U65113" s="55"/>
      <c r="V65113" s="53"/>
      <c r="W65113" s="53"/>
      <c r="X65113" s="53"/>
      <c r="Y65113" s="55"/>
    </row>
    <row r="65114" spans="21:25" x14ac:dyDescent="0.2">
      <c r="U65114" s="55"/>
      <c r="V65114" s="53"/>
      <c r="W65114" s="53"/>
      <c r="X65114" s="53"/>
      <c r="Y65114" s="55"/>
    </row>
    <row r="65115" spans="21:25" x14ac:dyDescent="0.2">
      <c r="U65115" s="55"/>
      <c r="V65115" s="53"/>
      <c r="W65115" s="53"/>
      <c r="X65115" s="53"/>
      <c r="Y65115" s="55"/>
    </row>
    <row r="65116" spans="21:25" x14ac:dyDescent="0.2">
      <c r="U65116" s="55"/>
      <c r="V65116" s="53"/>
      <c r="W65116" s="53"/>
      <c r="X65116" s="53"/>
      <c r="Y65116" s="55"/>
    </row>
    <row r="65117" spans="21:25" x14ac:dyDescent="0.2">
      <c r="U65117" s="55"/>
      <c r="V65117" s="53"/>
      <c r="W65117" s="53"/>
      <c r="X65117" s="53"/>
      <c r="Y65117" s="55"/>
    </row>
    <row r="65118" spans="21:25" x14ac:dyDescent="0.2">
      <c r="U65118" s="55"/>
      <c r="V65118" s="53"/>
      <c r="W65118" s="53"/>
      <c r="X65118" s="53"/>
      <c r="Y65118" s="55"/>
    </row>
    <row r="65119" spans="21:25" x14ac:dyDescent="0.2">
      <c r="U65119" s="55"/>
      <c r="V65119" s="53"/>
      <c r="W65119" s="53"/>
      <c r="X65119" s="53"/>
      <c r="Y65119" s="55"/>
    </row>
    <row r="65120" spans="21:25" x14ac:dyDescent="0.2">
      <c r="U65120" s="55"/>
      <c r="V65120" s="53"/>
      <c r="W65120" s="53"/>
      <c r="X65120" s="53"/>
      <c r="Y65120" s="55"/>
    </row>
    <row r="65121" spans="21:25" x14ac:dyDescent="0.2">
      <c r="U65121" s="55"/>
      <c r="V65121" s="53"/>
      <c r="W65121" s="53"/>
      <c r="X65121" s="53"/>
      <c r="Y65121" s="55"/>
    </row>
    <row r="65122" spans="21:25" x14ac:dyDescent="0.2">
      <c r="U65122" s="55"/>
      <c r="V65122" s="53"/>
      <c r="W65122" s="53"/>
      <c r="X65122" s="53"/>
      <c r="Y65122" s="55"/>
    </row>
    <row r="65123" spans="21:25" x14ac:dyDescent="0.2">
      <c r="U65123" s="55"/>
      <c r="V65123" s="53"/>
      <c r="W65123" s="53"/>
      <c r="X65123" s="53"/>
      <c r="Y65123" s="55"/>
    </row>
    <row r="65124" spans="21:25" x14ac:dyDescent="0.2">
      <c r="U65124" s="55"/>
      <c r="V65124" s="53"/>
      <c r="W65124" s="53"/>
      <c r="X65124" s="53"/>
      <c r="Y65124" s="55"/>
    </row>
    <row r="65125" spans="21:25" x14ac:dyDescent="0.2">
      <c r="U65125" s="55"/>
      <c r="V65125" s="53"/>
      <c r="W65125" s="53"/>
      <c r="X65125" s="53"/>
      <c r="Y65125" s="55"/>
    </row>
    <row r="65126" spans="21:25" x14ac:dyDescent="0.2">
      <c r="U65126" s="55"/>
      <c r="V65126" s="53"/>
      <c r="W65126" s="53"/>
      <c r="X65126" s="53"/>
      <c r="Y65126" s="55"/>
    </row>
    <row r="65127" spans="21:25" x14ac:dyDescent="0.2">
      <c r="U65127" s="55"/>
      <c r="V65127" s="53"/>
      <c r="W65127" s="53"/>
      <c r="X65127" s="53"/>
      <c r="Y65127" s="55"/>
    </row>
    <row r="65128" spans="21:25" x14ac:dyDescent="0.2">
      <c r="U65128" s="55"/>
      <c r="V65128" s="53"/>
      <c r="W65128" s="53"/>
      <c r="X65128" s="53"/>
      <c r="Y65128" s="55"/>
    </row>
    <row r="65129" spans="21:25" x14ac:dyDescent="0.2">
      <c r="U65129" s="55"/>
      <c r="V65129" s="53"/>
      <c r="W65129" s="53"/>
      <c r="X65129" s="53"/>
      <c r="Y65129" s="55"/>
    </row>
    <row r="65130" spans="21:25" x14ac:dyDescent="0.2">
      <c r="U65130" s="55"/>
      <c r="V65130" s="53"/>
      <c r="W65130" s="53"/>
      <c r="X65130" s="53"/>
      <c r="Y65130" s="55"/>
    </row>
    <row r="65131" spans="21:25" x14ac:dyDescent="0.2">
      <c r="U65131" s="55"/>
      <c r="V65131" s="53"/>
      <c r="W65131" s="53"/>
      <c r="X65131" s="53"/>
      <c r="Y65131" s="55"/>
    </row>
    <row r="65132" spans="21:25" x14ac:dyDescent="0.2">
      <c r="U65132" s="55"/>
      <c r="V65132" s="53"/>
      <c r="W65132" s="53"/>
      <c r="X65132" s="53"/>
      <c r="Y65132" s="55"/>
    </row>
    <row r="65133" spans="21:25" x14ac:dyDescent="0.2">
      <c r="U65133" s="55"/>
      <c r="V65133" s="53"/>
      <c r="W65133" s="53"/>
      <c r="X65133" s="53"/>
      <c r="Y65133" s="55"/>
    </row>
    <row r="65134" spans="21:25" x14ac:dyDescent="0.2">
      <c r="U65134" s="55"/>
      <c r="V65134" s="53"/>
      <c r="W65134" s="53"/>
      <c r="X65134" s="53"/>
      <c r="Y65134" s="55"/>
    </row>
    <row r="65135" spans="21:25" x14ac:dyDescent="0.2">
      <c r="U65135" s="55"/>
      <c r="V65135" s="53"/>
      <c r="W65135" s="53"/>
      <c r="X65135" s="53"/>
      <c r="Y65135" s="55"/>
    </row>
    <row r="65136" spans="21:25" x14ac:dyDescent="0.2">
      <c r="U65136" s="55"/>
      <c r="V65136" s="53"/>
      <c r="W65136" s="53"/>
      <c r="X65136" s="53"/>
      <c r="Y65136" s="55"/>
    </row>
    <row r="65137" spans="21:25" x14ac:dyDescent="0.2">
      <c r="U65137" s="55"/>
      <c r="V65137" s="53"/>
      <c r="W65137" s="53"/>
      <c r="X65137" s="53"/>
      <c r="Y65137" s="55"/>
    </row>
    <row r="65138" spans="21:25" x14ac:dyDescent="0.2">
      <c r="U65138" s="55"/>
      <c r="V65138" s="53"/>
      <c r="W65138" s="53"/>
      <c r="X65138" s="53"/>
      <c r="Y65138" s="55"/>
    </row>
    <row r="65139" spans="21:25" x14ac:dyDescent="0.2">
      <c r="U65139" s="55"/>
      <c r="V65139" s="53"/>
      <c r="W65139" s="53"/>
      <c r="X65139" s="53"/>
      <c r="Y65139" s="55"/>
    </row>
    <row r="65140" spans="21:25" x14ac:dyDescent="0.2">
      <c r="U65140" s="55"/>
      <c r="V65140" s="53"/>
      <c r="W65140" s="53"/>
      <c r="X65140" s="53"/>
      <c r="Y65140" s="55"/>
    </row>
    <row r="65141" spans="21:25" x14ac:dyDescent="0.2">
      <c r="U65141" s="55"/>
      <c r="V65141" s="53"/>
      <c r="W65141" s="53"/>
      <c r="X65141" s="53"/>
      <c r="Y65141" s="55"/>
    </row>
    <row r="65142" spans="21:25" x14ac:dyDescent="0.2">
      <c r="U65142" s="55"/>
      <c r="V65142" s="53"/>
      <c r="W65142" s="53"/>
      <c r="X65142" s="53"/>
      <c r="Y65142" s="55"/>
    </row>
    <row r="65143" spans="21:25" x14ac:dyDescent="0.2">
      <c r="U65143" s="55"/>
      <c r="V65143" s="53"/>
      <c r="W65143" s="53"/>
      <c r="X65143" s="53"/>
      <c r="Y65143" s="55"/>
    </row>
    <row r="65144" spans="21:25" x14ac:dyDescent="0.2">
      <c r="U65144" s="55"/>
      <c r="V65144" s="53"/>
      <c r="W65144" s="53"/>
      <c r="X65144" s="53"/>
      <c r="Y65144" s="55"/>
    </row>
    <row r="65145" spans="21:25" x14ac:dyDescent="0.2">
      <c r="U65145" s="55"/>
      <c r="V65145" s="53"/>
      <c r="W65145" s="53"/>
      <c r="X65145" s="53"/>
      <c r="Y65145" s="55"/>
    </row>
    <row r="65146" spans="21:25" x14ac:dyDescent="0.2">
      <c r="U65146" s="55"/>
      <c r="V65146" s="53"/>
      <c r="W65146" s="53"/>
      <c r="X65146" s="53"/>
      <c r="Y65146" s="55"/>
    </row>
    <row r="65147" spans="21:25" x14ac:dyDescent="0.2">
      <c r="U65147" s="55"/>
      <c r="V65147" s="53"/>
      <c r="W65147" s="53"/>
      <c r="X65147" s="53"/>
      <c r="Y65147" s="55"/>
    </row>
    <row r="65148" spans="21:25" x14ac:dyDescent="0.2">
      <c r="U65148" s="55"/>
      <c r="V65148" s="53"/>
      <c r="W65148" s="53"/>
      <c r="X65148" s="53"/>
      <c r="Y65148" s="55"/>
    </row>
    <row r="65149" spans="21:25" x14ac:dyDescent="0.2">
      <c r="U65149" s="55"/>
      <c r="V65149" s="53"/>
      <c r="W65149" s="53"/>
      <c r="X65149" s="53"/>
      <c r="Y65149" s="55"/>
    </row>
    <row r="65150" spans="21:25" x14ac:dyDescent="0.2">
      <c r="U65150" s="55"/>
      <c r="V65150" s="53"/>
      <c r="W65150" s="53"/>
      <c r="X65150" s="53"/>
      <c r="Y65150" s="55"/>
    </row>
    <row r="65151" spans="21:25" x14ac:dyDescent="0.2">
      <c r="U65151" s="55"/>
      <c r="V65151" s="53"/>
      <c r="W65151" s="53"/>
      <c r="X65151" s="53"/>
      <c r="Y65151" s="55"/>
    </row>
    <row r="65152" spans="21:25" x14ac:dyDescent="0.2">
      <c r="U65152" s="55"/>
      <c r="V65152" s="53"/>
      <c r="W65152" s="53"/>
      <c r="X65152" s="53"/>
      <c r="Y65152" s="55"/>
    </row>
    <row r="65153" spans="21:25" x14ac:dyDescent="0.2">
      <c r="U65153" s="55"/>
      <c r="V65153" s="53"/>
      <c r="W65153" s="53"/>
      <c r="X65153" s="53"/>
      <c r="Y65153" s="55"/>
    </row>
    <row r="65154" spans="21:25" x14ac:dyDescent="0.2">
      <c r="U65154" s="55"/>
      <c r="V65154" s="53"/>
      <c r="W65154" s="53"/>
      <c r="X65154" s="53"/>
      <c r="Y65154" s="55"/>
    </row>
    <row r="65155" spans="21:25" x14ac:dyDescent="0.2">
      <c r="U65155" s="55"/>
      <c r="V65155" s="53"/>
      <c r="W65155" s="53"/>
      <c r="X65155" s="53"/>
      <c r="Y65155" s="55"/>
    </row>
    <row r="65156" spans="21:25" x14ac:dyDescent="0.2">
      <c r="U65156" s="55"/>
      <c r="V65156" s="53"/>
      <c r="W65156" s="53"/>
      <c r="X65156" s="53"/>
      <c r="Y65156" s="55"/>
    </row>
    <row r="65157" spans="21:25" x14ac:dyDescent="0.2">
      <c r="U65157" s="55"/>
      <c r="V65157" s="53"/>
      <c r="W65157" s="53"/>
      <c r="X65157" s="53"/>
      <c r="Y65157" s="55"/>
    </row>
    <row r="65158" spans="21:25" x14ac:dyDescent="0.2">
      <c r="U65158" s="55"/>
      <c r="V65158" s="53"/>
      <c r="W65158" s="53"/>
      <c r="X65158" s="53"/>
      <c r="Y65158" s="55"/>
    </row>
    <row r="65159" spans="21:25" x14ac:dyDescent="0.2">
      <c r="U65159" s="55"/>
      <c r="V65159" s="53"/>
      <c r="W65159" s="53"/>
      <c r="X65159" s="53"/>
      <c r="Y65159" s="55"/>
    </row>
    <row r="65160" spans="21:25" x14ac:dyDescent="0.2">
      <c r="U65160" s="55"/>
      <c r="V65160" s="53"/>
      <c r="W65160" s="53"/>
      <c r="X65160" s="53"/>
      <c r="Y65160" s="55"/>
    </row>
    <row r="65161" spans="21:25" x14ac:dyDescent="0.2">
      <c r="U65161" s="55"/>
      <c r="V65161" s="53"/>
      <c r="W65161" s="53"/>
      <c r="X65161" s="53"/>
      <c r="Y65161" s="55"/>
    </row>
    <row r="65162" spans="21:25" x14ac:dyDescent="0.2">
      <c r="U65162" s="55"/>
      <c r="V65162" s="53"/>
      <c r="W65162" s="53"/>
      <c r="X65162" s="53"/>
      <c r="Y65162" s="55"/>
    </row>
    <row r="65163" spans="21:25" x14ac:dyDescent="0.2">
      <c r="U65163" s="55"/>
      <c r="V65163" s="53"/>
      <c r="W65163" s="53"/>
      <c r="X65163" s="53"/>
      <c r="Y65163" s="55"/>
    </row>
    <row r="65164" spans="21:25" x14ac:dyDescent="0.2">
      <c r="U65164" s="55"/>
      <c r="V65164" s="53"/>
      <c r="W65164" s="53"/>
      <c r="X65164" s="53"/>
      <c r="Y65164" s="55"/>
    </row>
    <row r="65165" spans="21:25" x14ac:dyDescent="0.2">
      <c r="U65165" s="55"/>
      <c r="V65165" s="53"/>
      <c r="W65165" s="53"/>
      <c r="X65165" s="53"/>
      <c r="Y65165" s="55"/>
    </row>
    <row r="65166" spans="21:25" x14ac:dyDescent="0.2">
      <c r="U65166" s="55"/>
      <c r="V65166" s="53"/>
      <c r="W65166" s="53"/>
      <c r="X65166" s="53"/>
      <c r="Y65166" s="55"/>
    </row>
    <row r="65167" spans="21:25" x14ac:dyDescent="0.2">
      <c r="U65167" s="55"/>
      <c r="V65167" s="53"/>
      <c r="W65167" s="53"/>
      <c r="X65167" s="53"/>
      <c r="Y65167" s="55"/>
    </row>
    <row r="65168" spans="21:25" x14ac:dyDescent="0.2">
      <c r="U65168" s="55"/>
      <c r="V65168" s="53"/>
      <c r="W65168" s="53"/>
      <c r="X65168" s="53"/>
      <c r="Y65168" s="55"/>
    </row>
    <row r="65169" spans="21:25" x14ac:dyDescent="0.2">
      <c r="U65169" s="55"/>
      <c r="V65169" s="53"/>
      <c r="W65169" s="53"/>
      <c r="X65169" s="53"/>
      <c r="Y65169" s="55"/>
    </row>
    <row r="65170" spans="21:25" x14ac:dyDescent="0.2">
      <c r="U65170" s="55"/>
      <c r="V65170" s="53"/>
      <c r="W65170" s="53"/>
      <c r="X65170" s="53"/>
      <c r="Y65170" s="55"/>
    </row>
    <row r="65171" spans="21:25" x14ac:dyDescent="0.2">
      <c r="U65171" s="55"/>
      <c r="V65171" s="53"/>
      <c r="W65171" s="53"/>
      <c r="X65171" s="53"/>
      <c r="Y65171" s="55"/>
    </row>
    <row r="65172" spans="21:25" x14ac:dyDescent="0.2">
      <c r="U65172" s="55"/>
      <c r="V65172" s="53"/>
      <c r="W65172" s="53"/>
      <c r="X65172" s="53"/>
      <c r="Y65172" s="55"/>
    </row>
    <row r="65173" spans="21:25" x14ac:dyDescent="0.2">
      <c r="U65173" s="55"/>
      <c r="V65173" s="53"/>
      <c r="W65173" s="53"/>
      <c r="X65173" s="53"/>
      <c r="Y65173" s="55"/>
    </row>
    <row r="65174" spans="21:25" x14ac:dyDescent="0.2">
      <c r="U65174" s="55"/>
      <c r="V65174" s="53"/>
      <c r="W65174" s="53"/>
      <c r="X65174" s="53"/>
      <c r="Y65174" s="55"/>
    </row>
    <row r="65175" spans="21:25" x14ac:dyDescent="0.2">
      <c r="U65175" s="55"/>
      <c r="V65175" s="53"/>
      <c r="W65175" s="53"/>
      <c r="X65175" s="53"/>
      <c r="Y65175" s="55"/>
    </row>
    <row r="65176" spans="21:25" x14ac:dyDescent="0.2">
      <c r="U65176" s="55"/>
      <c r="V65176" s="53"/>
      <c r="W65176" s="53"/>
      <c r="X65176" s="53"/>
      <c r="Y65176" s="55"/>
    </row>
    <row r="65177" spans="21:25" x14ac:dyDescent="0.2">
      <c r="U65177" s="55"/>
      <c r="V65177" s="53"/>
      <c r="W65177" s="53"/>
      <c r="X65177" s="53"/>
      <c r="Y65177" s="55"/>
    </row>
    <row r="65178" spans="21:25" x14ac:dyDescent="0.2">
      <c r="U65178" s="55"/>
      <c r="V65178" s="53"/>
      <c r="W65178" s="53"/>
      <c r="X65178" s="53"/>
      <c r="Y65178" s="55"/>
    </row>
    <row r="65179" spans="21:25" x14ac:dyDescent="0.2">
      <c r="U65179" s="55"/>
      <c r="V65179" s="53"/>
      <c r="W65179" s="53"/>
      <c r="X65179" s="53"/>
      <c r="Y65179" s="55"/>
    </row>
    <row r="65180" spans="21:25" x14ac:dyDescent="0.2">
      <c r="U65180" s="55"/>
      <c r="V65180" s="53"/>
      <c r="W65180" s="53"/>
      <c r="X65180" s="53"/>
      <c r="Y65180" s="55"/>
    </row>
    <row r="65181" spans="21:25" x14ac:dyDescent="0.2">
      <c r="U65181" s="55"/>
      <c r="V65181" s="53"/>
      <c r="W65181" s="53"/>
      <c r="X65181" s="53"/>
      <c r="Y65181" s="55"/>
    </row>
    <row r="65182" spans="21:25" x14ac:dyDescent="0.2">
      <c r="U65182" s="55"/>
      <c r="V65182" s="53"/>
      <c r="W65182" s="53"/>
      <c r="X65182" s="53"/>
      <c r="Y65182" s="55"/>
    </row>
    <row r="65183" spans="21:25" x14ac:dyDescent="0.2">
      <c r="U65183" s="55"/>
      <c r="V65183" s="53"/>
      <c r="W65183" s="53"/>
      <c r="X65183" s="53"/>
      <c r="Y65183" s="55"/>
    </row>
    <row r="65184" spans="21:25" x14ac:dyDescent="0.2">
      <c r="U65184" s="55"/>
      <c r="V65184" s="53"/>
      <c r="W65184" s="53"/>
      <c r="X65184" s="53"/>
      <c r="Y65184" s="55"/>
    </row>
    <row r="65185" spans="21:25" x14ac:dyDescent="0.2">
      <c r="U65185" s="55"/>
      <c r="V65185" s="53"/>
      <c r="W65185" s="53"/>
      <c r="X65185" s="53"/>
      <c r="Y65185" s="55"/>
    </row>
    <row r="65186" spans="21:25" x14ac:dyDescent="0.2">
      <c r="U65186" s="55"/>
      <c r="V65186" s="53"/>
      <c r="W65186" s="53"/>
      <c r="X65186" s="53"/>
      <c r="Y65186" s="55"/>
    </row>
    <row r="65187" spans="21:25" x14ac:dyDescent="0.2">
      <c r="U65187" s="55"/>
      <c r="V65187" s="53"/>
      <c r="W65187" s="53"/>
      <c r="X65187" s="53"/>
      <c r="Y65187" s="55"/>
    </row>
    <row r="65188" spans="21:25" x14ac:dyDescent="0.2">
      <c r="U65188" s="55"/>
      <c r="V65188" s="53"/>
      <c r="W65188" s="53"/>
      <c r="X65188" s="53"/>
      <c r="Y65188" s="55"/>
    </row>
    <row r="65189" spans="21:25" x14ac:dyDescent="0.2">
      <c r="U65189" s="55"/>
      <c r="V65189" s="53"/>
      <c r="W65189" s="53"/>
      <c r="X65189" s="53"/>
      <c r="Y65189" s="55"/>
    </row>
    <row r="65190" spans="21:25" x14ac:dyDescent="0.2">
      <c r="U65190" s="55"/>
      <c r="V65190" s="53"/>
      <c r="W65190" s="53"/>
      <c r="X65190" s="53"/>
      <c r="Y65190" s="55"/>
    </row>
    <row r="65191" spans="21:25" x14ac:dyDescent="0.2">
      <c r="U65191" s="55"/>
      <c r="V65191" s="53"/>
      <c r="W65191" s="53"/>
      <c r="X65191" s="53"/>
      <c r="Y65191" s="55"/>
    </row>
    <row r="65192" spans="21:25" x14ac:dyDescent="0.2">
      <c r="U65192" s="55"/>
      <c r="V65192" s="53"/>
      <c r="W65192" s="53"/>
      <c r="X65192" s="53"/>
      <c r="Y65192" s="55"/>
    </row>
    <row r="65193" spans="21:25" x14ac:dyDescent="0.2">
      <c r="U65193" s="55"/>
      <c r="V65193" s="53"/>
      <c r="W65193" s="53"/>
      <c r="X65193" s="53"/>
      <c r="Y65193" s="55"/>
    </row>
    <row r="65194" spans="21:25" x14ac:dyDescent="0.2">
      <c r="U65194" s="55"/>
      <c r="V65194" s="53"/>
      <c r="W65194" s="53"/>
      <c r="X65194" s="53"/>
      <c r="Y65194" s="55"/>
    </row>
    <row r="65195" spans="21:25" x14ac:dyDescent="0.2">
      <c r="U65195" s="55"/>
      <c r="V65195" s="53"/>
      <c r="W65195" s="53"/>
      <c r="X65195" s="53"/>
      <c r="Y65195" s="55"/>
    </row>
    <row r="65196" spans="21:25" x14ac:dyDescent="0.2">
      <c r="U65196" s="55"/>
      <c r="V65196" s="53"/>
      <c r="W65196" s="53"/>
      <c r="X65196" s="53"/>
      <c r="Y65196" s="55"/>
    </row>
    <row r="65197" spans="21:25" x14ac:dyDescent="0.2">
      <c r="U65197" s="55"/>
      <c r="V65197" s="53"/>
      <c r="W65197" s="53"/>
      <c r="X65197" s="53"/>
      <c r="Y65197" s="55"/>
    </row>
    <row r="65198" spans="21:25" x14ac:dyDescent="0.2">
      <c r="U65198" s="55"/>
      <c r="V65198" s="53"/>
      <c r="W65198" s="53"/>
      <c r="X65198" s="53"/>
      <c r="Y65198" s="55"/>
    </row>
    <row r="65199" spans="21:25" x14ac:dyDescent="0.2">
      <c r="U65199" s="55"/>
      <c r="V65199" s="53"/>
      <c r="W65199" s="53"/>
      <c r="X65199" s="53"/>
      <c r="Y65199" s="55"/>
    </row>
    <row r="65200" spans="21:25" x14ac:dyDescent="0.2">
      <c r="U65200" s="55"/>
      <c r="V65200" s="53"/>
      <c r="W65200" s="53"/>
      <c r="X65200" s="53"/>
      <c r="Y65200" s="55"/>
    </row>
    <row r="65201" spans="21:25" x14ac:dyDescent="0.2">
      <c r="U65201" s="55"/>
      <c r="V65201" s="53"/>
      <c r="W65201" s="53"/>
      <c r="X65201" s="53"/>
      <c r="Y65201" s="55"/>
    </row>
    <row r="65202" spans="21:25" x14ac:dyDescent="0.2">
      <c r="U65202" s="55"/>
      <c r="V65202" s="53"/>
      <c r="W65202" s="53"/>
      <c r="X65202" s="53"/>
      <c r="Y65202" s="55"/>
    </row>
    <row r="65203" spans="21:25" x14ac:dyDescent="0.2">
      <c r="U65203" s="55"/>
      <c r="V65203" s="53"/>
      <c r="W65203" s="53"/>
      <c r="X65203" s="53"/>
      <c r="Y65203" s="55"/>
    </row>
    <row r="65204" spans="21:25" x14ac:dyDescent="0.2">
      <c r="U65204" s="55"/>
      <c r="V65204" s="53"/>
      <c r="W65204" s="53"/>
      <c r="X65204" s="53"/>
      <c r="Y65204" s="55"/>
    </row>
    <row r="65205" spans="21:25" x14ac:dyDescent="0.2">
      <c r="U65205" s="55"/>
      <c r="V65205" s="53"/>
      <c r="W65205" s="53"/>
      <c r="X65205" s="53"/>
      <c r="Y65205" s="55"/>
    </row>
    <row r="65206" spans="21:25" x14ac:dyDescent="0.2">
      <c r="U65206" s="55"/>
      <c r="V65206" s="53"/>
      <c r="W65206" s="53"/>
      <c r="X65206" s="53"/>
      <c r="Y65206" s="55"/>
    </row>
    <row r="65207" spans="21:25" x14ac:dyDescent="0.2">
      <c r="U65207" s="55"/>
      <c r="V65207" s="53"/>
      <c r="W65207" s="53"/>
      <c r="X65207" s="53"/>
      <c r="Y65207" s="55"/>
    </row>
    <row r="65208" spans="21:25" x14ac:dyDescent="0.2">
      <c r="U65208" s="55"/>
      <c r="V65208" s="53"/>
      <c r="W65208" s="53"/>
      <c r="X65208" s="53"/>
      <c r="Y65208" s="55"/>
    </row>
    <row r="65209" spans="21:25" x14ac:dyDescent="0.2">
      <c r="U65209" s="55"/>
      <c r="V65209" s="53"/>
      <c r="W65209" s="53"/>
      <c r="X65209" s="53"/>
      <c r="Y65209" s="55"/>
    </row>
    <row r="65210" spans="21:25" x14ac:dyDescent="0.2">
      <c r="U65210" s="55"/>
      <c r="V65210" s="53"/>
      <c r="W65210" s="53"/>
      <c r="X65210" s="53"/>
      <c r="Y65210" s="55"/>
    </row>
    <row r="65211" spans="21:25" x14ac:dyDescent="0.2">
      <c r="U65211" s="55"/>
      <c r="V65211" s="53"/>
      <c r="W65211" s="53"/>
      <c r="X65211" s="53"/>
      <c r="Y65211" s="55"/>
    </row>
    <row r="65212" spans="21:25" x14ac:dyDescent="0.2">
      <c r="U65212" s="55"/>
      <c r="V65212" s="53"/>
      <c r="W65212" s="53"/>
      <c r="X65212" s="53"/>
      <c r="Y65212" s="55"/>
    </row>
    <row r="65213" spans="21:25" x14ac:dyDescent="0.2">
      <c r="U65213" s="55"/>
      <c r="V65213" s="53"/>
      <c r="W65213" s="53"/>
      <c r="X65213" s="53"/>
      <c r="Y65213" s="55"/>
    </row>
    <row r="65214" spans="21:25" x14ac:dyDescent="0.2">
      <c r="U65214" s="55"/>
      <c r="V65214" s="53"/>
      <c r="W65214" s="53"/>
      <c r="X65214" s="53"/>
      <c r="Y65214" s="55"/>
    </row>
    <row r="65215" spans="21:25" x14ac:dyDescent="0.2">
      <c r="U65215" s="55"/>
      <c r="V65215" s="53"/>
      <c r="W65215" s="53"/>
      <c r="X65215" s="53"/>
      <c r="Y65215" s="55"/>
    </row>
    <row r="65216" spans="21:25" x14ac:dyDescent="0.2">
      <c r="U65216" s="55"/>
      <c r="V65216" s="53"/>
      <c r="W65216" s="53"/>
      <c r="X65216" s="53"/>
      <c r="Y65216" s="55"/>
    </row>
    <row r="65217" spans="21:25" x14ac:dyDescent="0.2">
      <c r="U65217" s="55"/>
      <c r="V65217" s="53"/>
      <c r="W65217" s="53"/>
      <c r="X65217" s="53"/>
      <c r="Y65217" s="55"/>
    </row>
    <row r="65218" spans="21:25" x14ac:dyDescent="0.2">
      <c r="U65218" s="55"/>
      <c r="V65218" s="53"/>
      <c r="W65218" s="53"/>
      <c r="X65218" s="53"/>
      <c r="Y65218" s="55"/>
    </row>
    <row r="65219" spans="21:25" x14ac:dyDescent="0.2">
      <c r="U65219" s="55"/>
      <c r="V65219" s="53"/>
      <c r="W65219" s="53"/>
      <c r="X65219" s="53"/>
      <c r="Y65219" s="55"/>
    </row>
    <row r="65220" spans="21:25" x14ac:dyDescent="0.2">
      <c r="U65220" s="55"/>
      <c r="V65220" s="53"/>
      <c r="W65220" s="53"/>
      <c r="X65220" s="53"/>
      <c r="Y65220" s="55"/>
    </row>
    <row r="65221" spans="21:25" x14ac:dyDescent="0.2">
      <c r="U65221" s="55"/>
      <c r="V65221" s="53"/>
      <c r="W65221" s="53"/>
      <c r="X65221" s="53"/>
      <c r="Y65221" s="55"/>
    </row>
    <row r="65222" spans="21:25" x14ac:dyDescent="0.2">
      <c r="U65222" s="55"/>
      <c r="V65222" s="53"/>
      <c r="W65222" s="53"/>
      <c r="X65222" s="53"/>
      <c r="Y65222" s="55"/>
    </row>
    <row r="65223" spans="21:25" x14ac:dyDescent="0.2">
      <c r="U65223" s="55"/>
      <c r="V65223" s="53"/>
      <c r="W65223" s="53"/>
      <c r="X65223" s="53"/>
      <c r="Y65223" s="55"/>
    </row>
    <row r="65224" spans="21:25" x14ac:dyDescent="0.2">
      <c r="U65224" s="55"/>
      <c r="V65224" s="53"/>
      <c r="W65224" s="53"/>
      <c r="X65224" s="53"/>
      <c r="Y65224" s="55"/>
    </row>
    <row r="65225" spans="21:25" x14ac:dyDescent="0.2">
      <c r="U65225" s="55"/>
      <c r="V65225" s="53"/>
      <c r="W65225" s="53"/>
      <c r="X65225" s="53"/>
      <c r="Y65225" s="55"/>
    </row>
    <row r="65226" spans="21:25" x14ac:dyDescent="0.2">
      <c r="U65226" s="55"/>
      <c r="V65226" s="53"/>
      <c r="W65226" s="53"/>
      <c r="X65226" s="53"/>
      <c r="Y65226" s="55"/>
    </row>
    <row r="65227" spans="21:25" x14ac:dyDescent="0.2">
      <c r="U65227" s="55"/>
      <c r="V65227" s="53"/>
      <c r="W65227" s="53"/>
      <c r="X65227" s="53"/>
      <c r="Y65227" s="55"/>
    </row>
    <row r="65228" spans="21:25" x14ac:dyDescent="0.2">
      <c r="U65228" s="55"/>
      <c r="V65228" s="53"/>
      <c r="W65228" s="53"/>
      <c r="X65228" s="53"/>
      <c r="Y65228" s="55"/>
    </row>
    <row r="65229" spans="21:25" x14ac:dyDescent="0.2">
      <c r="U65229" s="55"/>
      <c r="V65229" s="53"/>
      <c r="W65229" s="53"/>
      <c r="X65229" s="53"/>
      <c r="Y65229" s="55"/>
    </row>
    <row r="65230" spans="21:25" x14ac:dyDescent="0.2">
      <c r="U65230" s="55"/>
      <c r="V65230" s="53"/>
      <c r="W65230" s="53"/>
      <c r="X65230" s="53"/>
      <c r="Y65230" s="55"/>
    </row>
    <row r="65231" spans="21:25" x14ac:dyDescent="0.2">
      <c r="U65231" s="55"/>
      <c r="V65231" s="53"/>
      <c r="W65231" s="53"/>
      <c r="X65231" s="53"/>
      <c r="Y65231" s="55"/>
    </row>
    <row r="65232" spans="21:25" x14ac:dyDescent="0.2">
      <c r="U65232" s="55"/>
      <c r="V65232" s="53"/>
      <c r="W65232" s="53"/>
      <c r="X65232" s="53"/>
      <c r="Y65232" s="55"/>
    </row>
    <row r="65233" spans="21:25" x14ac:dyDescent="0.2">
      <c r="U65233" s="55"/>
      <c r="V65233" s="53"/>
      <c r="W65233" s="53"/>
      <c r="X65233" s="53"/>
      <c r="Y65233" s="55"/>
    </row>
    <row r="65234" spans="21:25" x14ac:dyDescent="0.2">
      <c r="U65234" s="55"/>
      <c r="V65234" s="53"/>
      <c r="W65234" s="53"/>
      <c r="X65234" s="53"/>
      <c r="Y65234" s="55"/>
    </row>
    <row r="65235" spans="21:25" x14ac:dyDescent="0.2">
      <c r="U65235" s="55"/>
      <c r="V65235" s="53"/>
      <c r="W65235" s="53"/>
      <c r="X65235" s="53"/>
      <c r="Y65235" s="55"/>
    </row>
    <row r="65236" spans="21:25" x14ac:dyDescent="0.2">
      <c r="U65236" s="55"/>
      <c r="V65236" s="53"/>
      <c r="W65236" s="53"/>
      <c r="X65236" s="53"/>
      <c r="Y65236" s="55"/>
    </row>
    <row r="65237" spans="21:25" x14ac:dyDescent="0.2">
      <c r="U65237" s="55"/>
      <c r="V65237" s="53"/>
      <c r="W65237" s="53"/>
      <c r="X65237" s="53"/>
      <c r="Y65237" s="55"/>
    </row>
    <row r="65238" spans="21:25" x14ac:dyDescent="0.2">
      <c r="U65238" s="55"/>
      <c r="V65238" s="53"/>
      <c r="W65238" s="53"/>
      <c r="X65238" s="53"/>
      <c r="Y65238" s="55"/>
    </row>
    <row r="65239" spans="21:25" x14ac:dyDescent="0.2">
      <c r="U65239" s="55"/>
      <c r="V65239" s="53"/>
      <c r="W65239" s="53"/>
      <c r="X65239" s="53"/>
      <c r="Y65239" s="55"/>
    </row>
    <row r="65240" spans="21:25" x14ac:dyDescent="0.2">
      <c r="U65240" s="55"/>
      <c r="V65240" s="53"/>
      <c r="W65240" s="53"/>
      <c r="X65240" s="53"/>
      <c r="Y65240" s="55"/>
    </row>
    <row r="65241" spans="21:25" x14ac:dyDescent="0.2">
      <c r="U65241" s="55"/>
      <c r="V65241" s="53"/>
      <c r="W65241" s="53"/>
      <c r="X65241" s="53"/>
      <c r="Y65241" s="55"/>
    </row>
    <row r="65242" spans="21:25" x14ac:dyDescent="0.2">
      <c r="U65242" s="55"/>
      <c r="V65242" s="53"/>
      <c r="W65242" s="53"/>
      <c r="X65242" s="53"/>
      <c r="Y65242" s="55"/>
    </row>
    <row r="65243" spans="21:25" x14ac:dyDescent="0.2">
      <c r="U65243" s="55"/>
      <c r="V65243" s="53"/>
      <c r="W65243" s="53"/>
      <c r="X65243" s="53"/>
      <c r="Y65243" s="55"/>
    </row>
    <row r="65244" spans="21:25" x14ac:dyDescent="0.2">
      <c r="U65244" s="55"/>
      <c r="V65244" s="53"/>
      <c r="W65244" s="53"/>
      <c r="X65244" s="53"/>
      <c r="Y65244" s="55"/>
    </row>
    <row r="65245" spans="21:25" x14ac:dyDescent="0.2">
      <c r="U65245" s="55"/>
      <c r="V65245" s="53"/>
      <c r="W65245" s="53"/>
      <c r="X65245" s="53"/>
      <c r="Y65245" s="55"/>
    </row>
    <row r="65246" spans="21:25" x14ac:dyDescent="0.2">
      <c r="U65246" s="55"/>
      <c r="V65246" s="53"/>
      <c r="W65246" s="53"/>
      <c r="X65246" s="53"/>
      <c r="Y65246" s="55"/>
    </row>
    <row r="65247" spans="21:25" x14ac:dyDescent="0.2">
      <c r="U65247" s="55"/>
      <c r="V65247" s="53"/>
      <c r="W65247" s="53"/>
      <c r="X65247" s="53"/>
      <c r="Y65247" s="55"/>
    </row>
    <row r="65248" spans="21:25" x14ac:dyDescent="0.2">
      <c r="U65248" s="55"/>
      <c r="V65248" s="53"/>
      <c r="W65248" s="53"/>
      <c r="X65248" s="53"/>
      <c r="Y65248" s="55"/>
    </row>
    <row r="65249" spans="21:25" x14ac:dyDescent="0.2">
      <c r="U65249" s="55"/>
      <c r="V65249" s="53"/>
      <c r="W65249" s="53"/>
      <c r="X65249" s="53"/>
      <c r="Y65249" s="55"/>
    </row>
    <row r="65250" spans="21:25" x14ac:dyDescent="0.2">
      <c r="U65250" s="55"/>
      <c r="V65250" s="53"/>
      <c r="W65250" s="53"/>
      <c r="X65250" s="53"/>
      <c r="Y65250" s="55"/>
    </row>
    <row r="65251" spans="21:25" x14ac:dyDescent="0.2">
      <c r="U65251" s="55"/>
      <c r="V65251" s="53"/>
      <c r="W65251" s="53"/>
      <c r="X65251" s="53"/>
      <c r="Y65251" s="55"/>
    </row>
    <row r="65252" spans="21:25" x14ac:dyDescent="0.2">
      <c r="U65252" s="55"/>
      <c r="V65252" s="53"/>
      <c r="W65252" s="53"/>
      <c r="X65252" s="53"/>
      <c r="Y65252" s="55"/>
    </row>
    <row r="65253" spans="21:25" x14ac:dyDescent="0.2">
      <c r="U65253" s="55"/>
      <c r="V65253" s="53"/>
      <c r="W65253" s="53"/>
      <c r="X65253" s="53"/>
      <c r="Y65253" s="55"/>
    </row>
    <row r="65254" spans="21:25" x14ac:dyDescent="0.2">
      <c r="U65254" s="55"/>
      <c r="V65254" s="53"/>
      <c r="W65254" s="53"/>
      <c r="X65254" s="53"/>
      <c r="Y65254" s="55"/>
    </row>
    <row r="65255" spans="21:25" x14ac:dyDescent="0.2">
      <c r="U65255" s="55"/>
      <c r="V65255" s="53"/>
      <c r="W65255" s="53"/>
      <c r="X65255" s="53"/>
      <c r="Y65255" s="55"/>
    </row>
    <row r="65256" spans="21:25" x14ac:dyDescent="0.2">
      <c r="U65256" s="55"/>
      <c r="V65256" s="53"/>
      <c r="W65256" s="53"/>
      <c r="X65256" s="53"/>
      <c r="Y65256" s="55"/>
    </row>
    <row r="65257" spans="21:25" x14ac:dyDescent="0.2">
      <c r="U65257" s="55"/>
      <c r="V65257" s="53"/>
      <c r="W65257" s="53"/>
      <c r="X65257" s="53"/>
      <c r="Y65257" s="55"/>
    </row>
    <row r="65258" spans="21:25" x14ac:dyDescent="0.2">
      <c r="U65258" s="55"/>
      <c r="V65258" s="53"/>
      <c r="W65258" s="53"/>
      <c r="X65258" s="53"/>
      <c r="Y65258" s="55"/>
    </row>
    <row r="65259" spans="21:25" x14ac:dyDescent="0.2">
      <c r="U65259" s="55"/>
      <c r="V65259" s="53"/>
      <c r="W65259" s="53"/>
      <c r="X65259" s="53"/>
      <c r="Y65259" s="55"/>
    </row>
    <row r="65260" spans="21:25" x14ac:dyDescent="0.2">
      <c r="U65260" s="55"/>
      <c r="V65260" s="53"/>
      <c r="W65260" s="53"/>
      <c r="X65260" s="53"/>
      <c r="Y65260" s="55"/>
    </row>
    <row r="65261" spans="21:25" x14ac:dyDescent="0.2">
      <c r="U65261" s="55"/>
      <c r="V65261" s="53"/>
      <c r="W65261" s="53"/>
      <c r="X65261" s="53"/>
      <c r="Y65261" s="55"/>
    </row>
    <row r="65262" spans="21:25" x14ac:dyDescent="0.2">
      <c r="U65262" s="55"/>
      <c r="V65262" s="53"/>
      <c r="W65262" s="53"/>
      <c r="X65262" s="53"/>
      <c r="Y65262" s="55"/>
    </row>
    <row r="65263" spans="21:25" x14ac:dyDescent="0.2">
      <c r="U65263" s="55"/>
      <c r="V65263" s="53"/>
      <c r="W65263" s="53"/>
      <c r="X65263" s="53"/>
      <c r="Y65263" s="55"/>
    </row>
    <row r="65264" spans="21:25" x14ac:dyDescent="0.2">
      <c r="U65264" s="55"/>
      <c r="V65264" s="53"/>
      <c r="W65264" s="53"/>
      <c r="X65264" s="53"/>
      <c r="Y65264" s="55"/>
    </row>
    <row r="65265" spans="21:25" x14ac:dyDescent="0.2">
      <c r="U65265" s="55"/>
      <c r="V65265" s="53"/>
      <c r="W65265" s="53"/>
      <c r="X65265" s="53"/>
      <c r="Y65265" s="55"/>
    </row>
    <row r="65266" spans="21:25" x14ac:dyDescent="0.2">
      <c r="U65266" s="55"/>
      <c r="V65266" s="53"/>
      <c r="W65266" s="53"/>
      <c r="X65266" s="53"/>
      <c r="Y65266" s="55"/>
    </row>
    <row r="65267" spans="21:25" x14ac:dyDescent="0.2">
      <c r="U65267" s="55"/>
      <c r="V65267" s="53"/>
      <c r="W65267" s="53"/>
      <c r="X65267" s="53"/>
      <c r="Y65267" s="55"/>
    </row>
    <row r="65268" spans="21:25" x14ac:dyDescent="0.2">
      <c r="U65268" s="55"/>
      <c r="V65268" s="53"/>
      <c r="W65268" s="53"/>
      <c r="X65268" s="53"/>
      <c r="Y65268" s="55"/>
    </row>
    <row r="65269" spans="21:25" x14ac:dyDescent="0.2">
      <c r="U65269" s="55"/>
      <c r="V65269" s="53"/>
      <c r="W65269" s="53"/>
      <c r="X65269" s="53"/>
      <c r="Y65269" s="55"/>
    </row>
    <row r="65270" spans="21:25" x14ac:dyDescent="0.2">
      <c r="U65270" s="55"/>
      <c r="V65270" s="53"/>
      <c r="W65270" s="53"/>
      <c r="X65270" s="53"/>
      <c r="Y65270" s="55"/>
    </row>
    <row r="65271" spans="21:25" x14ac:dyDescent="0.2">
      <c r="U65271" s="55"/>
      <c r="V65271" s="53"/>
      <c r="W65271" s="53"/>
      <c r="X65271" s="53"/>
      <c r="Y65271" s="55"/>
    </row>
    <row r="65272" spans="21:25" x14ac:dyDescent="0.2">
      <c r="U65272" s="55"/>
      <c r="V65272" s="53"/>
      <c r="W65272" s="53"/>
      <c r="X65272" s="53"/>
      <c r="Y65272" s="55"/>
    </row>
    <row r="65273" spans="21:25" x14ac:dyDescent="0.2">
      <c r="U65273" s="55"/>
      <c r="V65273" s="53"/>
      <c r="W65273" s="53"/>
      <c r="X65273" s="53"/>
      <c r="Y65273" s="55"/>
    </row>
    <row r="65274" spans="21:25" x14ac:dyDescent="0.2">
      <c r="U65274" s="55"/>
      <c r="V65274" s="53"/>
      <c r="W65274" s="53"/>
      <c r="X65274" s="53"/>
      <c r="Y65274" s="55"/>
    </row>
    <row r="65275" spans="21:25" x14ac:dyDescent="0.2">
      <c r="U65275" s="55"/>
      <c r="V65275" s="53"/>
      <c r="W65275" s="53"/>
      <c r="X65275" s="53"/>
      <c r="Y65275" s="55"/>
    </row>
    <row r="65276" spans="21:25" x14ac:dyDescent="0.2">
      <c r="U65276" s="55"/>
      <c r="V65276" s="53"/>
      <c r="W65276" s="53"/>
      <c r="X65276" s="53"/>
      <c r="Y65276" s="55"/>
    </row>
    <row r="65277" spans="21:25" x14ac:dyDescent="0.2">
      <c r="U65277" s="55"/>
      <c r="V65277" s="53"/>
      <c r="W65277" s="53"/>
      <c r="X65277" s="53"/>
      <c r="Y65277" s="55"/>
    </row>
    <row r="65278" spans="21:25" x14ac:dyDescent="0.2">
      <c r="U65278" s="55"/>
      <c r="V65278" s="53"/>
      <c r="W65278" s="53"/>
      <c r="X65278" s="53"/>
      <c r="Y65278" s="55"/>
    </row>
    <row r="65279" spans="21:25" x14ac:dyDescent="0.2">
      <c r="U65279" s="55"/>
      <c r="V65279" s="53"/>
      <c r="W65279" s="53"/>
      <c r="X65279" s="53"/>
      <c r="Y65279" s="55"/>
    </row>
    <row r="65280" spans="21:25" x14ac:dyDescent="0.2">
      <c r="U65280" s="55"/>
      <c r="V65280" s="53"/>
      <c r="W65280" s="53"/>
      <c r="X65280" s="53"/>
      <c r="Y65280" s="55"/>
    </row>
    <row r="65281" spans="21:25" x14ac:dyDescent="0.2">
      <c r="U65281" s="55"/>
      <c r="V65281" s="53"/>
      <c r="W65281" s="53"/>
      <c r="X65281" s="53"/>
      <c r="Y65281" s="55"/>
    </row>
    <row r="65282" spans="21:25" x14ac:dyDescent="0.2">
      <c r="U65282" s="55"/>
      <c r="V65282" s="53"/>
      <c r="W65282" s="53"/>
      <c r="X65282" s="53"/>
      <c r="Y65282" s="55"/>
    </row>
    <row r="65283" spans="21:25" x14ac:dyDescent="0.2">
      <c r="U65283" s="55"/>
      <c r="V65283" s="53"/>
      <c r="W65283" s="53"/>
      <c r="X65283" s="53"/>
      <c r="Y65283" s="55"/>
    </row>
    <row r="65284" spans="21:25" x14ac:dyDescent="0.2">
      <c r="U65284" s="55"/>
      <c r="V65284" s="53"/>
      <c r="W65284" s="53"/>
      <c r="X65284" s="53"/>
      <c r="Y65284" s="55"/>
    </row>
    <row r="65285" spans="21:25" x14ac:dyDescent="0.2">
      <c r="U65285" s="55"/>
      <c r="V65285" s="53"/>
      <c r="W65285" s="53"/>
      <c r="X65285" s="53"/>
      <c r="Y65285" s="55"/>
    </row>
    <row r="65286" spans="21:25" x14ac:dyDescent="0.2">
      <c r="U65286" s="55"/>
      <c r="V65286" s="53"/>
      <c r="W65286" s="53"/>
      <c r="X65286" s="53"/>
      <c r="Y65286" s="55"/>
    </row>
    <row r="65287" spans="21:25" x14ac:dyDescent="0.2">
      <c r="U65287" s="55"/>
      <c r="V65287" s="53"/>
      <c r="W65287" s="53"/>
      <c r="X65287" s="53"/>
      <c r="Y65287" s="55"/>
    </row>
    <row r="65288" spans="21:25" x14ac:dyDescent="0.2">
      <c r="U65288" s="55"/>
      <c r="V65288" s="53"/>
      <c r="W65288" s="53"/>
      <c r="X65288" s="53"/>
      <c r="Y65288" s="55"/>
    </row>
    <row r="65289" spans="21:25" x14ac:dyDescent="0.2">
      <c r="U65289" s="55"/>
      <c r="V65289" s="53"/>
      <c r="W65289" s="53"/>
      <c r="X65289" s="53"/>
      <c r="Y65289" s="55"/>
    </row>
    <row r="65290" spans="21:25" x14ac:dyDescent="0.2">
      <c r="U65290" s="55"/>
      <c r="V65290" s="53"/>
      <c r="W65290" s="53"/>
      <c r="X65290" s="53"/>
      <c r="Y65290" s="55"/>
    </row>
    <row r="65291" spans="21:25" x14ac:dyDescent="0.2">
      <c r="U65291" s="55"/>
      <c r="V65291" s="53"/>
      <c r="W65291" s="53"/>
      <c r="X65291" s="53"/>
      <c r="Y65291" s="55"/>
    </row>
    <row r="65292" spans="21:25" x14ac:dyDescent="0.2">
      <c r="U65292" s="55"/>
      <c r="V65292" s="53"/>
      <c r="W65292" s="53"/>
      <c r="X65292" s="53"/>
      <c r="Y65292" s="55"/>
    </row>
    <row r="65293" spans="21:25" x14ac:dyDescent="0.2">
      <c r="U65293" s="55"/>
      <c r="V65293" s="53"/>
      <c r="W65293" s="53"/>
      <c r="X65293" s="53"/>
      <c r="Y65293" s="55"/>
    </row>
    <row r="65294" spans="21:25" x14ac:dyDescent="0.2">
      <c r="U65294" s="55"/>
      <c r="V65294" s="53"/>
      <c r="W65294" s="53"/>
      <c r="X65294" s="53"/>
      <c r="Y65294" s="55"/>
    </row>
    <row r="65295" spans="21:25" x14ac:dyDescent="0.2">
      <c r="U65295" s="55"/>
      <c r="V65295" s="53"/>
      <c r="W65295" s="53"/>
      <c r="X65295" s="53"/>
      <c r="Y65295" s="55"/>
    </row>
    <row r="65296" spans="21:25" x14ac:dyDescent="0.2">
      <c r="U65296" s="55"/>
      <c r="V65296" s="53"/>
      <c r="W65296" s="53"/>
      <c r="X65296" s="53"/>
      <c r="Y65296" s="55"/>
    </row>
    <row r="65297" spans="21:25" x14ac:dyDescent="0.2">
      <c r="U65297" s="55"/>
      <c r="V65297" s="53"/>
      <c r="W65297" s="53"/>
      <c r="X65297" s="53"/>
      <c r="Y65297" s="55"/>
    </row>
    <row r="65298" spans="21:25" x14ac:dyDescent="0.2">
      <c r="U65298" s="55"/>
      <c r="V65298" s="53"/>
      <c r="W65298" s="53"/>
      <c r="X65298" s="53"/>
      <c r="Y65298" s="55"/>
    </row>
    <row r="65299" spans="21:25" x14ac:dyDescent="0.2">
      <c r="U65299" s="55"/>
      <c r="V65299" s="53"/>
      <c r="W65299" s="53"/>
      <c r="X65299" s="53"/>
      <c r="Y65299" s="55"/>
    </row>
    <row r="65300" spans="21:25" x14ac:dyDescent="0.2">
      <c r="U65300" s="55"/>
      <c r="V65300" s="53"/>
      <c r="W65300" s="53"/>
      <c r="X65300" s="53"/>
      <c r="Y65300" s="55"/>
    </row>
    <row r="65301" spans="21:25" x14ac:dyDescent="0.2">
      <c r="U65301" s="55"/>
      <c r="V65301" s="53"/>
      <c r="W65301" s="53"/>
      <c r="X65301" s="53"/>
      <c r="Y65301" s="55"/>
    </row>
    <row r="65302" spans="21:25" x14ac:dyDescent="0.2">
      <c r="U65302" s="55"/>
      <c r="V65302" s="53"/>
      <c r="W65302" s="53"/>
      <c r="X65302" s="53"/>
      <c r="Y65302" s="55"/>
    </row>
    <row r="65303" spans="21:25" x14ac:dyDescent="0.2">
      <c r="U65303" s="55"/>
      <c r="V65303" s="53"/>
      <c r="W65303" s="53"/>
      <c r="X65303" s="53"/>
      <c r="Y65303" s="55"/>
    </row>
    <row r="65304" spans="21:25" x14ac:dyDescent="0.2">
      <c r="U65304" s="55"/>
      <c r="V65304" s="53"/>
      <c r="W65304" s="53"/>
      <c r="X65304" s="53"/>
      <c r="Y65304" s="55"/>
    </row>
    <row r="65305" spans="21:25" x14ac:dyDescent="0.2">
      <c r="U65305" s="55"/>
      <c r="V65305" s="53"/>
      <c r="W65305" s="53"/>
      <c r="X65305" s="53"/>
      <c r="Y65305" s="55"/>
    </row>
    <row r="65306" spans="21:25" x14ac:dyDescent="0.2">
      <c r="U65306" s="55"/>
      <c r="V65306" s="53"/>
      <c r="W65306" s="53"/>
      <c r="X65306" s="53"/>
      <c r="Y65306" s="55"/>
    </row>
    <row r="65307" spans="21:25" x14ac:dyDescent="0.2">
      <c r="U65307" s="55"/>
      <c r="V65307" s="53"/>
      <c r="W65307" s="53"/>
      <c r="X65307" s="53"/>
      <c r="Y65307" s="55"/>
    </row>
    <row r="65308" spans="21:25" x14ac:dyDescent="0.2">
      <c r="U65308" s="55"/>
      <c r="V65308" s="53"/>
      <c r="W65308" s="53"/>
      <c r="X65308" s="53"/>
      <c r="Y65308" s="55"/>
    </row>
    <row r="65309" spans="21:25" x14ac:dyDescent="0.2">
      <c r="U65309" s="55"/>
      <c r="V65309" s="53"/>
      <c r="W65309" s="53"/>
      <c r="X65309" s="53"/>
      <c r="Y65309" s="55"/>
    </row>
    <row r="65310" spans="21:25" x14ac:dyDescent="0.2">
      <c r="U65310" s="55"/>
      <c r="V65310" s="53"/>
      <c r="W65310" s="53"/>
      <c r="X65310" s="53"/>
      <c r="Y65310" s="55"/>
    </row>
    <row r="65311" spans="21:25" x14ac:dyDescent="0.2">
      <c r="U65311" s="55"/>
      <c r="V65311" s="53"/>
      <c r="W65311" s="53"/>
      <c r="X65311" s="53"/>
      <c r="Y65311" s="55"/>
    </row>
    <row r="65312" spans="21:25" x14ac:dyDescent="0.2">
      <c r="U65312" s="55"/>
      <c r="V65312" s="53"/>
      <c r="W65312" s="53"/>
      <c r="X65312" s="53"/>
      <c r="Y65312" s="55"/>
    </row>
    <row r="65313" spans="21:25" x14ac:dyDescent="0.2">
      <c r="U65313" s="55"/>
      <c r="V65313" s="53"/>
      <c r="W65313" s="53"/>
      <c r="X65313" s="53"/>
      <c r="Y65313" s="55"/>
    </row>
    <row r="65314" spans="21:25" x14ac:dyDescent="0.2">
      <c r="U65314" s="55"/>
      <c r="V65314" s="53"/>
      <c r="W65314" s="53"/>
      <c r="X65314" s="53"/>
      <c r="Y65314" s="55"/>
    </row>
    <row r="65315" spans="21:25" x14ac:dyDescent="0.2">
      <c r="U65315" s="55"/>
      <c r="V65315" s="53"/>
      <c r="W65315" s="53"/>
      <c r="X65315" s="53"/>
      <c r="Y65315" s="55"/>
    </row>
    <row r="65316" spans="21:25" x14ac:dyDescent="0.2">
      <c r="U65316" s="55"/>
      <c r="V65316" s="53"/>
      <c r="W65316" s="53"/>
      <c r="X65316" s="53"/>
      <c r="Y65316" s="55"/>
    </row>
    <row r="65317" spans="21:25" x14ac:dyDescent="0.2">
      <c r="U65317" s="55"/>
      <c r="V65317" s="53"/>
      <c r="W65317" s="53"/>
      <c r="X65317" s="53"/>
      <c r="Y65317" s="55"/>
    </row>
    <row r="65318" spans="21:25" x14ac:dyDescent="0.2">
      <c r="U65318" s="55"/>
      <c r="V65318" s="53"/>
      <c r="W65318" s="53"/>
      <c r="X65318" s="53"/>
      <c r="Y65318" s="55"/>
    </row>
    <row r="65319" spans="21:25" x14ac:dyDescent="0.2">
      <c r="U65319" s="55"/>
      <c r="V65319" s="53"/>
      <c r="W65319" s="53"/>
      <c r="X65319" s="53"/>
      <c r="Y65319" s="55"/>
    </row>
    <row r="65320" spans="21:25" x14ac:dyDescent="0.2">
      <c r="U65320" s="55"/>
      <c r="V65320" s="53"/>
      <c r="W65320" s="53"/>
      <c r="X65320" s="53"/>
      <c r="Y65320" s="55"/>
    </row>
    <row r="65321" spans="21:25" x14ac:dyDescent="0.2">
      <c r="U65321" s="55"/>
      <c r="V65321" s="53"/>
      <c r="W65321" s="53"/>
      <c r="X65321" s="53"/>
      <c r="Y65321" s="55"/>
    </row>
    <row r="65322" spans="21:25" x14ac:dyDescent="0.2">
      <c r="U65322" s="55"/>
      <c r="V65322" s="53"/>
      <c r="W65322" s="53"/>
      <c r="X65322" s="53"/>
      <c r="Y65322" s="55"/>
    </row>
    <row r="65323" spans="21:25" x14ac:dyDescent="0.2">
      <c r="U65323" s="55"/>
      <c r="V65323" s="53"/>
      <c r="W65323" s="53"/>
      <c r="X65323" s="53"/>
      <c r="Y65323" s="55"/>
    </row>
    <row r="65324" spans="21:25" x14ac:dyDescent="0.2">
      <c r="U65324" s="55"/>
      <c r="V65324" s="53"/>
      <c r="W65324" s="53"/>
      <c r="X65324" s="53"/>
      <c r="Y65324" s="55"/>
    </row>
    <row r="65325" spans="21:25" x14ac:dyDescent="0.2">
      <c r="U65325" s="55"/>
      <c r="V65325" s="53"/>
      <c r="W65325" s="53"/>
      <c r="X65325" s="53"/>
      <c r="Y65325" s="55"/>
    </row>
    <row r="65326" spans="21:25" x14ac:dyDescent="0.2">
      <c r="U65326" s="55"/>
      <c r="V65326" s="53"/>
      <c r="W65326" s="53"/>
      <c r="X65326" s="53"/>
      <c r="Y65326" s="55"/>
    </row>
    <row r="65327" spans="21:25" x14ac:dyDescent="0.2">
      <c r="U65327" s="55"/>
      <c r="V65327" s="53"/>
      <c r="W65327" s="53"/>
      <c r="X65327" s="53"/>
      <c r="Y65327" s="55"/>
    </row>
    <row r="65328" spans="21:25" x14ac:dyDescent="0.2">
      <c r="U65328" s="55"/>
      <c r="V65328" s="53"/>
      <c r="W65328" s="53"/>
      <c r="X65328" s="53"/>
      <c r="Y65328" s="55"/>
    </row>
    <row r="65329" spans="21:25" x14ac:dyDescent="0.2">
      <c r="U65329" s="55"/>
      <c r="V65329" s="53"/>
      <c r="W65329" s="53"/>
      <c r="X65329" s="53"/>
      <c r="Y65329" s="55"/>
    </row>
    <row r="65330" spans="21:25" x14ac:dyDescent="0.2">
      <c r="U65330" s="55"/>
      <c r="V65330" s="53"/>
      <c r="W65330" s="53"/>
      <c r="X65330" s="53"/>
      <c r="Y65330" s="55"/>
    </row>
    <row r="65331" spans="21:25" x14ac:dyDescent="0.2">
      <c r="U65331" s="55"/>
      <c r="V65331" s="53"/>
      <c r="W65331" s="53"/>
      <c r="X65331" s="53"/>
      <c r="Y65331" s="55"/>
    </row>
    <row r="65332" spans="21:25" x14ac:dyDescent="0.2">
      <c r="U65332" s="55"/>
      <c r="V65332" s="53"/>
      <c r="W65332" s="53"/>
      <c r="X65332" s="53"/>
      <c r="Y65332" s="55"/>
    </row>
    <row r="65333" spans="21:25" x14ac:dyDescent="0.2">
      <c r="U65333" s="55"/>
      <c r="V65333" s="53"/>
      <c r="W65333" s="53"/>
      <c r="X65333" s="53"/>
      <c r="Y65333" s="55"/>
    </row>
    <row r="65334" spans="21:25" x14ac:dyDescent="0.2">
      <c r="U65334" s="55"/>
      <c r="V65334" s="53"/>
      <c r="W65334" s="53"/>
      <c r="X65334" s="53"/>
      <c r="Y65334" s="55"/>
    </row>
    <row r="65335" spans="21:25" x14ac:dyDescent="0.2">
      <c r="U65335" s="55"/>
      <c r="V65335" s="53"/>
      <c r="W65335" s="53"/>
      <c r="X65335" s="53"/>
      <c r="Y65335" s="55"/>
    </row>
    <row r="65336" spans="21:25" x14ac:dyDescent="0.2">
      <c r="U65336" s="55"/>
      <c r="V65336" s="53"/>
      <c r="W65336" s="53"/>
      <c r="X65336" s="53"/>
      <c r="Y65336" s="55"/>
    </row>
    <row r="65337" spans="21:25" x14ac:dyDescent="0.2">
      <c r="U65337" s="55"/>
      <c r="V65337" s="53"/>
      <c r="W65337" s="53"/>
      <c r="X65337" s="53"/>
      <c r="Y65337" s="55"/>
    </row>
    <row r="65338" spans="21:25" x14ac:dyDescent="0.2">
      <c r="U65338" s="55"/>
      <c r="V65338" s="53"/>
      <c r="W65338" s="53"/>
      <c r="X65338" s="53"/>
      <c r="Y65338" s="55"/>
    </row>
    <row r="65339" spans="21:25" x14ac:dyDescent="0.2">
      <c r="U65339" s="55"/>
      <c r="V65339" s="53"/>
      <c r="W65339" s="53"/>
      <c r="X65339" s="53"/>
      <c r="Y65339" s="55"/>
    </row>
    <row r="65340" spans="21:25" x14ac:dyDescent="0.2">
      <c r="U65340" s="55"/>
      <c r="V65340" s="53"/>
      <c r="W65340" s="53"/>
      <c r="X65340" s="53"/>
      <c r="Y65340" s="55"/>
    </row>
    <row r="65341" spans="21:25" x14ac:dyDescent="0.2">
      <c r="U65341" s="55"/>
      <c r="V65341" s="53"/>
      <c r="W65341" s="53"/>
      <c r="X65341" s="53"/>
      <c r="Y65341" s="55"/>
    </row>
    <row r="65342" spans="21:25" x14ac:dyDescent="0.2">
      <c r="U65342" s="55"/>
      <c r="V65342" s="53"/>
      <c r="W65342" s="53"/>
      <c r="X65342" s="53"/>
      <c r="Y65342" s="55"/>
    </row>
    <row r="65343" spans="21:25" x14ac:dyDescent="0.2">
      <c r="U65343" s="55"/>
      <c r="V65343" s="53"/>
      <c r="W65343" s="53"/>
      <c r="X65343" s="53"/>
      <c r="Y65343" s="55"/>
    </row>
    <row r="65344" spans="21:25" x14ac:dyDescent="0.2">
      <c r="U65344" s="55"/>
      <c r="V65344" s="53"/>
      <c r="W65344" s="53"/>
      <c r="X65344" s="53"/>
      <c r="Y65344" s="55"/>
    </row>
    <row r="65345" spans="21:25" x14ac:dyDescent="0.2">
      <c r="U65345" s="55"/>
      <c r="V65345" s="53"/>
      <c r="W65345" s="53"/>
      <c r="X65345" s="53"/>
      <c r="Y65345" s="55"/>
    </row>
    <row r="65346" spans="21:25" x14ac:dyDescent="0.2">
      <c r="U65346" s="55"/>
      <c r="V65346" s="53"/>
      <c r="W65346" s="53"/>
      <c r="X65346" s="53"/>
      <c r="Y65346" s="55"/>
    </row>
    <row r="65347" spans="21:25" x14ac:dyDescent="0.2">
      <c r="U65347" s="55"/>
      <c r="V65347" s="53"/>
      <c r="W65347" s="53"/>
      <c r="X65347" s="53"/>
      <c r="Y65347" s="55"/>
    </row>
    <row r="65348" spans="21:25" x14ac:dyDescent="0.2">
      <c r="U65348" s="55"/>
      <c r="V65348" s="53"/>
      <c r="W65348" s="53"/>
      <c r="X65348" s="53"/>
      <c r="Y65348" s="55"/>
    </row>
    <row r="65349" spans="21:25" x14ac:dyDescent="0.2">
      <c r="U65349" s="55"/>
      <c r="V65349" s="53"/>
      <c r="W65349" s="53"/>
      <c r="X65349" s="53"/>
      <c r="Y65349" s="55"/>
    </row>
    <row r="65350" spans="21:25" x14ac:dyDescent="0.2">
      <c r="U65350" s="55"/>
      <c r="V65350" s="53"/>
      <c r="W65350" s="53"/>
      <c r="X65350" s="53"/>
      <c r="Y65350" s="55"/>
    </row>
    <row r="65351" spans="21:25" x14ac:dyDescent="0.2">
      <c r="U65351" s="55"/>
      <c r="V65351" s="53"/>
      <c r="W65351" s="53"/>
      <c r="X65351" s="53"/>
      <c r="Y65351" s="55"/>
    </row>
    <row r="65352" spans="21:25" x14ac:dyDescent="0.2">
      <c r="U65352" s="55"/>
      <c r="V65352" s="53"/>
      <c r="W65352" s="53"/>
      <c r="X65352" s="53"/>
      <c r="Y65352" s="55"/>
    </row>
    <row r="65353" spans="21:25" x14ac:dyDescent="0.2">
      <c r="U65353" s="55"/>
      <c r="V65353" s="53"/>
      <c r="W65353" s="53"/>
      <c r="X65353" s="53"/>
      <c r="Y65353" s="55"/>
    </row>
    <row r="65354" spans="21:25" x14ac:dyDescent="0.2">
      <c r="U65354" s="55"/>
      <c r="V65354" s="53"/>
      <c r="W65354" s="53"/>
      <c r="X65354" s="53"/>
      <c r="Y65354" s="55"/>
    </row>
    <row r="65355" spans="21:25" x14ac:dyDescent="0.2">
      <c r="U65355" s="55"/>
      <c r="V65355" s="53"/>
      <c r="W65355" s="53"/>
      <c r="X65355" s="53"/>
      <c r="Y65355" s="55"/>
    </row>
    <row r="65356" spans="21:25" x14ac:dyDescent="0.2">
      <c r="U65356" s="55"/>
      <c r="V65356" s="53"/>
      <c r="W65356" s="53"/>
      <c r="X65356" s="53"/>
      <c r="Y65356" s="55"/>
    </row>
    <row r="65357" spans="21:25" x14ac:dyDescent="0.2">
      <c r="U65357" s="55"/>
      <c r="V65357" s="53"/>
      <c r="W65357" s="53"/>
      <c r="X65357" s="53"/>
      <c r="Y65357" s="55"/>
    </row>
    <row r="65358" spans="21:25" x14ac:dyDescent="0.2">
      <c r="U65358" s="55"/>
      <c r="V65358" s="53"/>
      <c r="W65358" s="53"/>
      <c r="X65358" s="53"/>
      <c r="Y65358" s="55"/>
    </row>
    <row r="65359" spans="21:25" x14ac:dyDescent="0.2">
      <c r="U65359" s="55"/>
      <c r="V65359" s="53"/>
      <c r="W65359" s="53"/>
      <c r="X65359" s="53"/>
      <c r="Y65359" s="55"/>
    </row>
    <row r="65360" spans="21:25" x14ac:dyDescent="0.2">
      <c r="U65360" s="55"/>
      <c r="V65360" s="53"/>
      <c r="W65360" s="53"/>
      <c r="X65360" s="53"/>
      <c r="Y65360" s="55"/>
    </row>
    <row r="65361" spans="21:25" x14ac:dyDescent="0.2">
      <c r="U65361" s="55"/>
      <c r="V65361" s="53"/>
      <c r="W65361" s="53"/>
      <c r="X65361" s="53"/>
      <c r="Y65361" s="55"/>
    </row>
    <row r="65362" spans="21:25" x14ac:dyDescent="0.2">
      <c r="U65362" s="55"/>
      <c r="V65362" s="53"/>
      <c r="W65362" s="53"/>
      <c r="X65362" s="53"/>
      <c r="Y65362" s="55"/>
    </row>
    <row r="65363" spans="21:25" x14ac:dyDescent="0.2">
      <c r="U65363" s="55"/>
      <c r="V65363" s="53"/>
      <c r="W65363" s="53"/>
      <c r="X65363" s="53"/>
      <c r="Y65363" s="55"/>
    </row>
    <row r="65364" spans="21:25" x14ac:dyDescent="0.2">
      <c r="U65364" s="55"/>
      <c r="V65364" s="53"/>
      <c r="W65364" s="53"/>
      <c r="X65364" s="53"/>
      <c r="Y65364" s="55"/>
    </row>
    <row r="65365" spans="21:25" x14ac:dyDescent="0.2">
      <c r="U65365" s="55"/>
      <c r="V65365" s="53"/>
      <c r="W65365" s="53"/>
      <c r="X65365" s="53"/>
      <c r="Y65365" s="55"/>
    </row>
    <row r="65366" spans="21:25" x14ac:dyDescent="0.2">
      <c r="U65366" s="55"/>
      <c r="V65366" s="53"/>
      <c r="W65366" s="53"/>
      <c r="X65366" s="53"/>
      <c r="Y65366" s="55"/>
    </row>
    <row r="65367" spans="21:25" x14ac:dyDescent="0.2">
      <c r="U65367" s="55"/>
      <c r="V65367" s="53"/>
      <c r="W65367" s="53"/>
      <c r="X65367" s="53"/>
      <c r="Y65367" s="55"/>
    </row>
    <row r="65368" spans="21:25" x14ac:dyDescent="0.2">
      <c r="U65368" s="55"/>
      <c r="V65368" s="53"/>
      <c r="W65368" s="53"/>
      <c r="X65368" s="53"/>
      <c r="Y65368" s="55"/>
    </row>
    <row r="65369" spans="21:25" x14ac:dyDescent="0.2">
      <c r="U65369" s="55"/>
      <c r="V65369" s="53"/>
      <c r="W65369" s="53"/>
      <c r="X65369" s="53"/>
      <c r="Y65369" s="55"/>
    </row>
    <row r="65370" spans="21:25" x14ac:dyDescent="0.2">
      <c r="U65370" s="55"/>
      <c r="V65370" s="53"/>
      <c r="W65370" s="53"/>
      <c r="X65370" s="53"/>
      <c r="Y65370" s="55"/>
    </row>
    <row r="65371" spans="21:25" x14ac:dyDescent="0.2">
      <c r="U65371" s="55"/>
      <c r="V65371" s="53"/>
      <c r="W65371" s="53"/>
      <c r="X65371" s="53"/>
      <c r="Y65371" s="55"/>
    </row>
    <row r="65372" spans="21:25" x14ac:dyDescent="0.2">
      <c r="U65372" s="55"/>
      <c r="V65372" s="53"/>
      <c r="W65372" s="53"/>
      <c r="X65372" s="53"/>
      <c r="Y65372" s="55"/>
    </row>
    <row r="65373" spans="21:25" x14ac:dyDescent="0.2">
      <c r="U65373" s="55"/>
      <c r="V65373" s="53"/>
      <c r="W65373" s="53"/>
      <c r="X65373" s="53"/>
      <c r="Y65373" s="55"/>
    </row>
    <row r="65374" spans="21:25" x14ac:dyDescent="0.2">
      <c r="U65374" s="55"/>
      <c r="V65374" s="53"/>
      <c r="W65374" s="53"/>
      <c r="X65374" s="53"/>
      <c r="Y65374" s="55"/>
    </row>
    <row r="65375" spans="21:25" x14ac:dyDescent="0.2">
      <c r="U65375" s="55"/>
      <c r="V65375" s="53"/>
      <c r="W65375" s="53"/>
      <c r="X65375" s="53"/>
      <c r="Y65375" s="55"/>
    </row>
    <row r="65376" spans="21:25" x14ac:dyDescent="0.2">
      <c r="U65376" s="55"/>
      <c r="V65376" s="53"/>
      <c r="W65376" s="53"/>
      <c r="X65376" s="53"/>
      <c r="Y65376" s="55"/>
    </row>
    <row r="65377" spans="21:25" x14ac:dyDescent="0.2">
      <c r="U65377" s="55"/>
      <c r="V65377" s="53"/>
      <c r="W65377" s="53"/>
      <c r="X65377" s="53"/>
      <c r="Y65377" s="55"/>
    </row>
    <row r="65378" spans="21:25" x14ac:dyDescent="0.2">
      <c r="U65378" s="55"/>
      <c r="V65378" s="53"/>
      <c r="W65378" s="53"/>
      <c r="X65378" s="53"/>
      <c r="Y65378" s="55"/>
    </row>
    <row r="65379" spans="21:25" x14ac:dyDescent="0.2">
      <c r="U65379" s="55"/>
      <c r="V65379" s="53"/>
      <c r="W65379" s="53"/>
      <c r="X65379" s="53"/>
      <c r="Y65379" s="55"/>
    </row>
    <row r="65380" spans="21:25" x14ac:dyDescent="0.2">
      <c r="U65380" s="55"/>
      <c r="V65380" s="53"/>
      <c r="W65380" s="53"/>
      <c r="X65380" s="53"/>
      <c r="Y65380" s="55"/>
    </row>
    <row r="65381" spans="21:25" x14ac:dyDescent="0.2">
      <c r="U65381" s="55"/>
      <c r="V65381" s="53"/>
      <c r="W65381" s="53"/>
      <c r="X65381" s="53"/>
      <c r="Y65381" s="55"/>
    </row>
    <row r="65382" spans="21:25" x14ac:dyDescent="0.2">
      <c r="U65382" s="55"/>
      <c r="V65382" s="53"/>
      <c r="W65382" s="53"/>
      <c r="X65382" s="53"/>
      <c r="Y65382" s="55"/>
    </row>
    <row r="65383" spans="21:25" x14ac:dyDescent="0.2">
      <c r="U65383" s="55"/>
      <c r="V65383" s="53"/>
      <c r="W65383" s="53"/>
      <c r="X65383" s="53"/>
      <c r="Y65383" s="55"/>
    </row>
    <row r="65384" spans="21:25" x14ac:dyDescent="0.2">
      <c r="U65384" s="55"/>
      <c r="V65384" s="53"/>
      <c r="W65384" s="53"/>
      <c r="X65384" s="53"/>
      <c r="Y65384" s="55"/>
    </row>
    <row r="65385" spans="21:25" x14ac:dyDescent="0.2">
      <c r="U65385" s="55"/>
      <c r="V65385" s="53"/>
      <c r="W65385" s="53"/>
      <c r="X65385" s="53"/>
      <c r="Y65385" s="55"/>
    </row>
    <row r="65386" spans="21:25" x14ac:dyDescent="0.2">
      <c r="U65386" s="55"/>
      <c r="V65386" s="53"/>
      <c r="W65386" s="53"/>
      <c r="X65386" s="53"/>
      <c r="Y65386" s="55"/>
    </row>
    <row r="65387" spans="21:25" x14ac:dyDescent="0.2">
      <c r="U65387" s="55"/>
      <c r="V65387" s="53"/>
      <c r="W65387" s="53"/>
      <c r="X65387" s="53"/>
      <c r="Y65387" s="55"/>
    </row>
    <row r="65388" spans="21:25" x14ac:dyDescent="0.2">
      <c r="U65388" s="55"/>
      <c r="V65388" s="53"/>
      <c r="W65388" s="53"/>
      <c r="X65388" s="53"/>
      <c r="Y65388" s="55"/>
    </row>
    <row r="65389" spans="21:25" x14ac:dyDescent="0.2">
      <c r="U65389" s="55"/>
      <c r="V65389" s="53"/>
      <c r="W65389" s="53"/>
      <c r="X65389" s="53"/>
      <c r="Y65389" s="55"/>
    </row>
    <row r="65390" spans="21:25" x14ac:dyDescent="0.2">
      <c r="U65390" s="55"/>
      <c r="V65390" s="53"/>
      <c r="W65390" s="53"/>
      <c r="X65390" s="53"/>
      <c r="Y65390" s="55"/>
    </row>
    <row r="65391" spans="21:25" x14ac:dyDescent="0.2">
      <c r="U65391" s="55"/>
      <c r="V65391" s="53"/>
      <c r="W65391" s="53"/>
      <c r="X65391" s="53"/>
      <c r="Y65391" s="55"/>
    </row>
    <row r="65392" spans="21:25" x14ac:dyDescent="0.2">
      <c r="U65392" s="55"/>
      <c r="V65392" s="53"/>
      <c r="W65392" s="53"/>
      <c r="X65392" s="53"/>
      <c r="Y65392" s="55"/>
    </row>
    <row r="65393" spans="21:25" x14ac:dyDescent="0.2">
      <c r="U65393" s="55"/>
      <c r="V65393" s="53"/>
      <c r="W65393" s="53"/>
      <c r="X65393" s="53"/>
      <c r="Y65393" s="55"/>
    </row>
    <row r="65394" spans="21:25" x14ac:dyDescent="0.2">
      <c r="U65394" s="55"/>
      <c r="V65394" s="53"/>
      <c r="W65394" s="53"/>
      <c r="X65394" s="53"/>
      <c r="Y65394" s="55"/>
    </row>
    <row r="65395" spans="21:25" x14ac:dyDescent="0.2">
      <c r="U65395" s="55"/>
      <c r="V65395" s="53"/>
      <c r="W65395" s="53"/>
      <c r="X65395" s="53"/>
      <c r="Y65395" s="55"/>
    </row>
    <row r="65396" spans="21:25" x14ac:dyDescent="0.2">
      <c r="U65396" s="55"/>
      <c r="V65396" s="53"/>
      <c r="W65396" s="53"/>
      <c r="X65396" s="53"/>
      <c r="Y65396" s="55"/>
    </row>
    <row r="65397" spans="21:25" x14ac:dyDescent="0.2">
      <c r="U65397" s="55"/>
      <c r="V65397" s="53"/>
      <c r="W65397" s="53"/>
      <c r="X65397" s="53"/>
      <c r="Y65397" s="55"/>
    </row>
    <row r="65398" spans="21:25" x14ac:dyDescent="0.2">
      <c r="U65398" s="55"/>
      <c r="V65398" s="53"/>
      <c r="W65398" s="53"/>
      <c r="X65398" s="53"/>
      <c r="Y65398" s="55"/>
    </row>
    <row r="65399" spans="21:25" x14ac:dyDescent="0.2">
      <c r="U65399" s="55"/>
      <c r="V65399" s="53"/>
      <c r="W65399" s="53"/>
      <c r="X65399" s="53"/>
      <c r="Y65399" s="55"/>
    </row>
    <row r="65400" spans="21:25" x14ac:dyDescent="0.2">
      <c r="U65400" s="55"/>
      <c r="V65400" s="53"/>
      <c r="W65400" s="53"/>
      <c r="X65400" s="53"/>
      <c r="Y65400" s="55"/>
    </row>
    <row r="65401" spans="21:25" x14ac:dyDescent="0.2">
      <c r="U65401" s="55"/>
      <c r="V65401" s="53"/>
      <c r="W65401" s="53"/>
      <c r="X65401" s="53"/>
      <c r="Y65401" s="55"/>
    </row>
    <row r="65402" spans="21:25" x14ac:dyDescent="0.2">
      <c r="U65402" s="55"/>
      <c r="V65402" s="53"/>
      <c r="W65402" s="53"/>
      <c r="X65402" s="53"/>
      <c r="Y65402" s="55"/>
    </row>
    <row r="65403" spans="21:25" x14ac:dyDescent="0.2">
      <c r="U65403" s="55"/>
      <c r="V65403" s="53"/>
      <c r="W65403" s="53"/>
      <c r="X65403" s="53"/>
      <c r="Y65403" s="55"/>
    </row>
    <row r="65404" spans="21:25" x14ac:dyDescent="0.2">
      <c r="U65404" s="55"/>
      <c r="V65404" s="53"/>
      <c r="W65404" s="53"/>
      <c r="X65404" s="53"/>
      <c r="Y65404" s="55"/>
    </row>
    <row r="65405" spans="21:25" x14ac:dyDescent="0.2">
      <c r="U65405" s="55"/>
      <c r="V65405" s="53"/>
      <c r="W65405" s="53"/>
      <c r="X65405" s="53"/>
      <c r="Y65405" s="55"/>
    </row>
    <row r="65406" spans="21:25" x14ac:dyDescent="0.2">
      <c r="U65406" s="55"/>
      <c r="V65406" s="53"/>
      <c r="W65406" s="53"/>
      <c r="X65406" s="53"/>
      <c r="Y65406" s="55"/>
    </row>
    <row r="65407" spans="21:25" x14ac:dyDescent="0.2">
      <c r="U65407" s="55"/>
      <c r="V65407" s="53"/>
      <c r="W65407" s="53"/>
      <c r="X65407" s="53"/>
      <c r="Y65407" s="55"/>
    </row>
    <row r="65408" spans="21:25" x14ac:dyDescent="0.2">
      <c r="U65408" s="55"/>
      <c r="V65408" s="53"/>
      <c r="W65408" s="53"/>
      <c r="X65408" s="53"/>
      <c r="Y65408" s="55"/>
    </row>
    <row r="65409" spans="21:25" x14ac:dyDescent="0.2">
      <c r="U65409" s="55"/>
      <c r="V65409" s="53"/>
      <c r="W65409" s="53"/>
      <c r="X65409" s="53"/>
      <c r="Y65409" s="55"/>
    </row>
    <row r="65410" spans="21:25" x14ac:dyDescent="0.2">
      <c r="U65410" s="55"/>
      <c r="V65410" s="53"/>
      <c r="W65410" s="53"/>
      <c r="X65410" s="53"/>
      <c r="Y65410" s="55"/>
    </row>
    <row r="65411" spans="21:25" x14ac:dyDescent="0.2">
      <c r="U65411" s="55"/>
      <c r="V65411" s="53"/>
      <c r="W65411" s="53"/>
      <c r="X65411" s="53"/>
      <c r="Y65411" s="55"/>
    </row>
    <row r="65412" spans="21:25" x14ac:dyDescent="0.2">
      <c r="U65412" s="55"/>
      <c r="V65412" s="53"/>
      <c r="W65412" s="53"/>
      <c r="X65412" s="53"/>
      <c r="Y65412" s="55"/>
    </row>
    <row r="65413" spans="21:25" x14ac:dyDescent="0.2">
      <c r="U65413" s="55"/>
      <c r="V65413" s="53"/>
      <c r="W65413" s="53"/>
      <c r="X65413" s="53"/>
      <c r="Y65413" s="55"/>
    </row>
    <row r="65414" spans="21:25" x14ac:dyDescent="0.2">
      <c r="U65414" s="55"/>
      <c r="V65414" s="53"/>
      <c r="W65414" s="53"/>
      <c r="X65414" s="53"/>
      <c r="Y65414" s="55"/>
    </row>
    <row r="65415" spans="21:25" x14ac:dyDescent="0.2">
      <c r="U65415" s="55"/>
      <c r="V65415" s="53"/>
      <c r="W65415" s="53"/>
      <c r="X65415" s="53"/>
      <c r="Y65415" s="55"/>
    </row>
    <row r="65416" spans="21:25" x14ac:dyDescent="0.2">
      <c r="U65416" s="55"/>
      <c r="V65416" s="53"/>
      <c r="W65416" s="53"/>
      <c r="X65416" s="53"/>
      <c r="Y65416" s="55"/>
    </row>
    <row r="65417" spans="21:25" x14ac:dyDescent="0.2">
      <c r="U65417" s="55"/>
      <c r="V65417" s="53"/>
      <c r="W65417" s="53"/>
      <c r="X65417" s="53"/>
      <c r="Y65417" s="55"/>
    </row>
    <row r="65418" spans="21:25" x14ac:dyDescent="0.2">
      <c r="U65418" s="55"/>
      <c r="V65418" s="53"/>
      <c r="W65418" s="53"/>
      <c r="X65418" s="53"/>
      <c r="Y65418" s="55"/>
    </row>
    <row r="65419" spans="21:25" x14ac:dyDescent="0.2">
      <c r="U65419" s="55"/>
      <c r="V65419" s="53"/>
      <c r="W65419" s="53"/>
      <c r="X65419" s="53"/>
      <c r="Y65419" s="55"/>
    </row>
    <row r="65420" spans="21:25" x14ac:dyDescent="0.2">
      <c r="U65420" s="55"/>
      <c r="V65420" s="53"/>
      <c r="W65420" s="53"/>
      <c r="X65420" s="53"/>
      <c r="Y65420" s="55"/>
    </row>
    <row r="65421" spans="21:25" x14ac:dyDescent="0.2">
      <c r="U65421" s="55"/>
      <c r="V65421" s="53"/>
      <c r="W65421" s="53"/>
      <c r="X65421" s="53"/>
      <c r="Y65421" s="55"/>
    </row>
    <row r="65422" spans="21:25" x14ac:dyDescent="0.2">
      <c r="U65422" s="55"/>
      <c r="V65422" s="53"/>
      <c r="W65422" s="53"/>
      <c r="X65422" s="53"/>
      <c r="Y65422" s="55"/>
    </row>
    <row r="65423" spans="21:25" x14ac:dyDescent="0.2">
      <c r="U65423" s="55"/>
      <c r="V65423" s="53"/>
      <c r="W65423" s="53"/>
      <c r="X65423" s="53"/>
      <c r="Y65423" s="55"/>
    </row>
    <row r="65424" spans="21:25" x14ac:dyDescent="0.2">
      <c r="U65424" s="55"/>
      <c r="V65424" s="53"/>
      <c r="W65424" s="53"/>
      <c r="X65424" s="53"/>
      <c r="Y65424" s="55"/>
    </row>
    <row r="65425" spans="21:25" x14ac:dyDescent="0.2">
      <c r="U65425" s="55"/>
      <c r="V65425" s="53"/>
      <c r="W65425" s="53"/>
      <c r="X65425" s="53"/>
      <c r="Y65425" s="55"/>
    </row>
    <row r="65426" spans="21:25" x14ac:dyDescent="0.2">
      <c r="U65426" s="55"/>
      <c r="V65426" s="53"/>
      <c r="W65426" s="53"/>
      <c r="X65426" s="53"/>
      <c r="Y65426" s="55"/>
    </row>
    <row r="65427" spans="21:25" x14ac:dyDescent="0.2">
      <c r="U65427" s="55"/>
      <c r="V65427" s="53"/>
      <c r="W65427" s="53"/>
      <c r="X65427" s="53"/>
      <c r="Y65427" s="55"/>
    </row>
    <row r="65428" spans="21:25" x14ac:dyDescent="0.2">
      <c r="U65428" s="55"/>
      <c r="V65428" s="53"/>
      <c r="W65428" s="53"/>
      <c r="X65428" s="53"/>
      <c r="Y65428" s="55"/>
    </row>
    <row r="65429" spans="21:25" x14ac:dyDescent="0.2">
      <c r="U65429" s="55"/>
      <c r="V65429" s="53"/>
      <c r="W65429" s="53"/>
      <c r="X65429" s="53"/>
      <c r="Y65429" s="55"/>
    </row>
    <row r="65430" spans="21:25" x14ac:dyDescent="0.2">
      <c r="U65430" s="55"/>
      <c r="V65430" s="53"/>
      <c r="W65430" s="53"/>
      <c r="X65430" s="53"/>
      <c r="Y65430" s="55"/>
    </row>
    <row r="65431" spans="21:25" x14ac:dyDescent="0.2">
      <c r="U65431" s="55"/>
      <c r="V65431" s="53"/>
      <c r="W65431" s="53"/>
      <c r="X65431" s="53"/>
      <c r="Y65431" s="55"/>
    </row>
    <row r="65432" spans="21:25" x14ac:dyDescent="0.2">
      <c r="U65432" s="55"/>
      <c r="V65432" s="53"/>
      <c r="W65432" s="53"/>
      <c r="X65432" s="53"/>
      <c r="Y65432" s="55"/>
    </row>
    <row r="65433" spans="21:25" x14ac:dyDescent="0.2">
      <c r="U65433" s="55"/>
      <c r="V65433" s="53"/>
      <c r="W65433" s="53"/>
      <c r="X65433" s="53"/>
      <c r="Y65433" s="55"/>
    </row>
    <row r="65434" spans="21:25" x14ac:dyDescent="0.2">
      <c r="U65434" s="55"/>
      <c r="V65434" s="53"/>
      <c r="W65434" s="53"/>
      <c r="X65434" s="53"/>
      <c r="Y65434" s="55"/>
    </row>
    <row r="65435" spans="21:25" x14ac:dyDescent="0.2">
      <c r="U65435" s="55"/>
      <c r="V65435" s="53"/>
      <c r="W65435" s="53"/>
      <c r="X65435" s="53"/>
      <c r="Y65435" s="55"/>
    </row>
    <row r="65436" spans="21:25" x14ac:dyDescent="0.2">
      <c r="U65436" s="55"/>
      <c r="V65436" s="53"/>
      <c r="W65436" s="53"/>
      <c r="X65436" s="53"/>
      <c r="Y65436" s="55"/>
    </row>
    <row r="65437" spans="21:25" x14ac:dyDescent="0.2">
      <c r="U65437" s="55"/>
      <c r="V65437" s="53"/>
      <c r="W65437" s="53"/>
      <c r="X65437" s="53"/>
      <c r="Y65437" s="55"/>
    </row>
    <row r="65438" spans="21:25" x14ac:dyDescent="0.2">
      <c r="U65438" s="55"/>
      <c r="V65438" s="53"/>
      <c r="W65438" s="53"/>
      <c r="X65438" s="53"/>
      <c r="Y65438" s="55"/>
    </row>
    <row r="65439" spans="21:25" x14ac:dyDescent="0.2">
      <c r="U65439" s="55"/>
      <c r="V65439" s="53"/>
      <c r="W65439" s="53"/>
      <c r="X65439" s="53"/>
      <c r="Y65439" s="55"/>
    </row>
    <row r="65440" spans="21:25" x14ac:dyDescent="0.2">
      <c r="U65440" s="55"/>
      <c r="V65440" s="53"/>
      <c r="W65440" s="53"/>
      <c r="X65440" s="53"/>
      <c r="Y65440" s="55"/>
    </row>
    <row r="65441" spans="21:25" x14ac:dyDescent="0.2">
      <c r="U65441" s="55"/>
      <c r="V65441" s="53"/>
      <c r="W65441" s="53"/>
      <c r="X65441" s="53"/>
      <c r="Y65441" s="55"/>
    </row>
    <row r="65442" spans="21:25" x14ac:dyDescent="0.2">
      <c r="U65442" s="55"/>
      <c r="V65442" s="53"/>
      <c r="W65442" s="53"/>
      <c r="X65442" s="53"/>
      <c r="Y65442" s="55"/>
    </row>
    <row r="65443" spans="21:25" x14ac:dyDescent="0.2">
      <c r="U65443" s="55"/>
      <c r="V65443" s="53"/>
      <c r="W65443" s="53"/>
      <c r="X65443" s="53"/>
      <c r="Y65443" s="55"/>
    </row>
    <row r="65444" spans="21:25" x14ac:dyDescent="0.2">
      <c r="U65444" s="55"/>
      <c r="V65444" s="53"/>
      <c r="W65444" s="53"/>
      <c r="X65444" s="53"/>
      <c r="Y65444" s="55"/>
    </row>
    <row r="65445" spans="21:25" x14ac:dyDescent="0.2">
      <c r="U65445" s="55"/>
      <c r="V65445" s="53"/>
      <c r="W65445" s="53"/>
      <c r="X65445" s="53"/>
      <c r="Y65445" s="55"/>
    </row>
    <row r="65446" spans="21:25" x14ac:dyDescent="0.2">
      <c r="U65446" s="55"/>
      <c r="V65446" s="53"/>
      <c r="W65446" s="53"/>
      <c r="X65446" s="53"/>
      <c r="Y65446" s="55"/>
    </row>
    <row r="65447" spans="21:25" x14ac:dyDescent="0.2">
      <c r="U65447" s="55"/>
      <c r="V65447" s="53"/>
      <c r="W65447" s="53"/>
      <c r="X65447" s="53"/>
      <c r="Y65447" s="55"/>
    </row>
    <row r="65448" spans="21:25" x14ac:dyDescent="0.2">
      <c r="U65448" s="55"/>
      <c r="V65448" s="53"/>
      <c r="W65448" s="53"/>
      <c r="X65448" s="53"/>
      <c r="Y65448" s="55"/>
    </row>
    <row r="65449" spans="21:25" x14ac:dyDescent="0.2">
      <c r="U65449" s="55"/>
      <c r="V65449" s="53"/>
      <c r="W65449" s="53"/>
      <c r="X65449" s="53"/>
      <c r="Y65449" s="55"/>
    </row>
    <row r="65450" spans="21:25" x14ac:dyDescent="0.2">
      <c r="U65450" s="55"/>
      <c r="V65450" s="53"/>
      <c r="W65450" s="53"/>
      <c r="X65450" s="53"/>
      <c r="Y65450" s="55"/>
    </row>
    <row r="65451" spans="21:25" x14ac:dyDescent="0.2">
      <c r="U65451" s="55"/>
      <c r="V65451" s="53"/>
      <c r="W65451" s="53"/>
      <c r="X65451" s="53"/>
      <c r="Y65451" s="55"/>
    </row>
    <row r="65452" spans="21:25" x14ac:dyDescent="0.2">
      <c r="U65452" s="55"/>
      <c r="V65452" s="53"/>
      <c r="W65452" s="53"/>
      <c r="X65452" s="53"/>
      <c r="Y65452" s="55"/>
    </row>
    <row r="65453" spans="21:25" x14ac:dyDescent="0.2">
      <c r="U65453" s="55"/>
      <c r="V65453" s="53"/>
      <c r="W65453" s="53"/>
      <c r="X65453" s="53"/>
      <c r="Y65453" s="55"/>
    </row>
    <row r="65454" spans="21:25" x14ac:dyDescent="0.2">
      <c r="U65454" s="55"/>
      <c r="V65454" s="53"/>
      <c r="W65454" s="53"/>
      <c r="X65454" s="53"/>
      <c r="Y65454" s="55"/>
    </row>
    <row r="65455" spans="21:25" x14ac:dyDescent="0.2">
      <c r="U65455" s="55"/>
      <c r="V65455" s="53"/>
      <c r="W65455" s="53"/>
      <c r="X65455" s="53"/>
      <c r="Y65455" s="55"/>
    </row>
    <row r="65456" spans="21:25" x14ac:dyDescent="0.2">
      <c r="U65456" s="55"/>
      <c r="V65456" s="53"/>
      <c r="W65456" s="53"/>
      <c r="X65456" s="53"/>
      <c r="Y65456" s="55"/>
    </row>
    <row r="65457" spans="21:25" x14ac:dyDescent="0.2">
      <c r="U65457" s="55"/>
      <c r="V65457" s="53"/>
      <c r="W65457" s="53"/>
      <c r="X65457" s="53"/>
      <c r="Y65457" s="55"/>
    </row>
    <row r="65458" spans="21:25" x14ac:dyDescent="0.2">
      <c r="U65458" s="55"/>
      <c r="V65458" s="53"/>
      <c r="W65458" s="53"/>
      <c r="X65458" s="53"/>
      <c r="Y65458" s="55"/>
    </row>
    <row r="65459" spans="21:25" x14ac:dyDescent="0.2">
      <c r="U65459" s="55"/>
      <c r="V65459" s="53"/>
      <c r="W65459" s="53"/>
      <c r="X65459" s="53"/>
      <c r="Y65459" s="55"/>
    </row>
    <row r="65460" spans="21:25" x14ac:dyDescent="0.2">
      <c r="U65460" s="55"/>
      <c r="V65460" s="53"/>
      <c r="W65460" s="53"/>
      <c r="X65460" s="53"/>
      <c r="Y65460" s="55"/>
    </row>
    <row r="65461" spans="21:25" x14ac:dyDescent="0.2">
      <c r="U65461" s="55"/>
      <c r="V65461" s="53"/>
      <c r="W65461" s="53"/>
      <c r="X65461" s="53"/>
      <c r="Y65461" s="55"/>
    </row>
    <row r="65462" spans="21:25" x14ac:dyDescent="0.2">
      <c r="U65462" s="55"/>
      <c r="V65462" s="53"/>
      <c r="W65462" s="53"/>
      <c r="X65462" s="53"/>
      <c r="Y65462" s="55"/>
    </row>
    <row r="65463" spans="21:25" x14ac:dyDescent="0.2">
      <c r="U65463" s="55"/>
      <c r="V65463" s="53"/>
      <c r="W65463" s="53"/>
      <c r="X65463" s="53"/>
      <c r="Y65463" s="55"/>
    </row>
    <row r="65464" spans="21:25" x14ac:dyDescent="0.2">
      <c r="U65464" s="55"/>
      <c r="V65464" s="53"/>
      <c r="W65464" s="53"/>
      <c r="X65464" s="53"/>
      <c r="Y65464" s="55"/>
    </row>
    <row r="65465" spans="21:25" x14ac:dyDescent="0.2">
      <c r="U65465" s="55"/>
      <c r="V65465" s="53"/>
      <c r="W65465" s="53"/>
      <c r="X65465" s="53"/>
      <c r="Y65465" s="55"/>
    </row>
    <row r="65466" spans="21:25" x14ac:dyDescent="0.2">
      <c r="U65466" s="55"/>
      <c r="V65466" s="53"/>
      <c r="W65466" s="53"/>
      <c r="X65466" s="53"/>
      <c r="Y65466" s="55"/>
    </row>
    <row r="65467" spans="21:25" x14ac:dyDescent="0.2">
      <c r="U65467" s="55"/>
      <c r="V65467" s="53"/>
      <c r="W65467" s="53"/>
      <c r="X65467" s="53"/>
      <c r="Y65467" s="55"/>
    </row>
    <row r="65468" spans="21:25" x14ac:dyDescent="0.2">
      <c r="U65468" s="55"/>
      <c r="V65468" s="53"/>
      <c r="W65468" s="53"/>
      <c r="X65468" s="53"/>
      <c r="Y65468" s="55"/>
    </row>
    <row r="65469" spans="21:25" x14ac:dyDescent="0.2">
      <c r="U65469" s="55"/>
      <c r="V65469" s="53"/>
      <c r="W65469" s="53"/>
      <c r="X65469" s="53"/>
      <c r="Y65469" s="55"/>
    </row>
    <row r="65470" spans="21:25" x14ac:dyDescent="0.2">
      <c r="U65470" s="55"/>
      <c r="V65470" s="53"/>
      <c r="W65470" s="53"/>
      <c r="X65470" s="53"/>
      <c r="Y65470" s="55"/>
    </row>
    <row r="65471" spans="21:25" x14ac:dyDescent="0.2">
      <c r="U65471" s="55"/>
      <c r="V65471" s="53"/>
      <c r="W65471" s="53"/>
      <c r="X65471" s="53"/>
      <c r="Y65471" s="55"/>
    </row>
    <row r="65472" spans="21:25" x14ac:dyDescent="0.2">
      <c r="U65472" s="55"/>
      <c r="V65472" s="53"/>
      <c r="W65472" s="53"/>
      <c r="X65472" s="53"/>
      <c r="Y65472" s="55"/>
    </row>
    <row r="65473" spans="21:25" x14ac:dyDescent="0.2">
      <c r="U65473" s="55"/>
      <c r="V65473" s="53"/>
      <c r="W65473" s="53"/>
      <c r="X65473" s="53"/>
      <c r="Y65473" s="55"/>
    </row>
    <row r="65474" spans="21:25" x14ac:dyDescent="0.2">
      <c r="U65474" s="55"/>
      <c r="V65474" s="53"/>
      <c r="W65474" s="53"/>
      <c r="X65474" s="53"/>
      <c r="Y65474" s="55"/>
    </row>
    <row r="65475" spans="21:25" x14ac:dyDescent="0.2">
      <c r="U65475" s="55"/>
      <c r="V65475" s="53"/>
      <c r="W65475" s="53"/>
      <c r="X65475" s="53"/>
      <c r="Y65475" s="55"/>
    </row>
    <row r="65476" spans="21:25" x14ac:dyDescent="0.2">
      <c r="U65476" s="55"/>
      <c r="V65476" s="53"/>
      <c r="W65476" s="53"/>
      <c r="X65476" s="53"/>
      <c r="Y65476" s="55"/>
    </row>
    <row r="65477" spans="21:25" x14ac:dyDescent="0.2">
      <c r="U65477" s="55"/>
      <c r="V65477" s="53"/>
      <c r="W65477" s="53"/>
      <c r="X65477" s="53"/>
      <c r="Y65477" s="55"/>
    </row>
    <row r="65478" spans="21:25" x14ac:dyDescent="0.2">
      <c r="U65478" s="55"/>
      <c r="V65478" s="53"/>
      <c r="W65478" s="53"/>
      <c r="X65478" s="53"/>
      <c r="Y65478" s="55"/>
    </row>
    <row r="65479" spans="21:25" x14ac:dyDescent="0.2">
      <c r="U65479" s="55"/>
      <c r="V65479" s="53"/>
      <c r="W65479" s="53"/>
      <c r="X65479" s="53"/>
      <c r="Y65479" s="55"/>
    </row>
    <row r="65480" spans="21:25" x14ac:dyDescent="0.2">
      <c r="U65480" s="55"/>
      <c r="V65480" s="53"/>
      <c r="W65480" s="53"/>
      <c r="X65480" s="53"/>
      <c r="Y65480" s="55"/>
    </row>
    <row r="65481" spans="21:25" x14ac:dyDescent="0.2">
      <c r="U65481" s="55"/>
      <c r="V65481" s="53"/>
      <c r="W65481" s="53"/>
      <c r="X65481" s="53"/>
      <c r="Y65481" s="55"/>
    </row>
    <row r="65482" spans="21:25" x14ac:dyDescent="0.2">
      <c r="U65482" s="55"/>
      <c r="V65482" s="53"/>
      <c r="W65482" s="53"/>
      <c r="X65482" s="53"/>
      <c r="Y65482" s="55"/>
    </row>
    <row r="65483" spans="21:25" x14ac:dyDescent="0.2">
      <c r="U65483" s="55"/>
      <c r="V65483" s="53"/>
      <c r="W65483" s="53"/>
      <c r="X65483" s="53"/>
      <c r="Y65483" s="55"/>
    </row>
    <row r="65484" spans="21:25" x14ac:dyDescent="0.2">
      <c r="U65484" s="55"/>
      <c r="V65484" s="53"/>
      <c r="W65484" s="53"/>
      <c r="X65484" s="53"/>
      <c r="Y65484" s="55"/>
    </row>
    <row r="65485" spans="21:25" x14ac:dyDescent="0.2">
      <c r="U65485" s="55"/>
      <c r="V65485" s="53"/>
      <c r="W65485" s="53"/>
      <c r="X65485" s="53"/>
      <c r="Y65485" s="55"/>
    </row>
    <row r="65486" spans="21:25" x14ac:dyDescent="0.2">
      <c r="U65486" s="55"/>
      <c r="V65486" s="53"/>
      <c r="W65486" s="53"/>
      <c r="X65486" s="53"/>
      <c r="Y65486" s="55"/>
    </row>
    <row r="65487" spans="21:25" x14ac:dyDescent="0.2">
      <c r="U65487" s="55"/>
      <c r="V65487" s="53"/>
      <c r="W65487" s="53"/>
      <c r="X65487" s="53"/>
      <c r="Y65487" s="55"/>
    </row>
    <row r="65488" spans="21:25" x14ac:dyDescent="0.2">
      <c r="U65488" s="55"/>
      <c r="V65488" s="53"/>
      <c r="W65488" s="53"/>
      <c r="X65488" s="53"/>
      <c r="Y65488" s="55"/>
    </row>
    <row r="65489" spans="21:25" x14ac:dyDescent="0.2">
      <c r="U65489" s="55"/>
      <c r="V65489" s="53"/>
      <c r="W65489" s="53"/>
      <c r="X65489" s="53"/>
      <c r="Y65489" s="55"/>
    </row>
    <row r="65490" spans="21:25" x14ac:dyDescent="0.2">
      <c r="U65490" s="55"/>
      <c r="V65490" s="53"/>
      <c r="W65490" s="53"/>
      <c r="X65490" s="53"/>
      <c r="Y65490" s="55"/>
    </row>
    <row r="65491" spans="21:25" x14ac:dyDescent="0.2">
      <c r="U65491" s="55"/>
      <c r="V65491" s="53"/>
      <c r="W65491" s="53"/>
      <c r="X65491" s="53"/>
      <c r="Y65491" s="55"/>
    </row>
    <row r="65492" spans="21:25" x14ac:dyDescent="0.2">
      <c r="U65492" s="55"/>
      <c r="V65492" s="53"/>
      <c r="W65492" s="53"/>
      <c r="X65492" s="53"/>
      <c r="Y65492" s="55"/>
    </row>
    <row r="65493" spans="21:25" x14ac:dyDescent="0.2">
      <c r="U65493" s="55"/>
      <c r="V65493" s="53"/>
      <c r="W65493" s="53"/>
      <c r="X65493" s="53"/>
      <c r="Y65493" s="55"/>
    </row>
    <row r="65494" spans="21:25" x14ac:dyDescent="0.2">
      <c r="U65494" s="55"/>
      <c r="V65494" s="53"/>
      <c r="W65494" s="53"/>
      <c r="X65494" s="53"/>
      <c r="Y65494" s="55"/>
    </row>
    <row r="65495" spans="21:25" x14ac:dyDescent="0.2">
      <c r="U65495" s="55"/>
      <c r="V65495" s="53"/>
      <c r="W65495" s="53"/>
      <c r="X65495" s="53"/>
      <c r="Y65495" s="55"/>
    </row>
    <row r="65496" spans="21:25" x14ac:dyDescent="0.2">
      <c r="U65496" s="55"/>
      <c r="V65496" s="53"/>
      <c r="W65496" s="53"/>
      <c r="X65496" s="53"/>
      <c r="Y65496" s="55"/>
    </row>
    <row r="65497" spans="21:25" x14ac:dyDescent="0.2">
      <c r="U65497" s="55"/>
      <c r="V65497" s="53"/>
      <c r="W65497" s="53"/>
      <c r="X65497" s="53"/>
      <c r="Y65497" s="55"/>
    </row>
    <row r="65498" spans="21:25" x14ac:dyDescent="0.2">
      <c r="U65498" s="55"/>
      <c r="V65498" s="53"/>
      <c r="W65498" s="53"/>
      <c r="X65498" s="53"/>
      <c r="Y65498" s="55"/>
    </row>
    <row r="65499" spans="21:25" x14ac:dyDescent="0.2">
      <c r="U65499" s="55"/>
      <c r="V65499" s="53"/>
      <c r="W65499" s="53"/>
      <c r="X65499" s="53"/>
      <c r="Y65499" s="55"/>
    </row>
    <row r="65500" spans="21:25" x14ac:dyDescent="0.2">
      <c r="U65500" s="55"/>
      <c r="V65500" s="53"/>
      <c r="W65500" s="53"/>
      <c r="X65500" s="53"/>
      <c r="Y65500" s="55"/>
    </row>
    <row r="65501" spans="21:25" x14ac:dyDescent="0.2">
      <c r="U65501" s="55"/>
      <c r="V65501" s="53"/>
      <c r="W65501" s="53"/>
      <c r="X65501" s="53"/>
      <c r="Y65501" s="55"/>
    </row>
    <row r="65502" spans="21:25" x14ac:dyDescent="0.2">
      <c r="U65502" s="55"/>
      <c r="V65502" s="53"/>
      <c r="W65502" s="53"/>
      <c r="X65502" s="53"/>
      <c r="Y65502" s="55"/>
    </row>
    <row r="65503" spans="21:25" x14ac:dyDescent="0.2">
      <c r="U65503" s="55"/>
      <c r="V65503" s="53"/>
      <c r="W65503" s="53"/>
      <c r="X65503" s="53"/>
      <c r="Y65503" s="55"/>
    </row>
    <row r="65504" spans="21:25" x14ac:dyDescent="0.2">
      <c r="U65504" s="55"/>
      <c r="V65504" s="53"/>
      <c r="W65504" s="53"/>
      <c r="X65504" s="53"/>
      <c r="Y65504" s="55"/>
    </row>
    <row r="65505" spans="21:25" x14ac:dyDescent="0.2">
      <c r="U65505" s="55"/>
      <c r="V65505" s="53"/>
      <c r="W65505" s="53"/>
      <c r="X65505" s="53"/>
      <c r="Y65505" s="55"/>
    </row>
    <row r="65506" spans="21:25" x14ac:dyDescent="0.2">
      <c r="U65506" s="55"/>
      <c r="V65506" s="53"/>
      <c r="W65506" s="53"/>
      <c r="X65506" s="53"/>
      <c r="Y65506" s="55"/>
    </row>
    <row r="65507" spans="21:25" x14ac:dyDescent="0.2">
      <c r="U65507" s="55"/>
      <c r="V65507" s="53"/>
      <c r="W65507" s="53"/>
      <c r="X65507" s="53"/>
      <c r="Y65507" s="55"/>
    </row>
    <row r="65508" spans="21:25" x14ac:dyDescent="0.2">
      <c r="U65508" s="55"/>
      <c r="V65508" s="53"/>
      <c r="W65508" s="53"/>
      <c r="X65508" s="53"/>
      <c r="Y65508" s="55"/>
    </row>
    <row r="65509" spans="21:25" x14ac:dyDescent="0.2">
      <c r="U65509" s="55"/>
      <c r="V65509" s="53"/>
      <c r="W65509" s="53"/>
      <c r="X65509" s="53"/>
      <c r="Y65509" s="55"/>
    </row>
    <row r="65510" spans="21:25" x14ac:dyDescent="0.2">
      <c r="U65510" s="55"/>
      <c r="V65510" s="53"/>
      <c r="W65510" s="53"/>
      <c r="X65510" s="53"/>
      <c r="Y65510" s="55"/>
    </row>
    <row r="65511" spans="21:25" x14ac:dyDescent="0.2">
      <c r="U65511" s="55"/>
      <c r="V65511" s="53"/>
      <c r="W65511" s="53"/>
      <c r="X65511" s="53"/>
      <c r="Y65511" s="55"/>
    </row>
    <row r="65512" spans="21:25" x14ac:dyDescent="0.2">
      <c r="U65512" s="55"/>
      <c r="V65512" s="53"/>
      <c r="W65512" s="53"/>
      <c r="X65512" s="53"/>
      <c r="Y65512" s="55"/>
    </row>
    <row r="65513" spans="21:25" x14ac:dyDescent="0.2">
      <c r="U65513" s="55"/>
      <c r="V65513" s="53"/>
      <c r="W65513" s="53"/>
      <c r="X65513" s="53"/>
      <c r="Y65513" s="55"/>
    </row>
    <row r="65514" spans="21:25" x14ac:dyDescent="0.2">
      <c r="U65514" s="55"/>
      <c r="V65514" s="53"/>
      <c r="W65514" s="53"/>
      <c r="X65514" s="53"/>
      <c r="Y65514" s="55"/>
    </row>
    <row r="65515" spans="21:25" x14ac:dyDescent="0.2">
      <c r="U65515" s="55"/>
      <c r="V65515" s="53"/>
      <c r="W65515" s="53"/>
      <c r="X65515" s="53"/>
      <c r="Y65515" s="55"/>
    </row>
    <row r="65516" spans="21:25" x14ac:dyDescent="0.2">
      <c r="U65516" s="55"/>
      <c r="V65516" s="53"/>
      <c r="W65516" s="53"/>
      <c r="X65516" s="53"/>
      <c r="Y65516" s="55"/>
    </row>
    <row r="65517" spans="21:25" x14ac:dyDescent="0.2">
      <c r="U65517" s="55"/>
      <c r="V65517" s="53"/>
      <c r="W65517" s="53"/>
      <c r="X65517" s="53"/>
      <c r="Y65517" s="55"/>
    </row>
    <row r="65518" spans="21:25" x14ac:dyDescent="0.2">
      <c r="U65518" s="55"/>
      <c r="V65518" s="53"/>
      <c r="W65518" s="53"/>
      <c r="X65518" s="53"/>
      <c r="Y65518" s="55"/>
    </row>
    <row r="65519" spans="21:25" x14ac:dyDescent="0.2">
      <c r="U65519" s="55"/>
      <c r="V65519" s="53"/>
      <c r="W65519" s="53"/>
      <c r="X65519" s="53"/>
      <c r="Y65519" s="55"/>
    </row>
    <row r="65520" spans="21:25" x14ac:dyDescent="0.2">
      <c r="U65520" s="55"/>
      <c r="V65520" s="53"/>
      <c r="W65520" s="53"/>
      <c r="X65520" s="53"/>
      <c r="Y65520" s="55"/>
    </row>
    <row r="65521" spans="21:25" x14ac:dyDescent="0.2">
      <c r="U65521" s="55"/>
      <c r="V65521" s="53"/>
      <c r="W65521" s="53"/>
      <c r="X65521" s="53"/>
      <c r="Y65521" s="55"/>
    </row>
    <row r="65522" spans="21:25" x14ac:dyDescent="0.2">
      <c r="U65522" s="55"/>
      <c r="V65522" s="53"/>
      <c r="W65522" s="53"/>
      <c r="X65522" s="53"/>
      <c r="Y65522" s="55"/>
    </row>
    <row r="65523" spans="21:25" x14ac:dyDescent="0.2">
      <c r="U65523" s="55"/>
      <c r="V65523" s="53"/>
      <c r="W65523" s="53"/>
      <c r="X65523" s="53"/>
      <c r="Y65523" s="55"/>
    </row>
    <row r="65524" spans="21:25" x14ac:dyDescent="0.2">
      <c r="U65524" s="55"/>
      <c r="V65524" s="53"/>
      <c r="W65524" s="53"/>
      <c r="X65524" s="53"/>
      <c r="Y65524" s="55"/>
    </row>
    <row r="65525" spans="21:25" x14ac:dyDescent="0.2">
      <c r="U65525" s="55"/>
      <c r="V65525" s="53"/>
      <c r="W65525" s="53"/>
      <c r="X65525" s="53"/>
      <c r="Y65525" s="55"/>
    </row>
    <row r="65526" spans="21:25" x14ac:dyDescent="0.2">
      <c r="U65526" s="55"/>
      <c r="V65526" s="53"/>
      <c r="W65526" s="53"/>
      <c r="X65526" s="53"/>
      <c r="Y65526" s="55"/>
    </row>
    <row r="65527" spans="21:25" x14ac:dyDescent="0.2">
      <c r="U65527" s="55"/>
      <c r="V65527" s="53"/>
      <c r="W65527" s="53"/>
      <c r="X65527" s="53"/>
      <c r="Y65527" s="55"/>
    </row>
    <row r="65528" spans="21:25" x14ac:dyDescent="0.2">
      <c r="U65528" s="55"/>
      <c r="V65528" s="53"/>
      <c r="W65528" s="53"/>
      <c r="X65528" s="53"/>
      <c r="Y65528" s="55"/>
    </row>
    <row r="65529" spans="21:25" x14ac:dyDescent="0.2">
      <c r="U65529" s="55"/>
      <c r="V65529" s="53"/>
      <c r="W65529" s="53"/>
      <c r="X65529" s="53"/>
      <c r="Y65529" s="55"/>
    </row>
    <row r="65530" spans="21:25" x14ac:dyDescent="0.2">
      <c r="U65530" s="55"/>
      <c r="V65530" s="53"/>
      <c r="W65530" s="53"/>
      <c r="X65530" s="53"/>
      <c r="Y65530" s="55"/>
    </row>
    <row r="65531" spans="21:25" x14ac:dyDescent="0.2">
      <c r="U65531" s="55"/>
      <c r="V65531" s="53"/>
      <c r="W65531" s="53"/>
      <c r="X65531" s="53"/>
      <c r="Y65531" s="55"/>
    </row>
    <row r="65532" spans="21:25" x14ac:dyDescent="0.2">
      <c r="U65532" s="55"/>
      <c r="V65532" s="53"/>
      <c r="W65532" s="53"/>
      <c r="X65532" s="53"/>
      <c r="Y65532" s="55"/>
    </row>
    <row r="65533" spans="21:25" x14ac:dyDescent="0.2">
      <c r="U65533" s="55"/>
      <c r="V65533" s="53"/>
      <c r="W65533" s="53"/>
      <c r="X65533" s="53"/>
      <c r="Y65533" s="55"/>
    </row>
    <row r="65534" spans="21:25" x14ac:dyDescent="0.2">
      <c r="U65534" s="55"/>
      <c r="V65534" s="53"/>
      <c r="W65534" s="53"/>
      <c r="X65534" s="53"/>
      <c r="Y65534" s="55"/>
    </row>
    <row r="65535" spans="21:25" x14ac:dyDescent="0.2">
      <c r="U65535" s="55"/>
      <c r="V65535" s="53"/>
      <c r="W65535" s="53"/>
      <c r="X65535" s="53"/>
      <c r="Y65535" s="55"/>
    </row>
    <row r="65536" spans="21:25" x14ac:dyDescent="0.2">
      <c r="U65536" s="55"/>
      <c r="V65536" s="53"/>
      <c r="W65536" s="53"/>
      <c r="X65536" s="53"/>
      <c r="Y65536" s="55"/>
    </row>
    <row r="65537" spans="21:25" x14ac:dyDescent="0.2">
      <c r="U65537" s="55"/>
      <c r="V65537" s="53"/>
      <c r="W65537" s="53"/>
      <c r="X65537" s="53"/>
      <c r="Y65537" s="55"/>
    </row>
    <row r="65538" spans="21:25" x14ac:dyDescent="0.2">
      <c r="U65538" s="55"/>
      <c r="V65538" s="53"/>
      <c r="W65538" s="53"/>
      <c r="X65538" s="53"/>
      <c r="Y65538" s="55"/>
    </row>
    <row r="65539" spans="21:25" x14ac:dyDescent="0.2">
      <c r="U65539" s="55"/>
      <c r="V65539" s="53"/>
      <c r="W65539" s="53"/>
      <c r="X65539" s="53"/>
      <c r="Y65539" s="55"/>
    </row>
    <row r="65540" spans="21:25" x14ac:dyDescent="0.2">
      <c r="U65540" s="55"/>
      <c r="V65540" s="53"/>
      <c r="W65540" s="53"/>
      <c r="X65540" s="53"/>
      <c r="Y65540" s="55"/>
    </row>
    <row r="65541" spans="21:25" x14ac:dyDescent="0.2">
      <c r="U65541" s="55"/>
      <c r="V65541" s="53"/>
      <c r="W65541" s="53"/>
      <c r="X65541" s="53"/>
      <c r="Y65541" s="55"/>
    </row>
    <row r="65542" spans="21:25" x14ac:dyDescent="0.2">
      <c r="U65542" s="55"/>
      <c r="V65542" s="53"/>
      <c r="W65542" s="53"/>
      <c r="X65542" s="53"/>
      <c r="Y65542" s="55"/>
    </row>
    <row r="65543" spans="21:25" x14ac:dyDescent="0.2">
      <c r="U65543" s="55"/>
      <c r="V65543" s="53"/>
      <c r="W65543" s="53"/>
      <c r="X65543" s="53"/>
      <c r="Y65543" s="55"/>
    </row>
    <row r="65544" spans="21:25" x14ac:dyDescent="0.2">
      <c r="U65544" s="55"/>
      <c r="V65544" s="53"/>
      <c r="W65544" s="53"/>
      <c r="X65544" s="53"/>
      <c r="Y65544" s="55"/>
    </row>
    <row r="65545" spans="21:25" x14ac:dyDescent="0.2">
      <c r="U65545" s="55"/>
      <c r="V65545" s="53"/>
      <c r="W65545" s="53"/>
      <c r="X65545" s="53"/>
      <c r="Y65545" s="55"/>
    </row>
    <row r="65546" spans="21:25" x14ac:dyDescent="0.2">
      <c r="U65546" s="55"/>
      <c r="V65546" s="53"/>
      <c r="W65546" s="53"/>
      <c r="X65546" s="53"/>
      <c r="Y65546" s="55"/>
    </row>
    <row r="65547" spans="21:25" x14ac:dyDescent="0.2">
      <c r="U65547" s="55"/>
      <c r="V65547" s="53"/>
      <c r="W65547" s="53"/>
      <c r="X65547" s="53"/>
      <c r="Y65547" s="55"/>
    </row>
    <row r="65548" spans="21:25" x14ac:dyDescent="0.2">
      <c r="U65548" s="55"/>
      <c r="V65548" s="53"/>
      <c r="W65548" s="53"/>
      <c r="X65548" s="53"/>
      <c r="Y65548" s="55"/>
    </row>
    <row r="65549" spans="21:25" x14ac:dyDescent="0.2">
      <c r="U65549" s="55"/>
      <c r="V65549" s="53"/>
      <c r="W65549" s="53"/>
      <c r="X65549" s="53"/>
      <c r="Y65549" s="55"/>
    </row>
    <row r="65550" spans="21:25" x14ac:dyDescent="0.2">
      <c r="U65550" s="55"/>
      <c r="V65550" s="53"/>
      <c r="W65550" s="53"/>
      <c r="X65550" s="53"/>
      <c r="Y65550" s="55"/>
    </row>
  </sheetData>
  <sheetProtection formatColumns="0" formatRows="0"/>
  <mergeCells count="4">
    <mergeCell ref="B18:I18"/>
    <mergeCell ref="M18:Q18"/>
    <mergeCell ref="R18:U18"/>
    <mergeCell ref="V18:Y18"/>
  </mergeCells>
  <dataValidations count="2">
    <dataValidation type="list" allowBlank="1" showInputMessage="1" showErrorMessage="1" sqref="B23:B57" xr:uid="{00000000-0002-0000-0500-000000000000}">
      <formula1>Contenedor</formula1>
    </dataValidation>
    <dataValidation type="list" allowBlank="1" showInputMessage="1" showErrorMessage="1" sqref="C23:C57" xr:uid="{00000000-0002-0000-0500-000001000000}">
      <formula1>TablasProyecto</formula1>
    </dataValidation>
  </dataValidations>
  <printOptions horizontalCentered="1"/>
  <pageMargins left="0.23622047244094491" right="0.23622047244094491" top="0.35433070866141736" bottom="0.35433070866141736" header="0.19685039370078741" footer="0.19685039370078741"/>
  <pageSetup scale="41" fitToHeight="100" orientation="landscape" r:id="rId1"/>
  <headerFooter>
    <oddFooter>&amp;CSAT-AGCTI&amp;R&amp;P de &amp;N</oddFooter>
  </headerFooter>
  <drawing r:id="rId2"/>
  <legacy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3:CC1024"/>
  <sheetViews>
    <sheetView tabSelected="1" topLeftCell="C9" workbookViewId="0">
      <selection activeCell="N23" sqref="N23"/>
    </sheetView>
  </sheetViews>
  <sheetFormatPr defaultColWidth="13" defaultRowHeight="12" x14ac:dyDescent="0.2"/>
  <cols>
    <col min="1" max="1" width="3.28515625" style="23" customWidth="1"/>
    <col min="2" max="2" width="25.42578125" style="20" customWidth="1"/>
    <col min="3" max="3" width="37.85546875" style="20" customWidth="1"/>
    <col min="4" max="5" width="12.28515625" style="27" customWidth="1"/>
    <col min="6" max="7" width="12.28515625" style="28" customWidth="1"/>
    <col min="8" max="8" width="10" style="28" hidden="1" customWidth="1"/>
    <col min="9" max="9" width="16.140625" style="28" customWidth="1"/>
    <col min="10" max="10" width="16" style="28" bestFit="1" customWidth="1"/>
    <col min="11" max="11" width="12" style="28" customWidth="1"/>
    <col min="12" max="12" width="15" style="28" bestFit="1" customWidth="1"/>
    <col min="13" max="13" width="12.42578125" style="20" customWidth="1"/>
    <col min="14" max="14" width="9.7109375" style="20" customWidth="1"/>
    <col min="15" max="15" width="10.28515625" style="20" customWidth="1"/>
    <col min="16" max="16" width="10.42578125" style="20" customWidth="1"/>
    <col min="17" max="16384" width="13" style="20"/>
  </cols>
  <sheetData>
    <row r="13" spans="1:81" s="14" customFormat="1" ht="12.75" customHeight="1" x14ac:dyDescent="0.2">
      <c r="A13" s="113"/>
      <c r="B13" s="11"/>
      <c r="C13" s="11"/>
      <c r="D13" s="11"/>
      <c r="E13" s="11"/>
      <c r="F13" s="11"/>
      <c r="G13" s="11"/>
      <c r="H13" s="11"/>
      <c r="I13" s="11"/>
      <c r="J13" s="11"/>
      <c r="K13" s="11"/>
      <c r="L13" s="11"/>
      <c r="M13" s="11"/>
      <c r="N13" s="11"/>
      <c r="O13" s="11"/>
      <c r="P13" s="11"/>
      <c r="Q13" s="11"/>
      <c r="R13" s="11"/>
      <c r="S13" s="11"/>
      <c r="T13" s="11"/>
      <c r="U13" s="13"/>
      <c r="V13" s="13"/>
      <c r="W13" s="13"/>
      <c r="X13" s="13"/>
      <c r="Y13" s="13"/>
      <c r="Z13" s="13"/>
      <c r="AA13" s="13"/>
      <c r="AB13" s="13"/>
      <c r="AC13" s="13"/>
      <c r="AD13" s="13"/>
      <c r="AE13" s="13"/>
      <c r="AF13" s="13"/>
      <c r="AG13" s="13"/>
      <c r="AH13" s="13"/>
      <c r="AI13" s="13"/>
      <c r="AJ13" s="13"/>
      <c r="AK13" s="13"/>
      <c r="AL13" s="13"/>
      <c r="AM13" s="13"/>
      <c r="AN13" s="13"/>
      <c r="AO13" s="13"/>
      <c r="AP13" s="13"/>
      <c r="AQ13" s="13"/>
      <c r="AR13" s="13"/>
      <c r="AS13" s="13"/>
      <c r="AT13" s="13"/>
      <c r="AU13" s="13"/>
      <c r="AV13" s="13"/>
      <c r="AW13" s="13"/>
      <c r="AX13" s="13"/>
      <c r="AY13" s="13"/>
      <c r="AZ13" s="13"/>
      <c r="BA13" s="13"/>
      <c r="BB13" s="13"/>
      <c r="BC13" s="13"/>
      <c r="BD13" s="13"/>
      <c r="BE13" s="13"/>
      <c r="BF13" s="13"/>
      <c r="BG13" s="13"/>
      <c r="BH13" s="13"/>
      <c r="BI13" s="13"/>
      <c r="BJ13" s="13"/>
      <c r="BK13" s="13"/>
      <c r="BL13" s="13"/>
      <c r="BM13" s="13"/>
      <c r="BN13" s="13"/>
      <c r="BO13" s="13"/>
      <c r="BP13" s="13"/>
      <c r="BQ13" s="13"/>
      <c r="BR13" s="13"/>
      <c r="BS13" s="13"/>
      <c r="BT13" s="13"/>
      <c r="BU13" s="13"/>
      <c r="BV13" s="13"/>
      <c r="BW13" s="13"/>
      <c r="BX13" s="13"/>
      <c r="BY13" s="13"/>
      <c r="BZ13" s="13"/>
      <c r="CA13" s="13"/>
      <c r="CB13" s="13"/>
      <c r="CC13" s="13"/>
    </row>
    <row r="14" spans="1:81" s="14" customFormat="1" ht="12.75" customHeight="1" x14ac:dyDescent="0.2">
      <c r="A14" s="113"/>
      <c r="B14" s="11"/>
      <c r="C14" s="11"/>
      <c r="D14" s="11"/>
      <c r="E14" s="11"/>
      <c r="F14" s="11"/>
      <c r="G14" s="11"/>
      <c r="H14" s="11"/>
      <c r="I14" s="11"/>
      <c r="J14" s="11"/>
      <c r="K14" s="11"/>
      <c r="L14" s="11"/>
      <c r="M14" s="11"/>
      <c r="N14" s="11"/>
      <c r="O14" s="11"/>
      <c r="P14" s="11"/>
      <c r="Q14" s="11"/>
      <c r="R14" s="11"/>
      <c r="S14" s="11"/>
      <c r="T14" s="11"/>
      <c r="U14" s="13"/>
      <c r="V14" s="13"/>
      <c r="W14" s="13"/>
      <c r="X14" s="13"/>
      <c r="Y14" s="13"/>
      <c r="Z14" s="13"/>
      <c r="AA14" s="13"/>
      <c r="AB14" s="13"/>
      <c r="AC14" s="13"/>
      <c r="AD14" s="13"/>
      <c r="AE14" s="13"/>
      <c r="AF14" s="13"/>
      <c r="AG14" s="13"/>
      <c r="AH14" s="13"/>
      <c r="AI14" s="13"/>
      <c r="AJ14" s="13"/>
      <c r="AK14" s="13"/>
      <c r="AL14" s="13"/>
      <c r="AM14" s="13"/>
      <c r="AN14" s="13"/>
      <c r="AO14" s="13"/>
      <c r="AP14" s="13"/>
      <c r="AQ14" s="13"/>
      <c r="AR14" s="13"/>
      <c r="AS14" s="13"/>
      <c r="AT14" s="13"/>
      <c r="AU14" s="13"/>
      <c r="AV14" s="13"/>
      <c r="AW14" s="13"/>
      <c r="AX14" s="13"/>
      <c r="AY14" s="13"/>
      <c r="AZ14" s="13"/>
      <c r="BA14" s="13"/>
      <c r="BB14" s="13"/>
      <c r="BC14" s="13"/>
      <c r="BD14" s="13"/>
      <c r="BE14" s="13"/>
      <c r="BF14" s="13"/>
      <c r="BG14" s="13"/>
      <c r="BH14" s="13"/>
      <c r="BI14" s="13"/>
      <c r="BJ14" s="13"/>
      <c r="BK14" s="13"/>
      <c r="BL14" s="13"/>
      <c r="BM14" s="13"/>
      <c r="BN14" s="13"/>
      <c r="BO14" s="13"/>
      <c r="BP14" s="13"/>
      <c r="BQ14" s="13"/>
      <c r="BR14" s="13"/>
      <c r="BS14" s="13"/>
      <c r="BT14" s="13"/>
      <c r="BU14" s="13"/>
      <c r="BV14" s="13"/>
      <c r="BW14" s="13"/>
      <c r="BX14" s="13"/>
      <c r="BY14" s="13"/>
      <c r="BZ14" s="13"/>
      <c r="CA14" s="13"/>
      <c r="CB14" s="13"/>
      <c r="CC14" s="13"/>
    </row>
    <row r="15" spans="1:81" s="14" customFormat="1" ht="12.75" customHeight="1" x14ac:dyDescent="0.2">
      <c r="A15" s="113"/>
      <c r="B15" s="194" t="s">
        <v>167</v>
      </c>
      <c r="C15" s="11"/>
      <c r="D15" s="11"/>
      <c r="E15" s="11"/>
      <c r="F15" s="11"/>
      <c r="G15" s="11"/>
      <c r="H15" s="11"/>
      <c r="I15" s="11"/>
      <c r="J15" s="11"/>
      <c r="K15" s="11"/>
      <c r="L15" s="11"/>
      <c r="M15" s="11"/>
      <c r="N15" s="11"/>
      <c r="O15" s="11"/>
      <c r="P15" s="11"/>
      <c r="Q15" s="11"/>
      <c r="R15" s="11"/>
      <c r="S15" s="11"/>
      <c r="T15" s="11"/>
      <c r="U15" s="13"/>
      <c r="V15" s="13"/>
      <c r="W15" s="13"/>
      <c r="X15" s="13"/>
      <c r="Y15" s="13"/>
      <c r="Z15" s="13"/>
      <c r="AA15" s="13"/>
      <c r="AB15" s="13"/>
      <c r="AC15" s="13"/>
      <c r="AD15" s="13"/>
      <c r="AE15" s="13"/>
      <c r="AF15" s="13"/>
      <c r="AG15" s="13"/>
      <c r="AH15" s="13"/>
      <c r="AI15" s="13"/>
      <c r="AJ15" s="13"/>
      <c r="AK15" s="13"/>
      <c r="AL15" s="13"/>
      <c r="AM15" s="13"/>
      <c r="AN15" s="13"/>
      <c r="AO15" s="13"/>
      <c r="AP15" s="13"/>
      <c r="AQ15" s="13"/>
      <c r="AR15" s="13"/>
      <c r="AS15" s="13"/>
      <c r="AT15" s="13"/>
      <c r="AU15" s="13"/>
      <c r="AV15" s="13"/>
      <c r="AW15" s="13"/>
      <c r="AX15" s="13"/>
      <c r="AY15" s="13"/>
      <c r="AZ15" s="13"/>
      <c r="BA15" s="13"/>
      <c r="BB15" s="13"/>
      <c r="BC15" s="13"/>
      <c r="BD15" s="13"/>
      <c r="BE15" s="13"/>
      <c r="BF15" s="13"/>
      <c r="BG15" s="13"/>
      <c r="BH15" s="13"/>
      <c r="BI15" s="13"/>
      <c r="BJ15" s="13"/>
      <c r="BK15" s="13"/>
      <c r="BL15" s="13"/>
      <c r="BM15" s="13"/>
      <c r="BN15" s="13"/>
      <c r="BO15" s="13"/>
      <c r="BP15" s="13"/>
      <c r="BQ15" s="13"/>
      <c r="BR15" s="13"/>
      <c r="BS15" s="13"/>
      <c r="BT15" s="13"/>
      <c r="BU15" s="13"/>
      <c r="BV15" s="13"/>
      <c r="BW15" s="13"/>
      <c r="BX15" s="13"/>
      <c r="BY15" s="13"/>
      <c r="BZ15" s="13"/>
      <c r="CA15" s="13"/>
      <c r="CB15" s="13"/>
      <c r="CC15" s="13"/>
    </row>
    <row r="16" spans="1:81" s="14" customFormat="1" ht="12.75" customHeight="1" x14ac:dyDescent="0.2">
      <c r="A16" s="113"/>
      <c r="B16" s="194" t="s">
        <v>168</v>
      </c>
      <c r="C16" s="11"/>
      <c r="D16" s="11"/>
      <c r="E16" s="11"/>
      <c r="F16" s="11"/>
      <c r="G16" s="11"/>
      <c r="H16" s="11"/>
      <c r="I16" s="11"/>
      <c r="J16" s="11"/>
      <c r="K16" s="11"/>
      <c r="L16" s="11"/>
      <c r="M16" s="11"/>
      <c r="N16" s="11"/>
      <c r="O16" s="11"/>
      <c r="P16" s="11"/>
      <c r="Q16" s="11"/>
      <c r="R16" s="11"/>
      <c r="S16" s="11"/>
      <c r="T16" s="11"/>
      <c r="U16" s="13"/>
      <c r="V16" s="13"/>
      <c r="W16" s="13"/>
      <c r="X16" s="13"/>
      <c r="Y16" s="13"/>
      <c r="Z16" s="13"/>
      <c r="AA16" s="13"/>
      <c r="AB16" s="13"/>
      <c r="AC16" s="13"/>
      <c r="AD16" s="13"/>
      <c r="AE16" s="13"/>
      <c r="AF16" s="13"/>
      <c r="AG16" s="13"/>
      <c r="AH16" s="13"/>
      <c r="AI16" s="13"/>
      <c r="AJ16" s="13"/>
      <c r="AK16" s="13"/>
      <c r="AL16" s="13"/>
      <c r="AM16" s="13"/>
      <c r="AN16" s="13"/>
      <c r="AO16" s="13"/>
      <c r="AP16" s="13"/>
      <c r="AQ16" s="13"/>
      <c r="AR16" s="13"/>
      <c r="AS16" s="13"/>
      <c r="AT16" s="13"/>
      <c r="AU16" s="13"/>
      <c r="AV16" s="13"/>
      <c r="AW16" s="13"/>
      <c r="AX16" s="13"/>
      <c r="AY16" s="13"/>
      <c r="AZ16" s="13"/>
      <c r="BA16" s="13"/>
      <c r="BB16" s="13"/>
      <c r="BC16" s="13"/>
      <c r="BD16" s="13"/>
      <c r="BE16" s="13"/>
      <c r="BF16" s="13"/>
      <c r="BG16" s="13"/>
      <c r="BH16" s="13"/>
      <c r="BI16" s="13"/>
      <c r="BJ16" s="13"/>
      <c r="BK16" s="13"/>
      <c r="BL16" s="13"/>
      <c r="BM16" s="13"/>
      <c r="BN16" s="13"/>
      <c r="BO16" s="13"/>
      <c r="BP16" s="13"/>
      <c r="BQ16" s="13"/>
      <c r="BR16" s="13"/>
      <c r="BS16" s="13"/>
      <c r="BT16" s="13"/>
      <c r="BU16" s="13"/>
      <c r="BV16" s="13"/>
      <c r="BW16" s="13"/>
      <c r="BX16" s="13"/>
      <c r="BY16" s="13"/>
      <c r="BZ16" s="13"/>
      <c r="CA16" s="13"/>
      <c r="CB16" s="13"/>
      <c r="CC16" s="13"/>
    </row>
    <row r="17" spans="1:73" s="14" customFormat="1" ht="12.75" x14ac:dyDescent="0.2">
      <c r="A17" s="113"/>
      <c r="B17" s="33" t="s">
        <v>182</v>
      </c>
      <c r="C17" s="11"/>
      <c r="D17" s="11"/>
      <c r="E17" s="11"/>
      <c r="F17" s="11"/>
      <c r="G17" s="11"/>
      <c r="H17" s="11"/>
      <c r="I17" s="11"/>
      <c r="J17" s="11"/>
      <c r="K17" s="11"/>
      <c r="L17" s="11"/>
      <c r="M17" s="11"/>
      <c r="N17" s="11"/>
      <c r="O17" s="11"/>
      <c r="P17" s="11"/>
      <c r="Q17" s="11"/>
      <c r="R17" s="11"/>
      <c r="S17" s="11"/>
      <c r="T17" s="11"/>
      <c r="U17" s="13"/>
      <c r="V17" s="13"/>
      <c r="W17" s="13"/>
      <c r="X17" s="13"/>
      <c r="Y17" s="13"/>
      <c r="Z17" s="13"/>
      <c r="AA17" s="13"/>
      <c r="AB17" s="13"/>
      <c r="AC17" s="13"/>
      <c r="AD17" s="13"/>
      <c r="AE17" s="13"/>
      <c r="AF17" s="13"/>
      <c r="AG17" s="13"/>
      <c r="AH17" s="13"/>
      <c r="AI17" s="13"/>
      <c r="AJ17" s="13"/>
      <c r="AK17" s="13"/>
      <c r="AL17" s="13"/>
      <c r="AM17" s="13"/>
      <c r="AN17" s="13"/>
      <c r="AO17" s="13"/>
      <c r="AP17" s="13"/>
      <c r="AQ17" s="13"/>
      <c r="AR17" s="13"/>
      <c r="AS17" s="13"/>
      <c r="AT17" s="13"/>
      <c r="AU17" s="13"/>
      <c r="AV17" s="13"/>
      <c r="AW17" s="13"/>
      <c r="AX17" s="13"/>
      <c r="AY17" s="13"/>
      <c r="AZ17" s="13"/>
      <c r="BA17" s="13"/>
      <c r="BB17" s="13"/>
      <c r="BC17" s="13"/>
      <c r="BD17" s="13"/>
      <c r="BE17" s="13"/>
      <c r="BF17" s="13"/>
      <c r="BG17" s="13"/>
      <c r="BH17" s="13"/>
      <c r="BI17" s="13"/>
      <c r="BJ17" s="13"/>
      <c r="BK17" s="13"/>
      <c r="BL17" s="13"/>
      <c r="BM17" s="13"/>
      <c r="BN17" s="13"/>
      <c r="BO17" s="13"/>
      <c r="BP17" s="13"/>
      <c r="BQ17" s="13"/>
      <c r="BR17" s="13"/>
      <c r="BS17" s="13"/>
      <c r="BT17" s="13"/>
      <c r="BU17" s="13"/>
    </row>
    <row r="18" spans="1:73" s="14" customFormat="1" ht="15.75" customHeight="1" x14ac:dyDescent="0.2">
      <c r="A18" s="113"/>
      <c r="B18" s="268" t="s">
        <v>43</v>
      </c>
      <c r="C18" s="268"/>
      <c r="D18" s="16"/>
      <c r="E18" s="16"/>
      <c r="F18" s="16"/>
      <c r="G18" s="16"/>
      <c r="H18" s="16"/>
      <c r="I18" s="16"/>
      <c r="J18" s="16" t="s">
        <v>44</v>
      </c>
      <c r="K18" s="304" t="s">
        <v>45</v>
      </c>
      <c r="L18" s="305"/>
      <c r="M18" s="306"/>
      <c r="N18" s="16"/>
      <c r="O18" s="17"/>
      <c r="P18" s="17"/>
      <c r="Q18" s="17"/>
      <c r="R18" s="17"/>
      <c r="S18" s="17"/>
      <c r="T18" s="17"/>
      <c r="U18" s="13"/>
      <c r="V18" s="13"/>
      <c r="W18" s="13"/>
      <c r="X18" s="13"/>
      <c r="Y18" s="13"/>
      <c r="Z18" s="13"/>
      <c r="AA18" s="13"/>
      <c r="AB18" s="13"/>
      <c r="AC18" s="13"/>
      <c r="AD18" s="13"/>
      <c r="AE18" s="13"/>
      <c r="AF18" s="13"/>
      <c r="AG18" s="13"/>
      <c r="AH18" s="13"/>
      <c r="AI18" s="13"/>
      <c r="AJ18" s="13"/>
      <c r="AK18" s="13"/>
      <c r="AL18" s="13"/>
      <c r="AM18" s="13"/>
      <c r="AN18" s="13"/>
      <c r="AO18" s="13"/>
      <c r="AP18" s="13"/>
      <c r="AQ18" s="13"/>
      <c r="AR18" s="13"/>
      <c r="AS18" s="13"/>
      <c r="AT18" s="13"/>
      <c r="AU18" s="13"/>
      <c r="AV18" s="13"/>
      <c r="AW18" s="13"/>
      <c r="AX18" s="13"/>
      <c r="AY18" s="13"/>
      <c r="AZ18" s="13"/>
      <c r="BA18" s="13"/>
      <c r="BB18" s="13"/>
      <c r="BC18" s="13"/>
      <c r="BD18" s="13"/>
      <c r="BE18" s="13"/>
      <c r="BF18" s="13"/>
      <c r="BG18" s="13"/>
      <c r="BH18" s="13"/>
      <c r="BI18" s="13"/>
      <c r="BJ18" s="13"/>
      <c r="BK18" s="13"/>
      <c r="BL18" s="13"/>
      <c r="BM18" s="13"/>
      <c r="BN18" s="13"/>
      <c r="BO18" s="13"/>
      <c r="BP18" s="13"/>
      <c r="BQ18" s="13"/>
      <c r="BR18" s="13"/>
      <c r="BS18" s="13"/>
      <c r="BT18" s="13"/>
      <c r="BU18" s="13"/>
    </row>
    <row r="19" spans="1:73" s="14" customFormat="1" ht="12" customHeight="1" x14ac:dyDescent="0.2">
      <c r="A19" s="113"/>
      <c r="B19" s="11"/>
      <c r="C19" s="11"/>
      <c r="D19" s="11"/>
      <c r="E19" s="11"/>
      <c r="F19" s="11"/>
      <c r="G19" s="11"/>
      <c r="H19" s="18"/>
      <c r="I19" s="18"/>
      <c r="J19" s="18"/>
      <c r="K19" s="18"/>
      <c r="L19" s="18"/>
      <c r="M19" s="18"/>
      <c r="N19" s="18"/>
      <c r="O19" s="18"/>
      <c r="P19" s="18"/>
      <c r="Q19" s="18"/>
      <c r="R19" s="18"/>
      <c r="S19" s="18"/>
      <c r="T19" s="18"/>
      <c r="U19" s="13"/>
      <c r="V19" s="13"/>
      <c r="W19" s="13"/>
      <c r="X19" s="13"/>
      <c r="Y19" s="13"/>
      <c r="Z19" s="13"/>
      <c r="AA19" s="13"/>
      <c r="AB19" s="13"/>
      <c r="AC19" s="13"/>
      <c r="AD19" s="13"/>
      <c r="AE19" s="13"/>
      <c r="AF19" s="13"/>
      <c r="AG19" s="13"/>
      <c r="AH19" s="13"/>
      <c r="AI19" s="13"/>
      <c r="AJ19" s="13"/>
      <c r="AK19" s="13"/>
      <c r="AL19" s="13"/>
      <c r="AM19" s="13"/>
      <c r="AN19" s="13"/>
      <c r="AO19" s="13"/>
      <c r="AP19" s="13"/>
      <c r="AQ19" s="13"/>
      <c r="AR19" s="13"/>
      <c r="AS19" s="13"/>
      <c r="AT19" s="13"/>
      <c r="AU19" s="13"/>
      <c r="AV19" s="13"/>
      <c r="AW19" s="13"/>
      <c r="AX19" s="13"/>
      <c r="AY19" s="13"/>
      <c r="AZ19" s="13"/>
      <c r="BA19" s="13"/>
      <c r="BB19" s="13"/>
      <c r="BC19" s="13"/>
      <c r="BD19" s="13"/>
      <c r="BE19" s="13"/>
      <c r="BF19" s="13"/>
      <c r="BG19" s="13"/>
      <c r="BH19" s="13"/>
      <c r="BI19" s="13"/>
      <c r="BJ19" s="13"/>
      <c r="BK19" s="13"/>
      <c r="BL19" s="13"/>
      <c r="BM19" s="13"/>
      <c r="BN19" s="13"/>
      <c r="BO19" s="13"/>
      <c r="BP19" s="13"/>
      <c r="BQ19" s="13"/>
      <c r="BR19" s="13"/>
      <c r="BS19" s="13"/>
      <c r="BT19" s="13"/>
      <c r="BU19" s="13"/>
    </row>
    <row r="20" spans="1:73" s="14" customFormat="1" ht="18.95" customHeight="1" x14ac:dyDescent="0.2">
      <c r="A20" s="113"/>
      <c r="B20" s="298" t="s">
        <v>0</v>
      </c>
      <c r="C20" s="301" t="s">
        <v>32</v>
      </c>
      <c r="D20" s="301" t="s">
        <v>33</v>
      </c>
      <c r="E20" s="301" t="s">
        <v>34</v>
      </c>
      <c r="F20" s="301" t="s">
        <v>2</v>
      </c>
      <c r="G20" s="301" t="s">
        <v>35</v>
      </c>
      <c r="H20" s="301" t="s">
        <v>6</v>
      </c>
      <c r="I20" s="307" t="s">
        <v>54</v>
      </c>
      <c r="J20" s="310" t="s">
        <v>60</v>
      </c>
      <c r="K20" s="311"/>
      <c r="L20" s="311"/>
      <c r="M20" s="312"/>
      <c r="N20" s="18"/>
      <c r="O20" s="18"/>
      <c r="P20" s="18"/>
      <c r="Q20" s="18"/>
      <c r="R20" s="18"/>
      <c r="S20" s="18"/>
      <c r="T20" s="18"/>
      <c r="U20" s="13"/>
      <c r="V20" s="13"/>
      <c r="W20" s="13"/>
      <c r="X20" s="13"/>
      <c r="Y20" s="13"/>
      <c r="Z20" s="13"/>
      <c r="AA20" s="13"/>
      <c r="AB20" s="13"/>
      <c r="AC20" s="13"/>
      <c r="AD20" s="13"/>
      <c r="AE20" s="13"/>
      <c r="AF20" s="13"/>
      <c r="AG20" s="13"/>
      <c r="AH20" s="13"/>
      <c r="AI20" s="13"/>
      <c r="AJ20" s="13"/>
      <c r="AK20" s="13"/>
      <c r="AL20" s="13"/>
      <c r="AM20" s="13"/>
      <c r="AN20" s="13"/>
      <c r="AO20" s="13"/>
      <c r="AP20" s="13"/>
      <c r="AQ20" s="13"/>
      <c r="AR20" s="13"/>
      <c r="AS20" s="13"/>
      <c r="AT20" s="13"/>
      <c r="AU20" s="13"/>
      <c r="AV20" s="13"/>
      <c r="AW20" s="13"/>
      <c r="AX20" s="13"/>
      <c r="AY20" s="13"/>
      <c r="AZ20" s="13"/>
      <c r="BA20" s="13"/>
      <c r="BB20" s="13"/>
      <c r="BC20" s="13"/>
      <c r="BD20" s="13"/>
      <c r="BE20" s="13"/>
      <c r="BF20" s="13"/>
      <c r="BG20" s="13"/>
      <c r="BH20" s="13"/>
      <c r="BI20" s="13"/>
      <c r="BJ20" s="13"/>
      <c r="BK20" s="13"/>
      <c r="BL20" s="13"/>
      <c r="BM20" s="13"/>
      <c r="BN20" s="13"/>
      <c r="BO20" s="13"/>
      <c r="BP20" s="13"/>
      <c r="BQ20" s="13"/>
      <c r="BR20" s="13"/>
      <c r="BS20" s="13"/>
      <c r="BT20" s="13"/>
      <c r="BU20" s="13"/>
    </row>
    <row r="21" spans="1:73" s="14" customFormat="1" ht="18.95" customHeight="1" x14ac:dyDescent="0.2">
      <c r="A21" s="113"/>
      <c r="B21" s="299"/>
      <c r="C21" s="302"/>
      <c r="D21" s="302"/>
      <c r="E21" s="302"/>
      <c r="F21" s="302"/>
      <c r="G21" s="302"/>
      <c r="H21" s="302"/>
      <c r="I21" s="308"/>
      <c r="J21" s="310" t="s">
        <v>41</v>
      </c>
      <c r="K21" s="312"/>
      <c r="L21" s="311" t="s">
        <v>42</v>
      </c>
      <c r="M21" s="312"/>
      <c r="N21" s="18"/>
      <c r="O21" s="18"/>
      <c r="P21" s="18"/>
      <c r="Q21" s="18"/>
      <c r="R21" s="18"/>
      <c r="S21" s="18"/>
      <c r="T21" s="18"/>
      <c r="U21" s="13"/>
      <c r="V21" s="13"/>
      <c r="W21" s="13"/>
      <c r="X21" s="13"/>
      <c r="Y21" s="13"/>
      <c r="Z21" s="13"/>
      <c r="AA21" s="13"/>
      <c r="AB21" s="13"/>
      <c r="AC21" s="13"/>
      <c r="AD21" s="13"/>
      <c r="AE21" s="13"/>
      <c r="AF21" s="13"/>
      <c r="AG21" s="13"/>
      <c r="AH21" s="13"/>
      <c r="AI21" s="13"/>
      <c r="AJ21" s="13"/>
      <c r="AK21" s="13"/>
      <c r="AL21" s="13"/>
      <c r="AM21" s="13"/>
      <c r="AN21" s="13"/>
      <c r="AO21" s="13"/>
      <c r="AP21" s="13"/>
      <c r="AQ21" s="13"/>
      <c r="AR21" s="13"/>
      <c r="AS21" s="13"/>
      <c r="AT21" s="13"/>
      <c r="AU21" s="13"/>
      <c r="AV21" s="13"/>
      <c r="AW21" s="13"/>
      <c r="AX21" s="13"/>
      <c r="AY21" s="13"/>
      <c r="AZ21" s="13"/>
      <c r="BA21" s="13"/>
      <c r="BB21" s="13"/>
      <c r="BC21" s="13"/>
      <c r="BD21" s="13"/>
      <c r="BE21" s="13"/>
      <c r="BF21" s="13"/>
      <c r="BG21" s="13"/>
      <c r="BH21" s="13"/>
      <c r="BI21" s="13"/>
      <c r="BJ21" s="13"/>
      <c r="BK21" s="13"/>
      <c r="BL21" s="13"/>
      <c r="BM21" s="13"/>
      <c r="BN21" s="13"/>
      <c r="BO21" s="13"/>
      <c r="BP21" s="13"/>
      <c r="BQ21" s="13"/>
      <c r="BR21" s="13"/>
      <c r="BS21" s="13"/>
      <c r="BT21" s="13"/>
      <c r="BU21" s="13"/>
    </row>
    <row r="22" spans="1:73" ht="18.95" customHeight="1" x14ac:dyDescent="0.2">
      <c r="B22" s="300"/>
      <c r="C22" s="303"/>
      <c r="D22" s="303"/>
      <c r="E22" s="303"/>
      <c r="F22" s="303"/>
      <c r="G22" s="303"/>
      <c r="H22" s="303"/>
      <c r="I22" s="309"/>
      <c r="J22" s="38" t="s">
        <v>58</v>
      </c>
      <c r="K22" s="19" t="s">
        <v>59</v>
      </c>
      <c r="L22" s="19" t="s">
        <v>58</v>
      </c>
      <c r="M22" s="19" t="s">
        <v>59</v>
      </c>
    </row>
    <row r="23" spans="1:73" x14ac:dyDescent="0.2">
      <c r="B23" s="112"/>
      <c r="C23" s="112"/>
      <c r="D23" s="112"/>
      <c r="E23" s="112"/>
      <c r="F23" s="112"/>
      <c r="G23" s="112"/>
      <c r="H23" s="112"/>
      <c r="I23" s="112"/>
      <c r="J23" s="112"/>
      <c r="K23" s="112"/>
      <c r="L23" s="112"/>
      <c r="M23" s="112"/>
      <c r="N23" s="23"/>
    </row>
    <row r="24" spans="1:73" ht="5.0999999999999996" customHeight="1" x14ac:dyDescent="0.2">
      <c r="B24" s="21"/>
      <c r="C24" s="21"/>
      <c r="D24" s="22"/>
      <c r="E24" s="22"/>
      <c r="F24" s="22"/>
      <c r="G24" s="22"/>
      <c r="H24" s="22"/>
      <c r="I24" s="22"/>
      <c r="J24" s="22"/>
      <c r="K24" s="22"/>
      <c r="L24" s="22"/>
      <c r="M24" s="22"/>
      <c r="N24" s="23"/>
    </row>
    <row r="25" spans="1:73" ht="12.75" x14ac:dyDescent="0.2">
      <c r="B25" s="297" t="s">
        <v>17</v>
      </c>
      <c r="C25" s="297"/>
      <c r="D25" s="24">
        <f>SUM(D27:D1024)</f>
        <v>0</v>
      </c>
      <c r="E25" s="24">
        <f>SUM(E27:E1024)</f>
        <v>0</v>
      </c>
      <c r="F25" s="24">
        <f>SUM(F27:F1024)</f>
        <v>0</v>
      </c>
      <c r="G25" s="24">
        <f>SUM(G27:G1024)</f>
        <v>0</v>
      </c>
      <c r="H25" s="22"/>
      <c r="I25" s="24">
        <f>SUM(I27:I1024)</f>
        <v>0</v>
      </c>
      <c r="J25" s="24">
        <f>SUM(J27:J1024)</f>
        <v>0</v>
      </c>
      <c r="K25" s="40" t="str">
        <f>IF(ISERR(J25/I25),"",J25/I25)</f>
        <v/>
      </c>
      <c r="L25" s="24">
        <f>SUM(L27:L1024)</f>
        <v>0</v>
      </c>
      <c r="M25" s="40" t="str">
        <f>IF(ISERR(L25/I25),"",L25/I25)</f>
        <v/>
      </c>
      <c r="P25" s="39"/>
    </row>
    <row r="26" spans="1:73" ht="12.75" x14ac:dyDescent="0.2">
      <c r="B26" s="21"/>
      <c r="C26" s="21"/>
      <c r="D26" s="22"/>
      <c r="E26" s="22"/>
      <c r="F26" s="22"/>
      <c r="G26" s="22"/>
      <c r="H26" s="22"/>
      <c r="I26" s="22"/>
      <c r="J26" s="22"/>
      <c r="K26" s="22"/>
      <c r="L26" s="22"/>
      <c r="M26" s="22"/>
      <c r="N26" s="23"/>
    </row>
    <row r="27" spans="1:73" s="26" customFormat="1" ht="12.75" x14ac:dyDescent="0.2">
      <c r="A27" s="114"/>
      <c r="B27" s="50"/>
      <c r="C27" s="50"/>
      <c r="D27" s="30"/>
      <c r="E27" s="30"/>
      <c r="F27" s="30"/>
      <c r="G27" s="30"/>
      <c r="H27" s="30"/>
      <c r="I27" s="25">
        <f>IF(ISERR(Cálculos!AA5),0,Cálculos!AA5)</f>
        <v>0</v>
      </c>
      <c r="J27" s="25">
        <f>IF(ISERR(Cálculos!AB5),0,Cálculos!AB5)</f>
        <v>0</v>
      </c>
      <c r="K27" s="41" t="str">
        <f>IF(ISERR(J27/I27),"",J27/I27)</f>
        <v/>
      </c>
      <c r="L27" s="25">
        <f>IF(ISERR(Cálculos!AC5),0,Cálculos!AC5)</f>
        <v>0</v>
      </c>
      <c r="M27" s="41" t="str">
        <f>IF(ISERR(L27/I27),"",L27/I27)</f>
        <v/>
      </c>
    </row>
    <row r="28" spans="1:73" ht="12.75" x14ac:dyDescent="0.2">
      <c r="B28" s="51"/>
      <c r="C28" s="51"/>
      <c r="D28" s="51"/>
      <c r="E28" s="51"/>
      <c r="F28" s="51"/>
      <c r="G28" s="51"/>
      <c r="H28" s="30"/>
      <c r="I28" s="25">
        <f>IF(ISERR(Cálculos!AA6),0,Cálculos!AA6)</f>
        <v>0</v>
      </c>
      <c r="J28" s="25">
        <f>IF(ISERR(Cálculos!AB6),0,Cálculos!AB6)</f>
        <v>0</v>
      </c>
      <c r="K28" s="41" t="str">
        <f>IF(ISERR(J28/I28),"",J28/I28)</f>
        <v/>
      </c>
      <c r="L28" s="25">
        <f>IF(ISERR(Cálculos!AC6),0,Cálculos!AC6)</f>
        <v>0</v>
      </c>
      <c r="M28" s="41" t="str">
        <f>IF(ISERR(L28/I28),"",L28/I28)</f>
        <v/>
      </c>
    </row>
    <row r="29" spans="1:73" ht="12.75" x14ac:dyDescent="0.2">
      <c r="B29" s="29"/>
      <c r="C29" s="29"/>
      <c r="D29" s="30"/>
      <c r="E29" s="30"/>
      <c r="F29" s="30"/>
      <c r="G29" s="30"/>
      <c r="H29" s="30"/>
      <c r="I29" s="25">
        <f>IF(ISERR(Cálculos!AA7),0,Cálculos!AA7)</f>
        <v>0</v>
      </c>
      <c r="J29" s="25">
        <f>IF(ISERR(Cálculos!AB7),0,Cálculos!AB7)</f>
        <v>0</v>
      </c>
      <c r="K29" s="41" t="str">
        <f t="shared" ref="K29:K92" si="0">IF(ISERR(J29/I29),"",J29/I29)</f>
        <v/>
      </c>
      <c r="L29" s="25">
        <f>IF(ISERR(Cálculos!AC7),0,Cálculos!AC7)</f>
        <v>0</v>
      </c>
      <c r="M29" s="41" t="str">
        <f t="shared" ref="M29:M92" si="1">IF(ISERR(L29/I29),"",L29/I29)</f>
        <v/>
      </c>
    </row>
    <row r="30" spans="1:73" ht="12.75" x14ac:dyDescent="0.2">
      <c r="B30" s="29"/>
      <c r="C30" s="29"/>
      <c r="D30" s="30"/>
      <c r="E30" s="30"/>
      <c r="F30" s="30"/>
      <c r="G30" s="30"/>
      <c r="H30" s="30"/>
      <c r="I30" s="25">
        <f>IF(ISERR(Cálculos!AA8),0,Cálculos!AA8)</f>
        <v>0</v>
      </c>
      <c r="J30" s="25">
        <f>IF(ISERR(Cálculos!AB8),0,Cálculos!AB8)</f>
        <v>0</v>
      </c>
      <c r="K30" s="41" t="str">
        <f t="shared" si="0"/>
        <v/>
      </c>
      <c r="L30" s="25">
        <f>IF(ISERR(Cálculos!AC8),0,Cálculos!AC8)</f>
        <v>0</v>
      </c>
      <c r="M30" s="41" t="str">
        <f t="shared" si="1"/>
        <v/>
      </c>
    </row>
    <row r="31" spans="1:73" ht="12.75" x14ac:dyDescent="0.2">
      <c r="B31" s="29"/>
      <c r="C31" s="29"/>
      <c r="D31" s="30"/>
      <c r="E31" s="30"/>
      <c r="F31" s="30"/>
      <c r="G31" s="30"/>
      <c r="H31" s="30"/>
      <c r="I31" s="25">
        <f>IF(ISERR(Cálculos!AA9),0,Cálculos!AA9)</f>
        <v>0</v>
      </c>
      <c r="J31" s="25">
        <f>IF(ISERR(Cálculos!AB9),0,Cálculos!AB9)</f>
        <v>0</v>
      </c>
      <c r="K31" s="41" t="str">
        <f t="shared" si="0"/>
        <v/>
      </c>
      <c r="L31" s="25">
        <f>IF(ISERR(Cálculos!AC9),0,Cálculos!AC9)</f>
        <v>0</v>
      </c>
      <c r="M31" s="41" t="str">
        <f t="shared" si="1"/>
        <v/>
      </c>
    </row>
    <row r="32" spans="1:73" ht="12.75" x14ac:dyDescent="0.2">
      <c r="B32" s="29"/>
      <c r="C32" s="29"/>
      <c r="D32" s="30"/>
      <c r="E32" s="30"/>
      <c r="F32" s="30"/>
      <c r="G32" s="30"/>
      <c r="H32" s="30"/>
      <c r="I32" s="25">
        <f>IF(ISERR(Cálculos!AA10),0,Cálculos!AA10)</f>
        <v>0</v>
      </c>
      <c r="J32" s="25">
        <f>IF(ISERR(Cálculos!AB10),0,Cálculos!AB10)</f>
        <v>0</v>
      </c>
      <c r="K32" s="41" t="str">
        <f t="shared" si="0"/>
        <v/>
      </c>
      <c r="L32" s="25">
        <f>IF(ISERR(Cálculos!AC10),0,Cálculos!AC10)</f>
        <v>0</v>
      </c>
      <c r="M32" s="41" t="str">
        <f t="shared" si="1"/>
        <v/>
      </c>
    </row>
    <row r="33" spans="2:13" ht="12.75" x14ac:dyDescent="0.2">
      <c r="B33" s="29"/>
      <c r="C33" s="29"/>
      <c r="D33" s="30"/>
      <c r="E33" s="30"/>
      <c r="F33" s="30"/>
      <c r="G33" s="30"/>
      <c r="H33" s="30"/>
      <c r="I33" s="25">
        <f>IF(ISERR(Cálculos!AA11),0,Cálculos!AA11)</f>
        <v>0</v>
      </c>
      <c r="J33" s="25">
        <f>IF(ISERR(Cálculos!AB11),0,Cálculos!AB11)</f>
        <v>0</v>
      </c>
      <c r="K33" s="41" t="str">
        <f t="shared" si="0"/>
        <v/>
      </c>
      <c r="L33" s="25">
        <f>IF(ISERR(Cálculos!AC11),0,Cálculos!AC11)</f>
        <v>0</v>
      </c>
      <c r="M33" s="41" t="str">
        <f t="shared" si="1"/>
        <v/>
      </c>
    </row>
    <row r="34" spans="2:13" ht="12.75" x14ac:dyDescent="0.2">
      <c r="B34" s="29"/>
      <c r="C34" s="29"/>
      <c r="D34" s="30"/>
      <c r="E34" s="30"/>
      <c r="F34" s="30"/>
      <c r="G34" s="30"/>
      <c r="H34" s="30"/>
      <c r="I34" s="25">
        <f>IF(ISERR(Cálculos!AA12),0,Cálculos!AA12)</f>
        <v>0</v>
      </c>
      <c r="J34" s="25">
        <f>IF(ISERR(Cálculos!AB12),0,Cálculos!AB12)</f>
        <v>0</v>
      </c>
      <c r="K34" s="41" t="str">
        <f t="shared" si="0"/>
        <v/>
      </c>
      <c r="L34" s="25">
        <f>IF(ISERR(Cálculos!AC12),0,Cálculos!AC12)</f>
        <v>0</v>
      </c>
      <c r="M34" s="41" t="str">
        <f t="shared" si="1"/>
        <v/>
      </c>
    </row>
    <row r="35" spans="2:13" ht="12.75" x14ac:dyDescent="0.2">
      <c r="B35" s="29"/>
      <c r="C35" s="29"/>
      <c r="D35" s="30"/>
      <c r="E35" s="30"/>
      <c r="F35" s="30"/>
      <c r="G35" s="30"/>
      <c r="H35" s="30"/>
      <c r="I35" s="25">
        <f>IF(ISERR(Cálculos!AA13),0,Cálculos!AA13)</f>
        <v>0</v>
      </c>
      <c r="J35" s="25">
        <f>IF(ISERR(Cálculos!AB13),0,Cálculos!AB13)</f>
        <v>0</v>
      </c>
      <c r="K35" s="41" t="str">
        <f t="shared" si="0"/>
        <v/>
      </c>
      <c r="L35" s="25">
        <f>IF(ISERR(Cálculos!AC13),0,Cálculos!AC13)</f>
        <v>0</v>
      </c>
      <c r="M35" s="41" t="str">
        <f t="shared" si="1"/>
        <v/>
      </c>
    </row>
    <row r="36" spans="2:13" ht="12.75" x14ac:dyDescent="0.2">
      <c r="B36" s="29"/>
      <c r="C36" s="29"/>
      <c r="D36" s="30"/>
      <c r="E36" s="30"/>
      <c r="F36" s="30"/>
      <c r="G36" s="30"/>
      <c r="H36" s="30"/>
      <c r="I36" s="25">
        <f>IF(ISERR(Cálculos!AA14),0,Cálculos!AA14)</f>
        <v>0</v>
      </c>
      <c r="J36" s="25">
        <f>IF(ISERR(Cálculos!AB14),0,Cálculos!AB14)</f>
        <v>0</v>
      </c>
      <c r="K36" s="41" t="str">
        <f t="shared" si="0"/>
        <v/>
      </c>
      <c r="L36" s="25">
        <f>IF(ISERR(Cálculos!AC14),0,Cálculos!AC14)</f>
        <v>0</v>
      </c>
      <c r="M36" s="41" t="str">
        <f t="shared" si="1"/>
        <v/>
      </c>
    </row>
    <row r="37" spans="2:13" ht="12.75" x14ac:dyDescent="0.2">
      <c r="B37" s="29"/>
      <c r="C37" s="29"/>
      <c r="D37" s="30"/>
      <c r="E37" s="30"/>
      <c r="F37" s="30"/>
      <c r="G37" s="30"/>
      <c r="H37" s="30"/>
      <c r="I37" s="25">
        <f>IF(ISERR(Cálculos!AA15),0,Cálculos!AA15)</f>
        <v>0</v>
      </c>
      <c r="J37" s="25">
        <f>IF(ISERR(Cálculos!AB15),0,Cálculos!AB15)</f>
        <v>0</v>
      </c>
      <c r="K37" s="41" t="str">
        <f t="shared" si="0"/>
        <v/>
      </c>
      <c r="L37" s="25">
        <f>IF(ISERR(Cálculos!AC15),0,Cálculos!AC15)</f>
        <v>0</v>
      </c>
      <c r="M37" s="41" t="str">
        <f t="shared" si="1"/>
        <v/>
      </c>
    </row>
    <row r="38" spans="2:13" ht="12.75" x14ac:dyDescent="0.2">
      <c r="B38" s="29"/>
      <c r="C38" s="29"/>
      <c r="D38" s="30"/>
      <c r="E38" s="30"/>
      <c r="F38" s="30"/>
      <c r="G38" s="30"/>
      <c r="H38" s="30"/>
      <c r="I38" s="25">
        <f>IF(ISERR(Cálculos!AA16),0,Cálculos!AA16)</f>
        <v>0</v>
      </c>
      <c r="J38" s="25">
        <f>IF(ISERR(Cálculos!AB16),0,Cálculos!AB16)</f>
        <v>0</v>
      </c>
      <c r="K38" s="41" t="str">
        <f t="shared" si="0"/>
        <v/>
      </c>
      <c r="L38" s="25">
        <f>IF(ISERR(Cálculos!AC16),0,Cálculos!AC16)</f>
        <v>0</v>
      </c>
      <c r="M38" s="41" t="str">
        <f t="shared" si="1"/>
        <v/>
      </c>
    </row>
    <row r="39" spans="2:13" ht="12.75" x14ac:dyDescent="0.2">
      <c r="B39" s="29"/>
      <c r="C39" s="29"/>
      <c r="D39" s="30"/>
      <c r="E39" s="30"/>
      <c r="F39" s="30"/>
      <c r="G39" s="30"/>
      <c r="H39" s="30"/>
      <c r="I39" s="25">
        <f>IF(ISERR(Cálculos!AA17),0,Cálculos!AA17)</f>
        <v>0</v>
      </c>
      <c r="J39" s="25">
        <f>IF(ISERR(Cálculos!AB17),0,Cálculos!AB17)</f>
        <v>0</v>
      </c>
      <c r="K39" s="41" t="str">
        <f t="shared" si="0"/>
        <v/>
      </c>
      <c r="L39" s="25">
        <f>IF(ISERR(Cálculos!AC17),0,Cálculos!AC17)</f>
        <v>0</v>
      </c>
      <c r="M39" s="41" t="str">
        <f t="shared" si="1"/>
        <v/>
      </c>
    </row>
    <row r="40" spans="2:13" ht="12.75" x14ac:dyDescent="0.2">
      <c r="B40" s="29"/>
      <c r="C40" s="29"/>
      <c r="D40" s="30"/>
      <c r="E40" s="30"/>
      <c r="F40" s="30"/>
      <c r="G40" s="30"/>
      <c r="H40" s="30"/>
      <c r="I40" s="25">
        <f>IF(ISERR(Cálculos!AA18),0,Cálculos!AA18)</f>
        <v>0</v>
      </c>
      <c r="J40" s="25">
        <f>IF(ISERR(Cálculos!AB18),0,Cálculos!AB18)</f>
        <v>0</v>
      </c>
      <c r="K40" s="41" t="str">
        <f t="shared" si="0"/>
        <v/>
      </c>
      <c r="L40" s="25">
        <f>IF(ISERR(Cálculos!AC18),0,Cálculos!AC18)</f>
        <v>0</v>
      </c>
      <c r="M40" s="41" t="str">
        <f t="shared" si="1"/>
        <v/>
      </c>
    </row>
    <row r="41" spans="2:13" ht="12.75" x14ac:dyDescent="0.2">
      <c r="B41" s="29"/>
      <c r="C41" s="29"/>
      <c r="D41" s="30"/>
      <c r="E41" s="30"/>
      <c r="F41" s="30"/>
      <c r="G41" s="30"/>
      <c r="H41" s="30"/>
      <c r="I41" s="25">
        <f>IF(ISERR(Cálculos!AA19),0,Cálculos!AA19)</f>
        <v>0</v>
      </c>
      <c r="J41" s="25">
        <f>IF(ISERR(Cálculos!AB19),0,Cálculos!AB19)</f>
        <v>0</v>
      </c>
      <c r="K41" s="41" t="str">
        <f t="shared" si="0"/>
        <v/>
      </c>
      <c r="L41" s="25">
        <f>IF(ISERR(Cálculos!AC19),0,Cálculos!AC19)</f>
        <v>0</v>
      </c>
      <c r="M41" s="41" t="str">
        <f t="shared" si="1"/>
        <v/>
      </c>
    </row>
    <row r="42" spans="2:13" ht="12.75" x14ac:dyDescent="0.2">
      <c r="B42" s="29"/>
      <c r="C42" s="29"/>
      <c r="D42" s="30"/>
      <c r="E42" s="30"/>
      <c r="F42" s="30"/>
      <c r="G42" s="30"/>
      <c r="H42" s="30"/>
      <c r="I42" s="25">
        <f>IF(ISERR(Cálculos!AA20),0,Cálculos!AA20)</f>
        <v>0</v>
      </c>
      <c r="J42" s="25">
        <f>IF(ISERR(Cálculos!AB20),0,Cálculos!AB20)</f>
        <v>0</v>
      </c>
      <c r="K42" s="41" t="str">
        <f t="shared" si="0"/>
        <v/>
      </c>
      <c r="L42" s="25">
        <f>IF(ISERR(Cálculos!AC20),0,Cálculos!AC20)</f>
        <v>0</v>
      </c>
      <c r="M42" s="41" t="str">
        <f t="shared" si="1"/>
        <v/>
      </c>
    </row>
    <row r="43" spans="2:13" ht="12.75" x14ac:dyDescent="0.2">
      <c r="B43" s="29"/>
      <c r="C43" s="29"/>
      <c r="D43" s="30"/>
      <c r="E43" s="30"/>
      <c r="F43" s="30"/>
      <c r="G43" s="30"/>
      <c r="H43" s="30"/>
      <c r="I43" s="25">
        <f>IF(ISERR(Cálculos!AA21),0,Cálculos!AA21)</f>
        <v>0</v>
      </c>
      <c r="J43" s="25">
        <f>IF(ISERR(Cálculos!AB21),0,Cálculos!AB21)</f>
        <v>0</v>
      </c>
      <c r="K43" s="41" t="str">
        <f t="shared" si="0"/>
        <v/>
      </c>
      <c r="L43" s="25">
        <f>IF(ISERR(Cálculos!AC21),0,Cálculos!AC21)</f>
        <v>0</v>
      </c>
      <c r="M43" s="41" t="str">
        <f t="shared" si="1"/>
        <v/>
      </c>
    </row>
    <row r="44" spans="2:13" ht="12.75" x14ac:dyDescent="0.2">
      <c r="B44" s="29"/>
      <c r="C44" s="29"/>
      <c r="D44" s="30"/>
      <c r="E44" s="30"/>
      <c r="F44" s="30"/>
      <c r="G44" s="30"/>
      <c r="H44" s="30"/>
      <c r="I44" s="25">
        <f>IF(ISERR(Cálculos!AA22),0,Cálculos!AA22)</f>
        <v>0</v>
      </c>
      <c r="J44" s="25">
        <f>IF(ISERR(Cálculos!AB22),0,Cálculos!AB22)</f>
        <v>0</v>
      </c>
      <c r="K44" s="41" t="str">
        <f t="shared" si="0"/>
        <v/>
      </c>
      <c r="L44" s="25">
        <f>IF(ISERR(Cálculos!AC22),0,Cálculos!AC22)</f>
        <v>0</v>
      </c>
      <c r="M44" s="41" t="str">
        <f t="shared" si="1"/>
        <v/>
      </c>
    </row>
    <row r="45" spans="2:13" ht="12.75" x14ac:dyDescent="0.2">
      <c r="B45" s="29"/>
      <c r="C45" s="29"/>
      <c r="D45" s="30"/>
      <c r="E45" s="30"/>
      <c r="F45" s="30"/>
      <c r="G45" s="30"/>
      <c r="H45" s="30"/>
      <c r="I45" s="25">
        <f>IF(ISERR(Cálculos!AA23),0,Cálculos!AA23)</f>
        <v>0</v>
      </c>
      <c r="J45" s="25">
        <f>IF(ISERR(Cálculos!AB23),0,Cálculos!AB23)</f>
        <v>0</v>
      </c>
      <c r="K45" s="41" t="str">
        <f t="shared" si="0"/>
        <v/>
      </c>
      <c r="L45" s="25">
        <f>IF(ISERR(Cálculos!AC23),0,Cálculos!AC23)</f>
        <v>0</v>
      </c>
      <c r="M45" s="41" t="str">
        <f t="shared" si="1"/>
        <v/>
      </c>
    </row>
    <row r="46" spans="2:13" ht="12.75" x14ac:dyDescent="0.2">
      <c r="B46" s="29"/>
      <c r="C46" s="29"/>
      <c r="D46" s="30"/>
      <c r="E46" s="30"/>
      <c r="F46" s="30"/>
      <c r="G46" s="30"/>
      <c r="H46" s="30"/>
      <c r="I46" s="25">
        <f>IF(ISERR(Cálculos!AA24),0,Cálculos!AA24)</f>
        <v>0</v>
      </c>
      <c r="J46" s="25">
        <f>IF(ISERR(Cálculos!AB24),0,Cálculos!AB24)</f>
        <v>0</v>
      </c>
      <c r="K46" s="41" t="str">
        <f t="shared" si="0"/>
        <v/>
      </c>
      <c r="L46" s="25">
        <f>IF(ISERR(Cálculos!AC24),0,Cálculos!AC24)</f>
        <v>0</v>
      </c>
      <c r="M46" s="41" t="str">
        <f t="shared" si="1"/>
        <v/>
      </c>
    </row>
    <row r="47" spans="2:13" ht="12.75" x14ac:dyDescent="0.2">
      <c r="B47" s="29"/>
      <c r="C47" s="29"/>
      <c r="D47" s="30"/>
      <c r="E47" s="30"/>
      <c r="F47" s="30"/>
      <c r="G47" s="30"/>
      <c r="H47" s="30"/>
      <c r="I47" s="25">
        <f>IF(ISERR(Cálculos!AA25),0,Cálculos!AA25)</f>
        <v>0</v>
      </c>
      <c r="J47" s="25">
        <f>IF(ISERR(Cálculos!AB25),0,Cálculos!AB25)</f>
        <v>0</v>
      </c>
      <c r="K47" s="41" t="str">
        <f t="shared" si="0"/>
        <v/>
      </c>
      <c r="L47" s="25">
        <f>IF(ISERR(Cálculos!AC25),0,Cálculos!AC25)</f>
        <v>0</v>
      </c>
      <c r="M47" s="41" t="str">
        <f t="shared" si="1"/>
        <v/>
      </c>
    </row>
    <row r="48" spans="2:13" ht="12.75" x14ac:dyDescent="0.2">
      <c r="B48" s="29"/>
      <c r="C48" s="29"/>
      <c r="D48" s="30"/>
      <c r="E48" s="30"/>
      <c r="F48" s="30"/>
      <c r="G48" s="30"/>
      <c r="H48" s="30"/>
      <c r="I48" s="25">
        <f>IF(ISERR(Cálculos!AA26),0,Cálculos!AA26)</f>
        <v>0</v>
      </c>
      <c r="J48" s="25">
        <f>IF(ISERR(Cálculos!AB26),0,Cálculos!AB26)</f>
        <v>0</v>
      </c>
      <c r="K48" s="41" t="str">
        <f t="shared" si="0"/>
        <v/>
      </c>
      <c r="L48" s="25">
        <f>IF(ISERR(Cálculos!AC26),0,Cálculos!AC26)</f>
        <v>0</v>
      </c>
      <c r="M48" s="41" t="str">
        <f t="shared" si="1"/>
        <v/>
      </c>
    </row>
    <row r="49" spans="2:13" ht="12.75" x14ac:dyDescent="0.2">
      <c r="B49" s="29"/>
      <c r="C49" s="29"/>
      <c r="D49" s="30"/>
      <c r="E49" s="30"/>
      <c r="F49" s="30"/>
      <c r="G49" s="30"/>
      <c r="H49" s="30"/>
      <c r="I49" s="25">
        <f>IF(ISERR(Cálculos!AA27),0,Cálculos!AA27)</f>
        <v>0</v>
      </c>
      <c r="J49" s="25">
        <f>IF(ISERR(Cálculos!AB27),0,Cálculos!AB27)</f>
        <v>0</v>
      </c>
      <c r="K49" s="41" t="str">
        <f t="shared" si="0"/>
        <v/>
      </c>
      <c r="L49" s="25">
        <f>IF(ISERR(Cálculos!AC27),0,Cálculos!AC27)</f>
        <v>0</v>
      </c>
      <c r="M49" s="41" t="str">
        <f t="shared" si="1"/>
        <v/>
      </c>
    </row>
    <row r="50" spans="2:13" ht="12.75" x14ac:dyDescent="0.2">
      <c r="B50" s="29"/>
      <c r="C50" s="29"/>
      <c r="D50" s="30"/>
      <c r="E50" s="30"/>
      <c r="F50" s="30"/>
      <c r="G50" s="30"/>
      <c r="H50" s="30"/>
      <c r="I50" s="25">
        <f>IF(ISERR(Cálculos!AA28),0,Cálculos!AA28)</f>
        <v>0</v>
      </c>
      <c r="J50" s="25">
        <f>IF(ISERR(Cálculos!AB28),0,Cálculos!AB28)</f>
        <v>0</v>
      </c>
      <c r="K50" s="41" t="str">
        <f t="shared" si="0"/>
        <v/>
      </c>
      <c r="L50" s="25">
        <f>IF(ISERR(Cálculos!AC28),0,Cálculos!AC28)</f>
        <v>0</v>
      </c>
      <c r="M50" s="41" t="str">
        <f t="shared" si="1"/>
        <v/>
      </c>
    </row>
    <row r="51" spans="2:13" ht="12.75" x14ac:dyDescent="0.2">
      <c r="B51" s="29"/>
      <c r="C51" s="29"/>
      <c r="D51" s="30"/>
      <c r="E51" s="30"/>
      <c r="F51" s="30"/>
      <c r="G51" s="30"/>
      <c r="H51" s="30"/>
      <c r="I51" s="25">
        <f>IF(ISERR(Cálculos!AA29),0,Cálculos!AA29)</f>
        <v>0</v>
      </c>
      <c r="J51" s="25">
        <f>IF(ISERR(Cálculos!AB29),0,Cálculos!AB29)</f>
        <v>0</v>
      </c>
      <c r="K51" s="41" t="str">
        <f t="shared" si="0"/>
        <v/>
      </c>
      <c r="L51" s="25">
        <f>IF(ISERR(Cálculos!AC29),0,Cálculos!AC29)</f>
        <v>0</v>
      </c>
      <c r="M51" s="41" t="str">
        <f t="shared" si="1"/>
        <v/>
      </c>
    </row>
    <row r="52" spans="2:13" ht="12.75" x14ac:dyDescent="0.2">
      <c r="B52" s="29"/>
      <c r="C52" s="29"/>
      <c r="D52" s="30"/>
      <c r="E52" s="30"/>
      <c r="F52" s="30"/>
      <c r="G52" s="30"/>
      <c r="H52" s="30"/>
      <c r="I52" s="25">
        <f>IF(ISERR(Cálculos!AA30),0,Cálculos!AA30)</f>
        <v>0</v>
      </c>
      <c r="J52" s="25">
        <f>IF(ISERR(Cálculos!AB30),0,Cálculos!AB30)</f>
        <v>0</v>
      </c>
      <c r="K52" s="41" t="str">
        <f t="shared" si="0"/>
        <v/>
      </c>
      <c r="L52" s="25">
        <f>IF(ISERR(Cálculos!AC30),0,Cálculos!AC30)</f>
        <v>0</v>
      </c>
      <c r="M52" s="41" t="str">
        <f t="shared" si="1"/>
        <v/>
      </c>
    </row>
    <row r="53" spans="2:13" ht="12.75" x14ac:dyDescent="0.2">
      <c r="B53" s="29"/>
      <c r="C53" s="29"/>
      <c r="D53" s="30"/>
      <c r="E53" s="30"/>
      <c r="F53" s="30"/>
      <c r="G53" s="30"/>
      <c r="H53" s="30"/>
      <c r="I53" s="25">
        <f>IF(ISERR(Cálculos!AA31),0,Cálculos!AA31)</f>
        <v>0</v>
      </c>
      <c r="J53" s="25">
        <f>IF(ISERR(Cálculos!AB31),0,Cálculos!AB31)</f>
        <v>0</v>
      </c>
      <c r="K53" s="41" t="str">
        <f t="shared" si="0"/>
        <v/>
      </c>
      <c r="L53" s="25">
        <f>IF(ISERR(Cálculos!AC31),0,Cálculos!AC31)</f>
        <v>0</v>
      </c>
      <c r="M53" s="41" t="str">
        <f t="shared" si="1"/>
        <v/>
      </c>
    </row>
    <row r="54" spans="2:13" ht="12.75" x14ac:dyDescent="0.2">
      <c r="B54" s="29"/>
      <c r="C54" s="29"/>
      <c r="D54" s="30"/>
      <c r="E54" s="30"/>
      <c r="F54" s="30"/>
      <c r="G54" s="30"/>
      <c r="H54" s="30"/>
      <c r="I54" s="25">
        <f>IF(ISERR(Cálculos!AA32),0,Cálculos!AA32)</f>
        <v>0</v>
      </c>
      <c r="J54" s="25">
        <f>IF(ISERR(Cálculos!AB32),0,Cálculos!AB32)</f>
        <v>0</v>
      </c>
      <c r="K54" s="41" t="str">
        <f t="shared" si="0"/>
        <v/>
      </c>
      <c r="L54" s="25">
        <f>IF(ISERR(Cálculos!AC32),0,Cálculos!AC32)</f>
        <v>0</v>
      </c>
      <c r="M54" s="41" t="str">
        <f t="shared" si="1"/>
        <v/>
      </c>
    </row>
    <row r="55" spans="2:13" ht="12.75" x14ac:dyDescent="0.2">
      <c r="B55" s="29"/>
      <c r="C55" s="29"/>
      <c r="D55" s="30"/>
      <c r="E55" s="30"/>
      <c r="F55" s="30"/>
      <c r="G55" s="30"/>
      <c r="H55" s="30"/>
      <c r="I55" s="25">
        <f>IF(ISERR(Cálculos!AA33),0,Cálculos!AA33)</f>
        <v>0</v>
      </c>
      <c r="J55" s="25">
        <f>IF(ISERR(Cálculos!AB33),0,Cálculos!AB33)</f>
        <v>0</v>
      </c>
      <c r="K55" s="41" t="str">
        <f t="shared" si="0"/>
        <v/>
      </c>
      <c r="L55" s="25">
        <f>IF(ISERR(Cálculos!AC33),0,Cálculos!AC33)</f>
        <v>0</v>
      </c>
      <c r="M55" s="41" t="str">
        <f t="shared" si="1"/>
        <v/>
      </c>
    </row>
    <row r="56" spans="2:13" ht="12.75" x14ac:dyDescent="0.2">
      <c r="B56" s="29"/>
      <c r="C56" s="29"/>
      <c r="D56" s="30"/>
      <c r="E56" s="30"/>
      <c r="F56" s="30"/>
      <c r="G56" s="30"/>
      <c r="H56" s="30"/>
      <c r="I56" s="25">
        <f>IF(ISERR(Cálculos!AA34),0,Cálculos!AA34)</f>
        <v>0</v>
      </c>
      <c r="J56" s="25">
        <f>IF(ISERR(Cálculos!AB34),0,Cálculos!AB34)</f>
        <v>0</v>
      </c>
      <c r="K56" s="41" t="str">
        <f t="shared" si="0"/>
        <v/>
      </c>
      <c r="L56" s="25">
        <f>IF(ISERR(Cálculos!AC34),0,Cálculos!AC34)</f>
        <v>0</v>
      </c>
      <c r="M56" s="41" t="str">
        <f t="shared" si="1"/>
        <v/>
      </c>
    </row>
    <row r="57" spans="2:13" ht="12.75" x14ac:dyDescent="0.2">
      <c r="B57" s="29"/>
      <c r="C57" s="29"/>
      <c r="D57" s="30"/>
      <c r="E57" s="30"/>
      <c r="F57" s="30"/>
      <c r="G57" s="30"/>
      <c r="H57" s="30"/>
      <c r="I57" s="25">
        <f>IF(ISERR(Cálculos!AA35),0,Cálculos!AA35)</f>
        <v>0</v>
      </c>
      <c r="J57" s="25">
        <f>IF(ISERR(Cálculos!AB35),0,Cálculos!AB35)</f>
        <v>0</v>
      </c>
      <c r="K57" s="41" t="str">
        <f t="shared" si="0"/>
        <v/>
      </c>
      <c r="L57" s="25">
        <f>IF(ISERR(Cálculos!AC35),0,Cálculos!AC35)</f>
        <v>0</v>
      </c>
      <c r="M57" s="41" t="str">
        <f t="shared" si="1"/>
        <v/>
      </c>
    </row>
    <row r="58" spans="2:13" ht="12.75" x14ac:dyDescent="0.2">
      <c r="B58" s="29"/>
      <c r="C58" s="29"/>
      <c r="D58" s="30"/>
      <c r="E58" s="30"/>
      <c r="F58" s="30"/>
      <c r="G58" s="30"/>
      <c r="H58" s="30"/>
      <c r="I58" s="25">
        <f>IF(ISERR(Cálculos!AA36),0,Cálculos!AA36)</f>
        <v>0</v>
      </c>
      <c r="J58" s="25">
        <f>IF(ISERR(Cálculos!AB36),0,Cálculos!AB36)</f>
        <v>0</v>
      </c>
      <c r="K58" s="41" t="str">
        <f t="shared" si="0"/>
        <v/>
      </c>
      <c r="L58" s="25">
        <f>IF(ISERR(Cálculos!AC36),0,Cálculos!AC36)</f>
        <v>0</v>
      </c>
      <c r="M58" s="41" t="str">
        <f t="shared" si="1"/>
        <v/>
      </c>
    </row>
    <row r="59" spans="2:13" ht="12.75" x14ac:dyDescent="0.2">
      <c r="B59" s="29"/>
      <c r="C59" s="29"/>
      <c r="D59" s="30"/>
      <c r="E59" s="30"/>
      <c r="F59" s="30"/>
      <c r="G59" s="30"/>
      <c r="H59" s="30"/>
      <c r="I59" s="25">
        <f>IF(ISERR(Cálculos!AA37),0,Cálculos!AA37)</f>
        <v>0</v>
      </c>
      <c r="J59" s="25">
        <f>IF(ISERR(Cálculos!AB37),0,Cálculos!AB37)</f>
        <v>0</v>
      </c>
      <c r="K59" s="41" t="str">
        <f t="shared" si="0"/>
        <v/>
      </c>
      <c r="L59" s="25">
        <f>IF(ISERR(Cálculos!AC37),0,Cálculos!AC37)</f>
        <v>0</v>
      </c>
      <c r="M59" s="41" t="str">
        <f t="shared" si="1"/>
        <v/>
      </c>
    </row>
    <row r="60" spans="2:13" ht="12.75" x14ac:dyDescent="0.2">
      <c r="B60" s="29"/>
      <c r="C60" s="29"/>
      <c r="D60" s="30"/>
      <c r="E60" s="30"/>
      <c r="F60" s="30"/>
      <c r="G60" s="30"/>
      <c r="H60" s="30"/>
      <c r="I60" s="25">
        <f>IF(ISERR(Cálculos!AA38),0,Cálculos!AA38)</f>
        <v>0</v>
      </c>
      <c r="J60" s="25">
        <f>IF(ISERR(Cálculos!AB38),0,Cálculos!AB38)</f>
        <v>0</v>
      </c>
      <c r="K60" s="41" t="str">
        <f t="shared" si="0"/>
        <v/>
      </c>
      <c r="L60" s="25">
        <f>IF(ISERR(Cálculos!AC38),0,Cálculos!AC38)</f>
        <v>0</v>
      </c>
      <c r="M60" s="41" t="str">
        <f t="shared" si="1"/>
        <v/>
      </c>
    </row>
    <row r="61" spans="2:13" ht="12.75" x14ac:dyDescent="0.2">
      <c r="B61" s="29"/>
      <c r="C61" s="29"/>
      <c r="D61" s="30"/>
      <c r="E61" s="30"/>
      <c r="F61" s="30"/>
      <c r="G61" s="30"/>
      <c r="H61" s="30"/>
      <c r="I61" s="25">
        <f>IF(ISERR(Cálculos!AA39),0,Cálculos!AA39)</f>
        <v>0</v>
      </c>
      <c r="J61" s="25">
        <f>IF(ISERR(Cálculos!AB39),0,Cálculos!AB39)</f>
        <v>0</v>
      </c>
      <c r="K61" s="41" t="str">
        <f t="shared" si="0"/>
        <v/>
      </c>
      <c r="L61" s="25">
        <f>IF(ISERR(Cálculos!AC39),0,Cálculos!AC39)</f>
        <v>0</v>
      </c>
      <c r="M61" s="41" t="str">
        <f t="shared" si="1"/>
        <v/>
      </c>
    </row>
    <row r="62" spans="2:13" ht="12.75" x14ac:dyDescent="0.2">
      <c r="B62" s="29"/>
      <c r="C62" s="29"/>
      <c r="D62" s="30"/>
      <c r="E62" s="30"/>
      <c r="F62" s="30"/>
      <c r="G62" s="30"/>
      <c r="H62" s="30"/>
      <c r="I62" s="25">
        <f>IF(ISERR(Cálculos!AA40),0,Cálculos!AA40)</f>
        <v>0</v>
      </c>
      <c r="J62" s="25">
        <f>IF(ISERR(Cálculos!AB40),0,Cálculos!AB40)</f>
        <v>0</v>
      </c>
      <c r="K62" s="41" t="str">
        <f t="shared" si="0"/>
        <v/>
      </c>
      <c r="L62" s="25">
        <f>IF(ISERR(Cálculos!AC40),0,Cálculos!AC40)</f>
        <v>0</v>
      </c>
      <c r="M62" s="41" t="str">
        <f t="shared" si="1"/>
        <v/>
      </c>
    </row>
    <row r="63" spans="2:13" ht="12.75" x14ac:dyDescent="0.2">
      <c r="B63" s="29"/>
      <c r="C63" s="29"/>
      <c r="D63" s="30"/>
      <c r="E63" s="30"/>
      <c r="F63" s="30"/>
      <c r="G63" s="30"/>
      <c r="H63" s="30"/>
      <c r="I63" s="25">
        <f>IF(ISERR(Cálculos!AA41),0,Cálculos!AA41)</f>
        <v>0</v>
      </c>
      <c r="J63" s="25">
        <f>IF(ISERR(Cálculos!AB41),0,Cálculos!AB41)</f>
        <v>0</v>
      </c>
      <c r="K63" s="41" t="str">
        <f t="shared" si="0"/>
        <v/>
      </c>
      <c r="L63" s="25">
        <f>IF(ISERR(Cálculos!AC41),0,Cálculos!AC41)</f>
        <v>0</v>
      </c>
      <c r="M63" s="41" t="str">
        <f t="shared" si="1"/>
        <v/>
      </c>
    </row>
    <row r="64" spans="2:13" ht="12.75" x14ac:dyDescent="0.2">
      <c r="B64" s="29"/>
      <c r="C64" s="29"/>
      <c r="D64" s="30"/>
      <c r="E64" s="30"/>
      <c r="F64" s="30"/>
      <c r="G64" s="30"/>
      <c r="H64" s="30"/>
      <c r="I64" s="25">
        <f>IF(ISERR(Cálculos!AA42),0,Cálculos!AA42)</f>
        <v>0</v>
      </c>
      <c r="J64" s="25">
        <f>IF(ISERR(Cálculos!AB42),0,Cálculos!AB42)</f>
        <v>0</v>
      </c>
      <c r="K64" s="41" t="str">
        <f t="shared" si="0"/>
        <v/>
      </c>
      <c r="L64" s="25">
        <f>IF(ISERR(Cálculos!AC42),0,Cálculos!AC42)</f>
        <v>0</v>
      </c>
      <c r="M64" s="41" t="str">
        <f t="shared" si="1"/>
        <v/>
      </c>
    </row>
    <row r="65" spans="2:13" ht="12.75" x14ac:dyDescent="0.2">
      <c r="B65" s="29"/>
      <c r="C65" s="29"/>
      <c r="D65" s="30"/>
      <c r="E65" s="30"/>
      <c r="F65" s="30"/>
      <c r="G65" s="30"/>
      <c r="H65" s="30"/>
      <c r="I65" s="25">
        <f>IF(ISERR(Cálculos!AA43),0,Cálculos!AA43)</f>
        <v>0</v>
      </c>
      <c r="J65" s="25">
        <f>IF(ISERR(Cálculos!AB43),0,Cálculos!AB43)</f>
        <v>0</v>
      </c>
      <c r="K65" s="41" t="str">
        <f t="shared" si="0"/>
        <v/>
      </c>
      <c r="L65" s="25">
        <f>IF(ISERR(Cálculos!AC43),0,Cálculos!AC43)</f>
        <v>0</v>
      </c>
      <c r="M65" s="41" t="str">
        <f t="shared" si="1"/>
        <v/>
      </c>
    </row>
    <row r="66" spans="2:13" ht="12.75" x14ac:dyDescent="0.2">
      <c r="B66" s="29"/>
      <c r="C66" s="29"/>
      <c r="D66" s="30"/>
      <c r="E66" s="30"/>
      <c r="F66" s="30"/>
      <c r="G66" s="30"/>
      <c r="H66" s="30"/>
      <c r="I66" s="25">
        <f>IF(ISERR(Cálculos!AA44),0,Cálculos!AA44)</f>
        <v>0</v>
      </c>
      <c r="J66" s="25">
        <f>IF(ISERR(Cálculos!AB44),0,Cálculos!AB44)</f>
        <v>0</v>
      </c>
      <c r="K66" s="41" t="str">
        <f t="shared" si="0"/>
        <v/>
      </c>
      <c r="L66" s="25">
        <f>IF(ISERR(Cálculos!AC44),0,Cálculos!AC44)</f>
        <v>0</v>
      </c>
      <c r="M66" s="41" t="str">
        <f t="shared" si="1"/>
        <v/>
      </c>
    </row>
    <row r="67" spans="2:13" ht="12.75" x14ac:dyDescent="0.2">
      <c r="B67" s="29"/>
      <c r="C67" s="29"/>
      <c r="D67" s="30"/>
      <c r="E67" s="30"/>
      <c r="F67" s="30"/>
      <c r="G67" s="30"/>
      <c r="H67" s="30"/>
      <c r="I67" s="25">
        <f>IF(ISERR(Cálculos!AA45),0,Cálculos!AA45)</f>
        <v>0</v>
      </c>
      <c r="J67" s="25">
        <f>IF(ISERR(Cálculos!AB45),0,Cálculos!AB45)</f>
        <v>0</v>
      </c>
      <c r="K67" s="41" t="str">
        <f t="shared" si="0"/>
        <v/>
      </c>
      <c r="L67" s="25">
        <f>IF(ISERR(Cálculos!AC45),0,Cálculos!AC45)</f>
        <v>0</v>
      </c>
      <c r="M67" s="41" t="str">
        <f t="shared" si="1"/>
        <v/>
      </c>
    </row>
    <row r="68" spans="2:13" ht="12.75" x14ac:dyDescent="0.2">
      <c r="B68" s="29"/>
      <c r="C68" s="29"/>
      <c r="D68" s="30"/>
      <c r="E68" s="30"/>
      <c r="F68" s="30"/>
      <c r="G68" s="30"/>
      <c r="H68" s="30"/>
      <c r="I68" s="25">
        <f>IF(ISERR(Cálculos!AA46),0,Cálculos!AA46)</f>
        <v>0</v>
      </c>
      <c r="J68" s="25">
        <f>IF(ISERR(Cálculos!AB46),0,Cálculos!AB46)</f>
        <v>0</v>
      </c>
      <c r="K68" s="41" t="str">
        <f t="shared" si="0"/>
        <v/>
      </c>
      <c r="L68" s="25">
        <f>IF(ISERR(Cálculos!AC46),0,Cálculos!AC46)</f>
        <v>0</v>
      </c>
      <c r="M68" s="41" t="str">
        <f t="shared" si="1"/>
        <v/>
      </c>
    </row>
    <row r="69" spans="2:13" ht="12.75" x14ac:dyDescent="0.2">
      <c r="B69" s="29"/>
      <c r="C69" s="29"/>
      <c r="D69" s="30"/>
      <c r="E69" s="30"/>
      <c r="F69" s="30"/>
      <c r="G69" s="30"/>
      <c r="H69" s="30"/>
      <c r="I69" s="25">
        <f>IF(ISERR(Cálculos!AA47),0,Cálculos!AA47)</f>
        <v>0</v>
      </c>
      <c r="J69" s="25">
        <f>IF(ISERR(Cálculos!AB47),0,Cálculos!AB47)</f>
        <v>0</v>
      </c>
      <c r="K69" s="41" t="str">
        <f t="shared" si="0"/>
        <v/>
      </c>
      <c r="L69" s="25">
        <f>IF(ISERR(Cálculos!AC47),0,Cálculos!AC47)</f>
        <v>0</v>
      </c>
      <c r="M69" s="41" t="str">
        <f t="shared" si="1"/>
        <v/>
      </c>
    </row>
    <row r="70" spans="2:13" ht="12.75" x14ac:dyDescent="0.2">
      <c r="B70" s="29"/>
      <c r="C70" s="29"/>
      <c r="D70" s="30"/>
      <c r="E70" s="30"/>
      <c r="F70" s="30"/>
      <c r="G70" s="30"/>
      <c r="H70" s="30"/>
      <c r="I70" s="25">
        <f>IF(ISERR(Cálculos!AA48),0,Cálculos!AA48)</f>
        <v>0</v>
      </c>
      <c r="J70" s="25">
        <f>IF(ISERR(Cálculos!AB48),0,Cálculos!AB48)</f>
        <v>0</v>
      </c>
      <c r="K70" s="41" t="str">
        <f t="shared" si="0"/>
        <v/>
      </c>
      <c r="L70" s="25">
        <f>IF(ISERR(Cálculos!AC48),0,Cálculos!AC48)</f>
        <v>0</v>
      </c>
      <c r="M70" s="41" t="str">
        <f t="shared" si="1"/>
        <v/>
      </c>
    </row>
    <row r="71" spans="2:13" ht="12.75" x14ac:dyDescent="0.2">
      <c r="B71" s="29"/>
      <c r="C71" s="29"/>
      <c r="D71" s="30"/>
      <c r="E71" s="30"/>
      <c r="F71" s="30"/>
      <c r="G71" s="30"/>
      <c r="H71" s="30"/>
      <c r="I71" s="25">
        <f>IF(ISERR(Cálculos!AA49),0,Cálculos!AA49)</f>
        <v>0</v>
      </c>
      <c r="J71" s="25">
        <f>IF(ISERR(Cálculos!AB49),0,Cálculos!AB49)</f>
        <v>0</v>
      </c>
      <c r="K71" s="41" t="str">
        <f t="shared" si="0"/>
        <v/>
      </c>
      <c r="L71" s="25">
        <f>IF(ISERR(Cálculos!AC49),0,Cálculos!AC49)</f>
        <v>0</v>
      </c>
      <c r="M71" s="41" t="str">
        <f t="shared" si="1"/>
        <v/>
      </c>
    </row>
    <row r="72" spans="2:13" ht="12.75" x14ac:dyDescent="0.2">
      <c r="B72" s="29"/>
      <c r="C72" s="29"/>
      <c r="D72" s="30"/>
      <c r="E72" s="30"/>
      <c r="F72" s="30"/>
      <c r="G72" s="30"/>
      <c r="H72" s="30"/>
      <c r="I72" s="25">
        <f>IF(ISERR(Cálculos!AA50),0,Cálculos!AA50)</f>
        <v>0</v>
      </c>
      <c r="J72" s="25">
        <f>IF(ISERR(Cálculos!AB50),0,Cálculos!AB50)</f>
        <v>0</v>
      </c>
      <c r="K72" s="41" t="str">
        <f t="shared" si="0"/>
        <v/>
      </c>
      <c r="L72" s="25">
        <f>IF(ISERR(Cálculos!AC50),0,Cálculos!AC50)</f>
        <v>0</v>
      </c>
      <c r="M72" s="41" t="str">
        <f t="shared" si="1"/>
        <v/>
      </c>
    </row>
    <row r="73" spans="2:13" ht="12.75" x14ac:dyDescent="0.2">
      <c r="B73" s="29"/>
      <c r="C73" s="29"/>
      <c r="D73" s="30"/>
      <c r="E73" s="30"/>
      <c r="F73" s="30"/>
      <c r="G73" s="30"/>
      <c r="H73" s="30"/>
      <c r="I73" s="25">
        <f>IF(ISERR(Cálculos!AA51),0,Cálculos!AA51)</f>
        <v>0</v>
      </c>
      <c r="J73" s="25">
        <f>IF(ISERR(Cálculos!AB51),0,Cálculos!AB51)</f>
        <v>0</v>
      </c>
      <c r="K73" s="41" t="str">
        <f t="shared" si="0"/>
        <v/>
      </c>
      <c r="L73" s="25">
        <f>IF(ISERR(Cálculos!AC51),0,Cálculos!AC51)</f>
        <v>0</v>
      </c>
      <c r="M73" s="41" t="str">
        <f t="shared" si="1"/>
        <v/>
      </c>
    </row>
    <row r="74" spans="2:13" ht="12.75" x14ac:dyDescent="0.2">
      <c r="B74" s="29"/>
      <c r="C74" s="29"/>
      <c r="D74" s="30"/>
      <c r="E74" s="30"/>
      <c r="F74" s="30"/>
      <c r="G74" s="30"/>
      <c r="H74" s="30"/>
      <c r="I74" s="25">
        <f>IF(ISERR(Cálculos!AA52),0,Cálculos!AA52)</f>
        <v>0</v>
      </c>
      <c r="J74" s="25">
        <f>IF(ISERR(Cálculos!AB52),0,Cálculos!AB52)</f>
        <v>0</v>
      </c>
      <c r="K74" s="41" t="str">
        <f t="shared" si="0"/>
        <v/>
      </c>
      <c r="L74" s="25">
        <f>IF(ISERR(Cálculos!AC52),0,Cálculos!AC52)</f>
        <v>0</v>
      </c>
      <c r="M74" s="41" t="str">
        <f t="shared" si="1"/>
        <v/>
      </c>
    </row>
    <row r="75" spans="2:13" ht="12.75" x14ac:dyDescent="0.2">
      <c r="B75" s="29"/>
      <c r="C75" s="29"/>
      <c r="D75" s="30"/>
      <c r="E75" s="30"/>
      <c r="F75" s="30"/>
      <c r="G75" s="30"/>
      <c r="H75" s="30"/>
      <c r="I75" s="25">
        <f>IF(ISERR(Cálculos!AA53),0,Cálculos!AA53)</f>
        <v>0</v>
      </c>
      <c r="J75" s="25">
        <f>IF(ISERR(Cálculos!AB53),0,Cálculos!AB53)</f>
        <v>0</v>
      </c>
      <c r="K75" s="41" t="str">
        <f t="shared" si="0"/>
        <v/>
      </c>
      <c r="L75" s="25">
        <f>IF(ISERR(Cálculos!AC53),0,Cálculos!AC53)</f>
        <v>0</v>
      </c>
      <c r="M75" s="41" t="str">
        <f t="shared" si="1"/>
        <v/>
      </c>
    </row>
    <row r="76" spans="2:13" ht="12.75" x14ac:dyDescent="0.2">
      <c r="B76" s="29"/>
      <c r="C76" s="29"/>
      <c r="D76" s="30"/>
      <c r="E76" s="30"/>
      <c r="F76" s="30"/>
      <c r="G76" s="30"/>
      <c r="H76" s="30"/>
      <c r="I76" s="25">
        <f>IF(ISERR(Cálculos!AA54),0,Cálculos!AA54)</f>
        <v>0</v>
      </c>
      <c r="J76" s="25">
        <f>IF(ISERR(Cálculos!AB54),0,Cálculos!AB54)</f>
        <v>0</v>
      </c>
      <c r="K76" s="41" t="str">
        <f t="shared" si="0"/>
        <v/>
      </c>
      <c r="L76" s="25">
        <f>IF(ISERR(Cálculos!AC54),0,Cálculos!AC54)</f>
        <v>0</v>
      </c>
      <c r="M76" s="41" t="str">
        <f t="shared" si="1"/>
        <v/>
      </c>
    </row>
    <row r="77" spans="2:13" ht="12.75" x14ac:dyDescent="0.2">
      <c r="B77" s="29"/>
      <c r="C77" s="29"/>
      <c r="D77" s="30"/>
      <c r="E77" s="30"/>
      <c r="F77" s="30"/>
      <c r="G77" s="30"/>
      <c r="H77" s="30"/>
      <c r="I77" s="25">
        <f>IF(ISERR(Cálculos!AA55),0,Cálculos!AA55)</f>
        <v>0</v>
      </c>
      <c r="J77" s="25">
        <f>IF(ISERR(Cálculos!AB55),0,Cálculos!AB55)</f>
        <v>0</v>
      </c>
      <c r="K77" s="41" t="str">
        <f t="shared" si="0"/>
        <v/>
      </c>
      <c r="L77" s="25">
        <f>IF(ISERR(Cálculos!AC55),0,Cálculos!AC55)</f>
        <v>0</v>
      </c>
      <c r="M77" s="41" t="str">
        <f t="shared" si="1"/>
        <v/>
      </c>
    </row>
    <row r="78" spans="2:13" ht="12.75" x14ac:dyDescent="0.2">
      <c r="B78" s="29"/>
      <c r="C78" s="29"/>
      <c r="D78" s="30"/>
      <c r="E78" s="30"/>
      <c r="F78" s="30"/>
      <c r="G78" s="30"/>
      <c r="H78" s="30"/>
      <c r="I78" s="25">
        <f>IF(ISERR(Cálculos!AA56),0,Cálculos!AA56)</f>
        <v>0</v>
      </c>
      <c r="J78" s="25">
        <f>IF(ISERR(Cálculos!AB56),0,Cálculos!AB56)</f>
        <v>0</v>
      </c>
      <c r="K78" s="41" t="str">
        <f t="shared" si="0"/>
        <v/>
      </c>
      <c r="L78" s="25">
        <f>IF(ISERR(Cálculos!AC56),0,Cálculos!AC56)</f>
        <v>0</v>
      </c>
      <c r="M78" s="41" t="str">
        <f t="shared" si="1"/>
        <v/>
      </c>
    </row>
    <row r="79" spans="2:13" ht="12.75" x14ac:dyDescent="0.2">
      <c r="B79" s="29"/>
      <c r="C79" s="29"/>
      <c r="D79" s="30"/>
      <c r="E79" s="30"/>
      <c r="F79" s="30"/>
      <c r="G79" s="30"/>
      <c r="H79" s="30"/>
      <c r="I79" s="25">
        <f>IF(ISERR(Cálculos!AA57),0,Cálculos!AA57)</f>
        <v>0</v>
      </c>
      <c r="J79" s="25">
        <f>IF(ISERR(Cálculos!AB57),0,Cálculos!AB57)</f>
        <v>0</v>
      </c>
      <c r="K79" s="41" t="str">
        <f t="shared" si="0"/>
        <v/>
      </c>
      <c r="L79" s="25">
        <f>IF(ISERR(Cálculos!AC57),0,Cálculos!AC57)</f>
        <v>0</v>
      </c>
      <c r="M79" s="41" t="str">
        <f t="shared" si="1"/>
        <v/>
      </c>
    </row>
    <row r="80" spans="2:13" ht="12.75" x14ac:dyDescent="0.2">
      <c r="B80" s="29"/>
      <c r="C80" s="29"/>
      <c r="D80" s="30"/>
      <c r="E80" s="30"/>
      <c r="F80" s="30"/>
      <c r="G80" s="30"/>
      <c r="H80" s="30"/>
      <c r="I80" s="25">
        <f>IF(ISERR(Cálculos!AA58),0,Cálculos!AA58)</f>
        <v>0</v>
      </c>
      <c r="J80" s="25">
        <f>IF(ISERR(Cálculos!AB58),0,Cálculos!AB58)</f>
        <v>0</v>
      </c>
      <c r="K80" s="41" t="str">
        <f t="shared" si="0"/>
        <v/>
      </c>
      <c r="L80" s="25">
        <f>IF(ISERR(Cálculos!AC58),0,Cálculos!AC58)</f>
        <v>0</v>
      </c>
      <c r="M80" s="41" t="str">
        <f t="shared" si="1"/>
        <v/>
      </c>
    </row>
    <row r="81" spans="2:13" ht="12.75" x14ac:dyDescent="0.2">
      <c r="B81" s="29"/>
      <c r="C81" s="29"/>
      <c r="D81" s="30"/>
      <c r="E81" s="30"/>
      <c r="F81" s="30"/>
      <c r="G81" s="30"/>
      <c r="H81" s="30"/>
      <c r="I81" s="25">
        <f>IF(ISERR(Cálculos!AA59),0,Cálculos!AA59)</f>
        <v>0</v>
      </c>
      <c r="J81" s="25">
        <f>IF(ISERR(Cálculos!AB59),0,Cálculos!AB59)</f>
        <v>0</v>
      </c>
      <c r="K81" s="41" t="str">
        <f t="shared" si="0"/>
        <v/>
      </c>
      <c r="L81" s="25">
        <f>IF(ISERR(Cálculos!AC59),0,Cálculos!AC59)</f>
        <v>0</v>
      </c>
      <c r="M81" s="41" t="str">
        <f t="shared" si="1"/>
        <v/>
      </c>
    </row>
    <row r="82" spans="2:13" ht="12.75" x14ac:dyDescent="0.2">
      <c r="B82" s="29"/>
      <c r="C82" s="29"/>
      <c r="D82" s="30"/>
      <c r="E82" s="30"/>
      <c r="F82" s="30"/>
      <c r="G82" s="30"/>
      <c r="H82" s="30"/>
      <c r="I82" s="25">
        <f>IF(ISERR(Cálculos!AA60),0,Cálculos!AA60)</f>
        <v>0</v>
      </c>
      <c r="J82" s="25">
        <f>IF(ISERR(Cálculos!AB60),0,Cálculos!AB60)</f>
        <v>0</v>
      </c>
      <c r="K82" s="41" t="str">
        <f t="shared" si="0"/>
        <v/>
      </c>
      <c r="L82" s="25">
        <f>IF(ISERR(Cálculos!AC60),0,Cálculos!AC60)</f>
        <v>0</v>
      </c>
      <c r="M82" s="41" t="str">
        <f t="shared" si="1"/>
        <v/>
      </c>
    </row>
    <row r="83" spans="2:13" ht="12.75" x14ac:dyDescent="0.2">
      <c r="B83" s="29"/>
      <c r="C83" s="29"/>
      <c r="D83" s="30"/>
      <c r="E83" s="30"/>
      <c r="F83" s="30"/>
      <c r="G83" s="30"/>
      <c r="H83" s="30"/>
      <c r="I83" s="25">
        <f>IF(ISERR(Cálculos!AA61),0,Cálculos!AA61)</f>
        <v>0</v>
      </c>
      <c r="J83" s="25">
        <f>IF(ISERR(Cálculos!AB61),0,Cálculos!AB61)</f>
        <v>0</v>
      </c>
      <c r="K83" s="41" t="str">
        <f t="shared" si="0"/>
        <v/>
      </c>
      <c r="L83" s="25">
        <f>IF(ISERR(Cálculos!AC61),0,Cálculos!AC61)</f>
        <v>0</v>
      </c>
      <c r="M83" s="41" t="str">
        <f t="shared" si="1"/>
        <v/>
      </c>
    </row>
    <row r="84" spans="2:13" ht="12.75" x14ac:dyDescent="0.2">
      <c r="B84" s="29"/>
      <c r="C84" s="29"/>
      <c r="D84" s="30"/>
      <c r="E84" s="30"/>
      <c r="F84" s="30"/>
      <c r="G84" s="30"/>
      <c r="H84" s="30"/>
      <c r="I84" s="25">
        <f>IF(ISERR(Cálculos!AA62),0,Cálculos!AA62)</f>
        <v>0</v>
      </c>
      <c r="J84" s="25">
        <f>IF(ISERR(Cálculos!AB62),0,Cálculos!AB62)</f>
        <v>0</v>
      </c>
      <c r="K84" s="41" t="str">
        <f t="shared" si="0"/>
        <v/>
      </c>
      <c r="L84" s="25">
        <f>IF(ISERR(Cálculos!AC62),0,Cálculos!AC62)</f>
        <v>0</v>
      </c>
      <c r="M84" s="41" t="str">
        <f t="shared" si="1"/>
        <v/>
      </c>
    </row>
    <row r="85" spans="2:13" ht="12.75" x14ac:dyDescent="0.2">
      <c r="B85" s="29"/>
      <c r="C85" s="29"/>
      <c r="D85" s="30"/>
      <c r="E85" s="30"/>
      <c r="F85" s="30"/>
      <c r="G85" s="30"/>
      <c r="H85" s="30"/>
      <c r="I85" s="25">
        <f>IF(ISERR(Cálculos!AA63),0,Cálculos!AA63)</f>
        <v>0</v>
      </c>
      <c r="J85" s="25">
        <f>IF(ISERR(Cálculos!AB63),0,Cálculos!AB63)</f>
        <v>0</v>
      </c>
      <c r="K85" s="41" t="str">
        <f t="shared" si="0"/>
        <v/>
      </c>
      <c r="L85" s="25">
        <f>IF(ISERR(Cálculos!AC63),0,Cálculos!AC63)</f>
        <v>0</v>
      </c>
      <c r="M85" s="41" t="str">
        <f t="shared" si="1"/>
        <v/>
      </c>
    </row>
    <row r="86" spans="2:13" ht="12.75" x14ac:dyDescent="0.2">
      <c r="B86" s="29"/>
      <c r="C86" s="29"/>
      <c r="D86" s="30"/>
      <c r="E86" s="30"/>
      <c r="F86" s="30"/>
      <c r="G86" s="30"/>
      <c r="H86" s="30"/>
      <c r="I86" s="25">
        <f>IF(ISERR(Cálculos!AA64),0,Cálculos!AA64)</f>
        <v>0</v>
      </c>
      <c r="J86" s="25">
        <f>IF(ISERR(Cálculos!AB64),0,Cálculos!AB64)</f>
        <v>0</v>
      </c>
      <c r="K86" s="41" t="str">
        <f t="shared" si="0"/>
        <v/>
      </c>
      <c r="L86" s="25">
        <f>IF(ISERR(Cálculos!AC64),0,Cálculos!AC64)</f>
        <v>0</v>
      </c>
      <c r="M86" s="41" t="str">
        <f t="shared" si="1"/>
        <v/>
      </c>
    </row>
    <row r="87" spans="2:13" ht="12.75" x14ac:dyDescent="0.2">
      <c r="B87" s="29"/>
      <c r="C87" s="29"/>
      <c r="D87" s="30"/>
      <c r="E87" s="30"/>
      <c r="F87" s="30"/>
      <c r="G87" s="30"/>
      <c r="H87" s="30"/>
      <c r="I87" s="25">
        <f>IF(ISERR(Cálculos!AA65),0,Cálculos!AA65)</f>
        <v>0</v>
      </c>
      <c r="J87" s="25">
        <f>IF(ISERR(Cálculos!AB65),0,Cálculos!AB65)</f>
        <v>0</v>
      </c>
      <c r="K87" s="41" t="str">
        <f t="shared" si="0"/>
        <v/>
      </c>
      <c r="L87" s="25">
        <f>IF(ISERR(Cálculos!AC65),0,Cálculos!AC65)</f>
        <v>0</v>
      </c>
      <c r="M87" s="41" t="str">
        <f t="shared" si="1"/>
        <v/>
      </c>
    </row>
    <row r="88" spans="2:13" ht="12.75" x14ac:dyDescent="0.2">
      <c r="B88" s="29"/>
      <c r="C88" s="29"/>
      <c r="D88" s="30"/>
      <c r="E88" s="30"/>
      <c r="F88" s="30"/>
      <c r="G88" s="30"/>
      <c r="H88" s="30"/>
      <c r="I88" s="25">
        <f>IF(ISERR(Cálculos!AA66),0,Cálculos!AA66)</f>
        <v>0</v>
      </c>
      <c r="J88" s="25">
        <f>IF(ISERR(Cálculos!AB66),0,Cálculos!AB66)</f>
        <v>0</v>
      </c>
      <c r="K88" s="41" t="str">
        <f t="shared" si="0"/>
        <v/>
      </c>
      <c r="L88" s="25">
        <f>IF(ISERR(Cálculos!AC66),0,Cálculos!AC66)</f>
        <v>0</v>
      </c>
      <c r="M88" s="41" t="str">
        <f t="shared" si="1"/>
        <v/>
      </c>
    </row>
    <row r="89" spans="2:13" ht="12.75" x14ac:dyDescent="0.2">
      <c r="B89" s="29"/>
      <c r="C89" s="29"/>
      <c r="D89" s="30"/>
      <c r="E89" s="30"/>
      <c r="F89" s="30"/>
      <c r="G89" s="30"/>
      <c r="H89" s="30"/>
      <c r="I89" s="25">
        <f>IF(ISERR(Cálculos!AA67),0,Cálculos!AA67)</f>
        <v>0</v>
      </c>
      <c r="J89" s="25">
        <f>IF(ISERR(Cálculos!AB67),0,Cálculos!AB67)</f>
        <v>0</v>
      </c>
      <c r="K89" s="41" t="str">
        <f t="shared" si="0"/>
        <v/>
      </c>
      <c r="L89" s="25">
        <f>IF(ISERR(Cálculos!AC67),0,Cálculos!AC67)</f>
        <v>0</v>
      </c>
      <c r="M89" s="41" t="str">
        <f t="shared" si="1"/>
        <v/>
      </c>
    </row>
    <row r="90" spans="2:13" ht="12.75" x14ac:dyDescent="0.2">
      <c r="B90" s="29"/>
      <c r="C90" s="29"/>
      <c r="D90" s="30"/>
      <c r="E90" s="30"/>
      <c r="F90" s="30"/>
      <c r="G90" s="30"/>
      <c r="H90" s="30"/>
      <c r="I90" s="25">
        <f>IF(ISERR(Cálculos!AA68),0,Cálculos!AA68)</f>
        <v>0</v>
      </c>
      <c r="J90" s="25">
        <f>IF(ISERR(Cálculos!AB68),0,Cálculos!AB68)</f>
        <v>0</v>
      </c>
      <c r="K90" s="41" t="str">
        <f t="shared" si="0"/>
        <v/>
      </c>
      <c r="L90" s="25">
        <f>IF(ISERR(Cálculos!AC68),0,Cálculos!AC68)</f>
        <v>0</v>
      </c>
      <c r="M90" s="41" t="str">
        <f t="shared" si="1"/>
        <v/>
      </c>
    </row>
    <row r="91" spans="2:13" ht="12.75" x14ac:dyDescent="0.2">
      <c r="B91" s="29"/>
      <c r="C91" s="29"/>
      <c r="D91" s="30"/>
      <c r="E91" s="30"/>
      <c r="F91" s="30"/>
      <c r="G91" s="30"/>
      <c r="H91" s="30"/>
      <c r="I91" s="25">
        <f>IF(ISERR(Cálculos!AA69),0,Cálculos!AA69)</f>
        <v>0</v>
      </c>
      <c r="J91" s="25">
        <f>IF(ISERR(Cálculos!AB69),0,Cálculos!AB69)</f>
        <v>0</v>
      </c>
      <c r="K91" s="41" t="str">
        <f t="shared" si="0"/>
        <v/>
      </c>
      <c r="L91" s="25">
        <f>IF(ISERR(Cálculos!AC69),0,Cálculos!AC69)</f>
        <v>0</v>
      </c>
      <c r="M91" s="41" t="str">
        <f t="shared" si="1"/>
        <v/>
      </c>
    </row>
    <row r="92" spans="2:13" ht="12.75" x14ac:dyDescent="0.2">
      <c r="B92" s="29"/>
      <c r="C92" s="29"/>
      <c r="D92" s="30"/>
      <c r="E92" s="30"/>
      <c r="F92" s="30"/>
      <c r="G92" s="30"/>
      <c r="H92" s="30"/>
      <c r="I92" s="25">
        <f>IF(ISERR(Cálculos!AA70),0,Cálculos!AA70)</f>
        <v>0</v>
      </c>
      <c r="J92" s="25">
        <f>IF(ISERR(Cálculos!AB70),0,Cálculos!AB70)</f>
        <v>0</v>
      </c>
      <c r="K92" s="41" t="str">
        <f t="shared" si="0"/>
        <v/>
      </c>
      <c r="L92" s="25">
        <f>IF(ISERR(Cálculos!AC70),0,Cálculos!AC70)</f>
        <v>0</v>
      </c>
      <c r="M92" s="41" t="str">
        <f t="shared" si="1"/>
        <v/>
      </c>
    </row>
    <row r="93" spans="2:13" ht="12.75" x14ac:dyDescent="0.2">
      <c r="B93" s="29"/>
      <c r="C93" s="29"/>
      <c r="D93" s="30"/>
      <c r="E93" s="30"/>
      <c r="F93" s="30"/>
      <c r="G93" s="30"/>
      <c r="H93" s="30"/>
      <c r="I93" s="25">
        <f>IF(ISERR(Cálculos!AA71),0,Cálculos!AA71)</f>
        <v>0</v>
      </c>
      <c r="J93" s="25">
        <f>IF(ISERR(Cálculos!AB71),0,Cálculos!AB71)</f>
        <v>0</v>
      </c>
      <c r="K93" s="41" t="str">
        <f t="shared" ref="K93:K156" si="2">IF(ISERR(J93/I93),"",J93/I93)</f>
        <v/>
      </c>
      <c r="L93" s="25">
        <f>IF(ISERR(Cálculos!AC71),0,Cálculos!AC71)</f>
        <v>0</v>
      </c>
      <c r="M93" s="41" t="str">
        <f t="shared" ref="M93:M156" si="3">IF(ISERR(L93/I93),"",L93/I93)</f>
        <v/>
      </c>
    </row>
    <row r="94" spans="2:13" ht="12.75" x14ac:dyDescent="0.2">
      <c r="B94" s="29"/>
      <c r="C94" s="29"/>
      <c r="D94" s="30"/>
      <c r="E94" s="30"/>
      <c r="F94" s="30"/>
      <c r="G94" s="30"/>
      <c r="H94" s="30"/>
      <c r="I94" s="25">
        <f>IF(ISERR(Cálculos!AA72),0,Cálculos!AA72)</f>
        <v>0</v>
      </c>
      <c r="J94" s="25">
        <f>IF(ISERR(Cálculos!AB72),0,Cálculos!AB72)</f>
        <v>0</v>
      </c>
      <c r="K94" s="41" t="str">
        <f t="shared" si="2"/>
        <v/>
      </c>
      <c r="L94" s="25">
        <f>IF(ISERR(Cálculos!AC72),0,Cálculos!AC72)</f>
        <v>0</v>
      </c>
      <c r="M94" s="41" t="str">
        <f t="shared" si="3"/>
        <v/>
      </c>
    </row>
    <row r="95" spans="2:13" ht="12.75" x14ac:dyDescent="0.2">
      <c r="B95" s="29"/>
      <c r="C95" s="29"/>
      <c r="D95" s="30"/>
      <c r="E95" s="30"/>
      <c r="F95" s="30"/>
      <c r="G95" s="30"/>
      <c r="H95" s="30"/>
      <c r="I95" s="25">
        <f>IF(ISERR(Cálculos!AA73),0,Cálculos!AA73)</f>
        <v>0</v>
      </c>
      <c r="J95" s="25">
        <f>IF(ISERR(Cálculos!AB73),0,Cálculos!AB73)</f>
        <v>0</v>
      </c>
      <c r="K95" s="41" t="str">
        <f t="shared" si="2"/>
        <v/>
      </c>
      <c r="L95" s="25">
        <f>IF(ISERR(Cálculos!AC73),0,Cálculos!AC73)</f>
        <v>0</v>
      </c>
      <c r="M95" s="41" t="str">
        <f t="shared" si="3"/>
        <v/>
      </c>
    </row>
    <row r="96" spans="2:13" ht="12.75" x14ac:dyDescent="0.2">
      <c r="B96" s="29"/>
      <c r="C96" s="29"/>
      <c r="D96" s="30"/>
      <c r="E96" s="30"/>
      <c r="F96" s="30"/>
      <c r="G96" s="30"/>
      <c r="H96" s="30"/>
      <c r="I96" s="25">
        <f>IF(ISERR(Cálculos!AA74),0,Cálculos!AA74)</f>
        <v>0</v>
      </c>
      <c r="J96" s="25">
        <f>IF(ISERR(Cálculos!AB74),0,Cálculos!AB74)</f>
        <v>0</v>
      </c>
      <c r="K96" s="41" t="str">
        <f t="shared" si="2"/>
        <v/>
      </c>
      <c r="L96" s="25">
        <f>IF(ISERR(Cálculos!AC74),0,Cálculos!AC74)</f>
        <v>0</v>
      </c>
      <c r="M96" s="41" t="str">
        <f t="shared" si="3"/>
        <v/>
      </c>
    </row>
    <row r="97" spans="2:13" ht="12.75" x14ac:dyDescent="0.2">
      <c r="B97" s="29"/>
      <c r="C97" s="29"/>
      <c r="D97" s="30"/>
      <c r="E97" s="30"/>
      <c r="F97" s="30"/>
      <c r="G97" s="30"/>
      <c r="H97" s="30"/>
      <c r="I97" s="25">
        <f>IF(ISERR(Cálculos!AA75),0,Cálculos!AA75)</f>
        <v>0</v>
      </c>
      <c r="J97" s="25">
        <f>IF(ISERR(Cálculos!AB75),0,Cálculos!AB75)</f>
        <v>0</v>
      </c>
      <c r="K97" s="41" t="str">
        <f t="shared" si="2"/>
        <v/>
      </c>
      <c r="L97" s="25">
        <f>IF(ISERR(Cálculos!AC75),0,Cálculos!AC75)</f>
        <v>0</v>
      </c>
      <c r="M97" s="41" t="str">
        <f t="shared" si="3"/>
        <v/>
      </c>
    </row>
    <row r="98" spans="2:13" ht="12.75" x14ac:dyDescent="0.2">
      <c r="B98" s="29"/>
      <c r="C98" s="29"/>
      <c r="D98" s="30"/>
      <c r="E98" s="30"/>
      <c r="F98" s="30"/>
      <c r="G98" s="30"/>
      <c r="H98" s="30"/>
      <c r="I98" s="25">
        <f>IF(ISERR(Cálculos!AA76),0,Cálculos!AA76)</f>
        <v>0</v>
      </c>
      <c r="J98" s="25">
        <f>IF(ISERR(Cálculos!AB76),0,Cálculos!AB76)</f>
        <v>0</v>
      </c>
      <c r="K98" s="41" t="str">
        <f t="shared" si="2"/>
        <v/>
      </c>
      <c r="L98" s="25">
        <f>IF(ISERR(Cálculos!AC76),0,Cálculos!AC76)</f>
        <v>0</v>
      </c>
      <c r="M98" s="41" t="str">
        <f t="shared" si="3"/>
        <v/>
      </c>
    </row>
    <row r="99" spans="2:13" ht="12.75" x14ac:dyDescent="0.2">
      <c r="B99" s="29"/>
      <c r="C99" s="29"/>
      <c r="D99" s="30"/>
      <c r="E99" s="30"/>
      <c r="F99" s="30"/>
      <c r="G99" s="30"/>
      <c r="H99" s="30"/>
      <c r="I99" s="25">
        <f>IF(ISERR(Cálculos!AA77),0,Cálculos!AA77)</f>
        <v>0</v>
      </c>
      <c r="J99" s="25">
        <f>IF(ISERR(Cálculos!AB77),0,Cálculos!AB77)</f>
        <v>0</v>
      </c>
      <c r="K99" s="41" t="str">
        <f t="shared" si="2"/>
        <v/>
      </c>
      <c r="L99" s="25">
        <f>IF(ISERR(Cálculos!AC77),0,Cálculos!AC77)</f>
        <v>0</v>
      </c>
      <c r="M99" s="41" t="str">
        <f t="shared" si="3"/>
        <v/>
      </c>
    </row>
    <row r="100" spans="2:13" ht="12.75" x14ac:dyDescent="0.2">
      <c r="B100" s="29"/>
      <c r="C100" s="29"/>
      <c r="D100" s="30"/>
      <c r="E100" s="30"/>
      <c r="F100" s="30"/>
      <c r="G100" s="30"/>
      <c r="H100" s="30"/>
      <c r="I100" s="25">
        <f>IF(ISERR(Cálculos!AA78),0,Cálculos!AA78)</f>
        <v>0</v>
      </c>
      <c r="J100" s="25">
        <f>IF(ISERR(Cálculos!AB78),0,Cálculos!AB78)</f>
        <v>0</v>
      </c>
      <c r="K100" s="41" t="str">
        <f t="shared" si="2"/>
        <v/>
      </c>
      <c r="L100" s="25">
        <f>IF(ISERR(Cálculos!AC78),0,Cálculos!AC78)</f>
        <v>0</v>
      </c>
      <c r="M100" s="41" t="str">
        <f t="shared" si="3"/>
        <v/>
      </c>
    </row>
    <row r="101" spans="2:13" ht="12.75" x14ac:dyDescent="0.2">
      <c r="B101" s="29"/>
      <c r="C101" s="29"/>
      <c r="D101" s="30"/>
      <c r="E101" s="30"/>
      <c r="F101" s="30"/>
      <c r="G101" s="30"/>
      <c r="H101" s="30"/>
      <c r="I101" s="25">
        <f>IF(ISERR(Cálculos!AA79),0,Cálculos!AA79)</f>
        <v>0</v>
      </c>
      <c r="J101" s="25">
        <f>IF(ISERR(Cálculos!AB79),0,Cálculos!AB79)</f>
        <v>0</v>
      </c>
      <c r="K101" s="41" t="str">
        <f t="shared" si="2"/>
        <v/>
      </c>
      <c r="L101" s="25">
        <f>IF(ISERR(Cálculos!AC79),0,Cálculos!AC79)</f>
        <v>0</v>
      </c>
      <c r="M101" s="41" t="str">
        <f t="shared" si="3"/>
        <v/>
      </c>
    </row>
    <row r="102" spans="2:13" ht="12.75" x14ac:dyDescent="0.2">
      <c r="B102" s="29"/>
      <c r="C102" s="29"/>
      <c r="D102" s="30"/>
      <c r="E102" s="30"/>
      <c r="F102" s="30"/>
      <c r="G102" s="30"/>
      <c r="H102" s="30"/>
      <c r="I102" s="25">
        <f>IF(ISERR(Cálculos!AA80),0,Cálculos!AA80)</f>
        <v>0</v>
      </c>
      <c r="J102" s="25">
        <f>IF(ISERR(Cálculos!AB80),0,Cálculos!AB80)</f>
        <v>0</v>
      </c>
      <c r="K102" s="41" t="str">
        <f t="shared" si="2"/>
        <v/>
      </c>
      <c r="L102" s="25">
        <f>IF(ISERR(Cálculos!AC80),0,Cálculos!AC80)</f>
        <v>0</v>
      </c>
      <c r="M102" s="41" t="str">
        <f t="shared" si="3"/>
        <v/>
      </c>
    </row>
    <row r="103" spans="2:13" ht="12.75" x14ac:dyDescent="0.2">
      <c r="B103" s="29"/>
      <c r="C103" s="29"/>
      <c r="D103" s="30"/>
      <c r="E103" s="30"/>
      <c r="F103" s="30"/>
      <c r="G103" s="30"/>
      <c r="H103" s="30"/>
      <c r="I103" s="25">
        <f>IF(ISERR(Cálculos!AA81),0,Cálculos!AA81)</f>
        <v>0</v>
      </c>
      <c r="J103" s="25">
        <f>IF(ISERR(Cálculos!AB81),0,Cálculos!AB81)</f>
        <v>0</v>
      </c>
      <c r="K103" s="41" t="str">
        <f t="shared" si="2"/>
        <v/>
      </c>
      <c r="L103" s="25">
        <f>IF(ISERR(Cálculos!AC81),0,Cálculos!AC81)</f>
        <v>0</v>
      </c>
      <c r="M103" s="41" t="str">
        <f t="shared" si="3"/>
        <v/>
      </c>
    </row>
    <row r="104" spans="2:13" ht="12.75" x14ac:dyDescent="0.2">
      <c r="B104" s="29"/>
      <c r="C104" s="29"/>
      <c r="D104" s="30"/>
      <c r="E104" s="30"/>
      <c r="F104" s="30"/>
      <c r="G104" s="30"/>
      <c r="H104" s="30"/>
      <c r="I104" s="25">
        <f>IF(ISERR(Cálculos!AA82),0,Cálculos!AA82)</f>
        <v>0</v>
      </c>
      <c r="J104" s="25">
        <f>IF(ISERR(Cálculos!AB82),0,Cálculos!AB82)</f>
        <v>0</v>
      </c>
      <c r="K104" s="41" t="str">
        <f t="shared" si="2"/>
        <v/>
      </c>
      <c r="L104" s="25">
        <f>IF(ISERR(Cálculos!AC82),0,Cálculos!AC82)</f>
        <v>0</v>
      </c>
      <c r="M104" s="41" t="str">
        <f t="shared" si="3"/>
        <v/>
      </c>
    </row>
    <row r="105" spans="2:13" ht="12.75" x14ac:dyDescent="0.2">
      <c r="B105" s="29"/>
      <c r="C105" s="29"/>
      <c r="D105" s="30"/>
      <c r="E105" s="30"/>
      <c r="F105" s="30"/>
      <c r="G105" s="30"/>
      <c r="H105" s="30"/>
      <c r="I105" s="25">
        <f>IF(ISERR(Cálculos!AA83),0,Cálculos!AA83)</f>
        <v>0</v>
      </c>
      <c r="J105" s="25">
        <f>IF(ISERR(Cálculos!AB83),0,Cálculos!AB83)</f>
        <v>0</v>
      </c>
      <c r="K105" s="41" t="str">
        <f t="shared" si="2"/>
        <v/>
      </c>
      <c r="L105" s="25">
        <f>IF(ISERR(Cálculos!AC83),0,Cálculos!AC83)</f>
        <v>0</v>
      </c>
      <c r="M105" s="41" t="str">
        <f t="shared" si="3"/>
        <v/>
      </c>
    </row>
    <row r="106" spans="2:13" ht="12.75" x14ac:dyDescent="0.2">
      <c r="B106" s="29"/>
      <c r="C106" s="29"/>
      <c r="D106" s="30"/>
      <c r="E106" s="30"/>
      <c r="F106" s="30"/>
      <c r="G106" s="30"/>
      <c r="H106" s="30"/>
      <c r="I106" s="25">
        <f>IF(ISERR(Cálculos!AA84),0,Cálculos!AA84)</f>
        <v>0</v>
      </c>
      <c r="J106" s="25">
        <f>IF(ISERR(Cálculos!AB84),0,Cálculos!AB84)</f>
        <v>0</v>
      </c>
      <c r="K106" s="41" t="str">
        <f t="shared" si="2"/>
        <v/>
      </c>
      <c r="L106" s="25">
        <f>IF(ISERR(Cálculos!AC84),0,Cálculos!AC84)</f>
        <v>0</v>
      </c>
      <c r="M106" s="41" t="str">
        <f t="shared" si="3"/>
        <v/>
      </c>
    </row>
    <row r="107" spans="2:13" ht="12.75" x14ac:dyDescent="0.2">
      <c r="B107" s="29"/>
      <c r="C107" s="29"/>
      <c r="D107" s="30"/>
      <c r="E107" s="30"/>
      <c r="F107" s="30"/>
      <c r="G107" s="30"/>
      <c r="H107" s="30"/>
      <c r="I107" s="25">
        <f>IF(ISERR(Cálculos!AA85),0,Cálculos!AA85)</f>
        <v>0</v>
      </c>
      <c r="J107" s="25">
        <f>IF(ISERR(Cálculos!AB85),0,Cálculos!AB85)</f>
        <v>0</v>
      </c>
      <c r="K107" s="41" t="str">
        <f t="shared" si="2"/>
        <v/>
      </c>
      <c r="L107" s="25">
        <f>IF(ISERR(Cálculos!AC85),0,Cálculos!AC85)</f>
        <v>0</v>
      </c>
      <c r="M107" s="41" t="str">
        <f t="shared" si="3"/>
        <v/>
      </c>
    </row>
    <row r="108" spans="2:13" ht="12.75" x14ac:dyDescent="0.2">
      <c r="B108" s="29"/>
      <c r="C108" s="29"/>
      <c r="D108" s="30"/>
      <c r="E108" s="30"/>
      <c r="F108" s="30"/>
      <c r="G108" s="30"/>
      <c r="H108" s="30"/>
      <c r="I108" s="25">
        <f>IF(ISERR(Cálculos!AA86),0,Cálculos!AA86)</f>
        <v>0</v>
      </c>
      <c r="J108" s="25">
        <f>IF(ISERR(Cálculos!AB86),0,Cálculos!AB86)</f>
        <v>0</v>
      </c>
      <c r="K108" s="41" t="str">
        <f t="shared" si="2"/>
        <v/>
      </c>
      <c r="L108" s="25">
        <f>IF(ISERR(Cálculos!AC86),0,Cálculos!AC86)</f>
        <v>0</v>
      </c>
      <c r="M108" s="41" t="str">
        <f t="shared" si="3"/>
        <v/>
      </c>
    </row>
    <row r="109" spans="2:13" ht="12.75" x14ac:dyDescent="0.2">
      <c r="B109" s="29"/>
      <c r="C109" s="29"/>
      <c r="D109" s="30"/>
      <c r="E109" s="30"/>
      <c r="F109" s="30"/>
      <c r="G109" s="30"/>
      <c r="H109" s="30"/>
      <c r="I109" s="25">
        <f>IF(ISERR(Cálculos!AA87),0,Cálculos!AA87)</f>
        <v>0</v>
      </c>
      <c r="J109" s="25">
        <f>IF(ISERR(Cálculos!AB87),0,Cálculos!AB87)</f>
        <v>0</v>
      </c>
      <c r="K109" s="41" t="str">
        <f t="shared" si="2"/>
        <v/>
      </c>
      <c r="L109" s="25">
        <f>IF(ISERR(Cálculos!AC87),0,Cálculos!AC87)</f>
        <v>0</v>
      </c>
      <c r="M109" s="41" t="str">
        <f t="shared" si="3"/>
        <v/>
      </c>
    </row>
    <row r="110" spans="2:13" ht="12.75" x14ac:dyDescent="0.2">
      <c r="B110" s="29"/>
      <c r="C110" s="29"/>
      <c r="D110" s="30"/>
      <c r="E110" s="30"/>
      <c r="F110" s="30"/>
      <c r="G110" s="30"/>
      <c r="H110" s="30"/>
      <c r="I110" s="25">
        <f>IF(ISERR(Cálculos!AA88),0,Cálculos!AA88)</f>
        <v>0</v>
      </c>
      <c r="J110" s="25">
        <f>IF(ISERR(Cálculos!AB88),0,Cálculos!AB88)</f>
        <v>0</v>
      </c>
      <c r="K110" s="41" t="str">
        <f t="shared" si="2"/>
        <v/>
      </c>
      <c r="L110" s="25">
        <f>IF(ISERR(Cálculos!AC88),0,Cálculos!AC88)</f>
        <v>0</v>
      </c>
      <c r="M110" s="41" t="str">
        <f t="shared" si="3"/>
        <v/>
      </c>
    </row>
    <row r="111" spans="2:13" ht="12.75" x14ac:dyDescent="0.2">
      <c r="B111" s="29"/>
      <c r="C111" s="29"/>
      <c r="D111" s="30"/>
      <c r="E111" s="30"/>
      <c r="F111" s="30"/>
      <c r="G111" s="30"/>
      <c r="H111" s="30"/>
      <c r="I111" s="25">
        <f>IF(ISERR(Cálculos!AA89),0,Cálculos!AA89)</f>
        <v>0</v>
      </c>
      <c r="J111" s="25">
        <f>IF(ISERR(Cálculos!AB89),0,Cálculos!AB89)</f>
        <v>0</v>
      </c>
      <c r="K111" s="41" t="str">
        <f t="shared" si="2"/>
        <v/>
      </c>
      <c r="L111" s="25">
        <f>IF(ISERR(Cálculos!AC89),0,Cálculos!AC89)</f>
        <v>0</v>
      </c>
      <c r="M111" s="41" t="str">
        <f t="shared" si="3"/>
        <v/>
      </c>
    </row>
    <row r="112" spans="2:13" ht="12.75" x14ac:dyDescent="0.2">
      <c r="B112" s="29"/>
      <c r="C112" s="29"/>
      <c r="D112" s="30"/>
      <c r="E112" s="30"/>
      <c r="F112" s="30"/>
      <c r="G112" s="30"/>
      <c r="H112" s="30"/>
      <c r="I112" s="25">
        <f>IF(ISERR(Cálculos!AA90),0,Cálculos!AA90)</f>
        <v>0</v>
      </c>
      <c r="J112" s="25">
        <f>IF(ISERR(Cálculos!AB90),0,Cálculos!AB90)</f>
        <v>0</v>
      </c>
      <c r="K112" s="41" t="str">
        <f t="shared" si="2"/>
        <v/>
      </c>
      <c r="L112" s="25">
        <f>IF(ISERR(Cálculos!AC90),0,Cálculos!AC90)</f>
        <v>0</v>
      </c>
      <c r="M112" s="41" t="str">
        <f t="shared" si="3"/>
        <v/>
      </c>
    </row>
    <row r="113" spans="2:13" ht="12.75" x14ac:dyDescent="0.2">
      <c r="B113" s="29"/>
      <c r="C113" s="29"/>
      <c r="D113" s="30"/>
      <c r="E113" s="30"/>
      <c r="F113" s="30"/>
      <c r="G113" s="30"/>
      <c r="H113" s="30"/>
      <c r="I113" s="25">
        <f>IF(ISERR(Cálculos!AA91),0,Cálculos!AA91)</f>
        <v>0</v>
      </c>
      <c r="J113" s="25">
        <f>IF(ISERR(Cálculos!AB91),0,Cálculos!AB91)</f>
        <v>0</v>
      </c>
      <c r="K113" s="41" t="str">
        <f t="shared" si="2"/>
        <v/>
      </c>
      <c r="L113" s="25">
        <f>IF(ISERR(Cálculos!AC91),0,Cálculos!AC91)</f>
        <v>0</v>
      </c>
      <c r="M113" s="41" t="str">
        <f t="shared" si="3"/>
        <v/>
      </c>
    </row>
    <row r="114" spans="2:13" ht="12.75" x14ac:dyDescent="0.2">
      <c r="B114" s="29"/>
      <c r="C114" s="29"/>
      <c r="D114" s="30"/>
      <c r="E114" s="30"/>
      <c r="F114" s="30"/>
      <c r="G114" s="30"/>
      <c r="H114" s="30"/>
      <c r="I114" s="25">
        <f>IF(ISERR(Cálculos!AA92),0,Cálculos!AA92)</f>
        <v>0</v>
      </c>
      <c r="J114" s="25">
        <f>IF(ISERR(Cálculos!AB92),0,Cálculos!AB92)</f>
        <v>0</v>
      </c>
      <c r="K114" s="41" t="str">
        <f t="shared" si="2"/>
        <v/>
      </c>
      <c r="L114" s="25">
        <f>IF(ISERR(Cálculos!AC92),0,Cálculos!AC92)</f>
        <v>0</v>
      </c>
      <c r="M114" s="41" t="str">
        <f t="shared" si="3"/>
        <v/>
      </c>
    </row>
    <row r="115" spans="2:13" ht="12.75" x14ac:dyDescent="0.2">
      <c r="B115" s="29"/>
      <c r="C115" s="29"/>
      <c r="D115" s="30"/>
      <c r="E115" s="30"/>
      <c r="F115" s="30"/>
      <c r="G115" s="30"/>
      <c r="H115" s="30"/>
      <c r="I115" s="25">
        <f>IF(ISERR(Cálculos!AA93),0,Cálculos!AA93)</f>
        <v>0</v>
      </c>
      <c r="J115" s="25">
        <f>IF(ISERR(Cálculos!AB93),0,Cálculos!AB93)</f>
        <v>0</v>
      </c>
      <c r="K115" s="41" t="str">
        <f t="shared" si="2"/>
        <v/>
      </c>
      <c r="L115" s="25">
        <f>IF(ISERR(Cálculos!AC93),0,Cálculos!AC93)</f>
        <v>0</v>
      </c>
      <c r="M115" s="41" t="str">
        <f t="shared" si="3"/>
        <v/>
      </c>
    </row>
    <row r="116" spans="2:13" ht="12.75" x14ac:dyDescent="0.2">
      <c r="B116" s="29"/>
      <c r="C116" s="29"/>
      <c r="D116" s="30"/>
      <c r="E116" s="30"/>
      <c r="F116" s="30"/>
      <c r="G116" s="30"/>
      <c r="H116" s="30"/>
      <c r="I116" s="25">
        <f>IF(ISERR(Cálculos!AA94),0,Cálculos!AA94)</f>
        <v>0</v>
      </c>
      <c r="J116" s="25">
        <f>IF(ISERR(Cálculos!AB94),0,Cálculos!AB94)</f>
        <v>0</v>
      </c>
      <c r="K116" s="41" t="str">
        <f t="shared" si="2"/>
        <v/>
      </c>
      <c r="L116" s="25">
        <f>IF(ISERR(Cálculos!AC94),0,Cálculos!AC94)</f>
        <v>0</v>
      </c>
      <c r="M116" s="41" t="str">
        <f t="shared" si="3"/>
        <v/>
      </c>
    </row>
    <row r="117" spans="2:13" ht="12.75" x14ac:dyDescent="0.2">
      <c r="B117" s="29"/>
      <c r="C117" s="29"/>
      <c r="D117" s="30"/>
      <c r="E117" s="30"/>
      <c r="F117" s="30"/>
      <c r="G117" s="30"/>
      <c r="H117" s="30"/>
      <c r="I117" s="25">
        <f>IF(ISERR(Cálculos!AA95),0,Cálculos!AA95)</f>
        <v>0</v>
      </c>
      <c r="J117" s="25">
        <f>IF(ISERR(Cálculos!AB95),0,Cálculos!AB95)</f>
        <v>0</v>
      </c>
      <c r="K117" s="41" t="str">
        <f t="shared" si="2"/>
        <v/>
      </c>
      <c r="L117" s="25">
        <f>IF(ISERR(Cálculos!AC95),0,Cálculos!AC95)</f>
        <v>0</v>
      </c>
      <c r="M117" s="41" t="str">
        <f t="shared" si="3"/>
        <v/>
      </c>
    </row>
    <row r="118" spans="2:13" ht="12.75" x14ac:dyDescent="0.2">
      <c r="B118" s="29"/>
      <c r="C118" s="29"/>
      <c r="D118" s="30"/>
      <c r="E118" s="30"/>
      <c r="F118" s="30"/>
      <c r="G118" s="30"/>
      <c r="H118" s="30"/>
      <c r="I118" s="25">
        <f>IF(ISERR(Cálculos!AA96),0,Cálculos!AA96)</f>
        <v>0</v>
      </c>
      <c r="J118" s="25">
        <f>IF(ISERR(Cálculos!AB96),0,Cálculos!AB96)</f>
        <v>0</v>
      </c>
      <c r="K118" s="41" t="str">
        <f t="shared" si="2"/>
        <v/>
      </c>
      <c r="L118" s="25">
        <f>IF(ISERR(Cálculos!AC96),0,Cálculos!AC96)</f>
        <v>0</v>
      </c>
      <c r="M118" s="41" t="str">
        <f t="shared" si="3"/>
        <v/>
      </c>
    </row>
    <row r="119" spans="2:13" ht="12.75" x14ac:dyDescent="0.2">
      <c r="B119" s="29"/>
      <c r="C119" s="29"/>
      <c r="D119" s="30"/>
      <c r="E119" s="30"/>
      <c r="F119" s="30"/>
      <c r="G119" s="30"/>
      <c r="H119" s="30"/>
      <c r="I119" s="25">
        <f>IF(ISERR(Cálculos!AA97),0,Cálculos!AA97)</f>
        <v>0</v>
      </c>
      <c r="J119" s="25">
        <f>IF(ISERR(Cálculos!AB97),0,Cálculos!AB97)</f>
        <v>0</v>
      </c>
      <c r="K119" s="41" t="str">
        <f t="shared" si="2"/>
        <v/>
      </c>
      <c r="L119" s="25">
        <f>IF(ISERR(Cálculos!AC97),0,Cálculos!AC97)</f>
        <v>0</v>
      </c>
      <c r="M119" s="41" t="str">
        <f t="shared" si="3"/>
        <v/>
      </c>
    </row>
    <row r="120" spans="2:13" ht="12.75" x14ac:dyDescent="0.2">
      <c r="B120" s="29"/>
      <c r="C120" s="29"/>
      <c r="D120" s="30"/>
      <c r="E120" s="30"/>
      <c r="F120" s="30"/>
      <c r="G120" s="30"/>
      <c r="H120" s="30"/>
      <c r="I120" s="25">
        <f>IF(ISERR(Cálculos!AA98),0,Cálculos!AA98)</f>
        <v>0</v>
      </c>
      <c r="J120" s="25">
        <f>IF(ISERR(Cálculos!AB98),0,Cálculos!AB98)</f>
        <v>0</v>
      </c>
      <c r="K120" s="41" t="str">
        <f t="shared" si="2"/>
        <v/>
      </c>
      <c r="L120" s="25">
        <f>IF(ISERR(Cálculos!AC98),0,Cálculos!AC98)</f>
        <v>0</v>
      </c>
      <c r="M120" s="41" t="str">
        <f t="shared" si="3"/>
        <v/>
      </c>
    </row>
    <row r="121" spans="2:13" ht="12.75" x14ac:dyDescent="0.2">
      <c r="B121" s="29"/>
      <c r="C121" s="29"/>
      <c r="D121" s="30"/>
      <c r="E121" s="30"/>
      <c r="F121" s="30"/>
      <c r="G121" s="30"/>
      <c r="H121" s="30"/>
      <c r="I121" s="25">
        <f>IF(ISERR(Cálculos!AA99),0,Cálculos!AA99)</f>
        <v>0</v>
      </c>
      <c r="J121" s="25">
        <f>IF(ISERR(Cálculos!AB99),0,Cálculos!AB99)</f>
        <v>0</v>
      </c>
      <c r="K121" s="41" t="str">
        <f t="shared" si="2"/>
        <v/>
      </c>
      <c r="L121" s="25">
        <f>IF(ISERR(Cálculos!AC99),0,Cálculos!AC99)</f>
        <v>0</v>
      </c>
      <c r="M121" s="41" t="str">
        <f t="shared" si="3"/>
        <v/>
      </c>
    </row>
    <row r="122" spans="2:13" ht="12.75" x14ac:dyDescent="0.2">
      <c r="B122" s="29"/>
      <c r="C122" s="29"/>
      <c r="D122" s="30"/>
      <c r="E122" s="30"/>
      <c r="F122" s="30"/>
      <c r="G122" s="30"/>
      <c r="H122" s="30"/>
      <c r="I122" s="25">
        <f>IF(ISERR(Cálculos!AA100),0,Cálculos!AA100)</f>
        <v>0</v>
      </c>
      <c r="J122" s="25">
        <f>IF(ISERR(Cálculos!AB100),0,Cálculos!AB100)</f>
        <v>0</v>
      </c>
      <c r="K122" s="41" t="str">
        <f t="shared" si="2"/>
        <v/>
      </c>
      <c r="L122" s="25">
        <f>IF(ISERR(Cálculos!AC100),0,Cálculos!AC100)</f>
        <v>0</v>
      </c>
      <c r="M122" s="41" t="str">
        <f t="shared" si="3"/>
        <v/>
      </c>
    </row>
    <row r="123" spans="2:13" ht="12.75" x14ac:dyDescent="0.2">
      <c r="B123" s="29"/>
      <c r="C123" s="29"/>
      <c r="D123" s="30"/>
      <c r="E123" s="30"/>
      <c r="F123" s="30"/>
      <c r="G123" s="30"/>
      <c r="H123" s="30"/>
      <c r="I123" s="25">
        <f>IF(ISERR(Cálculos!AA101),0,Cálculos!AA101)</f>
        <v>0</v>
      </c>
      <c r="J123" s="25">
        <f>IF(ISERR(Cálculos!AB101),0,Cálculos!AB101)</f>
        <v>0</v>
      </c>
      <c r="K123" s="41" t="str">
        <f t="shared" si="2"/>
        <v/>
      </c>
      <c r="L123" s="25">
        <f>IF(ISERR(Cálculos!AC101),0,Cálculos!AC101)</f>
        <v>0</v>
      </c>
      <c r="M123" s="41" t="str">
        <f t="shared" si="3"/>
        <v/>
      </c>
    </row>
    <row r="124" spans="2:13" ht="12.75" x14ac:dyDescent="0.2">
      <c r="B124" s="29"/>
      <c r="C124" s="29"/>
      <c r="D124" s="30"/>
      <c r="E124" s="30"/>
      <c r="F124" s="30"/>
      <c r="G124" s="30"/>
      <c r="H124" s="30"/>
      <c r="I124" s="25">
        <f>IF(ISERR(Cálculos!AA102),0,Cálculos!AA102)</f>
        <v>0</v>
      </c>
      <c r="J124" s="25">
        <f>IF(ISERR(Cálculos!AB102),0,Cálculos!AB102)</f>
        <v>0</v>
      </c>
      <c r="K124" s="41" t="str">
        <f t="shared" si="2"/>
        <v/>
      </c>
      <c r="L124" s="25">
        <f>IF(ISERR(Cálculos!AC102),0,Cálculos!AC102)</f>
        <v>0</v>
      </c>
      <c r="M124" s="41" t="str">
        <f t="shared" si="3"/>
        <v/>
      </c>
    </row>
    <row r="125" spans="2:13" ht="12.75" x14ac:dyDescent="0.2">
      <c r="B125" s="29"/>
      <c r="C125" s="29"/>
      <c r="D125" s="30"/>
      <c r="E125" s="30"/>
      <c r="F125" s="30"/>
      <c r="G125" s="30"/>
      <c r="H125" s="30"/>
      <c r="I125" s="25">
        <f>IF(ISERR(Cálculos!AA103),0,Cálculos!AA103)</f>
        <v>0</v>
      </c>
      <c r="J125" s="25">
        <f>IF(ISERR(Cálculos!AB103),0,Cálculos!AB103)</f>
        <v>0</v>
      </c>
      <c r="K125" s="41" t="str">
        <f t="shared" si="2"/>
        <v/>
      </c>
      <c r="L125" s="25">
        <f>IF(ISERR(Cálculos!AC103),0,Cálculos!AC103)</f>
        <v>0</v>
      </c>
      <c r="M125" s="41" t="str">
        <f t="shared" si="3"/>
        <v/>
      </c>
    </row>
    <row r="126" spans="2:13" ht="12.75" x14ac:dyDescent="0.2">
      <c r="B126" s="29"/>
      <c r="C126" s="29"/>
      <c r="D126" s="30"/>
      <c r="E126" s="30"/>
      <c r="F126" s="30"/>
      <c r="G126" s="30"/>
      <c r="H126" s="30"/>
      <c r="I126" s="25">
        <f>IF(ISERR(Cálculos!AA104),0,Cálculos!AA104)</f>
        <v>0</v>
      </c>
      <c r="J126" s="25">
        <f>IF(ISERR(Cálculos!AB104),0,Cálculos!AB104)</f>
        <v>0</v>
      </c>
      <c r="K126" s="41" t="str">
        <f t="shared" si="2"/>
        <v/>
      </c>
      <c r="L126" s="25">
        <f>IF(ISERR(Cálculos!AC104),0,Cálculos!AC104)</f>
        <v>0</v>
      </c>
      <c r="M126" s="41" t="str">
        <f t="shared" si="3"/>
        <v/>
      </c>
    </row>
    <row r="127" spans="2:13" ht="12.75" x14ac:dyDescent="0.2">
      <c r="B127" s="29"/>
      <c r="C127" s="29"/>
      <c r="D127" s="30"/>
      <c r="E127" s="30"/>
      <c r="F127" s="30"/>
      <c r="G127" s="30"/>
      <c r="H127" s="30"/>
      <c r="I127" s="25">
        <f>IF(ISERR(Cálculos!AA105),0,Cálculos!AA105)</f>
        <v>0</v>
      </c>
      <c r="J127" s="25">
        <f>IF(ISERR(Cálculos!AB105),0,Cálculos!AB105)</f>
        <v>0</v>
      </c>
      <c r="K127" s="41" t="str">
        <f t="shared" si="2"/>
        <v/>
      </c>
      <c r="L127" s="25">
        <f>IF(ISERR(Cálculos!AC105),0,Cálculos!AC105)</f>
        <v>0</v>
      </c>
      <c r="M127" s="41" t="str">
        <f t="shared" si="3"/>
        <v/>
      </c>
    </row>
    <row r="128" spans="2:13" ht="12.75" x14ac:dyDescent="0.2">
      <c r="B128" s="29"/>
      <c r="C128" s="29"/>
      <c r="D128" s="30"/>
      <c r="E128" s="30"/>
      <c r="F128" s="30"/>
      <c r="G128" s="30"/>
      <c r="H128" s="30"/>
      <c r="I128" s="25">
        <f>IF(ISERR(Cálculos!AA106),0,Cálculos!AA106)</f>
        <v>0</v>
      </c>
      <c r="J128" s="25">
        <f>IF(ISERR(Cálculos!AB106),0,Cálculos!AB106)</f>
        <v>0</v>
      </c>
      <c r="K128" s="41" t="str">
        <f t="shared" si="2"/>
        <v/>
      </c>
      <c r="L128" s="25">
        <f>IF(ISERR(Cálculos!AC106),0,Cálculos!AC106)</f>
        <v>0</v>
      </c>
      <c r="M128" s="41" t="str">
        <f t="shared" si="3"/>
        <v/>
      </c>
    </row>
    <row r="129" spans="2:13" ht="12.75" x14ac:dyDescent="0.2">
      <c r="B129" s="29"/>
      <c r="C129" s="29"/>
      <c r="D129" s="30"/>
      <c r="E129" s="30"/>
      <c r="F129" s="30"/>
      <c r="G129" s="30"/>
      <c r="H129" s="30"/>
      <c r="I129" s="25">
        <f>IF(ISERR(Cálculos!AA107),0,Cálculos!AA107)</f>
        <v>0</v>
      </c>
      <c r="J129" s="25">
        <f>IF(ISERR(Cálculos!AB107),0,Cálculos!AB107)</f>
        <v>0</v>
      </c>
      <c r="K129" s="41" t="str">
        <f t="shared" si="2"/>
        <v/>
      </c>
      <c r="L129" s="25">
        <f>IF(ISERR(Cálculos!AC107),0,Cálculos!AC107)</f>
        <v>0</v>
      </c>
      <c r="M129" s="41" t="str">
        <f t="shared" si="3"/>
        <v/>
      </c>
    </row>
    <row r="130" spans="2:13" ht="12.75" x14ac:dyDescent="0.2">
      <c r="B130" s="29"/>
      <c r="C130" s="29"/>
      <c r="D130" s="30"/>
      <c r="E130" s="30"/>
      <c r="F130" s="30"/>
      <c r="G130" s="30"/>
      <c r="H130" s="30"/>
      <c r="I130" s="25">
        <f>IF(ISERR(Cálculos!AA108),0,Cálculos!AA108)</f>
        <v>0</v>
      </c>
      <c r="J130" s="25">
        <f>IF(ISERR(Cálculos!AB108),0,Cálculos!AB108)</f>
        <v>0</v>
      </c>
      <c r="K130" s="41" t="str">
        <f t="shared" si="2"/>
        <v/>
      </c>
      <c r="L130" s="25">
        <f>IF(ISERR(Cálculos!AC108),0,Cálculos!AC108)</f>
        <v>0</v>
      </c>
      <c r="M130" s="41" t="str">
        <f t="shared" si="3"/>
        <v/>
      </c>
    </row>
    <row r="131" spans="2:13" ht="12.75" x14ac:dyDescent="0.2">
      <c r="B131" s="29"/>
      <c r="C131" s="29"/>
      <c r="D131" s="30"/>
      <c r="E131" s="30"/>
      <c r="F131" s="30"/>
      <c r="G131" s="30"/>
      <c r="H131" s="30"/>
      <c r="I131" s="25">
        <f>IF(ISERR(Cálculos!AA109),0,Cálculos!AA109)</f>
        <v>0</v>
      </c>
      <c r="J131" s="25">
        <f>IF(ISERR(Cálculos!AB109),0,Cálculos!AB109)</f>
        <v>0</v>
      </c>
      <c r="K131" s="41" t="str">
        <f t="shared" si="2"/>
        <v/>
      </c>
      <c r="L131" s="25">
        <f>IF(ISERR(Cálculos!AC109),0,Cálculos!AC109)</f>
        <v>0</v>
      </c>
      <c r="M131" s="41" t="str">
        <f t="shared" si="3"/>
        <v/>
      </c>
    </row>
    <row r="132" spans="2:13" ht="12.75" x14ac:dyDescent="0.2">
      <c r="B132" s="29"/>
      <c r="C132" s="29"/>
      <c r="D132" s="30"/>
      <c r="E132" s="30"/>
      <c r="F132" s="30"/>
      <c r="G132" s="30"/>
      <c r="H132" s="30"/>
      <c r="I132" s="25">
        <f>IF(ISERR(Cálculos!AA110),0,Cálculos!AA110)</f>
        <v>0</v>
      </c>
      <c r="J132" s="25">
        <f>IF(ISERR(Cálculos!AB110),0,Cálculos!AB110)</f>
        <v>0</v>
      </c>
      <c r="K132" s="41" t="str">
        <f t="shared" si="2"/>
        <v/>
      </c>
      <c r="L132" s="25">
        <f>IF(ISERR(Cálculos!AC110),0,Cálculos!AC110)</f>
        <v>0</v>
      </c>
      <c r="M132" s="41" t="str">
        <f t="shared" si="3"/>
        <v/>
      </c>
    </row>
    <row r="133" spans="2:13" ht="12.75" x14ac:dyDescent="0.2">
      <c r="B133" s="29"/>
      <c r="C133" s="29"/>
      <c r="D133" s="30"/>
      <c r="E133" s="30"/>
      <c r="F133" s="30"/>
      <c r="G133" s="30"/>
      <c r="H133" s="30"/>
      <c r="I133" s="25">
        <f>IF(ISERR(Cálculos!AA111),0,Cálculos!AA111)</f>
        <v>0</v>
      </c>
      <c r="J133" s="25">
        <f>IF(ISERR(Cálculos!AB111),0,Cálculos!AB111)</f>
        <v>0</v>
      </c>
      <c r="K133" s="41" t="str">
        <f t="shared" si="2"/>
        <v/>
      </c>
      <c r="L133" s="25">
        <f>IF(ISERR(Cálculos!AC111),0,Cálculos!AC111)</f>
        <v>0</v>
      </c>
      <c r="M133" s="41" t="str">
        <f t="shared" si="3"/>
        <v/>
      </c>
    </row>
    <row r="134" spans="2:13" ht="12.75" x14ac:dyDescent="0.2">
      <c r="B134" s="29"/>
      <c r="C134" s="29"/>
      <c r="D134" s="30"/>
      <c r="E134" s="30"/>
      <c r="F134" s="30"/>
      <c r="G134" s="30"/>
      <c r="H134" s="30"/>
      <c r="I134" s="25">
        <f>IF(ISERR(Cálculos!AA112),0,Cálculos!AA112)</f>
        <v>0</v>
      </c>
      <c r="J134" s="25">
        <f>IF(ISERR(Cálculos!AB112),0,Cálculos!AB112)</f>
        <v>0</v>
      </c>
      <c r="K134" s="41" t="str">
        <f t="shared" si="2"/>
        <v/>
      </c>
      <c r="L134" s="25">
        <f>IF(ISERR(Cálculos!AC112),0,Cálculos!AC112)</f>
        <v>0</v>
      </c>
      <c r="M134" s="41" t="str">
        <f t="shared" si="3"/>
        <v/>
      </c>
    </row>
    <row r="135" spans="2:13" ht="12.75" x14ac:dyDescent="0.2">
      <c r="B135" s="29"/>
      <c r="C135" s="29"/>
      <c r="D135" s="30"/>
      <c r="E135" s="30"/>
      <c r="F135" s="30"/>
      <c r="G135" s="30"/>
      <c r="H135" s="30"/>
      <c r="I135" s="25">
        <f>IF(ISERR(Cálculos!AA113),0,Cálculos!AA113)</f>
        <v>0</v>
      </c>
      <c r="J135" s="25">
        <f>IF(ISERR(Cálculos!AB113),0,Cálculos!AB113)</f>
        <v>0</v>
      </c>
      <c r="K135" s="41" t="str">
        <f t="shared" si="2"/>
        <v/>
      </c>
      <c r="L135" s="25">
        <f>IF(ISERR(Cálculos!AC113),0,Cálculos!AC113)</f>
        <v>0</v>
      </c>
      <c r="M135" s="41" t="str">
        <f t="shared" si="3"/>
        <v/>
      </c>
    </row>
    <row r="136" spans="2:13" ht="12.75" x14ac:dyDescent="0.2">
      <c r="B136" s="29"/>
      <c r="C136" s="29"/>
      <c r="D136" s="30"/>
      <c r="E136" s="30"/>
      <c r="F136" s="30"/>
      <c r="G136" s="30"/>
      <c r="H136" s="30"/>
      <c r="I136" s="25">
        <f>IF(ISERR(Cálculos!AA114),0,Cálculos!AA114)</f>
        <v>0</v>
      </c>
      <c r="J136" s="25">
        <f>IF(ISERR(Cálculos!AB114),0,Cálculos!AB114)</f>
        <v>0</v>
      </c>
      <c r="K136" s="41" t="str">
        <f t="shared" si="2"/>
        <v/>
      </c>
      <c r="L136" s="25">
        <f>IF(ISERR(Cálculos!AC114),0,Cálculos!AC114)</f>
        <v>0</v>
      </c>
      <c r="M136" s="41" t="str">
        <f t="shared" si="3"/>
        <v/>
      </c>
    </row>
    <row r="137" spans="2:13" ht="12.75" x14ac:dyDescent="0.2">
      <c r="B137" s="29"/>
      <c r="C137" s="29"/>
      <c r="D137" s="30"/>
      <c r="E137" s="30"/>
      <c r="F137" s="30"/>
      <c r="G137" s="30"/>
      <c r="H137" s="30"/>
      <c r="I137" s="25">
        <f>IF(ISERR(Cálculos!AA115),0,Cálculos!AA115)</f>
        <v>0</v>
      </c>
      <c r="J137" s="25">
        <f>IF(ISERR(Cálculos!AB115),0,Cálculos!AB115)</f>
        <v>0</v>
      </c>
      <c r="K137" s="41" t="str">
        <f t="shared" si="2"/>
        <v/>
      </c>
      <c r="L137" s="25">
        <f>IF(ISERR(Cálculos!AC115),0,Cálculos!AC115)</f>
        <v>0</v>
      </c>
      <c r="M137" s="41" t="str">
        <f t="shared" si="3"/>
        <v/>
      </c>
    </row>
    <row r="138" spans="2:13" ht="12.75" x14ac:dyDescent="0.2">
      <c r="B138" s="29"/>
      <c r="C138" s="29"/>
      <c r="D138" s="30"/>
      <c r="E138" s="30"/>
      <c r="F138" s="30"/>
      <c r="G138" s="30"/>
      <c r="H138" s="30"/>
      <c r="I138" s="25">
        <f>IF(ISERR(Cálculos!AA116),0,Cálculos!AA116)</f>
        <v>0</v>
      </c>
      <c r="J138" s="25">
        <f>IF(ISERR(Cálculos!AB116),0,Cálculos!AB116)</f>
        <v>0</v>
      </c>
      <c r="K138" s="41" t="str">
        <f t="shared" si="2"/>
        <v/>
      </c>
      <c r="L138" s="25">
        <f>IF(ISERR(Cálculos!AC116),0,Cálculos!AC116)</f>
        <v>0</v>
      </c>
      <c r="M138" s="41" t="str">
        <f t="shared" si="3"/>
        <v/>
      </c>
    </row>
    <row r="139" spans="2:13" ht="12.75" x14ac:dyDescent="0.2">
      <c r="B139" s="29"/>
      <c r="C139" s="29"/>
      <c r="D139" s="30"/>
      <c r="E139" s="30"/>
      <c r="F139" s="30"/>
      <c r="G139" s="30"/>
      <c r="H139" s="30"/>
      <c r="I139" s="25">
        <f>IF(ISERR(Cálculos!AA117),0,Cálculos!AA117)</f>
        <v>0</v>
      </c>
      <c r="J139" s="25">
        <f>IF(ISERR(Cálculos!AB117),0,Cálculos!AB117)</f>
        <v>0</v>
      </c>
      <c r="K139" s="41" t="str">
        <f t="shared" si="2"/>
        <v/>
      </c>
      <c r="L139" s="25">
        <f>IF(ISERR(Cálculos!AC117),0,Cálculos!AC117)</f>
        <v>0</v>
      </c>
      <c r="M139" s="41" t="str">
        <f t="shared" si="3"/>
        <v/>
      </c>
    </row>
    <row r="140" spans="2:13" ht="12.75" x14ac:dyDescent="0.2">
      <c r="B140" s="29"/>
      <c r="C140" s="29"/>
      <c r="D140" s="30"/>
      <c r="E140" s="30"/>
      <c r="F140" s="30"/>
      <c r="G140" s="30"/>
      <c r="H140" s="30"/>
      <c r="I140" s="25">
        <f>IF(ISERR(Cálculos!AA118),0,Cálculos!AA118)</f>
        <v>0</v>
      </c>
      <c r="J140" s="25">
        <f>IF(ISERR(Cálculos!AB118),0,Cálculos!AB118)</f>
        <v>0</v>
      </c>
      <c r="K140" s="41" t="str">
        <f t="shared" si="2"/>
        <v/>
      </c>
      <c r="L140" s="25">
        <f>IF(ISERR(Cálculos!AC118),0,Cálculos!AC118)</f>
        <v>0</v>
      </c>
      <c r="M140" s="41" t="str">
        <f t="shared" si="3"/>
        <v/>
      </c>
    </row>
    <row r="141" spans="2:13" ht="12.75" x14ac:dyDescent="0.2">
      <c r="B141" s="29"/>
      <c r="C141" s="29"/>
      <c r="D141" s="30"/>
      <c r="E141" s="30"/>
      <c r="F141" s="30"/>
      <c r="G141" s="30"/>
      <c r="H141" s="30"/>
      <c r="I141" s="25">
        <f>IF(ISERR(Cálculos!AA119),0,Cálculos!AA119)</f>
        <v>0</v>
      </c>
      <c r="J141" s="25">
        <f>IF(ISERR(Cálculos!AB119),0,Cálculos!AB119)</f>
        <v>0</v>
      </c>
      <c r="K141" s="41" t="str">
        <f t="shared" si="2"/>
        <v/>
      </c>
      <c r="L141" s="25">
        <f>IF(ISERR(Cálculos!AC119),0,Cálculos!AC119)</f>
        <v>0</v>
      </c>
      <c r="M141" s="41" t="str">
        <f t="shared" si="3"/>
        <v/>
      </c>
    </row>
    <row r="142" spans="2:13" ht="12.75" x14ac:dyDescent="0.2">
      <c r="B142" s="29"/>
      <c r="C142" s="29"/>
      <c r="D142" s="30"/>
      <c r="E142" s="30"/>
      <c r="F142" s="30"/>
      <c r="G142" s="30"/>
      <c r="H142" s="30"/>
      <c r="I142" s="25">
        <f>IF(ISERR(Cálculos!AA120),0,Cálculos!AA120)</f>
        <v>0</v>
      </c>
      <c r="J142" s="25">
        <f>IF(ISERR(Cálculos!AB120),0,Cálculos!AB120)</f>
        <v>0</v>
      </c>
      <c r="K142" s="41" t="str">
        <f t="shared" si="2"/>
        <v/>
      </c>
      <c r="L142" s="25">
        <f>IF(ISERR(Cálculos!AC120),0,Cálculos!AC120)</f>
        <v>0</v>
      </c>
      <c r="M142" s="41" t="str">
        <f t="shared" si="3"/>
        <v/>
      </c>
    </row>
    <row r="143" spans="2:13" ht="12.75" x14ac:dyDescent="0.2">
      <c r="B143" s="29"/>
      <c r="C143" s="29"/>
      <c r="D143" s="30"/>
      <c r="E143" s="30"/>
      <c r="F143" s="30"/>
      <c r="G143" s="30"/>
      <c r="H143" s="30"/>
      <c r="I143" s="25">
        <f>IF(ISERR(Cálculos!AA121),0,Cálculos!AA121)</f>
        <v>0</v>
      </c>
      <c r="J143" s="25">
        <f>IF(ISERR(Cálculos!AB121),0,Cálculos!AB121)</f>
        <v>0</v>
      </c>
      <c r="K143" s="41" t="str">
        <f t="shared" si="2"/>
        <v/>
      </c>
      <c r="L143" s="25">
        <f>IF(ISERR(Cálculos!AC121),0,Cálculos!AC121)</f>
        <v>0</v>
      </c>
      <c r="M143" s="41" t="str">
        <f t="shared" si="3"/>
        <v/>
      </c>
    </row>
    <row r="144" spans="2:13" ht="12.75" x14ac:dyDescent="0.2">
      <c r="B144" s="29"/>
      <c r="C144" s="29"/>
      <c r="D144" s="30"/>
      <c r="E144" s="30"/>
      <c r="F144" s="30"/>
      <c r="G144" s="30"/>
      <c r="H144" s="30"/>
      <c r="I144" s="25">
        <f>IF(ISERR(Cálculos!AA122),0,Cálculos!AA122)</f>
        <v>0</v>
      </c>
      <c r="J144" s="25">
        <f>IF(ISERR(Cálculos!AB122),0,Cálculos!AB122)</f>
        <v>0</v>
      </c>
      <c r="K144" s="41" t="str">
        <f t="shared" si="2"/>
        <v/>
      </c>
      <c r="L144" s="25">
        <f>IF(ISERR(Cálculos!AC122),0,Cálculos!AC122)</f>
        <v>0</v>
      </c>
      <c r="M144" s="41" t="str">
        <f t="shared" si="3"/>
        <v/>
      </c>
    </row>
    <row r="145" spans="2:13" ht="12.75" x14ac:dyDescent="0.2">
      <c r="B145" s="29"/>
      <c r="C145" s="29"/>
      <c r="D145" s="30"/>
      <c r="E145" s="30"/>
      <c r="F145" s="30"/>
      <c r="G145" s="30"/>
      <c r="H145" s="30"/>
      <c r="I145" s="25">
        <f>IF(ISERR(Cálculos!AA123),0,Cálculos!AA123)</f>
        <v>0</v>
      </c>
      <c r="J145" s="25">
        <f>IF(ISERR(Cálculos!AB123),0,Cálculos!AB123)</f>
        <v>0</v>
      </c>
      <c r="K145" s="41" t="str">
        <f t="shared" si="2"/>
        <v/>
      </c>
      <c r="L145" s="25">
        <f>IF(ISERR(Cálculos!AC123),0,Cálculos!AC123)</f>
        <v>0</v>
      </c>
      <c r="M145" s="41" t="str">
        <f t="shared" si="3"/>
        <v/>
      </c>
    </row>
    <row r="146" spans="2:13" ht="12.75" x14ac:dyDescent="0.2">
      <c r="B146" s="29"/>
      <c r="C146" s="29"/>
      <c r="D146" s="30"/>
      <c r="E146" s="30"/>
      <c r="F146" s="30"/>
      <c r="G146" s="30"/>
      <c r="H146" s="30"/>
      <c r="I146" s="25">
        <f>IF(ISERR(Cálculos!AA124),0,Cálculos!AA124)</f>
        <v>0</v>
      </c>
      <c r="J146" s="25">
        <f>IF(ISERR(Cálculos!AB124),0,Cálculos!AB124)</f>
        <v>0</v>
      </c>
      <c r="K146" s="41" t="str">
        <f t="shared" si="2"/>
        <v/>
      </c>
      <c r="L146" s="25">
        <f>IF(ISERR(Cálculos!AC124),0,Cálculos!AC124)</f>
        <v>0</v>
      </c>
      <c r="M146" s="41" t="str">
        <f t="shared" si="3"/>
        <v/>
      </c>
    </row>
    <row r="147" spans="2:13" ht="12.75" x14ac:dyDescent="0.2">
      <c r="B147" s="29"/>
      <c r="C147" s="29"/>
      <c r="D147" s="30"/>
      <c r="E147" s="30"/>
      <c r="F147" s="30"/>
      <c r="G147" s="30"/>
      <c r="H147" s="30"/>
      <c r="I147" s="25">
        <f>IF(ISERR(Cálculos!AA125),0,Cálculos!AA125)</f>
        <v>0</v>
      </c>
      <c r="J147" s="25">
        <f>IF(ISERR(Cálculos!AB125),0,Cálculos!AB125)</f>
        <v>0</v>
      </c>
      <c r="K147" s="41" t="str">
        <f t="shared" si="2"/>
        <v/>
      </c>
      <c r="L147" s="25">
        <f>IF(ISERR(Cálculos!AC125),0,Cálculos!AC125)</f>
        <v>0</v>
      </c>
      <c r="M147" s="41" t="str">
        <f t="shared" si="3"/>
        <v/>
      </c>
    </row>
    <row r="148" spans="2:13" ht="12.75" x14ac:dyDescent="0.2">
      <c r="B148" s="29"/>
      <c r="C148" s="29"/>
      <c r="D148" s="30"/>
      <c r="E148" s="30"/>
      <c r="F148" s="30"/>
      <c r="G148" s="30"/>
      <c r="H148" s="30"/>
      <c r="I148" s="25">
        <f>IF(ISERR(Cálculos!AA126),0,Cálculos!AA126)</f>
        <v>0</v>
      </c>
      <c r="J148" s="25">
        <f>IF(ISERR(Cálculos!AB126),0,Cálculos!AB126)</f>
        <v>0</v>
      </c>
      <c r="K148" s="41" t="str">
        <f t="shared" si="2"/>
        <v/>
      </c>
      <c r="L148" s="25">
        <f>IF(ISERR(Cálculos!AC126),0,Cálculos!AC126)</f>
        <v>0</v>
      </c>
      <c r="M148" s="41" t="str">
        <f t="shared" si="3"/>
        <v/>
      </c>
    </row>
    <row r="149" spans="2:13" ht="12.75" x14ac:dyDescent="0.2">
      <c r="B149" s="29"/>
      <c r="C149" s="29"/>
      <c r="D149" s="30"/>
      <c r="E149" s="30"/>
      <c r="F149" s="30"/>
      <c r="G149" s="30"/>
      <c r="H149" s="30"/>
      <c r="I149" s="25">
        <f>IF(ISERR(Cálculos!AA127),0,Cálculos!AA127)</f>
        <v>0</v>
      </c>
      <c r="J149" s="25">
        <f>IF(ISERR(Cálculos!AB127),0,Cálculos!AB127)</f>
        <v>0</v>
      </c>
      <c r="K149" s="41" t="str">
        <f t="shared" si="2"/>
        <v/>
      </c>
      <c r="L149" s="25">
        <f>IF(ISERR(Cálculos!AC127),0,Cálculos!AC127)</f>
        <v>0</v>
      </c>
      <c r="M149" s="41" t="str">
        <f t="shared" si="3"/>
        <v/>
      </c>
    </row>
    <row r="150" spans="2:13" ht="12.75" x14ac:dyDescent="0.2">
      <c r="B150" s="29"/>
      <c r="C150" s="29"/>
      <c r="D150" s="30"/>
      <c r="E150" s="30"/>
      <c r="F150" s="30"/>
      <c r="G150" s="30"/>
      <c r="H150" s="30"/>
      <c r="I150" s="25">
        <f>IF(ISERR(Cálculos!AA128),0,Cálculos!AA128)</f>
        <v>0</v>
      </c>
      <c r="J150" s="25">
        <f>IF(ISERR(Cálculos!AB128),0,Cálculos!AB128)</f>
        <v>0</v>
      </c>
      <c r="K150" s="41" t="str">
        <f t="shared" si="2"/>
        <v/>
      </c>
      <c r="L150" s="25">
        <f>IF(ISERR(Cálculos!AC128),0,Cálculos!AC128)</f>
        <v>0</v>
      </c>
      <c r="M150" s="41" t="str">
        <f t="shared" si="3"/>
        <v/>
      </c>
    </row>
    <row r="151" spans="2:13" ht="12.75" x14ac:dyDescent="0.2">
      <c r="B151" s="29"/>
      <c r="C151" s="29"/>
      <c r="D151" s="30"/>
      <c r="E151" s="30"/>
      <c r="F151" s="30"/>
      <c r="G151" s="30"/>
      <c r="H151" s="30"/>
      <c r="I151" s="25">
        <f>IF(ISERR(Cálculos!AA129),0,Cálculos!AA129)</f>
        <v>0</v>
      </c>
      <c r="J151" s="25">
        <f>IF(ISERR(Cálculos!AB129),0,Cálculos!AB129)</f>
        <v>0</v>
      </c>
      <c r="K151" s="41" t="str">
        <f t="shared" si="2"/>
        <v/>
      </c>
      <c r="L151" s="25">
        <f>IF(ISERR(Cálculos!AC129),0,Cálculos!AC129)</f>
        <v>0</v>
      </c>
      <c r="M151" s="41" t="str">
        <f t="shared" si="3"/>
        <v/>
      </c>
    </row>
    <row r="152" spans="2:13" ht="12.75" x14ac:dyDescent="0.2">
      <c r="B152" s="29"/>
      <c r="C152" s="29"/>
      <c r="D152" s="30"/>
      <c r="E152" s="30"/>
      <c r="F152" s="30"/>
      <c r="G152" s="30"/>
      <c r="H152" s="30"/>
      <c r="I152" s="25">
        <f>IF(ISERR(Cálculos!AA130),0,Cálculos!AA130)</f>
        <v>0</v>
      </c>
      <c r="J152" s="25">
        <f>IF(ISERR(Cálculos!AB130),0,Cálculos!AB130)</f>
        <v>0</v>
      </c>
      <c r="K152" s="41" t="str">
        <f t="shared" si="2"/>
        <v/>
      </c>
      <c r="L152" s="25">
        <f>IF(ISERR(Cálculos!AC130),0,Cálculos!AC130)</f>
        <v>0</v>
      </c>
      <c r="M152" s="41" t="str">
        <f t="shared" si="3"/>
        <v/>
      </c>
    </row>
    <row r="153" spans="2:13" ht="12.75" x14ac:dyDescent="0.2">
      <c r="B153" s="29"/>
      <c r="C153" s="29"/>
      <c r="D153" s="30"/>
      <c r="E153" s="30"/>
      <c r="F153" s="30"/>
      <c r="G153" s="30"/>
      <c r="H153" s="30"/>
      <c r="I153" s="25">
        <f>IF(ISERR(Cálculos!AA131),0,Cálculos!AA131)</f>
        <v>0</v>
      </c>
      <c r="J153" s="25">
        <f>IF(ISERR(Cálculos!AB131),0,Cálculos!AB131)</f>
        <v>0</v>
      </c>
      <c r="K153" s="41" t="str">
        <f t="shared" si="2"/>
        <v/>
      </c>
      <c r="L153" s="25">
        <f>IF(ISERR(Cálculos!AC131),0,Cálculos!AC131)</f>
        <v>0</v>
      </c>
      <c r="M153" s="41" t="str">
        <f t="shared" si="3"/>
        <v/>
      </c>
    </row>
    <row r="154" spans="2:13" ht="12.75" x14ac:dyDescent="0.2">
      <c r="B154" s="29"/>
      <c r="C154" s="29"/>
      <c r="D154" s="30"/>
      <c r="E154" s="30"/>
      <c r="F154" s="30"/>
      <c r="G154" s="30"/>
      <c r="H154" s="30"/>
      <c r="I154" s="25">
        <f>IF(ISERR(Cálculos!AA132),0,Cálculos!AA132)</f>
        <v>0</v>
      </c>
      <c r="J154" s="25">
        <f>IF(ISERR(Cálculos!AB132),0,Cálculos!AB132)</f>
        <v>0</v>
      </c>
      <c r="K154" s="41" t="str">
        <f t="shared" si="2"/>
        <v/>
      </c>
      <c r="L154" s="25">
        <f>IF(ISERR(Cálculos!AC132),0,Cálculos!AC132)</f>
        <v>0</v>
      </c>
      <c r="M154" s="41" t="str">
        <f t="shared" si="3"/>
        <v/>
      </c>
    </row>
    <row r="155" spans="2:13" ht="12.75" x14ac:dyDescent="0.2">
      <c r="B155" s="29"/>
      <c r="C155" s="29"/>
      <c r="D155" s="30"/>
      <c r="E155" s="30"/>
      <c r="F155" s="30"/>
      <c r="G155" s="30"/>
      <c r="H155" s="30"/>
      <c r="I155" s="25">
        <f>IF(ISERR(Cálculos!AA133),0,Cálculos!AA133)</f>
        <v>0</v>
      </c>
      <c r="J155" s="25">
        <f>IF(ISERR(Cálculos!AB133),0,Cálculos!AB133)</f>
        <v>0</v>
      </c>
      <c r="K155" s="41" t="str">
        <f t="shared" si="2"/>
        <v/>
      </c>
      <c r="L155" s="25">
        <f>IF(ISERR(Cálculos!AC133),0,Cálculos!AC133)</f>
        <v>0</v>
      </c>
      <c r="M155" s="41" t="str">
        <f t="shared" si="3"/>
        <v/>
      </c>
    </row>
    <row r="156" spans="2:13" ht="12.75" x14ac:dyDescent="0.2">
      <c r="B156" s="29"/>
      <c r="C156" s="29"/>
      <c r="D156" s="30"/>
      <c r="E156" s="30"/>
      <c r="F156" s="30"/>
      <c r="G156" s="30"/>
      <c r="H156" s="30"/>
      <c r="I156" s="25">
        <f>IF(ISERR(Cálculos!AA134),0,Cálculos!AA134)</f>
        <v>0</v>
      </c>
      <c r="J156" s="25">
        <f>IF(ISERR(Cálculos!AB134),0,Cálculos!AB134)</f>
        <v>0</v>
      </c>
      <c r="K156" s="41" t="str">
        <f t="shared" si="2"/>
        <v/>
      </c>
      <c r="L156" s="25">
        <f>IF(ISERR(Cálculos!AC134),0,Cálculos!AC134)</f>
        <v>0</v>
      </c>
      <c r="M156" s="41" t="str">
        <f t="shared" si="3"/>
        <v/>
      </c>
    </row>
    <row r="157" spans="2:13" ht="12.75" x14ac:dyDescent="0.2">
      <c r="B157" s="29"/>
      <c r="C157" s="29"/>
      <c r="D157" s="30"/>
      <c r="E157" s="30"/>
      <c r="F157" s="30"/>
      <c r="G157" s="30"/>
      <c r="H157" s="30"/>
      <c r="I157" s="25">
        <f>IF(ISERR(Cálculos!AA135),0,Cálculos!AA135)</f>
        <v>0</v>
      </c>
      <c r="J157" s="25">
        <f>IF(ISERR(Cálculos!AB135),0,Cálculos!AB135)</f>
        <v>0</v>
      </c>
      <c r="K157" s="41" t="str">
        <f t="shared" ref="K157:K220" si="4">IF(ISERR(J157/I157),"",J157/I157)</f>
        <v/>
      </c>
      <c r="L157" s="25">
        <f>IF(ISERR(Cálculos!AC135),0,Cálculos!AC135)</f>
        <v>0</v>
      </c>
      <c r="M157" s="41" t="str">
        <f t="shared" ref="M157:M220" si="5">IF(ISERR(L157/I157),"",L157/I157)</f>
        <v/>
      </c>
    </row>
    <row r="158" spans="2:13" ht="12.75" x14ac:dyDescent="0.2">
      <c r="B158" s="29"/>
      <c r="C158" s="29"/>
      <c r="D158" s="30"/>
      <c r="E158" s="30"/>
      <c r="F158" s="30"/>
      <c r="G158" s="30"/>
      <c r="H158" s="30"/>
      <c r="I158" s="25">
        <f>IF(ISERR(Cálculos!AA136),0,Cálculos!AA136)</f>
        <v>0</v>
      </c>
      <c r="J158" s="25">
        <f>IF(ISERR(Cálculos!AB136),0,Cálculos!AB136)</f>
        <v>0</v>
      </c>
      <c r="K158" s="41" t="str">
        <f t="shared" si="4"/>
        <v/>
      </c>
      <c r="L158" s="25">
        <f>IF(ISERR(Cálculos!AC136),0,Cálculos!AC136)</f>
        <v>0</v>
      </c>
      <c r="M158" s="41" t="str">
        <f t="shared" si="5"/>
        <v/>
      </c>
    </row>
    <row r="159" spans="2:13" ht="12.75" x14ac:dyDescent="0.2">
      <c r="B159" s="29"/>
      <c r="C159" s="29"/>
      <c r="D159" s="30"/>
      <c r="E159" s="30"/>
      <c r="F159" s="30"/>
      <c r="G159" s="30"/>
      <c r="H159" s="30"/>
      <c r="I159" s="25">
        <f>IF(ISERR(Cálculos!AA137),0,Cálculos!AA137)</f>
        <v>0</v>
      </c>
      <c r="J159" s="25">
        <f>IF(ISERR(Cálculos!AB137),0,Cálculos!AB137)</f>
        <v>0</v>
      </c>
      <c r="K159" s="41" t="str">
        <f t="shared" si="4"/>
        <v/>
      </c>
      <c r="L159" s="25">
        <f>IF(ISERR(Cálculos!AC137),0,Cálculos!AC137)</f>
        <v>0</v>
      </c>
      <c r="M159" s="41" t="str">
        <f t="shared" si="5"/>
        <v/>
      </c>
    </row>
    <row r="160" spans="2:13" ht="12.75" x14ac:dyDescent="0.2">
      <c r="B160" s="29"/>
      <c r="C160" s="29"/>
      <c r="D160" s="30"/>
      <c r="E160" s="30"/>
      <c r="F160" s="30"/>
      <c r="G160" s="30"/>
      <c r="H160" s="30"/>
      <c r="I160" s="25">
        <f>IF(ISERR(Cálculos!AA138),0,Cálculos!AA138)</f>
        <v>0</v>
      </c>
      <c r="J160" s="25">
        <f>IF(ISERR(Cálculos!AB138),0,Cálculos!AB138)</f>
        <v>0</v>
      </c>
      <c r="K160" s="41" t="str">
        <f t="shared" si="4"/>
        <v/>
      </c>
      <c r="L160" s="25">
        <f>IF(ISERR(Cálculos!AC138),0,Cálculos!AC138)</f>
        <v>0</v>
      </c>
      <c r="M160" s="41" t="str">
        <f t="shared" si="5"/>
        <v/>
      </c>
    </row>
    <row r="161" spans="2:13" ht="12.75" x14ac:dyDescent="0.2">
      <c r="B161" s="29"/>
      <c r="C161" s="29"/>
      <c r="D161" s="30"/>
      <c r="E161" s="30"/>
      <c r="F161" s="30"/>
      <c r="G161" s="30"/>
      <c r="H161" s="30"/>
      <c r="I161" s="25">
        <f>IF(ISERR(Cálculos!AA139),0,Cálculos!AA139)</f>
        <v>0</v>
      </c>
      <c r="J161" s="25">
        <f>IF(ISERR(Cálculos!AB139),0,Cálculos!AB139)</f>
        <v>0</v>
      </c>
      <c r="K161" s="41" t="str">
        <f t="shared" si="4"/>
        <v/>
      </c>
      <c r="L161" s="25">
        <f>IF(ISERR(Cálculos!AC139),0,Cálculos!AC139)</f>
        <v>0</v>
      </c>
      <c r="M161" s="41" t="str">
        <f t="shared" si="5"/>
        <v/>
      </c>
    </row>
    <row r="162" spans="2:13" ht="12.75" x14ac:dyDescent="0.2">
      <c r="B162" s="29"/>
      <c r="C162" s="29"/>
      <c r="D162" s="30"/>
      <c r="E162" s="30"/>
      <c r="F162" s="30"/>
      <c r="G162" s="30"/>
      <c r="H162" s="30"/>
      <c r="I162" s="25">
        <f>IF(ISERR(Cálculos!AA140),0,Cálculos!AA140)</f>
        <v>0</v>
      </c>
      <c r="J162" s="25">
        <f>IF(ISERR(Cálculos!AB140),0,Cálculos!AB140)</f>
        <v>0</v>
      </c>
      <c r="K162" s="41" t="str">
        <f t="shared" si="4"/>
        <v/>
      </c>
      <c r="L162" s="25">
        <f>IF(ISERR(Cálculos!AC140),0,Cálculos!AC140)</f>
        <v>0</v>
      </c>
      <c r="M162" s="41" t="str">
        <f t="shared" si="5"/>
        <v/>
      </c>
    </row>
    <row r="163" spans="2:13" ht="12.75" x14ac:dyDescent="0.2">
      <c r="B163" s="29"/>
      <c r="C163" s="29"/>
      <c r="D163" s="30"/>
      <c r="E163" s="30"/>
      <c r="F163" s="30"/>
      <c r="G163" s="30"/>
      <c r="H163" s="30"/>
      <c r="I163" s="25">
        <f>IF(ISERR(Cálculos!AA141),0,Cálculos!AA141)</f>
        <v>0</v>
      </c>
      <c r="J163" s="25">
        <f>IF(ISERR(Cálculos!AB141),0,Cálculos!AB141)</f>
        <v>0</v>
      </c>
      <c r="K163" s="41" t="str">
        <f t="shared" si="4"/>
        <v/>
      </c>
      <c r="L163" s="25">
        <f>IF(ISERR(Cálculos!AC141),0,Cálculos!AC141)</f>
        <v>0</v>
      </c>
      <c r="M163" s="41" t="str">
        <f t="shared" si="5"/>
        <v/>
      </c>
    </row>
    <row r="164" spans="2:13" ht="12.75" x14ac:dyDescent="0.2">
      <c r="B164" s="29"/>
      <c r="C164" s="29"/>
      <c r="D164" s="30"/>
      <c r="E164" s="30"/>
      <c r="F164" s="30"/>
      <c r="G164" s="30"/>
      <c r="H164" s="30"/>
      <c r="I164" s="25">
        <f>IF(ISERR(Cálculos!AA142),0,Cálculos!AA142)</f>
        <v>0</v>
      </c>
      <c r="J164" s="25">
        <f>IF(ISERR(Cálculos!AB142),0,Cálculos!AB142)</f>
        <v>0</v>
      </c>
      <c r="K164" s="41" t="str">
        <f t="shared" si="4"/>
        <v/>
      </c>
      <c r="L164" s="25">
        <f>IF(ISERR(Cálculos!AC142),0,Cálculos!AC142)</f>
        <v>0</v>
      </c>
      <c r="M164" s="41" t="str">
        <f t="shared" si="5"/>
        <v/>
      </c>
    </row>
    <row r="165" spans="2:13" ht="12.75" x14ac:dyDescent="0.2">
      <c r="B165" s="29"/>
      <c r="C165" s="29"/>
      <c r="D165" s="30"/>
      <c r="E165" s="30"/>
      <c r="F165" s="30"/>
      <c r="G165" s="30"/>
      <c r="H165" s="30"/>
      <c r="I165" s="25">
        <f>IF(ISERR(Cálculos!AA143),0,Cálculos!AA143)</f>
        <v>0</v>
      </c>
      <c r="J165" s="25">
        <f>IF(ISERR(Cálculos!AB143),0,Cálculos!AB143)</f>
        <v>0</v>
      </c>
      <c r="K165" s="41" t="str">
        <f t="shared" si="4"/>
        <v/>
      </c>
      <c r="L165" s="25">
        <f>IF(ISERR(Cálculos!AC143),0,Cálculos!AC143)</f>
        <v>0</v>
      </c>
      <c r="M165" s="41" t="str">
        <f t="shared" si="5"/>
        <v/>
      </c>
    </row>
    <row r="166" spans="2:13" ht="12.75" x14ac:dyDescent="0.2">
      <c r="B166" s="29"/>
      <c r="C166" s="29"/>
      <c r="D166" s="30"/>
      <c r="E166" s="30"/>
      <c r="F166" s="30"/>
      <c r="G166" s="30"/>
      <c r="H166" s="30"/>
      <c r="I166" s="25">
        <f>IF(ISERR(Cálculos!AA144),0,Cálculos!AA144)</f>
        <v>0</v>
      </c>
      <c r="J166" s="25">
        <f>IF(ISERR(Cálculos!AB144),0,Cálculos!AB144)</f>
        <v>0</v>
      </c>
      <c r="K166" s="41" t="str">
        <f t="shared" si="4"/>
        <v/>
      </c>
      <c r="L166" s="25">
        <f>IF(ISERR(Cálculos!AC144),0,Cálculos!AC144)</f>
        <v>0</v>
      </c>
      <c r="M166" s="41" t="str">
        <f t="shared" si="5"/>
        <v/>
      </c>
    </row>
    <row r="167" spans="2:13" ht="12.75" x14ac:dyDescent="0.2">
      <c r="B167" s="29"/>
      <c r="C167" s="29"/>
      <c r="D167" s="30"/>
      <c r="E167" s="30"/>
      <c r="F167" s="30"/>
      <c r="G167" s="30"/>
      <c r="H167" s="30"/>
      <c r="I167" s="25">
        <f>IF(ISERR(Cálculos!AA145),0,Cálculos!AA145)</f>
        <v>0</v>
      </c>
      <c r="J167" s="25">
        <f>IF(ISERR(Cálculos!AB145),0,Cálculos!AB145)</f>
        <v>0</v>
      </c>
      <c r="K167" s="41" t="str">
        <f t="shared" si="4"/>
        <v/>
      </c>
      <c r="L167" s="25">
        <f>IF(ISERR(Cálculos!AC145),0,Cálculos!AC145)</f>
        <v>0</v>
      </c>
      <c r="M167" s="41" t="str">
        <f t="shared" si="5"/>
        <v/>
      </c>
    </row>
    <row r="168" spans="2:13" ht="12.75" x14ac:dyDescent="0.2">
      <c r="B168" s="29"/>
      <c r="C168" s="29"/>
      <c r="D168" s="30"/>
      <c r="E168" s="30"/>
      <c r="F168" s="30"/>
      <c r="G168" s="30"/>
      <c r="H168" s="30"/>
      <c r="I168" s="25">
        <f>IF(ISERR(Cálculos!AA146),0,Cálculos!AA146)</f>
        <v>0</v>
      </c>
      <c r="J168" s="25">
        <f>IF(ISERR(Cálculos!AB146),0,Cálculos!AB146)</f>
        <v>0</v>
      </c>
      <c r="K168" s="41" t="str">
        <f t="shared" si="4"/>
        <v/>
      </c>
      <c r="L168" s="25">
        <f>IF(ISERR(Cálculos!AC146),0,Cálculos!AC146)</f>
        <v>0</v>
      </c>
      <c r="M168" s="41" t="str">
        <f t="shared" si="5"/>
        <v/>
      </c>
    </row>
    <row r="169" spans="2:13" ht="12.75" x14ac:dyDescent="0.2">
      <c r="B169" s="29"/>
      <c r="C169" s="29"/>
      <c r="D169" s="30"/>
      <c r="E169" s="30"/>
      <c r="F169" s="30"/>
      <c r="G169" s="30"/>
      <c r="H169" s="30"/>
      <c r="I169" s="25">
        <f>IF(ISERR(Cálculos!AA147),0,Cálculos!AA147)</f>
        <v>0</v>
      </c>
      <c r="J169" s="25">
        <f>IF(ISERR(Cálculos!AB147),0,Cálculos!AB147)</f>
        <v>0</v>
      </c>
      <c r="K169" s="41" t="str">
        <f t="shared" si="4"/>
        <v/>
      </c>
      <c r="L169" s="25">
        <f>IF(ISERR(Cálculos!AC147),0,Cálculos!AC147)</f>
        <v>0</v>
      </c>
      <c r="M169" s="41" t="str">
        <f t="shared" si="5"/>
        <v/>
      </c>
    </row>
    <row r="170" spans="2:13" ht="12.75" x14ac:dyDescent="0.2">
      <c r="B170" s="29"/>
      <c r="C170" s="29"/>
      <c r="D170" s="30"/>
      <c r="E170" s="30"/>
      <c r="F170" s="30"/>
      <c r="G170" s="30"/>
      <c r="H170" s="30"/>
      <c r="I170" s="25">
        <f>IF(ISERR(Cálculos!AA148),0,Cálculos!AA148)</f>
        <v>0</v>
      </c>
      <c r="J170" s="25">
        <f>IF(ISERR(Cálculos!AB148),0,Cálculos!AB148)</f>
        <v>0</v>
      </c>
      <c r="K170" s="41" t="str">
        <f t="shared" si="4"/>
        <v/>
      </c>
      <c r="L170" s="25">
        <f>IF(ISERR(Cálculos!AC148),0,Cálculos!AC148)</f>
        <v>0</v>
      </c>
      <c r="M170" s="41" t="str">
        <f t="shared" si="5"/>
        <v/>
      </c>
    </row>
    <row r="171" spans="2:13" ht="12.75" x14ac:dyDescent="0.2">
      <c r="B171" s="29"/>
      <c r="C171" s="29"/>
      <c r="D171" s="30"/>
      <c r="E171" s="30"/>
      <c r="F171" s="30"/>
      <c r="G171" s="30"/>
      <c r="H171" s="30"/>
      <c r="I171" s="25">
        <f>IF(ISERR(Cálculos!AA149),0,Cálculos!AA149)</f>
        <v>0</v>
      </c>
      <c r="J171" s="25">
        <f>IF(ISERR(Cálculos!AB149),0,Cálculos!AB149)</f>
        <v>0</v>
      </c>
      <c r="K171" s="41" t="str">
        <f t="shared" si="4"/>
        <v/>
      </c>
      <c r="L171" s="25">
        <f>IF(ISERR(Cálculos!AC149),0,Cálculos!AC149)</f>
        <v>0</v>
      </c>
      <c r="M171" s="41" t="str">
        <f t="shared" si="5"/>
        <v/>
      </c>
    </row>
    <row r="172" spans="2:13" ht="12.75" x14ac:dyDescent="0.2">
      <c r="B172" s="29"/>
      <c r="C172" s="29"/>
      <c r="D172" s="30"/>
      <c r="E172" s="30"/>
      <c r="F172" s="30"/>
      <c r="G172" s="30"/>
      <c r="H172" s="30"/>
      <c r="I172" s="25">
        <f>IF(ISERR(Cálculos!AA150),0,Cálculos!AA150)</f>
        <v>0</v>
      </c>
      <c r="J172" s="25">
        <f>IF(ISERR(Cálculos!AB150),0,Cálculos!AB150)</f>
        <v>0</v>
      </c>
      <c r="K172" s="41" t="str">
        <f t="shared" si="4"/>
        <v/>
      </c>
      <c r="L172" s="25">
        <f>IF(ISERR(Cálculos!AC150),0,Cálculos!AC150)</f>
        <v>0</v>
      </c>
      <c r="M172" s="41" t="str">
        <f t="shared" si="5"/>
        <v/>
      </c>
    </row>
    <row r="173" spans="2:13" ht="12.75" x14ac:dyDescent="0.2">
      <c r="B173" s="29"/>
      <c r="C173" s="29"/>
      <c r="D173" s="30"/>
      <c r="E173" s="30"/>
      <c r="F173" s="30"/>
      <c r="G173" s="30"/>
      <c r="H173" s="30"/>
      <c r="I173" s="25">
        <f>IF(ISERR(Cálculos!AA151),0,Cálculos!AA151)</f>
        <v>0</v>
      </c>
      <c r="J173" s="25">
        <f>IF(ISERR(Cálculos!AB151),0,Cálculos!AB151)</f>
        <v>0</v>
      </c>
      <c r="K173" s="41" t="str">
        <f t="shared" si="4"/>
        <v/>
      </c>
      <c r="L173" s="25">
        <f>IF(ISERR(Cálculos!AC151),0,Cálculos!AC151)</f>
        <v>0</v>
      </c>
      <c r="M173" s="41" t="str">
        <f t="shared" si="5"/>
        <v/>
      </c>
    </row>
    <row r="174" spans="2:13" ht="12.75" x14ac:dyDescent="0.2">
      <c r="B174" s="29"/>
      <c r="C174" s="29"/>
      <c r="D174" s="30"/>
      <c r="E174" s="30"/>
      <c r="F174" s="30"/>
      <c r="G174" s="30"/>
      <c r="H174" s="30"/>
      <c r="I174" s="25">
        <f>IF(ISERR(Cálculos!AA152),0,Cálculos!AA152)</f>
        <v>0</v>
      </c>
      <c r="J174" s="25">
        <f>IF(ISERR(Cálculos!AB152),0,Cálculos!AB152)</f>
        <v>0</v>
      </c>
      <c r="K174" s="41" t="str">
        <f t="shared" si="4"/>
        <v/>
      </c>
      <c r="L174" s="25">
        <f>IF(ISERR(Cálculos!AC152),0,Cálculos!AC152)</f>
        <v>0</v>
      </c>
      <c r="M174" s="41" t="str">
        <f t="shared" si="5"/>
        <v/>
      </c>
    </row>
    <row r="175" spans="2:13" ht="12.75" x14ac:dyDescent="0.2">
      <c r="B175" s="29"/>
      <c r="C175" s="29"/>
      <c r="D175" s="30"/>
      <c r="E175" s="30"/>
      <c r="F175" s="30"/>
      <c r="G175" s="30"/>
      <c r="H175" s="30"/>
      <c r="I175" s="25">
        <f>IF(ISERR(Cálculos!AA153),0,Cálculos!AA153)</f>
        <v>0</v>
      </c>
      <c r="J175" s="25">
        <f>IF(ISERR(Cálculos!AB153),0,Cálculos!AB153)</f>
        <v>0</v>
      </c>
      <c r="K175" s="41" t="str">
        <f t="shared" si="4"/>
        <v/>
      </c>
      <c r="L175" s="25">
        <f>IF(ISERR(Cálculos!AC153),0,Cálculos!AC153)</f>
        <v>0</v>
      </c>
      <c r="M175" s="41" t="str">
        <f t="shared" si="5"/>
        <v/>
      </c>
    </row>
    <row r="176" spans="2:13" ht="12.75" x14ac:dyDescent="0.2">
      <c r="B176" s="29"/>
      <c r="C176" s="29"/>
      <c r="D176" s="30"/>
      <c r="E176" s="30"/>
      <c r="F176" s="30"/>
      <c r="G176" s="30"/>
      <c r="H176" s="30"/>
      <c r="I176" s="25">
        <f>IF(ISERR(Cálculos!AA154),0,Cálculos!AA154)</f>
        <v>0</v>
      </c>
      <c r="J176" s="25">
        <f>IF(ISERR(Cálculos!AB154),0,Cálculos!AB154)</f>
        <v>0</v>
      </c>
      <c r="K176" s="41" t="str">
        <f t="shared" si="4"/>
        <v/>
      </c>
      <c r="L176" s="25">
        <f>IF(ISERR(Cálculos!AC154),0,Cálculos!AC154)</f>
        <v>0</v>
      </c>
      <c r="M176" s="41" t="str">
        <f t="shared" si="5"/>
        <v/>
      </c>
    </row>
    <row r="177" spans="2:13" ht="12.75" x14ac:dyDescent="0.2">
      <c r="B177" s="29"/>
      <c r="C177" s="29"/>
      <c r="D177" s="30"/>
      <c r="E177" s="30"/>
      <c r="F177" s="30"/>
      <c r="G177" s="30"/>
      <c r="H177" s="30"/>
      <c r="I177" s="25">
        <f>IF(ISERR(Cálculos!AA155),0,Cálculos!AA155)</f>
        <v>0</v>
      </c>
      <c r="J177" s="25">
        <f>IF(ISERR(Cálculos!AB155),0,Cálculos!AB155)</f>
        <v>0</v>
      </c>
      <c r="K177" s="41" t="str">
        <f t="shared" si="4"/>
        <v/>
      </c>
      <c r="L177" s="25">
        <f>IF(ISERR(Cálculos!AC155),0,Cálculos!AC155)</f>
        <v>0</v>
      </c>
      <c r="M177" s="41" t="str">
        <f t="shared" si="5"/>
        <v/>
      </c>
    </row>
    <row r="178" spans="2:13" ht="12.75" x14ac:dyDescent="0.2">
      <c r="B178" s="29"/>
      <c r="C178" s="29"/>
      <c r="D178" s="30"/>
      <c r="E178" s="30"/>
      <c r="F178" s="30"/>
      <c r="G178" s="30"/>
      <c r="H178" s="30"/>
      <c r="I178" s="25">
        <f>IF(ISERR(Cálculos!AA156),0,Cálculos!AA156)</f>
        <v>0</v>
      </c>
      <c r="J178" s="25">
        <f>IF(ISERR(Cálculos!AB156),0,Cálculos!AB156)</f>
        <v>0</v>
      </c>
      <c r="K178" s="41" t="str">
        <f t="shared" si="4"/>
        <v/>
      </c>
      <c r="L178" s="25">
        <f>IF(ISERR(Cálculos!AC156),0,Cálculos!AC156)</f>
        <v>0</v>
      </c>
      <c r="M178" s="41" t="str">
        <f t="shared" si="5"/>
        <v/>
      </c>
    </row>
    <row r="179" spans="2:13" ht="12.75" x14ac:dyDescent="0.2">
      <c r="B179" s="29"/>
      <c r="C179" s="29"/>
      <c r="D179" s="30"/>
      <c r="E179" s="30"/>
      <c r="F179" s="30"/>
      <c r="G179" s="30"/>
      <c r="H179" s="30"/>
      <c r="I179" s="25">
        <f>IF(ISERR(Cálculos!AA157),0,Cálculos!AA157)</f>
        <v>0</v>
      </c>
      <c r="J179" s="25">
        <f>IF(ISERR(Cálculos!AB157),0,Cálculos!AB157)</f>
        <v>0</v>
      </c>
      <c r="K179" s="41" t="str">
        <f t="shared" si="4"/>
        <v/>
      </c>
      <c r="L179" s="25">
        <f>IF(ISERR(Cálculos!AC157),0,Cálculos!AC157)</f>
        <v>0</v>
      </c>
      <c r="M179" s="41" t="str">
        <f t="shared" si="5"/>
        <v/>
      </c>
    </row>
    <row r="180" spans="2:13" ht="12.75" x14ac:dyDescent="0.2">
      <c r="B180" s="29"/>
      <c r="C180" s="29"/>
      <c r="D180" s="30"/>
      <c r="E180" s="30"/>
      <c r="F180" s="30"/>
      <c r="G180" s="30"/>
      <c r="H180" s="30"/>
      <c r="I180" s="25">
        <f>IF(ISERR(Cálculos!AA158),0,Cálculos!AA158)</f>
        <v>0</v>
      </c>
      <c r="J180" s="25">
        <f>IF(ISERR(Cálculos!AB158),0,Cálculos!AB158)</f>
        <v>0</v>
      </c>
      <c r="K180" s="41" t="str">
        <f t="shared" si="4"/>
        <v/>
      </c>
      <c r="L180" s="25">
        <f>IF(ISERR(Cálculos!AC158),0,Cálculos!AC158)</f>
        <v>0</v>
      </c>
      <c r="M180" s="41" t="str">
        <f t="shared" si="5"/>
        <v/>
      </c>
    </row>
    <row r="181" spans="2:13" ht="12.75" x14ac:dyDescent="0.2">
      <c r="B181" s="29"/>
      <c r="C181" s="29"/>
      <c r="D181" s="30"/>
      <c r="E181" s="30"/>
      <c r="F181" s="30"/>
      <c r="G181" s="30"/>
      <c r="H181" s="30"/>
      <c r="I181" s="25">
        <f>IF(ISERR(Cálculos!AA159),0,Cálculos!AA159)</f>
        <v>0</v>
      </c>
      <c r="J181" s="25">
        <f>IF(ISERR(Cálculos!AB159),0,Cálculos!AB159)</f>
        <v>0</v>
      </c>
      <c r="K181" s="41" t="str">
        <f t="shared" si="4"/>
        <v/>
      </c>
      <c r="L181" s="25">
        <f>IF(ISERR(Cálculos!AC159),0,Cálculos!AC159)</f>
        <v>0</v>
      </c>
      <c r="M181" s="41" t="str">
        <f t="shared" si="5"/>
        <v/>
      </c>
    </row>
    <row r="182" spans="2:13" ht="12.75" x14ac:dyDescent="0.2">
      <c r="B182" s="29"/>
      <c r="C182" s="29"/>
      <c r="D182" s="30"/>
      <c r="E182" s="30"/>
      <c r="F182" s="30"/>
      <c r="G182" s="30"/>
      <c r="H182" s="30"/>
      <c r="I182" s="25">
        <f>IF(ISERR(Cálculos!AA160),0,Cálculos!AA160)</f>
        <v>0</v>
      </c>
      <c r="J182" s="25">
        <f>IF(ISERR(Cálculos!AB160),0,Cálculos!AB160)</f>
        <v>0</v>
      </c>
      <c r="K182" s="41" t="str">
        <f t="shared" si="4"/>
        <v/>
      </c>
      <c r="L182" s="25">
        <f>IF(ISERR(Cálculos!AC160),0,Cálculos!AC160)</f>
        <v>0</v>
      </c>
      <c r="M182" s="41" t="str">
        <f t="shared" si="5"/>
        <v/>
      </c>
    </row>
    <row r="183" spans="2:13" ht="12.75" x14ac:dyDescent="0.2">
      <c r="B183" s="29"/>
      <c r="C183" s="29"/>
      <c r="D183" s="30"/>
      <c r="E183" s="30"/>
      <c r="F183" s="30"/>
      <c r="G183" s="30"/>
      <c r="H183" s="30"/>
      <c r="I183" s="25">
        <f>IF(ISERR(Cálculos!AA161),0,Cálculos!AA161)</f>
        <v>0</v>
      </c>
      <c r="J183" s="25">
        <f>IF(ISERR(Cálculos!AB161),0,Cálculos!AB161)</f>
        <v>0</v>
      </c>
      <c r="K183" s="41" t="str">
        <f t="shared" si="4"/>
        <v/>
      </c>
      <c r="L183" s="25">
        <f>IF(ISERR(Cálculos!AC161),0,Cálculos!AC161)</f>
        <v>0</v>
      </c>
      <c r="M183" s="41" t="str">
        <f t="shared" si="5"/>
        <v/>
      </c>
    </row>
    <row r="184" spans="2:13" ht="12.75" x14ac:dyDescent="0.2">
      <c r="B184" s="29"/>
      <c r="C184" s="29"/>
      <c r="D184" s="30"/>
      <c r="E184" s="30"/>
      <c r="F184" s="30"/>
      <c r="G184" s="30"/>
      <c r="H184" s="30"/>
      <c r="I184" s="25">
        <f>IF(ISERR(Cálculos!AA162),0,Cálculos!AA162)</f>
        <v>0</v>
      </c>
      <c r="J184" s="25">
        <f>IF(ISERR(Cálculos!AB162),0,Cálculos!AB162)</f>
        <v>0</v>
      </c>
      <c r="K184" s="41" t="str">
        <f t="shared" si="4"/>
        <v/>
      </c>
      <c r="L184" s="25">
        <f>IF(ISERR(Cálculos!AC162),0,Cálculos!AC162)</f>
        <v>0</v>
      </c>
      <c r="M184" s="41" t="str">
        <f t="shared" si="5"/>
        <v/>
      </c>
    </row>
    <row r="185" spans="2:13" ht="12.75" x14ac:dyDescent="0.2">
      <c r="B185" s="29"/>
      <c r="C185" s="29"/>
      <c r="D185" s="30"/>
      <c r="E185" s="30"/>
      <c r="F185" s="30"/>
      <c r="G185" s="30"/>
      <c r="H185" s="30"/>
      <c r="I185" s="25">
        <f>IF(ISERR(Cálculos!AA163),0,Cálculos!AA163)</f>
        <v>0</v>
      </c>
      <c r="J185" s="25">
        <f>IF(ISERR(Cálculos!AB163),0,Cálculos!AB163)</f>
        <v>0</v>
      </c>
      <c r="K185" s="41" t="str">
        <f t="shared" si="4"/>
        <v/>
      </c>
      <c r="L185" s="25">
        <f>IF(ISERR(Cálculos!AC163),0,Cálculos!AC163)</f>
        <v>0</v>
      </c>
      <c r="M185" s="41" t="str">
        <f t="shared" si="5"/>
        <v/>
      </c>
    </row>
    <row r="186" spans="2:13" ht="12.75" x14ac:dyDescent="0.2">
      <c r="B186" s="29"/>
      <c r="C186" s="29"/>
      <c r="D186" s="30"/>
      <c r="E186" s="30"/>
      <c r="F186" s="30"/>
      <c r="G186" s="30"/>
      <c r="H186" s="30"/>
      <c r="I186" s="25">
        <f>IF(ISERR(Cálculos!AA164),0,Cálculos!AA164)</f>
        <v>0</v>
      </c>
      <c r="J186" s="25">
        <f>IF(ISERR(Cálculos!AB164),0,Cálculos!AB164)</f>
        <v>0</v>
      </c>
      <c r="K186" s="41" t="str">
        <f t="shared" si="4"/>
        <v/>
      </c>
      <c r="L186" s="25">
        <f>IF(ISERR(Cálculos!AC164),0,Cálculos!AC164)</f>
        <v>0</v>
      </c>
      <c r="M186" s="41" t="str">
        <f t="shared" si="5"/>
        <v/>
      </c>
    </row>
    <row r="187" spans="2:13" ht="12.75" x14ac:dyDescent="0.2">
      <c r="B187" s="29"/>
      <c r="C187" s="29"/>
      <c r="D187" s="30"/>
      <c r="E187" s="30"/>
      <c r="F187" s="30"/>
      <c r="G187" s="30"/>
      <c r="H187" s="30"/>
      <c r="I187" s="25">
        <f>IF(ISERR(Cálculos!AA165),0,Cálculos!AA165)</f>
        <v>0</v>
      </c>
      <c r="J187" s="25">
        <f>IF(ISERR(Cálculos!AB165),0,Cálculos!AB165)</f>
        <v>0</v>
      </c>
      <c r="K187" s="41" t="str">
        <f t="shared" si="4"/>
        <v/>
      </c>
      <c r="L187" s="25">
        <f>IF(ISERR(Cálculos!AC165),0,Cálculos!AC165)</f>
        <v>0</v>
      </c>
      <c r="M187" s="41" t="str">
        <f t="shared" si="5"/>
        <v/>
      </c>
    </row>
    <row r="188" spans="2:13" ht="12.75" x14ac:dyDescent="0.2">
      <c r="B188" s="29"/>
      <c r="C188" s="29"/>
      <c r="D188" s="30"/>
      <c r="E188" s="30"/>
      <c r="F188" s="30"/>
      <c r="G188" s="30"/>
      <c r="H188" s="30"/>
      <c r="I188" s="25">
        <f>IF(ISERR(Cálculos!AA166),0,Cálculos!AA166)</f>
        <v>0</v>
      </c>
      <c r="J188" s="25">
        <f>IF(ISERR(Cálculos!AB166),0,Cálculos!AB166)</f>
        <v>0</v>
      </c>
      <c r="K188" s="41" t="str">
        <f t="shared" si="4"/>
        <v/>
      </c>
      <c r="L188" s="25">
        <f>IF(ISERR(Cálculos!AC166),0,Cálculos!AC166)</f>
        <v>0</v>
      </c>
      <c r="M188" s="41" t="str">
        <f t="shared" si="5"/>
        <v/>
      </c>
    </row>
    <row r="189" spans="2:13" ht="12.75" x14ac:dyDescent="0.2">
      <c r="B189" s="29"/>
      <c r="C189" s="29"/>
      <c r="D189" s="30"/>
      <c r="E189" s="30"/>
      <c r="F189" s="30"/>
      <c r="G189" s="30"/>
      <c r="H189" s="30"/>
      <c r="I189" s="25">
        <f>IF(ISERR(Cálculos!AA167),0,Cálculos!AA167)</f>
        <v>0</v>
      </c>
      <c r="J189" s="25">
        <f>IF(ISERR(Cálculos!AB167),0,Cálculos!AB167)</f>
        <v>0</v>
      </c>
      <c r="K189" s="41" t="str">
        <f t="shared" si="4"/>
        <v/>
      </c>
      <c r="L189" s="25">
        <f>IF(ISERR(Cálculos!AC167),0,Cálculos!AC167)</f>
        <v>0</v>
      </c>
      <c r="M189" s="41" t="str">
        <f t="shared" si="5"/>
        <v/>
      </c>
    </row>
    <row r="190" spans="2:13" ht="12.75" x14ac:dyDescent="0.2">
      <c r="B190" s="29"/>
      <c r="C190" s="29"/>
      <c r="D190" s="30"/>
      <c r="E190" s="30"/>
      <c r="F190" s="30"/>
      <c r="G190" s="30"/>
      <c r="H190" s="30"/>
      <c r="I190" s="25">
        <f>IF(ISERR(Cálculos!AA168),0,Cálculos!AA168)</f>
        <v>0</v>
      </c>
      <c r="J190" s="25">
        <f>IF(ISERR(Cálculos!AB168),0,Cálculos!AB168)</f>
        <v>0</v>
      </c>
      <c r="K190" s="41" t="str">
        <f t="shared" si="4"/>
        <v/>
      </c>
      <c r="L190" s="25">
        <f>IF(ISERR(Cálculos!AC168),0,Cálculos!AC168)</f>
        <v>0</v>
      </c>
      <c r="M190" s="41" t="str">
        <f t="shared" si="5"/>
        <v/>
      </c>
    </row>
    <row r="191" spans="2:13" ht="12.75" x14ac:dyDescent="0.2">
      <c r="B191" s="29"/>
      <c r="C191" s="29"/>
      <c r="D191" s="30"/>
      <c r="E191" s="30"/>
      <c r="F191" s="30"/>
      <c r="G191" s="30"/>
      <c r="H191" s="30"/>
      <c r="I191" s="25">
        <f>IF(ISERR(Cálculos!AA169),0,Cálculos!AA169)</f>
        <v>0</v>
      </c>
      <c r="J191" s="25">
        <f>IF(ISERR(Cálculos!AB169),0,Cálculos!AB169)</f>
        <v>0</v>
      </c>
      <c r="K191" s="41" t="str">
        <f t="shared" si="4"/>
        <v/>
      </c>
      <c r="L191" s="25">
        <f>IF(ISERR(Cálculos!AC169),0,Cálculos!AC169)</f>
        <v>0</v>
      </c>
      <c r="M191" s="41" t="str">
        <f t="shared" si="5"/>
        <v/>
      </c>
    </row>
    <row r="192" spans="2:13" ht="12.75" x14ac:dyDescent="0.2">
      <c r="B192" s="29"/>
      <c r="C192" s="29"/>
      <c r="D192" s="30"/>
      <c r="E192" s="30"/>
      <c r="F192" s="30"/>
      <c r="G192" s="30"/>
      <c r="H192" s="30"/>
      <c r="I192" s="25">
        <f>IF(ISERR(Cálculos!AA170),0,Cálculos!AA170)</f>
        <v>0</v>
      </c>
      <c r="J192" s="25">
        <f>IF(ISERR(Cálculos!AB170),0,Cálculos!AB170)</f>
        <v>0</v>
      </c>
      <c r="K192" s="41" t="str">
        <f t="shared" si="4"/>
        <v/>
      </c>
      <c r="L192" s="25">
        <f>IF(ISERR(Cálculos!AC170),0,Cálculos!AC170)</f>
        <v>0</v>
      </c>
      <c r="M192" s="41" t="str">
        <f t="shared" si="5"/>
        <v/>
      </c>
    </row>
    <row r="193" spans="2:13" ht="12.75" x14ac:dyDescent="0.2">
      <c r="B193" s="29"/>
      <c r="C193" s="29"/>
      <c r="D193" s="30"/>
      <c r="E193" s="30"/>
      <c r="F193" s="30"/>
      <c r="G193" s="30"/>
      <c r="H193" s="30"/>
      <c r="I193" s="25">
        <f>IF(ISERR(Cálculos!AA171),0,Cálculos!AA171)</f>
        <v>0</v>
      </c>
      <c r="J193" s="25">
        <f>IF(ISERR(Cálculos!AB171),0,Cálculos!AB171)</f>
        <v>0</v>
      </c>
      <c r="K193" s="41" t="str">
        <f t="shared" si="4"/>
        <v/>
      </c>
      <c r="L193" s="25">
        <f>IF(ISERR(Cálculos!AC171),0,Cálculos!AC171)</f>
        <v>0</v>
      </c>
      <c r="M193" s="41" t="str">
        <f t="shared" si="5"/>
        <v/>
      </c>
    </row>
    <row r="194" spans="2:13" ht="12.75" x14ac:dyDescent="0.2">
      <c r="B194" s="29"/>
      <c r="C194" s="29"/>
      <c r="D194" s="30"/>
      <c r="E194" s="30"/>
      <c r="F194" s="30"/>
      <c r="G194" s="30"/>
      <c r="H194" s="30"/>
      <c r="I194" s="25">
        <f>IF(ISERR(Cálculos!AA172),0,Cálculos!AA172)</f>
        <v>0</v>
      </c>
      <c r="J194" s="25">
        <f>IF(ISERR(Cálculos!AB172),0,Cálculos!AB172)</f>
        <v>0</v>
      </c>
      <c r="K194" s="41" t="str">
        <f t="shared" si="4"/>
        <v/>
      </c>
      <c r="L194" s="25">
        <f>IF(ISERR(Cálculos!AC172),0,Cálculos!AC172)</f>
        <v>0</v>
      </c>
      <c r="M194" s="41" t="str">
        <f t="shared" si="5"/>
        <v/>
      </c>
    </row>
    <row r="195" spans="2:13" ht="12.75" x14ac:dyDescent="0.2">
      <c r="B195" s="29"/>
      <c r="C195" s="29"/>
      <c r="D195" s="30"/>
      <c r="E195" s="30"/>
      <c r="F195" s="30"/>
      <c r="G195" s="30"/>
      <c r="H195" s="30"/>
      <c r="I195" s="25">
        <f>IF(ISERR(Cálculos!AA173),0,Cálculos!AA173)</f>
        <v>0</v>
      </c>
      <c r="J195" s="25">
        <f>IF(ISERR(Cálculos!AB173),0,Cálculos!AB173)</f>
        <v>0</v>
      </c>
      <c r="K195" s="41" t="str">
        <f t="shared" si="4"/>
        <v/>
      </c>
      <c r="L195" s="25">
        <f>IF(ISERR(Cálculos!AC173),0,Cálculos!AC173)</f>
        <v>0</v>
      </c>
      <c r="M195" s="41" t="str">
        <f t="shared" si="5"/>
        <v/>
      </c>
    </row>
    <row r="196" spans="2:13" ht="12.75" x14ac:dyDescent="0.2">
      <c r="B196" s="29"/>
      <c r="C196" s="29"/>
      <c r="D196" s="30"/>
      <c r="E196" s="30"/>
      <c r="F196" s="30"/>
      <c r="G196" s="30"/>
      <c r="H196" s="30"/>
      <c r="I196" s="25">
        <f>IF(ISERR(Cálculos!AA174),0,Cálculos!AA174)</f>
        <v>0</v>
      </c>
      <c r="J196" s="25">
        <f>IF(ISERR(Cálculos!AB174),0,Cálculos!AB174)</f>
        <v>0</v>
      </c>
      <c r="K196" s="41" t="str">
        <f t="shared" si="4"/>
        <v/>
      </c>
      <c r="L196" s="25">
        <f>IF(ISERR(Cálculos!AC174),0,Cálculos!AC174)</f>
        <v>0</v>
      </c>
      <c r="M196" s="41" t="str">
        <f t="shared" si="5"/>
        <v/>
      </c>
    </row>
    <row r="197" spans="2:13" ht="12.75" x14ac:dyDescent="0.2">
      <c r="B197" s="29"/>
      <c r="C197" s="29"/>
      <c r="D197" s="30"/>
      <c r="E197" s="30"/>
      <c r="F197" s="30"/>
      <c r="G197" s="30"/>
      <c r="H197" s="30"/>
      <c r="I197" s="25">
        <f>IF(ISERR(Cálculos!AA175),0,Cálculos!AA175)</f>
        <v>0</v>
      </c>
      <c r="J197" s="25">
        <f>IF(ISERR(Cálculos!AB175),0,Cálculos!AB175)</f>
        <v>0</v>
      </c>
      <c r="K197" s="41" t="str">
        <f t="shared" si="4"/>
        <v/>
      </c>
      <c r="L197" s="25">
        <f>IF(ISERR(Cálculos!AC175),0,Cálculos!AC175)</f>
        <v>0</v>
      </c>
      <c r="M197" s="41" t="str">
        <f t="shared" si="5"/>
        <v/>
      </c>
    </row>
    <row r="198" spans="2:13" ht="12.75" x14ac:dyDescent="0.2">
      <c r="B198" s="29"/>
      <c r="C198" s="29"/>
      <c r="D198" s="30"/>
      <c r="E198" s="30"/>
      <c r="F198" s="30"/>
      <c r="G198" s="30"/>
      <c r="H198" s="30"/>
      <c r="I198" s="25">
        <f>IF(ISERR(Cálculos!AA176),0,Cálculos!AA176)</f>
        <v>0</v>
      </c>
      <c r="J198" s="25">
        <f>IF(ISERR(Cálculos!AB176),0,Cálculos!AB176)</f>
        <v>0</v>
      </c>
      <c r="K198" s="41" t="str">
        <f t="shared" si="4"/>
        <v/>
      </c>
      <c r="L198" s="25">
        <f>IF(ISERR(Cálculos!AC176),0,Cálculos!AC176)</f>
        <v>0</v>
      </c>
      <c r="M198" s="41" t="str">
        <f t="shared" si="5"/>
        <v/>
      </c>
    </row>
    <row r="199" spans="2:13" ht="12.75" x14ac:dyDescent="0.2">
      <c r="B199" s="29"/>
      <c r="C199" s="29"/>
      <c r="D199" s="30"/>
      <c r="E199" s="30"/>
      <c r="F199" s="30"/>
      <c r="G199" s="30"/>
      <c r="H199" s="30"/>
      <c r="I199" s="25">
        <f>IF(ISERR(Cálculos!AA177),0,Cálculos!AA177)</f>
        <v>0</v>
      </c>
      <c r="J199" s="25">
        <f>IF(ISERR(Cálculos!AB177),0,Cálculos!AB177)</f>
        <v>0</v>
      </c>
      <c r="K199" s="41" t="str">
        <f t="shared" si="4"/>
        <v/>
      </c>
      <c r="L199" s="25">
        <f>IF(ISERR(Cálculos!AC177),0,Cálculos!AC177)</f>
        <v>0</v>
      </c>
      <c r="M199" s="41" t="str">
        <f t="shared" si="5"/>
        <v/>
      </c>
    </row>
    <row r="200" spans="2:13" ht="12.75" x14ac:dyDescent="0.2">
      <c r="B200" s="29"/>
      <c r="C200" s="29"/>
      <c r="D200" s="30"/>
      <c r="E200" s="30"/>
      <c r="F200" s="30"/>
      <c r="G200" s="30"/>
      <c r="H200" s="30"/>
      <c r="I200" s="25">
        <f>IF(ISERR(Cálculos!AA178),0,Cálculos!AA178)</f>
        <v>0</v>
      </c>
      <c r="J200" s="25">
        <f>IF(ISERR(Cálculos!AB178),0,Cálculos!AB178)</f>
        <v>0</v>
      </c>
      <c r="K200" s="41" t="str">
        <f t="shared" si="4"/>
        <v/>
      </c>
      <c r="L200" s="25">
        <f>IF(ISERR(Cálculos!AC178),0,Cálculos!AC178)</f>
        <v>0</v>
      </c>
      <c r="M200" s="41" t="str">
        <f t="shared" si="5"/>
        <v/>
      </c>
    </row>
    <row r="201" spans="2:13" ht="12.75" x14ac:dyDescent="0.2">
      <c r="B201" s="29"/>
      <c r="C201" s="29"/>
      <c r="D201" s="30"/>
      <c r="E201" s="30"/>
      <c r="F201" s="30"/>
      <c r="G201" s="30"/>
      <c r="H201" s="30"/>
      <c r="I201" s="25">
        <f>IF(ISERR(Cálculos!AA179),0,Cálculos!AA179)</f>
        <v>0</v>
      </c>
      <c r="J201" s="25">
        <f>IF(ISERR(Cálculos!AB179),0,Cálculos!AB179)</f>
        <v>0</v>
      </c>
      <c r="K201" s="41" t="str">
        <f t="shared" si="4"/>
        <v/>
      </c>
      <c r="L201" s="25">
        <f>IF(ISERR(Cálculos!AC179),0,Cálculos!AC179)</f>
        <v>0</v>
      </c>
      <c r="M201" s="41" t="str">
        <f t="shared" si="5"/>
        <v/>
      </c>
    </row>
    <row r="202" spans="2:13" ht="12.75" x14ac:dyDescent="0.2">
      <c r="B202" s="29"/>
      <c r="C202" s="29"/>
      <c r="D202" s="30"/>
      <c r="E202" s="30"/>
      <c r="F202" s="30"/>
      <c r="G202" s="30"/>
      <c r="H202" s="30"/>
      <c r="I202" s="25">
        <f>IF(ISERR(Cálculos!AA180),0,Cálculos!AA180)</f>
        <v>0</v>
      </c>
      <c r="J202" s="25">
        <f>IF(ISERR(Cálculos!AB180),0,Cálculos!AB180)</f>
        <v>0</v>
      </c>
      <c r="K202" s="41" t="str">
        <f t="shared" si="4"/>
        <v/>
      </c>
      <c r="L202" s="25">
        <f>IF(ISERR(Cálculos!AC180),0,Cálculos!AC180)</f>
        <v>0</v>
      </c>
      <c r="M202" s="41" t="str">
        <f t="shared" si="5"/>
        <v/>
      </c>
    </row>
    <row r="203" spans="2:13" ht="12.75" x14ac:dyDescent="0.2">
      <c r="B203" s="29"/>
      <c r="C203" s="29"/>
      <c r="D203" s="30"/>
      <c r="E203" s="30"/>
      <c r="F203" s="30"/>
      <c r="G203" s="30"/>
      <c r="H203" s="30"/>
      <c r="I203" s="25">
        <f>IF(ISERR(Cálculos!AA181),0,Cálculos!AA181)</f>
        <v>0</v>
      </c>
      <c r="J203" s="25">
        <f>IF(ISERR(Cálculos!AB181),0,Cálculos!AB181)</f>
        <v>0</v>
      </c>
      <c r="K203" s="41" t="str">
        <f t="shared" si="4"/>
        <v/>
      </c>
      <c r="L203" s="25">
        <f>IF(ISERR(Cálculos!AC181),0,Cálculos!AC181)</f>
        <v>0</v>
      </c>
      <c r="M203" s="41" t="str">
        <f t="shared" si="5"/>
        <v/>
      </c>
    </row>
    <row r="204" spans="2:13" ht="12.75" x14ac:dyDescent="0.2">
      <c r="B204" s="29"/>
      <c r="C204" s="29"/>
      <c r="D204" s="30"/>
      <c r="E204" s="30"/>
      <c r="F204" s="30"/>
      <c r="G204" s="30"/>
      <c r="H204" s="30"/>
      <c r="I204" s="25">
        <f>IF(ISERR(Cálculos!AA182),0,Cálculos!AA182)</f>
        <v>0</v>
      </c>
      <c r="J204" s="25">
        <f>IF(ISERR(Cálculos!AB182),0,Cálculos!AB182)</f>
        <v>0</v>
      </c>
      <c r="K204" s="41" t="str">
        <f t="shared" si="4"/>
        <v/>
      </c>
      <c r="L204" s="25">
        <f>IF(ISERR(Cálculos!AC182),0,Cálculos!AC182)</f>
        <v>0</v>
      </c>
      <c r="M204" s="41" t="str">
        <f t="shared" si="5"/>
        <v/>
      </c>
    </row>
    <row r="205" spans="2:13" ht="12.75" x14ac:dyDescent="0.2">
      <c r="B205" s="29"/>
      <c r="C205" s="29"/>
      <c r="D205" s="30"/>
      <c r="E205" s="30"/>
      <c r="F205" s="30"/>
      <c r="G205" s="30"/>
      <c r="H205" s="30"/>
      <c r="I205" s="25">
        <f>IF(ISERR(Cálculos!AA183),0,Cálculos!AA183)</f>
        <v>0</v>
      </c>
      <c r="J205" s="25">
        <f>IF(ISERR(Cálculos!AB183),0,Cálculos!AB183)</f>
        <v>0</v>
      </c>
      <c r="K205" s="41" t="str">
        <f t="shared" si="4"/>
        <v/>
      </c>
      <c r="L205" s="25">
        <f>IF(ISERR(Cálculos!AC183),0,Cálculos!AC183)</f>
        <v>0</v>
      </c>
      <c r="M205" s="41" t="str">
        <f t="shared" si="5"/>
        <v/>
      </c>
    </row>
    <row r="206" spans="2:13" ht="12.75" x14ac:dyDescent="0.2">
      <c r="B206" s="29"/>
      <c r="C206" s="29"/>
      <c r="D206" s="30"/>
      <c r="E206" s="30"/>
      <c r="F206" s="30"/>
      <c r="G206" s="30"/>
      <c r="H206" s="30"/>
      <c r="I206" s="25">
        <f>IF(ISERR(Cálculos!AA184),0,Cálculos!AA184)</f>
        <v>0</v>
      </c>
      <c r="J206" s="25">
        <f>IF(ISERR(Cálculos!AB184),0,Cálculos!AB184)</f>
        <v>0</v>
      </c>
      <c r="K206" s="41" t="str">
        <f t="shared" si="4"/>
        <v/>
      </c>
      <c r="L206" s="25">
        <f>IF(ISERR(Cálculos!AC184),0,Cálculos!AC184)</f>
        <v>0</v>
      </c>
      <c r="M206" s="41" t="str">
        <f t="shared" si="5"/>
        <v/>
      </c>
    </row>
    <row r="207" spans="2:13" ht="12.75" x14ac:dyDescent="0.2">
      <c r="B207" s="29"/>
      <c r="C207" s="29"/>
      <c r="D207" s="30"/>
      <c r="E207" s="30"/>
      <c r="F207" s="30"/>
      <c r="G207" s="30"/>
      <c r="H207" s="30"/>
      <c r="I207" s="25">
        <f>IF(ISERR(Cálculos!AA185),0,Cálculos!AA185)</f>
        <v>0</v>
      </c>
      <c r="J207" s="25">
        <f>IF(ISERR(Cálculos!AB185),0,Cálculos!AB185)</f>
        <v>0</v>
      </c>
      <c r="K207" s="41" t="str">
        <f t="shared" si="4"/>
        <v/>
      </c>
      <c r="L207" s="25">
        <f>IF(ISERR(Cálculos!AC185),0,Cálculos!AC185)</f>
        <v>0</v>
      </c>
      <c r="M207" s="41" t="str">
        <f t="shared" si="5"/>
        <v/>
      </c>
    </row>
    <row r="208" spans="2:13" ht="12.75" x14ac:dyDescent="0.2">
      <c r="B208" s="29"/>
      <c r="C208" s="29"/>
      <c r="D208" s="30"/>
      <c r="E208" s="30"/>
      <c r="F208" s="30"/>
      <c r="G208" s="30"/>
      <c r="H208" s="30"/>
      <c r="I208" s="25">
        <f>IF(ISERR(Cálculos!AA186),0,Cálculos!AA186)</f>
        <v>0</v>
      </c>
      <c r="J208" s="25">
        <f>IF(ISERR(Cálculos!AB186),0,Cálculos!AB186)</f>
        <v>0</v>
      </c>
      <c r="K208" s="41" t="str">
        <f t="shared" si="4"/>
        <v/>
      </c>
      <c r="L208" s="25">
        <f>IF(ISERR(Cálculos!AC186),0,Cálculos!AC186)</f>
        <v>0</v>
      </c>
      <c r="M208" s="41" t="str">
        <f t="shared" si="5"/>
        <v/>
      </c>
    </row>
    <row r="209" spans="2:13" ht="12.75" x14ac:dyDescent="0.2">
      <c r="B209" s="29"/>
      <c r="C209" s="29"/>
      <c r="D209" s="30"/>
      <c r="E209" s="30"/>
      <c r="F209" s="30"/>
      <c r="G209" s="30"/>
      <c r="H209" s="30"/>
      <c r="I209" s="25">
        <f>IF(ISERR(Cálculos!AA187),0,Cálculos!AA187)</f>
        <v>0</v>
      </c>
      <c r="J209" s="25">
        <f>IF(ISERR(Cálculos!AB187),0,Cálculos!AB187)</f>
        <v>0</v>
      </c>
      <c r="K209" s="41" t="str">
        <f t="shared" si="4"/>
        <v/>
      </c>
      <c r="L209" s="25">
        <f>IF(ISERR(Cálculos!AC187),0,Cálculos!AC187)</f>
        <v>0</v>
      </c>
      <c r="M209" s="41" t="str">
        <f t="shared" si="5"/>
        <v/>
      </c>
    </row>
    <row r="210" spans="2:13" ht="12.75" x14ac:dyDescent="0.2">
      <c r="B210" s="29"/>
      <c r="C210" s="29"/>
      <c r="D210" s="30"/>
      <c r="E210" s="30"/>
      <c r="F210" s="30"/>
      <c r="G210" s="30"/>
      <c r="H210" s="30"/>
      <c r="I210" s="25">
        <f>IF(ISERR(Cálculos!AA188),0,Cálculos!AA188)</f>
        <v>0</v>
      </c>
      <c r="J210" s="25">
        <f>IF(ISERR(Cálculos!AB188),0,Cálculos!AB188)</f>
        <v>0</v>
      </c>
      <c r="K210" s="41" t="str">
        <f t="shared" si="4"/>
        <v/>
      </c>
      <c r="L210" s="25">
        <f>IF(ISERR(Cálculos!AC188),0,Cálculos!AC188)</f>
        <v>0</v>
      </c>
      <c r="M210" s="41" t="str">
        <f t="shared" si="5"/>
        <v/>
      </c>
    </row>
    <row r="211" spans="2:13" ht="12.75" x14ac:dyDescent="0.2">
      <c r="B211" s="29"/>
      <c r="C211" s="29"/>
      <c r="D211" s="30"/>
      <c r="E211" s="30"/>
      <c r="F211" s="30"/>
      <c r="G211" s="30"/>
      <c r="H211" s="30"/>
      <c r="I211" s="25">
        <f>IF(ISERR(Cálculos!AA189),0,Cálculos!AA189)</f>
        <v>0</v>
      </c>
      <c r="J211" s="25">
        <f>IF(ISERR(Cálculos!AB189),0,Cálculos!AB189)</f>
        <v>0</v>
      </c>
      <c r="K211" s="41" t="str">
        <f t="shared" si="4"/>
        <v/>
      </c>
      <c r="L211" s="25">
        <f>IF(ISERR(Cálculos!AC189),0,Cálculos!AC189)</f>
        <v>0</v>
      </c>
      <c r="M211" s="41" t="str">
        <f t="shared" si="5"/>
        <v/>
      </c>
    </row>
    <row r="212" spans="2:13" ht="12.75" x14ac:dyDescent="0.2">
      <c r="B212" s="29"/>
      <c r="C212" s="29"/>
      <c r="D212" s="30"/>
      <c r="E212" s="30"/>
      <c r="F212" s="30"/>
      <c r="G212" s="30"/>
      <c r="H212" s="30"/>
      <c r="I212" s="25">
        <f>IF(ISERR(Cálculos!AA190),0,Cálculos!AA190)</f>
        <v>0</v>
      </c>
      <c r="J212" s="25">
        <f>IF(ISERR(Cálculos!AB190),0,Cálculos!AB190)</f>
        <v>0</v>
      </c>
      <c r="K212" s="41" t="str">
        <f t="shared" si="4"/>
        <v/>
      </c>
      <c r="L212" s="25">
        <f>IF(ISERR(Cálculos!AC190),0,Cálculos!AC190)</f>
        <v>0</v>
      </c>
      <c r="M212" s="41" t="str">
        <f t="shared" si="5"/>
        <v/>
      </c>
    </row>
    <row r="213" spans="2:13" ht="12.75" x14ac:dyDescent="0.2">
      <c r="B213" s="29"/>
      <c r="C213" s="29"/>
      <c r="D213" s="30"/>
      <c r="E213" s="30"/>
      <c r="F213" s="30"/>
      <c r="G213" s="30"/>
      <c r="H213" s="30"/>
      <c r="I213" s="25">
        <f>IF(ISERR(Cálculos!AA191),0,Cálculos!AA191)</f>
        <v>0</v>
      </c>
      <c r="J213" s="25">
        <f>IF(ISERR(Cálculos!AB191),0,Cálculos!AB191)</f>
        <v>0</v>
      </c>
      <c r="K213" s="41" t="str">
        <f t="shared" si="4"/>
        <v/>
      </c>
      <c r="L213" s="25">
        <f>IF(ISERR(Cálculos!AC191),0,Cálculos!AC191)</f>
        <v>0</v>
      </c>
      <c r="M213" s="41" t="str">
        <f t="shared" si="5"/>
        <v/>
      </c>
    </row>
    <row r="214" spans="2:13" ht="12.75" x14ac:dyDescent="0.2">
      <c r="B214" s="29"/>
      <c r="C214" s="29"/>
      <c r="D214" s="30"/>
      <c r="E214" s="30"/>
      <c r="F214" s="30"/>
      <c r="G214" s="30"/>
      <c r="H214" s="30"/>
      <c r="I214" s="25">
        <f>IF(ISERR(Cálculos!AA192),0,Cálculos!AA192)</f>
        <v>0</v>
      </c>
      <c r="J214" s="25">
        <f>IF(ISERR(Cálculos!AB192),0,Cálculos!AB192)</f>
        <v>0</v>
      </c>
      <c r="K214" s="41" t="str">
        <f t="shared" si="4"/>
        <v/>
      </c>
      <c r="L214" s="25">
        <f>IF(ISERR(Cálculos!AC192),0,Cálculos!AC192)</f>
        <v>0</v>
      </c>
      <c r="M214" s="41" t="str">
        <f t="shared" si="5"/>
        <v/>
      </c>
    </row>
    <row r="215" spans="2:13" ht="12.75" x14ac:dyDescent="0.2">
      <c r="B215" s="29"/>
      <c r="C215" s="29"/>
      <c r="D215" s="30"/>
      <c r="E215" s="30"/>
      <c r="F215" s="30"/>
      <c r="G215" s="30"/>
      <c r="H215" s="30"/>
      <c r="I215" s="25">
        <f>IF(ISERR(Cálculos!AA193),0,Cálculos!AA193)</f>
        <v>0</v>
      </c>
      <c r="J215" s="25">
        <f>IF(ISERR(Cálculos!AB193),0,Cálculos!AB193)</f>
        <v>0</v>
      </c>
      <c r="K215" s="41" t="str">
        <f t="shared" si="4"/>
        <v/>
      </c>
      <c r="L215" s="25">
        <f>IF(ISERR(Cálculos!AC193),0,Cálculos!AC193)</f>
        <v>0</v>
      </c>
      <c r="M215" s="41" t="str">
        <f t="shared" si="5"/>
        <v/>
      </c>
    </row>
    <row r="216" spans="2:13" ht="12.75" x14ac:dyDescent="0.2">
      <c r="B216" s="29"/>
      <c r="C216" s="29"/>
      <c r="D216" s="30"/>
      <c r="E216" s="30"/>
      <c r="F216" s="30"/>
      <c r="G216" s="30"/>
      <c r="H216" s="30"/>
      <c r="I216" s="25">
        <f>IF(ISERR(Cálculos!AA194),0,Cálculos!AA194)</f>
        <v>0</v>
      </c>
      <c r="J216" s="25">
        <f>IF(ISERR(Cálculos!AB194),0,Cálculos!AB194)</f>
        <v>0</v>
      </c>
      <c r="K216" s="41" t="str">
        <f t="shared" si="4"/>
        <v/>
      </c>
      <c r="L216" s="25">
        <f>IF(ISERR(Cálculos!AC194),0,Cálculos!AC194)</f>
        <v>0</v>
      </c>
      <c r="M216" s="41" t="str">
        <f t="shared" si="5"/>
        <v/>
      </c>
    </row>
    <row r="217" spans="2:13" ht="12.75" x14ac:dyDescent="0.2">
      <c r="B217" s="29"/>
      <c r="C217" s="29"/>
      <c r="D217" s="30"/>
      <c r="E217" s="30"/>
      <c r="F217" s="30"/>
      <c r="G217" s="30"/>
      <c r="H217" s="30"/>
      <c r="I217" s="25">
        <f>IF(ISERR(Cálculos!AA195),0,Cálculos!AA195)</f>
        <v>0</v>
      </c>
      <c r="J217" s="25">
        <f>IF(ISERR(Cálculos!AB195),0,Cálculos!AB195)</f>
        <v>0</v>
      </c>
      <c r="K217" s="41" t="str">
        <f t="shared" si="4"/>
        <v/>
      </c>
      <c r="L217" s="25">
        <f>IF(ISERR(Cálculos!AC195),0,Cálculos!AC195)</f>
        <v>0</v>
      </c>
      <c r="M217" s="41" t="str">
        <f t="shared" si="5"/>
        <v/>
      </c>
    </row>
    <row r="218" spans="2:13" ht="12.75" x14ac:dyDescent="0.2">
      <c r="B218" s="29"/>
      <c r="C218" s="29"/>
      <c r="D218" s="30"/>
      <c r="E218" s="30"/>
      <c r="F218" s="30"/>
      <c r="G218" s="30"/>
      <c r="H218" s="30"/>
      <c r="I218" s="25">
        <f>IF(ISERR(Cálculos!AA196),0,Cálculos!AA196)</f>
        <v>0</v>
      </c>
      <c r="J218" s="25">
        <f>IF(ISERR(Cálculos!AB196),0,Cálculos!AB196)</f>
        <v>0</v>
      </c>
      <c r="K218" s="41" t="str">
        <f t="shared" si="4"/>
        <v/>
      </c>
      <c r="L218" s="25">
        <f>IF(ISERR(Cálculos!AC196),0,Cálculos!AC196)</f>
        <v>0</v>
      </c>
      <c r="M218" s="41" t="str">
        <f t="shared" si="5"/>
        <v/>
      </c>
    </row>
    <row r="219" spans="2:13" ht="12.75" x14ac:dyDescent="0.2">
      <c r="B219" s="29"/>
      <c r="C219" s="29"/>
      <c r="D219" s="30"/>
      <c r="E219" s="30"/>
      <c r="F219" s="30"/>
      <c r="G219" s="30"/>
      <c r="H219" s="30"/>
      <c r="I219" s="25">
        <f>IF(ISERR(Cálculos!AA197),0,Cálculos!AA197)</f>
        <v>0</v>
      </c>
      <c r="J219" s="25">
        <f>IF(ISERR(Cálculos!AB197),0,Cálculos!AB197)</f>
        <v>0</v>
      </c>
      <c r="K219" s="41" t="str">
        <f t="shared" si="4"/>
        <v/>
      </c>
      <c r="L219" s="25">
        <f>IF(ISERR(Cálculos!AC197),0,Cálculos!AC197)</f>
        <v>0</v>
      </c>
      <c r="M219" s="41" t="str">
        <f t="shared" si="5"/>
        <v/>
      </c>
    </row>
    <row r="220" spans="2:13" ht="12.75" x14ac:dyDescent="0.2">
      <c r="B220" s="29"/>
      <c r="C220" s="29"/>
      <c r="D220" s="30"/>
      <c r="E220" s="30"/>
      <c r="F220" s="30"/>
      <c r="G220" s="30"/>
      <c r="H220" s="30"/>
      <c r="I220" s="25">
        <f>IF(ISERR(Cálculos!AA198),0,Cálculos!AA198)</f>
        <v>0</v>
      </c>
      <c r="J220" s="25">
        <f>IF(ISERR(Cálculos!AB198),0,Cálculos!AB198)</f>
        <v>0</v>
      </c>
      <c r="K220" s="41" t="str">
        <f t="shared" si="4"/>
        <v/>
      </c>
      <c r="L220" s="25">
        <f>IF(ISERR(Cálculos!AC198),0,Cálculos!AC198)</f>
        <v>0</v>
      </c>
      <c r="M220" s="41" t="str">
        <f t="shared" si="5"/>
        <v/>
      </c>
    </row>
    <row r="221" spans="2:13" ht="12.75" x14ac:dyDescent="0.2">
      <c r="B221" s="29"/>
      <c r="C221" s="29"/>
      <c r="D221" s="30"/>
      <c r="E221" s="30"/>
      <c r="F221" s="30"/>
      <c r="G221" s="30"/>
      <c r="H221" s="30"/>
      <c r="I221" s="25">
        <f>IF(ISERR(Cálculos!AA199),0,Cálculos!AA199)</f>
        <v>0</v>
      </c>
      <c r="J221" s="25">
        <f>IF(ISERR(Cálculos!AB199),0,Cálculos!AB199)</f>
        <v>0</v>
      </c>
      <c r="K221" s="41" t="str">
        <f t="shared" ref="K221:K284" si="6">IF(ISERR(J221/I221),"",J221/I221)</f>
        <v/>
      </c>
      <c r="L221" s="25">
        <f>IF(ISERR(Cálculos!AC199),0,Cálculos!AC199)</f>
        <v>0</v>
      </c>
      <c r="M221" s="41" t="str">
        <f t="shared" ref="M221:M284" si="7">IF(ISERR(L221/I221),"",L221/I221)</f>
        <v/>
      </c>
    </row>
    <row r="222" spans="2:13" ht="12.75" x14ac:dyDescent="0.2">
      <c r="B222" s="29"/>
      <c r="C222" s="29"/>
      <c r="D222" s="30"/>
      <c r="E222" s="30"/>
      <c r="F222" s="30"/>
      <c r="G222" s="30"/>
      <c r="H222" s="30"/>
      <c r="I222" s="25">
        <f>IF(ISERR(Cálculos!AA200),0,Cálculos!AA200)</f>
        <v>0</v>
      </c>
      <c r="J222" s="25">
        <f>IF(ISERR(Cálculos!AB200),0,Cálculos!AB200)</f>
        <v>0</v>
      </c>
      <c r="K222" s="41" t="str">
        <f t="shared" si="6"/>
        <v/>
      </c>
      <c r="L222" s="25">
        <f>IF(ISERR(Cálculos!AC200),0,Cálculos!AC200)</f>
        <v>0</v>
      </c>
      <c r="M222" s="41" t="str">
        <f t="shared" si="7"/>
        <v/>
      </c>
    </row>
    <row r="223" spans="2:13" ht="12.75" x14ac:dyDescent="0.2">
      <c r="B223" s="29"/>
      <c r="C223" s="29"/>
      <c r="D223" s="30"/>
      <c r="E223" s="30"/>
      <c r="F223" s="30"/>
      <c r="G223" s="30"/>
      <c r="H223" s="30"/>
      <c r="I223" s="25">
        <f>IF(ISERR(Cálculos!AA201),0,Cálculos!AA201)</f>
        <v>0</v>
      </c>
      <c r="J223" s="25">
        <f>IF(ISERR(Cálculos!AB201),0,Cálculos!AB201)</f>
        <v>0</v>
      </c>
      <c r="K223" s="41" t="str">
        <f t="shared" si="6"/>
        <v/>
      </c>
      <c r="L223" s="25">
        <f>IF(ISERR(Cálculos!AC201),0,Cálculos!AC201)</f>
        <v>0</v>
      </c>
      <c r="M223" s="41" t="str">
        <f t="shared" si="7"/>
        <v/>
      </c>
    </row>
    <row r="224" spans="2:13" ht="12.75" x14ac:dyDescent="0.2">
      <c r="B224" s="29"/>
      <c r="C224" s="29"/>
      <c r="D224" s="30"/>
      <c r="E224" s="30"/>
      <c r="F224" s="30"/>
      <c r="G224" s="30"/>
      <c r="H224" s="30"/>
      <c r="I224" s="25">
        <f>IF(ISERR(Cálculos!AA202),0,Cálculos!AA202)</f>
        <v>0</v>
      </c>
      <c r="J224" s="25">
        <f>IF(ISERR(Cálculos!AB202),0,Cálculos!AB202)</f>
        <v>0</v>
      </c>
      <c r="K224" s="41" t="str">
        <f t="shared" si="6"/>
        <v/>
      </c>
      <c r="L224" s="25">
        <f>IF(ISERR(Cálculos!AC202),0,Cálculos!AC202)</f>
        <v>0</v>
      </c>
      <c r="M224" s="41" t="str">
        <f t="shared" si="7"/>
        <v/>
      </c>
    </row>
    <row r="225" spans="2:13" ht="12.75" x14ac:dyDescent="0.2">
      <c r="B225" s="29"/>
      <c r="C225" s="29"/>
      <c r="D225" s="30"/>
      <c r="E225" s="30"/>
      <c r="F225" s="30"/>
      <c r="G225" s="30"/>
      <c r="H225" s="30"/>
      <c r="I225" s="25">
        <f>IF(ISERR(Cálculos!AA203),0,Cálculos!AA203)</f>
        <v>0</v>
      </c>
      <c r="J225" s="25">
        <f>IF(ISERR(Cálculos!AB203),0,Cálculos!AB203)</f>
        <v>0</v>
      </c>
      <c r="K225" s="41" t="str">
        <f t="shared" si="6"/>
        <v/>
      </c>
      <c r="L225" s="25">
        <f>IF(ISERR(Cálculos!AC203),0,Cálculos!AC203)</f>
        <v>0</v>
      </c>
      <c r="M225" s="41" t="str">
        <f t="shared" si="7"/>
        <v/>
      </c>
    </row>
    <row r="226" spans="2:13" ht="12.75" x14ac:dyDescent="0.2">
      <c r="B226" s="29"/>
      <c r="C226" s="29"/>
      <c r="D226" s="30"/>
      <c r="E226" s="30"/>
      <c r="F226" s="30"/>
      <c r="G226" s="30"/>
      <c r="H226" s="30"/>
      <c r="I226" s="25">
        <f>IF(ISERR(Cálculos!AA204),0,Cálculos!AA204)</f>
        <v>0</v>
      </c>
      <c r="J226" s="25">
        <f>IF(ISERR(Cálculos!AB204),0,Cálculos!AB204)</f>
        <v>0</v>
      </c>
      <c r="K226" s="41" t="str">
        <f t="shared" si="6"/>
        <v/>
      </c>
      <c r="L226" s="25">
        <f>IF(ISERR(Cálculos!AC204),0,Cálculos!AC204)</f>
        <v>0</v>
      </c>
      <c r="M226" s="41" t="str">
        <f t="shared" si="7"/>
        <v/>
      </c>
    </row>
    <row r="227" spans="2:13" ht="12.75" x14ac:dyDescent="0.2">
      <c r="B227" s="29"/>
      <c r="C227" s="29"/>
      <c r="D227" s="30"/>
      <c r="E227" s="30"/>
      <c r="F227" s="30"/>
      <c r="G227" s="30"/>
      <c r="H227" s="30"/>
      <c r="I227" s="25">
        <f>IF(ISERR(Cálculos!AA205),0,Cálculos!AA205)</f>
        <v>0</v>
      </c>
      <c r="J227" s="25">
        <f>IF(ISERR(Cálculos!AB205),0,Cálculos!AB205)</f>
        <v>0</v>
      </c>
      <c r="K227" s="41" t="str">
        <f t="shared" si="6"/>
        <v/>
      </c>
      <c r="L227" s="25">
        <f>IF(ISERR(Cálculos!AC205),0,Cálculos!AC205)</f>
        <v>0</v>
      </c>
      <c r="M227" s="41" t="str">
        <f t="shared" si="7"/>
        <v/>
      </c>
    </row>
    <row r="228" spans="2:13" ht="12.75" x14ac:dyDescent="0.2">
      <c r="B228" s="29"/>
      <c r="C228" s="29"/>
      <c r="D228" s="30"/>
      <c r="E228" s="30"/>
      <c r="F228" s="30"/>
      <c r="G228" s="30"/>
      <c r="H228" s="30"/>
      <c r="I228" s="25">
        <f>IF(ISERR(Cálculos!AA206),0,Cálculos!AA206)</f>
        <v>0</v>
      </c>
      <c r="J228" s="25">
        <f>IF(ISERR(Cálculos!AB206),0,Cálculos!AB206)</f>
        <v>0</v>
      </c>
      <c r="K228" s="41" t="str">
        <f t="shared" si="6"/>
        <v/>
      </c>
      <c r="L228" s="25">
        <f>IF(ISERR(Cálculos!AC206),0,Cálculos!AC206)</f>
        <v>0</v>
      </c>
      <c r="M228" s="41" t="str">
        <f t="shared" si="7"/>
        <v/>
      </c>
    </row>
    <row r="229" spans="2:13" ht="12.75" x14ac:dyDescent="0.2">
      <c r="B229" s="29"/>
      <c r="C229" s="29"/>
      <c r="D229" s="30"/>
      <c r="E229" s="30"/>
      <c r="F229" s="30"/>
      <c r="G229" s="30"/>
      <c r="H229" s="30"/>
      <c r="I229" s="25">
        <f>IF(ISERR(Cálculos!AA207),0,Cálculos!AA207)</f>
        <v>0</v>
      </c>
      <c r="J229" s="25">
        <f>IF(ISERR(Cálculos!AB207),0,Cálculos!AB207)</f>
        <v>0</v>
      </c>
      <c r="K229" s="41" t="str">
        <f t="shared" si="6"/>
        <v/>
      </c>
      <c r="L229" s="25">
        <f>IF(ISERR(Cálculos!AC207),0,Cálculos!AC207)</f>
        <v>0</v>
      </c>
      <c r="M229" s="41" t="str">
        <f t="shared" si="7"/>
        <v/>
      </c>
    </row>
    <row r="230" spans="2:13" ht="12.75" x14ac:dyDescent="0.2">
      <c r="B230" s="29"/>
      <c r="C230" s="29"/>
      <c r="D230" s="30"/>
      <c r="E230" s="30"/>
      <c r="F230" s="30"/>
      <c r="G230" s="30"/>
      <c r="H230" s="30"/>
      <c r="I230" s="25">
        <f>IF(ISERR(Cálculos!AA208),0,Cálculos!AA208)</f>
        <v>0</v>
      </c>
      <c r="J230" s="25">
        <f>IF(ISERR(Cálculos!AB208),0,Cálculos!AB208)</f>
        <v>0</v>
      </c>
      <c r="K230" s="41" t="str">
        <f t="shared" si="6"/>
        <v/>
      </c>
      <c r="L230" s="25">
        <f>IF(ISERR(Cálculos!AC208),0,Cálculos!AC208)</f>
        <v>0</v>
      </c>
      <c r="M230" s="41" t="str">
        <f t="shared" si="7"/>
        <v/>
      </c>
    </row>
    <row r="231" spans="2:13" ht="12.75" x14ac:dyDescent="0.2">
      <c r="B231" s="29"/>
      <c r="C231" s="29"/>
      <c r="D231" s="30"/>
      <c r="E231" s="30"/>
      <c r="F231" s="30"/>
      <c r="G231" s="30"/>
      <c r="H231" s="30"/>
      <c r="I231" s="25">
        <f>IF(ISERR(Cálculos!AA209),0,Cálculos!AA209)</f>
        <v>0</v>
      </c>
      <c r="J231" s="25">
        <f>IF(ISERR(Cálculos!AB209),0,Cálculos!AB209)</f>
        <v>0</v>
      </c>
      <c r="K231" s="41" t="str">
        <f t="shared" si="6"/>
        <v/>
      </c>
      <c r="L231" s="25">
        <f>IF(ISERR(Cálculos!AC209),0,Cálculos!AC209)</f>
        <v>0</v>
      </c>
      <c r="M231" s="41" t="str">
        <f t="shared" si="7"/>
        <v/>
      </c>
    </row>
    <row r="232" spans="2:13" ht="12.75" x14ac:dyDescent="0.2">
      <c r="B232" s="29"/>
      <c r="C232" s="29"/>
      <c r="D232" s="30"/>
      <c r="E232" s="30"/>
      <c r="F232" s="30"/>
      <c r="G232" s="30"/>
      <c r="H232" s="30"/>
      <c r="I232" s="25">
        <f>IF(ISERR(Cálculos!AA210),0,Cálculos!AA210)</f>
        <v>0</v>
      </c>
      <c r="J232" s="25">
        <f>IF(ISERR(Cálculos!AB210),0,Cálculos!AB210)</f>
        <v>0</v>
      </c>
      <c r="K232" s="41" t="str">
        <f t="shared" si="6"/>
        <v/>
      </c>
      <c r="L232" s="25">
        <f>IF(ISERR(Cálculos!AC210),0,Cálculos!AC210)</f>
        <v>0</v>
      </c>
      <c r="M232" s="41" t="str">
        <f t="shared" si="7"/>
        <v/>
      </c>
    </row>
    <row r="233" spans="2:13" ht="12.75" x14ac:dyDescent="0.2">
      <c r="B233" s="29"/>
      <c r="C233" s="29"/>
      <c r="D233" s="30"/>
      <c r="E233" s="30"/>
      <c r="F233" s="30"/>
      <c r="G233" s="30"/>
      <c r="H233" s="30"/>
      <c r="I233" s="25">
        <f>IF(ISERR(Cálculos!AA211),0,Cálculos!AA211)</f>
        <v>0</v>
      </c>
      <c r="J233" s="25">
        <f>IF(ISERR(Cálculos!AB211),0,Cálculos!AB211)</f>
        <v>0</v>
      </c>
      <c r="K233" s="41" t="str">
        <f t="shared" si="6"/>
        <v/>
      </c>
      <c r="L233" s="25">
        <f>IF(ISERR(Cálculos!AC211),0,Cálculos!AC211)</f>
        <v>0</v>
      </c>
      <c r="M233" s="41" t="str">
        <f t="shared" si="7"/>
        <v/>
      </c>
    </row>
    <row r="234" spans="2:13" ht="12.75" x14ac:dyDescent="0.2">
      <c r="B234" s="29"/>
      <c r="C234" s="29"/>
      <c r="D234" s="30"/>
      <c r="E234" s="30"/>
      <c r="F234" s="30"/>
      <c r="G234" s="30"/>
      <c r="H234" s="30"/>
      <c r="I234" s="25">
        <f>IF(ISERR(Cálculos!AA212),0,Cálculos!AA212)</f>
        <v>0</v>
      </c>
      <c r="J234" s="25">
        <f>IF(ISERR(Cálculos!AB212),0,Cálculos!AB212)</f>
        <v>0</v>
      </c>
      <c r="K234" s="41" t="str">
        <f t="shared" si="6"/>
        <v/>
      </c>
      <c r="L234" s="25">
        <f>IF(ISERR(Cálculos!AC212),0,Cálculos!AC212)</f>
        <v>0</v>
      </c>
      <c r="M234" s="41" t="str">
        <f t="shared" si="7"/>
        <v/>
      </c>
    </row>
    <row r="235" spans="2:13" ht="12.75" x14ac:dyDescent="0.2">
      <c r="B235" s="29"/>
      <c r="C235" s="29"/>
      <c r="D235" s="30"/>
      <c r="E235" s="30"/>
      <c r="F235" s="30"/>
      <c r="G235" s="30"/>
      <c r="H235" s="30"/>
      <c r="I235" s="25">
        <f>IF(ISERR(Cálculos!AA213),0,Cálculos!AA213)</f>
        <v>0</v>
      </c>
      <c r="J235" s="25">
        <f>IF(ISERR(Cálculos!AB213),0,Cálculos!AB213)</f>
        <v>0</v>
      </c>
      <c r="K235" s="41" t="str">
        <f t="shared" si="6"/>
        <v/>
      </c>
      <c r="L235" s="25">
        <f>IF(ISERR(Cálculos!AC213),0,Cálculos!AC213)</f>
        <v>0</v>
      </c>
      <c r="M235" s="41" t="str">
        <f t="shared" si="7"/>
        <v/>
      </c>
    </row>
    <row r="236" spans="2:13" ht="12.75" x14ac:dyDescent="0.2">
      <c r="B236" s="29"/>
      <c r="C236" s="29"/>
      <c r="D236" s="30"/>
      <c r="E236" s="30"/>
      <c r="F236" s="30"/>
      <c r="G236" s="30"/>
      <c r="H236" s="30"/>
      <c r="I236" s="25">
        <f>IF(ISERR(Cálculos!AA214),0,Cálculos!AA214)</f>
        <v>0</v>
      </c>
      <c r="J236" s="25">
        <f>IF(ISERR(Cálculos!AB214),0,Cálculos!AB214)</f>
        <v>0</v>
      </c>
      <c r="K236" s="41" t="str">
        <f t="shared" si="6"/>
        <v/>
      </c>
      <c r="L236" s="25">
        <f>IF(ISERR(Cálculos!AC214),0,Cálculos!AC214)</f>
        <v>0</v>
      </c>
      <c r="M236" s="41" t="str">
        <f t="shared" si="7"/>
        <v/>
      </c>
    </row>
    <row r="237" spans="2:13" ht="12.75" x14ac:dyDescent="0.2">
      <c r="B237" s="29"/>
      <c r="C237" s="29"/>
      <c r="D237" s="30"/>
      <c r="E237" s="30"/>
      <c r="F237" s="30"/>
      <c r="G237" s="30"/>
      <c r="H237" s="30"/>
      <c r="I237" s="25">
        <f>IF(ISERR(Cálculos!AA215),0,Cálculos!AA215)</f>
        <v>0</v>
      </c>
      <c r="J237" s="25">
        <f>IF(ISERR(Cálculos!AB215),0,Cálculos!AB215)</f>
        <v>0</v>
      </c>
      <c r="K237" s="41" t="str">
        <f t="shared" si="6"/>
        <v/>
      </c>
      <c r="L237" s="25">
        <f>IF(ISERR(Cálculos!AC215),0,Cálculos!AC215)</f>
        <v>0</v>
      </c>
      <c r="M237" s="41" t="str">
        <f t="shared" si="7"/>
        <v/>
      </c>
    </row>
    <row r="238" spans="2:13" ht="12.75" x14ac:dyDescent="0.2">
      <c r="B238" s="29"/>
      <c r="C238" s="29"/>
      <c r="D238" s="30"/>
      <c r="E238" s="30"/>
      <c r="F238" s="30"/>
      <c r="G238" s="30"/>
      <c r="H238" s="30"/>
      <c r="I238" s="25">
        <f>IF(ISERR(Cálculos!AA216),0,Cálculos!AA216)</f>
        <v>0</v>
      </c>
      <c r="J238" s="25">
        <f>IF(ISERR(Cálculos!AB216),0,Cálculos!AB216)</f>
        <v>0</v>
      </c>
      <c r="K238" s="41" t="str">
        <f t="shared" si="6"/>
        <v/>
      </c>
      <c r="L238" s="25">
        <f>IF(ISERR(Cálculos!AC216),0,Cálculos!AC216)</f>
        <v>0</v>
      </c>
      <c r="M238" s="41" t="str">
        <f t="shared" si="7"/>
        <v/>
      </c>
    </row>
    <row r="239" spans="2:13" ht="12.75" x14ac:dyDescent="0.2">
      <c r="B239" s="29"/>
      <c r="C239" s="29"/>
      <c r="D239" s="30"/>
      <c r="E239" s="30"/>
      <c r="F239" s="30"/>
      <c r="G239" s="30"/>
      <c r="H239" s="30"/>
      <c r="I239" s="25">
        <f>IF(ISERR(Cálculos!AA217),0,Cálculos!AA217)</f>
        <v>0</v>
      </c>
      <c r="J239" s="25">
        <f>IF(ISERR(Cálculos!AB217),0,Cálculos!AB217)</f>
        <v>0</v>
      </c>
      <c r="K239" s="41" t="str">
        <f t="shared" si="6"/>
        <v/>
      </c>
      <c r="L239" s="25">
        <f>IF(ISERR(Cálculos!AC217),0,Cálculos!AC217)</f>
        <v>0</v>
      </c>
      <c r="M239" s="41" t="str">
        <f t="shared" si="7"/>
        <v/>
      </c>
    </row>
    <row r="240" spans="2:13" ht="12.75" x14ac:dyDescent="0.2">
      <c r="B240" s="29"/>
      <c r="C240" s="29"/>
      <c r="D240" s="30"/>
      <c r="E240" s="30"/>
      <c r="F240" s="30"/>
      <c r="G240" s="30"/>
      <c r="H240" s="30"/>
      <c r="I240" s="25">
        <f>IF(ISERR(Cálculos!AA218),0,Cálculos!AA218)</f>
        <v>0</v>
      </c>
      <c r="J240" s="25">
        <f>IF(ISERR(Cálculos!AB218),0,Cálculos!AB218)</f>
        <v>0</v>
      </c>
      <c r="K240" s="41" t="str">
        <f t="shared" si="6"/>
        <v/>
      </c>
      <c r="L240" s="25">
        <f>IF(ISERR(Cálculos!AC218),0,Cálculos!AC218)</f>
        <v>0</v>
      </c>
      <c r="M240" s="41" t="str">
        <f t="shared" si="7"/>
        <v/>
      </c>
    </row>
    <row r="241" spans="2:13" ht="12.75" x14ac:dyDescent="0.2">
      <c r="B241" s="29"/>
      <c r="C241" s="29"/>
      <c r="D241" s="30"/>
      <c r="E241" s="30"/>
      <c r="F241" s="30"/>
      <c r="G241" s="30"/>
      <c r="H241" s="30"/>
      <c r="I241" s="25">
        <f>IF(ISERR(Cálculos!AA219),0,Cálculos!AA219)</f>
        <v>0</v>
      </c>
      <c r="J241" s="25">
        <f>IF(ISERR(Cálculos!AB219),0,Cálculos!AB219)</f>
        <v>0</v>
      </c>
      <c r="K241" s="41" t="str">
        <f t="shared" si="6"/>
        <v/>
      </c>
      <c r="L241" s="25">
        <f>IF(ISERR(Cálculos!AC219),0,Cálculos!AC219)</f>
        <v>0</v>
      </c>
      <c r="M241" s="41" t="str">
        <f t="shared" si="7"/>
        <v/>
      </c>
    </row>
    <row r="242" spans="2:13" ht="12.75" x14ac:dyDescent="0.2">
      <c r="B242" s="29"/>
      <c r="C242" s="29"/>
      <c r="D242" s="30"/>
      <c r="E242" s="30"/>
      <c r="F242" s="30"/>
      <c r="G242" s="30"/>
      <c r="H242" s="30"/>
      <c r="I242" s="25">
        <f>IF(ISERR(Cálculos!AA220),0,Cálculos!AA220)</f>
        <v>0</v>
      </c>
      <c r="J242" s="25">
        <f>IF(ISERR(Cálculos!AB220),0,Cálculos!AB220)</f>
        <v>0</v>
      </c>
      <c r="K242" s="41" t="str">
        <f t="shared" si="6"/>
        <v/>
      </c>
      <c r="L242" s="25">
        <f>IF(ISERR(Cálculos!AC220),0,Cálculos!AC220)</f>
        <v>0</v>
      </c>
      <c r="M242" s="41" t="str">
        <f t="shared" si="7"/>
        <v/>
      </c>
    </row>
    <row r="243" spans="2:13" ht="12.75" x14ac:dyDescent="0.2">
      <c r="B243" s="29"/>
      <c r="C243" s="29"/>
      <c r="D243" s="30"/>
      <c r="E243" s="30"/>
      <c r="F243" s="30"/>
      <c r="G243" s="30"/>
      <c r="H243" s="30"/>
      <c r="I243" s="25">
        <f>IF(ISERR(Cálculos!AA221),0,Cálculos!AA221)</f>
        <v>0</v>
      </c>
      <c r="J243" s="25">
        <f>IF(ISERR(Cálculos!AB221),0,Cálculos!AB221)</f>
        <v>0</v>
      </c>
      <c r="K243" s="41" t="str">
        <f t="shared" si="6"/>
        <v/>
      </c>
      <c r="L243" s="25">
        <f>IF(ISERR(Cálculos!AC221),0,Cálculos!AC221)</f>
        <v>0</v>
      </c>
      <c r="M243" s="41" t="str">
        <f t="shared" si="7"/>
        <v/>
      </c>
    </row>
    <row r="244" spans="2:13" ht="12.75" x14ac:dyDescent="0.2">
      <c r="B244" s="29"/>
      <c r="C244" s="29"/>
      <c r="D244" s="30"/>
      <c r="E244" s="30"/>
      <c r="F244" s="30"/>
      <c r="G244" s="30"/>
      <c r="H244" s="30"/>
      <c r="I244" s="25">
        <f>IF(ISERR(Cálculos!AA222),0,Cálculos!AA222)</f>
        <v>0</v>
      </c>
      <c r="J244" s="25">
        <f>IF(ISERR(Cálculos!AB222),0,Cálculos!AB222)</f>
        <v>0</v>
      </c>
      <c r="K244" s="41" t="str">
        <f t="shared" si="6"/>
        <v/>
      </c>
      <c r="L244" s="25">
        <f>IF(ISERR(Cálculos!AC222),0,Cálculos!AC222)</f>
        <v>0</v>
      </c>
      <c r="M244" s="41" t="str">
        <f t="shared" si="7"/>
        <v/>
      </c>
    </row>
    <row r="245" spans="2:13" ht="12.75" x14ac:dyDescent="0.2">
      <c r="B245" s="29"/>
      <c r="C245" s="29"/>
      <c r="D245" s="30"/>
      <c r="E245" s="30"/>
      <c r="F245" s="30"/>
      <c r="G245" s="30"/>
      <c r="H245" s="30"/>
      <c r="I245" s="25">
        <f>IF(ISERR(Cálculos!AA223),0,Cálculos!AA223)</f>
        <v>0</v>
      </c>
      <c r="J245" s="25">
        <f>IF(ISERR(Cálculos!AB223),0,Cálculos!AB223)</f>
        <v>0</v>
      </c>
      <c r="K245" s="41" t="str">
        <f t="shared" si="6"/>
        <v/>
      </c>
      <c r="L245" s="25">
        <f>IF(ISERR(Cálculos!AC223),0,Cálculos!AC223)</f>
        <v>0</v>
      </c>
      <c r="M245" s="41" t="str">
        <f t="shared" si="7"/>
        <v/>
      </c>
    </row>
    <row r="246" spans="2:13" ht="12.75" x14ac:dyDescent="0.2">
      <c r="B246" s="29"/>
      <c r="C246" s="29"/>
      <c r="D246" s="30"/>
      <c r="E246" s="30"/>
      <c r="F246" s="30"/>
      <c r="G246" s="30"/>
      <c r="H246" s="30"/>
      <c r="I246" s="25">
        <f>IF(ISERR(Cálculos!AA224),0,Cálculos!AA224)</f>
        <v>0</v>
      </c>
      <c r="J246" s="25">
        <f>IF(ISERR(Cálculos!AB224),0,Cálculos!AB224)</f>
        <v>0</v>
      </c>
      <c r="K246" s="41" t="str">
        <f t="shared" si="6"/>
        <v/>
      </c>
      <c r="L246" s="25">
        <f>IF(ISERR(Cálculos!AC224),0,Cálculos!AC224)</f>
        <v>0</v>
      </c>
      <c r="M246" s="41" t="str">
        <f t="shared" si="7"/>
        <v/>
      </c>
    </row>
    <row r="247" spans="2:13" ht="12.75" x14ac:dyDescent="0.2">
      <c r="B247" s="29"/>
      <c r="C247" s="29"/>
      <c r="D247" s="30"/>
      <c r="E247" s="30"/>
      <c r="F247" s="30"/>
      <c r="G247" s="30"/>
      <c r="H247" s="30"/>
      <c r="I247" s="25">
        <f>IF(ISERR(Cálculos!AA225),0,Cálculos!AA225)</f>
        <v>0</v>
      </c>
      <c r="J247" s="25">
        <f>IF(ISERR(Cálculos!AB225),0,Cálculos!AB225)</f>
        <v>0</v>
      </c>
      <c r="K247" s="41" t="str">
        <f t="shared" si="6"/>
        <v/>
      </c>
      <c r="L247" s="25">
        <f>IF(ISERR(Cálculos!AC225),0,Cálculos!AC225)</f>
        <v>0</v>
      </c>
      <c r="M247" s="41" t="str">
        <f t="shared" si="7"/>
        <v/>
      </c>
    </row>
    <row r="248" spans="2:13" ht="12.75" x14ac:dyDescent="0.2">
      <c r="B248" s="29"/>
      <c r="C248" s="29"/>
      <c r="D248" s="30"/>
      <c r="E248" s="30"/>
      <c r="F248" s="30"/>
      <c r="G248" s="30"/>
      <c r="H248" s="30"/>
      <c r="I248" s="25">
        <f>IF(ISERR(Cálculos!AA226),0,Cálculos!AA226)</f>
        <v>0</v>
      </c>
      <c r="J248" s="25">
        <f>IF(ISERR(Cálculos!AB226),0,Cálculos!AB226)</f>
        <v>0</v>
      </c>
      <c r="K248" s="41" t="str">
        <f t="shared" si="6"/>
        <v/>
      </c>
      <c r="L248" s="25">
        <f>IF(ISERR(Cálculos!AC226),0,Cálculos!AC226)</f>
        <v>0</v>
      </c>
      <c r="M248" s="41" t="str">
        <f t="shared" si="7"/>
        <v/>
      </c>
    </row>
    <row r="249" spans="2:13" ht="12.75" x14ac:dyDescent="0.2">
      <c r="B249" s="29"/>
      <c r="C249" s="29"/>
      <c r="D249" s="30"/>
      <c r="E249" s="30"/>
      <c r="F249" s="30"/>
      <c r="G249" s="30"/>
      <c r="H249" s="30"/>
      <c r="I249" s="25">
        <f>IF(ISERR(Cálculos!AA227),0,Cálculos!AA227)</f>
        <v>0</v>
      </c>
      <c r="J249" s="25">
        <f>IF(ISERR(Cálculos!AB227),0,Cálculos!AB227)</f>
        <v>0</v>
      </c>
      <c r="K249" s="41" t="str">
        <f t="shared" si="6"/>
        <v/>
      </c>
      <c r="L249" s="25">
        <f>IF(ISERR(Cálculos!AC227),0,Cálculos!AC227)</f>
        <v>0</v>
      </c>
      <c r="M249" s="41" t="str">
        <f t="shared" si="7"/>
        <v/>
      </c>
    </row>
    <row r="250" spans="2:13" ht="12.75" x14ac:dyDescent="0.2">
      <c r="B250" s="29"/>
      <c r="C250" s="29"/>
      <c r="D250" s="30"/>
      <c r="E250" s="30"/>
      <c r="F250" s="30"/>
      <c r="G250" s="30"/>
      <c r="H250" s="30"/>
      <c r="I250" s="25">
        <f>IF(ISERR(Cálculos!AA228),0,Cálculos!AA228)</f>
        <v>0</v>
      </c>
      <c r="J250" s="25">
        <f>IF(ISERR(Cálculos!AB228),0,Cálculos!AB228)</f>
        <v>0</v>
      </c>
      <c r="K250" s="41" t="str">
        <f t="shared" si="6"/>
        <v/>
      </c>
      <c r="L250" s="25">
        <f>IF(ISERR(Cálculos!AC228),0,Cálculos!AC228)</f>
        <v>0</v>
      </c>
      <c r="M250" s="41" t="str">
        <f t="shared" si="7"/>
        <v/>
      </c>
    </row>
    <row r="251" spans="2:13" ht="12.75" x14ac:dyDescent="0.2">
      <c r="B251" s="29"/>
      <c r="C251" s="29"/>
      <c r="D251" s="30"/>
      <c r="E251" s="30"/>
      <c r="F251" s="30"/>
      <c r="G251" s="30"/>
      <c r="H251" s="30"/>
      <c r="I251" s="25">
        <f>IF(ISERR(Cálculos!AA229),0,Cálculos!AA229)</f>
        <v>0</v>
      </c>
      <c r="J251" s="25">
        <f>IF(ISERR(Cálculos!AB229),0,Cálculos!AB229)</f>
        <v>0</v>
      </c>
      <c r="K251" s="41" t="str">
        <f t="shared" si="6"/>
        <v/>
      </c>
      <c r="L251" s="25">
        <f>IF(ISERR(Cálculos!AC229),0,Cálculos!AC229)</f>
        <v>0</v>
      </c>
      <c r="M251" s="41" t="str">
        <f t="shared" si="7"/>
        <v/>
      </c>
    </row>
    <row r="252" spans="2:13" ht="12.75" x14ac:dyDescent="0.2">
      <c r="B252" s="29"/>
      <c r="C252" s="29"/>
      <c r="D252" s="30"/>
      <c r="E252" s="30"/>
      <c r="F252" s="30"/>
      <c r="G252" s="30"/>
      <c r="H252" s="30"/>
      <c r="I252" s="25">
        <f>IF(ISERR(Cálculos!AA230),0,Cálculos!AA230)</f>
        <v>0</v>
      </c>
      <c r="J252" s="25">
        <f>IF(ISERR(Cálculos!AB230),0,Cálculos!AB230)</f>
        <v>0</v>
      </c>
      <c r="K252" s="41" t="str">
        <f t="shared" si="6"/>
        <v/>
      </c>
      <c r="L252" s="25">
        <f>IF(ISERR(Cálculos!AC230),0,Cálculos!AC230)</f>
        <v>0</v>
      </c>
      <c r="M252" s="41" t="str">
        <f t="shared" si="7"/>
        <v/>
      </c>
    </row>
    <row r="253" spans="2:13" ht="12.75" x14ac:dyDescent="0.2">
      <c r="B253" s="29"/>
      <c r="C253" s="29"/>
      <c r="D253" s="30"/>
      <c r="E253" s="30"/>
      <c r="F253" s="30"/>
      <c r="G253" s="30"/>
      <c r="H253" s="30"/>
      <c r="I253" s="25">
        <f>IF(ISERR(Cálculos!AA231),0,Cálculos!AA231)</f>
        <v>0</v>
      </c>
      <c r="J253" s="25">
        <f>IF(ISERR(Cálculos!AB231),0,Cálculos!AB231)</f>
        <v>0</v>
      </c>
      <c r="K253" s="41" t="str">
        <f t="shared" si="6"/>
        <v/>
      </c>
      <c r="L253" s="25">
        <f>IF(ISERR(Cálculos!AC231),0,Cálculos!AC231)</f>
        <v>0</v>
      </c>
      <c r="M253" s="41" t="str">
        <f t="shared" si="7"/>
        <v/>
      </c>
    </row>
    <row r="254" spans="2:13" ht="12.75" x14ac:dyDescent="0.2">
      <c r="B254" s="29"/>
      <c r="C254" s="29"/>
      <c r="D254" s="30"/>
      <c r="E254" s="30"/>
      <c r="F254" s="30"/>
      <c r="G254" s="30"/>
      <c r="H254" s="30"/>
      <c r="I254" s="25">
        <f>IF(ISERR(Cálculos!AA232),0,Cálculos!AA232)</f>
        <v>0</v>
      </c>
      <c r="J254" s="25">
        <f>IF(ISERR(Cálculos!AB232),0,Cálculos!AB232)</f>
        <v>0</v>
      </c>
      <c r="K254" s="41" t="str">
        <f t="shared" si="6"/>
        <v/>
      </c>
      <c r="L254" s="25">
        <f>IF(ISERR(Cálculos!AC232),0,Cálculos!AC232)</f>
        <v>0</v>
      </c>
      <c r="M254" s="41" t="str">
        <f t="shared" si="7"/>
        <v/>
      </c>
    </row>
    <row r="255" spans="2:13" ht="12.75" x14ac:dyDescent="0.2">
      <c r="B255" s="29"/>
      <c r="C255" s="29"/>
      <c r="D255" s="30"/>
      <c r="E255" s="30"/>
      <c r="F255" s="30"/>
      <c r="G255" s="30"/>
      <c r="H255" s="30"/>
      <c r="I255" s="25">
        <f>IF(ISERR(Cálculos!AA233),0,Cálculos!AA233)</f>
        <v>0</v>
      </c>
      <c r="J255" s="25">
        <f>IF(ISERR(Cálculos!AB233),0,Cálculos!AB233)</f>
        <v>0</v>
      </c>
      <c r="K255" s="41" t="str">
        <f t="shared" si="6"/>
        <v/>
      </c>
      <c r="L255" s="25">
        <f>IF(ISERR(Cálculos!AC233),0,Cálculos!AC233)</f>
        <v>0</v>
      </c>
      <c r="M255" s="41" t="str">
        <f t="shared" si="7"/>
        <v/>
      </c>
    </row>
    <row r="256" spans="2:13" ht="12.75" x14ac:dyDescent="0.2">
      <c r="B256" s="29"/>
      <c r="C256" s="29"/>
      <c r="D256" s="30"/>
      <c r="E256" s="30"/>
      <c r="F256" s="30"/>
      <c r="G256" s="30"/>
      <c r="H256" s="30"/>
      <c r="I256" s="25">
        <f>IF(ISERR(Cálculos!AA234),0,Cálculos!AA234)</f>
        <v>0</v>
      </c>
      <c r="J256" s="25">
        <f>IF(ISERR(Cálculos!AB234),0,Cálculos!AB234)</f>
        <v>0</v>
      </c>
      <c r="K256" s="41" t="str">
        <f t="shared" si="6"/>
        <v/>
      </c>
      <c r="L256" s="25">
        <f>IF(ISERR(Cálculos!AC234),0,Cálculos!AC234)</f>
        <v>0</v>
      </c>
      <c r="M256" s="41" t="str">
        <f t="shared" si="7"/>
        <v/>
      </c>
    </row>
    <row r="257" spans="2:13" ht="12.75" x14ac:dyDescent="0.2">
      <c r="B257" s="29"/>
      <c r="C257" s="29"/>
      <c r="D257" s="30"/>
      <c r="E257" s="30"/>
      <c r="F257" s="30"/>
      <c r="G257" s="30"/>
      <c r="H257" s="30"/>
      <c r="I257" s="25">
        <f>IF(ISERR(Cálculos!AA235),0,Cálculos!AA235)</f>
        <v>0</v>
      </c>
      <c r="J257" s="25">
        <f>IF(ISERR(Cálculos!AB235),0,Cálculos!AB235)</f>
        <v>0</v>
      </c>
      <c r="K257" s="41" t="str">
        <f t="shared" si="6"/>
        <v/>
      </c>
      <c r="L257" s="25">
        <f>IF(ISERR(Cálculos!AC235),0,Cálculos!AC235)</f>
        <v>0</v>
      </c>
      <c r="M257" s="41" t="str">
        <f t="shared" si="7"/>
        <v/>
      </c>
    </row>
    <row r="258" spans="2:13" ht="12.75" x14ac:dyDescent="0.2">
      <c r="B258" s="29"/>
      <c r="C258" s="29"/>
      <c r="D258" s="30"/>
      <c r="E258" s="30"/>
      <c r="F258" s="30"/>
      <c r="G258" s="30"/>
      <c r="H258" s="30"/>
      <c r="I258" s="25">
        <f>IF(ISERR(Cálculos!AA236),0,Cálculos!AA236)</f>
        <v>0</v>
      </c>
      <c r="J258" s="25">
        <f>IF(ISERR(Cálculos!AB236),0,Cálculos!AB236)</f>
        <v>0</v>
      </c>
      <c r="K258" s="41" t="str">
        <f t="shared" si="6"/>
        <v/>
      </c>
      <c r="L258" s="25">
        <f>IF(ISERR(Cálculos!AC236),0,Cálculos!AC236)</f>
        <v>0</v>
      </c>
      <c r="M258" s="41" t="str">
        <f t="shared" si="7"/>
        <v/>
      </c>
    </row>
    <row r="259" spans="2:13" ht="12.75" x14ac:dyDescent="0.2">
      <c r="B259" s="29"/>
      <c r="C259" s="29"/>
      <c r="D259" s="30"/>
      <c r="E259" s="30"/>
      <c r="F259" s="30"/>
      <c r="G259" s="30"/>
      <c r="H259" s="30"/>
      <c r="I259" s="25">
        <f>IF(ISERR(Cálculos!AA237),0,Cálculos!AA237)</f>
        <v>0</v>
      </c>
      <c r="J259" s="25">
        <f>IF(ISERR(Cálculos!AB237),0,Cálculos!AB237)</f>
        <v>0</v>
      </c>
      <c r="K259" s="41" t="str">
        <f t="shared" si="6"/>
        <v/>
      </c>
      <c r="L259" s="25">
        <f>IF(ISERR(Cálculos!AC237),0,Cálculos!AC237)</f>
        <v>0</v>
      </c>
      <c r="M259" s="41" t="str">
        <f t="shared" si="7"/>
        <v/>
      </c>
    </row>
    <row r="260" spans="2:13" ht="12.75" x14ac:dyDescent="0.2">
      <c r="B260" s="29"/>
      <c r="C260" s="29"/>
      <c r="D260" s="30"/>
      <c r="E260" s="30"/>
      <c r="F260" s="30"/>
      <c r="G260" s="30"/>
      <c r="H260" s="30"/>
      <c r="I260" s="25">
        <f>IF(ISERR(Cálculos!AA238),0,Cálculos!AA238)</f>
        <v>0</v>
      </c>
      <c r="J260" s="25">
        <f>IF(ISERR(Cálculos!AB238),0,Cálculos!AB238)</f>
        <v>0</v>
      </c>
      <c r="K260" s="41" t="str">
        <f t="shared" si="6"/>
        <v/>
      </c>
      <c r="L260" s="25">
        <f>IF(ISERR(Cálculos!AC238),0,Cálculos!AC238)</f>
        <v>0</v>
      </c>
      <c r="M260" s="41" t="str">
        <f t="shared" si="7"/>
        <v/>
      </c>
    </row>
    <row r="261" spans="2:13" ht="12.75" x14ac:dyDescent="0.2">
      <c r="B261" s="29"/>
      <c r="C261" s="29"/>
      <c r="D261" s="30"/>
      <c r="E261" s="30"/>
      <c r="F261" s="30"/>
      <c r="G261" s="30"/>
      <c r="H261" s="30"/>
      <c r="I261" s="25">
        <f>IF(ISERR(Cálculos!AA239),0,Cálculos!AA239)</f>
        <v>0</v>
      </c>
      <c r="J261" s="25">
        <f>IF(ISERR(Cálculos!AB239),0,Cálculos!AB239)</f>
        <v>0</v>
      </c>
      <c r="K261" s="41" t="str">
        <f t="shared" si="6"/>
        <v/>
      </c>
      <c r="L261" s="25">
        <f>IF(ISERR(Cálculos!AC239),0,Cálculos!AC239)</f>
        <v>0</v>
      </c>
      <c r="M261" s="41" t="str">
        <f t="shared" si="7"/>
        <v/>
      </c>
    </row>
    <row r="262" spans="2:13" ht="12.75" x14ac:dyDescent="0.2">
      <c r="B262" s="29"/>
      <c r="C262" s="29"/>
      <c r="D262" s="30"/>
      <c r="E262" s="30"/>
      <c r="F262" s="30"/>
      <c r="G262" s="30"/>
      <c r="H262" s="30"/>
      <c r="I262" s="25">
        <f>IF(ISERR(Cálculos!AA240),0,Cálculos!AA240)</f>
        <v>0</v>
      </c>
      <c r="J262" s="25">
        <f>IF(ISERR(Cálculos!AB240),0,Cálculos!AB240)</f>
        <v>0</v>
      </c>
      <c r="K262" s="41" t="str">
        <f t="shared" si="6"/>
        <v/>
      </c>
      <c r="L262" s="25">
        <f>IF(ISERR(Cálculos!AC240),0,Cálculos!AC240)</f>
        <v>0</v>
      </c>
      <c r="M262" s="41" t="str">
        <f t="shared" si="7"/>
        <v/>
      </c>
    </row>
    <row r="263" spans="2:13" ht="12.75" x14ac:dyDescent="0.2">
      <c r="B263" s="29"/>
      <c r="C263" s="29"/>
      <c r="D263" s="30"/>
      <c r="E263" s="30"/>
      <c r="F263" s="30"/>
      <c r="G263" s="30"/>
      <c r="H263" s="30"/>
      <c r="I263" s="25">
        <f>IF(ISERR(Cálculos!AA241),0,Cálculos!AA241)</f>
        <v>0</v>
      </c>
      <c r="J263" s="25">
        <f>IF(ISERR(Cálculos!AB241),0,Cálculos!AB241)</f>
        <v>0</v>
      </c>
      <c r="K263" s="41" t="str">
        <f t="shared" si="6"/>
        <v/>
      </c>
      <c r="L263" s="25">
        <f>IF(ISERR(Cálculos!AC241),0,Cálculos!AC241)</f>
        <v>0</v>
      </c>
      <c r="M263" s="41" t="str">
        <f t="shared" si="7"/>
        <v/>
      </c>
    </row>
    <row r="264" spans="2:13" ht="12.75" x14ac:dyDescent="0.2">
      <c r="B264" s="29"/>
      <c r="C264" s="29"/>
      <c r="D264" s="30"/>
      <c r="E264" s="30"/>
      <c r="F264" s="30"/>
      <c r="G264" s="30"/>
      <c r="H264" s="30"/>
      <c r="I264" s="25">
        <f>IF(ISERR(Cálculos!AA242),0,Cálculos!AA242)</f>
        <v>0</v>
      </c>
      <c r="J264" s="25">
        <f>IF(ISERR(Cálculos!AB242),0,Cálculos!AB242)</f>
        <v>0</v>
      </c>
      <c r="K264" s="41" t="str">
        <f t="shared" si="6"/>
        <v/>
      </c>
      <c r="L264" s="25">
        <f>IF(ISERR(Cálculos!AC242),0,Cálculos!AC242)</f>
        <v>0</v>
      </c>
      <c r="M264" s="41" t="str">
        <f t="shared" si="7"/>
        <v/>
      </c>
    </row>
    <row r="265" spans="2:13" ht="12.75" x14ac:dyDescent="0.2">
      <c r="B265" s="29"/>
      <c r="C265" s="29"/>
      <c r="D265" s="30"/>
      <c r="E265" s="30"/>
      <c r="F265" s="30"/>
      <c r="G265" s="30"/>
      <c r="H265" s="30"/>
      <c r="I265" s="25">
        <f>IF(ISERR(Cálculos!AA243),0,Cálculos!AA243)</f>
        <v>0</v>
      </c>
      <c r="J265" s="25">
        <f>IF(ISERR(Cálculos!AB243),0,Cálculos!AB243)</f>
        <v>0</v>
      </c>
      <c r="K265" s="41" t="str">
        <f t="shared" si="6"/>
        <v/>
      </c>
      <c r="L265" s="25">
        <f>IF(ISERR(Cálculos!AC243),0,Cálculos!AC243)</f>
        <v>0</v>
      </c>
      <c r="M265" s="41" t="str">
        <f t="shared" si="7"/>
        <v/>
      </c>
    </row>
    <row r="266" spans="2:13" ht="12.75" x14ac:dyDescent="0.2">
      <c r="B266" s="29"/>
      <c r="C266" s="29"/>
      <c r="D266" s="30"/>
      <c r="E266" s="30"/>
      <c r="F266" s="30"/>
      <c r="G266" s="30"/>
      <c r="H266" s="30"/>
      <c r="I266" s="25">
        <f>IF(ISERR(Cálculos!AA244),0,Cálculos!AA244)</f>
        <v>0</v>
      </c>
      <c r="J266" s="25">
        <f>IF(ISERR(Cálculos!AB244),0,Cálculos!AB244)</f>
        <v>0</v>
      </c>
      <c r="K266" s="41" t="str">
        <f t="shared" si="6"/>
        <v/>
      </c>
      <c r="L266" s="25">
        <f>IF(ISERR(Cálculos!AC244),0,Cálculos!AC244)</f>
        <v>0</v>
      </c>
      <c r="M266" s="41" t="str">
        <f t="shared" si="7"/>
        <v/>
      </c>
    </row>
    <row r="267" spans="2:13" ht="12.75" x14ac:dyDescent="0.2">
      <c r="B267" s="29"/>
      <c r="C267" s="29"/>
      <c r="D267" s="30"/>
      <c r="E267" s="30"/>
      <c r="F267" s="30"/>
      <c r="G267" s="30"/>
      <c r="H267" s="30"/>
      <c r="I267" s="25">
        <f>IF(ISERR(Cálculos!AA245),0,Cálculos!AA245)</f>
        <v>0</v>
      </c>
      <c r="J267" s="25">
        <f>IF(ISERR(Cálculos!AB245),0,Cálculos!AB245)</f>
        <v>0</v>
      </c>
      <c r="K267" s="41" t="str">
        <f t="shared" si="6"/>
        <v/>
      </c>
      <c r="L267" s="25">
        <f>IF(ISERR(Cálculos!AC245),0,Cálculos!AC245)</f>
        <v>0</v>
      </c>
      <c r="M267" s="41" t="str">
        <f t="shared" si="7"/>
        <v/>
      </c>
    </row>
    <row r="268" spans="2:13" ht="12.75" x14ac:dyDescent="0.2">
      <c r="B268" s="29"/>
      <c r="C268" s="29"/>
      <c r="D268" s="30"/>
      <c r="E268" s="30"/>
      <c r="F268" s="30"/>
      <c r="G268" s="30"/>
      <c r="H268" s="30"/>
      <c r="I268" s="25">
        <f>IF(ISERR(Cálculos!AA246),0,Cálculos!AA246)</f>
        <v>0</v>
      </c>
      <c r="J268" s="25">
        <f>IF(ISERR(Cálculos!AB246),0,Cálculos!AB246)</f>
        <v>0</v>
      </c>
      <c r="K268" s="41" t="str">
        <f t="shared" si="6"/>
        <v/>
      </c>
      <c r="L268" s="25">
        <f>IF(ISERR(Cálculos!AC246),0,Cálculos!AC246)</f>
        <v>0</v>
      </c>
      <c r="M268" s="41" t="str">
        <f t="shared" si="7"/>
        <v/>
      </c>
    </row>
    <row r="269" spans="2:13" ht="12.75" x14ac:dyDescent="0.2">
      <c r="B269" s="29"/>
      <c r="C269" s="29"/>
      <c r="D269" s="30"/>
      <c r="E269" s="30"/>
      <c r="F269" s="30"/>
      <c r="G269" s="30"/>
      <c r="H269" s="30"/>
      <c r="I269" s="25">
        <f>IF(ISERR(Cálculos!AA247),0,Cálculos!AA247)</f>
        <v>0</v>
      </c>
      <c r="J269" s="25">
        <f>IF(ISERR(Cálculos!AB247),0,Cálculos!AB247)</f>
        <v>0</v>
      </c>
      <c r="K269" s="41" t="str">
        <f t="shared" si="6"/>
        <v/>
      </c>
      <c r="L269" s="25">
        <f>IF(ISERR(Cálculos!AC247),0,Cálculos!AC247)</f>
        <v>0</v>
      </c>
      <c r="M269" s="41" t="str">
        <f t="shared" si="7"/>
        <v/>
      </c>
    </row>
    <row r="270" spans="2:13" ht="12.75" x14ac:dyDescent="0.2">
      <c r="B270" s="29"/>
      <c r="C270" s="29"/>
      <c r="D270" s="30"/>
      <c r="E270" s="30"/>
      <c r="F270" s="30"/>
      <c r="G270" s="30"/>
      <c r="H270" s="30"/>
      <c r="I270" s="25">
        <f>IF(ISERR(Cálculos!AA248),0,Cálculos!AA248)</f>
        <v>0</v>
      </c>
      <c r="J270" s="25">
        <f>IF(ISERR(Cálculos!AB248),0,Cálculos!AB248)</f>
        <v>0</v>
      </c>
      <c r="K270" s="41" t="str">
        <f t="shared" si="6"/>
        <v/>
      </c>
      <c r="L270" s="25">
        <f>IF(ISERR(Cálculos!AC248),0,Cálculos!AC248)</f>
        <v>0</v>
      </c>
      <c r="M270" s="41" t="str">
        <f t="shared" si="7"/>
        <v/>
      </c>
    </row>
    <row r="271" spans="2:13" ht="12.75" x14ac:dyDescent="0.2">
      <c r="B271" s="29"/>
      <c r="C271" s="29"/>
      <c r="D271" s="30"/>
      <c r="E271" s="30"/>
      <c r="F271" s="30"/>
      <c r="G271" s="30"/>
      <c r="H271" s="30"/>
      <c r="I271" s="25">
        <f>IF(ISERR(Cálculos!AA249),0,Cálculos!AA249)</f>
        <v>0</v>
      </c>
      <c r="J271" s="25">
        <f>IF(ISERR(Cálculos!AB249),0,Cálculos!AB249)</f>
        <v>0</v>
      </c>
      <c r="K271" s="41" t="str">
        <f t="shared" si="6"/>
        <v/>
      </c>
      <c r="L271" s="25">
        <f>IF(ISERR(Cálculos!AC249),0,Cálculos!AC249)</f>
        <v>0</v>
      </c>
      <c r="M271" s="41" t="str">
        <f t="shared" si="7"/>
        <v/>
      </c>
    </row>
    <row r="272" spans="2:13" ht="12.75" x14ac:dyDescent="0.2">
      <c r="B272" s="29"/>
      <c r="C272" s="29"/>
      <c r="D272" s="30"/>
      <c r="E272" s="30"/>
      <c r="F272" s="30"/>
      <c r="G272" s="30"/>
      <c r="H272" s="30"/>
      <c r="I272" s="25">
        <f>IF(ISERR(Cálculos!AA250),0,Cálculos!AA250)</f>
        <v>0</v>
      </c>
      <c r="J272" s="25">
        <f>IF(ISERR(Cálculos!AB250),0,Cálculos!AB250)</f>
        <v>0</v>
      </c>
      <c r="K272" s="41" t="str">
        <f t="shared" si="6"/>
        <v/>
      </c>
      <c r="L272" s="25">
        <f>IF(ISERR(Cálculos!AC250),0,Cálculos!AC250)</f>
        <v>0</v>
      </c>
      <c r="M272" s="41" t="str">
        <f t="shared" si="7"/>
        <v/>
      </c>
    </row>
    <row r="273" spans="2:13" ht="12.75" x14ac:dyDescent="0.2">
      <c r="B273" s="29"/>
      <c r="C273" s="29"/>
      <c r="D273" s="30"/>
      <c r="E273" s="30"/>
      <c r="F273" s="30"/>
      <c r="G273" s="30"/>
      <c r="H273" s="30"/>
      <c r="I273" s="25">
        <f>IF(ISERR(Cálculos!AA251),0,Cálculos!AA251)</f>
        <v>0</v>
      </c>
      <c r="J273" s="25">
        <f>IF(ISERR(Cálculos!AB251),0,Cálculos!AB251)</f>
        <v>0</v>
      </c>
      <c r="K273" s="41" t="str">
        <f t="shared" si="6"/>
        <v/>
      </c>
      <c r="L273" s="25">
        <f>IF(ISERR(Cálculos!AC251),0,Cálculos!AC251)</f>
        <v>0</v>
      </c>
      <c r="M273" s="41" t="str">
        <f t="shared" si="7"/>
        <v/>
      </c>
    </row>
    <row r="274" spans="2:13" ht="12.75" x14ac:dyDescent="0.2">
      <c r="B274" s="29"/>
      <c r="C274" s="29"/>
      <c r="D274" s="30"/>
      <c r="E274" s="30"/>
      <c r="F274" s="30"/>
      <c r="G274" s="30"/>
      <c r="H274" s="30"/>
      <c r="I274" s="25">
        <f>IF(ISERR(Cálculos!AA252),0,Cálculos!AA252)</f>
        <v>0</v>
      </c>
      <c r="J274" s="25">
        <f>IF(ISERR(Cálculos!AB252),0,Cálculos!AB252)</f>
        <v>0</v>
      </c>
      <c r="K274" s="41" t="str">
        <f t="shared" si="6"/>
        <v/>
      </c>
      <c r="L274" s="25">
        <f>IF(ISERR(Cálculos!AC252),0,Cálculos!AC252)</f>
        <v>0</v>
      </c>
      <c r="M274" s="41" t="str">
        <f t="shared" si="7"/>
        <v/>
      </c>
    </row>
    <row r="275" spans="2:13" ht="12.75" x14ac:dyDescent="0.2">
      <c r="B275" s="29"/>
      <c r="C275" s="29"/>
      <c r="D275" s="30"/>
      <c r="E275" s="30"/>
      <c r="F275" s="30"/>
      <c r="G275" s="30"/>
      <c r="H275" s="30"/>
      <c r="I275" s="25">
        <f>IF(ISERR(Cálculos!AA253),0,Cálculos!AA253)</f>
        <v>0</v>
      </c>
      <c r="J275" s="25">
        <f>IF(ISERR(Cálculos!AB253),0,Cálculos!AB253)</f>
        <v>0</v>
      </c>
      <c r="K275" s="41" t="str">
        <f t="shared" si="6"/>
        <v/>
      </c>
      <c r="L275" s="25">
        <f>IF(ISERR(Cálculos!AC253),0,Cálculos!AC253)</f>
        <v>0</v>
      </c>
      <c r="M275" s="41" t="str">
        <f t="shared" si="7"/>
        <v/>
      </c>
    </row>
    <row r="276" spans="2:13" ht="12.75" x14ac:dyDescent="0.2">
      <c r="B276" s="29"/>
      <c r="C276" s="29"/>
      <c r="D276" s="30"/>
      <c r="E276" s="30"/>
      <c r="F276" s="30"/>
      <c r="G276" s="30"/>
      <c r="H276" s="30"/>
      <c r="I276" s="25">
        <f>IF(ISERR(Cálculos!AA254),0,Cálculos!AA254)</f>
        <v>0</v>
      </c>
      <c r="J276" s="25">
        <f>IF(ISERR(Cálculos!AB254),0,Cálculos!AB254)</f>
        <v>0</v>
      </c>
      <c r="K276" s="41" t="str">
        <f t="shared" si="6"/>
        <v/>
      </c>
      <c r="L276" s="25">
        <f>IF(ISERR(Cálculos!AC254),0,Cálculos!AC254)</f>
        <v>0</v>
      </c>
      <c r="M276" s="41" t="str">
        <f t="shared" si="7"/>
        <v/>
      </c>
    </row>
    <row r="277" spans="2:13" ht="12.75" x14ac:dyDescent="0.2">
      <c r="B277" s="29"/>
      <c r="C277" s="29"/>
      <c r="D277" s="30"/>
      <c r="E277" s="30"/>
      <c r="F277" s="30"/>
      <c r="G277" s="30"/>
      <c r="H277" s="30"/>
      <c r="I277" s="25">
        <f>IF(ISERR(Cálculos!AA255),0,Cálculos!AA255)</f>
        <v>0</v>
      </c>
      <c r="J277" s="25">
        <f>IF(ISERR(Cálculos!AB255),0,Cálculos!AB255)</f>
        <v>0</v>
      </c>
      <c r="K277" s="41" t="str">
        <f t="shared" si="6"/>
        <v/>
      </c>
      <c r="L277" s="25">
        <f>IF(ISERR(Cálculos!AC255),0,Cálculos!AC255)</f>
        <v>0</v>
      </c>
      <c r="M277" s="41" t="str">
        <f t="shared" si="7"/>
        <v/>
      </c>
    </row>
    <row r="278" spans="2:13" ht="12.75" x14ac:dyDescent="0.2">
      <c r="B278" s="29"/>
      <c r="C278" s="29"/>
      <c r="D278" s="30"/>
      <c r="E278" s="30"/>
      <c r="F278" s="30"/>
      <c r="G278" s="30"/>
      <c r="H278" s="30"/>
      <c r="I278" s="25">
        <f>IF(ISERR(Cálculos!AA256),0,Cálculos!AA256)</f>
        <v>0</v>
      </c>
      <c r="J278" s="25">
        <f>IF(ISERR(Cálculos!AB256),0,Cálculos!AB256)</f>
        <v>0</v>
      </c>
      <c r="K278" s="41" t="str">
        <f t="shared" si="6"/>
        <v/>
      </c>
      <c r="L278" s="25">
        <f>IF(ISERR(Cálculos!AC256),0,Cálculos!AC256)</f>
        <v>0</v>
      </c>
      <c r="M278" s="41" t="str">
        <f t="shared" si="7"/>
        <v/>
      </c>
    </row>
    <row r="279" spans="2:13" ht="12.75" x14ac:dyDescent="0.2">
      <c r="B279" s="29"/>
      <c r="C279" s="29"/>
      <c r="D279" s="30"/>
      <c r="E279" s="30"/>
      <c r="F279" s="30"/>
      <c r="G279" s="30"/>
      <c r="H279" s="30"/>
      <c r="I279" s="25">
        <f>IF(ISERR(Cálculos!AA257),0,Cálculos!AA257)</f>
        <v>0</v>
      </c>
      <c r="J279" s="25">
        <f>IF(ISERR(Cálculos!AB257),0,Cálculos!AB257)</f>
        <v>0</v>
      </c>
      <c r="K279" s="41" t="str">
        <f t="shared" si="6"/>
        <v/>
      </c>
      <c r="L279" s="25">
        <f>IF(ISERR(Cálculos!AC257),0,Cálculos!AC257)</f>
        <v>0</v>
      </c>
      <c r="M279" s="41" t="str">
        <f t="shared" si="7"/>
        <v/>
      </c>
    </row>
    <row r="280" spans="2:13" ht="12.75" x14ac:dyDescent="0.2">
      <c r="B280" s="29"/>
      <c r="C280" s="29"/>
      <c r="D280" s="30"/>
      <c r="E280" s="30"/>
      <c r="F280" s="30"/>
      <c r="G280" s="30"/>
      <c r="H280" s="30"/>
      <c r="I280" s="25">
        <f>IF(ISERR(Cálculos!AA258),0,Cálculos!AA258)</f>
        <v>0</v>
      </c>
      <c r="J280" s="25">
        <f>IF(ISERR(Cálculos!AB258),0,Cálculos!AB258)</f>
        <v>0</v>
      </c>
      <c r="K280" s="41" t="str">
        <f t="shared" si="6"/>
        <v/>
      </c>
      <c r="L280" s="25">
        <f>IF(ISERR(Cálculos!AC258),0,Cálculos!AC258)</f>
        <v>0</v>
      </c>
      <c r="M280" s="41" t="str">
        <f t="shared" si="7"/>
        <v/>
      </c>
    </row>
    <row r="281" spans="2:13" ht="12.75" x14ac:dyDescent="0.2">
      <c r="B281" s="29"/>
      <c r="C281" s="29"/>
      <c r="D281" s="30"/>
      <c r="E281" s="30"/>
      <c r="F281" s="30"/>
      <c r="G281" s="30"/>
      <c r="H281" s="30"/>
      <c r="I281" s="25">
        <f>IF(ISERR(Cálculos!AA259),0,Cálculos!AA259)</f>
        <v>0</v>
      </c>
      <c r="J281" s="25">
        <f>IF(ISERR(Cálculos!AB259),0,Cálculos!AB259)</f>
        <v>0</v>
      </c>
      <c r="K281" s="41" t="str">
        <f t="shared" si="6"/>
        <v/>
      </c>
      <c r="L281" s="25">
        <f>IF(ISERR(Cálculos!AC259),0,Cálculos!AC259)</f>
        <v>0</v>
      </c>
      <c r="M281" s="41" t="str">
        <f t="shared" si="7"/>
        <v/>
      </c>
    </row>
    <row r="282" spans="2:13" ht="12.75" x14ac:dyDescent="0.2">
      <c r="B282" s="29"/>
      <c r="C282" s="29"/>
      <c r="D282" s="30"/>
      <c r="E282" s="30"/>
      <c r="F282" s="30"/>
      <c r="G282" s="30"/>
      <c r="H282" s="30"/>
      <c r="I282" s="25">
        <f>IF(ISERR(Cálculos!AA260),0,Cálculos!AA260)</f>
        <v>0</v>
      </c>
      <c r="J282" s="25">
        <f>IF(ISERR(Cálculos!AB260),0,Cálculos!AB260)</f>
        <v>0</v>
      </c>
      <c r="K282" s="41" t="str">
        <f t="shared" si="6"/>
        <v/>
      </c>
      <c r="L282" s="25">
        <f>IF(ISERR(Cálculos!AC260),0,Cálculos!AC260)</f>
        <v>0</v>
      </c>
      <c r="M282" s="41" t="str">
        <f t="shared" si="7"/>
        <v/>
      </c>
    </row>
    <row r="283" spans="2:13" ht="12.75" x14ac:dyDescent="0.2">
      <c r="B283" s="29"/>
      <c r="C283" s="29"/>
      <c r="D283" s="30"/>
      <c r="E283" s="30"/>
      <c r="F283" s="30"/>
      <c r="G283" s="30"/>
      <c r="H283" s="30"/>
      <c r="I283" s="25">
        <f>IF(ISERR(Cálculos!AA261),0,Cálculos!AA261)</f>
        <v>0</v>
      </c>
      <c r="J283" s="25">
        <f>IF(ISERR(Cálculos!AB261),0,Cálculos!AB261)</f>
        <v>0</v>
      </c>
      <c r="K283" s="41" t="str">
        <f t="shared" si="6"/>
        <v/>
      </c>
      <c r="L283" s="25">
        <f>IF(ISERR(Cálculos!AC261),0,Cálculos!AC261)</f>
        <v>0</v>
      </c>
      <c r="M283" s="41" t="str">
        <f t="shared" si="7"/>
        <v/>
      </c>
    </row>
    <row r="284" spans="2:13" ht="12.75" x14ac:dyDescent="0.2">
      <c r="B284" s="29"/>
      <c r="C284" s="29"/>
      <c r="D284" s="30"/>
      <c r="E284" s="30"/>
      <c r="F284" s="30"/>
      <c r="G284" s="30"/>
      <c r="H284" s="30"/>
      <c r="I284" s="25">
        <f>IF(ISERR(Cálculos!AA262),0,Cálculos!AA262)</f>
        <v>0</v>
      </c>
      <c r="J284" s="25">
        <f>IF(ISERR(Cálculos!AB262),0,Cálculos!AB262)</f>
        <v>0</v>
      </c>
      <c r="K284" s="41" t="str">
        <f t="shared" si="6"/>
        <v/>
      </c>
      <c r="L284" s="25">
        <f>IF(ISERR(Cálculos!AC262),0,Cálculos!AC262)</f>
        <v>0</v>
      </c>
      <c r="M284" s="41" t="str">
        <f t="shared" si="7"/>
        <v/>
      </c>
    </row>
    <row r="285" spans="2:13" ht="12.75" x14ac:dyDescent="0.2">
      <c r="B285" s="29"/>
      <c r="C285" s="29"/>
      <c r="D285" s="30"/>
      <c r="E285" s="30"/>
      <c r="F285" s="30"/>
      <c r="G285" s="30"/>
      <c r="H285" s="30"/>
      <c r="I285" s="25">
        <f>IF(ISERR(Cálculos!AA263),0,Cálculos!AA263)</f>
        <v>0</v>
      </c>
      <c r="J285" s="25">
        <f>IF(ISERR(Cálculos!AB263),0,Cálculos!AB263)</f>
        <v>0</v>
      </c>
      <c r="K285" s="41" t="str">
        <f t="shared" ref="K285:K348" si="8">IF(ISERR(J285/I285),"",J285/I285)</f>
        <v/>
      </c>
      <c r="L285" s="25">
        <f>IF(ISERR(Cálculos!AC263),0,Cálculos!AC263)</f>
        <v>0</v>
      </c>
      <c r="M285" s="41" t="str">
        <f t="shared" ref="M285:M348" si="9">IF(ISERR(L285/I285),"",L285/I285)</f>
        <v/>
      </c>
    </row>
    <row r="286" spans="2:13" ht="12.75" x14ac:dyDescent="0.2">
      <c r="B286" s="29"/>
      <c r="C286" s="29"/>
      <c r="D286" s="30"/>
      <c r="E286" s="30"/>
      <c r="F286" s="30"/>
      <c r="G286" s="30"/>
      <c r="H286" s="30"/>
      <c r="I286" s="25">
        <f>IF(ISERR(Cálculos!AA264),0,Cálculos!AA264)</f>
        <v>0</v>
      </c>
      <c r="J286" s="25">
        <f>IF(ISERR(Cálculos!AB264),0,Cálculos!AB264)</f>
        <v>0</v>
      </c>
      <c r="K286" s="41" t="str">
        <f t="shared" si="8"/>
        <v/>
      </c>
      <c r="L286" s="25">
        <f>IF(ISERR(Cálculos!AC264),0,Cálculos!AC264)</f>
        <v>0</v>
      </c>
      <c r="M286" s="41" t="str">
        <f t="shared" si="9"/>
        <v/>
      </c>
    </row>
    <row r="287" spans="2:13" ht="12.75" x14ac:dyDescent="0.2">
      <c r="B287" s="29"/>
      <c r="C287" s="29"/>
      <c r="D287" s="30"/>
      <c r="E287" s="30"/>
      <c r="F287" s="30"/>
      <c r="G287" s="30"/>
      <c r="H287" s="30"/>
      <c r="I287" s="25">
        <f>IF(ISERR(Cálculos!AA265),0,Cálculos!AA265)</f>
        <v>0</v>
      </c>
      <c r="J287" s="25">
        <f>IF(ISERR(Cálculos!AB265),0,Cálculos!AB265)</f>
        <v>0</v>
      </c>
      <c r="K287" s="41" t="str">
        <f t="shared" si="8"/>
        <v/>
      </c>
      <c r="L287" s="25">
        <f>IF(ISERR(Cálculos!AC265),0,Cálculos!AC265)</f>
        <v>0</v>
      </c>
      <c r="M287" s="41" t="str">
        <f t="shared" si="9"/>
        <v/>
      </c>
    </row>
    <row r="288" spans="2:13" ht="12.75" x14ac:dyDescent="0.2">
      <c r="B288" s="29"/>
      <c r="C288" s="29"/>
      <c r="D288" s="30"/>
      <c r="E288" s="30"/>
      <c r="F288" s="30"/>
      <c r="G288" s="30"/>
      <c r="H288" s="30"/>
      <c r="I288" s="25">
        <f>IF(ISERR(Cálculos!AA266),0,Cálculos!AA266)</f>
        <v>0</v>
      </c>
      <c r="J288" s="25">
        <f>IF(ISERR(Cálculos!AB266),0,Cálculos!AB266)</f>
        <v>0</v>
      </c>
      <c r="K288" s="41" t="str">
        <f t="shared" si="8"/>
        <v/>
      </c>
      <c r="L288" s="25">
        <f>IF(ISERR(Cálculos!AC266),0,Cálculos!AC266)</f>
        <v>0</v>
      </c>
      <c r="M288" s="41" t="str">
        <f t="shared" si="9"/>
        <v/>
      </c>
    </row>
    <row r="289" spans="2:13" ht="12.75" x14ac:dyDescent="0.2">
      <c r="B289" s="29"/>
      <c r="C289" s="29"/>
      <c r="D289" s="30"/>
      <c r="E289" s="30"/>
      <c r="F289" s="30"/>
      <c r="G289" s="30"/>
      <c r="H289" s="30"/>
      <c r="I289" s="25">
        <f>IF(ISERR(Cálculos!AA267),0,Cálculos!AA267)</f>
        <v>0</v>
      </c>
      <c r="J289" s="25">
        <f>IF(ISERR(Cálculos!AB267),0,Cálculos!AB267)</f>
        <v>0</v>
      </c>
      <c r="K289" s="41" t="str">
        <f t="shared" si="8"/>
        <v/>
      </c>
      <c r="L289" s="25">
        <f>IF(ISERR(Cálculos!AC267),0,Cálculos!AC267)</f>
        <v>0</v>
      </c>
      <c r="M289" s="41" t="str">
        <f t="shared" si="9"/>
        <v/>
      </c>
    </row>
    <row r="290" spans="2:13" ht="12.75" x14ac:dyDescent="0.2">
      <c r="B290" s="29"/>
      <c r="C290" s="29"/>
      <c r="D290" s="30"/>
      <c r="E290" s="30"/>
      <c r="F290" s="30"/>
      <c r="G290" s="30"/>
      <c r="H290" s="30"/>
      <c r="I290" s="25">
        <f>IF(ISERR(Cálculos!AA268),0,Cálculos!AA268)</f>
        <v>0</v>
      </c>
      <c r="J290" s="25">
        <f>IF(ISERR(Cálculos!AB268),0,Cálculos!AB268)</f>
        <v>0</v>
      </c>
      <c r="K290" s="41" t="str">
        <f t="shared" si="8"/>
        <v/>
      </c>
      <c r="L290" s="25">
        <f>IF(ISERR(Cálculos!AC268),0,Cálculos!AC268)</f>
        <v>0</v>
      </c>
      <c r="M290" s="41" t="str">
        <f t="shared" si="9"/>
        <v/>
      </c>
    </row>
    <row r="291" spans="2:13" ht="12.75" x14ac:dyDescent="0.2">
      <c r="B291" s="29"/>
      <c r="C291" s="29"/>
      <c r="D291" s="30"/>
      <c r="E291" s="30"/>
      <c r="F291" s="30"/>
      <c r="G291" s="30"/>
      <c r="H291" s="30"/>
      <c r="I291" s="25">
        <f>IF(ISERR(Cálculos!AA269),0,Cálculos!AA269)</f>
        <v>0</v>
      </c>
      <c r="J291" s="25">
        <f>IF(ISERR(Cálculos!AB269),0,Cálculos!AB269)</f>
        <v>0</v>
      </c>
      <c r="K291" s="41" t="str">
        <f t="shared" si="8"/>
        <v/>
      </c>
      <c r="L291" s="25">
        <f>IF(ISERR(Cálculos!AC269),0,Cálculos!AC269)</f>
        <v>0</v>
      </c>
      <c r="M291" s="41" t="str">
        <f t="shared" si="9"/>
        <v/>
      </c>
    </row>
    <row r="292" spans="2:13" ht="12.75" x14ac:dyDescent="0.2">
      <c r="B292" s="29"/>
      <c r="C292" s="29"/>
      <c r="D292" s="30"/>
      <c r="E292" s="30"/>
      <c r="F292" s="30"/>
      <c r="G292" s="30"/>
      <c r="H292" s="30"/>
      <c r="I292" s="25">
        <f>IF(ISERR(Cálculos!AA270),0,Cálculos!AA270)</f>
        <v>0</v>
      </c>
      <c r="J292" s="25">
        <f>IF(ISERR(Cálculos!AB270),0,Cálculos!AB270)</f>
        <v>0</v>
      </c>
      <c r="K292" s="41" t="str">
        <f t="shared" si="8"/>
        <v/>
      </c>
      <c r="L292" s="25">
        <f>IF(ISERR(Cálculos!AC270),0,Cálculos!AC270)</f>
        <v>0</v>
      </c>
      <c r="M292" s="41" t="str">
        <f t="shared" si="9"/>
        <v/>
      </c>
    </row>
    <row r="293" spans="2:13" ht="12.75" x14ac:dyDescent="0.2">
      <c r="B293" s="29"/>
      <c r="C293" s="29"/>
      <c r="D293" s="30"/>
      <c r="E293" s="30"/>
      <c r="F293" s="30"/>
      <c r="G293" s="30"/>
      <c r="H293" s="30"/>
      <c r="I293" s="25">
        <f>IF(ISERR(Cálculos!AA271),0,Cálculos!AA271)</f>
        <v>0</v>
      </c>
      <c r="J293" s="25">
        <f>IF(ISERR(Cálculos!AB271),0,Cálculos!AB271)</f>
        <v>0</v>
      </c>
      <c r="K293" s="41" t="str">
        <f t="shared" si="8"/>
        <v/>
      </c>
      <c r="L293" s="25">
        <f>IF(ISERR(Cálculos!AC271),0,Cálculos!AC271)</f>
        <v>0</v>
      </c>
      <c r="M293" s="41" t="str">
        <f t="shared" si="9"/>
        <v/>
      </c>
    </row>
    <row r="294" spans="2:13" ht="12.75" x14ac:dyDescent="0.2">
      <c r="B294" s="29"/>
      <c r="C294" s="29"/>
      <c r="D294" s="30"/>
      <c r="E294" s="30"/>
      <c r="F294" s="30"/>
      <c r="G294" s="30"/>
      <c r="H294" s="30"/>
      <c r="I294" s="25">
        <f>IF(ISERR(Cálculos!AA272),0,Cálculos!AA272)</f>
        <v>0</v>
      </c>
      <c r="J294" s="25">
        <f>IF(ISERR(Cálculos!AB272),0,Cálculos!AB272)</f>
        <v>0</v>
      </c>
      <c r="K294" s="41" t="str">
        <f t="shared" si="8"/>
        <v/>
      </c>
      <c r="L294" s="25">
        <f>IF(ISERR(Cálculos!AC272),0,Cálculos!AC272)</f>
        <v>0</v>
      </c>
      <c r="M294" s="41" t="str">
        <f t="shared" si="9"/>
        <v/>
      </c>
    </row>
    <row r="295" spans="2:13" ht="12.75" x14ac:dyDescent="0.2">
      <c r="B295" s="29"/>
      <c r="C295" s="29"/>
      <c r="D295" s="30"/>
      <c r="E295" s="30"/>
      <c r="F295" s="30"/>
      <c r="G295" s="30"/>
      <c r="H295" s="30"/>
      <c r="I295" s="25">
        <f>IF(ISERR(Cálculos!AA273),0,Cálculos!AA273)</f>
        <v>0</v>
      </c>
      <c r="J295" s="25">
        <f>IF(ISERR(Cálculos!AB273),0,Cálculos!AB273)</f>
        <v>0</v>
      </c>
      <c r="K295" s="41" t="str">
        <f t="shared" si="8"/>
        <v/>
      </c>
      <c r="L295" s="25">
        <f>IF(ISERR(Cálculos!AC273),0,Cálculos!AC273)</f>
        <v>0</v>
      </c>
      <c r="M295" s="41" t="str">
        <f t="shared" si="9"/>
        <v/>
      </c>
    </row>
    <row r="296" spans="2:13" ht="12.75" x14ac:dyDescent="0.2">
      <c r="B296" s="29"/>
      <c r="C296" s="29"/>
      <c r="D296" s="30"/>
      <c r="E296" s="30"/>
      <c r="F296" s="30"/>
      <c r="G296" s="30"/>
      <c r="H296" s="30"/>
      <c r="I296" s="25">
        <f>IF(ISERR(Cálculos!AA274),0,Cálculos!AA274)</f>
        <v>0</v>
      </c>
      <c r="J296" s="25">
        <f>IF(ISERR(Cálculos!AB274),0,Cálculos!AB274)</f>
        <v>0</v>
      </c>
      <c r="K296" s="41" t="str">
        <f t="shared" si="8"/>
        <v/>
      </c>
      <c r="L296" s="25">
        <f>IF(ISERR(Cálculos!AC274),0,Cálculos!AC274)</f>
        <v>0</v>
      </c>
      <c r="M296" s="41" t="str">
        <f t="shared" si="9"/>
        <v/>
      </c>
    </row>
    <row r="297" spans="2:13" ht="12.75" x14ac:dyDescent="0.2">
      <c r="B297" s="29"/>
      <c r="C297" s="29"/>
      <c r="D297" s="30"/>
      <c r="E297" s="30"/>
      <c r="F297" s="30"/>
      <c r="G297" s="30"/>
      <c r="H297" s="30"/>
      <c r="I297" s="25">
        <f>IF(ISERR(Cálculos!AA275),0,Cálculos!AA275)</f>
        <v>0</v>
      </c>
      <c r="J297" s="25">
        <f>IF(ISERR(Cálculos!AB275),0,Cálculos!AB275)</f>
        <v>0</v>
      </c>
      <c r="K297" s="41" t="str">
        <f t="shared" si="8"/>
        <v/>
      </c>
      <c r="L297" s="25">
        <f>IF(ISERR(Cálculos!AC275),0,Cálculos!AC275)</f>
        <v>0</v>
      </c>
      <c r="M297" s="41" t="str">
        <f t="shared" si="9"/>
        <v/>
      </c>
    </row>
    <row r="298" spans="2:13" ht="12.75" x14ac:dyDescent="0.2">
      <c r="B298" s="29"/>
      <c r="C298" s="29"/>
      <c r="D298" s="30"/>
      <c r="E298" s="30"/>
      <c r="F298" s="30"/>
      <c r="G298" s="30"/>
      <c r="H298" s="30"/>
      <c r="I298" s="25">
        <f>IF(ISERR(Cálculos!AA276),0,Cálculos!AA276)</f>
        <v>0</v>
      </c>
      <c r="J298" s="25">
        <f>IF(ISERR(Cálculos!AB276),0,Cálculos!AB276)</f>
        <v>0</v>
      </c>
      <c r="K298" s="41" t="str">
        <f t="shared" si="8"/>
        <v/>
      </c>
      <c r="L298" s="25">
        <f>IF(ISERR(Cálculos!AC276),0,Cálculos!AC276)</f>
        <v>0</v>
      </c>
      <c r="M298" s="41" t="str">
        <f t="shared" si="9"/>
        <v/>
      </c>
    </row>
    <row r="299" spans="2:13" ht="12.75" x14ac:dyDescent="0.2">
      <c r="B299" s="29"/>
      <c r="C299" s="29"/>
      <c r="D299" s="30"/>
      <c r="E299" s="30"/>
      <c r="F299" s="30"/>
      <c r="G299" s="30"/>
      <c r="H299" s="30"/>
      <c r="I299" s="25">
        <f>IF(ISERR(Cálculos!AA277),0,Cálculos!AA277)</f>
        <v>0</v>
      </c>
      <c r="J299" s="25">
        <f>IF(ISERR(Cálculos!AB277),0,Cálculos!AB277)</f>
        <v>0</v>
      </c>
      <c r="K299" s="41" t="str">
        <f t="shared" si="8"/>
        <v/>
      </c>
      <c r="L299" s="25">
        <f>IF(ISERR(Cálculos!AC277),0,Cálculos!AC277)</f>
        <v>0</v>
      </c>
      <c r="M299" s="41" t="str">
        <f t="shared" si="9"/>
        <v/>
      </c>
    </row>
    <row r="300" spans="2:13" ht="12.75" x14ac:dyDescent="0.2">
      <c r="B300" s="29"/>
      <c r="C300" s="29"/>
      <c r="D300" s="30"/>
      <c r="E300" s="30"/>
      <c r="F300" s="30"/>
      <c r="G300" s="30"/>
      <c r="H300" s="30"/>
      <c r="I300" s="25">
        <f>IF(ISERR(Cálculos!AA278),0,Cálculos!AA278)</f>
        <v>0</v>
      </c>
      <c r="J300" s="25">
        <f>IF(ISERR(Cálculos!AB278),0,Cálculos!AB278)</f>
        <v>0</v>
      </c>
      <c r="K300" s="41" t="str">
        <f t="shared" si="8"/>
        <v/>
      </c>
      <c r="L300" s="25">
        <f>IF(ISERR(Cálculos!AC278),0,Cálculos!AC278)</f>
        <v>0</v>
      </c>
      <c r="M300" s="41" t="str">
        <f t="shared" si="9"/>
        <v/>
      </c>
    </row>
    <row r="301" spans="2:13" ht="12.75" x14ac:dyDescent="0.2">
      <c r="B301" s="29"/>
      <c r="C301" s="29"/>
      <c r="D301" s="30"/>
      <c r="E301" s="30"/>
      <c r="F301" s="30"/>
      <c r="G301" s="30"/>
      <c r="H301" s="30"/>
      <c r="I301" s="25">
        <f>IF(ISERR(Cálculos!AA279),0,Cálculos!AA279)</f>
        <v>0</v>
      </c>
      <c r="J301" s="25">
        <f>IF(ISERR(Cálculos!AB279),0,Cálculos!AB279)</f>
        <v>0</v>
      </c>
      <c r="K301" s="41" t="str">
        <f t="shared" si="8"/>
        <v/>
      </c>
      <c r="L301" s="25">
        <f>IF(ISERR(Cálculos!AC279),0,Cálculos!AC279)</f>
        <v>0</v>
      </c>
      <c r="M301" s="41" t="str">
        <f t="shared" si="9"/>
        <v/>
      </c>
    </row>
    <row r="302" spans="2:13" ht="12.75" x14ac:dyDescent="0.2">
      <c r="B302" s="29"/>
      <c r="C302" s="29"/>
      <c r="D302" s="30"/>
      <c r="E302" s="30"/>
      <c r="F302" s="30"/>
      <c r="G302" s="30"/>
      <c r="H302" s="30"/>
      <c r="I302" s="25">
        <f>IF(ISERR(Cálculos!AA280),0,Cálculos!AA280)</f>
        <v>0</v>
      </c>
      <c r="J302" s="25">
        <f>IF(ISERR(Cálculos!AB280),0,Cálculos!AB280)</f>
        <v>0</v>
      </c>
      <c r="K302" s="41" t="str">
        <f t="shared" si="8"/>
        <v/>
      </c>
      <c r="L302" s="25">
        <f>IF(ISERR(Cálculos!AC280),0,Cálculos!AC280)</f>
        <v>0</v>
      </c>
      <c r="M302" s="41" t="str">
        <f t="shared" si="9"/>
        <v/>
      </c>
    </row>
    <row r="303" spans="2:13" ht="12.75" x14ac:dyDescent="0.2">
      <c r="B303" s="29"/>
      <c r="C303" s="29"/>
      <c r="D303" s="30"/>
      <c r="E303" s="30"/>
      <c r="F303" s="30"/>
      <c r="G303" s="30"/>
      <c r="H303" s="30"/>
      <c r="I303" s="25">
        <f>IF(ISERR(Cálculos!AA281),0,Cálculos!AA281)</f>
        <v>0</v>
      </c>
      <c r="J303" s="25">
        <f>IF(ISERR(Cálculos!AB281),0,Cálculos!AB281)</f>
        <v>0</v>
      </c>
      <c r="K303" s="41" t="str">
        <f t="shared" si="8"/>
        <v/>
      </c>
      <c r="L303" s="25">
        <f>IF(ISERR(Cálculos!AC281),0,Cálculos!AC281)</f>
        <v>0</v>
      </c>
      <c r="M303" s="41" t="str">
        <f t="shared" si="9"/>
        <v/>
      </c>
    </row>
    <row r="304" spans="2:13" ht="12.75" x14ac:dyDescent="0.2">
      <c r="B304" s="29"/>
      <c r="C304" s="29"/>
      <c r="D304" s="30"/>
      <c r="E304" s="30"/>
      <c r="F304" s="30"/>
      <c r="G304" s="30"/>
      <c r="H304" s="30"/>
      <c r="I304" s="25">
        <f>IF(ISERR(Cálculos!AA282),0,Cálculos!AA282)</f>
        <v>0</v>
      </c>
      <c r="J304" s="25">
        <f>IF(ISERR(Cálculos!AB282),0,Cálculos!AB282)</f>
        <v>0</v>
      </c>
      <c r="K304" s="41" t="str">
        <f t="shared" si="8"/>
        <v/>
      </c>
      <c r="L304" s="25">
        <f>IF(ISERR(Cálculos!AC282),0,Cálculos!AC282)</f>
        <v>0</v>
      </c>
      <c r="M304" s="41" t="str">
        <f t="shared" si="9"/>
        <v/>
      </c>
    </row>
    <row r="305" spans="2:13" ht="12.75" x14ac:dyDescent="0.2">
      <c r="B305" s="29"/>
      <c r="C305" s="29"/>
      <c r="D305" s="30"/>
      <c r="E305" s="30"/>
      <c r="F305" s="30"/>
      <c r="G305" s="30"/>
      <c r="H305" s="30"/>
      <c r="I305" s="25">
        <f>IF(ISERR(Cálculos!AA283),0,Cálculos!AA283)</f>
        <v>0</v>
      </c>
      <c r="J305" s="25">
        <f>IF(ISERR(Cálculos!AB283),0,Cálculos!AB283)</f>
        <v>0</v>
      </c>
      <c r="K305" s="41" t="str">
        <f t="shared" si="8"/>
        <v/>
      </c>
      <c r="L305" s="25">
        <f>IF(ISERR(Cálculos!AC283),0,Cálculos!AC283)</f>
        <v>0</v>
      </c>
      <c r="M305" s="41" t="str">
        <f t="shared" si="9"/>
        <v/>
      </c>
    </row>
    <row r="306" spans="2:13" ht="12.75" x14ac:dyDescent="0.2">
      <c r="B306" s="29"/>
      <c r="C306" s="29"/>
      <c r="D306" s="30"/>
      <c r="E306" s="30"/>
      <c r="F306" s="30"/>
      <c r="G306" s="30"/>
      <c r="H306" s="30"/>
      <c r="I306" s="25">
        <f>IF(ISERR(Cálculos!AA284),0,Cálculos!AA284)</f>
        <v>0</v>
      </c>
      <c r="J306" s="25">
        <f>IF(ISERR(Cálculos!AB284),0,Cálculos!AB284)</f>
        <v>0</v>
      </c>
      <c r="K306" s="41" t="str">
        <f t="shared" si="8"/>
        <v/>
      </c>
      <c r="L306" s="25">
        <f>IF(ISERR(Cálculos!AC284),0,Cálculos!AC284)</f>
        <v>0</v>
      </c>
      <c r="M306" s="41" t="str">
        <f t="shared" si="9"/>
        <v/>
      </c>
    </row>
    <row r="307" spans="2:13" ht="12.75" x14ac:dyDescent="0.2">
      <c r="B307" s="29"/>
      <c r="C307" s="29"/>
      <c r="D307" s="30"/>
      <c r="E307" s="30"/>
      <c r="F307" s="30"/>
      <c r="G307" s="30"/>
      <c r="H307" s="30"/>
      <c r="I307" s="25">
        <f>IF(ISERR(Cálculos!AA285),0,Cálculos!AA285)</f>
        <v>0</v>
      </c>
      <c r="J307" s="25">
        <f>IF(ISERR(Cálculos!AB285),0,Cálculos!AB285)</f>
        <v>0</v>
      </c>
      <c r="K307" s="41" t="str">
        <f t="shared" si="8"/>
        <v/>
      </c>
      <c r="L307" s="25">
        <f>IF(ISERR(Cálculos!AC285),0,Cálculos!AC285)</f>
        <v>0</v>
      </c>
      <c r="M307" s="41" t="str">
        <f t="shared" si="9"/>
        <v/>
      </c>
    </row>
    <row r="308" spans="2:13" ht="12.75" x14ac:dyDescent="0.2">
      <c r="B308" s="29"/>
      <c r="C308" s="29"/>
      <c r="D308" s="30"/>
      <c r="E308" s="30"/>
      <c r="F308" s="30"/>
      <c r="G308" s="30"/>
      <c r="H308" s="30"/>
      <c r="I308" s="25">
        <f>IF(ISERR(Cálculos!AA286),0,Cálculos!AA286)</f>
        <v>0</v>
      </c>
      <c r="J308" s="25">
        <f>IF(ISERR(Cálculos!AB286),0,Cálculos!AB286)</f>
        <v>0</v>
      </c>
      <c r="K308" s="41" t="str">
        <f t="shared" si="8"/>
        <v/>
      </c>
      <c r="L308" s="25">
        <f>IF(ISERR(Cálculos!AC286),0,Cálculos!AC286)</f>
        <v>0</v>
      </c>
      <c r="M308" s="41" t="str">
        <f t="shared" si="9"/>
        <v/>
      </c>
    </row>
    <row r="309" spans="2:13" ht="12.75" x14ac:dyDescent="0.2">
      <c r="B309" s="29"/>
      <c r="C309" s="29"/>
      <c r="D309" s="30"/>
      <c r="E309" s="30"/>
      <c r="F309" s="30"/>
      <c r="G309" s="30"/>
      <c r="H309" s="30"/>
      <c r="I309" s="25">
        <f>IF(ISERR(Cálculos!AA287),0,Cálculos!AA287)</f>
        <v>0</v>
      </c>
      <c r="J309" s="25">
        <f>IF(ISERR(Cálculos!AB287),0,Cálculos!AB287)</f>
        <v>0</v>
      </c>
      <c r="K309" s="41" t="str">
        <f t="shared" si="8"/>
        <v/>
      </c>
      <c r="L309" s="25">
        <f>IF(ISERR(Cálculos!AC287),0,Cálculos!AC287)</f>
        <v>0</v>
      </c>
      <c r="M309" s="41" t="str">
        <f t="shared" si="9"/>
        <v/>
      </c>
    </row>
    <row r="310" spans="2:13" ht="12.75" x14ac:dyDescent="0.2">
      <c r="B310" s="29"/>
      <c r="C310" s="29"/>
      <c r="D310" s="30"/>
      <c r="E310" s="30"/>
      <c r="F310" s="30"/>
      <c r="G310" s="30"/>
      <c r="H310" s="30"/>
      <c r="I310" s="25">
        <f>IF(ISERR(Cálculos!AA288),0,Cálculos!AA288)</f>
        <v>0</v>
      </c>
      <c r="J310" s="25">
        <f>IF(ISERR(Cálculos!AB288),0,Cálculos!AB288)</f>
        <v>0</v>
      </c>
      <c r="K310" s="41" t="str">
        <f t="shared" si="8"/>
        <v/>
      </c>
      <c r="L310" s="25">
        <f>IF(ISERR(Cálculos!AC288),0,Cálculos!AC288)</f>
        <v>0</v>
      </c>
      <c r="M310" s="41" t="str">
        <f t="shared" si="9"/>
        <v/>
      </c>
    </row>
    <row r="311" spans="2:13" ht="12.75" x14ac:dyDescent="0.2">
      <c r="B311" s="29"/>
      <c r="C311" s="29"/>
      <c r="D311" s="30"/>
      <c r="E311" s="30"/>
      <c r="F311" s="30"/>
      <c r="G311" s="30"/>
      <c r="H311" s="30"/>
      <c r="I311" s="25">
        <f>IF(ISERR(Cálculos!AA289),0,Cálculos!AA289)</f>
        <v>0</v>
      </c>
      <c r="J311" s="25">
        <f>IF(ISERR(Cálculos!AB289),0,Cálculos!AB289)</f>
        <v>0</v>
      </c>
      <c r="K311" s="41" t="str">
        <f t="shared" si="8"/>
        <v/>
      </c>
      <c r="L311" s="25">
        <f>IF(ISERR(Cálculos!AC289),0,Cálculos!AC289)</f>
        <v>0</v>
      </c>
      <c r="M311" s="41" t="str">
        <f t="shared" si="9"/>
        <v/>
      </c>
    </row>
    <row r="312" spans="2:13" ht="12.75" x14ac:dyDescent="0.2">
      <c r="B312" s="29"/>
      <c r="C312" s="29"/>
      <c r="D312" s="30"/>
      <c r="E312" s="30"/>
      <c r="F312" s="30"/>
      <c r="G312" s="30"/>
      <c r="H312" s="30"/>
      <c r="I312" s="25">
        <f>IF(ISERR(Cálculos!AA290),0,Cálculos!AA290)</f>
        <v>0</v>
      </c>
      <c r="J312" s="25">
        <f>IF(ISERR(Cálculos!AB290),0,Cálculos!AB290)</f>
        <v>0</v>
      </c>
      <c r="K312" s="41" t="str">
        <f t="shared" si="8"/>
        <v/>
      </c>
      <c r="L312" s="25">
        <f>IF(ISERR(Cálculos!AC290),0,Cálculos!AC290)</f>
        <v>0</v>
      </c>
      <c r="M312" s="41" t="str">
        <f t="shared" si="9"/>
        <v/>
      </c>
    </row>
    <row r="313" spans="2:13" ht="12.75" x14ac:dyDescent="0.2">
      <c r="B313" s="29"/>
      <c r="C313" s="29"/>
      <c r="D313" s="30"/>
      <c r="E313" s="30"/>
      <c r="F313" s="30"/>
      <c r="G313" s="30"/>
      <c r="H313" s="30"/>
      <c r="I313" s="25">
        <f>IF(ISERR(Cálculos!AA291),0,Cálculos!AA291)</f>
        <v>0</v>
      </c>
      <c r="J313" s="25">
        <f>IF(ISERR(Cálculos!AB291),0,Cálculos!AB291)</f>
        <v>0</v>
      </c>
      <c r="K313" s="41" t="str">
        <f t="shared" si="8"/>
        <v/>
      </c>
      <c r="L313" s="25">
        <f>IF(ISERR(Cálculos!AC291),0,Cálculos!AC291)</f>
        <v>0</v>
      </c>
      <c r="M313" s="41" t="str">
        <f t="shared" si="9"/>
        <v/>
      </c>
    </row>
    <row r="314" spans="2:13" ht="12.75" x14ac:dyDescent="0.2">
      <c r="B314" s="29"/>
      <c r="C314" s="29"/>
      <c r="D314" s="30"/>
      <c r="E314" s="30"/>
      <c r="F314" s="30"/>
      <c r="G314" s="30"/>
      <c r="H314" s="30"/>
      <c r="I314" s="25">
        <f>IF(ISERR(Cálculos!AA292),0,Cálculos!AA292)</f>
        <v>0</v>
      </c>
      <c r="J314" s="25">
        <f>IF(ISERR(Cálculos!AB292),0,Cálculos!AB292)</f>
        <v>0</v>
      </c>
      <c r="K314" s="41" t="str">
        <f t="shared" si="8"/>
        <v/>
      </c>
      <c r="L314" s="25">
        <f>IF(ISERR(Cálculos!AC292),0,Cálculos!AC292)</f>
        <v>0</v>
      </c>
      <c r="M314" s="41" t="str">
        <f t="shared" si="9"/>
        <v/>
      </c>
    </row>
    <row r="315" spans="2:13" ht="12.75" x14ac:dyDescent="0.2">
      <c r="B315" s="29"/>
      <c r="C315" s="29"/>
      <c r="D315" s="30"/>
      <c r="E315" s="30"/>
      <c r="F315" s="30"/>
      <c r="G315" s="30"/>
      <c r="H315" s="30"/>
      <c r="I315" s="25">
        <f>IF(ISERR(Cálculos!AA293),0,Cálculos!AA293)</f>
        <v>0</v>
      </c>
      <c r="J315" s="25">
        <f>IF(ISERR(Cálculos!AB293),0,Cálculos!AB293)</f>
        <v>0</v>
      </c>
      <c r="K315" s="41" t="str">
        <f t="shared" si="8"/>
        <v/>
      </c>
      <c r="L315" s="25">
        <f>IF(ISERR(Cálculos!AC293),0,Cálculos!AC293)</f>
        <v>0</v>
      </c>
      <c r="M315" s="41" t="str">
        <f t="shared" si="9"/>
        <v/>
      </c>
    </row>
    <row r="316" spans="2:13" ht="12.75" x14ac:dyDescent="0.2">
      <c r="B316" s="29"/>
      <c r="C316" s="29"/>
      <c r="D316" s="30"/>
      <c r="E316" s="30"/>
      <c r="F316" s="30"/>
      <c r="G316" s="30"/>
      <c r="H316" s="30"/>
      <c r="I316" s="25">
        <f>IF(ISERR(Cálculos!AA294),0,Cálculos!AA294)</f>
        <v>0</v>
      </c>
      <c r="J316" s="25">
        <f>IF(ISERR(Cálculos!AB294),0,Cálculos!AB294)</f>
        <v>0</v>
      </c>
      <c r="K316" s="41" t="str">
        <f t="shared" si="8"/>
        <v/>
      </c>
      <c r="L316" s="25">
        <f>IF(ISERR(Cálculos!AC294),0,Cálculos!AC294)</f>
        <v>0</v>
      </c>
      <c r="M316" s="41" t="str">
        <f t="shared" si="9"/>
        <v/>
      </c>
    </row>
    <row r="317" spans="2:13" ht="12.75" x14ac:dyDescent="0.2">
      <c r="B317" s="29"/>
      <c r="C317" s="29"/>
      <c r="D317" s="30"/>
      <c r="E317" s="30"/>
      <c r="F317" s="30"/>
      <c r="G317" s="30"/>
      <c r="H317" s="30"/>
      <c r="I317" s="25">
        <f>IF(ISERR(Cálculos!AA295),0,Cálculos!AA295)</f>
        <v>0</v>
      </c>
      <c r="J317" s="25">
        <f>IF(ISERR(Cálculos!AB295),0,Cálculos!AB295)</f>
        <v>0</v>
      </c>
      <c r="K317" s="41" t="str">
        <f t="shared" si="8"/>
        <v/>
      </c>
      <c r="L317" s="25">
        <f>IF(ISERR(Cálculos!AC295),0,Cálculos!AC295)</f>
        <v>0</v>
      </c>
      <c r="M317" s="41" t="str">
        <f t="shared" si="9"/>
        <v/>
      </c>
    </row>
    <row r="318" spans="2:13" ht="12.75" x14ac:dyDescent="0.2">
      <c r="B318" s="29"/>
      <c r="C318" s="29"/>
      <c r="D318" s="30"/>
      <c r="E318" s="30"/>
      <c r="F318" s="30"/>
      <c r="G318" s="30"/>
      <c r="H318" s="30"/>
      <c r="I318" s="25">
        <f>IF(ISERR(Cálculos!AA296),0,Cálculos!AA296)</f>
        <v>0</v>
      </c>
      <c r="J318" s="25">
        <f>IF(ISERR(Cálculos!AB296),0,Cálculos!AB296)</f>
        <v>0</v>
      </c>
      <c r="K318" s="41" t="str">
        <f t="shared" si="8"/>
        <v/>
      </c>
      <c r="L318" s="25">
        <f>IF(ISERR(Cálculos!AC296),0,Cálculos!AC296)</f>
        <v>0</v>
      </c>
      <c r="M318" s="41" t="str">
        <f t="shared" si="9"/>
        <v/>
      </c>
    </row>
    <row r="319" spans="2:13" ht="12.75" x14ac:dyDescent="0.2">
      <c r="B319" s="29"/>
      <c r="C319" s="29"/>
      <c r="D319" s="30"/>
      <c r="E319" s="30"/>
      <c r="F319" s="30"/>
      <c r="G319" s="30"/>
      <c r="H319" s="30"/>
      <c r="I319" s="25">
        <f>IF(ISERR(Cálculos!AA297),0,Cálculos!AA297)</f>
        <v>0</v>
      </c>
      <c r="J319" s="25">
        <f>IF(ISERR(Cálculos!AB297),0,Cálculos!AB297)</f>
        <v>0</v>
      </c>
      <c r="K319" s="41" t="str">
        <f t="shared" si="8"/>
        <v/>
      </c>
      <c r="L319" s="25">
        <f>IF(ISERR(Cálculos!AC297),0,Cálculos!AC297)</f>
        <v>0</v>
      </c>
      <c r="M319" s="41" t="str">
        <f t="shared" si="9"/>
        <v/>
      </c>
    </row>
    <row r="320" spans="2:13" ht="12.75" x14ac:dyDescent="0.2">
      <c r="B320" s="29"/>
      <c r="C320" s="29"/>
      <c r="D320" s="30"/>
      <c r="E320" s="30"/>
      <c r="F320" s="30"/>
      <c r="G320" s="30"/>
      <c r="H320" s="30"/>
      <c r="I320" s="25">
        <f>IF(ISERR(Cálculos!AA298),0,Cálculos!AA298)</f>
        <v>0</v>
      </c>
      <c r="J320" s="25">
        <f>IF(ISERR(Cálculos!AB298),0,Cálculos!AB298)</f>
        <v>0</v>
      </c>
      <c r="K320" s="41" t="str">
        <f t="shared" si="8"/>
        <v/>
      </c>
      <c r="L320" s="25">
        <f>IF(ISERR(Cálculos!AC298),0,Cálculos!AC298)</f>
        <v>0</v>
      </c>
      <c r="M320" s="41" t="str">
        <f t="shared" si="9"/>
        <v/>
      </c>
    </row>
    <row r="321" spans="2:13" ht="12.75" x14ac:dyDescent="0.2">
      <c r="B321" s="29"/>
      <c r="C321" s="29"/>
      <c r="D321" s="30"/>
      <c r="E321" s="30"/>
      <c r="F321" s="30"/>
      <c r="G321" s="30"/>
      <c r="H321" s="30"/>
      <c r="I321" s="25">
        <f>IF(ISERR(Cálculos!AA299),0,Cálculos!AA299)</f>
        <v>0</v>
      </c>
      <c r="J321" s="25">
        <f>IF(ISERR(Cálculos!AB299),0,Cálculos!AB299)</f>
        <v>0</v>
      </c>
      <c r="K321" s="41" t="str">
        <f t="shared" si="8"/>
        <v/>
      </c>
      <c r="L321" s="25">
        <f>IF(ISERR(Cálculos!AC299),0,Cálculos!AC299)</f>
        <v>0</v>
      </c>
      <c r="M321" s="41" t="str">
        <f t="shared" si="9"/>
        <v/>
      </c>
    </row>
    <row r="322" spans="2:13" ht="12.75" x14ac:dyDescent="0.2">
      <c r="B322" s="29"/>
      <c r="C322" s="29"/>
      <c r="D322" s="30"/>
      <c r="E322" s="30"/>
      <c r="F322" s="30"/>
      <c r="G322" s="30"/>
      <c r="H322" s="30"/>
      <c r="I322" s="25">
        <f>IF(ISERR(Cálculos!AA300),0,Cálculos!AA300)</f>
        <v>0</v>
      </c>
      <c r="J322" s="25">
        <f>IF(ISERR(Cálculos!AB300),0,Cálculos!AB300)</f>
        <v>0</v>
      </c>
      <c r="K322" s="41" t="str">
        <f t="shared" si="8"/>
        <v/>
      </c>
      <c r="L322" s="25">
        <f>IF(ISERR(Cálculos!AC300),0,Cálculos!AC300)</f>
        <v>0</v>
      </c>
      <c r="M322" s="41" t="str">
        <f t="shared" si="9"/>
        <v/>
      </c>
    </row>
    <row r="323" spans="2:13" ht="12.75" x14ac:dyDescent="0.2">
      <c r="B323" s="29"/>
      <c r="C323" s="29"/>
      <c r="D323" s="30"/>
      <c r="E323" s="30"/>
      <c r="F323" s="30"/>
      <c r="G323" s="30"/>
      <c r="H323" s="30"/>
      <c r="I323" s="25">
        <f>IF(ISERR(Cálculos!AA301),0,Cálculos!AA301)</f>
        <v>0</v>
      </c>
      <c r="J323" s="25">
        <f>IF(ISERR(Cálculos!AB301),0,Cálculos!AB301)</f>
        <v>0</v>
      </c>
      <c r="K323" s="41" t="str">
        <f t="shared" si="8"/>
        <v/>
      </c>
      <c r="L323" s="25">
        <f>IF(ISERR(Cálculos!AC301),0,Cálculos!AC301)</f>
        <v>0</v>
      </c>
      <c r="M323" s="41" t="str">
        <f t="shared" si="9"/>
        <v/>
      </c>
    </row>
    <row r="324" spans="2:13" ht="12.75" x14ac:dyDescent="0.2">
      <c r="B324" s="29"/>
      <c r="C324" s="29"/>
      <c r="D324" s="30"/>
      <c r="E324" s="30"/>
      <c r="F324" s="30"/>
      <c r="G324" s="30"/>
      <c r="H324" s="30"/>
      <c r="I324" s="25">
        <f>IF(ISERR(Cálculos!AA302),0,Cálculos!AA302)</f>
        <v>0</v>
      </c>
      <c r="J324" s="25">
        <f>IF(ISERR(Cálculos!AB302),0,Cálculos!AB302)</f>
        <v>0</v>
      </c>
      <c r="K324" s="41" t="str">
        <f t="shared" si="8"/>
        <v/>
      </c>
      <c r="L324" s="25">
        <f>IF(ISERR(Cálculos!AC302),0,Cálculos!AC302)</f>
        <v>0</v>
      </c>
      <c r="M324" s="41" t="str">
        <f t="shared" si="9"/>
        <v/>
      </c>
    </row>
    <row r="325" spans="2:13" ht="12.75" x14ac:dyDescent="0.2">
      <c r="B325" s="29"/>
      <c r="C325" s="29"/>
      <c r="D325" s="30"/>
      <c r="E325" s="30"/>
      <c r="F325" s="30"/>
      <c r="G325" s="30"/>
      <c r="H325" s="30"/>
      <c r="I325" s="25">
        <f>IF(ISERR(Cálculos!AA303),0,Cálculos!AA303)</f>
        <v>0</v>
      </c>
      <c r="J325" s="25">
        <f>IF(ISERR(Cálculos!AB303),0,Cálculos!AB303)</f>
        <v>0</v>
      </c>
      <c r="K325" s="41" t="str">
        <f t="shared" si="8"/>
        <v/>
      </c>
      <c r="L325" s="25">
        <f>IF(ISERR(Cálculos!AC303),0,Cálculos!AC303)</f>
        <v>0</v>
      </c>
      <c r="M325" s="41" t="str">
        <f t="shared" si="9"/>
        <v/>
      </c>
    </row>
    <row r="326" spans="2:13" ht="12.75" x14ac:dyDescent="0.2">
      <c r="B326" s="29"/>
      <c r="C326" s="29"/>
      <c r="D326" s="30"/>
      <c r="E326" s="30"/>
      <c r="F326" s="30"/>
      <c r="G326" s="30"/>
      <c r="H326" s="30"/>
      <c r="I326" s="25">
        <f>IF(ISERR(Cálculos!AA304),0,Cálculos!AA304)</f>
        <v>0</v>
      </c>
      <c r="J326" s="25">
        <f>IF(ISERR(Cálculos!AB304),0,Cálculos!AB304)</f>
        <v>0</v>
      </c>
      <c r="K326" s="41" t="str">
        <f t="shared" si="8"/>
        <v/>
      </c>
      <c r="L326" s="25">
        <f>IF(ISERR(Cálculos!AC304),0,Cálculos!AC304)</f>
        <v>0</v>
      </c>
      <c r="M326" s="41" t="str">
        <f t="shared" si="9"/>
        <v/>
      </c>
    </row>
    <row r="327" spans="2:13" ht="12.75" x14ac:dyDescent="0.2">
      <c r="B327" s="29"/>
      <c r="C327" s="29"/>
      <c r="D327" s="30"/>
      <c r="E327" s="30"/>
      <c r="F327" s="30"/>
      <c r="G327" s="30"/>
      <c r="H327" s="30"/>
      <c r="I327" s="25">
        <f>IF(ISERR(Cálculos!AA305),0,Cálculos!AA305)</f>
        <v>0</v>
      </c>
      <c r="J327" s="25">
        <f>IF(ISERR(Cálculos!AB305),0,Cálculos!AB305)</f>
        <v>0</v>
      </c>
      <c r="K327" s="41" t="str">
        <f t="shared" si="8"/>
        <v/>
      </c>
      <c r="L327" s="25">
        <f>IF(ISERR(Cálculos!AC305),0,Cálculos!AC305)</f>
        <v>0</v>
      </c>
      <c r="M327" s="41" t="str">
        <f t="shared" si="9"/>
        <v/>
      </c>
    </row>
    <row r="328" spans="2:13" ht="12.75" x14ac:dyDescent="0.2">
      <c r="B328" s="29"/>
      <c r="C328" s="29"/>
      <c r="D328" s="30"/>
      <c r="E328" s="30"/>
      <c r="F328" s="30"/>
      <c r="G328" s="30"/>
      <c r="H328" s="30"/>
      <c r="I328" s="25">
        <f>IF(ISERR(Cálculos!AA306),0,Cálculos!AA306)</f>
        <v>0</v>
      </c>
      <c r="J328" s="25">
        <f>IF(ISERR(Cálculos!AB306),0,Cálculos!AB306)</f>
        <v>0</v>
      </c>
      <c r="K328" s="41" t="str">
        <f t="shared" si="8"/>
        <v/>
      </c>
      <c r="L328" s="25">
        <f>IF(ISERR(Cálculos!AC306),0,Cálculos!AC306)</f>
        <v>0</v>
      </c>
      <c r="M328" s="41" t="str">
        <f t="shared" si="9"/>
        <v/>
      </c>
    </row>
    <row r="329" spans="2:13" ht="12.75" x14ac:dyDescent="0.2">
      <c r="B329" s="29"/>
      <c r="C329" s="29"/>
      <c r="D329" s="30"/>
      <c r="E329" s="30"/>
      <c r="F329" s="30"/>
      <c r="G329" s="30"/>
      <c r="H329" s="30"/>
      <c r="I329" s="25">
        <f>IF(ISERR(Cálculos!AA307),0,Cálculos!AA307)</f>
        <v>0</v>
      </c>
      <c r="J329" s="25">
        <f>IF(ISERR(Cálculos!AB307),0,Cálculos!AB307)</f>
        <v>0</v>
      </c>
      <c r="K329" s="41" t="str">
        <f t="shared" si="8"/>
        <v/>
      </c>
      <c r="L329" s="25">
        <f>IF(ISERR(Cálculos!AC307),0,Cálculos!AC307)</f>
        <v>0</v>
      </c>
      <c r="M329" s="41" t="str">
        <f t="shared" si="9"/>
        <v/>
      </c>
    </row>
    <row r="330" spans="2:13" ht="12.75" x14ac:dyDescent="0.2">
      <c r="B330" s="29"/>
      <c r="C330" s="29"/>
      <c r="D330" s="30"/>
      <c r="E330" s="30"/>
      <c r="F330" s="30"/>
      <c r="G330" s="30"/>
      <c r="H330" s="30"/>
      <c r="I330" s="25">
        <f>IF(ISERR(Cálculos!AA308),0,Cálculos!AA308)</f>
        <v>0</v>
      </c>
      <c r="J330" s="25">
        <f>IF(ISERR(Cálculos!AB308),0,Cálculos!AB308)</f>
        <v>0</v>
      </c>
      <c r="K330" s="41" t="str">
        <f t="shared" si="8"/>
        <v/>
      </c>
      <c r="L330" s="25">
        <f>IF(ISERR(Cálculos!AC308),0,Cálculos!AC308)</f>
        <v>0</v>
      </c>
      <c r="M330" s="41" t="str">
        <f t="shared" si="9"/>
        <v/>
      </c>
    </row>
    <row r="331" spans="2:13" ht="12.75" x14ac:dyDescent="0.2">
      <c r="B331" s="29"/>
      <c r="C331" s="29"/>
      <c r="D331" s="30"/>
      <c r="E331" s="30"/>
      <c r="F331" s="30"/>
      <c r="G331" s="30"/>
      <c r="H331" s="30"/>
      <c r="I331" s="25">
        <f>IF(ISERR(Cálculos!AA309),0,Cálculos!AA309)</f>
        <v>0</v>
      </c>
      <c r="J331" s="25">
        <f>IF(ISERR(Cálculos!AB309),0,Cálculos!AB309)</f>
        <v>0</v>
      </c>
      <c r="K331" s="41" t="str">
        <f t="shared" si="8"/>
        <v/>
      </c>
      <c r="L331" s="25">
        <f>IF(ISERR(Cálculos!AC309),0,Cálculos!AC309)</f>
        <v>0</v>
      </c>
      <c r="M331" s="41" t="str">
        <f t="shared" si="9"/>
        <v/>
      </c>
    </row>
    <row r="332" spans="2:13" ht="12.75" x14ac:dyDescent="0.2">
      <c r="B332" s="29"/>
      <c r="C332" s="29"/>
      <c r="D332" s="30"/>
      <c r="E332" s="30"/>
      <c r="F332" s="30"/>
      <c r="G332" s="30"/>
      <c r="H332" s="30"/>
      <c r="I332" s="25">
        <f>IF(ISERR(Cálculos!AA310),0,Cálculos!AA310)</f>
        <v>0</v>
      </c>
      <c r="J332" s="25">
        <f>IF(ISERR(Cálculos!AB310),0,Cálculos!AB310)</f>
        <v>0</v>
      </c>
      <c r="K332" s="41" t="str">
        <f t="shared" si="8"/>
        <v/>
      </c>
      <c r="L332" s="25">
        <f>IF(ISERR(Cálculos!AC310),0,Cálculos!AC310)</f>
        <v>0</v>
      </c>
      <c r="M332" s="41" t="str">
        <f t="shared" si="9"/>
        <v/>
      </c>
    </row>
    <row r="333" spans="2:13" ht="12.75" x14ac:dyDescent="0.2">
      <c r="B333" s="29"/>
      <c r="C333" s="29"/>
      <c r="D333" s="30"/>
      <c r="E333" s="30"/>
      <c r="F333" s="30"/>
      <c r="G333" s="30"/>
      <c r="H333" s="30"/>
      <c r="I333" s="25">
        <f>IF(ISERR(Cálculos!AA311),0,Cálculos!AA311)</f>
        <v>0</v>
      </c>
      <c r="J333" s="25">
        <f>IF(ISERR(Cálculos!AB311),0,Cálculos!AB311)</f>
        <v>0</v>
      </c>
      <c r="K333" s="41" t="str">
        <f t="shared" si="8"/>
        <v/>
      </c>
      <c r="L333" s="25">
        <f>IF(ISERR(Cálculos!AC311),0,Cálculos!AC311)</f>
        <v>0</v>
      </c>
      <c r="M333" s="41" t="str">
        <f t="shared" si="9"/>
        <v/>
      </c>
    </row>
    <row r="334" spans="2:13" ht="12.75" x14ac:dyDescent="0.2">
      <c r="B334" s="29"/>
      <c r="C334" s="29"/>
      <c r="D334" s="30"/>
      <c r="E334" s="30"/>
      <c r="F334" s="30"/>
      <c r="G334" s="30"/>
      <c r="H334" s="30"/>
      <c r="I334" s="25">
        <f>IF(ISERR(Cálculos!AA312),0,Cálculos!AA312)</f>
        <v>0</v>
      </c>
      <c r="J334" s="25">
        <f>IF(ISERR(Cálculos!AB312),0,Cálculos!AB312)</f>
        <v>0</v>
      </c>
      <c r="K334" s="41" t="str">
        <f t="shared" si="8"/>
        <v/>
      </c>
      <c r="L334" s="25">
        <f>IF(ISERR(Cálculos!AC312),0,Cálculos!AC312)</f>
        <v>0</v>
      </c>
      <c r="M334" s="41" t="str">
        <f t="shared" si="9"/>
        <v/>
      </c>
    </row>
    <row r="335" spans="2:13" ht="12.75" x14ac:dyDescent="0.2">
      <c r="B335" s="29"/>
      <c r="C335" s="29"/>
      <c r="D335" s="30"/>
      <c r="E335" s="30"/>
      <c r="F335" s="30"/>
      <c r="G335" s="30"/>
      <c r="H335" s="30"/>
      <c r="I335" s="25">
        <f>IF(ISERR(Cálculos!AA313),0,Cálculos!AA313)</f>
        <v>0</v>
      </c>
      <c r="J335" s="25">
        <f>IF(ISERR(Cálculos!AB313),0,Cálculos!AB313)</f>
        <v>0</v>
      </c>
      <c r="K335" s="41" t="str">
        <f t="shared" si="8"/>
        <v/>
      </c>
      <c r="L335" s="25">
        <f>IF(ISERR(Cálculos!AC313),0,Cálculos!AC313)</f>
        <v>0</v>
      </c>
      <c r="M335" s="41" t="str">
        <f t="shared" si="9"/>
        <v/>
      </c>
    </row>
    <row r="336" spans="2:13" ht="12.75" x14ac:dyDescent="0.2">
      <c r="B336" s="29"/>
      <c r="C336" s="29"/>
      <c r="D336" s="30"/>
      <c r="E336" s="30"/>
      <c r="F336" s="30"/>
      <c r="G336" s="30"/>
      <c r="H336" s="30"/>
      <c r="I336" s="25">
        <f>IF(ISERR(Cálculos!AA314),0,Cálculos!AA314)</f>
        <v>0</v>
      </c>
      <c r="J336" s="25">
        <f>IF(ISERR(Cálculos!AB314),0,Cálculos!AB314)</f>
        <v>0</v>
      </c>
      <c r="K336" s="41" t="str">
        <f t="shared" si="8"/>
        <v/>
      </c>
      <c r="L336" s="25">
        <f>IF(ISERR(Cálculos!AC314),0,Cálculos!AC314)</f>
        <v>0</v>
      </c>
      <c r="M336" s="41" t="str">
        <f t="shared" si="9"/>
        <v/>
      </c>
    </row>
    <row r="337" spans="2:13" ht="12.75" x14ac:dyDescent="0.2">
      <c r="B337" s="29"/>
      <c r="C337" s="29"/>
      <c r="D337" s="30"/>
      <c r="E337" s="30"/>
      <c r="F337" s="30"/>
      <c r="G337" s="30"/>
      <c r="H337" s="30"/>
      <c r="I337" s="25">
        <f>IF(ISERR(Cálculos!AA315),0,Cálculos!AA315)</f>
        <v>0</v>
      </c>
      <c r="J337" s="25">
        <f>IF(ISERR(Cálculos!AB315),0,Cálculos!AB315)</f>
        <v>0</v>
      </c>
      <c r="K337" s="41" t="str">
        <f t="shared" si="8"/>
        <v/>
      </c>
      <c r="L337" s="25">
        <f>IF(ISERR(Cálculos!AC315),0,Cálculos!AC315)</f>
        <v>0</v>
      </c>
      <c r="M337" s="41" t="str">
        <f t="shared" si="9"/>
        <v/>
      </c>
    </row>
    <row r="338" spans="2:13" ht="12.75" x14ac:dyDescent="0.2">
      <c r="B338" s="29"/>
      <c r="C338" s="29"/>
      <c r="D338" s="30"/>
      <c r="E338" s="30"/>
      <c r="F338" s="30"/>
      <c r="G338" s="30"/>
      <c r="H338" s="30"/>
      <c r="I338" s="25">
        <f>IF(ISERR(Cálculos!AA316),0,Cálculos!AA316)</f>
        <v>0</v>
      </c>
      <c r="J338" s="25">
        <f>IF(ISERR(Cálculos!AB316),0,Cálculos!AB316)</f>
        <v>0</v>
      </c>
      <c r="K338" s="41" t="str">
        <f t="shared" si="8"/>
        <v/>
      </c>
      <c r="L338" s="25">
        <f>IF(ISERR(Cálculos!AC316),0,Cálculos!AC316)</f>
        <v>0</v>
      </c>
      <c r="M338" s="41" t="str">
        <f t="shared" si="9"/>
        <v/>
      </c>
    </row>
    <row r="339" spans="2:13" ht="12.75" x14ac:dyDescent="0.2">
      <c r="B339" s="29"/>
      <c r="C339" s="29"/>
      <c r="D339" s="30"/>
      <c r="E339" s="30"/>
      <c r="F339" s="30"/>
      <c r="G339" s="30"/>
      <c r="H339" s="30"/>
      <c r="I339" s="25">
        <f>IF(ISERR(Cálculos!AA317),0,Cálculos!AA317)</f>
        <v>0</v>
      </c>
      <c r="J339" s="25">
        <f>IF(ISERR(Cálculos!AB317),0,Cálculos!AB317)</f>
        <v>0</v>
      </c>
      <c r="K339" s="41" t="str">
        <f t="shared" si="8"/>
        <v/>
      </c>
      <c r="L339" s="25">
        <f>IF(ISERR(Cálculos!AC317),0,Cálculos!AC317)</f>
        <v>0</v>
      </c>
      <c r="M339" s="41" t="str">
        <f t="shared" si="9"/>
        <v/>
      </c>
    </row>
    <row r="340" spans="2:13" ht="12.75" x14ac:dyDescent="0.2">
      <c r="B340" s="29"/>
      <c r="C340" s="29"/>
      <c r="D340" s="30"/>
      <c r="E340" s="30"/>
      <c r="F340" s="30"/>
      <c r="G340" s="30"/>
      <c r="H340" s="30"/>
      <c r="I340" s="25">
        <f>IF(ISERR(Cálculos!AA318),0,Cálculos!AA318)</f>
        <v>0</v>
      </c>
      <c r="J340" s="25">
        <f>IF(ISERR(Cálculos!AB318),0,Cálculos!AB318)</f>
        <v>0</v>
      </c>
      <c r="K340" s="41" t="str">
        <f t="shared" si="8"/>
        <v/>
      </c>
      <c r="L340" s="25">
        <f>IF(ISERR(Cálculos!AC318),0,Cálculos!AC318)</f>
        <v>0</v>
      </c>
      <c r="M340" s="41" t="str">
        <f t="shared" si="9"/>
        <v/>
      </c>
    </row>
    <row r="341" spans="2:13" ht="12.75" x14ac:dyDescent="0.2">
      <c r="B341" s="29"/>
      <c r="C341" s="29"/>
      <c r="D341" s="30"/>
      <c r="E341" s="30"/>
      <c r="F341" s="30"/>
      <c r="G341" s="30"/>
      <c r="H341" s="30"/>
      <c r="I341" s="25">
        <f>IF(ISERR(Cálculos!AA319),0,Cálculos!AA319)</f>
        <v>0</v>
      </c>
      <c r="J341" s="25">
        <f>IF(ISERR(Cálculos!AB319),0,Cálculos!AB319)</f>
        <v>0</v>
      </c>
      <c r="K341" s="41" t="str">
        <f t="shared" si="8"/>
        <v/>
      </c>
      <c r="L341" s="25">
        <f>IF(ISERR(Cálculos!AC319),0,Cálculos!AC319)</f>
        <v>0</v>
      </c>
      <c r="M341" s="41" t="str">
        <f t="shared" si="9"/>
        <v/>
      </c>
    </row>
    <row r="342" spans="2:13" ht="12.75" x14ac:dyDescent="0.2">
      <c r="B342" s="29"/>
      <c r="C342" s="29"/>
      <c r="D342" s="30"/>
      <c r="E342" s="30"/>
      <c r="F342" s="30"/>
      <c r="G342" s="30"/>
      <c r="H342" s="30"/>
      <c r="I342" s="25">
        <f>IF(ISERR(Cálculos!AA320),0,Cálculos!AA320)</f>
        <v>0</v>
      </c>
      <c r="J342" s="25">
        <f>IF(ISERR(Cálculos!AB320),0,Cálculos!AB320)</f>
        <v>0</v>
      </c>
      <c r="K342" s="41" t="str">
        <f t="shared" si="8"/>
        <v/>
      </c>
      <c r="L342" s="25">
        <f>IF(ISERR(Cálculos!AC320),0,Cálculos!AC320)</f>
        <v>0</v>
      </c>
      <c r="M342" s="41" t="str">
        <f t="shared" si="9"/>
        <v/>
      </c>
    </row>
    <row r="343" spans="2:13" ht="12.75" x14ac:dyDescent="0.2">
      <c r="B343" s="29"/>
      <c r="C343" s="29"/>
      <c r="D343" s="30"/>
      <c r="E343" s="30"/>
      <c r="F343" s="30"/>
      <c r="G343" s="30"/>
      <c r="H343" s="30"/>
      <c r="I343" s="25">
        <f>IF(ISERR(Cálculos!AA321),0,Cálculos!AA321)</f>
        <v>0</v>
      </c>
      <c r="J343" s="25">
        <f>IF(ISERR(Cálculos!AB321),0,Cálculos!AB321)</f>
        <v>0</v>
      </c>
      <c r="K343" s="41" t="str">
        <f t="shared" si="8"/>
        <v/>
      </c>
      <c r="L343" s="25">
        <f>IF(ISERR(Cálculos!AC321),0,Cálculos!AC321)</f>
        <v>0</v>
      </c>
      <c r="M343" s="41" t="str">
        <f t="shared" si="9"/>
        <v/>
      </c>
    </row>
    <row r="344" spans="2:13" ht="12.75" x14ac:dyDescent="0.2">
      <c r="B344" s="29"/>
      <c r="C344" s="29"/>
      <c r="D344" s="30"/>
      <c r="E344" s="30"/>
      <c r="F344" s="30"/>
      <c r="G344" s="30"/>
      <c r="H344" s="30"/>
      <c r="I344" s="25">
        <f>IF(ISERR(Cálculos!AA322),0,Cálculos!AA322)</f>
        <v>0</v>
      </c>
      <c r="J344" s="25">
        <f>IF(ISERR(Cálculos!AB322),0,Cálculos!AB322)</f>
        <v>0</v>
      </c>
      <c r="K344" s="41" t="str">
        <f t="shared" si="8"/>
        <v/>
      </c>
      <c r="L344" s="25">
        <f>IF(ISERR(Cálculos!AC322),0,Cálculos!AC322)</f>
        <v>0</v>
      </c>
      <c r="M344" s="41" t="str">
        <f t="shared" si="9"/>
        <v/>
      </c>
    </row>
    <row r="345" spans="2:13" ht="12.75" x14ac:dyDescent="0.2">
      <c r="B345" s="29"/>
      <c r="C345" s="29"/>
      <c r="D345" s="30"/>
      <c r="E345" s="30"/>
      <c r="F345" s="30"/>
      <c r="G345" s="30"/>
      <c r="H345" s="30"/>
      <c r="I345" s="25">
        <f>IF(ISERR(Cálculos!AA323),0,Cálculos!AA323)</f>
        <v>0</v>
      </c>
      <c r="J345" s="25">
        <f>IF(ISERR(Cálculos!AB323),0,Cálculos!AB323)</f>
        <v>0</v>
      </c>
      <c r="K345" s="41" t="str">
        <f t="shared" si="8"/>
        <v/>
      </c>
      <c r="L345" s="25">
        <f>IF(ISERR(Cálculos!AC323),0,Cálculos!AC323)</f>
        <v>0</v>
      </c>
      <c r="M345" s="41" t="str">
        <f t="shared" si="9"/>
        <v/>
      </c>
    </row>
    <row r="346" spans="2:13" ht="12.75" x14ac:dyDescent="0.2">
      <c r="B346" s="29"/>
      <c r="C346" s="29"/>
      <c r="D346" s="30"/>
      <c r="E346" s="30"/>
      <c r="F346" s="30"/>
      <c r="G346" s="30"/>
      <c r="H346" s="30"/>
      <c r="I346" s="25">
        <f>IF(ISERR(Cálculos!AA324),0,Cálculos!AA324)</f>
        <v>0</v>
      </c>
      <c r="J346" s="25">
        <f>IF(ISERR(Cálculos!AB324),0,Cálculos!AB324)</f>
        <v>0</v>
      </c>
      <c r="K346" s="41" t="str">
        <f t="shared" si="8"/>
        <v/>
      </c>
      <c r="L346" s="25">
        <f>IF(ISERR(Cálculos!AC324),0,Cálculos!AC324)</f>
        <v>0</v>
      </c>
      <c r="M346" s="41" t="str">
        <f t="shared" si="9"/>
        <v/>
      </c>
    </row>
    <row r="347" spans="2:13" ht="12.75" x14ac:dyDescent="0.2">
      <c r="B347" s="29"/>
      <c r="C347" s="29"/>
      <c r="D347" s="30"/>
      <c r="E347" s="30"/>
      <c r="F347" s="30"/>
      <c r="G347" s="30"/>
      <c r="H347" s="30"/>
      <c r="I347" s="25">
        <f>IF(ISERR(Cálculos!AA325),0,Cálculos!AA325)</f>
        <v>0</v>
      </c>
      <c r="J347" s="25">
        <f>IF(ISERR(Cálculos!AB325),0,Cálculos!AB325)</f>
        <v>0</v>
      </c>
      <c r="K347" s="41" t="str">
        <f t="shared" si="8"/>
        <v/>
      </c>
      <c r="L347" s="25">
        <f>IF(ISERR(Cálculos!AC325),0,Cálculos!AC325)</f>
        <v>0</v>
      </c>
      <c r="M347" s="41" t="str">
        <f t="shared" si="9"/>
        <v/>
      </c>
    </row>
    <row r="348" spans="2:13" ht="12.75" x14ac:dyDescent="0.2">
      <c r="B348" s="29"/>
      <c r="C348" s="29"/>
      <c r="D348" s="30"/>
      <c r="E348" s="30"/>
      <c r="F348" s="30"/>
      <c r="G348" s="30"/>
      <c r="H348" s="30"/>
      <c r="I348" s="25">
        <f>IF(ISERR(Cálculos!AA326),0,Cálculos!AA326)</f>
        <v>0</v>
      </c>
      <c r="J348" s="25">
        <f>IF(ISERR(Cálculos!AB326),0,Cálculos!AB326)</f>
        <v>0</v>
      </c>
      <c r="K348" s="41" t="str">
        <f t="shared" si="8"/>
        <v/>
      </c>
      <c r="L348" s="25">
        <f>IF(ISERR(Cálculos!AC326),0,Cálculos!AC326)</f>
        <v>0</v>
      </c>
      <c r="M348" s="41" t="str">
        <f t="shared" si="9"/>
        <v/>
      </c>
    </row>
    <row r="349" spans="2:13" ht="12.75" x14ac:dyDescent="0.2">
      <c r="B349" s="29"/>
      <c r="C349" s="29"/>
      <c r="D349" s="30"/>
      <c r="E349" s="30"/>
      <c r="F349" s="30"/>
      <c r="G349" s="30"/>
      <c r="H349" s="30"/>
      <c r="I349" s="25">
        <f>IF(ISERR(Cálculos!AA327),0,Cálculos!AA327)</f>
        <v>0</v>
      </c>
      <c r="J349" s="25">
        <f>IF(ISERR(Cálculos!AB327),0,Cálculos!AB327)</f>
        <v>0</v>
      </c>
      <c r="K349" s="41" t="str">
        <f t="shared" ref="K349:K412" si="10">IF(ISERR(J349/I349),"",J349/I349)</f>
        <v/>
      </c>
      <c r="L349" s="25">
        <f>IF(ISERR(Cálculos!AC327),0,Cálculos!AC327)</f>
        <v>0</v>
      </c>
      <c r="M349" s="41" t="str">
        <f t="shared" ref="M349:M412" si="11">IF(ISERR(L349/I349),"",L349/I349)</f>
        <v/>
      </c>
    </row>
    <row r="350" spans="2:13" ht="12.75" x14ac:dyDescent="0.2">
      <c r="B350" s="29"/>
      <c r="C350" s="29"/>
      <c r="D350" s="30"/>
      <c r="E350" s="30"/>
      <c r="F350" s="30"/>
      <c r="G350" s="30"/>
      <c r="H350" s="30"/>
      <c r="I350" s="25">
        <f>IF(ISERR(Cálculos!AA328),0,Cálculos!AA328)</f>
        <v>0</v>
      </c>
      <c r="J350" s="25">
        <f>IF(ISERR(Cálculos!AB328),0,Cálculos!AB328)</f>
        <v>0</v>
      </c>
      <c r="K350" s="41" t="str">
        <f t="shared" si="10"/>
        <v/>
      </c>
      <c r="L350" s="25">
        <f>IF(ISERR(Cálculos!AC328),0,Cálculos!AC328)</f>
        <v>0</v>
      </c>
      <c r="M350" s="41" t="str">
        <f t="shared" si="11"/>
        <v/>
      </c>
    </row>
    <row r="351" spans="2:13" ht="12.75" x14ac:dyDescent="0.2">
      <c r="B351" s="29"/>
      <c r="C351" s="29"/>
      <c r="D351" s="30"/>
      <c r="E351" s="30"/>
      <c r="F351" s="30"/>
      <c r="G351" s="30"/>
      <c r="H351" s="30"/>
      <c r="I351" s="25">
        <f>IF(ISERR(Cálculos!AA329),0,Cálculos!AA329)</f>
        <v>0</v>
      </c>
      <c r="J351" s="25">
        <f>IF(ISERR(Cálculos!AB329),0,Cálculos!AB329)</f>
        <v>0</v>
      </c>
      <c r="K351" s="41" t="str">
        <f t="shared" si="10"/>
        <v/>
      </c>
      <c r="L351" s="25">
        <f>IF(ISERR(Cálculos!AC329),0,Cálculos!AC329)</f>
        <v>0</v>
      </c>
      <c r="M351" s="41" t="str">
        <f t="shared" si="11"/>
        <v/>
      </c>
    </row>
    <row r="352" spans="2:13" ht="12.75" x14ac:dyDescent="0.2">
      <c r="B352" s="29"/>
      <c r="C352" s="29"/>
      <c r="D352" s="30"/>
      <c r="E352" s="30"/>
      <c r="F352" s="30"/>
      <c r="G352" s="30"/>
      <c r="H352" s="30"/>
      <c r="I352" s="25">
        <f>IF(ISERR(Cálculos!AA330),0,Cálculos!AA330)</f>
        <v>0</v>
      </c>
      <c r="J352" s="25">
        <f>IF(ISERR(Cálculos!AB330),0,Cálculos!AB330)</f>
        <v>0</v>
      </c>
      <c r="K352" s="41" t="str">
        <f t="shared" si="10"/>
        <v/>
      </c>
      <c r="L352" s="25">
        <f>IF(ISERR(Cálculos!AC330),0,Cálculos!AC330)</f>
        <v>0</v>
      </c>
      <c r="M352" s="41" t="str">
        <f t="shared" si="11"/>
        <v/>
      </c>
    </row>
    <row r="353" spans="2:13" ht="12.75" x14ac:dyDescent="0.2">
      <c r="B353" s="29"/>
      <c r="C353" s="29"/>
      <c r="D353" s="30"/>
      <c r="E353" s="30"/>
      <c r="F353" s="30"/>
      <c r="G353" s="30"/>
      <c r="H353" s="30"/>
      <c r="I353" s="25">
        <f>IF(ISERR(Cálculos!AA331),0,Cálculos!AA331)</f>
        <v>0</v>
      </c>
      <c r="J353" s="25">
        <f>IF(ISERR(Cálculos!AB331),0,Cálculos!AB331)</f>
        <v>0</v>
      </c>
      <c r="K353" s="41" t="str">
        <f t="shared" si="10"/>
        <v/>
      </c>
      <c r="L353" s="25">
        <f>IF(ISERR(Cálculos!AC331),0,Cálculos!AC331)</f>
        <v>0</v>
      </c>
      <c r="M353" s="41" t="str">
        <f t="shared" si="11"/>
        <v/>
      </c>
    </row>
    <row r="354" spans="2:13" ht="12.75" x14ac:dyDescent="0.2">
      <c r="B354" s="29"/>
      <c r="C354" s="29"/>
      <c r="D354" s="30"/>
      <c r="E354" s="30"/>
      <c r="F354" s="30"/>
      <c r="G354" s="30"/>
      <c r="H354" s="30"/>
      <c r="I354" s="25">
        <f>IF(ISERR(Cálculos!AA332),0,Cálculos!AA332)</f>
        <v>0</v>
      </c>
      <c r="J354" s="25">
        <f>IF(ISERR(Cálculos!AB332),0,Cálculos!AB332)</f>
        <v>0</v>
      </c>
      <c r="K354" s="41" t="str">
        <f t="shared" si="10"/>
        <v/>
      </c>
      <c r="L354" s="25">
        <f>IF(ISERR(Cálculos!AC332),0,Cálculos!AC332)</f>
        <v>0</v>
      </c>
      <c r="M354" s="41" t="str">
        <f t="shared" si="11"/>
        <v/>
      </c>
    </row>
    <row r="355" spans="2:13" ht="12.75" x14ac:dyDescent="0.2">
      <c r="B355" s="29"/>
      <c r="C355" s="29"/>
      <c r="D355" s="30"/>
      <c r="E355" s="30"/>
      <c r="F355" s="30"/>
      <c r="G355" s="30"/>
      <c r="H355" s="30"/>
      <c r="I355" s="25">
        <f>IF(ISERR(Cálculos!AA333),0,Cálculos!AA333)</f>
        <v>0</v>
      </c>
      <c r="J355" s="25">
        <f>IF(ISERR(Cálculos!AB333),0,Cálculos!AB333)</f>
        <v>0</v>
      </c>
      <c r="K355" s="41" t="str">
        <f t="shared" si="10"/>
        <v/>
      </c>
      <c r="L355" s="25">
        <f>IF(ISERR(Cálculos!AC333),0,Cálculos!AC333)</f>
        <v>0</v>
      </c>
      <c r="M355" s="41" t="str">
        <f t="shared" si="11"/>
        <v/>
      </c>
    </row>
    <row r="356" spans="2:13" ht="12.75" x14ac:dyDescent="0.2">
      <c r="B356" s="29"/>
      <c r="C356" s="29"/>
      <c r="D356" s="30"/>
      <c r="E356" s="30"/>
      <c r="F356" s="30"/>
      <c r="G356" s="30"/>
      <c r="H356" s="30"/>
      <c r="I356" s="25">
        <f>IF(ISERR(Cálculos!AA334),0,Cálculos!AA334)</f>
        <v>0</v>
      </c>
      <c r="J356" s="25">
        <f>IF(ISERR(Cálculos!AB334),0,Cálculos!AB334)</f>
        <v>0</v>
      </c>
      <c r="K356" s="41" t="str">
        <f t="shared" si="10"/>
        <v/>
      </c>
      <c r="L356" s="25">
        <f>IF(ISERR(Cálculos!AC334),0,Cálculos!AC334)</f>
        <v>0</v>
      </c>
      <c r="M356" s="41" t="str">
        <f t="shared" si="11"/>
        <v/>
      </c>
    </row>
    <row r="357" spans="2:13" ht="12.75" x14ac:dyDescent="0.2">
      <c r="B357" s="29"/>
      <c r="C357" s="29"/>
      <c r="D357" s="30"/>
      <c r="E357" s="30"/>
      <c r="F357" s="30"/>
      <c r="G357" s="30"/>
      <c r="H357" s="30"/>
      <c r="I357" s="25">
        <f>IF(ISERR(Cálculos!AA335),0,Cálculos!AA335)</f>
        <v>0</v>
      </c>
      <c r="J357" s="25">
        <f>IF(ISERR(Cálculos!AB335),0,Cálculos!AB335)</f>
        <v>0</v>
      </c>
      <c r="K357" s="41" t="str">
        <f t="shared" si="10"/>
        <v/>
      </c>
      <c r="L357" s="25">
        <f>IF(ISERR(Cálculos!AC335),0,Cálculos!AC335)</f>
        <v>0</v>
      </c>
      <c r="M357" s="41" t="str">
        <f t="shared" si="11"/>
        <v/>
      </c>
    </row>
    <row r="358" spans="2:13" ht="12.75" x14ac:dyDescent="0.2">
      <c r="B358" s="29"/>
      <c r="C358" s="29"/>
      <c r="D358" s="30"/>
      <c r="E358" s="30"/>
      <c r="F358" s="30"/>
      <c r="G358" s="30"/>
      <c r="H358" s="30"/>
      <c r="I358" s="25">
        <f>IF(ISERR(Cálculos!AA336),0,Cálculos!AA336)</f>
        <v>0</v>
      </c>
      <c r="J358" s="25">
        <f>IF(ISERR(Cálculos!AB336),0,Cálculos!AB336)</f>
        <v>0</v>
      </c>
      <c r="K358" s="41" t="str">
        <f t="shared" si="10"/>
        <v/>
      </c>
      <c r="L358" s="25">
        <f>IF(ISERR(Cálculos!AC336),0,Cálculos!AC336)</f>
        <v>0</v>
      </c>
      <c r="M358" s="41" t="str">
        <f t="shared" si="11"/>
        <v/>
      </c>
    </row>
    <row r="359" spans="2:13" ht="12.75" x14ac:dyDescent="0.2">
      <c r="B359" s="29"/>
      <c r="C359" s="29"/>
      <c r="D359" s="30"/>
      <c r="E359" s="30"/>
      <c r="F359" s="30"/>
      <c r="G359" s="30"/>
      <c r="H359" s="30"/>
      <c r="I359" s="25">
        <f>IF(ISERR(Cálculos!AA337),0,Cálculos!AA337)</f>
        <v>0</v>
      </c>
      <c r="J359" s="25">
        <f>IF(ISERR(Cálculos!AB337),0,Cálculos!AB337)</f>
        <v>0</v>
      </c>
      <c r="K359" s="41" t="str">
        <f t="shared" si="10"/>
        <v/>
      </c>
      <c r="L359" s="25">
        <f>IF(ISERR(Cálculos!AC337),0,Cálculos!AC337)</f>
        <v>0</v>
      </c>
      <c r="M359" s="41" t="str">
        <f t="shared" si="11"/>
        <v/>
      </c>
    </row>
    <row r="360" spans="2:13" ht="12.75" x14ac:dyDescent="0.2">
      <c r="B360" s="29"/>
      <c r="C360" s="29"/>
      <c r="D360" s="30"/>
      <c r="E360" s="30"/>
      <c r="F360" s="30"/>
      <c r="G360" s="30"/>
      <c r="H360" s="30"/>
      <c r="I360" s="25">
        <f>IF(ISERR(Cálculos!AA338),0,Cálculos!AA338)</f>
        <v>0</v>
      </c>
      <c r="J360" s="25">
        <f>IF(ISERR(Cálculos!AB338),0,Cálculos!AB338)</f>
        <v>0</v>
      </c>
      <c r="K360" s="41" t="str">
        <f t="shared" si="10"/>
        <v/>
      </c>
      <c r="L360" s="25">
        <f>IF(ISERR(Cálculos!AC338),0,Cálculos!AC338)</f>
        <v>0</v>
      </c>
      <c r="M360" s="41" t="str">
        <f t="shared" si="11"/>
        <v/>
      </c>
    </row>
    <row r="361" spans="2:13" ht="12.75" x14ac:dyDescent="0.2">
      <c r="B361" s="29"/>
      <c r="C361" s="29"/>
      <c r="D361" s="30"/>
      <c r="E361" s="30"/>
      <c r="F361" s="30"/>
      <c r="G361" s="30"/>
      <c r="H361" s="30"/>
      <c r="I361" s="25">
        <f>IF(ISERR(Cálculos!AA339),0,Cálculos!AA339)</f>
        <v>0</v>
      </c>
      <c r="J361" s="25">
        <f>IF(ISERR(Cálculos!AB339),0,Cálculos!AB339)</f>
        <v>0</v>
      </c>
      <c r="K361" s="41" t="str">
        <f t="shared" si="10"/>
        <v/>
      </c>
      <c r="L361" s="25">
        <f>IF(ISERR(Cálculos!AC339),0,Cálculos!AC339)</f>
        <v>0</v>
      </c>
      <c r="M361" s="41" t="str">
        <f t="shared" si="11"/>
        <v/>
      </c>
    </row>
    <row r="362" spans="2:13" ht="12.75" x14ac:dyDescent="0.2">
      <c r="B362" s="29"/>
      <c r="C362" s="29"/>
      <c r="D362" s="30"/>
      <c r="E362" s="30"/>
      <c r="F362" s="30"/>
      <c r="G362" s="30"/>
      <c r="H362" s="30"/>
      <c r="I362" s="25">
        <f>IF(ISERR(Cálculos!AA340),0,Cálculos!AA340)</f>
        <v>0</v>
      </c>
      <c r="J362" s="25">
        <f>IF(ISERR(Cálculos!AB340),0,Cálculos!AB340)</f>
        <v>0</v>
      </c>
      <c r="K362" s="41" t="str">
        <f t="shared" si="10"/>
        <v/>
      </c>
      <c r="L362" s="25">
        <f>IF(ISERR(Cálculos!AC340),0,Cálculos!AC340)</f>
        <v>0</v>
      </c>
      <c r="M362" s="41" t="str">
        <f t="shared" si="11"/>
        <v/>
      </c>
    </row>
    <row r="363" spans="2:13" ht="12.75" x14ac:dyDescent="0.2">
      <c r="B363" s="29"/>
      <c r="C363" s="29"/>
      <c r="D363" s="30"/>
      <c r="E363" s="30"/>
      <c r="F363" s="30"/>
      <c r="G363" s="30"/>
      <c r="H363" s="30"/>
      <c r="I363" s="25">
        <f>IF(ISERR(Cálculos!AA341),0,Cálculos!AA341)</f>
        <v>0</v>
      </c>
      <c r="J363" s="25">
        <f>IF(ISERR(Cálculos!AB341),0,Cálculos!AB341)</f>
        <v>0</v>
      </c>
      <c r="K363" s="41" t="str">
        <f t="shared" si="10"/>
        <v/>
      </c>
      <c r="L363" s="25">
        <f>IF(ISERR(Cálculos!AC341),0,Cálculos!AC341)</f>
        <v>0</v>
      </c>
      <c r="M363" s="41" t="str">
        <f t="shared" si="11"/>
        <v/>
      </c>
    </row>
    <row r="364" spans="2:13" ht="12.75" x14ac:dyDescent="0.2">
      <c r="B364" s="29"/>
      <c r="C364" s="29"/>
      <c r="D364" s="30"/>
      <c r="E364" s="30"/>
      <c r="F364" s="30"/>
      <c r="G364" s="30"/>
      <c r="H364" s="30"/>
      <c r="I364" s="25">
        <f>IF(ISERR(Cálculos!AA342),0,Cálculos!AA342)</f>
        <v>0</v>
      </c>
      <c r="J364" s="25">
        <f>IF(ISERR(Cálculos!AB342),0,Cálculos!AB342)</f>
        <v>0</v>
      </c>
      <c r="K364" s="41" t="str">
        <f t="shared" si="10"/>
        <v/>
      </c>
      <c r="L364" s="25">
        <f>IF(ISERR(Cálculos!AC342),0,Cálculos!AC342)</f>
        <v>0</v>
      </c>
      <c r="M364" s="41" t="str">
        <f t="shared" si="11"/>
        <v/>
      </c>
    </row>
    <row r="365" spans="2:13" ht="12.75" x14ac:dyDescent="0.2">
      <c r="B365" s="29"/>
      <c r="C365" s="29"/>
      <c r="D365" s="30"/>
      <c r="E365" s="30"/>
      <c r="F365" s="30"/>
      <c r="G365" s="30"/>
      <c r="H365" s="30"/>
      <c r="I365" s="25">
        <f>IF(ISERR(Cálculos!AA343),0,Cálculos!AA343)</f>
        <v>0</v>
      </c>
      <c r="J365" s="25">
        <f>IF(ISERR(Cálculos!AB343),0,Cálculos!AB343)</f>
        <v>0</v>
      </c>
      <c r="K365" s="41" t="str">
        <f t="shared" si="10"/>
        <v/>
      </c>
      <c r="L365" s="25">
        <f>IF(ISERR(Cálculos!AC343),0,Cálculos!AC343)</f>
        <v>0</v>
      </c>
      <c r="M365" s="41" t="str">
        <f t="shared" si="11"/>
        <v/>
      </c>
    </row>
    <row r="366" spans="2:13" ht="12.75" x14ac:dyDescent="0.2">
      <c r="B366" s="29"/>
      <c r="C366" s="29"/>
      <c r="D366" s="30"/>
      <c r="E366" s="30"/>
      <c r="F366" s="30"/>
      <c r="G366" s="30"/>
      <c r="H366" s="30"/>
      <c r="I366" s="25">
        <f>IF(ISERR(Cálculos!AA344),0,Cálculos!AA344)</f>
        <v>0</v>
      </c>
      <c r="J366" s="25">
        <f>IF(ISERR(Cálculos!AB344),0,Cálculos!AB344)</f>
        <v>0</v>
      </c>
      <c r="K366" s="41" t="str">
        <f t="shared" si="10"/>
        <v/>
      </c>
      <c r="L366" s="25">
        <f>IF(ISERR(Cálculos!AC344),0,Cálculos!AC344)</f>
        <v>0</v>
      </c>
      <c r="M366" s="41" t="str">
        <f t="shared" si="11"/>
        <v/>
      </c>
    </row>
    <row r="367" spans="2:13" ht="12.75" x14ac:dyDescent="0.2">
      <c r="B367" s="29"/>
      <c r="C367" s="29"/>
      <c r="D367" s="30"/>
      <c r="E367" s="30"/>
      <c r="F367" s="30"/>
      <c r="G367" s="30"/>
      <c r="H367" s="30"/>
      <c r="I367" s="25">
        <f>IF(ISERR(Cálculos!AA345),0,Cálculos!AA345)</f>
        <v>0</v>
      </c>
      <c r="J367" s="25">
        <f>IF(ISERR(Cálculos!AB345),0,Cálculos!AB345)</f>
        <v>0</v>
      </c>
      <c r="K367" s="41" t="str">
        <f t="shared" si="10"/>
        <v/>
      </c>
      <c r="L367" s="25">
        <f>IF(ISERR(Cálculos!AC345),0,Cálculos!AC345)</f>
        <v>0</v>
      </c>
      <c r="M367" s="41" t="str">
        <f t="shared" si="11"/>
        <v/>
      </c>
    </row>
    <row r="368" spans="2:13" ht="12.75" x14ac:dyDescent="0.2">
      <c r="B368" s="29"/>
      <c r="C368" s="29"/>
      <c r="D368" s="30"/>
      <c r="E368" s="30"/>
      <c r="F368" s="30"/>
      <c r="G368" s="30"/>
      <c r="H368" s="30"/>
      <c r="I368" s="25">
        <f>IF(ISERR(Cálculos!AA346),0,Cálculos!AA346)</f>
        <v>0</v>
      </c>
      <c r="J368" s="25">
        <f>IF(ISERR(Cálculos!AB346),0,Cálculos!AB346)</f>
        <v>0</v>
      </c>
      <c r="K368" s="41" t="str">
        <f t="shared" si="10"/>
        <v/>
      </c>
      <c r="L368" s="25">
        <f>IF(ISERR(Cálculos!AC346),0,Cálculos!AC346)</f>
        <v>0</v>
      </c>
      <c r="M368" s="41" t="str">
        <f t="shared" si="11"/>
        <v/>
      </c>
    </row>
    <row r="369" spans="2:13" ht="12.75" x14ac:dyDescent="0.2">
      <c r="B369" s="29"/>
      <c r="C369" s="29"/>
      <c r="D369" s="30"/>
      <c r="E369" s="30"/>
      <c r="F369" s="30"/>
      <c r="G369" s="30"/>
      <c r="H369" s="30"/>
      <c r="I369" s="25">
        <f>IF(ISERR(Cálculos!AA347),0,Cálculos!AA347)</f>
        <v>0</v>
      </c>
      <c r="J369" s="25">
        <f>IF(ISERR(Cálculos!AB347),0,Cálculos!AB347)</f>
        <v>0</v>
      </c>
      <c r="K369" s="41" t="str">
        <f t="shared" si="10"/>
        <v/>
      </c>
      <c r="L369" s="25">
        <f>IF(ISERR(Cálculos!AC347),0,Cálculos!AC347)</f>
        <v>0</v>
      </c>
      <c r="M369" s="41" t="str">
        <f t="shared" si="11"/>
        <v/>
      </c>
    </row>
    <row r="370" spans="2:13" ht="12.75" x14ac:dyDescent="0.2">
      <c r="B370" s="29"/>
      <c r="C370" s="29"/>
      <c r="D370" s="30"/>
      <c r="E370" s="30"/>
      <c r="F370" s="30"/>
      <c r="G370" s="30"/>
      <c r="H370" s="30"/>
      <c r="I370" s="25">
        <f>IF(ISERR(Cálculos!AA348),0,Cálculos!AA348)</f>
        <v>0</v>
      </c>
      <c r="J370" s="25">
        <f>IF(ISERR(Cálculos!AB348),0,Cálculos!AB348)</f>
        <v>0</v>
      </c>
      <c r="K370" s="41" t="str">
        <f t="shared" si="10"/>
        <v/>
      </c>
      <c r="L370" s="25">
        <f>IF(ISERR(Cálculos!AC348),0,Cálculos!AC348)</f>
        <v>0</v>
      </c>
      <c r="M370" s="41" t="str">
        <f t="shared" si="11"/>
        <v/>
      </c>
    </row>
    <row r="371" spans="2:13" ht="12.75" x14ac:dyDescent="0.2">
      <c r="B371" s="29"/>
      <c r="C371" s="29"/>
      <c r="D371" s="30"/>
      <c r="E371" s="30"/>
      <c r="F371" s="30"/>
      <c r="G371" s="30"/>
      <c r="H371" s="30"/>
      <c r="I371" s="25">
        <f>IF(ISERR(Cálculos!AA349),0,Cálculos!AA349)</f>
        <v>0</v>
      </c>
      <c r="J371" s="25">
        <f>IF(ISERR(Cálculos!AB349),0,Cálculos!AB349)</f>
        <v>0</v>
      </c>
      <c r="K371" s="41" t="str">
        <f t="shared" si="10"/>
        <v/>
      </c>
      <c r="L371" s="25">
        <f>IF(ISERR(Cálculos!AC349),0,Cálculos!AC349)</f>
        <v>0</v>
      </c>
      <c r="M371" s="41" t="str">
        <f t="shared" si="11"/>
        <v/>
      </c>
    </row>
    <row r="372" spans="2:13" ht="12.75" x14ac:dyDescent="0.2">
      <c r="B372" s="29"/>
      <c r="C372" s="29"/>
      <c r="D372" s="30"/>
      <c r="E372" s="30"/>
      <c r="F372" s="30"/>
      <c r="G372" s="30"/>
      <c r="H372" s="30"/>
      <c r="I372" s="25">
        <f>IF(ISERR(Cálculos!AA350),0,Cálculos!AA350)</f>
        <v>0</v>
      </c>
      <c r="J372" s="25">
        <f>IF(ISERR(Cálculos!AB350),0,Cálculos!AB350)</f>
        <v>0</v>
      </c>
      <c r="K372" s="41" t="str">
        <f t="shared" si="10"/>
        <v/>
      </c>
      <c r="L372" s="25">
        <f>IF(ISERR(Cálculos!AC350),0,Cálculos!AC350)</f>
        <v>0</v>
      </c>
      <c r="M372" s="41" t="str">
        <f t="shared" si="11"/>
        <v/>
      </c>
    </row>
    <row r="373" spans="2:13" ht="12.75" x14ac:dyDescent="0.2">
      <c r="B373" s="29"/>
      <c r="C373" s="29"/>
      <c r="D373" s="30"/>
      <c r="E373" s="30"/>
      <c r="F373" s="30"/>
      <c r="G373" s="30"/>
      <c r="H373" s="30"/>
      <c r="I373" s="25">
        <f>IF(ISERR(Cálculos!AA351),0,Cálculos!AA351)</f>
        <v>0</v>
      </c>
      <c r="J373" s="25">
        <f>IF(ISERR(Cálculos!AB351),0,Cálculos!AB351)</f>
        <v>0</v>
      </c>
      <c r="K373" s="41" t="str">
        <f t="shared" si="10"/>
        <v/>
      </c>
      <c r="L373" s="25">
        <f>IF(ISERR(Cálculos!AC351),0,Cálculos!AC351)</f>
        <v>0</v>
      </c>
      <c r="M373" s="41" t="str">
        <f t="shared" si="11"/>
        <v/>
      </c>
    </row>
    <row r="374" spans="2:13" ht="12.75" x14ac:dyDescent="0.2">
      <c r="B374" s="29"/>
      <c r="C374" s="29"/>
      <c r="D374" s="30"/>
      <c r="E374" s="30"/>
      <c r="F374" s="30"/>
      <c r="G374" s="30"/>
      <c r="H374" s="30"/>
      <c r="I374" s="25">
        <f>IF(ISERR(Cálculos!AA352),0,Cálculos!AA352)</f>
        <v>0</v>
      </c>
      <c r="J374" s="25">
        <f>IF(ISERR(Cálculos!AB352),0,Cálculos!AB352)</f>
        <v>0</v>
      </c>
      <c r="K374" s="41" t="str">
        <f t="shared" si="10"/>
        <v/>
      </c>
      <c r="L374" s="25">
        <f>IF(ISERR(Cálculos!AC352),0,Cálculos!AC352)</f>
        <v>0</v>
      </c>
      <c r="M374" s="41" t="str">
        <f t="shared" si="11"/>
        <v/>
      </c>
    </row>
    <row r="375" spans="2:13" ht="12.75" x14ac:dyDescent="0.2">
      <c r="B375" s="29"/>
      <c r="C375" s="29"/>
      <c r="D375" s="30"/>
      <c r="E375" s="30"/>
      <c r="F375" s="30"/>
      <c r="G375" s="30"/>
      <c r="H375" s="30"/>
      <c r="I375" s="25">
        <f>IF(ISERR(Cálculos!AA353),0,Cálculos!AA353)</f>
        <v>0</v>
      </c>
      <c r="J375" s="25">
        <f>IF(ISERR(Cálculos!AB353),0,Cálculos!AB353)</f>
        <v>0</v>
      </c>
      <c r="K375" s="41" t="str">
        <f t="shared" si="10"/>
        <v/>
      </c>
      <c r="L375" s="25">
        <f>IF(ISERR(Cálculos!AC353),0,Cálculos!AC353)</f>
        <v>0</v>
      </c>
      <c r="M375" s="41" t="str">
        <f t="shared" si="11"/>
        <v/>
      </c>
    </row>
    <row r="376" spans="2:13" ht="12.75" x14ac:dyDescent="0.2">
      <c r="B376" s="29"/>
      <c r="C376" s="29"/>
      <c r="D376" s="30"/>
      <c r="E376" s="30"/>
      <c r="F376" s="30"/>
      <c r="G376" s="30"/>
      <c r="H376" s="30"/>
      <c r="I376" s="25">
        <f>IF(ISERR(Cálculos!AA354),0,Cálculos!AA354)</f>
        <v>0</v>
      </c>
      <c r="J376" s="25">
        <f>IF(ISERR(Cálculos!AB354),0,Cálculos!AB354)</f>
        <v>0</v>
      </c>
      <c r="K376" s="41" t="str">
        <f t="shared" si="10"/>
        <v/>
      </c>
      <c r="L376" s="25">
        <f>IF(ISERR(Cálculos!AC354),0,Cálculos!AC354)</f>
        <v>0</v>
      </c>
      <c r="M376" s="41" t="str">
        <f t="shared" si="11"/>
        <v/>
      </c>
    </row>
    <row r="377" spans="2:13" ht="12.75" x14ac:dyDescent="0.2">
      <c r="B377" s="29"/>
      <c r="C377" s="29"/>
      <c r="D377" s="30"/>
      <c r="E377" s="30"/>
      <c r="F377" s="30"/>
      <c r="G377" s="30"/>
      <c r="H377" s="30"/>
      <c r="I377" s="25">
        <f>IF(ISERR(Cálculos!AA355),0,Cálculos!AA355)</f>
        <v>0</v>
      </c>
      <c r="J377" s="25">
        <f>IF(ISERR(Cálculos!AB355),0,Cálculos!AB355)</f>
        <v>0</v>
      </c>
      <c r="K377" s="41" t="str">
        <f t="shared" si="10"/>
        <v/>
      </c>
      <c r="L377" s="25">
        <f>IF(ISERR(Cálculos!AC355),0,Cálculos!AC355)</f>
        <v>0</v>
      </c>
      <c r="M377" s="41" t="str">
        <f t="shared" si="11"/>
        <v/>
      </c>
    </row>
    <row r="378" spans="2:13" ht="12.75" x14ac:dyDescent="0.2">
      <c r="B378" s="29"/>
      <c r="C378" s="29"/>
      <c r="D378" s="30"/>
      <c r="E378" s="30"/>
      <c r="F378" s="30"/>
      <c r="G378" s="30"/>
      <c r="H378" s="30"/>
      <c r="I378" s="25">
        <f>IF(ISERR(Cálculos!AA356),0,Cálculos!AA356)</f>
        <v>0</v>
      </c>
      <c r="J378" s="25">
        <f>IF(ISERR(Cálculos!AB356),0,Cálculos!AB356)</f>
        <v>0</v>
      </c>
      <c r="K378" s="41" t="str">
        <f t="shared" si="10"/>
        <v/>
      </c>
      <c r="L378" s="25">
        <f>IF(ISERR(Cálculos!AC356),0,Cálculos!AC356)</f>
        <v>0</v>
      </c>
      <c r="M378" s="41" t="str">
        <f t="shared" si="11"/>
        <v/>
      </c>
    </row>
    <row r="379" spans="2:13" ht="12.75" x14ac:dyDescent="0.2">
      <c r="B379" s="29"/>
      <c r="C379" s="29"/>
      <c r="D379" s="30"/>
      <c r="E379" s="30"/>
      <c r="F379" s="30"/>
      <c r="G379" s="30"/>
      <c r="H379" s="30"/>
      <c r="I379" s="25">
        <f>IF(ISERR(Cálculos!AA357),0,Cálculos!AA357)</f>
        <v>0</v>
      </c>
      <c r="J379" s="25">
        <f>IF(ISERR(Cálculos!AB357),0,Cálculos!AB357)</f>
        <v>0</v>
      </c>
      <c r="K379" s="41" t="str">
        <f t="shared" si="10"/>
        <v/>
      </c>
      <c r="L379" s="25">
        <f>IF(ISERR(Cálculos!AC357),0,Cálculos!AC357)</f>
        <v>0</v>
      </c>
      <c r="M379" s="41" t="str">
        <f t="shared" si="11"/>
        <v/>
      </c>
    </row>
    <row r="380" spans="2:13" ht="12.75" x14ac:dyDescent="0.2">
      <c r="B380" s="29"/>
      <c r="C380" s="29"/>
      <c r="D380" s="30"/>
      <c r="E380" s="30"/>
      <c r="F380" s="30"/>
      <c r="G380" s="30"/>
      <c r="H380" s="30"/>
      <c r="I380" s="25">
        <f>IF(ISERR(Cálculos!AA358),0,Cálculos!AA358)</f>
        <v>0</v>
      </c>
      <c r="J380" s="25">
        <f>IF(ISERR(Cálculos!AB358),0,Cálculos!AB358)</f>
        <v>0</v>
      </c>
      <c r="K380" s="41" t="str">
        <f t="shared" si="10"/>
        <v/>
      </c>
      <c r="L380" s="25">
        <f>IF(ISERR(Cálculos!AC358),0,Cálculos!AC358)</f>
        <v>0</v>
      </c>
      <c r="M380" s="41" t="str">
        <f t="shared" si="11"/>
        <v/>
      </c>
    </row>
    <row r="381" spans="2:13" ht="12.75" x14ac:dyDescent="0.2">
      <c r="B381" s="29"/>
      <c r="C381" s="29"/>
      <c r="D381" s="30"/>
      <c r="E381" s="30"/>
      <c r="F381" s="30"/>
      <c r="G381" s="30"/>
      <c r="H381" s="30"/>
      <c r="I381" s="25">
        <f>IF(ISERR(Cálculos!AA359),0,Cálculos!AA359)</f>
        <v>0</v>
      </c>
      <c r="J381" s="25">
        <f>IF(ISERR(Cálculos!AB359),0,Cálculos!AB359)</f>
        <v>0</v>
      </c>
      <c r="K381" s="41" t="str">
        <f t="shared" si="10"/>
        <v/>
      </c>
      <c r="L381" s="25">
        <f>IF(ISERR(Cálculos!AC359),0,Cálculos!AC359)</f>
        <v>0</v>
      </c>
      <c r="M381" s="41" t="str">
        <f t="shared" si="11"/>
        <v/>
      </c>
    </row>
    <row r="382" spans="2:13" ht="12.75" x14ac:dyDescent="0.2">
      <c r="B382" s="29"/>
      <c r="C382" s="29"/>
      <c r="D382" s="30"/>
      <c r="E382" s="30"/>
      <c r="F382" s="30"/>
      <c r="G382" s="30"/>
      <c r="H382" s="30"/>
      <c r="I382" s="25">
        <f>IF(ISERR(Cálculos!AA360),0,Cálculos!AA360)</f>
        <v>0</v>
      </c>
      <c r="J382" s="25">
        <f>IF(ISERR(Cálculos!AB360),0,Cálculos!AB360)</f>
        <v>0</v>
      </c>
      <c r="K382" s="41" t="str">
        <f t="shared" si="10"/>
        <v/>
      </c>
      <c r="L382" s="25">
        <f>IF(ISERR(Cálculos!AC360),0,Cálculos!AC360)</f>
        <v>0</v>
      </c>
      <c r="M382" s="41" t="str">
        <f t="shared" si="11"/>
        <v/>
      </c>
    </row>
    <row r="383" spans="2:13" ht="12.75" x14ac:dyDescent="0.2">
      <c r="B383" s="29"/>
      <c r="C383" s="29"/>
      <c r="D383" s="30"/>
      <c r="E383" s="30"/>
      <c r="F383" s="30"/>
      <c r="G383" s="30"/>
      <c r="H383" s="30"/>
      <c r="I383" s="25">
        <f>IF(ISERR(Cálculos!AA361),0,Cálculos!AA361)</f>
        <v>0</v>
      </c>
      <c r="J383" s="25">
        <f>IF(ISERR(Cálculos!AB361),0,Cálculos!AB361)</f>
        <v>0</v>
      </c>
      <c r="K383" s="41" t="str">
        <f t="shared" si="10"/>
        <v/>
      </c>
      <c r="L383" s="25">
        <f>IF(ISERR(Cálculos!AC361),0,Cálculos!AC361)</f>
        <v>0</v>
      </c>
      <c r="M383" s="41" t="str">
        <f t="shared" si="11"/>
        <v/>
      </c>
    </row>
    <row r="384" spans="2:13" ht="12.75" x14ac:dyDescent="0.2">
      <c r="B384" s="29"/>
      <c r="C384" s="29"/>
      <c r="D384" s="30"/>
      <c r="E384" s="30"/>
      <c r="F384" s="30"/>
      <c r="G384" s="30"/>
      <c r="H384" s="30"/>
      <c r="I384" s="25">
        <f>IF(ISERR(Cálculos!AA362),0,Cálculos!AA362)</f>
        <v>0</v>
      </c>
      <c r="J384" s="25">
        <f>IF(ISERR(Cálculos!AB362),0,Cálculos!AB362)</f>
        <v>0</v>
      </c>
      <c r="K384" s="41" t="str">
        <f t="shared" si="10"/>
        <v/>
      </c>
      <c r="L384" s="25">
        <f>IF(ISERR(Cálculos!AC362),0,Cálculos!AC362)</f>
        <v>0</v>
      </c>
      <c r="M384" s="41" t="str">
        <f t="shared" si="11"/>
        <v/>
      </c>
    </row>
    <row r="385" spans="2:13" ht="12.75" x14ac:dyDescent="0.2">
      <c r="B385" s="29"/>
      <c r="C385" s="29"/>
      <c r="D385" s="30"/>
      <c r="E385" s="30"/>
      <c r="F385" s="30"/>
      <c r="G385" s="30"/>
      <c r="H385" s="30"/>
      <c r="I385" s="25">
        <f>IF(ISERR(Cálculos!AA363),0,Cálculos!AA363)</f>
        <v>0</v>
      </c>
      <c r="J385" s="25">
        <f>IF(ISERR(Cálculos!AB363),0,Cálculos!AB363)</f>
        <v>0</v>
      </c>
      <c r="K385" s="41" t="str">
        <f t="shared" si="10"/>
        <v/>
      </c>
      <c r="L385" s="25">
        <f>IF(ISERR(Cálculos!AC363),0,Cálculos!AC363)</f>
        <v>0</v>
      </c>
      <c r="M385" s="41" t="str">
        <f t="shared" si="11"/>
        <v/>
      </c>
    </row>
    <row r="386" spans="2:13" ht="12.75" x14ac:dyDescent="0.2">
      <c r="B386" s="29"/>
      <c r="C386" s="29"/>
      <c r="D386" s="30"/>
      <c r="E386" s="30"/>
      <c r="F386" s="30"/>
      <c r="G386" s="30"/>
      <c r="H386" s="30"/>
      <c r="I386" s="25">
        <f>IF(ISERR(Cálculos!AA364),0,Cálculos!AA364)</f>
        <v>0</v>
      </c>
      <c r="J386" s="25">
        <f>IF(ISERR(Cálculos!AB364),0,Cálculos!AB364)</f>
        <v>0</v>
      </c>
      <c r="K386" s="41" t="str">
        <f t="shared" si="10"/>
        <v/>
      </c>
      <c r="L386" s="25">
        <f>IF(ISERR(Cálculos!AC364),0,Cálculos!AC364)</f>
        <v>0</v>
      </c>
      <c r="M386" s="41" t="str">
        <f t="shared" si="11"/>
        <v/>
      </c>
    </row>
    <row r="387" spans="2:13" ht="12.75" x14ac:dyDescent="0.2">
      <c r="B387" s="29"/>
      <c r="C387" s="29"/>
      <c r="D387" s="30"/>
      <c r="E387" s="30"/>
      <c r="F387" s="30"/>
      <c r="G387" s="30"/>
      <c r="H387" s="30"/>
      <c r="I387" s="25">
        <f>IF(ISERR(Cálculos!AA365),0,Cálculos!AA365)</f>
        <v>0</v>
      </c>
      <c r="J387" s="25">
        <f>IF(ISERR(Cálculos!AB365),0,Cálculos!AB365)</f>
        <v>0</v>
      </c>
      <c r="K387" s="41" t="str">
        <f t="shared" si="10"/>
        <v/>
      </c>
      <c r="L387" s="25">
        <f>IF(ISERR(Cálculos!AC365),0,Cálculos!AC365)</f>
        <v>0</v>
      </c>
      <c r="M387" s="41" t="str">
        <f t="shared" si="11"/>
        <v/>
      </c>
    </row>
    <row r="388" spans="2:13" ht="12.75" x14ac:dyDescent="0.2">
      <c r="B388" s="29"/>
      <c r="C388" s="29"/>
      <c r="D388" s="30"/>
      <c r="E388" s="30"/>
      <c r="F388" s="30"/>
      <c r="G388" s="30"/>
      <c r="H388" s="30"/>
      <c r="I388" s="25">
        <f>IF(ISERR(Cálculos!AA366),0,Cálculos!AA366)</f>
        <v>0</v>
      </c>
      <c r="J388" s="25">
        <f>IF(ISERR(Cálculos!AB366),0,Cálculos!AB366)</f>
        <v>0</v>
      </c>
      <c r="K388" s="41" t="str">
        <f t="shared" si="10"/>
        <v/>
      </c>
      <c r="L388" s="25">
        <f>IF(ISERR(Cálculos!AC366),0,Cálculos!AC366)</f>
        <v>0</v>
      </c>
      <c r="M388" s="41" t="str">
        <f t="shared" si="11"/>
        <v/>
      </c>
    </row>
    <row r="389" spans="2:13" ht="12.75" x14ac:dyDescent="0.2">
      <c r="B389" s="29"/>
      <c r="C389" s="29"/>
      <c r="D389" s="30"/>
      <c r="E389" s="30"/>
      <c r="F389" s="30"/>
      <c r="G389" s="30"/>
      <c r="H389" s="30"/>
      <c r="I389" s="25">
        <f>IF(ISERR(Cálculos!AA367),0,Cálculos!AA367)</f>
        <v>0</v>
      </c>
      <c r="J389" s="25">
        <f>IF(ISERR(Cálculos!AB367),0,Cálculos!AB367)</f>
        <v>0</v>
      </c>
      <c r="K389" s="41" t="str">
        <f t="shared" si="10"/>
        <v/>
      </c>
      <c r="L389" s="25">
        <f>IF(ISERR(Cálculos!AC367),0,Cálculos!AC367)</f>
        <v>0</v>
      </c>
      <c r="M389" s="41" t="str">
        <f t="shared" si="11"/>
        <v/>
      </c>
    </row>
    <row r="390" spans="2:13" ht="12.75" x14ac:dyDescent="0.2">
      <c r="B390" s="29"/>
      <c r="C390" s="29"/>
      <c r="D390" s="30"/>
      <c r="E390" s="30"/>
      <c r="F390" s="30"/>
      <c r="G390" s="30"/>
      <c r="H390" s="30"/>
      <c r="I390" s="25">
        <f>IF(ISERR(Cálculos!AA368),0,Cálculos!AA368)</f>
        <v>0</v>
      </c>
      <c r="J390" s="25">
        <f>IF(ISERR(Cálculos!AB368),0,Cálculos!AB368)</f>
        <v>0</v>
      </c>
      <c r="K390" s="41" t="str">
        <f t="shared" si="10"/>
        <v/>
      </c>
      <c r="L390" s="25">
        <f>IF(ISERR(Cálculos!AC368),0,Cálculos!AC368)</f>
        <v>0</v>
      </c>
      <c r="M390" s="41" t="str">
        <f t="shared" si="11"/>
        <v/>
      </c>
    </row>
    <row r="391" spans="2:13" ht="12.75" x14ac:dyDescent="0.2">
      <c r="B391" s="29"/>
      <c r="C391" s="29"/>
      <c r="D391" s="30"/>
      <c r="E391" s="30"/>
      <c r="F391" s="30"/>
      <c r="G391" s="30"/>
      <c r="H391" s="30"/>
      <c r="I391" s="25">
        <f>IF(ISERR(Cálculos!AA369),0,Cálculos!AA369)</f>
        <v>0</v>
      </c>
      <c r="J391" s="25">
        <f>IF(ISERR(Cálculos!AB369),0,Cálculos!AB369)</f>
        <v>0</v>
      </c>
      <c r="K391" s="41" t="str">
        <f t="shared" si="10"/>
        <v/>
      </c>
      <c r="L391" s="25">
        <f>IF(ISERR(Cálculos!AC369),0,Cálculos!AC369)</f>
        <v>0</v>
      </c>
      <c r="M391" s="41" t="str">
        <f t="shared" si="11"/>
        <v/>
      </c>
    </row>
    <row r="392" spans="2:13" ht="12.75" x14ac:dyDescent="0.2">
      <c r="B392" s="29"/>
      <c r="C392" s="29"/>
      <c r="D392" s="30"/>
      <c r="E392" s="30"/>
      <c r="F392" s="30"/>
      <c r="G392" s="30"/>
      <c r="H392" s="30"/>
      <c r="I392" s="25">
        <f>IF(ISERR(Cálculos!AA370),0,Cálculos!AA370)</f>
        <v>0</v>
      </c>
      <c r="J392" s="25">
        <f>IF(ISERR(Cálculos!AB370),0,Cálculos!AB370)</f>
        <v>0</v>
      </c>
      <c r="K392" s="41" t="str">
        <f t="shared" si="10"/>
        <v/>
      </c>
      <c r="L392" s="25">
        <f>IF(ISERR(Cálculos!AC370),0,Cálculos!AC370)</f>
        <v>0</v>
      </c>
      <c r="M392" s="41" t="str">
        <f t="shared" si="11"/>
        <v/>
      </c>
    </row>
    <row r="393" spans="2:13" ht="12.75" x14ac:dyDescent="0.2">
      <c r="B393" s="29"/>
      <c r="C393" s="29"/>
      <c r="D393" s="30"/>
      <c r="E393" s="30"/>
      <c r="F393" s="30"/>
      <c r="G393" s="30"/>
      <c r="H393" s="30"/>
      <c r="I393" s="25">
        <f>IF(ISERR(Cálculos!AA371),0,Cálculos!AA371)</f>
        <v>0</v>
      </c>
      <c r="J393" s="25">
        <f>IF(ISERR(Cálculos!AB371),0,Cálculos!AB371)</f>
        <v>0</v>
      </c>
      <c r="K393" s="41" t="str">
        <f t="shared" si="10"/>
        <v/>
      </c>
      <c r="L393" s="25">
        <f>IF(ISERR(Cálculos!AC371),0,Cálculos!AC371)</f>
        <v>0</v>
      </c>
      <c r="M393" s="41" t="str">
        <f t="shared" si="11"/>
        <v/>
      </c>
    </row>
    <row r="394" spans="2:13" ht="12.75" x14ac:dyDescent="0.2">
      <c r="B394" s="29"/>
      <c r="C394" s="29"/>
      <c r="D394" s="30"/>
      <c r="E394" s="30"/>
      <c r="F394" s="30"/>
      <c r="G394" s="30"/>
      <c r="H394" s="30"/>
      <c r="I394" s="25">
        <f>IF(ISERR(Cálculos!AA372),0,Cálculos!AA372)</f>
        <v>0</v>
      </c>
      <c r="J394" s="25">
        <f>IF(ISERR(Cálculos!AB372),0,Cálculos!AB372)</f>
        <v>0</v>
      </c>
      <c r="K394" s="41" t="str">
        <f t="shared" si="10"/>
        <v/>
      </c>
      <c r="L394" s="25">
        <f>IF(ISERR(Cálculos!AC372),0,Cálculos!AC372)</f>
        <v>0</v>
      </c>
      <c r="M394" s="41" t="str">
        <f t="shared" si="11"/>
        <v/>
      </c>
    </row>
    <row r="395" spans="2:13" ht="12.75" x14ac:dyDescent="0.2">
      <c r="B395" s="29"/>
      <c r="C395" s="29"/>
      <c r="D395" s="30"/>
      <c r="E395" s="30"/>
      <c r="F395" s="30"/>
      <c r="G395" s="30"/>
      <c r="H395" s="30"/>
      <c r="I395" s="25">
        <f>IF(ISERR(Cálculos!AA373),0,Cálculos!AA373)</f>
        <v>0</v>
      </c>
      <c r="J395" s="25">
        <f>IF(ISERR(Cálculos!AB373),0,Cálculos!AB373)</f>
        <v>0</v>
      </c>
      <c r="K395" s="41" t="str">
        <f t="shared" si="10"/>
        <v/>
      </c>
      <c r="L395" s="25">
        <f>IF(ISERR(Cálculos!AC373),0,Cálculos!AC373)</f>
        <v>0</v>
      </c>
      <c r="M395" s="41" t="str">
        <f t="shared" si="11"/>
        <v/>
      </c>
    </row>
    <row r="396" spans="2:13" ht="12.75" x14ac:dyDescent="0.2">
      <c r="B396" s="29"/>
      <c r="C396" s="29"/>
      <c r="D396" s="30"/>
      <c r="E396" s="30"/>
      <c r="F396" s="30"/>
      <c r="G396" s="30"/>
      <c r="H396" s="30"/>
      <c r="I396" s="25">
        <f>IF(ISERR(Cálculos!AA374),0,Cálculos!AA374)</f>
        <v>0</v>
      </c>
      <c r="J396" s="25">
        <f>IF(ISERR(Cálculos!AB374),0,Cálculos!AB374)</f>
        <v>0</v>
      </c>
      <c r="K396" s="41" t="str">
        <f t="shared" si="10"/>
        <v/>
      </c>
      <c r="L396" s="25">
        <f>IF(ISERR(Cálculos!AC374),0,Cálculos!AC374)</f>
        <v>0</v>
      </c>
      <c r="M396" s="41" t="str">
        <f t="shared" si="11"/>
        <v/>
      </c>
    </row>
    <row r="397" spans="2:13" ht="12.75" x14ac:dyDescent="0.2">
      <c r="B397" s="29"/>
      <c r="C397" s="29"/>
      <c r="D397" s="30"/>
      <c r="E397" s="30"/>
      <c r="F397" s="30"/>
      <c r="G397" s="30"/>
      <c r="H397" s="30"/>
      <c r="I397" s="25">
        <f>IF(ISERR(Cálculos!AA375),0,Cálculos!AA375)</f>
        <v>0</v>
      </c>
      <c r="J397" s="25">
        <f>IF(ISERR(Cálculos!AB375),0,Cálculos!AB375)</f>
        <v>0</v>
      </c>
      <c r="K397" s="41" t="str">
        <f t="shared" si="10"/>
        <v/>
      </c>
      <c r="L397" s="25">
        <f>IF(ISERR(Cálculos!AC375),0,Cálculos!AC375)</f>
        <v>0</v>
      </c>
      <c r="M397" s="41" t="str">
        <f t="shared" si="11"/>
        <v/>
      </c>
    </row>
    <row r="398" spans="2:13" ht="12.75" x14ac:dyDescent="0.2">
      <c r="B398" s="29"/>
      <c r="C398" s="29"/>
      <c r="D398" s="30"/>
      <c r="E398" s="30"/>
      <c r="F398" s="30"/>
      <c r="G398" s="30"/>
      <c r="H398" s="30"/>
      <c r="I398" s="25">
        <f>IF(ISERR(Cálculos!AA376),0,Cálculos!AA376)</f>
        <v>0</v>
      </c>
      <c r="J398" s="25">
        <f>IF(ISERR(Cálculos!AB376),0,Cálculos!AB376)</f>
        <v>0</v>
      </c>
      <c r="K398" s="41" t="str">
        <f t="shared" si="10"/>
        <v/>
      </c>
      <c r="L398" s="25">
        <f>IF(ISERR(Cálculos!AC376),0,Cálculos!AC376)</f>
        <v>0</v>
      </c>
      <c r="M398" s="41" t="str">
        <f t="shared" si="11"/>
        <v/>
      </c>
    </row>
    <row r="399" spans="2:13" ht="12.75" x14ac:dyDescent="0.2">
      <c r="B399" s="29"/>
      <c r="C399" s="29"/>
      <c r="D399" s="30"/>
      <c r="E399" s="30"/>
      <c r="F399" s="30"/>
      <c r="G399" s="30"/>
      <c r="H399" s="30"/>
      <c r="I399" s="25">
        <f>IF(ISERR(Cálculos!AA377),0,Cálculos!AA377)</f>
        <v>0</v>
      </c>
      <c r="J399" s="25">
        <f>IF(ISERR(Cálculos!AB377),0,Cálculos!AB377)</f>
        <v>0</v>
      </c>
      <c r="K399" s="41" t="str">
        <f t="shared" si="10"/>
        <v/>
      </c>
      <c r="L399" s="25">
        <f>IF(ISERR(Cálculos!AC377),0,Cálculos!AC377)</f>
        <v>0</v>
      </c>
      <c r="M399" s="41" t="str">
        <f t="shared" si="11"/>
        <v/>
      </c>
    </row>
    <row r="400" spans="2:13" ht="12.75" x14ac:dyDescent="0.2">
      <c r="B400" s="29"/>
      <c r="C400" s="29"/>
      <c r="D400" s="30"/>
      <c r="E400" s="30"/>
      <c r="F400" s="30"/>
      <c r="G400" s="30"/>
      <c r="H400" s="30"/>
      <c r="I400" s="25">
        <f>IF(ISERR(Cálculos!AA378),0,Cálculos!AA378)</f>
        <v>0</v>
      </c>
      <c r="J400" s="25">
        <f>IF(ISERR(Cálculos!AB378),0,Cálculos!AB378)</f>
        <v>0</v>
      </c>
      <c r="K400" s="41" t="str">
        <f t="shared" si="10"/>
        <v/>
      </c>
      <c r="L400" s="25">
        <f>IF(ISERR(Cálculos!AC378),0,Cálculos!AC378)</f>
        <v>0</v>
      </c>
      <c r="M400" s="41" t="str">
        <f t="shared" si="11"/>
        <v/>
      </c>
    </row>
    <row r="401" spans="2:13" ht="12.75" x14ac:dyDescent="0.2">
      <c r="B401" s="29"/>
      <c r="C401" s="29"/>
      <c r="D401" s="30"/>
      <c r="E401" s="30"/>
      <c r="F401" s="30"/>
      <c r="G401" s="30"/>
      <c r="H401" s="30"/>
      <c r="I401" s="25">
        <f>IF(ISERR(Cálculos!AA379),0,Cálculos!AA379)</f>
        <v>0</v>
      </c>
      <c r="J401" s="25">
        <f>IF(ISERR(Cálculos!AB379),0,Cálculos!AB379)</f>
        <v>0</v>
      </c>
      <c r="K401" s="41" t="str">
        <f t="shared" si="10"/>
        <v/>
      </c>
      <c r="L401" s="25">
        <f>IF(ISERR(Cálculos!AC379),0,Cálculos!AC379)</f>
        <v>0</v>
      </c>
      <c r="M401" s="41" t="str">
        <f t="shared" si="11"/>
        <v/>
      </c>
    </row>
    <row r="402" spans="2:13" ht="12.75" x14ac:dyDescent="0.2">
      <c r="B402" s="29"/>
      <c r="C402" s="29"/>
      <c r="D402" s="30"/>
      <c r="E402" s="30"/>
      <c r="F402" s="30"/>
      <c r="G402" s="30"/>
      <c r="H402" s="30"/>
      <c r="I402" s="25">
        <f>IF(ISERR(Cálculos!AA380),0,Cálculos!AA380)</f>
        <v>0</v>
      </c>
      <c r="J402" s="25">
        <f>IF(ISERR(Cálculos!AB380),0,Cálculos!AB380)</f>
        <v>0</v>
      </c>
      <c r="K402" s="41" t="str">
        <f t="shared" si="10"/>
        <v/>
      </c>
      <c r="L402" s="25">
        <f>IF(ISERR(Cálculos!AC380),0,Cálculos!AC380)</f>
        <v>0</v>
      </c>
      <c r="M402" s="41" t="str">
        <f t="shared" si="11"/>
        <v/>
      </c>
    </row>
    <row r="403" spans="2:13" ht="12.75" x14ac:dyDescent="0.2">
      <c r="B403" s="29"/>
      <c r="C403" s="29"/>
      <c r="D403" s="30"/>
      <c r="E403" s="30"/>
      <c r="F403" s="30"/>
      <c r="G403" s="30"/>
      <c r="H403" s="30"/>
      <c r="I403" s="25">
        <f>IF(ISERR(Cálculos!AA381),0,Cálculos!AA381)</f>
        <v>0</v>
      </c>
      <c r="J403" s="25">
        <f>IF(ISERR(Cálculos!AB381),0,Cálculos!AB381)</f>
        <v>0</v>
      </c>
      <c r="K403" s="41" t="str">
        <f t="shared" si="10"/>
        <v/>
      </c>
      <c r="L403" s="25">
        <f>IF(ISERR(Cálculos!AC381),0,Cálculos!AC381)</f>
        <v>0</v>
      </c>
      <c r="M403" s="41" t="str">
        <f t="shared" si="11"/>
        <v/>
      </c>
    </row>
    <row r="404" spans="2:13" ht="12.75" x14ac:dyDescent="0.2">
      <c r="B404" s="29"/>
      <c r="C404" s="29"/>
      <c r="D404" s="30"/>
      <c r="E404" s="30"/>
      <c r="F404" s="30"/>
      <c r="G404" s="30"/>
      <c r="H404" s="30"/>
      <c r="I404" s="25">
        <f>IF(ISERR(Cálculos!AA382),0,Cálculos!AA382)</f>
        <v>0</v>
      </c>
      <c r="J404" s="25">
        <f>IF(ISERR(Cálculos!AB382),0,Cálculos!AB382)</f>
        <v>0</v>
      </c>
      <c r="K404" s="41" t="str">
        <f t="shared" si="10"/>
        <v/>
      </c>
      <c r="L404" s="25">
        <f>IF(ISERR(Cálculos!AC382),0,Cálculos!AC382)</f>
        <v>0</v>
      </c>
      <c r="M404" s="41" t="str">
        <f t="shared" si="11"/>
        <v/>
      </c>
    </row>
    <row r="405" spans="2:13" ht="12.75" x14ac:dyDescent="0.2">
      <c r="B405" s="29"/>
      <c r="C405" s="29"/>
      <c r="D405" s="30"/>
      <c r="E405" s="30"/>
      <c r="F405" s="30"/>
      <c r="G405" s="30"/>
      <c r="H405" s="30"/>
      <c r="I405" s="25">
        <f>IF(ISERR(Cálculos!AA383),0,Cálculos!AA383)</f>
        <v>0</v>
      </c>
      <c r="J405" s="25">
        <f>IF(ISERR(Cálculos!AB383),0,Cálculos!AB383)</f>
        <v>0</v>
      </c>
      <c r="K405" s="41" t="str">
        <f t="shared" si="10"/>
        <v/>
      </c>
      <c r="L405" s="25">
        <f>IF(ISERR(Cálculos!AC383),0,Cálculos!AC383)</f>
        <v>0</v>
      </c>
      <c r="M405" s="41" t="str">
        <f t="shared" si="11"/>
        <v/>
      </c>
    </row>
    <row r="406" spans="2:13" ht="12.75" x14ac:dyDescent="0.2">
      <c r="B406" s="29"/>
      <c r="C406" s="29"/>
      <c r="D406" s="30"/>
      <c r="E406" s="30"/>
      <c r="F406" s="30"/>
      <c r="G406" s="30"/>
      <c r="H406" s="30"/>
      <c r="I406" s="25">
        <f>IF(ISERR(Cálculos!AA384),0,Cálculos!AA384)</f>
        <v>0</v>
      </c>
      <c r="J406" s="25">
        <f>IF(ISERR(Cálculos!AB384),0,Cálculos!AB384)</f>
        <v>0</v>
      </c>
      <c r="K406" s="41" t="str">
        <f t="shared" si="10"/>
        <v/>
      </c>
      <c r="L406" s="25">
        <f>IF(ISERR(Cálculos!AC384),0,Cálculos!AC384)</f>
        <v>0</v>
      </c>
      <c r="M406" s="41" t="str">
        <f t="shared" si="11"/>
        <v/>
      </c>
    </row>
    <row r="407" spans="2:13" ht="12.75" x14ac:dyDescent="0.2">
      <c r="B407" s="29"/>
      <c r="C407" s="29"/>
      <c r="D407" s="30"/>
      <c r="E407" s="30"/>
      <c r="F407" s="30"/>
      <c r="G407" s="30"/>
      <c r="H407" s="30"/>
      <c r="I407" s="25">
        <f>IF(ISERR(Cálculos!AA385),0,Cálculos!AA385)</f>
        <v>0</v>
      </c>
      <c r="J407" s="25">
        <f>IF(ISERR(Cálculos!AB385),0,Cálculos!AB385)</f>
        <v>0</v>
      </c>
      <c r="K407" s="41" t="str">
        <f t="shared" si="10"/>
        <v/>
      </c>
      <c r="L407" s="25">
        <f>IF(ISERR(Cálculos!AC385),0,Cálculos!AC385)</f>
        <v>0</v>
      </c>
      <c r="M407" s="41" t="str">
        <f t="shared" si="11"/>
        <v/>
      </c>
    </row>
    <row r="408" spans="2:13" ht="12.75" x14ac:dyDescent="0.2">
      <c r="B408" s="29"/>
      <c r="C408" s="29"/>
      <c r="D408" s="30"/>
      <c r="E408" s="30"/>
      <c r="F408" s="30"/>
      <c r="G408" s="30"/>
      <c r="H408" s="30"/>
      <c r="I408" s="25">
        <f>IF(ISERR(Cálculos!AA386),0,Cálculos!AA386)</f>
        <v>0</v>
      </c>
      <c r="J408" s="25">
        <f>IF(ISERR(Cálculos!AB386),0,Cálculos!AB386)</f>
        <v>0</v>
      </c>
      <c r="K408" s="41" t="str">
        <f t="shared" si="10"/>
        <v/>
      </c>
      <c r="L408" s="25">
        <f>IF(ISERR(Cálculos!AC386),0,Cálculos!AC386)</f>
        <v>0</v>
      </c>
      <c r="M408" s="41" t="str">
        <f t="shared" si="11"/>
        <v/>
      </c>
    </row>
    <row r="409" spans="2:13" ht="12.75" x14ac:dyDescent="0.2">
      <c r="B409" s="29"/>
      <c r="C409" s="29"/>
      <c r="D409" s="30"/>
      <c r="E409" s="30"/>
      <c r="F409" s="30"/>
      <c r="G409" s="30"/>
      <c r="H409" s="30"/>
      <c r="I409" s="25">
        <f>IF(ISERR(Cálculos!AA387),0,Cálculos!AA387)</f>
        <v>0</v>
      </c>
      <c r="J409" s="25">
        <f>IF(ISERR(Cálculos!AB387),0,Cálculos!AB387)</f>
        <v>0</v>
      </c>
      <c r="K409" s="41" t="str">
        <f t="shared" si="10"/>
        <v/>
      </c>
      <c r="L409" s="25">
        <f>IF(ISERR(Cálculos!AC387),0,Cálculos!AC387)</f>
        <v>0</v>
      </c>
      <c r="M409" s="41" t="str">
        <f t="shared" si="11"/>
        <v/>
      </c>
    </row>
    <row r="410" spans="2:13" ht="12.75" x14ac:dyDescent="0.2">
      <c r="B410" s="29"/>
      <c r="C410" s="29"/>
      <c r="D410" s="30"/>
      <c r="E410" s="30"/>
      <c r="F410" s="30"/>
      <c r="G410" s="30"/>
      <c r="H410" s="30"/>
      <c r="I410" s="25">
        <f>IF(ISERR(Cálculos!AA388),0,Cálculos!AA388)</f>
        <v>0</v>
      </c>
      <c r="J410" s="25">
        <f>IF(ISERR(Cálculos!AB388),0,Cálculos!AB388)</f>
        <v>0</v>
      </c>
      <c r="K410" s="41" t="str">
        <f t="shared" si="10"/>
        <v/>
      </c>
      <c r="L410" s="25">
        <f>IF(ISERR(Cálculos!AC388),0,Cálculos!AC388)</f>
        <v>0</v>
      </c>
      <c r="M410" s="41" t="str">
        <f t="shared" si="11"/>
        <v/>
      </c>
    </row>
    <row r="411" spans="2:13" ht="12.75" x14ac:dyDescent="0.2">
      <c r="B411" s="29"/>
      <c r="C411" s="29"/>
      <c r="D411" s="30"/>
      <c r="E411" s="30"/>
      <c r="F411" s="30"/>
      <c r="G411" s="30"/>
      <c r="H411" s="30"/>
      <c r="I411" s="25">
        <f>IF(ISERR(Cálculos!AA389),0,Cálculos!AA389)</f>
        <v>0</v>
      </c>
      <c r="J411" s="25">
        <f>IF(ISERR(Cálculos!AB389),0,Cálculos!AB389)</f>
        <v>0</v>
      </c>
      <c r="K411" s="41" t="str">
        <f t="shared" si="10"/>
        <v/>
      </c>
      <c r="L411" s="25">
        <f>IF(ISERR(Cálculos!AC389),0,Cálculos!AC389)</f>
        <v>0</v>
      </c>
      <c r="M411" s="41" t="str">
        <f t="shared" si="11"/>
        <v/>
      </c>
    </row>
    <row r="412" spans="2:13" ht="12.75" x14ac:dyDescent="0.2">
      <c r="B412" s="29"/>
      <c r="C412" s="29"/>
      <c r="D412" s="30"/>
      <c r="E412" s="30"/>
      <c r="F412" s="30"/>
      <c r="G412" s="30"/>
      <c r="H412" s="30"/>
      <c r="I412" s="25">
        <f>IF(ISERR(Cálculos!AA390),0,Cálculos!AA390)</f>
        <v>0</v>
      </c>
      <c r="J412" s="25">
        <f>IF(ISERR(Cálculos!AB390),0,Cálculos!AB390)</f>
        <v>0</v>
      </c>
      <c r="K412" s="41" t="str">
        <f t="shared" si="10"/>
        <v/>
      </c>
      <c r="L412" s="25">
        <f>IF(ISERR(Cálculos!AC390),0,Cálculos!AC390)</f>
        <v>0</v>
      </c>
      <c r="M412" s="41" t="str">
        <f t="shared" si="11"/>
        <v/>
      </c>
    </row>
    <row r="413" spans="2:13" ht="12.75" x14ac:dyDescent="0.2">
      <c r="B413" s="29"/>
      <c r="C413" s="29"/>
      <c r="D413" s="30"/>
      <c r="E413" s="30"/>
      <c r="F413" s="30"/>
      <c r="G413" s="30"/>
      <c r="H413" s="30"/>
      <c r="I413" s="25">
        <f>IF(ISERR(Cálculos!AA391),0,Cálculos!AA391)</f>
        <v>0</v>
      </c>
      <c r="J413" s="25">
        <f>IF(ISERR(Cálculos!AB391),0,Cálculos!AB391)</f>
        <v>0</v>
      </c>
      <c r="K413" s="41" t="str">
        <f t="shared" ref="K413:K476" si="12">IF(ISERR(J413/I413),"",J413/I413)</f>
        <v/>
      </c>
      <c r="L413" s="25">
        <f>IF(ISERR(Cálculos!AC391),0,Cálculos!AC391)</f>
        <v>0</v>
      </c>
      <c r="M413" s="41" t="str">
        <f t="shared" ref="M413:M476" si="13">IF(ISERR(L413/I413),"",L413/I413)</f>
        <v/>
      </c>
    </row>
    <row r="414" spans="2:13" ht="12.75" x14ac:dyDescent="0.2">
      <c r="B414" s="29"/>
      <c r="C414" s="29"/>
      <c r="D414" s="30"/>
      <c r="E414" s="30"/>
      <c r="F414" s="30"/>
      <c r="G414" s="30"/>
      <c r="H414" s="30"/>
      <c r="I414" s="25">
        <f>IF(ISERR(Cálculos!AA392),0,Cálculos!AA392)</f>
        <v>0</v>
      </c>
      <c r="J414" s="25">
        <f>IF(ISERR(Cálculos!AB392),0,Cálculos!AB392)</f>
        <v>0</v>
      </c>
      <c r="K414" s="41" t="str">
        <f t="shared" si="12"/>
        <v/>
      </c>
      <c r="L414" s="25">
        <f>IF(ISERR(Cálculos!AC392),0,Cálculos!AC392)</f>
        <v>0</v>
      </c>
      <c r="M414" s="41" t="str">
        <f t="shared" si="13"/>
        <v/>
      </c>
    </row>
    <row r="415" spans="2:13" ht="12.75" x14ac:dyDescent="0.2">
      <c r="B415" s="29"/>
      <c r="C415" s="29"/>
      <c r="D415" s="30"/>
      <c r="E415" s="30"/>
      <c r="F415" s="30"/>
      <c r="G415" s="30"/>
      <c r="H415" s="30"/>
      <c r="I415" s="25">
        <f>IF(ISERR(Cálculos!AA393),0,Cálculos!AA393)</f>
        <v>0</v>
      </c>
      <c r="J415" s="25">
        <f>IF(ISERR(Cálculos!AB393),0,Cálculos!AB393)</f>
        <v>0</v>
      </c>
      <c r="K415" s="41" t="str">
        <f t="shared" si="12"/>
        <v/>
      </c>
      <c r="L415" s="25">
        <f>IF(ISERR(Cálculos!AC393),0,Cálculos!AC393)</f>
        <v>0</v>
      </c>
      <c r="M415" s="41" t="str">
        <f t="shared" si="13"/>
        <v/>
      </c>
    </row>
    <row r="416" spans="2:13" ht="12.75" x14ac:dyDescent="0.2">
      <c r="B416" s="29"/>
      <c r="C416" s="29"/>
      <c r="D416" s="30"/>
      <c r="E416" s="30"/>
      <c r="F416" s="30"/>
      <c r="G416" s="30"/>
      <c r="H416" s="30"/>
      <c r="I416" s="25">
        <f>IF(ISERR(Cálculos!AA394),0,Cálculos!AA394)</f>
        <v>0</v>
      </c>
      <c r="J416" s="25">
        <f>IF(ISERR(Cálculos!AB394),0,Cálculos!AB394)</f>
        <v>0</v>
      </c>
      <c r="K416" s="41" t="str">
        <f t="shared" si="12"/>
        <v/>
      </c>
      <c r="L416" s="25">
        <f>IF(ISERR(Cálculos!AC394),0,Cálculos!AC394)</f>
        <v>0</v>
      </c>
      <c r="M416" s="41" t="str">
        <f t="shared" si="13"/>
        <v/>
      </c>
    </row>
    <row r="417" spans="2:13" ht="12.75" x14ac:dyDescent="0.2">
      <c r="B417" s="29"/>
      <c r="C417" s="29"/>
      <c r="D417" s="30"/>
      <c r="E417" s="30"/>
      <c r="F417" s="30"/>
      <c r="G417" s="30"/>
      <c r="H417" s="30"/>
      <c r="I417" s="25">
        <f>IF(ISERR(Cálculos!AA395),0,Cálculos!AA395)</f>
        <v>0</v>
      </c>
      <c r="J417" s="25">
        <f>IF(ISERR(Cálculos!AB395),0,Cálculos!AB395)</f>
        <v>0</v>
      </c>
      <c r="K417" s="41" t="str">
        <f t="shared" si="12"/>
        <v/>
      </c>
      <c r="L417" s="25">
        <f>IF(ISERR(Cálculos!AC395),0,Cálculos!AC395)</f>
        <v>0</v>
      </c>
      <c r="M417" s="41" t="str">
        <f t="shared" si="13"/>
        <v/>
      </c>
    </row>
    <row r="418" spans="2:13" ht="12.75" x14ac:dyDescent="0.2">
      <c r="B418" s="29"/>
      <c r="C418" s="29"/>
      <c r="D418" s="30"/>
      <c r="E418" s="30"/>
      <c r="F418" s="30"/>
      <c r="G418" s="30"/>
      <c r="H418" s="30"/>
      <c r="I418" s="25">
        <f>IF(ISERR(Cálculos!AA396),0,Cálculos!AA396)</f>
        <v>0</v>
      </c>
      <c r="J418" s="25">
        <f>IF(ISERR(Cálculos!AB396),0,Cálculos!AB396)</f>
        <v>0</v>
      </c>
      <c r="K418" s="41" t="str">
        <f t="shared" si="12"/>
        <v/>
      </c>
      <c r="L418" s="25">
        <f>IF(ISERR(Cálculos!AC396),0,Cálculos!AC396)</f>
        <v>0</v>
      </c>
      <c r="M418" s="41" t="str">
        <f t="shared" si="13"/>
        <v/>
      </c>
    </row>
    <row r="419" spans="2:13" ht="12.75" x14ac:dyDescent="0.2">
      <c r="B419" s="29"/>
      <c r="C419" s="29"/>
      <c r="D419" s="30"/>
      <c r="E419" s="30"/>
      <c r="F419" s="30"/>
      <c r="G419" s="30"/>
      <c r="H419" s="30"/>
      <c r="I419" s="25">
        <f>IF(ISERR(Cálculos!AA397),0,Cálculos!AA397)</f>
        <v>0</v>
      </c>
      <c r="J419" s="25">
        <f>IF(ISERR(Cálculos!AB397),0,Cálculos!AB397)</f>
        <v>0</v>
      </c>
      <c r="K419" s="41" t="str">
        <f t="shared" si="12"/>
        <v/>
      </c>
      <c r="L419" s="25">
        <f>IF(ISERR(Cálculos!AC397),0,Cálculos!AC397)</f>
        <v>0</v>
      </c>
      <c r="M419" s="41" t="str">
        <f t="shared" si="13"/>
        <v/>
      </c>
    </row>
    <row r="420" spans="2:13" ht="12.75" x14ac:dyDescent="0.2">
      <c r="B420" s="29"/>
      <c r="C420" s="29"/>
      <c r="D420" s="30"/>
      <c r="E420" s="30"/>
      <c r="F420" s="30"/>
      <c r="G420" s="30"/>
      <c r="H420" s="30"/>
      <c r="I420" s="25">
        <f>IF(ISERR(Cálculos!AA398),0,Cálculos!AA398)</f>
        <v>0</v>
      </c>
      <c r="J420" s="25">
        <f>IF(ISERR(Cálculos!AB398),0,Cálculos!AB398)</f>
        <v>0</v>
      </c>
      <c r="K420" s="41" t="str">
        <f t="shared" si="12"/>
        <v/>
      </c>
      <c r="L420" s="25">
        <f>IF(ISERR(Cálculos!AC398),0,Cálculos!AC398)</f>
        <v>0</v>
      </c>
      <c r="M420" s="41" t="str">
        <f t="shared" si="13"/>
        <v/>
      </c>
    </row>
    <row r="421" spans="2:13" ht="12.75" x14ac:dyDescent="0.2">
      <c r="B421" s="29"/>
      <c r="C421" s="29"/>
      <c r="D421" s="30"/>
      <c r="E421" s="30"/>
      <c r="F421" s="30"/>
      <c r="G421" s="30"/>
      <c r="H421" s="30"/>
      <c r="I421" s="25">
        <f>IF(ISERR(Cálculos!AA399),0,Cálculos!AA399)</f>
        <v>0</v>
      </c>
      <c r="J421" s="25">
        <f>IF(ISERR(Cálculos!AB399),0,Cálculos!AB399)</f>
        <v>0</v>
      </c>
      <c r="K421" s="41" t="str">
        <f t="shared" si="12"/>
        <v/>
      </c>
      <c r="L421" s="25">
        <f>IF(ISERR(Cálculos!AC399),0,Cálculos!AC399)</f>
        <v>0</v>
      </c>
      <c r="M421" s="41" t="str">
        <f t="shared" si="13"/>
        <v/>
      </c>
    </row>
    <row r="422" spans="2:13" ht="12.75" x14ac:dyDescent="0.2">
      <c r="B422" s="29"/>
      <c r="C422" s="29"/>
      <c r="D422" s="30"/>
      <c r="E422" s="30"/>
      <c r="F422" s="30"/>
      <c r="G422" s="30"/>
      <c r="H422" s="30"/>
      <c r="I422" s="25">
        <f>IF(ISERR(Cálculos!AA400),0,Cálculos!AA400)</f>
        <v>0</v>
      </c>
      <c r="J422" s="25">
        <f>IF(ISERR(Cálculos!AB400),0,Cálculos!AB400)</f>
        <v>0</v>
      </c>
      <c r="K422" s="41" t="str">
        <f t="shared" si="12"/>
        <v/>
      </c>
      <c r="L422" s="25">
        <f>IF(ISERR(Cálculos!AC400),0,Cálculos!AC400)</f>
        <v>0</v>
      </c>
      <c r="M422" s="41" t="str">
        <f t="shared" si="13"/>
        <v/>
      </c>
    </row>
    <row r="423" spans="2:13" ht="12.75" x14ac:dyDescent="0.2">
      <c r="B423" s="29"/>
      <c r="C423" s="29"/>
      <c r="D423" s="30"/>
      <c r="E423" s="30"/>
      <c r="F423" s="30"/>
      <c r="G423" s="30"/>
      <c r="H423" s="30"/>
      <c r="I423" s="25">
        <f>IF(ISERR(Cálculos!AA401),0,Cálculos!AA401)</f>
        <v>0</v>
      </c>
      <c r="J423" s="25">
        <f>IF(ISERR(Cálculos!AB401),0,Cálculos!AB401)</f>
        <v>0</v>
      </c>
      <c r="K423" s="41" t="str">
        <f t="shared" si="12"/>
        <v/>
      </c>
      <c r="L423" s="25">
        <f>IF(ISERR(Cálculos!AC401),0,Cálculos!AC401)</f>
        <v>0</v>
      </c>
      <c r="M423" s="41" t="str">
        <f t="shared" si="13"/>
        <v/>
      </c>
    </row>
    <row r="424" spans="2:13" ht="12.75" x14ac:dyDescent="0.2">
      <c r="B424" s="29"/>
      <c r="C424" s="29"/>
      <c r="D424" s="30"/>
      <c r="E424" s="30"/>
      <c r="F424" s="30"/>
      <c r="G424" s="30"/>
      <c r="H424" s="30"/>
      <c r="I424" s="25">
        <f>IF(ISERR(Cálculos!AA402),0,Cálculos!AA402)</f>
        <v>0</v>
      </c>
      <c r="J424" s="25">
        <f>IF(ISERR(Cálculos!AB402),0,Cálculos!AB402)</f>
        <v>0</v>
      </c>
      <c r="K424" s="41" t="str">
        <f t="shared" si="12"/>
        <v/>
      </c>
      <c r="L424" s="25">
        <f>IF(ISERR(Cálculos!AC402),0,Cálculos!AC402)</f>
        <v>0</v>
      </c>
      <c r="M424" s="41" t="str">
        <f t="shared" si="13"/>
        <v/>
      </c>
    </row>
    <row r="425" spans="2:13" ht="12.75" x14ac:dyDescent="0.2">
      <c r="B425" s="29"/>
      <c r="C425" s="29"/>
      <c r="D425" s="30"/>
      <c r="E425" s="30"/>
      <c r="F425" s="30"/>
      <c r="G425" s="30"/>
      <c r="H425" s="30"/>
      <c r="I425" s="25">
        <f>IF(ISERR(Cálculos!AA403),0,Cálculos!AA403)</f>
        <v>0</v>
      </c>
      <c r="J425" s="25">
        <f>IF(ISERR(Cálculos!AB403),0,Cálculos!AB403)</f>
        <v>0</v>
      </c>
      <c r="K425" s="41" t="str">
        <f t="shared" si="12"/>
        <v/>
      </c>
      <c r="L425" s="25">
        <f>IF(ISERR(Cálculos!AC403),0,Cálculos!AC403)</f>
        <v>0</v>
      </c>
      <c r="M425" s="41" t="str">
        <f t="shared" si="13"/>
        <v/>
      </c>
    </row>
    <row r="426" spans="2:13" ht="12.75" x14ac:dyDescent="0.2">
      <c r="B426" s="29"/>
      <c r="C426" s="29"/>
      <c r="D426" s="30"/>
      <c r="E426" s="30"/>
      <c r="F426" s="30"/>
      <c r="G426" s="30"/>
      <c r="H426" s="30"/>
      <c r="I426" s="25">
        <f>IF(ISERR(Cálculos!AA404),0,Cálculos!AA404)</f>
        <v>0</v>
      </c>
      <c r="J426" s="25">
        <f>IF(ISERR(Cálculos!AB404),0,Cálculos!AB404)</f>
        <v>0</v>
      </c>
      <c r="K426" s="41" t="str">
        <f t="shared" si="12"/>
        <v/>
      </c>
      <c r="L426" s="25">
        <f>IF(ISERR(Cálculos!AC404),0,Cálculos!AC404)</f>
        <v>0</v>
      </c>
      <c r="M426" s="41" t="str">
        <f t="shared" si="13"/>
        <v/>
      </c>
    </row>
    <row r="427" spans="2:13" ht="12.75" x14ac:dyDescent="0.2">
      <c r="B427" s="29"/>
      <c r="C427" s="29"/>
      <c r="D427" s="30"/>
      <c r="E427" s="30"/>
      <c r="F427" s="30"/>
      <c r="G427" s="30"/>
      <c r="H427" s="30"/>
      <c r="I427" s="25">
        <f>IF(ISERR(Cálculos!AA405),0,Cálculos!AA405)</f>
        <v>0</v>
      </c>
      <c r="J427" s="25">
        <f>IF(ISERR(Cálculos!AB405),0,Cálculos!AB405)</f>
        <v>0</v>
      </c>
      <c r="K427" s="41" t="str">
        <f t="shared" si="12"/>
        <v/>
      </c>
      <c r="L427" s="25">
        <f>IF(ISERR(Cálculos!AC405),0,Cálculos!AC405)</f>
        <v>0</v>
      </c>
      <c r="M427" s="41" t="str">
        <f t="shared" si="13"/>
        <v/>
      </c>
    </row>
    <row r="428" spans="2:13" ht="12.75" x14ac:dyDescent="0.2">
      <c r="B428" s="29"/>
      <c r="C428" s="29"/>
      <c r="D428" s="30"/>
      <c r="E428" s="30"/>
      <c r="F428" s="30"/>
      <c r="G428" s="30"/>
      <c r="H428" s="30"/>
      <c r="I428" s="25">
        <f>IF(ISERR(Cálculos!AA406),0,Cálculos!AA406)</f>
        <v>0</v>
      </c>
      <c r="J428" s="25">
        <f>IF(ISERR(Cálculos!AB406),0,Cálculos!AB406)</f>
        <v>0</v>
      </c>
      <c r="K428" s="41" t="str">
        <f t="shared" si="12"/>
        <v/>
      </c>
      <c r="L428" s="25">
        <f>IF(ISERR(Cálculos!AC406),0,Cálculos!AC406)</f>
        <v>0</v>
      </c>
      <c r="M428" s="41" t="str">
        <f t="shared" si="13"/>
        <v/>
      </c>
    </row>
    <row r="429" spans="2:13" ht="12.75" x14ac:dyDescent="0.2">
      <c r="B429" s="29"/>
      <c r="C429" s="29"/>
      <c r="D429" s="30"/>
      <c r="E429" s="30"/>
      <c r="F429" s="30"/>
      <c r="G429" s="30"/>
      <c r="H429" s="30"/>
      <c r="I429" s="25">
        <f>IF(ISERR(Cálculos!AA407),0,Cálculos!AA407)</f>
        <v>0</v>
      </c>
      <c r="J429" s="25">
        <f>IF(ISERR(Cálculos!AB407),0,Cálculos!AB407)</f>
        <v>0</v>
      </c>
      <c r="K429" s="41" t="str">
        <f t="shared" si="12"/>
        <v/>
      </c>
      <c r="L429" s="25">
        <f>IF(ISERR(Cálculos!AC407),0,Cálculos!AC407)</f>
        <v>0</v>
      </c>
      <c r="M429" s="41" t="str">
        <f t="shared" si="13"/>
        <v/>
      </c>
    </row>
    <row r="430" spans="2:13" ht="12.75" x14ac:dyDescent="0.2">
      <c r="B430" s="29"/>
      <c r="C430" s="29"/>
      <c r="D430" s="30"/>
      <c r="E430" s="30"/>
      <c r="F430" s="30"/>
      <c r="G430" s="30"/>
      <c r="H430" s="30"/>
      <c r="I430" s="25">
        <f>IF(ISERR(Cálculos!AA408),0,Cálculos!AA408)</f>
        <v>0</v>
      </c>
      <c r="J430" s="25">
        <f>IF(ISERR(Cálculos!AB408),0,Cálculos!AB408)</f>
        <v>0</v>
      </c>
      <c r="K430" s="41" t="str">
        <f t="shared" si="12"/>
        <v/>
      </c>
      <c r="L430" s="25">
        <f>IF(ISERR(Cálculos!AC408),0,Cálculos!AC408)</f>
        <v>0</v>
      </c>
      <c r="M430" s="41" t="str">
        <f t="shared" si="13"/>
        <v/>
      </c>
    </row>
    <row r="431" spans="2:13" ht="12.75" x14ac:dyDescent="0.2">
      <c r="B431" s="29"/>
      <c r="C431" s="29"/>
      <c r="D431" s="30"/>
      <c r="E431" s="30"/>
      <c r="F431" s="30"/>
      <c r="G431" s="30"/>
      <c r="H431" s="30"/>
      <c r="I431" s="25">
        <f>IF(ISERR(Cálculos!AA409),0,Cálculos!AA409)</f>
        <v>0</v>
      </c>
      <c r="J431" s="25">
        <f>IF(ISERR(Cálculos!AB409),0,Cálculos!AB409)</f>
        <v>0</v>
      </c>
      <c r="K431" s="41" t="str">
        <f t="shared" si="12"/>
        <v/>
      </c>
      <c r="L431" s="25">
        <f>IF(ISERR(Cálculos!AC409),0,Cálculos!AC409)</f>
        <v>0</v>
      </c>
      <c r="M431" s="41" t="str">
        <f t="shared" si="13"/>
        <v/>
      </c>
    </row>
    <row r="432" spans="2:13" ht="12.75" x14ac:dyDescent="0.2">
      <c r="B432" s="29"/>
      <c r="C432" s="29"/>
      <c r="D432" s="30"/>
      <c r="E432" s="30"/>
      <c r="F432" s="30"/>
      <c r="G432" s="30"/>
      <c r="H432" s="30"/>
      <c r="I432" s="25">
        <f>IF(ISERR(Cálculos!AA410),0,Cálculos!AA410)</f>
        <v>0</v>
      </c>
      <c r="J432" s="25">
        <f>IF(ISERR(Cálculos!AB410),0,Cálculos!AB410)</f>
        <v>0</v>
      </c>
      <c r="K432" s="41" t="str">
        <f t="shared" si="12"/>
        <v/>
      </c>
      <c r="L432" s="25">
        <f>IF(ISERR(Cálculos!AC410),0,Cálculos!AC410)</f>
        <v>0</v>
      </c>
      <c r="M432" s="41" t="str">
        <f t="shared" si="13"/>
        <v/>
      </c>
    </row>
    <row r="433" spans="2:13" ht="12.75" x14ac:dyDescent="0.2">
      <c r="B433" s="29"/>
      <c r="C433" s="29"/>
      <c r="D433" s="30"/>
      <c r="E433" s="30"/>
      <c r="F433" s="30"/>
      <c r="G433" s="30"/>
      <c r="H433" s="30"/>
      <c r="I433" s="25">
        <f>IF(ISERR(Cálculos!AA411),0,Cálculos!AA411)</f>
        <v>0</v>
      </c>
      <c r="J433" s="25">
        <f>IF(ISERR(Cálculos!AB411),0,Cálculos!AB411)</f>
        <v>0</v>
      </c>
      <c r="K433" s="41" t="str">
        <f t="shared" si="12"/>
        <v/>
      </c>
      <c r="L433" s="25">
        <f>IF(ISERR(Cálculos!AC411),0,Cálculos!AC411)</f>
        <v>0</v>
      </c>
      <c r="M433" s="41" t="str">
        <f t="shared" si="13"/>
        <v/>
      </c>
    </row>
    <row r="434" spans="2:13" ht="12.75" x14ac:dyDescent="0.2">
      <c r="B434" s="29"/>
      <c r="C434" s="29"/>
      <c r="D434" s="30"/>
      <c r="E434" s="30"/>
      <c r="F434" s="30"/>
      <c r="G434" s="30"/>
      <c r="H434" s="30"/>
      <c r="I434" s="25">
        <f>IF(ISERR(Cálculos!AA412),0,Cálculos!AA412)</f>
        <v>0</v>
      </c>
      <c r="J434" s="25">
        <f>IF(ISERR(Cálculos!AB412),0,Cálculos!AB412)</f>
        <v>0</v>
      </c>
      <c r="K434" s="41" t="str">
        <f t="shared" si="12"/>
        <v/>
      </c>
      <c r="L434" s="25">
        <f>IF(ISERR(Cálculos!AC412),0,Cálculos!AC412)</f>
        <v>0</v>
      </c>
      <c r="M434" s="41" t="str">
        <f t="shared" si="13"/>
        <v/>
      </c>
    </row>
    <row r="435" spans="2:13" ht="12.75" x14ac:dyDescent="0.2">
      <c r="B435" s="29"/>
      <c r="C435" s="29"/>
      <c r="D435" s="30"/>
      <c r="E435" s="30"/>
      <c r="F435" s="30"/>
      <c r="G435" s="30"/>
      <c r="H435" s="30"/>
      <c r="I435" s="25">
        <f>IF(ISERR(Cálculos!AA413),0,Cálculos!AA413)</f>
        <v>0</v>
      </c>
      <c r="J435" s="25">
        <f>IF(ISERR(Cálculos!AB413),0,Cálculos!AB413)</f>
        <v>0</v>
      </c>
      <c r="K435" s="41" t="str">
        <f t="shared" si="12"/>
        <v/>
      </c>
      <c r="L435" s="25">
        <f>IF(ISERR(Cálculos!AC413),0,Cálculos!AC413)</f>
        <v>0</v>
      </c>
      <c r="M435" s="41" t="str">
        <f t="shared" si="13"/>
        <v/>
      </c>
    </row>
    <row r="436" spans="2:13" ht="12.75" x14ac:dyDescent="0.2">
      <c r="B436" s="29"/>
      <c r="C436" s="29"/>
      <c r="D436" s="30"/>
      <c r="E436" s="30"/>
      <c r="F436" s="30"/>
      <c r="G436" s="30"/>
      <c r="H436" s="30"/>
      <c r="I436" s="25">
        <f>IF(ISERR(Cálculos!AA414),0,Cálculos!AA414)</f>
        <v>0</v>
      </c>
      <c r="J436" s="25">
        <f>IF(ISERR(Cálculos!AB414),0,Cálculos!AB414)</f>
        <v>0</v>
      </c>
      <c r="K436" s="41" t="str">
        <f t="shared" si="12"/>
        <v/>
      </c>
      <c r="L436" s="25">
        <f>IF(ISERR(Cálculos!AC414),0,Cálculos!AC414)</f>
        <v>0</v>
      </c>
      <c r="M436" s="41" t="str">
        <f t="shared" si="13"/>
        <v/>
      </c>
    </row>
    <row r="437" spans="2:13" ht="12.75" x14ac:dyDescent="0.2">
      <c r="B437" s="29"/>
      <c r="C437" s="29"/>
      <c r="D437" s="30"/>
      <c r="E437" s="30"/>
      <c r="F437" s="30"/>
      <c r="G437" s="30"/>
      <c r="H437" s="30"/>
      <c r="I437" s="25">
        <f>IF(ISERR(Cálculos!AA415),0,Cálculos!AA415)</f>
        <v>0</v>
      </c>
      <c r="J437" s="25">
        <f>IF(ISERR(Cálculos!AB415),0,Cálculos!AB415)</f>
        <v>0</v>
      </c>
      <c r="K437" s="41" t="str">
        <f t="shared" si="12"/>
        <v/>
      </c>
      <c r="L437" s="25">
        <f>IF(ISERR(Cálculos!AC415),0,Cálculos!AC415)</f>
        <v>0</v>
      </c>
      <c r="M437" s="41" t="str">
        <f t="shared" si="13"/>
        <v/>
      </c>
    </row>
    <row r="438" spans="2:13" ht="12.75" x14ac:dyDescent="0.2">
      <c r="B438" s="29"/>
      <c r="C438" s="29"/>
      <c r="D438" s="30"/>
      <c r="E438" s="30"/>
      <c r="F438" s="30"/>
      <c r="G438" s="30"/>
      <c r="H438" s="30"/>
      <c r="I438" s="25">
        <f>IF(ISERR(Cálculos!AA416),0,Cálculos!AA416)</f>
        <v>0</v>
      </c>
      <c r="J438" s="25">
        <f>IF(ISERR(Cálculos!AB416),0,Cálculos!AB416)</f>
        <v>0</v>
      </c>
      <c r="K438" s="41" t="str">
        <f t="shared" si="12"/>
        <v/>
      </c>
      <c r="L438" s="25">
        <f>IF(ISERR(Cálculos!AC416),0,Cálculos!AC416)</f>
        <v>0</v>
      </c>
      <c r="M438" s="41" t="str">
        <f t="shared" si="13"/>
        <v/>
      </c>
    </row>
    <row r="439" spans="2:13" ht="12.75" x14ac:dyDescent="0.2">
      <c r="B439" s="29"/>
      <c r="C439" s="29"/>
      <c r="D439" s="30"/>
      <c r="E439" s="30"/>
      <c r="F439" s="30"/>
      <c r="G439" s="30"/>
      <c r="H439" s="30"/>
      <c r="I439" s="25">
        <f>IF(ISERR(Cálculos!AA417),0,Cálculos!AA417)</f>
        <v>0</v>
      </c>
      <c r="J439" s="25">
        <f>IF(ISERR(Cálculos!AB417),0,Cálculos!AB417)</f>
        <v>0</v>
      </c>
      <c r="K439" s="41" t="str">
        <f t="shared" si="12"/>
        <v/>
      </c>
      <c r="L439" s="25">
        <f>IF(ISERR(Cálculos!AC417),0,Cálculos!AC417)</f>
        <v>0</v>
      </c>
      <c r="M439" s="41" t="str">
        <f t="shared" si="13"/>
        <v/>
      </c>
    </row>
    <row r="440" spans="2:13" ht="12.75" x14ac:dyDescent="0.2">
      <c r="B440" s="29"/>
      <c r="C440" s="29"/>
      <c r="D440" s="30"/>
      <c r="E440" s="30"/>
      <c r="F440" s="30"/>
      <c r="G440" s="30"/>
      <c r="H440" s="30"/>
      <c r="I440" s="25">
        <f>IF(ISERR(Cálculos!AA418),0,Cálculos!AA418)</f>
        <v>0</v>
      </c>
      <c r="J440" s="25">
        <f>IF(ISERR(Cálculos!AB418),0,Cálculos!AB418)</f>
        <v>0</v>
      </c>
      <c r="K440" s="41" t="str">
        <f t="shared" si="12"/>
        <v/>
      </c>
      <c r="L440" s="25">
        <f>IF(ISERR(Cálculos!AC418),0,Cálculos!AC418)</f>
        <v>0</v>
      </c>
      <c r="M440" s="41" t="str">
        <f t="shared" si="13"/>
        <v/>
      </c>
    </row>
    <row r="441" spans="2:13" ht="12.75" x14ac:dyDescent="0.2">
      <c r="B441" s="29"/>
      <c r="C441" s="29"/>
      <c r="D441" s="30"/>
      <c r="E441" s="30"/>
      <c r="F441" s="30"/>
      <c r="G441" s="30"/>
      <c r="H441" s="30"/>
      <c r="I441" s="25">
        <f>IF(ISERR(Cálculos!AA419),0,Cálculos!AA419)</f>
        <v>0</v>
      </c>
      <c r="J441" s="25">
        <f>IF(ISERR(Cálculos!AB419),0,Cálculos!AB419)</f>
        <v>0</v>
      </c>
      <c r="K441" s="41" t="str">
        <f t="shared" si="12"/>
        <v/>
      </c>
      <c r="L441" s="25">
        <f>IF(ISERR(Cálculos!AC419),0,Cálculos!AC419)</f>
        <v>0</v>
      </c>
      <c r="M441" s="41" t="str">
        <f t="shared" si="13"/>
        <v/>
      </c>
    </row>
    <row r="442" spans="2:13" ht="12.75" x14ac:dyDescent="0.2">
      <c r="B442" s="29"/>
      <c r="C442" s="29"/>
      <c r="D442" s="30"/>
      <c r="E442" s="30"/>
      <c r="F442" s="30"/>
      <c r="G442" s="30"/>
      <c r="H442" s="30"/>
      <c r="I442" s="25">
        <f>IF(ISERR(Cálculos!AA420),0,Cálculos!AA420)</f>
        <v>0</v>
      </c>
      <c r="J442" s="25">
        <f>IF(ISERR(Cálculos!AB420),0,Cálculos!AB420)</f>
        <v>0</v>
      </c>
      <c r="K442" s="41" t="str">
        <f t="shared" si="12"/>
        <v/>
      </c>
      <c r="L442" s="25">
        <f>IF(ISERR(Cálculos!AC420),0,Cálculos!AC420)</f>
        <v>0</v>
      </c>
      <c r="M442" s="41" t="str">
        <f t="shared" si="13"/>
        <v/>
      </c>
    </row>
    <row r="443" spans="2:13" ht="12.75" x14ac:dyDescent="0.2">
      <c r="B443" s="29"/>
      <c r="C443" s="29"/>
      <c r="D443" s="30"/>
      <c r="E443" s="30"/>
      <c r="F443" s="30"/>
      <c r="G443" s="30"/>
      <c r="H443" s="30"/>
      <c r="I443" s="25">
        <f>IF(ISERR(Cálculos!AA421),0,Cálculos!AA421)</f>
        <v>0</v>
      </c>
      <c r="J443" s="25">
        <f>IF(ISERR(Cálculos!AB421),0,Cálculos!AB421)</f>
        <v>0</v>
      </c>
      <c r="K443" s="41" t="str">
        <f t="shared" si="12"/>
        <v/>
      </c>
      <c r="L443" s="25">
        <f>IF(ISERR(Cálculos!AC421),0,Cálculos!AC421)</f>
        <v>0</v>
      </c>
      <c r="M443" s="41" t="str">
        <f t="shared" si="13"/>
        <v/>
      </c>
    </row>
    <row r="444" spans="2:13" ht="12.75" x14ac:dyDescent="0.2">
      <c r="B444" s="29"/>
      <c r="C444" s="29"/>
      <c r="D444" s="30"/>
      <c r="E444" s="30"/>
      <c r="F444" s="30"/>
      <c r="G444" s="30"/>
      <c r="H444" s="30"/>
      <c r="I444" s="25">
        <f>IF(ISERR(Cálculos!AA422),0,Cálculos!AA422)</f>
        <v>0</v>
      </c>
      <c r="J444" s="25">
        <f>IF(ISERR(Cálculos!AB422),0,Cálculos!AB422)</f>
        <v>0</v>
      </c>
      <c r="K444" s="41" t="str">
        <f t="shared" si="12"/>
        <v/>
      </c>
      <c r="L444" s="25">
        <f>IF(ISERR(Cálculos!AC422),0,Cálculos!AC422)</f>
        <v>0</v>
      </c>
      <c r="M444" s="41" t="str">
        <f t="shared" si="13"/>
        <v/>
      </c>
    </row>
    <row r="445" spans="2:13" ht="12.75" x14ac:dyDescent="0.2">
      <c r="B445" s="29"/>
      <c r="C445" s="29"/>
      <c r="D445" s="30"/>
      <c r="E445" s="30"/>
      <c r="F445" s="30"/>
      <c r="G445" s="30"/>
      <c r="H445" s="30"/>
      <c r="I445" s="25">
        <f>IF(ISERR(Cálculos!AA423),0,Cálculos!AA423)</f>
        <v>0</v>
      </c>
      <c r="J445" s="25">
        <f>IF(ISERR(Cálculos!AB423),0,Cálculos!AB423)</f>
        <v>0</v>
      </c>
      <c r="K445" s="41" t="str">
        <f t="shared" si="12"/>
        <v/>
      </c>
      <c r="L445" s="25">
        <f>IF(ISERR(Cálculos!AC423),0,Cálculos!AC423)</f>
        <v>0</v>
      </c>
      <c r="M445" s="41" t="str">
        <f t="shared" si="13"/>
        <v/>
      </c>
    </row>
    <row r="446" spans="2:13" ht="12.75" x14ac:dyDescent="0.2">
      <c r="B446" s="29"/>
      <c r="C446" s="29"/>
      <c r="D446" s="30"/>
      <c r="E446" s="30"/>
      <c r="F446" s="30"/>
      <c r="G446" s="30"/>
      <c r="H446" s="30"/>
      <c r="I446" s="25">
        <f>IF(ISERR(Cálculos!AA424),0,Cálculos!AA424)</f>
        <v>0</v>
      </c>
      <c r="J446" s="25">
        <f>IF(ISERR(Cálculos!AB424),0,Cálculos!AB424)</f>
        <v>0</v>
      </c>
      <c r="K446" s="41" t="str">
        <f t="shared" si="12"/>
        <v/>
      </c>
      <c r="L446" s="25">
        <f>IF(ISERR(Cálculos!AC424),0,Cálculos!AC424)</f>
        <v>0</v>
      </c>
      <c r="M446" s="41" t="str">
        <f t="shared" si="13"/>
        <v/>
      </c>
    </row>
    <row r="447" spans="2:13" ht="12.75" x14ac:dyDescent="0.2">
      <c r="B447" s="29"/>
      <c r="C447" s="29"/>
      <c r="D447" s="30"/>
      <c r="E447" s="30"/>
      <c r="F447" s="30"/>
      <c r="G447" s="30"/>
      <c r="H447" s="30"/>
      <c r="I447" s="25">
        <f>IF(ISERR(Cálculos!AA425),0,Cálculos!AA425)</f>
        <v>0</v>
      </c>
      <c r="J447" s="25">
        <f>IF(ISERR(Cálculos!AB425),0,Cálculos!AB425)</f>
        <v>0</v>
      </c>
      <c r="K447" s="41" t="str">
        <f t="shared" si="12"/>
        <v/>
      </c>
      <c r="L447" s="25">
        <f>IF(ISERR(Cálculos!AC425),0,Cálculos!AC425)</f>
        <v>0</v>
      </c>
      <c r="M447" s="41" t="str">
        <f t="shared" si="13"/>
        <v/>
      </c>
    </row>
    <row r="448" spans="2:13" ht="12.75" x14ac:dyDescent="0.2">
      <c r="B448" s="29"/>
      <c r="C448" s="29"/>
      <c r="D448" s="30"/>
      <c r="E448" s="30"/>
      <c r="F448" s="30"/>
      <c r="G448" s="30"/>
      <c r="H448" s="30"/>
      <c r="I448" s="25">
        <f>IF(ISERR(Cálculos!AA426),0,Cálculos!AA426)</f>
        <v>0</v>
      </c>
      <c r="J448" s="25">
        <f>IF(ISERR(Cálculos!AB426),0,Cálculos!AB426)</f>
        <v>0</v>
      </c>
      <c r="K448" s="41" t="str">
        <f t="shared" si="12"/>
        <v/>
      </c>
      <c r="L448" s="25">
        <f>IF(ISERR(Cálculos!AC426),0,Cálculos!AC426)</f>
        <v>0</v>
      </c>
      <c r="M448" s="41" t="str">
        <f t="shared" si="13"/>
        <v/>
      </c>
    </row>
    <row r="449" spans="2:13" ht="12.75" x14ac:dyDescent="0.2">
      <c r="B449" s="29"/>
      <c r="C449" s="29"/>
      <c r="D449" s="30"/>
      <c r="E449" s="30"/>
      <c r="F449" s="30"/>
      <c r="G449" s="30"/>
      <c r="H449" s="30"/>
      <c r="I449" s="25">
        <f>IF(ISERR(Cálculos!AA427),0,Cálculos!AA427)</f>
        <v>0</v>
      </c>
      <c r="J449" s="25">
        <f>IF(ISERR(Cálculos!AB427),0,Cálculos!AB427)</f>
        <v>0</v>
      </c>
      <c r="K449" s="41" t="str">
        <f t="shared" si="12"/>
        <v/>
      </c>
      <c r="L449" s="25">
        <f>IF(ISERR(Cálculos!AC427),0,Cálculos!AC427)</f>
        <v>0</v>
      </c>
      <c r="M449" s="41" t="str">
        <f t="shared" si="13"/>
        <v/>
      </c>
    </row>
    <row r="450" spans="2:13" ht="12.75" x14ac:dyDescent="0.2">
      <c r="B450" s="29"/>
      <c r="C450" s="29"/>
      <c r="D450" s="30"/>
      <c r="E450" s="30"/>
      <c r="F450" s="30"/>
      <c r="G450" s="30"/>
      <c r="H450" s="30"/>
      <c r="I450" s="25">
        <f>IF(ISERR(Cálculos!AA428),0,Cálculos!AA428)</f>
        <v>0</v>
      </c>
      <c r="J450" s="25">
        <f>IF(ISERR(Cálculos!AB428),0,Cálculos!AB428)</f>
        <v>0</v>
      </c>
      <c r="K450" s="41" t="str">
        <f t="shared" si="12"/>
        <v/>
      </c>
      <c r="L450" s="25">
        <f>IF(ISERR(Cálculos!AC428),0,Cálculos!AC428)</f>
        <v>0</v>
      </c>
      <c r="M450" s="41" t="str">
        <f t="shared" si="13"/>
        <v/>
      </c>
    </row>
    <row r="451" spans="2:13" ht="12.75" x14ac:dyDescent="0.2">
      <c r="B451" s="29"/>
      <c r="C451" s="29"/>
      <c r="D451" s="30"/>
      <c r="E451" s="30"/>
      <c r="F451" s="30"/>
      <c r="G451" s="30"/>
      <c r="H451" s="30"/>
      <c r="I451" s="25">
        <f>IF(ISERR(Cálculos!AA429),0,Cálculos!AA429)</f>
        <v>0</v>
      </c>
      <c r="J451" s="25">
        <f>IF(ISERR(Cálculos!AB429),0,Cálculos!AB429)</f>
        <v>0</v>
      </c>
      <c r="K451" s="41" t="str">
        <f t="shared" si="12"/>
        <v/>
      </c>
      <c r="L451" s="25">
        <f>IF(ISERR(Cálculos!AC429),0,Cálculos!AC429)</f>
        <v>0</v>
      </c>
      <c r="M451" s="41" t="str">
        <f t="shared" si="13"/>
        <v/>
      </c>
    </row>
    <row r="452" spans="2:13" ht="12.75" x14ac:dyDescent="0.2">
      <c r="B452" s="29"/>
      <c r="C452" s="29"/>
      <c r="D452" s="30"/>
      <c r="E452" s="30"/>
      <c r="F452" s="30"/>
      <c r="G452" s="30"/>
      <c r="H452" s="30"/>
      <c r="I452" s="25">
        <f>IF(ISERR(Cálculos!AA430),0,Cálculos!AA430)</f>
        <v>0</v>
      </c>
      <c r="J452" s="25">
        <f>IF(ISERR(Cálculos!AB430),0,Cálculos!AB430)</f>
        <v>0</v>
      </c>
      <c r="K452" s="41" t="str">
        <f t="shared" si="12"/>
        <v/>
      </c>
      <c r="L452" s="25">
        <f>IF(ISERR(Cálculos!AC430),0,Cálculos!AC430)</f>
        <v>0</v>
      </c>
      <c r="M452" s="41" t="str">
        <f t="shared" si="13"/>
        <v/>
      </c>
    </row>
    <row r="453" spans="2:13" ht="12.75" x14ac:dyDescent="0.2">
      <c r="B453" s="29"/>
      <c r="C453" s="29"/>
      <c r="D453" s="30"/>
      <c r="E453" s="30"/>
      <c r="F453" s="30"/>
      <c r="G453" s="30"/>
      <c r="H453" s="30"/>
      <c r="I453" s="25">
        <f>IF(ISERR(Cálculos!AA431),0,Cálculos!AA431)</f>
        <v>0</v>
      </c>
      <c r="J453" s="25">
        <f>IF(ISERR(Cálculos!AB431),0,Cálculos!AB431)</f>
        <v>0</v>
      </c>
      <c r="K453" s="41" t="str">
        <f t="shared" si="12"/>
        <v/>
      </c>
      <c r="L453" s="25">
        <f>IF(ISERR(Cálculos!AC431),0,Cálculos!AC431)</f>
        <v>0</v>
      </c>
      <c r="M453" s="41" t="str">
        <f t="shared" si="13"/>
        <v/>
      </c>
    </row>
    <row r="454" spans="2:13" ht="12.75" x14ac:dyDescent="0.2">
      <c r="B454" s="29"/>
      <c r="C454" s="29"/>
      <c r="D454" s="30"/>
      <c r="E454" s="30"/>
      <c r="F454" s="30"/>
      <c r="G454" s="30"/>
      <c r="H454" s="30"/>
      <c r="I454" s="25">
        <f>IF(ISERR(Cálculos!AA432),0,Cálculos!AA432)</f>
        <v>0</v>
      </c>
      <c r="J454" s="25">
        <f>IF(ISERR(Cálculos!AB432),0,Cálculos!AB432)</f>
        <v>0</v>
      </c>
      <c r="K454" s="41" t="str">
        <f t="shared" si="12"/>
        <v/>
      </c>
      <c r="L454" s="25">
        <f>IF(ISERR(Cálculos!AC432),0,Cálculos!AC432)</f>
        <v>0</v>
      </c>
      <c r="M454" s="41" t="str">
        <f t="shared" si="13"/>
        <v/>
      </c>
    </row>
    <row r="455" spans="2:13" ht="12.75" x14ac:dyDescent="0.2">
      <c r="B455" s="29"/>
      <c r="C455" s="29"/>
      <c r="D455" s="30"/>
      <c r="E455" s="30"/>
      <c r="F455" s="30"/>
      <c r="G455" s="30"/>
      <c r="H455" s="30"/>
      <c r="I455" s="25">
        <f>IF(ISERR(Cálculos!AA433),0,Cálculos!AA433)</f>
        <v>0</v>
      </c>
      <c r="J455" s="25">
        <f>IF(ISERR(Cálculos!AB433),0,Cálculos!AB433)</f>
        <v>0</v>
      </c>
      <c r="K455" s="41" t="str">
        <f t="shared" si="12"/>
        <v/>
      </c>
      <c r="L455" s="25">
        <f>IF(ISERR(Cálculos!AC433),0,Cálculos!AC433)</f>
        <v>0</v>
      </c>
      <c r="M455" s="41" t="str">
        <f t="shared" si="13"/>
        <v/>
      </c>
    </row>
    <row r="456" spans="2:13" ht="12.75" x14ac:dyDescent="0.2">
      <c r="B456" s="29"/>
      <c r="C456" s="29"/>
      <c r="D456" s="30"/>
      <c r="E456" s="30"/>
      <c r="F456" s="30"/>
      <c r="G456" s="30"/>
      <c r="H456" s="30"/>
      <c r="I456" s="25">
        <f>IF(ISERR(Cálculos!AA434),0,Cálculos!AA434)</f>
        <v>0</v>
      </c>
      <c r="J456" s="25">
        <f>IF(ISERR(Cálculos!AB434),0,Cálculos!AB434)</f>
        <v>0</v>
      </c>
      <c r="K456" s="41" t="str">
        <f t="shared" si="12"/>
        <v/>
      </c>
      <c r="L456" s="25">
        <f>IF(ISERR(Cálculos!AC434),0,Cálculos!AC434)</f>
        <v>0</v>
      </c>
      <c r="M456" s="41" t="str">
        <f t="shared" si="13"/>
        <v/>
      </c>
    </row>
    <row r="457" spans="2:13" ht="12.75" x14ac:dyDescent="0.2">
      <c r="B457" s="29"/>
      <c r="C457" s="29"/>
      <c r="D457" s="30"/>
      <c r="E457" s="30"/>
      <c r="F457" s="30"/>
      <c r="G457" s="30"/>
      <c r="H457" s="30"/>
      <c r="I457" s="25">
        <f>IF(ISERR(Cálculos!AA435),0,Cálculos!AA435)</f>
        <v>0</v>
      </c>
      <c r="J457" s="25">
        <f>IF(ISERR(Cálculos!AB435),0,Cálculos!AB435)</f>
        <v>0</v>
      </c>
      <c r="K457" s="41" t="str">
        <f t="shared" si="12"/>
        <v/>
      </c>
      <c r="L457" s="25">
        <f>IF(ISERR(Cálculos!AC435),0,Cálculos!AC435)</f>
        <v>0</v>
      </c>
      <c r="M457" s="41" t="str">
        <f t="shared" si="13"/>
        <v/>
      </c>
    </row>
    <row r="458" spans="2:13" ht="12.75" x14ac:dyDescent="0.2">
      <c r="B458" s="29"/>
      <c r="C458" s="29"/>
      <c r="D458" s="30"/>
      <c r="E458" s="30"/>
      <c r="F458" s="30"/>
      <c r="G458" s="30"/>
      <c r="H458" s="30"/>
      <c r="I458" s="25">
        <f>IF(ISERR(Cálculos!AA436),0,Cálculos!AA436)</f>
        <v>0</v>
      </c>
      <c r="J458" s="25">
        <f>IF(ISERR(Cálculos!AB436),0,Cálculos!AB436)</f>
        <v>0</v>
      </c>
      <c r="K458" s="41" t="str">
        <f t="shared" si="12"/>
        <v/>
      </c>
      <c r="L458" s="25">
        <f>IF(ISERR(Cálculos!AC436),0,Cálculos!AC436)</f>
        <v>0</v>
      </c>
      <c r="M458" s="41" t="str">
        <f t="shared" si="13"/>
        <v/>
      </c>
    </row>
    <row r="459" spans="2:13" ht="12.75" x14ac:dyDescent="0.2">
      <c r="B459" s="29"/>
      <c r="C459" s="29"/>
      <c r="D459" s="30"/>
      <c r="E459" s="30"/>
      <c r="F459" s="30"/>
      <c r="G459" s="30"/>
      <c r="H459" s="30"/>
      <c r="I459" s="25">
        <f>IF(ISERR(Cálculos!AA437),0,Cálculos!AA437)</f>
        <v>0</v>
      </c>
      <c r="J459" s="25">
        <f>IF(ISERR(Cálculos!AB437),0,Cálculos!AB437)</f>
        <v>0</v>
      </c>
      <c r="K459" s="41" t="str">
        <f t="shared" si="12"/>
        <v/>
      </c>
      <c r="L459" s="25">
        <f>IF(ISERR(Cálculos!AC437),0,Cálculos!AC437)</f>
        <v>0</v>
      </c>
      <c r="M459" s="41" t="str">
        <f t="shared" si="13"/>
        <v/>
      </c>
    </row>
    <row r="460" spans="2:13" ht="12.75" x14ac:dyDescent="0.2">
      <c r="B460" s="29"/>
      <c r="C460" s="29"/>
      <c r="D460" s="30"/>
      <c r="E460" s="30"/>
      <c r="F460" s="30"/>
      <c r="G460" s="30"/>
      <c r="H460" s="30"/>
      <c r="I460" s="25">
        <f>IF(ISERR(Cálculos!AA438),0,Cálculos!AA438)</f>
        <v>0</v>
      </c>
      <c r="J460" s="25">
        <f>IF(ISERR(Cálculos!AB438),0,Cálculos!AB438)</f>
        <v>0</v>
      </c>
      <c r="K460" s="41" t="str">
        <f t="shared" si="12"/>
        <v/>
      </c>
      <c r="L460" s="25">
        <f>IF(ISERR(Cálculos!AC438),0,Cálculos!AC438)</f>
        <v>0</v>
      </c>
      <c r="M460" s="41" t="str">
        <f t="shared" si="13"/>
        <v/>
      </c>
    </row>
    <row r="461" spans="2:13" ht="12.75" x14ac:dyDescent="0.2">
      <c r="B461" s="29"/>
      <c r="C461" s="29"/>
      <c r="D461" s="30"/>
      <c r="E461" s="30"/>
      <c r="F461" s="30"/>
      <c r="G461" s="30"/>
      <c r="H461" s="30"/>
      <c r="I461" s="25">
        <f>IF(ISERR(Cálculos!AA439),0,Cálculos!AA439)</f>
        <v>0</v>
      </c>
      <c r="J461" s="25">
        <f>IF(ISERR(Cálculos!AB439),0,Cálculos!AB439)</f>
        <v>0</v>
      </c>
      <c r="K461" s="41" t="str">
        <f t="shared" si="12"/>
        <v/>
      </c>
      <c r="L461" s="25">
        <f>IF(ISERR(Cálculos!AC439),0,Cálculos!AC439)</f>
        <v>0</v>
      </c>
      <c r="M461" s="41" t="str">
        <f t="shared" si="13"/>
        <v/>
      </c>
    </row>
    <row r="462" spans="2:13" ht="12.75" x14ac:dyDescent="0.2">
      <c r="B462" s="29"/>
      <c r="C462" s="29"/>
      <c r="D462" s="30"/>
      <c r="E462" s="30"/>
      <c r="F462" s="30"/>
      <c r="G462" s="30"/>
      <c r="H462" s="30"/>
      <c r="I462" s="25">
        <f>IF(ISERR(Cálculos!AA440),0,Cálculos!AA440)</f>
        <v>0</v>
      </c>
      <c r="J462" s="25">
        <f>IF(ISERR(Cálculos!AB440),0,Cálculos!AB440)</f>
        <v>0</v>
      </c>
      <c r="K462" s="41" t="str">
        <f t="shared" si="12"/>
        <v/>
      </c>
      <c r="L462" s="25">
        <f>IF(ISERR(Cálculos!AC440),0,Cálculos!AC440)</f>
        <v>0</v>
      </c>
      <c r="M462" s="41" t="str">
        <f t="shared" si="13"/>
        <v/>
      </c>
    </row>
    <row r="463" spans="2:13" ht="12.75" x14ac:dyDescent="0.2">
      <c r="B463" s="29"/>
      <c r="C463" s="29"/>
      <c r="D463" s="30"/>
      <c r="E463" s="30"/>
      <c r="F463" s="30"/>
      <c r="G463" s="30"/>
      <c r="H463" s="30"/>
      <c r="I463" s="25">
        <f>IF(ISERR(Cálculos!AA441),0,Cálculos!AA441)</f>
        <v>0</v>
      </c>
      <c r="J463" s="25">
        <f>IF(ISERR(Cálculos!AB441),0,Cálculos!AB441)</f>
        <v>0</v>
      </c>
      <c r="K463" s="41" t="str">
        <f t="shared" si="12"/>
        <v/>
      </c>
      <c r="L463" s="25">
        <f>IF(ISERR(Cálculos!AC441),0,Cálculos!AC441)</f>
        <v>0</v>
      </c>
      <c r="M463" s="41" t="str">
        <f t="shared" si="13"/>
        <v/>
      </c>
    </row>
    <row r="464" spans="2:13" ht="12.75" x14ac:dyDescent="0.2">
      <c r="B464" s="29"/>
      <c r="C464" s="29"/>
      <c r="D464" s="30"/>
      <c r="E464" s="30"/>
      <c r="F464" s="30"/>
      <c r="G464" s="30"/>
      <c r="H464" s="30"/>
      <c r="I464" s="25">
        <f>IF(ISERR(Cálculos!AA442),0,Cálculos!AA442)</f>
        <v>0</v>
      </c>
      <c r="J464" s="25">
        <f>IF(ISERR(Cálculos!AB442),0,Cálculos!AB442)</f>
        <v>0</v>
      </c>
      <c r="K464" s="41" t="str">
        <f t="shared" si="12"/>
        <v/>
      </c>
      <c r="L464" s="25">
        <f>IF(ISERR(Cálculos!AC442),0,Cálculos!AC442)</f>
        <v>0</v>
      </c>
      <c r="M464" s="41" t="str">
        <f t="shared" si="13"/>
        <v/>
      </c>
    </row>
    <row r="465" spans="2:13" ht="12.75" x14ac:dyDescent="0.2">
      <c r="B465" s="29"/>
      <c r="C465" s="29"/>
      <c r="D465" s="30"/>
      <c r="E465" s="30"/>
      <c r="F465" s="30"/>
      <c r="G465" s="30"/>
      <c r="H465" s="30"/>
      <c r="I465" s="25">
        <f>IF(ISERR(Cálculos!AA443),0,Cálculos!AA443)</f>
        <v>0</v>
      </c>
      <c r="J465" s="25">
        <f>IF(ISERR(Cálculos!AB443),0,Cálculos!AB443)</f>
        <v>0</v>
      </c>
      <c r="K465" s="41" t="str">
        <f t="shared" si="12"/>
        <v/>
      </c>
      <c r="L465" s="25">
        <f>IF(ISERR(Cálculos!AC443),0,Cálculos!AC443)</f>
        <v>0</v>
      </c>
      <c r="M465" s="41" t="str">
        <f t="shared" si="13"/>
        <v/>
      </c>
    </row>
    <row r="466" spans="2:13" ht="12.75" x14ac:dyDescent="0.2">
      <c r="B466" s="29"/>
      <c r="C466" s="29"/>
      <c r="D466" s="30"/>
      <c r="E466" s="30"/>
      <c r="F466" s="30"/>
      <c r="G466" s="30"/>
      <c r="H466" s="30"/>
      <c r="I466" s="25">
        <f>IF(ISERR(Cálculos!AA444),0,Cálculos!AA444)</f>
        <v>0</v>
      </c>
      <c r="J466" s="25">
        <f>IF(ISERR(Cálculos!AB444),0,Cálculos!AB444)</f>
        <v>0</v>
      </c>
      <c r="K466" s="41" t="str">
        <f t="shared" si="12"/>
        <v/>
      </c>
      <c r="L466" s="25">
        <f>IF(ISERR(Cálculos!AC444),0,Cálculos!AC444)</f>
        <v>0</v>
      </c>
      <c r="M466" s="41" t="str">
        <f t="shared" si="13"/>
        <v/>
      </c>
    </row>
    <row r="467" spans="2:13" ht="12.75" x14ac:dyDescent="0.2">
      <c r="B467" s="29"/>
      <c r="C467" s="29"/>
      <c r="D467" s="30"/>
      <c r="E467" s="30"/>
      <c r="F467" s="30"/>
      <c r="G467" s="30"/>
      <c r="H467" s="30"/>
      <c r="I467" s="25">
        <f>IF(ISERR(Cálculos!AA445),0,Cálculos!AA445)</f>
        <v>0</v>
      </c>
      <c r="J467" s="25">
        <f>IF(ISERR(Cálculos!AB445),0,Cálculos!AB445)</f>
        <v>0</v>
      </c>
      <c r="K467" s="41" t="str">
        <f t="shared" si="12"/>
        <v/>
      </c>
      <c r="L467" s="25">
        <f>IF(ISERR(Cálculos!AC445),0,Cálculos!AC445)</f>
        <v>0</v>
      </c>
      <c r="M467" s="41" t="str">
        <f t="shared" si="13"/>
        <v/>
      </c>
    </row>
    <row r="468" spans="2:13" ht="12.75" x14ac:dyDescent="0.2">
      <c r="B468" s="29"/>
      <c r="C468" s="29"/>
      <c r="D468" s="30"/>
      <c r="E468" s="30"/>
      <c r="F468" s="30"/>
      <c r="G468" s="30"/>
      <c r="H468" s="30"/>
      <c r="I468" s="25">
        <f>IF(ISERR(Cálculos!AA446),0,Cálculos!AA446)</f>
        <v>0</v>
      </c>
      <c r="J468" s="25">
        <f>IF(ISERR(Cálculos!AB446),0,Cálculos!AB446)</f>
        <v>0</v>
      </c>
      <c r="K468" s="41" t="str">
        <f t="shared" si="12"/>
        <v/>
      </c>
      <c r="L468" s="25">
        <f>IF(ISERR(Cálculos!AC446),0,Cálculos!AC446)</f>
        <v>0</v>
      </c>
      <c r="M468" s="41" t="str">
        <f t="shared" si="13"/>
        <v/>
      </c>
    </row>
    <row r="469" spans="2:13" ht="12.75" x14ac:dyDescent="0.2">
      <c r="B469" s="29"/>
      <c r="C469" s="29"/>
      <c r="D469" s="30"/>
      <c r="E469" s="30"/>
      <c r="F469" s="30"/>
      <c r="G469" s="30"/>
      <c r="H469" s="30"/>
      <c r="I469" s="25">
        <f>IF(ISERR(Cálculos!AA447),0,Cálculos!AA447)</f>
        <v>0</v>
      </c>
      <c r="J469" s="25">
        <f>IF(ISERR(Cálculos!AB447),0,Cálculos!AB447)</f>
        <v>0</v>
      </c>
      <c r="K469" s="41" t="str">
        <f t="shared" si="12"/>
        <v/>
      </c>
      <c r="L469" s="25">
        <f>IF(ISERR(Cálculos!AC447),0,Cálculos!AC447)</f>
        <v>0</v>
      </c>
      <c r="M469" s="41" t="str">
        <f t="shared" si="13"/>
        <v/>
      </c>
    </row>
    <row r="470" spans="2:13" ht="12.75" x14ac:dyDescent="0.2">
      <c r="B470" s="29"/>
      <c r="C470" s="29"/>
      <c r="D470" s="30"/>
      <c r="E470" s="30"/>
      <c r="F470" s="30"/>
      <c r="G470" s="30"/>
      <c r="H470" s="30"/>
      <c r="I470" s="25">
        <f>IF(ISERR(Cálculos!AA448),0,Cálculos!AA448)</f>
        <v>0</v>
      </c>
      <c r="J470" s="25">
        <f>IF(ISERR(Cálculos!AB448),0,Cálculos!AB448)</f>
        <v>0</v>
      </c>
      <c r="K470" s="41" t="str">
        <f t="shared" si="12"/>
        <v/>
      </c>
      <c r="L470" s="25">
        <f>IF(ISERR(Cálculos!AC448),0,Cálculos!AC448)</f>
        <v>0</v>
      </c>
      <c r="M470" s="41" t="str">
        <f t="shared" si="13"/>
        <v/>
      </c>
    </row>
    <row r="471" spans="2:13" ht="12.75" x14ac:dyDescent="0.2">
      <c r="B471" s="29"/>
      <c r="C471" s="29"/>
      <c r="D471" s="30"/>
      <c r="E471" s="30"/>
      <c r="F471" s="30"/>
      <c r="G471" s="30"/>
      <c r="H471" s="30"/>
      <c r="I471" s="25">
        <f>IF(ISERR(Cálculos!AA449),0,Cálculos!AA449)</f>
        <v>0</v>
      </c>
      <c r="J471" s="25">
        <f>IF(ISERR(Cálculos!AB449),0,Cálculos!AB449)</f>
        <v>0</v>
      </c>
      <c r="K471" s="41" t="str">
        <f t="shared" si="12"/>
        <v/>
      </c>
      <c r="L471" s="25">
        <f>IF(ISERR(Cálculos!AC449),0,Cálculos!AC449)</f>
        <v>0</v>
      </c>
      <c r="M471" s="41" t="str">
        <f t="shared" si="13"/>
        <v/>
      </c>
    </row>
    <row r="472" spans="2:13" ht="12.75" x14ac:dyDescent="0.2">
      <c r="B472" s="29"/>
      <c r="C472" s="29"/>
      <c r="D472" s="30"/>
      <c r="E472" s="30"/>
      <c r="F472" s="30"/>
      <c r="G472" s="30"/>
      <c r="H472" s="30"/>
      <c r="I472" s="25">
        <f>IF(ISERR(Cálculos!AA450),0,Cálculos!AA450)</f>
        <v>0</v>
      </c>
      <c r="J472" s="25">
        <f>IF(ISERR(Cálculos!AB450),0,Cálculos!AB450)</f>
        <v>0</v>
      </c>
      <c r="K472" s="41" t="str">
        <f t="shared" si="12"/>
        <v/>
      </c>
      <c r="L472" s="25">
        <f>IF(ISERR(Cálculos!AC450),0,Cálculos!AC450)</f>
        <v>0</v>
      </c>
      <c r="M472" s="41" t="str">
        <f t="shared" si="13"/>
        <v/>
      </c>
    </row>
    <row r="473" spans="2:13" ht="12.75" x14ac:dyDescent="0.2">
      <c r="B473" s="29"/>
      <c r="C473" s="29"/>
      <c r="D473" s="30"/>
      <c r="E473" s="30"/>
      <c r="F473" s="30"/>
      <c r="G473" s="30"/>
      <c r="H473" s="30"/>
      <c r="I473" s="25">
        <f>IF(ISERR(Cálculos!AA451),0,Cálculos!AA451)</f>
        <v>0</v>
      </c>
      <c r="J473" s="25">
        <f>IF(ISERR(Cálculos!AB451),0,Cálculos!AB451)</f>
        <v>0</v>
      </c>
      <c r="K473" s="41" t="str">
        <f t="shared" si="12"/>
        <v/>
      </c>
      <c r="L473" s="25">
        <f>IF(ISERR(Cálculos!AC451),0,Cálculos!AC451)</f>
        <v>0</v>
      </c>
      <c r="M473" s="41" t="str">
        <f t="shared" si="13"/>
        <v/>
      </c>
    </row>
    <row r="474" spans="2:13" ht="12.75" x14ac:dyDescent="0.2">
      <c r="B474" s="29"/>
      <c r="C474" s="29"/>
      <c r="D474" s="30"/>
      <c r="E474" s="30"/>
      <c r="F474" s="30"/>
      <c r="G474" s="30"/>
      <c r="H474" s="30"/>
      <c r="I474" s="25">
        <f>IF(ISERR(Cálculos!AA452),0,Cálculos!AA452)</f>
        <v>0</v>
      </c>
      <c r="J474" s="25">
        <f>IF(ISERR(Cálculos!AB452),0,Cálculos!AB452)</f>
        <v>0</v>
      </c>
      <c r="K474" s="41" t="str">
        <f t="shared" si="12"/>
        <v/>
      </c>
      <c r="L474" s="25">
        <f>IF(ISERR(Cálculos!AC452),0,Cálculos!AC452)</f>
        <v>0</v>
      </c>
      <c r="M474" s="41" t="str">
        <f t="shared" si="13"/>
        <v/>
      </c>
    </row>
    <row r="475" spans="2:13" ht="12.75" x14ac:dyDescent="0.2">
      <c r="B475" s="29"/>
      <c r="C475" s="29"/>
      <c r="D475" s="30"/>
      <c r="E475" s="30"/>
      <c r="F475" s="30"/>
      <c r="G475" s="30"/>
      <c r="H475" s="30"/>
      <c r="I475" s="25">
        <f>IF(ISERR(Cálculos!AA453),0,Cálculos!AA453)</f>
        <v>0</v>
      </c>
      <c r="J475" s="25">
        <f>IF(ISERR(Cálculos!AB453),0,Cálculos!AB453)</f>
        <v>0</v>
      </c>
      <c r="K475" s="41" t="str">
        <f t="shared" si="12"/>
        <v/>
      </c>
      <c r="L475" s="25">
        <f>IF(ISERR(Cálculos!AC453),0,Cálculos!AC453)</f>
        <v>0</v>
      </c>
      <c r="M475" s="41" t="str">
        <f t="shared" si="13"/>
        <v/>
      </c>
    </row>
    <row r="476" spans="2:13" ht="12.75" x14ac:dyDescent="0.2">
      <c r="B476" s="29"/>
      <c r="C476" s="29"/>
      <c r="D476" s="30"/>
      <c r="E476" s="30"/>
      <c r="F476" s="30"/>
      <c r="G476" s="30"/>
      <c r="H476" s="30"/>
      <c r="I476" s="25">
        <f>IF(ISERR(Cálculos!AA454),0,Cálculos!AA454)</f>
        <v>0</v>
      </c>
      <c r="J476" s="25">
        <f>IF(ISERR(Cálculos!AB454),0,Cálculos!AB454)</f>
        <v>0</v>
      </c>
      <c r="K476" s="41" t="str">
        <f t="shared" si="12"/>
        <v/>
      </c>
      <c r="L476" s="25">
        <f>IF(ISERR(Cálculos!AC454),0,Cálculos!AC454)</f>
        <v>0</v>
      </c>
      <c r="M476" s="41" t="str">
        <f t="shared" si="13"/>
        <v/>
      </c>
    </row>
    <row r="477" spans="2:13" ht="12.75" x14ac:dyDescent="0.2">
      <c r="B477" s="29"/>
      <c r="C477" s="29"/>
      <c r="D477" s="30"/>
      <c r="E477" s="30"/>
      <c r="F477" s="30"/>
      <c r="G477" s="30"/>
      <c r="H477" s="30"/>
      <c r="I477" s="25">
        <f>IF(ISERR(Cálculos!AA455),0,Cálculos!AA455)</f>
        <v>0</v>
      </c>
      <c r="J477" s="25">
        <f>IF(ISERR(Cálculos!AB455),0,Cálculos!AB455)</f>
        <v>0</v>
      </c>
      <c r="K477" s="41" t="str">
        <f t="shared" ref="K477:K540" si="14">IF(ISERR(J477/I477),"",J477/I477)</f>
        <v/>
      </c>
      <c r="L477" s="25">
        <f>IF(ISERR(Cálculos!AC455),0,Cálculos!AC455)</f>
        <v>0</v>
      </c>
      <c r="M477" s="41" t="str">
        <f t="shared" ref="M477:M540" si="15">IF(ISERR(L477/I477),"",L477/I477)</f>
        <v/>
      </c>
    </row>
    <row r="478" spans="2:13" ht="12.75" x14ac:dyDescent="0.2">
      <c r="B478" s="29"/>
      <c r="C478" s="29"/>
      <c r="D478" s="30"/>
      <c r="E478" s="30"/>
      <c r="F478" s="30"/>
      <c r="G478" s="30"/>
      <c r="H478" s="30"/>
      <c r="I478" s="25">
        <f>IF(ISERR(Cálculos!AA456),0,Cálculos!AA456)</f>
        <v>0</v>
      </c>
      <c r="J478" s="25">
        <f>IF(ISERR(Cálculos!AB456),0,Cálculos!AB456)</f>
        <v>0</v>
      </c>
      <c r="K478" s="41" t="str">
        <f t="shared" si="14"/>
        <v/>
      </c>
      <c r="L478" s="25">
        <f>IF(ISERR(Cálculos!AC456),0,Cálculos!AC456)</f>
        <v>0</v>
      </c>
      <c r="M478" s="41" t="str">
        <f t="shared" si="15"/>
        <v/>
      </c>
    </row>
    <row r="479" spans="2:13" ht="12.75" x14ac:dyDescent="0.2">
      <c r="B479" s="29"/>
      <c r="C479" s="29"/>
      <c r="D479" s="30"/>
      <c r="E479" s="30"/>
      <c r="F479" s="30"/>
      <c r="G479" s="30"/>
      <c r="H479" s="30"/>
      <c r="I479" s="25">
        <f>IF(ISERR(Cálculos!AA457),0,Cálculos!AA457)</f>
        <v>0</v>
      </c>
      <c r="J479" s="25">
        <f>IF(ISERR(Cálculos!AB457),0,Cálculos!AB457)</f>
        <v>0</v>
      </c>
      <c r="K479" s="41" t="str">
        <f t="shared" si="14"/>
        <v/>
      </c>
      <c r="L479" s="25">
        <f>IF(ISERR(Cálculos!AC457),0,Cálculos!AC457)</f>
        <v>0</v>
      </c>
      <c r="M479" s="41" t="str">
        <f t="shared" si="15"/>
        <v/>
      </c>
    </row>
    <row r="480" spans="2:13" ht="12.75" x14ac:dyDescent="0.2">
      <c r="B480" s="29"/>
      <c r="C480" s="29"/>
      <c r="D480" s="30"/>
      <c r="E480" s="30"/>
      <c r="F480" s="30"/>
      <c r="G480" s="30"/>
      <c r="H480" s="30"/>
      <c r="I480" s="25">
        <f>IF(ISERR(Cálculos!AA458),0,Cálculos!AA458)</f>
        <v>0</v>
      </c>
      <c r="J480" s="25">
        <f>IF(ISERR(Cálculos!AB458),0,Cálculos!AB458)</f>
        <v>0</v>
      </c>
      <c r="K480" s="41" t="str">
        <f t="shared" si="14"/>
        <v/>
      </c>
      <c r="L480" s="25">
        <f>IF(ISERR(Cálculos!AC458),0,Cálculos!AC458)</f>
        <v>0</v>
      </c>
      <c r="M480" s="41" t="str">
        <f t="shared" si="15"/>
        <v/>
      </c>
    </row>
    <row r="481" spans="2:13" ht="12.75" x14ac:dyDescent="0.2">
      <c r="B481" s="29"/>
      <c r="C481" s="29"/>
      <c r="D481" s="30"/>
      <c r="E481" s="30"/>
      <c r="F481" s="30"/>
      <c r="G481" s="30"/>
      <c r="H481" s="30"/>
      <c r="I481" s="25">
        <f>IF(ISERR(Cálculos!AA459),0,Cálculos!AA459)</f>
        <v>0</v>
      </c>
      <c r="J481" s="25">
        <f>IF(ISERR(Cálculos!AB459),0,Cálculos!AB459)</f>
        <v>0</v>
      </c>
      <c r="K481" s="41" t="str">
        <f t="shared" si="14"/>
        <v/>
      </c>
      <c r="L481" s="25">
        <f>IF(ISERR(Cálculos!AC459),0,Cálculos!AC459)</f>
        <v>0</v>
      </c>
      <c r="M481" s="41" t="str">
        <f t="shared" si="15"/>
        <v/>
      </c>
    </row>
    <row r="482" spans="2:13" ht="12.75" x14ac:dyDescent="0.2">
      <c r="B482" s="29"/>
      <c r="C482" s="29"/>
      <c r="D482" s="30"/>
      <c r="E482" s="30"/>
      <c r="F482" s="30"/>
      <c r="G482" s="30"/>
      <c r="H482" s="30"/>
      <c r="I482" s="25">
        <f>IF(ISERR(Cálculos!AA460),0,Cálculos!AA460)</f>
        <v>0</v>
      </c>
      <c r="J482" s="25">
        <f>IF(ISERR(Cálculos!AB460),0,Cálculos!AB460)</f>
        <v>0</v>
      </c>
      <c r="K482" s="41" t="str">
        <f t="shared" si="14"/>
        <v/>
      </c>
      <c r="L482" s="25">
        <f>IF(ISERR(Cálculos!AC460),0,Cálculos!AC460)</f>
        <v>0</v>
      </c>
      <c r="M482" s="41" t="str">
        <f t="shared" si="15"/>
        <v/>
      </c>
    </row>
    <row r="483" spans="2:13" ht="12.75" x14ac:dyDescent="0.2">
      <c r="B483" s="29"/>
      <c r="C483" s="29"/>
      <c r="D483" s="30"/>
      <c r="E483" s="30"/>
      <c r="F483" s="30"/>
      <c r="G483" s="30"/>
      <c r="H483" s="30"/>
      <c r="I483" s="25">
        <f>IF(ISERR(Cálculos!AA461),0,Cálculos!AA461)</f>
        <v>0</v>
      </c>
      <c r="J483" s="25">
        <f>IF(ISERR(Cálculos!AB461),0,Cálculos!AB461)</f>
        <v>0</v>
      </c>
      <c r="K483" s="41" t="str">
        <f t="shared" si="14"/>
        <v/>
      </c>
      <c r="L483" s="25">
        <f>IF(ISERR(Cálculos!AC461),0,Cálculos!AC461)</f>
        <v>0</v>
      </c>
      <c r="M483" s="41" t="str">
        <f t="shared" si="15"/>
        <v/>
      </c>
    </row>
    <row r="484" spans="2:13" ht="12.75" x14ac:dyDescent="0.2">
      <c r="B484" s="29"/>
      <c r="C484" s="29"/>
      <c r="D484" s="30"/>
      <c r="E484" s="30"/>
      <c r="F484" s="30"/>
      <c r="G484" s="30"/>
      <c r="H484" s="30"/>
      <c r="I484" s="25">
        <f>IF(ISERR(Cálculos!AA462),0,Cálculos!AA462)</f>
        <v>0</v>
      </c>
      <c r="J484" s="25">
        <f>IF(ISERR(Cálculos!AB462),0,Cálculos!AB462)</f>
        <v>0</v>
      </c>
      <c r="K484" s="41" t="str">
        <f t="shared" si="14"/>
        <v/>
      </c>
      <c r="L484" s="25">
        <f>IF(ISERR(Cálculos!AC462),0,Cálculos!AC462)</f>
        <v>0</v>
      </c>
      <c r="M484" s="41" t="str">
        <f t="shared" si="15"/>
        <v/>
      </c>
    </row>
    <row r="485" spans="2:13" ht="12.75" x14ac:dyDescent="0.2">
      <c r="B485" s="29"/>
      <c r="C485" s="29"/>
      <c r="D485" s="30"/>
      <c r="E485" s="30"/>
      <c r="F485" s="30"/>
      <c r="G485" s="30"/>
      <c r="H485" s="30"/>
      <c r="I485" s="25">
        <f>IF(ISERR(Cálculos!AA463),0,Cálculos!AA463)</f>
        <v>0</v>
      </c>
      <c r="J485" s="25">
        <f>IF(ISERR(Cálculos!AB463),0,Cálculos!AB463)</f>
        <v>0</v>
      </c>
      <c r="K485" s="41" t="str">
        <f t="shared" si="14"/>
        <v/>
      </c>
      <c r="L485" s="25">
        <f>IF(ISERR(Cálculos!AC463),0,Cálculos!AC463)</f>
        <v>0</v>
      </c>
      <c r="M485" s="41" t="str">
        <f t="shared" si="15"/>
        <v/>
      </c>
    </row>
    <row r="486" spans="2:13" ht="12.75" x14ac:dyDescent="0.2">
      <c r="B486" s="29"/>
      <c r="C486" s="29"/>
      <c r="D486" s="30"/>
      <c r="E486" s="30"/>
      <c r="F486" s="30"/>
      <c r="G486" s="30"/>
      <c r="H486" s="30"/>
      <c r="I486" s="25">
        <f>IF(ISERR(Cálculos!AA464),0,Cálculos!AA464)</f>
        <v>0</v>
      </c>
      <c r="J486" s="25">
        <f>IF(ISERR(Cálculos!AB464),0,Cálculos!AB464)</f>
        <v>0</v>
      </c>
      <c r="K486" s="41" t="str">
        <f t="shared" si="14"/>
        <v/>
      </c>
      <c r="L486" s="25">
        <f>IF(ISERR(Cálculos!AC464),0,Cálculos!AC464)</f>
        <v>0</v>
      </c>
      <c r="M486" s="41" t="str">
        <f t="shared" si="15"/>
        <v/>
      </c>
    </row>
    <row r="487" spans="2:13" ht="12.75" x14ac:dyDescent="0.2">
      <c r="B487" s="29"/>
      <c r="C487" s="29"/>
      <c r="D487" s="30"/>
      <c r="E487" s="30"/>
      <c r="F487" s="30"/>
      <c r="G487" s="30"/>
      <c r="H487" s="30"/>
      <c r="I487" s="25">
        <f>IF(ISERR(Cálculos!AA465),0,Cálculos!AA465)</f>
        <v>0</v>
      </c>
      <c r="J487" s="25">
        <f>IF(ISERR(Cálculos!AB465),0,Cálculos!AB465)</f>
        <v>0</v>
      </c>
      <c r="K487" s="41" t="str">
        <f t="shared" si="14"/>
        <v/>
      </c>
      <c r="L487" s="25">
        <f>IF(ISERR(Cálculos!AC465),0,Cálculos!AC465)</f>
        <v>0</v>
      </c>
      <c r="M487" s="41" t="str">
        <f t="shared" si="15"/>
        <v/>
      </c>
    </row>
    <row r="488" spans="2:13" ht="12.75" x14ac:dyDescent="0.2">
      <c r="B488" s="29"/>
      <c r="C488" s="29"/>
      <c r="D488" s="30"/>
      <c r="E488" s="30"/>
      <c r="F488" s="30"/>
      <c r="G488" s="30"/>
      <c r="H488" s="30"/>
      <c r="I488" s="25">
        <f>IF(ISERR(Cálculos!AA466),0,Cálculos!AA466)</f>
        <v>0</v>
      </c>
      <c r="J488" s="25">
        <f>IF(ISERR(Cálculos!AB466),0,Cálculos!AB466)</f>
        <v>0</v>
      </c>
      <c r="K488" s="41" t="str">
        <f t="shared" si="14"/>
        <v/>
      </c>
      <c r="L488" s="25">
        <f>IF(ISERR(Cálculos!AC466),0,Cálculos!AC466)</f>
        <v>0</v>
      </c>
      <c r="M488" s="41" t="str">
        <f t="shared" si="15"/>
        <v/>
      </c>
    </row>
    <row r="489" spans="2:13" ht="12.75" x14ac:dyDescent="0.2">
      <c r="B489" s="29"/>
      <c r="C489" s="29"/>
      <c r="D489" s="30"/>
      <c r="E489" s="30"/>
      <c r="F489" s="30"/>
      <c r="G489" s="30"/>
      <c r="H489" s="30"/>
      <c r="I489" s="25">
        <f>IF(ISERR(Cálculos!AA467),0,Cálculos!AA467)</f>
        <v>0</v>
      </c>
      <c r="J489" s="25">
        <f>IF(ISERR(Cálculos!AB467),0,Cálculos!AB467)</f>
        <v>0</v>
      </c>
      <c r="K489" s="41" t="str">
        <f t="shared" si="14"/>
        <v/>
      </c>
      <c r="L489" s="25">
        <f>IF(ISERR(Cálculos!AC467),0,Cálculos!AC467)</f>
        <v>0</v>
      </c>
      <c r="M489" s="41" t="str">
        <f t="shared" si="15"/>
        <v/>
      </c>
    </row>
    <row r="490" spans="2:13" ht="12.75" x14ac:dyDescent="0.2">
      <c r="B490" s="29"/>
      <c r="C490" s="29"/>
      <c r="D490" s="30"/>
      <c r="E490" s="30"/>
      <c r="F490" s="30"/>
      <c r="G490" s="30"/>
      <c r="H490" s="30"/>
      <c r="I490" s="25">
        <f>IF(ISERR(Cálculos!AA468),0,Cálculos!AA468)</f>
        <v>0</v>
      </c>
      <c r="J490" s="25">
        <f>IF(ISERR(Cálculos!AB468),0,Cálculos!AB468)</f>
        <v>0</v>
      </c>
      <c r="K490" s="41" t="str">
        <f t="shared" si="14"/>
        <v/>
      </c>
      <c r="L490" s="25">
        <f>IF(ISERR(Cálculos!AC468),0,Cálculos!AC468)</f>
        <v>0</v>
      </c>
      <c r="M490" s="41" t="str">
        <f t="shared" si="15"/>
        <v/>
      </c>
    </row>
    <row r="491" spans="2:13" ht="12.75" x14ac:dyDescent="0.2">
      <c r="B491" s="29"/>
      <c r="C491" s="29"/>
      <c r="D491" s="30"/>
      <c r="E491" s="30"/>
      <c r="F491" s="30"/>
      <c r="G491" s="30"/>
      <c r="H491" s="30"/>
      <c r="I491" s="25">
        <f>IF(ISERR(Cálculos!AA469),0,Cálculos!AA469)</f>
        <v>0</v>
      </c>
      <c r="J491" s="25">
        <f>IF(ISERR(Cálculos!AB469),0,Cálculos!AB469)</f>
        <v>0</v>
      </c>
      <c r="K491" s="41" t="str">
        <f t="shared" si="14"/>
        <v/>
      </c>
      <c r="L491" s="25">
        <f>IF(ISERR(Cálculos!AC469),0,Cálculos!AC469)</f>
        <v>0</v>
      </c>
      <c r="M491" s="41" t="str">
        <f t="shared" si="15"/>
        <v/>
      </c>
    </row>
    <row r="492" spans="2:13" ht="12.75" x14ac:dyDescent="0.2">
      <c r="B492" s="29"/>
      <c r="C492" s="29"/>
      <c r="D492" s="30"/>
      <c r="E492" s="30"/>
      <c r="F492" s="30"/>
      <c r="G492" s="30"/>
      <c r="H492" s="30"/>
      <c r="I492" s="25">
        <f>IF(ISERR(Cálculos!AA470),0,Cálculos!AA470)</f>
        <v>0</v>
      </c>
      <c r="J492" s="25">
        <f>IF(ISERR(Cálculos!AB470),0,Cálculos!AB470)</f>
        <v>0</v>
      </c>
      <c r="K492" s="41" t="str">
        <f t="shared" si="14"/>
        <v/>
      </c>
      <c r="L492" s="25">
        <f>IF(ISERR(Cálculos!AC470),0,Cálculos!AC470)</f>
        <v>0</v>
      </c>
      <c r="M492" s="41" t="str">
        <f t="shared" si="15"/>
        <v/>
      </c>
    </row>
    <row r="493" spans="2:13" ht="12.75" x14ac:dyDescent="0.2">
      <c r="B493" s="29"/>
      <c r="C493" s="29"/>
      <c r="D493" s="30"/>
      <c r="E493" s="30"/>
      <c r="F493" s="30"/>
      <c r="G493" s="30"/>
      <c r="H493" s="30"/>
      <c r="I493" s="25">
        <f>IF(ISERR(Cálculos!AA471),0,Cálculos!AA471)</f>
        <v>0</v>
      </c>
      <c r="J493" s="25">
        <f>IF(ISERR(Cálculos!AB471),0,Cálculos!AB471)</f>
        <v>0</v>
      </c>
      <c r="K493" s="41" t="str">
        <f t="shared" si="14"/>
        <v/>
      </c>
      <c r="L493" s="25">
        <f>IF(ISERR(Cálculos!AC471),0,Cálculos!AC471)</f>
        <v>0</v>
      </c>
      <c r="M493" s="41" t="str">
        <f t="shared" si="15"/>
        <v/>
      </c>
    </row>
    <row r="494" spans="2:13" ht="12.75" x14ac:dyDescent="0.2">
      <c r="B494" s="29"/>
      <c r="C494" s="29"/>
      <c r="D494" s="30"/>
      <c r="E494" s="30"/>
      <c r="F494" s="30"/>
      <c r="G494" s="30"/>
      <c r="H494" s="30"/>
      <c r="I494" s="25">
        <f>IF(ISERR(Cálculos!AA472),0,Cálculos!AA472)</f>
        <v>0</v>
      </c>
      <c r="J494" s="25">
        <f>IF(ISERR(Cálculos!AB472),0,Cálculos!AB472)</f>
        <v>0</v>
      </c>
      <c r="K494" s="41" t="str">
        <f t="shared" si="14"/>
        <v/>
      </c>
      <c r="L494" s="25">
        <f>IF(ISERR(Cálculos!AC472),0,Cálculos!AC472)</f>
        <v>0</v>
      </c>
      <c r="M494" s="41" t="str">
        <f t="shared" si="15"/>
        <v/>
      </c>
    </row>
    <row r="495" spans="2:13" ht="12.75" x14ac:dyDescent="0.2">
      <c r="B495" s="29"/>
      <c r="C495" s="29"/>
      <c r="D495" s="30"/>
      <c r="E495" s="30"/>
      <c r="F495" s="30"/>
      <c r="G495" s="30"/>
      <c r="H495" s="30"/>
      <c r="I495" s="25">
        <f>IF(ISERR(Cálculos!AA473),0,Cálculos!AA473)</f>
        <v>0</v>
      </c>
      <c r="J495" s="25">
        <f>IF(ISERR(Cálculos!AB473),0,Cálculos!AB473)</f>
        <v>0</v>
      </c>
      <c r="K495" s="41" t="str">
        <f t="shared" si="14"/>
        <v/>
      </c>
      <c r="L495" s="25">
        <f>IF(ISERR(Cálculos!AC473),0,Cálculos!AC473)</f>
        <v>0</v>
      </c>
      <c r="M495" s="41" t="str">
        <f t="shared" si="15"/>
        <v/>
      </c>
    </row>
    <row r="496" spans="2:13" ht="12.75" x14ac:dyDescent="0.2">
      <c r="B496" s="29"/>
      <c r="C496" s="29"/>
      <c r="D496" s="30"/>
      <c r="E496" s="30"/>
      <c r="F496" s="30"/>
      <c r="G496" s="30"/>
      <c r="H496" s="30"/>
      <c r="I496" s="25">
        <f>IF(ISERR(Cálculos!AA474),0,Cálculos!AA474)</f>
        <v>0</v>
      </c>
      <c r="J496" s="25">
        <f>IF(ISERR(Cálculos!AB474),0,Cálculos!AB474)</f>
        <v>0</v>
      </c>
      <c r="K496" s="41" t="str">
        <f t="shared" si="14"/>
        <v/>
      </c>
      <c r="L496" s="25">
        <f>IF(ISERR(Cálculos!AC474),0,Cálculos!AC474)</f>
        <v>0</v>
      </c>
      <c r="M496" s="41" t="str">
        <f t="shared" si="15"/>
        <v/>
      </c>
    </row>
    <row r="497" spans="2:13" ht="12.75" x14ac:dyDescent="0.2">
      <c r="B497" s="29"/>
      <c r="C497" s="29"/>
      <c r="D497" s="30"/>
      <c r="E497" s="30"/>
      <c r="F497" s="30"/>
      <c r="G497" s="30"/>
      <c r="H497" s="30"/>
      <c r="I497" s="25">
        <f>IF(ISERR(Cálculos!AA475),0,Cálculos!AA475)</f>
        <v>0</v>
      </c>
      <c r="J497" s="25">
        <f>IF(ISERR(Cálculos!AB475),0,Cálculos!AB475)</f>
        <v>0</v>
      </c>
      <c r="K497" s="41" t="str">
        <f t="shared" si="14"/>
        <v/>
      </c>
      <c r="L497" s="25">
        <f>IF(ISERR(Cálculos!AC475),0,Cálculos!AC475)</f>
        <v>0</v>
      </c>
      <c r="M497" s="41" t="str">
        <f t="shared" si="15"/>
        <v/>
      </c>
    </row>
    <row r="498" spans="2:13" ht="12.75" x14ac:dyDescent="0.2">
      <c r="B498" s="29"/>
      <c r="C498" s="29"/>
      <c r="D498" s="30"/>
      <c r="E498" s="30"/>
      <c r="F498" s="30"/>
      <c r="G498" s="30"/>
      <c r="H498" s="30"/>
      <c r="I498" s="25">
        <f>IF(ISERR(Cálculos!AA476),0,Cálculos!AA476)</f>
        <v>0</v>
      </c>
      <c r="J498" s="25">
        <f>IF(ISERR(Cálculos!AB476),0,Cálculos!AB476)</f>
        <v>0</v>
      </c>
      <c r="K498" s="41" t="str">
        <f t="shared" si="14"/>
        <v/>
      </c>
      <c r="L498" s="25">
        <f>IF(ISERR(Cálculos!AC476),0,Cálculos!AC476)</f>
        <v>0</v>
      </c>
      <c r="M498" s="41" t="str">
        <f t="shared" si="15"/>
        <v/>
      </c>
    </row>
    <row r="499" spans="2:13" ht="12.75" x14ac:dyDescent="0.2">
      <c r="B499" s="29"/>
      <c r="C499" s="29"/>
      <c r="D499" s="30"/>
      <c r="E499" s="30"/>
      <c r="F499" s="30"/>
      <c r="G499" s="30"/>
      <c r="H499" s="30"/>
      <c r="I499" s="25">
        <f>IF(ISERR(Cálculos!AA477),0,Cálculos!AA477)</f>
        <v>0</v>
      </c>
      <c r="J499" s="25">
        <f>IF(ISERR(Cálculos!AB477),0,Cálculos!AB477)</f>
        <v>0</v>
      </c>
      <c r="K499" s="41" t="str">
        <f t="shared" si="14"/>
        <v/>
      </c>
      <c r="L499" s="25">
        <f>IF(ISERR(Cálculos!AC477),0,Cálculos!AC477)</f>
        <v>0</v>
      </c>
      <c r="M499" s="41" t="str">
        <f t="shared" si="15"/>
        <v/>
      </c>
    </row>
    <row r="500" spans="2:13" ht="12.75" x14ac:dyDescent="0.2">
      <c r="B500" s="29"/>
      <c r="C500" s="29"/>
      <c r="D500" s="30"/>
      <c r="E500" s="30"/>
      <c r="F500" s="30"/>
      <c r="G500" s="30"/>
      <c r="H500" s="30"/>
      <c r="I500" s="25">
        <f>IF(ISERR(Cálculos!AA478),0,Cálculos!AA478)</f>
        <v>0</v>
      </c>
      <c r="J500" s="25">
        <f>IF(ISERR(Cálculos!AB478),0,Cálculos!AB478)</f>
        <v>0</v>
      </c>
      <c r="K500" s="41" t="str">
        <f t="shared" si="14"/>
        <v/>
      </c>
      <c r="L500" s="25">
        <f>IF(ISERR(Cálculos!AC478),0,Cálculos!AC478)</f>
        <v>0</v>
      </c>
      <c r="M500" s="41" t="str">
        <f t="shared" si="15"/>
        <v/>
      </c>
    </row>
    <row r="501" spans="2:13" ht="12.75" x14ac:dyDescent="0.2">
      <c r="B501" s="29"/>
      <c r="C501" s="29"/>
      <c r="D501" s="30"/>
      <c r="E501" s="30"/>
      <c r="F501" s="30"/>
      <c r="G501" s="30"/>
      <c r="H501" s="30"/>
      <c r="I501" s="25">
        <f>IF(ISERR(Cálculos!AA479),0,Cálculos!AA479)</f>
        <v>0</v>
      </c>
      <c r="J501" s="25">
        <f>IF(ISERR(Cálculos!AB479),0,Cálculos!AB479)</f>
        <v>0</v>
      </c>
      <c r="K501" s="41" t="str">
        <f t="shared" si="14"/>
        <v/>
      </c>
      <c r="L501" s="25">
        <f>IF(ISERR(Cálculos!AC479),0,Cálculos!AC479)</f>
        <v>0</v>
      </c>
      <c r="M501" s="41" t="str">
        <f t="shared" si="15"/>
        <v/>
      </c>
    </row>
    <row r="502" spans="2:13" ht="12.75" x14ac:dyDescent="0.2">
      <c r="B502" s="29"/>
      <c r="C502" s="29"/>
      <c r="D502" s="30"/>
      <c r="E502" s="30"/>
      <c r="F502" s="30"/>
      <c r="G502" s="30"/>
      <c r="H502" s="30"/>
      <c r="I502" s="25">
        <f>IF(ISERR(Cálculos!AA480),0,Cálculos!AA480)</f>
        <v>0</v>
      </c>
      <c r="J502" s="25">
        <f>IF(ISERR(Cálculos!AB480),0,Cálculos!AB480)</f>
        <v>0</v>
      </c>
      <c r="K502" s="41" t="str">
        <f t="shared" si="14"/>
        <v/>
      </c>
      <c r="L502" s="25">
        <f>IF(ISERR(Cálculos!AC480),0,Cálculos!AC480)</f>
        <v>0</v>
      </c>
      <c r="M502" s="41" t="str">
        <f t="shared" si="15"/>
        <v/>
      </c>
    </row>
    <row r="503" spans="2:13" ht="12.75" x14ac:dyDescent="0.2">
      <c r="B503" s="29"/>
      <c r="C503" s="29"/>
      <c r="D503" s="30"/>
      <c r="E503" s="30"/>
      <c r="F503" s="30"/>
      <c r="G503" s="30"/>
      <c r="H503" s="30"/>
      <c r="I503" s="25">
        <f>IF(ISERR(Cálculos!AA481),0,Cálculos!AA481)</f>
        <v>0</v>
      </c>
      <c r="J503" s="25">
        <f>IF(ISERR(Cálculos!AB481),0,Cálculos!AB481)</f>
        <v>0</v>
      </c>
      <c r="K503" s="41" t="str">
        <f t="shared" si="14"/>
        <v/>
      </c>
      <c r="L503" s="25">
        <f>IF(ISERR(Cálculos!AC481),0,Cálculos!AC481)</f>
        <v>0</v>
      </c>
      <c r="M503" s="41" t="str">
        <f t="shared" si="15"/>
        <v/>
      </c>
    </row>
    <row r="504" spans="2:13" ht="12.75" x14ac:dyDescent="0.2">
      <c r="B504" s="29"/>
      <c r="C504" s="29"/>
      <c r="D504" s="30"/>
      <c r="E504" s="30"/>
      <c r="F504" s="30"/>
      <c r="G504" s="30"/>
      <c r="H504" s="30"/>
      <c r="I504" s="25">
        <f>IF(ISERR(Cálculos!AA482),0,Cálculos!AA482)</f>
        <v>0</v>
      </c>
      <c r="J504" s="25">
        <f>IF(ISERR(Cálculos!AB482),0,Cálculos!AB482)</f>
        <v>0</v>
      </c>
      <c r="K504" s="41" t="str">
        <f t="shared" si="14"/>
        <v/>
      </c>
      <c r="L504" s="25">
        <f>IF(ISERR(Cálculos!AC482),0,Cálculos!AC482)</f>
        <v>0</v>
      </c>
      <c r="M504" s="41" t="str">
        <f t="shared" si="15"/>
        <v/>
      </c>
    </row>
    <row r="505" spans="2:13" ht="12.75" x14ac:dyDescent="0.2">
      <c r="B505" s="29"/>
      <c r="C505" s="29"/>
      <c r="D505" s="30"/>
      <c r="E505" s="30"/>
      <c r="F505" s="30"/>
      <c r="G505" s="30"/>
      <c r="H505" s="30"/>
      <c r="I505" s="25">
        <f>IF(ISERR(Cálculos!AA483),0,Cálculos!AA483)</f>
        <v>0</v>
      </c>
      <c r="J505" s="25">
        <f>IF(ISERR(Cálculos!AB483),0,Cálculos!AB483)</f>
        <v>0</v>
      </c>
      <c r="K505" s="41" t="str">
        <f t="shared" si="14"/>
        <v/>
      </c>
      <c r="L505" s="25">
        <f>IF(ISERR(Cálculos!AC483),0,Cálculos!AC483)</f>
        <v>0</v>
      </c>
      <c r="M505" s="41" t="str">
        <f t="shared" si="15"/>
        <v/>
      </c>
    </row>
    <row r="506" spans="2:13" ht="12.75" x14ac:dyDescent="0.2">
      <c r="B506" s="29"/>
      <c r="C506" s="29"/>
      <c r="D506" s="30"/>
      <c r="E506" s="30"/>
      <c r="F506" s="30"/>
      <c r="G506" s="30"/>
      <c r="H506" s="30"/>
      <c r="I506" s="25">
        <f>IF(ISERR(Cálculos!AA484),0,Cálculos!AA484)</f>
        <v>0</v>
      </c>
      <c r="J506" s="25">
        <f>IF(ISERR(Cálculos!AB484),0,Cálculos!AB484)</f>
        <v>0</v>
      </c>
      <c r="K506" s="41" t="str">
        <f t="shared" si="14"/>
        <v/>
      </c>
      <c r="L506" s="25">
        <f>IF(ISERR(Cálculos!AC484),0,Cálculos!AC484)</f>
        <v>0</v>
      </c>
      <c r="M506" s="41" t="str">
        <f t="shared" si="15"/>
        <v/>
      </c>
    </row>
    <row r="507" spans="2:13" ht="12.75" x14ac:dyDescent="0.2">
      <c r="B507" s="29"/>
      <c r="C507" s="29"/>
      <c r="D507" s="30"/>
      <c r="E507" s="30"/>
      <c r="F507" s="30"/>
      <c r="G507" s="30"/>
      <c r="H507" s="30"/>
      <c r="I507" s="25">
        <f>IF(ISERR(Cálculos!AA485),0,Cálculos!AA485)</f>
        <v>0</v>
      </c>
      <c r="J507" s="25">
        <f>IF(ISERR(Cálculos!AB485),0,Cálculos!AB485)</f>
        <v>0</v>
      </c>
      <c r="K507" s="41" t="str">
        <f t="shared" si="14"/>
        <v/>
      </c>
      <c r="L507" s="25">
        <f>IF(ISERR(Cálculos!AC485),0,Cálculos!AC485)</f>
        <v>0</v>
      </c>
      <c r="M507" s="41" t="str">
        <f t="shared" si="15"/>
        <v/>
      </c>
    </row>
    <row r="508" spans="2:13" ht="12.75" x14ac:dyDescent="0.2">
      <c r="B508" s="29"/>
      <c r="C508" s="29"/>
      <c r="D508" s="30"/>
      <c r="E508" s="30"/>
      <c r="F508" s="30"/>
      <c r="G508" s="30"/>
      <c r="H508" s="30"/>
      <c r="I508" s="25">
        <f>IF(ISERR(Cálculos!AA486),0,Cálculos!AA486)</f>
        <v>0</v>
      </c>
      <c r="J508" s="25">
        <f>IF(ISERR(Cálculos!AB486),0,Cálculos!AB486)</f>
        <v>0</v>
      </c>
      <c r="K508" s="41" t="str">
        <f t="shared" si="14"/>
        <v/>
      </c>
      <c r="L508" s="25">
        <f>IF(ISERR(Cálculos!AC486),0,Cálculos!AC486)</f>
        <v>0</v>
      </c>
      <c r="M508" s="41" t="str">
        <f t="shared" si="15"/>
        <v/>
      </c>
    </row>
    <row r="509" spans="2:13" ht="12.75" x14ac:dyDescent="0.2">
      <c r="B509" s="29"/>
      <c r="C509" s="29"/>
      <c r="D509" s="30"/>
      <c r="E509" s="30"/>
      <c r="F509" s="30"/>
      <c r="G509" s="30"/>
      <c r="H509" s="30"/>
      <c r="I509" s="25">
        <f>IF(ISERR(Cálculos!AA487),0,Cálculos!AA487)</f>
        <v>0</v>
      </c>
      <c r="J509" s="25">
        <f>IF(ISERR(Cálculos!AB487),0,Cálculos!AB487)</f>
        <v>0</v>
      </c>
      <c r="K509" s="41" t="str">
        <f t="shared" si="14"/>
        <v/>
      </c>
      <c r="L509" s="25">
        <f>IF(ISERR(Cálculos!AC487),0,Cálculos!AC487)</f>
        <v>0</v>
      </c>
      <c r="M509" s="41" t="str">
        <f t="shared" si="15"/>
        <v/>
      </c>
    </row>
    <row r="510" spans="2:13" ht="12.75" x14ac:dyDescent="0.2">
      <c r="B510" s="29"/>
      <c r="C510" s="29"/>
      <c r="D510" s="30"/>
      <c r="E510" s="30"/>
      <c r="F510" s="30"/>
      <c r="G510" s="30"/>
      <c r="H510" s="30"/>
      <c r="I510" s="25">
        <f>IF(ISERR(Cálculos!AA488),0,Cálculos!AA488)</f>
        <v>0</v>
      </c>
      <c r="J510" s="25">
        <f>IF(ISERR(Cálculos!AB488),0,Cálculos!AB488)</f>
        <v>0</v>
      </c>
      <c r="K510" s="41" t="str">
        <f t="shared" si="14"/>
        <v/>
      </c>
      <c r="L510" s="25">
        <f>IF(ISERR(Cálculos!AC488),0,Cálculos!AC488)</f>
        <v>0</v>
      </c>
      <c r="M510" s="41" t="str">
        <f t="shared" si="15"/>
        <v/>
      </c>
    </row>
    <row r="511" spans="2:13" ht="12.75" x14ac:dyDescent="0.2">
      <c r="B511" s="29"/>
      <c r="C511" s="29"/>
      <c r="D511" s="30"/>
      <c r="E511" s="30"/>
      <c r="F511" s="30"/>
      <c r="G511" s="30"/>
      <c r="H511" s="30"/>
      <c r="I511" s="25">
        <f>IF(ISERR(Cálculos!AA489),0,Cálculos!AA489)</f>
        <v>0</v>
      </c>
      <c r="J511" s="25">
        <f>IF(ISERR(Cálculos!AB489),0,Cálculos!AB489)</f>
        <v>0</v>
      </c>
      <c r="K511" s="41" t="str">
        <f t="shared" si="14"/>
        <v/>
      </c>
      <c r="L511" s="25">
        <f>IF(ISERR(Cálculos!AC489),0,Cálculos!AC489)</f>
        <v>0</v>
      </c>
      <c r="M511" s="41" t="str">
        <f t="shared" si="15"/>
        <v/>
      </c>
    </row>
    <row r="512" spans="2:13" ht="12.75" x14ac:dyDescent="0.2">
      <c r="B512" s="29"/>
      <c r="C512" s="29"/>
      <c r="D512" s="30"/>
      <c r="E512" s="30"/>
      <c r="F512" s="30"/>
      <c r="G512" s="30"/>
      <c r="H512" s="30"/>
      <c r="I512" s="25">
        <f>IF(ISERR(Cálculos!AA490),0,Cálculos!AA490)</f>
        <v>0</v>
      </c>
      <c r="J512" s="25">
        <f>IF(ISERR(Cálculos!AB490),0,Cálculos!AB490)</f>
        <v>0</v>
      </c>
      <c r="K512" s="41" t="str">
        <f t="shared" si="14"/>
        <v/>
      </c>
      <c r="L512" s="25">
        <f>IF(ISERR(Cálculos!AC490),0,Cálculos!AC490)</f>
        <v>0</v>
      </c>
      <c r="M512" s="41" t="str">
        <f t="shared" si="15"/>
        <v/>
      </c>
    </row>
    <row r="513" spans="2:13" ht="12.75" x14ac:dyDescent="0.2">
      <c r="B513" s="29"/>
      <c r="C513" s="29"/>
      <c r="D513" s="30"/>
      <c r="E513" s="30"/>
      <c r="F513" s="30"/>
      <c r="G513" s="30"/>
      <c r="H513" s="30"/>
      <c r="I513" s="25">
        <f>IF(ISERR(Cálculos!AA491),0,Cálculos!AA491)</f>
        <v>0</v>
      </c>
      <c r="J513" s="25">
        <f>IF(ISERR(Cálculos!AB491),0,Cálculos!AB491)</f>
        <v>0</v>
      </c>
      <c r="K513" s="41" t="str">
        <f t="shared" si="14"/>
        <v/>
      </c>
      <c r="L513" s="25">
        <f>IF(ISERR(Cálculos!AC491),0,Cálculos!AC491)</f>
        <v>0</v>
      </c>
      <c r="M513" s="41" t="str">
        <f t="shared" si="15"/>
        <v/>
      </c>
    </row>
    <row r="514" spans="2:13" ht="12.75" x14ac:dyDescent="0.2">
      <c r="B514" s="29"/>
      <c r="C514" s="29"/>
      <c r="D514" s="30"/>
      <c r="E514" s="30"/>
      <c r="F514" s="30"/>
      <c r="G514" s="30"/>
      <c r="H514" s="30"/>
      <c r="I514" s="25">
        <f>IF(ISERR(Cálculos!AA492),0,Cálculos!AA492)</f>
        <v>0</v>
      </c>
      <c r="J514" s="25">
        <f>IF(ISERR(Cálculos!AB492),0,Cálculos!AB492)</f>
        <v>0</v>
      </c>
      <c r="K514" s="41" t="str">
        <f t="shared" si="14"/>
        <v/>
      </c>
      <c r="L514" s="25">
        <f>IF(ISERR(Cálculos!AC492),0,Cálculos!AC492)</f>
        <v>0</v>
      </c>
      <c r="M514" s="41" t="str">
        <f t="shared" si="15"/>
        <v/>
      </c>
    </row>
    <row r="515" spans="2:13" ht="12.75" x14ac:dyDescent="0.2">
      <c r="B515" s="29"/>
      <c r="C515" s="29"/>
      <c r="D515" s="30"/>
      <c r="E515" s="30"/>
      <c r="F515" s="30"/>
      <c r="G515" s="30"/>
      <c r="H515" s="30"/>
      <c r="I515" s="25">
        <f>IF(ISERR(Cálculos!AA493),0,Cálculos!AA493)</f>
        <v>0</v>
      </c>
      <c r="J515" s="25">
        <f>IF(ISERR(Cálculos!AB493),0,Cálculos!AB493)</f>
        <v>0</v>
      </c>
      <c r="K515" s="41" t="str">
        <f t="shared" si="14"/>
        <v/>
      </c>
      <c r="L515" s="25">
        <f>IF(ISERR(Cálculos!AC493),0,Cálculos!AC493)</f>
        <v>0</v>
      </c>
      <c r="M515" s="41" t="str">
        <f t="shared" si="15"/>
        <v/>
      </c>
    </row>
    <row r="516" spans="2:13" ht="12.75" x14ac:dyDescent="0.2">
      <c r="B516" s="29"/>
      <c r="C516" s="29"/>
      <c r="D516" s="30"/>
      <c r="E516" s="30"/>
      <c r="F516" s="30"/>
      <c r="G516" s="30"/>
      <c r="H516" s="30"/>
      <c r="I516" s="25">
        <f>IF(ISERR(Cálculos!AA494),0,Cálculos!AA494)</f>
        <v>0</v>
      </c>
      <c r="J516" s="25">
        <f>IF(ISERR(Cálculos!AB494),0,Cálculos!AB494)</f>
        <v>0</v>
      </c>
      <c r="K516" s="41" t="str">
        <f t="shared" si="14"/>
        <v/>
      </c>
      <c r="L516" s="25">
        <f>IF(ISERR(Cálculos!AC494),0,Cálculos!AC494)</f>
        <v>0</v>
      </c>
      <c r="M516" s="41" t="str">
        <f t="shared" si="15"/>
        <v/>
      </c>
    </row>
    <row r="517" spans="2:13" ht="12.75" x14ac:dyDescent="0.2">
      <c r="B517" s="29"/>
      <c r="C517" s="29"/>
      <c r="D517" s="30"/>
      <c r="E517" s="30"/>
      <c r="F517" s="30"/>
      <c r="G517" s="30"/>
      <c r="H517" s="30"/>
      <c r="I517" s="25">
        <f>IF(ISERR(Cálculos!AA495),0,Cálculos!AA495)</f>
        <v>0</v>
      </c>
      <c r="J517" s="25">
        <f>IF(ISERR(Cálculos!AB495),0,Cálculos!AB495)</f>
        <v>0</v>
      </c>
      <c r="K517" s="41" t="str">
        <f t="shared" si="14"/>
        <v/>
      </c>
      <c r="L517" s="25">
        <f>IF(ISERR(Cálculos!AC495),0,Cálculos!AC495)</f>
        <v>0</v>
      </c>
      <c r="M517" s="41" t="str">
        <f t="shared" si="15"/>
        <v/>
      </c>
    </row>
    <row r="518" spans="2:13" ht="12.75" x14ac:dyDescent="0.2">
      <c r="B518" s="29"/>
      <c r="C518" s="29"/>
      <c r="D518" s="30"/>
      <c r="E518" s="30"/>
      <c r="F518" s="30"/>
      <c r="G518" s="30"/>
      <c r="H518" s="30"/>
      <c r="I518" s="25">
        <f>IF(ISERR(Cálculos!AA496),0,Cálculos!AA496)</f>
        <v>0</v>
      </c>
      <c r="J518" s="25">
        <f>IF(ISERR(Cálculos!AB496),0,Cálculos!AB496)</f>
        <v>0</v>
      </c>
      <c r="K518" s="41" t="str">
        <f t="shared" si="14"/>
        <v/>
      </c>
      <c r="L518" s="25">
        <f>IF(ISERR(Cálculos!AC496),0,Cálculos!AC496)</f>
        <v>0</v>
      </c>
      <c r="M518" s="41" t="str">
        <f t="shared" si="15"/>
        <v/>
      </c>
    </row>
    <row r="519" spans="2:13" ht="12.75" x14ac:dyDescent="0.2">
      <c r="B519" s="29"/>
      <c r="C519" s="29"/>
      <c r="D519" s="30"/>
      <c r="E519" s="30"/>
      <c r="F519" s="30"/>
      <c r="G519" s="30"/>
      <c r="H519" s="30"/>
      <c r="I519" s="25">
        <f>IF(ISERR(Cálculos!AA497),0,Cálculos!AA497)</f>
        <v>0</v>
      </c>
      <c r="J519" s="25">
        <f>IF(ISERR(Cálculos!AB497),0,Cálculos!AB497)</f>
        <v>0</v>
      </c>
      <c r="K519" s="41" t="str">
        <f t="shared" si="14"/>
        <v/>
      </c>
      <c r="L519" s="25">
        <f>IF(ISERR(Cálculos!AC497),0,Cálculos!AC497)</f>
        <v>0</v>
      </c>
      <c r="M519" s="41" t="str">
        <f t="shared" si="15"/>
        <v/>
      </c>
    </row>
    <row r="520" spans="2:13" ht="12.75" x14ac:dyDescent="0.2">
      <c r="B520" s="29"/>
      <c r="C520" s="29"/>
      <c r="D520" s="30"/>
      <c r="E520" s="30"/>
      <c r="F520" s="30"/>
      <c r="G520" s="30"/>
      <c r="H520" s="30"/>
      <c r="I520" s="25">
        <f>IF(ISERR(Cálculos!AA498),0,Cálculos!AA498)</f>
        <v>0</v>
      </c>
      <c r="J520" s="25">
        <f>IF(ISERR(Cálculos!AB498),0,Cálculos!AB498)</f>
        <v>0</v>
      </c>
      <c r="K520" s="41" t="str">
        <f t="shared" si="14"/>
        <v/>
      </c>
      <c r="L520" s="25">
        <f>IF(ISERR(Cálculos!AC498),0,Cálculos!AC498)</f>
        <v>0</v>
      </c>
      <c r="M520" s="41" t="str">
        <f t="shared" si="15"/>
        <v/>
      </c>
    </row>
    <row r="521" spans="2:13" ht="12.75" x14ac:dyDescent="0.2">
      <c r="B521" s="29"/>
      <c r="C521" s="29"/>
      <c r="D521" s="30"/>
      <c r="E521" s="30"/>
      <c r="F521" s="30"/>
      <c r="G521" s="30"/>
      <c r="H521" s="30"/>
      <c r="I521" s="25">
        <f>IF(ISERR(Cálculos!AA499),0,Cálculos!AA499)</f>
        <v>0</v>
      </c>
      <c r="J521" s="25">
        <f>IF(ISERR(Cálculos!AB499),0,Cálculos!AB499)</f>
        <v>0</v>
      </c>
      <c r="K521" s="41" t="str">
        <f t="shared" si="14"/>
        <v/>
      </c>
      <c r="L521" s="25">
        <f>IF(ISERR(Cálculos!AC499),0,Cálculos!AC499)</f>
        <v>0</v>
      </c>
      <c r="M521" s="41" t="str">
        <f t="shared" si="15"/>
        <v/>
      </c>
    </row>
    <row r="522" spans="2:13" ht="12.75" x14ac:dyDescent="0.2">
      <c r="B522" s="29"/>
      <c r="C522" s="29"/>
      <c r="D522" s="30"/>
      <c r="E522" s="30"/>
      <c r="F522" s="30"/>
      <c r="G522" s="30"/>
      <c r="H522" s="30"/>
      <c r="I522" s="25">
        <f>IF(ISERR(Cálculos!AA500),0,Cálculos!AA500)</f>
        <v>0</v>
      </c>
      <c r="J522" s="25">
        <f>IF(ISERR(Cálculos!AB500),0,Cálculos!AB500)</f>
        <v>0</v>
      </c>
      <c r="K522" s="41" t="str">
        <f t="shared" si="14"/>
        <v/>
      </c>
      <c r="L522" s="25">
        <f>IF(ISERR(Cálculos!AC500),0,Cálculos!AC500)</f>
        <v>0</v>
      </c>
      <c r="M522" s="41" t="str">
        <f t="shared" si="15"/>
        <v/>
      </c>
    </row>
    <row r="523" spans="2:13" ht="12.75" x14ac:dyDescent="0.2">
      <c r="B523" s="29"/>
      <c r="C523" s="29"/>
      <c r="D523" s="30"/>
      <c r="E523" s="30"/>
      <c r="F523" s="30"/>
      <c r="G523" s="30"/>
      <c r="H523" s="30"/>
      <c r="I523" s="25">
        <f>IF(ISERR(Cálculos!AA501),0,Cálculos!AA501)</f>
        <v>0</v>
      </c>
      <c r="J523" s="25">
        <f>IF(ISERR(Cálculos!AB501),0,Cálculos!AB501)</f>
        <v>0</v>
      </c>
      <c r="K523" s="41" t="str">
        <f t="shared" si="14"/>
        <v/>
      </c>
      <c r="L523" s="25">
        <f>IF(ISERR(Cálculos!AC501),0,Cálculos!AC501)</f>
        <v>0</v>
      </c>
      <c r="M523" s="41" t="str">
        <f t="shared" si="15"/>
        <v/>
      </c>
    </row>
    <row r="524" spans="2:13" ht="12.75" x14ac:dyDescent="0.2">
      <c r="B524" s="29"/>
      <c r="C524" s="29"/>
      <c r="D524" s="30"/>
      <c r="E524" s="30"/>
      <c r="F524" s="30"/>
      <c r="G524" s="30"/>
      <c r="H524" s="30"/>
      <c r="I524" s="25">
        <f>IF(ISERR(Cálculos!AA502),0,Cálculos!AA502)</f>
        <v>0</v>
      </c>
      <c r="J524" s="25">
        <f>IF(ISERR(Cálculos!AB502),0,Cálculos!AB502)</f>
        <v>0</v>
      </c>
      <c r="K524" s="41" t="str">
        <f t="shared" si="14"/>
        <v/>
      </c>
      <c r="L524" s="25">
        <f>IF(ISERR(Cálculos!AC502),0,Cálculos!AC502)</f>
        <v>0</v>
      </c>
      <c r="M524" s="41" t="str">
        <f t="shared" si="15"/>
        <v/>
      </c>
    </row>
    <row r="525" spans="2:13" ht="12.75" x14ac:dyDescent="0.2">
      <c r="B525" s="29"/>
      <c r="C525" s="29"/>
      <c r="D525" s="30"/>
      <c r="E525" s="30"/>
      <c r="F525" s="30"/>
      <c r="G525" s="30"/>
      <c r="H525" s="30"/>
      <c r="I525" s="25">
        <f>IF(ISERR(Cálculos!AA503),0,Cálculos!AA503)</f>
        <v>0</v>
      </c>
      <c r="J525" s="25">
        <f>IF(ISERR(Cálculos!AB503),0,Cálculos!AB503)</f>
        <v>0</v>
      </c>
      <c r="K525" s="41" t="str">
        <f t="shared" si="14"/>
        <v/>
      </c>
      <c r="L525" s="25">
        <f>IF(ISERR(Cálculos!AC503),0,Cálculos!AC503)</f>
        <v>0</v>
      </c>
      <c r="M525" s="41" t="str">
        <f t="shared" si="15"/>
        <v/>
      </c>
    </row>
    <row r="526" spans="2:13" ht="12.75" x14ac:dyDescent="0.2">
      <c r="B526" s="29"/>
      <c r="C526" s="29"/>
      <c r="D526" s="30"/>
      <c r="E526" s="30"/>
      <c r="F526" s="30"/>
      <c r="G526" s="30"/>
      <c r="H526" s="30"/>
      <c r="I526" s="25">
        <f>IF(ISERR(Cálculos!AA504),0,Cálculos!AA504)</f>
        <v>0</v>
      </c>
      <c r="J526" s="25">
        <f>IF(ISERR(Cálculos!AB504),0,Cálculos!AB504)</f>
        <v>0</v>
      </c>
      <c r="K526" s="41" t="str">
        <f t="shared" si="14"/>
        <v/>
      </c>
      <c r="L526" s="25">
        <f>IF(ISERR(Cálculos!AC504),0,Cálculos!AC504)</f>
        <v>0</v>
      </c>
      <c r="M526" s="41" t="str">
        <f t="shared" si="15"/>
        <v/>
      </c>
    </row>
    <row r="527" spans="2:13" ht="12.75" x14ac:dyDescent="0.2">
      <c r="B527" s="29"/>
      <c r="C527" s="29"/>
      <c r="D527" s="30"/>
      <c r="E527" s="30"/>
      <c r="F527" s="30"/>
      <c r="G527" s="30"/>
      <c r="H527" s="30"/>
      <c r="I527" s="25">
        <f>IF(ISERR(Cálculos!AA505),0,Cálculos!AA505)</f>
        <v>0</v>
      </c>
      <c r="J527" s="25">
        <f>IF(ISERR(Cálculos!AB505),0,Cálculos!AB505)</f>
        <v>0</v>
      </c>
      <c r="K527" s="41" t="str">
        <f t="shared" si="14"/>
        <v/>
      </c>
      <c r="L527" s="25">
        <f>IF(ISERR(Cálculos!AC505),0,Cálculos!AC505)</f>
        <v>0</v>
      </c>
      <c r="M527" s="41" t="str">
        <f t="shared" si="15"/>
        <v/>
      </c>
    </row>
    <row r="528" spans="2:13" ht="12.75" x14ac:dyDescent="0.2">
      <c r="B528" s="29"/>
      <c r="C528" s="29"/>
      <c r="D528" s="30"/>
      <c r="E528" s="30"/>
      <c r="F528" s="30"/>
      <c r="G528" s="30"/>
      <c r="H528" s="30"/>
      <c r="I528" s="25">
        <f>IF(ISERR(Cálculos!AA506),0,Cálculos!AA506)</f>
        <v>0</v>
      </c>
      <c r="J528" s="25">
        <f>IF(ISERR(Cálculos!AB506),0,Cálculos!AB506)</f>
        <v>0</v>
      </c>
      <c r="K528" s="41" t="str">
        <f t="shared" si="14"/>
        <v/>
      </c>
      <c r="L528" s="25">
        <f>IF(ISERR(Cálculos!AC506),0,Cálculos!AC506)</f>
        <v>0</v>
      </c>
      <c r="M528" s="41" t="str">
        <f t="shared" si="15"/>
        <v/>
      </c>
    </row>
    <row r="529" spans="2:13" ht="12.75" x14ac:dyDescent="0.2">
      <c r="B529" s="29"/>
      <c r="C529" s="29"/>
      <c r="D529" s="30"/>
      <c r="E529" s="30"/>
      <c r="F529" s="30"/>
      <c r="G529" s="30"/>
      <c r="H529" s="30"/>
      <c r="I529" s="25">
        <f>IF(ISERR(Cálculos!AA507),0,Cálculos!AA507)</f>
        <v>0</v>
      </c>
      <c r="J529" s="25">
        <f>IF(ISERR(Cálculos!AB507),0,Cálculos!AB507)</f>
        <v>0</v>
      </c>
      <c r="K529" s="41" t="str">
        <f t="shared" si="14"/>
        <v/>
      </c>
      <c r="L529" s="25">
        <f>IF(ISERR(Cálculos!AC507),0,Cálculos!AC507)</f>
        <v>0</v>
      </c>
      <c r="M529" s="41" t="str">
        <f t="shared" si="15"/>
        <v/>
      </c>
    </row>
    <row r="530" spans="2:13" ht="12.75" x14ac:dyDescent="0.2">
      <c r="B530" s="29"/>
      <c r="C530" s="29"/>
      <c r="D530" s="30"/>
      <c r="E530" s="30"/>
      <c r="F530" s="30"/>
      <c r="G530" s="30"/>
      <c r="H530" s="30"/>
      <c r="I530" s="25">
        <f>IF(ISERR(Cálculos!AA508),0,Cálculos!AA508)</f>
        <v>0</v>
      </c>
      <c r="J530" s="25">
        <f>IF(ISERR(Cálculos!AB508),0,Cálculos!AB508)</f>
        <v>0</v>
      </c>
      <c r="K530" s="41" t="str">
        <f t="shared" si="14"/>
        <v/>
      </c>
      <c r="L530" s="25">
        <f>IF(ISERR(Cálculos!AC508),0,Cálculos!AC508)</f>
        <v>0</v>
      </c>
      <c r="M530" s="41" t="str">
        <f t="shared" si="15"/>
        <v/>
      </c>
    </row>
    <row r="531" spans="2:13" ht="12.75" x14ac:dyDescent="0.2">
      <c r="B531" s="29"/>
      <c r="C531" s="29"/>
      <c r="D531" s="30"/>
      <c r="E531" s="30"/>
      <c r="F531" s="30"/>
      <c r="G531" s="30"/>
      <c r="H531" s="30"/>
      <c r="I531" s="25">
        <f>IF(ISERR(Cálculos!AA509),0,Cálculos!AA509)</f>
        <v>0</v>
      </c>
      <c r="J531" s="25">
        <f>IF(ISERR(Cálculos!AB509),0,Cálculos!AB509)</f>
        <v>0</v>
      </c>
      <c r="K531" s="41" t="str">
        <f t="shared" si="14"/>
        <v/>
      </c>
      <c r="L531" s="25">
        <f>IF(ISERR(Cálculos!AC509),0,Cálculos!AC509)</f>
        <v>0</v>
      </c>
      <c r="M531" s="41" t="str">
        <f t="shared" si="15"/>
        <v/>
      </c>
    </row>
    <row r="532" spans="2:13" ht="12.75" x14ac:dyDescent="0.2">
      <c r="B532" s="29"/>
      <c r="C532" s="29"/>
      <c r="D532" s="30"/>
      <c r="E532" s="30"/>
      <c r="F532" s="30"/>
      <c r="G532" s="30"/>
      <c r="H532" s="30"/>
      <c r="I532" s="25">
        <f>IF(ISERR(Cálculos!AA510),0,Cálculos!AA510)</f>
        <v>0</v>
      </c>
      <c r="J532" s="25">
        <f>IF(ISERR(Cálculos!AB510),0,Cálculos!AB510)</f>
        <v>0</v>
      </c>
      <c r="K532" s="41" t="str">
        <f t="shared" si="14"/>
        <v/>
      </c>
      <c r="L532" s="25">
        <f>IF(ISERR(Cálculos!AC510),0,Cálculos!AC510)</f>
        <v>0</v>
      </c>
      <c r="M532" s="41" t="str">
        <f t="shared" si="15"/>
        <v/>
      </c>
    </row>
    <row r="533" spans="2:13" ht="12.75" x14ac:dyDescent="0.2">
      <c r="B533" s="29"/>
      <c r="C533" s="29"/>
      <c r="D533" s="30"/>
      <c r="E533" s="30"/>
      <c r="F533" s="30"/>
      <c r="G533" s="30"/>
      <c r="H533" s="30"/>
      <c r="I533" s="25">
        <f>IF(ISERR(Cálculos!AA511),0,Cálculos!AA511)</f>
        <v>0</v>
      </c>
      <c r="J533" s="25">
        <f>IF(ISERR(Cálculos!AB511),0,Cálculos!AB511)</f>
        <v>0</v>
      </c>
      <c r="K533" s="41" t="str">
        <f t="shared" si="14"/>
        <v/>
      </c>
      <c r="L533" s="25">
        <f>IF(ISERR(Cálculos!AC511),0,Cálculos!AC511)</f>
        <v>0</v>
      </c>
      <c r="M533" s="41" t="str">
        <f t="shared" si="15"/>
        <v/>
      </c>
    </row>
    <row r="534" spans="2:13" ht="12.75" x14ac:dyDescent="0.2">
      <c r="B534" s="29"/>
      <c r="C534" s="29"/>
      <c r="D534" s="30"/>
      <c r="E534" s="30"/>
      <c r="F534" s="30"/>
      <c r="G534" s="30"/>
      <c r="H534" s="30"/>
      <c r="I534" s="25">
        <f>IF(ISERR(Cálculos!AA512),0,Cálculos!AA512)</f>
        <v>0</v>
      </c>
      <c r="J534" s="25">
        <f>IF(ISERR(Cálculos!AB512),0,Cálculos!AB512)</f>
        <v>0</v>
      </c>
      <c r="K534" s="41" t="str">
        <f t="shared" si="14"/>
        <v/>
      </c>
      <c r="L534" s="25">
        <f>IF(ISERR(Cálculos!AC512),0,Cálculos!AC512)</f>
        <v>0</v>
      </c>
      <c r="M534" s="41" t="str">
        <f t="shared" si="15"/>
        <v/>
      </c>
    </row>
    <row r="535" spans="2:13" ht="12.75" x14ac:dyDescent="0.2">
      <c r="B535" s="29"/>
      <c r="C535" s="29"/>
      <c r="D535" s="30"/>
      <c r="E535" s="30"/>
      <c r="F535" s="30"/>
      <c r="G535" s="30"/>
      <c r="H535" s="30"/>
      <c r="I535" s="25">
        <f>IF(ISERR(Cálculos!AA513),0,Cálculos!AA513)</f>
        <v>0</v>
      </c>
      <c r="J535" s="25">
        <f>IF(ISERR(Cálculos!AB513),0,Cálculos!AB513)</f>
        <v>0</v>
      </c>
      <c r="K535" s="41" t="str">
        <f t="shared" si="14"/>
        <v/>
      </c>
      <c r="L535" s="25">
        <f>IF(ISERR(Cálculos!AC513),0,Cálculos!AC513)</f>
        <v>0</v>
      </c>
      <c r="M535" s="41" t="str">
        <f t="shared" si="15"/>
        <v/>
      </c>
    </row>
    <row r="536" spans="2:13" ht="12.75" x14ac:dyDescent="0.2">
      <c r="B536" s="29"/>
      <c r="C536" s="29"/>
      <c r="D536" s="30"/>
      <c r="E536" s="30"/>
      <c r="F536" s="30"/>
      <c r="G536" s="30"/>
      <c r="H536" s="30"/>
      <c r="I536" s="25">
        <f>IF(ISERR(Cálculos!AA514),0,Cálculos!AA514)</f>
        <v>0</v>
      </c>
      <c r="J536" s="25">
        <f>IF(ISERR(Cálculos!AB514),0,Cálculos!AB514)</f>
        <v>0</v>
      </c>
      <c r="K536" s="41" t="str">
        <f t="shared" si="14"/>
        <v/>
      </c>
      <c r="L536" s="25">
        <f>IF(ISERR(Cálculos!AC514),0,Cálculos!AC514)</f>
        <v>0</v>
      </c>
      <c r="M536" s="41" t="str">
        <f t="shared" si="15"/>
        <v/>
      </c>
    </row>
    <row r="537" spans="2:13" ht="12.75" x14ac:dyDescent="0.2">
      <c r="B537" s="29"/>
      <c r="C537" s="29"/>
      <c r="D537" s="30"/>
      <c r="E537" s="30"/>
      <c r="F537" s="30"/>
      <c r="G537" s="30"/>
      <c r="H537" s="30"/>
      <c r="I537" s="25">
        <f>IF(ISERR(Cálculos!AA515),0,Cálculos!AA515)</f>
        <v>0</v>
      </c>
      <c r="J537" s="25">
        <f>IF(ISERR(Cálculos!AB515),0,Cálculos!AB515)</f>
        <v>0</v>
      </c>
      <c r="K537" s="41" t="str">
        <f t="shared" si="14"/>
        <v/>
      </c>
      <c r="L537" s="25">
        <f>IF(ISERR(Cálculos!AC515),0,Cálculos!AC515)</f>
        <v>0</v>
      </c>
      <c r="M537" s="41" t="str">
        <f t="shared" si="15"/>
        <v/>
      </c>
    </row>
    <row r="538" spans="2:13" ht="12.75" x14ac:dyDescent="0.2">
      <c r="B538" s="29"/>
      <c r="C538" s="29"/>
      <c r="D538" s="30"/>
      <c r="E538" s="30"/>
      <c r="F538" s="30"/>
      <c r="G538" s="30"/>
      <c r="H538" s="30"/>
      <c r="I538" s="25">
        <f>IF(ISERR(Cálculos!AA516),0,Cálculos!AA516)</f>
        <v>0</v>
      </c>
      <c r="J538" s="25">
        <f>IF(ISERR(Cálculos!AB516),0,Cálculos!AB516)</f>
        <v>0</v>
      </c>
      <c r="K538" s="41" t="str">
        <f t="shared" si="14"/>
        <v/>
      </c>
      <c r="L538" s="25">
        <f>IF(ISERR(Cálculos!AC516),0,Cálculos!AC516)</f>
        <v>0</v>
      </c>
      <c r="M538" s="41" t="str">
        <f t="shared" si="15"/>
        <v/>
      </c>
    </row>
    <row r="539" spans="2:13" ht="12.75" x14ac:dyDescent="0.2">
      <c r="B539" s="29"/>
      <c r="C539" s="29"/>
      <c r="D539" s="30"/>
      <c r="E539" s="30"/>
      <c r="F539" s="30"/>
      <c r="G539" s="30"/>
      <c r="H539" s="30"/>
      <c r="I539" s="25">
        <f>IF(ISERR(Cálculos!AA517),0,Cálculos!AA517)</f>
        <v>0</v>
      </c>
      <c r="J539" s="25">
        <f>IF(ISERR(Cálculos!AB517),0,Cálculos!AB517)</f>
        <v>0</v>
      </c>
      <c r="K539" s="41" t="str">
        <f t="shared" si="14"/>
        <v/>
      </c>
      <c r="L539" s="25">
        <f>IF(ISERR(Cálculos!AC517),0,Cálculos!AC517)</f>
        <v>0</v>
      </c>
      <c r="M539" s="41" t="str">
        <f t="shared" si="15"/>
        <v/>
      </c>
    </row>
    <row r="540" spans="2:13" ht="12.75" x14ac:dyDescent="0.2">
      <c r="B540" s="29"/>
      <c r="C540" s="29"/>
      <c r="D540" s="30"/>
      <c r="E540" s="30"/>
      <c r="F540" s="30"/>
      <c r="G540" s="30"/>
      <c r="H540" s="30"/>
      <c r="I540" s="25">
        <f>IF(ISERR(Cálculos!AA518),0,Cálculos!AA518)</f>
        <v>0</v>
      </c>
      <c r="J540" s="25">
        <f>IF(ISERR(Cálculos!AB518),0,Cálculos!AB518)</f>
        <v>0</v>
      </c>
      <c r="K540" s="41" t="str">
        <f t="shared" si="14"/>
        <v/>
      </c>
      <c r="L540" s="25">
        <f>IF(ISERR(Cálculos!AC518),0,Cálculos!AC518)</f>
        <v>0</v>
      </c>
      <c r="M540" s="41" t="str">
        <f t="shared" si="15"/>
        <v/>
      </c>
    </row>
    <row r="541" spans="2:13" ht="12.75" x14ac:dyDescent="0.2">
      <c r="B541" s="29"/>
      <c r="C541" s="29"/>
      <c r="D541" s="30"/>
      <c r="E541" s="30"/>
      <c r="F541" s="30"/>
      <c r="G541" s="30"/>
      <c r="H541" s="30"/>
      <c r="I541" s="25">
        <f>IF(ISERR(Cálculos!AA519),0,Cálculos!AA519)</f>
        <v>0</v>
      </c>
      <c r="J541" s="25">
        <f>IF(ISERR(Cálculos!AB519),0,Cálculos!AB519)</f>
        <v>0</v>
      </c>
      <c r="K541" s="41" t="str">
        <f t="shared" ref="K541:K604" si="16">IF(ISERR(J541/I541),"",J541/I541)</f>
        <v/>
      </c>
      <c r="L541" s="25">
        <f>IF(ISERR(Cálculos!AC519),0,Cálculos!AC519)</f>
        <v>0</v>
      </c>
      <c r="M541" s="41" t="str">
        <f t="shared" ref="M541:M604" si="17">IF(ISERR(L541/I541),"",L541/I541)</f>
        <v/>
      </c>
    </row>
    <row r="542" spans="2:13" ht="12.75" x14ac:dyDescent="0.2">
      <c r="B542" s="29"/>
      <c r="C542" s="29"/>
      <c r="D542" s="30"/>
      <c r="E542" s="30"/>
      <c r="F542" s="30"/>
      <c r="G542" s="30"/>
      <c r="H542" s="30"/>
      <c r="I542" s="25">
        <f>IF(ISERR(Cálculos!AA520),0,Cálculos!AA520)</f>
        <v>0</v>
      </c>
      <c r="J542" s="25">
        <f>IF(ISERR(Cálculos!AB520),0,Cálculos!AB520)</f>
        <v>0</v>
      </c>
      <c r="K542" s="41" t="str">
        <f t="shared" si="16"/>
        <v/>
      </c>
      <c r="L542" s="25">
        <f>IF(ISERR(Cálculos!AC520),0,Cálculos!AC520)</f>
        <v>0</v>
      </c>
      <c r="M542" s="41" t="str">
        <f t="shared" si="17"/>
        <v/>
      </c>
    </row>
    <row r="543" spans="2:13" ht="12.75" x14ac:dyDescent="0.2">
      <c r="B543" s="29"/>
      <c r="C543" s="29"/>
      <c r="D543" s="30"/>
      <c r="E543" s="30"/>
      <c r="F543" s="30"/>
      <c r="G543" s="30"/>
      <c r="H543" s="30"/>
      <c r="I543" s="25">
        <f>IF(ISERR(Cálculos!AA521),0,Cálculos!AA521)</f>
        <v>0</v>
      </c>
      <c r="J543" s="25">
        <f>IF(ISERR(Cálculos!AB521),0,Cálculos!AB521)</f>
        <v>0</v>
      </c>
      <c r="K543" s="41" t="str">
        <f t="shared" si="16"/>
        <v/>
      </c>
      <c r="L543" s="25">
        <f>IF(ISERR(Cálculos!AC521),0,Cálculos!AC521)</f>
        <v>0</v>
      </c>
      <c r="M543" s="41" t="str">
        <f t="shared" si="17"/>
        <v/>
      </c>
    </row>
    <row r="544" spans="2:13" ht="12.75" x14ac:dyDescent="0.2">
      <c r="B544" s="29"/>
      <c r="C544" s="29"/>
      <c r="D544" s="30"/>
      <c r="E544" s="30"/>
      <c r="F544" s="30"/>
      <c r="G544" s="30"/>
      <c r="H544" s="30"/>
      <c r="I544" s="25">
        <f>IF(ISERR(Cálculos!AA522),0,Cálculos!AA522)</f>
        <v>0</v>
      </c>
      <c r="J544" s="25">
        <f>IF(ISERR(Cálculos!AB522),0,Cálculos!AB522)</f>
        <v>0</v>
      </c>
      <c r="K544" s="41" t="str">
        <f t="shared" si="16"/>
        <v/>
      </c>
      <c r="L544" s="25">
        <f>IF(ISERR(Cálculos!AC522),0,Cálculos!AC522)</f>
        <v>0</v>
      </c>
      <c r="M544" s="41" t="str">
        <f t="shared" si="17"/>
        <v/>
      </c>
    </row>
    <row r="545" spans="2:13" ht="12.75" x14ac:dyDescent="0.2">
      <c r="B545" s="29"/>
      <c r="C545" s="29"/>
      <c r="D545" s="30"/>
      <c r="E545" s="30"/>
      <c r="F545" s="30"/>
      <c r="G545" s="30"/>
      <c r="H545" s="30"/>
      <c r="I545" s="25">
        <f>IF(ISERR(Cálculos!AA523),0,Cálculos!AA523)</f>
        <v>0</v>
      </c>
      <c r="J545" s="25">
        <f>IF(ISERR(Cálculos!AB523),0,Cálculos!AB523)</f>
        <v>0</v>
      </c>
      <c r="K545" s="41" t="str">
        <f t="shared" si="16"/>
        <v/>
      </c>
      <c r="L545" s="25">
        <f>IF(ISERR(Cálculos!AC523),0,Cálculos!AC523)</f>
        <v>0</v>
      </c>
      <c r="M545" s="41" t="str">
        <f t="shared" si="17"/>
        <v/>
      </c>
    </row>
    <row r="546" spans="2:13" ht="12.75" x14ac:dyDescent="0.2">
      <c r="B546" s="29"/>
      <c r="C546" s="29"/>
      <c r="D546" s="30"/>
      <c r="E546" s="30"/>
      <c r="F546" s="30"/>
      <c r="G546" s="30"/>
      <c r="H546" s="30"/>
      <c r="I546" s="25">
        <f>IF(ISERR(Cálculos!AA524),0,Cálculos!AA524)</f>
        <v>0</v>
      </c>
      <c r="J546" s="25">
        <f>IF(ISERR(Cálculos!AB524),0,Cálculos!AB524)</f>
        <v>0</v>
      </c>
      <c r="K546" s="41" t="str">
        <f t="shared" si="16"/>
        <v/>
      </c>
      <c r="L546" s="25">
        <f>IF(ISERR(Cálculos!AC524),0,Cálculos!AC524)</f>
        <v>0</v>
      </c>
      <c r="M546" s="41" t="str">
        <f t="shared" si="17"/>
        <v/>
      </c>
    </row>
    <row r="547" spans="2:13" ht="12.75" x14ac:dyDescent="0.2">
      <c r="B547" s="29"/>
      <c r="C547" s="29"/>
      <c r="D547" s="30"/>
      <c r="E547" s="30"/>
      <c r="F547" s="30"/>
      <c r="G547" s="30"/>
      <c r="H547" s="30"/>
      <c r="I547" s="25">
        <f>IF(ISERR(Cálculos!AA525),0,Cálculos!AA525)</f>
        <v>0</v>
      </c>
      <c r="J547" s="25">
        <f>IF(ISERR(Cálculos!AB525),0,Cálculos!AB525)</f>
        <v>0</v>
      </c>
      <c r="K547" s="41" t="str">
        <f t="shared" si="16"/>
        <v/>
      </c>
      <c r="L547" s="25">
        <f>IF(ISERR(Cálculos!AC525),0,Cálculos!AC525)</f>
        <v>0</v>
      </c>
      <c r="M547" s="41" t="str">
        <f t="shared" si="17"/>
        <v/>
      </c>
    </row>
    <row r="548" spans="2:13" ht="12.75" x14ac:dyDescent="0.2">
      <c r="B548" s="29"/>
      <c r="C548" s="29"/>
      <c r="D548" s="30"/>
      <c r="E548" s="30"/>
      <c r="F548" s="30"/>
      <c r="G548" s="30"/>
      <c r="H548" s="30"/>
      <c r="I548" s="25">
        <f>IF(ISERR(Cálculos!AA526),0,Cálculos!AA526)</f>
        <v>0</v>
      </c>
      <c r="J548" s="25">
        <f>IF(ISERR(Cálculos!AB526),0,Cálculos!AB526)</f>
        <v>0</v>
      </c>
      <c r="K548" s="41" t="str">
        <f t="shared" si="16"/>
        <v/>
      </c>
      <c r="L548" s="25">
        <f>IF(ISERR(Cálculos!AC526),0,Cálculos!AC526)</f>
        <v>0</v>
      </c>
      <c r="M548" s="41" t="str">
        <f t="shared" si="17"/>
        <v/>
      </c>
    </row>
    <row r="549" spans="2:13" ht="12.75" x14ac:dyDescent="0.2">
      <c r="B549" s="29"/>
      <c r="C549" s="29"/>
      <c r="D549" s="30"/>
      <c r="E549" s="30"/>
      <c r="F549" s="30"/>
      <c r="G549" s="30"/>
      <c r="H549" s="30"/>
      <c r="I549" s="25">
        <f>IF(ISERR(Cálculos!AA527),0,Cálculos!AA527)</f>
        <v>0</v>
      </c>
      <c r="J549" s="25">
        <f>IF(ISERR(Cálculos!AB527),0,Cálculos!AB527)</f>
        <v>0</v>
      </c>
      <c r="K549" s="41" t="str">
        <f t="shared" si="16"/>
        <v/>
      </c>
      <c r="L549" s="25">
        <f>IF(ISERR(Cálculos!AC527),0,Cálculos!AC527)</f>
        <v>0</v>
      </c>
      <c r="M549" s="41" t="str">
        <f t="shared" si="17"/>
        <v/>
      </c>
    </row>
    <row r="550" spans="2:13" ht="12.75" x14ac:dyDescent="0.2">
      <c r="B550" s="29"/>
      <c r="C550" s="29"/>
      <c r="D550" s="30"/>
      <c r="E550" s="30"/>
      <c r="F550" s="30"/>
      <c r="G550" s="30"/>
      <c r="H550" s="30"/>
      <c r="I550" s="25">
        <f>IF(ISERR(Cálculos!AA528),0,Cálculos!AA528)</f>
        <v>0</v>
      </c>
      <c r="J550" s="25">
        <f>IF(ISERR(Cálculos!AB528),0,Cálculos!AB528)</f>
        <v>0</v>
      </c>
      <c r="K550" s="41" t="str">
        <f t="shared" si="16"/>
        <v/>
      </c>
      <c r="L550" s="25">
        <f>IF(ISERR(Cálculos!AC528),0,Cálculos!AC528)</f>
        <v>0</v>
      </c>
      <c r="M550" s="41" t="str">
        <f t="shared" si="17"/>
        <v/>
      </c>
    </row>
    <row r="551" spans="2:13" ht="12.75" x14ac:dyDescent="0.2">
      <c r="B551" s="29"/>
      <c r="C551" s="29"/>
      <c r="D551" s="30"/>
      <c r="E551" s="30"/>
      <c r="F551" s="30"/>
      <c r="G551" s="30"/>
      <c r="H551" s="30"/>
      <c r="I551" s="25">
        <f>IF(ISERR(Cálculos!AA529),0,Cálculos!AA529)</f>
        <v>0</v>
      </c>
      <c r="J551" s="25">
        <f>IF(ISERR(Cálculos!AB529),0,Cálculos!AB529)</f>
        <v>0</v>
      </c>
      <c r="K551" s="41" t="str">
        <f t="shared" si="16"/>
        <v/>
      </c>
      <c r="L551" s="25">
        <f>IF(ISERR(Cálculos!AC529),0,Cálculos!AC529)</f>
        <v>0</v>
      </c>
      <c r="M551" s="41" t="str">
        <f t="shared" si="17"/>
        <v/>
      </c>
    </row>
    <row r="552" spans="2:13" ht="12.75" x14ac:dyDescent="0.2">
      <c r="B552" s="29"/>
      <c r="C552" s="29"/>
      <c r="D552" s="30"/>
      <c r="E552" s="30"/>
      <c r="F552" s="30"/>
      <c r="G552" s="30"/>
      <c r="H552" s="30"/>
      <c r="I552" s="25">
        <f>IF(ISERR(Cálculos!AA530),0,Cálculos!AA530)</f>
        <v>0</v>
      </c>
      <c r="J552" s="25">
        <f>IF(ISERR(Cálculos!AB530),0,Cálculos!AB530)</f>
        <v>0</v>
      </c>
      <c r="K552" s="41" t="str">
        <f t="shared" si="16"/>
        <v/>
      </c>
      <c r="L552" s="25">
        <f>IF(ISERR(Cálculos!AC530),0,Cálculos!AC530)</f>
        <v>0</v>
      </c>
      <c r="M552" s="41" t="str">
        <f t="shared" si="17"/>
        <v/>
      </c>
    </row>
    <row r="553" spans="2:13" ht="12.75" x14ac:dyDescent="0.2">
      <c r="B553" s="29"/>
      <c r="C553" s="29"/>
      <c r="D553" s="30"/>
      <c r="E553" s="30"/>
      <c r="F553" s="30"/>
      <c r="G553" s="30"/>
      <c r="H553" s="30"/>
      <c r="I553" s="25">
        <f>IF(ISERR(Cálculos!AA531),0,Cálculos!AA531)</f>
        <v>0</v>
      </c>
      <c r="J553" s="25">
        <f>IF(ISERR(Cálculos!AB531),0,Cálculos!AB531)</f>
        <v>0</v>
      </c>
      <c r="K553" s="41" t="str">
        <f t="shared" si="16"/>
        <v/>
      </c>
      <c r="L553" s="25">
        <f>IF(ISERR(Cálculos!AC531),0,Cálculos!AC531)</f>
        <v>0</v>
      </c>
      <c r="M553" s="41" t="str">
        <f t="shared" si="17"/>
        <v/>
      </c>
    </row>
    <row r="554" spans="2:13" ht="12.75" x14ac:dyDescent="0.2">
      <c r="B554" s="29"/>
      <c r="C554" s="29"/>
      <c r="D554" s="30"/>
      <c r="E554" s="30"/>
      <c r="F554" s="30"/>
      <c r="G554" s="30"/>
      <c r="H554" s="30"/>
      <c r="I554" s="25">
        <f>IF(ISERR(Cálculos!AA532),0,Cálculos!AA532)</f>
        <v>0</v>
      </c>
      <c r="J554" s="25">
        <f>IF(ISERR(Cálculos!AB532),0,Cálculos!AB532)</f>
        <v>0</v>
      </c>
      <c r="K554" s="41" t="str">
        <f t="shared" si="16"/>
        <v/>
      </c>
      <c r="L554" s="25">
        <f>IF(ISERR(Cálculos!AC532),0,Cálculos!AC532)</f>
        <v>0</v>
      </c>
      <c r="M554" s="41" t="str">
        <f t="shared" si="17"/>
        <v/>
      </c>
    </row>
    <row r="555" spans="2:13" ht="12.75" x14ac:dyDescent="0.2">
      <c r="B555" s="29"/>
      <c r="C555" s="29"/>
      <c r="D555" s="30"/>
      <c r="E555" s="30"/>
      <c r="F555" s="30"/>
      <c r="G555" s="30"/>
      <c r="H555" s="30"/>
      <c r="I555" s="25">
        <f>IF(ISERR(Cálculos!AA533),0,Cálculos!AA533)</f>
        <v>0</v>
      </c>
      <c r="J555" s="25">
        <f>IF(ISERR(Cálculos!AB533),0,Cálculos!AB533)</f>
        <v>0</v>
      </c>
      <c r="K555" s="41" t="str">
        <f t="shared" si="16"/>
        <v/>
      </c>
      <c r="L555" s="25">
        <f>IF(ISERR(Cálculos!AC533),0,Cálculos!AC533)</f>
        <v>0</v>
      </c>
      <c r="M555" s="41" t="str">
        <f t="shared" si="17"/>
        <v/>
      </c>
    </row>
    <row r="556" spans="2:13" ht="12.75" x14ac:dyDescent="0.2">
      <c r="B556" s="29"/>
      <c r="C556" s="29"/>
      <c r="D556" s="30"/>
      <c r="E556" s="30"/>
      <c r="F556" s="30"/>
      <c r="G556" s="30"/>
      <c r="H556" s="30"/>
      <c r="I556" s="25">
        <f>IF(ISERR(Cálculos!AA534),0,Cálculos!AA534)</f>
        <v>0</v>
      </c>
      <c r="J556" s="25">
        <f>IF(ISERR(Cálculos!AB534),0,Cálculos!AB534)</f>
        <v>0</v>
      </c>
      <c r="K556" s="41" t="str">
        <f t="shared" si="16"/>
        <v/>
      </c>
      <c r="L556" s="25">
        <f>IF(ISERR(Cálculos!AC534),0,Cálculos!AC534)</f>
        <v>0</v>
      </c>
      <c r="M556" s="41" t="str">
        <f t="shared" si="17"/>
        <v/>
      </c>
    </row>
    <row r="557" spans="2:13" ht="12.75" x14ac:dyDescent="0.2">
      <c r="B557" s="29"/>
      <c r="C557" s="29"/>
      <c r="D557" s="30"/>
      <c r="E557" s="30"/>
      <c r="F557" s="30"/>
      <c r="G557" s="30"/>
      <c r="H557" s="30"/>
      <c r="I557" s="25">
        <f>IF(ISERR(Cálculos!AA535),0,Cálculos!AA535)</f>
        <v>0</v>
      </c>
      <c r="J557" s="25">
        <f>IF(ISERR(Cálculos!AB535),0,Cálculos!AB535)</f>
        <v>0</v>
      </c>
      <c r="K557" s="41" t="str">
        <f t="shared" si="16"/>
        <v/>
      </c>
      <c r="L557" s="25">
        <f>IF(ISERR(Cálculos!AC535),0,Cálculos!AC535)</f>
        <v>0</v>
      </c>
      <c r="M557" s="41" t="str">
        <f t="shared" si="17"/>
        <v/>
      </c>
    </row>
    <row r="558" spans="2:13" ht="12.75" x14ac:dyDescent="0.2">
      <c r="B558" s="29"/>
      <c r="C558" s="29"/>
      <c r="D558" s="30"/>
      <c r="E558" s="30"/>
      <c r="F558" s="30"/>
      <c r="G558" s="30"/>
      <c r="H558" s="30"/>
      <c r="I558" s="25">
        <f>IF(ISERR(Cálculos!AA536),0,Cálculos!AA536)</f>
        <v>0</v>
      </c>
      <c r="J558" s="25">
        <f>IF(ISERR(Cálculos!AB536),0,Cálculos!AB536)</f>
        <v>0</v>
      </c>
      <c r="K558" s="41" t="str">
        <f t="shared" si="16"/>
        <v/>
      </c>
      <c r="L558" s="25">
        <f>IF(ISERR(Cálculos!AC536),0,Cálculos!AC536)</f>
        <v>0</v>
      </c>
      <c r="M558" s="41" t="str">
        <f t="shared" si="17"/>
        <v/>
      </c>
    </row>
    <row r="559" spans="2:13" ht="12.75" x14ac:dyDescent="0.2">
      <c r="B559" s="29"/>
      <c r="C559" s="29"/>
      <c r="D559" s="30"/>
      <c r="E559" s="30"/>
      <c r="F559" s="30"/>
      <c r="G559" s="30"/>
      <c r="H559" s="30"/>
      <c r="I559" s="25">
        <f>IF(ISERR(Cálculos!AA537),0,Cálculos!AA537)</f>
        <v>0</v>
      </c>
      <c r="J559" s="25">
        <f>IF(ISERR(Cálculos!AB537),0,Cálculos!AB537)</f>
        <v>0</v>
      </c>
      <c r="K559" s="41" t="str">
        <f t="shared" si="16"/>
        <v/>
      </c>
      <c r="L559" s="25">
        <f>IF(ISERR(Cálculos!AC537),0,Cálculos!AC537)</f>
        <v>0</v>
      </c>
      <c r="M559" s="41" t="str">
        <f t="shared" si="17"/>
        <v/>
      </c>
    </row>
    <row r="560" spans="2:13" ht="12.75" x14ac:dyDescent="0.2">
      <c r="B560" s="29"/>
      <c r="C560" s="29"/>
      <c r="D560" s="30"/>
      <c r="E560" s="30"/>
      <c r="F560" s="30"/>
      <c r="G560" s="30"/>
      <c r="H560" s="30"/>
      <c r="I560" s="25">
        <f>IF(ISERR(Cálculos!AA538),0,Cálculos!AA538)</f>
        <v>0</v>
      </c>
      <c r="J560" s="25">
        <f>IF(ISERR(Cálculos!AB538),0,Cálculos!AB538)</f>
        <v>0</v>
      </c>
      <c r="K560" s="41" t="str">
        <f t="shared" si="16"/>
        <v/>
      </c>
      <c r="L560" s="25">
        <f>IF(ISERR(Cálculos!AC538),0,Cálculos!AC538)</f>
        <v>0</v>
      </c>
      <c r="M560" s="41" t="str">
        <f t="shared" si="17"/>
        <v/>
      </c>
    </row>
    <row r="561" spans="2:13" ht="12.75" x14ac:dyDescent="0.2">
      <c r="B561" s="29"/>
      <c r="C561" s="29"/>
      <c r="D561" s="30"/>
      <c r="E561" s="30"/>
      <c r="F561" s="30"/>
      <c r="G561" s="30"/>
      <c r="H561" s="30"/>
      <c r="I561" s="25">
        <f>IF(ISERR(Cálculos!AA539),0,Cálculos!AA539)</f>
        <v>0</v>
      </c>
      <c r="J561" s="25">
        <f>IF(ISERR(Cálculos!AB539),0,Cálculos!AB539)</f>
        <v>0</v>
      </c>
      <c r="K561" s="41" t="str">
        <f t="shared" si="16"/>
        <v/>
      </c>
      <c r="L561" s="25">
        <f>IF(ISERR(Cálculos!AC539),0,Cálculos!AC539)</f>
        <v>0</v>
      </c>
      <c r="M561" s="41" t="str">
        <f t="shared" si="17"/>
        <v/>
      </c>
    </row>
    <row r="562" spans="2:13" ht="12.75" x14ac:dyDescent="0.2">
      <c r="B562" s="29"/>
      <c r="C562" s="29"/>
      <c r="D562" s="30"/>
      <c r="E562" s="30"/>
      <c r="F562" s="30"/>
      <c r="G562" s="30"/>
      <c r="H562" s="30"/>
      <c r="I562" s="25">
        <f>IF(ISERR(Cálculos!AA540),0,Cálculos!AA540)</f>
        <v>0</v>
      </c>
      <c r="J562" s="25">
        <f>IF(ISERR(Cálculos!AB540),0,Cálculos!AB540)</f>
        <v>0</v>
      </c>
      <c r="K562" s="41" t="str">
        <f t="shared" si="16"/>
        <v/>
      </c>
      <c r="L562" s="25">
        <f>IF(ISERR(Cálculos!AC540),0,Cálculos!AC540)</f>
        <v>0</v>
      </c>
      <c r="M562" s="41" t="str">
        <f t="shared" si="17"/>
        <v/>
      </c>
    </row>
    <row r="563" spans="2:13" ht="12.75" x14ac:dyDescent="0.2">
      <c r="B563" s="29"/>
      <c r="C563" s="29"/>
      <c r="D563" s="30"/>
      <c r="E563" s="30"/>
      <c r="F563" s="30"/>
      <c r="G563" s="30"/>
      <c r="H563" s="30"/>
      <c r="I563" s="25">
        <f>IF(ISERR(Cálculos!AA541),0,Cálculos!AA541)</f>
        <v>0</v>
      </c>
      <c r="J563" s="25">
        <f>IF(ISERR(Cálculos!AB541),0,Cálculos!AB541)</f>
        <v>0</v>
      </c>
      <c r="K563" s="41" t="str">
        <f t="shared" si="16"/>
        <v/>
      </c>
      <c r="L563" s="25">
        <f>IF(ISERR(Cálculos!AC541),0,Cálculos!AC541)</f>
        <v>0</v>
      </c>
      <c r="M563" s="41" t="str">
        <f t="shared" si="17"/>
        <v/>
      </c>
    </row>
    <row r="564" spans="2:13" ht="12.75" x14ac:dyDescent="0.2">
      <c r="B564" s="29"/>
      <c r="C564" s="29"/>
      <c r="D564" s="30"/>
      <c r="E564" s="30"/>
      <c r="F564" s="30"/>
      <c r="G564" s="30"/>
      <c r="H564" s="30"/>
      <c r="I564" s="25">
        <f>IF(ISERR(Cálculos!AA542),0,Cálculos!AA542)</f>
        <v>0</v>
      </c>
      <c r="J564" s="25">
        <f>IF(ISERR(Cálculos!AB542),0,Cálculos!AB542)</f>
        <v>0</v>
      </c>
      <c r="K564" s="41" t="str">
        <f t="shared" si="16"/>
        <v/>
      </c>
      <c r="L564" s="25">
        <f>IF(ISERR(Cálculos!AC542),0,Cálculos!AC542)</f>
        <v>0</v>
      </c>
      <c r="M564" s="41" t="str">
        <f t="shared" si="17"/>
        <v/>
      </c>
    </row>
    <row r="565" spans="2:13" ht="12.75" x14ac:dyDescent="0.2">
      <c r="B565" s="29"/>
      <c r="C565" s="29"/>
      <c r="D565" s="30"/>
      <c r="E565" s="30"/>
      <c r="F565" s="30"/>
      <c r="G565" s="30"/>
      <c r="H565" s="30"/>
      <c r="I565" s="25">
        <f>IF(ISERR(Cálculos!AA543),0,Cálculos!AA543)</f>
        <v>0</v>
      </c>
      <c r="J565" s="25">
        <f>IF(ISERR(Cálculos!AB543),0,Cálculos!AB543)</f>
        <v>0</v>
      </c>
      <c r="K565" s="41" t="str">
        <f t="shared" si="16"/>
        <v/>
      </c>
      <c r="L565" s="25">
        <f>IF(ISERR(Cálculos!AC543),0,Cálculos!AC543)</f>
        <v>0</v>
      </c>
      <c r="M565" s="41" t="str">
        <f t="shared" si="17"/>
        <v/>
      </c>
    </row>
    <row r="566" spans="2:13" ht="12.75" x14ac:dyDescent="0.2">
      <c r="B566" s="29"/>
      <c r="C566" s="29"/>
      <c r="D566" s="30"/>
      <c r="E566" s="30"/>
      <c r="F566" s="30"/>
      <c r="G566" s="30"/>
      <c r="H566" s="30"/>
      <c r="I566" s="25">
        <f>IF(ISERR(Cálculos!AA544),0,Cálculos!AA544)</f>
        <v>0</v>
      </c>
      <c r="J566" s="25">
        <f>IF(ISERR(Cálculos!AB544),0,Cálculos!AB544)</f>
        <v>0</v>
      </c>
      <c r="K566" s="41" t="str">
        <f t="shared" si="16"/>
        <v/>
      </c>
      <c r="L566" s="25">
        <f>IF(ISERR(Cálculos!AC544),0,Cálculos!AC544)</f>
        <v>0</v>
      </c>
      <c r="M566" s="41" t="str">
        <f t="shared" si="17"/>
        <v/>
      </c>
    </row>
    <row r="567" spans="2:13" ht="12.75" x14ac:dyDescent="0.2">
      <c r="B567" s="29"/>
      <c r="C567" s="29"/>
      <c r="D567" s="30"/>
      <c r="E567" s="30"/>
      <c r="F567" s="30"/>
      <c r="G567" s="30"/>
      <c r="H567" s="30"/>
      <c r="I567" s="25">
        <f>IF(ISERR(Cálculos!AA545),0,Cálculos!AA545)</f>
        <v>0</v>
      </c>
      <c r="J567" s="25">
        <f>IF(ISERR(Cálculos!AB545),0,Cálculos!AB545)</f>
        <v>0</v>
      </c>
      <c r="K567" s="41" t="str">
        <f t="shared" si="16"/>
        <v/>
      </c>
      <c r="L567" s="25">
        <f>IF(ISERR(Cálculos!AC545),0,Cálculos!AC545)</f>
        <v>0</v>
      </c>
      <c r="M567" s="41" t="str">
        <f t="shared" si="17"/>
        <v/>
      </c>
    </row>
    <row r="568" spans="2:13" ht="12.75" x14ac:dyDescent="0.2">
      <c r="B568" s="29"/>
      <c r="C568" s="29"/>
      <c r="D568" s="30"/>
      <c r="E568" s="30"/>
      <c r="F568" s="30"/>
      <c r="G568" s="30"/>
      <c r="H568" s="30"/>
      <c r="I568" s="25">
        <f>IF(ISERR(Cálculos!AA546),0,Cálculos!AA546)</f>
        <v>0</v>
      </c>
      <c r="J568" s="25">
        <f>IF(ISERR(Cálculos!AB546),0,Cálculos!AB546)</f>
        <v>0</v>
      </c>
      <c r="K568" s="41" t="str">
        <f t="shared" si="16"/>
        <v/>
      </c>
      <c r="L568" s="25">
        <f>IF(ISERR(Cálculos!AC546),0,Cálculos!AC546)</f>
        <v>0</v>
      </c>
      <c r="M568" s="41" t="str">
        <f t="shared" si="17"/>
        <v/>
      </c>
    </row>
    <row r="569" spans="2:13" ht="12.75" x14ac:dyDescent="0.2">
      <c r="B569" s="29"/>
      <c r="C569" s="29"/>
      <c r="D569" s="30"/>
      <c r="E569" s="30"/>
      <c r="F569" s="30"/>
      <c r="G569" s="30"/>
      <c r="H569" s="30"/>
      <c r="I569" s="25">
        <f>IF(ISERR(Cálculos!AA547),0,Cálculos!AA547)</f>
        <v>0</v>
      </c>
      <c r="J569" s="25">
        <f>IF(ISERR(Cálculos!AB547),0,Cálculos!AB547)</f>
        <v>0</v>
      </c>
      <c r="K569" s="41" t="str">
        <f t="shared" si="16"/>
        <v/>
      </c>
      <c r="L569" s="25">
        <f>IF(ISERR(Cálculos!AC547),0,Cálculos!AC547)</f>
        <v>0</v>
      </c>
      <c r="M569" s="41" t="str">
        <f t="shared" si="17"/>
        <v/>
      </c>
    </row>
    <row r="570" spans="2:13" ht="12.75" x14ac:dyDescent="0.2">
      <c r="B570" s="29"/>
      <c r="C570" s="29"/>
      <c r="D570" s="30"/>
      <c r="E570" s="30"/>
      <c r="F570" s="30"/>
      <c r="G570" s="30"/>
      <c r="H570" s="30"/>
      <c r="I570" s="25">
        <f>IF(ISERR(Cálculos!AA548),0,Cálculos!AA548)</f>
        <v>0</v>
      </c>
      <c r="J570" s="25">
        <f>IF(ISERR(Cálculos!AB548),0,Cálculos!AB548)</f>
        <v>0</v>
      </c>
      <c r="K570" s="41" t="str">
        <f t="shared" si="16"/>
        <v/>
      </c>
      <c r="L570" s="25">
        <f>IF(ISERR(Cálculos!AC548),0,Cálculos!AC548)</f>
        <v>0</v>
      </c>
      <c r="M570" s="41" t="str">
        <f t="shared" si="17"/>
        <v/>
      </c>
    </row>
    <row r="571" spans="2:13" ht="12.75" x14ac:dyDescent="0.2">
      <c r="B571" s="29"/>
      <c r="C571" s="29"/>
      <c r="D571" s="30"/>
      <c r="E571" s="30"/>
      <c r="F571" s="30"/>
      <c r="G571" s="30"/>
      <c r="H571" s="30"/>
      <c r="I571" s="25">
        <f>IF(ISERR(Cálculos!AA549),0,Cálculos!AA549)</f>
        <v>0</v>
      </c>
      <c r="J571" s="25">
        <f>IF(ISERR(Cálculos!AB549),0,Cálculos!AB549)</f>
        <v>0</v>
      </c>
      <c r="K571" s="41" t="str">
        <f t="shared" si="16"/>
        <v/>
      </c>
      <c r="L571" s="25">
        <f>IF(ISERR(Cálculos!AC549),0,Cálculos!AC549)</f>
        <v>0</v>
      </c>
      <c r="M571" s="41" t="str">
        <f t="shared" si="17"/>
        <v/>
      </c>
    </row>
    <row r="572" spans="2:13" ht="12.75" x14ac:dyDescent="0.2">
      <c r="B572" s="29"/>
      <c r="C572" s="29"/>
      <c r="D572" s="30"/>
      <c r="E572" s="30"/>
      <c r="F572" s="30"/>
      <c r="G572" s="30"/>
      <c r="H572" s="30"/>
      <c r="I572" s="25">
        <f>IF(ISERR(Cálculos!AA550),0,Cálculos!AA550)</f>
        <v>0</v>
      </c>
      <c r="J572" s="25">
        <f>IF(ISERR(Cálculos!AB550),0,Cálculos!AB550)</f>
        <v>0</v>
      </c>
      <c r="K572" s="41" t="str">
        <f t="shared" si="16"/>
        <v/>
      </c>
      <c r="L572" s="25">
        <f>IF(ISERR(Cálculos!AC550),0,Cálculos!AC550)</f>
        <v>0</v>
      </c>
      <c r="M572" s="41" t="str">
        <f t="shared" si="17"/>
        <v/>
      </c>
    </row>
    <row r="573" spans="2:13" ht="12.75" x14ac:dyDescent="0.2">
      <c r="B573" s="29"/>
      <c r="C573" s="29"/>
      <c r="D573" s="30"/>
      <c r="E573" s="30"/>
      <c r="F573" s="30"/>
      <c r="G573" s="30"/>
      <c r="H573" s="30"/>
      <c r="I573" s="25">
        <f>IF(ISERR(Cálculos!AA551),0,Cálculos!AA551)</f>
        <v>0</v>
      </c>
      <c r="J573" s="25">
        <f>IF(ISERR(Cálculos!AB551),0,Cálculos!AB551)</f>
        <v>0</v>
      </c>
      <c r="K573" s="41" t="str">
        <f t="shared" si="16"/>
        <v/>
      </c>
      <c r="L573" s="25">
        <f>IF(ISERR(Cálculos!AC551),0,Cálculos!AC551)</f>
        <v>0</v>
      </c>
      <c r="M573" s="41" t="str">
        <f t="shared" si="17"/>
        <v/>
      </c>
    </row>
    <row r="574" spans="2:13" ht="12.75" x14ac:dyDescent="0.2">
      <c r="B574" s="29"/>
      <c r="C574" s="29"/>
      <c r="D574" s="30"/>
      <c r="E574" s="30"/>
      <c r="F574" s="30"/>
      <c r="G574" s="30"/>
      <c r="H574" s="30"/>
      <c r="I574" s="25">
        <f>IF(ISERR(Cálculos!AA552),0,Cálculos!AA552)</f>
        <v>0</v>
      </c>
      <c r="J574" s="25">
        <f>IF(ISERR(Cálculos!AB552),0,Cálculos!AB552)</f>
        <v>0</v>
      </c>
      <c r="K574" s="41" t="str">
        <f t="shared" si="16"/>
        <v/>
      </c>
      <c r="L574" s="25">
        <f>IF(ISERR(Cálculos!AC552),0,Cálculos!AC552)</f>
        <v>0</v>
      </c>
      <c r="M574" s="41" t="str">
        <f t="shared" si="17"/>
        <v/>
      </c>
    </row>
    <row r="575" spans="2:13" ht="12.75" x14ac:dyDescent="0.2">
      <c r="B575" s="29"/>
      <c r="C575" s="29"/>
      <c r="D575" s="30"/>
      <c r="E575" s="30"/>
      <c r="F575" s="30"/>
      <c r="G575" s="30"/>
      <c r="H575" s="30"/>
      <c r="I575" s="25">
        <f>IF(ISERR(Cálculos!AA553),0,Cálculos!AA553)</f>
        <v>0</v>
      </c>
      <c r="J575" s="25">
        <f>IF(ISERR(Cálculos!AB553),0,Cálculos!AB553)</f>
        <v>0</v>
      </c>
      <c r="K575" s="41" t="str">
        <f t="shared" si="16"/>
        <v/>
      </c>
      <c r="L575" s="25">
        <f>IF(ISERR(Cálculos!AC553),0,Cálculos!AC553)</f>
        <v>0</v>
      </c>
      <c r="M575" s="41" t="str">
        <f t="shared" si="17"/>
        <v/>
      </c>
    </row>
    <row r="576" spans="2:13" ht="12.75" x14ac:dyDescent="0.2">
      <c r="B576" s="29"/>
      <c r="C576" s="29"/>
      <c r="D576" s="30"/>
      <c r="E576" s="30"/>
      <c r="F576" s="30"/>
      <c r="G576" s="30"/>
      <c r="H576" s="30"/>
      <c r="I576" s="25">
        <f>IF(ISERR(Cálculos!AA554),0,Cálculos!AA554)</f>
        <v>0</v>
      </c>
      <c r="J576" s="25">
        <f>IF(ISERR(Cálculos!AB554),0,Cálculos!AB554)</f>
        <v>0</v>
      </c>
      <c r="K576" s="41" t="str">
        <f t="shared" si="16"/>
        <v/>
      </c>
      <c r="L576" s="25">
        <f>IF(ISERR(Cálculos!AC554),0,Cálculos!AC554)</f>
        <v>0</v>
      </c>
      <c r="M576" s="41" t="str">
        <f t="shared" si="17"/>
        <v/>
      </c>
    </row>
    <row r="577" spans="2:13" ht="12.75" x14ac:dyDescent="0.2">
      <c r="B577" s="29"/>
      <c r="C577" s="29"/>
      <c r="D577" s="30"/>
      <c r="E577" s="30"/>
      <c r="F577" s="30"/>
      <c r="G577" s="30"/>
      <c r="H577" s="30"/>
      <c r="I577" s="25">
        <f>IF(ISERR(Cálculos!AA555),0,Cálculos!AA555)</f>
        <v>0</v>
      </c>
      <c r="J577" s="25">
        <f>IF(ISERR(Cálculos!AB555),0,Cálculos!AB555)</f>
        <v>0</v>
      </c>
      <c r="K577" s="41" t="str">
        <f t="shared" si="16"/>
        <v/>
      </c>
      <c r="L577" s="25">
        <f>IF(ISERR(Cálculos!AC555),0,Cálculos!AC555)</f>
        <v>0</v>
      </c>
      <c r="M577" s="41" t="str">
        <f t="shared" si="17"/>
        <v/>
      </c>
    </row>
    <row r="578" spans="2:13" ht="12.75" x14ac:dyDescent="0.2">
      <c r="B578" s="29"/>
      <c r="C578" s="29"/>
      <c r="D578" s="30"/>
      <c r="E578" s="30"/>
      <c r="F578" s="30"/>
      <c r="G578" s="30"/>
      <c r="H578" s="30"/>
      <c r="I578" s="25">
        <f>IF(ISERR(Cálculos!AA556),0,Cálculos!AA556)</f>
        <v>0</v>
      </c>
      <c r="J578" s="25">
        <f>IF(ISERR(Cálculos!AB556),0,Cálculos!AB556)</f>
        <v>0</v>
      </c>
      <c r="K578" s="41" t="str">
        <f t="shared" si="16"/>
        <v/>
      </c>
      <c r="L578" s="25">
        <f>IF(ISERR(Cálculos!AC556),0,Cálculos!AC556)</f>
        <v>0</v>
      </c>
      <c r="M578" s="41" t="str">
        <f t="shared" si="17"/>
        <v/>
      </c>
    </row>
    <row r="579" spans="2:13" ht="12.75" x14ac:dyDescent="0.2">
      <c r="B579" s="29"/>
      <c r="C579" s="29"/>
      <c r="D579" s="30"/>
      <c r="E579" s="30"/>
      <c r="F579" s="30"/>
      <c r="G579" s="30"/>
      <c r="H579" s="30"/>
      <c r="I579" s="25">
        <f>IF(ISERR(Cálculos!AA557),0,Cálculos!AA557)</f>
        <v>0</v>
      </c>
      <c r="J579" s="25">
        <f>IF(ISERR(Cálculos!AB557),0,Cálculos!AB557)</f>
        <v>0</v>
      </c>
      <c r="K579" s="41" t="str">
        <f t="shared" si="16"/>
        <v/>
      </c>
      <c r="L579" s="25">
        <f>IF(ISERR(Cálculos!AC557),0,Cálculos!AC557)</f>
        <v>0</v>
      </c>
      <c r="M579" s="41" t="str">
        <f t="shared" si="17"/>
        <v/>
      </c>
    </row>
    <row r="580" spans="2:13" ht="12.75" x14ac:dyDescent="0.2">
      <c r="B580" s="29"/>
      <c r="C580" s="29"/>
      <c r="D580" s="30"/>
      <c r="E580" s="30"/>
      <c r="F580" s="30"/>
      <c r="G580" s="30"/>
      <c r="H580" s="30"/>
      <c r="I580" s="25">
        <f>IF(ISERR(Cálculos!AA558),0,Cálculos!AA558)</f>
        <v>0</v>
      </c>
      <c r="J580" s="25">
        <f>IF(ISERR(Cálculos!AB558),0,Cálculos!AB558)</f>
        <v>0</v>
      </c>
      <c r="K580" s="41" t="str">
        <f t="shared" si="16"/>
        <v/>
      </c>
      <c r="L580" s="25">
        <f>IF(ISERR(Cálculos!AC558),0,Cálculos!AC558)</f>
        <v>0</v>
      </c>
      <c r="M580" s="41" t="str">
        <f t="shared" si="17"/>
        <v/>
      </c>
    </row>
    <row r="581" spans="2:13" ht="12.75" x14ac:dyDescent="0.2">
      <c r="B581" s="29"/>
      <c r="C581" s="29"/>
      <c r="D581" s="30"/>
      <c r="E581" s="30"/>
      <c r="F581" s="30"/>
      <c r="G581" s="30"/>
      <c r="H581" s="30"/>
      <c r="I581" s="25">
        <f>IF(ISERR(Cálculos!AA559),0,Cálculos!AA559)</f>
        <v>0</v>
      </c>
      <c r="J581" s="25">
        <f>IF(ISERR(Cálculos!AB559),0,Cálculos!AB559)</f>
        <v>0</v>
      </c>
      <c r="K581" s="41" t="str">
        <f t="shared" si="16"/>
        <v/>
      </c>
      <c r="L581" s="25">
        <f>IF(ISERR(Cálculos!AC559),0,Cálculos!AC559)</f>
        <v>0</v>
      </c>
      <c r="M581" s="41" t="str">
        <f t="shared" si="17"/>
        <v/>
      </c>
    </row>
    <row r="582" spans="2:13" ht="12.75" x14ac:dyDescent="0.2">
      <c r="B582" s="29"/>
      <c r="C582" s="29"/>
      <c r="D582" s="30"/>
      <c r="E582" s="30"/>
      <c r="F582" s="30"/>
      <c r="G582" s="30"/>
      <c r="H582" s="30"/>
      <c r="I582" s="25">
        <f>IF(ISERR(Cálculos!AA560),0,Cálculos!AA560)</f>
        <v>0</v>
      </c>
      <c r="J582" s="25">
        <f>IF(ISERR(Cálculos!AB560),0,Cálculos!AB560)</f>
        <v>0</v>
      </c>
      <c r="K582" s="41" t="str">
        <f t="shared" si="16"/>
        <v/>
      </c>
      <c r="L582" s="25">
        <f>IF(ISERR(Cálculos!AC560),0,Cálculos!AC560)</f>
        <v>0</v>
      </c>
      <c r="M582" s="41" t="str">
        <f t="shared" si="17"/>
        <v/>
      </c>
    </row>
    <row r="583" spans="2:13" ht="12.75" x14ac:dyDescent="0.2">
      <c r="B583" s="29"/>
      <c r="C583" s="29"/>
      <c r="D583" s="30"/>
      <c r="E583" s="30"/>
      <c r="F583" s="30"/>
      <c r="G583" s="30"/>
      <c r="H583" s="30"/>
      <c r="I583" s="25">
        <f>IF(ISERR(Cálculos!AA561),0,Cálculos!AA561)</f>
        <v>0</v>
      </c>
      <c r="J583" s="25">
        <f>IF(ISERR(Cálculos!AB561),0,Cálculos!AB561)</f>
        <v>0</v>
      </c>
      <c r="K583" s="41" t="str">
        <f t="shared" si="16"/>
        <v/>
      </c>
      <c r="L583" s="25">
        <f>IF(ISERR(Cálculos!AC561),0,Cálculos!AC561)</f>
        <v>0</v>
      </c>
      <c r="M583" s="41" t="str">
        <f t="shared" si="17"/>
        <v/>
      </c>
    </row>
    <row r="584" spans="2:13" ht="12.75" x14ac:dyDescent="0.2">
      <c r="B584" s="29"/>
      <c r="C584" s="29"/>
      <c r="D584" s="30"/>
      <c r="E584" s="30"/>
      <c r="F584" s="30"/>
      <c r="G584" s="30"/>
      <c r="H584" s="30"/>
      <c r="I584" s="25">
        <f>IF(ISERR(Cálculos!AA562),0,Cálculos!AA562)</f>
        <v>0</v>
      </c>
      <c r="J584" s="25">
        <f>IF(ISERR(Cálculos!AB562),0,Cálculos!AB562)</f>
        <v>0</v>
      </c>
      <c r="K584" s="41" t="str">
        <f t="shared" si="16"/>
        <v/>
      </c>
      <c r="L584" s="25">
        <f>IF(ISERR(Cálculos!AC562),0,Cálculos!AC562)</f>
        <v>0</v>
      </c>
      <c r="M584" s="41" t="str">
        <f t="shared" si="17"/>
        <v/>
      </c>
    </row>
    <row r="585" spans="2:13" ht="12.75" x14ac:dyDescent="0.2">
      <c r="B585" s="29"/>
      <c r="C585" s="29"/>
      <c r="D585" s="30"/>
      <c r="E585" s="30"/>
      <c r="F585" s="30"/>
      <c r="G585" s="30"/>
      <c r="H585" s="30"/>
      <c r="I585" s="25">
        <f>IF(ISERR(Cálculos!AA563),0,Cálculos!AA563)</f>
        <v>0</v>
      </c>
      <c r="J585" s="25">
        <f>IF(ISERR(Cálculos!AB563),0,Cálculos!AB563)</f>
        <v>0</v>
      </c>
      <c r="K585" s="41" t="str">
        <f t="shared" si="16"/>
        <v/>
      </c>
      <c r="L585" s="25">
        <f>IF(ISERR(Cálculos!AC563),0,Cálculos!AC563)</f>
        <v>0</v>
      </c>
      <c r="M585" s="41" t="str">
        <f t="shared" si="17"/>
        <v/>
      </c>
    </row>
    <row r="586" spans="2:13" ht="12.75" x14ac:dyDescent="0.2">
      <c r="B586" s="29"/>
      <c r="C586" s="29"/>
      <c r="D586" s="30"/>
      <c r="E586" s="30"/>
      <c r="F586" s="30"/>
      <c r="G586" s="30"/>
      <c r="H586" s="30"/>
      <c r="I586" s="25">
        <f>IF(ISERR(Cálculos!AA564),0,Cálculos!AA564)</f>
        <v>0</v>
      </c>
      <c r="J586" s="25">
        <f>IF(ISERR(Cálculos!AB564),0,Cálculos!AB564)</f>
        <v>0</v>
      </c>
      <c r="K586" s="41" t="str">
        <f t="shared" si="16"/>
        <v/>
      </c>
      <c r="L586" s="25">
        <f>IF(ISERR(Cálculos!AC564),0,Cálculos!AC564)</f>
        <v>0</v>
      </c>
      <c r="M586" s="41" t="str">
        <f t="shared" si="17"/>
        <v/>
      </c>
    </row>
    <row r="587" spans="2:13" ht="12.75" x14ac:dyDescent="0.2">
      <c r="B587" s="29"/>
      <c r="C587" s="29"/>
      <c r="D587" s="30"/>
      <c r="E587" s="30"/>
      <c r="F587" s="30"/>
      <c r="G587" s="30"/>
      <c r="H587" s="30"/>
      <c r="I587" s="25">
        <f>IF(ISERR(Cálculos!AA565),0,Cálculos!AA565)</f>
        <v>0</v>
      </c>
      <c r="J587" s="25">
        <f>IF(ISERR(Cálculos!AB565),0,Cálculos!AB565)</f>
        <v>0</v>
      </c>
      <c r="K587" s="41" t="str">
        <f t="shared" si="16"/>
        <v/>
      </c>
      <c r="L587" s="25">
        <f>IF(ISERR(Cálculos!AC565),0,Cálculos!AC565)</f>
        <v>0</v>
      </c>
      <c r="M587" s="41" t="str">
        <f t="shared" si="17"/>
        <v/>
      </c>
    </row>
    <row r="588" spans="2:13" ht="12.75" x14ac:dyDescent="0.2">
      <c r="B588" s="29"/>
      <c r="C588" s="29"/>
      <c r="D588" s="30"/>
      <c r="E588" s="30"/>
      <c r="F588" s="30"/>
      <c r="G588" s="30"/>
      <c r="H588" s="30"/>
      <c r="I588" s="25">
        <f>IF(ISERR(Cálculos!AA566),0,Cálculos!AA566)</f>
        <v>0</v>
      </c>
      <c r="J588" s="25">
        <f>IF(ISERR(Cálculos!AB566),0,Cálculos!AB566)</f>
        <v>0</v>
      </c>
      <c r="K588" s="41" t="str">
        <f t="shared" si="16"/>
        <v/>
      </c>
      <c r="L588" s="25">
        <f>IF(ISERR(Cálculos!AC566),0,Cálculos!AC566)</f>
        <v>0</v>
      </c>
      <c r="M588" s="41" t="str">
        <f t="shared" si="17"/>
        <v/>
      </c>
    </row>
    <row r="589" spans="2:13" ht="12.75" x14ac:dyDescent="0.2">
      <c r="B589" s="29"/>
      <c r="C589" s="29"/>
      <c r="D589" s="30"/>
      <c r="E589" s="30"/>
      <c r="F589" s="30"/>
      <c r="G589" s="30"/>
      <c r="H589" s="30"/>
      <c r="I589" s="25">
        <f>IF(ISERR(Cálculos!AA567),0,Cálculos!AA567)</f>
        <v>0</v>
      </c>
      <c r="J589" s="25">
        <f>IF(ISERR(Cálculos!AB567),0,Cálculos!AB567)</f>
        <v>0</v>
      </c>
      <c r="K589" s="41" t="str">
        <f t="shared" si="16"/>
        <v/>
      </c>
      <c r="L589" s="25">
        <f>IF(ISERR(Cálculos!AC567),0,Cálculos!AC567)</f>
        <v>0</v>
      </c>
      <c r="M589" s="41" t="str">
        <f t="shared" si="17"/>
        <v/>
      </c>
    </row>
    <row r="590" spans="2:13" ht="12.75" x14ac:dyDescent="0.2">
      <c r="B590" s="29"/>
      <c r="C590" s="29"/>
      <c r="D590" s="30"/>
      <c r="E590" s="30"/>
      <c r="F590" s="30"/>
      <c r="G590" s="30"/>
      <c r="H590" s="30"/>
      <c r="I590" s="25">
        <f>IF(ISERR(Cálculos!AA568),0,Cálculos!AA568)</f>
        <v>0</v>
      </c>
      <c r="J590" s="25">
        <f>IF(ISERR(Cálculos!AB568),0,Cálculos!AB568)</f>
        <v>0</v>
      </c>
      <c r="K590" s="41" t="str">
        <f t="shared" si="16"/>
        <v/>
      </c>
      <c r="L590" s="25">
        <f>IF(ISERR(Cálculos!AC568),0,Cálculos!AC568)</f>
        <v>0</v>
      </c>
      <c r="M590" s="41" t="str">
        <f t="shared" si="17"/>
        <v/>
      </c>
    </row>
    <row r="591" spans="2:13" ht="12.75" x14ac:dyDescent="0.2">
      <c r="B591" s="29"/>
      <c r="C591" s="29"/>
      <c r="D591" s="30"/>
      <c r="E591" s="30"/>
      <c r="F591" s="30"/>
      <c r="G591" s="30"/>
      <c r="H591" s="30"/>
      <c r="I591" s="25">
        <f>IF(ISERR(Cálculos!AA569),0,Cálculos!AA569)</f>
        <v>0</v>
      </c>
      <c r="J591" s="25">
        <f>IF(ISERR(Cálculos!AB569),0,Cálculos!AB569)</f>
        <v>0</v>
      </c>
      <c r="K591" s="41" t="str">
        <f t="shared" si="16"/>
        <v/>
      </c>
      <c r="L591" s="25">
        <f>IF(ISERR(Cálculos!AC569),0,Cálculos!AC569)</f>
        <v>0</v>
      </c>
      <c r="M591" s="41" t="str">
        <f t="shared" si="17"/>
        <v/>
      </c>
    </row>
    <row r="592" spans="2:13" ht="12.75" x14ac:dyDescent="0.2">
      <c r="B592" s="29"/>
      <c r="C592" s="29"/>
      <c r="D592" s="30"/>
      <c r="E592" s="30"/>
      <c r="F592" s="30"/>
      <c r="G592" s="30"/>
      <c r="H592" s="30"/>
      <c r="I592" s="25">
        <f>IF(ISERR(Cálculos!AA570),0,Cálculos!AA570)</f>
        <v>0</v>
      </c>
      <c r="J592" s="25">
        <f>IF(ISERR(Cálculos!AB570),0,Cálculos!AB570)</f>
        <v>0</v>
      </c>
      <c r="K592" s="41" t="str">
        <f t="shared" si="16"/>
        <v/>
      </c>
      <c r="L592" s="25">
        <f>IF(ISERR(Cálculos!AC570),0,Cálculos!AC570)</f>
        <v>0</v>
      </c>
      <c r="M592" s="41" t="str">
        <f t="shared" si="17"/>
        <v/>
      </c>
    </row>
    <row r="593" spans="2:13" ht="12.75" x14ac:dyDescent="0.2">
      <c r="B593" s="29"/>
      <c r="C593" s="29"/>
      <c r="D593" s="30"/>
      <c r="E593" s="30"/>
      <c r="F593" s="30"/>
      <c r="G593" s="30"/>
      <c r="H593" s="30"/>
      <c r="I593" s="25">
        <f>IF(ISERR(Cálculos!AA571),0,Cálculos!AA571)</f>
        <v>0</v>
      </c>
      <c r="J593" s="25">
        <f>IF(ISERR(Cálculos!AB571),0,Cálculos!AB571)</f>
        <v>0</v>
      </c>
      <c r="K593" s="41" t="str">
        <f t="shared" si="16"/>
        <v/>
      </c>
      <c r="L593" s="25">
        <f>IF(ISERR(Cálculos!AC571),0,Cálculos!AC571)</f>
        <v>0</v>
      </c>
      <c r="M593" s="41" t="str">
        <f t="shared" si="17"/>
        <v/>
      </c>
    </row>
    <row r="594" spans="2:13" ht="12.75" x14ac:dyDescent="0.2">
      <c r="B594" s="29"/>
      <c r="C594" s="29"/>
      <c r="D594" s="30"/>
      <c r="E594" s="30"/>
      <c r="F594" s="30"/>
      <c r="G594" s="30"/>
      <c r="H594" s="30"/>
      <c r="I594" s="25">
        <f>IF(ISERR(Cálculos!AA572),0,Cálculos!AA572)</f>
        <v>0</v>
      </c>
      <c r="J594" s="25">
        <f>IF(ISERR(Cálculos!AB572),0,Cálculos!AB572)</f>
        <v>0</v>
      </c>
      <c r="K594" s="41" t="str">
        <f t="shared" si="16"/>
        <v/>
      </c>
      <c r="L594" s="25">
        <f>IF(ISERR(Cálculos!AC572),0,Cálculos!AC572)</f>
        <v>0</v>
      </c>
      <c r="M594" s="41" t="str">
        <f t="shared" si="17"/>
        <v/>
      </c>
    </row>
    <row r="595" spans="2:13" ht="12.75" x14ac:dyDescent="0.2">
      <c r="B595" s="29"/>
      <c r="C595" s="29"/>
      <c r="D595" s="30"/>
      <c r="E595" s="30"/>
      <c r="F595" s="30"/>
      <c r="G595" s="30"/>
      <c r="H595" s="30"/>
      <c r="I595" s="25">
        <f>IF(ISERR(Cálculos!AA573),0,Cálculos!AA573)</f>
        <v>0</v>
      </c>
      <c r="J595" s="25">
        <f>IF(ISERR(Cálculos!AB573),0,Cálculos!AB573)</f>
        <v>0</v>
      </c>
      <c r="K595" s="41" t="str">
        <f t="shared" si="16"/>
        <v/>
      </c>
      <c r="L595" s="25">
        <f>IF(ISERR(Cálculos!AC573),0,Cálculos!AC573)</f>
        <v>0</v>
      </c>
      <c r="M595" s="41" t="str">
        <f t="shared" si="17"/>
        <v/>
      </c>
    </row>
    <row r="596" spans="2:13" ht="12.75" x14ac:dyDescent="0.2">
      <c r="B596" s="29"/>
      <c r="C596" s="29"/>
      <c r="D596" s="30"/>
      <c r="E596" s="30"/>
      <c r="F596" s="30"/>
      <c r="G596" s="30"/>
      <c r="H596" s="30"/>
      <c r="I596" s="25">
        <f>IF(ISERR(Cálculos!AA574),0,Cálculos!AA574)</f>
        <v>0</v>
      </c>
      <c r="J596" s="25">
        <f>IF(ISERR(Cálculos!AB574),0,Cálculos!AB574)</f>
        <v>0</v>
      </c>
      <c r="K596" s="41" t="str">
        <f t="shared" si="16"/>
        <v/>
      </c>
      <c r="L596" s="25">
        <f>IF(ISERR(Cálculos!AC574),0,Cálculos!AC574)</f>
        <v>0</v>
      </c>
      <c r="M596" s="41" t="str">
        <f t="shared" si="17"/>
        <v/>
      </c>
    </row>
    <row r="597" spans="2:13" ht="12.75" x14ac:dyDescent="0.2">
      <c r="B597" s="29"/>
      <c r="C597" s="29"/>
      <c r="D597" s="30"/>
      <c r="E597" s="30"/>
      <c r="F597" s="30"/>
      <c r="G597" s="30"/>
      <c r="H597" s="30"/>
      <c r="I597" s="25">
        <f>IF(ISERR(Cálculos!AA575),0,Cálculos!AA575)</f>
        <v>0</v>
      </c>
      <c r="J597" s="25">
        <f>IF(ISERR(Cálculos!AB575),0,Cálculos!AB575)</f>
        <v>0</v>
      </c>
      <c r="K597" s="41" t="str">
        <f t="shared" si="16"/>
        <v/>
      </c>
      <c r="L597" s="25">
        <f>IF(ISERR(Cálculos!AC575),0,Cálculos!AC575)</f>
        <v>0</v>
      </c>
      <c r="M597" s="41" t="str">
        <f t="shared" si="17"/>
        <v/>
      </c>
    </row>
    <row r="598" spans="2:13" ht="12.75" x14ac:dyDescent="0.2">
      <c r="B598" s="29"/>
      <c r="C598" s="29"/>
      <c r="D598" s="30"/>
      <c r="E598" s="30"/>
      <c r="F598" s="30"/>
      <c r="G598" s="30"/>
      <c r="H598" s="30"/>
      <c r="I598" s="25">
        <f>IF(ISERR(Cálculos!AA576),0,Cálculos!AA576)</f>
        <v>0</v>
      </c>
      <c r="J598" s="25">
        <f>IF(ISERR(Cálculos!AB576),0,Cálculos!AB576)</f>
        <v>0</v>
      </c>
      <c r="K598" s="41" t="str">
        <f t="shared" si="16"/>
        <v/>
      </c>
      <c r="L598" s="25">
        <f>IF(ISERR(Cálculos!AC576),0,Cálculos!AC576)</f>
        <v>0</v>
      </c>
      <c r="M598" s="41" t="str">
        <f t="shared" si="17"/>
        <v/>
      </c>
    </row>
    <row r="599" spans="2:13" ht="12.75" x14ac:dyDescent="0.2">
      <c r="B599" s="29"/>
      <c r="C599" s="29"/>
      <c r="D599" s="30"/>
      <c r="E599" s="30"/>
      <c r="F599" s="30"/>
      <c r="G599" s="30"/>
      <c r="H599" s="30"/>
      <c r="I599" s="25">
        <f>IF(ISERR(Cálculos!AA577),0,Cálculos!AA577)</f>
        <v>0</v>
      </c>
      <c r="J599" s="25">
        <f>IF(ISERR(Cálculos!AB577),0,Cálculos!AB577)</f>
        <v>0</v>
      </c>
      <c r="K599" s="41" t="str">
        <f t="shared" si="16"/>
        <v/>
      </c>
      <c r="L599" s="25">
        <f>IF(ISERR(Cálculos!AC577),0,Cálculos!AC577)</f>
        <v>0</v>
      </c>
      <c r="M599" s="41" t="str">
        <f t="shared" si="17"/>
        <v/>
      </c>
    </row>
    <row r="600" spans="2:13" ht="12.75" x14ac:dyDescent="0.2">
      <c r="B600" s="29"/>
      <c r="C600" s="29"/>
      <c r="D600" s="30"/>
      <c r="E600" s="30"/>
      <c r="F600" s="30"/>
      <c r="G600" s="30"/>
      <c r="H600" s="30"/>
      <c r="I600" s="25">
        <f>IF(ISERR(Cálculos!AA578),0,Cálculos!AA578)</f>
        <v>0</v>
      </c>
      <c r="J600" s="25">
        <f>IF(ISERR(Cálculos!AB578),0,Cálculos!AB578)</f>
        <v>0</v>
      </c>
      <c r="K600" s="41" t="str">
        <f t="shared" si="16"/>
        <v/>
      </c>
      <c r="L600" s="25">
        <f>IF(ISERR(Cálculos!AC578),0,Cálculos!AC578)</f>
        <v>0</v>
      </c>
      <c r="M600" s="41" t="str">
        <f t="shared" si="17"/>
        <v/>
      </c>
    </row>
    <row r="601" spans="2:13" ht="12.75" x14ac:dyDescent="0.2">
      <c r="B601" s="29"/>
      <c r="C601" s="29"/>
      <c r="D601" s="30"/>
      <c r="E601" s="30"/>
      <c r="F601" s="30"/>
      <c r="G601" s="30"/>
      <c r="H601" s="30"/>
      <c r="I601" s="25">
        <f>IF(ISERR(Cálculos!AA579),0,Cálculos!AA579)</f>
        <v>0</v>
      </c>
      <c r="J601" s="25">
        <f>IF(ISERR(Cálculos!AB579),0,Cálculos!AB579)</f>
        <v>0</v>
      </c>
      <c r="K601" s="41" t="str">
        <f t="shared" si="16"/>
        <v/>
      </c>
      <c r="L601" s="25">
        <f>IF(ISERR(Cálculos!AC579),0,Cálculos!AC579)</f>
        <v>0</v>
      </c>
      <c r="M601" s="41" t="str">
        <f t="shared" si="17"/>
        <v/>
      </c>
    </row>
    <row r="602" spans="2:13" ht="12.75" x14ac:dyDescent="0.2">
      <c r="B602" s="29"/>
      <c r="C602" s="29"/>
      <c r="D602" s="30"/>
      <c r="E602" s="30"/>
      <c r="F602" s="30"/>
      <c r="G602" s="30"/>
      <c r="H602" s="30"/>
      <c r="I602" s="25">
        <f>IF(ISERR(Cálculos!AA580),0,Cálculos!AA580)</f>
        <v>0</v>
      </c>
      <c r="J602" s="25">
        <f>IF(ISERR(Cálculos!AB580),0,Cálculos!AB580)</f>
        <v>0</v>
      </c>
      <c r="K602" s="41" t="str">
        <f t="shared" si="16"/>
        <v/>
      </c>
      <c r="L602" s="25">
        <f>IF(ISERR(Cálculos!AC580),0,Cálculos!AC580)</f>
        <v>0</v>
      </c>
      <c r="M602" s="41" t="str">
        <f t="shared" si="17"/>
        <v/>
      </c>
    </row>
    <row r="603" spans="2:13" ht="12.75" x14ac:dyDescent="0.2">
      <c r="B603" s="29"/>
      <c r="C603" s="29"/>
      <c r="D603" s="30"/>
      <c r="E603" s="30"/>
      <c r="F603" s="30"/>
      <c r="G603" s="30"/>
      <c r="H603" s="30"/>
      <c r="I603" s="25">
        <f>IF(ISERR(Cálculos!AA581),0,Cálculos!AA581)</f>
        <v>0</v>
      </c>
      <c r="J603" s="25">
        <f>IF(ISERR(Cálculos!AB581),0,Cálculos!AB581)</f>
        <v>0</v>
      </c>
      <c r="K603" s="41" t="str">
        <f t="shared" si="16"/>
        <v/>
      </c>
      <c r="L603" s="25">
        <f>IF(ISERR(Cálculos!AC581),0,Cálculos!AC581)</f>
        <v>0</v>
      </c>
      <c r="M603" s="41" t="str">
        <f t="shared" si="17"/>
        <v/>
      </c>
    </row>
    <row r="604" spans="2:13" ht="12.75" x14ac:dyDescent="0.2">
      <c r="B604" s="29"/>
      <c r="C604" s="29"/>
      <c r="D604" s="30"/>
      <c r="E604" s="30"/>
      <c r="F604" s="30"/>
      <c r="G604" s="30"/>
      <c r="H604" s="30"/>
      <c r="I604" s="25">
        <f>IF(ISERR(Cálculos!AA582),0,Cálculos!AA582)</f>
        <v>0</v>
      </c>
      <c r="J604" s="25">
        <f>IF(ISERR(Cálculos!AB582),0,Cálculos!AB582)</f>
        <v>0</v>
      </c>
      <c r="K604" s="41" t="str">
        <f t="shared" si="16"/>
        <v/>
      </c>
      <c r="L604" s="25">
        <f>IF(ISERR(Cálculos!AC582),0,Cálculos!AC582)</f>
        <v>0</v>
      </c>
      <c r="M604" s="41" t="str">
        <f t="shared" si="17"/>
        <v/>
      </c>
    </row>
    <row r="605" spans="2:13" ht="12.75" x14ac:dyDescent="0.2">
      <c r="B605" s="29"/>
      <c r="C605" s="29"/>
      <c r="D605" s="30"/>
      <c r="E605" s="30"/>
      <c r="F605" s="30"/>
      <c r="G605" s="30"/>
      <c r="H605" s="30"/>
      <c r="I605" s="25">
        <f>IF(ISERR(Cálculos!AA583),0,Cálculos!AA583)</f>
        <v>0</v>
      </c>
      <c r="J605" s="25">
        <f>IF(ISERR(Cálculos!AB583),0,Cálculos!AB583)</f>
        <v>0</v>
      </c>
      <c r="K605" s="41" t="str">
        <f t="shared" ref="K605:K668" si="18">IF(ISERR(J605/I605),"",J605/I605)</f>
        <v/>
      </c>
      <c r="L605" s="25">
        <f>IF(ISERR(Cálculos!AC583),0,Cálculos!AC583)</f>
        <v>0</v>
      </c>
      <c r="M605" s="41" t="str">
        <f t="shared" ref="M605:M668" si="19">IF(ISERR(L605/I605),"",L605/I605)</f>
        <v/>
      </c>
    </row>
    <row r="606" spans="2:13" ht="12.75" x14ac:dyDescent="0.2">
      <c r="B606" s="29"/>
      <c r="C606" s="29"/>
      <c r="D606" s="30"/>
      <c r="E606" s="30"/>
      <c r="F606" s="30"/>
      <c r="G606" s="30"/>
      <c r="H606" s="30"/>
      <c r="I606" s="25">
        <f>IF(ISERR(Cálculos!AA584),0,Cálculos!AA584)</f>
        <v>0</v>
      </c>
      <c r="J606" s="25">
        <f>IF(ISERR(Cálculos!AB584),0,Cálculos!AB584)</f>
        <v>0</v>
      </c>
      <c r="K606" s="41" t="str">
        <f t="shared" si="18"/>
        <v/>
      </c>
      <c r="L606" s="25">
        <f>IF(ISERR(Cálculos!AC584),0,Cálculos!AC584)</f>
        <v>0</v>
      </c>
      <c r="M606" s="41" t="str">
        <f t="shared" si="19"/>
        <v/>
      </c>
    </row>
    <row r="607" spans="2:13" ht="12.75" x14ac:dyDescent="0.2">
      <c r="B607" s="29"/>
      <c r="C607" s="29"/>
      <c r="D607" s="30"/>
      <c r="E607" s="30"/>
      <c r="F607" s="30"/>
      <c r="G607" s="30"/>
      <c r="H607" s="30"/>
      <c r="I607" s="25">
        <f>IF(ISERR(Cálculos!AA585),0,Cálculos!AA585)</f>
        <v>0</v>
      </c>
      <c r="J607" s="25">
        <f>IF(ISERR(Cálculos!AB585),0,Cálculos!AB585)</f>
        <v>0</v>
      </c>
      <c r="K607" s="41" t="str">
        <f t="shared" si="18"/>
        <v/>
      </c>
      <c r="L607" s="25">
        <f>IF(ISERR(Cálculos!AC585),0,Cálculos!AC585)</f>
        <v>0</v>
      </c>
      <c r="M607" s="41" t="str">
        <f t="shared" si="19"/>
        <v/>
      </c>
    </row>
    <row r="608" spans="2:13" ht="12.75" x14ac:dyDescent="0.2">
      <c r="B608" s="29"/>
      <c r="C608" s="29"/>
      <c r="D608" s="30"/>
      <c r="E608" s="30"/>
      <c r="F608" s="30"/>
      <c r="G608" s="30"/>
      <c r="H608" s="30"/>
      <c r="I608" s="25">
        <f>IF(ISERR(Cálculos!AA586),0,Cálculos!AA586)</f>
        <v>0</v>
      </c>
      <c r="J608" s="25">
        <f>IF(ISERR(Cálculos!AB586),0,Cálculos!AB586)</f>
        <v>0</v>
      </c>
      <c r="K608" s="41" t="str">
        <f t="shared" si="18"/>
        <v/>
      </c>
      <c r="L608" s="25">
        <f>IF(ISERR(Cálculos!AC586),0,Cálculos!AC586)</f>
        <v>0</v>
      </c>
      <c r="M608" s="41" t="str">
        <f t="shared" si="19"/>
        <v/>
      </c>
    </row>
    <row r="609" spans="2:13" ht="12.75" x14ac:dyDescent="0.2">
      <c r="B609" s="29"/>
      <c r="C609" s="29"/>
      <c r="D609" s="30"/>
      <c r="E609" s="30"/>
      <c r="F609" s="30"/>
      <c r="G609" s="30"/>
      <c r="H609" s="30"/>
      <c r="I609" s="25">
        <f>IF(ISERR(Cálculos!AA587),0,Cálculos!AA587)</f>
        <v>0</v>
      </c>
      <c r="J609" s="25">
        <f>IF(ISERR(Cálculos!AB587),0,Cálculos!AB587)</f>
        <v>0</v>
      </c>
      <c r="K609" s="41" t="str">
        <f t="shared" si="18"/>
        <v/>
      </c>
      <c r="L609" s="25">
        <f>IF(ISERR(Cálculos!AC587),0,Cálculos!AC587)</f>
        <v>0</v>
      </c>
      <c r="M609" s="41" t="str">
        <f t="shared" si="19"/>
        <v/>
      </c>
    </row>
    <row r="610" spans="2:13" ht="12.75" x14ac:dyDescent="0.2">
      <c r="B610" s="29"/>
      <c r="C610" s="29"/>
      <c r="D610" s="30"/>
      <c r="E610" s="30"/>
      <c r="F610" s="30"/>
      <c r="G610" s="30"/>
      <c r="H610" s="30"/>
      <c r="I610" s="25">
        <f>IF(ISERR(Cálculos!AA588),0,Cálculos!AA588)</f>
        <v>0</v>
      </c>
      <c r="J610" s="25">
        <f>IF(ISERR(Cálculos!AB588),0,Cálculos!AB588)</f>
        <v>0</v>
      </c>
      <c r="K610" s="41" t="str">
        <f t="shared" si="18"/>
        <v/>
      </c>
      <c r="L610" s="25">
        <f>IF(ISERR(Cálculos!AC588),0,Cálculos!AC588)</f>
        <v>0</v>
      </c>
      <c r="M610" s="41" t="str">
        <f t="shared" si="19"/>
        <v/>
      </c>
    </row>
    <row r="611" spans="2:13" ht="12.75" x14ac:dyDescent="0.2">
      <c r="B611" s="29"/>
      <c r="C611" s="29"/>
      <c r="D611" s="30"/>
      <c r="E611" s="30"/>
      <c r="F611" s="30"/>
      <c r="G611" s="30"/>
      <c r="H611" s="30"/>
      <c r="I611" s="25">
        <f>IF(ISERR(Cálculos!AA589),0,Cálculos!AA589)</f>
        <v>0</v>
      </c>
      <c r="J611" s="25">
        <f>IF(ISERR(Cálculos!AB589),0,Cálculos!AB589)</f>
        <v>0</v>
      </c>
      <c r="K611" s="41" t="str">
        <f t="shared" si="18"/>
        <v/>
      </c>
      <c r="L611" s="25">
        <f>IF(ISERR(Cálculos!AC589),0,Cálculos!AC589)</f>
        <v>0</v>
      </c>
      <c r="M611" s="41" t="str">
        <f t="shared" si="19"/>
        <v/>
      </c>
    </row>
    <row r="612" spans="2:13" ht="12.75" x14ac:dyDescent="0.2">
      <c r="B612" s="29"/>
      <c r="C612" s="29"/>
      <c r="D612" s="30"/>
      <c r="E612" s="30"/>
      <c r="F612" s="30"/>
      <c r="G612" s="30"/>
      <c r="H612" s="30"/>
      <c r="I612" s="25">
        <f>IF(ISERR(Cálculos!AA590),0,Cálculos!AA590)</f>
        <v>0</v>
      </c>
      <c r="J612" s="25">
        <f>IF(ISERR(Cálculos!AB590),0,Cálculos!AB590)</f>
        <v>0</v>
      </c>
      <c r="K612" s="41" t="str">
        <f t="shared" si="18"/>
        <v/>
      </c>
      <c r="L612" s="25">
        <f>IF(ISERR(Cálculos!AC590),0,Cálculos!AC590)</f>
        <v>0</v>
      </c>
      <c r="M612" s="41" t="str">
        <f t="shared" si="19"/>
        <v/>
      </c>
    </row>
    <row r="613" spans="2:13" ht="12.75" x14ac:dyDescent="0.2">
      <c r="B613" s="29"/>
      <c r="C613" s="29"/>
      <c r="D613" s="30"/>
      <c r="E613" s="30"/>
      <c r="F613" s="30"/>
      <c r="G613" s="30"/>
      <c r="H613" s="30"/>
      <c r="I613" s="25">
        <f>IF(ISERR(Cálculos!AA591),0,Cálculos!AA591)</f>
        <v>0</v>
      </c>
      <c r="J613" s="25">
        <f>IF(ISERR(Cálculos!AB591),0,Cálculos!AB591)</f>
        <v>0</v>
      </c>
      <c r="K613" s="41" t="str">
        <f t="shared" si="18"/>
        <v/>
      </c>
      <c r="L613" s="25">
        <f>IF(ISERR(Cálculos!AC591),0,Cálculos!AC591)</f>
        <v>0</v>
      </c>
      <c r="M613" s="41" t="str">
        <f t="shared" si="19"/>
        <v/>
      </c>
    </row>
    <row r="614" spans="2:13" ht="12.75" x14ac:dyDescent="0.2">
      <c r="B614" s="29"/>
      <c r="C614" s="29"/>
      <c r="D614" s="30"/>
      <c r="E614" s="30"/>
      <c r="F614" s="30"/>
      <c r="G614" s="30"/>
      <c r="H614" s="30"/>
      <c r="I614" s="25">
        <f>IF(ISERR(Cálculos!AA592),0,Cálculos!AA592)</f>
        <v>0</v>
      </c>
      <c r="J614" s="25">
        <f>IF(ISERR(Cálculos!AB592),0,Cálculos!AB592)</f>
        <v>0</v>
      </c>
      <c r="K614" s="41" t="str">
        <f t="shared" si="18"/>
        <v/>
      </c>
      <c r="L614" s="25">
        <f>IF(ISERR(Cálculos!AC592),0,Cálculos!AC592)</f>
        <v>0</v>
      </c>
      <c r="M614" s="41" t="str">
        <f t="shared" si="19"/>
        <v/>
      </c>
    </row>
    <row r="615" spans="2:13" ht="12.75" x14ac:dyDescent="0.2">
      <c r="B615" s="29"/>
      <c r="C615" s="29"/>
      <c r="D615" s="30"/>
      <c r="E615" s="30"/>
      <c r="F615" s="30"/>
      <c r="G615" s="30"/>
      <c r="H615" s="30"/>
      <c r="I615" s="25">
        <f>IF(ISERR(Cálculos!AA593),0,Cálculos!AA593)</f>
        <v>0</v>
      </c>
      <c r="J615" s="25">
        <f>IF(ISERR(Cálculos!AB593),0,Cálculos!AB593)</f>
        <v>0</v>
      </c>
      <c r="K615" s="41" t="str">
        <f t="shared" si="18"/>
        <v/>
      </c>
      <c r="L615" s="25">
        <f>IF(ISERR(Cálculos!AC593),0,Cálculos!AC593)</f>
        <v>0</v>
      </c>
      <c r="M615" s="41" t="str">
        <f t="shared" si="19"/>
        <v/>
      </c>
    </row>
    <row r="616" spans="2:13" ht="12.75" x14ac:dyDescent="0.2">
      <c r="B616" s="29"/>
      <c r="C616" s="29"/>
      <c r="D616" s="30"/>
      <c r="E616" s="30"/>
      <c r="F616" s="30"/>
      <c r="G616" s="30"/>
      <c r="H616" s="30"/>
      <c r="I616" s="25">
        <f>IF(ISERR(Cálculos!AA594),0,Cálculos!AA594)</f>
        <v>0</v>
      </c>
      <c r="J616" s="25">
        <f>IF(ISERR(Cálculos!AB594),0,Cálculos!AB594)</f>
        <v>0</v>
      </c>
      <c r="K616" s="41" t="str">
        <f t="shared" si="18"/>
        <v/>
      </c>
      <c r="L616" s="25">
        <f>IF(ISERR(Cálculos!AC594),0,Cálculos!AC594)</f>
        <v>0</v>
      </c>
      <c r="M616" s="41" t="str">
        <f t="shared" si="19"/>
        <v/>
      </c>
    </row>
    <row r="617" spans="2:13" ht="12.75" x14ac:dyDescent="0.2">
      <c r="B617" s="29"/>
      <c r="C617" s="29"/>
      <c r="D617" s="30"/>
      <c r="E617" s="30"/>
      <c r="F617" s="30"/>
      <c r="G617" s="30"/>
      <c r="H617" s="30"/>
      <c r="I617" s="25">
        <f>IF(ISERR(Cálculos!AA595),0,Cálculos!AA595)</f>
        <v>0</v>
      </c>
      <c r="J617" s="25">
        <f>IF(ISERR(Cálculos!AB595),0,Cálculos!AB595)</f>
        <v>0</v>
      </c>
      <c r="K617" s="41" t="str">
        <f t="shared" si="18"/>
        <v/>
      </c>
      <c r="L617" s="25">
        <f>IF(ISERR(Cálculos!AC595),0,Cálculos!AC595)</f>
        <v>0</v>
      </c>
      <c r="M617" s="41" t="str">
        <f t="shared" si="19"/>
        <v/>
      </c>
    </row>
    <row r="618" spans="2:13" ht="12.75" x14ac:dyDescent="0.2">
      <c r="B618" s="29"/>
      <c r="C618" s="29"/>
      <c r="D618" s="30"/>
      <c r="E618" s="30"/>
      <c r="F618" s="30"/>
      <c r="G618" s="30"/>
      <c r="H618" s="30"/>
      <c r="I618" s="25">
        <f>IF(ISERR(Cálculos!AA596),0,Cálculos!AA596)</f>
        <v>0</v>
      </c>
      <c r="J618" s="25">
        <f>IF(ISERR(Cálculos!AB596),0,Cálculos!AB596)</f>
        <v>0</v>
      </c>
      <c r="K618" s="41" t="str">
        <f t="shared" si="18"/>
        <v/>
      </c>
      <c r="L618" s="25">
        <f>IF(ISERR(Cálculos!AC596),0,Cálculos!AC596)</f>
        <v>0</v>
      </c>
      <c r="M618" s="41" t="str">
        <f t="shared" si="19"/>
        <v/>
      </c>
    </row>
    <row r="619" spans="2:13" ht="12.75" x14ac:dyDescent="0.2">
      <c r="B619" s="29"/>
      <c r="C619" s="29"/>
      <c r="D619" s="30"/>
      <c r="E619" s="30"/>
      <c r="F619" s="30"/>
      <c r="G619" s="30"/>
      <c r="H619" s="30"/>
      <c r="I619" s="25">
        <f>IF(ISERR(Cálculos!AA597),0,Cálculos!AA597)</f>
        <v>0</v>
      </c>
      <c r="J619" s="25">
        <f>IF(ISERR(Cálculos!AB597),0,Cálculos!AB597)</f>
        <v>0</v>
      </c>
      <c r="K619" s="41" t="str">
        <f t="shared" si="18"/>
        <v/>
      </c>
      <c r="L619" s="25">
        <f>IF(ISERR(Cálculos!AC597),0,Cálculos!AC597)</f>
        <v>0</v>
      </c>
      <c r="M619" s="41" t="str">
        <f t="shared" si="19"/>
        <v/>
      </c>
    </row>
    <row r="620" spans="2:13" ht="12.75" x14ac:dyDescent="0.2">
      <c r="B620" s="29"/>
      <c r="C620" s="29"/>
      <c r="D620" s="30"/>
      <c r="E620" s="30"/>
      <c r="F620" s="30"/>
      <c r="G620" s="30"/>
      <c r="H620" s="30"/>
      <c r="I620" s="25">
        <f>IF(ISERR(Cálculos!AA598),0,Cálculos!AA598)</f>
        <v>0</v>
      </c>
      <c r="J620" s="25">
        <f>IF(ISERR(Cálculos!AB598),0,Cálculos!AB598)</f>
        <v>0</v>
      </c>
      <c r="K620" s="41" t="str">
        <f t="shared" si="18"/>
        <v/>
      </c>
      <c r="L620" s="25">
        <f>IF(ISERR(Cálculos!AC598),0,Cálculos!AC598)</f>
        <v>0</v>
      </c>
      <c r="M620" s="41" t="str">
        <f t="shared" si="19"/>
        <v/>
      </c>
    </row>
    <row r="621" spans="2:13" ht="12.75" x14ac:dyDescent="0.2">
      <c r="B621" s="29"/>
      <c r="C621" s="29"/>
      <c r="D621" s="30"/>
      <c r="E621" s="30"/>
      <c r="F621" s="30"/>
      <c r="G621" s="30"/>
      <c r="H621" s="30"/>
      <c r="I621" s="25">
        <f>IF(ISERR(Cálculos!AA599),0,Cálculos!AA599)</f>
        <v>0</v>
      </c>
      <c r="J621" s="25">
        <f>IF(ISERR(Cálculos!AB599),0,Cálculos!AB599)</f>
        <v>0</v>
      </c>
      <c r="K621" s="41" t="str">
        <f t="shared" si="18"/>
        <v/>
      </c>
      <c r="L621" s="25">
        <f>IF(ISERR(Cálculos!AC599),0,Cálculos!AC599)</f>
        <v>0</v>
      </c>
      <c r="M621" s="41" t="str">
        <f t="shared" si="19"/>
        <v/>
      </c>
    </row>
    <row r="622" spans="2:13" ht="12.75" x14ac:dyDescent="0.2">
      <c r="B622" s="29"/>
      <c r="C622" s="29"/>
      <c r="D622" s="30"/>
      <c r="E622" s="30"/>
      <c r="F622" s="30"/>
      <c r="G622" s="30"/>
      <c r="H622" s="30"/>
      <c r="I622" s="25">
        <f>IF(ISERR(Cálculos!AA600),0,Cálculos!AA600)</f>
        <v>0</v>
      </c>
      <c r="J622" s="25">
        <f>IF(ISERR(Cálculos!AB600),0,Cálculos!AB600)</f>
        <v>0</v>
      </c>
      <c r="K622" s="41" t="str">
        <f t="shared" si="18"/>
        <v/>
      </c>
      <c r="L622" s="25">
        <f>IF(ISERR(Cálculos!AC600),0,Cálculos!AC600)</f>
        <v>0</v>
      </c>
      <c r="M622" s="41" t="str">
        <f t="shared" si="19"/>
        <v/>
      </c>
    </row>
    <row r="623" spans="2:13" ht="12.75" x14ac:dyDescent="0.2">
      <c r="B623" s="29"/>
      <c r="C623" s="29"/>
      <c r="D623" s="30"/>
      <c r="E623" s="30"/>
      <c r="F623" s="30"/>
      <c r="G623" s="30"/>
      <c r="H623" s="30"/>
      <c r="I623" s="25">
        <f>IF(ISERR(Cálculos!AA601),0,Cálculos!AA601)</f>
        <v>0</v>
      </c>
      <c r="J623" s="25">
        <f>IF(ISERR(Cálculos!AB601),0,Cálculos!AB601)</f>
        <v>0</v>
      </c>
      <c r="K623" s="41" t="str">
        <f t="shared" si="18"/>
        <v/>
      </c>
      <c r="L623" s="25">
        <f>IF(ISERR(Cálculos!AC601),0,Cálculos!AC601)</f>
        <v>0</v>
      </c>
      <c r="M623" s="41" t="str">
        <f t="shared" si="19"/>
        <v/>
      </c>
    </row>
    <row r="624" spans="2:13" ht="12.75" x14ac:dyDescent="0.2">
      <c r="B624" s="29"/>
      <c r="C624" s="29"/>
      <c r="D624" s="30"/>
      <c r="E624" s="30"/>
      <c r="F624" s="30"/>
      <c r="G624" s="30"/>
      <c r="H624" s="30"/>
      <c r="I624" s="25">
        <f>IF(ISERR(Cálculos!AA602),0,Cálculos!AA602)</f>
        <v>0</v>
      </c>
      <c r="J624" s="25">
        <f>IF(ISERR(Cálculos!AB602),0,Cálculos!AB602)</f>
        <v>0</v>
      </c>
      <c r="K624" s="41" t="str">
        <f t="shared" si="18"/>
        <v/>
      </c>
      <c r="L624" s="25">
        <f>IF(ISERR(Cálculos!AC602),0,Cálculos!AC602)</f>
        <v>0</v>
      </c>
      <c r="M624" s="41" t="str">
        <f t="shared" si="19"/>
        <v/>
      </c>
    </row>
    <row r="625" spans="2:13" ht="12.75" x14ac:dyDescent="0.2">
      <c r="B625" s="29"/>
      <c r="C625" s="29"/>
      <c r="D625" s="30"/>
      <c r="E625" s="30"/>
      <c r="F625" s="30"/>
      <c r="G625" s="30"/>
      <c r="H625" s="30"/>
      <c r="I625" s="25">
        <f>IF(ISERR(Cálculos!AA603),0,Cálculos!AA603)</f>
        <v>0</v>
      </c>
      <c r="J625" s="25">
        <f>IF(ISERR(Cálculos!AB603),0,Cálculos!AB603)</f>
        <v>0</v>
      </c>
      <c r="K625" s="41" t="str">
        <f t="shared" si="18"/>
        <v/>
      </c>
      <c r="L625" s="25">
        <f>IF(ISERR(Cálculos!AC603),0,Cálculos!AC603)</f>
        <v>0</v>
      </c>
      <c r="M625" s="41" t="str">
        <f t="shared" si="19"/>
        <v/>
      </c>
    </row>
    <row r="626" spans="2:13" ht="12.75" x14ac:dyDescent="0.2">
      <c r="B626" s="29"/>
      <c r="C626" s="29"/>
      <c r="D626" s="30"/>
      <c r="E626" s="30"/>
      <c r="F626" s="30"/>
      <c r="G626" s="30"/>
      <c r="H626" s="30"/>
      <c r="I626" s="25">
        <f>IF(ISERR(Cálculos!AA604),0,Cálculos!AA604)</f>
        <v>0</v>
      </c>
      <c r="J626" s="25">
        <f>IF(ISERR(Cálculos!AB604),0,Cálculos!AB604)</f>
        <v>0</v>
      </c>
      <c r="K626" s="41" t="str">
        <f t="shared" si="18"/>
        <v/>
      </c>
      <c r="L626" s="25">
        <f>IF(ISERR(Cálculos!AC604),0,Cálculos!AC604)</f>
        <v>0</v>
      </c>
      <c r="M626" s="41" t="str">
        <f t="shared" si="19"/>
        <v/>
      </c>
    </row>
    <row r="627" spans="2:13" ht="12.75" x14ac:dyDescent="0.2">
      <c r="B627" s="29"/>
      <c r="C627" s="29"/>
      <c r="D627" s="30"/>
      <c r="E627" s="30"/>
      <c r="F627" s="30"/>
      <c r="G627" s="30"/>
      <c r="H627" s="30"/>
      <c r="I627" s="25">
        <f>IF(ISERR(Cálculos!AA605),0,Cálculos!AA605)</f>
        <v>0</v>
      </c>
      <c r="J627" s="25">
        <f>IF(ISERR(Cálculos!AB605),0,Cálculos!AB605)</f>
        <v>0</v>
      </c>
      <c r="K627" s="41" t="str">
        <f t="shared" si="18"/>
        <v/>
      </c>
      <c r="L627" s="25">
        <f>IF(ISERR(Cálculos!AC605),0,Cálculos!AC605)</f>
        <v>0</v>
      </c>
      <c r="M627" s="41" t="str">
        <f t="shared" si="19"/>
        <v/>
      </c>
    </row>
    <row r="628" spans="2:13" ht="12.75" x14ac:dyDescent="0.2">
      <c r="B628" s="29"/>
      <c r="C628" s="29"/>
      <c r="D628" s="30"/>
      <c r="E628" s="30"/>
      <c r="F628" s="30"/>
      <c r="G628" s="30"/>
      <c r="H628" s="30"/>
      <c r="I628" s="25">
        <f>IF(ISERR(Cálculos!AA606),0,Cálculos!AA606)</f>
        <v>0</v>
      </c>
      <c r="J628" s="25">
        <f>IF(ISERR(Cálculos!AB606),0,Cálculos!AB606)</f>
        <v>0</v>
      </c>
      <c r="K628" s="41" t="str">
        <f t="shared" si="18"/>
        <v/>
      </c>
      <c r="L628" s="25">
        <f>IF(ISERR(Cálculos!AC606),0,Cálculos!AC606)</f>
        <v>0</v>
      </c>
      <c r="M628" s="41" t="str">
        <f t="shared" si="19"/>
        <v/>
      </c>
    </row>
    <row r="629" spans="2:13" ht="12.75" x14ac:dyDescent="0.2">
      <c r="B629" s="29"/>
      <c r="C629" s="29"/>
      <c r="D629" s="30"/>
      <c r="E629" s="30"/>
      <c r="F629" s="30"/>
      <c r="G629" s="30"/>
      <c r="H629" s="30"/>
      <c r="I629" s="25">
        <f>IF(ISERR(Cálculos!AA607),0,Cálculos!AA607)</f>
        <v>0</v>
      </c>
      <c r="J629" s="25">
        <f>IF(ISERR(Cálculos!AB607),0,Cálculos!AB607)</f>
        <v>0</v>
      </c>
      <c r="K629" s="41" t="str">
        <f t="shared" si="18"/>
        <v/>
      </c>
      <c r="L629" s="25">
        <f>IF(ISERR(Cálculos!AC607),0,Cálculos!AC607)</f>
        <v>0</v>
      </c>
      <c r="M629" s="41" t="str">
        <f t="shared" si="19"/>
        <v/>
      </c>
    </row>
    <row r="630" spans="2:13" ht="12.75" x14ac:dyDescent="0.2">
      <c r="B630" s="29"/>
      <c r="C630" s="29"/>
      <c r="D630" s="30"/>
      <c r="E630" s="30"/>
      <c r="F630" s="30"/>
      <c r="G630" s="30"/>
      <c r="H630" s="30"/>
      <c r="I630" s="25">
        <f>IF(ISERR(Cálculos!AA608),0,Cálculos!AA608)</f>
        <v>0</v>
      </c>
      <c r="J630" s="25">
        <f>IF(ISERR(Cálculos!AB608),0,Cálculos!AB608)</f>
        <v>0</v>
      </c>
      <c r="K630" s="41" t="str">
        <f t="shared" si="18"/>
        <v/>
      </c>
      <c r="L630" s="25">
        <f>IF(ISERR(Cálculos!AC608),0,Cálculos!AC608)</f>
        <v>0</v>
      </c>
      <c r="M630" s="41" t="str">
        <f t="shared" si="19"/>
        <v/>
      </c>
    </row>
    <row r="631" spans="2:13" ht="12.75" x14ac:dyDescent="0.2">
      <c r="B631" s="29"/>
      <c r="C631" s="29"/>
      <c r="D631" s="30"/>
      <c r="E631" s="30"/>
      <c r="F631" s="30"/>
      <c r="G631" s="30"/>
      <c r="H631" s="30"/>
      <c r="I631" s="25">
        <f>IF(ISERR(Cálculos!AA609),0,Cálculos!AA609)</f>
        <v>0</v>
      </c>
      <c r="J631" s="25">
        <f>IF(ISERR(Cálculos!AB609),0,Cálculos!AB609)</f>
        <v>0</v>
      </c>
      <c r="K631" s="41" t="str">
        <f t="shared" si="18"/>
        <v/>
      </c>
      <c r="L631" s="25">
        <f>IF(ISERR(Cálculos!AC609),0,Cálculos!AC609)</f>
        <v>0</v>
      </c>
      <c r="M631" s="41" t="str">
        <f t="shared" si="19"/>
        <v/>
      </c>
    </row>
    <row r="632" spans="2:13" ht="12.75" x14ac:dyDescent="0.2">
      <c r="B632" s="29"/>
      <c r="C632" s="29"/>
      <c r="D632" s="30"/>
      <c r="E632" s="30"/>
      <c r="F632" s="30"/>
      <c r="G632" s="30"/>
      <c r="H632" s="30"/>
      <c r="I632" s="25">
        <f>IF(ISERR(Cálculos!AA610),0,Cálculos!AA610)</f>
        <v>0</v>
      </c>
      <c r="J632" s="25">
        <f>IF(ISERR(Cálculos!AB610),0,Cálculos!AB610)</f>
        <v>0</v>
      </c>
      <c r="K632" s="41" t="str">
        <f t="shared" si="18"/>
        <v/>
      </c>
      <c r="L632" s="25">
        <f>IF(ISERR(Cálculos!AC610),0,Cálculos!AC610)</f>
        <v>0</v>
      </c>
      <c r="M632" s="41" t="str">
        <f t="shared" si="19"/>
        <v/>
      </c>
    </row>
    <row r="633" spans="2:13" ht="12.75" x14ac:dyDescent="0.2">
      <c r="B633" s="29"/>
      <c r="C633" s="29"/>
      <c r="D633" s="30"/>
      <c r="E633" s="30"/>
      <c r="F633" s="30"/>
      <c r="G633" s="30"/>
      <c r="H633" s="30"/>
      <c r="I633" s="25">
        <f>IF(ISERR(Cálculos!AA611),0,Cálculos!AA611)</f>
        <v>0</v>
      </c>
      <c r="J633" s="25">
        <f>IF(ISERR(Cálculos!AB611),0,Cálculos!AB611)</f>
        <v>0</v>
      </c>
      <c r="K633" s="41" t="str">
        <f t="shared" si="18"/>
        <v/>
      </c>
      <c r="L633" s="25">
        <f>IF(ISERR(Cálculos!AC611),0,Cálculos!AC611)</f>
        <v>0</v>
      </c>
      <c r="M633" s="41" t="str">
        <f t="shared" si="19"/>
        <v/>
      </c>
    </row>
    <row r="634" spans="2:13" ht="12.75" x14ac:dyDescent="0.2">
      <c r="B634" s="29"/>
      <c r="C634" s="29"/>
      <c r="D634" s="30"/>
      <c r="E634" s="30"/>
      <c r="F634" s="30"/>
      <c r="G634" s="30"/>
      <c r="H634" s="30"/>
      <c r="I634" s="25">
        <f>IF(ISERR(Cálculos!AA612),0,Cálculos!AA612)</f>
        <v>0</v>
      </c>
      <c r="J634" s="25">
        <f>IF(ISERR(Cálculos!AB612),0,Cálculos!AB612)</f>
        <v>0</v>
      </c>
      <c r="K634" s="41" t="str">
        <f t="shared" si="18"/>
        <v/>
      </c>
      <c r="L634" s="25">
        <f>IF(ISERR(Cálculos!AC612),0,Cálculos!AC612)</f>
        <v>0</v>
      </c>
      <c r="M634" s="41" t="str">
        <f t="shared" si="19"/>
        <v/>
      </c>
    </row>
    <row r="635" spans="2:13" ht="12.75" x14ac:dyDescent="0.2">
      <c r="B635" s="29"/>
      <c r="C635" s="29"/>
      <c r="D635" s="30"/>
      <c r="E635" s="30"/>
      <c r="F635" s="30"/>
      <c r="G635" s="30"/>
      <c r="H635" s="30"/>
      <c r="I635" s="25">
        <f>IF(ISERR(Cálculos!AA613),0,Cálculos!AA613)</f>
        <v>0</v>
      </c>
      <c r="J635" s="25">
        <f>IF(ISERR(Cálculos!AB613),0,Cálculos!AB613)</f>
        <v>0</v>
      </c>
      <c r="K635" s="41" t="str">
        <f t="shared" si="18"/>
        <v/>
      </c>
      <c r="L635" s="25">
        <f>IF(ISERR(Cálculos!AC613),0,Cálculos!AC613)</f>
        <v>0</v>
      </c>
      <c r="M635" s="41" t="str">
        <f t="shared" si="19"/>
        <v/>
      </c>
    </row>
    <row r="636" spans="2:13" ht="12.75" x14ac:dyDescent="0.2">
      <c r="B636" s="29"/>
      <c r="C636" s="29"/>
      <c r="D636" s="30"/>
      <c r="E636" s="30"/>
      <c r="F636" s="30"/>
      <c r="G636" s="30"/>
      <c r="H636" s="30"/>
      <c r="I636" s="25">
        <f>IF(ISERR(Cálculos!AA614),0,Cálculos!AA614)</f>
        <v>0</v>
      </c>
      <c r="J636" s="25">
        <f>IF(ISERR(Cálculos!AB614),0,Cálculos!AB614)</f>
        <v>0</v>
      </c>
      <c r="K636" s="41" t="str">
        <f t="shared" si="18"/>
        <v/>
      </c>
      <c r="L636" s="25">
        <f>IF(ISERR(Cálculos!AC614),0,Cálculos!AC614)</f>
        <v>0</v>
      </c>
      <c r="M636" s="41" t="str">
        <f t="shared" si="19"/>
        <v/>
      </c>
    </row>
    <row r="637" spans="2:13" ht="12.75" x14ac:dyDescent="0.2">
      <c r="B637" s="29"/>
      <c r="C637" s="29"/>
      <c r="D637" s="30"/>
      <c r="E637" s="30"/>
      <c r="F637" s="30"/>
      <c r="G637" s="30"/>
      <c r="H637" s="30"/>
      <c r="I637" s="25">
        <f>IF(ISERR(Cálculos!AA615),0,Cálculos!AA615)</f>
        <v>0</v>
      </c>
      <c r="J637" s="25">
        <f>IF(ISERR(Cálculos!AB615),0,Cálculos!AB615)</f>
        <v>0</v>
      </c>
      <c r="K637" s="41" t="str">
        <f t="shared" si="18"/>
        <v/>
      </c>
      <c r="L637" s="25">
        <f>IF(ISERR(Cálculos!AC615),0,Cálculos!AC615)</f>
        <v>0</v>
      </c>
      <c r="M637" s="41" t="str">
        <f t="shared" si="19"/>
        <v/>
      </c>
    </row>
    <row r="638" spans="2:13" ht="12.75" x14ac:dyDescent="0.2">
      <c r="B638" s="29"/>
      <c r="C638" s="29"/>
      <c r="D638" s="30"/>
      <c r="E638" s="30"/>
      <c r="F638" s="30"/>
      <c r="G638" s="30"/>
      <c r="H638" s="30"/>
      <c r="I638" s="25">
        <f>IF(ISERR(Cálculos!AA616),0,Cálculos!AA616)</f>
        <v>0</v>
      </c>
      <c r="J638" s="25">
        <f>IF(ISERR(Cálculos!AB616),0,Cálculos!AB616)</f>
        <v>0</v>
      </c>
      <c r="K638" s="41" t="str">
        <f t="shared" si="18"/>
        <v/>
      </c>
      <c r="L638" s="25">
        <f>IF(ISERR(Cálculos!AC616),0,Cálculos!AC616)</f>
        <v>0</v>
      </c>
      <c r="M638" s="41" t="str">
        <f t="shared" si="19"/>
        <v/>
      </c>
    </row>
    <row r="639" spans="2:13" ht="12.75" x14ac:dyDescent="0.2">
      <c r="B639" s="29"/>
      <c r="C639" s="29"/>
      <c r="D639" s="30"/>
      <c r="E639" s="30"/>
      <c r="F639" s="30"/>
      <c r="G639" s="30"/>
      <c r="H639" s="30"/>
      <c r="I639" s="25">
        <f>IF(ISERR(Cálculos!AA617),0,Cálculos!AA617)</f>
        <v>0</v>
      </c>
      <c r="J639" s="25">
        <f>IF(ISERR(Cálculos!AB617),0,Cálculos!AB617)</f>
        <v>0</v>
      </c>
      <c r="K639" s="41" t="str">
        <f t="shared" si="18"/>
        <v/>
      </c>
      <c r="L639" s="25">
        <f>IF(ISERR(Cálculos!AC617),0,Cálculos!AC617)</f>
        <v>0</v>
      </c>
      <c r="M639" s="41" t="str">
        <f t="shared" si="19"/>
        <v/>
      </c>
    </row>
    <row r="640" spans="2:13" ht="12.75" x14ac:dyDescent="0.2">
      <c r="B640" s="29"/>
      <c r="C640" s="29"/>
      <c r="D640" s="30"/>
      <c r="E640" s="30"/>
      <c r="F640" s="30"/>
      <c r="G640" s="30"/>
      <c r="H640" s="30"/>
      <c r="I640" s="25">
        <f>IF(ISERR(Cálculos!AA618),0,Cálculos!AA618)</f>
        <v>0</v>
      </c>
      <c r="J640" s="25">
        <f>IF(ISERR(Cálculos!AB618),0,Cálculos!AB618)</f>
        <v>0</v>
      </c>
      <c r="K640" s="41" t="str">
        <f t="shared" si="18"/>
        <v/>
      </c>
      <c r="L640" s="25">
        <f>IF(ISERR(Cálculos!AC618),0,Cálculos!AC618)</f>
        <v>0</v>
      </c>
      <c r="M640" s="41" t="str">
        <f t="shared" si="19"/>
        <v/>
      </c>
    </row>
    <row r="641" spans="2:13" ht="12.75" x14ac:dyDescent="0.2">
      <c r="B641" s="29"/>
      <c r="C641" s="29"/>
      <c r="D641" s="30"/>
      <c r="E641" s="30"/>
      <c r="F641" s="30"/>
      <c r="G641" s="30"/>
      <c r="H641" s="30"/>
      <c r="I641" s="25">
        <f>IF(ISERR(Cálculos!AA619),0,Cálculos!AA619)</f>
        <v>0</v>
      </c>
      <c r="J641" s="25">
        <f>IF(ISERR(Cálculos!AB619),0,Cálculos!AB619)</f>
        <v>0</v>
      </c>
      <c r="K641" s="41" t="str">
        <f t="shared" si="18"/>
        <v/>
      </c>
      <c r="L641" s="25">
        <f>IF(ISERR(Cálculos!AC619),0,Cálculos!AC619)</f>
        <v>0</v>
      </c>
      <c r="M641" s="41" t="str">
        <f t="shared" si="19"/>
        <v/>
      </c>
    </row>
    <row r="642" spans="2:13" ht="12.75" x14ac:dyDescent="0.2">
      <c r="B642" s="29"/>
      <c r="C642" s="29"/>
      <c r="D642" s="30"/>
      <c r="E642" s="30"/>
      <c r="F642" s="30"/>
      <c r="G642" s="30"/>
      <c r="H642" s="30"/>
      <c r="I642" s="25">
        <f>IF(ISERR(Cálculos!AA620),0,Cálculos!AA620)</f>
        <v>0</v>
      </c>
      <c r="J642" s="25">
        <f>IF(ISERR(Cálculos!AB620),0,Cálculos!AB620)</f>
        <v>0</v>
      </c>
      <c r="K642" s="41" t="str">
        <f t="shared" si="18"/>
        <v/>
      </c>
      <c r="L642" s="25">
        <f>IF(ISERR(Cálculos!AC620),0,Cálculos!AC620)</f>
        <v>0</v>
      </c>
      <c r="M642" s="41" t="str">
        <f t="shared" si="19"/>
        <v/>
      </c>
    </row>
    <row r="643" spans="2:13" ht="12.75" x14ac:dyDescent="0.2">
      <c r="B643" s="29"/>
      <c r="C643" s="29"/>
      <c r="D643" s="30"/>
      <c r="E643" s="30"/>
      <c r="F643" s="30"/>
      <c r="G643" s="30"/>
      <c r="H643" s="30"/>
      <c r="I643" s="25">
        <f>IF(ISERR(Cálculos!AA621),0,Cálculos!AA621)</f>
        <v>0</v>
      </c>
      <c r="J643" s="25">
        <f>IF(ISERR(Cálculos!AB621),0,Cálculos!AB621)</f>
        <v>0</v>
      </c>
      <c r="K643" s="41" t="str">
        <f t="shared" si="18"/>
        <v/>
      </c>
      <c r="L643" s="25">
        <f>IF(ISERR(Cálculos!AC621),0,Cálculos!AC621)</f>
        <v>0</v>
      </c>
      <c r="M643" s="41" t="str">
        <f t="shared" si="19"/>
        <v/>
      </c>
    </row>
    <row r="644" spans="2:13" ht="12.75" x14ac:dyDescent="0.2">
      <c r="B644" s="29"/>
      <c r="C644" s="29"/>
      <c r="D644" s="30"/>
      <c r="E644" s="30"/>
      <c r="F644" s="30"/>
      <c r="G644" s="30"/>
      <c r="H644" s="30"/>
      <c r="I644" s="25">
        <f>IF(ISERR(Cálculos!AA622),0,Cálculos!AA622)</f>
        <v>0</v>
      </c>
      <c r="J644" s="25">
        <f>IF(ISERR(Cálculos!AB622),0,Cálculos!AB622)</f>
        <v>0</v>
      </c>
      <c r="K644" s="41" t="str">
        <f t="shared" si="18"/>
        <v/>
      </c>
      <c r="L644" s="25">
        <f>IF(ISERR(Cálculos!AC622),0,Cálculos!AC622)</f>
        <v>0</v>
      </c>
      <c r="M644" s="41" t="str">
        <f t="shared" si="19"/>
        <v/>
      </c>
    </row>
    <row r="645" spans="2:13" ht="12.75" x14ac:dyDescent="0.2">
      <c r="B645" s="29"/>
      <c r="C645" s="29"/>
      <c r="D645" s="30"/>
      <c r="E645" s="30"/>
      <c r="F645" s="30"/>
      <c r="G645" s="30"/>
      <c r="H645" s="30"/>
      <c r="I645" s="25">
        <f>IF(ISERR(Cálculos!AA623),0,Cálculos!AA623)</f>
        <v>0</v>
      </c>
      <c r="J645" s="25">
        <f>IF(ISERR(Cálculos!AB623),0,Cálculos!AB623)</f>
        <v>0</v>
      </c>
      <c r="K645" s="41" t="str">
        <f t="shared" si="18"/>
        <v/>
      </c>
      <c r="L645" s="25">
        <f>IF(ISERR(Cálculos!AC623),0,Cálculos!AC623)</f>
        <v>0</v>
      </c>
      <c r="M645" s="41" t="str">
        <f t="shared" si="19"/>
        <v/>
      </c>
    </row>
    <row r="646" spans="2:13" ht="12.75" x14ac:dyDescent="0.2">
      <c r="B646" s="29"/>
      <c r="C646" s="29"/>
      <c r="D646" s="30"/>
      <c r="E646" s="30"/>
      <c r="F646" s="30"/>
      <c r="G646" s="30"/>
      <c r="H646" s="30"/>
      <c r="I646" s="25">
        <f>IF(ISERR(Cálculos!AA624),0,Cálculos!AA624)</f>
        <v>0</v>
      </c>
      <c r="J646" s="25">
        <f>IF(ISERR(Cálculos!AB624),0,Cálculos!AB624)</f>
        <v>0</v>
      </c>
      <c r="K646" s="41" t="str">
        <f t="shared" si="18"/>
        <v/>
      </c>
      <c r="L646" s="25">
        <f>IF(ISERR(Cálculos!AC624),0,Cálculos!AC624)</f>
        <v>0</v>
      </c>
      <c r="M646" s="41" t="str">
        <f t="shared" si="19"/>
        <v/>
      </c>
    </row>
    <row r="647" spans="2:13" ht="12.75" x14ac:dyDescent="0.2">
      <c r="B647" s="29"/>
      <c r="C647" s="29"/>
      <c r="D647" s="30"/>
      <c r="E647" s="30"/>
      <c r="F647" s="30"/>
      <c r="G647" s="30"/>
      <c r="H647" s="30"/>
      <c r="I647" s="25">
        <f>IF(ISERR(Cálculos!AA625),0,Cálculos!AA625)</f>
        <v>0</v>
      </c>
      <c r="J647" s="25">
        <f>IF(ISERR(Cálculos!AB625),0,Cálculos!AB625)</f>
        <v>0</v>
      </c>
      <c r="K647" s="41" t="str">
        <f t="shared" si="18"/>
        <v/>
      </c>
      <c r="L647" s="25">
        <f>IF(ISERR(Cálculos!AC625),0,Cálculos!AC625)</f>
        <v>0</v>
      </c>
      <c r="M647" s="41" t="str">
        <f t="shared" si="19"/>
        <v/>
      </c>
    </row>
    <row r="648" spans="2:13" ht="12.75" x14ac:dyDescent="0.2">
      <c r="B648" s="29"/>
      <c r="C648" s="29"/>
      <c r="D648" s="30"/>
      <c r="E648" s="30"/>
      <c r="F648" s="30"/>
      <c r="G648" s="30"/>
      <c r="H648" s="30"/>
      <c r="I648" s="25">
        <f>IF(ISERR(Cálculos!AA626),0,Cálculos!AA626)</f>
        <v>0</v>
      </c>
      <c r="J648" s="25">
        <f>IF(ISERR(Cálculos!AB626),0,Cálculos!AB626)</f>
        <v>0</v>
      </c>
      <c r="K648" s="41" t="str">
        <f t="shared" si="18"/>
        <v/>
      </c>
      <c r="L648" s="25">
        <f>IF(ISERR(Cálculos!AC626),0,Cálculos!AC626)</f>
        <v>0</v>
      </c>
      <c r="M648" s="41" t="str">
        <f t="shared" si="19"/>
        <v/>
      </c>
    </row>
    <row r="649" spans="2:13" ht="12.75" x14ac:dyDescent="0.2">
      <c r="B649" s="29"/>
      <c r="C649" s="29"/>
      <c r="D649" s="30"/>
      <c r="E649" s="30"/>
      <c r="F649" s="30"/>
      <c r="G649" s="30"/>
      <c r="H649" s="30"/>
      <c r="I649" s="25">
        <f>IF(ISERR(Cálculos!AA627),0,Cálculos!AA627)</f>
        <v>0</v>
      </c>
      <c r="J649" s="25">
        <f>IF(ISERR(Cálculos!AB627),0,Cálculos!AB627)</f>
        <v>0</v>
      </c>
      <c r="K649" s="41" t="str">
        <f t="shared" si="18"/>
        <v/>
      </c>
      <c r="L649" s="25">
        <f>IF(ISERR(Cálculos!AC627),0,Cálculos!AC627)</f>
        <v>0</v>
      </c>
      <c r="M649" s="41" t="str">
        <f t="shared" si="19"/>
        <v/>
      </c>
    </row>
    <row r="650" spans="2:13" ht="12.75" x14ac:dyDescent="0.2">
      <c r="B650" s="29"/>
      <c r="C650" s="29"/>
      <c r="D650" s="30"/>
      <c r="E650" s="30"/>
      <c r="F650" s="30"/>
      <c r="G650" s="30"/>
      <c r="H650" s="30"/>
      <c r="I650" s="25">
        <f>IF(ISERR(Cálculos!AA628),0,Cálculos!AA628)</f>
        <v>0</v>
      </c>
      <c r="J650" s="25">
        <f>IF(ISERR(Cálculos!AB628),0,Cálculos!AB628)</f>
        <v>0</v>
      </c>
      <c r="K650" s="41" t="str">
        <f t="shared" si="18"/>
        <v/>
      </c>
      <c r="L650" s="25">
        <f>IF(ISERR(Cálculos!AC628),0,Cálculos!AC628)</f>
        <v>0</v>
      </c>
      <c r="M650" s="41" t="str">
        <f t="shared" si="19"/>
        <v/>
      </c>
    </row>
    <row r="651" spans="2:13" ht="12.75" x14ac:dyDescent="0.2">
      <c r="B651" s="29"/>
      <c r="C651" s="29"/>
      <c r="D651" s="30"/>
      <c r="E651" s="30"/>
      <c r="F651" s="30"/>
      <c r="G651" s="30"/>
      <c r="H651" s="30"/>
      <c r="I651" s="25">
        <f>IF(ISERR(Cálculos!AA629),0,Cálculos!AA629)</f>
        <v>0</v>
      </c>
      <c r="J651" s="25">
        <f>IF(ISERR(Cálculos!AB629),0,Cálculos!AB629)</f>
        <v>0</v>
      </c>
      <c r="K651" s="41" t="str">
        <f t="shared" si="18"/>
        <v/>
      </c>
      <c r="L651" s="25">
        <f>IF(ISERR(Cálculos!AC629),0,Cálculos!AC629)</f>
        <v>0</v>
      </c>
      <c r="M651" s="41" t="str">
        <f t="shared" si="19"/>
        <v/>
      </c>
    </row>
    <row r="652" spans="2:13" ht="12.75" x14ac:dyDescent="0.2">
      <c r="B652" s="29"/>
      <c r="C652" s="29"/>
      <c r="D652" s="30"/>
      <c r="E652" s="30"/>
      <c r="F652" s="30"/>
      <c r="G652" s="30"/>
      <c r="H652" s="30"/>
      <c r="I652" s="25">
        <f>IF(ISERR(Cálculos!AA630),0,Cálculos!AA630)</f>
        <v>0</v>
      </c>
      <c r="J652" s="25">
        <f>IF(ISERR(Cálculos!AB630),0,Cálculos!AB630)</f>
        <v>0</v>
      </c>
      <c r="K652" s="41" t="str">
        <f t="shared" si="18"/>
        <v/>
      </c>
      <c r="L652" s="25">
        <f>IF(ISERR(Cálculos!AC630),0,Cálculos!AC630)</f>
        <v>0</v>
      </c>
      <c r="M652" s="41" t="str">
        <f t="shared" si="19"/>
        <v/>
      </c>
    </row>
    <row r="653" spans="2:13" ht="12.75" x14ac:dyDescent="0.2">
      <c r="B653" s="29"/>
      <c r="C653" s="29"/>
      <c r="D653" s="30"/>
      <c r="E653" s="30"/>
      <c r="F653" s="30"/>
      <c r="G653" s="30"/>
      <c r="H653" s="30"/>
      <c r="I653" s="25">
        <f>IF(ISERR(Cálculos!AA631),0,Cálculos!AA631)</f>
        <v>0</v>
      </c>
      <c r="J653" s="25">
        <f>IF(ISERR(Cálculos!AB631),0,Cálculos!AB631)</f>
        <v>0</v>
      </c>
      <c r="K653" s="41" t="str">
        <f t="shared" si="18"/>
        <v/>
      </c>
      <c r="L653" s="25">
        <f>IF(ISERR(Cálculos!AC631),0,Cálculos!AC631)</f>
        <v>0</v>
      </c>
      <c r="M653" s="41" t="str">
        <f t="shared" si="19"/>
        <v/>
      </c>
    </row>
    <row r="654" spans="2:13" ht="12.75" x14ac:dyDescent="0.2">
      <c r="B654" s="29"/>
      <c r="C654" s="29"/>
      <c r="D654" s="30"/>
      <c r="E654" s="30"/>
      <c r="F654" s="30"/>
      <c r="G654" s="30"/>
      <c r="H654" s="30"/>
      <c r="I654" s="25">
        <f>IF(ISERR(Cálculos!AA632),0,Cálculos!AA632)</f>
        <v>0</v>
      </c>
      <c r="J654" s="25">
        <f>IF(ISERR(Cálculos!AB632),0,Cálculos!AB632)</f>
        <v>0</v>
      </c>
      <c r="K654" s="41" t="str">
        <f t="shared" si="18"/>
        <v/>
      </c>
      <c r="L654" s="25">
        <f>IF(ISERR(Cálculos!AC632),0,Cálculos!AC632)</f>
        <v>0</v>
      </c>
      <c r="M654" s="41" t="str">
        <f t="shared" si="19"/>
        <v/>
      </c>
    </row>
    <row r="655" spans="2:13" ht="12.75" x14ac:dyDescent="0.2">
      <c r="B655" s="29"/>
      <c r="C655" s="29"/>
      <c r="D655" s="30"/>
      <c r="E655" s="30"/>
      <c r="F655" s="30"/>
      <c r="G655" s="30"/>
      <c r="H655" s="30"/>
      <c r="I655" s="25">
        <f>IF(ISERR(Cálculos!AA633),0,Cálculos!AA633)</f>
        <v>0</v>
      </c>
      <c r="J655" s="25">
        <f>IF(ISERR(Cálculos!AB633),0,Cálculos!AB633)</f>
        <v>0</v>
      </c>
      <c r="K655" s="41" t="str">
        <f t="shared" si="18"/>
        <v/>
      </c>
      <c r="L655" s="25">
        <f>IF(ISERR(Cálculos!AC633),0,Cálculos!AC633)</f>
        <v>0</v>
      </c>
      <c r="M655" s="41" t="str">
        <f t="shared" si="19"/>
        <v/>
      </c>
    </row>
    <row r="656" spans="2:13" ht="12.75" x14ac:dyDescent="0.2">
      <c r="B656" s="29"/>
      <c r="C656" s="29"/>
      <c r="D656" s="30"/>
      <c r="E656" s="30"/>
      <c r="F656" s="30"/>
      <c r="G656" s="30"/>
      <c r="H656" s="30"/>
      <c r="I656" s="25">
        <f>IF(ISERR(Cálculos!AA634),0,Cálculos!AA634)</f>
        <v>0</v>
      </c>
      <c r="J656" s="25">
        <f>IF(ISERR(Cálculos!AB634),0,Cálculos!AB634)</f>
        <v>0</v>
      </c>
      <c r="K656" s="41" t="str">
        <f t="shared" si="18"/>
        <v/>
      </c>
      <c r="L656" s="25">
        <f>IF(ISERR(Cálculos!AC634),0,Cálculos!AC634)</f>
        <v>0</v>
      </c>
      <c r="M656" s="41" t="str">
        <f t="shared" si="19"/>
        <v/>
      </c>
    </row>
    <row r="657" spans="2:13" ht="12.75" x14ac:dyDescent="0.2">
      <c r="B657" s="29"/>
      <c r="C657" s="29"/>
      <c r="D657" s="30"/>
      <c r="E657" s="30"/>
      <c r="F657" s="30"/>
      <c r="G657" s="30"/>
      <c r="H657" s="30"/>
      <c r="I657" s="25">
        <f>IF(ISERR(Cálculos!AA635),0,Cálculos!AA635)</f>
        <v>0</v>
      </c>
      <c r="J657" s="25">
        <f>IF(ISERR(Cálculos!AB635),0,Cálculos!AB635)</f>
        <v>0</v>
      </c>
      <c r="K657" s="41" t="str">
        <f t="shared" si="18"/>
        <v/>
      </c>
      <c r="L657" s="25">
        <f>IF(ISERR(Cálculos!AC635),0,Cálculos!AC635)</f>
        <v>0</v>
      </c>
      <c r="M657" s="41" t="str">
        <f t="shared" si="19"/>
        <v/>
      </c>
    </row>
    <row r="658" spans="2:13" ht="12.75" x14ac:dyDescent="0.2">
      <c r="B658" s="29"/>
      <c r="C658" s="29"/>
      <c r="D658" s="30"/>
      <c r="E658" s="30"/>
      <c r="F658" s="30"/>
      <c r="G658" s="30"/>
      <c r="H658" s="30"/>
      <c r="I658" s="25">
        <f>IF(ISERR(Cálculos!AA636),0,Cálculos!AA636)</f>
        <v>0</v>
      </c>
      <c r="J658" s="25">
        <f>IF(ISERR(Cálculos!AB636),0,Cálculos!AB636)</f>
        <v>0</v>
      </c>
      <c r="K658" s="41" t="str">
        <f t="shared" si="18"/>
        <v/>
      </c>
      <c r="L658" s="25">
        <f>IF(ISERR(Cálculos!AC636),0,Cálculos!AC636)</f>
        <v>0</v>
      </c>
      <c r="M658" s="41" t="str">
        <f t="shared" si="19"/>
        <v/>
      </c>
    </row>
    <row r="659" spans="2:13" ht="12.75" x14ac:dyDescent="0.2">
      <c r="B659" s="29"/>
      <c r="C659" s="29"/>
      <c r="D659" s="30"/>
      <c r="E659" s="30"/>
      <c r="F659" s="30"/>
      <c r="G659" s="30"/>
      <c r="H659" s="30"/>
      <c r="I659" s="25">
        <f>IF(ISERR(Cálculos!AA637),0,Cálculos!AA637)</f>
        <v>0</v>
      </c>
      <c r="J659" s="25">
        <f>IF(ISERR(Cálculos!AB637),0,Cálculos!AB637)</f>
        <v>0</v>
      </c>
      <c r="K659" s="41" t="str">
        <f t="shared" si="18"/>
        <v/>
      </c>
      <c r="L659" s="25">
        <f>IF(ISERR(Cálculos!AC637),0,Cálculos!AC637)</f>
        <v>0</v>
      </c>
      <c r="M659" s="41" t="str">
        <f t="shared" si="19"/>
        <v/>
      </c>
    </row>
    <row r="660" spans="2:13" ht="12.75" x14ac:dyDescent="0.2">
      <c r="B660" s="29"/>
      <c r="C660" s="29"/>
      <c r="D660" s="30"/>
      <c r="E660" s="30"/>
      <c r="F660" s="30"/>
      <c r="G660" s="30"/>
      <c r="H660" s="30"/>
      <c r="I660" s="25">
        <f>IF(ISERR(Cálculos!AA638),0,Cálculos!AA638)</f>
        <v>0</v>
      </c>
      <c r="J660" s="25">
        <f>IF(ISERR(Cálculos!AB638),0,Cálculos!AB638)</f>
        <v>0</v>
      </c>
      <c r="K660" s="41" t="str">
        <f t="shared" si="18"/>
        <v/>
      </c>
      <c r="L660" s="25">
        <f>IF(ISERR(Cálculos!AC638),0,Cálculos!AC638)</f>
        <v>0</v>
      </c>
      <c r="M660" s="41" t="str">
        <f t="shared" si="19"/>
        <v/>
      </c>
    </row>
    <row r="661" spans="2:13" ht="12.75" x14ac:dyDescent="0.2">
      <c r="B661" s="29"/>
      <c r="C661" s="29"/>
      <c r="D661" s="30"/>
      <c r="E661" s="30"/>
      <c r="F661" s="30"/>
      <c r="G661" s="30"/>
      <c r="H661" s="30"/>
      <c r="I661" s="25">
        <f>IF(ISERR(Cálculos!AA639),0,Cálculos!AA639)</f>
        <v>0</v>
      </c>
      <c r="J661" s="25">
        <f>IF(ISERR(Cálculos!AB639),0,Cálculos!AB639)</f>
        <v>0</v>
      </c>
      <c r="K661" s="41" t="str">
        <f t="shared" si="18"/>
        <v/>
      </c>
      <c r="L661" s="25">
        <f>IF(ISERR(Cálculos!AC639),0,Cálculos!AC639)</f>
        <v>0</v>
      </c>
      <c r="M661" s="41" t="str">
        <f t="shared" si="19"/>
        <v/>
      </c>
    </row>
    <row r="662" spans="2:13" ht="12.75" x14ac:dyDescent="0.2">
      <c r="B662" s="29"/>
      <c r="C662" s="29"/>
      <c r="D662" s="30"/>
      <c r="E662" s="30"/>
      <c r="F662" s="30"/>
      <c r="G662" s="30"/>
      <c r="H662" s="30"/>
      <c r="I662" s="25">
        <f>IF(ISERR(Cálculos!AA640),0,Cálculos!AA640)</f>
        <v>0</v>
      </c>
      <c r="J662" s="25">
        <f>IF(ISERR(Cálculos!AB640),0,Cálculos!AB640)</f>
        <v>0</v>
      </c>
      <c r="K662" s="41" t="str">
        <f t="shared" si="18"/>
        <v/>
      </c>
      <c r="L662" s="25">
        <f>IF(ISERR(Cálculos!AC640),0,Cálculos!AC640)</f>
        <v>0</v>
      </c>
      <c r="M662" s="41" t="str">
        <f t="shared" si="19"/>
        <v/>
      </c>
    </row>
    <row r="663" spans="2:13" ht="12.75" x14ac:dyDescent="0.2">
      <c r="B663" s="29"/>
      <c r="C663" s="29"/>
      <c r="D663" s="30"/>
      <c r="E663" s="30"/>
      <c r="F663" s="30"/>
      <c r="G663" s="30"/>
      <c r="H663" s="30"/>
      <c r="I663" s="25">
        <f>IF(ISERR(Cálculos!AA641),0,Cálculos!AA641)</f>
        <v>0</v>
      </c>
      <c r="J663" s="25">
        <f>IF(ISERR(Cálculos!AB641),0,Cálculos!AB641)</f>
        <v>0</v>
      </c>
      <c r="K663" s="41" t="str">
        <f t="shared" si="18"/>
        <v/>
      </c>
      <c r="L663" s="25">
        <f>IF(ISERR(Cálculos!AC641),0,Cálculos!AC641)</f>
        <v>0</v>
      </c>
      <c r="M663" s="41" t="str">
        <f t="shared" si="19"/>
        <v/>
      </c>
    </row>
    <row r="664" spans="2:13" ht="12.75" x14ac:dyDescent="0.2">
      <c r="B664" s="29"/>
      <c r="C664" s="29"/>
      <c r="D664" s="30"/>
      <c r="E664" s="30"/>
      <c r="F664" s="30"/>
      <c r="G664" s="30"/>
      <c r="H664" s="30"/>
      <c r="I664" s="25">
        <f>IF(ISERR(Cálculos!AA642),0,Cálculos!AA642)</f>
        <v>0</v>
      </c>
      <c r="J664" s="25">
        <f>IF(ISERR(Cálculos!AB642),0,Cálculos!AB642)</f>
        <v>0</v>
      </c>
      <c r="K664" s="41" t="str">
        <f t="shared" si="18"/>
        <v/>
      </c>
      <c r="L664" s="25">
        <f>IF(ISERR(Cálculos!AC642),0,Cálculos!AC642)</f>
        <v>0</v>
      </c>
      <c r="M664" s="41" t="str">
        <f t="shared" si="19"/>
        <v/>
      </c>
    </row>
    <row r="665" spans="2:13" ht="12.75" x14ac:dyDescent="0.2">
      <c r="B665" s="29"/>
      <c r="C665" s="29"/>
      <c r="D665" s="30"/>
      <c r="E665" s="30"/>
      <c r="F665" s="30"/>
      <c r="G665" s="30"/>
      <c r="H665" s="30"/>
      <c r="I665" s="25">
        <f>IF(ISERR(Cálculos!AA643),0,Cálculos!AA643)</f>
        <v>0</v>
      </c>
      <c r="J665" s="25">
        <f>IF(ISERR(Cálculos!AB643),0,Cálculos!AB643)</f>
        <v>0</v>
      </c>
      <c r="K665" s="41" t="str">
        <f t="shared" si="18"/>
        <v/>
      </c>
      <c r="L665" s="25">
        <f>IF(ISERR(Cálculos!AC643),0,Cálculos!AC643)</f>
        <v>0</v>
      </c>
      <c r="M665" s="41" t="str">
        <f t="shared" si="19"/>
        <v/>
      </c>
    </row>
    <row r="666" spans="2:13" ht="12.75" x14ac:dyDescent="0.2">
      <c r="B666" s="29"/>
      <c r="C666" s="29"/>
      <c r="D666" s="30"/>
      <c r="E666" s="30"/>
      <c r="F666" s="30"/>
      <c r="G666" s="30"/>
      <c r="H666" s="30"/>
      <c r="I666" s="25">
        <f>IF(ISERR(Cálculos!AA644),0,Cálculos!AA644)</f>
        <v>0</v>
      </c>
      <c r="J666" s="25">
        <f>IF(ISERR(Cálculos!AB644),0,Cálculos!AB644)</f>
        <v>0</v>
      </c>
      <c r="K666" s="41" t="str">
        <f t="shared" si="18"/>
        <v/>
      </c>
      <c r="L666" s="25">
        <f>IF(ISERR(Cálculos!AC644),0,Cálculos!AC644)</f>
        <v>0</v>
      </c>
      <c r="M666" s="41" t="str">
        <f t="shared" si="19"/>
        <v/>
      </c>
    </row>
    <row r="667" spans="2:13" ht="12.75" x14ac:dyDescent="0.2">
      <c r="B667" s="29"/>
      <c r="C667" s="29"/>
      <c r="D667" s="30"/>
      <c r="E667" s="30"/>
      <c r="F667" s="30"/>
      <c r="G667" s="30"/>
      <c r="H667" s="30"/>
      <c r="I667" s="25">
        <f>IF(ISERR(Cálculos!AA645),0,Cálculos!AA645)</f>
        <v>0</v>
      </c>
      <c r="J667" s="25">
        <f>IF(ISERR(Cálculos!AB645),0,Cálculos!AB645)</f>
        <v>0</v>
      </c>
      <c r="K667" s="41" t="str">
        <f t="shared" si="18"/>
        <v/>
      </c>
      <c r="L667" s="25">
        <f>IF(ISERR(Cálculos!AC645),0,Cálculos!AC645)</f>
        <v>0</v>
      </c>
      <c r="M667" s="41" t="str">
        <f t="shared" si="19"/>
        <v/>
      </c>
    </row>
    <row r="668" spans="2:13" ht="12.75" x14ac:dyDescent="0.2">
      <c r="B668" s="29"/>
      <c r="C668" s="29"/>
      <c r="D668" s="30"/>
      <c r="E668" s="30"/>
      <c r="F668" s="30"/>
      <c r="G668" s="30"/>
      <c r="H668" s="30"/>
      <c r="I668" s="25">
        <f>IF(ISERR(Cálculos!AA646),0,Cálculos!AA646)</f>
        <v>0</v>
      </c>
      <c r="J668" s="25">
        <f>IF(ISERR(Cálculos!AB646),0,Cálculos!AB646)</f>
        <v>0</v>
      </c>
      <c r="K668" s="41" t="str">
        <f t="shared" si="18"/>
        <v/>
      </c>
      <c r="L668" s="25">
        <f>IF(ISERR(Cálculos!AC646),0,Cálculos!AC646)</f>
        <v>0</v>
      </c>
      <c r="M668" s="41" t="str">
        <f t="shared" si="19"/>
        <v/>
      </c>
    </row>
    <row r="669" spans="2:13" ht="12.75" x14ac:dyDescent="0.2">
      <c r="B669" s="29"/>
      <c r="C669" s="29"/>
      <c r="D669" s="30"/>
      <c r="E669" s="30"/>
      <c r="F669" s="30"/>
      <c r="G669" s="30"/>
      <c r="H669" s="30"/>
      <c r="I669" s="25">
        <f>IF(ISERR(Cálculos!AA647),0,Cálculos!AA647)</f>
        <v>0</v>
      </c>
      <c r="J669" s="25">
        <f>IF(ISERR(Cálculos!AB647),0,Cálculos!AB647)</f>
        <v>0</v>
      </c>
      <c r="K669" s="41" t="str">
        <f t="shared" ref="K669:K732" si="20">IF(ISERR(J669/I669),"",J669/I669)</f>
        <v/>
      </c>
      <c r="L669" s="25">
        <f>IF(ISERR(Cálculos!AC647),0,Cálculos!AC647)</f>
        <v>0</v>
      </c>
      <c r="M669" s="41" t="str">
        <f t="shared" ref="M669:M732" si="21">IF(ISERR(L669/I669),"",L669/I669)</f>
        <v/>
      </c>
    </row>
    <row r="670" spans="2:13" ht="12.75" x14ac:dyDescent="0.2">
      <c r="B670" s="29"/>
      <c r="C670" s="29"/>
      <c r="D670" s="30"/>
      <c r="E670" s="30"/>
      <c r="F670" s="30"/>
      <c r="G670" s="30"/>
      <c r="H670" s="30"/>
      <c r="I670" s="25">
        <f>IF(ISERR(Cálculos!AA648),0,Cálculos!AA648)</f>
        <v>0</v>
      </c>
      <c r="J670" s="25">
        <f>IF(ISERR(Cálculos!AB648),0,Cálculos!AB648)</f>
        <v>0</v>
      </c>
      <c r="K670" s="41" t="str">
        <f t="shared" si="20"/>
        <v/>
      </c>
      <c r="L670" s="25">
        <f>IF(ISERR(Cálculos!AC648),0,Cálculos!AC648)</f>
        <v>0</v>
      </c>
      <c r="M670" s="41" t="str">
        <f t="shared" si="21"/>
        <v/>
      </c>
    </row>
    <row r="671" spans="2:13" ht="12.75" x14ac:dyDescent="0.2">
      <c r="B671" s="29"/>
      <c r="C671" s="29"/>
      <c r="D671" s="30"/>
      <c r="E671" s="30"/>
      <c r="F671" s="30"/>
      <c r="G671" s="30"/>
      <c r="H671" s="30"/>
      <c r="I671" s="25">
        <f>IF(ISERR(Cálculos!AA649),0,Cálculos!AA649)</f>
        <v>0</v>
      </c>
      <c r="J671" s="25">
        <f>IF(ISERR(Cálculos!AB649),0,Cálculos!AB649)</f>
        <v>0</v>
      </c>
      <c r="K671" s="41" t="str">
        <f t="shared" si="20"/>
        <v/>
      </c>
      <c r="L671" s="25">
        <f>IF(ISERR(Cálculos!AC649),0,Cálculos!AC649)</f>
        <v>0</v>
      </c>
      <c r="M671" s="41" t="str">
        <f t="shared" si="21"/>
        <v/>
      </c>
    </row>
    <row r="672" spans="2:13" ht="12.75" x14ac:dyDescent="0.2">
      <c r="B672" s="29"/>
      <c r="C672" s="29"/>
      <c r="D672" s="30"/>
      <c r="E672" s="30"/>
      <c r="F672" s="30"/>
      <c r="G672" s="30"/>
      <c r="H672" s="30"/>
      <c r="I672" s="25">
        <f>IF(ISERR(Cálculos!AA650),0,Cálculos!AA650)</f>
        <v>0</v>
      </c>
      <c r="J672" s="25">
        <f>IF(ISERR(Cálculos!AB650),0,Cálculos!AB650)</f>
        <v>0</v>
      </c>
      <c r="K672" s="41" t="str">
        <f t="shared" si="20"/>
        <v/>
      </c>
      <c r="L672" s="25">
        <f>IF(ISERR(Cálculos!AC650),0,Cálculos!AC650)</f>
        <v>0</v>
      </c>
      <c r="M672" s="41" t="str">
        <f t="shared" si="21"/>
        <v/>
      </c>
    </row>
    <row r="673" spans="2:13" ht="12.75" x14ac:dyDescent="0.2">
      <c r="B673" s="29"/>
      <c r="C673" s="29"/>
      <c r="D673" s="30"/>
      <c r="E673" s="30"/>
      <c r="F673" s="30"/>
      <c r="G673" s="30"/>
      <c r="H673" s="30"/>
      <c r="I673" s="25">
        <f>IF(ISERR(Cálculos!AA651),0,Cálculos!AA651)</f>
        <v>0</v>
      </c>
      <c r="J673" s="25">
        <f>IF(ISERR(Cálculos!AB651),0,Cálculos!AB651)</f>
        <v>0</v>
      </c>
      <c r="K673" s="41" t="str">
        <f t="shared" si="20"/>
        <v/>
      </c>
      <c r="L673" s="25">
        <f>IF(ISERR(Cálculos!AC651),0,Cálculos!AC651)</f>
        <v>0</v>
      </c>
      <c r="M673" s="41" t="str">
        <f t="shared" si="21"/>
        <v/>
      </c>
    </row>
    <row r="674" spans="2:13" ht="12.75" x14ac:dyDescent="0.2">
      <c r="B674" s="29"/>
      <c r="C674" s="29"/>
      <c r="D674" s="30"/>
      <c r="E674" s="30"/>
      <c r="F674" s="30"/>
      <c r="G674" s="30"/>
      <c r="H674" s="30"/>
      <c r="I674" s="25">
        <f>IF(ISERR(Cálculos!AA652),0,Cálculos!AA652)</f>
        <v>0</v>
      </c>
      <c r="J674" s="25">
        <f>IF(ISERR(Cálculos!AB652),0,Cálculos!AB652)</f>
        <v>0</v>
      </c>
      <c r="K674" s="41" t="str">
        <f t="shared" si="20"/>
        <v/>
      </c>
      <c r="L674" s="25">
        <f>IF(ISERR(Cálculos!AC652),0,Cálculos!AC652)</f>
        <v>0</v>
      </c>
      <c r="M674" s="41" t="str">
        <f t="shared" si="21"/>
        <v/>
      </c>
    </row>
    <row r="675" spans="2:13" ht="12.75" x14ac:dyDescent="0.2">
      <c r="B675" s="29"/>
      <c r="C675" s="29"/>
      <c r="D675" s="30"/>
      <c r="E675" s="30"/>
      <c r="F675" s="30"/>
      <c r="G675" s="30"/>
      <c r="H675" s="30"/>
      <c r="I675" s="25">
        <f>IF(ISERR(Cálculos!AA653),0,Cálculos!AA653)</f>
        <v>0</v>
      </c>
      <c r="J675" s="25">
        <f>IF(ISERR(Cálculos!AB653),0,Cálculos!AB653)</f>
        <v>0</v>
      </c>
      <c r="K675" s="41" t="str">
        <f t="shared" si="20"/>
        <v/>
      </c>
      <c r="L675" s="25">
        <f>IF(ISERR(Cálculos!AC653),0,Cálculos!AC653)</f>
        <v>0</v>
      </c>
      <c r="M675" s="41" t="str">
        <f t="shared" si="21"/>
        <v/>
      </c>
    </row>
    <row r="676" spans="2:13" ht="12.75" x14ac:dyDescent="0.2">
      <c r="B676" s="29"/>
      <c r="C676" s="29"/>
      <c r="D676" s="30"/>
      <c r="E676" s="30"/>
      <c r="F676" s="30"/>
      <c r="G676" s="30"/>
      <c r="H676" s="30"/>
      <c r="I676" s="25">
        <f>IF(ISERR(Cálculos!AA654),0,Cálculos!AA654)</f>
        <v>0</v>
      </c>
      <c r="J676" s="25">
        <f>IF(ISERR(Cálculos!AB654),0,Cálculos!AB654)</f>
        <v>0</v>
      </c>
      <c r="K676" s="41" t="str">
        <f t="shared" si="20"/>
        <v/>
      </c>
      <c r="L676" s="25">
        <f>IF(ISERR(Cálculos!AC654),0,Cálculos!AC654)</f>
        <v>0</v>
      </c>
      <c r="M676" s="41" t="str">
        <f t="shared" si="21"/>
        <v/>
      </c>
    </row>
    <row r="677" spans="2:13" ht="12.75" x14ac:dyDescent="0.2">
      <c r="B677" s="29"/>
      <c r="C677" s="29"/>
      <c r="D677" s="30"/>
      <c r="E677" s="30"/>
      <c r="F677" s="30"/>
      <c r="G677" s="30"/>
      <c r="H677" s="30"/>
      <c r="I677" s="25">
        <f>IF(ISERR(Cálculos!AA655),0,Cálculos!AA655)</f>
        <v>0</v>
      </c>
      <c r="J677" s="25">
        <f>IF(ISERR(Cálculos!AB655),0,Cálculos!AB655)</f>
        <v>0</v>
      </c>
      <c r="K677" s="41" t="str">
        <f t="shared" si="20"/>
        <v/>
      </c>
      <c r="L677" s="25">
        <f>IF(ISERR(Cálculos!AC655),0,Cálculos!AC655)</f>
        <v>0</v>
      </c>
      <c r="M677" s="41" t="str">
        <f t="shared" si="21"/>
        <v/>
      </c>
    </row>
    <row r="678" spans="2:13" ht="12.75" x14ac:dyDescent="0.2">
      <c r="B678" s="29"/>
      <c r="C678" s="29"/>
      <c r="D678" s="30"/>
      <c r="E678" s="30"/>
      <c r="F678" s="30"/>
      <c r="G678" s="30"/>
      <c r="H678" s="30"/>
      <c r="I678" s="25">
        <f>IF(ISERR(Cálculos!AA656),0,Cálculos!AA656)</f>
        <v>0</v>
      </c>
      <c r="J678" s="25">
        <f>IF(ISERR(Cálculos!AB656),0,Cálculos!AB656)</f>
        <v>0</v>
      </c>
      <c r="K678" s="41" t="str">
        <f t="shared" si="20"/>
        <v/>
      </c>
      <c r="L678" s="25">
        <f>IF(ISERR(Cálculos!AC656),0,Cálculos!AC656)</f>
        <v>0</v>
      </c>
      <c r="M678" s="41" t="str">
        <f t="shared" si="21"/>
        <v/>
      </c>
    </row>
    <row r="679" spans="2:13" ht="12.75" x14ac:dyDescent="0.2">
      <c r="B679" s="29"/>
      <c r="C679" s="29"/>
      <c r="D679" s="30"/>
      <c r="E679" s="30"/>
      <c r="F679" s="30"/>
      <c r="G679" s="30"/>
      <c r="H679" s="30"/>
      <c r="I679" s="25">
        <f>IF(ISERR(Cálculos!AA657),0,Cálculos!AA657)</f>
        <v>0</v>
      </c>
      <c r="J679" s="25">
        <f>IF(ISERR(Cálculos!AB657),0,Cálculos!AB657)</f>
        <v>0</v>
      </c>
      <c r="K679" s="41" t="str">
        <f t="shared" si="20"/>
        <v/>
      </c>
      <c r="L679" s="25">
        <f>IF(ISERR(Cálculos!AC657),0,Cálculos!AC657)</f>
        <v>0</v>
      </c>
      <c r="M679" s="41" t="str">
        <f t="shared" si="21"/>
        <v/>
      </c>
    </row>
    <row r="680" spans="2:13" ht="12.75" x14ac:dyDescent="0.2">
      <c r="B680" s="29"/>
      <c r="C680" s="29"/>
      <c r="D680" s="30"/>
      <c r="E680" s="30"/>
      <c r="F680" s="30"/>
      <c r="G680" s="30"/>
      <c r="H680" s="30"/>
      <c r="I680" s="25">
        <f>IF(ISERR(Cálculos!AA658),0,Cálculos!AA658)</f>
        <v>0</v>
      </c>
      <c r="J680" s="25">
        <f>IF(ISERR(Cálculos!AB658),0,Cálculos!AB658)</f>
        <v>0</v>
      </c>
      <c r="K680" s="41" t="str">
        <f t="shared" si="20"/>
        <v/>
      </c>
      <c r="L680" s="25">
        <f>IF(ISERR(Cálculos!AC658),0,Cálculos!AC658)</f>
        <v>0</v>
      </c>
      <c r="M680" s="41" t="str">
        <f t="shared" si="21"/>
        <v/>
      </c>
    </row>
    <row r="681" spans="2:13" ht="12.75" x14ac:dyDescent="0.2">
      <c r="B681" s="29"/>
      <c r="C681" s="29"/>
      <c r="D681" s="30"/>
      <c r="E681" s="30"/>
      <c r="F681" s="30"/>
      <c r="G681" s="30"/>
      <c r="H681" s="30"/>
      <c r="I681" s="25">
        <f>IF(ISERR(Cálculos!AA659),0,Cálculos!AA659)</f>
        <v>0</v>
      </c>
      <c r="J681" s="25">
        <f>IF(ISERR(Cálculos!AB659),0,Cálculos!AB659)</f>
        <v>0</v>
      </c>
      <c r="K681" s="41" t="str">
        <f t="shared" si="20"/>
        <v/>
      </c>
      <c r="L681" s="25">
        <f>IF(ISERR(Cálculos!AC659),0,Cálculos!AC659)</f>
        <v>0</v>
      </c>
      <c r="M681" s="41" t="str">
        <f t="shared" si="21"/>
        <v/>
      </c>
    </row>
    <row r="682" spans="2:13" ht="12.75" x14ac:dyDescent="0.2">
      <c r="B682" s="29"/>
      <c r="C682" s="29"/>
      <c r="D682" s="30"/>
      <c r="E682" s="30"/>
      <c r="F682" s="30"/>
      <c r="G682" s="30"/>
      <c r="H682" s="30"/>
      <c r="I682" s="25">
        <f>IF(ISERR(Cálculos!AA660),0,Cálculos!AA660)</f>
        <v>0</v>
      </c>
      <c r="J682" s="25">
        <f>IF(ISERR(Cálculos!AB660),0,Cálculos!AB660)</f>
        <v>0</v>
      </c>
      <c r="K682" s="41" t="str">
        <f t="shared" si="20"/>
        <v/>
      </c>
      <c r="L682" s="25">
        <f>IF(ISERR(Cálculos!AC660),0,Cálculos!AC660)</f>
        <v>0</v>
      </c>
      <c r="M682" s="41" t="str">
        <f t="shared" si="21"/>
        <v/>
      </c>
    </row>
    <row r="683" spans="2:13" ht="12.75" x14ac:dyDescent="0.2">
      <c r="B683" s="29"/>
      <c r="C683" s="29"/>
      <c r="D683" s="30"/>
      <c r="E683" s="30"/>
      <c r="F683" s="30"/>
      <c r="G683" s="30"/>
      <c r="H683" s="30"/>
      <c r="I683" s="25">
        <f>IF(ISERR(Cálculos!AA661),0,Cálculos!AA661)</f>
        <v>0</v>
      </c>
      <c r="J683" s="25">
        <f>IF(ISERR(Cálculos!AB661),0,Cálculos!AB661)</f>
        <v>0</v>
      </c>
      <c r="K683" s="41" t="str">
        <f t="shared" si="20"/>
        <v/>
      </c>
      <c r="L683" s="25">
        <f>IF(ISERR(Cálculos!AC661),0,Cálculos!AC661)</f>
        <v>0</v>
      </c>
      <c r="M683" s="41" t="str">
        <f t="shared" si="21"/>
        <v/>
      </c>
    </row>
    <row r="684" spans="2:13" ht="12.75" x14ac:dyDescent="0.2">
      <c r="B684" s="29"/>
      <c r="C684" s="29"/>
      <c r="D684" s="30"/>
      <c r="E684" s="30"/>
      <c r="F684" s="30"/>
      <c r="G684" s="30"/>
      <c r="H684" s="30"/>
      <c r="I684" s="25">
        <f>IF(ISERR(Cálculos!AA662),0,Cálculos!AA662)</f>
        <v>0</v>
      </c>
      <c r="J684" s="25">
        <f>IF(ISERR(Cálculos!AB662),0,Cálculos!AB662)</f>
        <v>0</v>
      </c>
      <c r="K684" s="41" t="str">
        <f t="shared" si="20"/>
        <v/>
      </c>
      <c r="L684" s="25">
        <f>IF(ISERR(Cálculos!AC662),0,Cálculos!AC662)</f>
        <v>0</v>
      </c>
      <c r="M684" s="41" t="str">
        <f t="shared" si="21"/>
        <v/>
      </c>
    </row>
    <row r="685" spans="2:13" ht="12.75" x14ac:dyDescent="0.2">
      <c r="B685" s="29"/>
      <c r="C685" s="29"/>
      <c r="D685" s="30"/>
      <c r="E685" s="30"/>
      <c r="F685" s="30"/>
      <c r="G685" s="30"/>
      <c r="H685" s="30"/>
      <c r="I685" s="25">
        <f>IF(ISERR(Cálculos!AA663),0,Cálculos!AA663)</f>
        <v>0</v>
      </c>
      <c r="J685" s="25">
        <f>IF(ISERR(Cálculos!AB663),0,Cálculos!AB663)</f>
        <v>0</v>
      </c>
      <c r="K685" s="41" t="str">
        <f t="shared" si="20"/>
        <v/>
      </c>
      <c r="L685" s="25">
        <f>IF(ISERR(Cálculos!AC663),0,Cálculos!AC663)</f>
        <v>0</v>
      </c>
      <c r="M685" s="41" t="str">
        <f t="shared" si="21"/>
        <v/>
      </c>
    </row>
    <row r="686" spans="2:13" ht="12.75" x14ac:dyDescent="0.2">
      <c r="B686" s="29"/>
      <c r="C686" s="29"/>
      <c r="D686" s="30"/>
      <c r="E686" s="30"/>
      <c r="F686" s="30"/>
      <c r="G686" s="30"/>
      <c r="H686" s="30"/>
      <c r="I686" s="25">
        <f>IF(ISERR(Cálculos!AA664),0,Cálculos!AA664)</f>
        <v>0</v>
      </c>
      <c r="J686" s="25">
        <f>IF(ISERR(Cálculos!AB664),0,Cálculos!AB664)</f>
        <v>0</v>
      </c>
      <c r="K686" s="41" t="str">
        <f t="shared" si="20"/>
        <v/>
      </c>
      <c r="L686" s="25">
        <f>IF(ISERR(Cálculos!AC664),0,Cálculos!AC664)</f>
        <v>0</v>
      </c>
      <c r="M686" s="41" t="str">
        <f t="shared" si="21"/>
        <v/>
      </c>
    </row>
    <row r="687" spans="2:13" ht="12.75" x14ac:dyDescent="0.2">
      <c r="B687" s="29"/>
      <c r="C687" s="29"/>
      <c r="D687" s="30"/>
      <c r="E687" s="30"/>
      <c r="F687" s="30"/>
      <c r="G687" s="30"/>
      <c r="H687" s="30"/>
      <c r="I687" s="25">
        <f>IF(ISERR(Cálculos!AA665),0,Cálculos!AA665)</f>
        <v>0</v>
      </c>
      <c r="J687" s="25">
        <f>IF(ISERR(Cálculos!AB665),0,Cálculos!AB665)</f>
        <v>0</v>
      </c>
      <c r="K687" s="41" t="str">
        <f t="shared" si="20"/>
        <v/>
      </c>
      <c r="L687" s="25">
        <f>IF(ISERR(Cálculos!AC665),0,Cálculos!AC665)</f>
        <v>0</v>
      </c>
      <c r="M687" s="41" t="str">
        <f t="shared" si="21"/>
        <v/>
      </c>
    </row>
    <row r="688" spans="2:13" ht="12.75" x14ac:dyDescent="0.2">
      <c r="B688" s="29"/>
      <c r="C688" s="29"/>
      <c r="D688" s="30"/>
      <c r="E688" s="30"/>
      <c r="F688" s="30"/>
      <c r="G688" s="30"/>
      <c r="H688" s="30"/>
      <c r="I688" s="25">
        <f>IF(ISERR(Cálculos!AA666),0,Cálculos!AA666)</f>
        <v>0</v>
      </c>
      <c r="J688" s="25">
        <f>IF(ISERR(Cálculos!AB666),0,Cálculos!AB666)</f>
        <v>0</v>
      </c>
      <c r="K688" s="41" t="str">
        <f t="shared" si="20"/>
        <v/>
      </c>
      <c r="L688" s="25">
        <f>IF(ISERR(Cálculos!AC666),0,Cálculos!AC666)</f>
        <v>0</v>
      </c>
      <c r="M688" s="41" t="str">
        <f t="shared" si="21"/>
        <v/>
      </c>
    </row>
    <row r="689" spans="2:13" ht="12.75" x14ac:dyDescent="0.2">
      <c r="B689" s="29"/>
      <c r="C689" s="29"/>
      <c r="D689" s="30"/>
      <c r="E689" s="30"/>
      <c r="F689" s="30"/>
      <c r="G689" s="30"/>
      <c r="H689" s="30"/>
      <c r="I689" s="25">
        <f>IF(ISERR(Cálculos!AA667),0,Cálculos!AA667)</f>
        <v>0</v>
      </c>
      <c r="J689" s="25">
        <f>IF(ISERR(Cálculos!AB667),0,Cálculos!AB667)</f>
        <v>0</v>
      </c>
      <c r="K689" s="41" t="str">
        <f t="shared" si="20"/>
        <v/>
      </c>
      <c r="L689" s="25">
        <f>IF(ISERR(Cálculos!AC667),0,Cálculos!AC667)</f>
        <v>0</v>
      </c>
      <c r="M689" s="41" t="str">
        <f t="shared" si="21"/>
        <v/>
      </c>
    </row>
    <row r="690" spans="2:13" ht="12.75" x14ac:dyDescent="0.2">
      <c r="B690" s="29"/>
      <c r="C690" s="29"/>
      <c r="D690" s="30"/>
      <c r="E690" s="30"/>
      <c r="F690" s="30"/>
      <c r="G690" s="30"/>
      <c r="H690" s="30"/>
      <c r="I690" s="25">
        <f>IF(ISERR(Cálculos!AA668),0,Cálculos!AA668)</f>
        <v>0</v>
      </c>
      <c r="J690" s="25">
        <f>IF(ISERR(Cálculos!AB668),0,Cálculos!AB668)</f>
        <v>0</v>
      </c>
      <c r="K690" s="41" t="str">
        <f t="shared" si="20"/>
        <v/>
      </c>
      <c r="L690" s="25">
        <f>IF(ISERR(Cálculos!AC668),0,Cálculos!AC668)</f>
        <v>0</v>
      </c>
      <c r="M690" s="41" t="str">
        <f t="shared" si="21"/>
        <v/>
      </c>
    </row>
    <row r="691" spans="2:13" ht="12.75" x14ac:dyDescent="0.2">
      <c r="B691" s="29"/>
      <c r="C691" s="29"/>
      <c r="D691" s="30"/>
      <c r="E691" s="30"/>
      <c r="F691" s="30"/>
      <c r="G691" s="30"/>
      <c r="H691" s="30"/>
      <c r="I691" s="25">
        <f>IF(ISERR(Cálculos!AA669),0,Cálculos!AA669)</f>
        <v>0</v>
      </c>
      <c r="J691" s="25">
        <f>IF(ISERR(Cálculos!AB669),0,Cálculos!AB669)</f>
        <v>0</v>
      </c>
      <c r="K691" s="41" t="str">
        <f t="shared" si="20"/>
        <v/>
      </c>
      <c r="L691" s="25">
        <f>IF(ISERR(Cálculos!AC669),0,Cálculos!AC669)</f>
        <v>0</v>
      </c>
      <c r="M691" s="41" t="str">
        <f t="shared" si="21"/>
        <v/>
      </c>
    </row>
    <row r="692" spans="2:13" ht="12.75" x14ac:dyDescent="0.2">
      <c r="B692" s="29"/>
      <c r="C692" s="29"/>
      <c r="D692" s="30"/>
      <c r="E692" s="30"/>
      <c r="F692" s="30"/>
      <c r="G692" s="30"/>
      <c r="H692" s="30"/>
      <c r="I692" s="25">
        <f>IF(ISERR(Cálculos!AA670),0,Cálculos!AA670)</f>
        <v>0</v>
      </c>
      <c r="J692" s="25">
        <f>IF(ISERR(Cálculos!AB670),0,Cálculos!AB670)</f>
        <v>0</v>
      </c>
      <c r="K692" s="41" t="str">
        <f t="shared" si="20"/>
        <v/>
      </c>
      <c r="L692" s="25">
        <f>IF(ISERR(Cálculos!AC670),0,Cálculos!AC670)</f>
        <v>0</v>
      </c>
      <c r="M692" s="41" t="str">
        <f t="shared" si="21"/>
        <v/>
      </c>
    </row>
    <row r="693" spans="2:13" ht="12.75" x14ac:dyDescent="0.2">
      <c r="B693" s="29"/>
      <c r="C693" s="29"/>
      <c r="D693" s="30"/>
      <c r="E693" s="30"/>
      <c r="F693" s="30"/>
      <c r="G693" s="30"/>
      <c r="H693" s="30"/>
      <c r="I693" s="25">
        <f>IF(ISERR(Cálculos!AA671),0,Cálculos!AA671)</f>
        <v>0</v>
      </c>
      <c r="J693" s="25">
        <f>IF(ISERR(Cálculos!AB671),0,Cálculos!AB671)</f>
        <v>0</v>
      </c>
      <c r="K693" s="41" t="str">
        <f t="shared" si="20"/>
        <v/>
      </c>
      <c r="L693" s="25">
        <f>IF(ISERR(Cálculos!AC671),0,Cálculos!AC671)</f>
        <v>0</v>
      </c>
      <c r="M693" s="41" t="str">
        <f t="shared" si="21"/>
        <v/>
      </c>
    </row>
    <row r="694" spans="2:13" ht="12.75" x14ac:dyDescent="0.2">
      <c r="B694" s="29"/>
      <c r="C694" s="29"/>
      <c r="D694" s="30"/>
      <c r="E694" s="30"/>
      <c r="F694" s="30"/>
      <c r="G694" s="30"/>
      <c r="H694" s="30"/>
      <c r="I694" s="25">
        <f>IF(ISERR(Cálculos!AA672),0,Cálculos!AA672)</f>
        <v>0</v>
      </c>
      <c r="J694" s="25">
        <f>IF(ISERR(Cálculos!AB672),0,Cálculos!AB672)</f>
        <v>0</v>
      </c>
      <c r="K694" s="41" t="str">
        <f t="shared" si="20"/>
        <v/>
      </c>
      <c r="L694" s="25">
        <f>IF(ISERR(Cálculos!AC672),0,Cálculos!AC672)</f>
        <v>0</v>
      </c>
      <c r="M694" s="41" t="str">
        <f t="shared" si="21"/>
        <v/>
      </c>
    </row>
    <row r="695" spans="2:13" ht="12.75" x14ac:dyDescent="0.2">
      <c r="B695" s="29"/>
      <c r="C695" s="29"/>
      <c r="D695" s="30"/>
      <c r="E695" s="30"/>
      <c r="F695" s="30"/>
      <c r="G695" s="30"/>
      <c r="H695" s="30"/>
      <c r="I695" s="25">
        <f>IF(ISERR(Cálculos!AA673),0,Cálculos!AA673)</f>
        <v>0</v>
      </c>
      <c r="J695" s="25">
        <f>IF(ISERR(Cálculos!AB673),0,Cálculos!AB673)</f>
        <v>0</v>
      </c>
      <c r="K695" s="41" t="str">
        <f t="shared" si="20"/>
        <v/>
      </c>
      <c r="L695" s="25">
        <f>IF(ISERR(Cálculos!AC673),0,Cálculos!AC673)</f>
        <v>0</v>
      </c>
      <c r="M695" s="41" t="str">
        <f t="shared" si="21"/>
        <v/>
      </c>
    </row>
    <row r="696" spans="2:13" ht="12.75" x14ac:dyDescent="0.2">
      <c r="B696" s="29"/>
      <c r="C696" s="29"/>
      <c r="D696" s="30"/>
      <c r="E696" s="30"/>
      <c r="F696" s="30"/>
      <c r="G696" s="30"/>
      <c r="H696" s="30"/>
      <c r="I696" s="25">
        <f>IF(ISERR(Cálculos!AA674),0,Cálculos!AA674)</f>
        <v>0</v>
      </c>
      <c r="J696" s="25">
        <f>IF(ISERR(Cálculos!AB674),0,Cálculos!AB674)</f>
        <v>0</v>
      </c>
      <c r="K696" s="41" t="str">
        <f t="shared" si="20"/>
        <v/>
      </c>
      <c r="L696" s="25">
        <f>IF(ISERR(Cálculos!AC674),0,Cálculos!AC674)</f>
        <v>0</v>
      </c>
      <c r="M696" s="41" t="str">
        <f t="shared" si="21"/>
        <v/>
      </c>
    </row>
    <row r="697" spans="2:13" ht="12.75" x14ac:dyDescent="0.2">
      <c r="B697" s="29"/>
      <c r="C697" s="29"/>
      <c r="D697" s="30"/>
      <c r="E697" s="30"/>
      <c r="F697" s="30"/>
      <c r="G697" s="30"/>
      <c r="H697" s="30"/>
      <c r="I697" s="25">
        <f>IF(ISERR(Cálculos!AA675),0,Cálculos!AA675)</f>
        <v>0</v>
      </c>
      <c r="J697" s="25">
        <f>IF(ISERR(Cálculos!AB675),0,Cálculos!AB675)</f>
        <v>0</v>
      </c>
      <c r="K697" s="41" t="str">
        <f t="shared" si="20"/>
        <v/>
      </c>
      <c r="L697" s="25">
        <f>IF(ISERR(Cálculos!AC675),0,Cálculos!AC675)</f>
        <v>0</v>
      </c>
      <c r="M697" s="41" t="str">
        <f t="shared" si="21"/>
        <v/>
      </c>
    </row>
    <row r="698" spans="2:13" ht="12.75" x14ac:dyDescent="0.2">
      <c r="B698" s="29"/>
      <c r="C698" s="29"/>
      <c r="D698" s="30"/>
      <c r="E698" s="30"/>
      <c r="F698" s="30"/>
      <c r="G698" s="30"/>
      <c r="H698" s="30"/>
      <c r="I698" s="25">
        <f>IF(ISERR(Cálculos!AA676),0,Cálculos!AA676)</f>
        <v>0</v>
      </c>
      <c r="J698" s="25">
        <f>IF(ISERR(Cálculos!AB676),0,Cálculos!AB676)</f>
        <v>0</v>
      </c>
      <c r="K698" s="41" t="str">
        <f t="shared" si="20"/>
        <v/>
      </c>
      <c r="L698" s="25">
        <f>IF(ISERR(Cálculos!AC676),0,Cálculos!AC676)</f>
        <v>0</v>
      </c>
      <c r="M698" s="41" t="str">
        <f t="shared" si="21"/>
        <v/>
      </c>
    </row>
    <row r="699" spans="2:13" ht="12.75" x14ac:dyDescent="0.2">
      <c r="B699" s="29"/>
      <c r="C699" s="29"/>
      <c r="D699" s="30"/>
      <c r="E699" s="30"/>
      <c r="F699" s="30"/>
      <c r="G699" s="30"/>
      <c r="H699" s="30"/>
      <c r="I699" s="25">
        <f>IF(ISERR(Cálculos!AA677),0,Cálculos!AA677)</f>
        <v>0</v>
      </c>
      <c r="J699" s="25">
        <f>IF(ISERR(Cálculos!AB677),0,Cálculos!AB677)</f>
        <v>0</v>
      </c>
      <c r="K699" s="41" t="str">
        <f t="shared" si="20"/>
        <v/>
      </c>
      <c r="L699" s="25">
        <f>IF(ISERR(Cálculos!AC677),0,Cálculos!AC677)</f>
        <v>0</v>
      </c>
      <c r="M699" s="41" t="str">
        <f t="shared" si="21"/>
        <v/>
      </c>
    </row>
    <row r="700" spans="2:13" ht="12.75" x14ac:dyDescent="0.2">
      <c r="B700" s="29"/>
      <c r="C700" s="29"/>
      <c r="D700" s="30"/>
      <c r="E700" s="30"/>
      <c r="F700" s="30"/>
      <c r="G700" s="30"/>
      <c r="H700" s="30"/>
      <c r="I700" s="25">
        <f>IF(ISERR(Cálculos!AA678),0,Cálculos!AA678)</f>
        <v>0</v>
      </c>
      <c r="J700" s="25">
        <f>IF(ISERR(Cálculos!AB678),0,Cálculos!AB678)</f>
        <v>0</v>
      </c>
      <c r="K700" s="41" t="str">
        <f t="shared" si="20"/>
        <v/>
      </c>
      <c r="L700" s="25">
        <f>IF(ISERR(Cálculos!AC678),0,Cálculos!AC678)</f>
        <v>0</v>
      </c>
      <c r="M700" s="41" t="str">
        <f t="shared" si="21"/>
        <v/>
      </c>
    </row>
    <row r="701" spans="2:13" ht="12.75" x14ac:dyDescent="0.2">
      <c r="B701" s="29"/>
      <c r="C701" s="29"/>
      <c r="D701" s="30"/>
      <c r="E701" s="30"/>
      <c r="F701" s="30"/>
      <c r="G701" s="30"/>
      <c r="H701" s="30"/>
      <c r="I701" s="25">
        <f>IF(ISERR(Cálculos!AA679),0,Cálculos!AA679)</f>
        <v>0</v>
      </c>
      <c r="J701" s="25">
        <f>IF(ISERR(Cálculos!AB679),0,Cálculos!AB679)</f>
        <v>0</v>
      </c>
      <c r="K701" s="41" t="str">
        <f t="shared" si="20"/>
        <v/>
      </c>
      <c r="L701" s="25">
        <f>IF(ISERR(Cálculos!AC679),0,Cálculos!AC679)</f>
        <v>0</v>
      </c>
      <c r="M701" s="41" t="str">
        <f t="shared" si="21"/>
        <v/>
      </c>
    </row>
    <row r="702" spans="2:13" ht="12.75" x14ac:dyDescent="0.2">
      <c r="B702" s="29"/>
      <c r="C702" s="29"/>
      <c r="D702" s="30"/>
      <c r="E702" s="30"/>
      <c r="F702" s="30"/>
      <c r="G702" s="30"/>
      <c r="H702" s="30"/>
      <c r="I702" s="25">
        <f>IF(ISERR(Cálculos!AA680),0,Cálculos!AA680)</f>
        <v>0</v>
      </c>
      <c r="J702" s="25">
        <f>IF(ISERR(Cálculos!AB680),0,Cálculos!AB680)</f>
        <v>0</v>
      </c>
      <c r="K702" s="41" t="str">
        <f t="shared" si="20"/>
        <v/>
      </c>
      <c r="L702" s="25">
        <f>IF(ISERR(Cálculos!AC680),0,Cálculos!AC680)</f>
        <v>0</v>
      </c>
      <c r="M702" s="41" t="str">
        <f t="shared" si="21"/>
        <v/>
      </c>
    </row>
    <row r="703" spans="2:13" ht="12.75" x14ac:dyDescent="0.2">
      <c r="B703" s="29"/>
      <c r="C703" s="29"/>
      <c r="D703" s="30"/>
      <c r="E703" s="30"/>
      <c r="F703" s="30"/>
      <c r="G703" s="30"/>
      <c r="H703" s="30"/>
      <c r="I703" s="25">
        <f>IF(ISERR(Cálculos!AA681),0,Cálculos!AA681)</f>
        <v>0</v>
      </c>
      <c r="J703" s="25">
        <f>IF(ISERR(Cálculos!AB681),0,Cálculos!AB681)</f>
        <v>0</v>
      </c>
      <c r="K703" s="41" t="str">
        <f t="shared" si="20"/>
        <v/>
      </c>
      <c r="L703" s="25">
        <f>IF(ISERR(Cálculos!AC681),0,Cálculos!AC681)</f>
        <v>0</v>
      </c>
      <c r="M703" s="41" t="str">
        <f t="shared" si="21"/>
        <v/>
      </c>
    </row>
    <row r="704" spans="2:13" ht="12.75" x14ac:dyDescent="0.2">
      <c r="B704" s="29"/>
      <c r="C704" s="29"/>
      <c r="D704" s="30"/>
      <c r="E704" s="30"/>
      <c r="F704" s="30"/>
      <c r="G704" s="30"/>
      <c r="H704" s="30"/>
      <c r="I704" s="25">
        <f>IF(ISERR(Cálculos!AA682),0,Cálculos!AA682)</f>
        <v>0</v>
      </c>
      <c r="J704" s="25">
        <f>IF(ISERR(Cálculos!AB682),0,Cálculos!AB682)</f>
        <v>0</v>
      </c>
      <c r="K704" s="41" t="str">
        <f t="shared" si="20"/>
        <v/>
      </c>
      <c r="L704" s="25">
        <f>IF(ISERR(Cálculos!AC682),0,Cálculos!AC682)</f>
        <v>0</v>
      </c>
      <c r="M704" s="41" t="str">
        <f t="shared" si="21"/>
        <v/>
      </c>
    </row>
    <row r="705" spans="2:13" ht="12.75" x14ac:dyDescent="0.2">
      <c r="B705" s="29"/>
      <c r="C705" s="29"/>
      <c r="D705" s="30"/>
      <c r="E705" s="30"/>
      <c r="F705" s="30"/>
      <c r="G705" s="30"/>
      <c r="H705" s="30"/>
      <c r="I705" s="25">
        <f>IF(ISERR(Cálculos!AA683),0,Cálculos!AA683)</f>
        <v>0</v>
      </c>
      <c r="J705" s="25">
        <f>IF(ISERR(Cálculos!AB683),0,Cálculos!AB683)</f>
        <v>0</v>
      </c>
      <c r="K705" s="41" t="str">
        <f t="shared" si="20"/>
        <v/>
      </c>
      <c r="L705" s="25">
        <f>IF(ISERR(Cálculos!AC683),0,Cálculos!AC683)</f>
        <v>0</v>
      </c>
      <c r="M705" s="41" t="str">
        <f t="shared" si="21"/>
        <v/>
      </c>
    </row>
    <row r="706" spans="2:13" ht="12.75" x14ac:dyDescent="0.2">
      <c r="B706" s="29"/>
      <c r="C706" s="29"/>
      <c r="D706" s="30"/>
      <c r="E706" s="30"/>
      <c r="F706" s="30"/>
      <c r="G706" s="30"/>
      <c r="H706" s="30"/>
      <c r="I706" s="25">
        <f>IF(ISERR(Cálculos!AA684),0,Cálculos!AA684)</f>
        <v>0</v>
      </c>
      <c r="J706" s="25">
        <f>IF(ISERR(Cálculos!AB684),0,Cálculos!AB684)</f>
        <v>0</v>
      </c>
      <c r="K706" s="41" t="str">
        <f t="shared" si="20"/>
        <v/>
      </c>
      <c r="L706" s="25">
        <f>IF(ISERR(Cálculos!AC684),0,Cálculos!AC684)</f>
        <v>0</v>
      </c>
      <c r="M706" s="41" t="str">
        <f t="shared" si="21"/>
        <v/>
      </c>
    </row>
    <row r="707" spans="2:13" ht="12.75" x14ac:dyDescent="0.2">
      <c r="B707" s="29"/>
      <c r="C707" s="29"/>
      <c r="D707" s="30"/>
      <c r="E707" s="30"/>
      <c r="F707" s="30"/>
      <c r="G707" s="30"/>
      <c r="H707" s="30"/>
      <c r="I707" s="25">
        <f>IF(ISERR(Cálculos!AA685),0,Cálculos!AA685)</f>
        <v>0</v>
      </c>
      <c r="J707" s="25">
        <f>IF(ISERR(Cálculos!AB685),0,Cálculos!AB685)</f>
        <v>0</v>
      </c>
      <c r="K707" s="41" t="str">
        <f t="shared" si="20"/>
        <v/>
      </c>
      <c r="L707" s="25">
        <f>IF(ISERR(Cálculos!AC685),0,Cálculos!AC685)</f>
        <v>0</v>
      </c>
      <c r="M707" s="41" t="str">
        <f t="shared" si="21"/>
        <v/>
      </c>
    </row>
    <row r="708" spans="2:13" ht="12.75" x14ac:dyDescent="0.2">
      <c r="B708" s="29"/>
      <c r="C708" s="29"/>
      <c r="D708" s="30"/>
      <c r="E708" s="30"/>
      <c r="F708" s="30"/>
      <c r="G708" s="30"/>
      <c r="H708" s="30"/>
      <c r="I708" s="25">
        <f>IF(ISERR(Cálculos!AA686),0,Cálculos!AA686)</f>
        <v>0</v>
      </c>
      <c r="J708" s="25">
        <f>IF(ISERR(Cálculos!AB686),0,Cálculos!AB686)</f>
        <v>0</v>
      </c>
      <c r="K708" s="41" t="str">
        <f t="shared" si="20"/>
        <v/>
      </c>
      <c r="L708" s="25">
        <f>IF(ISERR(Cálculos!AC686),0,Cálculos!AC686)</f>
        <v>0</v>
      </c>
      <c r="M708" s="41" t="str">
        <f t="shared" si="21"/>
        <v/>
      </c>
    </row>
    <row r="709" spans="2:13" ht="12.75" x14ac:dyDescent="0.2">
      <c r="B709" s="29"/>
      <c r="C709" s="29"/>
      <c r="D709" s="30"/>
      <c r="E709" s="30"/>
      <c r="F709" s="30"/>
      <c r="G709" s="30"/>
      <c r="H709" s="30"/>
      <c r="I709" s="25">
        <f>IF(ISERR(Cálculos!AA687),0,Cálculos!AA687)</f>
        <v>0</v>
      </c>
      <c r="J709" s="25">
        <f>IF(ISERR(Cálculos!AB687),0,Cálculos!AB687)</f>
        <v>0</v>
      </c>
      <c r="K709" s="41" t="str">
        <f t="shared" si="20"/>
        <v/>
      </c>
      <c r="L709" s="25">
        <f>IF(ISERR(Cálculos!AC687),0,Cálculos!AC687)</f>
        <v>0</v>
      </c>
      <c r="M709" s="41" t="str">
        <f t="shared" si="21"/>
        <v/>
      </c>
    </row>
    <row r="710" spans="2:13" ht="12.75" x14ac:dyDescent="0.2">
      <c r="B710" s="29"/>
      <c r="C710" s="29"/>
      <c r="D710" s="30"/>
      <c r="E710" s="30"/>
      <c r="F710" s="30"/>
      <c r="G710" s="30"/>
      <c r="H710" s="30"/>
      <c r="I710" s="25">
        <f>IF(ISERR(Cálculos!AA688),0,Cálculos!AA688)</f>
        <v>0</v>
      </c>
      <c r="J710" s="25">
        <f>IF(ISERR(Cálculos!AB688),0,Cálculos!AB688)</f>
        <v>0</v>
      </c>
      <c r="K710" s="41" t="str">
        <f t="shared" si="20"/>
        <v/>
      </c>
      <c r="L710" s="25">
        <f>IF(ISERR(Cálculos!AC688),0,Cálculos!AC688)</f>
        <v>0</v>
      </c>
      <c r="M710" s="41" t="str">
        <f t="shared" si="21"/>
        <v/>
      </c>
    </row>
    <row r="711" spans="2:13" ht="12.75" x14ac:dyDescent="0.2">
      <c r="B711" s="29"/>
      <c r="C711" s="29"/>
      <c r="D711" s="30"/>
      <c r="E711" s="30"/>
      <c r="F711" s="30"/>
      <c r="G711" s="30"/>
      <c r="H711" s="30"/>
      <c r="I711" s="25">
        <f>IF(ISERR(Cálculos!AA689),0,Cálculos!AA689)</f>
        <v>0</v>
      </c>
      <c r="J711" s="25">
        <f>IF(ISERR(Cálculos!AB689),0,Cálculos!AB689)</f>
        <v>0</v>
      </c>
      <c r="K711" s="41" t="str">
        <f t="shared" si="20"/>
        <v/>
      </c>
      <c r="L711" s="25">
        <f>IF(ISERR(Cálculos!AC689),0,Cálculos!AC689)</f>
        <v>0</v>
      </c>
      <c r="M711" s="41" t="str">
        <f t="shared" si="21"/>
        <v/>
      </c>
    </row>
    <row r="712" spans="2:13" ht="12.75" x14ac:dyDescent="0.2">
      <c r="B712" s="29"/>
      <c r="C712" s="29"/>
      <c r="D712" s="30"/>
      <c r="E712" s="30"/>
      <c r="F712" s="30"/>
      <c r="G712" s="30"/>
      <c r="H712" s="30"/>
      <c r="I712" s="25">
        <f>IF(ISERR(Cálculos!AA690),0,Cálculos!AA690)</f>
        <v>0</v>
      </c>
      <c r="J712" s="25">
        <f>IF(ISERR(Cálculos!AB690),0,Cálculos!AB690)</f>
        <v>0</v>
      </c>
      <c r="K712" s="41" t="str">
        <f t="shared" si="20"/>
        <v/>
      </c>
      <c r="L712" s="25">
        <f>IF(ISERR(Cálculos!AC690),0,Cálculos!AC690)</f>
        <v>0</v>
      </c>
      <c r="M712" s="41" t="str">
        <f t="shared" si="21"/>
        <v/>
      </c>
    </row>
    <row r="713" spans="2:13" ht="12.75" x14ac:dyDescent="0.2">
      <c r="B713" s="29"/>
      <c r="C713" s="29"/>
      <c r="D713" s="30"/>
      <c r="E713" s="30"/>
      <c r="F713" s="30"/>
      <c r="G713" s="30"/>
      <c r="H713" s="30"/>
      <c r="I713" s="25">
        <f>IF(ISERR(Cálculos!AA691),0,Cálculos!AA691)</f>
        <v>0</v>
      </c>
      <c r="J713" s="25">
        <f>IF(ISERR(Cálculos!AB691),0,Cálculos!AB691)</f>
        <v>0</v>
      </c>
      <c r="K713" s="41" t="str">
        <f t="shared" si="20"/>
        <v/>
      </c>
      <c r="L713" s="25">
        <f>IF(ISERR(Cálculos!AC691),0,Cálculos!AC691)</f>
        <v>0</v>
      </c>
      <c r="M713" s="41" t="str">
        <f t="shared" si="21"/>
        <v/>
      </c>
    </row>
    <row r="714" spans="2:13" ht="12.75" x14ac:dyDescent="0.2">
      <c r="B714" s="29"/>
      <c r="C714" s="29"/>
      <c r="D714" s="30"/>
      <c r="E714" s="30"/>
      <c r="F714" s="30"/>
      <c r="G714" s="30"/>
      <c r="H714" s="30"/>
      <c r="I714" s="25">
        <f>IF(ISERR(Cálculos!AA692),0,Cálculos!AA692)</f>
        <v>0</v>
      </c>
      <c r="J714" s="25">
        <f>IF(ISERR(Cálculos!AB692),0,Cálculos!AB692)</f>
        <v>0</v>
      </c>
      <c r="K714" s="41" t="str">
        <f t="shared" si="20"/>
        <v/>
      </c>
      <c r="L714" s="25">
        <f>IF(ISERR(Cálculos!AC692),0,Cálculos!AC692)</f>
        <v>0</v>
      </c>
      <c r="M714" s="41" t="str">
        <f t="shared" si="21"/>
        <v/>
      </c>
    </row>
    <row r="715" spans="2:13" ht="12.75" x14ac:dyDescent="0.2">
      <c r="B715" s="29"/>
      <c r="C715" s="29"/>
      <c r="D715" s="30"/>
      <c r="E715" s="30"/>
      <c r="F715" s="30"/>
      <c r="G715" s="30"/>
      <c r="H715" s="30"/>
      <c r="I715" s="25">
        <f>IF(ISERR(Cálculos!AA693),0,Cálculos!AA693)</f>
        <v>0</v>
      </c>
      <c r="J715" s="25">
        <f>IF(ISERR(Cálculos!AB693),0,Cálculos!AB693)</f>
        <v>0</v>
      </c>
      <c r="K715" s="41" t="str">
        <f t="shared" si="20"/>
        <v/>
      </c>
      <c r="L715" s="25">
        <f>IF(ISERR(Cálculos!AC693),0,Cálculos!AC693)</f>
        <v>0</v>
      </c>
      <c r="M715" s="41" t="str">
        <f t="shared" si="21"/>
        <v/>
      </c>
    </row>
    <row r="716" spans="2:13" ht="12.75" x14ac:dyDescent="0.2">
      <c r="B716" s="29"/>
      <c r="C716" s="29"/>
      <c r="D716" s="30"/>
      <c r="E716" s="30"/>
      <c r="F716" s="30"/>
      <c r="G716" s="30"/>
      <c r="H716" s="30"/>
      <c r="I716" s="25">
        <f>IF(ISERR(Cálculos!AA694),0,Cálculos!AA694)</f>
        <v>0</v>
      </c>
      <c r="J716" s="25">
        <f>IF(ISERR(Cálculos!AB694),0,Cálculos!AB694)</f>
        <v>0</v>
      </c>
      <c r="K716" s="41" t="str">
        <f t="shared" si="20"/>
        <v/>
      </c>
      <c r="L716" s="25">
        <f>IF(ISERR(Cálculos!AC694),0,Cálculos!AC694)</f>
        <v>0</v>
      </c>
      <c r="M716" s="41" t="str">
        <f t="shared" si="21"/>
        <v/>
      </c>
    </row>
    <row r="717" spans="2:13" ht="12.75" x14ac:dyDescent="0.2">
      <c r="B717" s="29"/>
      <c r="C717" s="29"/>
      <c r="D717" s="30"/>
      <c r="E717" s="30"/>
      <c r="F717" s="30"/>
      <c r="G717" s="30"/>
      <c r="H717" s="30"/>
      <c r="I717" s="25">
        <f>IF(ISERR(Cálculos!AA695),0,Cálculos!AA695)</f>
        <v>0</v>
      </c>
      <c r="J717" s="25">
        <f>IF(ISERR(Cálculos!AB695),0,Cálculos!AB695)</f>
        <v>0</v>
      </c>
      <c r="K717" s="41" t="str">
        <f t="shared" si="20"/>
        <v/>
      </c>
      <c r="L717" s="25">
        <f>IF(ISERR(Cálculos!AC695),0,Cálculos!AC695)</f>
        <v>0</v>
      </c>
      <c r="M717" s="41" t="str">
        <f t="shared" si="21"/>
        <v/>
      </c>
    </row>
    <row r="718" spans="2:13" ht="12.75" x14ac:dyDescent="0.2">
      <c r="B718" s="29"/>
      <c r="C718" s="29"/>
      <c r="D718" s="30"/>
      <c r="E718" s="30"/>
      <c r="F718" s="30"/>
      <c r="G718" s="30"/>
      <c r="H718" s="30"/>
      <c r="I718" s="25">
        <f>IF(ISERR(Cálculos!AA696),0,Cálculos!AA696)</f>
        <v>0</v>
      </c>
      <c r="J718" s="25">
        <f>IF(ISERR(Cálculos!AB696),0,Cálculos!AB696)</f>
        <v>0</v>
      </c>
      <c r="K718" s="41" t="str">
        <f t="shared" si="20"/>
        <v/>
      </c>
      <c r="L718" s="25">
        <f>IF(ISERR(Cálculos!AC696),0,Cálculos!AC696)</f>
        <v>0</v>
      </c>
      <c r="M718" s="41" t="str">
        <f t="shared" si="21"/>
        <v/>
      </c>
    </row>
    <row r="719" spans="2:13" ht="12.75" x14ac:dyDescent="0.2">
      <c r="B719" s="29"/>
      <c r="C719" s="29"/>
      <c r="D719" s="30"/>
      <c r="E719" s="30"/>
      <c r="F719" s="30"/>
      <c r="G719" s="30"/>
      <c r="H719" s="30"/>
      <c r="I719" s="25">
        <f>IF(ISERR(Cálculos!AA697),0,Cálculos!AA697)</f>
        <v>0</v>
      </c>
      <c r="J719" s="25">
        <f>IF(ISERR(Cálculos!AB697),0,Cálculos!AB697)</f>
        <v>0</v>
      </c>
      <c r="K719" s="41" t="str">
        <f t="shared" si="20"/>
        <v/>
      </c>
      <c r="L719" s="25">
        <f>IF(ISERR(Cálculos!AC697),0,Cálculos!AC697)</f>
        <v>0</v>
      </c>
      <c r="M719" s="41" t="str">
        <f t="shared" si="21"/>
        <v/>
      </c>
    </row>
    <row r="720" spans="2:13" ht="12.75" x14ac:dyDescent="0.2">
      <c r="B720" s="29"/>
      <c r="C720" s="29"/>
      <c r="D720" s="30"/>
      <c r="E720" s="30"/>
      <c r="F720" s="30"/>
      <c r="G720" s="30"/>
      <c r="H720" s="30"/>
      <c r="I720" s="25">
        <f>IF(ISERR(Cálculos!AA698),0,Cálculos!AA698)</f>
        <v>0</v>
      </c>
      <c r="J720" s="25">
        <f>IF(ISERR(Cálculos!AB698),0,Cálculos!AB698)</f>
        <v>0</v>
      </c>
      <c r="K720" s="41" t="str">
        <f t="shared" si="20"/>
        <v/>
      </c>
      <c r="L720" s="25">
        <f>IF(ISERR(Cálculos!AC698),0,Cálculos!AC698)</f>
        <v>0</v>
      </c>
      <c r="M720" s="41" t="str">
        <f t="shared" si="21"/>
        <v/>
      </c>
    </row>
    <row r="721" spans="2:13" ht="12.75" x14ac:dyDescent="0.2">
      <c r="B721" s="29"/>
      <c r="C721" s="29"/>
      <c r="D721" s="30"/>
      <c r="E721" s="30"/>
      <c r="F721" s="30"/>
      <c r="G721" s="30"/>
      <c r="H721" s="30"/>
      <c r="I721" s="25">
        <f>IF(ISERR(Cálculos!AA699),0,Cálculos!AA699)</f>
        <v>0</v>
      </c>
      <c r="J721" s="25">
        <f>IF(ISERR(Cálculos!AB699),0,Cálculos!AB699)</f>
        <v>0</v>
      </c>
      <c r="K721" s="41" t="str">
        <f t="shared" si="20"/>
        <v/>
      </c>
      <c r="L721" s="25">
        <f>IF(ISERR(Cálculos!AC699),0,Cálculos!AC699)</f>
        <v>0</v>
      </c>
      <c r="M721" s="41" t="str">
        <f t="shared" si="21"/>
        <v/>
      </c>
    </row>
    <row r="722" spans="2:13" ht="12.75" x14ac:dyDescent="0.2">
      <c r="B722" s="29"/>
      <c r="C722" s="29"/>
      <c r="D722" s="30"/>
      <c r="E722" s="30"/>
      <c r="F722" s="30"/>
      <c r="G722" s="30"/>
      <c r="H722" s="30"/>
      <c r="I722" s="25">
        <f>IF(ISERR(Cálculos!AA700),0,Cálculos!AA700)</f>
        <v>0</v>
      </c>
      <c r="J722" s="25">
        <f>IF(ISERR(Cálculos!AB700),0,Cálculos!AB700)</f>
        <v>0</v>
      </c>
      <c r="K722" s="41" t="str">
        <f t="shared" si="20"/>
        <v/>
      </c>
      <c r="L722" s="25">
        <f>IF(ISERR(Cálculos!AC700),0,Cálculos!AC700)</f>
        <v>0</v>
      </c>
      <c r="M722" s="41" t="str">
        <f t="shared" si="21"/>
        <v/>
      </c>
    </row>
    <row r="723" spans="2:13" ht="12.75" x14ac:dyDescent="0.2">
      <c r="B723" s="29"/>
      <c r="C723" s="29"/>
      <c r="D723" s="30"/>
      <c r="E723" s="30"/>
      <c r="F723" s="30"/>
      <c r="G723" s="30"/>
      <c r="H723" s="30"/>
      <c r="I723" s="25">
        <f>IF(ISERR(Cálculos!AA701),0,Cálculos!AA701)</f>
        <v>0</v>
      </c>
      <c r="J723" s="25">
        <f>IF(ISERR(Cálculos!AB701),0,Cálculos!AB701)</f>
        <v>0</v>
      </c>
      <c r="K723" s="41" t="str">
        <f t="shared" si="20"/>
        <v/>
      </c>
      <c r="L723" s="25">
        <f>IF(ISERR(Cálculos!AC701),0,Cálculos!AC701)</f>
        <v>0</v>
      </c>
      <c r="M723" s="41" t="str">
        <f t="shared" si="21"/>
        <v/>
      </c>
    </row>
    <row r="724" spans="2:13" ht="12.75" x14ac:dyDescent="0.2">
      <c r="B724" s="29"/>
      <c r="C724" s="29"/>
      <c r="D724" s="30"/>
      <c r="E724" s="30"/>
      <c r="F724" s="30"/>
      <c r="G724" s="30"/>
      <c r="H724" s="30"/>
      <c r="I724" s="25">
        <f>IF(ISERR(Cálculos!AA702),0,Cálculos!AA702)</f>
        <v>0</v>
      </c>
      <c r="J724" s="25">
        <f>IF(ISERR(Cálculos!AB702),0,Cálculos!AB702)</f>
        <v>0</v>
      </c>
      <c r="K724" s="41" t="str">
        <f t="shared" si="20"/>
        <v/>
      </c>
      <c r="L724" s="25">
        <f>IF(ISERR(Cálculos!AC702),0,Cálculos!AC702)</f>
        <v>0</v>
      </c>
      <c r="M724" s="41" t="str">
        <f t="shared" si="21"/>
        <v/>
      </c>
    </row>
    <row r="725" spans="2:13" ht="12.75" x14ac:dyDescent="0.2">
      <c r="B725" s="29"/>
      <c r="C725" s="29"/>
      <c r="D725" s="30"/>
      <c r="E725" s="30"/>
      <c r="F725" s="30"/>
      <c r="G725" s="30"/>
      <c r="H725" s="30"/>
      <c r="I725" s="25">
        <f>IF(ISERR(Cálculos!AA703),0,Cálculos!AA703)</f>
        <v>0</v>
      </c>
      <c r="J725" s="25">
        <f>IF(ISERR(Cálculos!AB703),0,Cálculos!AB703)</f>
        <v>0</v>
      </c>
      <c r="K725" s="41" t="str">
        <f t="shared" si="20"/>
        <v/>
      </c>
      <c r="L725" s="25">
        <f>IF(ISERR(Cálculos!AC703),0,Cálculos!AC703)</f>
        <v>0</v>
      </c>
      <c r="M725" s="41" t="str">
        <f t="shared" si="21"/>
        <v/>
      </c>
    </row>
    <row r="726" spans="2:13" ht="12.75" x14ac:dyDescent="0.2">
      <c r="B726" s="29"/>
      <c r="C726" s="29"/>
      <c r="D726" s="30"/>
      <c r="E726" s="30"/>
      <c r="F726" s="30"/>
      <c r="G726" s="30"/>
      <c r="H726" s="30"/>
      <c r="I726" s="25">
        <f>IF(ISERR(Cálculos!AA704),0,Cálculos!AA704)</f>
        <v>0</v>
      </c>
      <c r="J726" s="25">
        <f>IF(ISERR(Cálculos!AB704),0,Cálculos!AB704)</f>
        <v>0</v>
      </c>
      <c r="K726" s="41" t="str">
        <f t="shared" si="20"/>
        <v/>
      </c>
      <c r="L726" s="25">
        <f>IF(ISERR(Cálculos!AC704),0,Cálculos!AC704)</f>
        <v>0</v>
      </c>
      <c r="M726" s="41" t="str">
        <f t="shared" si="21"/>
        <v/>
      </c>
    </row>
    <row r="727" spans="2:13" ht="12.75" x14ac:dyDescent="0.2">
      <c r="B727" s="29"/>
      <c r="C727" s="29"/>
      <c r="D727" s="30"/>
      <c r="E727" s="30"/>
      <c r="F727" s="30"/>
      <c r="G727" s="30"/>
      <c r="H727" s="30"/>
      <c r="I727" s="25">
        <f>IF(ISERR(Cálculos!AA705),0,Cálculos!AA705)</f>
        <v>0</v>
      </c>
      <c r="J727" s="25">
        <f>IF(ISERR(Cálculos!AB705),0,Cálculos!AB705)</f>
        <v>0</v>
      </c>
      <c r="K727" s="41" t="str">
        <f t="shared" si="20"/>
        <v/>
      </c>
      <c r="L727" s="25">
        <f>IF(ISERR(Cálculos!AC705),0,Cálculos!AC705)</f>
        <v>0</v>
      </c>
      <c r="M727" s="41" t="str">
        <f t="shared" si="21"/>
        <v/>
      </c>
    </row>
    <row r="728" spans="2:13" ht="12.75" x14ac:dyDescent="0.2">
      <c r="B728" s="29"/>
      <c r="C728" s="29"/>
      <c r="D728" s="30"/>
      <c r="E728" s="30"/>
      <c r="F728" s="30"/>
      <c r="G728" s="30"/>
      <c r="H728" s="30"/>
      <c r="I728" s="25">
        <f>IF(ISERR(Cálculos!AA706),0,Cálculos!AA706)</f>
        <v>0</v>
      </c>
      <c r="J728" s="25">
        <f>IF(ISERR(Cálculos!AB706),0,Cálculos!AB706)</f>
        <v>0</v>
      </c>
      <c r="K728" s="41" t="str">
        <f t="shared" si="20"/>
        <v/>
      </c>
      <c r="L728" s="25">
        <f>IF(ISERR(Cálculos!AC706),0,Cálculos!AC706)</f>
        <v>0</v>
      </c>
      <c r="M728" s="41" t="str">
        <f t="shared" si="21"/>
        <v/>
      </c>
    </row>
    <row r="729" spans="2:13" ht="12.75" x14ac:dyDescent="0.2">
      <c r="B729" s="29"/>
      <c r="C729" s="29"/>
      <c r="D729" s="30"/>
      <c r="E729" s="30"/>
      <c r="F729" s="30"/>
      <c r="G729" s="30"/>
      <c r="H729" s="30"/>
      <c r="I729" s="25">
        <f>IF(ISERR(Cálculos!AA707),0,Cálculos!AA707)</f>
        <v>0</v>
      </c>
      <c r="J729" s="25">
        <f>IF(ISERR(Cálculos!AB707),0,Cálculos!AB707)</f>
        <v>0</v>
      </c>
      <c r="K729" s="41" t="str">
        <f t="shared" si="20"/>
        <v/>
      </c>
      <c r="L729" s="25">
        <f>IF(ISERR(Cálculos!AC707),0,Cálculos!AC707)</f>
        <v>0</v>
      </c>
      <c r="M729" s="41" t="str">
        <f t="shared" si="21"/>
        <v/>
      </c>
    </row>
    <row r="730" spans="2:13" ht="12.75" x14ac:dyDescent="0.2">
      <c r="B730" s="29"/>
      <c r="C730" s="29"/>
      <c r="D730" s="30"/>
      <c r="E730" s="30"/>
      <c r="F730" s="30"/>
      <c r="G730" s="30"/>
      <c r="H730" s="30"/>
      <c r="I730" s="25">
        <f>IF(ISERR(Cálculos!AA708),0,Cálculos!AA708)</f>
        <v>0</v>
      </c>
      <c r="J730" s="25">
        <f>IF(ISERR(Cálculos!AB708),0,Cálculos!AB708)</f>
        <v>0</v>
      </c>
      <c r="K730" s="41" t="str">
        <f t="shared" si="20"/>
        <v/>
      </c>
      <c r="L730" s="25">
        <f>IF(ISERR(Cálculos!AC708),0,Cálculos!AC708)</f>
        <v>0</v>
      </c>
      <c r="M730" s="41" t="str">
        <f t="shared" si="21"/>
        <v/>
      </c>
    </row>
    <row r="731" spans="2:13" ht="12.75" x14ac:dyDescent="0.2">
      <c r="B731" s="29"/>
      <c r="C731" s="29"/>
      <c r="D731" s="30"/>
      <c r="E731" s="30"/>
      <c r="F731" s="30"/>
      <c r="G731" s="30"/>
      <c r="H731" s="30"/>
      <c r="I731" s="25">
        <f>IF(ISERR(Cálculos!AA709),0,Cálculos!AA709)</f>
        <v>0</v>
      </c>
      <c r="J731" s="25">
        <f>IF(ISERR(Cálculos!AB709),0,Cálculos!AB709)</f>
        <v>0</v>
      </c>
      <c r="K731" s="41" t="str">
        <f t="shared" si="20"/>
        <v/>
      </c>
      <c r="L731" s="25">
        <f>IF(ISERR(Cálculos!AC709),0,Cálculos!AC709)</f>
        <v>0</v>
      </c>
      <c r="M731" s="41" t="str">
        <f t="shared" si="21"/>
        <v/>
      </c>
    </row>
    <row r="732" spans="2:13" ht="12.75" x14ac:dyDescent="0.2">
      <c r="B732" s="29"/>
      <c r="C732" s="29"/>
      <c r="D732" s="30"/>
      <c r="E732" s="30"/>
      <c r="F732" s="30"/>
      <c r="G732" s="30"/>
      <c r="H732" s="30"/>
      <c r="I732" s="25">
        <f>IF(ISERR(Cálculos!AA710),0,Cálculos!AA710)</f>
        <v>0</v>
      </c>
      <c r="J732" s="25">
        <f>IF(ISERR(Cálculos!AB710),0,Cálculos!AB710)</f>
        <v>0</v>
      </c>
      <c r="K732" s="41" t="str">
        <f t="shared" si="20"/>
        <v/>
      </c>
      <c r="L732" s="25">
        <f>IF(ISERR(Cálculos!AC710),0,Cálculos!AC710)</f>
        <v>0</v>
      </c>
      <c r="M732" s="41" t="str">
        <f t="shared" si="21"/>
        <v/>
      </c>
    </row>
    <row r="733" spans="2:13" ht="12.75" x14ac:dyDescent="0.2">
      <c r="B733" s="29"/>
      <c r="C733" s="29"/>
      <c r="D733" s="30"/>
      <c r="E733" s="30"/>
      <c r="F733" s="30"/>
      <c r="G733" s="30"/>
      <c r="H733" s="30"/>
      <c r="I733" s="25">
        <f>IF(ISERR(Cálculos!AA711),0,Cálculos!AA711)</f>
        <v>0</v>
      </c>
      <c r="J733" s="25">
        <f>IF(ISERR(Cálculos!AB711),0,Cálculos!AB711)</f>
        <v>0</v>
      </c>
      <c r="K733" s="41" t="str">
        <f t="shared" ref="K733:K796" si="22">IF(ISERR(J733/I733),"",J733/I733)</f>
        <v/>
      </c>
      <c r="L733" s="25">
        <f>IF(ISERR(Cálculos!AC711),0,Cálculos!AC711)</f>
        <v>0</v>
      </c>
      <c r="M733" s="41" t="str">
        <f t="shared" ref="M733:M796" si="23">IF(ISERR(L733/I733),"",L733/I733)</f>
        <v/>
      </c>
    </row>
    <row r="734" spans="2:13" ht="12.75" x14ac:dyDescent="0.2">
      <c r="B734" s="29"/>
      <c r="C734" s="29"/>
      <c r="D734" s="30"/>
      <c r="E734" s="30"/>
      <c r="F734" s="30"/>
      <c r="G734" s="30"/>
      <c r="H734" s="30"/>
      <c r="I734" s="25">
        <f>IF(ISERR(Cálculos!AA712),0,Cálculos!AA712)</f>
        <v>0</v>
      </c>
      <c r="J734" s="25">
        <f>IF(ISERR(Cálculos!AB712),0,Cálculos!AB712)</f>
        <v>0</v>
      </c>
      <c r="K734" s="41" t="str">
        <f t="shared" si="22"/>
        <v/>
      </c>
      <c r="L734" s="25">
        <f>IF(ISERR(Cálculos!AC712),0,Cálculos!AC712)</f>
        <v>0</v>
      </c>
      <c r="M734" s="41" t="str">
        <f t="shared" si="23"/>
        <v/>
      </c>
    </row>
    <row r="735" spans="2:13" ht="12.75" x14ac:dyDescent="0.2">
      <c r="B735" s="29"/>
      <c r="C735" s="29"/>
      <c r="D735" s="30"/>
      <c r="E735" s="30"/>
      <c r="F735" s="30"/>
      <c r="G735" s="30"/>
      <c r="H735" s="30"/>
      <c r="I735" s="25">
        <f>IF(ISERR(Cálculos!AA713),0,Cálculos!AA713)</f>
        <v>0</v>
      </c>
      <c r="J735" s="25">
        <f>IF(ISERR(Cálculos!AB713),0,Cálculos!AB713)</f>
        <v>0</v>
      </c>
      <c r="K735" s="41" t="str">
        <f t="shared" si="22"/>
        <v/>
      </c>
      <c r="L735" s="25">
        <f>IF(ISERR(Cálculos!AC713),0,Cálculos!AC713)</f>
        <v>0</v>
      </c>
      <c r="M735" s="41" t="str">
        <f t="shared" si="23"/>
        <v/>
      </c>
    </row>
    <row r="736" spans="2:13" ht="12.75" x14ac:dyDescent="0.2">
      <c r="B736" s="29"/>
      <c r="C736" s="29"/>
      <c r="D736" s="30"/>
      <c r="E736" s="30"/>
      <c r="F736" s="30"/>
      <c r="G736" s="30"/>
      <c r="H736" s="30"/>
      <c r="I736" s="25">
        <f>IF(ISERR(Cálculos!AA714),0,Cálculos!AA714)</f>
        <v>0</v>
      </c>
      <c r="J736" s="25">
        <f>IF(ISERR(Cálculos!AB714),0,Cálculos!AB714)</f>
        <v>0</v>
      </c>
      <c r="K736" s="41" t="str">
        <f t="shared" si="22"/>
        <v/>
      </c>
      <c r="L736" s="25">
        <f>IF(ISERR(Cálculos!AC714),0,Cálculos!AC714)</f>
        <v>0</v>
      </c>
      <c r="M736" s="41" t="str">
        <f t="shared" si="23"/>
        <v/>
      </c>
    </row>
    <row r="737" spans="2:13" ht="12.75" x14ac:dyDescent="0.2">
      <c r="B737" s="29"/>
      <c r="C737" s="29"/>
      <c r="D737" s="30"/>
      <c r="E737" s="30"/>
      <c r="F737" s="30"/>
      <c r="G737" s="30"/>
      <c r="H737" s="30"/>
      <c r="I737" s="25">
        <f>IF(ISERR(Cálculos!AA715),0,Cálculos!AA715)</f>
        <v>0</v>
      </c>
      <c r="J737" s="25">
        <f>IF(ISERR(Cálculos!AB715),0,Cálculos!AB715)</f>
        <v>0</v>
      </c>
      <c r="K737" s="41" t="str">
        <f t="shared" si="22"/>
        <v/>
      </c>
      <c r="L737" s="25">
        <f>IF(ISERR(Cálculos!AC715),0,Cálculos!AC715)</f>
        <v>0</v>
      </c>
      <c r="M737" s="41" t="str">
        <f t="shared" si="23"/>
        <v/>
      </c>
    </row>
    <row r="738" spans="2:13" ht="12.75" x14ac:dyDescent="0.2">
      <c r="B738" s="29"/>
      <c r="C738" s="29"/>
      <c r="D738" s="30"/>
      <c r="E738" s="30"/>
      <c r="F738" s="30"/>
      <c r="G738" s="30"/>
      <c r="H738" s="30"/>
      <c r="I738" s="25">
        <f>IF(ISERR(Cálculos!AA716),0,Cálculos!AA716)</f>
        <v>0</v>
      </c>
      <c r="J738" s="25">
        <f>IF(ISERR(Cálculos!AB716),0,Cálculos!AB716)</f>
        <v>0</v>
      </c>
      <c r="K738" s="41" t="str">
        <f t="shared" si="22"/>
        <v/>
      </c>
      <c r="L738" s="25">
        <f>IF(ISERR(Cálculos!AC716),0,Cálculos!AC716)</f>
        <v>0</v>
      </c>
      <c r="M738" s="41" t="str">
        <f t="shared" si="23"/>
        <v/>
      </c>
    </row>
    <row r="739" spans="2:13" ht="12.75" x14ac:dyDescent="0.2">
      <c r="B739" s="29"/>
      <c r="C739" s="29"/>
      <c r="D739" s="30"/>
      <c r="E739" s="30"/>
      <c r="F739" s="30"/>
      <c r="G739" s="30"/>
      <c r="H739" s="30"/>
      <c r="I739" s="25">
        <f>IF(ISERR(Cálculos!AA717),0,Cálculos!AA717)</f>
        <v>0</v>
      </c>
      <c r="J739" s="25">
        <f>IF(ISERR(Cálculos!AB717),0,Cálculos!AB717)</f>
        <v>0</v>
      </c>
      <c r="K739" s="41" t="str">
        <f t="shared" si="22"/>
        <v/>
      </c>
      <c r="L739" s="25">
        <f>IF(ISERR(Cálculos!AC717),0,Cálculos!AC717)</f>
        <v>0</v>
      </c>
      <c r="M739" s="41" t="str">
        <f t="shared" si="23"/>
        <v/>
      </c>
    </row>
    <row r="740" spans="2:13" ht="12.75" x14ac:dyDescent="0.2">
      <c r="B740" s="29"/>
      <c r="C740" s="29"/>
      <c r="D740" s="30"/>
      <c r="E740" s="30"/>
      <c r="F740" s="30"/>
      <c r="G740" s="30"/>
      <c r="H740" s="30"/>
      <c r="I740" s="25">
        <f>IF(ISERR(Cálculos!AA718),0,Cálculos!AA718)</f>
        <v>0</v>
      </c>
      <c r="J740" s="25">
        <f>IF(ISERR(Cálculos!AB718),0,Cálculos!AB718)</f>
        <v>0</v>
      </c>
      <c r="K740" s="41" t="str">
        <f t="shared" si="22"/>
        <v/>
      </c>
      <c r="L740" s="25">
        <f>IF(ISERR(Cálculos!AC718),0,Cálculos!AC718)</f>
        <v>0</v>
      </c>
      <c r="M740" s="41" t="str">
        <f t="shared" si="23"/>
        <v/>
      </c>
    </row>
    <row r="741" spans="2:13" ht="12.75" x14ac:dyDescent="0.2">
      <c r="B741" s="29"/>
      <c r="C741" s="29"/>
      <c r="D741" s="30"/>
      <c r="E741" s="30"/>
      <c r="F741" s="30"/>
      <c r="G741" s="30"/>
      <c r="H741" s="30"/>
      <c r="I741" s="25">
        <f>IF(ISERR(Cálculos!AA719),0,Cálculos!AA719)</f>
        <v>0</v>
      </c>
      <c r="J741" s="25">
        <f>IF(ISERR(Cálculos!AB719),0,Cálculos!AB719)</f>
        <v>0</v>
      </c>
      <c r="K741" s="41" t="str">
        <f t="shared" si="22"/>
        <v/>
      </c>
      <c r="L741" s="25">
        <f>IF(ISERR(Cálculos!AC719),0,Cálculos!AC719)</f>
        <v>0</v>
      </c>
      <c r="M741" s="41" t="str">
        <f t="shared" si="23"/>
        <v/>
      </c>
    </row>
    <row r="742" spans="2:13" ht="12.75" x14ac:dyDescent="0.2">
      <c r="B742" s="29"/>
      <c r="C742" s="29"/>
      <c r="D742" s="30"/>
      <c r="E742" s="30"/>
      <c r="F742" s="30"/>
      <c r="G742" s="30"/>
      <c r="H742" s="30"/>
      <c r="I742" s="25">
        <f>IF(ISERR(Cálculos!AA720),0,Cálculos!AA720)</f>
        <v>0</v>
      </c>
      <c r="J742" s="25">
        <f>IF(ISERR(Cálculos!AB720),0,Cálculos!AB720)</f>
        <v>0</v>
      </c>
      <c r="K742" s="41" t="str">
        <f t="shared" si="22"/>
        <v/>
      </c>
      <c r="L742" s="25">
        <f>IF(ISERR(Cálculos!AC720),0,Cálculos!AC720)</f>
        <v>0</v>
      </c>
      <c r="M742" s="41" t="str">
        <f t="shared" si="23"/>
        <v/>
      </c>
    </row>
    <row r="743" spans="2:13" ht="12.75" x14ac:dyDescent="0.2">
      <c r="B743" s="29"/>
      <c r="C743" s="29"/>
      <c r="D743" s="30"/>
      <c r="E743" s="30"/>
      <c r="F743" s="30"/>
      <c r="G743" s="30"/>
      <c r="H743" s="30"/>
      <c r="I743" s="25">
        <f>IF(ISERR(Cálculos!AA721),0,Cálculos!AA721)</f>
        <v>0</v>
      </c>
      <c r="J743" s="25">
        <f>IF(ISERR(Cálculos!AB721),0,Cálculos!AB721)</f>
        <v>0</v>
      </c>
      <c r="K743" s="41" t="str">
        <f t="shared" si="22"/>
        <v/>
      </c>
      <c r="L743" s="25">
        <f>IF(ISERR(Cálculos!AC721),0,Cálculos!AC721)</f>
        <v>0</v>
      </c>
      <c r="M743" s="41" t="str">
        <f t="shared" si="23"/>
        <v/>
      </c>
    </row>
    <row r="744" spans="2:13" ht="12.75" x14ac:dyDescent="0.2">
      <c r="B744" s="29"/>
      <c r="C744" s="29"/>
      <c r="D744" s="30"/>
      <c r="E744" s="30"/>
      <c r="F744" s="30"/>
      <c r="G744" s="30"/>
      <c r="H744" s="30"/>
      <c r="I744" s="25">
        <f>IF(ISERR(Cálculos!AA722),0,Cálculos!AA722)</f>
        <v>0</v>
      </c>
      <c r="J744" s="25">
        <f>IF(ISERR(Cálculos!AB722),0,Cálculos!AB722)</f>
        <v>0</v>
      </c>
      <c r="K744" s="41" t="str">
        <f t="shared" si="22"/>
        <v/>
      </c>
      <c r="L744" s="25">
        <f>IF(ISERR(Cálculos!AC722),0,Cálculos!AC722)</f>
        <v>0</v>
      </c>
      <c r="M744" s="41" t="str">
        <f t="shared" si="23"/>
        <v/>
      </c>
    </row>
    <row r="745" spans="2:13" ht="12.75" x14ac:dyDescent="0.2">
      <c r="B745" s="29"/>
      <c r="C745" s="29"/>
      <c r="D745" s="30"/>
      <c r="E745" s="30"/>
      <c r="F745" s="30"/>
      <c r="G745" s="30"/>
      <c r="H745" s="30"/>
      <c r="I745" s="25">
        <f>IF(ISERR(Cálculos!AA723),0,Cálculos!AA723)</f>
        <v>0</v>
      </c>
      <c r="J745" s="25">
        <f>IF(ISERR(Cálculos!AB723),0,Cálculos!AB723)</f>
        <v>0</v>
      </c>
      <c r="K745" s="41" t="str">
        <f t="shared" si="22"/>
        <v/>
      </c>
      <c r="L745" s="25">
        <f>IF(ISERR(Cálculos!AC723),0,Cálculos!AC723)</f>
        <v>0</v>
      </c>
      <c r="M745" s="41" t="str">
        <f t="shared" si="23"/>
        <v/>
      </c>
    </row>
    <row r="746" spans="2:13" ht="12.75" x14ac:dyDescent="0.2">
      <c r="B746" s="29"/>
      <c r="C746" s="29"/>
      <c r="D746" s="30"/>
      <c r="E746" s="30"/>
      <c r="F746" s="30"/>
      <c r="G746" s="30"/>
      <c r="H746" s="30"/>
      <c r="I746" s="25">
        <f>IF(ISERR(Cálculos!AA724),0,Cálculos!AA724)</f>
        <v>0</v>
      </c>
      <c r="J746" s="25">
        <f>IF(ISERR(Cálculos!AB724),0,Cálculos!AB724)</f>
        <v>0</v>
      </c>
      <c r="K746" s="41" t="str">
        <f t="shared" si="22"/>
        <v/>
      </c>
      <c r="L746" s="25">
        <f>IF(ISERR(Cálculos!AC724),0,Cálculos!AC724)</f>
        <v>0</v>
      </c>
      <c r="M746" s="41" t="str">
        <f t="shared" si="23"/>
        <v/>
      </c>
    </row>
    <row r="747" spans="2:13" ht="12.75" x14ac:dyDescent="0.2">
      <c r="B747" s="29"/>
      <c r="C747" s="29"/>
      <c r="D747" s="30"/>
      <c r="E747" s="30"/>
      <c r="F747" s="30"/>
      <c r="G747" s="30"/>
      <c r="H747" s="30"/>
      <c r="I747" s="25">
        <f>IF(ISERR(Cálculos!AA725),0,Cálculos!AA725)</f>
        <v>0</v>
      </c>
      <c r="J747" s="25">
        <f>IF(ISERR(Cálculos!AB725),0,Cálculos!AB725)</f>
        <v>0</v>
      </c>
      <c r="K747" s="41" t="str">
        <f t="shared" si="22"/>
        <v/>
      </c>
      <c r="L747" s="25">
        <f>IF(ISERR(Cálculos!AC725),0,Cálculos!AC725)</f>
        <v>0</v>
      </c>
      <c r="M747" s="41" t="str">
        <f t="shared" si="23"/>
        <v/>
      </c>
    </row>
    <row r="748" spans="2:13" ht="12.75" x14ac:dyDescent="0.2">
      <c r="B748" s="29"/>
      <c r="C748" s="29"/>
      <c r="D748" s="30"/>
      <c r="E748" s="30"/>
      <c r="F748" s="30"/>
      <c r="G748" s="30"/>
      <c r="H748" s="30"/>
      <c r="I748" s="25">
        <f>IF(ISERR(Cálculos!AA726),0,Cálculos!AA726)</f>
        <v>0</v>
      </c>
      <c r="J748" s="25">
        <f>IF(ISERR(Cálculos!AB726),0,Cálculos!AB726)</f>
        <v>0</v>
      </c>
      <c r="K748" s="41" t="str">
        <f t="shared" si="22"/>
        <v/>
      </c>
      <c r="L748" s="25">
        <f>IF(ISERR(Cálculos!AC726),0,Cálculos!AC726)</f>
        <v>0</v>
      </c>
      <c r="M748" s="41" t="str">
        <f t="shared" si="23"/>
        <v/>
      </c>
    </row>
    <row r="749" spans="2:13" ht="12.75" x14ac:dyDescent="0.2">
      <c r="B749" s="29"/>
      <c r="C749" s="29"/>
      <c r="D749" s="30"/>
      <c r="E749" s="30"/>
      <c r="F749" s="30"/>
      <c r="G749" s="30"/>
      <c r="H749" s="30"/>
      <c r="I749" s="25">
        <f>IF(ISERR(Cálculos!AA727),0,Cálculos!AA727)</f>
        <v>0</v>
      </c>
      <c r="J749" s="25">
        <f>IF(ISERR(Cálculos!AB727),0,Cálculos!AB727)</f>
        <v>0</v>
      </c>
      <c r="K749" s="41" t="str">
        <f t="shared" si="22"/>
        <v/>
      </c>
      <c r="L749" s="25">
        <f>IF(ISERR(Cálculos!AC727),0,Cálculos!AC727)</f>
        <v>0</v>
      </c>
      <c r="M749" s="41" t="str">
        <f t="shared" si="23"/>
        <v/>
      </c>
    </row>
    <row r="750" spans="2:13" ht="12.75" x14ac:dyDescent="0.2">
      <c r="B750" s="29"/>
      <c r="C750" s="29"/>
      <c r="D750" s="30"/>
      <c r="E750" s="30"/>
      <c r="F750" s="30"/>
      <c r="G750" s="30"/>
      <c r="H750" s="30"/>
      <c r="I750" s="25">
        <f>IF(ISERR(Cálculos!AA728),0,Cálculos!AA728)</f>
        <v>0</v>
      </c>
      <c r="J750" s="25">
        <f>IF(ISERR(Cálculos!AB728),0,Cálculos!AB728)</f>
        <v>0</v>
      </c>
      <c r="K750" s="41" t="str">
        <f t="shared" si="22"/>
        <v/>
      </c>
      <c r="L750" s="25">
        <f>IF(ISERR(Cálculos!AC728),0,Cálculos!AC728)</f>
        <v>0</v>
      </c>
      <c r="M750" s="41" t="str">
        <f t="shared" si="23"/>
        <v/>
      </c>
    </row>
    <row r="751" spans="2:13" ht="12.75" x14ac:dyDescent="0.2">
      <c r="B751" s="29"/>
      <c r="C751" s="29"/>
      <c r="D751" s="30"/>
      <c r="E751" s="30"/>
      <c r="F751" s="30"/>
      <c r="G751" s="30"/>
      <c r="H751" s="30"/>
      <c r="I751" s="25">
        <f>IF(ISERR(Cálculos!AA729),0,Cálculos!AA729)</f>
        <v>0</v>
      </c>
      <c r="J751" s="25">
        <f>IF(ISERR(Cálculos!AB729),0,Cálculos!AB729)</f>
        <v>0</v>
      </c>
      <c r="K751" s="41" t="str">
        <f t="shared" si="22"/>
        <v/>
      </c>
      <c r="L751" s="25">
        <f>IF(ISERR(Cálculos!AC729),0,Cálculos!AC729)</f>
        <v>0</v>
      </c>
      <c r="M751" s="41" t="str">
        <f t="shared" si="23"/>
        <v/>
      </c>
    </row>
    <row r="752" spans="2:13" ht="12.75" x14ac:dyDescent="0.2">
      <c r="B752" s="29"/>
      <c r="C752" s="29"/>
      <c r="D752" s="30"/>
      <c r="E752" s="30"/>
      <c r="F752" s="30"/>
      <c r="G752" s="30"/>
      <c r="H752" s="30"/>
      <c r="I752" s="25">
        <f>IF(ISERR(Cálculos!AA730),0,Cálculos!AA730)</f>
        <v>0</v>
      </c>
      <c r="J752" s="25">
        <f>IF(ISERR(Cálculos!AB730),0,Cálculos!AB730)</f>
        <v>0</v>
      </c>
      <c r="K752" s="41" t="str">
        <f t="shared" si="22"/>
        <v/>
      </c>
      <c r="L752" s="25">
        <f>IF(ISERR(Cálculos!AC730),0,Cálculos!AC730)</f>
        <v>0</v>
      </c>
      <c r="M752" s="41" t="str">
        <f t="shared" si="23"/>
        <v/>
      </c>
    </row>
    <row r="753" spans="2:13" ht="12.75" x14ac:dyDescent="0.2">
      <c r="B753" s="29"/>
      <c r="C753" s="29"/>
      <c r="D753" s="30"/>
      <c r="E753" s="30"/>
      <c r="F753" s="30"/>
      <c r="G753" s="30"/>
      <c r="H753" s="30"/>
      <c r="I753" s="25">
        <f>IF(ISERR(Cálculos!AA731),0,Cálculos!AA731)</f>
        <v>0</v>
      </c>
      <c r="J753" s="25">
        <f>IF(ISERR(Cálculos!AB731),0,Cálculos!AB731)</f>
        <v>0</v>
      </c>
      <c r="K753" s="41" t="str">
        <f t="shared" si="22"/>
        <v/>
      </c>
      <c r="L753" s="25">
        <f>IF(ISERR(Cálculos!AC731),0,Cálculos!AC731)</f>
        <v>0</v>
      </c>
      <c r="M753" s="41" t="str">
        <f t="shared" si="23"/>
        <v/>
      </c>
    </row>
    <row r="754" spans="2:13" ht="12.75" x14ac:dyDescent="0.2">
      <c r="B754" s="29"/>
      <c r="C754" s="29"/>
      <c r="D754" s="30"/>
      <c r="E754" s="30"/>
      <c r="F754" s="30"/>
      <c r="G754" s="30"/>
      <c r="H754" s="30"/>
      <c r="I754" s="25">
        <f>IF(ISERR(Cálculos!AA732),0,Cálculos!AA732)</f>
        <v>0</v>
      </c>
      <c r="J754" s="25">
        <f>IF(ISERR(Cálculos!AB732),0,Cálculos!AB732)</f>
        <v>0</v>
      </c>
      <c r="K754" s="41" t="str">
        <f t="shared" si="22"/>
        <v/>
      </c>
      <c r="L754" s="25">
        <f>IF(ISERR(Cálculos!AC732),0,Cálculos!AC732)</f>
        <v>0</v>
      </c>
      <c r="M754" s="41" t="str">
        <f t="shared" si="23"/>
        <v/>
      </c>
    </row>
    <row r="755" spans="2:13" ht="12.75" x14ac:dyDescent="0.2">
      <c r="B755" s="29"/>
      <c r="C755" s="29"/>
      <c r="D755" s="30"/>
      <c r="E755" s="30"/>
      <c r="F755" s="30"/>
      <c r="G755" s="30"/>
      <c r="H755" s="30"/>
      <c r="I755" s="25">
        <f>IF(ISERR(Cálculos!AA733),0,Cálculos!AA733)</f>
        <v>0</v>
      </c>
      <c r="J755" s="25">
        <f>IF(ISERR(Cálculos!AB733),0,Cálculos!AB733)</f>
        <v>0</v>
      </c>
      <c r="K755" s="41" t="str">
        <f t="shared" si="22"/>
        <v/>
      </c>
      <c r="L755" s="25">
        <f>IF(ISERR(Cálculos!AC733),0,Cálculos!AC733)</f>
        <v>0</v>
      </c>
      <c r="M755" s="41" t="str">
        <f t="shared" si="23"/>
        <v/>
      </c>
    </row>
    <row r="756" spans="2:13" ht="12.75" x14ac:dyDescent="0.2">
      <c r="B756" s="29"/>
      <c r="C756" s="29"/>
      <c r="D756" s="30"/>
      <c r="E756" s="30"/>
      <c r="F756" s="30"/>
      <c r="G756" s="30"/>
      <c r="H756" s="30"/>
      <c r="I756" s="25">
        <f>IF(ISERR(Cálculos!AA734),0,Cálculos!AA734)</f>
        <v>0</v>
      </c>
      <c r="J756" s="25">
        <f>IF(ISERR(Cálculos!AB734),0,Cálculos!AB734)</f>
        <v>0</v>
      </c>
      <c r="K756" s="41" t="str">
        <f t="shared" si="22"/>
        <v/>
      </c>
      <c r="L756" s="25">
        <f>IF(ISERR(Cálculos!AC734),0,Cálculos!AC734)</f>
        <v>0</v>
      </c>
      <c r="M756" s="41" t="str">
        <f t="shared" si="23"/>
        <v/>
      </c>
    </row>
    <row r="757" spans="2:13" ht="12.75" x14ac:dyDescent="0.2">
      <c r="B757" s="29"/>
      <c r="C757" s="29"/>
      <c r="D757" s="30"/>
      <c r="E757" s="30"/>
      <c r="F757" s="30"/>
      <c r="G757" s="30"/>
      <c r="H757" s="30"/>
      <c r="I757" s="25">
        <f>IF(ISERR(Cálculos!AA735),0,Cálculos!AA735)</f>
        <v>0</v>
      </c>
      <c r="J757" s="25">
        <f>IF(ISERR(Cálculos!AB735),0,Cálculos!AB735)</f>
        <v>0</v>
      </c>
      <c r="K757" s="41" t="str">
        <f t="shared" si="22"/>
        <v/>
      </c>
      <c r="L757" s="25">
        <f>IF(ISERR(Cálculos!AC735),0,Cálculos!AC735)</f>
        <v>0</v>
      </c>
      <c r="M757" s="41" t="str">
        <f t="shared" si="23"/>
        <v/>
      </c>
    </row>
    <row r="758" spans="2:13" ht="12.75" x14ac:dyDescent="0.2">
      <c r="B758" s="29"/>
      <c r="C758" s="29"/>
      <c r="D758" s="30"/>
      <c r="E758" s="30"/>
      <c r="F758" s="30"/>
      <c r="G758" s="30"/>
      <c r="H758" s="30"/>
      <c r="I758" s="25">
        <f>IF(ISERR(Cálculos!AA736),0,Cálculos!AA736)</f>
        <v>0</v>
      </c>
      <c r="J758" s="25">
        <f>IF(ISERR(Cálculos!AB736),0,Cálculos!AB736)</f>
        <v>0</v>
      </c>
      <c r="K758" s="41" t="str">
        <f t="shared" si="22"/>
        <v/>
      </c>
      <c r="L758" s="25">
        <f>IF(ISERR(Cálculos!AC736),0,Cálculos!AC736)</f>
        <v>0</v>
      </c>
      <c r="M758" s="41" t="str">
        <f t="shared" si="23"/>
        <v/>
      </c>
    </row>
    <row r="759" spans="2:13" ht="12.75" x14ac:dyDescent="0.2">
      <c r="B759" s="29"/>
      <c r="C759" s="29"/>
      <c r="D759" s="30"/>
      <c r="E759" s="30"/>
      <c r="F759" s="30"/>
      <c r="G759" s="30"/>
      <c r="H759" s="30"/>
      <c r="I759" s="25">
        <f>IF(ISERR(Cálculos!AA737),0,Cálculos!AA737)</f>
        <v>0</v>
      </c>
      <c r="J759" s="25">
        <f>IF(ISERR(Cálculos!AB737),0,Cálculos!AB737)</f>
        <v>0</v>
      </c>
      <c r="K759" s="41" t="str">
        <f t="shared" si="22"/>
        <v/>
      </c>
      <c r="L759" s="25">
        <f>IF(ISERR(Cálculos!AC737),0,Cálculos!AC737)</f>
        <v>0</v>
      </c>
      <c r="M759" s="41" t="str">
        <f t="shared" si="23"/>
        <v/>
      </c>
    </row>
    <row r="760" spans="2:13" ht="12.75" x14ac:dyDescent="0.2">
      <c r="B760" s="29"/>
      <c r="C760" s="29"/>
      <c r="D760" s="30"/>
      <c r="E760" s="30"/>
      <c r="F760" s="30"/>
      <c r="G760" s="30"/>
      <c r="H760" s="30"/>
      <c r="I760" s="25">
        <f>IF(ISERR(Cálculos!AA738),0,Cálculos!AA738)</f>
        <v>0</v>
      </c>
      <c r="J760" s="25">
        <f>IF(ISERR(Cálculos!AB738),0,Cálculos!AB738)</f>
        <v>0</v>
      </c>
      <c r="K760" s="41" t="str">
        <f t="shared" si="22"/>
        <v/>
      </c>
      <c r="L760" s="25">
        <f>IF(ISERR(Cálculos!AC738),0,Cálculos!AC738)</f>
        <v>0</v>
      </c>
      <c r="M760" s="41" t="str">
        <f t="shared" si="23"/>
        <v/>
      </c>
    </row>
    <row r="761" spans="2:13" ht="12.75" x14ac:dyDescent="0.2">
      <c r="B761" s="29"/>
      <c r="C761" s="29"/>
      <c r="D761" s="30"/>
      <c r="E761" s="30"/>
      <c r="F761" s="30"/>
      <c r="G761" s="30"/>
      <c r="H761" s="30"/>
      <c r="I761" s="25">
        <f>IF(ISERR(Cálculos!AA739),0,Cálculos!AA739)</f>
        <v>0</v>
      </c>
      <c r="J761" s="25">
        <f>IF(ISERR(Cálculos!AB739),0,Cálculos!AB739)</f>
        <v>0</v>
      </c>
      <c r="K761" s="41" t="str">
        <f t="shared" si="22"/>
        <v/>
      </c>
      <c r="L761" s="25">
        <f>IF(ISERR(Cálculos!AC739),0,Cálculos!AC739)</f>
        <v>0</v>
      </c>
      <c r="M761" s="41" t="str">
        <f t="shared" si="23"/>
        <v/>
      </c>
    </row>
    <row r="762" spans="2:13" ht="12.75" x14ac:dyDescent="0.2">
      <c r="B762" s="29"/>
      <c r="C762" s="29"/>
      <c r="D762" s="30"/>
      <c r="E762" s="30"/>
      <c r="F762" s="30"/>
      <c r="G762" s="30"/>
      <c r="H762" s="30"/>
      <c r="I762" s="25">
        <f>IF(ISERR(Cálculos!AA740),0,Cálculos!AA740)</f>
        <v>0</v>
      </c>
      <c r="J762" s="25">
        <f>IF(ISERR(Cálculos!AB740),0,Cálculos!AB740)</f>
        <v>0</v>
      </c>
      <c r="K762" s="41" t="str">
        <f t="shared" si="22"/>
        <v/>
      </c>
      <c r="L762" s="25">
        <f>IF(ISERR(Cálculos!AC740),0,Cálculos!AC740)</f>
        <v>0</v>
      </c>
      <c r="M762" s="41" t="str">
        <f t="shared" si="23"/>
        <v/>
      </c>
    </row>
    <row r="763" spans="2:13" ht="12.75" x14ac:dyDescent="0.2">
      <c r="B763" s="29"/>
      <c r="C763" s="29"/>
      <c r="D763" s="30"/>
      <c r="E763" s="30"/>
      <c r="F763" s="30"/>
      <c r="G763" s="30"/>
      <c r="H763" s="30"/>
      <c r="I763" s="25">
        <f>IF(ISERR(Cálculos!AA741),0,Cálculos!AA741)</f>
        <v>0</v>
      </c>
      <c r="J763" s="25">
        <f>IF(ISERR(Cálculos!AB741),0,Cálculos!AB741)</f>
        <v>0</v>
      </c>
      <c r="K763" s="41" t="str">
        <f t="shared" si="22"/>
        <v/>
      </c>
      <c r="L763" s="25">
        <f>IF(ISERR(Cálculos!AC741),0,Cálculos!AC741)</f>
        <v>0</v>
      </c>
      <c r="M763" s="41" t="str">
        <f t="shared" si="23"/>
        <v/>
      </c>
    </row>
    <row r="764" spans="2:13" ht="12.75" x14ac:dyDescent="0.2">
      <c r="B764" s="29"/>
      <c r="C764" s="29"/>
      <c r="D764" s="30"/>
      <c r="E764" s="30"/>
      <c r="F764" s="30"/>
      <c r="G764" s="30"/>
      <c r="H764" s="30"/>
      <c r="I764" s="25">
        <f>IF(ISERR(Cálculos!AA742),0,Cálculos!AA742)</f>
        <v>0</v>
      </c>
      <c r="J764" s="25">
        <f>IF(ISERR(Cálculos!AB742),0,Cálculos!AB742)</f>
        <v>0</v>
      </c>
      <c r="K764" s="41" t="str">
        <f t="shared" si="22"/>
        <v/>
      </c>
      <c r="L764" s="25">
        <f>IF(ISERR(Cálculos!AC742),0,Cálculos!AC742)</f>
        <v>0</v>
      </c>
      <c r="M764" s="41" t="str">
        <f t="shared" si="23"/>
        <v/>
      </c>
    </row>
    <row r="765" spans="2:13" ht="12.75" x14ac:dyDescent="0.2">
      <c r="B765" s="29"/>
      <c r="C765" s="29"/>
      <c r="D765" s="30"/>
      <c r="E765" s="30"/>
      <c r="F765" s="30"/>
      <c r="G765" s="30"/>
      <c r="H765" s="30"/>
      <c r="I765" s="25">
        <f>IF(ISERR(Cálculos!AA743),0,Cálculos!AA743)</f>
        <v>0</v>
      </c>
      <c r="J765" s="25">
        <f>IF(ISERR(Cálculos!AB743),0,Cálculos!AB743)</f>
        <v>0</v>
      </c>
      <c r="K765" s="41" t="str">
        <f t="shared" si="22"/>
        <v/>
      </c>
      <c r="L765" s="25">
        <f>IF(ISERR(Cálculos!AC743),0,Cálculos!AC743)</f>
        <v>0</v>
      </c>
      <c r="M765" s="41" t="str">
        <f t="shared" si="23"/>
        <v/>
      </c>
    </row>
    <row r="766" spans="2:13" ht="12.75" x14ac:dyDescent="0.2">
      <c r="B766" s="29"/>
      <c r="C766" s="29"/>
      <c r="D766" s="30"/>
      <c r="E766" s="30"/>
      <c r="F766" s="30"/>
      <c r="G766" s="30"/>
      <c r="H766" s="30"/>
      <c r="I766" s="25">
        <f>IF(ISERR(Cálculos!AA744),0,Cálculos!AA744)</f>
        <v>0</v>
      </c>
      <c r="J766" s="25">
        <f>IF(ISERR(Cálculos!AB744),0,Cálculos!AB744)</f>
        <v>0</v>
      </c>
      <c r="K766" s="41" t="str">
        <f t="shared" si="22"/>
        <v/>
      </c>
      <c r="L766" s="25">
        <f>IF(ISERR(Cálculos!AC744),0,Cálculos!AC744)</f>
        <v>0</v>
      </c>
      <c r="M766" s="41" t="str">
        <f t="shared" si="23"/>
        <v/>
      </c>
    </row>
    <row r="767" spans="2:13" ht="12.75" x14ac:dyDescent="0.2">
      <c r="B767" s="29"/>
      <c r="C767" s="29"/>
      <c r="D767" s="30"/>
      <c r="E767" s="30"/>
      <c r="F767" s="30"/>
      <c r="G767" s="30"/>
      <c r="H767" s="30"/>
      <c r="I767" s="25">
        <f>IF(ISERR(Cálculos!AA745),0,Cálculos!AA745)</f>
        <v>0</v>
      </c>
      <c r="J767" s="25">
        <f>IF(ISERR(Cálculos!AB745),0,Cálculos!AB745)</f>
        <v>0</v>
      </c>
      <c r="K767" s="41" t="str">
        <f t="shared" si="22"/>
        <v/>
      </c>
      <c r="L767" s="25">
        <f>IF(ISERR(Cálculos!AC745),0,Cálculos!AC745)</f>
        <v>0</v>
      </c>
      <c r="M767" s="41" t="str">
        <f t="shared" si="23"/>
        <v/>
      </c>
    </row>
    <row r="768" spans="2:13" ht="12.75" x14ac:dyDescent="0.2">
      <c r="B768" s="29"/>
      <c r="C768" s="29"/>
      <c r="D768" s="30"/>
      <c r="E768" s="30"/>
      <c r="F768" s="30"/>
      <c r="G768" s="30"/>
      <c r="H768" s="30"/>
      <c r="I768" s="25">
        <f>IF(ISERR(Cálculos!AA746),0,Cálculos!AA746)</f>
        <v>0</v>
      </c>
      <c r="J768" s="25">
        <f>IF(ISERR(Cálculos!AB746),0,Cálculos!AB746)</f>
        <v>0</v>
      </c>
      <c r="K768" s="41" t="str">
        <f t="shared" si="22"/>
        <v/>
      </c>
      <c r="L768" s="25">
        <f>IF(ISERR(Cálculos!AC746),0,Cálculos!AC746)</f>
        <v>0</v>
      </c>
      <c r="M768" s="41" t="str">
        <f t="shared" si="23"/>
        <v/>
      </c>
    </row>
    <row r="769" spans="2:13" ht="12.75" x14ac:dyDescent="0.2">
      <c r="B769" s="29"/>
      <c r="C769" s="29"/>
      <c r="D769" s="30"/>
      <c r="E769" s="30"/>
      <c r="F769" s="30"/>
      <c r="G769" s="30"/>
      <c r="H769" s="30"/>
      <c r="I769" s="25">
        <f>IF(ISERR(Cálculos!AA747),0,Cálculos!AA747)</f>
        <v>0</v>
      </c>
      <c r="J769" s="25">
        <f>IF(ISERR(Cálculos!AB747),0,Cálculos!AB747)</f>
        <v>0</v>
      </c>
      <c r="K769" s="41" t="str">
        <f t="shared" si="22"/>
        <v/>
      </c>
      <c r="L769" s="25">
        <f>IF(ISERR(Cálculos!AC747),0,Cálculos!AC747)</f>
        <v>0</v>
      </c>
      <c r="M769" s="41" t="str">
        <f t="shared" si="23"/>
        <v/>
      </c>
    </row>
    <row r="770" spans="2:13" ht="12.75" x14ac:dyDescent="0.2">
      <c r="B770" s="29"/>
      <c r="C770" s="29"/>
      <c r="D770" s="30"/>
      <c r="E770" s="30"/>
      <c r="F770" s="30"/>
      <c r="G770" s="30"/>
      <c r="H770" s="30"/>
      <c r="I770" s="25">
        <f>IF(ISERR(Cálculos!AA748),0,Cálculos!AA748)</f>
        <v>0</v>
      </c>
      <c r="J770" s="25">
        <f>IF(ISERR(Cálculos!AB748),0,Cálculos!AB748)</f>
        <v>0</v>
      </c>
      <c r="K770" s="41" t="str">
        <f t="shared" si="22"/>
        <v/>
      </c>
      <c r="L770" s="25">
        <f>IF(ISERR(Cálculos!AC748),0,Cálculos!AC748)</f>
        <v>0</v>
      </c>
      <c r="M770" s="41" t="str">
        <f t="shared" si="23"/>
        <v/>
      </c>
    </row>
    <row r="771" spans="2:13" ht="12.75" x14ac:dyDescent="0.2">
      <c r="B771" s="29"/>
      <c r="C771" s="29"/>
      <c r="D771" s="30"/>
      <c r="E771" s="30"/>
      <c r="F771" s="30"/>
      <c r="G771" s="30"/>
      <c r="H771" s="30"/>
      <c r="I771" s="25">
        <f>IF(ISERR(Cálculos!AA749),0,Cálculos!AA749)</f>
        <v>0</v>
      </c>
      <c r="J771" s="25">
        <f>IF(ISERR(Cálculos!AB749),0,Cálculos!AB749)</f>
        <v>0</v>
      </c>
      <c r="K771" s="41" t="str">
        <f t="shared" si="22"/>
        <v/>
      </c>
      <c r="L771" s="25">
        <f>IF(ISERR(Cálculos!AC749),0,Cálculos!AC749)</f>
        <v>0</v>
      </c>
      <c r="M771" s="41" t="str">
        <f t="shared" si="23"/>
        <v/>
      </c>
    </row>
    <row r="772" spans="2:13" ht="12.75" x14ac:dyDescent="0.2">
      <c r="B772" s="29"/>
      <c r="C772" s="29"/>
      <c r="D772" s="30"/>
      <c r="E772" s="30"/>
      <c r="F772" s="30"/>
      <c r="G772" s="30"/>
      <c r="H772" s="30"/>
      <c r="I772" s="25">
        <f>IF(ISERR(Cálculos!AA750),0,Cálculos!AA750)</f>
        <v>0</v>
      </c>
      <c r="J772" s="25">
        <f>IF(ISERR(Cálculos!AB750),0,Cálculos!AB750)</f>
        <v>0</v>
      </c>
      <c r="K772" s="41" t="str">
        <f t="shared" si="22"/>
        <v/>
      </c>
      <c r="L772" s="25">
        <f>IF(ISERR(Cálculos!AC750),0,Cálculos!AC750)</f>
        <v>0</v>
      </c>
      <c r="M772" s="41" t="str">
        <f t="shared" si="23"/>
        <v/>
      </c>
    </row>
    <row r="773" spans="2:13" ht="12.75" x14ac:dyDescent="0.2">
      <c r="B773" s="29"/>
      <c r="C773" s="29"/>
      <c r="D773" s="30"/>
      <c r="E773" s="30"/>
      <c r="F773" s="30"/>
      <c r="G773" s="30"/>
      <c r="H773" s="30"/>
      <c r="I773" s="25">
        <f>IF(ISERR(Cálculos!AA751),0,Cálculos!AA751)</f>
        <v>0</v>
      </c>
      <c r="J773" s="25">
        <f>IF(ISERR(Cálculos!AB751),0,Cálculos!AB751)</f>
        <v>0</v>
      </c>
      <c r="K773" s="41" t="str">
        <f t="shared" si="22"/>
        <v/>
      </c>
      <c r="L773" s="25">
        <f>IF(ISERR(Cálculos!AC751),0,Cálculos!AC751)</f>
        <v>0</v>
      </c>
      <c r="M773" s="41" t="str">
        <f t="shared" si="23"/>
        <v/>
      </c>
    </row>
    <row r="774" spans="2:13" ht="12.75" x14ac:dyDescent="0.2">
      <c r="B774" s="29"/>
      <c r="C774" s="29"/>
      <c r="D774" s="30"/>
      <c r="E774" s="30"/>
      <c r="F774" s="30"/>
      <c r="G774" s="30"/>
      <c r="H774" s="30"/>
      <c r="I774" s="25">
        <f>IF(ISERR(Cálculos!AA752),0,Cálculos!AA752)</f>
        <v>0</v>
      </c>
      <c r="J774" s="25">
        <f>IF(ISERR(Cálculos!AB752),0,Cálculos!AB752)</f>
        <v>0</v>
      </c>
      <c r="K774" s="41" t="str">
        <f t="shared" si="22"/>
        <v/>
      </c>
      <c r="L774" s="25">
        <f>IF(ISERR(Cálculos!AC752),0,Cálculos!AC752)</f>
        <v>0</v>
      </c>
      <c r="M774" s="41" t="str">
        <f t="shared" si="23"/>
        <v/>
      </c>
    </row>
    <row r="775" spans="2:13" ht="12.75" x14ac:dyDescent="0.2">
      <c r="B775" s="29"/>
      <c r="C775" s="29"/>
      <c r="D775" s="30"/>
      <c r="E775" s="30"/>
      <c r="F775" s="30"/>
      <c r="G775" s="30"/>
      <c r="H775" s="30"/>
      <c r="I775" s="25">
        <f>IF(ISERR(Cálculos!AA753),0,Cálculos!AA753)</f>
        <v>0</v>
      </c>
      <c r="J775" s="25">
        <f>IF(ISERR(Cálculos!AB753),0,Cálculos!AB753)</f>
        <v>0</v>
      </c>
      <c r="K775" s="41" t="str">
        <f t="shared" si="22"/>
        <v/>
      </c>
      <c r="L775" s="25">
        <f>IF(ISERR(Cálculos!AC753),0,Cálculos!AC753)</f>
        <v>0</v>
      </c>
      <c r="M775" s="41" t="str">
        <f t="shared" si="23"/>
        <v/>
      </c>
    </row>
    <row r="776" spans="2:13" ht="12.75" x14ac:dyDescent="0.2">
      <c r="B776" s="29"/>
      <c r="C776" s="29"/>
      <c r="D776" s="30"/>
      <c r="E776" s="30"/>
      <c r="F776" s="30"/>
      <c r="G776" s="30"/>
      <c r="H776" s="30"/>
      <c r="I776" s="25">
        <f>IF(ISERR(Cálculos!AA754),0,Cálculos!AA754)</f>
        <v>0</v>
      </c>
      <c r="J776" s="25">
        <f>IF(ISERR(Cálculos!AB754),0,Cálculos!AB754)</f>
        <v>0</v>
      </c>
      <c r="K776" s="41" t="str">
        <f t="shared" si="22"/>
        <v/>
      </c>
      <c r="L776" s="25">
        <f>IF(ISERR(Cálculos!AC754),0,Cálculos!AC754)</f>
        <v>0</v>
      </c>
      <c r="M776" s="41" t="str">
        <f t="shared" si="23"/>
        <v/>
      </c>
    </row>
    <row r="777" spans="2:13" ht="12.75" x14ac:dyDescent="0.2">
      <c r="B777" s="29"/>
      <c r="C777" s="29"/>
      <c r="D777" s="30"/>
      <c r="E777" s="30"/>
      <c r="F777" s="30"/>
      <c r="G777" s="30"/>
      <c r="H777" s="30"/>
      <c r="I777" s="25">
        <f>IF(ISERR(Cálculos!AA755),0,Cálculos!AA755)</f>
        <v>0</v>
      </c>
      <c r="J777" s="25">
        <f>IF(ISERR(Cálculos!AB755),0,Cálculos!AB755)</f>
        <v>0</v>
      </c>
      <c r="K777" s="41" t="str">
        <f t="shared" si="22"/>
        <v/>
      </c>
      <c r="L777" s="25">
        <f>IF(ISERR(Cálculos!AC755),0,Cálculos!AC755)</f>
        <v>0</v>
      </c>
      <c r="M777" s="41" t="str">
        <f t="shared" si="23"/>
        <v/>
      </c>
    </row>
    <row r="778" spans="2:13" ht="12.75" x14ac:dyDescent="0.2">
      <c r="B778" s="29"/>
      <c r="C778" s="29"/>
      <c r="D778" s="30"/>
      <c r="E778" s="30"/>
      <c r="F778" s="30"/>
      <c r="G778" s="30"/>
      <c r="H778" s="30"/>
      <c r="I778" s="25">
        <f>IF(ISERR(Cálculos!AA756),0,Cálculos!AA756)</f>
        <v>0</v>
      </c>
      <c r="J778" s="25">
        <f>IF(ISERR(Cálculos!AB756),0,Cálculos!AB756)</f>
        <v>0</v>
      </c>
      <c r="K778" s="41" t="str">
        <f t="shared" si="22"/>
        <v/>
      </c>
      <c r="L778" s="25">
        <f>IF(ISERR(Cálculos!AC756),0,Cálculos!AC756)</f>
        <v>0</v>
      </c>
      <c r="M778" s="41" t="str">
        <f t="shared" si="23"/>
        <v/>
      </c>
    </row>
    <row r="779" spans="2:13" ht="12.75" x14ac:dyDescent="0.2">
      <c r="B779" s="29"/>
      <c r="C779" s="29"/>
      <c r="D779" s="30"/>
      <c r="E779" s="30"/>
      <c r="F779" s="30"/>
      <c r="G779" s="30"/>
      <c r="H779" s="30"/>
      <c r="I779" s="25">
        <f>IF(ISERR(Cálculos!AA757),0,Cálculos!AA757)</f>
        <v>0</v>
      </c>
      <c r="J779" s="25">
        <f>IF(ISERR(Cálculos!AB757),0,Cálculos!AB757)</f>
        <v>0</v>
      </c>
      <c r="K779" s="41" t="str">
        <f t="shared" si="22"/>
        <v/>
      </c>
      <c r="L779" s="25">
        <f>IF(ISERR(Cálculos!AC757),0,Cálculos!AC757)</f>
        <v>0</v>
      </c>
      <c r="M779" s="41" t="str">
        <f t="shared" si="23"/>
        <v/>
      </c>
    </row>
    <row r="780" spans="2:13" ht="12.75" x14ac:dyDescent="0.2">
      <c r="B780" s="29"/>
      <c r="C780" s="29"/>
      <c r="D780" s="30"/>
      <c r="E780" s="30"/>
      <c r="F780" s="30"/>
      <c r="G780" s="30"/>
      <c r="H780" s="30"/>
      <c r="I780" s="25">
        <f>IF(ISERR(Cálculos!AA758),0,Cálculos!AA758)</f>
        <v>0</v>
      </c>
      <c r="J780" s="25">
        <f>IF(ISERR(Cálculos!AB758),0,Cálculos!AB758)</f>
        <v>0</v>
      </c>
      <c r="K780" s="41" t="str">
        <f t="shared" si="22"/>
        <v/>
      </c>
      <c r="L780" s="25">
        <f>IF(ISERR(Cálculos!AC758),0,Cálculos!AC758)</f>
        <v>0</v>
      </c>
      <c r="M780" s="41" t="str">
        <f t="shared" si="23"/>
        <v/>
      </c>
    </row>
    <row r="781" spans="2:13" ht="12.75" x14ac:dyDescent="0.2">
      <c r="B781" s="29"/>
      <c r="C781" s="29"/>
      <c r="D781" s="30"/>
      <c r="E781" s="30"/>
      <c r="F781" s="30"/>
      <c r="G781" s="30"/>
      <c r="H781" s="30"/>
      <c r="I781" s="25">
        <f>IF(ISERR(Cálculos!AA759),0,Cálculos!AA759)</f>
        <v>0</v>
      </c>
      <c r="J781" s="25">
        <f>IF(ISERR(Cálculos!AB759),0,Cálculos!AB759)</f>
        <v>0</v>
      </c>
      <c r="K781" s="41" t="str">
        <f t="shared" si="22"/>
        <v/>
      </c>
      <c r="L781" s="25">
        <f>IF(ISERR(Cálculos!AC759),0,Cálculos!AC759)</f>
        <v>0</v>
      </c>
      <c r="M781" s="41" t="str">
        <f t="shared" si="23"/>
        <v/>
      </c>
    </row>
    <row r="782" spans="2:13" ht="12.75" x14ac:dyDescent="0.2">
      <c r="B782" s="29"/>
      <c r="C782" s="29"/>
      <c r="D782" s="30"/>
      <c r="E782" s="30"/>
      <c r="F782" s="30"/>
      <c r="G782" s="30"/>
      <c r="H782" s="30"/>
      <c r="I782" s="25">
        <f>IF(ISERR(Cálculos!AA760),0,Cálculos!AA760)</f>
        <v>0</v>
      </c>
      <c r="J782" s="25">
        <f>IF(ISERR(Cálculos!AB760),0,Cálculos!AB760)</f>
        <v>0</v>
      </c>
      <c r="K782" s="41" t="str">
        <f t="shared" si="22"/>
        <v/>
      </c>
      <c r="L782" s="25">
        <f>IF(ISERR(Cálculos!AC760),0,Cálculos!AC760)</f>
        <v>0</v>
      </c>
      <c r="M782" s="41" t="str">
        <f t="shared" si="23"/>
        <v/>
      </c>
    </row>
    <row r="783" spans="2:13" ht="12.75" x14ac:dyDescent="0.2">
      <c r="B783" s="29"/>
      <c r="C783" s="29"/>
      <c r="D783" s="30"/>
      <c r="E783" s="30"/>
      <c r="F783" s="30"/>
      <c r="G783" s="30"/>
      <c r="H783" s="30"/>
      <c r="I783" s="25">
        <f>IF(ISERR(Cálculos!AA761),0,Cálculos!AA761)</f>
        <v>0</v>
      </c>
      <c r="J783" s="25">
        <f>IF(ISERR(Cálculos!AB761),0,Cálculos!AB761)</f>
        <v>0</v>
      </c>
      <c r="K783" s="41" t="str">
        <f t="shared" si="22"/>
        <v/>
      </c>
      <c r="L783" s="25">
        <f>IF(ISERR(Cálculos!AC761),0,Cálculos!AC761)</f>
        <v>0</v>
      </c>
      <c r="M783" s="41" t="str">
        <f t="shared" si="23"/>
        <v/>
      </c>
    </row>
    <row r="784" spans="2:13" ht="12.75" x14ac:dyDescent="0.2">
      <c r="B784" s="29"/>
      <c r="C784" s="29"/>
      <c r="D784" s="30"/>
      <c r="E784" s="30"/>
      <c r="F784" s="30"/>
      <c r="G784" s="30"/>
      <c r="H784" s="30"/>
      <c r="I784" s="25">
        <f>IF(ISERR(Cálculos!AA762),0,Cálculos!AA762)</f>
        <v>0</v>
      </c>
      <c r="J784" s="25">
        <f>IF(ISERR(Cálculos!AB762),0,Cálculos!AB762)</f>
        <v>0</v>
      </c>
      <c r="K784" s="41" t="str">
        <f t="shared" si="22"/>
        <v/>
      </c>
      <c r="L784" s="25">
        <f>IF(ISERR(Cálculos!AC762),0,Cálculos!AC762)</f>
        <v>0</v>
      </c>
      <c r="M784" s="41" t="str">
        <f t="shared" si="23"/>
        <v/>
      </c>
    </row>
    <row r="785" spans="2:13" ht="12.75" x14ac:dyDescent="0.2">
      <c r="B785" s="29"/>
      <c r="C785" s="29"/>
      <c r="D785" s="30"/>
      <c r="E785" s="30"/>
      <c r="F785" s="30"/>
      <c r="G785" s="30"/>
      <c r="H785" s="30"/>
      <c r="I785" s="25">
        <f>IF(ISERR(Cálculos!AA763),0,Cálculos!AA763)</f>
        <v>0</v>
      </c>
      <c r="J785" s="25">
        <f>IF(ISERR(Cálculos!AB763),0,Cálculos!AB763)</f>
        <v>0</v>
      </c>
      <c r="K785" s="41" t="str">
        <f t="shared" si="22"/>
        <v/>
      </c>
      <c r="L785" s="25">
        <f>IF(ISERR(Cálculos!AC763),0,Cálculos!AC763)</f>
        <v>0</v>
      </c>
      <c r="M785" s="41" t="str">
        <f t="shared" si="23"/>
        <v/>
      </c>
    </row>
    <row r="786" spans="2:13" ht="12.75" x14ac:dyDescent="0.2">
      <c r="B786" s="29"/>
      <c r="C786" s="29"/>
      <c r="D786" s="30"/>
      <c r="E786" s="30"/>
      <c r="F786" s="30"/>
      <c r="G786" s="30"/>
      <c r="H786" s="30"/>
      <c r="I786" s="25">
        <f>IF(ISERR(Cálculos!AA764),0,Cálculos!AA764)</f>
        <v>0</v>
      </c>
      <c r="J786" s="25">
        <f>IF(ISERR(Cálculos!AB764),0,Cálculos!AB764)</f>
        <v>0</v>
      </c>
      <c r="K786" s="41" t="str">
        <f t="shared" si="22"/>
        <v/>
      </c>
      <c r="L786" s="25">
        <f>IF(ISERR(Cálculos!AC764),0,Cálculos!AC764)</f>
        <v>0</v>
      </c>
      <c r="M786" s="41" t="str">
        <f t="shared" si="23"/>
        <v/>
      </c>
    </row>
    <row r="787" spans="2:13" ht="12.75" x14ac:dyDescent="0.2">
      <c r="B787" s="29"/>
      <c r="C787" s="29"/>
      <c r="D787" s="30"/>
      <c r="E787" s="30"/>
      <c r="F787" s="30"/>
      <c r="G787" s="30"/>
      <c r="H787" s="30"/>
      <c r="I787" s="25">
        <f>IF(ISERR(Cálculos!AA765),0,Cálculos!AA765)</f>
        <v>0</v>
      </c>
      <c r="J787" s="25">
        <f>IF(ISERR(Cálculos!AB765),0,Cálculos!AB765)</f>
        <v>0</v>
      </c>
      <c r="K787" s="41" t="str">
        <f t="shared" si="22"/>
        <v/>
      </c>
      <c r="L787" s="25">
        <f>IF(ISERR(Cálculos!AC765),0,Cálculos!AC765)</f>
        <v>0</v>
      </c>
      <c r="M787" s="41" t="str">
        <f t="shared" si="23"/>
        <v/>
      </c>
    </row>
    <row r="788" spans="2:13" ht="12.75" x14ac:dyDescent="0.2">
      <c r="B788" s="29"/>
      <c r="C788" s="29"/>
      <c r="D788" s="30"/>
      <c r="E788" s="30"/>
      <c r="F788" s="30"/>
      <c r="G788" s="30"/>
      <c r="H788" s="30"/>
      <c r="I788" s="25">
        <f>IF(ISERR(Cálculos!AA766),0,Cálculos!AA766)</f>
        <v>0</v>
      </c>
      <c r="J788" s="25">
        <f>IF(ISERR(Cálculos!AB766),0,Cálculos!AB766)</f>
        <v>0</v>
      </c>
      <c r="K788" s="41" t="str">
        <f t="shared" si="22"/>
        <v/>
      </c>
      <c r="L788" s="25">
        <f>IF(ISERR(Cálculos!AC766),0,Cálculos!AC766)</f>
        <v>0</v>
      </c>
      <c r="M788" s="41" t="str">
        <f t="shared" si="23"/>
        <v/>
      </c>
    </row>
    <row r="789" spans="2:13" ht="12.75" x14ac:dyDescent="0.2">
      <c r="B789" s="29"/>
      <c r="C789" s="29"/>
      <c r="D789" s="30"/>
      <c r="E789" s="30"/>
      <c r="F789" s="30"/>
      <c r="G789" s="30"/>
      <c r="H789" s="30"/>
      <c r="I789" s="25">
        <f>IF(ISERR(Cálculos!AA767),0,Cálculos!AA767)</f>
        <v>0</v>
      </c>
      <c r="J789" s="25">
        <f>IF(ISERR(Cálculos!AB767),0,Cálculos!AB767)</f>
        <v>0</v>
      </c>
      <c r="K789" s="41" t="str">
        <f t="shared" si="22"/>
        <v/>
      </c>
      <c r="L789" s="25">
        <f>IF(ISERR(Cálculos!AC767),0,Cálculos!AC767)</f>
        <v>0</v>
      </c>
      <c r="M789" s="41" t="str">
        <f t="shared" si="23"/>
        <v/>
      </c>
    </row>
    <row r="790" spans="2:13" ht="12.75" x14ac:dyDescent="0.2">
      <c r="B790" s="29"/>
      <c r="C790" s="29"/>
      <c r="D790" s="30"/>
      <c r="E790" s="30"/>
      <c r="F790" s="30"/>
      <c r="G790" s="30"/>
      <c r="H790" s="30"/>
      <c r="I790" s="25">
        <f>IF(ISERR(Cálculos!AA768),0,Cálculos!AA768)</f>
        <v>0</v>
      </c>
      <c r="J790" s="25">
        <f>IF(ISERR(Cálculos!AB768),0,Cálculos!AB768)</f>
        <v>0</v>
      </c>
      <c r="K790" s="41" t="str">
        <f t="shared" si="22"/>
        <v/>
      </c>
      <c r="L790" s="25">
        <f>IF(ISERR(Cálculos!AC768),0,Cálculos!AC768)</f>
        <v>0</v>
      </c>
      <c r="M790" s="41" t="str">
        <f t="shared" si="23"/>
        <v/>
      </c>
    </row>
    <row r="791" spans="2:13" ht="12.75" x14ac:dyDescent="0.2">
      <c r="B791" s="29"/>
      <c r="C791" s="29"/>
      <c r="D791" s="30"/>
      <c r="E791" s="30"/>
      <c r="F791" s="30"/>
      <c r="G791" s="30"/>
      <c r="H791" s="30"/>
      <c r="I791" s="25">
        <f>IF(ISERR(Cálculos!AA769),0,Cálculos!AA769)</f>
        <v>0</v>
      </c>
      <c r="J791" s="25">
        <f>IF(ISERR(Cálculos!AB769),0,Cálculos!AB769)</f>
        <v>0</v>
      </c>
      <c r="K791" s="41" t="str">
        <f t="shared" si="22"/>
        <v/>
      </c>
      <c r="L791" s="25">
        <f>IF(ISERR(Cálculos!AC769),0,Cálculos!AC769)</f>
        <v>0</v>
      </c>
      <c r="M791" s="41" t="str">
        <f t="shared" si="23"/>
        <v/>
      </c>
    </row>
    <row r="792" spans="2:13" ht="12.75" x14ac:dyDescent="0.2">
      <c r="B792" s="29"/>
      <c r="C792" s="29"/>
      <c r="D792" s="30"/>
      <c r="E792" s="30"/>
      <c r="F792" s="30"/>
      <c r="G792" s="30"/>
      <c r="H792" s="30"/>
      <c r="I792" s="25">
        <f>IF(ISERR(Cálculos!AA770),0,Cálculos!AA770)</f>
        <v>0</v>
      </c>
      <c r="J792" s="25">
        <f>IF(ISERR(Cálculos!AB770),0,Cálculos!AB770)</f>
        <v>0</v>
      </c>
      <c r="K792" s="41" t="str">
        <f t="shared" si="22"/>
        <v/>
      </c>
      <c r="L792" s="25">
        <f>IF(ISERR(Cálculos!AC770),0,Cálculos!AC770)</f>
        <v>0</v>
      </c>
      <c r="M792" s="41" t="str">
        <f t="shared" si="23"/>
        <v/>
      </c>
    </row>
    <row r="793" spans="2:13" ht="12.75" x14ac:dyDescent="0.2">
      <c r="B793" s="29"/>
      <c r="C793" s="29"/>
      <c r="D793" s="30"/>
      <c r="E793" s="30"/>
      <c r="F793" s="30"/>
      <c r="G793" s="30"/>
      <c r="H793" s="30"/>
      <c r="I793" s="25">
        <f>IF(ISERR(Cálculos!AA771),0,Cálculos!AA771)</f>
        <v>0</v>
      </c>
      <c r="J793" s="25">
        <f>IF(ISERR(Cálculos!AB771),0,Cálculos!AB771)</f>
        <v>0</v>
      </c>
      <c r="K793" s="41" t="str">
        <f t="shared" si="22"/>
        <v/>
      </c>
      <c r="L793" s="25">
        <f>IF(ISERR(Cálculos!AC771),0,Cálculos!AC771)</f>
        <v>0</v>
      </c>
      <c r="M793" s="41" t="str">
        <f t="shared" si="23"/>
        <v/>
      </c>
    </row>
    <row r="794" spans="2:13" ht="12.75" x14ac:dyDescent="0.2">
      <c r="B794" s="29"/>
      <c r="C794" s="29"/>
      <c r="D794" s="30"/>
      <c r="E794" s="30"/>
      <c r="F794" s="30"/>
      <c r="G794" s="30"/>
      <c r="H794" s="30"/>
      <c r="I794" s="25">
        <f>IF(ISERR(Cálculos!AA772),0,Cálculos!AA772)</f>
        <v>0</v>
      </c>
      <c r="J794" s="25">
        <f>IF(ISERR(Cálculos!AB772),0,Cálculos!AB772)</f>
        <v>0</v>
      </c>
      <c r="K794" s="41" t="str">
        <f t="shared" si="22"/>
        <v/>
      </c>
      <c r="L794" s="25">
        <f>IF(ISERR(Cálculos!AC772),0,Cálculos!AC772)</f>
        <v>0</v>
      </c>
      <c r="M794" s="41" t="str">
        <f t="shared" si="23"/>
        <v/>
      </c>
    </row>
    <row r="795" spans="2:13" ht="12.75" x14ac:dyDescent="0.2">
      <c r="B795" s="29"/>
      <c r="C795" s="29"/>
      <c r="D795" s="30"/>
      <c r="E795" s="30"/>
      <c r="F795" s="30"/>
      <c r="G795" s="30"/>
      <c r="H795" s="30"/>
      <c r="I795" s="25">
        <f>IF(ISERR(Cálculos!AA773),0,Cálculos!AA773)</f>
        <v>0</v>
      </c>
      <c r="J795" s="25">
        <f>IF(ISERR(Cálculos!AB773),0,Cálculos!AB773)</f>
        <v>0</v>
      </c>
      <c r="K795" s="41" t="str">
        <f t="shared" si="22"/>
        <v/>
      </c>
      <c r="L795" s="25">
        <f>IF(ISERR(Cálculos!AC773),0,Cálculos!AC773)</f>
        <v>0</v>
      </c>
      <c r="M795" s="41" t="str">
        <f t="shared" si="23"/>
        <v/>
      </c>
    </row>
    <row r="796" spans="2:13" ht="12.75" x14ac:dyDescent="0.2">
      <c r="B796" s="29"/>
      <c r="C796" s="29"/>
      <c r="D796" s="30"/>
      <c r="E796" s="30"/>
      <c r="F796" s="30"/>
      <c r="G796" s="30"/>
      <c r="H796" s="30"/>
      <c r="I796" s="25">
        <f>IF(ISERR(Cálculos!AA774),0,Cálculos!AA774)</f>
        <v>0</v>
      </c>
      <c r="J796" s="25">
        <f>IF(ISERR(Cálculos!AB774),0,Cálculos!AB774)</f>
        <v>0</v>
      </c>
      <c r="K796" s="41" t="str">
        <f t="shared" si="22"/>
        <v/>
      </c>
      <c r="L796" s="25">
        <f>IF(ISERR(Cálculos!AC774),0,Cálculos!AC774)</f>
        <v>0</v>
      </c>
      <c r="M796" s="41" t="str">
        <f t="shared" si="23"/>
        <v/>
      </c>
    </row>
    <row r="797" spans="2:13" ht="12.75" x14ac:dyDescent="0.2">
      <c r="B797" s="29"/>
      <c r="C797" s="29"/>
      <c r="D797" s="30"/>
      <c r="E797" s="30"/>
      <c r="F797" s="30"/>
      <c r="G797" s="30"/>
      <c r="H797" s="30"/>
      <c r="I797" s="25">
        <f>IF(ISERR(Cálculos!AA775),0,Cálculos!AA775)</f>
        <v>0</v>
      </c>
      <c r="J797" s="25">
        <f>IF(ISERR(Cálculos!AB775),0,Cálculos!AB775)</f>
        <v>0</v>
      </c>
      <c r="K797" s="41" t="str">
        <f t="shared" ref="K797:K860" si="24">IF(ISERR(J797/I797),"",J797/I797)</f>
        <v/>
      </c>
      <c r="L797" s="25">
        <f>IF(ISERR(Cálculos!AC775),0,Cálculos!AC775)</f>
        <v>0</v>
      </c>
      <c r="M797" s="41" t="str">
        <f t="shared" ref="M797:M860" si="25">IF(ISERR(L797/I797),"",L797/I797)</f>
        <v/>
      </c>
    </row>
    <row r="798" spans="2:13" ht="12.75" x14ac:dyDescent="0.2">
      <c r="B798" s="29"/>
      <c r="C798" s="29"/>
      <c r="D798" s="30"/>
      <c r="E798" s="30"/>
      <c r="F798" s="30"/>
      <c r="G798" s="30"/>
      <c r="H798" s="30"/>
      <c r="I798" s="25">
        <f>IF(ISERR(Cálculos!AA776),0,Cálculos!AA776)</f>
        <v>0</v>
      </c>
      <c r="J798" s="25">
        <f>IF(ISERR(Cálculos!AB776),0,Cálculos!AB776)</f>
        <v>0</v>
      </c>
      <c r="K798" s="41" t="str">
        <f t="shared" si="24"/>
        <v/>
      </c>
      <c r="L798" s="25">
        <f>IF(ISERR(Cálculos!AC776),0,Cálculos!AC776)</f>
        <v>0</v>
      </c>
      <c r="M798" s="41" t="str">
        <f t="shared" si="25"/>
        <v/>
      </c>
    </row>
    <row r="799" spans="2:13" ht="12.75" x14ac:dyDescent="0.2">
      <c r="B799" s="29"/>
      <c r="C799" s="29"/>
      <c r="D799" s="30"/>
      <c r="E799" s="30"/>
      <c r="F799" s="30"/>
      <c r="G799" s="30"/>
      <c r="H799" s="30"/>
      <c r="I799" s="25">
        <f>IF(ISERR(Cálculos!AA777),0,Cálculos!AA777)</f>
        <v>0</v>
      </c>
      <c r="J799" s="25">
        <f>IF(ISERR(Cálculos!AB777),0,Cálculos!AB777)</f>
        <v>0</v>
      </c>
      <c r="K799" s="41" t="str">
        <f t="shared" si="24"/>
        <v/>
      </c>
      <c r="L799" s="25">
        <f>IF(ISERR(Cálculos!AC777),0,Cálculos!AC777)</f>
        <v>0</v>
      </c>
      <c r="M799" s="41" t="str">
        <f t="shared" si="25"/>
        <v/>
      </c>
    </row>
    <row r="800" spans="2:13" ht="12.75" x14ac:dyDescent="0.2">
      <c r="B800" s="29"/>
      <c r="C800" s="29"/>
      <c r="D800" s="30"/>
      <c r="E800" s="30"/>
      <c r="F800" s="30"/>
      <c r="G800" s="30"/>
      <c r="H800" s="30"/>
      <c r="I800" s="25">
        <f>IF(ISERR(Cálculos!AA778),0,Cálculos!AA778)</f>
        <v>0</v>
      </c>
      <c r="J800" s="25">
        <f>IF(ISERR(Cálculos!AB778),0,Cálculos!AB778)</f>
        <v>0</v>
      </c>
      <c r="K800" s="41" t="str">
        <f t="shared" si="24"/>
        <v/>
      </c>
      <c r="L800" s="25">
        <f>IF(ISERR(Cálculos!AC778),0,Cálculos!AC778)</f>
        <v>0</v>
      </c>
      <c r="M800" s="41" t="str">
        <f t="shared" si="25"/>
        <v/>
      </c>
    </row>
    <row r="801" spans="2:13" ht="12.75" x14ac:dyDescent="0.2">
      <c r="B801" s="29"/>
      <c r="C801" s="29"/>
      <c r="D801" s="30"/>
      <c r="E801" s="30"/>
      <c r="F801" s="30"/>
      <c r="G801" s="30"/>
      <c r="H801" s="30"/>
      <c r="I801" s="25">
        <f>IF(ISERR(Cálculos!AA779),0,Cálculos!AA779)</f>
        <v>0</v>
      </c>
      <c r="J801" s="25">
        <f>IF(ISERR(Cálculos!AB779),0,Cálculos!AB779)</f>
        <v>0</v>
      </c>
      <c r="K801" s="41" t="str">
        <f t="shared" si="24"/>
        <v/>
      </c>
      <c r="L801" s="25">
        <f>IF(ISERR(Cálculos!AC779),0,Cálculos!AC779)</f>
        <v>0</v>
      </c>
      <c r="M801" s="41" t="str">
        <f t="shared" si="25"/>
        <v/>
      </c>
    </row>
    <row r="802" spans="2:13" ht="12.75" x14ac:dyDescent="0.2">
      <c r="B802" s="29"/>
      <c r="C802" s="29"/>
      <c r="D802" s="30"/>
      <c r="E802" s="30"/>
      <c r="F802" s="30"/>
      <c r="G802" s="30"/>
      <c r="H802" s="30"/>
      <c r="I802" s="25">
        <f>IF(ISERR(Cálculos!AA780),0,Cálculos!AA780)</f>
        <v>0</v>
      </c>
      <c r="J802" s="25">
        <f>IF(ISERR(Cálculos!AB780),0,Cálculos!AB780)</f>
        <v>0</v>
      </c>
      <c r="K802" s="41" t="str">
        <f t="shared" si="24"/>
        <v/>
      </c>
      <c r="L802" s="25">
        <f>IF(ISERR(Cálculos!AC780),0,Cálculos!AC780)</f>
        <v>0</v>
      </c>
      <c r="M802" s="41" t="str">
        <f t="shared" si="25"/>
        <v/>
      </c>
    </row>
    <row r="803" spans="2:13" ht="12.75" x14ac:dyDescent="0.2">
      <c r="B803" s="29"/>
      <c r="C803" s="29"/>
      <c r="D803" s="30"/>
      <c r="E803" s="30"/>
      <c r="F803" s="30"/>
      <c r="G803" s="30"/>
      <c r="H803" s="30"/>
      <c r="I803" s="25">
        <f>IF(ISERR(Cálculos!AA781),0,Cálculos!AA781)</f>
        <v>0</v>
      </c>
      <c r="J803" s="25">
        <f>IF(ISERR(Cálculos!AB781),0,Cálculos!AB781)</f>
        <v>0</v>
      </c>
      <c r="K803" s="41" t="str">
        <f t="shared" si="24"/>
        <v/>
      </c>
      <c r="L803" s="25">
        <f>IF(ISERR(Cálculos!AC781),0,Cálculos!AC781)</f>
        <v>0</v>
      </c>
      <c r="M803" s="41" t="str">
        <f t="shared" si="25"/>
        <v/>
      </c>
    </row>
    <row r="804" spans="2:13" ht="12.75" x14ac:dyDescent="0.2">
      <c r="B804" s="29"/>
      <c r="C804" s="29"/>
      <c r="D804" s="30"/>
      <c r="E804" s="30"/>
      <c r="F804" s="30"/>
      <c r="G804" s="30"/>
      <c r="H804" s="30"/>
      <c r="I804" s="25">
        <f>IF(ISERR(Cálculos!AA782),0,Cálculos!AA782)</f>
        <v>0</v>
      </c>
      <c r="J804" s="25">
        <f>IF(ISERR(Cálculos!AB782),0,Cálculos!AB782)</f>
        <v>0</v>
      </c>
      <c r="K804" s="41" t="str">
        <f t="shared" si="24"/>
        <v/>
      </c>
      <c r="L804" s="25">
        <f>IF(ISERR(Cálculos!AC782),0,Cálculos!AC782)</f>
        <v>0</v>
      </c>
      <c r="M804" s="41" t="str">
        <f t="shared" si="25"/>
        <v/>
      </c>
    </row>
    <row r="805" spans="2:13" ht="12.75" x14ac:dyDescent="0.2">
      <c r="B805" s="29"/>
      <c r="C805" s="29"/>
      <c r="D805" s="30"/>
      <c r="E805" s="30"/>
      <c r="F805" s="30"/>
      <c r="G805" s="30"/>
      <c r="H805" s="30"/>
      <c r="I805" s="25">
        <f>IF(ISERR(Cálculos!AA783),0,Cálculos!AA783)</f>
        <v>0</v>
      </c>
      <c r="J805" s="25">
        <f>IF(ISERR(Cálculos!AB783),0,Cálculos!AB783)</f>
        <v>0</v>
      </c>
      <c r="K805" s="41" t="str">
        <f t="shared" si="24"/>
        <v/>
      </c>
      <c r="L805" s="25">
        <f>IF(ISERR(Cálculos!AC783),0,Cálculos!AC783)</f>
        <v>0</v>
      </c>
      <c r="M805" s="41" t="str">
        <f t="shared" si="25"/>
        <v/>
      </c>
    </row>
    <row r="806" spans="2:13" ht="12.75" x14ac:dyDescent="0.2">
      <c r="B806" s="29"/>
      <c r="C806" s="29"/>
      <c r="D806" s="30"/>
      <c r="E806" s="30"/>
      <c r="F806" s="30"/>
      <c r="G806" s="30"/>
      <c r="H806" s="30"/>
      <c r="I806" s="25">
        <f>IF(ISERR(Cálculos!AA784),0,Cálculos!AA784)</f>
        <v>0</v>
      </c>
      <c r="J806" s="25">
        <f>IF(ISERR(Cálculos!AB784),0,Cálculos!AB784)</f>
        <v>0</v>
      </c>
      <c r="K806" s="41" t="str">
        <f t="shared" si="24"/>
        <v/>
      </c>
      <c r="L806" s="25">
        <f>IF(ISERR(Cálculos!AC784),0,Cálculos!AC784)</f>
        <v>0</v>
      </c>
      <c r="M806" s="41" t="str">
        <f t="shared" si="25"/>
        <v/>
      </c>
    </row>
    <row r="807" spans="2:13" ht="12.75" x14ac:dyDescent="0.2">
      <c r="B807" s="29"/>
      <c r="C807" s="29"/>
      <c r="D807" s="30"/>
      <c r="E807" s="30"/>
      <c r="F807" s="30"/>
      <c r="G807" s="30"/>
      <c r="H807" s="30"/>
      <c r="I807" s="25">
        <f>IF(ISERR(Cálculos!AA785),0,Cálculos!AA785)</f>
        <v>0</v>
      </c>
      <c r="J807" s="25">
        <f>IF(ISERR(Cálculos!AB785),0,Cálculos!AB785)</f>
        <v>0</v>
      </c>
      <c r="K807" s="41" t="str">
        <f t="shared" si="24"/>
        <v/>
      </c>
      <c r="L807" s="25">
        <f>IF(ISERR(Cálculos!AC785),0,Cálculos!AC785)</f>
        <v>0</v>
      </c>
      <c r="M807" s="41" t="str">
        <f t="shared" si="25"/>
        <v/>
      </c>
    </row>
    <row r="808" spans="2:13" ht="12.75" x14ac:dyDescent="0.2">
      <c r="B808" s="29"/>
      <c r="C808" s="29"/>
      <c r="D808" s="30"/>
      <c r="E808" s="30"/>
      <c r="F808" s="30"/>
      <c r="G808" s="30"/>
      <c r="H808" s="30"/>
      <c r="I808" s="25">
        <f>IF(ISERR(Cálculos!AA786),0,Cálculos!AA786)</f>
        <v>0</v>
      </c>
      <c r="J808" s="25">
        <f>IF(ISERR(Cálculos!AB786),0,Cálculos!AB786)</f>
        <v>0</v>
      </c>
      <c r="K808" s="41" t="str">
        <f t="shared" si="24"/>
        <v/>
      </c>
      <c r="L808" s="25">
        <f>IF(ISERR(Cálculos!AC786),0,Cálculos!AC786)</f>
        <v>0</v>
      </c>
      <c r="M808" s="41" t="str">
        <f t="shared" si="25"/>
        <v/>
      </c>
    </row>
    <row r="809" spans="2:13" ht="12.75" x14ac:dyDescent="0.2">
      <c r="B809" s="29"/>
      <c r="C809" s="29"/>
      <c r="D809" s="30"/>
      <c r="E809" s="30"/>
      <c r="F809" s="30"/>
      <c r="G809" s="30"/>
      <c r="H809" s="30"/>
      <c r="I809" s="25">
        <f>IF(ISERR(Cálculos!AA787),0,Cálculos!AA787)</f>
        <v>0</v>
      </c>
      <c r="J809" s="25">
        <f>IF(ISERR(Cálculos!AB787),0,Cálculos!AB787)</f>
        <v>0</v>
      </c>
      <c r="K809" s="41" t="str">
        <f t="shared" si="24"/>
        <v/>
      </c>
      <c r="L809" s="25">
        <f>IF(ISERR(Cálculos!AC787),0,Cálculos!AC787)</f>
        <v>0</v>
      </c>
      <c r="M809" s="41" t="str">
        <f t="shared" si="25"/>
        <v/>
      </c>
    </row>
    <row r="810" spans="2:13" ht="12.75" x14ac:dyDescent="0.2">
      <c r="B810" s="29"/>
      <c r="C810" s="29"/>
      <c r="D810" s="30"/>
      <c r="E810" s="30"/>
      <c r="F810" s="30"/>
      <c r="G810" s="30"/>
      <c r="H810" s="30"/>
      <c r="I810" s="25">
        <f>IF(ISERR(Cálculos!AA788),0,Cálculos!AA788)</f>
        <v>0</v>
      </c>
      <c r="J810" s="25">
        <f>IF(ISERR(Cálculos!AB788),0,Cálculos!AB788)</f>
        <v>0</v>
      </c>
      <c r="K810" s="41" t="str">
        <f t="shared" si="24"/>
        <v/>
      </c>
      <c r="L810" s="25">
        <f>IF(ISERR(Cálculos!AC788),0,Cálculos!AC788)</f>
        <v>0</v>
      </c>
      <c r="M810" s="41" t="str">
        <f t="shared" si="25"/>
        <v/>
      </c>
    </row>
    <row r="811" spans="2:13" ht="12.75" x14ac:dyDescent="0.2">
      <c r="B811" s="29"/>
      <c r="C811" s="29"/>
      <c r="D811" s="30"/>
      <c r="E811" s="30"/>
      <c r="F811" s="30"/>
      <c r="G811" s="30"/>
      <c r="H811" s="30"/>
      <c r="I811" s="25">
        <f>IF(ISERR(Cálculos!AA789),0,Cálculos!AA789)</f>
        <v>0</v>
      </c>
      <c r="J811" s="25">
        <f>IF(ISERR(Cálculos!AB789),0,Cálculos!AB789)</f>
        <v>0</v>
      </c>
      <c r="K811" s="41" t="str">
        <f t="shared" si="24"/>
        <v/>
      </c>
      <c r="L811" s="25">
        <f>IF(ISERR(Cálculos!AC789),0,Cálculos!AC789)</f>
        <v>0</v>
      </c>
      <c r="M811" s="41" t="str">
        <f t="shared" si="25"/>
        <v/>
      </c>
    </row>
    <row r="812" spans="2:13" ht="12.75" x14ac:dyDescent="0.2">
      <c r="B812" s="29"/>
      <c r="C812" s="29"/>
      <c r="D812" s="30"/>
      <c r="E812" s="30"/>
      <c r="F812" s="30"/>
      <c r="G812" s="30"/>
      <c r="H812" s="30"/>
      <c r="I812" s="25">
        <f>IF(ISERR(Cálculos!AA790),0,Cálculos!AA790)</f>
        <v>0</v>
      </c>
      <c r="J812" s="25">
        <f>IF(ISERR(Cálculos!AB790),0,Cálculos!AB790)</f>
        <v>0</v>
      </c>
      <c r="K812" s="41" t="str">
        <f t="shared" si="24"/>
        <v/>
      </c>
      <c r="L812" s="25">
        <f>IF(ISERR(Cálculos!AC790),0,Cálculos!AC790)</f>
        <v>0</v>
      </c>
      <c r="M812" s="41" t="str">
        <f t="shared" si="25"/>
        <v/>
      </c>
    </row>
    <row r="813" spans="2:13" ht="12.75" x14ac:dyDescent="0.2">
      <c r="B813" s="29"/>
      <c r="C813" s="29"/>
      <c r="D813" s="30"/>
      <c r="E813" s="30"/>
      <c r="F813" s="30"/>
      <c r="G813" s="30"/>
      <c r="H813" s="30"/>
      <c r="I813" s="25">
        <f>IF(ISERR(Cálculos!AA791),0,Cálculos!AA791)</f>
        <v>0</v>
      </c>
      <c r="J813" s="25">
        <f>IF(ISERR(Cálculos!AB791),0,Cálculos!AB791)</f>
        <v>0</v>
      </c>
      <c r="K813" s="41" t="str">
        <f t="shared" si="24"/>
        <v/>
      </c>
      <c r="L813" s="25">
        <f>IF(ISERR(Cálculos!AC791),0,Cálculos!AC791)</f>
        <v>0</v>
      </c>
      <c r="M813" s="41" t="str">
        <f t="shared" si="25"/>
        <v/>
      </c>
    </row>
    <row r="814" spans="2:13" ht="12.75" x14ac:dyDescent="0.2">
      <c r="B814" s="29"/>
      <c r="C814" s="29"/>
      <c r="D814" s="30"/>
      <c r="E814" s="30"/>
      <c r="F814" s="30"/>
      <c r="G814" s="30"/>
      <c r="H814" s="30"/>
      <c r="I814" s="25">
        <f>IF(ISERR(Cálculos!AA792),0,Cálculos!AA792)</f>
        <v>0</v>
      </c>
      <c r="J814" s="25">
        <f>IF(ISERR(Cálculos!AB792),0,Cálculos!AB792)</f>
        <v>0</v>
      </c>
      <c r="K814" s="41" t="str">
        <f t="shared" si="24"/>
        <v/>
      </c>
      <c r="L814" s="25">
        <f>IF(ISERR(Cálculos!AC792),0,Cálculos!AC792)</f>
        <v>0</v>
      </c>
      <c r="M814" s="41" t="str">
        <f t="shared" si="25"/>
        <v/>
      </c>
    </row>
    <row r="815" spans="2:13" ht="12.75" x14ac:dyDescent="0.2">
      <c r="B815" s="29"/>
      <c r="C815" s="29"/>
      <c r="D815" s="30"/>
      <c r="E815" s="30"/>
      <c r="F815" s="30"/>
      <c r="G815" s="30"/>
      <c r="H815" s="30"/>
      <c r="I815" s="25">
        <f>IF(ISERR(Cálculos!AA793),0,Cálculos!AA793)</f>
        <v>0</v>
      </c>
      <c r="J815" s="25">
        <f>IF(ISERR(Cálculos!AB793),0,Cálculos!AB793)</f>
        <v>0</v>
      </c>
      <c r="K815" s="41" t="str">
        <f t="shared" si="24"/>
        <v/>
      </c>
      <c r="L815" s="25">
        <f>IF(ISERR(Cálculos!AC793),0,Cálculos!AC793)</f>
        <v>0</v>
      </c>
      <c r="M815" s="41" t="str">
        <f t="shared" si="25"/>
        <v/>
      </c>
    </row>
    <row r="816" spans="2:13" ht="12.75" x14ac:dyDescent="0.2">
      <c r="B816" s="29"/>
      <c r="C816" s="29"/>
      <c r="D816" s="30"/>
      <c r="E816" s="30"/>
      <c r="F816" s="30"/>
      <c r="G816" s="30"/>
      <c r="H816" s="30"/>
      <c r="I816" s="25">
        <f>IF(ISERR(Cálculos!AA794),0,Cálculos!AA794)</f>
        <v>0</v>
      </c>
      <c r="J816" s="25">
        <f>IF(ISERR(Cálculos!AB794),0,Cálculos!AB794)</f>
        <v>0</v>
      </c>
      <c r="K816" s="41" t="str">
        <f t="shared" si="24"/>
        <v/>
      </c>
      <c r="L816" s="25">
        <f>IF(ISERR(Cálculos!AC794),0,Cálculos!AC794)</f>
        <v>0</v>
      </c>
      <c r="M816" s="41" t="str">
        <f t="shared" si="25"/>
        <v/>
      </c>
    </row>
    <row r="817" spans="2:13" ht="12.75" x14ac:dyDescent="0.2">
      <c r="B817" s="29"/>
      <c r="C817" s="29"/>
      <c r="D817" s="30"/>
      <c r="E817" s="30"/>
      <c r="F817" s="30"/>
      <c r="G817" s="30"/>
      <c r="H817" s="30"/>
      <c r="I817" s="25">
        <f>IF(ISERR(Cálculos!AA795),0,Cálculos!AA795)</f>
        <v>0</v>
      </c>
      <c r="J817" s="25">
        <f>IF(ISERR(Cálculos!AB795),0,Cálculos!AB795)</f>
        <v>0</v>
      </c>
      <c r="K817" s="41" t="str">
        <f t="shared" si="24"/>
        <v/>
      </c>
      <c r="L817" s="25">
        <f>IF(ISERR(Cálculos!AC795),0,Cálculos!AC795)</f>
        <v>0</v>
      </c>
      <c r="M817" s="41" t="str">
        <f t="shared" si="25"/>
        <v/>
      </c>
    </row>
    <row r="818" spans="2:13" ht="12.75" x14ac:dyDescent="0.2">
      <c r="B818" s="29"/>
      <c r="C818" s="29"/>
      <c r="D818" s="30"/>
      <c r="E818" s="30"/>
      <c r="F818" s="30"/>
      <c r="G818" s="30"/>
      <c r="H818" s="30"/>
      <c r="I818" s="25">
        <f>IF(ISERR(Cálculos!AA796),0,Cálculos!AA796)</f>
        <v>0</v>
      </c>
      <c r="J818" s="25">
        <f>IF(ISERR(Cálculos!AB796),0,Cálculos!AB796)</f>
        <v>0</v>
      </c>
      <c r="K818" s="41" t="str">
        <f t="shared" si="24"/>
        <v/>
      </c>
      <c r="L818" s="25">
        <f>IF(ISERR(Cálculos!AC796),0,Cálculos!AC796)</f>
        <v>0</v>
      </c>
      <c r="M818" s="41" t="str">
        <f t="shared" si="25"/>
        <v/>
      </c>
    </row>
    <row r="819" spans="2:13" ht="12.75" x14ac:dyDescent="0.2">
      <c r="B819" s="29"/>
      <c r="C819" s="29"/>
      <c r="D819" s="30"/>
      <c r="E819" s="30"/>
      <c r="F819" s="30"/>
      <c r="G819" s="30"/>
      <c r="H819" s="30"/>
      <c r="I819" s="25">
        <f>IF(ISERR(Cálculos!AA797),0,Cálculos!AA797)</f>
        <v>0</v>
      </c>
      <c r="J819" s="25">
        <f>IF(ISERR(Cálculos!AB797),0,Cálculos!AB797)</f>
        <v>0</v>
      </c>
      <c r="K819" s="41" t="str">
        <f t="shared" si="24"/>
        <v/>
      </c>
      <c r="L819" s="25">
        <f>IF(ISERR(Cálculos!AC797),0,Cálculos!AC797)</f>
        <v>0</v>
      </c>
      <c r="M819" s="41" t="str">
        <f t="shared" si="25"/>
        <v/>
      </c>
    </row>
    <row r="820" spans="2:13" ht="12.75" x14ac:dyDescent="0.2">
      <c r="B820" s="29"/>
      <c r="C820" s="29"/>
      <c r="D820" s="30"/>
      <c r="E820" s="30"/>
      <c r="F820" s="30"/>
      <c r="G820" s="30"/>
      <c r="H820" s="30"/>
      <c r="I820" s="25">
        <f>IF(ISERR(Cálculos!AA798),0,Cálculos!AA798)</f>
        <v>0</v>
      </c>
      <c r="J820" s="25">
        <f>IF(ISERR(Cálculos!AB798),0,Cálculos!AB798)</f>
        <v>0</v>
      </c>
      <c r="K820" s="41" t="str">
        <f t="shared" si="24"/>
        <v/>
      </c>
      <c r="L820" s="25">
        <f>IF(ISERR(Cálculos!AC798),0,Cálculos!AC798)</f>
        <v>0</v>
      </c>
      <c r="M820" s="41" t="str">
        <f t="shared" si="25"/>
        <v/>
      </c>
    </row>
    <row r="821" spans="2:13" ht="12.75" x14ac:dyDescent="0.2">
      <c r="B821" s="29"/>
      <c r="C821" s="29"/>
      <c r="D821" s="30"/>
      <c r="E821" s="30"/>
      <c r="F821" s="30"/>
      <c r="G821" s="30"/>
      <c r="H821" s="30"/>
      <c r="I821" s="25">
        <f>IF(ISERR(Cálculos!AA799),0,Cálculos!AA799)</f>
        <v>0</v>
      </c>
      <c r="J821" s="25">
        <f>IF(ISERR(Cálculos!AB799),0,Cálculos!AB799)</f>
        <v>0</v>
      </c>
      <c r="K821" s="41" t="str">
        <f t="shared" si="24"/>
        <v/>
      </c>
      <c r="L821" s="25">
        <f>IF(ISERR(Cálculos!AC799),0,Cálculos!AC799)</f>
        <v>0</v>
      </c>
      <c r="M821" s="41" t="str">
        <f t="shared" si="25"/>
        <v/>
      </c>
    </row>
    <row r="822" spans="2:13" ht="12.75" x14ac:dyDescent="0.2">
      <c r="B822" s="29"/>
      <c r="C822" s="29"/>
      <c r="D822" s="30"/>
      <c r="E822" s="30"/>
      <c r="F822" s="30"/>
      <c r="G822" s="30"/>
      <c r="H822" s="30"/>
      <c r="I822" s="25">
        <f>IF(ISERR(Cálculos!AA800),0,Cálculos!AA800)</f>
        <v>0</v>
      </c>
      <c r="J822" s="25">
        <f>IF(ISERR(Cálculos!AB800),0,Cálculos!AB800)</f>
        <v>0</v>
      </c>
      <c r="K822" s="41" t="str">
        <f t="shared" si="24"/>
        <v/>
      </c>
      <c r="L822" s="25">
        <f>IF(ISERR(Cálculos!AC800),0,Cálculos!AC800)</f>
        <v>0</v>
      </c>
      <c r="M822" s="41" t="str">
        <f t="shared" si="25"/>
        <v/>
      </c>
    </row>
    <row r="823" spans="2:13" ht="12.75" x14ac:dyDescent="0.2">
      <c r="B823" s="29"/>
      <c r="C823" s="29"/>
      <c r="D823" s="30"/>
      <c r="E823" s="30"/>
      <c r="F823" s="30"/>
      <c r="G823" s="30"/>
      <c r="H823" s="30"/>
      <c r="I823" s="25">
        <f>IF(ISERR(Cálculos!AA801),0,Cálculos!AA801)</f>
        <v>0</v>
      </c>
      <c r="J823" s="25">
        <f>IF(ISERR(Cálculos!AB801),0,Cálculos!AB801)</f>
        <v>0</v>
      </c>
      <c r="K823" s="41" t="str">
        <f t="shared" si="24"/>
        <v/>
      </c>
      <c r="L823" s="25">
        <f>IF(ISERR(Cálculos!AC801),0,Cálculos!AC801)</f>
        <v>0</v>
      </c>
      <c r="M823" s="41" t="str">
        <f t="shared" si="25"/>
        <v/>
      </c>
    </row>
    <row r="824" spans="2:13" ht="12.75" x14ac:dyDescent="0.2">
      <c r="B824" s="29"/>
      <c r="C824" s="29"/>
      <c r="D824" s="30"/>
      <c r="E824" s="30"/>
      <c r="F824" s="30"/>
      <c r="G824" s="30"/>
      <c r="H824" s="30"/>
      <c r="I824" s="25">
        <f>IF(ISERR(Cálculos!AA802),0,Cálculos!AA802)</f>
        <v>0</v>
      </c>
      <c r="J824" s="25">
        <f>IF(ISERR(Cálculos!AB802),0,Cálculos!AB802)</f>
        <v>0</v>
      </c>
      <c r="K824" s="41" t="str">
        <f t="shared" si="24"/>
        <v/>
      </c>
      <c r="L824" s="25">
        <f>IF(ISERR(Cálculos!AC802),0,Cálculos!AC802)</f>
        <v>0</v>
      </c>
      <c r="M824" s="41" t="str">
        <f t="shared" si="25"/>
        <v/>
      </c>
    </row>
    <row r="825" spans="2:13" ht="12.75" x14ac:dyDescent="0.2">
      <c r="B825" s="29"/>
      <c r="C825" s="29"/>
      <c r="D825" s="30"/>
      <c r="E825" s="30"/>
      <c r="F825" s="30"/>
      <c r="G825" s="30"/>
      <c r="H825" s="30"/>
      <c r="I825" s="25">
        <f>IF(ISERR(Cálculos!AA803),0,Cálculos!AA803)</f>
        <v>0</v>
      </c>
      <c r="J825" s="25">
        <f>IF(ISERR(Cálculos!AB803),0,Cálculos!AB803)</f>
        <v>0</v>
      </c>
      <c r="K825" s="41" t="str">
        <f t="shared" si="24"/>
        <v/>
      </c>
      <c r="L825" s="25">
        <f>IF(ISERR(Cálculos!AC803),0,Cálculos!AC803)</f>
        <v>0</v>
      </c>
      <c r="M825" s="41" t="str">
        <f t="shared" si="25"/>
        <v/>
      </c>
    </row>
    <row r="826" spans="2:13" ht="12.75" x14ac:dyDescent="0.2">
      <c r="B826" s="29"/>
      <c r="C826" s="29"/>
      <c r="D826" s="30"/>
      <c r="E826" s="30"/>
      <c r="F826" s="30"/>
      <c r="G826" s="30"/>
      <c r="H826" s="30"/>
      <c r="I826" s="25">
        <f>IF(ISERR(Cálculos!AA804),0,Cálculos!AA804)</f>
        <v>0</v>
      </c>
      <c r="J826" s="25">
        <f>IF(ISERR(Cálculos!AB804),0,Cálculos!AB804)</f>
        <v>0</v>
      </c>
      <c r="K826" s="41" t="str">
        <f t="shared" si="24"/>
        <v/>
      </c>
      <c r="L826" s="25">
        <f>IF(ISERR(Cálculos!AC804),0,Cálculos!AC804)</f>
        <v>0</v>
      </c>
      <c r="M826" s="41" t="str">
        <f t="shared" si="25"/>
        <v/>
      </c>
    </row>
    <row r="827" spans="2:13" ht="12.75" x14ac:dyDescent="0.2">
      <c r="B827" s="29"/>
      <c r="C827" s="29"/>
      <c r="D827" s="30"/>
      <c r="E827" s="30"/>
      <c r="F827" s="30"/>
      <c r="G827" s="30"/>
      <c r="H827" s="30"/>
      <c r="I827" s="25">
        <f>IF(ISERR(Cálculos!AA805),0,Cálculos!AA805)</f>
        <v>0</v>
      </c>
      <c r="J827" s="25">
        <f>IF(ISERR(Cálculos!AB805),0,Cálculos!AB805)</f>
        <v>0</v>
      </c>
      <c r="K827" s="41" t="str">
        <f t="shared" si="24"/>
        <v/>
      </c>
      <c r="L827" s="25">
        <f>IF(ISERR(Cálculos!AC805),0,Cálculos!AC805)</f>
        <v>0</v>
      </c>
      <c r="M827" s="41" t="str">
        <f t="shared" si="25"/>
        <v/>
      </c>
    </row>
    <row r="828" spans="2:13" ht="12.75" x14ac:dyDescent="0.2">
      <c r="B828" s="29"/>
      <c r="C828" s="29"/>
      <c r="D828" s="30"/>
      <c r="E828" s="30"/>
      <c r="F828" s="30"/>
      <c r="G828" s="30"/>
      <c r="H828" s="30"/>
      <c r="I828" s="25">
        <f>IF(ISERR(Cálculos!AA806),0,Cálculos!AA806)</f>
        <v>0</v>
      </c>
      <c r="J828" s="25">
        <f>IF(ISERR(Cálculos!AB806),0,Cálculos!AB806)</f>
        <v>0</v>
      </c>
      <c r="K828" s="41" t="str">
        <f t="shared" si="24"/>
        <v/>
      </c>
      <c r="L828" s="25">
        <f>IF(ISERR(Cálculos!AC806),0,Cálculos!AC806)</f>
        <v>0</v>
      </c>
      <c r="M828" s="41" t="str">
        <f t="shared" si="25"/>
        <v/>
      </c>
    </row>
    <row r="829" spans="2:13" ht="12.75" x14ac:dyDescent="0.2">
      <c r="B829" s="29"/>
      <c r="C829" s="29"/>
      <c r="D829" s="30"/>
      <c r="E829" s="30"/>
      <c r="F829" s="30"/>
      <c r="G829" s="30"/>
      <c r="H829" s="30"/>
      <c r="I829" s="25">
        <f>IF(ISERR(Cálculos!AA807),0,Cálculos!AA807)</f>
        <v>0</v>
      </c>
      <c r="J829" s="25">
        <f>IF(ISERR(Cálculos!AB807),0,Cálculos!AB807)</f>
        <v>0</v>
      </c>
      <c r="K829" s="41" t="str">
        <f t="shared" si="24"/>
        <v/>
      </c>
      <c r="L829" s="25">
        <f>IF(ISERR(Cálculos!AC807),0,Cálculos!AC807)</f>
        <v>0</v>
      </c>
      <c r="M829" s="41" t="str">
        <f t="shared" si="25"/>
        <v/>
      </c>
    </row>
    <row r="830" spans="2:13" ht="12.75" x14ac:dyDescent="0.2">
      <c r="B830" s="29"/>
      <c r="C830" s="29"/>
      <c r="D830" s="30"/>
      <c r="E830" s="30"/>
      <c r="F830" s="30"/>
      <c r="G830" s="30"/>
      <c r="H830" s="30"/>
      <c r="I830" s="25">
        <f>IF(ISERR(Cálculos!AA808),0,Cálculos!AA808)</f>
        <v>0</v>
      </c>
      <c r="J830" s="25">
        <f>IF(ISERR(Cálculos!AB808),0,Cálculos!AB808)</f>
        <v>0</v>
      </c>
      <c r="K830" s="41" t="str">
        <f t="shared" si="24"/>
        <v/>
      </c>
      <c r="L830" s="25">
        <f>IF(ISERR(Cálculos!AC808),0,Cálculos!AC808)</f>
        <v>0</v>
      </c>
      <c r="M830" s="41" t="str">
        <f t="shared" si="25"/>
        <v/>
      </c>
    </row>
    <row r="831" spans="2:13" ht="12.75" x14ac:dyDescent="0.2">
      <c r="B831" s="29"/>
      <c r="C831" s="29"/>
      <c r="D831" s="30"/>
      <c r="E831" s="30"/>
      <c r="F831" s="30"/>
      <c r="G831" s="30"/>
      <c r="H831" s="30"/>
      <c r="I831" s="25">
        <f>IF(ISERR(Cálculos!AA809),0,Cálculos!AA809)</f>
        <v>0</v>
      </c>
      <c r="J831" s="25">
        <f>IF(ISERR(Cálculos!AB809),0,Cálculos!AB809)</f>
        <v>0</v>
      </c>
      <c r="K831" s="41" t="str">
        <f t="shared" si="24"/>
        <v/>
      </c>
      <c r="L831" s="25">
        <f>IF(ISERR(Cálculos!AC809),0,Cálculos!AC809)</f>
        <v>0</v>
      </c>
      <c r="M831" s="41" t="str">
        <f t="shared" si="25"/>
        <v/>
      </c>
    </row>
    <row r="832" spans="2:13" ht="12.75" x14ac:dyDescent="0.2">
      <c r="B832" s="29"/>
      <c r="C832" s="29"/>
      <c r="D832" s="30"/>
      <c r="E832" s="30"/>
      <c r="F832" s="30"/>
      <c r="G832" s="30"/>
      <c r="H832" s="30"/>
      <c r="I832" s="25">
        <f>IF(ISERR(Cálculos!AA810),0,Cálculos!AA810)</f>
        <v>0</v>
      </c>
      <c r="J832" s="25">
        <f>IF(ISERR(Cálculos!AB810),0,Cálculos!AB810)</f>
        <v>0</v>
      </c>
      <c r="K832" s="41" t="str">
        <f t="shared" si="24"/>
        <v/>
      </c>
      <c r="L832" s="25">
        <f>IF(ISERR(Cálculos!AC810),0,Cálculos!AC810)</f>
        <v>0</v>
      </c>
      <c r="M832" s="41" t="str">
        <f t="shared" si="25"/>
        <v/>
      </c>
    </row>
    <row r="833" spans="2:13" ht="12.75" x14ac:dyDescent="0.2">
      <c r="B833" s="29"/>
      <c r="C833" s="29"/>
      <c r="D833" s="30"/>
      <c r="E833" s="30"/>
      <c r="F833" s="30"/>
      <c r="G833" s="30"/>
      <c r="H833" s="30"/>
      <c r="I833" s="25">
        <f>IF(ISERR(Cálculos!AA811),0,Cálculos!AA811)</f>
        <v>0</v>
      </c>
      <c r="J833" s="25">
        <f>IF(ISERR(Cálculos!AB811),0,Cálculos!AB811)</f>
        <v>0</v>
      </c>
      <c r="K833" s="41" t="str">
        <f t="shared" si="24"/>
        <v/>
      </c>
      <c r="L833" s="25">
        <f>IF(ISERR(Cálculos!AC811),0,Cálculos!AC811)</f>
        <v>0</v>
      </c>
      <c r="M833" s="41" t="str">
        <f t="shared" si="25"/>
        <v/>
      </c>
    </row>
    <row r="834" spans="2:13" ht="12.75" x14ac:dyDescent="0.2">
      <c r="B834" s="29"/>
      <c r="C834" s="29"/>
      <c r="D834" s="30"/>
      <c r="E834" s="30"/>
      <c r="F834" s="30"/>
      <c r="G834" s="30"/>
      <c r="H834" s="30"/>
      <c r="I834" s="25">
        <f>IF(ISERR(Cálculos!AA812),0,Cálculos!AA812)</f>
        <v>0</v>
      </c>
      <c r="J834" s="25">
        <f>IF(ISERR(Cálculos!AB812),0,Cálculos!AB812)</f>
        <v>0</v>
      </c>
      <c r="K834" s="41" t="str">
        <f t="shared" si="24"/>
        <v/>
      </c>
      <c r="L834" s="25">
        <f>IF(ISERR(Cálculos!AC812),0,Cálculos!AC812)</f>
        <v>0</v>
      </c>
      <c r="M834" s="41" t="str">
        <f t="shared" si="25"/>
        <v/>
      </c>
    </row>
    <row r="835" spans="2:13" ht="12.75" x14ac:dyDescent="0.2">
      <c r="B835" s="29"/>
      <c r="C835" s="29"/>
      <c r="D835" s="30"/>
      <c r="E835" s="30"/>
      <c r="F835" s="30"/>
      <c r="G835" s="30"/>
      <c r="H835" s="30"/>
      <c r="I835" s="25">
        <f>IF(ISERR(Cálculos!AA813),0,Cálculos!AA813)</f>
        <v>0</v>
      </c>
      <c r="J835" s="25">
        <f>IF(ISERR(Cálculos!AB813),0,Cálculos!AB813)</f>
        <v>0</v>
      </c>
      <c r="K835" s="41" t="str">
        <f t="shared" si="24"/>
        <v/>
      </c>
      <c r="L835" s="25">
        <f>IF(ISERR(Cálculos!AC813),0,Cálculos!AC813)</f>
        <v>0</v>
      </c>
      <c r="M835" s="41" t="str">
        <f t="shared" si="25"/>
        <v/>
      </c>
    </row>
    <row r="836" spans="2:13" ht="12.75" x14ac:dyDescent="0.2">
      <c r="B836" s="29"/>
      <c r="C836" s="29"/>
      <c r="D836" s="30"/>
      <c r="E836" s="30"/>
      <c r="F836" s="30"/>
      <c r="G836" s="30"/>
      <c r="H836" s="30"/>
      <c r="I836" s="25">
        <f>IF(ISERR(Cálculos!AA814),0,Cálculos!AA814)</f>
        <v>0</v>
      </c>
      <c r="J836" s="25">
        <f>IF(ISERR(Cálculos!AB814),0,Cálculos!AB814)</f>
        <v>0</v>
      </c>
      <c r="K836" s="41" t="str">
        <f t="shared" si="24"/>
        <v/>
      </c>
      <c r="L836" s="25">
        <f>IF(ISERR(Cálculos!AC814),0,Cálculos!AC814)</f>
        <v>0</v>
      </c>
      <c r="M836" s="41" t="str">
        <f t="shared" si="25"/>
        <v/>
      </c>
    </row>
    <row r="837" spans="2:13" ht="12.75" x14ac:dyDescent="0.2">
      <c r="B837" s="29"/>
      <c r="C837" s="29"/>
      <c r="D837" s="30"/>
      <c r="E837" s="30"/>
      <c r="F837" s="30"/>
      <c r="G837" s="30"/>
      <c r="H837" s="30"/>
      <c r="I837" s="25">
        <f>IF(ISERR(Cálculos!AA815),0,Cálculos!AA815)</f>
        <v>0</v>
      </c>
      <c r="J837" s="25">
        <f>IF(ISERR(Cálculos!AB815),0,Cálculos!AB815)</f>
        <v>0</v>
      </c>
      <c r="K837" s="41" t="str">
        <f t="shared" si="24"/>
        <v/>
      </c>
      <c r="L837" s="25">
        <f>IF(ISERR(Cálculos!AC815),0,Cálculos!AC815)</f>
        <v>0</v>
      </c>
      <c r="M837" s="41" t="str">
        <f t="shared" si="25"/>
        <v/>
      </c>
    </row>
    <row r="838" spans="2:13" ht="12.75" x14ac:dyDescent="0.2">
      <c r="B838" s="29"/>
      <c r="C838" s="29"/>
      <c r="D838" s="30"/>
      <c r="E838" s="30"/>
      <c r="F838" s="30"/>
      <c r="G838" s="30"/>
      <c r="H838" s="30"/>
      <c r="I838" s="25">
        <f>IF(ISERR(Cálculos!AA816),0,Cálculos!AA816)</f>
        <v>0</v>
      </c>
      <c r="J838" s="25">
        <f>IF(ISERR(Cálculos!AB816),0,Cálculos!AB816)</f>
        <v>0</v>
      </c>
      <c r="K838" s="41" t="str">
        <f t="shared" si="24"/>
        <v/>
      </c>
      <c r="L838" s="25">
        <f>IF(ISERR(Cálculos!AC816),0,Cálculos!AC816)</f>
        <v>0</v>
      </c>
      <c r="M838" s="41" t="str">
        <f t="shared" si="25"/>
        <v/>
      </c>
    </row>
    <row r="839" spans="2:13" ht="12.75" x14ac:dyDescent="0.2">
      <c r="B839" s="29"/>
      <c r="C839" s="29"/>
      <c r="D839" s="30"/>
      <c r="E839" s="30"/>
      <c r="F839" s="30"/>
      <c r="G839" s="30"/>
      <c r="H839" s="30"/>
      <c r="I839" s="25">
        <f>IF(ISERR(Cálculos!AA817),0,Cálculos!AA817)</f>
        <v>0</v>
      </c>
      <c r="J839" s="25">
        <f>IF(ISERR(Cálculos!AB817),0,Cálculos!AB817)</f>
        <v>0</v>
      </c>
      <c r="K839" s="41" t="str">
        <f t="shared" si="24"/>
        <v/>
      </c>
      <c r="L839" s="25">
        <f>IF(ISERR(Cálculos!AC817),0,Cálculos!AC817)</f>
        <v>0</v>
      </c>
      <c r="M839" s="41" t="str">
        <f t="shared" si="25"/>
        <v/>
      </c>
    </row>
    <row r="840" spans="2:13" ht="12.75" x14ac:dyDescent="0.2">
      <c r="B840" s="29"/>
      <c r="C840" s="29"/>
      <c r="D840" s="30"/>
      <c r="E840" s="30"/>
      <c r="F840" s="30"/>
      <c r="G840" s="30"/>
      <c r="H840" s="30"/>
      <c r="I840" s="25">
        <f>IF(ISERR(Cálculos!AA818),0,Cálculos!AA818)</f>
        <v>0</v>
      </c>
      <c r="J840" s="25">
        <f>IF(ISERR(Cálculos!AB818),0,Cálculos!AB818)</f>
        <v>0</v>
      </c>
      <c r="K840" s="41" t="str">
        <f t="shared" si="24"/>
        <v/>
      </c>
      <c r="L840" s="25">
        <f>IF(ISERR(Cálculos!AC818),0,Cálculos!AC818)</f>
        <v>0</v>
      </c>
      <c r="M840" s="41" t="str">
        <f t="shared" si="25"/>
        <v/>
      </c>
    </row>
    <row r="841" spans="2:13" ht="12.75" x14ac:dyDescent="0.2">
      <c r="B841" s="29"/>
      <c r="C841" s="29"/>
      <c r="D841" s="30"/>
      <c r="E841" s="30"/>
      <c r="F841" s="30"/>
      <c r="G841" s="30"/>
      <c r="H841" s="30"/>
      <c r="I841" s="25">
        <f>IF(ISERR(Cálculos!AA819),0,Cálculos!AA819)</f>
        <v>0</v>
      </c>
      <c r="J841" s="25">
        <f>IF(ISERR(Cálculos!AB819),0,Cálculos!AB819)</f>
        <v>0</v>
      </c>
      <c r="K841" s="41" t="str">
        <f t="shared" si="24"/>
        <v/>
      </c>
      <c r="L841" s="25">
        <f>IF(ISERR(Cálculos!AC819),0,Cálculos!AC819)</f>
        <v>0</v>
      </c>
      <c r="M841" s="41" t="str">
        <f t="shared" si="25"/>
        <v/>
      </c>
    </row>
    <row r="842" spans="2:13" ht="12.75" x14ac:dyDescent="0.2">
      <c r="B842" s="29"/>
      <c r="C842" s="29"/>
      <c r="D842" s="30"/>
      <c r="E842" s="30"/>
      <c r="F842" s="30"/>
      <c r="G842" s="30"/>
      <c r="H842" s="30"/>
      <c r="I842" s="25">
        <f>IF(ISERR(Cálculos!AA820),0,Cálculos!AA820)</f>
        <v>0</v>
      </c>
      <c r="J842" s="25">
        <f>IF(ISERR(Cálculos!AB820),0,Cálculos!AB820)</f>
        <v>0</v>
      </c>
      <c r="K842" s="41" t="str">
        <f t="shared" si="24"/>
        <v/>
      </c>
      <c r="L842" s="25">
        <f>IF(ISERR(Cálculos!AC820),0,Cálculos!AC820)</f>
        <v>0</v>
      </c>
      <c r="M842" s="41" t="str">
        <f t="shared" si="25"/>
        <v/>
      </c>
    </row>
    <row r="843" spans="2:13" ht="12.75" x14ac:dyDescent="0.2">
      <c r="B843" s="29"/>
      <c r="C843" s="29"/>
      <c r="D843" s="30"/>
      <c r="E843" s="30"/>
      <c r="F843" s="30"/>
      <c r="G843" s="30"/>
      <c r="H843" s="30"/>
      <c r="I843" s="25">
        <f>IF(ISERR(Cálculos!AA821),0,Cálculos!AA821)</f>
        <v>0</v>
      </c>
      <c r="J843" s="25">
        <f>IF(ISERR(Cálculos!AB821),0,Cálculos!AB821)</f>
        <v>0</v>
      </c>
      <c r="K843" s="41" t="str">
        <f t="shared" si="24"/>
        <v/>
      </c>
      <c r="L843" s="25">
        <f>IF(ISERR(Cálculos!AC821),0,Cálculos!AC821)</f>
        <v>0</v>
      </c>
      <c r="M843" s="41" t="str">
        <f t="shared" si="25"/>
        <v/>
      </c>
    </row>
    <row r="844" spans="2:13" ht="12.75" x14ac:dyDescent="0.2">
      <c r="B844" s="29"/>
      <c r="C844" s="29"/>
      <c r="D844" s="30"/>
      <c r="E844" s="30"/>
      <c r="F844" s="30"/>
      <c r="G844" s="30"/>
      <c r="H844" s="30"/>
      <c r="I844" s="25">
        <f>IF(ISERR(Cálculos!AA822),0,Cálculos!AA822)</f>
        <v>0</v>
      </c>
      <c r="J844" s="25">
        <f>IF(ISERR(Cálculos!AB822),0,Cálculos!AB822)</f>
        <v>0</v>
      </c>
      <c r="K844" s="41" t="str">
        <f t="shared" si="24"/>
        <v/>
      </c>
      <c r="L844" s="25">
        <f>IF(ISERR(Cálculos!AC822),0,Cálculos!AC822)</f>
        <v>0</v>
      </c>
      <c r="M844" s="41" t="str">
        <f t="shared" si="25"/>
        <v/>
      </c>
    </row>
    <row r="845" spans="2:13" ht="12.75" x14ac:dyDescent="0.2">
      <c r="B845" s="29"/>
      <c r="C845" s="29"/>
      <c r="D845" s="30"/>
      <c r="E845" s="30"/>
      <c r="F845" s="30"/>
      <c r="G845" s="30"/>
      <c r="H845" s="30"/>
      <c r="I845" s="25">
        <f>IF(ISERR(Cálculos!AA823),0,Cálculos!AA823)</f>
        <v>0</v>
      </c>
      <c r="J845" s="25">
        <f>IF(ISERR(Cálculos!AB823),0,Cálculos!AB823)</f>
        <v>0</v>
      </c>
      <c r="K845" s="41" t="str">
        <f t="shared" si="24"/>
        <v/>
      </c>
      <c r="L845" s="25">
        <f>IF(ISERR(Cálculos!AC823),0,Cálculos!AC823)</f>
        <v>0</v>
      </c>
      <c r="M845" s="41" t="str">
        <f t="shared" si="25"/>
        <v/>
      </c>
    </row>
    <row r="846" spans="2:13" ht="12.75" x14ac:dyDescent="0.2">
      <c r="B846" s="29"/>
      <c r="C846" s="29"/>
      <c r="D846" s="30"/>
      <c r="E846" s="30"/>
      <c r="F846" s="30"/>
      <c r="G846" s="30"/>
      <c r="H846" s="30"/>
      <c r="I846" s="25">
        <f>IF(ISERR(Cálculos!AA824),0,Cálculos!AA824)</f>
        <v>0</v>
      </c>
      <c r="J846" s="25">
        <f>IF(ISERR(Cálculos!AB824),0,Cálculos!AB824)</f>
        <v>0</v>
      </c>
      <c r="K846" s="41" t="str">
        <f t="shared" si="24"/>
        <v/>
      </c>
      <c r="L846" s="25">
        <f>IF(ISERR(Cálculos!AC824),0,Cálculos!AC824)</f>
        <v>0</v>
      </c>
      <c r="M846" s="41" t="str">
        <f t="shared" si="25"/>
        <v/>
      </c>
    </row>
    <row r="847" spans="2:13" ht="12.75" x14ac:dyDescent="0.2">
      <c r="B847" s="29"/>
      <c r="C847" s="29"/>
      <c r="D847" s="30"/>
      <c r="E847" s="30"/>
      <c r="F847" s="30"/>
      <c r="G847" s="30"/>
      <c r="H847" s="30"/>
      <c r="I847" s="25">
        <f>IF(ISERR(Cálculos!AA825),0,Cálculos!AA825)</f>
        <v>0</v>
      </c>
      <c r="J847" s="25">
        <f>IF(ISERR(Cálculos!AB825),0,Cálculos!AB825)</f>
        <v>0</v>
      </c>
      <c r="K847" s="41" t="str">
        <f t="shared" si="24"/>
        <v/>
      </c>
      <c r="L847" s="25">
        <f>IF(ISERR(Cálculos!AC825),0,Cálculos!AC825)</f>
        <v>0</v>
      </c>
      <c r="M847" s="41" t="str">
        <f t="shared" si="25"/>
        <v/>
      </c>
    </row>
    <row r="848" spans="2:13" ht="12.75" x14ac:dyDescent="0.2">
      <c r="B848" s="29"/>
      <c r="C848" s="29"/>
      <c r="D848" s="30"/>
      <c r="E848" s="30"/>
      <c r="F848" s="30"/>
      <c r="G848" s="30"/>
      <c r="H848" s="30"/>
      <c r="I848" s="25">
        <f>IF(ISERR(Cálculos!AA826),0,Cálculos!AA826)</f>
        <v>0</v>
      </c>
      <c r="J848" s="25">
        <f>IF(ISERR(Cálculos!AB826),0,Cálculos!AB826)</f>
        <v>0</v>
      </c>
      <c r="K848" s="41" t="str">
        <f t="shared" si="24"/>
        <v/>
      </c>
      <c r="L848" s="25">
        <f>IF(ISERR(Cálculos!AC826),0,Cálculos!AC826)</f>
        <v>0</v>
      </c>
      <c r="M848" s="41" t="str">
        <f t="shared" si="25"/>
        <v/>
      </c>
    </row>
    <row r="849" spans="2:13" ht="12.75" x14ac:dyDescent="0.2">
      <c r="B849" s="29"/>
      <c r="C849" s="29"/>
      <c r="D849" s="30"/>
      <c r="E849" s="30"/>
      <c r="F849" s="30"/>
      <c r="G849" s="30"/>
      <c r="H849" s="30"/>
      <c r="I849" s="25">
        <f>IF(ISERR(Cálculos!AA827),0,Cálculos!AA827)</f>
        <v>0</v>
      </c>
      <c r="J849" s="25">
        <f>IF(ISERR(Cálculos!AB827),0,Cálculos!AB827)</f>
        <v>0</v>
      </c>
      <c r="K849" s="41" t="str">
        <f t="shared" si="24"/>
        <v/>
      </c>
      <c r="L849" s="25">
        <f>IF(ISERR(Cálculos!AC827),0,Cálculos!AC827)</f>
        <v>0</v>
      </c>
      <c r="M849" s="41" t="str">
        <f t="shared" si="25"/>
        <v/>
      </c>
    </row>
    <row r="850" spans="2:13" ht="12.75" x14ac:dyDescent="0.2">
      <c r="B850" s="29"/>
      <c r="C850" s="29"/>
      <c r="D850" s="30"/>
      <c r="E850" s="30"/>
      <c r="F850" s="30"/>
      <c r="G850" s="30"/>
      <c r="H850" s="30"/>
      <c r="I850" s="25">
        <f>IF(ISERR(Cálculos!AA828),0,Cálculos!AA828)</f>
        <v>0</v>
      </c>
      <c r="J850" s="25">
        <f>IF(ISERR(Cálculos!AB828),0,Cálculos!AB828)</f>
        <v>0</v>
      </c>
      <c r="K850" s="41" t="str">
        <f t="shared" si="24"/>
        <v/>
      </c>
      <c r="L850" s="25">
        <f>IF(ISERR(Cálculos!AC828),0,Cálculos!AC828)</f>
        <v>0</v>
      </c>
      <c r="M850" s="41" t="str">
        <f t="shared" si="25"/>
        <v/>
      </c>
    </row>
    <row r="851" spans="2:13" ht="12.75" x14ac:dyDescent="0.2">
      <c r="B851" s="29"/>
      <c r="C851" s="29"/>
      <c r="D851" s="30"/>
      <c r="E851" s="30"/>
      <c r="F851" s="30"/>
      <c r="G851" s="30"/>
      <c r="H851" s="30"/>
      <c r="I851" s="25">
        <f>IF(ISERR(Cálculos!AA829),0,Cálculos!AA829)</f>
        <v>0</v>
      </c>
      <c r="J851" s="25">
        <f>IF(ISERR(Cálculos!AB829),0,Cálculos!AB829)</f>
        <v>0</v>
      </c>
      <c r="K851" s="41" t="str">
        <f t="shared" si="24"/>
        <v/>
      </c>
      <c r="L851" s="25">
        <f>IF(ISERR(Cálculos!AC829),0,Cálculos!AC829)</f>
        <v>0</v>
      </c>
      <c r="M851" s="41" t="str">
        <f t="shared" si="25"/>
        <v/>
      </c>
    </row>
    <row r="852" spans="2:13" ht="12.75" x14ac:dyDescent="0.2">
      <c r="B852" s="29"/>
      <c r="C852" s="29"/>
      <c r="D852" s="30"/>
      <c r="E852" s="30"/>
      <c r="F852" s="30"/>
      <c r="G852" s="30"/>
      <c r="H852" s="30"/>
      <c r="I852" s="25">
        <f>IF(ISERR(Cálculos!AA830),0,Cálculos!AA830)</f>
        <v>0</v>
      </c>
      <c r="J852" s="25">
        <f>IF(ISERR(Cálculos!AB830),0,Cálculos!AB830)</f>
        <v>0</v>
      </c>
      <c r="K852" s="41" t="str">
        <f t="shared" si="24"/>
        <v/>
      </c>
      <c r="L852" s="25">
        <f>IF(ISERR(Cálculos!AC830),0,Cálculos!AC830)</f>
        <v>0</v>
      </c>
      <c r="M852" s="41" t="str">
        <f t="shared" si="25"/>
        <v/>
      </c>
    </row>
    <row r="853" spans="2:13" ht="12.75" x14ac:dyDescent="0.2">
      <c r="B853" s="29"/>
      <c r="C853" s="29"/>
      <c r="D853" s="30"/>
      <c r="E853" s="30"/>
      <c r="F853" s="30"/>
      <c r="G853" s="30"/>
      <c r="H853" s="30"/>
      <c r="I853" s="25">
        <f>IF(ISERR(Cálculos!AA831),0,Cálculos!AA831)</f>
        <v>0</v>
      </c>
      <c r="J853" s="25">
        <f>IF(ISERR(Cálculos!AB831),0,Cálculos!AB831)</f>
        <v>0</v>
      </c>
      <c r="K853" s="41" t="str">
        <f t="shared" si="24"/>
        <v/>
      </c>
      <c r="L853" s="25">
        <f>IF(ISERR(Cálculos!AC831),0,Cálculos!AC831)</f>
        <v>0</v>
      </c>
      <c r="M853" s="41" t="str">
        <f t="shared" si="25"/>
        <v/>
      </c>
    </row>
    <row r="854" spans="2:13" ht="12.75" x14ac:dyDescent="0.2">
      <c r="B854" s="29"/>
      <c r="C854" s="29"/>
      <c r="D854" s="30"/>
      <c r="E854" s="30"/>
      <c r="F854" s="30"/>
      <c r="G854" s="30"/>
      <c r="H854" s="30"/>
      <c r="I854" s="25">
        <f>IF(ISERR(Cálculos!AA832),0,Cálculos!AA832)</f>
        <v>0</v>
      </c>
      <c r="J854" s="25">
        <f>IF(ISERR(Cálculos!AB832),0,Cálculos!AB832)</f>
        <v>0</v>
      </c>
      <c r="K854" s="41" t="str">
        <f t="shared" si="24"/>
        <v/>
      </c>
      <c r="L854" s="25">
        <f>IF(ISERR(Cálculos!AC832),0,Cálculos!AC832)</f>
        <v>0</v>
      </c>
      <c r="M854" s="41" t="str">
        <f t="shared" si="25"/>
        <v/>
      </c>
    </row>
    <row r="855" spans="2:13" ht="12.75" x14ac:dyDescent="0.2">
      <c r="B855" s="29"/>
      <c r="C855" s="29"/>
      <c r="D855" s="30"/>
      <c r="E855" s="30"/>
      <c r="F855" s="30"/>
      <c r="G855" s="30"/>
      <c r="H855" s="30"/>
      <c r="I855" s="25">
        <f>IF(ISERR(Cálculos!AA833),0,Cálculos!AA833)</f>
        <v>0</v>
      </c>
      <c r="J855" s="25">
        <f>IF(ISERR(Cálculos!AB833),0,Cálculos!AB833)</f>
        <v>0</v>
      </c>
      <c r="K855" s="41" t="str">
        <f t="shared" si="24"/>
        <v/>
      </c>
      <c r="L855" s="25">
        <f>IF(ISERR(Cálculos!AC833),0,Cálculos!AC833)</f>
        <v>0</v>
      </c>
      <c r="M855" s="41" t="str">
        <f t="shared" si="25"/>
        <v/>
      </c>
    </row>
    <row r="856" spans="2:13" ht="12.75" x14ac:dyDescent="0.2">
      <c r="B856" s="29"/>
      <c r="C856" s="29"/>
      <c r="D856" s="30"/>
      <c r="E856" s="30"/>
      <c r="F856" s="30"/>
      <c r="G856" s="30"/>
      <c r="H856" s="30"/>
      <c r="I856" s="25">
        <f>IF(ISERR(Cálculos!AA834),0,Cálculos!AA834)</f>
        <v>0</v>
      </c>
      <c r="J856" s="25">
        <f>IF(ISERR(Cálculos!AB834),0,Cálculos!AB834)</f>
        <v>0</v>
      </c>
      <c r="K856" s="41" t="str">
        <f t="shared" si="24"/>
        <v/>
      </c>
      <c r="L856" s="25">
        <f>IF(ISERR(Cálculos!AC834),0,Cálculos!AC834)</f>
        <v>0</v>
      </c>
      <c r="M856" s="41" t="str">
        <f t="shared" si="25"/>
        <v/>
      </c>
    </row>
    <row r="857" spans="2:13" ht="12.75" x14ac:dyDescent="0.2">
      <c r="B857" s="29"/>
      <c r="C857" s="29"/>
      <c r="D857" s="30"/>
      <c r="E857" s="30"/>
      <c r="F857" s="30"/>
      <c r="G857" s="30"/>
      <c r="H857" s="30"/>
      <c r="I857" s="25">
        <f>IF(ISERR(Cálculos!AA835),0,Cálculos!AA835)</f>
        <v>0</v>
      </c>
      <c r="J857" s="25">
        <f>IF(ISERR(Cálculos!AB835),0,Cálculos!AB835)</f>
        <v>0</v>
      </c>
      <c r="K857" s="41" t="str">
        <f t="shared" si="24"/>
        <v/>
      </c>
      <c r="L857" s="25">
        <f>IF(ISERR(Cálculos!AC835),0,Cálculos!AC835)</f>
        <v>0</v>
      </c>
      <c r="M857" s="41" t="str">
        <f t="shared" si="25"/>
        <v/>
      </c>
    </row>
    <row r="858" spans="2:13" ht="12.75" x14ac:dyDescent="0.2">
      <c r="B858" s="29"/>
      <c r="C858" s="29"/>
      <c r="D858" s="30"/>
      <c r="E858" s="30"/>
      <c r="F858" s="30"/>
      <c r="G858" s="30"/>
      <c r="H858" s="30"/>
      <c r="I858" s="25">
        <f>IF(ISERR(Cálculos!AA836),0,Cálculos!AA836)</f>
        <v>0</v>
      </c>
      <c r="J858" s="25">
        <f>IF(ISERR(Cálculos!AB836),0,Cálculos!AB836)</f>
        <v>0</v>
      </c>
      <c r="K858" s="41" t="str">
        <f t="shared" si="24"/>
        <v/>
      </c>
      <c r="L858" s="25">
        <f>IF(ISERR(Cálculos!AC836),0,Cálculos!AC836)</f>
        <v>0</v>
      </c>
      <c r="M858" s="41" t="str">
        <f t="shared" si="25"/>
        <v/>
      </c>
    </row>
    <row r="859" spans="2:13" ht="12.75" x14ac:dyDescent="0.2">
      <c r="B859" s="29"/>
      <c r="C859" s="29"/>
      <c r="D859" s="30"/>
      <c r="E859" s="30"/>
      <c r="F859" s="30"/>
      <c r="G859" s="30"/>
      <c r="H859" s="30"/>
      <c r="I859" s="25">
        <f>IF(ISERR(Cálculos!AA837),0,Cálculos!AA837)</f>
        <v>0</v>
      </c>
      <c r="J859" s="25">
        <f>IF(ISERR(Cálculos!AB837),0,Cálculos!AB837)</f>
        <v>0</v>
      </c>
      <c r="K859" s="41" t="str">
        <f t="shared" si="24"/>
        <v/>
      </c>
      <c r="L859" s="25">
        <f>IF(ISERR(Cálculos!AC837),0,Cálculos!AC837)</f>
        <v>0</v>
      </c>
      <c r="M859" s="41" t="str">
        <f t="shared" si="25"/>
        <v/>
      </c>
    </row>
    <row r="860" spans="2:13" ht="12.75" x14ac:dyDescent="0.2">
      <c r="B860" s="29"/>
      <c r="C860" s="29"/>
      <c r="D860" s="30"/>
      <c r="E860" s="30"/>
      <c r="F860" s="30"/>
      <c r="G860" s="30"/>
      <c r="H860" s="30"/>
      <c r="I860" s="25">
        <f>IF(ISERR(Cálculos!AA838),0,Cálculos!AA838)</f>
        <v>0</v>
      </c>
      <c r="J860" s="25">
        <f>IF(ISERR(Cálculos!AB838),0,Cálculos!AB838)</f>
        <v>0</v>
      </c>
      <c r="K860" s="41" t="str">
        <f t="shared" si="24"/>
        <v/>
      </c>
      <c r="L860" s="25">
        <f>IF(ISERR(Cálculos!AC838),0,Cálculos!AC838)</f>
        <v>0</v>
      </c>
      <c r="M860" s="41" t="str">
        <f t="shared" si="25"/>
        <v/>
      </c>
    </row>
    <row r="861" spans="2:13" ht="12.75" x14ac:dyDescent="0.2">
      <c r="B861" s="29"/>
      <c r="C861" s="29"/>
      <c r="D861" s="30"/>
      <c r="E861" s="30"/>
      <c r="F861" s="30"/>
      <c r="G861" s="30"/>
      <c r="H861" s="30"/>
      <c r="I861" s="25">
        <f>IF(ISERR(Cálculos!AA839),0,Cálculos!AA839)</f>
        <v>0</v>
      </c>
      <c r="J861" s="25">
        <f>IF(ISERR(Cálculos!AB839),0,Cálculos!AB839)</f>
        <v>0</v>
      </c>
      <c r="K861" s="41" t="str">
        <f t="shared" ref="K861:K924" si="26">IF(ISERR(J861/I861),"",J861/I861)</f>
        <v/>
      </c>
      <c r="L861" s="25">
        <f>IF(ISERR(Cálculos!AC839),0,Cálculos!AC839)</f>
        <v>0</v>
      </c>
      <c r="M861" s="41" t="str">
        <f t="shared" ref="M861:M924" si="27">IF(ISERR(L861/I861),"",L861/I861)</f>
        <v/>
      </c>
    </row>
    <row r="862" spans="2:13" ht="12.75" x14ac:dyDescent="0.2">
      <c r="B862" s="29"/>
      <c r="C862" s="29"/>
      <c r="D862" s="30"/>
      <c r="E862" s="30"/>
      <c r="F862" s="30"/>
      <c r="G862" s="30"/>
      <c r="H862" s="30"/>
      <c r="I862" s="25">
        <f>IF(ISERR(Cálculos!AA840),0,Cálculos!AA840)</f>
        <v>0</v>
      </c>
      <c r="J862" s="25">
        <f>IF(ISERR(Cálculos!AB840),0,Cálculos!AB840)</f>
        <v>0</v>
      </c>
      <c r="K862" s="41" t="str">
        <f t="shared" si="26"/>
        <v/>
      </c>
      <c r="L862" s="25">
        <f>IF(ISERR(Cálculos!AC840),0,Cálculos!AC840)</f>
        <v>0</v>
      </c>
      <c r="M862" s="41" t="str">
        <f t="shared" si="27"/>
        <v/>
      </c>
    </row>
    <row r="863" spans="2:13" ht="12.75" x14ac:dyDescent="0.2">
      <c r="B863" s="29"/>
      <c r="C863" s="29"/>
      <c r="D863" s="30"/>
      <c r="E863" s="30"/>
      <c r="F863" s="30"/>
      <c r="G863" s="30"/>
      <c r="H863" s="30"/>
      <c r="I863" s="25">
        <f>IF(ISERR(Cálculos!AA841),0,Cálculos!AA841)</f>
        <v>0</v>
      </c>
      <c r="J863" s="25">
        <f>IF(ISERR(Cálculos!AB841),0,Cálculos!AB841)</f>
        <v>0</v>
      </c>
      <c r="K863" s="41" t="str">
        <f t="shared" si="26"/>
        <v/>
      </c>
      <c r="L863" s="25">
        <f>IF(ISERR(Cálculos!AC841),0,Cálculos!AC841)</f>
        <v>0</v>
      </c>
      <c r="M863" s="41" t="str">
        <f t="shared" si="27"/>
        <v/>
      </c>
    </row>
    <row r="864" spans="2:13" ht="12.75" x14ac:dyDescent="0.2">
      <c r="B864" s="29"/>
      <c r="C864" s="29"/>
      <c r="D864" s="30"/>
      <c r="E864" s="30"/>
      <c r="F864" s="30"/>
      <c r="G864" s="30"/>
      <c r="H864" s="30"/>
      <c r="I864" s="25">
        <f>IF(ISERR(Cálculos!AA842),0,Cálculos!AA842)</f>
        <v>0</v>
      </c>
      <c r="J864" s="25">
        <f>IF(ISERR(Cálculos!AB842),0,Cálculos!AB842)</f>
        <v>0</v>
      </c>
      <c r="K864" s="41" t="str">
        <f t="shared" si="26"/>
        <v/>
      </c>
      <c r="L864" s="25">
        <f>IF(ISERR(Cálculos!AC842),0,Cálculos!AC842)</f>
        <v>0</v>
      </c>
      <c r="M864" s="41" t="str">
        <f t="shared" si="27"/>
        <v/>
      </c>
    </row>
    <row r="865" spans="2:13" ht="12.75" x14ac:dyDescent="0.2">
      <c r="B865" s="29"/>
      <c r="C865" s="29"/>
      <c r="D865" s="30"/>
      <c r="E865" s="30"/>
      <c r="F865" s="30"/>
      <c r="G865" s="30"/>
      <c r="H865" s="30"/>
      <c r="I865" s="25">
        <f>IF(ISERR(Cálculos!AA843),0,Cálculos!AA843)</f>
        <v>0</v>
      </c>
      <c r="J865" s="25">
        <f>IF(ISERR(Cálculos!AB843),0,Cálculos!AB843)</f>
        <v>0</v>
      </c>
      <c r="K865" s="41" t="str">
        <f t="shared" si="26"/>
        <v/>
      </c>
      <c r="L865" s="25">
        <f>IF(ISERR(Cálculos!AC843),0,Cálculos!AC843)</f>
        <v>0</v>
      </c>
      <c r="M865" s="41" t="str">
        <f t="shared" si="27"/>
        <v/>
      </c>
    </row>
    <row r="866" spans="2:13" ht="12.75" x14ac:dyDescent="0.2">
      <c r="B866" s="29"/>
      <c r="C866" s="29"/>
      <c r="D866" s="30"/>
      <c r="E866" s="30"/>
      <c r="F866" s="30"/>
      <c r="G866" s="30"/>
      <c r="H866" s="30"/>
      <c r="I866" s="25">
        <f>IF(ISERR(Cálculos!AA844),0,Cálculos!AA844)</f>
        <v>0</v>
      </c>
      <c r="J866" s="25">
        <f>IF(ISERR(Cálculos!AB844),0,Cálculos!AB844)</f>
        <v>0</v>
      </c>
      <c r="K866" s="41" t="str">
        <f t="shared" si="26"/>
        <v/>
      </c>
      <c r="L866" s="25">
        <f>IF(ISERR(Cálculos!AC844),0,Cálculos!AC844)</f>
        <v>0</v>
      </c>
      <c r="M866" s="41" t="str">
        <f t="shared" si="27"/>
        <v/>
      </c>
    </row>
    <row r="867" spans="2:13" ht="12.75" x14ac:dyDescent="0.2">
      <c r="B867" s="29"/>
      <c r="C867" s="29"/>
      <c r="D867" s="30"/>
      <c r="E867" s="30"/>
      <c r="F867" s="30"/>
      <c r="G867" s="30"/>
      <c r="H867" s="30"/>
      <c r="I867" s="25">
        <f>IF(ISERR(Cálculos!AA845),0,Cálculos!AA845)</f>
        <v>0</v>
      </c>
      <c r="J867" s="25">
        <f>IF(ISERR(Cálculos!AB845),0,Cálculos!AB845)</f>
        <v>0</v>
      </c>
      <c r="K867" s="41" t="str">
        <f t="shared" si="26"/>
        <v/>
      </c>
      <c r="L867" s="25">
        <f>IF(ISERR(Cálculos!AC845),0,Cálculos!AC845)</f>
        <v>0</v>
      </c>
      <c r="M867" s="41" t="str">
        <f t="shared" si="27"/>
        <v/>
      </c>
    </row>
    <row r="868" spans="2:13" ht="12.75" x14ac:dyDescent="0.2">
      <c r="B868" s="29"/>
      <c r="C868" s="29"/>
      <c r="D868" s="30"/>
      <c r="E868" s="30"/>
      <c r="F868" s="30"/>
      <c r="G868" s="30"/>
      <c r="H868" s="30"/>
      <c r="I868" s="25">
        <f>IF(ISERR(Cálculos!AA846),0,Cálculos!AA846)</f>
        <v>0</v>
      </c>
      <c r="J868" s="25">
        <f>IF(ISERR(Cálculos!AB846),0,Cálculos!AB846)</f>
        <v>0</v>
      </c>
      <c r="K868" s="41" t="str">
        <f t="shared" si="26"/>
        <v/>
      </c>
      <c r="L868" s="25">
        <f>IF(ISERR(Cálculos!AC846),0,Cálculos!AC846)</f>
        <v>0</v>
      </c>
      <c r="M868" s="41" t="str">
        <f t="shared" si="27"/>
        <v/>
      </c>
    </row>
    <row r="869" spans="2:13" ht="12.75" x14ac:dyDescent="0.2">
      <c r="B869" s="29"/>
      <c r="C869" s="29"/>
      <c r="D869" s="30"/>
      <c r="E869" s="30"/>
      <c r="F869" s="30"/>
      <c r="G869" s="30"/>
      <c r="H869" s="30"/>
      <c r="I869" s="25">
        <f>IF(ISERR(Cálculos!AA847),0,Cálculos!AA847)</f>
        <v>0</v>
      </c>
      <c r="J869" s="25">
        <f>IF(ISERR(Cálculos!AB847),0,Cálculos!AB847)</f>
        <v>0</v>
      </c>
      <c r="K869" s="41" t="str">
        <f t="shared" si="26"/>
        <v/>
      </c>
      <c r="L869" s="25">
        <f>IF(ISERR(Cálculos!AC847),0,Cálculos!AC847)</f>
        <v>0</v>
      </c>
      <c r="M869" s="41" t="str">
        <f t="shared" si="27"/>
        <v/>
      </c>
    </row>
    <row r="870" spans="2:13" ht="12.75" x14ac:dyDescent="0.2">
      <c r="B870" s="29"/>
      <c r="C870" s="29"/>
      <c r="D870" s="30"/>
      <c r="E870" s="30"/>
      <c r="F870" s="30"/>
      <c r="G870" s="30"/>
      <c r="H870" s="30"/>
      <c r="I870" s="25">
        <f>IF(ISERR(Cálculos!AA848),0,Cálculos!AA848)</f>
        <v>0</v>
      </c>
      <c r="J870" s="25">
        <f>IF(ISERR(Cálculos!AB848),0,Cálculos!AB848)</f>
        <v>0</v>
      </c>
      <c r="K870" s="41" t="str">
        <f t="shared" si="26"/>
        <v/>
      </c>
      <c r="L870" s="25">
        <f>IF(ISERR(Cálculos!AC848),0,Cálculos!AC848)</f>
        <v>0</v>
      </c>
      <c r="M870" s="41" t="str">
        <f t="shared" si="27"/>
        <v/>
      </c>
    </row>
    <row r="871" spans="2:13" ht="12.75" x14ac:dyDescent="0.2">
      <c r="B871" s="29"/>
      <c r="C871" s="29"/>
      <c r="D871" s="30"/>
      <c r="E871" s="30"/>
      <c r="F871" s="30"/>
      <c r="G871" s="30"/>
      <c r="H871" s="30"/>
      <c r="I871" s="25">
        <f>IF(ISERR(Cálculos!AA849),0,Cálculos!AA849)</f>
        <v>0</v>
      </c>
      <c r="J871" s="25">
        <f>IF(ISERR(Cálculos!AB849),0,Cálculos!AB849)</f>
        <v>0</v>
      </c>
      <c r="K871" s="41" t="str">
        <f t="shared" si="26"/>
        <v/>
      </c>
      <c r="L871" s="25">
        <f>IF(ISERR(Cálculos!AC849),0,Cálculos!AC849)</f>
        <v>0</v>
      </c>
      <c r="M871" s="41" t="str">
        <f t="shared" si="27"/>
        <v/>
      </c>
    </row>
    <row r="872" spans="2:13" ht="12.75" x14ac:dyDescent="0.2">
      <c r="B872" s="29"/>
      <c r="C872" s="29"/>
      <c r="D872" s="30"/>
      <c r="E872" s="30"/>
      <c r="F872" s="30"/>
      <c r="G872" s="30"/>
      <c r="H872" s="30"/>
      <c r="I872" s="25">
        <f>IF(ISERR(Cálculos!AA850),0,Cálculos!AA850)</f>
        <v>0</v>
      </c>
      <c r="J872" s="25">
        <f>IF(ISERR(Cálculos!AB850),0,Cálculos!AB850)</f>
        <v>0</v>
      </c>
      <c r="K872" s="41" t="str">
        <f t="shared" si="26"/>
        <v/>
      </c>
      <c r="L872" s="25">
        <f>IF(ISERR(Cálculos!AC850),0,Cálculos!AC850)</f>
        <v>0</v>
      </c>
      <c r="M872" s="41" t="str">
        <f t="shared" si="27"/>
        <v/>
      </c>
    </row>
    <row r="873" spans="2:13" ht="12.75" x14ac:dyDescent="0.2">
      <c r="B873" s="29"/>
      <c r="C873" s="29"/>
      <c r="D873" s="30"/>
      <c r="E873" s="30"/>
      <c r="F873" s="30"/>
      <c r="G873" s="30"/>
      <c r="H873" s="30"/>
      <c r="I873" s="25">
        <f>IF(ISERR(Cálculos!AA851),0,Cálculos!AA851)</f>
        <v>0</v>
      </c>
      <c r="J873" s="25">
        <f>IF(ISERR(Cálculos!AB851),0,Cálculos!AB851)</f>
        <v>0</v>
      </c>
      <c r="K873" s="41" t="str">
        <f t="shared" si="26"/>
        <v/>
      </c>
      <c r="L873" s="25">
        <f>IF(ISERR(Cálculos!AC851),0,Cálculos!AC851)</f>
        <v>0</v>
      </c>
      <c r="M873" s="41" t="str">
        <f t="shared" si="27"/>
        <v/>
      </c>
    </row>
    <row r="874" spans="2:13" ht="12.75" x14ac:dyDescent="0.2">
      <c r="B874" s="29"/>
      <c r="C874" s="29"/>
      <c r="D874" s="30"/>
      <c r="E874" s="30"/>
      <c r="F874" s="30"/>
      <c r="G874" s="30"/>
      <c r="H874" s="30"/>
      <c r="I874" s="25">
        <f>IF(ISERR(Cálculos!AA852),0,Cálculos!AA852)</f>
        <v>0</v>
      </c>
      <c r="J874" s="25">
        <f>IF(ISERR(Cálculos!AB852),0,Cálculos!AB852)</f>
        <v>0</v>
      </c>
      <c r="K874" s="41" t="str">
        <f t="shared" si="26"/>
        <v/>
      </c>
      <c r="L874" s="25">
        <f>IF(ISERR(Cálculos!AC852),0,Cálculos!AC852)</f>
        <v>0</v>
      </c>
      <c r="M874" s="41" t="str">
        <f t="shared" si="27"/>
        <v/>
      </c>
    </row>
    <row r="875" spans="2:13" ht="12.75" x14ac:dyDescent="0.2">
      <c r="B875" s="29"/>
      <c r="C875" s="29"/>
      <c r="D875" s="30"/>
      <c r="E875" s="30"/>
      <c r="F875" s="30"/>
      <c r="G875" s="30"/>
      <c r="H875" s="30"/>
      <c r="I875" s="25">
        <f>IF(ISERR(Cálculos!AA853),0,Cálculos!AA853)</f>
        <v>0</v>
      </c>
      <c r="J875" s="25">
        <f>IF(ISERR(Cálculos!AB853),0,Cálculos!AB853)</f>
        <v>0</v>
      </c>
      <c r="K875" s="41" t="str">
        <f t="shared" si="26"/>
        <v/>
      </c>
      <c r="L875" s="25">
        <f>IF(ISERR(Cálculos!AC853),0,Cálculos!AC853)</f>
        <v>0</v>
      </c>
      <c r="M875" s="41" t="str">
        <f t="shared" si="27"/>
        <v/>
      </c>
    </row>
    <row r="876" spans="2:13" ht="12.75" x14ac:dyDescent="0.2">
      <c r="B876" s="29"/>
      <c r="C876" s="29"/>
      <c r="D876" s="30"/>
      <c r="E876" s="30"/>
      <c r="F876" s="30"/>
      <c r="G876" s="30"/>
      <c r="H876" s="30"/>
      <c r="I876" s="25">
        <f>IF(ISERR(Cálculos!AA854),0,Cálculos!AA854)</f>
        <v>0</v>
      </c>
      <c r="J876" s="25">
        <f>IF(ISERR(Cálculos!AB854),0,Cálculos!AB854)</f>
        <v>0</v>
      </c>
      <c r="K876" s="41" t="str">
        <f t="shared" si="26"/>
        <v/>
      </c>
      <c r="L876" s="25">
        <f>IF(ISERR(Cálculos!AC854),0,Cálculos!AC854)</f>
        <v>0</v>
      </c>
      <c r="M876" s="41" t="str">
        <f t="shared" si="27"/>
        <v/>
      </c>
    </row>
    <row r="877" spans="2:13" ht="12.75" x14ac:dyDescent="0.2">
      <c r="B877" s="29"/>
      <c r="C877" s="29"/>
      <c r="D877" s="30"/>
      <c r="E877" s="30"/>
      <c r="F877" s="30"/>
      <c r="G877" s="30"/>
      <c r="H877" s="30"/>
      <c r="I877" s="25">
        <f>IF(ISERR(Cálculos!AA855),0,Cálculos!AA855)</f>
        <v>0</v>
      </c>
      <c r="J877" s="25">
        <f>IF(ISERR(Cálculos!AB855),0,Cálculos!AB855)</f>
        <v>0</v>
      </c>
      <c r="K877" s="41" t="str">
        <f t="shared" si="26"/>
        <v/>
      </c>
      <c r="L877" s="25">
        <f>IF(ISERR(Cálculos!AC855),0,Cálculos!AC855)</f>
        <v>0</v>
      </c>
      <c r="M877" s="41" t="str">
        <f t="shared" si="27"/>
        <v/>
      </c>
    </row>
    <row r="878" spans="2:13" ht="12.75" x14ac:dyDescent="0.2">
      <c r="B878" s="29"/>
      <c r="C878" s="29"/>
      <c r="D878" s="30"/>
      <c r="E878" s="30"/>
      <c r="F878" s="30"/>
      <c r="G878" s="30"/>
      <c r="H878" s="30"/>
      <c r="I878" s="25">
        <f>IF(ISERR(Cálculos!AA856),0,Cálculos!AA856)</f>
        <v>0</v>
      </c>
      <c r="J878" s="25">
        <f>IF(ISERR(Cálculos!AB856),0,Cálculos!AB856)</f>
        <v>0</v>
      </c>
      <c r="K878" s="41" t="str">
        <f t="shared" si="26"/>
        <v/>
      </c>
      <c r="L878" s="25">
        <f>IF(ISERR(Cálculos!AC856),0,Cálculos!AC856)</f>
        <v>0</v>
      </c>
      <c r="M878" s="41" t="str">
        <f t="shared" si="27"/>
        <v/>
      </c>
    </row>
    <row r="879" spans="2:13" ht="12.75" x14ac:dyDescent="0.2">
      <c r="B879" s="29"/>
      <c r="C879" s="29"/>
      <c r="D879" s="30"/>
      <c r="E879" s="30"/>
      <c r="F879" s="30"/>
      <c r="G879" s="30"/>
      <c r="H879" s="30"/>
      <c r="I879" s="25">
        <f>IF(ISERR(Cálculos!AA857),0,Cálculos!AA857)</f>
        <v>0</v>
      </c>
      <c r="J879" s="25">
        <f>IF(ISERR(Cálculos!AB857),0,Cálculos!AB857)</f>
        <v>0</v>
      </c>
      <c r="K879" s="41" t="str">
        <f t="shared" si="26"/>
        <v/>
      </c>
      <c r="L879" s="25">
        <f>IF(ISERR(Cálculos!AC857),0,Cálculos!AC857)</f>
        <v>0</v>
      </c>
      <c r="M879" s="41" t="str">
        <f t="shared" si="27"/>
        <v/>
      </c>
    </row>
    <row r="880" spans="2:13" ht="12.75" x14ac:dyDescent="0.2">
      <c r="B880" s="29"/>
      <c r="C880" s="29"/>
      <c r="D880" s="30"/>
      <c r="E880" s="30"/>
      <c r="F880" s="30"/>
      <c r="G880" s="30"/>
      <c r="H880" s="30"/>
      <c r="I880" s="25">
        <f>IF(ISERR(Cálculos!AA858),0,Cálculos!AA858)</f>
        <v>0</v>
      </c>
      <c r="J880" s="25">
        <f>IF(ISERR(Cálculos!AB858),0,Cálculos!AB858)</f>
        <v>0</v>
      </c>
      <c r="K880" s="41" t="str">
        <f t="shared" si="26"/>
        <v/>
      </c>
      <c r="L880" s="25">
        <f>IF(ISERR(Cálculos!AC858),0,Cálculos!AC858)</f>
        <v>0</v>
      </c>
      <c r="M880" s="41" t="str">
        <f t="shared" si="27"/>
        <v/>
      </c>
    </row>
    <row r="881" spans="2:13" ht="12.75" x14ac:dyDescent="0.2">
      <c r="B881" s="29"/>
      <c r="C881" s="29"/>
      <c r="D881" s="30"/>
      <c r="E881" s="30"/>
      <c r="F881" s="30"/>
      <c r="G881" s="30"/>
      <c r="H881" s="30"/>
      <c r="I881" s="25">
        <f>IF(ISERR(Cálculos!AA859),0,Cálculos!AA859)</f>
        <v>0</v>
      </c>
      <c r="J881" s="25">
        <f>IF(ISERR(Cálculos!AB859),0,Cálculos!AB859)</f>
        <v>0</v>
      </c>
      <c r="K881" s="41" t="str">
        <f t="shared" si="26"/>
        <v/>
      </c>
      <c r="L881" s="25">
        <f>IF(ISERR(Cálculos!AC859),0,Cálculos!AC859)</f>
        <v>0</v>
      </c>
      <c r="M881" s="41" t="str">
        <f t="shared" si="27"/>
        <v/>
      </c>
    </row>
    <row r="882" spans="2:13" ht="12.75" x14ac:dyDescent="0.2">
      <c r="B882" s="29"/>
      <c r="C882" s="29"/>
      <c r="D882" s="30"/>
      <c r="E882" s="30"/>
      <c r="F882" s="30"/>
      <c r="G882" s="30"/>
      <c r="H882" s="30"/>
      <c r="I882" s="25">
        <f>IF(ISERR(Cálculos!AA860),0,Cálculos!AA860)</f>
        <v>0</v>
      </c>
      <c r="J882" s="25">
        <f>IF(ISERR(Cálculos!AB860),0,Cálculos!AB860)</f>
        <v>0</v>
      </c>
      <c r="K882" s="41" t="str">
        <f t="shared" si="26"/>
        <v/>
      </c>
      <c r="L882" s="25">
        <f>IF(ISERR(Cálculos!AC860),0,Cálculos!AC860)</f>
        <v>0</v>
      </c>
      <c r="M882" s="41" t="str">
        <f t="shared" si="27"/>
        <v/>
      </c>
    </row>
    <row r="883" spans="2:13" ht="12.75" x14ac:dyDescent="0.2">
      <c r="B883" s="29"/>
      <c r="C883" s="29"/>
      <c r="D883" s="30"/>
      <c r="E883" s="30"/>
      <c r="F883" s="30"/>
      <c r="G883" s="30"/>
      <c r="H883" s="30"/>
      <c r="I883" s="25">
        <f>IF(ISERR(Cálculos!AA861),0,Cálculos!AA861)</f>
        <v>0</v>
      </c>
      <c r="J883" s="25">
        <f>IF(ISERR(Cálculos!AB861),0,Cálculos!AB861)</f>
        <v>0</v>
      </c>
      <c r="K883" s="41" t="str">
        <f t="shared" si="26"/>
        <v/>
      </c>
      <c r="L883" s="25">
        <f>IF(ISERR(Cálculos!AC861),0,Cálculos!AC861)</f>
        <v>0</v>
      </c>
      <c r="M883" s="41" t="str">
        <f t="shared" si="27"/>
        <v/>
      </c>
    </row>
    <row r="884" spans="2:13" ht="12.75" x14ac:dyDescent="0.2">
      <c r="B884" s="29"/>
      <c r="C884" s="29"/>
      <c r="D884" s="30"/>
      <c r="E884" s="30"/>
      <c r="F884" s="30"/>
      <c r="G884" s="30"/>
      <c r="H884" s="30"/>
      <c r="I884" s="25">
        <f>IF(ISERR(Cálculos!AA862),0,Cálculos!AA862)</f>
        <v>0</v>
      </c>
      <c r="J884" s="25">
        <f>IF(ISERR(Cálculos!AB862),0,Cálculos!AB862)</f>
        <v>0</v>
      </c>
      <c r="K884" s="41" t="str">
        <f t="shared" si="26"/>
        <v/>
      </c>
      <c r="L884" s="25">
        <f>IF(ISERR(Cálculos!AC862),0,Cálculos!AC862)</f>
        <v>0</v>
      </c>
      <c r="M884" s="41" t="str">
        <f t="shared" si="27"/>
        <v/>
      </c>
    </row>
    <row r="885" spans="2:13" ht="12.75" x14ac:dyDescent="0.2">
      <c r="B885" s="29"/>
      <c r="C885" s="29"/>
      <c r="D885" s="30"/>
      <c r="E885" s="30"/>
      <c r="F885" s="30"/>
      <c r="G885" s="30"/>
      <c r="H885" s="30"/>
      <c r="I885" s="25">
        <f>IF(ISERR(Cálculos!AA863),0,Cálculos!AA863)</f>
        <v>0</v>
      </c>
      <c r="J885" s="25">
        <f>IF(ISERR(Cálculos!AB863),0,Cálculos!AB863)</f>
        <v>0</v>
      </c>
      <c r="K885" s="41" t="str">
        <f t="shared" si="26"/>
        <v/>
      </c>
      <c r="L885" s="25">
        <f>IF(ISERR(Cálculos!AC863),0,Cálculos!AC863)</f>
        <v>0</v>
      </c>
      <c r="M885" s="41" t="str">
        <f t="shared" si="27"/>
        <v/>
      </c>
    </row>
    <row r="886" spans="2:13" ht="12.75" x14ac:dyDescent="0.2">
      <c r="B886" s="29"/>
      <c r="C886" s="29"/>
      <c r="D886" s="30"/>
      <c r="E886" s="30"/>
      <c r="F886" s="30"/>
      <c r="G886" s="30"/>
      <c r="H886" s="30"/>
      <c r="I886" s="25">
        <f>IF(ISERR(Cálculos!AA864),0,Cálculos!AA864)</f>
        <v>0</v>
      </c>
      <c r="J886" s="25">
        <f>IF(ISERR(Cálculos!AB864),0,Cálculos!AB864)</f>
        <v>0</v>
      </c>
      <c r="K886" s="41" t="str">
        <f t="shared" si="26"/>
        <v/>
      </c>
      <c r="L886" s="25">
        <f>IF(ISERR(Cálculos!AC864),0,Cálculos!AC864)</f>
        <v>0</v>
      </c>
      <c r="M886" s="41" t="str">
        <f t="shared" si="27"/>
        <v/>
      </c>
    </row>
    <row r="887" spans="2:13" ht="12.75" x14ac:dyDescent="0.2">
      <c r="B887" s="29"/>
      <c r="C887" s="29"/>
      <c r="D887" s="30"/>
      <c r="E887" s="30"/>
      <c r="F887" s="30"/>
      <c r="G887" s="30"/>
      <c r="H887" s="30"/>
      <c r="I887" s="25">
        <f>IF(ISERR(Cálculos!AA865),0,Cálculos!AA865)</f>
        <v>0</v>
      </c>
      <c r="J887" s="25">
        <f>IF(ISERR(Cálculos!AB865),0,Cálculos!AB865)</f>
        <v>0</v>
      </c>
      <c r="K887" s="41" t="str">
        <f t="shared" si="26"/>
        <v/>
      </c>
      <c r="L887" s="25">
        <f>IF(ISERR(Cálculos!AC865),0,Cálculos!AC865)</f>
        <v>0</v>
      </c>
      <c r="M887" s="41" t="str">
        <f t="shared" si="27"/>
        <v/>
      </c>
    </row>
    <row r="888" spans="2:13" ht="12.75" x14ac:dyDescent="0.2">
      <c r="B888" s="29"/>
      <c r="C888" s="29"/>
      <c r="D888" s="30"/>
      <c r="E888" s="30"/>
      <c r="F888" s="30"/>
      <c r="G888" s="30"/>
      <c r="H888" s="30"/>
      <c r="I888" s="25">
        <f>IF(ISERR(Cálculos!AA866),0,Cálculos!AA866)</f>
        <v>0</v>
      </c>
      <c r="J888" s="25">
        <f>IF(ISERR(Cálculos!AB866),0,Cálculos!AB866)</f>
        <v>0</v>
      </c>
      <c r="K888" s="41" t="str">
        <f t="shared" si="26"/>
        <v/>
      </c>
      <c r="L888" s="25">
        <f>IF(ISERR(Cálculos!AC866),0,Cálculos!AC866)</f>
        <v>0</v>
      </c>
      <c r="M888" s="41" t="str">
        <f t="shared" si="27"/>
        <v/>
      </c>
    </row>
    <row r="889" spans="2:13" ht="12.75" x14ac:dyDescent="0.2">
      <c r="B889" s="29"/>
      <c r="C889" s="29"/>
      <c r="D889" s="30"/>
      <c r="E889" s="30"/>
      <c r="F889" s="30"/>
      <c r="G889" s="30"/>
      <c r="H889" s="30"/>
      <c r="I889" s="25">
        <f>IF(ISERR(Cálculos!AA867),0,Cálculos!AA867)</f>
        <v>0</v>
      </c>
      <c r="J889" s="25">
        <f>IF(ISERR(Cálculos!AB867),0,Cálculos!AB867)</f>
        <v>0</v>
      </c>
      <c r="K889" s="41" t="str">
        <f t="shared" si="26"/>
        <v/>
      </c>
      <c r="L889" s="25">
        <f>IF(ISERR(Cálculos!AC867),0,Cálculos!AC867)</f>
        <v>0</v>
      </c>
      <c r="M889" s="41" t="str">
        <f t="shared" si="27"/>
        <v/>
      </c>
    </row>
    <row r="890" spans="2:13" ht="12.75" x14ac:dyDescent="0.2">
      <c r="B890" s="29"/>
      <c r="C890" s="29"/>
      <c r="D890" s="30"/>
      <c r="E890" s="30"/>
      <c r="F890" s="30"/>
      <c r="G890" s="30"/>
      <c r="H890" s="30"/>
      <c r="I890" s="25">
        <f>IF(ISERR(Cálculos!AA868),0,Cálculos!AA868)</f>
        <v>0</v>
      </c>
      <c r="J890" s="25">
        <f>IF(ISERR(Cálculos!AB868),0,Cálculos!AB868)</f>
        <v>0</v>
      </c>
      <c r="K890" s="41" t="str">
        <f t="shared" si="26"/>
        <v/>
      </c>
      <c r="L890" s="25">
        <f>IF(ISERR(Cálculos!AC868),0,Cálculos!AC868)</f>
        <v>0</v>
      </c>
      <c r="M890" s="41" t="str">
        <f t="shared" si="27"/>
        <v/>
      </c>
    </row>
    <row r="891" spans="2:13" ht="12.75" x14ac:dyDescent="0.2">
      <c r="B891" s="29"/>
      <c r="C891" s="29"/>
      <c r="D891" s="30"/>
      <c r="E891" s="30"/>
      <c r="F891" s="30"/>
      <c r="G891" s="30"/>
      <c r="H891" s="30"/>
      <c r="I891" s="25">
        <f>IF(ISERR(Cálculos!AA869),0,Cálculos!AA869)</f>
        <v>0</v>
      </c>
      <c r="J891" s="25">
        <f>IF(ISERR(Cálculos!AB869),0,Cálculos!AB869)</f>
        <v>0</v>
      </c>
      <c r="K891" s="41" t="str">
        <f t="shared" si="26"/>
        <v/>
      </c>
      <c r="L891" s="25">
        <f>IF(ISERR(Cálculos!AC869),0,Cálculos!AC869)</f>
        <v>0</v>
      </c>
      <c r="M891" s="41" t="str">
        <f t="shared" si="27"/>
        <v/>
      </c>
    </row>
    <row r="892" spans="2:13" ht="12.75" x14ac:dyDescent="0.2">
      <c r="B892" s="29"/>
      <c r="C892" s="29"/>
      <c r="D892" s="30"/>
      <c r="E892" s="30"/>
      <c r="F892" s="30"/>
      <c r="G892" s="30"/>
      <c r="H892" s="30"/>
      <c r="I892" s="25">
        <f>IF(ISERR(Cálculos!AA870),0,Cálculos!AA870)</f>
        <v>0</v>
      </c>
      <c r="J892" s="25">
        <f>IF(ISERR(Cálculos!AB870),0,Cálculos!AB870)</f>
        <v>0</v>
      </c>
      <c r="K892" s="41" t="str">
        <f t="shared" si="26"/>
        <v/>
      </c>
      <c r="L892" s="25">
        <f>IF(ISERR(Cálculos!AC870),0,Cálculos!AC870)</f>
        <v>0</v>
      </c>
      <c r="M892" s="41" t="str">
        <f t="shared" si="27"/>
        <v/>
      </c>
    </row>
    <row r="893" spans="2:13" ht="12.75" x14ac:dyDescent="0.2">
      <c r="B893" s="29"/>
      <c r="C893" s="29"/>
      <c r="D893" s="30"/>
      <c r="E893" s="30"/>
      <c r="F893" s="30"/>
      <c r="G893" s="30"/>
      <c r="H893" s="30"/>
      <c r="I893" s="25">
        <f>IF(ISERR(Cálculos!AA871),0,Cálculos!AA871)</f>
        <v>0</v>
      </c>
      <c r="J893" s="25">
        <f>IF(ISERR(Cálculos!AB871),0,Cálculos!AB871)</f>
        <v>0</v>
      </c>
      <c r="K893" s="41" t="str">
        <f t="shared" si="26"/>
        <v/>
      </c>
      <c r="L893" s="25">
        <f>IF(ISERR(Cálculos!AC871),0,Cálculos!AC871)</f>
        <v>0</v>
      </c>
      <c r="M893" s="41" t="str">
        <f t="shared" si="27"/>
        <v/>
      </c>
    </row>
    <row r="894" spans="2:13" ht="12.75" x14ac:dyDescent="0.2">
      <c r="B894" s="29"/>
      <c r="C894" s="29"/>
      <c r="D894" s="30"/>
      <c r="E894" s="30"/>
      <c r="F894" s="30"/>
      <c r="G894" s="30"/>
      <c r="H894" s="30"/>
      <c r="I894" s="25">
        <f>IF(ISERR(Cálculos!AA872),0,Cálculos!AA872)</f>
        <v>0</v>
      </c>
      <c r="J894" s="25">
        <f>IF(ISERR(Cálculos!AB872),0,Cálculos!AB872)</f>
        <v>0</v>
      </c>
      <c r="K894" s="41" t="str">
        <f t="shared" si="26"/>
        <v/>
      </c>
      <c r="L894" s="25">
        <f>IF(ISERR(Cálculos!AC872),0,Cálculos!AC872)</f>
        <v>0</v>
      </c>
      <c r="M894" s="41" t="str">
        <f t="shared" si="27"/>
        <v/>
      </c>
    </row>
    <row r="895" spans="2:13" ht="12.75" x14ac:dyDescent="0.2">
      <c r="B895" s="29"/>
      <c r="C895" s="29"/>
      <c r="D895" s="30"/>
      <c r="E895" s="30"/>
      <c r="F895" s="30"/>
      <c r="G895" s="30"/>
      <c r="H895" s="30"/>
      <c r="I895" s="25">
        <f>IF(ISERR(Cálculos!AA873),0,Cálculos!AA873)</f>
        <v>0</v>
      </c>
      <c r="J895" s="25">
        <f>IF(ISERR(Cálculos!AB873),0,Cálculos!AB873)</f>
        <v>0</v>
      </c>
      <c r="K895" s="41" t="str">
        <f t="shared" si="26"/>
        <v/>
      </c>
      <c r="L895" s="25">
        <f>IF(ISERR(Cálculos!AC873),0,Cálculos!AC873)</f>
        <v>0</v>
      </c>
      <c r="M895" s="41" t="str">
        <f t="shared" si="27"/>
        <v/>
      </c>
    </row>
    <row r="896" spans="2:13" ht="12.75" x14ac:dyDescent="0.2">
      <c r="B896" s="29"/>
      <c r="C896" s="29"/>
      <c r="D896" s="30"/>
      <c r="E896" s="30"/>
      <c r="F896" s="30"/>
      <c r="G896" s="30"/>
      <c r="H896" s="30"/>
      <c r="I896" s="25">
        <f>IF(ISERR(Cálculos!AA874),0,Cálculos!AA874)</f>
        <v>0</v>
      </c>
      <c r="J896" s="25">
        <f>IF(ISERR(Cálculos!AB874),0,Cálculos!AB874)</f>
        <v>0</v>
      </c>
      <c r="K896" s="41" t="str">
        <f t="shared" si="26"/>
        <v/>
      </c>
      <c r="L896" s="25">
        <f>IF(ISERR(Cálculos!AC874),0,Cálculos!AC874)</f>
        <v>0</v>
      </c>
      <c r="M896" s="41" t="str">
        <f t="shared" si="27"/>
        <v/>
      </c>
    </row>
    <row r="897" spans="2:13" ht="12.75" x14ac:dyDescent="0.2">
      <c r="B897" s="29"/>
      <c r="C897" s="29"/>
      <c r="D897" s="30"/>
      <c r="E897" s="30"/>
      <c r="F897" s="30"/>
      <c r="G897" s="30"/>
      <c r="H897" s="30"/>
      <c r="I897" s="25">
        <f>IF(ISERR(Cálculos!AA875),0,Cálculos!AA875)</f>
        <v>0</v>
      </c>
      <c r="J897" s="25">
        <f>IF(ISERR(Cálculos!AB875),0,Cálculos!AB875)</f>
        <v>0</v>
      </c>
      <c r="K897" s="41" t="str">
        <f t="shared" si="26"/>
        <v/>
      </c>
      <c r="L897" s="25">
        <f>IF(ISERR(Cálculos!AC875),0,Cálculos!AC875)</f>
        <v>0</v>
      </c>
      <c r="M897" s="41" t="str">
        <f t="shared" si="27"/>
        <v/>
      </c>
    </row>
    <row r="898" spans="2:13" ht="12.75" x14ac:dyDescent="0.2">
      <c r="B898" s="29"/>
      <c r="C898" s="29"/>
      <c r="D898" s="30"/>
      <c r="E898" s="30"/>
      <c r="F898" s="30"/>
      <c r="G898" s="30"/>
      <c r="H898" s="30"/>
      <c r="I898" s="25">
        <f>IF(ISERR(Cálculos!AA876),0,Cálculos!AA876)</f>
        <v>0</v>
      </c>
      <c r="J898" s="25">
        <f>IF(ISERR(Cálculos!AB876),0,Cálculos!AB876)</f>
        <v>0</v>
      </c>
      <c r="K898" s="41" t="str">
        <f t="shared" si="26"/>
        <v/>
      </c>
      <c r="L898" s="25">
        <f>IF(ISERR(Cálculos!AC876),0,Cálculos!AC876)</f>
        <v>0</v>
      </c>
      <c r="M898" s="41" t="str">
        <f t="shared" si="27"/>
        <v/>
      </c>
    </row>
    <row r="899" spans="2:13" ht="12.75" x14ac:dyDescent="0.2">
      <c r="B899" s="29"/>
      <c r="C899" s="29"/>
      <c r="D899" s="30"/>
      <c r="E899" s="30"/>
      <c r="F899" s="30"/>
      <c r="G899" s="30"/>
      <c r="H899" s="30"/>
      <c r="I899" s="25">
        <f>IF(ISERR(Cálculos!AA877),0,Cálculos!AA877)</f>
        <v>0</v>
      </c>
      <c r="J899" s="25">
        <f>IF(ISERR(Cálculos!AB877),0,Cálculos!AB877)</f>
        <v>0</v>
      </c>
      <c r="K899" s="41" t="str">
        <f t="shared" si="26"/>
        <v/>
      </c>
      <c r="L899" s="25">
        <f>IF(ISERR(Cálculos!AC877),0,Cálculos!AC877)</f>
        <v>0</v>
      </c>
      <c r="M899" s="41" t="str">
        <f t="shared" si="27"/>
        <v/>
      </c>
    </row>
    <row r="900" spans="2:13" ht="12.75" x14ac:dyDescent="0.2">
      <c r="B900" s="29"/>
      <c r="C900" s="29"/>
      <c r="D900" s="30"/>
      <c r="E900" s="30"/>
      <c r="F900" s="30"/>
      <c r="G900" s="30"/>
      <c r="H900" s="30"/>
      <c r="I900" s="25">
        <f>IF(ISERR(Cálculos!AA878),0,Cálculos!AA878)</f>
        <v>0</v>
      </c>
      <c r="J900" s="25">
        <f>IF(ISERR(Cálculos!AB878),0,Cálculos!AB878)</f>
        <v>0</v>
      </c>
      <c r="K900" s="41" t="str">
        <f t="shared" si="26"/>
        <v/>
      </c>
      <c r="L900" s="25">
        <f>IF(ISERR(Cálculos!AC878),0,Cálculos!AC878)</f>
        <v>0</v>
      </c>
      <c r="M900" s="41" t="str">
        <f t="shared" si="27"/>
        <v/>
      </c>
    </row>
    <row r="901" spans="2:13" ht="12.75" x14ac:dyDescent="0.2">
      <c r="B901" s="29"/>
      <c r="C901" s="29"/>
      <c r="D901" s="30"/>
      <c r="E901" s="30"/>
      <c r="F901" s="30"/>
      <c r="G901" s="30"/>
      <c r="H901" s="30"/>
      <c r="I901" s="25">
        <f>IF(ISERR(Cálculos!AA879),0,Cálculos!AA879)</f>
        <v>0</v>
      </c>
      <c r="J901" s="25">
        <f>IF(ISERR(Cálculos!AB879),0,Cálculos!AB879)</f>
        <v>0</v>
      </c>
      <c r="K901" s="41" t="str">
        <f t="shared" si="26"/>
        <v/>
      </c>
      <c r="L901" s="25">
        <f>IF(ISERR(Cálculos!AC879),0,Cálculos!AC879)</f>
        <v>0</v>
      </c>
      <c r="M901" s="41" t="str">
        <f t="shared" si="27"/>
        <v/>
      </c>
    </row>
    <row r="902" spans="2:13" ht="12.75" x14ac:dyDescent="0.2">
      <c r="B902" s="29"/>
      <c r="C902" s="29"/>
      <c r="D902" s="30"/>
      <c r="E902" s="30"/>
      <c r="F902" s="30"/>
      <c r="G902" s="30"/>
      <c r="H902" s="30"/>
      <c r="I902" s="25">
        <f>IF(ISERR(Cálculos!AA880),0,Cálculos!AA880)</f>
        <v>0</v>
      </c>
      <c r="J902" s="25">
        <f>IF(ISERR(Cálculos!AB880),0,Cálculos!AB880)</f>
        <v>0</v>
      </c>
      <c r="K902" s="41" t="str">
        <f t="shared" si="26"/>
        <v/>
      </c>
      <c r="L902" s="25">
        <f>IF(ISERR(Cálculos!AC880),0,Cálculos!AC880)</f>
        <v>0</v>
      </c>
      <c r="M902" s="41" t="str">
        <f t="shared" si="27"/>
        <v/>
      </c>
    </row>
    <row r="903" spans="2:13" ht="12.75" x14ac:dyDescent="0.2">
      <c r="B903" s="29"/>
      <c r="C903" s="29"/>
      <c r="D903" s="30"/>
      <c r="E903" s="30"/>
      <c r="F903" s="30"/>
      <c r="G903" s="30"/>
      <c r="H903" s="30"/>
      <c r="I903" s="25">
        <f>IF(ISERR(Cálculos!AA881),0,Cálculos!AA881)</f>
        <v>0</v>
      </c>
      <c r="J903" s="25">
        <f>IF(ISERR(Cálculos!AB881),0,Cálculos!AB881)</f>
        <v>0</v>
      </c>
      <c r="K903" s="41" t="str">
        <f t="shared" si="26"/>
        <v/>
      </c>
      <c r="L903" s="25">
        <f>IF(ISERR(Cálculos!AC881),0,Cálculos!AC881)</f>
        <v>0</v>
      </c>
      <c r="M903" s="41" t="str">
        <f t="shared" si="27"/>
        <v/>
      </c>
    </row>
    <row r="904" spans="2:13" ht="12.75" x14ac:dyDescent="0.2">
      <c r="B904" s="29"/>
      <c r="C904" s="29"/>
      <c r="D904" s="30"/>
      <c r="E904" s="30"/>
      <c r="F904" s="30"/>
      <c r="G904" s="30"/>
      <c r="H904" s="30"/>
      <c r="I904" s="25">
        <f>IF(ISERR(Cálculos!AA882),0,Cálculos!AA882)</f>
        <v>0</v>
      </c>
      <c r="J904" s="25">
        <f>IF(ISERR(Cálculos!AB882),0,Cálculos!AB882)</f>
        <v>0</v>
      </c>
      <c r="K904" s="41" t="str">
        <f t="shared" si="26"/>
        <v/>
      </c>
      <c r="L904" s="25">
        <f>IF(ISERR(Cálculos!AC882),0,Cálculos!AC882)</f>
        <v>0</v>
      </c>
      <c r="M904" s="41" t="str">
        <f t="shared" si="27"/>
        <v/>
      </c>
    </row>
    <row r="905" spans="2:13" ht="12.75" x14ac:dyDescent="0.2">
      <c r="B905" s="29"/>
      <c r="C905" s="29"/>
      <c r="D905" s="30"/>
      <c r="E905" s="30"/>
      <c r="F905" s="30"/>
      <c r="G905" s="30"/>
      <c r="H905" s="30"/>
      <c r="I905" s="25">
        <f>IF(ISERR(Cálculos!AA883),0,Cálculos!AA883)</f>
        <v>0</v>
      </c>
      <c r="J905" s="25">
        <f>IF(ISERR(Cálculos!AB883),0,Cálculos!AB883)</f>
        <v>0</v>
      </c>
      <c r="K905" s="41" t="str">
        <f t="shared" si="26"/>
        <v/>
      </c>
      <c r="L905" s="25">
        <f>IF(ISERR(Cálculos!AC883),0,Cálculos!AC883)</f>
        <v>0</v>
      </c>
      <c r="M905" s="41" t="str">
        <f t="shared" si="27"/>
        <v/>
      </c>
    </row>
    <row r="906" spans="2:13" ht="12.75" x14ac:dyDescent="0.2">
      <c r="B906" s="29"/>
      <c r="C906" s="29"/>
      <c r="D906" s="30"/>
      <c r="E906" s="30"/>
      <c r="F906" s="30"/>
      <c r="G906" s="30"/>
      <c r="H906" s="30"/>
      <c r="I906" s="25">
        <f>IF(ISERR(Cálculos!AA884),0,Cálculos!AA884)</f>
        <v>0</v>
      </c>
      <c r="J906" s="25">
        <f>IF(ISERR(Cálculos!AB884),0,Cálculos!AB884)</f>
        <v>0</v>
      </c>
      <c r="K906" s="41" t="str">
        <f t="shared" si="26"/>
        <v/>
      </c>
      <c r="L906" s="25">
        <f>IF(ISERR(Cálculos!AC884),0,Cálculos!AC884)</f>
        <v>0</v>
      </c>
      <c r="M906" s="41" t="str">
        <f t="shared" si="27"/>
        <v/>
      </c>
    </row>
    <row r="907" spans="2:13" ht="12.75" x14ac:dyDescent="0.2">
      <c r="B907" s="29"/>
      <c r="C907" s="29"/>
      <c r="D907" s="30"/>
      <c r="E907" s="30"/>
      <c r="F907" s="30"/>
      <c r="G907" s="30"/>
      <c r="H907" s="30"/>
      <c r="I907" s="25">
        <f>IF(ISERR(Cálculos!AA885),0,Cálculos!AA885)</f>
        <v>0</v>
      </c>
      <c r="J907" s="25">
        <f>IF(ISERR(Cálculos!AB885),0,Cálculos!AB885)</f>
        <v>0</v>
      </c>
      <c r="K907" s="41" t="str">
        <f t="shared" si="26"/>
        <v/>
      </c>
      <c r="L907" s="25">
        <f>IF(ISERR(Cálculos!AC885),0,Cálculos!AC885)</f>
        <v>0</v>
      </c>
      <c r="M907" s="41" t="str">
        <f t="shared" si="27"/>
        <v/>
      </c>
    </row>
    <row r="908" spans="2:13" ht="12.75" x14ac:dyDescent="0.2">
      <c r="B908" s="29"/>
      <c r="C908" s="29"/>
      <c r="D908" s="30"/>
      <c r="E908" s="30"/>
      <c r="F908" s="30"/>
      <c r="G908" s="30"/>
      <c r="H908" s="30"/>
      <c r="I908" s="25">
        <f>IF(ISERR(Cálculos!AA886),0,Cálculos!AA886)</f>
        <v>0</v>
      </c>
      <c r="J908" s="25">
        <f>IF(ISERR(Cálculos!AB886),0,Cálculos!AB886)</f>
        <v>0</v>
      </c>
      <c r="K908" s="41" t="str">
        <f t="shared" si="26"/>
        <v/>
      </c>
      <c r="L908" s="25">
        <f>IF(ISERR(Cálculos!AC886),0,Cálculos!AC886)</f>
        <v>0</v>
      </c>
      <c r="M908" s="41" t="str">
        <f t="shared" si="27"/>
        <v/>
      </c>
    </row>
    <row r="909" spans="2:13" ht="12.75" x14ac:dyDescent="0.2">
      <c r="B909" s="29"/>
      <c r="C909" s="29"/>
      <c r="D909" s="30"/>
      <c r="E909" s="30"/>
      <c r="F909" s="30"/>
      <c r="G909" s="30"/>
      <c r="H909" s="30"/>
      <c r="I909" s="25">
        <f>IF(ISERR(Cálculos!AA887),0,Cálculos!AA887)</f>
        <v>0</v>
      </c>
      <c r="J909" s="25">
        <f>IF(ISERR(Cálculos!AB887),0,Cálculos!AB887)</f>
        <v>0</v>
      </c>
      <c r="K909" s="41" t="str">
        <f t="shared" si="26"/>
        <v/>
      </c>
      <c r="L909" s="25">
        <f>IF(ISERR(Cálculos!AC887),0,Cálculos!AC887)</f>
        <v>0</v>
      </c>
      <c r="M909" s="41" t="str">
        <f t="shared" si="27"/>
        <v/>
      </c>
    </row>
    <row r="910" spans="2:13" ht="12.75" x14ac:dyDescent="0.2">
      <c r="B910" s="29"/>
      <c r="C910" s="29"/>
      <c r="D910" s="30"/>
      <c r="E910" s="30"/>
      <c r="F910" s="30"/>
      <c r="G910" s="30"/>
      <c r="H910" s="30"/>
      <c r="I910" s="25">
        <f>IF(ISERR(Cálculos!AA888),0,Cálculos!AA888)</f>
        <v>0</v>
      </c>
      <c r="J910" s="25">
        <f>IF(ISERR(Cálculos!AB888),0,Cálculos!AB888)</f>
        <v>0</v>
      </c>
      <c r="K910" s="41" t="str">
        <f t="shared" si="26"/>
        <v/>
      </c>
      <c r="L910" s="25">
        <f>IF(ISERR(Cálculos!AC888),0,Cálculos!AC888)</f>
        <v>0</v>
      </c>
      <c r="M910" s="41" t="str">
        <f t="shared" si="27"/>
        <v/>
      </c>
    </row>
    <row r="911" spans="2:13" ht="12.75" x14ac:dyDescent="0.2">
      <c r="B911" s="29"/>
      <c r="C911" s="29"/>
      <c r="D911" s="30"/>
      <c r="E911" s="30"/>
      <c r="F911" s="30"/>
      <c r="G911" s="30"/>
      <c r="H911" s="30"/>
      <c r="I911" s="25">
        <f>IF(ISERR(Cálculos!AA889),0,Cálculos!AA889)</f>
        <v>0</v>
      </c>
      <c r="J911" s="25">
        <f>IF(ISERR(Cálculos!AB889),0,Cálculos!AB889)</f>
        <v>0</v>
      </c>
      <c r="K911" s="41" t="str">
        <f t="shared" si="26"/>
        <v/>
      </c>
      <c r="L911" s="25">
        <f>IF(ISERR(Cálculos!AC889),0,Cálculos!AC889)</f>
        <v>0</v>
      </c>
      <c r="M911" s="41" t="str">
        <f t="shared" si="27"/>
        <v/>
      </c>
    </row>
    <row r="912" spans="2:13" ht="12.75" x14ac:dyDescent="0.2">
      <c r="B912" s="29"/>
      <c r="C912" s="29"/>
      <c r="D912" s="30"/>
      <c r="E912" s="30"/>
      <c r="F912" s="30"/>
      <c r="G912" s="30"/>
      <c r="H912" s="30"/>
      <c r="I912" s="25">
        <f>IF(ISERR(Cálculos!AA890),0,Cálculos!AA890)</f>
        <v>0</v>
      </c>
      <c r="J912" s="25">
        <f>IF(ISERR(Cálculos!AB890),0,Cálculos!AB890)</f>
        <v>0</v>
      </c>
      <c r="K912" s="41" t="str">
        <f t="shared" si="26"/>
        <v/>
      </c>
      <c r="L912" s="25">
        <f>IF(ISERR(Cálculos!AC890),0,Cálculos!AC890)</f>
        <v>0</v>
      </c>
      <c r="M912" s="41" t="str">
        <f t="shared" si="27"/>
        <v/>
      </c>
    </row>
    <row r="913" spans="2:13" ht="12.75" x14ac:dyDescent="0.2">
      <c r="B913" s="29"/>
      <c r="C913" s="29"/>
      <c r="D913" s="30"/>
      <c r="E913" s="30"/>
      <c r="F913" s="30"/>
      <c r="G913" s="30"/>
      <c r="H913" s="30"/>
      <c r="I913" s="25">
        <f>IF(ISERR(Cálculos!AA891),0,Cálculos!AA891)</f>
        <v>0</v>
      </c>
      <c r="J913" s="25">
        <f>IF(ISERR(Cálculos!AB891),0,Cálculos!AB891)</f>
        <v>0</v>
      </c>
      <c r="K913" s="41" t="str">
        <f t="shared" si="26"/>
        <v/>
      </c>
      <c r="L913" s="25">
        <f>IF(ISERR(Cálculos!AC891),0,Cálculos!AC891)</f>
        <v>0</v>
      </c>
      <c r="M913" s="41" t="str">
        <f t="shared" si="27"/>
        <v/>
      </c>
    </row>
    <row r="914" spans="2:13" ht="12.75" x14ac:dyDescent="0.2">
      <c r="B914" s="29"/>
      <c r="C914" s="29"/>
      <c r="D914" s="30"/>
      <c r="E914" s="30"/>
      <c r="F914" s="30"/>
      <c r="G914" s="30"/>
      <c r="H914" s="30"/>
      <c r="I914" s="25">
        <f>IF(ISERR(Cálculos!AA892),0,Cálculos!AA892)</f>
        <v>0</v>
      </c>
      <c r="J914" s="25">
        <f>IF(ISERR(Cálculos!AB892),0,Cálculos!AB892)</f>
        <v>0</v>
      </c>
      <c r="K914" s="41" t="str">
        <f t="shared" si="26"/>
        <v/>
      </c>
      <c r="L914" s="25">
        <f>IF(ISERR(Cálculos!AC892),0,Cálculos!AC892)</f>
        <v>0</v>
      </c>
      <c r="M914" s="41" t="str">
        <f t="shared" si="27"/>
        <v/>
      </c>
    </row>
    <row r="915" spans="2:13" ht="12.75" x14ac:dyDescent="0.2">
      <c r="B915" s="29"/>
      <c r="C915" s="29"/>
      <c r="D915" s="30"/>
      <c r="E915" s="30"/>
      <c r="F915" s="30"/>
      <c r="G915" s="30"/>
      <c r="H915" s="30"/>
      <c r="I915" s="25">
        <f>IF(ISERR(Cálculos!AA893),0,Cálculos!AA893)</f>
        <v>0</v>
      </c>
      <c r="J915" s="25">
        <f>IF(ISERR(Cálculos!AB893),0,Cálculos!AB893)</f>
        <v>0</v>
      </c>
      <c r="K915" s="41" t="str">
        <f t="shared" si="26"/>
        <v/>
      </c>
      <c r="L915" s="25">
        <f>IF(ISERR(Cálculos!AC893),0,Cálculos!AC893)</f>
        <v>0</v>
      </c>
      <c r="M915" s="41" t="str">
        <f t="shared" si="27"/>
        <v/>
      </c>
    </row>
    <row r="916" spans="2:13" ht="12.75" x14ac:dyDescent="0.2">
      <c r="B916" s="29"/>
      <c r="C916" s="29"/>
      <c r="D916" s="30"/>
      <c r="E916" s="30"/>
      <c r="F916" s="30"/>
      <c r="G916" s="30"/>
      <c r="H916" s="30"/>
      <c r="I916" s="25">
        <f>IF(ISERR(Cálculos!AA894),0,Cálculos!AA894)</f>
        <v>0</v>
      </c>
      <c r="J916" s="25">
        <f>IF(ISERR(Cálculos!AB894),0,Cálculos!AB894)</f>
        <v>0</v>
      </c>
      <c r="K916" s="41" t="str">
        <f t="shared" si="26"/>
        <v/>
      </c>
      <c r="L916" s="25">
        <f>IF(ISERR(Cálculos!AC894),0,Cálculos!AC894)</f>
        <v>0</v>
      </c>
      <c r="M916" s="41" t="str">
        <f t="shared" si="27"/>
        <v/>
      </c>
    </row>
    <row r="917" spans="2:13" ht="12.75" x14ac:dyDescent="0.2">
      <c r="B917" s="29"/>
      <c r="C917" s="29"/>
      <c r="D917" s="30"/>
      <c r="E917" s="30"/>
      <c r="F917" s="30"/>
      <c r="G917" s="30"/>
      <c r="H917" s="30"/>
      <c r="I917" s="25">
        <f>IF(ISERR(Cálculos!AA895),0,Cálculos!AA895)</f>
        <v>0</v>
      </c>
      <c r="J917" s="25">
        <f>IF(ISERR(Cálculos!AB895),0,Cálculos!AB895)</f>
        <v>0</v>
      </c>
      <c r="K917" s="41" t="str">
        <f t="shared" si="26"/>
        <v/>
      </c>
      <c r="L917" s="25">
        <f>IF(ISERR(Cálculos!AC895),0,Cálculos!AC895)</f>
        <v>0</v>
      </c>
      <c r="M917" s="41" t="str">
        <f t="shared" si="27"/>
        <v/>
      </c>
    </row>
    <row r="918" spans="2:13" ht="12.75" x14ac:dyDescent="0.2">
      <c r="B918" s="29"/>
      <c r="C918" s="29"/>
      <c r="D918" s="30"/>
      <c r="E918" s="30"/>
      <c r="F918" s="30"/>
      <c r="G918" s="30"/>
      <c r="H918" s="30"/>
      <c r="I918" s="25">
        <f>IF(ISERR(Cálculos!AA896),0,Cálculos!AA896)</f>
        <v>0</v>
      </c>
      <c r="J918" s="25">
        <f>IF(ISERR(Cálculos!AB896),0,Cálculos!AB896)</f>
        <v>0</v>
      </c>
      <c r="K918" s="41" t="str">
        <f t="shared" si="26"/>
        <v/>
      </c>
      <c r="L918" s="25">
        <f>IF(ISERR(Cálculos!AC896),0,Cálculos!AC896)</f>
        <v>0</v>
      </c>
      <c r="M918" s="41" t="str">
        <f t="shared" si="27"/>
        <v/>
      </c>
    </row>
    <row r="919" spans="2:13" ht="12.75" x14ac:dyDescent="0.2">
      <c r="B919" s="29"/>
      <c r="C919" s="29"/>
      <c r="D919" s="30"/>
      <c r="E919" s="30"/>
      <c r="F919" s="30"/>
      <c r="G919" s="30"/>
      <c r="H919" s="30"/>
      <c r="I919" s="25">
        <f>IF(ISERR(Cálculos!AA897),0,Cálculos!AA897)</f>
        <v>0</v>
      </c>
      <c r="J919" s="25">
        <f>IF(ISERR(Cálculos!AB897),0,Cálculos!AB897)</f>
        <v>0</v>
      </c>
      <c r="K919" s="41" t="str">
        <f t="shared" si="26"/>
        <v/>
      </c>
      <c r="L919" s="25">
        <f>IF(ISERR(Cálculos!AC897),0,Cálculos!AC897)</f>
        <v>0</v>
      </c>
      <c r="M919" s="41" t="str">
        <f t="shared" si="27"/>
        <v/>
      </c>
    </row>
    <row r="920" spans="2:13" ht="12.75" x14ac:dyDescent="0.2">
      <c r="B920" s="29"/>
      <c r="C920" s="29"/>
      <c r="D920" s="30"/>
      <c r="E920" s="30"/>
      <c r="F920" s="30"/>
      <c r="G920" s="30"/>
      <c r="H920" s="30"/>
      <c r="I920" s="25">
        <f>IF(ISERR(Cálculos!AA898),0,Cálculos!AA898)</f>
        <v>0</v>
      </c>
      <c r="J920" s="25">
        <f>IF(ISERR(Cálculos!AB898),0,Cálculos!AB898)</f>
        <v>0</v>
      </c>
      <c r="K920" s="41" t="str">
        <f t="shared" si="26"/>
        <v/>
      </c>
      <c r="L920" s="25">
        <f>IF(ISERR(Cálculos!AC898),0,Cálculos!AC898)</f>
        <v>0</v>
      </c>
      <c r="M920" s="41" t="str">
        <f t="shared" si="27"/>
        <v/>
      </c>
    </row>
    <row r="921" spans="2:13" ht="12.75" x14ac:dyDescent="0.2">
      <c r="B921" s="29"/>
      <c r="C921" s="29"/>
      <c r="D921" s="30"/>
      <c r="E921" s="30"/>
      <c r="F921" s="30"/>
      <c r="G921" s="30"/>
      <c r="H921" s="30"/>
      <c r="I921" s="25">
        <f>IF(ISERR(Cálculos!AA899),0,Cálculos!AA899)</f>
        <v>0</v>
      </c>
      <c r="J921" s="25">
        <f>IF(ISERR(Cálculos!AB899),0,Cálculos!AB899)</f>
        <v>0</v>
      </c>
      <c r="K921" s="41" t="str">
        <f t="shared" si="26"/>
        <v/>
      </c>
      <c r="L921" s="25">
        <f>IF(ISERR(Cálculos!AC899),0,Cálculos!AC899)</f>
        <v>0</v>
      </c>
      <c r="M921" s="41" t="str">
        <f t="shared" si="27"/>
        <v/>
      </c>
    </row>
    <row r="922" spans="2:13" ht="12.75" x14ac:dyDescent="0.2">
      <c r="B922" s="29"/>
      <c r="C922" s="29"/>
      <c r="D922" s="30"/>
      <c r="E922" s="30"/>
      <c r="F922" s="30"/>
      <c r="G922" s="30"/>
      <c r="H922" s="30"/>
      <c r="I922" s="25">
        <f>IF(ISERR(Cálculos!AA900),0,Cálculos!AA900)</f>
        <v>0</v>
      </c>
      <c r="J922" s="25">
        <f>IF(ISERR(Cálculos!AB900),0,Cálculos!AB900)</f>
        <v>0</v>
      </c>
      <c r="K922" s="41" t="str">
        <f t="shared" si="26"/>
        <v/>
      </c>
      <c r="L922" s="25">
        <f>IF(ISERR(Cálculos!AC900),0,Cálculos!AC900)</f>
        <v>0</v>
      </c>
      <c r="M922" s="41" t="str">
        <f t="shared" si="27"/>
        <v/>
      </c>
    </row>
    <row r="923" spans="2:13" ht="12.75" x14ac:dyDescent="0.2">
      <c r="B923" s="29"/>
      <c r="C923" s="29"/>
      <c r="D923" s="30"/>
      <c r="E923" s="30"/>
      <c r="F923" s="30"/>
      <c r="G923" s="30"/>
      <c r="H923" s="30"/>
      <c r="I923" s="25">
        <f>IF(ISERR(Cálculos!AA901),0,Cálculos!AA901)</f>
        <v>0</v>
      </c>
      <c r="J923" s="25">
        <f>IF(ISERR(Cálculos!AB901),0,Cálculos!AB901)</f>
        <v>0</v>
      </c>
      <c r="K923" s="41" t="str">
        <f t="shared" si="26"/>
        <v/>
      </c>
      <c r="L923" s="25">
        <f>IF(ISERR(Cálculos!AC901),0,Cálculos!AC901)</f>
        <v>0</v>
      </c>
      <c r="M923" s="41" t="str">
        <f t="shared" si="27"/>
        <v/>
      </c>
    </row>
    <row r="924" spans="2:13" ht="12.75" x14ac:dyDescent="0.2">
      <c r="B924" s="29"/>
      <c r="C924" s="29"/>
      <c r="D924" s="30"/>
      <c r="E924" s="30"/>
      <c r="F924" s="30"/>
      <c r="G924" s="30"/>
      <c r="H924" s="30"/>
      <c r="I924" s="25">
        <f>IF(ISERR(Cálculos!AA902),0,Cálculos!AA902)</f>
        <v>0</v>
      </c>
      <c r="J924" s="25">
        <f>IF(ISERR(Cálculos!AB902),0,Cálculos!AB902)</f>
        <v>0</v>
      </c>
      <c r="K924" s="41" t="str">
        <f t="shared" si="26"/>
        <v/>
      </c>
      <c r="L924" s="25">
        <f>IF(ISERR(Cálculos!AC902),0,Cálculos!AC902)</f>
        <v>0</v>
      </c>
      <c r="M924" s="41" t="str">
        <f t="shared" si="27"/>
        <v/>
      </c>
    </row>
    <row r="925" spans="2:13" ht="12.75" x14ac:dyDescent="0.2">
      <c r="B925" s="29"/>
      <c r="C925" s="29"/>
      <c r="D925" s="30"/>
      <c r="E925" s="30"/>
      <c r="F925" s="30"/>
      <c r="G925" s="30"/>
      <c r="H925" s="30"/>
      <c r="I925" s="25">
        <f>IF(ISERR(Cálculos!AA903),0,Cálculos!AA903)</f>
        <v>0</v>
      </c>
      <c r="J925" s="25">
        <f>IF(ISERR(Cálculos!AB903),0,Cálculos!AB903)</f>
        <v>0</v>
      </c>
      <c r="K925" s="41" t="str">
        <f t="shared" ref="K925:K988" si="28">IF(ISERR(J925/I925),"",J925/I925)</f>
        <v/>
      </c>
      <c r="L925" s="25">
        <f>IF(ISERR(Cálculos!AC903),0,Cálculos!AC903)</f>
        <v>0</v>
      </c>
      <c r="M925" s="41" t="str">
        <f t="shared" ref="M925:M988" si="29">IF(ISERR(L925/I925),"",L925/I925)</f>
        <v/>
      </c>
    </row>
    <row r="926" spans="2:13" ht="12.75" x14ac:dyDescent="0.2">
      <c r="B926" s="29"/>
      <c r="C926" s="29"/>
      <c r="D926" s="30"/>
      <c r="E926" s="30"/>
      <c r="F926" s="30"/>
      <c r="G926" s="30"/>
      <c r="H926" s="30"/>
      <c r="I926" s="25">
        <f>IF(ISERR(Cálculos!AA904),0,Cálculos!AA904)</f>
        <v>0</v>
      </c>
      <c r="J926" s="25">
        <f>IF(ISERR(Cálculos!AB904),0,Cálculos!AB904)</f>
        <v>0</v>
      </c>
      <c r="K926" s="41" t="str">
        <f t="shared" si="28"/>
        <v/>
      </c>
      <c r="L926" s="25">
        <f>IF(ISERR(Cálculos!AC904),0,Cálculos!AC904)</f>
        <v>0</v>
      </c>
      <c r="M926" s="41" t="str">
        <f t="shared" si="29"/>
        <v/>
      </c>
    </row>
    <row r="927" spans="2:13" ht="12.75" x14ac:dyDescent="0.2">
      <c r="B927" s="29"/>
      <c r="C927" s="29"/>
      <c r="D927" s="30"/>
      <c r="E927" s="30"/>
      <c r="F927" s="30"/>
      <c r="G927" s="30"/>
      <c r="H927" s="30"/>
      <c r="I927" s="25">
        <f>IF(ISERR(Cálculos!AA905),0,Cálculos!AA905)</f>
        <v>0</v>
      </c>
      <c r="J927" s="25">
        <f>IF(ISERR(Cálculos!AB905),0,Cálculos!AB905)</f>
        <v>0</v>
      </c>
      <c r="K927" s="41" t="str">
        <f t="shared" si="28"/>
        <v/>
      </c>
      <c r="L927" s="25">
        <f>IF(ISERR(Cálculos!AC905),0,Cálculos!AC905)</f>
        <v>0</v>
      </c>
      <c r="M927" s="41" t="str">
        <f t="shared" si="29"/>
        <v/>
      </c>
    </row>
    <row r="928" spans="2:13" ht="12.75" x14ac:dyDescent="0.2">
      <c r="B928" s="29"/>
      <c r="C928" s="29"/>
      <c r="D928" s="30"/>
      <c r="E928" s="30"/>
      <c r="F928" s="30"/>
      <c r="G928" s="30"/>
      <c r="H928" s="30"/>
      <c r="I928" s="25">
        <f>IF(ISERR(Cálculos!AA906),0,Cálculos!AA906)</f>
        <v>0</v>
      </c>
      <c r="J928" s="25">
        <f>IF(ISERR(Cálculos!AB906),0,Cálculos!AB906)</f>
        <v>0</v>
      </c>
      <c r="K928" s="41" t="str">
        <f t="shared" si="28"/>
        <v/>
      </c>
      <c r="L928" s="25">
        <f>IF(ISERR(Cálculos!AC906),0,Cálculos!AC906)</f>
        <v>0</v>
      </c>
      <c r="M928" s="41" t="str">
        <f t="shared" si="29"/>
        <v/>
      </c>
    </row>
    <row r="929" spans="2:13" ht="12.75" x14ac:dyDescent="0.2">
      <c r="B929" s="29"/>
      <c r="C929" s="29"/>
      <c r="D929" s="30"/>
      <c r="E929" s="30"/>
      <c r="F929" s="30"/>
      <c r="G929" s="30"/>
      <c r="H929" s="30"/>
      <c r="I929" s="25">
        <f>IF(ISERR(Cálculos!AA907),0,Cálculos!AA907)</f>
        <v>0</v>
      </c>
      <c r="J929" s="25">
        <f>IF(ISERR(Cálculos!AB907),0,Cálculos!AB907)</f>
        <v>0</v>
      </c>
      <c r="K929" s="41" t="str">
        <f t="shared" si="28"/>
        <v/>
      </c>
      <c r="L929" s="25">
        <f>IF(ISERR(Cálculos!AC907),0,Cálculos!AC907)</f>
        <v>0</v>
      </c>
      <c r="M929" s="41" t="str">
        <f t="shared" si="29"/>
        <v/>
      </c>
    </row>
    <row r="930" spans="2:13" ht="12.75" x14ac:dyDescent="0.2">
      <c r="B930" s="29"/>
      <c r="C930" s="29"/>
      <c r="D930" s="30"/>
      <c r="E930" s="30"/>
      <c r="F930" s="30"/>
      <c r="G930" s="30"/>
      <c r="H930" s="30"/>
      <c r="I930" s="25">
        <f>IF(ISERR(Cálculos!AA908),0,Cálculos!AA908)</f>
        <v>0</v>
      </c>
      <c r="J930" s="25">
        <f>IF(ISERR(Cálculos!AB908),0,Cálculos!AB908)</f>
        <v>0</v>
      </c>
      <c r="K930" s="41" t="str">
        <f t="shared" si="28"/>
        <v/>
      </c>
      <c r="L930" s="25">
        <f>IF(ISERR(Cálculos!AC908),0,Cálculos!AC908)</f>
        <v>0</v>
      </c>
      <c r="M930" s="41" t="str">
        <f t="shared" si="29"/>
        <v/>
      </c>
    </row>
    <row r="931" spans="2:13" ht="12.75" x14ac:dyDescent="0.2">
      <c r="B931" s="29"/>
      <c r="C931" s="29"/>
      <c r="D931" s="30"/>
      <c r="E931" s="30"/>
      <c r="F931" s="30"/>
      <c r="G931" s="30"/>
      <c r="H931" s="30"/>
      <c r="I931" s="25">
        <f>IF(ISERR(Cálculos!AA909),0,Cálculos!AA909)</f>
        <v>0</v>
      </c>
      <c r="J931" s="25">
        <f>IF(ISERR(Cálculos!AB909),0,Cálculos!AB909)</f>
        <v>0</v>
      </c>
      <c r="K931" s="41" t="str">
        <f t="shared" si="28"/>
        <v/>
      </c>
      <c r="L931" s="25">
        <f>IF(ISERR(Cálculos!AC909),0,Cálculos!AC909)</f>
        <v>0</v>
      </c>
      <c r="M931" s="41" t="str">
        <f t="shared" si="29"/>
        <v/>
      </c>
    </row>
    <row r="932" spans="2:13" ht="12.75" x14ac:dyDescent="0.2">
      <c r="B932" s="29"/>
      <c r="C932" s="29"/>
      <c r="D932" s="30"/>
      <c r="E932" s="30"/>
      <c r="F932" s="30"/>
      <c r="G932" s="30"/>
      <c r="H932" s="30"/>
      <c r="I932" s="25">
        <f>IF(ISERR(Cálculos!AA910),0,Cálculos!AA910)</f>
        <v>0</v>
      </c>
      <c r="J932" s="25">
        <f>IF(ISERR(Cálculos!AB910),0,Cálculos!AB910)</f>
        <v>0</v>
      </c>
      <c r="K932" s="41" t="str">
        <f t="shared" si="28"/>
        <v/>
      </c>
      <c r="L932" s="25">
        <f>IF(ISERR(Cálculos!AC910),0,Cálculos!AC910)</f>
        <v>0</v>
      </c>
      <c r="M932" s="41" t="str">
        <f t="shared" si="29"/>
        <v/>
      </c>
    </row>
    <row r="933" spans="2:13" ht="12.75" x14ac:dyDescent="0.2">
      <c r="B933" s="29"/>
      <c r="C933" s="29"/>
      <c r="D933" s="30"/>
      <c r="E933" s="30"/>
      <c r="F933" s="30"/>
      <c r="G933" s="30"/>
      <c r="H933" s="30"/>
      <c r="I933" s="25">
        <f>IF(ISERR(Cálculos!AA911),0,Cálculos!AA911)</f>
        <v>0</v>
      </c>
      <c r="J933" s="25">
        <f>IF(ISERR(Cálculos!AB911),0,Cálculos!AB911)</f>
        <v>0</v>
      </c>
      <c r="K933" s="41" t="str">
        <f t="shared" si="28"/>
        <v/>
      </c>
      <c r="L933" s="25">
        <f>IF(ISERR(Cálculos!AC911),0,Cálculos!AC911)</f>
        <v>0</v>
      </c>
      <c r="M933" s="41" t="str">
        <f t="shared" si="29"/>
        <v/>
      </c>
    </row>
    <row r="934" spans="2:13" ht="12.75" x14ac:dyDescent="0.2">
      <c r="B934" s="29"/>
      <c r="C934" s="29"/>
      <c r="D934" s="30"/>
      <c r="E934" s="30"/>
      <c r="F934" s="30"/>
      <c r="G934" s="30"/>
      <c r="H934" s="30"/>
      <c r="I934" s="25">
        <f>IF(ISERR(Cálculos!AA912),0,Cálculos!AA912)</f>
        <v>0</v>
      </c>
      <c r="J934" s="25">
        <f>IF(ISERR(Cálculos!AB912),0,Cálculos!AB912)</f>
        <v>0</v>
      </c>
      <c r="K934" s="41" t="str">
        <f t="shared" si="28"/>
        <v/>
      </c>
      <c r="L934" s="25">
        <f>IF(ISERR(Cálculos!AC912),0,Cálculos!AC912)</f>
        <v>0</v>
      </c>
      <c r="M934" s="41" t="str">
        <f t="shared" si="29"/>
        <v/>
      </c>
    </row>
    <row r="935" spans="2:13" ht="12.75" x14ac:dyDescent="0.2">
      <c r="B935" s="29"/>
      <c r="C935" s="29"/>
      <c r="D935" s="30"/>
      <c r="E935" s="30"/>
      <c r="F935" s="30"/>
      <c r="G935" s="30"/>
      <c r="H935" s="30"/>
      <c r="I935" s="25">
        <f>IF(ISERR(Cálculos!AA913),0,Cálculos!AA913)</f>
        <v>0</v>
      </c>
      <c r="J935" s="25">
        <f>IF(ISERR(Cálculos!AB913),0,Cálculos!AB913)</f>
        <v>0</v>
      </c>
      <c r="K935" s="41" t="str">
        <f t="shared" si="28"/>
        <v/>
      </c>
      <c r="L935" s="25">
        <f>IF(ISERR(Cálculos!AC913),0,Cálculos!AC913)</f>
        <v>0</v>
      </c>
      <c r="M935" s="41" t="str">
        <f t="shared" si="29"/>
        <v/>
      </c>
    </row>
    <row r="936" spans="2:13" ht="12.75" x14ac:dyDescent="0.2">
      <c r="B936" s="29"/>
      <c r="C936" s="29"/>
      <c r="D936" s="30"/>
      <c r="E936" s="30"/>
      <c r="F936" s="30"/>
      <c r="G936" s="30"/>
      <c r="H936" s="30"/>
      <c r="I936" s="25">
        <f>IF(ISERR(Cálculos!AA914),0,Cálculos!AA914)</f>
        <v>0</v>
      </c>
      <c r="J936" s="25">
        <f>IF(ISERR(Cálculos!AB914),0,Cálculos!AB914)</f>
        <v>0</v>
      </c>
      <c r="K936" s="41" t="str">
        <f t="shared" si="28"/>
        <v/>
      </c>
      <c r="L936" s="25">
        <f>IF(ISERR(Cálculos!AC914),0,Cálculos!AC914)</f>
        <v>0</v>
      </c>
      <c r="M936" s="41" t="str">
        <f t="shared" si="29"/>
        <v/>
      </c>
    </row>
    <row r="937" spans="2:13" ht="12.75" x14ac:dyDescent="0.2">
      <c r="B937" s="29"/>
      <c r="C937" s="29"/>
      <c r="D937" s="30"/>
      <c r="E937" s="30"/>
      <c r="F937" s="30"/>
      <c r="G937" s="30"/>
      <c r="H937" s="30"/>
      <c r="I937" s="25">
        <f>IF(ISERR(Cálculos!AA915),0,Cálculos!AA915)</f>
        <v>0</v>
      </c>
      <c r="J937" s="25">
        <f>IF(ISERR(Cálculos!AB915),0,Cálculos!AB915)</f>
        <v>0</v>
      </c>
      <c r="K937" s="41" t="str">
        <f t="shared" si="28"/>
        <v/>
      </c>
      <c r="L937" s="25">
        <f>IF(ISERR(Cálculos!AC915),0,Cálculos!AC915)</f>
        <v>0</v>
      </c>
      <c r="M937" s="41" t="str">
        <f t="shared" si="29"/>
        <v/>
      </c>
    </row>
    <row r="938" spans="2:13" ht="12.75" x14ac:dyDescent="0.2">
      <c r="B938" s="29"/>
      <c r="C938" s="29"/>
      <c r="D938" s="30"/>
      <c r="E938" s="30"/>
      <c r="F938" s="30"/>
      <c r="G938" s="30"/>
      <c r="H938" s="30"/>
      <c r="I938" s="25">
        <f>IF(ISERR(Cálculos!AA916),0,Cálculos!AA916)</f>
        <v>0</v>
      </c>
      <c r="J938" s="25">
        <f>IF(ISERR(Cálculos!AB916),0,Cálculos!AB916)</f>
        <v>0</v>
      </c>
      <c r="K938" s="41" t="str">
        <f t="shared" si="28"/>
        <v/>
      </c>
      <c r="L938" s="25">
        <f>IF(ISERR(Cálculos!AC916),0,Cálculos!AC916)</f>
        <v>0</v>
      </c>
      <c r="M938" s="41" t="str">
        <f t="shared" si="29"/>
        <v/>
      </c>
    </row>
    <row r="939" spans="2:13" ht="12.75" x14ac:dyDescent="0.2">
      <c r="B939" s="29"/>
      <c r="C939" s="29"/>
      <c r="D939" s="30"/>
      <c r="E939" s="30"/>
      <c r="F939" s="30"/>
      <c r="G939" s="30"/>
      <c r="H939" s="30"/>
      <c r="I939" s="25">
        <f>IF(ISERR(Cálculos!AA917),0,Cálculos!AA917)</f>
        <v>0</v>
      </c>
      <c r="J939" s="25">
        <f>IF(ISERR(Cálculos!AB917),0,Cálculos!AB917)</f>
        <v>0</v>
      </c>
      <c r="K939" s="41" t="str">
        <f t="shared" si="28"/>
        <v/>
      </c>
      <c r="L939" s="25">
        <f>IF(ISERR(Cálculos!AC917),0,Cálculos!AC917)</f>
        <v>0</v>
      </c>
      <c r="M939" s="41" t="str">
        <f t="shared" si="29"/>
        <v/>
      </c>
    </row>
    <row r="940" spans="2:13" ht="12.75" x14ac:dyDescent="0.2">
      <c r="B940" s="29"/>
      <c r="C940" s="29"/>
      <c r="D940" s="30"/>
      <c r="E940" s="30"/>
      <c r="F940" s="30"/>
      <c r="G940" s="30"/>
      <c r="H940" s="30"/>
      <c r="I940" s="25">
        <f>IF(ISERR(Cálculos!AA918),0,Cálculos!AA918)</f>
        <v>0</v>
      </c>
      <c r="J940" s="25">
        <f>IF(ISERR(Cálculos!AB918),0,Cálculos!AB918)</f>
        <v>0</v>
      </c>
      <c r="K940" s="41" t="str">
        <f t="shared" si="28"/>
        <v/>
      </c>
      <c r="L940" s="25">
        <f>IF(ISERR(Cálculos!AC918),0,Cálculos!AC918)</f>
        <v>0</v>
      </c>
      <c r="M940" s="41" t="str">
        <f t="shared" si="29"/>
        <v/>
      </c>
    </row>
    <row r="941" spans="2:13" ht="12.75" x14ac:dyDescent="0.2">
      <c r="B941" s="29"/>
      <c r="C941" s="29"/>
      <c r="D941" s="30"/>
      <c r="E941" s="30"/>
      <c r="F941" s="30"/>
      <c r="G941" s="30"/>
      <c r="H941" s="30"/>
      <c r="I941" s="25">
        <f>IF(ISERR(Cálculos!AA919),0,Cálculos!AA919)</f>
        <v>0</v>
      </c>
      <c r="J941" s="25">
        <f>IF(ISERR(Cálculos!AB919),0,Cálculos!AB919)</f>
        <v>0</v>
      </c>
      <c r="K941" s="41" t="str">
        <f t="shared" si="28"/>
        <v/>
      </c>
      <c r="L941" s="25">
        <f>IF(ISERR(Cálculos!AC919),0,Cálculos!AC919)</f>
        <v>0</v>
      </c>
      <c r="M941" s="41" t="str">
        <f t="shared" si="29"/>
        <v/>
      </c>
    </row>
    <row r="942" spans="2:13" ht="12.75" x14ac:dyDescent="0.2">
      <c r="B942" s="29"/>
      <c r="C942" s="29"/>
      <c r="D942" s="30"/>
      <c r="E942" s="30"/>
      <c r="F942" s="30"/>
      <c r="G942" s="30"/>
      <c r="H942" s="30"/>
      <c r="I942" s="25">
        <f>IF(ISERR(Cálculos!AA920),0,Cálculos!AA920)</f>
        <v>0</v>
      </c>
      <c r="J942" s="25">
        <f>IF(ISERR(Cálculos!AB920),0,Cálculos!AB920)</f>
        <v>0</v>
      </c>
      <c r="K942" s="41" t="str">
        <f t="shared" si="28"/>
        <v/>
      </c>
      <c r="L942" s="25">
        <f>IF(ISERR(Cálculos!AC920),0,Cálculos!AC920)</f>
        <v>0</v>
      </c>
      <c r="M942" s="41" t="str">
        <f t="shared" si="29"/>
        <v/>
      </c>
    </row>
    <row r="943" spans="2:13" ht="12.75" x14ac:dyDescent="0.2">
      <c r="B943" s="29"/>
      <c r="C943" s="29"/>
      <c r="D943" s="30"/>
      <c r="E943" s="30"/>
      <c r="F943" s="30"/>
      <c r="G943" s="30"/>
      <c r="H943" s="30"/>
      <c r="I943" s="25">
        <f>IF(ISERR(Cálculos!AA921),0,Cálculos!AA921)</f>
        <v>0</v>
      </c>
      <c r="J943" s="25">
        <f>IF(ISERR(Cálculos!AB921),0,Cálculos!AB921)</f>
        <v>0</v>
      </c>
      <c r="K943" s="41" t="str">
        <f t="shared" si="28"/>
        <v/>
      </c>
      <c r="L943" s="25">
        <f>IF(ISERR(Cálculos!AC921),0,Cálculos!AC921)</f>
        <v>0</v>
      </c>
      <c r="M943" s="41" t="str">
        <f t="shared" si="29"/>
        <v/>
      </c>
    </row>
    <row r="944" spans="2:13" ht="12.75" x14ac:dyDescent="0.2">
      <c r="B944" s="29"/>
      <c r="C944" s="29"/>
      <c r="D944" s="30"/>
      <c r="E944" s="30"/>
      <c r="F944" s="30"/>
      <c r="G944" s="30"/>
      <c r="H944" s="30"/>
      <c r="I944" s="25">
        <f>IF(ISERR(Cálculos!AA922),0,Cálculos!AA922)</f>
        <v>0</v>
      </c>
      <c r="J944" s="25">
        <f>IF(ISERR(Cálculos!AB922),0,Cálculos!AB922)</f>
        <v>0</v>
      </c>
      <c r="K944" s="41" t="str">
        <f t="shared" si="28"/>
        <v/>
      </c>
      <c r="L944" s="25">
        <f>IF(ISERR(Cálculos!AC922),0,Cálculos!AC922)</f>
        <v>0</v>
      </c>
      <c r="M944" s="41" t="str">
        <f t="shared" si="29"/>
        <v/>
      </c>
    </row>
    <row r="945" spans="2:13" ht="12.75" x14ac:dyDescent="0.2">
      <c r="B945" s="29"/>
      <c r="C945" s="29"/>
      <c r="D945" s="30"/>
      <c r="E945" s="30"/>
      <c r="F945" s="30"/>
      <c r="G945" s="30"/>
      <c r="H945" s="30"/>
      <c r="I945" s="25">
        <f>IF(ISERR(Cálculos!AA923),0,Cálculos!AA923)</f>
        <v>0</v>
      </c>
      <c r="J945" s="25">
        <f>IF(ISERR(Cálculos!AB923),0,Cálculos!AB923)</f>
        <v>0</v>
      </c>
      <c r="K945" s="41" t="str">
        <f t="shared" si="28"/>
        <v/>
      </c>
      <c r="L945" s="25">
        <f>IF(ISERR(Cálculos!AC923),0,Cálculos!AC923)</f>
        <v>0</v>
      </c>
      <c r="M945" s="41" t="str">
        <f t="shared" si="29"/>
        <v/>
      </c>
    </row>
    <row r="946" spans="2:13" ht="12.75" x14ac:dyDescent="0.2">
      <c r="B946" s="29"/>
      <c r="C946" s="29"/>
      <c r="D946" s="30"/>
      <c r="E946" s="30"/>
      <c r="F946" s="30"/>
      <c r="G946" s="30"/>
      <c r="H946" s="30"/>
      <c r="I946" s="25">
        <f>IF(ISERR(Cálculos!AA924),0,Cálculos!AA924)</f>
        <v>0</v>
      </c>
      <c r="J946" s="25">
        <f>IF(ISERR(Cálculos!AB924),0,Cálculos!AB924)</f>
        <v>0</v>
      </c>
      <c r="K946" s="41" t="str">
        <f t="shared" si="28"/>
        <v/>
      </c>
      <c r="L946" s="25">
        <f>IF(ISERR(Cálculos!AC924),0,Cálculos!AC924)</f>
        <v>0</v>
      </c>
      <c r="M946" s="41" t="str">
        <f t="shared" si="29"/>
        <v/>
      </c>
    </row>
    <row r="947" spans="2:13" ht="12.75" x14ac:dyDescent="0.2">
      <c r="B947" s="29"/>
      <c r="C947" s="29"/>
      <c r="D947" s="30"/>
      <c r="E947" s="30"/>
      <c r="F947" s="30"/>
      <c r="G947" s="30"/>
      <c r="H947" s="30"/>
      <c r="I947" s="25">
        <f>IF(ISERR(Cálculos!AA925),0,Cálculos!AA925)</f>
        <v>0</v>
      </c>
      <c r="J947" s="25">
        <f>IF(ISERR(Cálculos!AB925),0,Cálculos!AB925)</f>
        <v>0</v>
      </c>
      <c r="K947" s="41" t="str">
        <f t="shared" si="28"/>
        <v/>
      </c>
      <c r="L947" s="25">
        <f>IF(ISERR(Cálculos!AC925),0,Cálculos!AC925)</f>
        <v>0</v>
      </c>
      <c r="M947" s="41" t="str">
        <f t="shared" si="29"/>
        <v/>
      </c>
    </row>
    <row r="948" spans="2:13" ht="12.75" x14ac:dyDescent="0.2">
      <c r="B948" s="29"/>
      <c r="C948" s="29"/>
      <c r="D948" s="30"/>
      <c r="E948" s="30"/>
      <c r="F948" s="30"/>
      <c r="G948" s="30"/>
      <c r="H948" s="30"/>
      <c r="I948" s="25">
        <f>IF(ISERR(Cálculos!AA926),0,Cálculos!AA926)</f>
        <v>0</v>
      </c>
      <c r="J948" s="25">
        <f>IF(ISERR(Cálculos!AB926),0,Cálculos!AB926)</f>
        <v>0</v>
      </c>
      <c r="K948" s="41" t="str">
        <f t="shared" si="28"/>
        <v/>
      </c>
      <c r="L948" s="25">
        <f>IF(ISERR(Cálculos!AC926),0,Cálculos!AC926)</f>
        <v>0</v>
      </c>
      <c r="M948" s="41" t="str">
        <f t="shared" si="29"/>
        <v/>
      </c>
    </row>
    <row r="949" spans="2:13" ht="12.75" x14ac:dyDescent="0.2">
      <c r="B949" s="29"/>
      <c r="C949" s="29"/>
      <c r="D949" s="30"/>
      <c r="E949" s="30"/>
      <c r="F949" s="30"/>
      <c r="G949" s="30"/>
      <c r="H949" s="30"/>
      <c r="I949" s="25">
        <f>IF(ISERR(Cálculos!AA927),0,Cálculos!AA927)</f>
        <v>0</v>
      </c>
      <c r="J949" s="25">
        <f>IF(ISERR(Cálculos!AB927),0,Cálculos!AB927)</f>
        <v>0</v>
      </c>
      <c r="K949" s="41" t="str">
        <f t="shared" si="28"/>
        <v/>
      </c>
      <c r="L949" s="25">
        <f>IF(ISERR(Cálculos!AC927),0,Cálculos!AC927)</f>
        <v>0</v>
      </c>
      <c r="M949" s="41" t="str">
        <f t="shared" si="29"/>
        <v/>
      </c>
    </row>
    <row r="950" spans="2:13" ht="12.75" x14ac:dyDescent="0.2">
      <c r="B950" s="29"/>
      <c r="C950" s="29"/>
      <c r="D950" s="30"/>
      <c r="E950" s="30"/>
      <c r="F950" s="30"/>
      <c r="G950" s="30"/>
      <c r="H950" s="30"/>
      <c r="I950" s="25">
        <f>IF(ISERR(Cálculos!AA928),0,Cálculos!AA928)</f>
        <v>0</v>
      </c>
      <c r="J950" s="25">
        <f>IF(ISERR(Cálculos!AB928),0,Cálculos!AB928)</f>
        <v>0</v>
      </c>
      <c r="K950" s="41" t="str">
        <f t="shared" si="28"/>
        <v/>
      </c>
      <c r="L950" s="25">
        <f>IF(ISERR(Cálculos!AC928),0,Cálculos!AC928)</f>
        <v>0</v>
      </c>
      <c r="M950" s="41" t="str">
        <f t="shared" si="29"/>
        <v/>
      </c>
    </row>
    <row r="951" spans="2:13" ht="12.75" x14ac:dyDescent="0.2">
      <c r="B951" s="29"/>
      <c r="C951" s="29"/>
      <c r="D951" s="30"/>
      <c r="E951" s="30"/>
      <c r="F951" s="30"/>
      <c r="G951" s="30"/>
      <c r="H951" s="30"/>
      <c r="I951" s="25">
        <f>IF(ISERR(Cálculos!AA929),0,Cálculos!AA929)</f>
        <v>0</v>
      </c>
      <c r="J951" s="25">
        <f>IF(ISERR(Cálculos!AB929),0,Cálculos!AB929)</f>
        <v>0</v>
      </c>
      <c r="K951" s="41" t="str">
        <f t="shared" si="28"/>
        <v/>
      </c>
      <c r="L951" s="25">
        <f>IF(ISERR(Cálculos!AC929),0,Cálculos!AC929)</f>
        <v>0</v>
      </c>
      <c r="M951" s="41" t="str">
        <f t="shared" si="29"/>
        <v/>
      </c>
    </row>
    <row r="952" spans="2:13" ht="12.75" x14ac:dyDescent="0.2">
      <c r="B952" s="29"/>
      <c r="C952" s="29"/>
      <c r="D952" s="30"/>
      <c r="E952" s="30"/>
      <c r="F952" s="30"/>
      <c r="G952" s="30"/>
      <c r="H952" s="30"/>
      <c r="I952" s="25">
        <f>IF(ISERR(Cálculos!AA930),0,Cálculos!AA930)</f>
        <v>0</v>
      </c>
      <c r="J952" s="25">
        <f>IF(ISERR(Cálculos!AB930),0,Cálculos!AB930)</f>
        <v>0</v>
      </c>
      <c r="K952" s="41" t="str">
        <f t="shared" si="28"/>
        <v/>
      </c>
      <c r="L952" s="25">
        <f>IF(ISERR(Cálculos!AC930),0,Cálculos!AC930)</f>
        <v>0</v>
      </c>
      <c r="M952" s="41" t="str">
        <f t="shared" si="29"/>
        <v/>
      </c>
    </row>
    <row r="953" spans="2:13" ht="12.75" x14ac:dyDescent="0.2">
      <c r="B953" s="29"/>
      <c r="C953" s="29"/>
      <c r="D953" s="30"/>
      <c r="E953" s="30"/>
      <c r="F953" s="30"/>
      <c r="G953" s="30"/>
      <c r="H953" s="30"/>
      <c r="I953" s="25">
        <f>IF(ISERR(Cálculos!AA931),0,Cálculos!AA931)</f>
        <v>0</v>
      </c>
      <c r="J953" s="25">
        <f>IF(ISERR(Cálculos!AB931),0,Cálculos!AB931)</f>
        <v>0</v>
      </c>
      <c r="K953" s="41" t="str">
        <f t="shared" si="28"/>
        <v/>
      </c>
      <c r="L953" s="25">
        <f>IF(ISERR(Cálculos!AC931),0,Cálculos!AC931)</f>
        <v>0</v>
      </c>
      <c r="M953" s="41" t="str">
        <f t="shared" si="29"/>
        <v/>
      </c>
    </row>
    <row r="954" spans="2:13" ht="12.75" x14ac:dyDescent="0.2">
      <c r="B954" s="29"/>
      <c r="C954" s="29"/>
      <c r="D954" s="30"/>
      <c r="E954" s="30"/>
      <c r="F954" s="30"/>
      <c r="G954" s="30"/>
      <c r="H954" s="30"/>
      <c r="I954" s="25">
        <f>IF(ISERR(Cálculos!AA932),0,Cálculos!AA932)</f>
        <v>0</v>
      </c>
      <c r="J954" s="25">
        <f>IF(ISERR(Cálculos!AB932),0,Cálculos!AB932)</f>
        <v>0</v>
      </c>
      <c r="K954" s="41" t="str">
        <f t="shared" si="28"/>
        <v/>
      </c>
      <c r="L954" s="25">
        <f>IF(ISERR(Cálculos!AC932),0,Cálculos!AC932)</f>
        <v>0</v>
      </c>
      <c r="M954" s="41" t="str">
        <f t="shared" si="29"/>
        <v/>
      </c>
    </row>
    <row r="955" spans="2:13" ht="12.75" x14ac:dyDescent="0.2">
      <c r="B955" s="29"/>
      <c r="C955" s="29"/>
      <c r="D955" s="30"/>
      <c r="E955" s="30"/>
      <c r="F955" s="30"/>
      <c r="G955" s="30"/>
      <c r="H955" s="30"/>
      <c r="I955" s="25">
        <f>IF(ISERR(Cálculos!AA933),0,Cálculos!AA933)</f>
        <v>0</v>
      </c>
      <c r="J955" s="25">
        <f>IF(ISERR(Cálculos!AB933),0,Cálculos!AB933)</f>
        <v>0</v>
      </c>
      <c r="K955" s="41" t="str">
        <f t="shared" si="28"/>
        <v/>
      </c>
      <c r="L955" s="25">
        <f>IF(ISERR(Cálculos!AC933),0,Cálculos!AC933)</f>
        <v>0</v>
      </c>
      <c r="M955" s="41" t="str">
        <f t="shared" si="29"/>
        <v/>
      </c>
    </row>
    <row r="956" spans="2:13" ht="12.75" x14ac:dyDescent="0.2">
      <c r="B956" s="29"/>
      <c r="C956" s="29"/>
      <c r="D956" s="30"/>
      <c r="E956" s="30"/>
      <c r="F956" s="30"/>
      <c r="G956" s="30"/>
      <c r="H956" s="30"/>
      <c r="I956" s="25">
        <f>IF(ISERR(Cálculos!AA934),0,Cálculos!AA934)</f>
        <v>0</v>
      </c>
      <c r="J956" s="25">
        <f>IF(ISERR(Cálculos!AB934),0,Cálculos!AB934)</f>
        <v>0</v>
      </c>
      <c r="K956" s="41" t="str">
        <f t="shared" si="28"/>
        <v/>
      </c>
      <c r="L956" s="25">
        <f>IF(ISERR(Cálculos!AC934),0,Cálculos!AC934)</f>
        <v>0</v>
      </c>
      <c r="M956" s="41" t="str">
        <f t="shared" si="29"/>
        <v/>
      </c>
    </row>
    <row r="957" spans="2:13" ht="12.75" x14ac:dyDescent="0.2">
      <c r="B957" s="29"/>
      <c r="C957" s="29"/>
      <c r="D957" s="30"/>
      <c r="E957" s="30"/>
      <c r="F957" s="30"/>
      <c r="G957" s="30"/>
      <c r="H957" s="30"/>
      <c r="I957" s="25">
        <f>IF(ISERR(Cálculos!AA935),0,Cálculos!AA935)</f>
        <v>0</v>
      </c>
      <c r="J957" s="25">
        <f>IF(ISERR(Cálculos!AB935),0,Cálculos!AB935)</f>
        <v>0</v>
      </c>
      <c r="K957" s="41" t="str">
        <f t="shared" si="28"/>
        <v/>
      </c>
      <c r="L957" s="25">
        <f>IF(ISERR(Cálculos!AC935),0,Cálculos!AC935)</f>
        <v>0</v>
      </c>
      <c r="M957" s="41" t="str">
        <f t="shared" si="29"/>
        <v/>
      </c>
    </row>
    <row r="958" spans="2:13" ht="12.75" x14ac:dyDescent="0.2">
      <c r="B958" s="29"/>
      <c r="C958" s="29"/>
      <c r="D958" s="30"/>
      <c r="E958" s="30"/>
      <c r="F958" s="30"/>
      <c r="G958" s="30"/>
      <c r="H958" s="30"/>
      <c r="I958" s="25">
        <f>IF(ISERR(Cálculos!AA936),0,Cálculos!AA936)</f>
        <v>0</v>
      </c>
      <c r="J958" s="25">
        <f>IF(ISERR(Cálculos!AB936),0,Cálculos!AB936)</f>
        <v>0</v>
      </c>
      <c r="K958" s="41" t="str">
        <f t="shared" si="28"/>
        <v/>
      </c>
      <c r="L958" s="25">
        <f>IF(ISERR(Cálculos!AC936),0,Cálculos!AC936)</f>
        <v>0</v>
      </c>
      <c r="M958" s="41" t="str">
        <f t="shared" si="29"/>
        <v/>
      </c>
    </row>
    <row r="959" spans="2:13" ht="12.75" x14ac:dyDescent="0.2">
      <c r="B959" s="29"/>
      <c r="C959" s="29"/>
      <c r="D959" s="30"/>
      <c r="E959" s="30"/>
      <c r="F959" s="30"/>
      <c r="G959" s="30"/>
      <c r="H959" s="30"/>
      <c r="I959" s="25">
        <f>IF(ISERR(Cálculos!AA937),0,Cálculos!AA937)</f>
        <v>0</v>
      </c>
      <c r="J959" s="25">
        <f>IF(ISERR(Cálculos!AB937),0,Cálculos!AB937)</f>
        <v>0</v>
      </c>
      <c r="K959" s="41" t="str">
        <f t="shared" si="28"/>
        <v/>
      </c>
      <c r="L959" s="25">
        <f>IF(ISERR(Cálculos!AC937),0,Cálculos!AC937)</f>
        <v>0</v>
      </c>
      <c r="M959" s="41" t="str">
        <f t="shared" si="29"/>
        <v/>
      </c>
    </row>
    <row r="960" spans="2:13" ht="12.75" x14ac:dyDescent="0.2">
      <c r="B960" s="29"/>
      <c r="C960" s="29"/>
      <c r="D960" s="30"/>
      <c r="E960" s="30"/>
      <c r="F960" s="30"/>
      <c r="G960" s="30"/>
      <c r="H960" s="30"/>
      <c r="I960" s="25">
        <f>IF(ISERR(Cálculos!AA938),0,Cálculos!AA938)</f>
        <v>0</v>
      </c>
      <c r="J960" s="25">
        <f>IF(ISERR(Cálculos!AB938),0,Cálculos!AB938)</f>
        <v>0</v>
      </c>
      <c r="K960" s="41" t="str">
        <f t="shared" si="28"/>
        <v/>
      </c>
      <c r="L960" s="25">
        <f>IF(ISERR(Cálculos!AC938),0,Cálculos!AC938)</f>
        <v>0</v>
      </c>
      <c r="M960" s="41" t="str">
        <f t="shared" si="29"/>
        <v/>
      </c>
    </row>
    <row r="961" spans="2:13" ht="12.75" x14ac:dyDescent="0.2">
      <c r="B961" s="29"/>
      <c r="C961" s="29"/>
      <c r="D961" s="30"/>
      <c r="E961" s="30"/>
      <c r="F961" s="30"/>
      <c r="G961" s="30"/>
      <c r="H961" s="30"/>
      <c r="I961" s="25">
        <f>IF(ISERR(Cálculos!AA939),0,Cálculos!AA939)</f>
        <v>0</v>
      </c>
      <c r="J961" s="25">
        <f>IF(ISERR(Cálculos!AB939),0,Cálculos!AB939)</f>
        <v>0</v>
      </c>
      <c r="K961" s="41" t="str">
        <f t="shared" si="28"/>
        <v/>
      </c>
      <c r="L961" s="25">
        <f>IF(ISERR(Cálculos!AC939),0,Cálculos!AC939)</f>
        <v>0</v>
      </c>
      <c r="M961" s="41" t="str">
        <f t="shared" si="29"/>
        <v/>
      </c>
    </row>
    <row r="962" spans="2:13" ht="12.75" x14ac:dyDescent="0.2">
      <c r="B962" s="29"/>
      <c r="C962" s="29"/>
      <c r="D962" s="30"/>
      <c r="E962" s="30"/>
      <c r="F962" s="30"/>
      <c r="G962" s="30"/>
      <c r="H962" s="30"/>
      <c r="I962" s="25">
        <f>IF(ISERR(Cálculos!AA940),0,Cálculos!AA940)</f>
        <v>0</v>
      </c>
      <c r="J962" s="25">
        <f>IF(ISERR(Cálculos!AB940),0,Cálculos!AB940)</f>
        <v>0</v>
      </c>
      <c r="K962" s="41" t="str">
        <f t="shared" si="28"/>
        <v/>
      </c>
      <c r="L962" s="25">
        <f>IF(ISERR(Cálculos!AC940),0,Cálculos!AC940)</f>
        <v>0</v>
      </c>
      <c r="M962" s="41" t="str">
        <f t="shared" si="29"/>
        <v/>
      </c>
    </row>
    <row r="963" spans="2:13" ht="12.75" x14ac:dyDescent="0.2">
      <c r="B963" s="29"/>
      <c r="C963" s="29"/>
      <c r="D963" s="30"/>
      <c r="E963" s="30"/>
      <c r="F963" s="30"/>
      <c r="G963" s="30"/>
      <c r="H963" s="30"/>
      <c r="I963" s="25">
        <f>IF(ISERR(Cálculos!AA941),0,Cálculos!AA941)</f>
        <v>0</v>
      </c>
      <c r="J963" s="25">
        <f>IF(ISERR(Cálculos!AB941),0,Cálculos!AB941)</f>
        <v>0</v>
      </c>
      <c r="K963" s="41" t="str">
        <f t="shared" si="28"/>
        <v/>
      </c>
      <c r="L963" s="25">
        <f>IF(ISERR(Cálculos!AC941),0,Cálculos!AC941)</f>
        <v>0</v>
      </c>
      <c r="M963" s="41" t="str">
        <f t="shared" si="29"/>
        <v/>
      </c>
    </row>
    <row r="964" spans="2:13" ht="12.75" x14ac:dyDescent="0.2">
      <c r="B964" s="29"/>
      <c r="C964" s="29"/>
      <c r="D964" s="30"/>
      <c r="E964" s="30"/>
      <c r="F964" s="30"/>
      <c r="G964" s="30"/>
      <c r="H964" s="30"/>
      <c r="I964" s="25">
        <f>IF(ISERR(Cálculos!AA942),0,Cálculos!AA942)</f>
        <v>0</v>
      </c>
      <c r="J964" s="25">
        <f>IF(ISERR(Cálculos!AB942),0,Cálculos!AB942)</f>
        <v>0</v>
      </c>
      <c r="K964" s="41" t="str">
        <f t="shared" si="28"/>
        <v/>
      </c>
      <c r="L964" s="25">
        <f>IF(ISERR(Cálculos!AC942),0,Cálculos!AC942)</f>
        <v>0</v>
      </c>
      <c r="M964" s="41" t="str">
        <f t="shared" si="29"/>
        <v/>
      </c>
    </row>
    <row r="965" spans="2:13" ht="12.75" x14ac:dyDescent="0.2">
      <c r="B965" s="29"/>
      <c r="C965" s="29"/>
      <c r="D965" s="30"/>
      <c r="E965" s="30"/>
      <c r="F965" s="30"/>
      <c r="G965" s="30"/>
      <c r="H965" s="30"/>
      <c r="I965" s="25">
        <f>IF(ISERR(Cálculos!AA943),0,Cálculos!AA943)</f>
        <v>0</v>
      </c>
      <c r="J965" s="25">
        <f>IF(ISERR(Cálculos!AB943),0,Cálculos!AB943)</f>
        <v>0</v>
      </c>
      <c r="K965" s="41" t="str">
        <f t="shared" si="28"/>
        <v/>
      </c>
      <c r="L965" s="25">
        <f>IF(ISERR(Cálculos!AC943),0,Cálculos!AC943)</f>
        <v>0</v>
      </c>
      <c r="M965" s="41" t="str">
        <f t="shared" si="29"/>
        <v/>
      </c>
    </row>
    <row r="966" spans="2:13" ht="12.75" x14ac:dyDescent="0.2">
      <c r="B966" s="29"/>
      <c r="C966" s="29"/>
      <c r="D966" s="30"/>
      <c r="E966" s="30"/>
      <c r="F966" s="30"/>
      <c r="G966" s="30"/>
      <c r="H966" s="30"/>
      <c r="I966" s="25">
        <f>IF(ISERR(Cálculos!AA944),0,Cálculos!AA944)</f>
        <v>0</v>
      </c>
      <c r="J966" s="25">
        <f>IF(ISERR(Cálculos!AB944),0,Cálculos!AB944)</f>
        <v>0</v>
      </c>
      <c r="K966" s="41" t="str">
        <f t="shared" si="28"/>
        <v/>
      </c>
      <c r="L966" s="25">
        <f>IF(ISERR(Cálculos!AC944),0,Cálculos!AC944)</f>
        <v>0</v>
      </c>
      <c r="M966" s="41" t="str">
        <f t="shared" si="29"/>
        <v/>
      </c>
    </row>
    <row r="967" spans="2:13" ht="12.75" x14ac:dyDescent="0.2">
      <c r="B967" s="29"/>
      <c r="C967" s="29"/>
      <c r="D967" s="30"/>
      <c r="E967" s="30"/>
      <c r="F967" s="30"/>
      <c r="G967" s="30"/>
      <c r="H967" s="30"/>
      <c r="I967" s="25">
        <f>IF(ISERR(Cálculos!AA945),0,Cálculos!AA945)</f>
        <v>0</v>
      </c>
      <c r="J967" s="25">
        <f>IF(ISERR(Cálculos!AB945),0,Cálculos!AB945)</f>
        <v>0</v>
      </c>
      <c r="K967" s="41" t="str">
        <f t="shared" si="28"/>
        <v/>
      </c>
      <c r="L967" s="25">
        <f>IF(ISERR(Cálculos!AC945),0,Cálculos!AC945)</f>
        <v>0</v>
      </c>
      <c r="M967" s="41" t="str">
        <f t="shared" si="29"/>
        <v/>
      </c>
    </row>
    <row r="968" spans="2:13" ht="12.75" x14ac:dyDescent="0.2">
      <c r="B968" s="29"/>
      <c r="C968" s="29"/>
      <c r="D968" s="30"/>
      <c r="E968" s="30"/>
      <c r="F968" s="30"/>
      <c r="G968" s="30"/>
      <c r="H968" s="30"/>
      <c r="I968" s="25">
        <f>IF(ISERR(Cálculos!AA946),0,Cálculos!AA946)</f>
        <v>0</v>
      </c>
      <c r="J968" s="25">
        <f>IF(ISERR(Cálculos!AB946),0,Cálculos!AB946)</f>
        <v>0</v>
      </c>
      <c r="K968" s="41" t="str">
        <f t="shared" si="28"/>
        <v/>
      </c>
      <c r="L968" s="25">
        <f>IF(ISERR(Cálculos!AC946),0,Cálculos!AC946)</f>
        <v>0</v>
      </c>
      <c r="M968" s="41" t="str">
        <f t="shared" si="29"/>
        <v/>
      </c>
    </row>
    <row r="969" spans="2:13" ht="12.75" x14ac:dyDescent="0.2">
      <c r="B969" s="29"/>
      <c r="C969" s="29"/>
      <c r="D969" s="30"/>
      <c r="E969" s="30"/>
      <c r="F969" s="30"/>
      <c r="G969" s="30"/>
      <c r="H969" s="30"/>
      <c r="I969" s="25">
        <f>IF(ISERR(Cálculos!AA947),0,Cálculos!AA947)</f>
        <v>0</v>
      </c>
      <c r="J969" s="25">
        <f>IF(ISERR(Cálculos!AB947),0,Cálculos!AB947)</f>
        <v>0</v>
      </c>
      <c r="K969" s="41" t="str">
        <f t="shared" si="28"/>
        <v/>
      </c>
      <c r="L969" s="25">
        <f>IF(ISERR(Cálculos!AC947),0,Cálculos!AC947)</f>
        <v>0</v>
      </c>
      <c r="M969" s="41" t="str">
        <f t="shared" si="29"/>
        <v/>
      </c>
    </row>
    <row r="970" spans="2:13" ht="12.75" x14ac:dyDescent="0.2">
      <c r="B970" s="29"/>
      <c r="C970" s="29"/>
      <c r="D970" s="30"/>
      <c r="E970" s="30"/>
      <c r="F970" s="30"/>
      <c r="G970" s="30"/>
      <c r="H970" s="30"/>
      <c r="I970" s="25">
        <f>IF(ISERR(Cálculos!AA948),0,Cálculos!AA948)</f>
        <v>0</v>
      </c>
      <c r="J970" s="25">
        <f>IF(ISERR(Cálculos!AB948),0,Cálculos!AB948)</f>
        <v>0</v>
      </c>
      <c r="K970" s="41" t="str">
        <f t="shared" si="28"/>
        <v/>
      </c>
      <c r="L970" s="25">
        <f>IF(ISERR(Cálculos!AC948),0,Cálculos!AC948)</f>
        <v>0</v>
      </c>
      <c r="M970" s="41" t="str">
        <f t="shared" si="29"/>
        <v/>
      </c>
    </row>
    <row r="971" spans="2:13" ht="12.75" x14ac:dyDescent="0.2">
      <c r="B971" s="29"/>
      <c r="C971" s="29"/>
      <c r="D971" s="30"/>
      <c r="E971" s="30"/>
      <c r="F971" s="30"/>
      <c r="G971" s="30"/>
      <c r="H971" s="30"/>
      <c r="I971" s="25">
        <f>IF(ISERR(Cálculos!AA949),0,Cálculos!AA949)</f>
        <v>0</v>
      </c>
      <c r="J971" s="25">
        <f>IF(ISERR(Cálculos!AB949),0,Cálculos!AB949)</f>
        <v>0</v>
      </c>
      <c r="K971" s="41" t="str">
        <f t="shared" si="28"/>
        <v/>
      </c>
      <c r="L971" s="25">
        <f>IF(ISERR(Cálculos!AC949),0,Cálculos!AC949)</f>
        <v>0</v>
      </c>
      <c r="M971" s="41" t="str">
        <f t="shared" si="29"/>
        <v/>
      </c>
    </row>
    <row r="972" spans="2:13" ht="12.75" x14ac:dyDescent="0.2">
      <c r="B972" s="29"/>
      <c r="C972" s="29"/>
      <c r="D972" s="30"/>
      <c r="E972" s="30"/>
      <c r="F972" s="30"/>
      <c r="G972" s="30"/>
      <c r="H972" s="30"/>
      <c r="I972" s="25">
        <f>IF(ISERR(Cálculos!AA950),0,Cálculos!AA950)</f>
        <v>0</v>
      </c>
      <c r="J972" s="25">
        <f>IF(ISERR(Cálculos!AB950),0,Cálculos!AB950)</f>
        <v>0</v>
      </c>
      <c r="K972" s="41" t="str">
        <f t="shared" si="28"/>
        <v/>
      </c>
      <c r="L972" s="25">
        <f>IF(ISERR(Cálculos!AC950),0,Cálculos!AC950)</f>
        <v>0</v>
      </c>
      <c r="M972" s="41" t="str">
        <f t="shared" si="29"/>
        <v/>
      </c>
    </row>
    <row r="973" spans="2:13" ht="12.75" x14ac:dyDescent="0.2">
      <c r="B973" s="29"/>
      <c r="C973" s="29"/>
      <c r="D973" s="30"/>
      <c r="E973" s="30"/>
      <c r="F973" s="30"/>
      <c r="G973" s="30"/>
      <c r="H973" s="30"/>
      <c r="I973" s="25">
        <f>IF(ISERR(Cálculos!AA951),0,Cálculos!AA951)</f>
        <v>0</v>
      </c>
      <c r="J973" s="25">
        <f>IF(ISERR(Cálculos!AB951),0,Cálculos!AB951)</f>
        <v>0</v>
      </c>
      <c r="K973" s="41" t="str">
        <f t="shared" si="28"/>
        <v/>
      </c>
      <c r="L973" s="25">
        <f>IF(ISERR(Cálculos!AC951),0,Cálculos!AC951)</f>
        <v>0</v>
      </c>
      <c r="M973" s="41" t="str">
        <f t="shared" si="29"/>
        <v/>
      </c>
    </row>
    <row r="974" spans="2:13" ht="12.75" x14ac:dyDescent="0.2">
      <c r="B974" s="29"/>
      <c r="C974" s="29"/>
      <c r="D974" s="30"/>
      <c r="E974" s="30"/>
      <c r="F974" s="30"/>
      <c r="G974" s="30"/>
      <c r="H974" s="30"/>
      <c r="I974" s="25">
        <f>IF(ISERR(Cálculos!AA952),0,Cálculos!AA952)</f>
        <v>0</v>
      </c>
      <c r="J974" s="25">
        <f>IF(ISERR(Cálculos!AB952),0,Cálculos!AB952)</f>
        <v>0</v>
      </c>
      <c r="K974" s="41" t="str">
        <f t="shared" si="28"/>
        <v/>
      </c>
      <c r="L974" s="25">
        <f>IF(ISERR(Cálculos!AC952),0,Cálculos!AC952)</f>
        <v>0</v>
      </c>
      <c r="M974" s="41" t="str">
        <f t="shared" si="29"/>
        <v/>
      </c>
    </row>
    <row r="975" spans="2:13" ht="12.75" x14ac:dyDescent="0.2">
      <c r="B975" s="29"/>
      <c r="C975" s="29"/>
      <c r="D975" s="30"/>
      <c r="E975" s="30"/>
      <c r="F975" s="30"/>
      <c r="G975" s="30"/>
      <c r="H975" s="30"/>
      <c r="I975" s="25">
        <f>IF(ISERR(Cálculos!AA953),0,Cálculos!AA953)</f>
        <v>0</v>
      </c>
      <c r="J975" s="25">
        <f>IF(ISERR(Cálculos!AB953),0,Cálculos!AB953)</f>
        <v>0</v>
      </c>
      <c r="K975" s="41" t="str">
        <f t="shared" si="28"/>
        <v/>
      </c>
      <c r="L975" s="25">
        <f>IF(ISERR(Cálculos!AC953),0,Cálculos!AC953)</f>
        <v>0</v>
      </c>
      <c r="M975" s="41" t="str">
        <f t="shared" si="29"/>
        <v/>
      </c>
    </row>
    <row r="976" spans="2:13" ht="12.75" x14ac:dyDescent="0.2">
      <c r="B976" s="29"/>
      <c r="C976" s="29"/>
      <c r="D976" s="30"/>
      <c r="E976" s="30"/>
      <c r="F976" s="30"/>
      <c r="G976" s="30"/>
      <c r="H976" s="30"/>
      <c r="I976" s="25">
        <f>IF(ISERR(Cálculos!AA954),0,Cálculos!AA954)</f>
        <v>0</v>
      </c>
      <c r="J976" s="25">
        <f>IF(ISERR(Cálculos!AB954),0,Cálculos!AB954)</f>
        <v>0</v>
      </c>
      <c r="K976" s="41" t="str">
        <f t="shared" si="28"/>
        <v/>
      </c>
      <c r="L976" s="25">
        <f>IF(ISERR(Cálculos!AC954),0,Cálculos!AC954)</f>
        <v>0</v>
      </c>
      <c r="M976" s="41" t="str">
        <f t="shared" si="29"/>
        <v/>
      </c>
    </row>
    <row r="977" spans="2:13" ht="12.75" x14ac:dyDescent="0.2">
      <c r="B977" s="29"/>
      <c r="C977" s="29"/>
      <c r="D977" s="30"/>
      <c r="E977" s="30"/>
      <c r="F977" s="30"/>
      <c r="G977" s="30"/>
      <c r="H977" s="30"/>
      <c r="I977" s="25">
        <f>IF(ISERR(Cálculos!AA955),0,Cálculos!AA955)</f>
        <v>0</v>
      </c>
      <c r="J977" s="25">
        <f>IF(ISERR(Cálculos!AB955),0,Cálculos!AB955)</f>
        <v>0</v>
      </c>
      <c r="K977" s="41" t="str">
        <f t="shared" si="28"/>
        <v/>
      </c>
      <c r="L977" s="25">
        <f>IF(ISERR(Cálculos!AC955),0,Cálculos!AC955)</f>
        <v>0</v>
      </c>
      <c r="M977" s="41" t="str">
        <f t="shared" si="29"/>
        <v/>
      </c>
    </row>
    <row r="978" spans="2:13" ht="12.75" x14ac:dyDescent="0.2">
      <c r="B978" s="29"/>
      <c r="C978" s="29"/>
      <c r="D978" s="30"/>
      <c r="E978" s="30"/>
      <c r="F978" s="30"/>
      <c r="G978" s="30"/>
      <c r="H978" s="30"/>
      <c r="I978" s="25">
        <f>IF(ISERR(Cálculos!AA956),0,Cálculos!AA956)</f>
        <v>0</v>
      </c>
      <c r="J978" s="25">
        <f>IF(ISERR(Cálculos!AB956),0,Cálculos!AB956)</f>
        <v>0</v>
      </c>
      <c r="K978" s="41" t="str">
        <f t="shared" si="28"/>
        <v/>
      </c>
      <c r="L978" s="25">
        <f>IF(ISERR(Cálculos!AC956),0,Cálculos!AC956)</f>
        <v>0</v>
      </c>
      <c r="M978" s="41" t="str">
        <f t="shared" si="29"/>
        <v/>
      </c>
    </row>
    <row r="979" spans="2:13" ht="12.75" x14ac:dyDescent="0.2">
      <c r="B979" s="29"/>
      <c r="C979" s="29"/>
      <c r="D979" s="30"/>
      <c r="E979" s="30"/>
      <c r="F979" s="30"/>
      <c r="G979" s="30"/>
      <c r="H979" s="30"/>
      <c r="I979" s="25">
        <f>IF(ISERR(Cálculos!AA957),0,Cálculos!AA957)</f>
        <v>0</v>
      </c>
      <c r="J979" s="25">
        <f>IF(ISERR(Cálculos!AB957),0,Cálculos!AB957)</f>
        <v>0</v>
      </c>
      <c r="K979" s="41" t="str">
        <f t="shared" si="28"/>
        <v/>
      </c>
      <c r="L979" s="25">
        <f>IF(ISERR(Cálculos!AC957),0,Cálculos!AC957)</f>
        <v>0</v>
      </c>
      <c r="M979" s="41" t="str">
        <f t="shared" si="29"/>
        <v/>
      </c>
    </row>
    <row r="980" spans="2:13" ht="12.75" x14ac:dyDescent="0.2">
      <c r="B980" s="29"/>
      <c r="C980" s="29"/>
      <c r="D980" s="30"/>
      <c r="E980" s="30"/>
      <c r="F980" s="30"/>
      <c r="G980" s="30"/>
      <c r="H980" s="30"/>
      <c r="I980" s="25">
        <f>IF(ISERR(Cálculos!AA958),0,Cálculos!AA958)</f>
        <v>0</v>
      </c>
      <c r="J980" s="25">
        <f>IF(ISERR(Cálculos!AB958),0,Cálculos!AB958)</f>
        <v>0</v>
      </c>
      <c r="K980" s="41" t="str">
        <f t="shared" si="28"/>
        <v/>
      </c>
      <c r="L980" s="25">
        <f>IF(ISERR(Cálculos!AC958),0,Cálculos!AC958)</f>
        <v>0</v>
      </c>
      <c r="M980" s="41" t="str">
        <f t="shared" si="29"/>
        <v/>
      </c>
    </row>
    <row r="981" spans="2:13" ht="12.75" x14ac:dyDescent="0.2">
      <c r="B981" s="29"/>
      <c r="C981" s="29"/>
      <c r="D981" s="30"/>
      <c r="E981" s="30"/>
      <c r="F981" s="30"/>
      <c r="G981" s="30"/>
      <c r="H981" s="30"/>
      <c r="I981" s="25">
        <f>IF(ISERR(Cálculos!AA959),0,Cálculos!AA959)</f>
        <v>0</v>
      </c>
      <c r="J981" s="25">
        <f>IF(ISERR(Cálculos!AB959),0,Cálculos!AB959)</f>
        <v>0</v>
      </c>
      <c r="K981" s="41" t="str">
        <f t="shared" si="28"/>
        <v/>
      </c>
      <c r="L981" s="25">
        <f>IF(ISERR(Cálculos!AC959),0,Cálculos!AC959)</f>
        <v>0</v>
      </c>
      <c r="M981" s="41" t="str">
        <f t="shared" si="29"/>
        <v/>
      </c>
    </row>
    <row r="982" spans="2:13" ht="12.75" x14ac:dyDescent="0.2">
      <c r="B982" s="29"/>
      <c r="C982" s="29"/>
      <c r="D982" s="30"/>
      <c r="E982" s="30"/>
      <c r="F982" s="30"/>
      <c r="G982" s="30"/>
      <c r="H982" s="30"/>
      <c r="I982" s="25">
        <f>IF(ISERR(Cálculos!AA960),0,Cálculos!AA960)</f>
        <v>0</v>
      </c>
      <c r="J982" s="25">
        <f>IF(ISERR(Cálculos!AB960),0,Cálculos!AB960)</f>
        <v>0</v>
      </c>
      <c r="K982" s="41" t="str">
        <f t="shared" si="28"/>
        <v/>
      </c>
      <c r="L982" s="25">
        <f>IF(ISERR(Cálculos!AC960),0,Cálculos!AC960)</f>
        <v>0</v>
      </c>
      <c r="M982" s="41" t="str">
        <f t="shared" si="29"/>
        <v/>
      </c>
    </row>
    <row r="983" spans="2:13" ht="12.75" x14ac:dyDescent="0.2">
      <c r="B983" s="29"/>
      <c r="C983" s="29"/>
      <c r="D983" s="30"/>
      <c r="E983" s="30"/>
      <c r="F983" s="30"/>
      <c r="G983" s="30"/>
      <c r="H983" s="30"/>
      <c r="I983" s="25">
        <f>IF(ISERR(Cálculos!AA961),0,Cálculos!AA961)</f>
        <v>0</v>
      </c>
      <c r="J983" s="25">
        <f>IF(ISERR(Cálculos!AB961),0,Cálculos!AB961)</f>
        <v>0</v>
      </c>
      <c r="K983" s="41" t="str">
        <f t="shared" si="28"/>
        <v/>
      </c>
      <c r="L983" s="25">
        <f>IF(ISERR(Cálculos!AC961),0,Cálculos!AC961)</f>
        <v>0</v>
      </c>
      <c r="M983" s="41" t="str">
        <f t="shared" si="29"/>
        <v/>
      </c>
    </row>
    <row r="984" spans="2:13" ht="12.75" x14ac:dyDescent="0.2">
      <c r="B984" s="29"/>
      <c r="C984" s="29"/>
      <c r="D984" s="30"/>
      <c r="E984" s="30"/>
      <c r="F984" s="30"/>
      <c r="G984" s="30"/>
      <c r="H984" s="30"/>
      <c r="I984" s="25">
        <f>IF(ISERR(Cálculos!AA962),0,Cálculos!AA962)</f>
        <v>0</v>
      </c>
      <c r="J984" s="25">
        <f>IF(ISERR(Cálculos!AB962),0,Cálculos!AB962)</f>
        <v>0</v>
      </c>
      <c r="K984" s="41" t="str">
        <f t="shared" si="28"/>
        <v/>
      </c>
      <c r="L984" s="25">
        <f>IF(ISERR(Cálculos!AC962),0,Cálculos!AC962)</f>
        <v>0</v>
      </c>
      <c r="M984" s="41" t="str">
        <f t="shared" si="29"/>
        <v/>
      </c>
    </row>
    <row r="985" spans="2:13" ht="12.75" x14ac:dyDescent="0.2">
      <c r="B985" s="29"/>
      <c r="C985" s="29"/>
      <c r="D985" s="30"/>
      <c r="E985" s="30"/>
      <c r="F985" s="30"/>
      <c r="G985" s="30"/>
      <c r="H985" s="30"/>
      <c r="I985" s="25">
        <f>IF(ISERR(Cálculos!AA963),0,Cálculos!AA963)</f>
        <v>0</v>
      </c>
      <c r="J985" s="25">
        <f>IF(ISERR(Cálculos!AB963),0,Cálculos!AB963)</f>
        <v>0</v>
      </c>
      <c r="K985" s="41" t="str">
        <f t="shared" si="28"/>
        <v/>
      </c>
      <c r="L985" s="25">
        <f>IF(ISERR(Cálculos!AC963),0,Cálculos!AC963)</f>
        <v>0</v>
      </c>
      <c r="M985" s="41" t="str">
        <f t="shared" si="29"/>
        <v/>
      </c>
    </row>
    <row r="986" spans="2:13" ht="12.75" x14ac:dyDescent="0.2">
      <c r="B986" s="29"/>
      <c r="C986" s="29"/>
      <c r="D986" s="30"/>
      <c r="E986" s="30"/>
      <c r="F986" s="30"/>
      <c r="G986" s="30"/>
      <c r="H986" s="30"/>
      <c r="I986" s="25">
        <f>IF(ISERR(Cálculos!AA964),0,Cálculos!AA964)</f>
        <v>0</v>
      </c>
      <c r="J986" s="25">
        <f>IF(ISERR(Cálculos!AB964),0,Cálculos!AB964)</f>
        <v>0</v>
      </c>
      <c r="K986" s="41" t="str">
        <f t="shared" si="28"/>
        <v/>
      </c>
      <c r="L986" s="25">
        <f>IF(ISERR(Cálculos!AC964),0,Cálculos!AC964)</f>
        <v>0</v>
      </c>
      <c r="M986" s="41" t="str">
        <f t="shared" si="29"/>
        <v/>
      </c>
    </row>
    <row r="987" spans="2:13" ht="12.75" x14ac:dyDescent="0.2">
      <c r="B987" s="29"/>
      <c r="C987" s="29"/>
      <c r="D987" s="30"/>
      <c r="E987" s="30"/>
      <c r="F987" s="30"/>
      <c r="G987" s="30"/>
      <c r="H987" s="30"/>
      <c r="I987" s="25">
        <f>IF(ISERR(Cálculos!AA965),0,Cálculos!AA965)</f>
        <v>0</v>
      </c>
      <c r="J987" s="25">
        <f>IF(ISERR(Cálculos!AB965),0,Cálculos!AB965)</f>
        <v>0</v>
      </c>
      <c r="K987" s="41" t="str">
        <f t="shared" si="28"/>
        <v/>
      </c>
      <c r="L987" s="25">
        <f>IF(ISERR(Cálculos!AC965),0,Cálculos!AC965)</f>
        <v>0</v>
      </c>
      <c r="M987" s="41" t="str">
        <f t="shared" si="29"/>
        <v/>
      </c>
    </row>
    <row r="988" spans="2:13" ht="12.75" x14ac:dyDescent="0.2">
      <c r="B988" s="29"/>
      <c r="C988" s="29"/>
      <c r="D988" s="30"/>
      <c r="E988" s="30"/>
      <c r="F988" s="30"/>
      <c r="G988" s="30"/>
      <c r="H988" s="30"/>
      <c r="I988" s="25">
        <f>IF(ISERR(Cálculos!AA966),0,Cálculos!AA966)</f>
        <v>0</v>
      </c>
      <c r="J988" s="25">
        <f>IF(ISERR(Cálculos!AB966),0,Cálculos!AB966)</f>
        <v>0</v>
      </c>
      <c r="K988" s="41" t="str">
        <f t="shared" si="28"/>
        <v/>
      </c>
      <c r="L988" s="25">
        <f>IF(ISERR(Cálculos!AC966),0,Cálculos!AC966)</f>
        <v>0</v>
      </c>
      <c r="M988" s="41" t="str">
        <f t="shared" si="29"/>
        <v/>
      </c>
    </row>
    <row r="989" spans="2:13" ht="12.75" x14ac:dyDescent="0.2">
      <c r="B989" s="29"/>
      <c r="C989" s="29"/>
      <c r="D989" s="30"/>
      <c r="E989" s="30"/>
      <c r="F989" s="30"/>
      <c r="G989" s="30"/>
      <c r="H989" s="30"/>
      <c r="I989" s="25">
        <f>IF(ISERR(Cálculos!AA967),0,Cálculos!AA967)</f>
        <v>0</v>
      </c>
      <c r="J989" s="25">
        <f>IF(ISERR(Cálculos!AB967),0,Cálculos!AB967)</f>
        <v>0</v>
      </c>
      <c r="K989" s="41" t="str">
        <f t="shared" ref="K989:K1024" si="30">IF(ISERR(J989/I989),"",J989/I989)</f>
        <v/>
      </c>
      <c r="L989" s="25">
        <f>IF(ISERR(Cálculos!AC967),0,Cálculos!AC967)</f>
        <v>0</v>
      </c>
      <c r="M989" s="41" t="str">
        <f t="shared" ref="M989:M1024" si="31">IF(ISERR(L989/I989),"",L989/I989)</f>
        <v/>
      </c>
    </row>
    <row r="990" spans="2:13" ht="12.75" x14ac:dyDescent="0.2">
      <c r="B990" s="29"/>
      <c r="C990" s="29"/>
      <c r="D990" s="30"/>
      <c r="E990" s="30"/>
      <c r="F990" s="30"/>
      <c r="G990" s="30"/>
      <c r="H990" s="30"/>
      <c r="I990" s="25">
        <f>IF(ISERR(Cálculos!AA968),0,Cálculos!AA968)</f>
        <v>0</v>
      </c>
      <c r="J990" s="25">
        <f>IF(ISERR(Cálculos!AB968),0,Cálculos!AB968)</f>
        <v>0</v>
      </c>
      <c r="K990" s="41" t="str">
        <f t="shared" si="30"/>
        <v/>
      </c>
      <c r="L990" s="25">
        <f>IF(ISERR(Cálculos!AC968),0,Cálculos!AC968)</f>
        <v>0</v>
      </c>
      <c r="M990" s="41" t="str">
        <f t="shared" si="31"/>
        <v/>
      </c>
    </row>
    <row r="991" spans="2:13" ht="12.75" x14ac:dyDescent="0.2">
      <c r="B991" s="29"/>
      <c r="C991" s="29"/>
      <c r="D991" s="30"/>
      <c r="E991" s="30"/>
      <c r="F991" s="30"/>
      <c r="G991" s="30"/>
      <c r="H991" s="30"/>
      <c r="I991" s="25">
        <f>IF(ISERR(Cálculos!AA969),0,Cálculos!AA969)</f>
        <v>0</v>
      </c>
      <c r="J991" s="25">
        <f>IF(ISERR(Cálculos!AB969),0,Cálculos!AB969)</f>
        <v>0</v>
      </c>
      <c r="K991" s="41" t="str">
        <f t="shared" si="30"/>
        <v/>
      </c>
      <c r="L991" s="25">
        <f>IF(ISERR(Cálculos!AC969),0,Cálculos!AC969)</f>
        <v>0</v>
      </c>
      <c r="M991" s="41" t="str">
        <f t="shared" si="31"/>
        <v/>
      </c>
    </row>
    <row r="992" spans="2:13" ht="12.75" x14ac:dyDescent="0.2">
      <c r="B992" s="29"/>
      <c r="C992" s="29"/>
      <c r="D992" s="30"/>
      <c r="E992" s="30"/>
      <c r="F992" s="30"/>
      <c r="G992" s="30"/>
      <c r="H992" s="30"/>
      <c r="I992" s="25">
        <f>IF(ISERR(Cálculos!AA970),0,Cálculos!AA970)</f>
        <v>0</v>
      </c>
      <c r="J992" s="25">
        <f>IF(ISERR(Cálculos!AB970),0,Cálculos!AB970)</f>
        <v>0</v>
      </c>
      <c r="K992" s="41" t="str">
        <f t="shared" si="30"/>
        <v/>
      </c>
      <c r="L992" s="25">
        <f>IF(ISERR(Cálculos!AC970),0,Cálculos!AC970)</f>
        <v>0</v>
      </c>
      <c r="M992" s="41" t="str">
        <f t="shared" si="31"/>
        <v/>
      </c>
    </row>
    <row r="993" spans="2:13" ht="12.75" x14ac:dyDescent="0.2">
      <c r="B993" s="29"/>
      <c r="C993" s="29"/>
      <c r="D993" s="30"/>
      <c r="E993" s="30"/>
      <c r="F993" s="30"/>
      <c r="G993" s="30"/>
      <c r="H993" s="30"/>
      <c r="I993" s="25">
        <f>IF(ISERR(Cálculos!AA971),0,Cálculos!AA971)</f>
        <v>0</v>
      </c>
      <c r="J993" s="25">
        <f>IF(ISERR(Cálculos!AB971),0,Cálculos!AB971)</f>
        <v>0</v>
      </c>
      <c r="K993" s="41" t="str">
        <f t="shared" si="30"/>
        <v/>
      </c>
      <c r="L993" s="25">
        <f>IF(ISERR(Cálculos!AC971),0,Cálculos!AC971)</f>
        <v>0</v>
      </c>
      <c r="M993" s="41" t="str">
        <f t="shared" si="31"/>
        <v/>
      </c>
    </row>
    <row r="994" spans="2:13" ht="12.75" x14ac:dyDescent="0.2">
      <c r="B994" s="29"/>
      <c r="C994" s="29"/>
      <c r="D994" s="30"/>
      <c r="E994" s="30"/>
      <c r="F994" s="30"/>
      <c r="G994" s="30"/>
      <c r="H994" s="30"/>
      <c r="I994" s="25">
        <f>IF(ISERR(Cálculos!AA972),0,Cálculos!AA972)</f>
        <v>0</v>
      </c>
      <c r="J994" s="25">
        <f>IF(ISERR(Cálculos!AB972),0,Cálculos!AB972)</f>
        <v>0</v>
      </c>
      <c r="K994" s="41" t="str">
        <f t="shared" si="30"/>
        <v/>
      </c>
      <c r="L994" s="25">
        <f>IF(ISERR(Cálculos!AC972),0,Cálculos!AC972)</f>
        <v>0</v>
      </c>
      <c r="M994" s="41" t="str">
        <f t="shared" si="31"/>
        <v/>
      </c>
    </row>
    <row r="995" spans="2:13" ht="12.75" x14ac:dyDescent="0.2">
      <c r="B995" s="29"/>
      <c r="C995" s="29"/>
      <c r="D995" s="30"/>
      <c r="E995" s="30"/>
      <c r="F995" s="30"/>
      <c r="G995" s="30"/>
      <c r="H995" s="30"/>
      <c r="I995" s="25">
        <f>IF(ISERR(Cálculos!AA973),0,Cálculos!AA973)</f>
        <v>0</v>
      </c>
      <c r="J995" s="25">
        <f>IF(ISERR(Cálculos!AB973),0,Cálculos!AB973)</f>
        <v>0</v>
      </c>
      <c r="K995" s="41" t="str">
        <f t="shared" si="30"/>
        <v/>
      </c>
      <c r="L995" s="25">
        <f>IF(ISERR(Cálculos!AC973),0,Cálculos!AC973)</f>
        <v>0</v>
      </c>
      <c r="M995" s="41" t="str">
        <f t="shared" si="31"/>
        <v/>
      </c>
    </row>
    <row r="996" spans="2:13" ht="12.75" x14ac:dyDescent="0.2">
      <c r="B996" s="29"/>
      <c r="C996" s="29"/>
      <c r="D996" s="30"/>
      <c r="E996" s="30"/>
      <c r="F996" s="30"/>
      <c r="G996" s="30"/>
      <c r="H996" s="30"/>
      <c r="I996" s="25">
        <f>IF(ISERR(Cálculos!AA974),0,Cálculos!AA974)</f>
        <v>0</v>
      </c>
      <c r="J996" s="25">
        <f>IF(ISERR(Cálculos!AB974),0,Cálculos!AB974)</f>
        <v>0</v>
      </c>
      <c r="K996" s="41" t="str">
        <f t="shared" si="30"/>
        <v/>
      </c>
      <c r="L996" s="25">
        <f>IF(ISERR(Cálculos!AC974),0,Cálculos!AC974)</f>
        <v>0</v>
      </c>
      <c r="M996" s="41" t="str">
        <f t="shared" si="31"/>
        <v/>
      </c>
    </row>
    <row r="997" spans="2:13" ht="12.75" x14ac:dyDescent="0.2">
      <c r="B997" s="29"/>
      <c r="C997" s="29"/>
      <c r="D997" s="30"/>
      <c r="E997" s="30"/>
      <c r="F997" s="30"/>
      <c r="G997" s="30"/>
      <c r="H997" s="30"/>
      <c r="I997" s="25">
        <f>IF(ISERR(Cálculos!AA975),0,Cálculos!AA975)</f>
        <v>0</v>
      </c>
      <c r="J997" s="25">
        <f>IF(ISERR(Cálculos!AB975),0,Cálculos!AB975)</f>
        <v>0</v>
      </c>
      <c r="K997" s="41" t="str">
        <f t="shared" si="30"/>
        <v/>
      </c>
      <c r="L997" s="25">
        <f>IF(ISERR(Cálculos!AC975),0,Cálculos!AC975)</f>
        <v>0</v>
      </c>
      <c r="M997" s="41" t="str">
        <f t="shared" si="31"/>
        <v/>
      </c>
    </row>
    <row r="998" spans="2:13" ht="12.75" x14ac:dyDescent="0.2">
      <c r="B998" s="29"/>
      <c r="C998" s="29"/>
      <c r="D998" s="30"/>
      <c r="E998" s="30"/>
      <c r="F998" s="30"/>
      <c r="G998" s="30"/>
      <c r="H998" s="30"/>
      <c r="I998" s="25">
        <f>IF(ISERR(Cálculos!AA976),0,Cálculos!AA976)</f>
        <v>0</v>
      </c>
      <c r="J998" s="25">
        <f>IF(ISERR(Cálculos!AB976),0,Cálculos!AB976)</f>
        <v>0</v>
      </c>
      <c r="K998" s="41" t="str">
        <f t="shared" si="30"/>
        <v/>
      </c>
      <c r="L998" s="25">
        <f>IF(ISERR(Cálculos!AC976),0,Cálculos!AC976)</f>
        <v>0</v>
      </c>
      <c r="M998" s="41" t="str">
        <f t="shared" si="31"/>
        <v/>
      </c>
    </row>
    <row r="999" spans="2:13" ht="12.75" x14ac:dyDescent="0.2">
      <c r="B999" s="29"/>
      <c r="C999" s="29"/>
      <c r="D999" s="30"/>
      <c r="E999" s="30"/>
      <c r="F999" s="30"/>
      <c r="G999" s="30"/>
      <c r="H999" s="30"/>
      <c r="I999" s="25">
        <f>IF(ISERR(Cálculos!AA977),0,Cálculos!AA977)</f>
        <v>0</v>
      </c>
      <c r="J999" s="25">
        <f>IF(ISERR(Cálculos!AB977),0,Cálculos!AB977)</f>
        <v>0</v>
      </c>
      <c r="K999" s="41" t="str">
        <f t="shared" si="30"/>
        <v/>
      </c>
      <c r="L999" s="25">
        <f>IF(ISERR(Cálculos!AC977),0,Cálculos!AC977)</f>
        <v>0</v>
      </c>
      <c r="M999" s="41" t="str">
        <f t="shared" si="31"/>
        <v/>
      </c>
    </row>
    <row r="1000" spans="2:13" ht="12.75" x14ac:dyDescent="0.2">
      <c r="B1000" s="29"/>
      <c r="C1000" s="29"/>
      <c r="D1000" s="30"/>
      <c r="E1000" s="30"/>
      <c r="F1000" s="30"/>
      <c r="G1000" s="30"/>
      <c r="H1000" s="30"/>
      <c r="I1000" s="25">
        <f>IF(ISERR(Cálculos!AA978),0,Cálculos!AA978)</f>
        <v>0</v>
      </c>
      <c r="J1000" s="25">
        <f>IF(ISERR(Cálculos!AB978),0,Cálculos!AB978)</f>
        <v>0</v>
      </c>
      <c r="K1000" s="41" t="str">
        <f t="shared" si="30"/>
        <v/>
      </c>
      <c r="L1000" s="25">
        <f>IF(ISERR(Cálculos!AC978),0,Cálculos!AC978)</f>
        <v>0</v>
      </c>
      <c r="M1000" s="41" t="str">
        <f t="shared" si="31"/>
        <v/>
      </c>
    </row>
    <row r="1001" spans="2:13" ht="12.75" x14ac:dyDescent="0.2">
      <c r="B1001" s="29"/>
      <c r="C1001" s="29"/>
      <c r="D1001" s="30"/>
      <c r="E1001" s="30"/>
      <c r="F1001" s="30"/>
      <c r="G1001" s="30"/>
      <c r="H1001" s="30"/>
      <c r="I1001" s="25">
        <f>IF(ISERR(Cálculos!AA979),0,Cálculos!AA979)</f>
        <v>0</v>
      </c>
      <c r="J1001" s="25">
        <f>IF(ISERR(Cálculos!AB979),0,Cálculos!AB979)</f>
        <v>0</v>
      </c>
      <c r="K1001" s="41" t="str">
        <f t="shared" si="30"/>
        <v/>
      </c>
      <c r="L1001" s="25">
        <f>IF(ISERR(Cálculos!AC979),0,Cálculos!AC979)</f>
        <v>0</v>
      </c>
      <c r="M1001" s="41" t="str">
        <f t="shared" si="31"/>
        <v/>
      </c>
    </row>
    <row r="1002" spans="2:13" ht="12.75" x14ac:dyDescent="0.2">
      <c r="B1002" s="29"/>
      <c r="C1002" s="29"/>
      <c r="D1002" s="30"/>
      <c r="E1002" s="30"/>
      <c r="F1002" s="30"/>
      <c r="G1002" s="30"/>
      <c r="H1002" s="30"/>
      <c r="I1002" s="25">
        <f>IF(ISERR(Cálculos!AA980),0,Cálculos!AA980)</f>
        <v>0</v>
      </c>
      <c r="J1002" s="25">
        <f>IF(ISERR(Cálculos!AB980),0,Cálculos!AB980)</f>
        <v>0</v>
      </c>
      <c r="K1002" s="41" t="str">
        <f t="shared" si="30"/>
        <v/>
      </c>
      <c r="L1002" s="25">
        <f>IF(ISERR(Cálculos!AC980),0,Cálculos!AC980)</f>
        <v>0</v>
      </c>
      <c r="M1002" s="41" t="str">
        <f t="shared" si="31"/>
        <v/>
      </c>
    </row>
    <row r="1003" spans="2:13" ht="12.75" x14ac:dyDescent="0.2">
      <c r="B1003" s="29"/>
      <c r="C1003" s="29"/>
      <c r="D1003" s="30"/>
      <c r="E1003" s="30"/>
      <c r="F1003" s="30"/>
      <c r="G1003" s="30"/>
      <c r="H1003" s="30"/>
      <c r="I1003" s="25">
        <f>IF(ISERR(Cálculos!AA981),0,Cálculos!AA981)</f>
        <v>0</v>
      </c>
      <c r="J1003" s="25">
        <f>IF(ISERR(Cálculos!AB981),0,Cálculos!AB981)</f>
        <v>0</v>
      </c>
      <c r="K1003" s="41" t="str">
        <f t="shared" si="30"/>
        <v/>
      </c>
      <c r="L1003" s="25">
        <f>IF(ISERR(Cálculos!AC981),0,Cálculos!AC981)</f>
        <v>0</v>
      </c>
      <c r="M1003" s="41" t="str">
        <f t="shared" si="31"/>
        <v/>
      </c>
    </row>
    <row r="1004" spans="2:13" ht="12.75" x14ac:dyDescent="0.2">
      <c r="B1004" s="29"/>
      <c r="C1004" s="29"/>
      <c r="D1004" s="30"/>
      <c r="E1004" s="30"/>
      <c r="F1004" s="30"/>
      <c r="G1004" s="30"/>
      <c r="H1004" s="30"/>
      <c r="I1004" s="25">
        <f>IF(ISERR(Cálculos!AA982),0,Cálculos!AA982)</f>
        <v>0</v>
      </c>
      <c r="J1004" s="25">
        <f>IF(ISERR(Cálculos!AB982),0,Cálculos!AB982)</f>
        <v>0</v>
      </c>
      <c r="K1004" s="41" t="str">
        <f t="shared" si="30"/>
        <v/>
      </c>
      <c r="L1004" s="25">
        <f>IF(ISERR(Cálculos!AC982),0,Cálculos!AC982)</f>
        <v>0</v>
      </c>
      <c r="M1004" s="41" t="str">
        <f t="shared" si="31"/>
        <v/>
      </c>
    </row>
    <row r="1005" spans="2:13" ht="12.75" x14ac:dyDescent="0.2">
      <c r="B1005" s="29"/>
      <c r="C1005" s="29"/>
      <c r="D1005" s="30"/>
      <c r="E1005" s="30"/>
      <c r="F1005" s="30"/>
      <c r="G1005" s="30"/>
      <c r="H1005" s="30"/>
      <c r="I1005" s="25">
        <f>IF(ISERR(Cálculos!AA983),0,Cálculos!AA983)</f>
        <v>0</v>
      </c>
      <c r="J1005" s="25">
        <f>IF(ISERR(Cálculos!AB983),0,Cálculos!AB983)</f>
        <v>0</v>
      </c>
      <c r="K1005" s="41" t="str">
        <f t="shared" si="30"/>
        <v/>
      </c>
      <c r="L1005" s="25">
        <f>IF(ISERR(Cálculos!AC983),0,Cálculos!AC983)</f>
        <v>0</v>
      </c>
      <c r="M1005" s="41" t="str">
        <f t="shared" si="31"/>
        <v/>
      </c>
    </row>
    <row r="1006" spans="2:13" ht="12.75" x14ac:dyDescent="0.2">
      <c r="B1006" s="29"/>
      <c r="C1006" s="29"/>
      <c r="D1006" s="30"/>
      <c r="E1006" s="30"/>
      <c r="F1006" s="30"/>
      <c r="G1006" s="30"/>
      <c r="H1006" s="30"/>
      <c r="I1006" s="25">
        <f>IF(ISERR(Cálculos!AA984),0,Cálculos!AA984)</f>
        <v>0</v>
      </c>
      <c r="J1006" s="25">
        <f>IF(ISERR(Cálculos!AB984),0,Cálculos!AB984)</f>
        <v>0</v>
      </c>
      <c r="K1006" s="41" t="str">
        <f t="shared" si="30"/>
        <v/>
      </c>
      <c r="L1006" s="25">
        <f>IF(ISERR(Cálculos!AC984),0,Cálculos!AC984)</f>
        <v>0</v>
      </c>
      <c r="M1006" s="41" t="str">
        <f t="shared" si="31"/>
        <v/>
      </c>
    </row>
    <row r="1007" spans="2:13" ht="12.75" x14ac:dyDescent="0.2">
      <c r="B1007" s="29"/>
      <c r="C1007" s="29"/>
      <c r="D1007" s="30"/>
      <c r="E1007" s="30"/>
      <c r="F1007" s="30"/>
      <c r="G1007" s="30"/>
      <c r="H1007" s="30"/>
      <c r="I1007" s="25">
        <f>IF(ISERR(Cálculos!AA985),0,Cálculos!AA985)</f>
        <v>0</v>
      </c>
      <c r="J1007" s="25">
        <f>IF(ISERR(Cálculos!AB985),0,Cálculos!AB985)</f>
        <v>0</v>
      </c>
      <c r="K1007" s="41" t="str">
        <f t="shared" si="30"/>
        <v/>
      </c>
      <c r="L1007" s="25">
        <f>IF(ISERR(Cálculos!AC985),0,Cálculos!AC985)</f>
        <v>0</v>
      </c>
      <c r="M1007" s="41" t="str">
        <f t="shared" si="31"/>
        <v/>
      </c>
    </row>
    <row r="1008" spans="2:13" ht="12.75" x14ac:dyDescent="0.2">
      <c r="B1008" s="29"/>
      <c r="C1008" s="29"/>
      <c r="D1008" s="30"/>
      <c r="E1008" s="30"/>
      <c r="F1008" s="30"/>
      <c r="G1008" s="30"/>
      <c r="H1008" s="30"/>
      <c r="I1008" s="25">
        <f>IF(ISERR(Cálculos!AA986),0,Cálculos!AA986)</f>
        <v>0</v>
      </c>
      <c r="J1008" s="25">
        <f>IF(ISERR(Cálculos!AB986),0,Cálculos!AB986)</f>
        <v>0</v>
      </c>
      <c r="K1008" s="41" t="str">
        <f t="shared" si="30"/>
        <v/>
      </c>
      <c r="L1008" s="25">
        <f>IF(ISERR(Cálculos!AC986),0,Cálculos!AC986)</f>
        <v>0</v>
      </c>
      <c r="M1008" s="41" t="str">
        <f t="shared" si="31"/>
        <v/>
      </c>
    </row>
    <row r="1009" spans="2:13" ht="12.75" x14ac:dyDescent="0.2">
      <c r="B1009" s="29"/>
      <c r="C1009" s="29"/>
      <c r="D1009" s="30"/>
      <c r="E1009" s="30"/>
      <c r="F1009" s="30"/>
      <c r="G1009" s="30"/>
      <c r="H1009" s="30"/>
      <c r="I1009" s="25">
        <f>IF(ISERR(Cálculos!AA987),0,Cálculos!AA987)</f>
        <v>0</v>
      </c>
      <c r="J1009" s="25">
        <f>IF(ISERR(Cálculos!AB987),0,Cálculos!AB987)</f>
        <v>0</v>
      </c>
      <c r="K1009" s="41" t="str">
        <f t="shared" si="30"/>
        <v/>
      </c>
      <c r="L1009" s="25">
        <f>IF(ISERR(Cálculos!AC987),0,Cálculos!AC987)</f>
        <v>0</v>
      </c>
      <c r="M1009" s="41" t="str">
        <f t="shared" si="31"/>
        <v/>
      </c>
    </row>
    <row r="1010" spans="2:13" ht="12.75" x14ac:dyDescent="0.2">
      <c r="B1010" s="29"/>
      <c r="C1010" s="29"/>
      <c r="D1010" s="30"/>
      <c r="E1010" s="30"/>
      <c r="F1010" s="30"/>
      <c r="G1010" s="30"/>
      <c r="H1010" s="30"/>
      <c r="I1010" s="25">
        <f>IF(ISERR(Cálculos!AA988),0,Cálculos!AA988)</f>
        <v>0</v>
      </c>
      <c r="J1010" s="25">
        <f>IF(ISERR(Cálculos!AB988),0,Cálculos!AB988)</f>
        <v>0</v>
      </c>
      <c r="K1010" s="41" t="str">
        <f t="shared" si="30"/>
        <v/>
      </c>
      <c r="L1010" s="25">
        <f>IF(ISERR(Cálculos!AC988),0,Cálculos!AC988)</f>
        <v>0</v>
      </c>
      <c r="M1010" s="41" t="str">
        <f t="shared" si="31"/>
        <v/>
      </c>
    </row>
    <row r="1011" spans="2:13" ht="12.75" x14ac:dyDescent="0.2">
      <c r="B1011" s="29"/>
      <c r="C1011" s="29"/>
      <c r="D1011" s="30"/>
      <c r="E1011" s="30"/>
      <c r="F1011" s="30"/>
      <c r="G1011" s="30"/>
      <c r="H1011" s="30"/>
      <c r="I1011" s="25">
        <f>IF(ISERR(Cálculos!AA989),0,Cálculos!AA989)</f>
        <v>0</v>
      </c>
      <c r="J1011" s="25">
        <f>IF(ISERR(Cálculos!AB989),0,Cálculos!AB989)</f>
        <v>0</v>
      </c>
      <c r="K1011" s="41" t="str">
        <f t="shared" si="30"/>
        <v/>
      </c>
      <c r="L1011" s="25">
        <f>IF(ISERR(Cálculos!AC989),0,Cálculos!AC989)</f>
        <v>0</v>
      </c>
      <c r="M1011" s="41" t="str">
        <f t="shared" si="31"/>
        <v/>
      </c>
    </row>
    <row r="1012" spans="2:13" ht="12.75" x14ac:dyDescent="0.2">
      <c r="B1012" s="29"/>
      <c r="C1012" s="29"/>
      <c r="D1012" s="30"/>
      <c r="E1012" s="30"/>
      <c r="F1012" s="30"/>
      <c r="G1012" s="30"/>
      <c r="H1012" s="30"/>
      <c r="I1012" s="25">
        <f>IF(ISERR(Cálculos!AA990),0,Cálculos!AA990)</f>
        <v>0</v>
      </c>
      <c r="J1012" s="25">
        <f>IF(ISERR(Cálculos!AB990),0,Cálculos!AB990)</f>
        <v>0</v>
      </c>
      <c r="K1012" s="41" t="str">
        <f t="shared" si="30"/>
        <v/>
      </c>
      <c r="L1012" s="25">
        <f>IF(ISERR(Cálculos!AC990),0,Cálculos!AC990)</f>
        <v>0</v>
      </c>
      <c r="M1012" s="41" t="str">
        <f t="shared" si="31"/>
        <v/>
      </c>
    </row>
    <row r="1013" spans="2:13" ht="12.75" x14ac:dyDescent="0.2">
      <c r="B1013" s="29"/>
      <c r="C1013" s="29"/>
      <c r="D1013" s="30"/>
      <c r="E1013" s="30"/>
      <c r="F1013" s="30"/>
      <c r="G1013" s="30"/>
      <c r="H1013" s="30"/>
      <c r="I1013" s="25">
        <f>IF(ISERR(Cálculos!AA991),0,Cálculos!AA991)</f>
        <v>0</v>
      </c>
      <c r="J1013" s="25">
        <f>IF(ISERR(Cálculos!AB991),0,Cálculos!AB991)</f>
        <v>0</v>
      </c>
      <c r="K1013" s="41" t="str">
        <f t="shared" si="30"/>
        <v/>
      </c>
      <c r="L1013" s="25">
        <f>IF(ISERR(Cálculos!AC991),0,Cálculos!AC991)</f>
        <v>0</v>
      </c>
      <c r="M1013" s="41" t="str">
        <f t="shared" si="31"/>
        <v/>
      </c>
    </row>
    <row r="1014" spans="2:13" ht="12.75" x14ac:dyDescent="0.2">
      <c r="B1014" s="29"/>
      <c r="C1014" s="29"/>
      <c r="D1014" s="30"/>
      <c r="E1014" s="30"/>
      <c r="F1014" s="30"/>
      <c r="G1014" s="30"/>
      <c r="H1014" s="30"/>
      <c r="I1014" s="25">
        <f>IF(ISERR(Cálculos!AA992),0,Cálculos!AA992)</f>
        <v>0</v>
      </c>
      <c r="J1014" s="25">
        <f>IF(ISERR(Cálculos!AB992),0,Cálculos!AB992)</f>
        <v>0</v>
      </c>
      <c r="K1014" s="41" t="str">
        <f t="shared" si="30"/>
        <v/>
      </c>
      <c r="L1014" s="25">
        <f>IF(ISERR(Cálculos!AC992),0,Cálculos!AC992)</f>
        <v>0</v>
      </c>
      <c r="M1014" s="41" t="str">
        <f t="shared" si="31"/>
        <v/>
      </c>
    </row>
    <row r="1015" spans="2:13" ht="12.75" x14ac:dyDescent="0.2">
      <c r="B1015" s="29"/>
      <c r="C1015" s="29"/>
      <c r="D1015" s="30"/>
      <c r="E1015" s="30"/>
      <c r="F1015" s="30"/>
      <c r="G1015" s="30"/>
      <c r="H1015" s="30"/>
      <c r="I1015" s="25">
        <f>IF(ISERR(Cálculos!AA993),0,Cálculos!AA993)</f>
        <v>0</v>
      </c>
      <c r="J1015" s="25">
        <f>IF(ISERR(Cálculos!AB993),0,Cálculos!AB993)</f>
        <v>0</v>
      </c>
      <c r="K1015" s="41" t="str">
        <f t="shared" si="30"/>
        <v/>
      </c>
      <c r="L1015" s="25">
        <f>IF(ISERR(Cálculos!AC993),0,Cálculos!AC993)</f>
        <v>0</v>
      </c>
      <c r="M1015" s="41" t="str">
        <f t="shared" si="31"/>
        <v/>
      </c>
    </row>
    <row r="1016" spans="2:13" ht="12.75" x14ac:dyDescent="0.2">
      <c r="B1016" s="29"/>
      <c r="C1016" s="29"/>
      <c r="D1016" s="30"/>
      <c r="E1016" s="30"/>
      <c r="F1016" s="30"/>
      <c r="G1016" s="30"/>
      <c r="H1016" s="30"/>
      <c r="I1016" s="25">
        <f>IF(ISERR(Cálculos!AA994),0,Cálculos!AA994)</f>
        <v>0</v>
      </c>
      <c r="J1016" s="25">
        <f>IF(ISERR(Cálculos!AB994),0,Cálculos!AB994)</f>
        <v>0</v>
      </c>
      <c r="K1016" s="41" t="str">
        <f t="shared" si="30"/>
        <v/>
      </c>
      <c r="L1016" s="25">
        <f>IF(ISERR(Cálculos!AC994),0,Cálculos!AC994)</f>
        <v>0</v>
      </c>
      <c r="M1016" s="41" t="str">
        <f t="shared" si="31"/>
        <v/>
      </c>
    </row>
    <row r="1017" spans="2:13" ht="12.75" x14ac:dyDescent="0.2">
      <c r="B1017" s="29"/>
      <c r="C1017" s="29"/>
      <c r="D1017" s="30"/>
      <c r="E1017" s="30"/>
      <c r="F1017" s="30"/>
      <c r="G1017" s="30"/>
      <c r="H1017" s="30"/>
      <c r="I1017" s="25">
        <f>IF(ISERR(Cálculos!AA995),0,Cálculos!AA995)</f>
        <v>0</v>
      </c>
      <c r="J1017" s="25">
        <f>IF(ISERR(Cálculos!AB995),0,Cálculos!AB995)</f>
        <v>0</v>
      </c>
      <c r="K1017" s="41" t="str">
        <f t="shared" si="30"/>
        <v/>
      </c>
      <c r="L1017" s="25">
        <f>IF(ISERR(Cálculos!AC995),0,Cálculos!AC995)</f>
        <v>0</v>
      </c>
      <c r="M1017" s="41" t="str">
        <f t="shared" si="31"/>
        <v/>
      </c>
    </row>
    <row r="1018" spans="2:13" ht="12.75" x14ac:dyDescent="0.2">
      <c r="B1018" s="29"/>
      <c r="C1018" s="29"/>
      <c r="D1018" s="30"/>
      <c r="E1018" s="30"/>
      <c r="F1018" s="30"/>
      <c r="G1018" s="30"/>
      <c r="H1018" s="30"/>
      <c r="I1018" s="25">
        <f>IF(ISERR(Cálculos!AA996),0,Cálculos!AA996)</f>
        <v>0</v>
      </c>
      <c r="J1018" s="25">
        <f>IF(ISERR(Cálculos!AB996),0,Cálculos!AB996)</f>
        <v>0</v>
      </c>
      <c r="K1018" s="41" t="str">
        <f t="shared" si="30"/>
        <v/>
      </c>
      <c r="L1018" s="25">
        <f>IF(ISERR(Cálculos!AC996),0,Cálculos!AC996)</f>
        <v>0</v>
      </c>
      <c r="M1018" s="41" t="str">
        <f t="shared" si="31"/>
        <v/>
      </c>
    </row>
    <row r="1019" spans="2:13" ht="12.75" x14ac:dyDescent="0.2">
      <c r="B1019" s="29"/>
      <c r="C1019" s="29"/>
      <c r="D1019" s="30"/>
      <c r="E1019" s="30"/>
      <c r="F1019" s="30"/>
      <c r="G1019" s="30"/>
      <c r="H1019" s="30"/>
      <c r="I1019" s="25">
        <f>IF(ISERR(Cálculos!AA997),0,Cálculos!AA997)</f>
        <v>0</v>
      </c>
      <c r="J1019" s="25">
        <f>IF(ISERR(Cálculos!AB997),0,Cálculos!AB997)</f>
        <v>0</v>
      </c>
      <c r="K1019" s="41" t="str">
        <f t="shared" si="30"/>
        <v/>
      </c>
      <c r="L1019" s="25">
        <f>IF(ISERR(Cálculos!AC997),0,Cálculos!AC997)</f>
        <v>0</v>
      </c>
      <c r="M1019" s="41" t="str">
        <f t="shared" si="31"/>
        <v/>
      </c>
    </row>
    <row r="1020" spans="2:13" ht="12.75" x14ac:dyDescent="0.2">
      <c r="B1020" s="29"/>
      <c r="C1020" s="29"/>
      <c r="D1020" s="30"/>
      <c r="E1020" s="30"/>
      <c r="F1020" s="30"/>
      <c r="G1020" s="30"/>
      <c r="H1020" s="30"/>
      <c r="I1020" s="25">
        <f>IF(ISERR(Cálculos!AA998),0,Cálculos!AA998)</f>
        <v>0</v>
      </c>
      <c r="J1020" s="25">
        <f>IF(ISERR(Cálculos!AB998),0,Cálculos!AB998)</f>
        <v>0</v>
      </c>
      <c r="K1020" s="41" t="str">
        <f t="shared" si="30"/>
        <v/>
      </c>
      <c r="L1020" s="25">
        <f>IF(ISERR(Cálculos!AC998),0,Cálculos!AC998)</f>
        <v>0</v>
      </c>
      <c r="M1020" s="41" t="str">
        <f t="shared" si="31"/>
        <v/>
      </c>
    </row>
    <row r="1021" spans="2:13" ht="12.75" x14ac:dyDescent="0.2">
      <c r="B1021" s="29"/>
      <c r="C1021" s="29"/>
      <c r="D1021" s="30"/>
      <c r="E1021" s="30"/>
      <c r="F1021" s="30"/>
      <c r="G1021" s="30"/>
      <c r="H1021" s="30"/>
      <c r="I1021" s="25">
        <f>IF(ISERR(Cálculos!AA999),0,Cálculos!AA999)</f>
        <v>0</v>
      </c>
      <c r="J1021" s="25">
        <f>IF(ISERR(Cálculos!AB999),0,Cálculos!AB999)</f>
        <v>0</v>
      </c>
      <c r="K1021" s="41" t="str">
        <f t="shared" si="30"/>
        <v/>
      </c>
      <c r="L1021" s="25">
        <f>IF(ISERR(Cálculos!AC999),0,Cálculos!AC999)</f>
        <v>0</v>
      </c>
      <c r="M1021" s="41" t="str">
        <f t="shared" si="31"/>
        <v/>
      </c>
    </row>
    <row r="1022" spans="2:13" ht="12.75" x14ac:dyDescent="0.2">
      <c r="B1022" s="29"/>
      <c r="C1022" s="29"/>
      <c r="D1022" s="30"/>
      <c r="E1022" s="30"/>
      <c r="F1022" s="30"/>
      <c r="G1022" s="30"/>
      <c r="H1022" s="30"/>
      <c r="I1022" s="25">
        <f>IF(ISERR(Cálculos!AA1000),0,Cálculos!AA1000)</f>
        <v>0</v>
      </c>
      <c r="J1022" s="25">
        <f>IF(ISERR(Cálculos!AB1000),0,Cálculos!AB1000)</f>
        <v>0</v>
      </c>
      <c r="K1022" s="41" t="str">
        <f t="shared" si="30"/>
        <v/>
      </c>
      <c r="L1022" s="25">
        <f>IF(ISERR(Cálculos!AC1000),0,Cálculos!AC1000)</f>
        <v>0</v>
      </c>
      <c r="M1022" s="41" t="str">
        <f t="shared" si="31"/>
        <v/>
      </c>
    </row>
    <row r="1023" spans="2:13" ht="12.75" x14ac:dyDescent="0.2">
      <c r="B1023" s="29"/>
      <c r="C1023" s="29"/>
      <c r="D1023" s="30"/>
      <c r="E1023" s="30"/>
      <c r="F1023" s="30"/>
      <c r="G1023" s="30"/>
      <c r="H1023" s="30"/>
      <c r="I1023" s="25">
        <f>IF(ISERR(Cálculos!AA1001),0,Cálculos!AA1001)</f>
        <v>0</v>
      </c>
      <c r="J1023" s="25">
        <f>IF(ISERR(Cálculos!AB1001),0,Cálculos!AB1001)</f>
        <v>0</v>
      </c>
      <c r="K1023" s="41" t="str">
        <f t="shared" si="30"/>
        <v/>
      </c>
      <c r="L1023" s="25">
        <f>IF(ISERR(Cálculos!AC1001),0,Cálculos!AC1001)</f>
        <v>0</v>
      </c>
      <c r="M1023" s="41" t="str">
        <f t="shared" si="31"/>
        <v/>
      </c>
    </row>
    <row r="1024" spans="2:13" ht="12.75" x14ac:dyDescent="0.2">
      <c r="B1024" s="29"/>
      <c r="C1024" s="29"/>
      <c r="D1024" s="30"/>
      <c r="E1024" s="30"/>
      <c r="F1024" s="30"/>
      <c r="G1024" s="30"/>
      <c r="H1024" s="30"/>
      <c r="I1024" s="25">
        <f>IF(ISERR(Cálculos!AA1002),0,Cálculos!AA1002)</f>
        <v>0</v>
      </c>
      <c r="J1024" s="25">
        <f>IF(ISERR(Cálculos!AB1002),0,Cálculos!AB1002)</f>
        <v>0</v>
      </c>
      <c r="K1024" s="41" t="str">
        <f t="shared" si="30"/>
        <v/>
      </c>
      <c r="L1024" s="25">
        <f>IF(ISERR(Cálculos!AC1002),0,Cálculos!AC1002)</f>
        <v>0</v>
      </c>
      <c r="M1024" s="41" t="str">
        <f t="shared" si="31"/>
        <v/>
      </c>
    </row>
  </sheetData>
  <mergeCells count="14">
    <mergeCell ref="F20:F22"/>
    <mergeCell ref="G20:G22"/>
    <mergeCell ref="B18:C18"/>
    <mergeCell ref="K18:M18"/>
    <mergeCell ref="H20:H22"/>
    <mergeCell ref="I20:I22"/>
    <mergeCell ref="J20:M20"/>
    <mergeCell ref="J21:K21"/>
    <mergeCell ref="L21:M21"/>
    <mergeCell ref="B25:C25"/>
    <mergeCell ref="B20:B22"/>
    <mergeCell ref="C20:C22"/>
    <mergeCell ref="D20:D22"/>
    <mergeCell ref="E20:E22"/>
  </mergeCells>
  <dataValidations count="1">
    <dataValidation type="list" allowBlank="1" showInputMessage="1" showErrorMessage="1" sqref="K18:M18" xr:uid="{00000000-0002-0000-0600-000000000000}">
      <formula1>#REF!</formula1>
    </dataValidation>
  </dataValidations>
  <pageMargins left="0.70866141732283472" right="0.70866141732283472" top="0.74803149606299213" bottom="0.74803149606299213" header="0.31496062992125984" footer="0.31496062992125984"/>
  <pageSetup orientation="landscape" r:id="rId1"/>
  <headerFooter>
    <oddFooter>&amp;CSAT-AGCTI&amp;R&amp;P de &amp;N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Hoja7">
    <pageSetUpPr fitToPage="1"/>
  </sheetPr>
  <dimension ref="B1:CC1023"/>
  <sheetViews>
    <sheetView showGridLines="0" topLeftCell="A15" workbookViewId="0">
      <selection activeCell="M22" sqref="M22"/>
    </sheetView>
  </sheetViews>
  <sheetFormatPr defaultColWidth="13" defaultRowHeight="12" x14ac:dyDescent="0.2"/>
  <cols>
    <col min="1" max="1" width="3.28515625" style="20" customWidth="1"/>
    <col min="2" max="2" width="25.42578125" style="20" customWidth="1"/>
    <col min="3" max="3" width="37.85546875" style="20" customWidth="1"/>
    <col min="4" max="5" width="12.28515625" style="27" customWidth="1"/>
    <col min="6" max="7" width="12.28515625" style="28" customWidth="1"/>
    <col min="8" max="8" width="10" style="28" hidden="1" customWidth="1"/>
    <col min="9" max="9" width="16.140625" style="28" customWidth="1"/>
    <col min="10" max="10" width="16" style="28" bestFit="1" customWidth="1"/>
    <col min="11" max="11" width="7.28515625" style="28" bestFit="1" customWidth="1"/>
    <col min="12" max="12" width="15" style="28" bestFit="1" customWidth="1"/>
    <col min="13" max="13" width="7.28515625" style="20" customWidth="1"/>
    <col min="14" max="14" width="9.7109375" style="20" customWidth="1"/>
    <col min="15" max="15" width="10.28515625" style="20" customWidth="1"/>
    <col min="16" max="16" width="10.42578125" style="20" customWidth="1"/>
    <col min="17" max="16384" width="13" style="20"/>
  </cols>
  <sheetData>
    <row r="1" spans="2:81" s="14" customFormat="1" ht="12.75" customHeight="1" x14ac:dyDescent="0.2">
      <c r="B1" s="11"/>
      <c r="C1" s="11"/>
      <c r="D1" s="11"/>
      <c r="E1" s="11"/>
      <c r="F1" s="11"/>
      <c r="G1" s="11"/>
      <c r="H1" s="11"/>
      <c r="I1" s="11"/>
      <c r="J1" s="11"/>
      <c r="K1" s="11"/>
      <c r="L1" s="11"/>
      <c r="M1" s="11"/>
      <c r="N1" s="11"/>
      <c r="O1" s="11"/>
      <c r="P1" s="11"/>
      <c r="Q1" s="11"/>
      <c r="R1" s="11"/>
      <c r="S1" s="11"/>
      <c r="T1" s="11"/>
      <c r="U1" s="13"/>
      <c r="V1" s="13"/>
      <c r="W1" s="13"/>
      <c r="X1" s="13"/>
      <c r="Y1" s="13"/>
      <c r="Z1" s="13"/>
      <c r="AA1" s="13"/>
      <c r="AB1" s="13"/>
      <c r="AC1" s="13"/>
      <c r="AD1" s="13"/>
      <c r="AE1" s="13"/>
      <c r="AF1" s="13"/>
      <c r="AG1" s="13"/>
      <c r="AH1" s="13"/>
      <c r="AI1" s="13"/>
      <c r="AJ1" s="13"/>
      <c r="AK1" s="13"/>
      <c r="AL1" s="13"/>
      <c r="AM1" s="13"/>
      <c r="AN1" s="13"/>
      <c r="AO1" s="13"/>
      <c r="AP1" s="13"/>
      <c r="AQ1" s="13"/>
      <c r="AR1" s="13"/>
      <c r="AS1" s="13"/>
      <c r="AT1" s="13"/>
      <c r="AU1" s="13"/>
      <c r="AV1" s="13"/>
      <c r="AW1" s="13"/>
      <c r="AX1" s="13"/>
      <c r="AY1" s="13"/>
      <c r="AZ1" s="13"/>
      <c r="BA1" s="13"/>
      <c r="BB1" s="13"/>
      <c r="BC1" s="13"/>
      <c r="BD1" s="13"/>
      <c r="BE1" s="13"/>
      <c r="BF1" s="13"/>
      <c r="BG1" s="13"/>
      <c r="BH1" s="13"/>
      <c r="BI1" s="13"/>
      <c r="BJ1" s="13"/>
      <c r="BK1" s="13"/>
      <c r="BL1" s="13"/>
      <c r="BM1" s="13"/>
      <c r="BN1" s="13"/>
      <c r="BO1" s="13"/>
      <c r="BP1" s="13"/>
      <c r="BQ1" s="13"/>
      <c r="BR1" s="13"/>
      <c r="BS1" s="13"/>
      <c r="BT1" s="13"/>
      <c r="BU1" s="13"/>
      <c r="BV1" s="13"/>
      <c r="BW1" s="13"/>
      <c r="BX1" s="13"/>
      <c r="BY1" s="13"/>
      <c r="BZ1" s="13"/>
      <c r="CA1" s="13"/>
      <c r="CB1" s="13"/>
      <c r="CC1" s="13"/>
    </row>
    <row r="2" spans="2:81" s="14" customFormat="1" ht="12.75" customHeight="1" x14ac:dyDescent="0.2">
      <c r="B2" s="11"/>
      <c r="C2" s="11"/>
      <c r="D2" s="11"/>
      <c r="E2" s="11"/>
      <c r="F2" s="11"/>
      <c r="G2" s="11"/>
      <c r="H2" s="11"/>
      <c r="I2" s="11"/>
      <c r="J2" s="11"/>
      <c r="K2" s="11"/>
      <c r="L2" s="11"/>
      <c r="M2" s="11"/>
      <c r="N2" s="11"/>
      <c r="O2" s="11"/>
      <c r="P2" s="11"/>
      <c r="Q2" s="11"/>
      <c r="R2" s="11"/>
      <c r="S2" s="11"/>
      <c r="T2" s="11"/>
      <c r="U2" s="13"/>
      <c r="V2" s="13"/>
      <c r="W2" s="13"/>
      <c r="X2" s="13"/>
      <c r="Y2" s="13"/>
      <c r="Z2" s="13"/>
      <c r="AA2" s="13"/>
      <c r="AB2" s="13"/>
      <c r="AC2" s="13"/>
      <c r="AD2" s="13"/>
      <c r="AE2" s="13"/>
      <c r="AF2" s="13"/>
      <c r="AG2" s="13"/>
      <c r="AH2" s="13"/>
      <c r="AI2" s="13"/>
      <c r="AJ2" s="13"/>
      <c r="AK2" s="13"/>
      <c r="AL2" s="13"/>
      <c r="AM2" s="13"/>
      <c r="AN2" s="13"/>
      <c r="AO2" s="13"/>
      <c r="AP2" s="13"/>
      <c r="AQ2" s="13"/>
      <c r="AR2" s="13"/>
      <c r="AS2" s="13"/>
      <c r="AT2" s="13"/>
      <c r="AU2" s="13"/>
      <c r="AV2" s="13"/>
      <c r="AW2" s="13"/>
      <c r="AX2" s="13"/>
      <c r="AY2" s="13"/>
      <c r="AZ2" s="13"/>
      <c r="BA2" s="13"/>
      <c r="BB2" s="13"/>
      <c r="BC2" s="13"/>
      <c r="BD2" s="13"/>
      <c r="BE2" s="13"/>
      <c r="BF2" s="13"/>
      <c r="BG2" s="13"/>
      <c r="BH2" s="13"/>
      <c r="BI2" s="13"/>
      <c r="BJ2" s="13"/>
      <c r="BK2" s="13"/>
      <c r="BL2" s="13"/>
      <c r="BM2" s="13"/>
      <c r="BN2" s="13"/>
      <c r="BO2" s="13"/>
      <c r="BP2" s="13"/>
      <c r="BQ2" s="13"/>
      <c r="BR2" s="13"/>
      <c r="BS2" s="13"/>
      <c r="BT2" s="13"/>
      <c r="BU2" s="13"/>
      <c r="BV2" s="13"/>
      <c r="BW2" s="13"/>
      <c r="BX2" s="13"/>
      <c r="BY2" s="13"/>
      <c r="BZ2" s="13"/>
      <c r="CA2" s="13"/>
      <c r="CB2" s="13"/>
      <c r="CC2" s="13"/>
    </row>
    <row r="3" spans="2:81" s="14" customFormat="1" ht="12.75" customHeight="1" x14ac:dyDescent="0.2">
      <c r="B3" s="11"/>
      <c r="C3" s="11"/>
      <c r="D3" s="11"/>
      <c r="E3" s="11"/>
      <c r="F3" s="11"/>
      <c r="G3" s="11"/>
      <c r="H3" s="11"/>
      <c r="I3" s="11"/>
      <c r="J3" s="11"/>
      <c r="K3" s="11"/>
      <c r="L3" s="11"/>
      <c r="M3" s="11"/>
      <c r="N3" s="11"/>
      <c r="O3" s="11"/>
      <c r="P3" s="11"/>
      <c r="Q3" s="11"/>
      <c r="R3" s="11"/>
      <c r="S3" s="11"/>
      <c r="T3" s="11"/>
      <c r="U3" s="13"/>
      <c r="V3" s="13"/>
      <c r="W3" s="13"/>
      <c r="X3" s="13"/>
      <c r="Y3" s="13"/>
      <c r="Z3" s="13"/>
      <c r="AA3" s="13"/>
      <c r="AB3" s="13"/>
      <c r="AC3" s="13"/>
      <c r="AD3" s="13"/>
      <c r="AE3" s="13"/>
      <c r="AF3" s="13"/>
      <c r="AG3" s="13"/>
      <c r="AH3" s="13"/>
      <c r="AI3" s="13"/>
      <c r="AJ3" s="13"/>
      <c r="AK3" s="13"/>
      <c r="AL3" s="13"/>
      <c r="AM3" s="13"/>
      <c r="AN3" s="13"/>
      <c r="AO3" s="13"/>
      <c r="AP3" s="13"/>
      <c r="AQ3" s="13"/>
      <c r="AR3" s="13"/>
      <c r="AS3" s="13"/>
      <c r="AT3" s="13"/>
      <c r="AU3" s="13"/>
      <c r="AV3" s="13"/>
      <c r="AW3" s="13"/>
      <c r="AX3" s="13"/>
      <c r="AY3" s="13"/>
      <c r="AZ3" s="13"/>
      <c r="BA3" s="13"/>
      <c r="BB3" s="13"/>
      <c r="BC3" s="13"/>
      <c r="BD3" s="13"/>
      <c r="BE3" s="13"/>
      <c r="BF3" s="13"/>
      <c r="BG3" s="13"/>
      <c r="BH3" s="13"/>
      <c r="BI3" s="13"/>
      <c r="BJ3" s="13"/>
      <c r="BK3" s="13"/>
      <c r="BL3" s="13"/>
      <c r="BM3" s="13"/>
      <c r="BN3" s="13"/>
      <c r="BO3" s="13"/>
      <c r="BP3" s="13"/>
      <c r="BQ3" s="13"/>
      <c r="BR3" s="13"/>
      <c r="BS3" s="13"/>
      <c r="BT3" s="13"/>
      <c r="BU3" s="13"/>
      <c r="BV3" s="13"/>
      <c r="BW3" s="13"/>
      <c r="BX3" s="13"/>
      <c r="BY3" s="13"/>
      <c r="BZ3" s="13"/>
      <c r="CA3" s="13"/>
      <c r="CB3" s="13"/>
      <c r="CC3" s="13"/>
    </row>
    <row r="4" spans="2:81" s="14" customFormat="1" ht="12.75" customHeight="1" x14ac:dyDescent="0.2">
      <c r="B4" s="11"/>
      <c r="C4" s="11"/>
      <c r="D4" s="11"/>
      <c r="E4" s="11"/>
      <c r="F4" s="11"/>
      <c r="G4" s="11"/>
      <c r="H4" s="11"/>
      <c r="I4" s="11"/>
      <c r="J4" s="11"/>
      <c r="K4" s="11"/>
      <c r="L4" s="11"/>
      <c r="M4" s="11"/>
      <c r="N4" s="11"/>
      <c r="O4" s="11"/>
      <c r="P4" s="11"/>
      <c r="Q4" s="11"/>
      <c r="R4" s="11"/>
      <c r="S4" s="11"/>
      <c r="T4" s="11"/>
      <c r="U4" s="13"/>
      <c r="V4" s="13"/>
      <c r="W4" s="13"/>
      <c r="X4" s="13"/>
      <c r="Y4" s="13"/>
      <c r="Z4" s="13"/>
      <c r="AA4" s="13"/>
      <c r="AB4" s="13"/>
      <c r="AC4" s="13"/>
      <c r="AD4" s="13"/>
      <c r="AE4" s="13"/>
      <c r="AF4" s="13"/>
      <c r="AG4" s="13"/>
      <c r="AH4" s="13"/>
      <c r="AI4" s="13"/>
      <c r="AJ4" s="13"/>
      <c r="AK4" s="13"/>
      <c r="AL4" s="13"/>
      <c r="AM4" s="13"/>
      <c r="AN4" s="13"/>
      <c r="AO4" s="13"/>
      <c r="AP4" s="13"/>
      <c r="AQ4" s="13"/>
      <c r="AR4" s="13"/>
      <c r="AS4" s="13"/>
      <c r="AT4" s="13"/>
      <c r="AU4" s="13"/>
      <c r="AV4" s="13"/>
      <c r="AW4" s="13"/>
      <c r="AX4" s="13"/>
      <c r="AY4" s="13"/>
      <c r="AZ4" s="13"/>
      <c r="BA4" s="13"/>
      <c r="BB4" s="13"/>
      <c r="BC4" s="13"/>
      <c r="BD4" s="13"/>
      <c r="BE4" s="13"/>
      <c r="BF4" s="13"/>
      <c r="BG4" s="13"/>
      <c r="BH4" s="13"/>
      <c r="BI4" s="13"/>
      <c r="BJ4" s="13"/>
      <c r="BK4" s="13"/>
      <c r="BL4" s="13"/>
      <c r="BM4" s="13"/>
      <c r="BN4" s="13"/>
      <c r="BO4" s="13"/>
      <c r="BP4" s="13"/>
      <c r="BQ4" s="13"/>
      <c r="BR4" s="13"/>
      <c r="BS4" s="13"/>
      <c r="BT4" s="13"/>
      <c r="BU4" s="13"/>
      <c r="BV4" s="13"/>
      <c r="BW4" s="13"/>
      <c r="BX4" s="13"/>
      <c r="BY4" s="13"/>
      <c r="BZ4" s="13"/>
      <c r="CA4" s="13"/>
      <c r="CB4" s="13"/>
      <c r="CC4" s="13"/>
    </row>
    <row r="5" spans="2:81" s="14" customFormat="1" ht="12.75" customHeight="1" x14ac:dyDescent="0.2">
      <c r="B5" s="11"/>
      <c r="C5" s="11"/>
      <c r="D5" s="11"/>
      <c r="E5" s="11"/>
      <c r="F5" s="11"/>
      <c r="G5" s="11"/>
      <c r="H5" s="11"/>
      <c r="I5" s="11"/>
      <c r="J5" s="11"/>
      <c r="K5" s="11"/>
      <c r="L5" s="11"/>
      <c r="M5" s="11"/>
      <c r="N5" s="11"/>
      <c r="O5" s="11"/>
      <c r="P5" s="11"/>
      <c r="Q5" s="11"/>
      <c r="R5" s="11"/>
      <c r="S5" s="11"/>
      <c r="T5" s="11"/>
      <c r="U5" s="13"/>
      <c r="V5" s="13"/>
      <c r="W5" s="13"/>
      <c r="X5" s="13"/>
      <c r="Y5" s="13"/>
      <c r="Z5" s="13"/>
      <c r="AA5" s="13"/>
      <c r="AB5" s="13"/>
      <c r="AC5" s="13"/>
      <c r="AD5" s="13"/>
      <c r="AE5" s="13"/>
      <c r="AF5" s="13"/>
      <c r="AG5" s="13"/>
      <c r="AH5" s="13"/>
      <c r="AI5" s="13"/>
      <c r="AJ5" s="13"/>
      <c r="AK5" s="13"/>
      <c r="AL5" s="13"/>
      <c r="AM5" s="13"/>
      <c r="AN5" s="13"/>
      <c r="AO5" s="13"/>
      <c r="AP5" s="13"/>
      <c r="AQ5" s="13"/>
      <c r="AR5" s="13"/>
      <c r="AS5" s="13"/>
      <c r="AT5" s="13"/>
      <c r="AU5" s="13"/>
      <c r="AV5" s="13"/>
      <c r="AW5" s="13"/>
      <c r="AX5" s="13"/>
      <c r="AY5" s="13"/>
      <c r="AZ5" s="13"/>
      <c r="BA5" s="13"/>
      <c r="BB5" s="13"/>
      <c r="BC5" s="13"/>
      <c r="BD5" s="13"/>
      <c r="BE5" s="13"/>
      <c r="BF5" s="13"/>
      <c r="BG5" s="13"/>
      <c r="BH5" s="13"/>
      <c r="BI5" s="13"/>
      <c r="BJ5" s="13"/>
      <c r="BK5" s="13"/>
      <c r="BL5" s="13"/>
      <c r="BM5" s="13"/>
      <c r="BN5" s="13"/>
      <c r="BO5" s="13"/>
      <c r="BP5" s="13"/>
      <c r="BQ5" s="13"/>
      <c r="BR5" s="13"/>
      <c r="BS5" s="13"/>
      <c r="BT5" s="13"/>
      <c r="BU5" s="13"/>
      <c r="BV5" s="13"/>
      <c r="BW5" s="13"/>
      <c r="BX5" s="13"/>
      <c r="BY5" s="13"/>
      <c r="BZ5" s="13"/>
      <c r="CA5" s="13"/>
      <c r="CB5" s="13"/>
      <c r="CC5" s="13"/>
    </row>
    <row r="6" spans="2:81" s="14" customFormat="1" ht="12.75" customHeight="1" x14ac:dyDescent="0.2">
      <c r="B6" s="11"/>
      <c r="C6" s="11"/>
      <c r="D6" s="11"/>
      <c r="E6" s="11"/>
      <c r="F6" s="11"/>
      <c r="G6" s="11"/>
      <c r="H6" s="11"/>
      <c r="I6" s="11"/>
      <c r="J6" s="11"/>
      <c r="K6" s="11"/>
      <c r="L6" s="11"/>
      <c r="M6" s="11"/>
      <c r="N6" s="11"/>
      <c r="O6" s="11"/>
      <c r="P6" s="11"/>
      <c r="Q6" s="11"/>
      <c r="R6" s="11"/>
      <c r="S6" s="11"/>
      <c r="T6" s="11"/>
      <c r="U6" s="13"/>
      <c r="V6" s="13"/>
      <c r="W6" s="13"/>
      <c r="X6" s="13"/>
      <c r="Y6" s="13"/>
      <c r="Z6" s="13"/>
      <c r="AA6" s="13"/>
      <c r="AB6" s="13"/>
      <c r="AC6" s="13"/>
      <c r="AD6" s="13"/>
      <c r="AE6" s="13"/>
      <c r="AF6" s="13"/>
      <c r="AG6" s="13"/>
      <c r="AH6" s="13"/>
      <c r="AI6" s="13"/>
      <c r="AJ6" s="13"/>
      <c r="AK6" s="13"/>
      <c r="AL6" s="13"/>
      <c r="AM6" s="13"/>
      <c r="AN6" s="13"/>
      <c r="AO6" s="13"/>
      <c r="AP6" s="13"/>
      <c r="AQ6" s="13"/>
      <c r="AR6" s="13"/>
      <c r="AS6" s="13"/>
      <c r="AT6" s="13"/>
      <c r="AU6" s="13"/>
      <c r="AV6" s="13"/>
      <c r="AW6" s="13"/>
      <c r="AX6" s="13"/>
      <c r="AY6" s="13"/>
      <c r="AZ6" s="13"/>
      <c r="BA6" s="13"/>
      <c r="BB6" s="13"/>
      <c r="BC6" s="13"/>
      <c r="BD6" s="13"/>
      <c r="BE6" s="13"/>
      <c r="BF6" s="13"/>
      <c r="BG6" s="13"/>
      <c r="BH6" s="13"/>
      <c r="BI6" s="13"/>
      <c r="BJ6" s="13"/>
      <c r="BK6" s="13"/>
      <c r="BL6" s="13"/>
      <c r="BM6" s="13"/>
      <c r="BN6" s="13"/>
      <c r="BO6" s="13"/>
      <c r="BP6" s="13"/>
      <c r="BQ6" s="13"/>
      <c r="BR6" s="13"/>
      <c r="BS6" s="13"/>
      <c r="BT6" s="13"/>
      <c r="BU6" s="13"/>
      <c r="BV6" s="13"/>
      <c r="BW6" s="13"/>
      <c r="BX6" s="13"/>
      <c r="BY6" s="13"/>
      <c r="BZ6" s="13"/>
      <c r="CA6" s="13"/>
      <c r="CB6" s="13"/>
      <c r="CC6" s="13"/>
    </row>
    <row r="7" spans="2:81" s="14" customFormat="1" ht="12.75" customHeight="1" x14ac:dyDescent="0.2">
      <c r="B7" s="11"/>
      <c r="C7" s="11"/>
      <c r="D7" s="11"/>
      <c r="E7" s="11"/>
      <c r="F7" s="11"/>
      <c r="G7" s="11"/>
      <c r="H7" s="11"/>
      <c r="I7" s="11"/>
      <c r="J7" s="11"/>
      <c r="K7" s="11"/>
      <c r="L7" s="11"/>
      <c r="M7" s="11"/>
      <c r="N7" s="11"/>
      <c r="O7" s="11"/>
      <c r="P7" s="11"/>
      <c r="Q7" s="11"/>
      <c r="R7" s="11"/>
      <c r="S7" s="11"/>
      <c r="T7" s="11"/>
      <c r="U7" s="13"/>
      <c r="V7" s="13"/>
      <c r="W7" s="13"/>
      <c r="X7" s="13"/>
      <c r="Y7" s="13"/>
      <c r="Z7" s="13"/>
      <c r="AA7" s="13"/>
      <c r="AB7" s="13"/>
      <c r="AC7" s="13"/>
      <c r="AD7" s="13"/>
      <c r="AE7" s="13"/>
      <c r="AF7" s="13"/>
      <c r="AG7" s="13"/>
      <c r="AH7" s="13"/>
      <c r="AI7" s="13"/>
      <c r="AJ7" s="13"/>
      <c r="AK7" s="13"/>
      <c r="AL7" s="13"/>
      <c r="AM7" s="13"/>
      <c r="AN7" s="13"/>
      <c r="AO7" s="13"/>
      <c r="AP7" s="13"/>
      <c r="AQ7" s="13"/>
      <c r="AR7" s="13"/>
      <c r="AS7" s="13"/>
      <c r="AT7" s="13"/>
      <c r="AU7" s="13"/>
      <c r="AV7" s="13"/>
      <c r="AW7" s="13"/>
      <c r="AX7" s="13"/>
      <c r="AY7" s="13"/>
      <c r="AZ7" s="13"/>
      <c r="BA7" s="13"/>
      <c r="BB7" s="13"/>
      <c r="BC7" s="13"/>
      <c r="BD7" s="13"/>
      <c r="BE7" s="13"/>
      <c r="BF7" s="13"/>
      <c r="BG7" s="13"/>
      <c r="BH7" s="13"/>
      <c r="BI7" s="13"/>
      <c r="BJ7" s="13"/>
      <c r="BK7" s="13"/>
      <c r="BL7" s="13"/>
      <c r="BM7" s="13"/>
      <c r="BN7" s="13"/>
      <c r="BO7" s="13"/>
      <c r="BP7" s="13"/>
      <c r="BQ7" s="13"/>
      <c r="BR7" s="13"/>
      <c r="BS7" s="13"/>
      <c r="BT7" s="13"/>
      <c r="BU7" s="13"/>
      <c r="BV7" s="13"/>
      <c r="BW7" s="13"/>
      <c r="BX7" s="13"/>
      <c r="BY7" s="13"/>
      <c r="BZ7" s="13"/>
      <c r="CA7" s="13"/>
      <c r="CB7" s="13"/>
      <c r="CC7" s="13"/>
    </row>
    <row r="8" spans="2:81" s="14" customFormat="1" ht="12.75" customHeight="1" x14ac:dyDescent="0.2">
      <c r="B8" s="11"/>
      <c r="C8" s="11"/>
      <c r="D8" s="11"/>
      <c r="E8" s="11"/>
      <c r="F8" s="11"/>
      <c r="G8" s="11"/>
      <c r="H8" s="11"/>
      <c r="I8" s="11"/>
      <c r="J8" s="11"/>
      <c r="K8" s="11"/>
      <c r="L8" s="11"/>
      <c r="M8" s="11"/>
      <c r="N8" s="11"/>
      <c r="O8" s="11"/>
      <c r="P8" s="11"/>
      <c r="Q8" s="11"/>
      <c r="R8" s="11"/>
      <c r="S8" s="11"/>
      <c r="T8" s="11"/>
      <c r="U8" s="13"/>
      <c r="V8" s="13"/>
      <c r="W8" s="13"/>
      <c r="X8" s="13"/>
      <c r="Y8" s="13"/>
      <c r="Z8" s="13"/>
      <c r="AA8" s="13"/>
      <c r="AB8" s="13"/>
      <c r="AC8" s="13"/>
      <c r="AD8" s="13"/>
      <c r="AE8" s="13"/>
      <c r="AF8" s="13"/>
      <c r="AG8" s="13"/>
      <c r="AH8" s="13"/>
      <c r="AI8" s="13"/>
      <c r="AJ8" s="13"/>
      <c r="AK8" s="13"/>
      <c r="AL8" s="13"/>
      <c r="AM8" s="13"/>
      <c r="AN8" s="13"/>
      <c r="AO8" s="13"/>
      <c r="AP8" s="13"/>
      <c r="AQ8" s="13"/>
      <c r="AR8" s="13"/>
      <c r="AS8" s="13"/>
      <c r="AT8" s="13"/>
      <c r="AU8" s="13"/>
      <c r="AV8" s="13"/>
      <c r="AW8" s="13"/>
      <c r="AX8" s="13"/>
      <c r="AY8" s="13"/>
      <c r="AZ8" s="13"/>
      <c r="BA8" s="13"/>
      <c r="BB8" s="13"/>
      <c r="BC8" s="13"/>
      <c r="BD8" s="13"/>
      <c r="BE8" s="13"/>
      <c r="BF8" s="13"/>
      <c r="BG8" s="13"/>
      <c r="BH8" s="13"/>
      <c r="BI8" s="13"/>
      <c r="BJ8" s="13"/>
      <c r="BK8" s="13"/>
      <c r="BL8" s="13"/>
      <c r="BM8" s="13"/>
      <c r="BN8" s="13"/>
      <c r="BO8" s="13"/>
      <c r="BP8" s="13"/>
      <c r="BQ8" s="13"/>
      <c r="BR8" s="13"/>
      <c r="BS8" s="13"/>
      <c r="BT8" s="13"/>
      <c r="BU8" s="13"/>
      <c r="BV8" s="13"/>
      <c r="BW8" s="13"/>
      <c r="BX8" s="13"/>
      <c r="BY8" s="13"/>
      <c r="BZ8" s="13"/>
      <c r="CA8" s="13"/>
      <c r="CB8" s="13"/>
      <c r="CC8" s="13"/>
    </row>
    <row r="9" spans="2:81" s="14" customFormat="1" ht="12.75" customHeight="1" x14ac:dyDescent="0.2">
      <c r="B9" s="11"/>
      <c r="C9" s="11"/>
      <c r="D9" s="11"/>
      <c r="E9" s="11"/>
      <c r="F9" s="11"/>
      <c r="G9" s="11"/>
      <c r="H9" s="11"/>
      <c r="I9" s="11"/>
      <c r="J9" s="11"/>
      <c r="K9" s="11"/>
      <c r="L9" s="11"/>
      <c r="M9" s="11"/>
      <c r="N9" s="11"/>
      <c r="O9" s="11"/>
      <c r="P9" s="11"/>
      <c r="Q9" s="11"/>
      <c r="R9" s="11"/>
      <c r="S9" s="11"/>
      <c r="T9" s="11"/>
      <c r="U9" s="13"/>
      <c r="V9" s="13"/>
      <c r="W9" s="13"/>
      <c r="X9" s="13"/>
      <c r="Y9" s="13"/>
      <c r="Z9" s="13"/>
      <c r="AA9" s="13"/>
      <c r="AB9" s="13"/>
      <c r="AC9" s="13"/>
      <c r="AD9" s="13"/>
      <c r="AE9" s="13"/>
      <c r="AF9" s="13"/>
      <c r="AG9" s="13"/>
      <c r="AH9" s="13"/>
      <c r="AI9" s="13"/>
      <c r="AJ9" s="13"/>
      <c r="AK9" s="13"/>
      <c r="AL9" s="13"/>
      <c r="AM9" s="13"/>
      <c r="AN9" s="13"/>
      <c r="AO9" s="13"/>
      <c r="AP9" s="13"/>
      <c r="AQ9" s="13"/>
      <c r="AR9" s="13"/>
      <c r="AS9" s="13"/>
      <c r="AT9" s="13"/>
      <c r="AU9" s="13"/>
      <c r="AV9" s="13"/>
      <c r="AW9" s="13"/>
      <c r="AX9" s="13"/>
      <c r="AY9" s="13"/>
      <c r="AZ9" s="13"/>
      <c r="BA9" s="13"/>
      <c r="BB9" s="13"/>
      <c r="BC9" s="13"/>
      <c r="BD9" s="13"/>
      <c r="BE9" s="13"/>
      <c r="BF9" s="13"/>
      <c r="BG9" s="13"/>
      <c r="BH9" s="13"/>
      <c r="BI9" s="13"/>
      <c r="BJ9" s="13"/>
      <c r="BK9" s="13"/>
      <c r="BL9" s="13"/>
      <c r="BM9" s="13"/>
      <c r="BN9" s="13"/>
      <c r="BO9" s="13"/>
      <c r="BP9" s="13"/>
      <c r="BQ9" s="13"/>
      <c r="BR9" s="13"/>
      <c r="BS9" s="13"/>
      <c r="BT9" s="13"/>
      <c r="BU9" s="13"/>
      <c r="BV9" s="13"/>
      <c r="BW9" s="13"/>
      <c r="BX9" s="13"/>
      <c r="BY9" s="13"/>
      <c r="BZ9" s="13"/>
      <c r="CA9" s="13"/>
      <c r="CB9" s="13"/>
      <c r="CC9" s="13"/>
    </row>
    <row r="10" spans="2:81" s="14" customFormat="1" ht="12.75" customHeight="1" x14ac:dyDescent="0.2">
      <c r="B10" s="11"/>
      <c r="C10" s="11"/>
      <c r="D10" s="11"/>
      <c r="E10" s="11"/>
      <c r="F10" s="11"/>
      <c r="G10" s="11"/>
      <c r="H10" s="11"/>
      <c r="I10" s="11"/>
      <c r="J10" s="11"/>
      <c r="K10" s="11"/>
      <c r="L10" s="11"/>
      <c r="M10" s="11"/>
      <c r="N10" s="11"/>
      <c r="O10" s="11"/>
      <c r="P10" s="11"/>
      <c r="Q10" s="11"/>
      <c r="R10" s="11"/>
      <c r="S10" s="11"/>
      <c r="T10" s="11"/>
      <c r="U10" s="13"/>
      <c r="V10" s="13"/>
      <c r="W10" s="13"/>
      <c r="X10" s="13"/>
      <c r="Y10" s="13"/>
      <c r="Z10" s="13"/>
      <c r="AA10" s="13"/>
      <c r="AB10" s="13"/>
      <c r="AC10" s="13"/>
      <c r="AD10" s="13"/>
      <c r="AE10" s="13"/>
      <c r="AF10" s="13"/>
      <c r="AG10" s="13"/>
      <c r="AH10" s="13"/>
      <c r="AI10" s="13"/>
      <c r="AJ10" s="13"/>
      <c r="AK10" s="13"/>
      <c r="AL10" s="13"/>
      <c r="AM10" s="13"/>
      <c r="AN10" s="13"/>
      <c r="AO10" s="13"/>
      <c r="AP10" s="13"/>
      <c r="AQ10" s="13"/>
      <c r="AR10" s="13"/>
      <c r="AS10" s="13"/>
      <c r="AT10" s="13"/>
      <c r="AU10" s="13"/>
      <c r="AV10" s="13"/>
      <c r="AW10" s="13"/>
      <c r="AX10" s="13"/>
      <c r="AY10" s="13"/>
      <c r="AZ10" s="13"/>
      <c r="BA10" s="13"/>
      <c r="BB10" s="13"/>
      <c r="BC10" s="13"/>
      <c r="BD10" s="13"/>
      <c r="BE10" s="13"/>
      <c r="BF10" s="13"/>
      <c r="BG10" s="13"/>
      <c r="BH10" s="13"/>
      <c r="BI10" s="13"/>
      <c r="BJ10" s="13"/>
      <c r="BK10" s="13"/>
      <c r="BL10" s="13"/>
      <c r="BM10" s="13"/>
      <c r="BN10" s="13"/>
      <c r="BO10" s="13"/>
      <c r="BP10" s="13"/>
      <c r="BQ10" s="13"/>
      <c r="BR10" s="13"/>
      <c r="BS10" s="13"/>
      <c r="BT10" s="13"/>
      <c r="BU10" s="13"/>
      <c r="BV10" s="13"/>
      <c r="BW10" s="13"/>
      <c r="BX10" s="13"/>
      <c r="BY10" s="13"/>
      <c r="BZ10" s="13"/>
      <c r="CA10" s="13"/>
      <c r="CB10" s="13"/>
      <c r="CC10" s="13"/>
    </row>
    <row r="11" spans="2:81" s="14" customFormat="1" ht="12.75" x14ac:dyDescent="0.2">
      <c r="B11" s="11"/>
      <c r="C11" s="11"/>
      <c r="D11" s="11"/>
      <c r="E11" s="11"/>
      <c r="F11" s="11"/>
      <c r="G11" s="11"/>
      <c r="H11" s="11"/>
      <c r="I11" s="11"/>
      <c r="J11" s="11"/>
      <c r="K11" s="11"/>
      <c r="L11" s="11"/>
      <c r="M11" s="11"/>
      <c r="N11" s="11"/>
      <c r="O11" s="11"/>
      <c r="P11" s="11"/>
      <c r="Q11" s="11"/>
      <c r="R11" s="11"/>
      <c r="S11" s="11"/>
      <c r="T11" s="11"/>
      <c r="U11" s="13"/>
      <c r="V11" s="13"/>
      <c r="W11" s="13"/>
      <c r="X11" s="13"/>
      <c r="Y11" s="13"/>
      <c r="Z11" s="13"/>
      <c r="AA11" s="13"/>
      <c r="AB11" s="13"/>
      <c r="AC11" s="13"/>
      <c r="AD11" s="13"/>
      <c r="AE11" s="13"/>
      <c r="AF11" s="13"/>
      <c r="AG11" s="13"/>
      <c r="AH11" s="13"/>
      <c r="AI11" s="13"/>
      <c r="AJ11" s="13"/>
      <c r="AK11" s="13"/>
      <c r="AL11" s="13"/>
      <c r="AM11" s="13"/>
      <c r="AN11" s="13"/>
      <c r="AO11" s="13"/>
      <c r="AP11" s="13"/>
      <c r="AQ11" s="13"/>
      <c r="AR11" s="13"/>
      <c r="AS11" s="13"/>
      <c r="AT11" s="13"/>
      <c r="AU11" s="13"/>
      <c r="AV11" s="13"/>
      <c r="AW11" s="13"/>
      <c r="AX11" s="13"/>
      <c r="AY11" s="13"/>
      <c r="AZ11" s="13"/>
      <c r="BA11" s="13"/>
      <c r="BB11" s="13"/>
      <c r="BC11" s="13"/>
      <c r="BD11" s="13"/>
      <c r="BE11" s="13"/>
      <c r="BF11" s="13"/>
      <c r="BG11" s="13"/>
      <c r="BH11" s="13"/>
      <c r="BI11" s="13"/>
      <c r="BJ11" s="13"/>
      <c r="BK11" s="13"/>
      <c r="BL11" s="13"/>
      <c r="BM11" s="13"/>
      <c r="BN11" s="13"/>
      <c r="BO11" s="13"/>
      <c r="BP11" s="13"/>
      <c r="BQ11" s="13"/>
      <c r="BR11" s="13"/>
      <c r="BS11" s="13"/>
      <c r="BT11" s="13"/>
      <c r="BU11" s="13"/>
    </row>
    <row r="12" spans="2:81" s="14" customFormat="1" ht="12.75" x14ac:dyDescent="0.2">
      <c r="B12" s="11"/>
      <c r="C12" s="11"/>
      <c r="D12" s="11"/>
      <c r="E12" s="11"/>
      <c r="F12" s="11"/>
      <c r="G12" s="11"/>
      <c r="H12" s="11"/>
      <c r="I12" s="11"/>
      <c r="J12" s="11"/>
      <c r="K12" s="11"/>
      <c r="L12" s="11"/>
      <c r="M12" s="11"/>
      <c r="N12" s="11"/>
      <c r="O12" s="11"/>
      <c r="P12" s="11"/>
      <c r="Q12" s="11"/>
      <c r="R12" s="11"/>
      <c r="S12" s="11"/>
      <c r="T12" s="11"/>
      <c r="U12" s="13"/>
      <c r="V12" s="13"/>
      <c r="W12" s="13"/>
      <c r="X12" s="13"/>
      <c r="Y12" s="13"/>
      <c r="Z12" s="13"/>
      <c r="AA12" s="13"/>
      <c r="AB12" s="13"/>
      <c r="AC12" s="13"/>
      <c r="AD12" s="13"/>
      <c r="AE12" s="13"/>
      <c r="AF12" s="13"/>
      <c r="AG12" s="13"/>
      <c r="AH12" s="13"/>
      <c r="AI12" s="13"/>
      <c r="AJ12" s="13"/>
      <c r="AK12" s="13"/>
      <c r="AL12" s="13"/>
      <c r="AM12" s="13"/>
      <c r="AN12" s="13"/>
      <c r="AO12" s="13"/>
      <c r="AP12" s="13"/>
      <c r="AQ12" s="13"/>
      <c r="AR12" s="13"/>
      <c r="AS12" s="13"/>
      <c r="AT12" s="13"/>
      <c r="AU12" s="13"/>
      <c r="AV12" s="13"/>
      <c r="AW12" s="13"/>
      <c r="AX12" s="13"/>
      <c r="AY12" s="13"/>
      <c r="AZ12" s="13"/>
      <c r="BA12" s="13"/>
      <c r="BB12" s="13"/>
      <c r="BC12" s="13"/>
      <c r="BD12" s="13"/>
      <c r="BE12" s="13"/>
      <c r="BF12" s="13"/>
      <c r="BG12" s="13"/>
      <c r="BH12" s="13"/>
      <c r="BI12" s="13"/>
      <c r="BJ12" s="13"/>
      <c r="BK12" s="13"/>
      <c r="BL12" s="13"/>
      <c r="BM12" s="13"/>
      <c r="BN12" s="13"/>
      <c r="BO12" s="13"/>
      <c r="BP12" s="13"/>
      <c r="BQ12" s="13"/>
      <c r="BR12" s="13"/>
      <c r="BS12" s="13"/>
      <c r="BT12" s="13"/>
      <c r="BU12" s="13"/>
    </row>
    <row r="13" spans="2:81" s="14" customFormat="1" ht="12.75" x14ac:dyDescent="0.2">
      <c r="B13" s="11"/>
      <c r="C13" s="11"/>
      <c r="D13" s="11"/>
      <c r="E13" s="11"/>
      <c r="F13" s="11"/>
      <c r="G13" s="11"/>
      <c r="H13" s="11"/>
      <c r="I13" s="11"/>
      <c r="J13" s="11"/>
      <c r="K13" s="11"/>
      <c r="L13" s="11"/>
      <c r="M13" s="11"/>
      <c r="N13" s="11"/>
      <c r="O13" s="11"/>
      <c r="P13" s="11"/>
      <c r="Q13" s="11"/>
      <c r="R13" s="11"/>
      <c r="S13" s="11"/>
      <c r="T13" s="11"/>
      <c r="U13" s="13"/>
      <c r="V13" s="13"/>
      <c r="W13" s="13"/>
      <c r="X13" s="13"/>
      <c r="Y13" s="13"/>
      <c r="Z13" s="13"/>
      <c r="AA13" s="13"/>
      <c r="AB13" s="13"/>
      <c r="AC13" s="13"/>
      <c r="AD13" s="13"/>
      <c r="AE13" s="13"/>
      <c r="AF13" s="13"/>
      <c r="AG13" s="13"/>
      <c r="AH13" s="13"/>
      <c r="AI13" s="13"/>
      <c r="AJ13" s="13"/>
      <c r="AK13" s="13"/>
      <c r="AL13" s="13"/>
      <c r="AM13" s="13"/>
      <c r="AN13" s="13"/>
      <c r="AO13" s="13"/>
      <c r="AP13" s="13"/>
      <c r="AQ13" s="13"/>
      <c r="AR13" s="13"/>
      <c r="AS13" s="13"/>
      <c r="AT13" s="13"/>
      <c r="AU13" s="13"/>
      <c r="AV13" s="13"/>
      <c r="AW13" s="13"/>
      <c r="AX13" s="13"/>
      <c r="AY13" s="13"/>
      <c r="AZ13" s="13"/>
      <c r="BA13" s="13"/>
      <c r="BB13" s="13"/>
      <c r="BC13" s="13"/>
      <c r="BD13" s="13"/>
      <c r="BE13" s="13"/>
      <c r="BF13" s="13"/>
      <c r="BG13" s="13"/>
      <c r="BH13" s="13"/>
      <c r="BI13" s="13"/>
      <c r="BJ13" s="13"/>
      <c r="BK13" s="13"/>
      <c r="BL13" s="13"/>
      <c r="BM13" s="13"/>
      <c r="BN13" s="13"/>
      <c r="BO13" s="13"/>
      <c r="BP13" s="13"/>
      <c r="BQ13" s="13"/>
      <c r="BR13" s="13"/>
      <c r="BS13" s="13"/>
      <c r="BT13" s="13"/>
      <c r="BU13" s="13"/>
    </row>
    <row r="14" spans="2:81" s="14" customFormat="1" ht="14.25" x14ac:dyDescent="0.2">
      <c r="B14" s="194" t="s">
        <v>167</v>
      </c>
      <c r="C14" s="11"/>
      <c r="D14" s="11"/>
      <c r="E14" s="11"/>
      <c r="F14" s="11"/>
      <c r="G14" s="11"/>
      <c r="H14" s="11"/>
      <c r="I14" s="11"/>
      <c r="J14" s="11"/>
      <c r="K14" s="11"/>
      <c r="L14" s="11"/>
      <c r="M14" s="11"/>
      <c r="N14" s="11"/>
      <c r="O14" s="11"/>
      <c r="P14" s="11"/>
      <c r="Q14" s="11"/>
      <c r="R14" s="11"/>
      <c r="S14" s="11"/>
      <c r="T14" s="11"/>
      <c r="U14" s="13"/>
      <c r="V14" s="13"/>
      <c r="W14" s="13"/>
      <c r="X14" s="13"/>
      <c r="Y14" s="13"/>
      <c r="Z14" s="13"/>
      <c r="AA14" s="13"/>
      <c r="AB14" s="13"/>
      <c r="AC14" s="13"/>
      <c r="AD14" s="13"/>
      <c r="AE14" s="13"/>
      <c r="AF14" s="13"/>
      <c r="AG14" s="13"/>
      <c r="AH14" s="13"/>
      <c r="AI14" s="13"/>
      <c r="AJ14" s="13"/>
      <c r="AK14" s="13"/>
      <c r="AL14" s="13"/>
      <c r="AM14" s="13"/>
      <c r="AN14" s="13"/>
      <c r="AO14" s="13"/>
      <c r="AP14" s="13"/>
      <c r="AQ14" s="13"/>
      <c r="AR14" s="13"/>
      <c r="AS14" s="13"/>
      <c r="AT14" s="13"/>
      <c r="AU14" s="13"/>
      <c r="AV14" s="13"/>
      <c r="AW14" s="13"/>
      <c r="AX14" s="13"/>
      <c r="AY14" s="13"/>
      <c r="AZ14" s="13"/>
      <c r="BA14" s="13"/>
      <c r="BB14" s="13"/>
      <c r="BC14" s="13"/>
      <c r="BD14" s="13"/>
      <c r="BE14" s="13"/>
      <c r="BF14" s="13"/>
      <c r="BG14" s="13"/>
      <c r="BH14" s="13"/>
      <c r="BI14" s="13"/>
      <c r="BJ14" s="13"/>
      <c r="BK14" s="13"/>
      <c r="BL14" s="13"/>
      <c r="BM14" s="13"/>
      <c r="BN14" s="13"/>
      <c r="BO14" s="13"/>
      <c r="BP14" s="13"/>
      <c r="BQ14" s="13"/>
      <c r="BR14" s="13"/>
      <c r="BS14" s="13"/>
      <c r="BT14" s="13"/>
      <c r="BU14" s="13"/>
    </row>
    <row r="15" spans="2:81" s="14" customFormat="1" ht="14.25" x14ac:dyDescent="0.2">
      <c r="B15" s="194" t="s">
        <v>168</v>
      </c>
      <c r="C15" s="11"/>
      <c r="D15" s="11"/>
      <c r="E15" s="11"/>
      <c r="F15" s="11"/>
      <c r="G15" s="11"/>
      <c r="H15" s="11"/>
      <c r="I15" s="11"/>
      <c r="J15" s="11"/>
      <c r="K15" s="11"/>
      <c r="L15" s="11"/>
      <c r="M15" s="11"/>
      <c r="N15" s="11"/>
      <c r="O15" s="11"/>
      <c r="P15" s="11"/>
      <c r="Q15" s="11"/>
      <c r="R15" s="11"/>
      <c r="S15" s="11"/>
      <c r="T15" s="11"/>
      <c r="U15" s="13"/>
      <c r="V15" s="13"/>
      <c r="W15" s="13"/>
      <c r="X15" s="13"/>
      <c r="Y15" s="13"/>
      <c r="Z15" s="13"/>
      <c r="AA15" s="13"/>
      <c r="AB15" s="13"/>
      <c r="AC15" s="13"/>
      <c r="AD15" s="13"/>
      <c r="AE15" s="13"/>
      <c r="AF15" s="13"/>
      <c r="AG15" s="13"/>
      <c r="AH15" s="13"/>
      <c r="AI15" s="13"/>
      <c r="AJ15" s="13"/>
      <c r="AK15" s="13"/>
      <c r="AL15" s="13"/>
      <c r="AM15" s="13"/>
      <c r="AN15" s="13"/>
      <c r="AO15" s="13"/>
      <c r="AP15" s="13"/>
      <c r="AQ15" s="13"/>
      <c r="AR15" s="13"/>
      <c r="AS15" s="13"/>
      <c r="AT15" s="13"/>
      <c r="AU15" s="13"/>
      <c r="AV15" s="13"/>
      <c r="AW15" s="13"/>
      <c r="AX15" s="13"/>
      <c r="AY15" s="13"/>
      <c r="AZ15" s="13"/>
      <c r="BA15" s="13"/>
      <c r="BB15" s="13"/>
      <c r="BC15" s="13"/>
      <c r="BD15" s="13"/>
      <c r="BE15" s="13"/>
      <c r="BF15" s="13"/>
      <c r="BG15" s="13"/>
      <c r="BH15" s="13"/>
      <c r="BI15" s="13"/>
      <c r="BJ15" s="13"/>
      <c r="BK15" s="13"/>
      <c r="BL15" s="13"/>
      <c r="BM15" s="13"/>
      <c r="BN15" s="13"/>
      <c r="BO15" s="13"/>
      <c r="BP15" s="13"/>
      <c r="BQ15" s="13"/>
      <c r="BR15" s="13"/>
      <c r="BS15" s="13"/>
      <c r="BT15" s="13"/>
      <c r="BU15" s="13"/>
    </row>
    <row r="16" spans="2:81" s="14" customFormat="1" ht="12.75" x14ac:dyDescent="0.2">
      <c r="B16" s="33" t="s">
        <v>182</v>
      </c>
      <c r="C16" s="11"/>
      <c r="D16" s="11"/>
      <c r="E16" s="11"/>
      <c r="F16" s="11"/>
      <c r="G16" s="11"/>
      <c r="H16" s="11"/>
      <c r="I16" s="11"/>
      <c r="J16" s="11"/>
      <c r="K16" s="11"/>
      <c r="L16" s="11"/>
      <c r="M16" s="11"/>
      <c r="N16" s="11"/>
      <c r="O16" s="11"/>
      <c r="P16" s="11"/>
      <c r="Q16" s="11"/>
      <c r="R16" s="11"/>
      <c r="S16" s="11"/>
      <c r="T16" s="11"/>
      <c r="U16" s="13"/>
      <c r="V16" s="13"/>
      <c r="W16" s="13"/>
      <c r="X16" s="13"/>
      <c r="Y16" s="13"/>
      <c r="Z16" s="13"/>
      <c r="AA16" s="13"/>
      <c r="AB16" s="13"/>
      <c r="AC16" s="13"/>
      <c r="AD16" s="13"/>
      <c r="AE16" s="13"/>
      <c r="AF16" s="13"/>
      <c r="AG16" s="13"/>
      <c r="AH16" s="13"/>
      <c r="AI16" s="13"/>
      <c r="AJ16" s="13"/>
      <c r="AK16" s="13"/>
      <c r="AL16" s="13"/>
      <c r="AM16" s="13"/>
      <c r="AN16" s="13"/>
      <c r="AO16" s="13"/>
      <c r="AP16" s="13"/>
      <c r="AQ16" s="13"/>
      <c r="AR16" s="13"/>
      <c r="AS16" s="13"/>
      <c r="AT16" s="13"/>
      <c r="AU16" s="13"/>
      <c r="AV16" s="13"/>
      <c r="AW16" s="13"/>
      <c r="AX16" s="13"/>
      <c r="AY16" s="13"/>
      <c r="AZ16" s="13"/>
      <c r="BA16" s="13"/>
      <c r="BB16" s="13"/>
      <c r="BC16" s="13"/>
      <c r="BD16" s="13"/>
      <c r="BE16" s="13"/>
      <c r="BF16" s="13"/>
      <c r="BG16" s="13"/>
      <c r="BH16" s="13"/>
      <c r="BI16" s="13"/>
      <c r="BJ16" s="13"/>
      <c r="BK16" s="13"/>
      <c r="BL16" s="13"/>
      <c r="BM16" s="13"/>
      <c r="BN16" s="13"/>
      <c r="BO16" s="13"/>
      <c r="BP16" s="13"/>
      <c r="BQ16" s="13"/>
      <c r="BR16" s="13"/>
      <c r="BS16" s="13"/>
      <c r="BT16" s="13"/>
      <c r="BU16" s="13"/>
    </row>
    <row r="17" spans="2:73" s="14" customFormat="1" ht="15.75" customHeight="1" x14ac:dyDescent="0.2">
      <c r="B17" s="268" t="s">
        <v>61</v>
      </c>
      <c r="C17" s="268"/>
      <c r="D17" s="16"/>
      <c r="E17" s="16"/>
      <c r="F17" s="16"/>
      <c r="G17" s="16"/>
      <c r="H17" s="16"/>
      <c r="I17" s="16"/>
      <c r="J17" s="16"/>
      <c r="K17" s="16"/>
      <c r="L17" s="16"/>
      <c r="M17" s="16"/>
      <c r="N17" s="16"/>
      <c r="O17" s="17"/>
      <c r="P17" s="17"/>
      <c r="Q17" s="17"/>
      <c r="R17" s="17"/>
      <c r="S17" s="17"/>
      <c r="T17" s="17"/>
      <c r="U17" s="13"/>
      <c r="V17" s="13"/>
      <c r="W17" s="13"/>
      <c r="X17" s="13"/>
      <c r="Y17" s="13"/>
      <c r="Z17" s="13"/>
      <c r="AA17" s="13"/>
      <c r="AB17" s="13"/>
      <c r="AC17" s="13"/>
      <c r="AD17" s="13"/>
      <c r="AE17" s="13"/>
      <c r="AF17" s="13"/>
      <c r="AG17" s="13"/>
      <c r="AH17" s="13"/>
      <c r="AI17" s="13"/>
      <c r="AJ17" s="13"/>
      <c r="AK17" s="13"/>
      <c r="AL17" s="13"/>
      <c r="AM17" s="13"/>
      <c r="AN17" s="13"/>
      <c r="AO17" s="13"/>
      <c r="AP17" s="13"/>
      <c r="AQ17" s="13"/>
      <c r="AR17" s="13"/>
      <c r="AS17" s="13"/>
      <c r="AT17" s="13"/>
      <c r="AU17" s="13"/>
      <c r="AV17" s="13"/>
      <c r="AW17" s="13"/>
      <c r="AX17" s="13"/>
      <c r="AY17" s="13"/>
      <c r="AZ17" s="13"/>
      <c r="BA17" s="13"/>
      <c r="BB17" s="13"/>
      <c r="BC17" s="13"/>
      <c r="BD17" s="13"/>
      <c r="BE17" s="13"/>
      <c r="BF17" s="13"/>
      <c r="BG17" s="13"/>
      <c r="BH17" s="13"/>
      <c r="BI17" s="13"/>
      <c r="BJ17" s="13"/>
      <c r="BK17" s="13"/>
      <c r="BL17" s="13"/>
      <c r="BM17" s="13"/>
      <c r="BN17" s="13"/>
      <c r="BO17" s="13"/>
      <c r="BP17" s="13"/>
      <c r="BQ17" s="13"/>
      <c r="BR17" s="13"/>
      <c r="BS17" s="13"/>
      <c r="BT17" s="13"/>
      <c r="BU17" s="13"/>
    </row>
    <row r="18" spans="2:73" s="14" customFormat="1" ht="12" customHeight="1" x14ac:dyDescent="0.2">
      <c r="B18" s="11"/>
      <c r="C18" s="11"/>
      <c r="D18" s="11"/>
      <c r="E18" s="11"/>
      <c r="F18" s="11"/>
      <c r="G18" s="11"/>
      <c r="H18" s="18"/>
      <c r="I18" s="18"/>
      <c r="J18" s="18"/>
      <c r="K18" s="18"/>
      <c r="L18" s="18"/>
      <c r="M18" s="18"/>
      <c r="N18" s="18"/>
      <c r="O18" s="18"/>
      <c r="P18" s="18"/>
      <c r="Q18" s="18"/>
      <c r="R18" s="18"/>
      <c r="S18" s="18"/>
      <c r="T18" s="18"/>
      <c r="U18" s="13"/>
      <c r="V18" s="13"/>
      <c r="W18" s="13"/>
      <c r="X18" s="13"/>
      <c r="Y18" s="13"/>
      <c r="Z18" s="13"/>
      <c r="AA18" s="13"/>
      <c r="AB18" s="13"/>
      <c r="AC18" s="13"/>
      <c r="AD18" s="13"/>
      <c r="AE18" s="13"/>
      <c r="AF18" s="13"/>
      <c r="AG18" s="13"/>
      <c r="AH18" s="13"/>
      <c r="AI18" s="13"/>
      <c r="AJ18" s="13"/>
      <c r="AK18" s="13"/>
      <c r="AL18" s="13"/>
      <c r="AM18" s="13"/>
      <c r="AN18" s="13"/>
      <c r="AO18" s="13"/>
      <c r="AP18" s="13"/>
      <c r="AQ18" s="13"/>
      <c r="AR18" s="13"/>
      <c r="AS18" s="13"/>
      <c r="AT18" s="13"/>
      <c r="AU18" s="13"/>
      <c r="AV18" s="13"/>
      <c r="AW18" s="13"/>
      <c r="AX18" s="13"/>
      <c r="AY18" s="13"/>
      <c r="AZ18" s="13"/>
      <c r="BA18" s="13"/>
      <c r="BB18" s="13"/>
      <c r="BC18" s="13"/>
      <c r="BD18" s="13"/>
      <c r="BE18" s="13"/>
      <c r="BF18" s="13"/>
      <c r="BG18" s="13"/>
      <c r="BH18" s="13"/>
      <c r="BI18" s="13"/>
      <c r="BJ18" s="13"/>
      <c r="BK18" s="13"/>
      <c r="BL18" s="13"/>
      <c r="BM18" s="13"/>
      <c r="BN18" s="13"/>
      <c r="BO18" s="13"/>
      <c r="BP18" s="13"/>
      <c r="BQ18" s="13"/>
      <c r="BR18" s="13"/>
      <c r="BS18" s="13"/>
      <c r="BT18" s="13"/>
      <c r="BU18" s="13"/>
    </row>
    <row r="19" spans="2:73" s="14" customFormat="1" ht="18.95" customHeight="1" x14ac:dyDescent="0.2">
      <c r="B19" s="298" t="s">
        <v>0</v>
      </c>
      <c r="C19" s="301" t="s">
        <v>32</v>
      </c>
      <c r="D19" s="301" t="s">
        <v>33</v>
      </c>
      <c r="E19" s="301" t="s">
        <v>34</v>
      </c>
      <c r="F19" s="301" t="s">
        <v>2</v>
      </c>
      <c r="G19" s="301" t="s">
        <v>35</v>
      </c>
      <c r="H19" s="301" t="s">
        <v>6</v>
      </c>
      <c r="I19" s="307" t="s">
        <v>54</v>
      </c>
      <c r="J19" s="310" t="s">
        <v>60</v>
      </c>
      <c r="K19" s="311"/>
      <c r="L19" s="311"/>
      <c r="M19" s="312"/>
      <c r="N19" s="18"/>
      <c r="O19" s="18"/>
      <c r="P19" s="18"/>
      <c r="Q19" s="18"/>
      <c r="R19" s="18"/>
      <c r="S19" s="18"/>
      <c r="T19" s="18"/>
      <c r="U19" s="13"/>
      <c r="V19" s="13"/>
      <c r="W19" s="13"/>
      <c r="X19" s="13"/>
      <c r="Y19" s="13"/>
      <c r="Z19" s="13"/>
      <c r="AA19" s="13"/>
      <c r="AB19" s="13"/>
      <c r="AC19" s="13"/>
      <c r="AD19" s="13"/>
      <c r="AE19" s="13"/>
      <c r="AF19" s="13"/>
      <c r="AG19" s="13"/>
      <c r="AH19" s="13"/>
      <c r="AI19" s="13"/>
      <c r="AJ19" s="13"/>
      <c r="AK19" s="13"/>
      <c r="AL19" s="13"/>
      <c r="AM19" s="13"/>
      <c r="AN19" s="13"/>
      <c r="AO19" s="13"/>
      <c r="AP19" s="13"/>
      <c r="AQ19" s="13"/>
      <c r="AR19" s="13"/>
      <c r="AS19" s="13"/>
      <c r="AT19" s="13"/>
      <c r="AU19" s="13"/>
      <c r="AV19" s="13"/>
      <c r="AW19" s="13"/>
      <c r="AX19" s="13"/>
      <c r="AY19" s="13"/>
      <c r="AZ19" s="13"/>
      <c r="BA19" s="13"/>
      <c r="BB19" s="13"/>
      <c r="BC19" s="13"/>
      <c r="BD19" s="13"/>
      <c r="BE19" s="13"/>
      <c r="BF19" s="13"/>
      <c r="BG19" s="13"/>
      <c r="BH19" s="13"/>
      <c r="BI19" s="13"/>
      <c r="BJ19" s="13"/>
      <c r="BK19" s="13"/>
      <c r="BL19" s="13"/>
      <c r="BM19" s="13"/>
      <c r="BN19" s="13"/>
      <c r="BO19" s="13"/>
      <c r="BP19" s="13"/>
      <c r="BQ19" s="13"/>
      <c r="BR19" s="13"/>
      <c r="BS19" s="13"/>
      <c r="BT19" s="13"/>
      <c r="BU19" s="13"/>
    </row>
    <row r="20" spans="2:73" s="14" customFormat="1" ht="18.95" customHeight="1" x14ac:dyDescent="0.2">
      <c r="B20" s="299"/>
      <c r="C20" s="302"/>
      <c r="D20" s="302"/>
      <c r="E20" s="302"/>
      <c r="F20" s="302"/>
      <c r="G20" s="302"/>
      <c r="H20" s="302"/>
      <c r="I20" s="308"/>
      <c r="J20" s="310" t="s">
        <v>41</v>
      </c>
      <c r="K20" s="312"/>
      <c r="L20" s="311" t="s">
        <v>42</v>
      </c>
      <c r="M20" s="312"/>
      <c r="N20" s="18"/>
      <c r="O20" s="18"/>
      <c r="P20" s="18"/>
      <c r="Q20" s="18"/>
      <c r="R20" s="18"/>
      <c r="S20" s="18"/>
      <c r="T20" s="18"/>
      <c r="U20" s="13"/>
      <c r="V20" s="13"/>
      <c r="W20" s="13"/>
      <c r="X20" s="13"/>
      <c r="Y20" s="13"/>
      <c r="Z20" s="13"/>
      <c r="AA20" s="13"/>
      <c r="AB20" s="13"/>
      <c r="AC20" s="13"/>
      <c r="AD20" s="13"/>
      <c r="AE20" s="13"/>
      <c r="AF20" s="13"/>
      <c r="AG20" s="13"/>
      <c r="AH20" s="13"/>
      <c r="AI20" s="13"/>
      <c r="AJ20" s="13"/>
      <c r="AK20" s="13"/>
      <c r="AL20" s="13"/>
      <c r="AM20" s="13"/>
      <c r="AN20" s="13"/>
      <c r="AO20" s="13"/>
      <c r="AP20" s="13"/>
      <c r="AQ20" s="13"/>
      <c r="AR20" s="13"/>
      <c r="AS20" s="13"/>
      <c r="AT20" s="13"/>
      <c r="AU20" s="13"/>
      <c r="AV20" s="13"/>
      <c r="AW20" s="13"/>
      <c r="AX20" s="13"/>
      <c r="AY20" s="13"/>
      <c r="AZ20" s="13"/>
      <c r="BA20" s="13"/>
      <c r="BB20" s="13"/>
      <c r="BC20" s="13"/>
      <c r="BD20" s="13"/>
      <c r="BE20" s="13"/>
      <c r="BF20" s="13"/>
      <c r="BG20" s="13"/>
      <c r="BH20" s="13"/>
      <c r="BI20" s="13"/>
      <c r="BJ20" s="13"/>
      <c r="BK20" s="13"/>
      <c r="BL20" s="13"/>
      <c r="BM20" s="13"/>
      <c r="BN20" s="13"/>
      <c r="BO20" s="13"/>
      <c r="BP20" s="13"/>
      <c r="BQ20" s="13"/>
      <c r="BR20" s="13"/>
      <c r="BS20" s="13"/>
      <c r="BT20" s="13"/>
      <c r="BU20" s="13"/>
    </row>
    <row r="21" spans="2:73" ht="18.95" customHeight="1" x14ac:dyDescent="0.2">
      <c r="B21" s="300"/>
      <c r="C21" s="303"/>
      <c r="D21" s="303"/>
      <c r="E21" s="303"/>
      <c r="F21" s="303"/>
      <c r="G21" s="303"/>
      <c r="H21" s="303"/>
      <c r="I21" s="309"/>
      <c r="J21" s="38" t="s">
        <v>58</v>
      </c>
      <c r="K21" s="19" t="s">
        <v>59</v>
      </c>
      <c r="L21" s="19" t="s">
        <v>58</v>
      </c>
      <c r="M21" s="19" t="s">
        <v>59</v>
      </c>
    </row>
    <row r="22" spans="2:73" x14ac:dyDescent="0.2">
      <c r="B22" s="112"/>
      <c r="C22" s="112"/>
      <c r="D22" s="112"/>
      <c r="E22" s="112"/>
      <c r="F22" s="112"/>
      <c r="G22" s="112"/>
      <c r="H22" s="112"/>
      <c r="I22" s="112"/>
      <c r="J22" s="112"/>
      <c r="K22" s="112"/>
      <c r="L22" s="112"/>
      <c r="M22" s="112"/>
      <c r="N22" s="23"/>
    </row>
    <row r="23" spans="2:73" ht="5.0999999999999996" customHeight="1" x14ac:dyDescent="0.2">
      <c r="B23" s="21"/>
      <c r="C23" s="21"/>
      <c r="D23" s="22"/>
      <c r="E23" s="22"/>
      <c r="F23" s="22"/>
      <c r="G23" s="22"/>
      <c r="H23" s="22"/>
      <c r="I23" s="22"/>
      <c r="J23" s="22"/>
      <c r="K23" s="22"/>
      <c r="L23" s="22"/>
      <c r="M23" s="22"/>
      <c r="N23" s="23"/>
    </row>
    <row r="24" spans="2:73" ht="15" customHeight="1" x14ac:dyDescent="0.2">
      <c r="B24" s="297" t="s">
        <v>17</v>
      </c>
      <c r="C24" s="297"/>
      <c r="D24" s="24">
        <f>SUM(D26:D1023)</f>
        <v>0</v>
      </c>
      <c r="E24" s="24">
        <f>SUM(E26:E1023)</f>
        <v>0</v>
      </c>
      <c r="F24" s="24">
        <f>SUM(F26:F1023)</f>
        <v>0</v>
      </c>
      <c r="G24" s="24">
        <f>SUM(G26:G1023)</f>
        <v>0</v>
      </c>
      <c r="H24" s="22"/>
      <c r="I24" s="24">
        <f>SUM(I26:I1023)</f>
        <v>0</v>
      </c>
      <c r="J24" s="24">
        <f>SUM(J26:J1023)</f>
        <v>0</v>
      </c>
      <c r="K24" s="40" t="str">
        <f>IF(ISERR(J24/I24),"",J24/I24)</f>
        <v/>
      </c>
      <c r="L24" s="24">
        <f>SUM(L26:L1023)</f>
        <v>0</v>
      </c>
      <c r="M24" s="40" t="str">
        <f>IF(ISERR(L24/I24),"",L24/I24)</f>
        <v/>
      </c>
      <c r="P24" s="39"/>
    </row>
    <row r="25" spans="2:73" ht="5.0999999999999996" customHeight="1" x14ac:dyDescent="0.2">
      <c r="B25" s="21"/>
      <c r="C25" s="21"/>
      <c r="D25" s="22"/>
      <c r="E25" s="22"/>
      <c r="F25" s="22"/>
      <c r="G25" s="22"/>
      <c r="H25" s="22"/>
      <c r="I25" s="22"/>
      <c r="J25" s="22"/>
      <c r="K25" s="22"/>
      <c r="L25" s="22"/>
      <c r="M25" s="22"/>
      <c r="N25" s="23"/>
    </row>
    <row r="26" spans="2:73" s="26" customFormat="1" ht="15" customHeight="1" x14ac:dyDescent="0.2">
      <c r="B26" s="29"/>
      <c r="C26" s="29"/>
      <c r="D26" s="30"/>
      <c r="E26" s="30"/>
      <c r="F26" s="30"/>
      <c r="G26" s="30"/>
      <c r="H26" s="30"/>
      <c r="I26" s="25"/>
      <c r="J26" s="25"/>
      <c r="K26" s="41"/>
      <c r="L26" s="25"/>
      <c r="M26" s="41"/>
    </row>
    <row r="27" spans="2:73" ht="15" customHeight="1" x14ac:dyDescent="0.2">
      <c r="B27" s="52"/>
      <c r="C27" s="52"/>
      <c r="D27" s="52"/>
      <c r="E27" s="52"/>
      <c r="F27" s="52"/>
      <c r="G27" s="52"/>
      <c r="H27" s="30"/>
      <c r="I27" s="25"/>
      <c r="J27" s="25"/>
      <c r="K27" s="41"/>
      <c r="L27" s="25"/>
      <c r="M27" s="41"/>
    </row>
    <row r="28" spans="2:73" ht="15" customHeight="1" x14ac:dyDescent="0.2">
      <c r="B28" s="29"/>
      <c r="C28" s="29"/>
      <c r="D28" s="30"/>
      <c r="E28" s="30"/>
      <c r="F28" s="30"/>
      <c r="G28" s="30"/>
      <c r="H28" s="30"/>
      <c r="I28" s="25"/>
      <c r="J28" s="25"/>
      <c r="K28" s="41"/>
      <c r="L28" s="25"/>
      <c r="M28" s="41"/>
    </row>
    <row r="29" spans="2:73" ht="15" customHeight="1" x14ac:dyDescent="0.2">
      <c r="B29" s="29"/>
      <c r="C29" s="29"/>
      <c r="D29" s="30"/>
      <c r="E29" s="30"/>
      <c r="F29" s="30"/>
      <c r="G29" s="30"/>
      <c r="H29" s="30"/>
      <c r="I29" s="25"/>
      <c r="J29" s="25"/>
      <c r="K29" s="41"/>
      <c r="L29" s="25"/>
      <c r="M29" s="41"/>
    </row>
    <row r="30" spans="2:73" ht="15" customHeight="1" x14ac:dyDescent="0.2">
      <c r="B30" s="29"/>
      <c r="C30" s="29"/>
      <c r="D30" s="30"/>
      <c r="E30" s="30"/>
      <c r="F30" s="30"/>
      <c r="G30" s="30"/>
      <c r="H30" s="30"/>
      <c r="I30" s="25"/>
      <c r="J30" s="25"/>
      <c r="K30" s="41"/>
      <c r="L30" s="25"/>
      <c r="M30" s="41"/>
    </row>
    <row r="31" spans="2:73" ht="15" customHeight="1" x14ac:dyDescent="0.2">
      <c r="B31" s="29"/>
      <c r="C31" s="29"/>
      <c r="D31" s="30"/>
      <c r="E31" s="30"/>
      <c r="F31" s="30"/>
      <c r="G31" s="30"/>
      <c r="H31" s="30"/>
      <c r="I31" s="25"/>
      <c r="J31" s="25"/>
      <c r="K31" s="41"/>
      <c r="L31" s="25"/>
      <c r="M31" s="41"/>
    </row>
    <row r="32" spans="2:73" ht="15" customHeight="1" x14ac:dyDescent="0.2">
      <c r="B32" s="29"/>
      <c r="C32" s="29"/>
      <c r="D32" s="30"/>
      <c r="E32" s="30"/>
      <c r="F32" s="30"/>
      <c r="G32" s="30"/>
      <c r="H32" s="30"/>
      <c r="I32" s="25"/>
      <c r="J32" s="25"/>
      <c r="K32" s="41"/>
      <c r="L32" s="25"/>
      <c r="M32" s="41"/>
    </row>
    <row r="33" spans="2:13" ht="15" customHeight="1" x14ac:dyDescent="0.2">
      <c r="B33" s="29"/>
      <c r="C33" s="29"/>
      <c r="D33" s="30"/>
      <c r="E33" s="30"/>
      <c r="F33" s="30"/>
      <c r="G33" s="30"/>
      <c r="H33" s="30"/>
      <c r="I33" s="25"/>
      <c r="J33" s="25"/>
      <c r="K33" s="41"/>
      <c r="L33" s="25"/>
      <c r="M33" s="41"/>
    </row>
    <row r="34" spans="2:13" ht="15" customHeight="1" x14ac:dyDescent="0.2">
      <c r="B34" s="29"/>
      <c r="C34" s="29"/>
      <c r="D34" s="30"/>
      <c r="E34" s="30"/>
      <c r="F34" s="30"/>
      <c r="G34" s="30"/>
      <c r="H34" s="30"/>
      <c r="I34" s="25"/>
      <c r="J34" s="25"/>
      <c r="K34" s="41"/>
      <c r="L34" s="25"/>
      <c r="M34" s="41"/>
    </row>
    <row r="35" spans="2:13" ht="15" customHeight="1" x14ac:dyDescent="0.2">
      <c r="B35" s="29"/>
      <c r="C35" s="29"/>
      <c r="D35" s="30"/>
      <c r="E35" s="30"/>
      <c r="F35" s="30"/>
      <c r="G35" s="30"/>
      <c r="H35" s="30"/>
      <c r="I35" s="25"/>
      <c r="J35" s="25"/>
      <c r="K35" s="41"/>
      <c r="L35" s="25"/>
      <c r="M35" s="41"/>
    </row>
    <row r="36" spans="2:13" ht="15" customHeight="1" x14ac:dyDescent="0.2">
      <c r="B36" s="29"/>
      <c r="C36" s="29"/>
      <c r="D36" s="30"/>
      <c r="E36" s="30"/>
      <c r="F36" s="30"/>
      <c r="G36" s="30"/>
      <c r="H36" s="30"/>
      <c r="I36" s="25"/>
      <c r="J36" s="25"/>
      <c r="K36" s="41"/>
      <c r="L36" s="25"/>
      <c r="M36" s="41"/>
    </row>
    <row r="37" spans="2:13" ht="15" customHeight="1" x14ac:dyDescent="0.2">
      <c r="B37" s="29"/>
      <c r="C37" s="29"/>
      <c r="D37" s="30"/>
      <c r="E37" s="30"/>
      <c r="F37" s="30"/>
      <c r="G37" s="30"/>
      <c r="H37" s="30"/>
      <c r="I37" s="25"/>
      <c r="J37" s="25"/>
      <c r="K37" s="41"/>
      <c r="L37" s="25"/>
      <c r="M37" s="41"/>
    </row>
    <row r="38" spans="2:13" ht="15" customHeight="1" x14ac:dyDescent="0.2">
      <c r="B38" s="29"/>
      <c r="C38" s="29"/>
      <c r="D38" s="30"/>
      <c r="E38" s="30"/>
      <c r="F38" s="30"/>
      <c r="G38" s="30"/>
      <c r="H38" s="30"/>
      <c r="I38" s="25"/>
      <c r="J38" s="25"/>
      <c r="K38" s="41"/>
      <c r="L38" s="25"/>
      <c r="M38" s="41"/>
    </row>
    <row r="39" spans="2:13" ht="15" customHeight="1" x14ac:dyDescent="0.2">
      <c r="B39" s="29"/>
      <c r="C39" s="29"/>
      <c r="D39" s="30"/>
      <c r="E39" s="30"/>
      <c r="F39" s="30"/>
      <c r="G39" s="30"/>
      <c r="H39" s="30"/>
      <c r="I39" s="25"/>
      <c r="J39" s="25"/>
      <c r="K39" s="41"/>
      <c r="L39" s="25"/>
      <c r="M39" s="41"/>
    </row>
    <row r="40" spans="2:13" ht="15" customHeight="1" x14ac:dyDescent="0.2">
      <c r="B40" s="29"/>
      <c r="C40" s="29"/>
      <c r="D40" s="30"/>
      <c r="E40" s="30"/>
      <c r="F40" s="30"/>
      <c r="G40" s="30"/>
      <c r="H40" s="30"/>
      <c r="I40" s="25"/>
      <c r="J40" s="25"/>
      <c r="K40" s="41"/>
      <c r="L40" s="25"/>
      <c r="M40" s="41"/>
    </row>
    <row r="41" spans="2:13" ht="15" customHeight="1" x14ac:dyDescent="0.2">
      <c r="B41" s="29"/>
      <c r="C41" s="29"/>
      <c r="D41" s="30"/>
      <c r="E41" s="30"/>
      <c r="F41" s="30"/>
      <c r="G41" s="30"/>
      <c r="H41" s="30"/>
      <c r="I41" s="25"/>
      <c r="J41" s="25"/>
      <c r="K41" s="41"/>
      <c r="L41" s="25"/>
      <c r="M41" s="41"/>
    </row>
    <row r="42" spans="2:13" ht="15" customHeight="1" x14ac:dyDescent="0.2">
      <c r="B42" s="29"/>
      <c r="C42" s="29"/>
      <c r="D42" s="30"/>
      <c r="E42" s="30"/>
      <c r="F42" s="30"/>
      <c r="G42" s="30"/>
      <c r="H42" s="30"/>
      <c r="I42" s="25"/>
      <c r="J42" s="25"/>
      <c r="K42" s="41"/>
      <c r="L42" s="25"/>
      <c r="M42" s="41"/>
    </row>
    <row r="43" spans="2:13" ht="15" customHeight="1" x14ac:dyDescent="0.2">
      <c r="B43" s="29"/>
      <c r="C43" s="29"/>
      <c r="D43" s="30"/>
      <c r="E43" s="30"/>
      <c r="F43" s="30"/>
      <c r="G43" s="30"/>
      <c r="H43" s="30"/>
      <c r="I43" s="25"/>
      <c r="J43" s="25"/>
      <c r="K43" s="41"/>
      <c r="L43" s="25"/>
      <c r="M43" s="41"/>
    </row>
    <row r="44" spans="2:13" ht="15" customHeight="1" x14ac:dyDescent="0.2">
      <c r="B44" s="29"/>
      <c r="C44" s="29"/>
      <c r="D44" s="30"/>
      <c r="E44" s="30"/>
      <c r="F44" s="30"/>
      <c r="G44" s="30"/>
      <c r="H44" s="30"/>
      <c r="I44" s="25"/>
      <c r="J44" s="25"/>
      <c r="K44" s="41"/>
      <c r="L44" s="25"/>
      <c r="M44" s="41"/>
    </row>
    <row r="45" spans="2:13" ht="15" customHeight="1" x14ac:dyDescent="0.2">
      <c r="B45" s="29"/>
      <c r="C45" s="29"/>
      <c r="D45" s="30"/>
      <c r="E45" s="30"/>
      <c r="F45" s="30"/>
      <c r="G45" s="30"/>
      <c r="H45" s="30"/>
      <c r="I45" s="25"/>
      <c r="J45" s="25"/>
      <c r="K45" s="41"/>
      <c r="L45" s="25"/>
      <c r="M45" s="41"/>
    </row>
    <row r="46" spans="2:13" ht="15" customHeight="1" x14ac:dyDescent="0.2">
      <c r="B46" s="29"/>
      <c r="C46" s="29"/>
      <c r="D46" s="30"/>
      <c r="E46" s="30"/>
      <c r="F46" s="30"/>
      <c r="G46" s="30"/>
      <c r="H46" s="30"/>
      <c r="I46" s="25"/>
      <c r="J46" s="25"/>
      <c r="K46" s="41"/>
      <c r="L46" s="25"/>
      <c r="M46" s="41"/>
    </row>
    <row r="47" spans="2:13" ht="15" customHeight="1" x14ac:dyDescent="0.2">
      <c r="B47" s="29"/>
      <c r="C47" s="29"/>
      <c r="D47" s="30"/>
      <c r="E47" s="30"/>
      <c r="F47" s="30"/>
      <c r="G47" s="30"/>
      <c r="H47" s="30"/>
      <c r="I47" s="25"/>
      <c r="J47" s="25"/>
      <c r="K47" s="41"/>
      <c r="L47" s="25"/>
      <c r="M47" s="41"/>
    </row>
    <row r="48" spans="2:13" ht="15" customHeight="1" x14ac:dyDescent="0.2">
      <c r="B48" s="29"/>
      <c r="C48" s="29"/>
      <c r="D48" s="30"/>
      <c r="E48" s="30"/>
      <c r="F48" s="30"/>
      <c r="G48" s="30"/>
      <c r="H48" s="30"/>
      <c r="I48" s="25"/>
      <c r="J48" s="25"/>
      <c r="K48" s="41"/>
      <c r="L48" s="25"/>
      <c r="M48" s="41"/>
    </row>
    <row r="49" spans="2:13" ht="15" customHeight="1" x14ac:dyDescent="0.2">
      <c r="B49" s="29"/>
      <c r="C49" s="29"/>
      <c r="D49" s="30"/>
      <c r="E49" s="30"/>
      <c r="F49" s="30"/>
      <c r="G49" s="30"/>
      <c r="H49" s="30"/>
      <c r="I49" s="25"/>
      <c r="J49" s="25"/>
      <c r="K49" s="41"/>
      <c r="L49" s="25"/>
      <c r="M49" s="41"/>
    </row>
    <row r="50" spans="2:13" ht="15" customHeight="1" x14ac:dyDescent="0.2">
      <c r="B50" s="29"/>
      <c r="C50" s="29"/>
      <c r="D50" s="30"/>
      <c r="E50" s="30"/>
      <c r="F50" s="30"/>
      <c r="G50" s="30"/>
      <c r="H50" s="30"/>
      <c r="I50" s="25"/>
      <c r="J50" s="25"/>
      <c r="K50" s="41"/>
      <c r="L50" s="25"/>
      <c r="M50" s="41"/>
    </row>
    <row r="51" spans="2:13" ht="15" customHeight="1" x14ac:dyDescent="0.2">
      <c r="B51" s="29"/>
      <c r="C51" s="29"/>
      <c r="D51" s="30"/>
      <c r="E51" s="30"/>
      <c r="F51" s="30"/>
      <c r="G51" s="30"/>
      <c r="H51" s="30"/>
      <c r="I51" s="25"/>
      <c r="J51" s="25"/>
      <c r="K51" s="41"/>
      <c r="L51" s="25"/>
      <c r="M51" s="41"/>
    </row>
    <row r="52" spans="2:13" ht="15" customHeight="1" x14ac:dyDescent="0.2">
      <c r="B52" s="29"/>
      <c r="C52" s="29"/>
      <c r="D52" s="30"/>
      <c r="E52" s="30"/>
      <c r="F52" s="30"/>
      <c r="G52" s="30"/>
      <c r="H52" s="30"/>
      <c r="I52" s="25"/>
      <c r="J52" s="25"/>
      <c r="K52" s="41"/>
      <c r="L52" s="25"/>
      <c r="M52" s="41"/>
    </row>
    <row r="53" spans="2:13" ht="15" customHeight="1" x14ac:dyDescent="0.2">
      <c r="B53" s="29"/>
      <c r="C53" s="29"/>
      <c r="D53" s="30"/>
      <c r="E53" s="30"/>
      <c r="F53" s="30"/>
      <c r="G53" s="30"/>
      <c r="H53" s="30"/>
      <c r="I53" s="25"/>
      <c r="J53" s="25"/>
      <c r="K53" s="41"/>
      <c r="L53" s="25"/>
      <c r="M53" s="41"/>
    </row>
    <row r="54" spans="2:13" ht="15" customHeight="1" x14ac:dyDescent="0.2">
      <c r="B54" s="29"/>
      <c r="C54" s="29"/>
      <c r="D54" s="30"/>
      <c r="E54" s="30"/>
      <c r="F54" s="30"/>
      <c r="G54" s="30"/>
      <c r="H54" s="30"/>
      <c r="I54" s="25"/>
      <c r="J54" s="25"/>
      <c r="K54" s="41"/>
      <c r="L54" s="25"/>
      <c r="M54" s="41"/>
    </row>
    <row r="55" spans="2:13" ht="15" customHeight="1" x14ac:dyDescent="0.2">
      <c r="B55" s="29"/>
      <c r="C55" s="29"/>
      <c r="D55" s="30"/>
      <c r="E55" s="30"/>
      <c r="F55" s="30"/>
      <c r="G55" s="30"/>
      <c r="H55" s="30"/>
      <c r="I55" s="25"/>
      <c r="J55" s="25"/>
      <c r="K55" s="41"/>
      <c r="L55" s="25"/>
      <c r="M55" s="41"/>
    </row>
    <row r="56" spans="2:13" ht="15" customHeight="1" x14ac:dyDescent="0.2">
      <c r="B56" s="29"/>
      <c r="C56" s="29"/>
      <c r="D56" s="30"/>
      <c r="E56" s="30"/>
      <c r="F56" s="30"/>
      <c r="G56" s="30"/>
      <c r="H56" s="30"/>
      <c r="I56" s="25"/>
      <c r="J56" s="25"/>
      <c r="K56" s="41"/>
      <c r="L56" s="25"/>
      <c r="M56" s="41"/>
    </row>
    <row r="57" spans="2:13" ht="15" customHeight="1" x14ac:dyDescent="0.2">
      <c r="B57" s="29"/>
      <c r="C57" s="29"/>
      <c r="D57" s="30"/>
      <c r="E57" s="30"/>
      <c r="F57" s="30"/>
      <c r="G57" s="30"/>
      <c r="H57" s="30"/>
      <c r="I57" s="25"/>
      <c r="J57" s="25"/>
      <c r="K57" s="41"/>
      <c r="L57" s="25"/>
      <c r="M57" s="41"/>
    </row>
    <row r="58" spans="2:13" ht="15" customHeight="1" x14ac:dyDescent="0.2">
      <c r="B58" s="29"/>
      <c r="C58" s="29"/>
      <c r="D58" s="30"/>
      <c r="E58" s="30"/>
      <c r="F58" s="30"/>
      <c r="G58" s="30"/>
      <c r="H58" s="30"/>
      <c r="I58" s="25"/>
      <c r="J58" s="25"/>
      <c r="K58" s="41"/>
      <c r="L58" s="25"/>
      <c r="M58" s="41"/>
    </row>
    <row r="59" spans="2:13" ht="15" customHeight="1" x14ac:dyDescent="0.2">
      <c r="B59" s="29"/>
      <c r="C59" s="29"/>
      <c r="D59" s="30"/>
      <c r="E59" s="30"/>
      <c r="F59" s="30"/>
      <c r="G59" s="30"/>
      <c r="H59" s="30"/>
      <c r="I59" s="25"/>
      <c r="J59" s="25"/>
      <c r="K59" s="41"/>
      <c r="L59" s="25"/>
      <c r="M59" s="41"/>
    </row>
    <row r="60" spans="2:13" ht="15" customHeight="1" x14ac:dyDescent="0.2">
      <c r="B60" s="29"/>
      <c r="C60" s="29"/>
      <c r="D60" s="30"/>
      <c r="E60" s="30"/>
      <c r="F60" s="30"/>
      <c r="G60" s="30"/>
      <c r="H60" s="30"/>
      <c r="I60" s="25"/>
      <c r="J60" s="25"/>
      <c r="K60" s="41"/>
      <c r="L60" s="25"/>
      <c r="M60" s="41"/>
    </row>
    <row r="61" spans="2:13" ht="15" customHeight="1" x14ac:dyDescent="0.2">
      <c r="B61" s="29"/>
      <c r="C61" s="29"/>
      <c r="D61" s="30"/>
      <c r="E61" s="30"/>
      <c r="F61" s="30"/>
      <c r="G61" s="30"/>
      <c r="H61" s="30"/>
      <c r="I61" s="25"/>
      <c r="J61" s="25"/>
      <c r="K61" s="41"/>
      <c r="L61" s="25"/>
      <c r="M61" s="41"/>
    </row>
    <row r="62" spans="2:13" ht="15" customHeight="1" x14ac:dyDescent="0.2">
      <c r="B62" s="29"/>
      <c r="C62" s="29"/>
      <c r="D62" s="30"/>
      <c r="E62" s="30"/>
      <c r="F62" s="30"/>
      <c r="G62" s="30"/>
      <c r="H62" s="30"/>
      <c r="I62" s="25"/>
      <c r="J62" s="25"/>
      <c r="K62" s="41"/>
      <c r="L62" s="25"/>
      <c r="M62" s="41"/>
    </row>
    <row r="63" spans="2:13" ht="15" customHeight="1" x14ac:dyDescent="0.2">
      <c r="B63" s="29"/>
      <c r="C63" s="29"/>
      <c r="D63" s="30"/>
      <c r="E63" s="30"/>
      <c r="F63" s="30"/>
      <c r="G63" s="30"/>
      <c r="H63" s="30"/>
      <c r="I63" s="25"/>
      <c r="J63" s="25"/>
      <c r="K63" s="41"/>
      <c r="L63" s="25"/>
      <c r="M63" s="41"/>
    </row>
    <row r="64" spans="2:13" ht="15" customHeight="1" x14ac:dyDescent="0.2">
      <c r="B64" s="29"/>
      <c r="C64" s="29"/>
      <c r="D64" s="30"/>
      <c r="E64" s="30"/>
      <c r="F64" s="30"/>
      <c r="G64" s="30"/>
      <c r="H64" s="30"/>
      <c r="I64" s="25"/>
      <c r="J64" s="25"/>
      <c r="K64" s="41"/>
      <c r="L64" s="25"/>
      <c r="M64" s="41"/>
    </row>
    <row r="65" spans="2:13" ht="15" customHeight="1" x14ac:dyDescent="0.2">
      <c r="B65" s="29"/>
      <c r="C65" s="29"/>
      <c r="D65" s="30"/>
      <c r="E65" s="30"/>
      <c r="F65" s="30"/>
      <c r="G65" s="30"/>
      <c r="H65" s="30"/>
      <c r="I65" s="25"/>
      <c r="J65" s="25"/>
      <c r="K65" s="41"/>
      <c r="L65" s="25"/>
      <c r="M65" s="41"/>
    </row>
    <row r="66" spans="2:13" ht="15" customHeight="1" x14ac:dyDescent="0.2">
      <c r="B66" s="29"/>
      <c r="C66" s="29"/>
      <c r="D66" s="30"/>
      <c r="E66" s="30"/>
      <c r="F66" s="30"/>
      <c r="G66" s="30"/>
      <c r="H66" s="30"/>
      <c r="I66" s="25"/>
      <c r="J66" s="25"/>
      <c r="K66" s="41"/>
      <c r="L66" s="25"/>
      <c r="M66" s="41"/>
    </row>
    <row r="67" spans="2:13" ht="15" customHeight="1" x14ac:dyDescent="0.2">
      <c r="B67" s="29"/>
      <c r="C67" s="29"/>
      <c r="D67" s="30"/>
      <c r="E67" s="30"/>
      <c r="F67" s="30"/>
      <c r="G67" s="30"/>
      <c r="H67" s="30"/>
      <c r="I67" s="25"/>
      <c r="J67" s="25"/>
      <c r="K67" s="41"/>
      <c r="L67" s="25"/>
      <c r="M67" s="41"/>
    </row>
    <row r="68" spans="2:13" ht="15" customHeight="1" x14ac:dyDescent="0.2">
      <c r="B68" s="29"/>
      <c r="C68" s="29"/>
      <c r="D68" s="30"/>
      <c r="E68" s="30"/>
      <c r="F68" s="30"/>
      <c r="G68" s="30"/>
      <c r="H68" s="30"/>
      <c r="I68" s="25"/>
      <c r="J68" s="25"/>
      <c r="K68" s="41"/>
      <c r="L68" s="25"/>
      <c r="M68" s="41"/>
    </row>
    <row r="69" spans="2:13" ht="15" customHeight="1" x14ac:dyDescent="0.2">
      <c r="B69" s="29"/>
      <c r="C69" s="29"/>
      <c r="D69" s="30"/>
      <c r="E69" s="30"/>
      <c r="F69" s="30"/>
      <c r="G69" s="30"/>
      <c r="H69" s="30"/>
      <c r="I69" s="25"/>
      <c r="J69" s="25"/>
      <c r="K69" s="41"/>
      <c r="L69" s="25"/>
      <c r="M69" s="41"/>
    </row>
    <row r="70" spans="2:13" ht="15" customHeight="1" x14ac:dyDescent="0.2">
      <c r="B70" s="29"/>
      <c r="C70" s="29"/>
      <c r="D70" s="30"/>
      <c r="E70" s="30"/>
      <c r="F70" s="30"/>
      <c r="G70" s="30"/>
      <c r="H70" s="30"/>
      <c r="I70" s="25"/>
      <c r="J70" s="25"/>
      <c r="K70" s="41"/>
      <c r="L70" s="25"/>
      <c r="M70" s="41"/>
    </row>
    <row r="71" spans="2:13" ht="15" customHeight="1" x14ac:dyDescent="0.2">
      <c r="B71" s="29"/>
      <c r="C71" s="29"/>
      <c r="D71" s="30"/>
      <c r="E71" s="30"/>
      <c r="F71" s="30"/>
      <c r="G71" s="30"/>
      <c r="H71" s="30"/>
      <c r="I71" s="25"/>
      <c r="J71" s="25"/>
      <c r="K71" s="41"/>
      <c r="L71" s="25"/>
      <c r="M71" s="41"/>
    </row>
    <row r="72" spans="2:13" ht="15" customHeight="1" x14ac:dyDescent="0.2">
      <c r="B72" s="29"/>
      <c r="C72" s="29"/>
      <c r="D72" s="30"/>
      <c r="E72" s="30"/>
      <c r="F72" s="30"/>
      <c r="G72" s="30"/>
      <c r="H72" s="30"/>
      <c r="I72" s="25"/>
      <c r="J72" s="25"/>
      <c r="K72" s="41"/>
      <c r="L72" s="25"/>
      <c r="M72" s="41"/>
    </row>
    <row r="73" spans="2:13" ht="15" customHeight="1" x14ac:dyDescent="0.2">
      <c r="B73" s="29"/>
      <c r="C73" s="29"/>
      <c r="D73" s="30"/>
      <c r="E73" s="30"/>
      <c r="F73" s="30"/>
      <c r="G73" s="30"/>
      <c r="H73" s="30"/>
      <c r="I73" s="25"/>
      <c r="J73" s="25"/>
      <c r="K73" s="41"/>
      <c r="L73" s="25"/>
      <c r="M73" s="41"/>
    </row>
    <row r="74" spans="2:13" ht="15" customHeight="1" x14ac:dyDescent="0.2">
      <c r="B74" s="29"/>
      <c r="C74" s="29"/>
      <c r="D74" s="30"/>
      <c r="E74" s="30"/>
      <c r="F74" s="30"/>
      <c r="G74" s="30"/>
      <c r="H74" s="30"/>
      <c r="I74" s="25"/>
      <c r="J74" s="25"/>
      <c r="K74" s="41"/>
      <c r="L74" s="25"/>
      <c r="M74" s="41"/>
    </row>
    <row r="75" spans="2:13" ht="15" customHeight="1" x14ac:dyDescent="0.2">
      <c r="B75" s="29"/>
      <c r="C75" s="29"/>
      <c r="D75" s="30"/>
      <c r="E75" s="30"/>
      <c r="F75" s="30"/>
      <c r="G75" s="30"/>
      <c r="H75" s="30"/>
      <c r="I75" s="25"/>
      <c r="J75" s="25"/>
      <c r="K75" s="41"/>
      <c r="L75" s="25"/>
      <c r="M75" s="41"/>
    </row>
    <row r="76" spans="2:13" ht="15" customHeight="1" x14ac:dyDescent="0.2">
      <c r="B76" s="29"/>
      <c r="C76" s="29"/>
      <c r="D76" s="30"/>
      <c r="E76" s="30"/>
      <c r="F76" s="30"/>
      <c r="G76" s="30"/>
      <c r="H76" s="30"/>
      <c r="I76" s="25"/>
      <c r="J76" s="25"/>
      <c r="K76" s="41"/>
      <c r="L76" s="25"/>
      <c r="M76" s="41"/>
    </row>
    <row r="77" spans="2:13" ht="15" customHeight="1" x14ac:dyDescent="0.2">
      <c r="B77" s="29"/>
      <c r="C77" s="29"/>
      <c r="D77" s="30"/>
      <c r="E77" s="30"/>
      <c r="F77" s="30"/>
      <c r="G77" s="30"/>
      <c r="H77" s="30"/>
      <c r="I77" s="25"/>
      <c r="J77" s="25"/>
      <c r="K77" s="41"/>
      <c r="L77" s="25"/>
      <c r="M77" s="41"/>
    </row>
    <row r="78" spans="2:13" ht="15" customHeight="1" x14ac:dyDescent="0.2">
      <c r="B78" s="29"/>
      <c r="C78" s="29"/>
      <c r="D78" s="30"/>
      <c r="E78" s="30"/>
      <c r="F78" s="30"/>
      <c r="G78" s="30"/>
      <c r="H78" s="30"/>
      <c r="I78" s="25"/>
      <c r="J78" s="25"/>
      <c r="K78" s="41"/>
      <c r="L78" s="25"/>
      <c r="M78" s="41"/>
    </row>
    <row r="79" spans="2:13" ht="15" customHeight="1" x14ac:dyDescent="0.2">
      <c r="B79" s="29"/>
      <c r="C79" s="29"/>
      <c r="D79" s="30"/>
      <c r="E79" s="30"/>
      <c r="F79" s="30"/>
      <c r="G79" s="30"/>
      <c r="H79" s="30"/>
      <c r="I79" s="25"/>
      <c r="J79" s="25"/>
      <c r="K79" s="41"/>
      <c r="L79" s="25"/>
      <c r="M79" s="41"/>
    </row>
    <row r="80" spans="2:13" ht="15" customHeight="1" x14ac:dyDescent="0.2">
      <c r="B80" s="29"/>
      <c r="C80" s="29"/>
      <c r="D80" s="30"/>
      <c r="E80" s="30"/>
      <c r="F80" s="30"/>
      <c r="G80" s="30"/>
      <c r="H80" s="30"/>
      <c r="I80" s="25"/>
      <c r="J80" s="25"/>
      <c r="K80" s="41"/>
      <c r="L80" s="25"/>
      <c r="M80" s="41"/>
    </row>
    <row r="81" spans="2:13" ht="15" customHeight="1" x14ac:dyDescent="0.2">
      <c r="B81" s="29"/>
      <c r="C81" s="29"/>
      <c r="D81" s="30"/>
      <c r="E81" s="30"/>
      <c r="F81" s="30"/>
      <c r="G81" s="30"/>
      <c r="H81" s="30"/>
      <c r="I81" s="25"/>
      <c r="J81" s="25"/>
      <c r="K81" s="41"/>
      <c r="L81" s="25"/>
      <c r="M81" s="41"/>
    </row>
    <row r="82" spans="2:13" ht="15" customHeight="1" x14ac:dyDescent="0.2">
      <c r="B82" s="29"/>
      <c r="C82" s="29"/>
      <c r="D82" s="30"/>
      <c r="E82" s="30"/>
      <c r="F82" s="30"/>
      <c r="G82" s="30"/>
      <c r="H82" s="30"/>
      <c r="I82" s="25"/>
      <c r="J82" s="25"/>
      <c r="K82" s="41"/>
      <c r="L82" s="25"/>
      <c r="M82" s="41"/>
    </row>
    <row r="83" spans="2:13" ht="15" customHeight="1" x14ac:dyDescent="0.2">
      <c r="B83" s="29"/>
      <c r="C83" s="29"/>
      <c r="D83" s="30"/>
      <c r="E83" s="30"/>
      <c r="F83" s="30"/>
      <c r="G83" s="30"/>
      <c r="H83" s="30"/>
      <c r="I83" s="25"/>
      <c r="J83" s="25"/>
      <c r="K83" s="41"/>
      <c r="L83" s="25"/>
      <c r="M83" s="41"/>
    </row>
    <row r="84" spans="2:13" ht="15" customHeight="1" x14ac:dyDescent="0.2">
      <c r="B84" s="29"/>
      <c r="C84" s="29"/>
      <c r="D84" s="30"/>
      <c r="E84" s="30"/>
      <c r="F84" s="30"/>
      <c r="G84" s="30"/>
      <c r="H84" s="30"/>
      <c r="I84" s="25"/>
      <c r="J84" s="25"/>
      <c r="K84" s="41"/>
      <c r="L84" s="25"/>
      <c r="M84" s="41"/>
    </row>
    <row r="85" spans="2:13" ht="15" customHeight="1" x14ac:dyDescent="0.2">
      <c r="B85" s="29"/>
      <c r="C85" s="29"/>
      <c r="D85" s="30"/>
      <c r="E85" s="30"/>
      <c r="F85" s="30"/>
      <c r="G85" s="30"/>
      <c r="H85" s="30"/>
      <c r="I85" s="25"/>
      <c r="J85" s="25"/>
      <c r="K85" s="41"/>
      <c r="L85" s="25"/>
      <c r="M85" s="41"/>
    </row>
    <row r="86" spans="2:13" ht="15" customHeight="1" x14ac:dyDescent="0.2">
      <c r="B86" s="29"/>
      <c r="C86" s="29"/>
      <c r="D86" s="30"/>
      <c r="E86" s="30"/>
      <c r="F86" s="30"/>
      <c r="G86" s="30"/>
      <c r="H86" s="30"/>
      <c r="I86" s="25"/>
      <c r="J86" s="25"/>
      <c r="K86" s="41"/>
      <c r="L86" s="25"/>
      <c r="M86" s="41"/>
    </row>
    <row r="87" spans="2:13" ht="15" customHeight="1" x14ac:dyDescent="0.2">
      <c r="B87" s="29"/>
      <c r="C87" s="29"/>
      <c r="D87" s="30"/>
      <c r="E87" s="30"/>
      <c r="F87" s="30"/>
      <c r="G87" s="30"/>
      <c r="H87" s="30"/>
      <c r="I87" s="25"/>
      <c r="J87" s="25"/>
      <c r="K87" s="41"/>
      <c r="L87" s="25"/>
      <c r="M87" s="41"/>
    </row>
    <row r="88" spans="2:13" ht="15" customHeight="1" x14ac:dyDescent="0.2">
      <c r="B88" s="29"/>
      <c r="C88" s="29"/>
      <c r="D88" s="30"/>
      <c r="E88" s="30"/>
      <c r="F88" s="30"/>
      <c r="G88" s="30"/>
      <c r="H88" s="30"/>
      <c r="I88" s="25"/>
      <c r="J88" s="25"/>
      <c r="K88" s="41"/>
      <c r="L88" s="25"/>
      <c r="M88" s="41"/>
    </row>
    <row r="89" spans="2:13" ht="15" customHeight="1" x14ac:dyDescent="0.2">
      <c r="B89" s="29"/>
      <c r="C89" s="29"/>
      <c r="D89" s="30"/>
      <c r="E89" s="30"/>
      <c r="F89" s="30"/>
      <c r="G89" s="30"/>
      <c r="H89" s="30"/>
      <c r="I89" s="25"/>
      <c r="J89" s="25"/>
      <c r="K89" s="41"/>
      <c r="L89" s="25"/>
      <c r="M89" s="41"/>
    </row>
    <row r="90" spans="2:13" ht="15" customHeight="1" x14ac:dyDescent="0.2">
      <c r="B90" s="29"/>
      <c r="C90" s="29"/>
      <c r="D90" s="30"/>
      <c r="E90" s="30"/>
      <c r="F90" s="30"/>
      <c r="G90" s="30"/>
      <c r="H90" s="30"/>
      <c r="I90" s="25"/>
      <c r="J90" s="25"/>
      <c r="K90" s="41"/>
      <c r="L90" s="25"/>
      <c r="M90" s="41"/>
    </row>
    <row r="91" spans="2:13" ht="15" customHeight="1" x14ac:dyDescent="0.2">
      <c r="B91" s="29"/>
      <c r="C91" s="29"/>
      <c r="D91" s="30"/>
      <c r="E91" s="30"/>
      <c r="F91" s="30"/>
      <c r="G91" s="30"/>
      <c r="H91" s="30"/>
      <c r="I91" s="25"/>
      <c r="J91" s="25"/>
      <c r="K91" s="41"/>
      <c r="L91" s="25"/>
      <c r="M91" s="41"/>
    </row>
    <row r="92" spans="2:13" ht="15" customHeight="1" x14ac:dyDescent="0.2">
      <c r="B92" s="29"/>
      <c r="C92" s="29"/>
      <c r="D92" s="30"/>
      <c r="E92" s="30"/>
      <c r="F92" s="30"/>
      <c r="G92" s="30"/>
      <c r="H92" s="30"/>
      <c r="I92" s="25"/>
      <c r="J92" s="25"/>
      <c r="K92" s="41"/>
      <c r="L92" s="25"/>
      <c r="M92" s="41"/>
    </row>
    <row r="93" spans="2:13" ht="15" customHeight="1" x14ac:dyDescent="0.2">
      <c r="B93" s="29"/>
      <c r="C93" s="29"/>
      <c r="D93" s="30"/>
      <c r="E93" s="30"/>
      <c r="F93" s="30"/>
      <c r="G93" s="30"/>
      <c r="H93" s="30"/>
      <c r="I93" s="25"/>
      <c r="J93" s="25"/>
      <c r="K93" s="41"/>
      <c r="L93" s="25"/>
      <c r="M93" s="41"/>
    </row>
    <row r="94" spans="2:13" ht="15" customHeight="1" x14ac:dyDescent="0.2">
      <c r="B94" s="29"/>
      <c r="C94" s="29"/>
      <c r="D94" s="30"/>
      <c r="E94" s="30"/>
      <c r="F94" s="30"/>
      <c r="G94" s="30"/>
      <c r="H94" s="30"/>
      <c r="I94" s="25"/>
      <c r="J94" s="25"/>
      <c r="K94" s="41"/>
      <c r="L94" s="25"/>
      <c r="M94" s="41"/>
    </row>
    <row r="95" spans="2:13" ht="15" customHeight="1" x14ac:dyDescent="0.2">
      <c r="B95" s="29"/>
      <c r="C95" s="29"/>
      <c r="D95" s="30"/>
      <c r="E95" s="30"/>
      <c r="F95" s="30"/>
      <c r="G95" s="30"/>
      <c r="H95" s="30"/>
      <c r="I95" s="25"/>
      <c r="J95" s="25"/>
      <c r="K95" s="41"/>
      <c r="L95" s="25"/>
      <c r="M95" s="41"/>
    </row>
    <row r="96" spans="2:13" ht="15" customHeight="1" x14ac:dyDescent="0.2">
      <c r="B96" s="29"/>
      <c r="C96" s="29"/>
      <c r="D96" s="30"/>
      <c r="E96" s="30"/>
      <c r="F96" s="30"/>
      <c r="G96" s="30"/>
      <c r="H96" s="30"/>
      <c r="I96" s="25"/>
      <c r="J96" s="25"/>
      <c r="K96" s="41"/>
      <c r="L96" s="25"/>
      <c r="M96" s="41"/>
    </row>
    <row r="97" spans="2:13" ht="15" customHeight="1" x14ac:dyDescent="0.2">
      <c r="B97" s="29"/>
      <c r="C97" s="29"/>
      <c r="D97" s="30"/>
      <c r="E97" s="30"/>
      <c r="F97" s="30"/>
      <c r="G97" s="30"/>
      <c r="H97" s="30"/>
      <c r="I97" s="25"/>
      <c r="J97" s="25"/>
      <c r="K97" s="41"/>
      <c r="L97" s="25"/>
      <c r="M97" s="41"/>
    </row>
    <row r="98" spans="2:13" ht="15" customHeight="1" x14ac:dyDescent="0.2">
      <c r="B98" s="29"/>
      <c r="C98" s="29"/>
      <c r="D98" s="30"/>
      <c r="E98" s="30"/>
      <c r="F98" s="30"/>
      <c r="G98" s="30"/>
      <c r="H98" s="30"/>
      <c r="I98" s="25"/>
      <c r="J98" s="25"/>
      <c r="K98" s="41"/>
      <c r="L98" s="25"/>
      <c r="M98" s="41"/>
    </row>
    <row r="99" spans="2:13" ht="15" customHeight="1" x14ac:dyDescent="0.2">
      <c r="B99" s="29"/>
      <c r="C99" s="29"/>
      <c r="D99" s="30"/>
      <c r="E99" s="30"/>
      <c r="F99" s="30"/>
      <c r="G99" s="30"/>
      <c r="H99" s="30"/>
      <c r="I99" s="25"/>
      <c r="J99" s="25"/>
      <c r="K99" s="41"/>
      <c r="L99" s="25"/>
      <c r="M99" s="41"/>
    </row>
    <row r="100" spans="2:13" ht="15" customHeight="1" x14ac:dyDescent="0.2">
      <c r="B100" s="29"/>
      <c r="C100" s="29"/>
      <c r="D100" s="30"/>
      <c r="E100" s="30"/>
      <c r="F100" s="30"/>
      <c r="G100" s="30"/>
      <c r="H100" s="30"/>
      <c r="I100" s="25"/>
      <c r="J100" s="25"/>
      <c r="K100" s="41"/>
      <c r="L100" s="25"/>
      <c r="M100" s="41"/>
    </row>
    <row r="101" spans="2:13" ht="15" customHeight="1" x14ac:dyDescent="0.2">
      <c r="B101" s="29"/>
      <c r="C101" s="29"/>
      <c r="D101" s="30"/>
      <c r="E101" s="30"/>
      <c r="F101" s="30"/>
      <c r="G101" s="30"/>
      <c r="H101" s="30"/>
      <c r="I101" s="25"/>
      <c r="J101" s="25"/>
      <c r="K101" s="41"/>
      <c r="L101" s="25"/>
      <c r="M101" s="41"/>
    </row>
    <row r="102" spans="2:13" ht="15" customHeight="1" x14ac:dyDescent="0.2">
      <c r="B102" s="29"/>
      <c r="C102" s="29"/>
      <c r="D102" s="30"/>
      <c r="E102" s="30"/>
      <c r="F102" s="30"/>
      <c r="G102" s="30"/>
      <c r="H102" s="30"/>
      <c r="I102" s="25"/>
      <c r="J102" s="25"/>
      <c r="K102" s="41"/>
      <c r="L102" s="25"/>
      <c r="M102" s="41"/>
    </row>
    <row r="103" spans="2:13" ht="15" customHeight="1" x14ac:dyDescent="0.2">
      <c r="B103" s="29"/>
      <c r="C103" s="29"/>
      <c r="D103" s="30"/>
      <c r="E103" s="30"/>
      <c r="F103" s="30"/>
      <c r="G103" s="30"/>
      <c r="H103" s="30"/>
      <c r="I103" s="25"/>
      <c r="J103" s="25"/>
      <c r="K103" s="41"/>
      <c r="L103" s="25"/>
      <c r="M103" s="41"/>
    </row>
    <row r="104" spans="2:13" ht="15" customHeight="1" x14ac:dyDescent="0.2">
      <c r="B104" s="29"/>
      <c r="C104" s="29"/>
      <c r="D104" s="30"/>
      <c r="E104" s="30"/>
      <c r="F104" s="30"/>
      <c r="G104" s="30"/>
      <c r="H104" s="30"/>
      <c r="I104" s="25"/>
      <c r="J104" s="25"/>
      <c r="K104" s="41"/>
      <c r="L104" s="25"/>
      <c r="M104" s="41"/>
    </row>
    <row r="105" spans="2:13" ht="15" customHeight="1" x14ac:dyDescent="0.2">
      <c r="B105" s="29"/>
      <c r="C105" s="29"/>
      <c r="D105" s="30"/>
      <c r="E105" s="30"/>
      <c r="F105" s="30"/>
      <c r="G105" s="30"/>
      <c r="H105" s="30"/>
      <c r="I105" s="25"/>
      <c r="J105" s="25"/>
      <c r="K105" s="41"/>
      <c r="L105" s="25"/>
      <c r="M105" s="41"/>
    </row>
    <row r="106" spans="2:13" ht="15" customHeight="1" x14ac:dyDescent="0.2">
      <c r="B106" s="29"/>
      <c r="C106" s="29"/>
      <c r="D106" s="30"/>
      <c r="E106" s="30"/>
      <c r="F106" s="30"/>
      <c r="G106" s="30"/>
      <c r="H106" s="30"/>
      <c r="I106" s="25"/>
      <c r="J106" s="25"/>
      <c r="K106" s="41"/>
      <c r="L106" s="25"/>
      <c r="M106" s="41"/>
    </row>
    <row r="107" spans="2:13" ht="15" customHeight="1" x14ac:dyDescent="0.2">
      <c r="B107" s="29"/>
      <c r="C107" s="29"/>
      <c r="D107" s="30"/>
      <c r="E107" s="30"/>
      <c r="F107" s="30"/>
      <c r="G107" s="30"/>
      <c r="H107" s="30"/>
      <c r="I107" s="25"/>
      <c r="J107" s="25"/>
      <c r="K107" s="41"/>
      <c r="L107" s="25"/>
      <c r="M107" s="41"/>
    </row>
    <row r="108" spans="2:13" ht="15" customHeight="1" x14ac:dyDescent="0.2">
      <c r="B108" s="29"/>
      <c r="C108" s="29"/>
      <c r="D108" s="30"/>
      <c r="E108" s="30"/>
      <c r="F108" s="30"/>
      <c r="G108" s="30"/>
      <c r="H108" s="30"/>
      <c r="I108" s="25"/>
      <c r="J108" s="25"/>
      <c r="K108" s="41"/>
      <c r="L108" s="25"/>
      <c r="M108" s="41"/>
    </row>
    <row r="109" spans="2:13" ht="15" customHeight="1" x14ac:dyDescent="0.2">
      <c r="B109" s="29"/>
      <c r="C109" s="29"/>
      <c r="D109" s="30"/>
      <c r="E109" s="30"/>
      <c r="F109" s="30"/>
      <c r="G109" s="30"/>
      <c r="H109" s="30"/>
      <c r="I109" s="25"/>
      <c r="J109" s="25"/>
      <c r="K109" s="41"/>
      <c r="L109" s="25"/>
      <c r="M109" s="41"/>
    </row>
    <row r="110" spans="2:13" ht="15" customHeight="1" x14ac:dyDescent="0.2">
      <c r="B110" s="29"/>
      <c r="C110" s="29"/>
      <c r="D110" s="30"/>
      <c r="E110" s="30"/>
      <c r="F110" s="30"/>
      <c r="G110" s="30"/>
      <c r="H110" s="30"/>
      <c r="I110" s="25"/>
      <c r="J110" s="25"/>
      <c r="K110" s="41"/>
      <c r="L110" s="25"/>
      <c r="M110" s="41"/>
    </row>
    <row r="111" spans="2:13" ht="15" customHeight="1" x14ac:dyDescent="0.2">
      <c r="B111" s="29"/>
      <c r="C111" s="29"/>
      <c r="D111" s="30"/>
      <c r="E111" s="30"/>
      <c r="F111" s="30"/>
      <c r="G111" s="30"/>
      <c r="H111" s="30"/>
      <c r="I111" s="25"/>
      <c r="J111" s="25"/>
      <c r="K111" s="41"/>
      <c r="L111" s="25"/>
      <c r="M111" s="41"/>
    </row>
    <row r="112" spans="2:13" ht="15" customHeight="1" x14ac:dyDescent="0.2">
      <c r="B112" s="29"/>
      <c r="C112" s="29"/>
      <c r="D112" s="30"/>
      <c r="E112" s="30"/>
      <c r="F112" s="30"/>
      <c r="G112" s="30"/>
      <c r="H112" s="30"/>
      <c r="I112" s="25"/>
      <c r="J112" s="25"/>
      <c r="K112" s="41"/>
      <c r="L112" s="25"/>
      <c r="M112" s="41"/>
    </row>
    <row r="113" spans="2:13" ht="15" customHeight="1" x14ac:dyDescent="0.2">
      <c r="B113" s="29"/>
      <c r="C113" s="29"/>
      <c r="D113" s="30"/>
      <c r="E113" s="30"/>
      <c r="F113" s="30"/>
      <c r="G113" s="30"/>
      <c r="H113" s="30"/>
      <c r="I113" s="25"/>
      <c r="J113" s="25"/>
      <c r="K113" s="41"/>
      <c r="L113" s="25"/>
      <c r="M113" s="41"/>
    </row>
    <row r="114" spans="2:13" ht="15" customHeight="1" x14ac:dyDescent="0.2">
      <c r="B114" s="29"/>
      <c r="C114" s="29"/>
      <c r="D114" s="30"/>
      <c r="E114" s="30"/>
      <c r="F114" s="30"/>
      <c r="G114" s="30"/>
      <c r="H114" s="30"/>
      <c r="I114" s="25"/>
      <c r="J114" s="25"/>
      <c r="K114" s="41"/>
      <c r="L114" s="25"/>
      <c r="M114" s="41"/>
    </row>
    <row r="115" spans="2:13" ht="15" customHeight="1" x14ac:dyDescent="0.2">
      <c r="B115" s="29"/>
      <c r="C115" s="29"/>
      <c r="D115" s="30"/>
      <c r="E115" s="30"/>
      <c r="F115" s="30"/>
      <c r="G115" s="30"/>
      <c r="H115" s="30"/>
      <c r="I115" s="25"/>
      <c r="J115" s="25"/>
      <c r="K115" s="41"/>
      <c r="L115" s="25"/>
      <c r="M115" s="41"/>
    </row>
    <row r="116" spans="2:13" ht="15" customHeight="1" x14ac:dyDescent="0.2">
      <c r="B116" s="29"/>
      <c r="C116" s="29"/>
      <c r="D116" s="30"/>
      <c r="E116" s="30"/>
      <c r="F116" s="30"/>
      <c r="G116" s="30"/>
      <c r="H116" s="30"/>
      <c r="I116" s="25"/>
      <c r="J116" s="25"/>
      <c r="K116" s="41"/>
      <c r="L116" s="25"/>
      <c r="M116" s="41"/>
    </row>
    <row r="117" spans="2:13" ht="15" customHeight="1" x14ac:dyDescent="0.2">
      <c r="B117" s="29"/>
      <c r="C117" s="29"/>
      <c r="D117" s="30"/>
      <c r="E117" s="30"/>
      <c r="F117" s="30"/>
      <c r="G117" s="30"/>
      <c r="H117" s="30"/>
      <c r="I117" s="25"/>
      <c r="J117" s="25"/>
      <c r="K117" s="41"/>
      <c r="L117" s="25"/>
      <c r="M117" s="41"/>
    </row>
    <row r="118" spans="2:13" ht="15" customHeight="1" x14ac:dyDescent="0.2">
      <c r="B118" s="29"/>
      <c r="C118" s="29"/>
      <c r="D118" s="30"/>
      <c r="E118" s="30"/>
      <c r="F118" s="30"/>
      <c r="G118" s="30"/>
      <c r="H118" s="30"/>
      <c r="I118" s="25"/>
      <c r="J118" s="25"/>
      <c r="K118" s="41"/>
      <c r="L118" s="25"/>
      <c r="M118" s="41"/>
    </row>
    <row r="119" spans="2:13" ht="15" customHeight="1" x14ac:dyDescent="0.2">
      <c r="B119" s="29"/>
      <c r="C119" s="29"/>
      <c r="D119" s="30"/>
      <c r="E119" s="30"/>
      <c r="F119" s="30"/>
      <c r="G119" s="30"/>
      <c r="H119" s="30"/>
      <c r="I119" s="25"/>
      <c r="J119" s="25"/>
      <c r="K119" s="41"/>
      <c r="L119" s="25"/>
      <c r="M119" s="41"/>
    </row>
    <row r="120" spans="2:13" ht="15" customHeight="1" x14ac:dyDescent="0.2">
      <c r="B120" s="29"/>
      <c r="C120" s="29"/>
      <c r="D120" s="30"/>
      <c r="E120" s="30"/>
      <c r="F120" s="30"/>
      <c r="G120" s="30"/>
      <c r="H120" s="30"/>
      <c r="I120" s="25"/>
      <c r="J120" s="25"/>
      <c r="K120" s="41"/>
      <c r="L120" s="25"/>
      <c r="M120" s="41"/>
    </row>
    <row r="121" spans="2:13" ht="15" customHeight="1" x14ac:dyDescent="0.2">
      <c r="B121" s="29"/>
      <c r="C121" s="29"/>
      <c r="D121" s="30"/>
      <c r="E121" s="30"/>
      <c r="F121" s="30"/>
      <c r="G121" s="30"/>
      <c r="H121" s="30"/>
      <c r="I121" s="25"/>
      <c r="J121" s="25"/>
      <c r="K121" s="41"/>
      <c r="L121" s="25"/>
      <c r="M121" s="41"/>
    </row>
    <row r="122" spans="2:13" ht="15" customHeight="1" x14ac:dyDescent="0.2">
      <c r="B122" s="29"/>
      <c r="C122" s="29"/>
      <c r="D122" s="30"/>
      <c r="E122" s="30"/>
      <c r="F122" s="30"/>
      <c r="G122" s="30"/>
      <c r="H122" s="30"/>
      <c r="I122" s="25"/>
      <c r="J122" s="25"/>
      <c r="K122" s="41"/>
      <c r="L122" s="25"/>
      <c r="M122" s="41"/>
    </row>
    <row r="123" spans="2:13" ht="15" customHeight="1" x14ac:dyDescent="0.2">
      <c r="B123" s="29"/>
      <c r="C123" s="29"/>
      <c r="D123" s="30"/>
      <c r="E123" s="30"/>
      <c r="F123" s="30"/>
      <c r="G123" s="30"/>
      <c r="H123" s="30"/>
      <c r="I123" s="25"/>
      <c r="J123" s="25"/>
      <c r="K123" s="41"/>
      <c r="L123" s="25"/>
      <c r="M123" s="41"/>
    </row>
    <row r="124" spans="2:13" ht="15" customHeight="1" x14ac:dyDescent="0.2">
      <c r="B124" s="29"/>
      <c r="C124" s="29"/>
      <c r="D124" s="30"/>
      <c r="E124" s="30"/>
      <c r="F124" s="30"/>
      <c r="G124" s="30"/>
      <c r="H124" s="30"/>
      <c r="I124" s="25"/>
      <c r="J124" s="25"/>
      <c r="K124" s="41"/>
      <c r="L124" s="25"/>
      <c r="M124" s="41"/>
    </row>
    <row r="125" spans="2:13" ht="15" customHeight="1" x14ac:dyDescent="0.2">
      <c r="B125" s="29"/>
      <c r="C125" s="29"/>
      <c r="D125" s="30"/>
      <c r="E125" s="30"/>
      <c r="F125" s="30"/>
      <c r="G125" s="30"/>
      <c r="H125" s="30"/>
      <c r="I125" s="25"/>
      <c r="J125" s="25"/>
      <c r="K125" s="41"/>
      <c r="L125" s="25"/>
      <c r="M125" s="41"/>
    </row>
    <row r="126" spans="2:13" ht="15" customHeight="1" x14ac:dyDescent="0.2">
      <c r="B126" s="29"/>
      <c r="C126" s="29"/>
      <c r="D126" s="30"/>
      <c r="E126" s="30"/>
      <c r="F126" s="30"/>
      <c r="G126" s="30"/>
      <c r="H126" s="30"/>
      <c r="I126" s="25"/>
      <c r="J126" s="25"/>
      <c r="K126" s="41"/>
      <c r="L126" s="25"/>
      <c r="M126" s="41"/>
    </row>
    <row r="127" spans="2:13" ht="15" customHeight="1" x14ac:dyDescent="0.2">
      <c r="B127" s="29"/>
      <c r="C127" s="29"/>
      <c r="D127" s="30"/>
      <c r="E127" s="30"/>
      <c r="F127" s="30"/>
      <c r="G127" s="30"/>
      <c r="H127" s="30"/>
      <c r="I127" s="25"/>
      <c r="J127" s="25"/>
      <c r="K127" s="41"/>
      <c r="L127" s="25"/>
      <c r="M127" s="41"/>
    </row>
    <row r="128" spans="2:13" ht="15" customHeight="1" x14ac:dyDescent="0.2">
      <c r="B128" s="29"/>
      <c r="C128" s="29"/>
      <c r="D128" s="30"/>
      <c r="E128" s="30"/>
      <c r="F128" s="30"/>
      <c r="G128" s="30"/>
      <c r="H128" s="30"/>
      <c r="I128" s="25"/>
      <c r="J128" s="25"/>
      <c r="K128" s="41"/>
      <c r="L128" s="25"/>
      <c r="M128" s="41"/>
    </row>
    <row r="129" spans="2:13" ht="15" customHeight="1" x14ac:dyDescent="0.2">
      <c r="B129" s="29"/>
      <c r="C129" s="29"/>
      <c r="D129" s="30"/>
      <c r="E129" s="30"/>
      <c r="F129" s="30"/>
      <c r="G129" s="30"/>
      <c r="H129" s="30"/>
      <c r="I129" s="25"/>
      <c r="J129" s="25"/>
      <c r="K129" s="41"/>
      <c r="L129" s="25"/>
      <c r="M129" s="41"/>
    </row>
    <row r="130" spans="2:13" ht="15" customHeight="1" x14ac:dyDescent="0.2">
      <c r="B130" s="29"/>
      <c r="C130" s="29"/>
      <c r="D130" s="30"/>
      <c r="E130" s="30"/>
      <c r="F130" s="30"/>
      <c r="G130" s="30"/>
      <c r="H130" s="30"/>
      <c r="I130" s="25"/>
      <c r="J130" s="25"/>
      <c r="K130" s="41"/>
      <c r="L130" s="25"/>
      <c r="M130" s="41"/>
    </row>
    <row r="131" spans="2:13" ht="15" customHeight="1" x14ac:dyDescent="0.2">
      <c r="B131" s="29"/>
      <c r="C131" s="29"/>
      <c r="D131" s="30"/>
      <c r="E131" s="30"/>
      <c r="F131" s="30"/>
      <c r="G131" s="30"/>
      <c r="H131" s="30"/>
      <c r="I131" s="25"/>
      <c r="J131" s="25"/>
      <c r="K131" s="41"/>
      <c r="L131" s="25"/>
      <c r="M131" s="41"/>
    </row>
    <row r="132" spans="2:13" ht="15" customHeight="1" x14ac:dyDescent="0.2">
      <c r="B132" s="29"/>
      <c r="C132" s="29"/>
      <c r="D132" s="30"/>
      <c r="E132" s="30"/>
      <c r="F132" s="30"/>
      <c r="G132" s="30"/>
      <c r="H132" s="30"/>
      <c r="I132" s="25"/>
      <c r="J132" s="25"/>
      <c r="K132" s="41"/>
      <c r="L132" s="25"/>
      <c r="M132" s="41"/>
    </row>
    <row r="133" spans="2:13" ht="15" customHeight="1" x14ac:dyDescent="0.2">
      <c r="B133" s="29"/>
      <c r="C133" s="29"/>
      <c r="D133" s="30"/>
      <c r="E133" s="30"/>
      <c r="F133" s="30"/>
      <c r="G133" s="30"/>
      <c r="H133" s="30"/>
      <c r="I133" s="25"/>
      <c r="J133" s="25"/>
      <c r="K133" s="41"/>
      <c r="L133" s="25"/>
      <c r="M133" s="41"/>
    </row>
    <row r="134" spans="2:13" ht="15" customHeight="1" x14ac:dyDescent="0.2">
      <c r="B134" s="29"/>
      <c r="C134" s="29"/>
      <c r="D134" s="30"/>
      <c r="E134" s="30"/>
      <c r="F134" s="30"/>
      <c r="G134" s="30"/>
      <c r="H134" s="30"/>
      <c r="I134" s="25"/>
      <c r="J134" s="25"/>
      <c r="K134" s="41"/>
      <c r="L134" s="25"/>
      <c r="M134" s="41"/>
    </row>
    <row r="135" spans="2:13" ht="15" customHeight="1" x14ac:dyDescent="0.2">
      <c r="B135" s="29"/>
      <c r="C135" s="29"/>
      <c r="D135" s="30"/>
      <c r="E135" s="30"/>
      <c r="F135" s="30"/>
      <c r="G135" s="30"/>
      <c r="H135" s="30"/>
      <c r="I135" s="25"/>
      <c r="J135" s="25"/>
      <c r="K135" s="41"/>
      <c r="L135" s="25"/>
      <c r="M135" s="41"/>
    </row>
    <row r="136" spans="2:13" ht="15" customHeight="1" x14ac:dyDescent="0.2">
      <c r="B136" s="29"/>
      <c r="C136" s="29"/>
      <c r="D136" s="30"/>
      <c r="E136" s="30"/>
      <c r="F136" s="30"/>
      <c r="G136" s="30"/>
      <c r="H136" s="30"/>
      <c r="I136" s="25"/>
      <c r="J136" s="25"/>
      <c r="K136" s="41"/>
      <c r="L136" s="25"/>
      <c r="M136" s="41"/>
    </row>
    <row r="137" spans="2:13" ht="15" customHeight="1" x14ac:dyDescent="0.2">
      <c r="B137" s="29"/>
      <c r="C137" s="29"/>
      <c r="D137" s="30"/>
      <c r="E137" s="30"/>
      <c r="F137" s="30"/>
      <c r="G137" s="30"/>
      <c r="H137" s="30"/>
      <c r="I137" s="25"/>
      <c r="J137" s="25"/>
      <c r="K137" s="41"/>
      <c r="L137" s="25"/>
      <c r="M137" s="41"/>
    </row>
    <row r="138" spans="2:13" ht="15" customHeight="1" x14ac:dyDescent="0.2">
      <c r="B138" s="29"/>
      <c r="C138" s="29"/>
      <c r="D138" s="30"/>
      <c r="E138" s="30"/>
      <c r="F138" s="30"/>
      <c r="G138" s="30"/>
      <c r="H138" s="30"/>
      <c r="I138" s="25"/>
      <c r="J138" s="25"/>
      <c r="K138" s="41"/>
      <c r="L138" s="25"/>
      <c r="M138" s="41"/>
    </row>
    <row r="139" spans="2:13" ht="15" customHeight="1" x14ac:dyDescent="0.2">
      <c r="B139" s="29"/>
      <c r="C139" s="29"/>
      <c r="D139" s="30"/>
      <c r="E139" s="30"/>
      <c r="F139" s="30"/>
      <c r="G139" s="30"/>
      <c r="H139" s="30"/>
      <c r="I139" s="25"/>
      <c r="J139" s="25"/>
      <c r="K139" s="41"/>
      <c r="L139" s="25"/>
      <c r="M139" s="41"/>
    </row>
    <row r="140" spans="2:13" ht="15" customHeight="1" x14ac:dyDescent="0.2">
      <c r="B140" s="29"/>
      <c r="C140" s="29"/>
      <c r="D140" s="30"/>
      <c r="E140" s="30"/>
      <c r="F140" s="30"/>
      <c r="G140" s="30"/>
      <c r="H140" s="30"/>
      <c r="I140" s="25"/>
      <c r="J140" s="25"/>
      <c r="K140" s="41"/>
      <c r="L140" s="25"/>
      <c r="M140" s="41"/>
    </row>
    <row r="141" spans="2:13" ht="15" customHeight="1" x14ac:dyDescent="0.2">
      <c r="B141" s="29"/>
      <c r="C141" s="29"/>
      <c r="D141" s="30"/>
      <c r="E141" s="30"/>
      <c r="F141" s="30"/>
      <c r="G141" s="30"/>
      <c r="H141" s="30"/>
      <c r="I141" s="25"/>
      <c r="J141" s="25"/>
      <c r="K141" s="41"/>
      <c r="L141" s="25"/>
      <c r="M141" s="41"/>
    </row>
    <row r="142" spans="2:13" ht="15" customHeight="1" x14ac:dyDescent="0.2">
      <c r="B142" s="29"/>
      <c r="C142" s="29"/>
      <c r="D142" s="30"/>
      <c r="E142" s="30"/>
      <c r="F142" s="30"/>
      <c r="G142" s="30"/>
      <c r="H142" s="30"/>
      <c r="I142" s="25"/>
      <c r="J142" s="25"/>
      <c r="K142" s="41"/>
      <c r="L142" s="25"/>
      <c r="M142" s="41"/>
    </row>
    <row r="143" spans="2:13" ht="15" customHeight="1" x14ac:dyDescent="0.2">
      <c r="B143" s="29"/>
      <c r="C143" s="29"/>
      <c r="D143" s="30"/>
      <c r="E143" s="30"/>
      <c r="F143" s="30"/>
      <c r="G143" s="30"/>
      <c r="H143" s="30"/>
      <c r="I143" s="25"/>
      <c r="J143" s="25"/>
      <c r="K143" s="41"/>
      <c r="L143" s="25"/>
      <c r="M143" s="41"/>
    </row>
    <row r="144" spans="2:13" ht="15" customHeight="1" x14ac:dyDescent="0.2">
      <c r="B144" s="29"/>
      <c r="C144" s="29"/>
      <c r="D144" s="30"/>
      <c r="E144" s="30"/>
      <c r="F144" s="30"/>
      <c r="G144" s="30"/>
      <c r="H144" s="30"/>
      <c r="I144" s="25"/>
      <c r="J144" s="25"/>
      <c r="K144" s="41"/>
      <c r="L144" s="25"/>
      <c r="M144" s="41"/>
    </row>
    <row r="145" spans="2:13" ht="15" customHeight="1" x14ac:dyDescent="0.2">
      <c r="B145" s="29"/>
      <c r="C145" s="29"/>
      <c r="D145" s="30"/>
      <c r="E145" s="30"/>
      <c r="F145" s="30"/>
      <c r="G145" s="30"/>
      <c r="H145" s="30"/>
      <c r="I145" s="25"/>
      <c r="J145" s="25"/>
      <c r="K145" s="41"/>
      <c r="L145" s="25"/>
      <c r="M145" s="41"/>
    </row>
    <row r="146" spans="2:13" ht="15" customHeight="1" x14ac:dyDescent="0.2">
      <c r="B146" s="29"/>
      <c r="C146" s="29"/>
      <c r="D146" s="30"/>
      <c r="E146" s="30"/>
      <c r="F146" s="30"/>
      <c r="G146" s="30"/>
      <c r="H146" s="30"/>
      <c r="I146" s="25"/>
      <c r="J146" s="25"/>
      <c r="K146" s="41"/>
      <c r="L146" s="25"/>
      <c r="M146" s="41"/>
    </row>
    <row r="147" spans="2:13" ht="15" customHeight="1" x14ac:dyDescent="0.2">
      <c r="B147" s="29"/>
      <c r="C147" s="29"/>
      <c r="D147" s="30"/>
      <c r="E147" s="30"/>
      <c r="F147" s="30"/>
      <c r="G147" s="30"/>
      <c r="H147" s="30"/>
      <c r="I147" s="25"/>
      <c r="J147" s="25"/>
      <c r="K147" s="41"/>
      <c r="L147" s="25"/>
      <c r="M147" s="41"/>
    </row>
    <row r="148" spans="2:13" ht="15" customHeight="1" x14ac:dyDescent="0.2">
      <c r="B148" s="29"/>
      <c r="C148" s="29"/>
      <c r="D148" s="30"/>
      <c r="E148" s="30"/>
      <c r="F148" s="30"/>
      <c r="G148" s="30"/>
      <c r="H148" s="30"/>
      <c r="I148" s="25"/>
      <c r="J148" s="25"/>
      <c r="K148" s="41"/>
      <c r="L148" s="25"/>
      <c r="M148" s="41"/>
    </row>
    <row r="149" spans="2:13" ht="15" customHeight="1" x14ac:dyDescent="0.2">
      <c r="B149" s="29"/>
      <c r="C149" s="29"/>
      <c r="D149" s="30"/>
      <c r="E149" s="30"/>
      <c r="F149" s="30"/>
      <c r="G149" s="30"/>
      <c r="H149" s="30"/>
      <c r="I149" s="25"/>
      <c r="J149" s="25"/>
      <c r="K149" s="41"/>
      <c r="L149" s="25"/>
      <c r="M149" s="41"/>
    </row>
    <row r="150" spans="2:13" ht="15" customHeight="1" x14ac:dyDescent="0.2">
      <c r="B150" s="29"/>
      <c r="C150" s="29"/>
      <c r="D150" s="30"/>
      <c r="E150" s="30"/>
      <c r="F150" s="30"/>
      <c r="G150" s="30"/>
      <c r="H150" s="30"/>
      <c r="I150" s="25"/>
      <c r="J150" s="25"/>
      <c r="K150" s="41"/>
      <c r="L150" s="25"/>
      <c r="M150" s="41"/>
    </row>
    <row r="151" spans="2:13" ht="15" customHeight="1" x14ac:dyDescent="0.2">
      <c r="B151" s="29"/>
      <c r="C151" s="29"/>
      <c r="D151" s="30"/>
      <c r="E151" s="30"/>
      <c r="F151" s="30"/>
      <c r="G151" s="30"/>
      <c r="H151" s="30"/>
      <c r="I151" s="25"/>
      <c r="J151" s="25"/>
      <c r="K151" s="41"/>
      <c r="L151" s="25"/>
      <c r="M151" s="41"/>
    </row>
    <row r="152" spans="2:13" ht="15" customHeight="1" x14ac:dyDescent="0.2">
      <c r="B152" s="29"/>
      <c r="C152" s="29"/>
      <c r="D152" s="30"/>
      <c r="E152" s="30"/>
      <c r="F152" s="30"/>
      <c r="G152" s="30"/>
      <c r="H152" s="30"/>
      <c r="I152" s="25"/>
      <c r="J152" s="25"/>
      <c r="K152" s="41"/>
      <c r="L152" s="25"/>
      <c r="M152" s="41"/>
    </row>
    <row r="153" spans="2:13" ht="15" customHeight="1" x14ac:dyDescent="0.2">
      <c r="B153" s="29"/>
      <c r="C153" s="29"/>
      <c r="D153" s="30"/>
      <c r="E153" s="30"/>
      <c r="F153" s="30"/>
      <c r="G153" s="30"/>
      <c r="H153" s="30"/>
      <c r="I153" s="25"/>
      <c r="J153" s="25"/>
      <c r="K153" s="41"/>
      <c r="L153" s="25"/>
      <c r="M153" s="41"/>
    </row>
    <row r="154" spans="2:13" ht="15" customHeight="1" x14ac:dyDescent="0.2">
      <c r="B154" s="29"/>
      <c r="C154" s="29"/>
      <c r="D154" s="30"/>
      <c r="E154" s="30"/>
      <c r="F154" s="30"/>
      <c r="G154" s="30"/>
      <c r="H154" s="30"/>
      <c r="I154" s="25"/>
      <c r="J154" s="25"/>
      <c r="K154" s="41"/>
      <c r="L154" s="25"/>
      <c r="M154" s="41"/>
    </row>
    <row r="155" spans="2:13" ht="15" customHeight="1" x14ac:dyDescent="0.2">
      <c r="B155" s="29"/>
      <c r="C155" s="29"/>
      <c r="D155" s="30"/>
      <c r="E155" s="30"/>
      <c r="F155" s="30"/>
      <c r="G155" s="30"/>
      <c r="H155" s="30"/>
      <c r="I155" s="25"/>
      <c r="J155" s="25"/>
      <c r="K155" s="41"/>
      <c r="L155" s="25"/>
      <c r="M155" s="41"/>
    </row>
    <row r="156" spans="2:13" ht="15" customHeight="1" x14ac:dyDescent="0.2">
      <c r="B156" s="29"/>
      <c r="C156" s="29"/>
      <c r="D156" s="30"/>
      <c r="E156" s="30"/>
      <c r="F156" s="30"/>
      <c r="G156" s="30"/>
      <c r="H156" s="30"/>
      <c r="I156" s="25"/>
      <c r="J156" s="25"/>
      <c r="K156" s="41"/>
      <c r="L156" s="25"/>
      <c r="M156" s="41"/>
    </row>
    <row r="157" spans="2:13" ht="15" customHeight="1" x14ac:dyDescent="0.2">
      <c r="B157" s="29"/>
      <c r="C157" s="29"/>
      <c r="D157" s="30"/>
      <c r="E157" s="30"/>
      <c r="F157" s="30"/>
      <c r="G157" s="30"/>
      <c r="H157" s="30"/>
      <c r="I157" s="25"/>
      <c r="J157" s="25"/>
      <c r="K157" s="41"/>
      <c r="L157" s="25"/>
      <c r="M157" s="41"/>
    </row>
    <row r="158" spans="2:13" ht="15" customHeight="1" x14ac:dyDescent="0.2">
      <c r="B158" s="29"/>
      <c r="C158" s="29"/>
      <c r="D158" s="30"/>
      <c r="E158" s="30"/>
      <c r="F158" s="30"/>
      <c r="G158" s="30"/>
      <c r="H158" s="30"/>
      <c r="I158" s="25"/>
      <c r="J158" s="25"/>
      <c r="K158" s="41"/>
      <c r="L158" s="25"/>
      <c r="M158" s="41"/>
    </row>
    <row r="159" spans="2:13" ht="15" customHeight="1" x14ac:dyDescent="0.2">
      <c r="B159" s="29"/>
      <c r="C159" s="29"/>
      <c r="D159" s="30"/>
      <c r="E159" s="30"/>
      <c r="F159" s="30"/>
      <c r="G159" s="30"/>
      <c r="H159" s="30"/>
      <c r="I159" s="25"/>
      <c r="J159" s="25"/>
      <c r="K159" s="41"/>
      <c r="L159" s="25"/>
      <c r="M159" s="41"/>
    </row>
    <row r="160" spans="2:13" ht="15" customHeight="1" x14ac:dyDescent="0.2">
      <c r="B160" s="29"/>
      <c r="C160" s="29"/>
      <c r="D160" s="30"/>
      <c r="E160" s="30"/>
      <c r="F160" s="30"/>
      <c r="G160" s="30"/>
      <c r="H160" s="30"/>
      <c r="I160" s="25"/>
      <c r="J160" s="25"/>
      <c r="K160" s="41"/>
      <c r="L160" s="25"/>
      <c r="M160" s="41"/>
    </row>
    <row r="161" spans="2:13" ht="15" customHeight="1" x14ac:dyDescent="0.2">
      <c r="B161" s="29"/>
      <c r="C161" s="29"/>
      <c r="D161" s="30"/>
      <c r="E161" s="30"/>
      <c r="F161" s="30"/>
      <c r="G161" s="30"/>
      <c r="H161" s="30"/>
      <c r="I161" s="25"/>
      <c r="J161" s="25"/>
      <c r="K161" s="41"/>
      <c r="L161" s="25"/>
      <c r="M161" s="41"/>
    </row>
    <row r="162" spans="2:13" ht="15" customHeight="1" x14ac:dyDescent="0.2">
      <c r="B162" s="29"/>
      <c r="C162" s="29"/>
      <c r="D162" s="30"/>
      <c r="E162" s="30"/>
      <c r="F162" s="30"/>
      <c r="G162" s="30"/>
      <c r="H162" s="30"/>
      <c r="I162" s="25"/>
      <c r="J162" s="25"/>
      <c r="K162" s="41"/>
      <c r="L162" s="25"/>
      <c r="M162" s="41"/>
    </row>
    <row r="163" spans="2:13" ht="15" customHeight="1" x14ac:dyDescent="0.2">
      <c r="B163" s="29"/>
      <c r="C163" s="29"/>
      <c r="D163" s="30"/>
      <c r="E163" s="30"/>
      <c r="F163" s="30"/>
      <c r="G163" s="30"/>
      <c r="H163" s="30"/>
      <c r="I163" s="25"/>
      <c r="J163" s="25"/>
      <c r="K163" s="41"/>
      <c r="L163" s="25"/>
      <c r="M163" s="41"/>
    </row>
    <row r="164" spans="2:13" ht="15" customHeight="1" x14ac:dyDescent="0.2">
      <c r="B164" s="29"/>
      <c r="C164" s="29"/>
      <c r="D164" s="30"/>
      <c r="E164" s="30"/>
      <c r="F164" s="30"/>
      <c r="G164" s="30"/>
      <c r="H164" s="30"/>
      <c r="I164" s="25"/>
      <c r="J164" s="25"/>
      <c r="K164" s="41"/>
      <c r="L164" s="25"/>
      <c r="M164" s="41"/>
    </row>
    <row r="165" spans="2:13" ht="15" customHeight="1" x14ac:dyDescent="0.2">
      <c r="B165" s="29"/>
      <c r="C165" s="29"/>
      <c r="D165" s="30"/>
      <c r="E165" s="30"/>
      <c r="F165" s="30"/>
      <c r="G165" s="30"/>
      <c r="H165" s="30"/>
      <c r="I165" s="25"/>
      <c r="J165" s="25"/>
      <c r="K165" s="41"/>
      <c r="L165" s="25"/>
      <c r="M165" s="41"/>
    </row>
    <row r="166" spans="2:13" ht="15" customHeight="1" x14ac:dyDescent="0.2">
      <c r="B166" s="29"/>
      <c r="C166" s="29"/>
      <c r="D166" s="30"/>
      <c r="E166" s="30"/>
      <c r="F166" s="30"/>
      <c r="G166" s="30"/>
      <c r="H166" s="30"/>
      <c r="I166" s="25"/>
      <c r="J166" s="25"/>
      <c r="K166" s="41"/>
      <c r="L166" s="25"/>
      <c r="M166" s="41"/>
    </row>
    <row r="167" spans="2:13" ht="15" customHeight="1" x14ac:dyDescent="0.2">
      <c r="B167" s="29"/>
      <c r="C167" s="29"/>
      <c r="D167" s="30"/>
      <c r="E167" s="30"/>
      <c r="F167" s="30"/>
      <c r="G167" s="30"/>
      <c r="H167" s="30"/>
      <c r="I167" s="25"/>
      <c r="J167" s="25"/>
      <c r="K167" s="41"/>
      <c r="L167" s="25"/>
      <c r="M167" s="41"/>
    </row>
    <row r="168" spans="2:13" ht="15" customHeight="1" x14ac:dyDescent="0.2">
      <c r="B168" s="29"/>
      <c r="C168" s="29"/>
      <c r="D168" s="30"/>
      <c r="E168" s="30"/>
      <c r="F168" s="30"/>
      <c r="G168" s="30"/>
      <c r="H168" s="30"/>
      <c r="I168" s="25"/>
      <c r="J168" s="25"/>
      <c r="K168" s="41"/>
      <c r="L168" s="25"/>
      <c r="M168" s="41"/>
    </row>
    <row r="169" spans="2:13" ht="15" customHeight="1" x14ac:dyDescent="0.2">
      <c r="B169" s="29"/>
      <c r="C169" s="29"/>
      <c r="D169" s="30"/>
      <c r="E169" s="30"/>
      <c r="F169" s="30"/>
      <c r="G169" s="30"/>
      <c r="H169" s="30"/>
      <c r="I169" s="25"/>
      <c r="J169" s="25"/>
      <c r="K169" s="41"/>
      <c r="L169" s="25"/>
      <c r="M169" s="41"/>
    </row>
    <row r="170" spans="2:13" ht="15" customHeight="1" x14ac:dyDescent="0.2">
      <c r="B170" s="29"/>
      <c r="C170" s="29"/>
      <c r="D170" s="30"/>
      <c r="E170" s="30"/>
      <c r="F170" s="30"/>
      <c r="G170" s="30"/>
      <c r="H170" s="30"/>
      <c r="I170" s="25"/>
      <c r="J170" s="25"/>
      <c r="K170" s="41"/>
      <c r="L170" s="25"/>
      <c r="M170" s="41"/>
    </row>
    <row r="171" spans="2:13" ht="15" customHeight="1" x14ac:dyDescent="0.2">
      <c r="B171" s="29"/>
      <c r="C171" s="29"/>
      <c r="D171" s="30"/>
      <c r="E171" s="30"/>
      <c r="F171" s="30"/>
      <c r="G171" s="30"/>
      <c r="H171" s="30"/>
      <c r="I171" s="25"/>
      <c r="J171" s="25"/>
      <c r="K171" s="41"/>
      <c r="L171" s="25"/>
      <c r="M171" s="41"/>
    </row>
    <row r="172" spans="2:13" ht="15" customHeight="1" x14ac:dyDescent="0.2">
      <c r="B172" s="29"/>
      <c r="C172" s="29"/>
      <c r="D172" s="30"/>
      <c r="E172" s="30"/>
      <c r="F172" s="30"/>
      <c r="G172" s="30"/>
      <c r="H172" s="30"/>
      <c r="I172" s="25"/>
      <c r="J172" s="25"/>
      <c r="K172" s="41"/>
      <c r="L172" s="25"/>
      <c r="M172" s="41"/>
    </row>
    <row r="173" spans="2:13" ht="15" customHeight="1" x14ac:dyDescent="0.2">
      <c r="B173" s="29"/>
      <c r="C173" s="29"/>
      <c r="D173" s="30"/>
      <c r="E173" s="30"/>
      <c r="F173" s="30"/>
      <c r="G173" s="30"/>
      <c r="H173" s="30"/>
      <c r="I173" s="25"/>
      <c r="J173" s="25"/>
      <c r="K173" s="41"/>
      <c r="L173" s="25"/>
      <c r="M173" s="41"/>
    </row>
    <row r="174" spans="2:13" ht="15" customHeight="1" x14ac:dyDescent="0.2">
      <c r="B174" s="29"/>
      <c r="C174" s="29"/>
      <c r="D174" s="30"/>
      <c r="E174" s="30"/>
      <c r="F174" s="30"/>
      <c r="G174" s="30"/>
      <c r="H174" s="30"/>
      <c r="I174" s="25"/>
      <c r="J174" s="25"/>
      <c r="K174" s="41"/>
      <c r="L174" s="25"/>
      <c r="M174" s="41"/>
    </row>
    <row r="175" spans="2:13" ht="15" customHeight="1" x14ac:dyDescent="0.2">
      <c r="B175" s="29"/>
      <c r="C175" s="29"/>
      <c r="D175" s="30"/>
      <c r="E175" s="30"/>
      <c r="F175" s="30"/>
      <c r="G175" s="30"/>
      <c r="H175" s="30"/>
      <c r="I175" s="25"/>
      <c r="J175" s="25"/>
      <c r="K175" s="41"/>
      <c r="L175" s="25"/>
      <c r="M175" s="41"/>
    </row>
    <row r="176" spans="2:13" ht="15" customHeight="1" x14ac:dyDescent="0.2">
      <c r="B176" s="29"/>
      <c r="C176" s="29"/>
      <c r="D176" s="30"/>
      <c r="E176" s="30"/>
      <c r="F176" s="30"/>
      <c r="G176" s="30"/>
      <c r="H176" s="30"/>
      <c r="I176" s="25"/>
      <c r="J176" s="25"/>
      <c r="K176" s="41"/>
      <c r="L176" s="25"/>
      <c r="M176" s="41"/>
    </row>
    <row r="177" spans="2:13" ht="15" customHeight="1" x14ac:dyDescent="0.2">
      <c r="B177" s="29"/>
      <c r="C177" s="29"/>
      <c r="D177" s="30"/>
      <c r="E177" s="30"/>
      <c r="F177" s="30"/>
      <c r="G177" s="30"/>
      <c r="H177" s="30"/>
      <c r="I177" s="25"/>
      <c r="J177" s="25"/>
      <c r="K177" s="41"/>
      <c r="L177" s="25"/>
      <c r="M177" s="41"/>
    </row>
    <row r="178" spans="2:13" ht="15" customHeight="1" x14ac:dyDescent="0.2">
      <c r="B178" s="29"/>
      <c r="C178" s="29"/>
      <c r="D178" s="30"/>
      <c r="E178" s="30"/>
      <c r="F178" s="30"/>
      <c r="G178" s="30"/>
      <c r="H178" s="30"/>
      <c r="I178" s="25"/>
      <c r="J178" s="25"/>
      <c r="K178" s="41"/>
      <c r="L178" s="25"/>
      <c r="M178" s="41"/>
    </row>
    <row r="179" spans="2:13" ht="15" customHeight="1" x14ac:dyDescent="0.2">
      <c r="B179" s="29"/>
      <c r="C179" s="29"/>
      <c r="D179" s="30"/>
      <c r="E179" s="30"/>
      <c r="F179" s="30"/>
      <c r="G179" s="30"/>
      <c r="H179" s="30"/>
      <c r="I179" s="25"/>
      <c r="J179" s="25"/>
      <c r="K179" s="41"/>
      <c r="L179" s="25"/>
      <c r="M179" s="41"/>
    </row>
    <row r="180" spans="2:13" ht="15" customHeight="1" x14ac:dyDescent="0.2">
      <c r="B180" s="29"/>
      <c r="C180" s="29"/>
      <c r="D180" s="30"/>
      <c r="E180" s="30"/>
      <c r="F180" s="30"/>
      <c r="G180" s="30"/>
      <c r="H180" s="30"/>
      <c r="I180" s="25"/>
      <c r="J180" s="25"/>
      <c r="K180" s="41"/>
      <c r="L180" s="25"/>
      <c r="M180" s="41"/>
    </row>
    <row r="181" spans="2:13" ht="15" customHeight="1" x14ac:dyDescent="0.2">
      <c r="B181" s="29"/>
      <c r="C181" s="29"/>
      <c r="D181" s="30"/>
      <c r="E181" s="30"/>
      <c r="F181" s="30"/>
      <c r="G181" s="30"/>
      <c r="H181" s="30"/>
      <c r="I181" s="25"/>
      <c r="J181" s="25"/>
      <c r="K181" s="41"/>
      <c r="L181" s="25"/>
      <c r="M181" s="41"/>
    </row>
    <row r="182" spans="2:13" ht="15" customHeight="1" x14ac:dyDescent="0.2">
      <c r="B182" s="29"/>
      <c r="C182" s="29"/>
      <c r="D182" s="30"/>
      <c r="E182" s="30"/>
      <c r="F182" s="30"/>
      <c r="G182" s="30"/>
      <c r="H182" s="30"/>
      <c r="I182" s="25"/>
      <c r="J182" s="25"/>
      <c r="K182" s="41"/>
      <c r="L182" s="25"/>
      <c r="M182" s="41"/>
    </row>
    <row r="183" spans="2:13" ht="15" customHeight="1" x14ac:dyDescent="0.2">
      <c r="B183" s="29"/>
      <c r="C183" s="29"/>
      <c r="D183" s="30"/>
      <c r="E183" s="30"/>
      <c r="F183" s="30"/>
      <c r="G183" s="30"/>
      <c r="H183" s="30"/>
      <c r="I183" s="25"/>
      <c r="J183" s="25"/>
      <c r="K183" s="41"/>
      <c r="L183" s="25"/>
      <c r="M183" s="41"/>
    </row>
    <row r="184" spans="2:13" ht="15" customHeight="1" x14ac:dyDescent="0.2">
      <c r="B184" s="29"/>
      <c r="C184" s="29"/>
      <c r="D184" s="30"/>
      <c r="E184" s="30"/>
      <c r="F184" s="30"/>
      <c r="G184" s="30"/>
      <c r="H184" s="30"/>
      <c r="I184" s="25"/>
      <c r="J184" s="25"/>
      <c r="K184" s="41"/>
      <c r="L184" s="25"/>
      <c r="M184" s="41"/>
    </row>
    <row r="185" spans="2:13" ht="15" customHeight="1" x14ac:dyDescent="0.2">
      <c r="B185" s="29"/>
      <c r="C185" s="29"/>
      <c r="D185" s="30"/>
      <c r="E185" s="30"/>
      <c r="F185" s="30"/>
      <c r="G185" s="30"/>
      <c r="H185" s="30"/>
      <c r="I185" s="25"/>
      <c r="J185" s="25"/>
      <c r="K185" s="41"/>
      <c r="L185" s="25"/>
      <c r="M185" s="41"/>
    </row>
    <row r="186" spans="2:13" ht="15" customHeight="1" x14ac:dyDescent="0.2">
      <c r="B186" s="29"/>
      <c r="C186" s="29"/>
      <c r="D186" s="30"/>
      <c r="E186" s="30"/>
      <c r="F186" s="30"/>
      <c r="G186" s="30"/>
      <c r="H186" s="30"/>
      <c r="I186" s="25"/>
      <c r="J186" s="25"/>
      <c r="K186" s="41"/>
      <c r="L186" s="25"/>
      <c r="M186" s="41"/>
    </row>
    <row r="187" spans="2:13" ht="15" customHeight="1" x14ac:dyDescent="0.2">
      <c r="B187" s="29"/>
      <c r="C187" s="29"/>
      <c r="D187" s="30"/>
      <c r="E187" s="30"/>
      <c r="F187" s="30"/>
      <c r="G187" s="30"/>
      <c r="H187" s="30"/>
      <c r="I187" s="25"/>
      <c r="J187" s="25"/>
      <c r="K187" s="41"/>
      <c r="L187" s="25"/>
      <c r="M187" s="41"/>
    </row>
    <row r="188" spans="2:13" ht="15" customHeight="1" x14ac:dyDescent="0.2">
      <c r="B188" s="29"/>
      <c r="C188" s="29"/>
      <c r="D188" s="30"/>
      <c r="E188" s="30"/>
      <c r="F188" s="30"/>
      <c r="G188" s="30"/>
      <c r="H188" s="30"/>
      <c r="I188" s="25"/>
      <c r="J188" s="25"/>
      <c r="K188" s="41"/>
      <c r="L188" s="25"/>
      <c r="M188" s="41"/>
    </row>
    <row r="189" spans="2:13" ht="15" customHeight="1" x14ac:dyDescent="0.2">
      <c r="B189" s="29"/>
      <c r="C189" s="29"/>
      <c r="D189" s="30"/>
      <c r="E189" s="30"/>
      <c r="F189" s="30"/>
      <c r="G189" s="30"/>
      <c r="H189" s="30"/>
      <c r="I189" s="25"/>
      <c r="J189" s="25"/>
      <c r="K189" s="41"/>
      <c r="L189" s="25"/>
      <c r="M189" s="41"/>
    </row>
    <row r="190" spans="2:13" ht="15" customHeight="1" x14ac:dyDescent="0.2">
      <c r="B190" s="29"/>
      <c r="C190" s="29"/>
      <c r="D190" s="30"/>
      <c r="E190" s="30"/>
      <c r="F190" s="30"/>
      <c r="G190" s="30"/>
      <c r="H190" s="30"/>
      <c r="I190" s="25"/>
      <c r="J190" s="25"/>
      <c r="K190" s="41"/>
      <c r="L190" s="25"/>
      <c r="M190" s="41"/>
    </row>
    <row r="191" spans="2:13" ht="15" customHeight="1" x14ac:dyDescent="0.2">
      <c r="B191" s="29"/>
      <c r="C191" s="29"/>
      <c r="D191" s="30"/>
      <c r="E191" s="30"/>
      <c r="F191" s="30"/>
      <c r="G191" s="30"/>
      <c r="H191" s="30"/>
      <c r="I191" s="25"/>
      <c r="J191" s="25"/>
      <c r="K191" s="41"/>
      <c r="L191" s="25"/>
      <c r="M191" s="41"/>
    </row>
    <row r="192" spans="2:13" ht="15" customHeight="1" x14ac:dyDescent="0.2">
      <c r="B192" s="29"/>
      <c r="C192" s="29"/>
      <c r="D192" s="30"/>
      <c r="E192" s="30"/>
      <c r="F192" s="30"/>
      <c r="G192" s="30"/>
      <c r="H192" s="30"/>
      <c r="I192" s="25"/>
      <c r="J192" s="25"/>
      <c r="K192" s="41"/>
      <c r="L192" s="25"/>
      <c r="M192" s="41"/>
    </row>
    <row r="193" spans="2:13" ht="15" customHeight="1" x14ac:dyDescent="0.2">
      <c r="B193" s="29"/>
      <c r="C193" s="29"/>
      <c r="D193" s="30"/>
      <c r="E193" s="30"/>
      <c r="F193" s="30"/>
      <c r="G193" s="30"/>
      <c r="H193" s="30"/>
      <c r="I193" s="25"/>
      <c r="J193" s="25"/>
      <c r="K193" s="41"/>
      <c r="L193" s="25"/>
      <c r="M193" s="41"/>
    </row>
    <row r="194" spans="2:13" ht="15" customHeight="1" x14ac:dyDescent="0.2">
      <c r="B194" s="29"/>
      <c r="C194" s="29"/>
      <c r="D194" s="30"/>
      <c r="E194" s="30"/>
      <c r="F194" s="30"/>
      <c r="G194" s="30"/>
      <c r="H194" s="30"/>
      <c r="I194" s="25"/>
      <c r="J194" s="25"/>
      <c r="K194" s="41"/>
      <c r="L194" s="25"/>
      <c r="M194" s="41"/>
    </row>
    <row r="195" spans="2:13" ht="15" customHeight="1" x14ac:dyDescent="0.2">
      <c r="B195" s="29"/>
      <c r="C195" s="29"/>
      <c r="D195" s="30"/>
      <c r="E195" s="30"/>
      <c r="F195" s="30"/>
      <c r="G195" s="30"/>
      <c r="H195" s="30"/>
      <c r="I195" s="25"/>
      <c r="J195" s="25"/>
      <c r="K195" s="41"/>
      <c r="L195" s="25"/>
      <c r="M195" s="41"/>
    </row>
    <row r="196" spans="2:13" ht="15" customHeight="1" x14ac:dyDescent="0.2">
      <c r="B196" s="29"/>
      <c r="C196" s="29"/>
      <c r="D196" s="30"/>
      <c r="E196" s="30"/>
      <c r="F196" s="30"/>
      <c r="G196" s="30"/>
      <c r="H196" s="30"/>
      <c r="I196" s="25"/>
      <c r="J196" s="25"/>
      <c r="K196" s="41"/>
      <c r="L196" s="25"/>
      <c r="M196" s="41"/>
    </row>
    <row r="197" spans="2:13" ht="15" customHeight="1" x14ac:dyDescent="0.2">
      <c r="B197" s="29"/>
      <c r="C197" s="29"/>
      <c r="D197" s="30"/>
      <c r="E197" s="30"/>
      <c r="F197" s="30"/>
      <c r="G197" s="30"/>
      <c r="H197" s="30"/>
      <c r="I197" s="25"/>
      <c r="J197" s="25"/>
      <c r="K197" s="41"/>
      <c r="L197" s="25"/>
      <c r="M197" s="41"/>
    </row>
    <row r="198" spans="2:13" ht="15" customHeight="1" x14ac:dyDescent="0.2">
      <c r="B198" s="29"/>
      <c r="C198" s="29"/>
      <c r="D198" s="30"/>
      <c r="E198" s="30"/>
      <c r="F198" s="30"/>
      <c r="G198" s="30"/>
      <c r="H198" s="30"/>
      <c r="I198" s="25"/>
      <c r="J198" s="25"/>
      <c r="K198" s="41"/>
      <c r="L198" s="25"/>
      <c r="M198" s="41"/>
    </row>
    <row r="199" spans="2:13" ht="15" customHeight="1" x14ac:dyDescent="0.2">
      <c r="B199" s="29"/>
      <c r="C199" s="29"/>
      <c r="D199" s="30"/>
      <c r="E199" s="30"/>
      <c r="F199" s="30"/>
      <c r="G199" s="30"/>
      <c r="H199" s="30"/>
      <c r="I199" s="25"/>
      <c r="J199" s="25"/>
      <c r="K199" s="41"/>
      <c r="L199" s="25"/>
      <c r="M199" s="41"/>
    </row>
    <row r="200" spans="2:13" ht="15" customHeight="1" x14ac:dyDescent="0.2">
      <c r="B200" s="29"/>
      <c r="C200" s="29"/>
      <c r="D200" s="30"/>
      <c r="E200" s="30"/>
      <c r="F200" s="30"/>
      <c r="G200" s="30"/>
      <c r="H200" s="30"/>
      <c r="I200" s="25"/>
      <c r="J200" s="25"/>
      <c r="K200" s="41"/>
      <c r="L200" s="25"/>
      <c r="M200" s="41"/>
    </row>
    <row r="201" spans="2:13" ht="15" customHeight="1" x14ac:dyDescent="0.2">
      <c r="B201" s="29"/>
      <c r="C201" s="29"/>
      <c r="D201" s="30"/>
      <c r="E201" s="30"/>
      <c r="F201" s="30"/>
      <c r="G201" s="30"/>
      <c r="H201" s="30"/>
      <c r="I201" s="25"/>
      <c r="J201" s="25"/>
      <c r="K201" s="41"/>
      <c r="L201" s="25"/>
      <c r="M201" s="41"/>
    </row>
    <row r="202" spans="2:13" ht="15" customHeight="1" x14ac:dyDescent="0.2">
      <c r="B202" s="29"/>
      <c r="C202" s="29"/>
      <c r="D202" s="30"/>
      <c r="E202" s="30"/>
      <c r="F202" s="30"/>
      <c r="G202" s="30"/>
      <c r="H202" s="30"/>
      <c r="I202" s="25"/>
      <c r="J202" s="25"/>
      <c r="K202" s="41"/>
      <c r="L202" s="25"/>
      <c r="M202" s="41"/>
    </row>
    <row r="203" spans="2:13" ht="15" customHeight="1" x14ac:dyDescent="0.2">
      <c r="B203" s="29"/>
      <c r="C203" s="29"/>
      <c r="D203" s="30"/>
      <c r="E203" s="30"/>
      <c r="F203" s="30"/>
      <c r="G203" s="30"/>
      <c r="H203" s="30"/>
      <c r="I203" s="25"/>
      <c r="J203" s="25"/>
      <c r="K203" s="41"/>
      <c r="L203" s="25"/>
      <c r="M203" s="41"/>
    </row>
    <row r="204" spans="2:13" ht="15" customHeight="1" x14ac:dyDescent="0.2">
      <c r="B204" s="29"/>
      <c r="C204" s="29"/>
      <c r="D204" s="30"/>
      <c r="E204" s="30"/>
      <c r="F204" s="30"/>
      <c r="G204" s="30"/>
      <c r="H204" s="30"/>
      <c r="I204" s="25"/>
      <c r="J204" s="25"/>
      <c r="K204" s="41"/>
      <c r="L204" s="25"/>
      <c r="M204" s="41"/>
    </row>
    <row r="205" spans="2:13" ht="15" customHeight="1" x14ac:dyDescent="0.2">
      <c r="B205" s="29"/>
      <c r="C205" s="29"/>
      <c r="D205" s="30"/>
      <c r="E205" s="30"/>
      <c r="F205" s="30"/>
      <c r="G205" s="30"/>
      <c r="H205" s="30"/>
      <c r="I205" s="25"/>
      <c r="J205" s="25"/>
      <c r="K205" s="41"/>
      <c r="L205" s="25"/>
      <c r="M205" s="41"/>
    </row>
    <row r="206" spans="2:13" ht="15" customHeight="1" x14ac:dyDescent="0.2">
      <c r="B206" s="29"/>
      <c r="C206" s="29"/>
      <c r="D206" s="30"/>
      <c r="E206" s="30"/>
      <c r="F206" s="30"/>
      <c r="G206" s="30"/>
      <c r="H206" s="30"/>
      <c r="I206" s="25"/>
      <c r="J206" s="25"/>
      <c r="K206" s="41"/>
      <c r="L206" s="25"/>
      <c r="M206" s="41"/>
    </row>
    <row r="207" spans="2:13" ht="15" customHeight="1" x14ac:dyDescent="0.2">
      <c r="B207" s="29"/>
      <c r="C207" s="29"/>
      <c r="D207" s="30"/>
      <c r="E207" s="30"/>
      <c r="F207" s="30"/>
      <c r="G207" s="30"/>
      <c r="H207" s="30"/>
      <c r="I207" s="25"/>
      <c r="J207" s="25"/>
      <c r="K207" s="41"/>
      <c r="L207" s="25"/>
      <c r="M207" s="41"/>
    </row>
    <row r="208" spans="2:13" ht="15" customHeight="1" x14ac:dyDescent="0.2">
      <c r="B208" s="29"/>
      <c r="C208" s="29"/>
      <c r="D208" s="30"/>
      <c r="E208" s="30"/>
      <c r="F208" s="30"/>
      <c r="G208" s="30"/>
      <c r="H208" s="30"/>
      <c r="I208" s="25"/>
      <c r="J208" s="25"/>
      <c r="K208" s="41"/>
      <c r="L208" s="25"/>
      <c r="M208" s="41"/>
    </row>
    <row r="209" spans="2:13" ht="15" customHeight="1" x14ac:dyDescent="0.2">
      <c r="B209" s="29"/>
      <c r="C209" s="29"/>
      <c r="D209" s="30"/>
      <c r="E209" s="30"/>
      <c r="F209" s="30"/>
      <c r="G209" s="30"/>
      <c r="H209" s="30"/>
      <c r="I209" s="25"/>
      <c r="J209" s="25"/>
      <c r="K209" s="41"/>
      <c r="L209" s="25"/>
      <c r="M209" s="41"/>
    </row>
    <row r="210" spans="2:13" ht="15" customHeight="1" x14ac:dyDescent="0.2">
      <c r="B210" s="29"/>
      <c r="C210" s="29"/>
      <c r="D210" s="30"/>
      <c r="E210" s="30"/>
      <c r="F210" s="30"/>
      <c r="G210" s="30"/>
      <c r="H210" s="30"/>
      <c r="I210" s="25"/>
      <c r="J210" s="25"/>
      <c r="K210" s="41"/>
      <c r="L210" s="25"/>
      <c r="M210" s="41"/>
    </row>
    <row r="211" spans="2:13" ht="15" customHeight="1" x14ac:dyDescent="0.2">
      <c r="B211" s="29"/>
      <c r="C211" s="29"/>
      <c r="D211" s="30"/>
      <c r="E211" s="30"/>
      <c r="F211" s="30"/>
      <c r="G211" s="30"/>
      <c r="H211" s="30"/>
      <c r="I211" s="25"/>
      <c r="J211" s="25"/>
      <c r="K211" s="41"/>
      <c r="L211" s="25"/>
      <c r="M211" s="41"/>
    </row>
    <row r="212" spans="2:13" ht="15" customHeight="1" x14ac:dyDescent="0.2">
      <c r="B212" s="29"/>
      <c r="C212" s="29"/>
      <c r="D212" s="30"/>
      <c r="E212" s="30"/>
      <c r="F212" s="30"/>
      <c r="G212" s="30"/>
      <c r="H212" s="30"/>
      <c r="I212" s="25"/>
      <c r="J212" s="25"/>
      <c r="K212" s="41"/>
      <c r="L212" s="25"/>
      <c r="M212" s="41"/>
    </row>
    <row r="213" spans="2:13" ht="15" customHeight="1" x14ac:dyDescent="0.2">
      <c r="B213" s="29"/>
      <c r="C213" s="29"/>
      <c r="D213" s="30"/>
      <c r="E213" s="30"/>
      <c r="F213" s="30"/>
      <c r="G213" s="30"/>
      <c r="H213" s="30"/>
      <c r="I213" s="25"/>
      <c r="J213" s="25"/>
      <c r="K213" s="41"/>
      <c r="L213" s="25"/>
      <c r="M213" s="41"/>
    </row>
    <row r="214" spans="2:13" ht="15" customHeight="1" x14ac:dyDescent="0.2">
      <c r="B214" s="29"/>
      <c r="C214" s="29"/>
      <c r="D214" s="30"/>
      <c r="E214" s="30"/>
      <c r="F214" s="30"/>
      <c r="G214" s="30"/>
      <c r="H214" s="30"/>
      <c r="I214" s="25"/>
      <c r="J214" s="25"/>
      <c r="K214" s="41"/>
      <c r="L214" s="25"/>
      <c r="M214" s="41"/>
    </row>
    <row r="215" spans="2:13" ht="15" customHeight="1" x14ac:dyDescent="0.2">
      <c r="B215" s="29"/>
      <c r="C215" s="29"/>
      <c r="D215" s="30"/>
      <c r="E215" s="30"/>
      <c r="F215" s="30"/>
      <c r="G215" s="30"/>
      <c r="H215" s="30"/>
      <c r="I215" s="25"/>
      <c r="J215" s="25"/>
      <c r="K215" s="41"/>
      <c r="L215" s="25"/>
      <c r="M215" s="41"/>
    </row>
    <row r="216" spans="2:13" ht="15" customHeight="1" x14ac:dyDescent="0.2">
      <c r="B216" s="29"/>
      <c r="C216" s="29"/>
      <c r="D216" s="30"/>
      <c r="E216" s="30"/>
      <c r="F216" s="30"/>
      <c r="G216" s="30"/>
      <c r="H216" s="30"/>
      <c r="I216" s="25"/>
      <c r="J216" s="25"/>
      <c r="K216" s="41"/>
      <c r="L216" s="25"/>
      <c r="M216" s="41"/>
    </row>
    <row r="217" spans="2:13" ht="15" customHeight="1" x14ac:dyDescent="0.2">
      <c r="B217" s="29"/>
      <c r="C217" s="29"/>
      <c r="D217" s="30"/>
      <c r="E217" s="30"/>
      <c r="F217" s="30"/>
      <c r="G217" s="30"/>
      <c r="H217" s="30"/>
      <c r="I217" s="25"/>
      <c r="J217" s="25"/>
      <c r="K217" s="41"/>
      <c r="L217" s="25"/>
      <c r="M217" s="41"/>
    </row>
    <row r="218" spans="2:13" ht="15" customHeight="1" x14ac:dyDescent="0.2">
      <c r="B218" s="29"/>
      <c r="C218" s="29"/>
      <c r="D218" s="30"/>
      <c r="E218" s="30"/>
      <c r="F218" s="30"/>
      <c r="G218" s="30"/>
      <c r="H218" s="30"/>
      <c r="I218" s="25"/>
      <c r="J218" s="25"/>
      <c r="K218" s="41"/>
      <c r="L218" s="25"/>
      <c r="M218" s="41"/>
    </row>
    <row r="219" spans="2:13" ht="15" customHeight="1" x14ac:dyDescent="0.2">
      <c r="B219" s="29"/>
      <c r="C219" s="29"/>
      <c r="D219" s="30"/>
      <c r="E219" s="30"/>
      <c r="F219" s="30"/>
      <c r="G219" s="30"/>
      <c r="H219" s="30"/>
      <c r="I219" s="25"/>
      <c r="J219" s="25"/>
      <c r="K219" s="41"/>
      <c r="L219" s="25"/>
      <c r="M219" s="41"/>
    </row>
    <row r="220" spans="2:13" ht="15" customHeight="1" x14ac:dyDescent="0.2">
      <c r="B220" s="29"/>
      <c r="C220" s="29"/>
      <c r="D220" s="30"/>
      <c r="E220" s="30"/>
      <c r="F220" s="30"/>
      <c r="G220" s="30"/>
      <c r="H220" s="30"/>
      <c r="I220" s="25"/>
      <c r="J220" s="25"/>
      <c r="K220" s="41"/>
      <c r="L220" s="25"/>
      <c r="M220" s="41"/>
    </row>
    <row r="221" spans="2:13" ht="15" customHeight="1" x14ac:dyDescent="0.2">
      <c r="B221" s="29"/>
      <c r="C221" s="29"/>
      <c r="D221" s="30"/>
      <c r="E221" s="30"/>
      <c r="F221" s="30"/>
      <c r="G221" s="30"/>
      <c r="H221" s="30"/>
      <c r="I221" s="25"/>
      <c r="J221" s="25"/>
      <c r="K221" s="41"/>
      <c r="L221" s="25"/>
      <c r="M221" s="41"/>
    </row>
    <row r="222" spans="2:13" ht="15" customHeight="1" x14ac:dyDescent="0.2">
      <c r="B222" s="29"/>
      <c r="C222" s="29"/>
      <c r="D222" s="30"/>
      <c r="E222" s="30"/>
      <c r="F222" s="30"/>
      <c r="G222" s="30"/>
      <c r="H222" s="30"/>
      <c r="I222" s="25"/>
      <c r="J222" s="25"/>
      <c r="K222" s="41"/>
      <c r="L222" s="25"/>
      <c r="M222" s="41"/>
    </row>
    <row r="223" spans="2:13" ht="15" customHeight="1" x14ac:dyDescent="0.2">
      <c r="B223" s="29"/>
      <c r="C223" s="29"/>
      <c r="D223" s="30"/>
      <c r="E223" s="30"/>
      <c r="F223" s="30"/>
      <c r="G223" s="30"/>
      <c r="H223" s="30"/>
      <c r="I223" s="25"/>
      <c r="J223" s="25"/>
      <c r="K223" s="41"/>
      <c r="L223" s="25"/>
      <c r="M223" s="41"/>
    </row>
    <row r="224" spans="2:13" ht="15" customHeight="1" x14ac:dyDescent="0.2">
      <c r="B224" s="29"/>
      <c r="C224" s="29"/>
      <c r="D224" s="30"/>
      <c r="E224" s="30"/>
      <c r="F224" s="30"/>
      <c r="G224" s="30"/>
      <c r="H224" s="30"/>
      <c r="I224" s="25"/>
      <c r="J224" s="25"/>
      <c r="K224" s="41"/>
      <c r="L224" s="25"/>
      <c r="M224" s="41"/>
    </row>
    <row r="225" spans="2:13" ht="15" customHeight="1" x14ac:dyDescent="0.2">
      <c r="B225" s="29"/>
      <c r="C225" s="29"/>
      <c r="D225" s="30"/>
      <c r="E225" s="30"/>
      <c r="F225" s="30"/>
      <c r="G225" s="30"/>
      <c r="H225" s="30"/>
      <c r="I225" s="25"/>
      <c r="J225" s="25"/>
      <c r="K225" s="41"/>
      <c r="L225" s="25"/>
      <c r="M225" s="41"/>
    </row>
    <row r="226" spans="2:13" ht="15" customHeight="1" x14ac:dyDescent="0.2">
      <c r="B226" s="29"/>
      <c r="C226" s="29"/>
      <c r="D226" s="30"/>
      <c r="E226" s="30"/>
      <c r="F226" s="30"/>
      <c r="G226" s="30"/>
      <c r="H226" s="30"/>
      <c r="I226" s="25"/>
      <c r="J226" s="25"/>
      <c r="K226" s="41"/>
      <c r="L226" s="25"/>
      <c r="M226" s="41"/>
    </row>
    <row r="227" spans="2:13" ht="15" customHeight="1" x14ac:dyDescent="0.2">
      <c r="B227" s="29"/>
      <c r="C227" s="29"/>
      <c r="D227" s="30"/>
      <c r="E227" s="30"/>
      <c r="F227" s="30"/>
      <c r="G227" s="30"/>
      <c r="H227" s="30"/>
      <c r="I227" s="25"/>
      <c r="J227" s="25"/>
      <c r="K227" s="41"/>
      <c r="L227" s="25"/>
      <c r="M227" s="41"/>
    </row>
    <row r="228" spans="2:13" ht="15" customHeight="1" x14ac:dyDescent="0.2">
      <c r="B228" s="29"/>
      <c r="C228" s="29"/>
      <c r="D228" s="30"/>
      <c r="E228" s="30"/>
      <c r="F228" s="30"/>
      <c r="G228" s="30"/>
      <c r="H228" s="30"/>
      <c r="I228" s="25"/>
      <c r="J228" s="25"/>
      <c r="K228" s="41"/>
      <c r="L228" s="25"/>
      <c r="M228" s="41"/>
    </row>
    <row r="229" spans="2:13" ht="15" customHeight="1" x14ac:dyDescent="0.2">
      <c r="B229" s="29"/>
      <c r="C229" s="29"/>
      <c r="D229" s="30"/>
      <c r="E229" s="30"/>
      <c r="F229" s="30"/>
      <c r="G229" s="30"/>
      <c r="H229" s="30"/>
      <c r="I229" s="25"/>
      <c r="J229" s="25"/>
      <c r="K229" s="41"/>
      <c r="L229" s="25"/>
      <c r="M229" s="41"/>
    </row>
    <row r="230" spans="2:13" ht="15" customHeight="1" x14ac:dyDescent="0.2">
      <c r="B230" s="29"/>
      <c r="C230" s="29"/>
      <c r="D230" s="30"/>
      <c r="E230" s="30"/>
      <c r="F230" s="30"/>
      <c r="G230" s="30"/>
      <c r="H230" s="30"/>
      <c r="I230" s="25"/>
      <c r="J230" s="25"/>
      <c r="K230" s="41"/>
      <c r="L230" s="25"/>
      <c r="M230" s="41"/>
    </row>
    <row r="231" spans="2:13" ht="15" customHeight="1" x14ac:dyDescent="0.2">
      <c r="B231" s="29"/>
      <c r="C231" s="29"/>
      <c r="D231" s="30"/>
      <c r="E231" s="30"/>
      <c r="F231" s="30"/>
      <c r="G231" s="30"/>
      <c r="H231" s="30"/>
      <c r="I231" s="25"/>
      <c r="J231" s="25"/>
      <c r="K231" s="41"/>
      <c r="L231" s="25"/>
      <c r="M231" s="41"/>
    </row>
    <row r="232" spans="2:13" ht="15" customHeight="1" x14ac:dyDescent="0.2">
      <c r="B232" s="29"/>
      <c r="C232" s="29"/>
      <c r="D232" s="30"/>
      <c r="E232" s="30"/>
      <c r="F232" s="30"/>
      <c r="G232" s="30"/>
      <c r="H232" s="30"/>
      <c r="I232" s="25"/>
      <c r="J232" s="25"/>
      <c r="K232" s="41"/>
      <c r="L232" s="25"/>
      <c r="M232" s="41"/>
    </row>
    <row r="233" spans="2:13" ht="15" customHeight="1" x14ac:dyDescent="0.2">
      <c r="B233" s="29"/>
      <c r="C233" s="29"/>
      <c r="D233" s="30"/>
      <c r="E233" s="30"/>
      <c r="F233" s="30"/>
      <c r="G233" s="30"/>
      <c r="H233" s="30"/>
      <c r="I233" s="25"/>
      <c r="J233" s="25"/>
      <c r="K233" s="41"/>
      <c r="L233" s="25"/>
      <c r="M233" s="41"/>
    </row>
    <row r="234" spans="2:13" ht="15" customHeight="1" x14ac:dyDescent="0.2">
      <c r="B234" s="29"/>
      <c r="C234" s="29"/>
      <c r="D234" s="30"/>
      <c r="E234" s="30"/>
      <c r="F234" s="30"/>
      <c r="G234" s="30"/>
      <c r="H234" s="30"/>
      <c r="I234" s="25"/>
      <c r="J234" s="25"/>
      <c r="K234" s="41"/>
      <c r="L234" s="25"/>
      <c r="M234" s="41"/>
    </row>
    <row r="235" spans="2:13" ht="15" customHeight="1" x14ac:dyDescent="0.2">
      <c r="B235" s="29"/>
      <c r="C235" s="29"/>
      <c r="D235" s="30"/>
      <c r="E235" s="30"/>
      <c r="F235" s="30"/>
      <c r="G235" s="30"/>
      <c r="H235" s="30"/>
      <c r="I235" s="25"/>
      <c r="J235" s="25"/>
      <c r="K235" s="41"/>
      <c r="L235" s="25"/>
      <c r="M235" s="41"/>
    </row>
    <row r="236" spans="2:13" ht="15" customHeight="1" x14ac:dyDescent="0.2">
      <c r="B236" s="29"/>
      <c r="C236" s="29"/>
      <c r="D236" s="30"/>
      <c r="E236" s="30"/>
      <c r="F236" s="30"/>
      <c r="G236" s="30"/>
      <c r="H236" s="30"/>
      <c r="I236" s="25"/>
      <c r="J236" s="25"/>
      <c r="K236" s="41"/>
      <c r="L236" s="25"/>
      <c r="M236" s="41"/>
    </row>
    <row r="237" spans="2:13" ht="15" customHeight="1" x14ac:dyDescent="0.2">
      <c r="B237" s="29"/>
      <c r="C237" s="29"/>
      <c r="D237" s="30"/>
      <c r="E237" s="30"/>
      <c r="F237" s="30"/>
      <c r="G237" s="30"/>
      <c r="H237" s="30"/>
      <c r="I237" s="25"/>
      <c r="J237" s="25"/>
      <c r="K237" s="41"/>
      <c r="L237" s="25"/>
      <c r="M237" s="41"/>
    </row>
    <row r="238" spans="2:13" ht="15" customHeight="1" x14ac:dyDescent="0.2">
      <c r="B238" s="29"/>
      <c r="C238" s="29"/>
      <c r="D238" s="30"/>
      <c r="E238" s="30"/>
      <c r="F238" s="30"/>
      <c r="G238" s="30"/>
      <c r="H238" s="30"/>
      <c r="I238" s="25"/>
      <c r="J238" s="25"/>
      <c r="K238" s="41"/>
      <c r="L238" s="25"/>
      <c r="M238" s="41"/>
    </row>
    <row r="239" spans="2:13" ht="15" customHeight="1" x14ac:dyDescent="0.2">
      <c r="B239" s="29"/>
      <c r="C239" s="29"/>
      <c r="D239" s="30"/>
      <c r="E239" s="30"/>
      <c r="F239" s="30"/>
      <c r="G239" s="30"/>
      <c r="H239" s="30"/>
      <c r="I239" s="25"/>
      <c r="J239" s="25"/>
      <c r="K239" s="41"/>
      <c r="L239" s="25"/>
      <c r="M239" s="41"/>
    </row>
    <row r="240" spans="2:13" ht="15" customHeight="1" x14ac:dyDescent="0.2">
      <c r="B240" s="29"/>
      <c r="C240" s="29"/>
      <c r="D240" s="30"/>
      <c r="E240" s="30"/>
      <c r="F240" s="30"/>
      <c r="G240" s="30"/>
      <c r="H240" s="30"/>
      <c r="I240" s="25"/>
      <c r="J240" s="25"/>
      <c r="K240" s="41"/>
      <c r="L240" s="25"/>
      <c r="M240" s="41"/>
    </row>
    <row r="241" spans="2:13" ht="15" customHeight="1" x14ac:dyDescent="0.2">
      <c r="B241" s="29"/>
      <c r="C241" s="29"/>
      <c r="D241" s="30"/>
      <c r="E241" s="30"/>
      <c r="F241" s="30"/>
      <c r="G241" s="30"/>
      <c r="H241" s="30"/>
      <c r="I241" s="25"/>
      <c r="J241" s="25"/>
      <c r="K241" s="41"/>
      <c r="L241" s="25"/>
      <c r="M241" s="41"/>
    </row>
    <row r="242" spans="2:13" ht="15" customHeight="1" x14ac:dyDescent="0.2">
      <c r="B242" s="29"/>
      <c r="C242" s="29"/>
      <c r="D242" s="30"/>
      <c r="E242" s="30"/>
      <c r="F242" s="30"/>
      <c r="G242" s="30"/>
      <c r="H242" s="30"/>
      <c r="I242" s="25"/>
      <c r="J242" s="25"/>
      <c r="K242" s="41"/>
      <c r="L242" s="25"/>
      <c r="M242" s="41"/>
    </row>
    <row r="243" spans="2:13" ht="15" customHeight="1" x14ac:dyDescent="0.2">
      <c r="B243" s="29"/>
      <c r="C243" s="29"/>
      <c r="D243" s="30"/>
      <c r="E243" s="30"/>
      <c r="F243" s="30"/>
      <c r="G243" s="30"/>
      <c r="H243" s="30"/>
      <c r="I243" s="25"/>
      <c r="J243" s="25"/>
      <c r="K243" s="41"/>
      <c r="L243" s="25"/>
      <c r="M243" s="41"/>
    </row>
    <row r="244" spans="2:13" ht="15" customHeight="1" x14ac:dyDescent="0.2">
      <c r="B244" s="29"/>
      <c r="C244" s="29"/>
      <c r="D244" s="30"/>
      <c r="E244" s="30"/>
      <c r="F244" s="30"/>
      <c r="G244" s="30"/>
      <c r="H244" s="30"/>
      <c r="I244" s="25"/>
      <c r="J244" s="25"/>
      <c r="K244" s="41"/>
      <c r="L244" s="25"/>
      <c r="M244" s="41"/>
    </row>
    <row r="245" spans="2:13" ht="15" customHeight="1" x14ac:dyDescent="0.2">
      <c r="B245" s="29"/>
      <c r="C245" s="29"/>
      <c r="D245" s="30"/>
      <c r="E245" s="30"/>
      <c r="F245" s="30"/>
      <c r="G245" s="30"/>
      <c r="H245" s="30"/>
      <c r="I245" s="25"/>
      <c r="J245" s="25"/>
      <c r="K245" s="41"/>
      <c r="L245" s="25"/>
      <c r="M245" s="41"/>
    </row>
    <row r="246" spans="2:13" ht="15" customHeight="1" x14ac:dyDescent="0.2">
      <c r="B246" s="29"/>
      <c r="C246" s="29"/>
      <c r="D246" s="30"/>
      <c r="E246" s="30"/>
      <c r="F246" s="30"/>
      <c r="G246" s="30"/>
      <c r="H246" s="30"/>
      <c r="I246" s="25"/>
      <c r="J246" s="25"/>
      <c r="K246" s="41"/>
      <c r="L246" s="25"/>
      <c r="M246" s="41"/>
    </row>
    <row r="247" spans="2:13" ht="15" customHeight="1" x14ac:dyDescent="0.2">
      <c r="B247" s="29"/>
      <c r="C247" s="29"/>
      <c r="D247" s="30"/>
      <c r="E247" s="30"/>
      <c r="F247" s="30"/>
      <c r="G247" s="30"/>
      <c r="H247" s="30"/>
      <c r="I247" s="25"/>
      <c r="J247" s="25"/>
      <c r="K247" s="41"/>
      <c r="L247" s="25"/>
      <c r="M247" s="41"/>
    </row>
    <row r="248" spans="2:13" ht="15" customHeight="1" x14ac:dyDescent="0.2">
      <c r="B248" s="29"/>
      <c r="C248" s="29"/>
      <c r="D248" s="30"/>
      <c r="E248" s="30"/>
      <c r="F248" s="30"/>
      <c r="G248" s="30"/>
      <c r="H248" s="30"/>
      <c r="I248" s="25"/>
      <c r="J248" s="25"/>
      <c r="K248" s="41"/>
      <c r="L248" s="25"/>
      <c r="M248" s="41"/>
    </row>
    <row r="249" spans="2:13" ht="15" customHeight="1" x14ac:dyDescent="0.2">
      <c r="B249" s="29"/>
      <c r="C249" s="29"/>
      <c r="D249" s="30"/>
      <c r="E249" s="30"/>
      <c r="F249" s="30"/>
      <c r="G249" s="30"/>
      <c r="H249" s="30"/>
      <c r="I249" s="25"/>
      <c r="J249" s="25"/>
      <c r="K249" s="41"/>
      <c r="L249" s="25"/>
      <c r="M249" s="41"/>
    </row>
    <row r="250" spans="2:13" ht="15" customHeight="1" x14ac:dyDescent="0.2">
      <c r="B250" s="29"/>
      <c r="C250" s="29"/>
      <c r="D250" s="30"/>
      <c r="E250" s="30"/>
      <c r="F250" s="30"/>
      <c r="G250" s="30"/>
      <c r="H250" s="30"/>
      <c r="I250" s="25"/>
      <c r="J250" s="25"/>
      <c r="K250" s="41"/>
      <c r="L250" s="25"/>
      <c r="M250" s="41"/>
    </row>
    <row r="251" spans="2:13" ht="15" customHeight="1" x14ac:dyDescent="0.2">
      <c r="B251" s="29"/>
      <c r="C251" s="29"/>
      <c r="D251" s="30"/>
      <c r="E251" s="30"/>
      <c r="F251" s="30"/>
      <c r="G251" s="30"/>
      <c r="H251" s="30"/>
      <c r="I251" s="25"/>
      <c r="J251" s="25"/>
      <c r="K251" s="41"/>
      <c r="L251" s="25"/>
      <c r="M251" s="41"/>
    </row>
    <row r="252" spans="2:13" ht="15" customHeight="1" x14ac:dyDescent="0.2">
      <c r="B252" s="29"/>
      <c r="C252" s="29"/>
      <c r="D252" s="30"/>
      <c r="E252" s="30"/>
      <c r="F252" s="30"/>
      <c r="G252" s="30"/>
      <c r="H252" s="30"/>
      <c r="I252" s="25"/>
      <c r="J252" s="25"/>
      <c r="K252" s="41"/>
      <c r="L252" s="25"/>
      <c r="M252" s="41"/>
    </row>
    <row r="253" spans="2:13" ht="15" customHeight="1" x14ac:dyDescent="0.2">
      <c r="B253" s="29"/>
      <c r="C253" s="29"/>
      <c r="D253" s="30"/>
      <c r="E253" s="30"/>
      <c r="F253" s="30"/>
      <c r="G253" s="30"/>
      <c r="H253" s="30"/>
      <c r="I253" s="25"/>
      <c r="J253" s="25"/>
      <c r="K253" s="41"/>
      <c r="L253" s="25"/>
      <c r="M253" s="41"/>
    </row>
    <row r="254" spans="2:13" ht="15" customHeight="1" x14ac:dyDescent="0.2">
      <c r="B254" s="29"/>
      <c r="C254" s="29"/>
      <c r="D254" s="30"/>
      <c r="E254" s="30"/>
      <c r="F254" s="30"/>
      <c r="G254" s="30"/>
      <c r="H254" s="30"/>
      <c r="I254" s="25"/>
      <c r="J254" s="25"/>
      <c r="K254" s="41"/>
      <c r="L254" s="25"/>
      <c r="M254" s="41"/>
    </row>
    <row r="255" spans="2:13" ht="15" customHeight="1" x14ac:dyDescent="0.2">
      <c r="B255" s="29"/>
      <c r="C255" s="29"/>
      <c r="D255" s="30"/>
      <c r="E255" s="30"/>
      <c r="F255" s="30"/>
      <c r="G255" s="30"/>
      <c r="H255" s="30"/>
      <c r="I255" s="25"/>
      <c r="J255" s="25"/>
      <c r="K255" s="41"/>
      <c r="L255" s="25"/>
      <c r="M255" s="41"/>
    </row>
    <row r="256" spans="2:13" ht="15" customHeight="1" x14ac:dyDescent="0.2">
      <c r="B256" s="29"/>
      <c r="C256" s="29"/>
      <c r="D256" s="30"/>
      <c r="E256" s="30"/>
      <c r="F256" s="30"/>
      <c r="G256" s="30"/>
      <c r="H256" s="30"/>
      <c r="I256" s="25"/>
      <c r="J256" s="25"/>
      <c r="K256" s="41"/>
      <c r="L256" s="25"/>
      <c r="M256" s="41"/>
    </row>
    <row r="257" spans="2:13" ht="15" customHeight="1" x14ac:dyDescent="0.2">
      <c r="B257" s="29"/>
      <c r="C257" s="29"/>
      <c r="D257" s="30"/>
      <c r="E257" s="30"/>
      <c r="F257" s="30"/>
      <c r="G257" s="30"/>
      <c r="H257" s="30"/>
      <c r="I257" s="25"/>
      <c r="J257" s="25"/>
      <c r="K257" s="41"/>
      <c r="L257" s="25"/>
      <c r="M257" s="41"/>
    </row>
    <row r="258" spans="2:13" ht="15" customHeight="1" x14ac:dyDescent="0.2">
      <c r="B258" s="29"/>
      <c r="C258" s="29"/>
      <c r="D258" s="30"/>
      <c r="E258" s="30"/>
      <c r="F258" s="30"/>
      <c r="G258" s="30"/>
      <c r="H258" s="30"/>
      <c r="I258" s="25"/>
      <c r="J258" s="25"/>
      <c r="K258" s="41"/>
      <c r="L258" s="25"/>
      <c r="M258" s="41"/>
    </row>
    <row r="259" spans="2:13" ht="15" customHeight="1" x14ac:dyDescent="0.2">
      <c r="B259" s="29"/>
      <c r="C259" s="29"/>
      <c r="D259" s="30"/>
      <c r="E259" s="30"/>
      <c r="F259" s="30"/>
      <c r="G259" s="30"/>
      <c r="H259" s="30"/>
      <c r="I259" s="25"/>
      <c r="J259" s="25"/>
      <c r="K259" s="41"/>
      <c r="L259" s="25"/>
      <c r="M259" s="41"/>
    </row>
    <row r="260" spans="2:13" ht="15" customHeight="1" x14ac:dyDescent="0.2">
      <c r="B260" s="29"/>
      <c r="C260" s="29"/>
      <c r="D260" s="30"/>
      <c r="E260" s="30"/>
      <c r="F260" s="30"/>
      <c r="G260" s="30"/>
      <c r="H260" s="30"/>
      <c r="I260" s="25"/>
      <c r="J260" s="25"/>
      <c r="K260" s="41"/>
      <c r="L260" s="25"/>
      <c r="M260" s="41"/>
    </row>
    <row r="261" spans="2:13" ht="15" customHeight="1" x14ac:dyDescent="0.2">
      <c r="B261" s="29"/>
      <c r="C261" s="29"/>
      <c r="D261" s="30"/>
      <c r="E261" s="30"/>
      <c r="F261" s="30"/>
      <c r="G261" s="30"/>
      <c r="H261" s="30"/>
      <c r="I261" s="25"/>
      <c r="J261" s="25"/>
      <c r="K261" s="41"/>
      <c r="L261" s="25"/>
      <c r="M261" s="41"/>
    </row>
    <row r="262" spans="2:13" ht="15" customHeight="1" x14ac:dyDescent="0.2">
      <c r="B262" s="29"/>
      <c r="C262" s="29"/>
      <c r="D262" s="30"/>
      <c r="E262" s="30"/>
      <c r="F262" s="30"/>
      <c r="G262" s="30"/>
      <c r="H262" s="30"/>
      <c r="I262" s="25"/>
      <c r="J262" s="25"/>
      <c r="K262" s="41"/>
      <c r="L262" s="25"/>
      <c r="M262" s="41"/>
    </row>
    <row r="263" spans="2:13" ht="15" customHeight="1" x14ac:dyDescent="0.2">
      <c r="B263" s="29"/>
      <c r="C263" s="29"/>
      <c r="D263" s="30"/>
      <c r="E263" s="30"/>
      <c r="F263" s="30"/>
      <c r="G263" s="30"/>
      <c r="H263" s="30"/>
      <c r="I263" s="25"/>
      <c r="J263" s="25"/>
      <c r="K263" s="41"/>
      <c r="L263" s="25"/>
      <c r="M263" s="41"/>
    </row>
    <row r="264" spans="2:13" ht="15" customHeight="1" x14ac:dyDescent="0.2">
      <c r="B264" s="29"/>
      <c r="C264" s="29"/>
      <c r="D264" s="30"/>
      <c r="E264" s="30"/>
      <c r="F264" s="30"/>
      <c r="G264" s="30"/>
      <c r="H264" s="30"/>
      <c r="I264" s="25"/>
      <c r="J264" s="25"/>
      <c r="K264" s="41"/>
      <c r="L264" s="25"/>
      <c r="M264" s="41"/>
    </row>
    <row r="265" spans="2:13" ht="15" customHeight="1" x14ac:dyDescent="0.2">
      <c r="B265" s="29"/>
      <c r="C265" s="29"/>
      <c r="D265" s="30"/>
      <c r="E265" s="30"/>
      <c r="F265" s="30"/>
      <c r="G265" s="30"/>
      <c r="H265" s="30"/>
      <c r="I265" s="25"/>
      <c r="J265" s="25"/>
      <c r="K265" s="41"/>
      <c r="L265" s="25"/>
      <c r="M265" s="41"/>
    </row>
    <row r="266" spans="2:13" ht="15" customHeight="1" x14ac:dyDescent="0.2">
      <c r="B266" s="29"/>
      <c r="C266" s="29"/>
      <c r="D266" s="30"/>
      <c r="E266" s="30"/>
      <c r="F266" s="30"/>
      <c r="G266" s="30"/>
      <c r="H266" s="30"/>
      <c r="I266" s="25"/>
      <c r="J266" s="25"/>
      <c r="K266" s="41"/>
      <c r="L266" s="25"/>
      <c r="M266" s="41"/>
    </row>
    <row r="267" spans="2:13" ht="15" customHeight="1" x14ac:dyDescent="0.2">
      <c r="B267" s="29"/>
      <c r="C267" s="29"/>
      <c r="D267" s="30"/>
      <c r="E267" s="30"/>
      <c r="F267" s="30"/>
      <c r="G267" s="30"/>
      <c r="H267" s="30"/>
      <c r="I267" s="25"/>
      <c r="J267" s="25"/>
      <c r="K267" s="41"/>
      <c r="L267" s="25"/>
      <c r="M267" s="41"/>
    </row>
    <row r="268" spans="2:13" ht="15" customHeight="1" x14ac:dyDescent="0.2">
      <c r="B268" s="29"/>
      <c r="C268" s="29"/>
      <c r="D268" s="30"/>
      <c r="E268" s="30"/>
      <c r="F268" s="30"/>
      <c r="G268" s="30"/>
      <c r="H268" s="30"/>
      <c r="I268" s="25"/>
      <c r="J268" s="25"/>
      <c r="K268" s="41"/>
      <c r="L268" s="25"/>
      <c r="M268" s="41"/>
    </row>
    <row r="269" spans="2:13" ht="15" customHeight="1" x14ac:dyDescent="0.2">
      <c r="B269" s="29"/>
      <c r="C269" s="29"/>
      <c r="D269" s="30"/>
      <c r="E269" s="30"/>
      <c r="F269" s="30"/>
      <c r="G269" s="30"/>
      <c r="H269" s="30"/>
      <c r="I269" s="25"/>
      <c r="J269" s="25"/>
      <c r="K269" s="41"/>
      <c r="L269" s="25"/>
      <c r="M269" s="41"/>
    </row>
    <row r="270" spans="2:13" ht="15" customHeight="1" x14ac:dyDescent="0.2">
      <c r="B270" s="29"/>
      <c r="C270" s="29"/>
      <c r="D270" s="30"/>
      <c r="E270" s="30"/>
      <c r="F270" s="30"/>
      <c r="G270" s="30"/>
      <c r="H270" s="30"/>
      <c r="I270" s="25"/>
      <c r="J270" s="25"/>
      <c r="K270" s="41"/>
      <c r="L270" s="25"/>
      <c r="M270" s="41"/>
    </row>
    <row r="271" spans="2:13" ht="15" customHeight="1" x14ac:dyDescent="0.2">
      <c r="B271" s="29"/>
      <c r="C271" s="29"/>
      <c r="D271" s="30"/>
      <c r="E271" s="30"/>
      <c r="F271" s="30"/>
      <c r="G271" s="30"/>
      <c r="H271" s="30"/>
      <c r="I271" s="25"/>
      <c r="J271" s="25"/>
      <c r="K271" s="41"/>
      <c r="L271" s="25"/>
      <c r="M271" s="41"/>
    </row>
    <row r="272" spans="2:13" ht="15" customHeight="1" x14ac:dyDescent="0.2">
      <c r="B272" s="29"/>
      <c r="C272" s="29"/>
      <c r="D272" s="30"/>
      <c r="E272" s="30"/>
      <c r="F272" s="30"/>
      <c r="G272" s="30"/>
      <c r="H272" s="30"/>
      <c r="I272" s="25"/>
      <c r="J272" s="25"/>
      <c r="K272" s="41"/>
      <c r="L272" s="25"/>
      <c r="M272" s="41"/>
    </row>
    <row r="273" spans="2:13" ht="15" customHeight="1" x14ac:dyDescent="0.2">
      <c r="B273" s="29"/>
      <c r="C273" s="29"/>
      <c r="D273" s="30"/>
      <c r="E273" s="30"/>
      <c r="F273" s="30"/>
      <c r="G273" s="30"/>
      <c r="H273" s="30"/>
      <c r="I273" s="25"/>
      <c r="J273" s="25"/>
      <c r="K273" s="41"/>
      <c r="L273" s="25"/>
      <c r="M273" s="41"/>
    </row>
    <row r="274" spans="2:13" ht="15" customHeight="1" x14ac:dyDescent="0.2">
      <c r="B274" s="29"/>
      <c r="C274" s="29"/>
      <c r="D274" s="30"/>
      <c r="E274" s="30"/>
      <c r="F274" s="30"/>
      <c r="G274" s="30"/>
      <c r="H274" s="30"/>
      <c r="I274" s="25"/>
      <c r="J274" s="25"/>
      <c r="K274" s="41"/>
      <c r="L274" s="25"/>
      <c r="M274" s="41"/>
    </row>
    <row r="275" spans="2:13" ht="15" customHeight="1" x14ac:dyDescent="0.2">
      <c r="B275" s="29"/>
      <c r="C275" s="29"/>
      <c r="D275" s="30"/>
      <c r="E275" s="30"/>
      <c r="F275" s="30"/>
      <c r="G275" s="30"/>
      <c r="H275" s="30"/>
      <c r="I275" s="25"/>
      <c r="J275" s="25"/>
      <c r="K275" s="41"/>
      <c r="L275" s="25"/>
      <c r="M275" s="41"/>
    </row>
    <row r="276" spans="2:13" ht="15" customHeight="1" x14ac:dyDescent="0.2">
      <c r="B276" s="29"/>
      <c r="C276" s="29"/>
      <c r="D276" s="30"/>
      <c r="E276" s="30"/>
      <c r="F276" s="30"/>
      <c r="G276" s="30"/>
      <c r="H276" s="30"/>
      <c r="I276" s="25"/>
      <c r="J276" s="25"/>
      <c r="K276" s="41"/>
      <c r="L276" s="25"/>
      <c r="M276" s="41"/>
    </row>
    <row r="277" spans="2:13" ht="15" customHeight="1" x14ac:dyDescent="0.2">
      <c r="B277" s="29"/>
      <c r="C277" s="29"/>
      <c r="D277" s="30"/>
      <c r="E277" s="30"/>
      <c r="F277" s="30"/>
      <c r="G277" s="30"/>
      <c r="H277" s="30"/>
      <c r="I277" s="25"/>
      <c r="J277" s="25"/>
      <c r="K277" s="41"/>
      <c r="L277" s="25"/>
      <c r="M277" s="41"/>
    </row>
    <row r="278" spans="2:13" ht="15" customHeight="1" x14ac:dyDescent="0.2">
      <c r="B278" s="29"/>
      <c r="C278" s="29"/>
      <c r="D278" s="30"/>
      <c r="E278" s="30"/>
      <c r="F278" s="30"/>
      <c r="G278" s="30"/>
      <c r="H278" s="30"/>
      <c r="I278" s="25"/>
      <c r="J278" s="25"/>
      <c r="K278" s="41"/>
      <c r="L278" s="25"/>
      <c r="M278" s="41"/>
    </row>
    <row r="279" spans="2:13" ht="15" customHeight="1" x14ac:dyDescent="0.2">
      <c r="B279" s="29"/>
      <c r="C279" s="29"/>
      <c r="D279" s="30"/>
      <c r="E279" s="30"/>
      <c r="F279" s="30"/>
      <c r="G279" s="30"/>
      <c r="H279" s="30"/>
      <c r="I279" s="25"/>
      <c r="J279" s="25"/>
      <c r="K279" s="41"/>
      <c r="L279" s="25"/>
      <c r="M279" s="41"/>
    </row>
    <row r="280" spans="2:13" ht="15" customHeight="1" x14ac:dyDescent="0.2">
      <c r="B280" s="29"/>
      <c r="C280" s="29"/>
      <c r="D280" s="30"/>
      <c r="E280" s="30"/>
      <c r="F280" s="30"/>
      <c r="G280" s="30"/>
      <c r="H280" s="30"/>
      <c r="I280" s="25"/>
      <c r="J280" s="25"/>
      <c r="K280" s="41"/>
      <c r="L280" s="25"/>
      <c r="M280" s="41"/>
    </row>
    <row r="281" spans="2:13" ht="15" customHeight="1" x14ac:dyDescent="0.2">
      <c r="B281" s="29"/>
      <c r="C281" s="29"/>
      <c r="D281" s="30"/>
      <c r="E281" s="30"/>
      <c r="F281" s="30"/>
      <c r="G281" s="30"/>
      <c r="H281" s="30"/>
      <c r="I281" s="25"/>
      <c r="J281" s="25"/>
      <c r="K281" s="41"/>
      <c r="L281" s="25"/>
      <c r="M281" s="41"/>
    </row>
    <row r="282" spans="2:13" ht="15" customHeight="1" x14ac:dyDescent="0.2">
      <c r="B282" s="29"/>
      <c r="C282" s="29"/>
      <c r="D282" s="30"/>
      <c r="E282" s="30"/>
      <c r="F282" s="30"/>
      <c r="G282" s="30"/>
      <c r="H282" s="30"/>
      <c r="I282" s="25"/>
      <c r="J282" s="25"/>
      <c r="K282" s="41"/>
      <c r="L282" s="25"/>
      <c r="M282" s="41"/>
    </row>
    <row r="283" spans="2:13" ht="15" customHeight="1" x14ac:dyDescent="0.2">
      <c r="B283" s="29"/>
      <c r="C283" s="29"/>
      <c r="D283" s="30"/>
      <c r="E283" s="30"/>
      <c r="F283" s="30"/>
      <c r="G283" s="30"/>
      <c r="H283" s="30"/>
      <c r="I283" s="25"/>
      <c r="J283" s="25"/>
      <c r="K283" s="41"/>
      <c r="L283" s="25"/>
      <c r="M283" s="41"/>
    </row>
    <row r="284" spans="2:13" ht="15" customHeight="1" x14ac:dyDescent="0.2">
      <c r="B284" s="29"/>
      <c r="C284" s="29"/>
      <c r="D284" s="30"/>
      <c r="E284" s="30"/>
      <c r="F284" s="30"/>
      <c r="G284" s="30"/>
      <c r="H284" s="30"/>
      <c r="I284" s="25"/>
      <c r="J284" s="25"/>
      <c r="K284" s="41"/>
      <c r="L284" s="25"/>
      <c r="M284" s="41"/>
    </row>
    <row r="285" spans="2:13" ht="15" customHeight="1" x14ac:dyDescent="0.2">
      <c r="B285" s="29"/>
      <c r="C285" s="29"/>
      <c r="D285" s="30"/>
      <c r="E285" s="30"/>
      <c r="F285" s="30"/>
      <c r="G285" s="30"/>
      <c r="H285" s="30"/>
      <c r="I285" s="25"/>
      <c r="J285" s="25"/>
      <c r="K285" s="41"/>
      <c r="L285" s="25"/>
      <c r="M285" s="41"/>
    </row>
    <row r="286" spans="2:13" ht="15" customHeight="1" x14ac:dyDescent="0.2">
      <c r="B286" s="29"/>
      <c r="C286" s="29"/>
      <c r="D286" s="30"/>
      <c r="E286" s="30"/>
      <c r="F286" s="30"/>
      <c r="G286" s="30"/>
      <c r="H286" s="30"/>
      <c r="I286" s="25"/>
      <c r="J286" s="25"/>
      <c r="K286" s="41"/>
      <c r="L286" s="25"/>
      <c r="M286" s="41"/>
    </row>
    <row r="287" spans="2:13" ht="15" customHeight="1" x14ac:dyDescent="0.2">
      <c r="B287" s="29"/>
      <c r="C287" s="29"/>
      <c r="D287" s="30"/>
      <c r="E287" s="30"/>
      <c r="F287" s="30"/>
      <c r="G287" s="30"/>
      <c r="H287" s="30"/>
      <c r="I287" s="25"/>
      <c r="J287" s="25"/>
      <c r="K287" s="41"/>
      <c r="L287" s="25"/>
      <c r="M287" s="41"/>
    </row>
    <row r="288" spans="2:13" ht="15" customHeight="1" x14ac:dyDescent="0.2">
      <c r="B288" s="29"/>
      <c r="C288" s="29"/>
      <c r="D288" s="30"/>
      <c r="E288" s="30"/>
      <c r="F288" s="30"/>
      <c r="G288" s="30"/>
      <c r="H288" s="30"/>
      <c r="I288" s="25"/>
      <c r="J288" s="25"/>
      <c r="K288" s="41"/>
      <c r="L288" s="25"/>
      <c r="M288" s="41"/>
    </row>
    <row r="289" spans="2:13" ht="15" customHeight="1" x14ac:dyDescent="0.2">
      <c r="B289" s="29"/>
      <c r="C289" s="29"/>
      <c r="D289" s="30"/>
      <c r="E289" s="30"/>
      <c r="F289" s="30"/>
      <c r="G289" s="30"/>
      <c r="H289" s="30"/>
      <c r="I289" s="25"/>
      <c r="J289" s="25"/>
      <c r="K289" s="41"/>
      <c r="L289" s="25"/>
      <c r="M289" s="41"/>
    </row>
    <row r="290" spans="2:13" ht="15" customHeight="1" x14ac:dyDescent="0.2">
      <c r="B290" s="29"/>
      <c r="C290" s="29"/>
      <c r="D290" s="30"/>
      <c r="E290" s="30"/>
      <c r="F290" s="30"/>
      <c r="G290" s="30"/>
      <c r="H290" s="30"/>
      <c r="I290" s="25"/>
      <c r="J290" s="25"/>
      <c r="K290" s="41"/>
      <c r="L290" s="25"/>
      <c r="M290" s="41"/>
    </row>
    <row r="291" spans="2:13" ht="15" customHeight="1" x14ac:dyDescent="0.2">
      <c r="B291" s="29"/>
      <c r="C291" s="29"/>
      <c r="D291" s="30"/>
      <c r="E291" s="30"/>
      <c r="F291" s="30"/>
      <c r="G291" s="30"/>
      <c r="H291" s="30"/>
      <c r="I291" s="25"/>
      <c r="J291" s="25"/>
      <c r="K291" s="41"/>
      <c r="L291" s="25"/>
      <c r="M291" s="41"/>
    </row>
    <row r="292" spans="2:13" ht="15" customHeight="1" x14ac:dyDescent="0.2">
      <c r="B292" s="29"/>
      <c r="C292" s="29"/>
      <c r="D292" s="30"/>
      <c r="E292" s="30"/>
      <c r="F292" s="30"/>
      <c r="G292" s="30"/>
      <c r="H292" s="30"/>
      <c r="I292" s="25"/>
      <c r="J292" s="25"/>
      <c r="K292" s="41"/>
      <c r="L292" s="25"/>
      <c r="M292" s="41"/>
    </row>
    <row r="293" spans="2:13" ht="15" customHeight="1" x14ac:dyDescent="0.2">
      <c r="B293" s="29"/>
      <c r="C293" s="29"/>
      <c r="D293" s="30"/>
      <c r="E293" s="30"/>
      <c r="F293" s="30"/>
      <c r="G293" s="30"/>
      <c r="H293" s="30"/>
      <c r="I293" s="25"/>
      <c r="J293" s="25"/>
      <c r="K293" s="41"/>
      <c r="L293" s="25"/>
      <c r="M293" s="41"/>
    </row>
    <row r="294" spans="2:13" ht="15" customHeight="1" x14ac:dyDescent="0.2">
      <c r="B294" s="29"/>
      <c r="C294" s="29"/>
      <c r="D294" s="30"/>
      <c r="E294" s="30"/>
      <c r="F294" s="30"/>
      <c r="G294" s="30"/>
      <c r="H294" s="30"/>
      <c r="I294" s="25"/>
      <c r="J294" s="25"/>
      <c r="K294" s="41"/>
      <c r="L294" s="25"/>
      <c r="M294" s="41"/>
    </row>
    <row r="295" spans="2:13" ht="15" customHeight="1" x14ac:dyDescent="0.2">
      <c r="B295" s="29"/>
      <c r="C295" s="29"/>
      <c r="D295" s="30"/>
      <c r="E295" s="30"/>
      <c r="F295" s="30"/>
      <c r="G295" s="30"/>
      <c r="H295" s="30"/>
      <c r="I295" s="25"/>
      <c r="J295" s="25"/>
      <c r="K295" s="41"/>
      <c r="L295" s="25"/>
      <c r="M295" s="41"/>
    </row>
    <row r="296" spans="2:13" ht="15" customHeight="1" x14ac:dyDescent="0.2">
      <c r="B296" s="29"/>
      <c r="C296" s="29"/>
      <c r="D296" s="30"/>
      <c r="E296" s="30"/>
      <c r="F296" s="30"/>
      <c r="G296" s="30"/>
      <c r="H296" s="30"/>
      <c r="I296" s="25"/>
      <c r="J296" s="25"/>
      <c r="K296" s="41"/>
      <c r="L296" s="25"/>
      <c r="M296" s="41"/>
    </row>
    <row r="297" spans="2:13" ht="15" customHeight="1" x14ac:dyDescent="0.2">
      <c r="B297" s="29"/>
      <c r="C297" s="29"/>
      <c r="D297" s="30"/>
      <c r="E297" s="30"/>
      <c r="F297" s="30"/>
      <c r="G297" s="30"/>
      <c r="H297" s="30"/>
      <c r="I297" s="25"/>
      <c r="J297" s="25"/>
      <c r="K297" s="41"/>
      <c r="L297" s="25"/>
      <c r="M297" s="41"/>
    </row>
    <row r="298" spans="2:13" ht="15" customHeight="1" x14ac:dyDescent="0.2">
      <c r="B298" s="29"/>
      <c r="C298" s="29"/>
      <c r="D298" s="30"/>
      <c r="E298" s="30"/>
      <c r="F298" s="30"/>
      <c r="G298" s="30"/>
      <c r="H298" s="30"/>
      <c r="I298" s="25"/>
      <c r="J298" s="25"/>
      <c r="K298" s="41"/>
      <c r="L298" s="25"/>
      <c r="M298" s="41"/>
    </row>
    <row r="299" spans="2:13" ht="15" customHeight="1" x14ac:dyDescent="0.2">
      <c r="B299" s="29"/>
      <c r="C299" s="29"/>
      <c r="D299" s="30"/>
      <c r="E299" s="30"/>
      <c r="F299" s="30"/>
      <c r="G299" s="30"/>
      <c r="H299" s="30"/>
      <c r="I299" s="25"/>
      <c r="J299" s="25"/>
      <c r="K299" s="41"/>
      <c r="L299" s="25"/>
      <c r="M299" s="41"/>
    </row>
    <row r="300" spans="2:13" ht="15" customHeight="1" x14ac:dyDescent="0.2">
      <c r="B300" s="29"/>
      <c r="C300" s="29"/>
      <c r="D300" s="30"/>
      <c r="E300" s="30"/>
      <c r="F300" s="30"/>
      <c r="G300" s="30"/>
      <c r="H300" s="30"/>
      <c r="I300" s="25"/>
      <c r="J300" s="25"/>
      <c r="K300" s="41"/>
      <c r="L300" s="25"/>
      <c r="M300" s="41"/>
    </row>
    <row r="301" spans="2:13" ht="15" customHeight="1" x14ac:dyDescent="0.2">
      <c r="B301" s="29"/>
      <c r="C301" s="29"/>
      <c r="D301" s="30"/>
      <c r="E301" s="30"/>
      <c r="F301" s="30"/>
      <c r="G301" s="30"/>
      <c r="H301" s="30"/>
      <c r="I301" s="25"/>
      <c r="J301" s="25"/>
      <c r="K301" s="41"/>
      <c r="L301" s="25"/>
      <c r="M301" s="41"/>
    </row>
    <row r="302" spans="2:13" ht="15" customHeight="1" x14ac:dyDescent="0.2">
      <c r="B302" s="29"/>
      <c r="C302" s="29"/>
      <c r="D302" s="30"/>
      <c r="E302" s="30"/>
      <c r="F302" s="30"/>
      <c r="G302" s="30"/>
      <c r="H302" s="30"/>
      <c r="I302" s="25"/>
      <c r="J302" s="25"/>
      <c r="K302" s="41"/>
      <c r="L302" s="25"/>
      <c r="M302" s="41"/>
    </row>
    <row r="303" spans="2:13" ht="15" customHeight="1" x14ac:dyDescent="0.2">
      <c r="B303" s="29"/>
      <c r="C303" s="29"/>
      <c r="D303" s="30"/>
      <c r="E303" s="30"/>
      <c r="F303" s="30"/>
      <c r="G303" s="30"/>
      <c r="H303" s="30"/>
      <c r="I303" s="25"/>
      <c r="J303" s="25"/>
      <c r="K303" s="41"/>
      <c r="L303" s="25"/>
      <c r="M303" s="41"/>
    </row>
    <row r="304" spans="2:13" ht="15" customHeight="1" x14ac:dyDescent="0.2">
      <c r="B304" s="29"/>
      <c r="C304" s="29"/>
      <c r="D304" s="30"/>
      <c r="E304" s="30"/>
      <c r="F304" s="30"/>
      <c r="G304" s="30"/>
      <c r="H304" s="30"/>
      <c r="I304" s="25"/>
      <c r="J304" s="25"/>
      <c r="K304" s="41"/>
      <c r="L304" s="25"/>
      <c r="M304" s="41"/>
    </row>
    <row r="305" spans="2:13" ht="15" customHeight="1" x14ac:dyDescent="0.2">
      <c r="B305" s="29"/>
      <c r="C305" s="29"/>
      <c r="D305" s="30"/>
      <c r="E305" s="30"/>
      <c r="F305" s="30"/>
      <c r="G305" s="30"/>
      <c r="H305" s="30"/>
      <c r="I305" s="25"/>
      <c r="J305" s="25"/>
      <c r="K305" s="41"/>
      <c r="L305" s="25"/>
      <c r="M305" s="41"/>
    </row>
    <row r="306" spans="2:13" ht="15" customHeight="1" x14ac:dyDescent="0.2">
      <c r="B306" s="29"/>
      <c r="C306" s="29"/>
      <c r="D306" s="30"/>
      <c r="E306" s="30"/>
      <c r="F306" s="30"/>
      <c r="G306" s="30"/>
      <c r="H306" s="30"/>
      <c r="I306" s="25"/>
      <c r="J306" s="25"/>
      <c r="K306" s="41"/>
      <c r="L306" s="25"/>
      <c r="M306" s="41"/>
    </row>
    <row r="307" spans="2:13" ht="15" customHeight="1" x14ac:dyDescent="0.2">
      <c r="B307" s="29"/>
      <c r="C307" s="29"/>
      <c r="D307" s="30"/>
      <c r="E307" s="30"/>
      <c r="F307" s="30"/>
      <c r="G307" s="30"/>
      <c r="H307" s="30"/>
      <c r="I307" s="25"/>
      <c r="J307" s="25"/>
      <c r="K307" s="41"/>
      <c r="L307" s="25"/>
      <c r="M307" s="41"/>
    </row>
    <row r="308" spans="2:13" ht="15" customHeight="1" x14ac:dyDescent="0.2">
      <c r="B308" s="29"/>
      <c r="C308" s="29"/>
      <c r="D308" s="30"/>
      <c r="E308" s="30"/>
      <c r="F308" s="30"/>
      <c r="G308" s="30"/>
      <c r="H308" s="30"/>
      <c r="I308" s="25"/>
      <c r="J308" s="25"/>
      <c r="K308" s="41"/>
      <c r="L308" s="25"/>
      <c r="M308" s="41"/>
    </row>
    <row r="309" spans="2:13" ht="15" customHeight="1" x14ac:dyDescent="0.2">
      <c r="B309" s="29"/>
      <c r="C309" s="29"/>
      <c r="D309" s="30"/>
      <c r="E309" s="30"/>
      <c r="F309" s="30"/>
      <c r="G309" s="30"/>
      <c r="H309" s="30"/>
      <c r="I309" s="25"/>
      <c r="J309" s="25"/>
      <c r="K309" s="41"/>
      <c r="L309" s="25"/>
      <c r="M309" s="41"/>
    </row>
    <row r="310" spans="2:13" ht="15" customHeight="1" x14ac:dyDescent="0.2">
      <c r="B310" s="29"/>
      <c r="C310" s="29"/>
      <c r="D310" s="30"/>
      <c r="E310" s="30"/>
      <c r="F310" s="30"/>
      <c r="G310" s="30"/>
      <c r="H310" s="30"/>
      <c r="I310" s="25"/>
      <c r="J310" s="25"/>
      <c r="K310" s="41"/>
      <c r="L310" s="25"/>
      <c r="M310" s="41"/>
    </row>
    <row r="311" spans="2:13" ht="15" customHeight="1" x14ac:dyDescent="0.2">
      <c r="B311" s="29"/>
      <c r="C311" s="29"/>
      <c r="D311" s="30"/>
      <c r="E311" s="30"/>
      <c r="F311" s="30"/>
      <c r="G311" s="30"/>
      <c r="H311" s="30"/>
      <c r="I311" s="25"/>
      <c r="J311" s="25"/>
      <c r="K311" s="41"/>
      <c r="L311" s="25"/>
      <c r="M311" s="41"/>
    </row>
    <row r="312" spans="2:13" ht="15" customHeight="1" x14ac:dyDescent="0.2">
      <c r="B312" s="29"/>
      <c r="C312" s="29"/>
      <c r="D312" s="30"/>
      <c r="E312" s="30"/>
      <c r="F312" s="30"/>
      <c r="G312" s="30"/>
      <c r="H312" s="30"/>
      <c r="I312" s="25"/>
      <c r="J312" s="25"/>
      <c r="K312" s="41"/>
      <c r="L312" s="25"/>
      <c r="M312" s="41"/>
    </row>
    <row r="313" spans="2:13" ht="15" customHeight="1" x14ac:dyDescent="0.2">
      <c r="B313" s="29"/>
      <c r="C313" s="29"/>
      <c r="D313" s="30"/>
      <c r="E313" s="30"/>
      <c r="F313" s="30"/>
      <c r="G313" s="30"/>
      <c r="H313" s="30"/>
      <c r="I313" s="25"/>
      <c r="J313" s="25"/>
      <c r="K313" s="41"/>
      <c r="L313" s="25"/>
      <c r="M313" s="41"/>
    </row>
    <row r="314" spans="2:13" ht="15" customHeight="1" x14ac:dyDescent="0.2">
      <c r="B314" s="29"/>
      <c r="C314" s="29"/>
      <c r="D314" s="30"/>
      <c r="E314" s="30"/>
      <c r="F314" s="30"/>
      <c r="G314" s="30"/>
      <c r="H314" s="30"/>
      <c r="I314" s="25"/>
      <c r="J314" s="25"/>
      <c r="K314" s="41"/>
      <c r="L314" s="25"/>
      <c r="M314" s="41"/>
    </row>
    <row r="315" spans="2:13" ht="15" customHeight="1" x14ac:dyDescent="0.2">
      <c r="B315" s="29"/>
      <c r="C315" s="29"/>
      <c r="D315" s="30"/>
      <c r="E315" s="30"/>
      <c r="F315" s="30"/>
      <c r="G315" s="30"/>
      <c r="H315" s="30"/>
      <c r="I315" s="25"/>
      <c r="J315" s="25"/>
      <c r="K315" s="41"/>
      <c r="L315" s="25"/>
      <c r="M315" s="41"/>
    </row>
    <row r="316" spans="2:13" ht="15" customHeight="1" x14ac:dyDescent="0.2">
      <c r="B316" s="29"/>
      <c r="C316" s="29"/>
      <c r="D316" s="30"/>
      <c r="E316" s="30"/>
      <c r="F316" s="30"/>
      <c r="G316" s="30"/>
      <c r="H316" s="30"/>
      <c r="I316" s="25"/>
      <c r="J316" s="25"/>
      <c r="K316" s="41"/>
      <c r="L316" s="25"/>
      <c r="M316" s="41"/>
    </row>
    <row r="317" spans="2:13" ht="15" customHeight="1" x14ac:dyDescent="0.2">
      <c r="B317" s="29"/>
      <c r="C317" s="29"/>
      <c r="D317" s="30"/>
      <c r="E317" s="30"/>
      <c r="F317" s="30"/>
      <c r="G317" s="30"/>
      <c r="H317" s="30"/>
      <c r="I317" s="25"/>
      <c r="J317" s="25"/>
      <c r="K317" s="41"/>
      <c r="L317" s="25"/>
      <c r="M317" s="41"/>
    </row>
    <row r="318" spans="2:13" ht="15" customHeight="1" x14ac:dyDescent="0.2">
      <c r="B318" s="29"/>
      <c r="C318" s="29"/>
      <c r="D318" s="30"/>
      <c r="E318" s="30"/>
      <c r="F318" s="30"/>
      <c r="G318" s="30"/>
      <c r="H318" s="30"/>
      <c r="I318" s="25"/>
      <c r="J318" s="25"/>
      <c r="K318" s="41"/>
      <c r="L318" s="25"/>
      <c r="M318" s="41"/>
    </row>
    <row r="319" spans="2:13" ht="15" customHeight="1" x14ac:dyDescent="0.2">
      <c r="B319" s="29"/>
      <c r="C319" s="29"/>
      <c r="D319" s="30"/>
      <c r="E319" s="30"/>
      <c r="F319" s="30"/>
      <c r="G319" s="30"/>
      <c r="H319" s="30"/>
      <c r="I319" s="25"/>
      <c r="J319" s="25"/>
      <c r="K319" s="41"/>
      <c r="L319" s="25"/>
      <c r="M319" s="41"/>
    </row>
    <row r="320" spans="2:13" ht="15" customHeight="1" x14ac:dyDescent="0.2">
      <c r="B320" s="29"/>
      <c r="C320" s="29"/>
      <c r="D320" s="30"/>
      <c r="E320" s="30"/>
      <c r="F320" s="30"/>
      <c r="G320" s="30"/>
      <c r="H320" s="30"/>
      <c r="I320" s="25"/>
      <c r="J320" s="25"/>
      <c r="K320" s="41"/>
      <c r="L320" s="25"/>
      <c r="M320" s="41"/>
    </row>
    <row r="321" spans="2:13" ht="15" customHeight="1" x14ac:dyDescent="0.2">
      <c r="B321" s="29"/>
      <c r="C321" s="29"/>
      <c r="D321" s="30"/>
      <c r="E321" s="30"/>
      <c r="F321" s="30"/>
      <c r="G321" s="30"/>
      <c r="H321" s="30"/>
      <c r="I321" s="25"/>
      <c r="J321" s="25"/>
      <c r="K321" s="41"/>
      <c r="L321" s="25"/>
      <c r="M321" s="41"/>
    </row>
    <row r="322" spans="2:13" ht="15" customHeight="1" x14ac:dyDescent="0.2">
      <c r="B322" s="29"/>
      <c r="C322" s="29"/>
      <c r="D322" s="30"/>
      <c r="E322" s="30"/>
      <c r="F322" s="30"/>
      <c r="G322" s="30"/>
      <c r="H322" s="30"/>
      <c r="I322" s="25"/>
      <c r="J322" s="25"/>
      <c r="K322" s="41"/>
      <c r="L322" s="25"/>
      <c r="M322" s="41"/>
    </row>
    <row r="323" spans="2:13" ht="15" customHeight="1" x14ac:dyDescent="0.2">
      <c r="B323" s="29"/>
      <c r="C323" s="29"/>
      <c r="D323" s="30"/>
      <c r="E323" s="30"/>
      <c r="F323" s="30"/>
      <c r="G323" s="30"/>
      <c r="H323" s="30"/>
      <c r="I323" s="25"/>
      <c r="J323" s="25"/>
      <c r="K323" s="41"/>
      <c r="L323" s="25"/>
      <c r="M323" s="41"/>
    </row>
    <row r="324" spans="2:13" ht="15" customHeight="1" x14ac:dyDescent="0.2">
      <c r="B324" s="29"/>
      <c r="C324" s="29"/>
      <c r="D324" s="30"/>
      <c r="E324" s="30"/>
      <c r="F324" s="30"/>
      <c r="G324" s="30"/>
      <c r="H324" s="30"/>
      <c r="I324" s="25"/>
      <c r="J324" s="25"/>
      <c r="K324" s="41"/>
      <c r="L324" s="25"/>
      <c r="M324" s="41"/>
    </row>
    <row r="325" spans="2:13" ht="15" customHeight="1" x14ac:dyDescent="0.2">
      <c r="B325" s="29"/>
      <c r="C325" s="29"/>
      <c r="D325" s="30"/>
      <c r="E325" s="30"/>
      <c r="F325" s="30"/>
      <c r="G325" s="30"/>
      <c r="H325" s="30"/>
      <c r="I325" s="25"/>
      <c r="J325" s="25"/>
      <c r="K325" s="41"/>
      <c r="L325" s="25"/>
      <c r="M325" s="41"/>
    </row>
    <row r="326" spans="2:13" ht="15" customHeight="1" x14ac:dyDescent="0.2">
      <c r="B326" s="29"/>
      <c r="C326" s="29"/>
      <c r="D326" s="30"/>
      <c r="E326" s="30"/>
      <c r="F326" s="30"/>
      <c r="G326" s="30"/>
      <c r="H326" s="30"/>
      <c r="I326" s="25"/>
      <c r="J326" s="25"/>
      <c r="K326" s="41"/>
      <c r="L326" s="25"/>
      <c r="M326" s="41"/>
    </row>
    <row r="327" spans="2:13" ht="15" customHeight="1" x14ac:dyDescent="0.2">
      <c r="B327" s="29"/>
      <c r="C327" s="29"/>
      <c r="D327" s="30"/>
      <c r="E327" s="30"/>
      <c r="F327" s="30"/>
      <c r="G327" s="30"/>
      <c r="H327" s="30"/>
      <c r="I327" s="25"/>
      <c r="J327" s="25"/>
      <c r="K327" s="41"/>
      <c r="L327" s="25"/>
      <c r="M327" s="41"/>
    </row>
    <row r="328" spans="2:13" ht="15" customHeight="1" x14ac:dyDescent="0.2">
      <c r="B328" s="29"/>
      <c r="C328" s="29"/>
      <c r="D328" s="30"/>
      <c r="E328" s="30"/>
      <c r="F328" s="30"/>
      <c r="G328" s="30"/>
      <c r="H328" s="30"/>
      <c r="I328" s="25"/>
      <c r="J328" s="25"/>
      <c r="K328" s="41"/>
      <c r="L328" s="25"/>
      <c r="M328" s="41"/>
    </row>
    <row r="329" spans="2:13" ht="15" customHeight="1" x14ac:dyDescent="0.2">
      <c r="B329" s="29"/>
      <c r="C329" s="29"/>
      <c r="D329" s="30"/>
      <c r="E329" s="30"/>
      <c r="F329" s="30"/>
      <c r="G329" s="30"/>
      <c r="H329" s="30"/>
      <c r="I329" s="25"/>
      <c r="J329" s="25"/>
      <c r="K329" s="41"/>
      <c r="L329" s="25"/>
      <c r="M329" s="41"/>
    </row>
    <row r="330" spans="2:13" ht="15" customHeight="1" x14ac:dyDescent="0.2">
      <c r="B330" s="29"/>
      <c r="C330" s="29"/>
      <c r="D330" s="30"/>
      <c r="E330" s="30"/>
      <c r="F330" s="30"/>
      <c r="G330" s="30"/>
      <c r="H330" s="30"/>
      <c r="I330" s="25"/>
      <c r="J330" s="25"/>
      <c r="K330" s="41"/>
      <c r="L330" s="25"/>
      <c r="M330" s="41"/>
    </row>
    <row r="331" spans="2:13" ht="15" customHeight="1" x14ac:dyDescent="0.2">
      <c r="B331" s="29"/>
      <c r="C331" s="29"/>
      <c r="D331" s="30"/>
      <c r="E331" s="30"/>
      <c r="F331" s="30"/>
      <c r="G331" s="30"/>
      <c r="H331" s="30"/>
      <c r="I331" s="25"/>
      <c r="J331" s="25"/>
      <c r="K331" s="41"/>
      <c r="L331" s="25"/>
      <c r="M331" s="41"/>
    </row>
    <row r="332" spans="2:13" ht="15" customHeight="1" x14ac:dyDescent="0.2">
      <c r="B332" s="29"/>
      <c r="C332" s="29"/>
      <c r="D332" s="30"/>
      <c r="E332" s="30"/>
      <c r="F332" s="30"/>
      <c r="G332" s="30"/>
      <c r="H332" s="30"/>
      <c r="I332" s="25"/>
      <c r="J332" s="25"/>
      <c r="K332" s="41"/>
      <c r="L332" s="25"/>
      <c r="M332" s="41"/>
    </row>
    <row r="333" spans="2:13" ht="15" customHeight="1" x14ac:dyDescent="0.2">
      <c r="B333" s="29"/>
      <c r="C333" s="29"/>
      <c r="D333" s="30"/>
      <c r="E333" s="30"/>
      <c r="F333" s="30"/>
      <c r="G333" s="30"/>
      <c r="H333" s="30"/>
      <c r="I333" s="25"/>
      <c r="J333" s="25"/>
      <c r="K333" s="41"/>
      <c r="L333" s="25"/>
      <c r="M333" s="41"/>
    </row>
    <row r="334" spans="2:13" ht="15" customHeight="1" x14ac:dyDescent="0.2">
      <c r="B334" s="29"/>
      <c r="C334" s="29"/>
      <c r="D334" s="30"/>
      <c r="E334" s="30"/>
      <c r="F334" s="30"/>
      <c r="G334" s="30"/>
      <c r="H334" s="30"/>
      <c r="I334" s="25"/>
      <c r="J334" s="25"/>
      <c r="K334" s="41"/>
      <c r="L334" s="25"/>
      <c r="M334" s="41"/>
    </row>
    <row r="335" spans="2:13" ht="15" customHeight="1" x14ac:dyDescent="0.2">
      <c r="B335" s="29"/>
      <c r="C335" s="29"/>
      <c r="D335" s="30"/>
      <c r="E335" s="30"/>
      <c r="F335" s="30"/>
      <c r="G335" s="30"/>
      <c r="H335" s="30"/>
      <c r="I335" s="25"/>
      <c r="J335" s="25"/>
      <c r="K335" s="41"/>
      <c r="L335" s="25"/>
      <c r="M335" s="41"/>
    </row>
    <row r="336" spans="2:13" ht="15" customHeight="1" x14ac:dyDescent="0.2">
      <c r="B336" s="29"/>
      <c r="C336" s="29"/>
      <c r="D336" s="30"/>
      <c r="E336" s="30"/>
      <c r="F336" s="30"/>
      <c r="G336" s="30"/>
      <c r="H336" s="30"/>
      <c r="I336" s="25"/>
      <c r="J336" s="25"/>
      <c r="K336" s="41"/>
      <c r="L336" s="25"/>
      <c r="M336" s="41"/>
    </row>
    <row r="337" spans="2:13" ht="15" customHeight="1" x14ac:dyDescent="0.2">
      <c r="B337" s="29"/>
      <c r="C337" s="29"/>
      <c r="D337" s="30"/>
      <c r="E337" s="30"/>
      <c r="F337" s="30"/>
      <c r="G337" s="30"/>
      <c r="H337" s="30"/>
      <c r="I337" s="25"/>
      <c r="J337" s="25"/>
      <c r="K337" s="41"/>
      <c r="L337" s="25"/>
      <c r="M337" s="41"/>
    </row>
    <row r="338" spans="2:13" ht="15" customHeight="1" x14ac:dyDescent="0.2">
      <c r="B338" s="29"/>
      <c r="C338" s="29"/>
      <c r="D338" s="30"/>
      <c r="E338" s="30"/>
      <c r="F338" s="30"/>
      <c r="G338" s="30"/>
      <c r="H338" s="30"/>
      <c r="I338" s="25"/>
      <c r="J338" s="25"/>
      <c r="K338" s="41"/>
      <c r="L338" s="25"/>
      <c r="M338" s="41"/>
    </row>
    <row r="339" spans="2:13" ht="15" customHeight="1" x14ac:dyDescent="0.2">
      <c r="B339" s="29"/>
      <c r="C339" s="29"/>
      <c r="D339" s="30"/>
      <c r="E339" s="30"/>
      <c r="F339" s="30"/>
      <c r="G339" s="30"/>
      <c r="H339" s="30"/>
      <c r="I339" s="25"/>
      <c r="J339" s="25"/>
      <c r="K339" s="41"/>
      <c r="L339" s="25"/>
      <c r="M339" s="41"/>
    </row>
    <row r="340" spans="2:13" ht="15" customHeight="1" x14ac:dyDescent="0.2">
      <c r="B340" s="29"/>
      <c r="C340" s="29"/>
      <c r="D340" s="30"/>
      <c r="E340" s="30"/>
      <c r="F340" s="30"/>
      <c r="G340" s="30"/>
      <c r="H340" s="30"/>
      <c r="I340" s="25"/>
      <c r="J340" s="25"/>
      <c r="K340" s="41"/>
      <c r="L340" s="25"/>
      <c r="M340" s="41"/>
    </row>
    <row r="341" spans="2:13" ht="15" customHeight="1" x14ac:dyDescent="0.2">
      <c r="B341" s="29"/>
      <c r="C341" s="29"/>
      <c r="D341" s="30"/>
      <c r="E341" s="30"/>
      <c r="F341" s="30"/>
      <c r="G341" s="30"/>
      <c r="H341" s="30"/>
      <c r="I341" s="25"/>
      <c r="J341" s="25"/>
      <c r="K341" s="41"/>
      <c r="L341" s="25"/>
      <c r="M341" s="41"/>
    </row>
    <row r="342" spans="2:13" ht="15" customHeight="1" x14ac:dyDescent="0.2">
      <c r="B342" s="29"/>
      <c r="C342" s="29"/>
      <c r="D342" s="30"/>
      <c r="E342" s="30"/>
      <c r="F342" s="30"/>
      <c r="G342" s="30"/>
      <c r="H342" s="30"/>
      <c r="I342" s="25"/>
      <c r="J342" s="25"/>
      <c r="K342" s="41"/>
      <c r="L342" s="25"/>
      <c r="M342" s="41"/>
    </row>
    <row r="343" spans="2:13" ht="15" customHeight="1" x14ac:dyDescent="0.2">
      <c r="B343" s="29"/>
      <c r="C343" s="29"/>
      <c r="D343" s="30"/>
      <c r="E343" s="30"/>
      <c r="F343" s="30"/>
      <c r="G343" s="30"/>
      <c r="H343" s="30"/>
      <c r="I343" s="25"/>
      <c r="J343" s="25"/>
      <c r="K343" s="41"/>
      <c r="L343" s="25"/>
      <c r="M343" s="41"/>
    </row>
    <row r="344" spans="2:13" ht="15" customHeight="1" x14ac:dyDescent="0.2">
      <c r="B344" s="29"/>
      <c r="C344" s="29"/>
      <c r="D344" s="30"/>
      <c r="E344" s="30"/>
      <c r="F344" s="30"/>
      <c r="G344" s="30"/>
      <c r="H344" s="30"/>
      <c r="I344" s="25"/>
      <c r="J344" s="25"/>
      <c r="K344" s="41"/>
      <c r="L344" s="25"/>
      <c r="M344" s="41"/>
    </row>
    <row r="345" spans="2:13" ht="15" customHeight="1" x14ac:dyDescent="0.2">
      <c r="B345" s="29"/>
      <c r="C345" s="29"/>
      <c r="D345" s="30"/>
      <c r="E345" s="30"/>
      <c r="F345" s="30"/>
      <c r="G345" s="30"/>
      <c r="H345" s="30"/>
      <c r="I345" s="25"/>
      <c r="J345" s="25"/>
      <c r="K345" s="41"/>
      <c r="L345" s="25"/>
      <c r="M345" s="41"/>
    </row>
    <row r="346" spans="2:13" ht="15" customHeight="1" x14ac:dyDescent="0.2">
      <c r="B346" s="29"/>
      <c r="C346" s="29"/>
      <c r="D346" s="30"/>
      <c r="E346" s="30"/>
      <c r="F346" s="30"/>
      <c r="G346" s="30"/>
      <c r="H346" s="30"/>
      <c r="I346" s="25"/>
      <c r="J346" s="25"/>
      <c r="K346" s="41"/>
      <c r="L346" s="25"/>
      <c r="M346" s="41"/>
    </row>
    <row r="347" spans="2:13" ht="15" customHeight="1" x14ac:dyDescent="0.2">
      <c r="B347" s="29"/>
      <c r="C347" s="29"/>
      <c r="D347" s="30"/>
      <c r="E347" s="30"/>
      <c r="F347" s="30"/>
      <c r="G347" s="30"/>
      <c r="H347" s="30"/>
      <c r="I347" s="25"/>
      <c r="J347" s="25"/>
      <c r="K347" s="41"/>
      <c r="L347" s="25"/>
      <c r="M347" s="41"/>
    </row>
    <row r="348" spans="2:13" ht="15" customHeight="1" x14ac:dyDescent="0.2">
      <c r="B348" s="29"/>
      <c r="C348" s="29"/>
      <c r="D348" s="30"/>
      <c r="E348" s="30"/>
      <c r="F348" s="30"/>
      <c r="G348" s="30"/>
      <c r="H348" s="30"/>
      <c r="I348" s="25"/>
      <c r="J348" s="25"/>
      <c r="K348" s="41"/>
      <c r="L348" s="25"/>
      <c r="M348" s="41"/>
    </row>
    <row r="349" spans="2:13" ht="15" customHeight="1" x14ac:dyDescent="0.2">
      <c r="B349" s="29"/>
      <c r="C349" s="29"/>
      <c r="D349" s="30"/>
      <c r="E349" s="30"/>
      <c r="F349" s="30"/>
      <c r="G349" s="30"/>
      <c r="H349" s="30"/>
      <c r="I349" s="25"/>
      <c r="J349" s="25"/>
      <c r="K349" s="41"/>
      <c r="L349" s="25"/>
      <c r="M349" s="41"/>
    </row>
    <row r="350" spans="2:13" ht="15" customHeight="1" x14ac:dyDescent="0.2">
      <c r="B350" s="29"/>
      <c r="C350" s="29"/>
      <c r="D350" s="30"/>
      <c r="E350" s="30"/>
      <c r="F350" s="30"/>
      <c r="G350" s="30"/>
      <c r="H350" s="30"/>
      <c r="I350" s="25"/>
      <c r="J350" s="25"/>
      <c r="K350" s="41"/>
      <c r="L350" s="25"/>
      <c r="M350" s="41"/>
    </row>
    <row r="351" spans="2:13" ht="15" customHeight="1" x14ac:dyDescent="0.2">
      <c r="B351" s="29"/>
      <c r="C351" s="29"/>
      <c r="D351" s="30"/>
      <c r="E351" s="30"/>
      <c r="F351" s="30"/>
      <c r="G351" s="30"/>
      <c r="H351" s="30"/>
      <c r="I351" s="25"/>
      <c r="J351" s="25"/>
      <c r="K351" s="41"/>
      <c r="L351" s="25"/>
      <c r="M351" s="41"/>
    </row>
    <row r="352" spans="2:13" ht="15" customHeight="1" x14ac:dyDescent="0.2">
      <c r="B352" s="29"/>
      <c r="C352" s="29"/>
      <c r="D352" s="30"/>
      <c r="E352" s="30"/>
      <c r="F352" s="30"/>
      <c r="G352" s="30"/>
      <c r="H352" s="30"/>
      <c r="I352" s="25"/>
      <c r="J352" s="25"/>
      <c r="K352" s="41"/>
      <c r="L352" s="25"/>
      <c r="M352" s="41"/>
    </row>
    <row r="353" spans="2:13" ht="15" customHeight="1" x14ac:dyDescent="0.2">
      <c r="B353" s="29"/>
      <c r="C353" s="29"/>
      <c r="D353" s="30"/>
      <c r="E353" s="30"/>
      <c r="F353" s="30"/>
      <c r="G353" s="30"/>
      <c r="H353" s="30"/>
      <c r="I353" s="25"/>
      <c r="J353" s="25"/>
      <c r="K353" s="41"/>
      <c r="L353" s="25"/>
      <c r="M353" s="41"/>
    </row>
    <row r="354" spans="2:13" ht="15" customHeight="1" x14ac:dyDescent="0.2">
      <c r="B354" s="29"/>
      <c r="C354" s="29"/>
      <c r="D354" s="30"/>
      <c r="E354" s="30"/>
      <c r="F354" s="30"/>
      <c r="G354" s="30"/>
      <c r="H354" s="30"/>
      <c r="I354" s="25"/>
      <c r="J354" s="25"/>
      <c r="K354" s="41"/>
      <c r="L354" s="25"/>
      <c r="M354" s="41"/>
    </row>
    <row r="355" spans="2:13" ht="15" customHeight="1" x14ac:dyDescent="0.2">
      <c r="B355" s="29"/>
      <c r="C355" s="29"/>
      <c r="D355" s="30"/>
      <c r="E355" s="30"/>
      <c r="F355" s="30"/>
      <c r="G355" s="30"/>
      <c r="H355" s="30"/>
      <c r="I355" s="25"/>
      <c r="J355" s="25"/>
      <c r="K355" s="41"/>
      <c r="L355" s="25"/>
      <c r="M355" s="41"/>
    </row>
    <row r="356" spans="2:13" ht="15" customHeight="1" x14ac:dyDescent="0.2">
      <c r="B356" s="29"/>
      <c r="C356" s="29"/>
      <c r="D356" s="30"/>
      <c r="E356" s="30"/>
      <c r="F356" s="30"/>
      <c r="G356" s="30"/>
      <c r="H356" s="30"/>
      <c r="I356" s="25"/>
      <c r="J356" s="25"/>
      <c r="K356" s="41"/>
      <c r="L356" s="25"/>
      <c r="M356" s="41"/>
    </row>
    <row r="357" spans="2:13" ht="15" customHeight="1" x14ac:dyDescent="0.2">
      <c r="B357" s="29"/>
      <c r="C357" s="29"/>
      <c r="D357" s="30"/>
      <c r="E357" s="30"/>
      <c r="F357" s="30"/>
      <c r="G357" s="30"/>
      <c r="H357" s="30"/>
      <c r="I357" s="25"/>
      <c r="J357" s="25"/>
      <c r="K357" s="41"/>
      <c r="L357" s="25"/>
      <c r="M357" s="41"/>
    </row>
    <row r="358" spans="2:13" ht="15" customHeight="1" x14ac:dyDescent="0.2">
      <c r="B358" s="29"/>
      <c r="C358" s="29"/>
      <c r="D358" s="30"/>
      <c r="E358" s="30"/>
      <c r="F358" s="30"/>
      <c r="G358" s="30"/>
      <c r="H358" s="30"/>
      <c r="I358" s="25"/>
      <c r="J358" s="25"/>
      <c r="K358" s="41"/>
      <c r="L358" s="25"/>
      <c r="M358" s="41"/>
    </row>
    <row r="359" spans="2:13" ht="15" customHeight="1" x14ac:dyDescent="0.2">
      <c r="B359" s="29"/>
      <c r="C359" s="29"/>
      <c r="D359" s="30"/>
      <c r="E359" s="30"/>
      <c r="F359" s="30"/>
      <c r="G359" s="30"/>
      <c r="H359" s="30"/>
      <c r="I359" s="25"/>
      <c r="J359" s="25"/>
      <c r="K359" s="41"/>
      <c r="L359" s="25"/>
      <c r="M359" s="41"/>
    </row>
    <row r="360" spans="2:13" ht="15" customHeight="1" x14ac:dyDescent="0.2">
      <c r="B360" s="29"/>
      <c r="C360" s="29"/>
      <c r="D360" s="30"/>
      <c r="E360" s="30"/>
      <c r="F360" s="30"/>
      <c r="G360" s="30"/>
      <c r="H360" s="30"/>
      <c r="I360" s="25"/>
      <c r="J360" s="25"/>
      <c r="K360" s="41"/>
      <c r="L360" s="25"/>
      <c r="M360" s="41"/>
    </row>
    <row r="361" spans="2:13" ht="15" customHeight="1" x14ac:dyDescent="0.2">
      <c r="B361" s="29"/>
      <c r="C361" s="29"/>
      <c r="D361" s="30"/>
      <c r="E361" s="30"/>
      <c r="F361" s="30"/>
      <c r="G361" s="30"/>
      <c r="H361" s="30"/>
      <c r="I361" s="25"/>
      <c r="J361" s="25"/>
      <c r="K361" s="41"/>
      <c r="L361" s="25"/>
      <c r="M361" s="41"/>
    </row>
    <row r="362" spans="2:13" ht="15" customHeight="1" x14ac:dyDescent="0.2">
      <c r="B362" s="29"/>
      <c r="C362" s="29"/>
      <c r="D362" s="30"/>
      <c r="E362" s="30"/>
      <c r="F362" s="30"/>
      <c r="G362" s="30"/>
      <c r="H362" s="30"/>
      <c r="I362" s="25"/>
      <c r="J362" s="25"/>
      <c r="K362" s="41"/>
      <c r="L362" s="25"/>
      <c r="M362" s="41"/>
    </row>
    <row r="363" spans="2:13" ht="15" customHeight="1" x14ac:dyDescent="0.2">
      <c r="B363" s="29"/>
      <c r="C363" s="29"/>
      <c r="D363" s="30"/>
      <c r="E363" s="30"/>
      <c r="F363" s="30"/>
      <c r="G363" s="30"/>
      <c r="H363" s="30"/>
      <c r="I363" s="25"/>
      <c r="J363" s="25"/>
      <c r="K363" s="41"/>
      <c r="L363" s="25"/>
      <c r="M363" s="41"/>
    </row>
    <row r="364" spans="2:13" ht="15" customHeight="1" x14ac:dyDescent="0.2">
      <c r="B364" s="29"/>
      <c r="C364" s="29"/>
      <c r="D364" s="30"/>
      <c r="E364" s="30"/>
      <c r="F364" s="30"/>
      <c r="G364" s="30"/>
      <c r="H364" s="30"/>
      <c r="I364" s="25"/>
      <c r="J364" s="25"/>
      <c r="K364" s="41"/>
      <c r="L364" s="25"/>
      <c r="M364" s="41"/>
    </row>
    <row r="365" spans="2:13" ht="15" customHeight="1" x14ac:dyDescent="0.2">
      <c r="B365" s="29"/>
      <c r="C365" s="29"/>
      <c r="D365" s="30"/>
      <c r="E365" s="30"/>
      <c r="F365" s="30"/>
      <c r="G365" s="30"/>
      <c r="H365" s="30"/>
      <c r="I365" s="25"/>
      <c r="J365" s="25"/>
      <c r="K365" s="41"/>
      <c r="L365" s="25"/>
      <c r="M365" s="41"/>
    </row>
    <row r="366" spans="2:13" ht="15" customHeight="1" x14ac:dyDescent="0.2">
      <c r="B366" s="29"/>
      <c r="C366" s="29"/>
      <c r="D366" s="30"/>
      <c r="E366" s="30"/>
      <c r="F366" s="30"/>
      <c r="G366" s="30"/>
      <c r="H366" s="30"/>
      <c r="I366" s="25"/>
      <c r="J366" s="25"/>
      <c r="K366" s="41"/>
      <c r="L366" s="25"/>
      <c r="M366" s="41"/>
    </row>
    <row r="367" spans="2:13" ht="15" customHeight="1" x14ac:dyDescent="0.2">
      <c r="B367" s="29"/>
      <c r="C367" s="29"/>
      <c r="D367" s="30"/>
      <c r="E367" s="30"/>
      <c r="F367" s="30"/>
      <c r="G367" s="30"/>
      <c r="H367" s="30"/>
      <c r="I367" s="25"/>
      <c r="J367" s="25"/>
      <c r="K367" s="41"/>
      <c r="L367" s="25"/>
      <c r="M367" s="41"/>
    </row>
    <row r="368" spans="2:13" ht="15" customHeight="1" x14ac:dyDescent="0.2">
      <c r="B368" s="29"/>
      <c r="C368" s="29"/>
      <c r="D368" s="30"/>
      <c r="E368" s="30"/>
      <c r="F368" s="30"/>
      <c r="G368" s="30"/>
      <c r="H368" s="30"/>
      <c r="I368" s="25"/>
      <c r="J368" s="25"/>
      <c r="K368" s="41"/>
      <c r="L368" s="25"/>
      <c r="M368" s="41"/>
    </row>
    <row r="369" spans="2:13" ht="15" customHeight="1" x14ac:dyDescent="0.2">
      <c r="B369" s="29"/>
      <c r="C369" s="29"/>
      <c r="D369" s="30"/>
      <c r="E369" s="30"/>
      <c r="F369" s="30"/>
      <c r="G369" s="30"/>
      <c r="H369" s="30"/>
      <c r="I369" s="25"/>
      <c r="J369" s="25"/>
      <c r="K369" s="41"/>
      <c r="L369" s="25"/>
      <c r="M369" s="41"/>
    </row>
    <row r="370" spans="2:13" ht="15" customHeight="1" x14ac:dyDescent="0.2">
      <c r="B370" s="29"/>
      <c r="C370" s="29"/>
      <c r="D370" s="30"/>
      <c r="E370" s="30"/>
      <c r="F370" s="30"/>
      <c r="G370" s="30"/>
      <c r="H370" s="30"/>
      <c r="I370" s="25"/>
      <c r="J370" s="25"/>
      <c r="K370" s="41"/>
      <c r="L370" s="25"/>
      <c r="M370" s="41"/>
    </row>
    <row r="371" spans="2:13" ht="15" customHeight="1" x14ac:dyDescent="0.2">
      <c r="B371" s="29"/>
      <c r="C371" s="29"/>
      <c r="D371" s="30"/>
      <c r="E371" s="30"/>
      <c r="F371" s="30"/>
      <c r="G371" s="30"/>
      <c r="H371" s="30"/>
      <c r="I371" s="25"/>
      <c r="J371" s="25"/>
      <c r="K371" s="41"/>
      <c r="L371" s="25"/>
      <c r="M371" s="41"/>
    </row>
    <row r="372" spans="2:13" ht="15" customHeight="1" x14ac:dyDescent="0.2">
      <c r="B372" s="29"/>
      <c r="C372" s="29"/>
      <c r="D372" s="30"/>
      <c r="E372" s="30"/>
      <c r="F372" s="30"/>
      <c r="G372" s="30"/>
      <c r="H372" s="30"/>
      <c r="I372" s="25"/>
      <c r="J372" s="25"/>
      <c r="K372" s="41"/>
      <c r="L372" s="25"/>
      <c r="M372" s="41"/>
    </row>
    <row r="373" spans="2:13" ht="15" customHeight="1" x14ac:dyDescent="0.2">
      <c r="B373" s="29"/>
      <c r="C373" s="29"/>
      <c r="D373" s="30"/>
      <c r="E373" s="30"/>
      <c r="F373" s="30"/>
      <c r="G373" s="30"/>
      <c r="H373" s="30"/>
      <c r="I373" s="25"/>
      <c r="J373" s="25"/>
      <c r="K373" s="41"/>
      <c r="L373" s="25"/>
      <c r="M373" s="41"/>
    </row>
    <row r="374" spans="2:13" ht="15" customHeight="1" x14ac:dyDescent="0.2">
      <c r="B374" s="29"/>
      <c r="C374" s="29"/>
      <c r="D374" s="30"/>
      <c r="E374" s="30"/>
      <c r="F374" s="30"/>
      <c r="G374" s="30"/>
      <c r="H374" s="30"/>
      <c r="I374" s="25"/>
      <c r="J374" s="25"/>
      <c r="K374" s="41"/>
      <c r="L374" s="25"/>
      <c r="M374" s="41"/>
    </row>
    <row r="375" spans="2:13" ht="15" customHeight="1" x14ac:dyDescent="0.2">
      <c r="B375" s="29"/>
      <c r="C375" s="29"/>
      <c r="D375" s="30"/>
      <c r="E375" s="30"/>
      <c r="F375" s="30"/>
      <c r="G375" s="30"/>
      <c r="H375" s="30"/>
      <c r="I375" s="25"/>
      <c r="J375" s="25"/>
      <c r="K375" s="41"/>
      <c r="L375" s="25"/>
      <c r="M375" s="41"/>
    </row>
    <row r="376" spans="2:13" ht="15" customHeight="1" x14ac:dyDescent="0.2">
      <c r="B376" s="29"/>
      <c r="C376" s="29"/>
      <c r="D376" s="30"/>
      <c r="E376" s="30"/>
      <c r="F376" s="30"/>
      <c r="G376" s="30"/>
      <c r="H376" s="30"/>
      <c r="I376" s="25"/>
      <c r="J376" s="25"/>
      <c r="K376" s="41"/>
      <c r="L376" s="25"/>
      <c r="M376" s="41"/>
    </row>
    <row r="377" spans="2:13" ht="15" customHeight="1" x14ac:dyDescent="0.2">
      <c r="B377" s="29"/>
      <c r="C377" s="29"/>
      <c r="D377" s="30"/>
      <c r="E377" s="30"/>
      <c r="F377" s="30"/>
      <c r="G377" s="30"/>
      <c r="H377" s="30"/>
      <c r="I377" s="25"/>
      <c r="J377" s="25"/>
      <c r="K377" s="41"/>
      <c r="L377" s="25"/>
      <c r="M377" s="41"/>
    </row>
    <row r="378" spans="2:13" ht="15" customHeight="1" x14ac:dyDescent="0.2">
      <c r="B378" s="29"/>
      <c r="C378" s="29"/>
      <c r="D378" s="30"/>
      <c r="E378" s="30"/>
      <c r="F378" s="30"/>
      <c r="G378" s="30"/>
      <c r="H378" s="30"/>
      <c r="I378" s="25"/>
      <c r="J378" s="25"/>
      <c r="K378" s="41"/>
      <c r="L378" s="25"/>
      <c r="M378" s="41"/>
    </row>
    <row r="379" spans="2:13" ht="15" customHeight="1" x14ac:dyDescent="0.2">
      <c r="B379" s="29"/>
      <c r="C379" s="29"/>
      <c r="D379" s="30"/>
      <c r="E379" s="30"/>
      <c r="F379" s="30"/>
      <c r="G379" s="30"/>
      <c r="H379" s="30"/>
      <c r="I379" s="25"/>
      <c r="J379" s="25"/>
      <c r="K379" s="41"/>
      <c r="L379" s="25"/>
      <c r="M379" s="41"/>
    </row>
    <row r="380" spans="2:13" ht="15" customHeight="1" x14ac:dyDescent="0.2">
      <c r="B380" s="29"/>
      <c r="C380" s="29"/>
      <c r="D380" s="30"/>
      <c r="E380" s="30"/>
      <c r="F380" s="30"/>
      <c r="G380" s="30"/>
      <c r="H380" s="30"/>
      <c r="I380" s="25"/>
      <c r="J380" s="25"/>
      <c r="K380" s="41"/>
      <c r="L380" s="25"/>
      <c r="M380" s="41"/>
    </row>
    <row r="381" spans="2:13" ht="15" customHeight="1" x14ac:dyDescent="0.2">
      <c r="B381" s="29"/>
      <c r="C381" s="29"/>
      <c r="D381" s="30"/>
      <c r="E381" s="30"/>
      <c r="F381" s="30"/>
      <c r="G381" s="30"/>
      <c r="H381" s="30"/>
      <c r="I381" s="25"/>
      <c r="J381" s="25"/>
      <c r="K381" s="41"/>
      <c r="L381" s="25"/>
      <c r="M381" s="41"/>
    </row>
    <row r="382" spans="2:13" ht="15" customHeight="1" x14ac:dyDescent="0.2">
      <c r="B382" s="29"/>
      <c r="C382" s="29"/>
      <c r="D382" s="30"/>
      <c r="E382" s="30"/>
      <c r="F382" s="30"/>
      <c r="G382" s="30"/>
      <c r="H382" s="30"/>
      <c r="I382" s="25"/>
      <c r="J382" s="25"/>
      <c r="K382" s="41"/>
      <c r="L382" s="25"/>
      <c r="M382" s="41"/>
    </row>
    <row r="383" spans="2:13" ht="15" customHeight="1" x14ac:dyDescent="0.2">
      <c r="B383" s="29"/>
      <c r="C383" s="29"/>
      <c r="D383" s="30"/>
      <c r="E383" s="30"/>
      <c r="F383" s="30"/>
      <c r="G383" s="30"/>
      <c r="H383" s="30"/>
      <c r="I383" s="25"/>
      <c r="J383" s="25"/>
      <c r="K383" s="41"/>
      <c r="L383" s="25"/>
      <c r="M383" s="41"/>
    </row>
    <row r="384" spans="2:13" ht="15" customHeight="1" x14ac:dyDescent="0.2">
      <c r="B384" s="29"/>
      <c r="C384" s="29"/>
      <c r="D384" s="30"/>
      <c r="E384" s="30"/>
      <c r="F384" s="30"/>
      <c r="G384" s="30"/>
      <c r="H384" s="30"/>
      <c r="I384" s="25"/>
      <c r="J384" s="25"/>
      <c r="K384" s="41"/>
      <c r="L384" s="25"/>
      <c r="M384" s="41"/>
    </row>
    <row r="385" spans="2:13" ht="15" customHeight="1" x14ac:dyDescent="0.2">
      <c r="B385" s="29"/>
      <c r="C385" s="29"/>
      <c r="D385" s="30"/>
      <c r="E385" s="30"/>
      <c r="F385" s="30"/>
      <c r="G385" s="30"/>
      <c r="H385" s="30"/>
      <c r="I385" s="25"/>
      <c r="J385" s="25"/>
      <c r="K385" s="41"/>
      <c r="L385" s="25"/>
      <c r="M385" s="41"/>
    </row>
    <row r="386" spans="2:13" ht="15" customHeight="1" x14ac:dyDescent="0.2">
      <c r="B386" s="29"/>
      <c r="C386" s="29"/>
      <c r="D386" s="30"/>
      <c r="E386" s="30"/>
      <c r="F386" s="30"/>
      <c r="G386" s="30"/>
      <c r="H386" s="30"/>
      <c r="I386" s="25"/>
      <c r="J386" s="25"/>
      <c r="K386" s="41"/>
      <c r="L386" s="25"/>
      <c r="M386" s="41"/>
    </row>
    <row r="387" spans="2:13" ht="15" customHeight="1" x14ac:dyDescent="0.2">
      <c r="B387" s="29"/>
      <c r="C387" s="29"/>
      <c r="D387" s="30"/>
      <c r="E387" s="30"/>
      <c r="F387" s="30"/>
      <c r="G387" s="30"/>
      <c r="H387" s="30"/>
      <c r="I387" s="25"/>
      <c r="J387" s="25"/>
      <c r="K387" s="41"/>
      <c r="L387" s="25"/>
      <c r="M387" s="41"/>
    </row>
    <row r="388" spans="2:13" ht="15" customHeight="1" x14ac:dyDescent="0.2">
      <c r="B388" s="29"/>
      <c r="C388" s="29"/>
      <c r="D388" s="30"/>
      <c r="E388" s="30"/>
      <c r="F388" s="30"/>
      <c r="G388" s="30"/>
      <c r="H388" s="30"/>
      <c r="I388" s="25"/>
      <c r="J388" s="25"/>
      <c r="K388" s="41"/>
      <c r="L388" s="25"/>
      <c r="M388" s="41"/>
    </row>
    <row r="389" spans="2:13" ht="15" customHeight="1" x14ac:dyDescent="0.2">
      <c r="B389" s="29"/>
      <c r="C389" s="29"/>
      <c r="D389" s="30"/>
      <c r="E389" s="30"/>
      <c r="F389" s="30"/>
      <c r="G389" s="30"/>
      <c r="H389" s="30"/>
      <c r="I389" s="25"/>
      <c r="J389" s="25"/>
      <c r="K389" s="41"/>
      <c r="L389" s="25"/>
      <c r="M389" s="41"/>
    </row>
    <row r="390" spans="2:13" ht="15" customHeight="1" x14ac:dyDescent="0.2">
      <c r="B390" s="29"/>
      <c r="C390" s="29"/>
      <c r="D390" s="30"/>
      <c r="E390" s="30"/>
      <c r="F390" s="30"/>
      <c r="G390" s="30"/>
      <c r="H390" s="30"/>
      <c r="I390" s="25"/>
      <c r="J390" s="25"/>
      <c r="K390" s="41"/>
      <c r="L390" s="25"/>
      <c r="M390" s="41"/>
    </row>
    <row r="391" spans="2:13" ht="15" customHeight="1" x14ac:dyDescent="0.2">
      <c r="B391" s="29"/>
      <c r="C391" s="29"/>
      <c r="D391" s="30"/>
      <c r="E391" s="30"/>
      <c r="F391" s="30"/>
      <c r="G391" s="30"/>
      <c r="H391" s="30"/>
      <c r="I391" s="25"/>
      <c r="J391" s="25"/>
      <c r="K391" s="41"/>
      <c r="L391" s="25"/>
      <c r="M391" s="41"/>
    </row>
    <row r="392" spans="2:13" ht="15" customHeight="1" x14ac:dyDescent="0.2">
      <c r="B392" s="29"/>
      <c r="C392" s="29"/>
      <c r="D392" s="30"/>
      <c r="E392" s="30"/>
      <c r="F392" s="30"/>
      <c r="G392" s="30"/>
      <c r="H392" s="30"/>
      <c r="I392" s="25"/>
      <c r="J392" s="25"/>
      <c r="K392" s="41"/>
      <c r="L392" s="25"/>
      <c r="M392" s="41"/>
    </row>
    <row r="393" spans="2:13" ht="15" customHeight="1" x14ac:dyDescent="0.2">
      <c r="B393" s="29"/>
      <c r="C393" s="29"/>
      <c r="D393" s="30"/>
      <c r="E393" s="30"/>
      <c r="F393" s="30"/>
      <c r="G393" s="30"/>
      <c r="H393" s="30"/>
      <c r="I393" s="25"/>
      <c r="J393" s="25"/>
      <c r="K393" s="41"/>
      <c r="L393" s="25"/>
      <c r="M393" s="41"/>
    </row>
    <row r="394" spans="2:13" ht="15" customHeight="1" x14ac:dyDescent="0.2">
      <c r="B394" s="29"/>
      <c r="C394" s="29"/>
      <c r="D394" s="30"/>
      <c r="E394" s="30"/>
      <c r="F394" s="30"/>
      <c r="G394" s="30"/>
      <c r="H394" s="30"/>
      <c r="I394" s="25"/>
      <c r="J394" s="25"/>
      <c r="K394" s="41"/>
      <c r="L394" s="25"/>
      <c r="M394" s="41"/>
    </row>
    <row r="395" spans="2:13" ht="15" customHeight="1" x14ac:dyDescent="0.2">
      <c r="B395" s="29"/>
      <c r="C395" s="29"/>
      <c r="D395" s="30"/>
      <c r="E395" s="30"/>
      <c r="F395" s="30"/>
      <c r="G395" s="30"/>
      <c r="H395" s="30"/>
      <c r="I395" s="25"/>
      <c r="J395" s="25"/>
      <c r="K395" s="41"/>
      <c r="L395" s="25"/>
      <c r="M395" s="41"/>
    </row>
    <row r="396" spans="2:13" ht="15" customHeight="1" x14ac:dyDescent="0.2">
      <c r="B396" s="29"/>
      <c r="C396" s="29"/>
      <c r="D396" s="30"/>
      <c r="E396" s="30"/>
      <c r="F396" s="30"/>
      <c r="G396" s="30"/>
      <c r="H396" s="30"/>
      <c r="I396" s="25"/>
      <c r="J396" s="25"/>
      <c r="K396" s="41"/>
      <c r="L396" s="25"/>
      <c r="M396" s="41"/>
    </row>
    <row r="397" spans="2:13" ht="15" customHeight="1" x14ac:dyDescent="0.2">
      <c r="B397" s="29"/>
      <c r="C397" s="29"/>
      <c r="D397" s="30"/>
      <c r="E397" s="30"/>
      <c r="F397" s="30"/>
      <c r="G397" s="30"/>
      <c r="H397" s="30"/>
      <c r="I397" s="25"/>
      <c r="J397" s="25"/>
      <c r="K397" s="41"/>
      <c r="L397" s="25"/>
      <c r="M397" s="41"/>
    </row>
    <row r="398" spans="2:13" ht="15" customHeight="1" x14ac:dyDescent="0.2">
      <c r="B398" s="29"/>
      <c r="C398" s="29"/>
      <c r="D398" s="30"/>
      <c r="E398" s="30"/>
      <c r="F398" s="30"/>
      <c r="G398" s="30"/>
      <c r="H398" s="30"/>
      <c r="I398" s="25"/>
      <c r="J398" s="25"/>
      <c r="K398" s="41"/>
      <c r="L398" s="25"/>
      <c r="M398" s="41"/>
    </row>
    <row r="399" spans="2:13" ht="15" customHeight="1" x14ac:dyDescent="0.2">
      <c r="B399" s="29"/>
      <c r="C399" s="29"/>
      <c r="D399" s="30"/>
      <c r="E399" s="30"/>
      <c r="F399" s="30"/>
      <c r="G399" s="30"/>
      <c r="H399" s="30"/>
      <c r="I399" s="25"/>
      <c r="J399" s="25"/>
      <c r="K399" s="41"/>
      <c r="L399" s="25"/>
      <c r="M399" s="41"/>
    </row>
    <row r="400" spans="2:13" ht="15" customHeight="1" x14ac:dyDescent="0.2">
      <c r="B400" s="29"/>
      <c r="C400" s="29"/>
      <c r="D400" s="30"/>
      <c r="E400" s="30"/>
      <c r="F400" s="30"/>
      <c r="G400" s="30"/>
      <c r="H400" s="30"/>
      <c r="I400" s="25"/>
      <c r="J400" s="25"/>
      <c r="K400" s="41"/>
      <c r="L400" s="25"/>
      <c r="M400" s="41"/>
    </row>
    <row r="401" spans="2:13" ht="15" customHeight="1" x14ac:dyDescent="0.2">
      <c r="B401" s="29"/>
      <c r="C401" s="29"/>
      <c r="D401" s="30"/>
      <c r="E401" s="30"/>
      <c r="F401" s="30"/>
      <c r="G401" s="30"/>
      <c r="H401" s="30"/>
      <c r="I401" s="25"/>
      <c r="J401" s="25"/>
      <c r="K401" s="41"/>
      <c r="L401" s="25"/>
      <c r="M401" s="41"/>
    </row>
    <row r="402" spans="2:13" ht="15" customHeight="1" x14ac:dyDescent="0.2">
      <c r="B402" s="29"/>
      <c r="C402" s="29"/>
      <c r="D402" s="30"/>
      <c r="E402" s="30"/>
      <c r="F402" s="30"/>
      <c r="G402" s="30"/>
      <c r="H402" s="30"/>
      <c r="I402" s="25"/>
      <c r="J402" s="25"/>
      <c r="K402" s="41"/>
      <c r="L402" s="25"/>
      <c r="M402" s="41"/>
    </row>
    <row r="403" spans="2:13" ht="15" customHeight="1" x14ac:dyDescent="0.2">
      <c r="B403" s="29"/>
      <c r="C403" s="29"/>
      <c r="D403" s="30"/>
      <c r="E403" s="30"/>
      <c r="F403" s="30"/>
      <c r="G403" s="30"/>
      <c r="H403" s="30"/>
      <c r="I403" s="25"/>
      <c r="J403" s="25"/>
      <c r="K403" s="41"/>
      <c r="L403" s="25"/>
      <c r="M403" s="41"/>
    </row>
    <row r="404" spans="2:13" ht="15" customHeight="1" x14ac:dyDescent="0.2">
      <c r="B404" s="29"/>
      <c r="C404" s="29"/>
      <c r="D404" s="30"/>
      <c r="E404" s="30"/>
      <c r="F404" s="30"/>
      <c r="G404" s="30"/>
      <c r="H404" s="30"/>
      <c r="I404" s="25"/>
      <c r="J404" s="25"/>
      <c r="K404" s="41"/>
      <c r="L404" s="25"/>
      <c r="M404" s="41"/>
    </row>
    <row r="405" spans="2:13" ht="15" customHeight="1" x14ac:dyDescent="0.2">
      <c r="B405" s="29"/>
      <c r="C405" s="29"/>
      <c r="D405" s="30"/>
      <c r="E405" s="30"/>
      <c r="F405" s="30"/>
      <c r="G405" s="30"/>
      <c r="H405" s="30"/>
      <c r="I405" s="25"/>
      <c r="J405" s="25"/>
      <c r="K405" s="41"/>
      <c r="L405" s="25"/>
      <c r="M405" s="41"/>
    </row>
    <row r="406" spans="2:13" ht="15" customHeight="1" x14ac:dyDescent="0.2">
      <c r="B406" s="29"/>
      <c r="C406" s="29"/>
      <c r="D406" s="30"/>
      <c r="E406" s="30"/>
      <c r="F406" s="30"/>
      <c r="G406" s="30"/>
      <c r="H406" s="30"/>
      <c r="I406" s="25"/>
      <c r="J406" s="25"/>
      <c r="K406" s="41"/>
      <c r="L406" s="25"/>
      <c r="M406" s="41"/>
    </row>
    <row r="407" spans="2:13" ht="15" customHeight="1" x14ac:dyDescent="0.2">
      <c r="B407" s="29"/>
      <c r="C407" s="29"/>
      <c r="D407" s="30"/>
      <c r="E407" s="30"/>
      <c r="F407" s="30"/>
      <c r="G407" s="30"/>
      <c r="H407" s="30"/>
      <c r="I407" s="25"/>
      <c r="J407" s="25"/>
      <c r="K407" s="41"/>
      <c r="L407" s="25"/>
      <c r="M407" s="41"/>
    </row>
    <row r="408" spans="2:13" ht="15" customHeight="1" x14ac:dyDescent="0.2">
      <c r="B408" s="29"/>
      <c r="C408" s="29"/>
      <c r="D408" s="30"/>
      <c r="E408" s="30"/>
      <c r="F408" s="30"/>
      <c r="G408" s="30"/>
      <c r="H408" s="30"/>
      <c r="I408" s="25"/>
      <c r="J408" s="25"/>
      <c r="K408" s="41"/>
      <c r="L408" s="25"/>
      <c r="M408" s="41"/>
    </row>
    <row r="409" spans="2:13" ht="15" customHeight="1" x14ac:dyDescent="0.2">
      <c r="B409" s="29"/>
      <c r="C409" s="29"/>
      <c r="D409" s="30"/>
      <c r="E409" s="30"/>
      <c r="F409" s="30"/>
      <c r="G409" s="30"/>
      <c r="H409" s="30"/>
      <c r="I409" s="25"/>
      <c r="J409" s="25"/>
      <c r="K409" s="41"/>
      <c r="L409" s="25"/>
      <c r="M409" s="41"/>
    </row>
    <row r="410" spans="2:13" ht="15" customHeight="1" x14ac:dyDescent="0.2">
      <c r="B410" s="29"/>
      <c r="C410" s="29"/>
      <c r="D410" s="30"/>
      <c r="E410" s="30"/>
      <c r="F410" s="30"/>
      <c r="G410" s="30"/>
      <c r="H410" s="30"/>
      <c r="I410" s="25"/>
      <c r="J410" s="25"/>
      <c r="K410" s="41"/>
      <c r="L410" s="25"/>
      <c r="M410" s="41"/>
    </row>
    <row r="411" spans="2:13" ht="15" customHeight="1" x14ac:dyDescent="0.2">
      <c r="B411" s="29"/>
      <c r="C411" s="29"/>
      <c r="D411" s="30"/>
      <c r="E411" s="30"/>
      <c r="F411" s="30"/>
      <c r="G411" s="30"/>
      <c r="H411" s="30"/>
      <c r="I411" s="25"/>
      <c r="J411" s="25"/>
      <c r="K411" s="41"/>
      <c r="L411" s="25"/>
      <c r="M411" s="41"/>
    </row>
    <row r="412" spans="2:13" ht="15" customHeight="1" x14ac:dyDescent="0.2">
      <c r="B412" s="29"/>
      <c r="C412" s="29"/>
      <c r="D412" s="30"/>
      <c r="E412" s="30"/>
      <c r="F412" s="30"/>
      <c r="G412" s="30"/>
      <c r="H412" s="30"/>
      <c r="I412" s="25"/>
      <c r="J412" s="25"/>
      <c r="K412" s="41"/>
      <c r="L412" s="25"/>
      <c r="M412" s="41"/>
    </row>
    <row r="413" spans="2:13" ht="15" customHeight="1" x14ac:dyDescent="0.2">
      <c r="B413" s="29"/>
      <c r="C413" s="29"/>
      <c r="D413" s="30"/>
      <c r="E413" s="30"/>
      <c r="F413" s="30"/>
      <c r="G413" s="30"/>
      <c r="H413" s="30"/>
      <c r="I413" s="25"/>
      <c r="J413" s="25"/>
      <c r="K413" s="41"/>
      <c r="L413" s="25"/>
      <c r="M413" s="41"/>
    </row>
    <row r="414" spans="2:13" ht="15" customHeight="1" x14ac:dyDescent="0.2">
      <c r="B414" s="29"/>
      <c r="C414" s="29"/>
      <c r="D414" s="30"/>
      <c r="E414" s="30"/>
      <c r="F414" s="30"/>
      <c r="G414" s="30"/>
      <c r="H414" s="30"/>
      <c r="I414" s="25"/>
      <c r="J414" s="25"/>
      <c r="K414" s="41"/>
      <c r="L414" s="25"/>
      <c r="M414" s="41"/>
    </row>
    <row r="415" spans="2:13" ht="15" customHeight="1" x14ac:dyDescent="0.2">
      <c r="B415" s="29"/>
      <c r="C415" s="29"/>
      <c r="D415" s="30"/>
      <c r="E415" s="30"/>
      <c r="F415" s="30"/>
      <c r="G415" s="30"/>
      <c r="H415" s="30"/>
      <c r="I415" s="25"/>
      <c r="J415" s="25"/>
      <c r="K415" s="41"/>
      <c r="L415" s="25"/>
      <c r="M415" s="41"/>
    </row>
    <row r="416" spans="2:13" ht="15" customHeight="1" x14ac:dyDescent="0.2">
      <c r="B416" s="29"/>
      <c r="C416" s="29"/>
      <c r="D416" s="30"/>
      <c r="E416" s="30"/>
      <c r="F416" s="30"/>
      <c r="G416" s="30"/>
      <c r="H416" s="30"/>
      <c r="I416" s="25"/>
      <c r="J416" s="25"/>
      <c r="K416" s="41"/>
      <c r="L416" s="25"/>
      <c r="M416" s="41"/>
    </row>
    <row r="417" spans="2:13" ht="15" customHeight="1" x14ac:dyDescent="0.2">
      <c r="B417" s="29"/>
      <c r="C417" s="29"/>
      <c r="D417" s="30"/>
      <c r="E417" s="30"/>
      <c r="F417" s="30"/>
      <c r="G417" s="30"/>
      <c r="H417" s="30"/>
      <c r="I417" s="25"/>
      <c r="J417" s="25"/>
      <c r="K417" s="41"/>
      <c r="L417" s="25"/>
      <c r="M417" s="41"/>
    </row>
    <row r="418" spans="2:13" ht="15" customHeight="1" x14ac:dyDescent="0.2">
      <c r="B418" s="29"/>
      <c r="C418" s="29"/>
      <c r="D418" s="30"/>
      <c r="E418" s="30"/>
      <c r="F418" s="30"/>
      <c r="G418" s="30"/>
      <c r="H418" s="30"/>
      <c r="I418" s="25"/>
      <c r="J418" s="25"/>
      <c r="K418" s="41"/>
      <c r="L418" s="25"/>
      <c r="M418" s="41"/>
    </row>
    <row r="419" spans="2:13" ht="15" customHeight="1" x14ac:dyDescent="0.2">
      <c r="B419" s="29"/>
      <c r="C419" s="29"/>
      <c r="D419" s="30"/>
      <c r="E419" s="30"/>
      <c r="F419" s="30"/>
      <c r="G419" s="30"/>
      <c r="H419" s="30"/>
      <c r="I419" s="25"/>
      <c r="J419" s="25"/>
      <c r="K419" s="41"/>
      <c r="L419" s="25"/>
      <c r="M419" s="41"/>
    </row>
    <row r="420" spans="2:13" ht="15" customHeight="1" x14ac:dyDescent="0.2">
      <c r="B420" s="29"/>
      <c r="C420" s="29"/>
      <c r="D420" s="30"/>
      <c r="E420" s="30"/>
      <c r="F420" s="30"/>
      <c r="G420" s="30"/>
      <c r="H420" s="30"/>
      <c r="I420" s="25"/>
      <c r="J420" s="25"/>
      <c r="K420" s="41"/>
      <c r="L420" s="25"/>
      <c r="M420" s="41"/>
    </row>
    <row r="421" spans="2:13" ht="15" customHeight="1" x14ac:dyDescent="0.2">
      <c r="B421" s="29"/>
      <c r="C421" s="29"/>
      <c r="D421" s="30"/>
      <c r="E421" s="30"/>
      <c r="F421" s="30"/>
      <c r="G421" s="30"/>
      <c r="H421" s="30"/>
      <c r="I421" s="25"/>
      <c r="J421" s="25"/>
      <c r="K421" s="41"/>
      <c r="L421" s="25"/>
      <c r="M421" s="41"/>
    </row>
    <row r="422" spans="2:13" ht="15" customHeight="1" x14ac:dyDescent="0.2">
      <c r="B422" s="29"/>
      <c r="C422" s="29"/>
      <c r="D422" s="30"/>
      <c r="E422" s="30"/>
      <c r="F422" s="30"/>
      <c r="G422" s="30"/>
      <c r="H422" s="30"/>
      <c r="I422" s="25"/>
      <c r="J422" s="25"/>
      <c r="K422" s="41"/>
      <c r="L422" s="25"/>
      <c r="M422" s="41"/>
    </row>
    <row r="423" spans="2:13" ht="15" customHeight="1" x14ac:dyDescent="0.2">
      <c r="B423" s="29"/>
      <c r="C423" s="29"/>
      <c r="D423" s="30"/>
      <c r="E423" s="30"/>
      <c r="F423" s="30"/>
      <c r="G423" s="30"/>
      <c r="H423" s="30"/>
      <c r="I423" s="25"/>
      <c r="J423" s="25"/>
      <c r="K423" s="41"/>
      <c r="L423" s="25"/>
      <c r="M423" s="41"/>
    </row>
    <row r="424" spans="2:13" ht="15" customHeight="1" x14ac:dyDescent="0.2">
      <c r="B424" s="29"/>
      <c r="C424" s="29"/>
      <c r="D424" s="30"/>
      <c r="E424" s="30"/>
      <c r="F424" s="30"/>
      <c r="G424" s="30"/>
      <c r="H424" s="30"/>
      <c r="I424" s="25"/>
      <c r="J424" s="25"/>
      <c r="K424" s="41"/>
      <c r="L424" s="25"/>
      <c r="M424" s="41"/>
    </row>
    <row r="425" spans="2:13" ht="15" customHeight="1" x14ac:dyDescent="0.2">
      <c r="B425" s="29"/>
      <c r="C425" s="29"/>
      <c r="D425" s="30"/>
      <c r="E425" s="30"/>
      <c r="F425" s="30"/>
      <c r="G425" s="30"/>
      <c r="H425" s="30"/>
      <c r="I425" s="25"/>
      <c r="J425" s="25"/>
      <c r="K425" s="41"/>
      <c r="L425" s="25"/>
      <c r="M425" s="41"/>
    </row>
    <row r="426" spans="2:13" ht="15" customHeight="1" x14ac:dyDescent="0.2">
      <c r="B426" s="29"/>
      <c r="C426" s="29"/>
      <c r="D426" s="30"/>
      <c r="E426" s="30"/>
      <c r="F426" s="30"/>
      <c r="G426" s="30"/>
      <c r="H426" s="30"/>
      <c r="I426" s="25"/>
      <c r="J426" s="25"/>
      <c r="K426" s="41"/>
      <c r="L426" s="25"/>
      <c r="M426" s="41"/>
    </row>
    <row r="427" spans="2:13" ht="15" customHeight="1" x14ac:dyDescent="0.2">
      <c r="B427" s="29"/>
      <c r="C427" s="29"/>
      <c r="D427" s="30"/>
      <c r="E427" s="30"/>
      <c r="F427" s="30"/>
      <c r="G427" s="30"/>
      <c r="H427" s="30"/>
      <c r="I427" s="25"/>
      <c r="J427" s="25"/>
      <c r="K427" s="41"/>
      <c r="L427" s="25"/>
      <c r="M427" s="41"/>
    </row>
    <row r="428" spans="2:13" ht="15" customHeight="1" x14ac:dyDescent="0.2">
      <c r="B428" s="29"/>
      <c r="C428" s="29"/>
      <c r="D428" s="30"/>
      <c r="E428" s="30"/>
      <c r="F428" s="30"/>
      <c r="G428" s="30"/>
      <c r="H428" s="30"/>
      <c r="I428" s="25"/>
      <c r="J428" s="25"/>
      <c r="K428" s="41"/>
      <c r="L428" s="25"/>
      <c r="M428" s="41"/>
    </row>
    <row r="429" spans="2:13" ht="15" customHeight="1" x14ac:dyDescent="0.2">
      <c r="B429" s="29"/>
      <c r="C429" s="29"/>
      <c r="D429" s="30"/>
      <c r="E429" s="30"/>
      <c r="F429" s="30"/>
      <c r="G429" s="30"/>
      <c r="H429" s="30"/>
      <c r="I429" s="25"/>
      <c r="J429" s="25"/>
      <c r="K429" s="41"/>
      <c r="L429" s="25"/>
      <c r="M429" s="41"/>
    </row>
    <row r="430" spans="2:13" ht="15" customHeight="1" x14ac:dyDescent="0.2">
      <c r="B430" s="29"/>
      <c r="C430" s="29"/>
      <c r="D430" s="30"/>
      <c r="E430" s="30"/>
      <c r="F430" s="30"/>
      <c r="G430" s="30"/>
      <c r="H430" s="30"/>
      <c r="I430" s="25"/>
      <c r="J430" s="25"/>
      <c r="K430" s="41"/>
      <c r="L430" s="25"/>
      <c r="M430" s="41"/>
    </row>
    <row r="431" spans="2:13" ht="15" customHeight="1" x14ac:dyDescent="0.2">
      <c r="B431" s="29"/>
      <c r="C431" s="29"/>
      <c r="D431" s="30"/>
      <c r="E431" s="30"/>
      <c r="F431" s="30"/>
      <c r="G431" s="30"/>
      <c r="H431" s="30"/>
      <c r="I431" s="25"/>
      <c r="J431" s="25"/>
      <c r="K431" s="41"/>
      <c r="L431" s="25"/>
      <c r="M431" s="41"/>
    </row>
    <row r="432" spans="2:13" ht="15" customHeight="1" x14ac:dyDescent="0.2">
      <c r="B432" s="29"/>
      <c r="C432" s="29"/>
      <c r="D432" s="30"/>
      <c r="E432" s="30"/>
      <c r="F432" s="30"/>
      <c r="G432" s="30"/>
      <c r="H432" s="30"/>
      <c r="I432" s="25"/>
      <c r="J432" s="25"/>
      <c r="K432" s="41"/>
      <c r="L432" s="25"/>
      <c r="M432" s="41"/>
    </row>
    <row r="433" spans="2:13" ht="15" customHeight="1" x14ac:dyDescent="0.2">
      <c r="B433" s="29"/>
      <c r="C433" s="29"/>
      <c r="D433" s="30"/>
      <c r="E433" s="30"/>
      <c r="F433" s="30"/>
      <c r="G433" s="30"/>
      <c r="H433" s="30"/>
      <c r="I433" s="25"/>
      <c r="J433" s="25"/>
      <c r="K433" s="41"/>
      <c r="L433" s="25"/>
      <c r="M433" s="41"/>
    </row>
    <row r="434" spans="2:13" ht="15" customHeight="1" x14ac:dyDescent="0.2">
      <c r="B434" s="29"/>
      <c r="C434" s="29"/>
      <c r="D434" s="30"/>
      <c r="E434" s="30"/>
      <c r="F434" s="30"/>
      <c r="G434" s="30"/>
      <c r="H434" s="30"/>
      <c r="I434" s="25"/>
      <c r="J434" s="25"/>
      <c r="K434" s="41"/>
      <c r="L434" s="25"/>
      <c r="M434" s="41"/>
    </row>
    <row r="435" spans="2:13" ht="15" customHeight="1" x14ac:dyDescent="0.2">
      <c r="B435" s="29"/>
      <c r="C435" s="29"/>
      <c r="D435" s="30"/>
      <c r="E435" s="30"/>
      <c r="F435" s="30"/>
      <c r="G435" s="30"/>
      <c r="H435" s="30"/>
      <c r="I435" s="25"/>
      <c r="J435" s="25"/>
      <c r="K435" s="41"/>
      <c r="L435" s="25"/>
      <c r="M435" s="41"/>
    </row>
    <row r="436" spans="2:13" ht="15" customHeight="1" x14ac:dyDescent="0.2">
      <c r="B436" s="29"/>
      <c r="C436" s="29"/>
      <c r="D436" s="30"/>
      <c r="E436" s="30"/>
      <c r="F436" s="30"/>
      <c r="G436" s="30"/>
      <c r="H436" s="30"/>
      <c r="I436" s="25"/>
      <c r="J436" s="25"/>
      <c r="K436" s="41"/>
      <c r="L436" s="25"/>
      <c r="M436" s="41"/>
    </row>
    <row r="437" spans="2:13" ht="15" customHeight="1" x14ac:dyDescent="0.2">
      <c r="B437" s="29"/>
      <c r="C437" s="29"/>
      <c r="D437" s="30"/>
      <c r="E437" s="30"/>
      <c r="F437" s="30"/>
      <c r="G437" s="30"/>
      <c r="H437" s="30"/>
      <c r="I437" s="25"/>
      <c r="J437" s="25"/>
      <c r="K437" s="41"/>
      <c r="L437" s="25"/>
      <c r="M437" s="41"/>
    </row>
    <row r="438" spans="2:13" ht="15" customHeight="1" x14ac:dyDescent="0.2">
      <c r="B438" s="29"/>
      <c r="C438" s="29"/>
      <c r="D438" s="30"/>
      <c r="E438" s="30"/>
      <c r="F438" s="30"/>
      <c r="G438" s="30"/>
      <c r="H438" s="30"/>
      <c r="I438" s="25"/>
      <c r="J438" s="25"/>
      <c r="K438" s="41"/>
      <c r="L438" s="25"/>
      <c r="M438" s="41"/>
    </row>
    <row r="439" spans="2:13" ht="15" customHeight="1" x14ac:dyDescent="0.2">
      <c r="B439" s="29"/>
      <c r="C439" s="29"/>
      <c r="D439" s="30"/>
      <c r="E439" s="30"/>
      <c r="F439" s="30"/>
      <c r="G439" s="30"/>
      <c r="H439" s="30"/>
      <c r="I439" s="25"/>
      <c r="J439" s="25"/>
      <c r="K439" s="41"/>
      <c r="L439" s="25"/>
      <c r="M439" s="41"/>
    </row>
    <row r="440" spans="2:13" ht="15" customHeight="1" x14ac:dyDescent="0.2">
      <c r="B440" s="29"/>
      <c r="C440" s="29"/>
      <c r="D440" s="30"/>
      <c r="E440" s="30"/>
      <c r="F440" s="30"/>
      <c r="G440" s="30"/>
      <c r="H440" s="30"/>
      <c r="I440" s="25"/>
      <c r="J440" s="25"/>
      <c r="K440" s="41"/>
      <c r="L440" s="25"/>
      <c r="M440" s="41"/>
    </row>
    <row r="441" spans="2:13" ht="15" customHeight="1" x14ac:dyDescent="0.2">
      <c r="B441" s="29"/>
      <c r="C441" s="29"/>
      <c r="D441" s="30"/>
      <c r="E441" s="30"/>
      <c r="F441" s="30"/>
      <c r="G441" s="30"/>
      <c r="H441" s="30"/>
      <c r="I441" s="25"/>
      <c r="J441" s="25"/>
      <c r="K441" s="41"/>
      <c r="L441" s="25"/>
      <c r="M441" s="41"/>
    </row>
    <row r="442" spans="2:13" ht="15" customHeight="1" x14ac:dyDescent="0.2">
      <c r="B442" s="29"/>
      <c r="C442" s="29"/>
      <c r="D442" s="30"/>
      <c r="E442" s="30"/>
      <c r="F442" s="30"/>
      <c r="G442" s="30"/>
      <c r="H442" s="30"/>
      <c r="I442" s="25"/>
      <c r="J442" s="25"/>
      <c r="K442" s="41"/>
      <c r="L442" s="25"/>
      <c r="M442" s="41"/>
    </row>
    <row r="443" spans="2:13" ht="15" customHeight="1" x14ac:dyDescent="0.2">
      <c r="B443" s="29"/>
      <c r="C443" s="29"/>
      <c r="D443" s="30"/>
      <c r="E443" s="30"/>
      <c r="F443" s="30"/>
      <c r="G443" s="30"/>
      <c r="H443" s="30"/>
      <c r="I443" s="25"/>
      <c r="J443" s="25"/>
      <c r="K443" s="41"/>
      <c r="L443" s="25"/>
      <c r="M443" s="41"/>
    </row>
    <row r="444" spans="2:13" ht="15" customHeight="1" x14ac:dyDescent="0.2">
      <c r="B444" s="29"/>
      <c r="C444" s="29"/>
      <c r="D444" s="30"/>
      <c r="E444" s="30"/>
      <c r="F444" s="30"/>
      <c r="G444" s="30"/>
      <c r="H444" s="30"/>
      <c r="I444" s="25"/>
      <c r="J444" s="25"/>
      <c r="K444" s="41"/>
      <c r="L444" s="25"/>
      <c r="M444" s="41"/>
    </row>
    <row r="445" spans="2:13" ht="15" customHeight="1" x14ac:dyDescent="0.2">
      <c r="B445" s="29"/>
      <c r="C445" s="29"/>
      <c r="D445" s="30"/>
      <c r="E445" s="30"/>
      <c r="F445" s="30"/>
      <c r="G445" s="30"/>
      <c r="H445" s="30"/>
      <c r="I445" s="25"/>
      <c r="J445" s="25"/>
      <c r="K445" s="41"/>
      <c r="L445" s="25"/>
      <c r="M445" s="41"/>
    </row>
    <row r="446" spans="2:13" ht="15" customHeight="1" x14ac:dyDescent="0.2">
      <c r="B446" s="29"/>
      <c r="C446" s="29"/>
      <c r="D446" s="30"/>
      <c r="E446" s="30"/>
      <c r="F446" s="30"/>
      <c r="G446" s="30"/>
      <c r="H446" s="30"/>
      <c r="I446" s="25"/>
      <c r="J446" s="25"/>
      <c r="K446" s="41"/>
      <c r="L446" s="25"/>
      <c r="M446" s="41"/>
    </row>
    <row r="447" spans="2:13" ht="15" customHeight="1" x14ac:dyDescent="0.2">
      <c r="B447" s="29"/>
      <c r="C447" s="29"/>
      <c r="D447" s="30"/>
      <c r="E447" s="30"/>
      <c r="F447" s="30"/>
      <c r="G447" s="30"/>
      <c r="H447" s="30"/>
      <c r="I447" s="25"/>
      <c r="J447" s="25"/>
      <c r="K447" s="41"/>
      <c r="L447" s="25"/>
      <c r="M447" s="41"/>
    </row>
    <row r="448" spans="2:13" ht="15" customHeight="1" x14ac:dyDescent="0.2">
      <c r="B448" s="29"/>
      <c r="C448" s="29"/>
      <c r="D448" s="30"/>
      <c r="E448" s="30"/>
      <c r="F448" s="30"/>
      <c r="G448" s="30"/>
      <c r="H448" s="30"/>
      <c r="I448" s="25"/>
      <c r="J448" s="25"/>
      <c r="K448" s="41"/>
      <c r="L448" s="25"/>
      <c r="M448" s="41"/>
    </row>
    <row r="449" spans="2:13" ht="15" customHeight="1" x14ac:dyDescent="0.2">
      <c r="B449" s="29"/>
      <c r="C449" s="29"/>
      <c r="D449" s="30"/>
      <c r="E449" s="30"/>
      <c r="F449" s="30"/>
      <c r="G449" s="30"/>
      <c r="H449" s="30"/>
      <c r="I449" s="25"/>
      <c r="J449" s="25"/>
      <c r="K449" s="41"/>
      <c r="L449" s="25"/>
      <c r="M449" s="41"/>
    </row>
    <row r="450" spans="2:13" ht="15" customHeight="1" x14ac:dyDescent="0.2">
      <c r="B450" s="29"/>
      <c r="C450" s="29"/>
      <c r="D450" s="30"/>
      <c r="E450" s="30"/>
      <c r="F450" s="30"/>
      <c r="G450" s="30"/>
      <c r="H450" s="30"/>
      <c r="I450" s="25"/>
      <c r="J450" s="25"/>
      <c r="K450" s="41"/>
      <c r="L450" s="25"/>
      <c r="M450" s="41"/>
    </row>
    <row r="451" spans="2:13" ht="15" customHeight="1" x14ac:dyDescent="0.2">
      <c r="B451" s="29"/>
      <c r="C451" s="29"/>
      <c r="D451" s="30"/>
      <c r="E451" s="30"/>
      <c r="F451" s="30"/>
      <c r="G451" s="30"/>
      <c r="H451" s="30"/>
      <c r="I451" s="25"/>
      <c r="J451" s="25"/>
      <c r="K451" s="41"/>
      <c r="L451" s="25"/>
      <c r="M451" s="41"/>
    </row>
    <row r="452" spans="2:13" ht="15" customHeight="1" x14ac:dyDescent="0.2">
      <c r="B452" s="29"/>
      <c r="C452" s="29"/>
      <c r="D452" s="30"/>
      <c r="E452" s="30"/>
      <c r="F452" s="30"/>
      <c r="G452" s="30"/>
      <c r="H452" s="30"/>
      <c r="I452" s="25"/>
      <c r="J452" s="25"/>
      <c r="K452" s="41"/>
      <c r="L452" s="25"/>
      <c r="M452" s="41"/>
    </row>
    <row r="453" spans="2:13" ht="15" customHeight="1" x14ac:dyDescent="0.2">
      <c r="B453" s="29"/>
      <c r="C453" s="29"/>
      <c r="D453" s="30"/>
      <c r="E453" s="30"/>
      <c r="F453" s="30"/>
      <c r="G453" s="30"/>
      <c r="H453" s="30"/>
      <c r="I453" s="25"/>
      <c r="J453" s="25"/>
      <c r="K453" s="41"/>
      <c r="L453" s="25"/>
      <c r="M453" s="41"/>
    </row>
    <row r="454" spans="2:13" ht="15" customHeight="1" x14ac:dyDescent="0.2">
      <c r="B454" s="29"/>
      <c r="C454" s="29"/>
      <c r="D454" s="30"/>
      <c r="E454" s="30"/>
      <c r="F454" s="30"/>
      <c r="G454" s="30"/>
      <c r="H454" s="30"/>
      <c r="I454" s="25"/>
      <c r="J454" s="25"/>
      <c r="K454" s="41"/>
      <c r="L454" s="25"/>
      <c r="M454" s="41"/>
    </row>
    <row r="455" spans="2:13" ht="15" customHeight="1" x14ac:dyDescent="0.2">
      <c r="B455" s="29"/>
      <c r="C455" s="29"/>
      <c r="D455" s="30"/>
      <c r="E455" s="30"/>
      <c r="F455" s="30"/>
      <c r="G455" s="30"/>
      <c r="H455" s="30"/>
      <c r="I455" s="25"/>
      <c r="J455" s="25"/>
      <c r="K455" s="41"/>
      <c r="L455" s="25"/>
      <c r="M455" s="41"/>
    </row>
    <row r="456" spans="2:13" ht="15" customHeight="1" x14ac:dyDescent="0.2">
      <c r="B456" s="29"/>
      <c r="C456" s="29"/>
      <c r="D456" s="30"/>
      <c r="E456" s="30"/>
      <c r="F456" s="30"/>
      <c r="G456" s="30"/>
      <c r="H456" s="30"/>
      <c r="I456" s="25"/>
      <c r="J456" s="25"/>
      <c r="K456" s="41"/>
      <c r="L456" s="25"/>
      <c r="M456" s="41"/>
    </row>
    <row r="457" spans="2:13" ht="15" customHeight="1" x14ac:dyDescent="0.2">
      <c r="B457" s="29"/>
      <c r="C457" s="29"/>
      <c r="D457" s="30"/>
      <c r="E457" s="30"/>
      <c r="F457" s="30"/>
      <c r="G457" s="30"/>
      <c r="H457" s="30"/>
      <c r="I457" s="25"/>
      <c r="J457" s="25"/>
      <c r="K457" s="41"/>
      <c r="L457" s="25"/>
      <c r="M457" s="41"/>
    </row>
    <row r="458" spans="2:13" ht="15" customHeight="1" x14ac:dyDescent="0.2">
      <c r="B458" s="29"/>
      <c r="C458" s="29"/>
      <c r="D458" s="30"/>
      <c r="E458" s="30"/>
      <c r="F458" s="30"/>
      <c r="G458" s="30"/>
      <c r="H458" s="30"/>
      <c r="I458" s="25"/>
      <c r="J458" s="25"/>
      <c r="K458" s="41"/>
      <c r="L458" s="25"/>
      <c r="M458" s="41"/>
    </row>
    <row r="459" spans="2:13" ht="15" customHeight="1" x14ac:dyDescent="0.2">
      <c r="B459" s="29"/>
      <c r="C459" s="29"/>
      <c r="D459" s="30"/>
      <c r="E459" s="30"/>
      <c r="F459" s="30"/>
      <c r="G459" s="30"/>
      <c r="H459" s="30"/>
      <c r="I459" s="25"/>
      <c r="J459" s="25"/>
      <c r="K459" s="41"/>
      <c r="L459" s="25"/>
      <c r="M459" s="41"/>
    </row>
    <row r="460" spans="2:13" ht="15" customHeight="1" x14ac:dyDescent="0.2">
      <c r="B460" s="29"/>
      <c r="C460" s="29"/>
      <c r="D460" s="30"/>
      <c r="E460" s="30"/>
      <c r="F460" s="30"/>
      <c r="G460" s="30"/>
      <c r="H460" s="30"/>
      <c r="I460" s="25"/>
      <c r="J460" s="25"/>
      <c r="K460" s="41"/>
      <c r="L460" s="25"/>
      <c r="M460" s="41"/>
    </row>
    <row r="461" spans="2:13" ht="15" customHeight="1" x14ac:dyDescent="0.2">
      <c r="B461" s="29"/>
      <c r="C461" s="29"/>
      <c r="D461" s="30"/>
      <c r="E461" s="30"/>
      <c r="F461" s="30"/>
      <c r="G461" s="30"/>
      <c r="H461" s="30"/>
      <c r="I461" s="25"/>
      <c r="J461" s="25"/>
      <c r="K461" s="41"/>
      <c r="L461" s="25"/>
      <c r="M461" s="41"/>
    </row>
    <row r="462" spans="2:13" ht="15" customHeight="1" x14ac:dyDescent="0.2">
      <c r="B462" s="29"/>
      <c r="C462" s="29"/>
      <c r="D462" s="30"/>
      <c r="E462" s="30"/>
      <c r="F462" s="30"/>
      <c r="G462" s="30"/>
      <c r="H462" s="30"/>
      <c r="I462" s="25"/>
      <c r="J462" s="25"/>
      <c r="K462" s="41"/>
      <c r="L462" s="25"/>
      <c r="M462" s="41"/>
    </row>
    <row r="463" spans="2:13" ht="15" customHeight="1" x14ac:dyDescent="0.2">
      <c r="B463" s="29"/>
      <c r="C463" s="29"/>
      <c r="D463" s="30"/>
      <c r="E463" s="30"/>
      <c r="F463" s="30"/>
      <c r="G463" s="30"/>
      <c r="H463" s="30"/>
      <c r="I463" s="25"/>
      <c r="J463" s="25"/>
      <c r="K463" s="41"/>
      <c r="L463" s="25"/>
      <c r="M463" s="41"/>
    </row>
    <row r="464" spans="2:13" ht="15" customHeight="1" x14ac:dyDescent="0.2">
      <c r="B464" s="29"/>
      <c r="C464" s="29"/>
      <c r="D464" s="30"/>
      <c r="E464" s="30"/>
      <c r="F464" s="30"/>
      <c r="G464" s="30"/>
      <c r="H464" s="30"/>
      <c r="I464" s="25"/>
      <c r="J464" s="25"/>
      <c r="K464" s="41"/>
      <c r="L464" s="25"/>
      <c r="M464" s="41"/>
    </row>
    <row r="465" spans="2:13" ht="15" customHeight="1" x14ac:dyDescent="0.2">
      <c r="B465" s="29"/>
      <c r="C465" s="29"/>
      <c r="D465" s="30"/>
      <c r="E465" s="30"/>
      <c r="F465" s="30"/>
      <c r="G465" s="30"/>
      <c r="H465" s="30"/>
      <c r="I465" s="25"/>
      <c r="J465" s="25"/>
      <c r="K465" s="41"/>
      <c r="L465" s="25"/>
      <c r="M465" s="41"/>
    </row>
    <row r="466" spans="2:13" ht="15" customHeight="1" x14ac:dyDescent="0.2">
      <c r="B466" s="29"/>
      <c r="C466" s="29"/>
      <c r="D466" s="30"/>
      <c r="E466" s="30"/>
      <c r="F466" s="30"/>
      <c r="G466" s="30"/>
      <c r="H466" s="30"/>
      <c r="I466" s="25"/>
      <c r="J466" s="25"/>
      <c r="K466" s="41"/>
      <c r="L466" s="25"/>
      <c r="M466" s="41"/>
    </row>
    <row r="467" spans="2:13" ht="15" customHeight="1" x14ac:dyDescent="0.2">
      <c r="B467" s="29"/>
      <c r="C467" s="29"/>
      <c r="D467" s="30"/>
      <c r="E467" s="30"/>
      <c r="F467" s="30"/>
      <c r="G467" s="30"/>
      <c r="H467" s="30"/>
      <c r="I467" s="25"/>
      <c r="J467" s="25"/>
      <c r="K467" s="41"/>
      <c r="L467" s="25"/>
      <c r="M467" s="41"/>
    </row>
    <row r="468" spans="2:13" ht="15" customHeight="1" x14ac:dyDescent="0.2">
      <c r="B468" s="29"/>
      <c r="C468" s="29"/>
      <c r="D468" s="30"/>
      <c r="E468" s="30"/>
      <c r="F468" s="30"/>
      <c r="G468" s="30"/>
      <c r="H468" s="30"/>
      <c r="I468" s="25"/>
      <c r="J468" s="25"/>
      <c r="K468" s="41"/>
      <c r="L468" s="25"/>
      <c r="M468" s="41"/>
    </row>
    <row r="469" spans="2:13" ht="15" customHeight="1" x14ac:dyDescent="0.2">
      <c r="B469" s="29"/>
      <c r="C469" s="29"/>
      <c r="D469" s="30"/>
      <c r="E469" s="30"/>
      <c r="F469" s="30"/>
      <c r="G469" s="30"/>
      <c r="H469" s="30"/>
      <c r="I469" s="25"/>
      <c r="J469" s="25"/>
      <c r="K469" s="41"/>
      <c r="L469" s="25"/>
      <c r="M469" s="41"/>
    </row>
    <row r="470" spans="2:13" ht="15" customHeight="1" x14ac:dyDescent="0.2">
      <c r="B470" s="29"/>
      <c r="C470" s="29"/>
      <c r="D470" s="30"/>
      <c r="E470" s="30"/>
      <c r="F470" s="30"/>
      <c r="G470" s="30"/>
      <c r="H470" s="30"/>
      <c r="I470" s="25"/>
      <c r="J470" s="25"/>
      <c r="K470" s="41"/>
      <c r="L470" s="25"/>
      <c r="M470" s="41"/>
    </row>
    <row r="471" spans="2:13" ht="15" customHeight="1" x14ac:dyDescent="0.2">
      <c r="B471" s="29"/>
      <c r="C471" s="29"/>
      <c r="D471" s="30"/>
      <c r="E471" s="30"/>
      <c r="F471" s="30"/>
      <c r="G471" s="30"/>
      <c r="H471" s="30"/>
      <c r="I471" s="25"/>
      <c r="J471" s="25"/>
      <c r="K471" s="41"/>
      <c r="L471" s="25"/>
      <c r="M471" s="41"/>
    </row>
    <row r="472" spans="2:13" ht="15" customHeight="1" x14ac:dyDescent="0.2">
      <c r="B472" s="29"/>
      <c r="C472" s="29"/>
      <c r="D472" s="30"/>
      <c r="E472" s="30"/>
      <c r="F472" s="30"/>
      <c r="G472" s="30"/>
      <c r="H472" s="30"/>
      <c r="I472" s="25"/>
      <c r="J472" s="25"/>
      <c r="K472" s="41"/>
      <c r="L472" s="25"/>
      <c r="M472" s="41"/>
    </row>
    <row r="473" spans="2:13" ht="15" customHeight="1" x14ac:dyDescent="0.2">
      <c r="B473" s="29"/>
      <c r="C473" s="29"/>
      <c r="D473" s="30"/>
      <c r="E473" s="30"/>
      <c r="F473" s="30"/>
      <c r="G473" s="30"/>
      <c r="H473" s="30"/>
      <c r="I473" s="25"/>
      <c r="J473" s="25"/>
      <c r="K473" s="41"/>
      <c r="L473" s="25"/>
      <c r="M473" s="41"/>
    </row>
    <row r="474" spans="2:13" ht="15" customHeight="1" x14ac:dyDescent="0.2">
      <c r="B474" s="29"/>
      <c r="C474" s="29"/>
      <c r="D474" s="30"/>
      <c r="E474" s="30"/>
      <c r="F474" s="30"/>
      <c r="G474" s="30"/>
      <c r="H474" s="30"/>
      <c r="I474" s="25"/>
      <c r="J474" s="25"/>
      <c r="K474" s="41"/>
      <c r="L474" s="25"/>
      <c r="M474" s="41"/>
    </row>
    <row r="475" spans="2:13" ht="15" customHeight="1" x14ac:dyDescent="0.2">
      <c r="B475" s="29"/>
      <c r="C475" s="29"/>
      <c r="D475" s="30"/>
      <c r="E475" s="30"/>
      <c r="F475" s="30"/>
      <c r="G475" s="30"/>
      <c r="H475" s="30"/>
      <c r="I475" s="25"/>
      <c r="J475" s="25"/>
      <c r="K475" s="41"/>
      <c r="L475" s="25"/>
      <c r="M475" s="41"/>
    </row>
    <row r="476" spans="2:13" ht="15" customHeight="1" x14ac:dyDescent="0.2">
      <c r="B476" s="29"/>
      <c r="C476" s="29"/>
      <c r="D476" s="30"/>
      <c r="E476" s="30"/>
      <c r="F476" s="30"/>
      <c r="G476" s="30"/>
      <c r="H476" s="30"/>
      <c r="I476" s="25"/>
      <c r="J476" s="25"/>
      <c r="K476" s="41"/>
      <c r="L476" s="25"/>
      <c r="M476" s="41"/>
    </row>
    <row r="477" spans="2:13" ht="15" customHeight="1" x14ac:dyDescent="0.2">
      <c r="B477" s="29"/>
      <c r="C477" s="29"/>
      <c r="D477" s="30"/>
      <c r="E477" s="30"/>
      <c r="F477" s="30"/>
      <c r="G477" s="30"/>
      <c r="H477" s="30"/>
      <c r="I477" s="25"/>
      <c r="J477" s="25"/>
      <c r="K477" s="41"/>
      <c r="L477" s="25"/>
      <c r="M477" s="41"/>
    </row>
    <row r="478" spans="2:13" ht="15" customHeight="1" x14ac:dyDescent="0.2">
      <c r="B478" s="29"/>
      <c r="C478" s="29"/>
      <c r="D478" s="30"/>
      <c r="E478" s="30"/>
      <c r="F478" s="30"/>
      <c r="G478" s="30"/>
      <c r="H478" s="30"/>
      <c r="I478" s="25"/>
      <c r="J478" s="25"/>
      <c r="K478" s="41"/>
      <c r="L478" s="25"/>
      <c r="M478" s="41"/>
    </row>
    <row r="479" spans="2:13" ht="15" customHeight="1" x14ac:dyDescent="0.2">
      <c r="B479" s="29"/>
      <c r="C479" s="29"/>
      <c r="D479" s="30"/>
      <c r="E479" s="30"/>
      <c r="F479" s="30"/>
      <c r="G479" s="30"/>
      <c r="H479" s="30"/>
      <c r="I479" s="25"/>
      <c r="J479" s="25"/>
      <c r="K479" s="41"/>
      <c r="L479" s="25"/>
      <c r="M479" s="41"/>
    </row>
    <row r="480" spans="2:13" ht="15" customHeight="1" x14ac:dyDescent="0.2">
      <c r="B480" s="29"/>
      <c r="C480" s="29"/>
      <c r="D480" s="30"/>
      <c r="E480" s="30"/>
      <c r="F480" s="30"/>
      <c r="G480" s="30"/>
      <c r="H480" s="30"/>
      <c r="I480" s="25"/>
      <c r="J480" s="25"/>
      <c r="K480" s="41"/>
      <c r="L480" s="25"/>
      <c r="M480" s="41"/>
    </row>
    <row r="481" spans="2:13" ht="15" customHeight="1" x14ac:dyDescent="0.2">
      <c r="B481" s="29"/>
      <c r="C481" s="29"/>
      <c r="D481" s="30"/>
      <c r="E481" s="30"/>
      <c r="F481" s="30"/>
      <c r="G481" s="30"/>
      <c r="H481" s="30"/>
      <c r="I481" s="25"/>
      <c r="J481" s="25"/>
      <c r="K481" s="41"/>
      <c r="L481" s="25"/>
      <c r="M481" s="41"/>
    </row>
    <row r="482" spans="2:13" ht="15" customHeight="1" x14ac:dyDescent="0.2">
      <c r="B482" s="29"/>
      <c r="C482" s="29"/>
      <c r="D482" s="30"/>
      <c r="E482" s="30"/>
      <c r="F482" s="30"/>
      <c r="G482" s="30"/>
      <c r="H482" s="30"/>
      <c r="I482" s="25"/>
      <c r="J482" s="25"/>
      <c r="K482" s="41"/>
      <c r="L482" s="25"/>
      <c r="M482" s="41"/>
    </row>
    <row r="483" spans="2:13" ht="15" customHeight="1" x14ac:dyDescent="0.2">
      <c r="B483" s="29"/>
      <c r="C483" s="29"/>
      <c r="D483" s="30"/>
      <c r="E483" s="30"/>
      <c r="F483" s="30"/>
      <c r="G483" s="30"/>
      <c r="H483" s="30"/>
      <c r="I483" s="25"/>
      <c r="J483" s="25"/>
      <c r="K483" s="41"/>
      <c r="L483" s="25"/>
      <c r="M483" s="41"/>
    </row>
    <row r="484" spans="2:13" ht="15" customHeight="1" x14ac:dyDescent="0.2">
      <c r="B484" s="29"/>
      <c r="C484" s="29"/>
      <c r="D484" s="30"/>
      <c r="E484" s="30"/>
      <c r="F484" s="30"/>
      <c r="G484" s="30"/>
      <c r="H484" s="30"/>
      <c r="I484" s="25"/>
      <c r="J484" s="25"/>
      <c r="K484" s="41"/>
      <c r="L484" s="25"/>
      <c r="M484" s="41"/>
    </row>
    <row r="485" spans="2:13" ht="15" customHeight="1" x14ac:dyDescent="0.2">
      <c r="B485" s="29"/>
      <c r="C485" s="29"/>
      <c r="D485" s="30"/>
      <c r="E485" s="30"/>
      <c r="F485" s="30"/>
      <c r="G485" s="30"/>
      <c r="H485" s="30"/>
      <c r="I485" s="25"/>
      <c r="J485" s="25"/>
      <c r="K485" s="41"/>
      <c r="L485" s="25"/>
      <c r="M485" s="41"/>
    </row>
    <row r="486" spans="2:13" ht="15" customHeight="1" x14ac:dyDescent="0.2">
      <c r="B486" s="29"/>
      <c r="C486" s="29"/>
      <c r="D486" s="30"/>
      <c r="E486" s="30"/>
      <c r="F486" s="30"/>
      <c r="G486" s="30"/>
      <c r="H486" s="30"/>
      <c r="I486" s="25"/>
      <c r="J486" s="25"/>
      <c r="K486" s="41"/>
      <c r="L486" s="25"/>
      <c r="M486" s="41"/>
    </row>
    <row r="487" spans="2:13" ht="15" customHeight="1" x14ac:dyDescent="0.2">
      <c r="B487" s="29"/>
      <c r="C487" s="29"/>
      <c r="D487" s="30"/>
      <c r="E487" s="30"/>
      <c r="F487" s="30"/>
      <c r="G487" s="30"/>
      <c r="H487" s="30"/>
      <c r="I487" s="25"/>
      <c r="J487" s="25"/>
      <c r="K487" s="41"/>
      <c r="L487" s="25"/>
      <c r="M487" s="41"/>
    </row>
    <row r="488" spans="2:13" ht="15" customHeight="1" x14ac:dyDescent="0.2">
      <c r="B488" s="29"/>
      <c r="C488" s="29"/>
      <c r="D488" s="30"/>
      <c r="E488" s="30"/>
      <c r="F488" s="30"/>
      <c r="G488" s="30"/>
      <c r="H488" s="30"/>
      <c r="I488" s="25"/>
      <c r="J488" s="25"/>
      <c r="K488" s="41"/>
      <c r="L488" s="25"/>
      <c r="M488" s="41"/>
    </row>
    <row r="489" spans="2:13" ht="15" customHeight="1" x14ac:dyDescent="0.2">
      <c r="B489" s="29"/>
      <c r="C489" s="29"/>
      <c r="D489" s="30"/>
      <c r="E489" s="30"/>
      <c r="F489" s="30"/>
      <c r="G489" s="30"/>
      <c r="H489" s="30"/>
      <c r="I489" s="25"/>
      <c r="J489" s="25"/>
      <c r="K489" s="41"/>
      <c r="L489" s="25"/>
      <c r="M489" s="41"/>
    </row>
    <row r="490" spans="2:13" ht="15" customHeight="1" x14ac:dyDescent="0.2">
      <c r="B490" s="29"/>
      <c r="C490" s="29"/>
      <c r="D490" s="30"/>
      <c r="E490" s="30"/>
      <c r="F490" s="30"/>
      <c r="G490" s="30"/>
      <c r="H490" s="30"/>
      <c r="I490" s="25"/>
      <c r="J490" s="25"/>
      <c r="K490" s="41"/>
      <c r="L490" s="25"/>
      <c r="M490" s="41"/>
    </row>
    <row r="491" spans="2:13" ht="15" customHeight="1" x14ac:dyDescent="0.2">
      <c r="B491" s="29"/>
      <c r="C491" s="29"/>
      <c r="D491" s="30"/>
      <c r="E491" s="30"/>
      <c r="F491" s="30"/>
      <c r="G491" s="30"/>
      <c r="H491" s="30"/>
      <c r="I491" s="25"/>
      <c r="J491" s="25"/>
      <c r="K491" s="41"/>
      <c r="L491" s="25"/>
      <c r="M491" s="41"/>
    </row>
    <row r="492" spans="2:13" ht="15" customHeight="1" x14ac:dyDescent="0.2">
      <c r="B492" s="29"/>
      <c r="C492" s="29"/>
      <c r="D492" s="30"/>
      <c r="E492" s="30"/>
      <c r="F492" s="30"/>
      <c r="G492" s="30"/>
      <c r="H492" s="30"/>
      <c r="I492" s="25"/>
      <c r="J492" s="25"/>
      <c r="K492" s="41"/>
      <c r="L492" s="25"/>
      <c r="M492" s="41"/>
    </row>
    <row r="493" spans="2:13" ht="15" customHeight="1" x14ac:dyDescent="0.2">
      <c r="B493" s="29"/>
      <c r="C493" s="29"/>
      <c r="D493" s="30"/>
      <c r="E493" s="30"/>
      <c r="F493" s="30"/>
      <c r="G493" s="30"/>
      <c r="H493" s="30"/>
      <c r="I493" s="25"/>
      <c r="J493" s="25"/>
      <c r="K493" s="41"/>
      <c r="L493" s="25"/>
      <c r="M493" s="41"/>
    </row>
    <row r="494" spans="2:13" ht="15" customHeight="1" x14ac:dyDescent="0.2">
      <c r="B494" s="29"/>
      <c r="C494" s="29"/>
      <c r="D494" s="30"/>
      <c r="E494" s="30"/>
      <c r="F494" s="30"/>
      <c r="G494" s="30"/>
      <c r="H494" s="30"/>
      <c r="I494" s="25"/>
      <c r="J494" s="25"/>
      <c r="K494" s="41"/>
      <c r="L494" s="25"/>
      <c r="M494" s="41"/>
    </row>
    <row r="495" spans="2:13" ht="15" customHeight="1" x14ac:dyDescent="0.2">
      <c r="B495" s="29"/>
      <c r="C495" s="29"/>
      <c r="D495" s="30"/>
      <c r="E495" s="30"/>
      <c r="F495" s="30"/>
      <c r="G495" s="30"/>
      <c r="H495" s="30"/>
      <c r="I495" s="25"/>
      <c r="J495" s="25"/>
      <c r="K495" s="41"/>
      <c r="L495" s="25"/>
      <c r="M495" s="41"/>
    </row>
    <row r="496" spans="2:13" ht="15" customHeight="1" x14ac:dyDescent="0.2">
      <c r="B496" s="29"/>
      <c r="C496" s="29"/>
      <c r="D496" s="30"/>
      <c r="E496" s="30"/>
      <c r="F496" s="30"/>
      <c r="G496" s="30"/>
      <c r="H496" s="30"/>
      <c r="I496" s="25"/>
      <c r="J496" s="25"/>
      <c r="K496" s="41"/>
      <c r="L496" s="25"/>
      <c r="M496" s="41"/>
    </row>
    <row r="497" spans="2:13" ht="15" customHeight="1" x14ac:dyDescent="0.2">
      <c r="B497" s="29"/>
      <c r="C497" s="29"/>
      <c r="D497" s="30"/>
      <c r="E497" s="30"/>
      <c r="F497" s="30"/>
      <c r="G497" s="30"/>
      <c r="H497" s="30"/>
      <c r="I497" s="25"/>
      <c r="J497" s="25"/>
      <c r="K497" s="41"/>
      <c r="L497" s="25"/>
      <c r="M497" s="41"/>
    </row>
    <row r="498" spans="2:13" ht="15" customHeight="1" x14ac:dyDescent="0.2">
      <c r="B498" s="29"/>
      <c r="C498" s="29"/>
      <c r="D498" s="30"/>
      <c r="E498" s="30"/>
      <c r="F498" s="30"/>
      <c r="G498" s="30"/>
      <c r="H498" s="30"/>
      <c r="I498" s="25"/>
      <c r="J498" s="25"/>
      <c r="K498" s="41"/>
      <c r="L498" s="25"/>
      <c r="M498" s="41"/>
    </row>
    <row r="499" spans="2:13" ht="15" customHeight="1" x14ac:dyDescent="0.2">
      <c r="B499" s="29"/>
      <c r="C499" s="29"/>
      <c r="D499" s="30"/>
      <c r="E499" s="30"/>
      <c r="F499" s="30"/>
      <c r="G499" s="30"/>
      <c r="H499" s="30"/>
      <c r="I499" s="25"/>
      <c r="J499" s="25"/>
      <c r="K499" s="41"/>
      <c r="L499" s="25"/>
      <c r="M499" s="41"/>
    </row>
    <row r="500" spans="2:13" ht="15" customHeight="1" x14ac:dyDescent="0.2">
      <c r="B500" s="29"/>
      <c r="C500" s="29"/>
      <c r="D500" s="30"/>
      <c r="E500" s="30"/>
      <c r="F500" s="30"/>
      <c r="G500" s="30"/>
      <c r="H500" s="30"/>
      <c r="I500" s="25"/>
      <c r="J500" s="25"/>
      <c r="K500" s="41"/>
      <c r="L500" s="25"/>
      <c r="M500" s="41"/>
    </row>
    <row r="501" spans="2:13" ht="15" customHeight="1" x14ac:dyDescent="0.2">
      <c r="B501" s="29"/>
      <c r="C501" s="29"/>
      <c r="D501" s="30"/>
      <c r="E501" s="30"/>
      <c r="F501" s="30"/>
      <c r="G501" s="30"/>
      <c r="H501" s="30"/>
      <c r="I501" s="25"/>
      <c r="J501" s="25"/>
      <c r="K501" s="41"/>
      <c r="L501" s="25"/>
      <c r="M501" s="41"/>
    </row>
    <row r="502" spans="2:13" ht="15" customHeight="1" x14ac:dyDescent="0.2">
      <c r="B502" s="29"/>
      <c r="C502" s="29"/>
      <c r="D502" s="30"/>
      <c r="E502" s="30"/>
      <c r="F502" s="30"/>
      <c r="G502" s="30"/>
      <c r="H502" s="30"/>
      <c r="I502" s="25"/>
      <c r="J502" s="25"/>
      <c r="K502" s="41"/>
      <c r="L502" s="25"/>
      <c r="M502" s="41"/>
    </row>
    <row r="503" spans="2:13" ht="15" customHeight="1" x14ac:dyDescent="0.2">
      <c r="B503" s="29"/>
      <c r="C503" s="29"/>
      <c r="D503" s="30"/>
      <c r="E503" s="30"/>
      <c r="F503" s="30"/>
      <c r="G503" s="30"/>
      <c r="H503" s="30"/>
      <c r="I503" s="25"/>
      <c r="J503" s="25"/>
      <c r="K503" s="41"/>
      <c r="L503" s="25"/>
      <c r="M503" s="41"/>
    </row>
    <row r="504" spans="2:13" ht="15" customHeight="1" x14ac:dyDescent="0.2">
      <c r="B504" s="29"/>
      <c r="C504" s="29"/>
      <c r="D504" s="30"/>
      <c r="E504" s="30"/>
      <c r="F504" s="30"/>
      <c r="G504" s="30"/>
      <c r="H504" s="30"/>
      <c r="I504" s="25"/>
      <c r="J504" s="25"/>
      <c r="K504" s="41"/>
      <c r="L504" s="25"/>
      <c r="M504" s="41"/>
    </row>
    <row r="505" spans="2:13" ht="15" customHeight="1" x14ac:dyDescent="0.2">
      <c r="B505" s="29"/>
      <c r="C505" s="29"/>
      <c r="D505" s="30"/>
      <c r="E505" s="30"/>
      <c r="F505" s="30"/>
      <c r="G505" s="30"/>
      <c r="H505" s="30"/>
      <c r="I505" s="25"/>
      <c r="J505" s="25"/>
      <c r="K505" s="41"/>
      <c r="L505" s="25"/>
      <c r="M505" s="41"/>
    </row>
    <row r="506" spans="2:13" ht="15" customHeight="1" x14ac:dyDescent="0.2">
      <c r="B506" s="29"/>
      <c r="C506" s="29"/>
      <c r="D506" s="30"/>
      <c r="E506" s="30"/>
      <c r="F506" s="30"/>
      <c r="G506" s="30"/>
      <c r="H506" s="30"/>
      <c r="I506" s="25"/>
      <c r="J506" s="25"/>
      <c r="K506" s="41"/>
      <c r="L506" s="25"/>
      <c r="M506" s="41"/>
    </row>
    <row r="507" spans="2:13" ht="15" customHeight="1" x14ac:dyDescent="0.2">
      <c r="B507" s="29"/>
      <c r="C507" s="29"/>
      <c r="D507" s="30"/>
      <c r="E507" s="30"/>
      <c r="F507" s="30"/>
      <c r="G507" s="30"/>
      <c r="H507" s="30"/>
      <c r="I507" s="25"/>
      <c r="J507" s="25"/>
      <c r="K507" s="41"/>
      <c r="L507" s="25"/>
      <c r="M507" s="41"/>
    </row>
    <row r="508" spans="2:13" ht="15" customHeight="1" x14ac:dyDescent="0.2">
      <c r="B508" s="29"/>
      <c r="C508" s="29"/>
      <c r="D508" s="30"/>
      <c r="E508" s="30"/>
      <c r="F508" s="30"/>
      <c r="G508" s="30"/>
      <c r="H508" s="30"/>
      <c r="I508" s="25"/>
      <c r="J508" s="25"/>
      <c r="K508" s="41"/>
      <c r="L508" s="25"/>
      <c r="M508" s="41"/>
    </row>
    <row r="509" spans="2:13" ht="15" customHeight="1" x14ac:dyDescent="0.2">
      <c r="B509" s="29"/>
      <c r="C509" s="29"/>
      <c r="D509" s="30"/>
      <c r="E509" s="30"/>
      <c r="F509" s="30"/>
      <c r="G509" s="30"/>
      <c r="H509" s="30"/>
      <c r="I509" s="25"/>
      <c r="J509" s="25"/>
      <c r="K509" s="41"/>
      <c r="L509" s="25"/>
      <c r="M509" s="41"/>
    </row>
    <row r="510" spans="2:13" ht="15" customHeight="1" x14ac:dyDescent="0.2">
      <c r="B510" s="29"/>
      <c r="C510" s="29"/>
      <c r="D510" s="30"/>
      <c r="E510" s="30"/>
      <c r="F510" s="30"/>
      <c r="G510" s="30"/>
      <c r="H510" s="30"/>
      <c r="I510" s="25"/>
      <c r="J510" s="25"/>
      <c r="K510" s="41"/>
      <c r="L510" s="25"/>
      <c r="M510" s="41"/>
    </row>
    <row r="511" spans="2:13" ht="15" customHeight="1" x14ac:dyDescent="0.2">
      <c r="B511" s="29"/>
      <c r="C511" s="29"/>
      <c r="D511" s="30"/>
      <c r="E511" s="30"/>
      <c r="F511" s="30"/>
      <c r="G511" s="30"/>
      <c r="H511" s="30"/>
      <c r="I511" s="25"/>
      <c r="J511" s="25"/>
      <c r="K511" s="41"/>
      <c r="L511" s="25"/>
      <c r="M511" s="41"/>
    </row>
    <row r="512" spans="2:13" ht="15" customHeight="1" x14ac:dyDescent="0.2">
      <c r="B512" s="29"/>
      <c r="C512" s="29"/>
      <c r="D512" s="30"/>
      <c r="E512" s="30"/>
      <c r="F512" s="30"/>
      <c r="G512" s="30"/>
      <c r="H512" s="30"/>
      <c r="I512" s="25"/>
      <c r="J512" s="25"/>
      <c r="K512" s="41"/>
      <c r="L512" s="25"/>
      <c r="M512" s="41"/>
    </row>
    <row r="513" spans="2:13" ht="15" customHeight="1" x14ac:dyDescent="0.2">
      <c r="B513" s="29"/>
      <c r="C513" s="29"/>
      <c r="D513" s="30"/>
      <c r="E513" s="30"/>
      <c r="F513" s="30"/>
      <c r="G513" s="30"/>
      <c r="H513" s="30"/>
      <c r="I513" s="25"/>
      <c r="J513" s="25"/>
      <c r="K513" s="41"/>
      <c r="L513" s="25"/>
      <c r="M513" s="41"/>
    </row>
    <row r="514" spans="2:13" ht="15" customHeight="1" x14ac:dyDescent="0.2">
      <c r="B514" s="29"/>
      <c r="C514" s="29"/>
      <c r="D514" s="30"/>
      <c r="E514" s="30"/>
      <c r="F514" s="30"/>
      <c r="G514" s="30"/>
      <c r="H514" s="30"/>
      <c r="I514" s="25"/>
      <c r="J514" s="25"/>
      <c r="K514" s="41"/>
      <c r="L514" s="25"/>
      <c r="M514" s="41"/>
    </row>
    <row r="515" spans="2:13" ht="15" customHeight="1" x14ac:dyDescent="0.2">
      <c r="B515" s="29"/>
      <c r="C515" s="29"/>
      <c r="D515" s="30"/>
      <c r="E515" s="30"/>
      <c r="F515" s="30"/>
      <c r="G515" s="30"/>
      <c r="H515" s="30"/>
      <c r="I515" s="25"/>
      <c r="J515" s="25"/>
      <c r="K515" s="41"/>
      <c r="L515" s="25"/>
      <c r="M515" s="41"/>
    </row>
    <row r="516" spans="2:13" ht="15" customHeight="1" x14ac:dyDescent="0.2">
      <c r="B516" s="29"/>
      <c r="C516" s="29"/>
      <c r="D516" s="30"/>
      <c r="E516" s="30"/>
      <c r="F516" s="30"/>
      <c r="G516" s="30"/>
      <c r="H516" s="30"/>
      <c r="I516" s="25"/>
      <c r="J516" s="25"/>
      <c r="K516" s="41"/>
      <c r="L516" s="25"/>
      <c r="M516" s="41"/>
    </row>
    <row r="517" spans="2:13" ht="15" customHeight="1" x14ac:dyDescent="0.2">
      <c r="B517" s="29"/>
      <c r="C517" s="29"/>
      <c r="D517" s="30"/>
      <c r="E517" s="30"/>
      <c r="F517" s="30"/>
      <c r="G517" s="30"/>
      <c r="H517" s="30"/>
      <c r="I517" s="25"/>
      <c r="J517" s="25"/>
      <c r="K517" s="41"/>
      <c r="L517" s="25"/>
      <c r="M517" s="41"/>
    </row>
    <row r="518" spans="2:13" ht="15" customHeight="1" x14ac:dyDescent="0.2">
      <c r="B518" s="29"/>
      <c r="C518" s="29"/>
      <c r="D518" s="30"/>
      <c r="E518" s="30"/>
      <c r="F518" s="30"/>
      <c r="G518" s="30"/>
      <c r="H518" s="30"/>
      <c r="I518" s="25"/>
      <c r="J518" s="25"/>
      <c r="K518" s="41"/>
      <c r="L518" s="25"/>
      <c r="M518" s="41"/>
    </row>
    <row r="519" spans="2:13" ht="15" customHeight="1" x14ac:dyDescent="0.2">
      <c r="B519" s="29"/>
      <c r="C519" s="29"/>
      <c r="D519" s="30"/>
      <c r="E519" s="30"/>
      <c r="F519" s="30"/>
      <c r="G519" s="30"/>
      <c r="H519" s="30"/>
      <c r="I519" s="25"/>
      <c r="J519" s="25"/>
      <c r="K519" s="41"/>
      <c r="L519" s="25"/>
      <c r="M519" s="41"/>
    </row>
    <row r="520" spans="2:13" ht="15" customHeight="1" x14ac:dyDescent="0.2">
      <c r="B520" s="29"/>
      <c r="C520" s="29"/>
      <c r="D520" s="30"/>
      <c r="E520" s="30"/>
      <c r="F520" s="30"/>
      <c r="G520" s="30"/>
      <c r="H520" s="30"/>
      <c r="I520" s="25"/>
      <c r="J520" s="25"/>
      <c r="K520" s="41"/>
      <c r="L520" s="25"/>
      <c r="M520" s="41"/>
    </row>
    <row r="521" spans="2:13" ht="15" customHeight="1" x14ac:dyDescent="0.2">
      <c r="B521" s="29"/>
      <c r="C521" s="29"/>
      <c r="D521" s="30"/>
      <c r="E521" s="30"/>
      <c r="F521" s="30"/>
      <c r="G521" s="30"/>
      <c r="H521" s="30"/>
      <c r="I521" s="25"/>
      <c r="J521" s="25"/>
      <c r="K521" s="41"/>
      <c r="L521" s="25"/>
      <c r="M521" s="41"/>
    </row>
    <row r="522" spans="2:13" ht="15" customHeight="1" x14ac:dyDescent="0.2">
      <c r="B522" s="29"/>
      <c r="C522" s="29"/>
      <c r="D522" s="30"/>
      <c r="E522" s="30"/>
      <c r="F522" s="30"/>
      <c r="G522" s="30"/>
      <c r="H522" s="30"/>
      <c r="I522" s="25"/>
      <c r="J522" s="25"/>
      <c r="K522" s="41"/>
      <c r="L522" s="25"/>
      <c r="M522" s="41"/>
    </row>
    <row r="523" spans="2:13" ht="15" customHeight="1" x14ac:dyDescent="0.2">
      <c r="B523" s="29"/>
      <c r="C523" s="29"/>
      <c r="D523" s="30"/>
      <c r="E523" s="30"/>
      <c r="F523" s="30"/>
      <c r="G523" s="30"/>
      <c r="H523" s="30"/>
      <c r="I523" s="25"/>
      <c r="J523" s="25"/>
      <c r="K523" s="41"/>
      <c r="L523" s="25"/>
      <c r="M523" s="41"/>
    </row>
    <row r="524" spans="2:13" ht="15" customHeight="1" x14ac:dyDescent="0.2">
      <c r="B524" s="29"/>
      <c r="C524" s="29"/>
      <c r="D524" s="30"/>
      <c r="E524" s="30"/>
      <c r="F524" s="30"/>
      <c r="G524" s="30"/>
      <c r="H524" s="30"/>
      <c r="I524" s="25"/>
      <c r="J524" s="25"/>
      <c r="K524" s="41"/>
      <c r="L524" s="25"/>
      <c r="M524" s="41"/>
    </row>
    <row r="525" spans="2:13" ht="15" customHeight="1" x14ac:dyDescent="0.2">
      <c r="B525" s="29"/>
      <c r="C525" s="29"/>
      <c r="D525" s="30"/>
      <c r="E525" s="30"/>
      <c r="F525" s="30"/>
      <c r="G525" s="30"/>
      <c r="H525" s="30"/>
      <c r="I525" s="25"/>
      <c r="J525" s="25"/>
      <c r="K525" s="41"/>
      <c r="L525" s="25"/>
      <c r="M525" s="41"/>
    </row>
    <row r="526" spans="2:13" ht="15" customHeight="1" x14ac:dyDescent="0.2">
      <c r="B526" s="29"/>
      <c r="C526" s="29"/>
      <c r="D526" s="30"/>
      <c r="E526" s="30"/>
      <c r="F526" s="30"/>
      <c r="G526" s="30"/>
      <c r="H526" s="30"/>
      <c r="I526" s="25"/>
      <c r="J526" s="25"/>
      <c r="K526" s="41"/>
      <c r="L526" s="25"/>
      <c r="M526" s="41"/>
    </row>
    <row r="527" spans="2:13" ht="15" customHeight="1" x14ac:dyDescent="0.2">
      <c r="B527" s="29"/>
      <c r="C527" s="29"/>
      <c r="D527" s="30"/>
      <c r="E527" s="30"/>
      <c r="F527" s="30"/>
      <c r="G527" s="30"/>
      <c r="H527" s="30"/>
      <c r="I527" s="25"/>
      <c r="J527" s="25"/>
      <c r="K527" s="41"/>
      <c r="L527" s="25"/>
      <c r="M527" s="41"/>
    </row>
    <row r="528" spans="2:13" ht="15" customHeight="1" x14ac:dyDescent="0.2">
      <c r="B528" s="29"/>
      <c r="C528" s="29"/>
      <c r="D528" s="30"/>
      <c r="E528" s="30"/>
      <c r="F528" s="30"/>
      <c r="G528" s="30"/>
      <c r="H528" s="30"/>
      <c r="I528" s="25"/>
      <c r="J528" s="25"/>
      <c r="K528" s="41"/>
      <c r="L528" s="25"/>
      <c r="M528" s="41"/>
    </row>
    <row r="529" spans="2:13" ht="15" customHeight="1" x14ac:dyDescent="0.2">
      <c r="B529" s="29"/>
      <c r="C529" s="29"/>
      <c r="D529" s="30"/>
      <c r="E529" s="30"/>
      <c r="F529" s="30"/>
      <c r="G529" s="30"/>
      <c r="H529" s="30"/>
      <c r="I529" s="25"/>
      <c r="J529" s="25"/>
      <c r="K529" s="41"/>
      <c r="L529" s="25"/>
      <c r="M529" s="41"/>
    </row>
    <row r="530" spans="2:13" ht="15" customHeight="1" x14ac:dyDescent="0.2">
      <c r="B530" s="29"/>
      <c r="C530" s="29"/>
      <c r="D530" s="30"/>
      <c r="E530" s="30"/>
      <c r="F530" s="30"/>
      <c r="G530" s="30"/>
      <c r="H530" s="30"/>
      <c r="I530" s="25"/>
      <c r="J530" s="25"/>
      <c r="K530" s="41"/>
      <c r="L530" s="25"/>
      <c r="M530" s="41"/>
    </row>
    <row r="531" spans="2:13" ht="15" customHeight="1" x14ac:dyDescent="0.2">
      <c r="B531" s="29"/>
      <c r="C531" s="29"/>
      <c r="D531" s="30"/>
      <c r="E531" s="30"/>
      <c r="F531" s="30"/>
      <c r="G531" s="30"/>
      <c r="H531" s="30"/>
      <c r="I531" s="25"/>
      <c r="J531" s="25"/>
      <c r="K531" s="41"/>
      <c r="L531" s="25"/>
      <c r="M531" s="41"/>
    </row>
    <row r="532" spans="2:13" ht="15" customHeight="1" x14ac:dyDescent="0.2">
      <c r="B532" s="29"/>
      <c r="C532" s="29"/>
      <c r="D532" s="30"/>
      <c r="E532" s="30"/>
      <c r="F532" s="30"/>
      <c r="G532" s="30"/>
      <c r="H532" s="30"/>
      <c r="I532" s="25"/>
      <c r="J532" s="25"/>
      <c r="K532" s="41"/>
      <c r="L532" s="25"/>
      <c r="M532" s="41"/>
    </row>
    <row r="533" spans="2:13" ht="15" customHeight="1" x14ac:dyDescent="0.2">
      <c r="B533" s="29"/>
      <c r="C533" s="29"/>
      <c r="D533" s="30"/>
      <c r="E533" s="30"/>
      <c r="F533" s="30"/>
      <c r="G533" s="30"/>
      <c r="H533" s="30"/>
      <c r="I533" s="25"/>
      <c r="J533" s="25"/>
      <c r="K533" s="41"/>
      <c r="L533" s="25"/>
      <c r="M533" s="41"/>
    </row>
    <row r="534" spans="2:13" ht="15" customHeight="1" x14ac:dyDescent="0.2">
      <c r="B534" s="29"/>
      <c r="C534" s="29"/>
      <c r="D534" s="30"/>
      <c r="E534" s="30"/>
      <c r="F534" s="30"/>
      <c r="G534" s="30"/>
      <c r="H534" s="30"/>
      <c r="I534" s="25"/>
      <c r="J534" s="25"/>
      <c r="K534" s="41"/>
      <c r="L534" s="25"/>
      <c r="M534" s="41"/>
    </row>
    <row r="535" spans="2:13" ht="15" customHeight="1" x14ac:dyDescent="0.2">
      <c r="B535" s="29"/>
      <c r="C535" s="29"/>
      <c r="D535" s="30"/>
      <c r="E535" s="30"/>
      <c r="F535" s="30"/>
      <c r="G535" s="30"/>
      <c r="H535" s="30"/>
      <c r="I535" s="25"/>
      <c r="J535" s="25"/>
      <c r="K535" s="41"/>
      <c r="L535" s="25"/>
      <c r="M535" s="41"/>
    </row>
    <row r="536" spans="2:13" ht="15" customHeight="1" x14ac:dyDescent="0.2">
      <c r="B536" s="29"/>
      <c r="C536" s="29"/>
      <c r="D536" s="30"/>
      <c r="E536" s="30"/>
      <c r="F536" s="30"/>
      <c r="G536" s="30"/>
      <c r="H536" s="30"/>
      <c r="I536" s="25"/>
      <c r="J536" s="25"/>
      <c r="K536" s="41"/>
      <c r="L536" s="25"/>
      <c r="M536" s="41"/>
    </row>
    <row r="537" spans="2:13" ht="15" customHeight="1" x14ac:dyDescent="0.2">
      <c r="B537" s="29"/>
      <c r="C537" s="29"/>
      <c r="D537" s="30"/>
      <c r="E537" s="30"/>
      <c r="F537" s="30"/>
      <c r="G537" s="30"/>
      <c r="H537" s="30"/>
      <c r="I537" s="25"/>
      <c r="J537" s="25"/>
      <c r="K537" s="41"/>
      <c r="L537" s="25"/>
      <c r="M537" s="41"/>
    </row>
    <row r="538" spans="2:13" ht="15" customHeight="1" x14ac:dyDescent="0.2">
      <c r="B538" s="29"/>
      <c r="C538" s="29"/>
      <c r="D538" s="30"/>
      <c r="E538" s="30"/>
      <c r="F538" s="30"/>
      <c r="G538" s="30"/>
      <c r="H538" s="30"/>
      <c r="I538" s="25"/>
      <c r="J538" s="25"/>
      <c r="K538" s="41"/>
      <c r="L538" s="25"/>
      <c r="M538" s="41"/>
    </row>
    <row r="539" spans="2:13" ht="15" customHeight="1" x14ac:dyDescent="0.2">
      <c r="B539" s="29"/>
      <c r="C539" s="29"/>
      <c r="D539" s="30"/>
      <c r="E539" s="30"/>
      <c r="F539" s="30"/>
      <c r="G539" s="30"/>
      <c r="H539" s="30"/>
      <c r="I539" s="25"/>
      <c r="J539" s="25"/>
      <c r="K539" s="41"/>
      <c r="L539" s="25"/>
      <c r="M539" s="41"/>
    </row>
    <row r="540" spans="2:13" ht="15" customHeight="1" x14ac:dyDescent="0.2">
      <c r="B540" s="29"/>
      <c r="C540" s="29"/>
      <c r="D540" s="30"/>
      <c r="E540" s="30"/>
      <c r="F540" s="30"/>
      <c r="G540" s="30"/>
      <c r="H540" s="30"/>
      <c r="I540" s="25"/>
      <c r="J540" s="25"/>
      <c r="K540" s="41"/>
      <c r="L540" s="25"/>
      <c r="M540" s="41"/>
    </row>
    <row r="541" spans="2:13" ht="15" customHeight="1" x14ac:dyDescent="0.2">
      <c r="B541" s="29"/>
      <c r="C541" s="29"/>
      <c r="D541" s="30"/>
      <c r="E541" s="30"/>
      <c r="F541" s="30"/>
      <c r="G541" s="30"/>
      <c r="H541" s="30"/>
      <c r="I541" s="25"/>
      <c r="J541" s="25"/>
      <c r="K541" s="41"/>
      <c r="L541" s="25"/>
      <c r="M541" s="41"/>
    </row>
    <row r="542" spans="2:13" ht="15" customHeight="1" x14ac:dyDescent="0.2">
      <c r="B542" s="29"/>
      <c r="C542" s="29"/>
      <c r="D542" s="30"/>
      <c r="E542" s="30"/>
      <c r="F542" s="30"/>
      <c r="G542" s="30"/>
      <c r="H542" s="30"/>
      <c r="I542" s="25"/>
      <c r="J542" s="25"/>
      <c r="K542" s="41"/>
      <c r="L542" s="25"/>
      <c r="M542" s="41"/>
    </row>
    <row r="543" spans="2:13" ht="15" customHeight="1" x14ac:dyDescent="0.2">
      <c r="B543" s="29"/>
      <c r="C543" s="29"/>
      <c r="D543" s="30"/>
      <c r="E543" s="30"/>
      <c r="F543" s="30"/>
      <c r="G543" s="30"/>
      <c r="H543" s="30"/>
      <c r="I543" s="25"/>
      <c r="J543" s="25"/>
      <c r="K543" s="41"/>
      <c r="L543" s="25"/>
      <c r="M543" s="41"/>
    </row>
    <row r="544" spans="2:13" ht="15" customHeight="1" x14ac:dyDescent="0.2">
      <c r="B544" s="29"/>
      <c r="C544" s="29"/>
      <c r="D544" s="30"/>
      <c r="E544" s="30"/>
      <c r="F544" s="30"/>
      <c r="G544" s="30"/>
      <c r="H544" s="30"/>
      <c r="I544" s="25"/>
      <c r="J544" s="25"/>
      <c r="K544" s="41"/>
      <c r="L544" s="25"/>
      <c r="M544" s="41"/>
    </row>
    <row r="545" spans="2:13" ht="15" customHeight="1" x14ac:dyDescent="0.2">
      <c r="B545" s="29"/>
      <c r="C545" s="29"/>
      <c r="D545" s="30"/>
      <c r="E545" s="30"/>
      <c r="F545" s="30"/>
      <c r="G545" s="30"/>
      <c r="H545" s="30"/>
      <c r="I545" s="25"/>
      <c r="J545" s="25"/>
      <c r="K545" s="41"/>
      <c r="L545" s="25"/>
      <c r="M545" s="41"/>
    </row>
    <row r="546" spans="2:13" ht="15" customHeight="1" x14ac:dyDescent="0.2">
      <c r="B546" s="29"/>
      <c r="C546" s="29"/>
      <c r="D546" s="30"/>
      <c r="E546" s="30"/>
      <c r="F546" s="30"/>
      <c r="G546" s="30"/>
      <c r="H546" s="30"/>
      <c r="I546" s="25"/>
      <c r="J546" s="25"/>
      <c r="K546" s="41"/>
      <c r="L546" s="25"/>
      <c r="M546" s="41"/>
    </row>
    <row r="547" spans="2:13" ht="15" customHeight="1" x14ac:dyDescent="0.2">
      <c r="B547" s="29"/>
      <c r="C547" s="29"/>
      <c r="D547" s="30"/>
      <c r="E547" s="30"/>
      <c r="F547" s="30"/>
      <c r="G547" s="30"/>
      <c r="H547" s="30"/>
      <c r="I547" s="25"/>
      <c r="J547" s="25"/>
      <c r="K547" s="41"/>
      <c r="L547" s="25"/>
      <c r="M547" s="41"/>
    </row>
    <row r="548" spans="2:13" ht="15" customHeight="1" x14ac:dyDescent="0.2">
      <c r="B548" s="29"/>
      <c r="C548" s="29"/>
      <c r="D548" s="30"/>
      <c r="E548" s="30"/>
      <c r="F548" s="30"/>
      <c r="G548" s="30"/>
      <c r="H548" s="30"/>
      <c r="I548" s="25"/>
      <c r="J548" s="25"/>
      <c r="K548" s="41"/>
      <c r="L548" s="25"/>
      <c r="M548" s="41"/>
    </row>
    <row r="549" spans="2:13" ht="15" customHeight="1" x14ac:dyDescent="0.2">
      <c r="B549" s="29"/>
      <c r="C549" s="29"/>
      <c r="D549" s="30"/>
      <c r="E549" s="30"/>
      <c r="F549" s="30"/>
      <c r="G549" s="30"/>
      <c r="H549" s="30"/>
      <c r="I549" s="25"/>
      <c r="J549" s="25"/>
      <c r="K549" s="41"/>
      <c r="L549" s="25"/>
      <c r="M549" s="41"/>
    </row>
    <row r="550" spans="2:13" ht="15" customHeight="1" x14ac:dyDescent="0.2">
      <c r="B550" s="29"/>
      <c r="C550" s="29"/>
      <c r="D550" s="30"/>
      <c r="E550" s="30"/>
      <c r="F550" s="30"/>
      <c r="G550" s="30"/>
      <c r="H550" s="30"/>
      <c r="I550" s="25"/>
      <c r="J550" s="25"/>
      <c r="K550" s="41"/>
      <c r="L550" s="25"/>
      <c r="M550" s="41"/>
    </row>
    <row r="551" spans="2:13" ht="15" customHeight="1" x14ac:dyDescent="0.2">
      <c r="B551" s="29"/>
      <c r="C551" s="29"/>
      <c r="D551" s="30"/>
      <c r="E551" s="30"/>
      <c r="F551" s="30"/>
      <c r="G551" s="30"/>
      <c r="H551" s="30"/>
      <c r="I551" s="25"/>
      <c r="J551" s="25"/>
      <c r="K551" s="41"/>
      <c r="L551" s="25"/>
      <c r="M551" s="41"/>
    </row>
    <row r="552" spans="2:13" ht="15" customHeight="1" x14ac:dyDescent="0.2">
      <c r="B552" s="29"/>
      <c r="C552" s="29"/>
      <c r="D552" s="30"/>
      <c r="E552" s="30"/>
      <c r="F552" s="30"/>
      <c r="G552" s="30"/>
      <c r="H552" s="30"/>
      <c r="I552" s="25"/>
      <c r="J552" s="25"/>
      <c r="K552" s="41"/>
      <c r="L552" s="25"/>
      <c r="M552" s="41"/>
    </row>
    <row r="553" spans="2:13" ht="15" customHeight="1" x14ac:dyDescent="0.2">
      <c r="B553" s="29"/>
      <c r="C553" s="29"/>
      <c r="D553" s="30"/>
      <c r="E553" s="30"/>
      <c r="F553" s="30"/>
      <c r="G553" s="30"/>
      <c r="H553" s="30"/>
      <c r="I553" s="25"/>
      <c r="J553" s="25"/>
      <c r="K553" s="41"/>
      <c r="L553" s="25"/>
      <c r="M553" s="41"/>
    </row>
    <row r="554" spans="2:13" ht="15" customHeight="1" x14ac:dyDescent="0.2">
      <c r="B554" s="29"/>
      <c r="C554" s="29"/>
      <c r="D554" s="30"/>
      <c r="E554" s="30"/>
      <c r="F554" s="30"/>
      <c r="G554" s="30"/>
      <c r="H554" s="30"/>
      <c r="I554" s="25"/>
      <c r="J554" s="25"/>
      <c r="K554" s="41"/>
      <c r="L554" s="25"/>
      <c r="M554" s="41"/>
    </row>
    <row r="555" spans="2:13" ht="15" customHeight="1" x14ac:dyDescent="0.2">
      <c r="B555" s="29"/>
      <c r="C555" s="29"/>
      <c r="D555" s="30"/>
      <c r="E555" s="30"/>
      <c r="F555" s="30"/>
      <c r="G555" s="30"/>
      <c r="H555" s="30"/>
      <c r="I555" s="25"/>
      <c r="J555" s="25"/>
      <c r="K555" s="41"/>
      <c r="L555" s="25"/>
      <c r="M555" s="41"/>
    </row>
    <row r="556" spans="2:13" ht="15" customHeight="1" x14ac:dyDescent="0.2">
      <c r="B556" s="29"/>
      <c r="C556" s="29"/>
      <c r="D556" s="30"/>
      <c r="E556" s="30"/>
      <c r="F556" s="30"/>
      <c r="G556" s="30"/>
      <c r="H556" s="30"/>
      <c r="I556" s="25"/>
      <c r="J556" s="25"/>
      <c r="K556" s="41"/>
      <c r="L556" s="25"/>
      <c r="M556" s="41"/>
    </row>
    <row r="557" spans="2:13" ht="15" customHeight="1" x14ac:dyDescent="0.2">
      <c r="B557" s="29"/>
      <c r="C557" s="29"/>
      <c r="D557" s="30"/>
      <c r="E557" s="30"/>
      <c r="F557" s="30"/>
      <c r="G557" s="30"/>
      <c r="H557" s="30"/>
      <c r="I557" s="25"/>
      <c r="J557" s="25"/>
      <c r="K557" s="41"/>
      <c r="L557" s="25"/>
      <c r="M557" s="41"/>
    </row>
    <row r="558" spans="2:13" ht="15" customHeight="1" x14ac:dyDescent="0.2">
      <c r="B558" s="29"/>
      <c r="C558" s="29"/>
      <c r="D558" s="30"/>
      <c r="E558" s="30"/>
      <c r="F558" s="30"/>
      <c r="G558" s="30"/>
      <c r="H558" s="30"/>
      <c r="I558" s="25"/>
      <c r="J558" s="25"/>
      <c r="K558" s="41"/>
      <c r="L558" s="25"/>
      <c r="M558" s="41"/>
    </row>
    <row r="559" spans="2:13" ht="15" customHeight="1" x14ac:dyDescent="0.2">
      <c r="B559" s="29"/>
      <c r="C559" s="29"/>
      <c r="D559" s="30"/>
      <c r="E559" s="30"/>
      <c r="F559" s="30"/>
      <c r="G559" s="30"/>
      <c r="H559" s="30"/>
      <c r="I559" s="25"/>
      <c r="J559" s="25"/>
      <c r="K559" s="41"/>
      <c r="L559" s="25"/>
      <c r="M559" s="41"/>
    </row>
    <row r="560" spans="2:13" ht="15" customHeight="1" x14ac:dyDescent="0.2">
      <c r="B560" s="29"/>
      <c r="C560" s="29"/>
      <c r="D560" s="30"/>
      <c r="E560" s="30"/>
      <c r="F560" s="30"/>
      <c r="G560" s="30"/>
      <c r="H560" s="30"/>
      <c r="I560" s="25"/>
      <c r="J560" s="25"/>
      <c r="K560" s="41"/>
      <c r="L560" s="25"/>
      <c r="M560" s="41"/>
    </row>
    <row r="561" spans="2:13" ht="15" customHeight="1" x14ac:dyDescent="0.2">
      <c r="B561" s="29"/>
      <c r="C561" s="29"/>
      <c r="D561" s="30"/>
      <c r="E561" s="30"/>
      <c r="F561" s="30"/>
      <c r="G561" s="30"/>
      <c r="H561" s="30"/>
      <c r="I561" s="25"/>
      <c r="J561" s="25"/>
      <c r="K561" s="41"/>
      <c r="L561" s="25"/>
      <c r="M561" s="41"/>
    </row>
    <row r="562" spans="2:13" ht="15" customHeight="1" x14ac:dyDescent="0.2">
      <c r="B562" s="29"/>
      <c r="C562" s="29"/>
      <c r="D562" s="30"/>
      <c r="E562" s="30"/>
      <c r="F562" s="30"/>
      <c r="G562" s="30"/>
      <c r="H562" s="30"/>
      <c r="I562" s="25"/>
      <c r="J562" s="25"/>
      <c r="K562" s="41"/>
      <c r="L562" s="25"/>
      <c r="M562" s="41"/>
    </row>
    <row r="563" spans="2:13" ht="15" customHeight="1" x14ac:dyDescent="0.2">
      <c r="B563" s="29"/>
      <c r="C563" s="29"/>
      <c r="D563" s="30"/>
      <c r="E563" s="30"/>
      <c r="F563" s="30"/>
      <c r="G563" s="30"/>
      <c r="H563" s="30"/>
      <c r="I563" s="25"/>
      <c r="J563" s="25"/>
      <c r="K563" s="41"/>
      <c r="L563" s="25"/>
      <c r="M563" s="41"/>
    </row>
    <row r="564" spans="2:13" ht="15" customHeight="1" x14ac:dyDescent="0.2">
      <c r="B564" s="29"/>
      <c r="C564" s="29"/>
      <c r="D564" s="30"/>
      <c r="E564" s="30"/>
      <c r="F564" s="30"/>
      <c r="G564" s="30"/>
      <c r="H564" s="30"/>
      <c r="I564" s="25"/>
      <c r="J564" s="25"/>
      <c r="K564" s="41"/>
      <c r="L564" s="25"/>
      <c r="M564" s="41"/>
    </row>
    <row r="565" spans="2:13" ht="15" customHeight="1" x14ac:dyDescent="0.2">
      <c r="B565" s="29"/>
      <c r="C565" s="29"/>
      <c r="D565" s="30"/>
      <c r="E565" s="30"/>
      <c r="F565" s="30"/>
      <c r="G565" s="30"/>
      <c r="H565" s="30"/>
      <c r="I565" s="25"/>
      <c r="J565" s="25"/>
      <c r="K565" s="41"/>
      <c r="L565" s="25"/>
      <c r="M565" s="41"/>
    </row>
    <row r="566" spans="2:13" ht="15" customHeight="1" x14ac:dyDescent="0.2">
      <c r="B566" s="29"/>
      <c r="C566" s="29"/>
      <c r="D566" s="30"/>
      <c r="E566" s="30"/>
      <c r="F566" s="30"/>
      <c r="G566" s="30"/>
      <c r="H566" s="30"/>
      <c r="I566" s="25"/>
      <c r="J566" s="25"/>
      <c r="K566" s="41"/>
      <c r="L566" s="25"/>
      <c r="M566" s="41"/>
    </row>
    <row r="567" spans="2:13" ht="15" customHeight="1" x14ac:dyDescent="0.2">
      <c r="B567" s="29"/>
      <c r="C567" s="29"/>
      <c r="D567" s="30"/>
      <c r="E567" s="30"/>
      <c r="F567" s="30"/>
      <c r="G567" s="30"/>
      <c r="H567" s="30"/>
      <c r="I567" s="25"/>
      <c r="J567" s="25"/>
      <c r="K567" s="41"/>
      <c r="L567" s="25"/>
      <c r="M567" s="41"/>
    </row>
    <row r="568" spans="2:13" ht="15" customHeight="1" x14ac:dyDescent="0.2">
      <c r="B568" s="29"/>
      <c r="C568" s="29"/>
      <c r="D568" s="30"/>
      <c r="E568" s="30"/>
      <c r="F568" s="30"/>
      <c r="G568" s="30"/>
      <c r="H568" s="30"/>
      <c r="I568" s="25"/>
      <c r="J568" s="25"/>
      <c r="K568" s="41"/>
      <c r="L568" s="25"/>
      <c r="M568" s="41"/>
    </row>
    <row r="569" spans="2:13" ht="15" customHeight="1" x14ac:dyDescent="0.2">
      <c r="B569" s="29"/>
      <c r="C569" s="29"/>
      <c r="D569" s="30"/>
      <c r="E569" s="30"/>
      <c r="F569" s="30"/>
      <c r="G569" s="30"/>
      <c r="H569" s="30"/>
      <c r="I569" s="25"/>
      <c r="J569" s="25"/>
      <c r="K569" s="41"/>
      <c r="L569" s="25"/>
      <c r="M569" s="41"/>
    </row>
    <row r="570" spans="2:13" ht="15" customHeight="1" x14ac:dyDescent="0.2">
      <c r="B570" s="29"/>
      <c r="C570" s="29"/>
      <c r="D570" s="30"/>
      <c r="E570" s="30"/>
      <c r="F570" s="30"/>
      <c r="G570" s="30"/>
      <c r="H570" s="30"/>
      <c r="I570" s="25"/>
      <c r="J570" s="25"/>
      <c r="K570" s="41"/>
      <c r="L570" s="25"/>
      <c r="M570" s="41"/>
    </row>
    <row r="571" spans="2:13" ht="15" customHeight="1" x14ac:dyDescent="0.2">
      <c r="B571" s="29"/>
      <c r="C571" s="29"/>
      <c r="D571" s="30"/>
      <c r="E571" s="30"/>
      <c r="F571" s="30"/>
      <c r="G571" s="30"/>
      <c r="H571" s="30"/>
      <c r="I571" s="25"/>
      <c r="J571" s="25"/>
      <c r="K571" s="41"/>
      <c r="L571" s="25"/>
      <c r="M571" s="41"/>
    </row>
    <row r="572" spans="2:13" ht="15" customHeight="1" x14ac:dyDescent="0.2">
      <c r="B572" s="29"/>
      <c r="C572" s="29"/>
      <c r="D572" s="30"/>
      <c r="E572" s="30"/>
      <c r="F572" s="30"/>
      <c r="G572" s="30"/>
      <c r="H572" s="30"/>
      <c r="I572" s="25"/>
      <c r="J572" s="25"/>
      <c r="K572" s="41"/>
      <c r="L572" s="25"/>
      <c r="M572" s="41"/>
    </row>
    <row r="573" spans="2:13" ht="15" customHeight="1" x14ac:dyDescent="0.2">
      <c r="B573" s="29"/>
      <c r="C573" s="29"/>
      <c r="D573" s="30"/>
      <c r="E573" s="30"/>
      <c r="F573" s="30"/>
      <c r="G573" s="30"/>
      <c r="H573" s="30"/>
      <c r="I573" s="25"/>
      <c r="J573" s="25"/>
      <c r="K573" s="41"/>
      <c r="L573" s="25"/>
      <c r="M573" s="41"/>
    </row>
    <row r="574" spans="2:13" ht="15" customHeight="1" x14ac:dyDescent="0.2">
      <c r="B574" s="29"/>
      <c r="C574" s="29"/>
      <c r="D574" s="30"/>
      <c r="E574" s="30"/>
      <c r="F574" s="30"/>
      <c r="G574" s="30"/>
      <c r="H574" s="30"/>
      <c r="I574" s="25"/>
      <c r="J574" s="25"/>
      <c r="K574" s="41"/>
      <c r="L574" s="25"/>
      <c r="M574" s="41"/>
    </row>
    <row r="575" spans="2:13" ht="15" customHeight="1" x14ac:dyDescent="0.2">
      <c r="B575" s="29"/>
      <c r="C575" s="29"/>
      <c r="D575" s="30"/>
      <c r="E575" s="30"/>
      <c r="F575" s="30"/>
      <c r="G575" s="30"/>
      <c r="H575" s="30"/>
      <c r="I575" s="25"/>
      <c r="J575" s="25"/>
      <c r="K575" s="41"/>
      <c r="L575" s="25"/>
      <c r="M575" s="41"/>
    </row>
    <row r="576" spans="2:13" ht="15" customHeight="1" x14ac:dyDescent="0.2">
      <c r="B576" s="29"/>
      <c r="C576" s="29"/>
      <c r="D576" s="30"/>
      <c r="E576" s="30"/>
      <c r="F576" s="30"/>
      <c r="G576" s="30"/>
      <c r="H576" s="30"/>
      <c r="I576" s="25"/>
      <c r="J576" s="25"/>
      <c r="K576" s="41"/>
      <c r="L576" s="25"/>
      <c r="M576" s="41"/>
    </row>
    <row r="577" spans="2:13" ht="15" customHeight="1" x14ac:dyDescent="0.2">
      <c r="B577" s="29"/>
      <c r="C577" s="29"/>
      <c r="D577" s="30"/>
      <c r="E577" s="30"/>
      <c r="F577" s="30"/>
      <c r="G577" s="30"/>
      <c r="H577" s="30"/>
      <c r="I577" s="25"/>
      <c r="J577" s="25"/>
      <c r="K577" s="41"/>
      <c r="L577" s="25"/>
      <c r="M577" s="41"/>
    </row>
    <row r="578" spans="2:13" ht="15" customHeight="1" x14ac:dyDescent="0.2">
      <c r="B578" s="29"/>
      <c r="C578" s="29"/>
      <c r="D578" s="30"/>
      <c r="E578" s="30"/>
      <c r="F578" s="30"/>
      <c r="G578" s="30"/>
      <c r="H578" s="30"/>
      <c r="I578" s="25"/>
      <c r="J578" s="25"/>
      <c r="K578" s="41"/>
      <c r="L578" s="25"/>
      <c r="M578" s="41"/>
    </row>
    <row r="579" spans="2:13" ht="15" customHeight="1" x14ac:dyDescent="0.2">
      <c r="B579" s="29"/>
      <c r="C579" s="29"/>
      <c r="D579" s="30"/>
      <c r="E579" s="30"/>
      <c r="F579" s="30"/>
      <c r="G579" s="30"/>
      <c r="H579" s="30"/>
      <c r="I579" s="25"/>
      <c r="J579" s="25"/>
      <c r="K579" s="41"/>
      <c r="L579" s="25"/>
      <c r="M579" s="41"/>
    </row>
    <row r="580" spans="2:13" ht="15" customHeight="1" x14ac:dyDescent="0.2">
      <c r="B580" s="29"/>
      <c r="C580" s="29"/>
      <c r="D580" s="30"/>
      <c r="E580" s="30"/>
      <c r="F580" s="30"/>
      <c r="G580" s="30"/>
      <c r="H580" s="30"/>
      <c r="I580" s="25"/>
      <c r="J580" s="25"/>
      <c r="K580" s="41"/>
      <c r="L580" s="25"/>
      <c r="M580" s="41"/>
    </row>
    <row r="581" spans="2:13" ht="15" customHeight="1" x14ac:dyDescent="0.2">
      <c r="B581" s="29"/>
      <c r="C581" s="29"/>
      <c r="D581" s="30"/>
      <c r="E581" s="30"/>
      <c r="F581" s="30"/>
      <c r="G581" s="30"/>
      <c r="H581" s="30"/>
      <c r="I581" s="25"/>
      <c r="J581" s="25"/>
      <c r="K581" s="41"/>
      <c r="L581" s="25"/>
      <c r="M581" s="41"/>
    </row>
    <row r="582" spans="2:13" ht="15" customHeight="1" x14ac:dyDescent="0.2">
      <c r="B582" s="29"/>
      <c r="C582" s="29"/>
      <c r="D582" s="30"/>
      <c r="E582" s="30"/>
      <c r="F582" s="30"/>
      <c r="G582" s="30"/>
      <c r="H582" s="30"/>
      <c r="I582" s="25"/>
      <c r="J582" s="25"/>
      <c r="K582" s="41"/>
      <c r="L582" s="25"/>
      <c r="M582" s="41"/>
    </row>
    <row r="583" spans="2:13" ht="15" customHeight="1" x14ac:dyDescent="0.2">
      <c r="B583" s="29"/>
      <c r="C583" s="29"/>
      <c r="D583" s="30"/>
      <c r="E583" s="30"/>
      <c r="F583" s="30"/>
      <c r="G583" s="30"/>
      <c r="H583" s="30"/>
      <c r="I583" s="25"/>
      <c r="J583" s="25"/>
      <c r="K583" s="41"/>
      <c r="L583" s="25"/>
      <c r="M583" s="41"/>
    </row>
    <row r="584" spans="2:13" ht="15" customHeight="1" x14ac:dyDescent="0.2">
      <c r="B584" s="29"/>
      <c r="C584" s="29"/>
      <c r="D584" s="30"/>
      <c r="E584" s="30"/>
      <c r="F584" s="30"/>
      <c r="G584" s="30"/>
      <c r="H584" s="30"/>
      <c r="I584" s="25"/>
      <c r="J584" s="25"/>
      <c r="K584" s="41"/>
      <c r="L584" s="25"/>
      <c r="M584" s="41"/>
    </row>
    <row r="585" spans="2:13" ht="15" customHeight="1" x14ac:dyDescent="0.2">
      <c r="B585" s="29"/>
      <c r="C585" s="29"/>
      <c r="D585" s="30"/>
      <c r="E585" s="30"/>
      <c r="F585" s="30"/>
      <c r="G585" s="30"/>
      <c r="H585" s="30"/>
      <c r="I585" s="25"/>
      <c r="J585" s="25"/>
      <c r="K585" s="41"/>
      <c r="L585" s="25"/>
      <c r="M585" s="41"/>
    </row>
    <row r="586" spans="2:13" ht="15" customHeight="1" x14ac:dyDescent="0.2">
      <c r="B586" s="29"/>
      <c r="C586" s="29"/>
      <c r="D586" s="30"/>
      <c r="E586" s="30"/>
      <c r="F586" s="30"/>
      <c r="G586" s="30"/>
      <c r="H586" s="30"/>
      <c r="I586" s="25"/>
      <c r="J586" s="25"/>
      <c r="K586" s="41"/>
      <c r="L586" s="25"/>
      <c r="M586" s="41"/>
    </row>
    <row r="587" spans="2:13" ht="15" customHeight="1" x14ac:dyDescent="0.2">
      <c r="B587" s="29"/>
      <c r="C587" s="29"/>
      <c r="D587" s="30"/>
      <c r="E587" s="30"/>
      <c r="F587" s="30"/>
      <c r="G587" s="30"/>
      <c r="H587" s="30"/>
      <c r="I587" s="25"/>
      <c r="J587" s="25"/>
      <c r="K587" s="41"/>
      <c r="L587" s="25"/>
      <c r="M587" s="41"/>
    </row>
    <row r="588" spans="2:13" ht="15" customHeight="1" x14ac:dyDescent="0.2">
      <c r="B588" s="29"/>
      <c r="C588" s="29"/>
      <c r="D588" s="30"/>
      <c r="E588" s="30"/>
      <c r="F588" s="30"/>
      <c r="G588" s="30"/>
      <c r="H588" s="30"/>
      <c r="I588" s="25"/>
      <c r="J588" s="25"/>
      <c r="K588" s="41"/>
      <c r="L588" s="25"/>
      <c r="M588" s="41"/>
    </row>
    <row r="589" spans="2:13" ht="15" customHeight="1" x14ac:dyDescent="0.2">
      <c r="B589" s="29"/>
      <c r="C589" s="29"/>
      <c r="D589" s="30"/>
      <c r="E589" s="30"/>
      <c r="F589" s="30"/>
      <c r="G589" s="30"/>
      <c r="H589" s="30"/>
      <c r="I589" s="25"/>
      <c r="J589" s="25"/>
      <c r="K589" s="41"/>
      <c r="L589" s="25"/>
      <c r="M589" s="41"/>
    </row>
    <row r="590" spans="2:13" ht="15" customHeight="1" x14ac:dyDescent="0.2">
      <c r="B590" s="29"/>
      <c r="C590" s="29"/>
      <c r="D590" s="30"/>
      <c r="E590" s="30"/>
      <c r="F590" s="30"/>
      <c r="G590" s="30"/>
      <c r="H590" s="30"/>
      <c r="I590" s="25"/>
      <c r="J590" s="25"/>
      <c r="K590" s="41"/>
      <c r="L590" s="25"/>
      <c r="M590" s="41"/>
    </row>
    <row r="591" spans="2:13" ht="15" customHeight="1" x14ac:dyDescent="0.2">
      <c r="B591" s="29"/>
      <c r="C591" s="29"/>
      <c r="D591" s="30"/>
      <c r="E591" s="30"/>
      <c r="F591" s="30"/>
      <c r="G591" s="30"/>
      <c r="H591" s="30"/>
      <c r="I591" s="25"/>
      <c r="J591" s="25"/>
      <c r="K591" s="41"/>
      <c r="L591" s="25"/>
      <c r="M591" s="41"/>
    </row>
    <row r="592" spans="2:13" ht="15" customHeight="1" x14ac:dyDescent="0.2">
      <c r="B592" s="29"/>
      <c r="C592" s="29"/>
      <c r="D592" s="30"/>
      <c r="E592" s="30"/>
      <c r="F592" s="30"/>
      <c r="G592" s="30"/>
      <c r="H592" s="30"/>
      <c r="I592" s="25"/>
      <c r="J592" s="25"/>
      <c r="K592" s="41"/>
      <c r="L592" s="25"/>
      <c r="M592" s="41"/>
    </row>
    <row r="593" spans="2:13" ht="15" customHeight="1" x14ac:dyDescent="0.2">
      <c r="B593" s="29"/>
      <c r="C593" s="29"/>
      <c r="D593" s="30"/>
      <c r="E593" s="30"/>
      <c r="F593" s="30"/>
      <c r="G593" s="30"/>
      <c r="H593" s="30"/>
      <c r="I593" s="25"/>
      <c r="J593" s="25"/>
      <c r="K593" s="41"/>
      <c r="L593" s="25"/>
      <c r="M593" s="41"/>
    </row>
    <row r="594" spans="2:13" ht="15" customHeight="1" x14ac:dyDescent="0.2">
      <c r="B594" s="29"/>
      <c r="C594" s="29"/>
      <c r="D594" s="30"/>
      <c r="E594" s="30"/>
      <c r="F594" s="30"/>
      <c r="G594" s="30"/>
      <c r="H594" s="30"/>
      <c r="I594" s="25"/>
      <c r="J594" s="25"/>
      <c r="K594" s="41"/>
      <c r="L594" s="25"/>
      <c r="M594" s="41"/>
    </row>
    <row r="595" spans="2:13" ht="15" customHeight="1" x14ac:dyDescent="0.2">
      <c r="B595" s="29"/>
      <c r="C595" s="29"/>
      <c r="D595" s="30"/>
      <c r="E595" s="30"/>
      <c r="F595" s="30"/>
      <c r="G595" s="30"/>
      <c r="H595" s="30"/>
      <c r="I595" s="25"/>
      <c r="J595" s="25"/>
      <c r="K595" s="41"/>
      <c r="L595" s="25"/>
      <c r="M595" s="41"/>
    </row>
    <row r="596" spans="2:13" ht="15" customHeight="1" x14ac:dyDescent="0.2">
      <c r="B596" s="29"/>
      <c r="C596" s="29"/>
      <c r="D596" s="30"/>
      <c r="E596" s="30"/>
      <c r="F596" s="30"/>
      <c r="G596" s="30"/>
      <c r="H596" s="30"/>
      <c r="I596" s="25"/>
      <c r="J596" s="25"/>
      <c r="K596" s="41"/>
      <c r="L596" s="25"/>
      <c r="M596" s="41"/>
    </row>
    <row r="597" spans="2:13" ht="15" customHeight="1" x14ac:dyDescent="0.2">
      <c r="B597" s="29"/>
      <c r="C597" s="29"/>
      <c r="D597" s="30"/>
      <c r="E597" s="30"/>
      <c r="F597" s="30"/>
      <c r="G597" s="30"/>
      <c r="H597" s="30"/>
      <c r="I597" s="25"/>
      <c r="J597" s="25"/>
      <c r="K597" s="41"/>
      <c r="L597" s="25"/>
      <c r="M597" s="41"/>
    </row>
    <row r="598" spans="2:13" ht="15" customHeight="1" x14ac:dyDescent="0.2">
      <c r="B598" s="29"/>
      <c r="C598" s="29"/>
      <c r="D598" s="30"/>
      <c r="E598" s="30"/>
      <c r="F598" s="30"/>
      <c r="G598" s="30"/>
      <c r="H598" s="30"/>
      <c r="I598" s="25"/>
      <c r="J598" s="25"/>
      <c r="K598" s="41"/>
      <c r="L598" s="25"/>
      <c r="M598" s="41"/>
    </row>
    <row r="599" spans="2:13" ht="15" customHeight="1" x14ac:dyDescent="0.2">
      <c r="B599" s="29"/>
      <c r="C599" s="29"/>
      <c r="D599" s="30"/>
      <c r="E599" s="30"/>
      <c r="F599" s="30"/>
      <c r="G599" s="30"/>
      <c r="H599" s="30"/>
      <c r="I599" s="25"/>
      <c r="J599" s="25"/>
      <c r="K599" s="41"/>
      <c r="L599" s="25"/>
      <c r="M599" s="41"/>
    </row>
    <row r="600" spans="2:13" ht="15" customHeight="1" x14ac:dyDescent="0.2">
      <c r="B600" s="29"/>
      <c r="C600" s="29"/>
      <c r="D600" s="30"/>
      <c r="E600" s="30"/>
      <c r="F600" s="30"/>
      <c r="G600" s="30"/>
      <c r="H600" s="30"/>
      <c r="I600" s="25"/>
      <c r="J600" s="25"/>
      <c r="K600" s="41"/>
      <c r="L600" s="25"/>
      <c r="M600" s="41"/>
    </row>
    <row r="601" spans="2:13" ht="15" customHeight="1" x14ac:dyDescent="0.2">
      <c r="B601" s="29"/>
      <c r="C601" s="29"/>
      <c r="D601" s="30"/>
      <c r="E601" s="30"/>
      <c r="F601" s="30"/>
      <c r="G601" s="30"/>
      <c r="H601" s="30"/>
      <c r="I601" s="25"/>
      <c r="J601" s="25"/>
      <c r="K601" s="41"/>
      <c r="L601" s="25"/>
      <c r="M601" s="41"/>
    </row>
    <row r="602" spans="2:13" ht="15" customHeight="1" x14ac:dyDescent="0.2">
      <c r="B602" s="29"/>
      <c r="C602" s="29"/>
      <c r="D602" s="30"/>
      <c r="E602" s="30"/>
      <c r="F602" s="30"/>
      <c r="G602" s="30"/>
      <c r="H602" s="30"/>
      <c r="I602" s="25"/>
      <c r="J602" s="25"/>
      <c r="K602" s="41"/>
      <c r="L602" s="25"/>
      <c r="M602" s="41"/>
    </row>
    <row r="603" spans="2:13" ht="15" customHeight="1" x14ac:dyDescent="0.2">
      <c r="B603" s="29"/>
      <c r="C603" s="29"/>
      <c r="D603" s="30"/>
      <c r="E603" s="30"/>
      <c r="F603" s="30"/>
      <c r="G603" s="30"/>
      <c r="H603" s="30"/>
      <c r="I603" s="25"/>
      <c r="J603" s="25"/>
      <c r="K603" s="41"/>
      <c r="L603" s="25"/>
      <c r="M603" s="41"/>
    </row>
    <row r="604" spans="2:13" ht="15" customHeight="1" x14ac:dyDescent="0.2">
      <c r="B604" s="29"/>
      <c r="C604" s="29"/>
      <c r="D604" s="30"/>
      <c r="E604" s="30"/>
      <c r="F604" s="30"/>
      <c r="G604" s="30"/>
      <c r="H604" s="30"/>
      <c r="I604" s="25"/>
      <c r="J604" s="25"/>
      <c r="K604" s="41"/>
      <c r="L604" s="25"/>
      <c r="M604" s="41"/>
    </row>
    <row r="605" spans="2:13" ht="15" customHeight="1" x14ac:dyDescent="0.2">
      <c r="B605" s="29"/>
      <c r="C605" s="29"/>
      <c r="D605" s="30"/>
      <c r="E605" s="30"/>
      <c r="F605" s="30"/>
      <c r="G605" s="30"/>
      <c r="H605" s="30"/>
      <c r="I605" s="25"/>
      <c r="J605" s="25"/>
      <c r="K605" s="41"/>
      <c r="L605" s="25"/>
      <c r="M605" s="41"/>
    </row>
    <row r="606" spans="2:13" ht="15" customHeight="1" x14ac:dyDescent="0.2">
      <c r="B606" s="29"/>
      <c r="C606" s="29"/>
      <c r="D606" s="30"/>
      <c r="E606" s="30"/>
      <c r="F606" s="30"/>
      <c r="G606" s="30"/>
      <c r="H606" s="30"/>
      <c r="I606" s="25"/>
      <c r="J606" s="25"/>
      <c r="K606" s="41"/>
      <c r="L606" s="25"/>
      <c r="M606" s="41"/>
    </row>
    <row r="607" spans="2:13" ht="15" customHeight="1" x14ac:dyDescent="0.2">
      <c r="B607" s="29"/>
      <c r="C607" s="29"/>
      <c r="D607" s="30"/>
      <c r="E607" s="30"/>
      <c r="F607" s="30"/>
      <c r="G607" s="30"/>
      <c r="H607" s="30"/>
      <c r="I607" s="25"/>
      <c r="J607" s="25"/>
      <c r="K607" s="41"/>
      <c r="L607" s="25"/>
      <c r="M607" s="41"/>
    </row>
    <row r="608" spans="2:13" ht="15" customHeight="1" x14ac:dyDescent="0.2">
      <c r="B608" s="29"/>
      <c r="C608" s="29"/>
      <c r="D608" s="30"/>
      <c r="E608" s="30"/>
      <c r="F608" s="30"/>
      <c r="G608" s="30"/>
      <c r="H608" s="30"/>
      <c r="I608" s="25"/>
      <c r="J608" s="25"/>
      <c r="K608" s="41"/>
      <c r="L608" s="25"/>
      <c r="M608" s="41"/>
    </row>
    <row r="609" spans="2:13" ht="15" customHeight="1" x14ac:dyDescent="0.2">
      <c r="B609" s="29"/>
      <c r="C609" s="29"/>
      <c r="D609" s="30"/>
      <c r="E609" s="30"/>
      <c r="F609" s="30"/>
      <c r="G609" s="30"/>
      <c r="H609" s="30"/>
      <c r="I609" s="25"/>
      <c r="J609" s="25"/>
      <c r="K609" s="41"/>
      <c r="L609" s="25"/>
      <c r="M609" s="41"/>
    </row>
    <row r="610" spans="2:13" ht="15" customHeight="1" x14ac:dyDescent="0.2">
      <c r="B610" s="29"/>
      <c r="C610" s="29"/>
      <c r="D610" s="30"/>
      <c r="E610" s="30"/>
      <c r="F610" s="30"/>
      <c r="G610" s="30"/>
      <c r="H610" s="30"/>
      <c r="I610" s="25"/>
      <c r="J610" s="25"/>
      <c r="K610" s="41"/>
      <c r="L610" s="25"/>
      <c r="M610" s="41"/>
    </row>
    <row r="611" spans="2:13" ht="15" customHeight="1" x14ac:dyDescent="0.2">
      <c r="B611" s="29"/>
      <c r="C611" s="29"/>
      <c r="D611" s="30"/>
      <c r="E611" s="30"/>
      <c r="F611" s="30"/>
      <c r="G611" s="30"/>
      <c r="H611" s="30"/>
      <c r="I611" s="25"/>
      <c r="J611" s="25"/>
      <c r="K611" s="41"/>
      <c r="L611" s="25"/>
      <c r="M611" s="41"/>
    </row>
    <row r="612" spans="2:13" ht="15" customHeight="1" x14ac:dyDescent="0.2">
      <c r="B612" s="29"/>
      <c r="C612" s="29"/>
      <c r="D612" s="30"/>
      <c r="E612" s="30"/>
      <c r="F612" s="30"/>
      <c r="G612" s="30"/>
      <c r="H612" s="30"/>
      <c r="I612" s="25"/>
      <c r="J612" s="25"/>
      <c r="K612" s="41"/>
      <c r="L612" s="25"/>
      <c r="M612" s="41"/>
    </row>
    <row r="613" spans="2:13" ht="15" customHeight="1" x14ac:dyDescent="0.2">
      <c r="B613" s="29"/>
      <c r="C613" s="29"/>
      <c r="D613" s="30"/>
      <c r="E613" s="30"/>
      <c r="F613" s="30"/>
      <c r="G613" s="30"/>
      <c r="H613" s="30"/>
      <c r="I613" s="25"/>
      <c r="J613" s="25"/>
      <c r="K613" s="41"/>
      <c r="L613" s="25"/>
      <c r="M613" s="41"/>
    </row>
    <row r="614" spans="2:13" ht="15" customHeight="1" x14ac:dyDescent="0.2">
      <c r="B614" s="29"/>
      <c r="C614" s="29"/>
      <c r="D614" s="30"/>
      <c r="E614" s="30"/>
      <c r="F614" s="30"/>
      <c r="G614" s="30"/>
      <c r="H614" s="30"/>
      <c r="I614" s="25"/>
      <c r="J614" s="25"/>
      <c r="K614" s="41"/>
      <c r="L614" s="25"/>
      <c r="M614" s="41"/>
    </row>
    <row r="615" spans="2:13" ht="15" customHeight="1" x14ac:dyDescent="0.2">
      <c r="B615" s="29"/>
      <c r="C615" s="29"/>
      <c r="D615" s="30"/>
      <c r="E615" s="30"/>
      <c r="F615" s="30"/>
      <c r="G615" s="30"/>
      <c r="H615" s="30"/>
      <c r="I615" s="25"/>
      <c r="J615" s="25"/>
      <c r="K615" s="41"/>
      <c r="L615" s="25"/>
      <c r="M615" s="41"/>
    </row>
    <row r="616" spans="2:13" ht="15" customHeight="1" x14ac:dyDescent="0.2">
      <c r="B616" s="29"/>
      <c r="C616" s="29"/>
      <c r="D616" s="30"/>
      <c r="E616" s="30"/>
      <c r="F616" s="30"/>
      <c r="G616" s="30"/>
      <c r="H616" s="30"/>
      <c r="I616" s="25"/>
      <c r="J616" s="25"/>
      <c r="K616" s="41"/>
      <c r="L616" s="25"/>
      <c r="M616" s="41"/>
    </row>
    <row r="617" spans="2:13" ht="15" customHeight="1" x14ac:dyDescent="0.2">
      <c r="B617" s="29"/>
      <c r="C617" s="29"/>
      <c r="D617" s="30"/>
      <c r="E617" s="30"/>
      <c r="F617" s="30"/>
      <c r="G617" s="30"/>
      <c r="H617" s="30"/>
      <c r="I617" s="25"/>
      <c r="J617" s="25"/>
      <c r="K617" s="41"/>
      <c r="L617" s="25"/>
      <c r="M617" s="41"/>
    </row>
    <row r="618" spans="2:13" ht="15" customHeight="1" x14ac:dyDescent="0.2">
      <c r="B618" s="29"/>
      <c r="C618" s="29"/>
      <c r="D618" s="30"/>
      <c r="E618" s="30"/>
      <c r="F618" s="30"/>
      <c r="G618" s="30"/>
      <c r="H618" s="30"/>
      <c r="I618" s="25"/>
      <c r="J618" s="25"/>
      <c r="K618" s="41"/>
      <c r="L618" s="25"/>
      <c r="M618" s="41"/>
    </row>
    <row r="619" spans="2:13" ht="15" customHeight="1" x14ac:dyDescent="0.2">
      <c r="B619" s="29"/>
      <c r="C619" s="29"/>
      <c r="D619" s="30"/>
      <c r="E619" s="30"/>
      <c r="F619" s="30"/>
      <c r="G619" s="30"/>
      <c r="H619" s="30"/>
      <c r="I619" s="25"/>
      <c r="J619" s="25"/>
      <c r="K619" s="41"/>
      <c r="L619" s="25"/>
      <c r="M619" s="41"/>
    </row>
    <row r="620" spans="2:13" ht="15" customHeight="1" x14ac:dyDescent="0.2">
      <c r="B620" s="29"/>
      <c r="C620" s="29"/>
      <c r="D620" s="30"/>
      <c r="E620" s="30"/>
      <c r="F620" s="30"/>
      <c r="G620" s="30"/>
      <c r="H620" s="30"/>
      <c r="I620" s="25"/>
      <c r="J620" s="25"/>
      <c r="K620" s="41"/>
      <c r="L620" s="25"/>
      <c r="M620" s="41"/>
    </row>
    <row r="621" spans="2:13" ht="15" customHeight="1" x14ac:dyDescent="0.2">
      <c r="B621" s="29"/>
      <c r="C621" s="29"/>
      <c r="D621" s="30"/>
      <c r="E621" s="30"/>
      <c r="F621" s="30"/>
      <c r="G621" s="30"/>
      <c r="H621" s="30"/>
      <c r="I621" s="25"/>
      <c r="J621" s="25"/>
      <c r="K621" s="41"/>
      <c r="L621" s="25"/>
      <c r="M621" s="41"/>
    </row>
    <row r="622" spans="2:13" ht="15" customHeight="1" x14ac:dyDescent="0.2">
      <c r="B622" s="29"/>
      <c r="C622" s="29"/>
      <c r="D622" s="30"/>
      <c r="E622" s="30"/>
      <c r="F622" s="30"/>
      <c r="G622" s="30"/>
      <c r="H622" s="30"/>
      <c r="I622" s="25"/>
      <c r="J622" s="25"/>
      <c r="K622" s="41"/>
      <c r="L622" s="25"/>
      <c r="M622" s="41"/>
    </row>
    <row r="623" spans="2:13" ht="15" customHeight="1" x14ac:dyDescent="0.2">
      <c r="B623" s="29"/>
      <c r="C623" s="29"/>
      <c r="D623" s="30"/>
      <c r="E623" s="30"/>
      <c r="F623" s="30"/>
      <c r="G623" s="30"/>
      <c r="H623" s="30"/>
      <c r="I623" s="25"/>
      <c r="J623" s="25"/>
      <c r="K623" s="41"/>
      <c r="L623" s="25"/>
      <c r="M623" s="41"/>
    </row>
    <row r="624" spans="2:13" ht="15" customHeight="1" x14ac:dyDescent="0.2">
      <c r="B624" s="29"/>
      <c r="C624" s="29"/>
      <c r="D624" s="30"/>
      <c r="E624" s="30"/>
      <c r="F624" s="30"/>
      <c r="G624" s="30"/>
      <c r="H624" s="30"/>
      <c r="I624" s="25"/>
      <c r="J624" s="25"/>
      <c r="K624" s="41"/>
      <c r="L624" s="25"/>
      <c r="M624" s="41"/>
    </row>
    <row r="625" spans="2:13" ht="15" customHeight="1" x14ac:dyDescent="0.2">
      <c r="B625" s="29"/>
      <c r="C625" s="29"/>
      <c r="D625" s="30"/>
      <c r="E625" s="30"/>
      <c r="F625" s="30"/>
      <c r="G625" s="30"/>
      <c r="H625" s="30"/>
      <c r="I625" s="25"/>
      <c r="J625" s="25"/>
      <c r="K625" s="41"/>
      <c r="L625" s="25"/>
      <c r="M625" s="41"/>
    </row>
    <row r="626" spans="2:13" ht="15" customHeight="1" x14ac:dyDescent="0.2">
      <c r="B626" s="29"/>
      <c r="C626" s="29"/>
      <c r="D626" s="30"/>
      <c r="E626" s="30"/>
      <c r="F626" s="30"/>
      <c r="G626" s="30"/>
      <c r="H626" s="30"/>
      <c r="I626" s="25"/>
      <c r="J626" s="25"/>
      <c r="K626" s="41"/>
      <c r="L626" s="25"/>
      <c r="M626" s="41"/>
    </row>
    <row r="627" spans="2:13" ht="15" customHeight="1" x14ac:dyDescent="0.2">
      <c r="B627" s="29"/>
      <c r="C627" s="29"/>
      <c r="D627" s="30"/>
      <c r="E627" s="30"/>
      <c r="F627" s="30"/>
      <c r="G627" s="30"/>
      <c r="H627" s="30"/>
      <c r="I627" s="25"/>
      <c r="J627" s="25"/>
      <c r="K627" s="41"/>
      <c r="L627" s="25"/>
      <c r="M627" s="41"/>
    </row>
    <row r="628" spans="2:13" ht="15" customHeight="1" x14ac:dyDescent="0.2">
      <c r="B628" s="29"/>
      <c r="C628" s="29"/>
      <c r="D628" s="30"/>
      <c r="E628" s="30"/>
      <c r="F628" s="30"/>
      <c r="G628" s="30"/>
      <c r="H628" s="30"/>
      <c r="I628" s="25"/>
      <c r="J628" s="25"/>
      <c r="K628" s="41"/>
      <c r="L628" s="25"/>
      <c r="M628" s="41"/>
    </row>
    <row r="629" spans="2:13" ht="15" customHeight="1" x14ac:dyDescent="0.2">
      <c r="B629" s="29"/>
      <c r="C629" s="29"/>
      <c r="D629" s="30"/>
      <c r="E629" s="30"/>
      <c r="F629" s="30"/>
      <c r="G629" s="30"/>
      <c r="H629" s="30"/>
      <c r="I629" s="25"/>
      <c r="J629" s="25"/>
      <c r="K629" s="41"/>
      <c r="L629" s="25"/>
      <c r="M629" s="41"/>
    </row>
    <row r="630" spans="2:13" ht="15" customHeight="1" x14ac:dyDescent="0.2">
      <c r="B630" s="29"/>
      <c r="C630" s="29"/>
      <c r="D630" s="30"/>
      <c r="E630" s="30"/>
      <c r="F630" s="30"/>
      <c r="G630" s="30"/>
      <c r="H630" s="30"/>
      <c r="I630" s="25"/>
      <c r="J630" s="25"/>
      <c r="K630" s="41"/>
      <c r="L630" s="25"/>
      <c r="M630" s="41"/>
    </row>
    <row r="631" spans="2:13" ht="15" customHeight="1" x14ac:dyDescent="0.2">
      <c r="B631" s="29"/>
      <c r="C631" s="29"/>
      <c r="D631" s="30"/>
      <c r="E631" s="30"/>
      <c r="F631" s="30"/>
      <c r="G631" s="30"/>
      <c r="H631" s="30"/>
      <c r="I631" s="25"/>
      <c r="J631" s="25"/>
      <c r="K631" s="41"/>
      <c r="L631" s="25"/>
      <c r="M631" s="41"/>
    </row>
    <row r="632" spans="2:13" ht="15" customHeight="1" x14ac:dyDescent="0.2">
      <c r="B632" s="29"/>
      <c r="C632" s="29"/>
      <c r="D632" s="30"/>
      <c r="E632" s="30"/>
      <c r="F632" s="30"/>
      <c r="G632" s="30"/>
      <c r="H632" s="30"/>
      <c r="I632" s="25"/>
      <c r="J632" s="25"/>
      <c r="K632" s="41"/>
      <c r="L632" s="25"/>
      <c r="M632" s="41"/>
    </row>
    <row r="633" spans="2:13" ht="15" customHeight="1" x14ac:dyDescent="0.2">
      <c r="B633" s="29"/>
      <c r="C633" s="29"/>
      <c r="D633" s="30"/>
      <c r="E633" s="30"/>
      <c r="F633" s="30"/>
      <c r="G633" s="30"/>
      <c r="H633" s="30"/>
      <c r="I633" s="25"/>
      <c r="J633" s="25"/>
      <c r="K633" s="41"/>
      <c r="L633" s="25"/>
      <c r="M633" s="41"/>
    </row>
    <row r="634" spans="2:13" ht="15" customHeight="1" x14ac:dyDescent="0.2">
      <c r="B634" s="29"/>
      <c r="C634" s="29"/>
      <c r="D634" s="30"/>
      <c r="E634" s="30"/>
      <c r="F634" s="30"/>
      <c r="G634" s="30"/>
      <c r="H634" s="30"/>
      <c r="I634" s="25"/>
      <c r="J634" s="25"/>
      <c r="K634" s="41"/>
      <c r="L634" s="25"/>
      <c r="M634" s="41"/>
    </row>
    <row r="635" spans="2:13" ht="15" customHeight="1" x14ac:dyDescent="0.2">
      <c r="B635" s="29"/>
      <c r="C635" s="29"/>
      <c r="D635" s="30"/>
      <c r="E635" s="30"/>
      <c r="F635" s="30"/>
      <c r="G635" s="30"/>
      <c r="H635" s="30"/>
      <c r="I635" s="25"/>
      <c r="J635" s="25"/>
      <c r="K635" s="41"/>
      <c r="L635" s="25"/>
      <c r="M635" s="41"/>
    </row>
    <row r="636" spans="2:13" ht="15" customHeight="1" x14ac:dyDescent="0.2">
      <c r="B636" s="29"/>
      <c r="C636" s="29"/>
      <c r="D636" s="30"/>
      <c r="E636" s="30"/>
      <c r="F636" s="30"/>
      <c r="G636" s="30"/>
      <c r="H636" s="30"/>
      <c r="I636" s="25"/>
      <c r="J636" s="25"/>
      <c r="K636" s="41"/>
      <c r="L636" s="25"/>
      <c r="M636" s="41"/>
    </row>
    <row r="637" spans="2:13" ht="15" customHeight="1" x14ac:dyDescent="0.2">
      <c r="B637" s="29"/>
      <c r="C637" s="29"/>
      <c r="D637" s="30"/>
      <c r="E637" s="30"/>
      <c r="F637" s="30"/>
      <c r="G637" s="30"/>
      <c r="H637" s="30"/>
      <c r="I637" s="25"/>
      <c r="J637" s="25"/>
      <c r="K637" s="41"/>
      <c r="L637" s="25"/>
      <c r="M637" s="41"/>
    </row>
    <row r="638" spans="2:13" ht="15" customHeight="1" x14ac:dyDescent="0.2">
      <c r="B638" s="29"/>
      <c r="C638" s="29"/>
      <c r="D638" s="30"/>
      <c r="E638" s="30"/>
      <c r="F638" s="30"/>
      <c r="G638" s="30"/>
      <c r="H638" s="30"/>
      <c r="I638" s="25"/>
      <c r="J638" s="25"/>
      <c r="K638" s="41"/>
      <c r="L638" s="25"/>
      <c r="M638" s="41"/>
    </row>
    <row r="639" spans="2:13" ht="15" customHeight="1" x14ac:dyDescent="0.2">
      <c r="B639" s="29"/>
      <c r="C639" s="29"/>
      <c r="D639" s="30"/>
      <c r="E639" s="30"/>
      <c r="F639" s="30"/>
      <c r="G639" s="30"/>
      <c r="H639" s="30"/>
      <c r="I639" s="25"/>
      <c r="J639" s="25"/>
      <c r="K639" s="41"/>
      <c r="L639" s="25"/>
      <c r="M639" s="41"/>
    </row>
    <row r="640" spans="2:13" ht="15" customHeight="1" x14ac:dyDescent="0.2">
      <c r="B640" s="29"/>
      <c r="C640" s="29"/>
      <c r="D640" s="30"/>
      <c r="E640" s="30"/>
      <c r="F640" s="30"/>
      <c r="G640" s="30"/>
      <c r="H640" s="30"/>
      <c r="I640" s="25"/>
      <c r="J640" s="25"/>
      <c r="K640" s="41"/>
      <c r="L640" s="25"/>
      <c r="M640" s="41"/>
    </row>
    <row r="641" spans="2:13" ht="15" customHeight="1" x14ac:dyDescent="0.2">
      <c r="B641" s="29"/>
      <c r="C641" s="29"/>
      <c r="D641" s="30"/>
      <c r="E641" s="30"/>
      <c r="F641" s="30"/>
      <c r="G641" s="30"/>
      <c r="H641" s="30"/>
      <c r="I641" s="25"/>
      <c r="J641" s="25"/>
      <c r="K641" s="41"/>
      <c r="L641" s="25"/>
      <c r="M641" s="41"/>
    </row>
    <row r="642" spans="2:13" ht="15" customHeight="1" x14ac:dyDescent="0.2">
      <c r="B642" s="29"/>
      <c r="C642" s="29"/>
      <c r="D642" s="30"/>
      <c r="E642" s="30"/>
      <c r="F642" s="30"/>
      <c r="G642" s="30"/>
      <c r="H642" s="30"/>
      <c r="I642" s="25"/>
      <c r="J642" s="25"/>
      <c r="K642" s="41"/>
      <c r="L642" s="25"/>
      <c r="M642" s="41"/>
    </row>
    <row r="643" spans="2:13" ht="15" customHeight="1" x14ac:dyDescent="0.2">
      <c r="B643" s="29"/>
      <c r="C643" s="29"/>
      <c r="D643" s="30"/>
      <c r="E643" s="30"/>
      <c r="F643" s="30"/>
      <c r="G643" s="30"/>
      <c r="H643" s="30"/>
      <c r="I643" s="25"/>
      <c r="J643" s="25"/>
      <c r="K643" s="41"/>
      <c r="L643" s="25"/>
      <c r="M643" s="41"/>
    </row>
    <row r="644" spans="2:13" ht="15" customHeight="1" x14ac:dyDescent="0.2">
      <c r="B644" s="29"/>
      <c r="C644" s="29"/>
      <c r="D644" s="30"/>
      <c r="E644" s="30"/>
      <c r="F644" s="30"/>
      <c r="G644" s="30"/>
      <c r="H644" s="30"/>
      <c r="I644" s="25"/>
      <c r="J644" s="25"/>
      <c r="K644" s="41"/>
      <c r="L644" s="25"/>
      <c r="M644" s="41"/>
    </row>
    <row r="645" spans="2:13" ht="15" customHeight="1" x14ac:dyDescent="0.2">
      <c r="B645" s="29"/>
      <c r="C645" s="29"/>
      <c r="D645" s="30"/>
      <c r="E645" s="30"/>
      <c r="F645" s="30"/>
      <c r="G645" s="30"/>
      <c r="H645" s="30"/>
      <c r="I645" s="25"/>
      <c r="J645" s="25"/>
      <c r="K645" s="41"/>
      <c r="L645" s="25"/>
      <c r="M645" s="41"/>
    </row>
    <row r="646" spans="2:13" ht="15" customHeight="1" x14ac:dyDescent="0.2">
      <c r="B646" s="29"/>
      <c r="C646" s="29"/>
      <c r="D646" s="30"/>
      <c r="E646" s="30"/>
      <c r="F646" s="30"/>
      <c r="G646" s="30"/>
      <c r="H646" s="30"/>
      <c r="I646" s="25"/>
      <c r="J646" s="25"/>
      <c r="K646" s="41"/>
      <c r="L646" s="25"/>
      <c r="M646" s="41"/>
    </row>
    <row r="647" spans="2:13" ht="15" customHeight="1" x14ac:dyDescent="0.2">
      <c r="B647" s="29"/>
      <c r="C647" s="29"/>
      <c r="D647" s="30"/>
      <c r="E647" s="30"/>
      <c r="F647" s="30"/>
      <c r="G647" s="30"/>
      <c r="H647" s="30"/>
      <c r="I647" s="25"/>
      <c r="J647" s="25"/>
      <c r="K647" s="41"/>
      <c r="L647" s="25"/>
      <c r="M647" s="41"/>
    </row>
    <row r="648" spans="2:13" ht="15" customHeight="1" x14ac:dyDescent="0.2">
      <c r="B648" s="29"/>
      <c r="C648" s="29"/>
      <c r="D648" s="30"/>
      <c r="E648" s="30"/>
      <c r="F648" s="30"/>
      <c r="G648" s="30"/>
      <c r="H648" s="30"/>
      <c r="I648" s="25"/>
      <c r="J648" s="25"/>
      <c r="K648" s="41"/>
      <c r="L648" s="25"/>
      <c r="M648" s="41"/>
    </row>
    <row r="649" spans="2:13" ht="15" customHeight="1" x14ac:dyDescent="0.2">
      <c r="B649" s="29"/>
      <c r="C649" s="29"/>
      <c r="D649" s="30"/>
      <c r="E649" s="30"/>
      <c r="F649" s="30"/>
      <c r="G649" s="30"/>
      <c r="H649" s="30"/>
      <c r="I649" s="25"/>
      <c r="J649" s="25"/>
      <c r="K649" s="41"/>
      <c r="L649" s="25"/>
      <c r="M649" s="41"/>
    </row>
    <row r="650" spans="2:13" ht="15" customHeight="1" x14ac:dyDescent="0.2">
      <c r="B650" s="29"/>
      <c r="C650" s="29"/>
      <c r="D650" s="30"/>
      <c r="E650" s="30"/>
      <c r="F650" s="30"/>
      <c r="G650" s="30"/>
      <c r="H650" s="30"/>
      <c r="I650" s="25"/>
      <c r="J650" s="25"/>
      <c r="K650" s="41"/>
      <c r="L650" s="25"/>
      <c r="M650" s="41"/>
    </row>
    <row r="651" spans="2:13" ht="15" customHeight="1" x14ac:dyDescent="0.2">
      <c r="B651" s="29"/>
      <c r="C651" s="29"/>
      <c r="D651" s="30"/>
      <c r="E651" s="30"/>
      <c r="F651" s="30"/>
      <c r="G651" s="30"/>
      <c r="H651" s="30"/>
      <c r="I651" s="25"/>
      <c r="J651" s="25"/>
      <c r="K651" s="41"/>
      <c r="L651" s="25"/>
      <c r="M651" s="41"/>
    </row>
    <row r="652" spans="2:13" ht="15" customHeight="1" x14ac:dyDescent="0.2">
      <c r="B652" s="29"/>
      <c r="C652" s="29"/>
      <c r="D652" s="30"/>
      <c r="E652" s="30"/>
      <c r="F652" s="30"/>
      <c r="G652" s="30"/>
      <c r="H652" s="30"/>
      <c r="I652" s="25"/>
      <c r="J652" s="25"/>
      <c r="K652" s="41"/>
      <c r="L652" s="25"/>
      <c r="M652" s="41"/>
    </row>
    <row r="653" spans="2:13" ht="15" customHeight="1" x14ac:dyDescent="0.2">
      <c r="B653" s="29"/>
      <c r="C653" s="29"/>
      <c r="D653" s="30"/>
      <c r="E653" s="30"/>
      <c r="F653" s="30"/>
      <c r="G653" s="30"/>
      <c r="H653" s="30"/>
      <c r="I653" s="25"/>
      <c r="J653" s="25"/>
      <c r="K653" s="41"/>
      <c r="L653" s="25"/>
      <c r="M653" s="41"/>
    </row>
    <row r="654" spans="2:13" ht="15" customHeight="1" x14ac:dyDescent="0.2">
      <c r="B654" s="29"/>
      <c r="C654" s="29"/>
      <c r="D654" s="30"/>
      <c r="E654" s="30"/>
      <c r="F654" s="30"/>
      <c r="G654" s="30"/>
      <c r="H654" s="30"/>
      <c r="I654" s="25"/>
      <c r="J654" s="25"/>
      <c r="K654" s="41"/>
      <c r="L654" s="25"/>
      <c r="M654" s="41"/>
    </row>
    <row r="655" spans="2:13" ht="15" customHeight="1" x14ac:dyDescent="0.2">
      <c r="B655" s="29"/>
      <c r="C655" s="29"/>
      <c r="D655" s="30"/>
      <c r="E655" s="30"/>
      <c r="F655" s="30"/>
      <c r="G655" s="30"/>
      <c r="H655" s="30"/>
      <c r="I655" s="25"/>
      <c r="J655" s="25"/>
      <c r="K655" s="41"/>
      <c r="L655" s="25"/>
      <c r="M655" s="41"/>
    </row>
    <row r="656" spans="2:13" ht="15" customHeight="1" x14ac:dyDescent="0.2">
      <c r="B656" s="29"/>
      <c r="C656" s="29"/>
      <c r="D656" s="30"/>
      <c r="E656" s="30"/>
      <c r="F656" s="30"/>
      <c r="G656" s="30"/>
      <c r="H656" s="30"/>
      <c r="I656" s="25"/>
      <c r="J656" s="25"/>
      <c r="K656" s="41"/>
      <c r="L656" s="25"/>
      <c r="M656" s="41"/>
    </row>
    <row r="657" spans="2:13" ht="15" customHeight="1" x14ac:dyDescent="0.2">
      <c r="B657" s="29"/>
      <c r="C657" s="29"/>
      <c r="D657" s="30"/>
      <c r="E657" s="30"/>
      <c r="F657" s="30"/>
      <c r="G657" s="30"/>
      <c r="H657" s="30"/>
      <c r="I657" s="25"/>
      <c r="J657" s="25"/>
      <c r="K657" s="41"/>
      <c r="L657" s="25"/>
      <c r="M657" s="41"/>
    </row>
    <row r="658" spans="2:13" ht="15" customHeight="1" x14ac:dyDescent="0.2">
      <c r="B658" s="29"/>
      <c r="C658" s="29"/>
      <c r="D658" s="30"/>
      <c r="E658" s="30"/>
      <c r="F658" s="30"/>
      <c r="G658" s="30"/>
      <c r="H658" s="30"/>
      <c r="I658" s="25"/>
      <c r="J658" s="25"/>
      <c r="K658" s="41"/>
      <c r="L658" s="25"/>
      <c r="M658" s="41"/>
    </row>
    <row r="659" spans="2:13" ht="15" customHeight="1" x14ac:dyDescent="0.2">
      <c r="B659" s="29"/>
      <c r="C659" s="29"/>
      <c r="D659" s="30"/>
      <c r="E659" s="30"/>
      <c r="F659" s="30"/>
      <c r="G659" s="30"/>
      <c r="H659" s="30"/>
      <c r="I659" s="25"/>
      <c r="J659" s="25"/>
      <c r="K659" s="41"/>
      <c r="L659" s="25"/>
      <c r="M659" s="41"/>
    </row>
    <row r="660" spans="2:13" ht="15" customHeight="1" x14ac:dyDescent="0.2">
      <c r="B660" s="29"/>
      <c r="C660" s="29"/>
      <c r="D660" s="30"/>
      <c r="E660" s="30"/>
      <c r="F660" s="30"/>
      <c r="G660" s="30"/>
      <c r="H660" s="30"/>
      <c r="I660" s="25"/>
      <c r="J660" s="25"/>
      <c r="K660" s="41"/>
      <c r="L660" s="25"/>
      <c r="M660" s="41"/>
    </row>
    <row r="661" spans="2:13" ht="15" customHeight="1" x14ac:dyDescent="0.2">
      <c r="B661" s="29"/>
      <c r="C661" s="29"/>
      <c r="D661" s="30"/>
      <c r="E661" s="30"/>
      <c r="F661" s="30"/>
      <c r="G661" s="30"/>
      <c r="H661" s="30"/>
      <c r="I661" s="25"/>
      <c r="J661" s="25"/>
      <c r="K661" s="41"/>
      <c r="L661" s="25"/>
      <c r="M661" s="41"/>
    </row>
    <row r="662" spans="2:13" ht="15" customHeight="1" x14ac:dyDescent="0.2">
      <c r="B662" s="29"/>
      <c r="C662" s="29"/>
      <c r="D662" s="30"/>
      <c r="E662" s="30"/>
      <c r="F662" s="30"/>
      <c r="G662" s="30"/>
      <c r="H662" s="30"/>
      <c r="I662" s="25"/>
      <c r="J662" s="25"/>
      <c r="K662" s="41"/>
      <c r="L662" s="25"/>
      <c r="M662" s="41"/>
    </row>
    <row r="663" spans="2:13" ht="15" customHeight="1" x14ac:dyDescent="0.2">
      <c r="B663" s="29"/>
      <c r="C663" s="29"/>
      <c r="D663" s="30"/>
      <c r="E663" s="30"/>
      <c r="F663" s="30"/>
      <c r="G663" s="30"/>
      <c r="H663" s="30"/>
      <c r="I663" s="25"/>
      <c r="J663" s="25"/>
      <c r="K663" s="41"/>
      <c r="L663" s="25"/>
      <c r="M663" s="41"/>
    </row>
    <row r="664" spans="2:13" ht="15" customHeight="1" x14ac:dyDescent="0.2">
      <c r="B664" s="29"/>
      <c r="C664" s="29"/>
      <c r="D664" s="30"/>
      <c r="E664" s="30"/>
      <c r="F664" s="30"/>
      <c r="G664" s="30"/>
      <c r="H664" s="30"/>
      <c r="I664" s="25"/>
      <c r="J664" s="25"/>
      <c r="K664" s="41"/>
      <c r="L664" s="25"/>
      <c r="M664" s="41"/>
    </row>
    <row r="665" spans="2:13" ht="15" customHeight="1" x14ac:dyDescent="0.2">
      <c r="B665" s="29"/>
      <c r="C665" s="29"/>
      <c r="D665" s="30"/>
      <c r="E665" s="30"/>
      <c r="F665" s="30"/>
      <c r="G665" s="30"/>
      <c r="H665" s="30"/>
      <c r="I665" s="25"/>
      <c r="J665" s="25"/>
      <c r="K665" s="41"/>
      <c r="L665" s="25"/>
      <c r="M665" s="41"/>
    </row>
    <row r="666" spans="2:13" ht="15" customHeight="1" x14ac:dyDescent="0.2">
      <c r="B666" s="29"/>
      <c r="C666" s="29"/>
      <c r="D666" s="30"/>
      <c r="E666" s="30"/>
      <c r="F666" s="30"/>
      <c r="G666" s="30"/>
      <c r="H666" s="30"/>
      <c r="I666" s="25"/>
      <c r="J666" s="25"/>
      <c r="K666" s="41"/>
      <c r="L666" s="25"/>
      <c r="M666" s="41"/>
    </row>
    <row r="667" spans="2:13" ht="15" customHeight="1" x14ac:dyDescent="0.2">
      <c r="B667" s="29"/>
      <c r="C667" s="29"/>
      <c r="D667" s="30"/>
      <c r="E667" s="30"/>
      <c r="F667" s="30"/>
      <c r="G667" s="30"/>
      <c r="H667" s="30"/>
      <c r="I667" s="25"/>
      <c r="J667" s="25"/>
      <c r="K667" s="41"/>
      <c r="L667" s="25"/>
      <c r="M667" s="41"/>
    </row>
    <row r="668" spans="2:13" ht="15" customHeight="1" x14ac:dyDescent="0.2">
      <c r="B668" s="29"/>
      <c r="C668" s="29"/>
      <c r="D668" s="30"/>
      <c r="E668" s="30"/>
      <c r="F668" s="30"/>
      <c r="G668" s="30"/>
      <c r="H668" s="30"/>
      <c r="I668" s="25"/>
      <c r="J668" s="25"/>
      <c r="K668" s="41"/>
      <c r="L668" s="25"/>
      <c r="M668" s="41"/>
    </row>
    <row r="669" spans="2:13" ht="15" customHeight="1" x14ac:dyDescent="0.2">
      <c r="B669" s="29"/>
      <c r="C669" s="29"/>
      <c r="D669" s="30"/>
      <c r="E669" s="30"/>
      <c r="F669" s="30"/>
      <c r="G669" s="30"/>
      <c r="H669" s="30"/>
      <c r="I669" s="25"/>
      <c r="J669" s="25"/>
      <c r="K669" s="41"/>
      <c r="L669" s="25"/>
      <c r="M669" s="41"/>
    </row>
    <row r="670" spans="2:13" ht="15" customHeight="1" x14ac:dyDescent="0.2">
      <c r="B670" s="29"/>
      <c r="C670" s="29"/>
      <c r="D670" s="30"/>
      <c r="E670" s="30"/>
      <c r="F670" s="30"/>
      <c r="G670" s="30"/>
      <c r="H670" s="30"/>
      <c r="I670" s="25"/>
      <c r="J670" s="25"/>
      <c r="K670" s="41"/>
      <c r="L670" s="25"/>
      <c r="M670" s="41"/>
    </row>
    <row r="671" spans="2:13" ht="15" customHeight="1" x14ac:dyDescent="0.2">
      <c r="B671" s="29"/>
      <c r="C671" s="29"/>
      <c r="D671" s="30"/>
      <c r="E671" s="30"/>
      <c r="F671" s="30"/>
      <c r="G671" s="30"/>
      <c r="H671" s="30"/>
      <c r="I671" s="25"/>
      <c r="J671" s="25"/>
      <c r="K671" s="41"/>
      <c r="L671" s="25"/>
      <c r="M671" s="41"/>
    </row>
    <row r="672" spans="2:13" ht="15" customHeight="1" x14ac:dyDescent="0.2">
      <c r="B672" s="29"/>
      <c r="C672" s="29"/>
      <c r="D672" s="30"/>
      <c r="E672" s="30"/>
      <c r="F672" s="30"/>
      <c r="G672" s="30"/>
      <c r="H672" s="30"/>
      <c r="I672" s="25"/>
      <c r="J672" s="25"/>
      <c r="K672" s="41"/>
      <c r="L672" s="25"/>
      <c r="M672" s="41"/>
    </row>
    <row r="673" spans="2:13" ht="15" customHeight="1" x14ac:dyDescent="0.2">
      <c r="B673" s="29"/>
      <c r="C673" s="29"/>
      <c r="D673" s="30"/>
      <c r="E673" s="30"/>
      <c r="F673" s="30"/>
      <c r="G673" s="30"/>
      <c r="H673" s="30"/>
      <c r="I673" s="25"/>
      <c r="J673" s="25"/>
      <c r="K673" s="41"/>
      <c r="L673" s="25"/>
      <c r="M673" s="41"/>
    </row>
    <row r="674" spans="2:13" ht="15" customHeight="1" x14ac:dyDescent="0.2">
      <c r="B674" s="29"/>
      <c r="C674" s="29"/>
      <c r="D674" s="30"/>
      <c r="E674" s="30"/>
      <c r="F674" s="30"/>
      <c r="G674" s="30"/>
      <c r="H674" s="30"/>
      <c r="I674" s="25"/>
      <c r="J674" s="25"/>
      <c r="K674" s="41"/>
      <c r="L674" s="25"/>
      <c r="M674" s="41"/>
    </row>
    <row r="675" spans="2:13" ht="15" customHeight="1" x14ac:dyDescent="0.2">
      <c r="B675" s="29"/>
      <c r="C675" s="29"/>
      <c r="D675" s="30"/>
      <c r="E675" s="30"/>
      <c r="F675" s="30"/>
      <c r="G675" s="30"/>
      <c r="H675" s="30"/>
      <c r="I675" s="25"/>
      <c r="J675" s="25"/>
      <c r="K675" s="41"/>
      <c r="L675" s="25"/>
      <c r="M675" s="41"/>
    </row>
    <row r="676" spans="2:13" ht="15" customHeight="1" x14ac:dyDescent="0.2">
      <c r="B676" s="29"/>
      <c r="C676" s="29"/>
      <c r="D676" s="30"/>
      <c r="E676" s="30"/>
      <c r="F676" s="30"/>
      <c r="G676" s="30"/>
      <c r="H676" s="30"/>
      <c r="I676" s="25"/>
      <c r="J676" s="25"/>
      <c r="K676" s="41"/>
      <c r="L676" s="25"/>
      <c r="M676" s="41"/>
    </row>
    <row r="677" spans="2:13" ht="15" customHeight="1" x14ac:dyDescent="0.2">
      <c r="B677" s="29"/>
      <c r="C677" s="29"/>
      <c r="D677" s="30"/>
      <c r="E677" s="30"/>
      <c r="F677" s="30"/>
      <c r="G677" s="30"/>
      <c r="H677" s="30"/>
      <c r="I677" s="25"/>
      <c r="J677" s="25"/>
      <c r="K677" s="41"/>
      <c r="L677" s="25"/>
      <c r="M677" s="41"/>
    </row>
    <row r="678" spans="2:13" ht="15" customHeight="1" x14ac:dyDescent="0.2">
      <c r="B678" s="29"/>
      <c r="C678" s="29"/>
      <c r="D678" s="30"/>
      <c r="E678" s="30"/>
      <c r="F678" s="30"/>
      <c r="G678" s="30"/>
      <c r="H678" s="30"/>
      <c r="I678" s="25"/>
      <c r="J678" s="25"/>
      <c r="K678" s="41"/>
      <c r="L678" s="25"/>
      <c r="M678" s="41"/>
    </row>
    <row r="679" spans="2:13" ht="15" customHeight="1" x14ac:dyDescent="0.2">
      <c r="B679" s="29"/>
      <c r="C679" s="29"/>
      <c r="D679" s="30"/>
      <c r="E679" s="30"/>
      <c r="F679" s="30"/>
      <c r="G679" s="30"/>
      <c r="H679" s="30"/>
      <c r="I679" s="25"/>
      <c r="J679" s="25"/>
      <c r="K679" s="41"/>
      <c r="L679" s="25"/>
      <c r="M679" s="41"/>
    </row>
    <row r="680" spans="2:13" ht="15" customHeight="1" x14ac:dyDescent="0.2">
      <c r="B680" s="29"/>
      <c r="C680" s="29"/>
      <c r="D680" s="30"/>
      <c r="E680" s="30"/>
      <c r="F680" s="30"/>
      <c r="G680" s="30"/>
      <c r="H680" s="30"/>
      <c r="I680" s="25"/>
      <c r="J680" s="25"/>
      <c r="K680" s="41"/>
      <c r="L680" s="25"/>
      <c r="M680" s="41"/>
    </row>
    <row r="681" spans="2:13" ht="15" customHeight="1" x14ac:dyDescent="0.2">
      <c r="B681" s="29"/>
      <c r="C681" s="29"/>
      <c r="D681" s="30"/>
      <c r="E681" s="30"/>
      <c r="F681" s="30"/>
      <c r="G681" s="30"/>
      <c r="H681" s="30"/>
      <c r="I681" s="25"/>
      <c r="J681" s="25"/>
      <c r="K681" s="41"/>
      <c r="L681" s="25"/>
      <c r="M681" s="41"/>
    </row>
    <row r="682" spans="2:13" ht="15" customHeight="1" x14ac:dyDescent="0.2">
      <c r="B682" s="29"/>
      <c r="C682" s="29"/>
      <c r="D682" s="30"/>
      <c r="E682" s="30"/>
      <c r="F682" s="30"/>
      <c r="G682" s="30"/>
      <c r="H682" s="30"/>
      <c r="I682" s="25"/>
      <c r="J682" s="25"/>
      <c r="K682" s="41"/>
      <c r="L682" s="25"/>
      <c r="M682" s="41"/>
    </row>
    <row r="683" spans="2:13" ht="15" customHeight="1" x14ac:dyDescent="0.2">
      <c r="B683" s="29"/>
      <c r="C683" s="29"/>
      <c r="D683" s="30"/>
      <c r="E683" s="30"/>
      <c r="F683" s="30"/>
      <c r="G683" s="30"/>
      <c r="H683" s="30"/>
      <c r="I683" s="25"/>
      <c r="J683" s="25"/>
      <c r="K683" s="41"/>
      <c r="L683" s="25"/>
      <c r="M683" s="41"/>
    </row>
    <row r="684" spans="2:13" ht="15" customHeight="1" x14ac:dyDescent="0.2">
      <c r="B684" s="29"/>
      <c r="C684" s="29"/>
      <c r="D684" s="30"/>
      <c r="E684" s="30"/>
      <c r="F684" s="30"/>
      <c r="G684" s="30"/>
      <c r="H684" s="30"/>
      <c r="I684" s="25"/>
      <c r="J684" s="25"/>
      <c r="K684" s="41"/>
      <c r="L684" s="25"/>
      <c r="M684" s="41"/>
    </row>
    <row r="685" spans="2:13" ht="15" customHeight="1" x14ac:dyDescent="0.2">
      <c r="B685" s="29"/>
      <c r="C685" s="29"/>
      <c r="D685" s="30"/>
      <c r="E685" s="30"/>
      <c r="F685" s="30"/>
      <c r="G685" s="30"/>
      <c r="H685" s="30"/>
      <c r="I685" s="25"/>
      <c r="J685" s="25"/>
      <c r="K685" s="41"/>
      <c r="L685" s="25"/>
      <c r="M685" s="41"/>
    </row>
    <row r="686" spans="2:13" ht="15" customHeight="1" x14ac:dyDescent="0.2">
      <c r="B686" s="29"/>
      <c r="C686" s="29"/>
      <c r="D686" s="30"/>
      <c r="E686" s="30"/>
      <c r="F686" s="30"/>
      <c r="G686" s="30"/>
      <c r="H686" s="30"/>
      <c r="I686" s="25"/>
      <c r="J686" s="25"/>
      <c r="K686" s="41"/>
      <c r="L686" s="25"/>
      <c r="M686" s="41"/>
    </row>
    <row r="687" spans="2:13" ht="15" customHeight="1" x14ac:dyDescent="0.2">
      <c r="B687" s="29"/>
      <c r="C687" s="29"/>
      <c r="D687" s="30"/>
      <c r="E687" s="30"/>
      <c r="F687" s="30"/>
      <c r="G687" s="30"/>
      <c r="H687" s="30"/>
      <c r="I687" s="25"/>
      <c r="J687" s="25"/>
      <c r="K687" s="41"/>
      <c r="L687" s="25"/>
      <c r="M687" s="41"/>
    </row>
    <row r="688" spans="2:13" ht="15" customHeight="1" x14ac:dyDescent="0.2">
      <c r="B688" s="29"/>
      <c r="C688" s="29"/>
      <c r="D688" s="30"/>
      <c r="E688" s="30"/>
      <c r="F688" s="30"/>
      <c r="G688" s="30"/>
      <c r="H688" s="30"/>
      <c r="I688" s="25"/>
      <c r="J688" s="25"/>
      <c r="K688" s="41"/>
      <c r="L688" s="25"/>
      <c r="M688" s="41"/>
    </row>
    <row r="689" spans="2:13" ht="15" customHeight="1" x14ac:dyDescent="0.2">
      <c r="B689" s="29"/>
      <c r="C689" s="29"/>
      <c r="D689" s="30"/>
      <c r="E689" s="30"/>
      <c r="F689" s="30"/>
      <c r="G689" s="30"/>
      <c r="H689" s="30"/>
      <c r="I689" s="25"/>
      <c r="J689" s="25"/>
      <c r="K689" s="41"/>
      <c r="L689" s="25"/>
      <c r="M689" s="41"/>
    </row>
    <row r="690" spans="2:13" ht="15" customHeight="1" x14ac:dyDescent="0.2">
      <c r="B690" s="29"/>
      <c r="C690" s="29"/>
      <c r="D690" s="30"/>
      <c r="E690" s="30"/>
      <c r="F690" s="30"/>
      <c r="G690" s="30"/>
      <c r="H690" s="30"/>
      <c r="I690" s="25"/>
      <c r="J690" s="25"/>
      <c r="K690" s="41"/>
      <c r="L690" s="25"/>
      <c r="M690" s="41"/>
    </row>
    <row r="691" spans="2:13" ht="15" customHeight="1" x14ac:dyDescent="0.2">
      <c r="B691" s="29"/>
      <c r="C691" s="29"/>
      <c r="D691" s="30"/>
      <c r="E691" s="30"/>
      <c r="F691" s="30"/>
      <c r="G691" s="30"/>
      <c r="H691" s="30"/>
      <c r="I691" s="25"/>
      <c r="J691" s="25"/>
      <c r="K691" s="41"/>
      <c r="L691" s="25"/>
      <c r="M691" s="41"/>
    </row>
    <row r="692" spans="2:13" ht="15" customHeight="1" x14ac:dyDescent="0.2">
      <c r="B692" s="29"/>
      <c r="C692" s="29"/>
      <c r="D692" s="30"/>
      <c r="E692" s="30"/>
      <c r="F692" s="30"/>
      <c r="G692" s="30"/>
      <c r="H692" s="30"/>
      <c r="I692" s="25"/>
      <c r="J692" s="25"/>
      <c r="K692" s="41"/>
      <c r="L692" s="25"/>
      <c r="M692" s="41"/>
    </row>
    <row r="693" spans="2:13" ht="15" customHeight="1" x14ac:dyDescent="0.2">
      <c r="B693" s="29"/>
      <c r="C693" s="29"/>
      <c r="D693" s="30"/>
      <c r="E693" s="30"/>
      <c r="F693" s="30"/>
      <c r="G693" s="30"/>
      <c r="H693" s="30"/>
      <c r="I693" s="25"/>
      <c r="J693" s="25"/>
      <c r="K693" s="41"/>
      <c r="L693" s="25"/>
      <c r="M693" s="41"/>
    </row>
    <row r="694" spans="2:13" ht="15" customHeight="1" x14ac:dyDescent="0.2">
      <c r="B694" s="29"/>
      <c r="C694" s="29"/>
      <c r="D694" s="30"/>
      <c r="E694" s="30"/>
      <c r="F694" s="30"/>
      <c r="G694" s="30"/>
      <c r="H694" s="30"/>
      <c r="I694" s="25"/>
      <c r="J694" s="25"/>
      <c r="K694" s="41"/>
      <c r="L694" s="25"/>
      <c r="M694" s="41"/>
    </row>
    <row r="695" spans="2:13" ht="15" customHeight="1" x14ac:dyDescent="0.2">
      <c r="B695" s="29"/>
      <c r="C695" s="29"/>
      <c r="D695" s="30"/>
      <c r="E695" s="30"/>
      <c r="F695" s="30"/>
      <c r="G695" s="30"/>
      <c r="H695" s="30"/>
      <c r="I695" s="25"/>
      <c r="J695" s="25"/>
      <c r="K695" s="41"/>
      <c r="L695" s="25"/>
      <c r="M695" s="41"/>
    </row>
    <row r="696" spans="2:13" ht="15" customHeight="1" x14ac:dyDescent="0.2">
      <c r="B696" s="29"/>
      <c r="C696" s="29"/>
      <c r="D696" s="30"/>
      <c r="E696" s="30"/>
      <c r="F696" s="30"/>
      <c r="G696" s="30"/>
      <c r="H696" s="30"/>
      <c r="I696" s="25"/>
      <c r="J696" s="25"/>
      <c r="K696" s="41"/>
      <c r="L696" s="25"/>
      <c r="M696" s="41"/>
    </row>
    <row r="697" spans="2:13" ht="15" customHeight="1" x14ac:dyDescent="0.2">
      <c r="B697" s="29"/>
      <c r="C697" s="29"/>
      <c r="D697" s="30"/>
      <c r="E697" s="30"/>
      <c r="F697" s="30"/>
      <c r="G697" s="30"/>
      <c r="H697" s="30"/>
      <c r="I697" s="25"/>
      <c r="J697" s="25"/>
      <c r="K697" s="41"/>
      <c r="L697" s="25"/>
      <c r="M697" s="41"/>
    </row>
    <row r="698" spans="2:13" ht="15" customHeight="1" x14ac:dyDescent="0.2">
      <c r="B698" s="29"/>
      <c r="C698" s="29"/>
      <c r="D698" s="30"/>
      <c r="E698" s="30"/>
      <c r="F698" s="30"/>
      <c r="G698" s="30"/>
      <c r="H698" s="30"/>
      <c r="I698" s="25"/>
      <c r="J698" s="25"/>
      <c r="K698" s="41"/>
      <c r="L698" s="25"/>
      <c r="M698" s="41"/>
    </row>
    <row r="699" spans="2:13" ht="15" customHeight="1" x14ac:dyDescent="0.2">
      <c r="B699" s="29"/>
      <c r="C699" s="29"/>
      <c r="D699" s="30"/>
      <c r="E699" s="30"/>
      <c r="F699" s="30"/>
      <c r="G699" s="30"/>
      <c r="H699" s="30"/>
      <c r="I699" s="25"/>
      <c r="J699" s="25"/>
      <c r="K699" s="41"/>
      <c r="L699" s="25"/>
      <c r="M699" s="41"/>
    </row>
    <row r="700" spans="2:13" ht="15" customHeight="1" x14ac:dyDescent="0.2">
      <c r="B700" s="29"/>
      <c r="C700" s="29"/>
      <c r="D700" s="30"/>
      <c r="E700" s="30"/>
      <c r="F700" s="30"/>
      <c r="G700" s="30"/>
      <c r="H700" s="30"/>
      <c r="I700" s="25"/>
      <c r="J700" s="25"/>
      <c r="K700" s="41"/>
      <c r="L700" s="25"/>
      <c r="M700" s="41"/>
    </row>
    <row r="701" spans="2:13" ht="15" customHeight="1" x14ac:dyDescent="0.2">
      <c r="B701" s="29"/>
      <c r="C701" s="29"/>
      <c r="D701" s="30"/>
      <c r="E701" s="30"/>
      <c r="F701" s="30"/>
      <c r="G701" s="30"/>
      <c r="H701" s="30"/>
      <c r="I701" s="25"/>
      <c r="J701" s="25"/>
      <c r="K701" s="41"/>
      <c r="L701" s="25"/>
      <c r="M701" s="41"/>
    </row>
    <row r="702" spans="2:13" ht="15" customHeight="1" x14ac:dyDescent="0.2">
      <c r="B702" s="29"/>
      <c r="C702" s="29"/>
      <c r="D702" s="30"/>
      <c r="E702" s="30"/>
      <c r="F702" s="30"/>
      <c r="G702" s="30"/>
      <c r="H702" s="30"/>
      <c r="I702" s="25"/>
      <c r="J702" s="25"/>
      <c r="K702" s="41"/>
      <c r="L702" s="25"/>
      <c r="M702" s="41"/>
    </row>
    <row r="703" spans="2:13" ht="15" customHeight="1" x14ac:dyDescent="0.2">
      <c r="B703" s="29"/>
      <c r="C703" s="29"/>
      <c r="D703" s="30"/>
      <c r="E703" s="30"/>
      <c r="F703" s="30"/>
      <c r="G703" s="30"/>
      <c r="H703" s="30"/>
      <c r="I703" s="25"/>
      <c r="J703" s="25"/>
      <c r="K703" s="41"/>
      <c r="L703" s="25"/>
      <c r="M703" s="41"/>
    </row>
    <row r="704" spans="2:13" ht="15" customHeight="1" x14ac:dyDescent="0.2">
      <c r="B704" s="29"/>
      <c r="C704" s="29"/>
      <c r="D704" s="30"/>
      <c r="E704" s="30"/>
      <c r="F704" s="30"/>
      <c r="G704" s="30"/>
      <c r="H704" s="30"/>
      <c r="I704" s="25"/>
      <c r="J704" s="25"/>
      <c r="K704" s="41"/>
      <c r="L704" s="25"/>
      <c r="M704" s="41"/>
    </row>
    <row r="705" spans="2:13" ht="15" customHeight="1" x14ac:dyDescent="0.2">
      <c r="B705" s="29"/>
      <c r="C705" s="29"/>
      <c r="D705" s="30"/>
      <c r="E705" s="30"/>
      <c r="F705" s="30"/>
      <c r="G705" s="30"/>
      <c r="H705" s="30"/>
      <c r="I705" s="25"/>
      <c r="J705" s="25"/>
      <c r="K705" s="41"/>
      <c r="L705" s="25"/>
      <c r="M705" s="41"/>
    </row>
    <row r="706" spans="2:13" ht="15" customHeight="1" x14ac:dyDescent="0.2">
      <c r="B706" s="29"/>
      <c r="C706" s="29"/>
      <c r="D706" s="30"/>
      <c r="E706" s="30"/>
      <c r="F706" s="30"/>
      <c r="G706" s="30"/>
      <c r="H706" s="30"/>
      <c r="I706" s="25"/>
      <c r="J706" s="25"/>
      <c r="K706" s="41"/>
      <c r="L706" s="25"/>
      <c r="M706" s="41"/>
    </row>
    <row r="707" spans="2:13" ht="15" customHeight="1" x14ac:dyDescent="0.2">
      <c r="B707" s="29"/>
      <c r="C707" s="29"/>
      <c r="D707" s="30"/>
      <c r="E707" s="30"/>
      <c r="F707" s="30"/>
      <c r="G707" s="30"/>
      <c r="H707" s="30"/>
      <c r="I707" s="25"/>
      <c r="J707" s="25"/>
      <c r="K707" s="41"/>
      <c r="L707" s="25"/>
      <c r="M707" s="41"/>
    </row>
    <row r="708" spans="2:13" ht="15" customHeight="1" x14ac:dyDescent="0.2">
      <c r="B708" s="29"/>
      <c r="C708" s="29"/>
      <c r="D708" s="30"/>
      <c r="E708" s="30"/>
      <c r="F708" s="30"/>
      <c r="G708" s="30"/>
      <c r="H708" s="30"/>
      <c r="I708" s="25"/>
      <c r="J708" s="25"/>
      <c r="K708" s="41"/>
      <c r="L708" s="25"/>
      <c r="M708" s="41"/>
    </row>
    <row r="709" spans="2:13" ht="15" customHeight="1" x14ac:dyDescent="0.2">
      <c r="B709" s="29"/>
      <c r="C709" s="29"/>
      <c r="D709" s="30"/>
      <c r="E709" s="30"/>
      <c r="F709" s="30"/>
      <c r="G709" s="30"/>
      <c r="H709" s="30"/>
      <c r="I709" s="25"/>
      <c r="J709" s="25"/>
      <c r="K709" s="41"/>
      <c r="L709" s="25"/>
      <c r="M709" s="41"/>
    </row>
    <row r="710" spans="2:13" ht="15" customHeight="1" x14ac:dyDescent="0.2">
      <c r="B710" s="29"/>
      <c r="C710" s="29"/>
      <c r="D710" s="30"/>
      <c r="E710" s="30"/>
      <c r="F710" s="30"/>
      <c r="G710" s="30"/>
      <c r="H710" s="30"/>
      <c r="I710" s="25"/>
      <c r="J710" s="25"/>
      <c r="K710" s="41"/>
      <c r="L710" s="25"/>
      <c r="M710" s="41"/>
    </row>
    <row r="711" spans="2:13" ht="15" customHeight="1" x14ac:dyDescent="0.2">
      <c r="B711" s="29"/>
      <c r="C711" s="29"/>
      <c r="D711" s="30"/>
      <c r="E711" s="30"/>
      <c r="F711" s="30"/>
      <c r="G711" s="30"/>
      <c r="H711" s="30"/>
      <c r="I711" s="25"/>
      <c r="J711" s="25"/>
      <c r="K711" s="41"/>
      <c r="L711" s="25"/>
      <c r="M711" s="41"/>
    </row>
    <row r="712" spans="2:13" ht="15" customHeight="1" x14ac:dyDescent="0.2">
      <c r="B712" s="29"/>
      <c r="C712" s="29"/>
      <c r="D712" s="30"/>
      <c r="E712" s="30"/>
      <c r="F712" s="30"/>
      <c r="G712" s="30"/>
      <c r="H712" s="30"/>
      <c r="I712" s="25"/>
      <c r="J712" s="25"/>
      <c r="K712" s="41"/>
      <c r="L712" s="25"/>
      <c r="M712" s="41"/>
    </row>
    <row r="713" spans="2:13" ht="15" customHeight="1" x14ac:dyDescent="0.2">
      <c r="B713" s="29"/>
      <c r="C713" s="29"/>
      <c r="D713" s="30"/>
      <c r="E713" s="30"/>
      <c r="F713" s="30"/>
      <c r="G713" s="30"/>
      <c r="H713" s="30"/>
      <c r="I713" s="25"/>
      <c r="J713" s="25"/>
      <c r="K713" s="41"/>
      <c r="L713" s="25"/>
      <c r="M713" s="41"/>
    </row>
    <row r="714" spans="2:13" ht="15" customHeight="1" x14ac:dyDescent="0.2">
      <c r="B714" s="29"/>
      <c r="C714" s="29"/>
      <c r="D714" s="30"/>
      <c r="E714" s="30"/>
      <c r="F714" s="30"/>
      <c r="G714" s="30"/>
      <c r="H714" s="30"/>
      <c r="I714" s="25"/>
      <c r="J714" s="25"/>
      <c r="K714" s="41"/>
      <c r="L714" s="25"/>
      <c r="M714" s="41"/>
    </row>
    <row r="715" spans="2:13" ht="15" customHeight="1" x14ac:dyDescent="0.2">
      <c r="B715" s="29"/>
      <c r="C715" s="29"/>
      <c r="D715" s="30"/>
      <c r="E715" s="30"/>
      <c r="F715" s="30"/>
      <c r="G715" s="30"/>
      <c r="H715" s="30"/>
      <c r="I715" s="25"/>
      <c r="J715" s="25"/>
      <c r="K715" s="41"/>
      <c r="L715" s="25"/>
      <c r="M715" s="41"/>
    </row>
    <row r="716" spans="2:13" ht="15" customHeight="1" x14ac:dyDescent="0.2">
      <c r="B716" s="29"/>
      <c r="C716" s="29"/>
      <c r="D716" s="30"/>
      <c r="E716" s="30"/>
      <c r="F716" s="30"/>
      <c r="G716" s="30"/>
      <c r="H716" s="30"/>
      <c r="I716" s="25"/>
      <c r="J716" s="25"/>
      <c r="K716" s="41"/>
      <c r="L716" s="25"/>
      <c r="M716" s="41"/>
    </row>
    <row r="717" spans="2:13" ht="15" customHeight="1" x14ac:dyDescent="0.2">
      <c r="B717" s="29"/>
      <c r="C717" s="29"/>
      <c r="D717" s="30"/>
      <c r="E717" s="30"/>
      <c r="F717" s="30"/>
      <c r="G717" s="30"/>
      <c r="H717" s="30"/>
      <c r="I717" s="25"/>
      <c r="J717" s="25"/>
      <c r="K717" s="41"/>
      <c r="L717" s="25"/>
      <c r="M717" s="41"/>
    </row>
    <row r="718" spans="2:13" ht="15" customHeight="1" x14ac:dyDescent="0.2">
      <c r="B718" s="29"/>
      <c r="C718" s="29"/>
      <c r="D718" s="30"/>
      <c r="E718" s="30"/>
      <c r="F718" s="30"/>
      <c r="G718" s="30"/>
      <c r="H718" s="30"/>
      <c r="I718" s="25"/>
      <c r="J718" s="25"/>
      <c r="K718" s="41"/>
      <c r="L718" s="25"/>
      <c r="M718" s="41"/>
    </row>
    <row r="719" spans="2:13" ht="15" customHeight="1" x14ac:dyDescent="0.2">
      <c r="B719" s="29"/>
      <c r="C719" s="29"/>
      <c r="D719" s="30"/>
      <c r="E719" s="30"/>
      <c r="F719" s="30"/>
      <c r="G719" s="30"/>
      <c r="H719" s="30"/>
      <c r="I719" s="25"/>
      <c r="J719" s="25"/>
      <c r="K719" s="41"/>
      <c r="L719" s="25"/>
      <c r="M719" s="41"/>
    </row>
    <row r="720" spans="2:13" ht="15" customHeight="1" x14ac:dyDescent="0.2">
      <c r="B720" s="29"/>
      <c r="C720" s="29"/>
      <c r="D720" s="30"/>
      <c r="E720" s="30"/>
      <c r="F720" s="30"/>
      <c r="G720" s="30"/>
      <c r="H720" s="30"/>
      <c r="I720" s="25"/>
      <c r="J720" s="25"/>
      <c r="K720" s="41"/>
      <c r="L720" s="25"/>
      <c r="M720" s="41"/>
    </row>
    <row r="721" spans="2:13" ht="15" customHeight="1" x14ac:dyDescent="0.2">
      <c r="B721" s="29"/>
      <c r="C721" s="29"/>
      <c r="D721" s="30"/>
      <c r="E721" s="30"/>
      <c r="F721" s="30"/>
      <c r="G721" s="30"/>
      <c r="H721" s="30"/>
      <c r="I721" s="25"/>
      <c r="J721" s="25"/>
      <c r="K721" s="41"/>
      <c r="L721" s="25"/>
      <c r="M721" s="41"/>
    </row>
    <row r="722" spans="2:13" ht="15" customHeight="1" x14ac:dyDescent="0.2">
      <c r="B722" s="29"/>
      <c r="C722" s="29"/>
      <c r="D722" s="30"/>
      <c r="E722" s="30"/>
      <c r="F722" s="30"/>
      <c r="G722" s="30"/>
      <c r="H722" s="30"/>
      <c r="I722" s="25"/>
      <c r="J722" s="25"/>
      <c r="K722" s="41"/>
      <c r="L722" s="25"/>
      <c r="M722" s="41"/>
    </row>
    <row r="723" spans="2:13" ht="15" customHeight="1" x14ac:dyDescent="0.2">
      <c r="B723" s="29"/>
      <c r="C723" s="29"/>
      <c r="D723" s="30"/>
      <c r="E723" s="30"/>
      <c r="F723" s="30"/>
      <c r="G723" s="30"/>
      <c r="H723" s="30"/>
      <c r="I723" s="25"/>
      <c r="J723" s="25"/>
      <c r="K723" s="41"/>
      <c r="L723" s="25"/>
      <c r="M723" s="41"/>
    </row>
    <row r="724" spans="2:13" ht="15" customHeight="1" x14ac:dyDescent="0.2">
      <c r="B724" s="29"/>
      <c r="C724" s="29"/>
      <c r="D724" s="30"/>
      <c r="E724" s="30"/>
      <c r="F724" s="30"/>
      <c r="G724" s="30"/>
      <c r="H724" s="30"/>
      <c r="I724" s="25"/>
      <c r="J724" s="25"/>
      <c r="K724" s="41"/>
      <c r="L724" s="25"/>
      <c r="M724" s="41"/>
    </row>
    <row r="725" spans="2:13" ht="15" customHeight="1" x14ac:dyDescent="0.2">
      <c r="B725" s="29"/>
      <c r="C725" s="29"/>
      <c r="D725" s="30"/>
      <c r="E725" s="30"/>
      <c r="F725" s="30"/>
      <c r="G725" s="30"/>
      <c r="H725" s="30"/>
      <c r="I725" s="25"/>
      <c r="J725" s="25"/>
      <c r="K725" s="41"/>
      <c r="L725" s="25"/>
      <c r="M725" s="41"/>
    </row>
    <row r="726" spans="2:13" ht="15" customHeight="1" x14ac:dyDescent="0.2">
      <c r="B726" s="29"/>
      <c r="C726" s="29"/>
      <c r="D726" s="30"/>
      <c r="E726" s="30"/>
      <c r="F726" s="30"/>
      <c r="G726" s="30"/>
      <c r="H726" s="30"/>
      <c r="I726" s="25"/>
      <c r="J726" s="25"/>
      <c r="K726" s="41"/>
      <c r="L726" s="25"/>
      <c r="M726" s="41"/>
    </row>
    <row r="727" spans="2:13" ht="15" customHeight="1" x14ac:dyDescent="0.2">
      <c r="B727" s="29"/>
      <c r="C727" s="29"/>
      <c r="D727" s="30"/>
      <c r="E727" s="30"/>
      <c r="F727" s="30"/>
      <c r="G727" s="30"/>
      <c r="H727" s="30"/>
      <c r="I727" s="25"/>
      <c r="J727" s="25"/>
      <c r="K727" s="41"/>
      <c r="L727" s="25"/>
      <c r="M727" s="41"/>
    </row>
    <row r="728" spans="2:13" ht="15" customHeight="1" x14ac:dyDescent="0.2">
      <c r="B728" s="29"/>
      <c r="C728" s="29"/>
      <c r="D728" s="30"/>
      <c r="E728" s="30"/>
      <c r="F728" s="30"/>
      <c r="G728" s="30"/>
      <c r="H728" s="30"/>
      <c r="I728" s="25"/>
      <c r="J728" s="25"/>
      <c r="K728" s="41"/>
      <c r="L728" s="25"/>
      <c r="M728" s="41"/>
    </row>
    <row r="729" spans="2:13" ht="15" customHeight="1" x14ac:dyDescent="0.2">
      <c r="B729" s="29"/>
      <c r="C729" s="29"/>
      <c r="D729" s="30"/>
      <c r="E729" s="30"/>
      <c r="F729" s="30"/>
      <c r="G729" s="30"/>
      <c r="H729" s="30"/>
      <c r="I729" s="25"/>
      <c r="J729" s="25"/>
      <c r="K729" s="41"/>
      <c r="L729" s="25"/>
      <c r="M729" s="41"/>
    </row>
    <row r="730" spans="2:13" ht="15" customHeight="1" x14ac:dyDescent="0.2">
      <c r="B730" s="29"/>
      <c r="C730" s="29"/>
      <c r="D730" s="30"/>
      <c r="E730" s="30"/>
      <c r="F730" s="30"/>
      <c r="G730" s="30"/>
      <c r="H730" s="30"/>
      <c r="I730" s="25"/>
      <c r="J730" s="25"/>
      <c r="K730" s="41"/>
      <c r="L730" s="25"/>
      <c r="M730" s="41"/>
    </row>
    <row r="731" spans="2:13" ht="15" customHeight="1" x14ac:dyDescent="0.2">
      <c r="B731" s="29"/>
      <c r="C731" s="29"/>
      <c r="D731" s="30"/>
      <c r="E731" s="30"/>
      <c r="F731" s="30"/>
      <c r="G731" s="30"/>
      <c r="H731" s="30"/>
      <c r="I731" s="25"/>
      <c r="J731" s="25"/>
      <c r="K731" s="41"/>
      <c r="L731" s="25"/>
      <c r="M731" s="41"/>
    </row>
    <row r="732" spans="2:13" ht="15" customHeight="1" x14ac:dyDescent="0.2">
      <c r="B732" s="29"/>
      <c r="C732" s="29"/>
      <c r="D732" s="30"/>
      <c r="E732" s="30"/>
      <c r="F732" s="30"/>
      <c r="G732" s="30"/>
      <c r="H732" s="30"/>
      <c r="I732" s="25"/>
      <c r="J732" s="25"/>
      <c r="K732" s="41"/>
      <c r="L732" s="25"/>
      <c r="M732" s="41"/>
    </row>
    <row r="733" spans="2:13" ht="15" customHeight="1" x14ac:dyDescent="0.2">
      <c r="B733" s="29"/>
      <c r="C733" s="29"/>
      <c r="D733" s="30"/>
      <c r="E733" s="30"/>
      <c r="F733" s="30"/>
      <c r="G733" s="30"/>
      <c r="H733" s="30"/>
      <c r="I733" s="25"/>
      <c r="J733" s="25"/>
      <c r="K733" s="41"/>
      <c r="L733" s="25"/>
      <c r="M733" s="41"/>
    </row>
    <row r="734" spans="2:13" ht="15" customHeight="1" x14ac:dyDescent="0.2">
      <c r="B734" s="29"/>
      <c r="C734" s="29"/>
      <c r="D734" s="30"/>
      <c r="E734" s="30"/>
      <c r="F734" s="30"/>
      <c r="G734" s="30"/>
      <c r="H734" s="30"/>
      <c r="I734" s="25"/>
      <c r="J734" s="25"/>
      <c r="K734" s="41"/>
      <c r="L734" s="25"/>
      <c r="M734" s="41"/>
    </row>
    <row r="735" spans="2:13" ht="15" customHeight="1" x14ac:dyDescent="0.2">
      <c r="B735" s="29"/>
      <c r="C735" s="29"/>
      <c r="D735" s="30"/>
      <c r="E735" s="30"/>
      <c r="F735" s="30"/>
      <c r="G735" s="30"/>
      <c r="H735" s="30"/>
      <c r="I735" s="25"/>
      <c r="J735" s="25"/>
      <c r="K735" s="41"/>
      <c r="L735" s="25"/>
      <c r="M735" s="41"/>
    </row>
    <row r="736" spans="2:13" ht="15" customHeight="1" x14ac:dyDescent="0.2">
      <c r="B736" s="29"/>
      <c r="C736" s="29"/>
      <c r="D736" s="30"/>
      <c r="E736" s="30"/>
      <c r="F736" s="30"/>
      <c r="G736" s="30"/>
      <c r="H736" s="30"/>
      <c r="I736" s="25"/>
      <c r="J736" s="25"/>
      <c r="K736" s="41"/>
      <c r="L736" s="25"/>
      <c r="M736" s="41"/>
    </row>
    <row r="737" spans="2:13" ht="15" customHeight="1" x14ac:dyDescent="0.2">
      <c r="B737" s="29"/>
      <c r="C737" s="29"/>
      <c r="D737" s="30"/>
      <c r="E737" s="30"/>
      <c r="F737" s="30"/>
      <c r="G737" s="30"/>
      <c r="H737" s="30"/>
      <c r="I737" s="25"/>
      <c r="J737" s="25"/>
      <c r="K737" s="41"/>
      <c r="L737" s="25"/>
      <c r="M737" s="41"/>
    </row>
    <row r="738" spans="2:13" ht="15" customHeight="1" x14ac:dyDescent="0.2">
      <c r="B738" s="29"/>
      <c r="C738" s="29"/>
      <c r="D738" s="30"/>
      <c r="E738" s="30"/>
      <c r="F738" s="30"/>
      <c r="G738" s="30"/>
      <c r="H738" s="30"/>
      <c r="I738" s="25"/>
      <c r="J738" s="25"/>
      <c r="K738" s="41"/>
      <c r="L738" s="25"/>
      <c r="M738" s="41"/>
    </row>
    <row r="739" spans="2:13" ht="15" customHeight="1" x14ac:dyDescent="0.2">
      <c r="B739" s="29"/>
      <c r="C739" s="29"/>
      <c r="D739" s="30"/>
      <c r="E739" s="30"/>
      <c r="F739" s="30"/>
      <c r="G739" s="30"/>
      <c r="H739" s="30"/>
      <c r="I739" s="25"/>
      <c r="J739" s="25"/>
      <c r="K739" s="41"/>
      <c r="L739" s="25"/>
      <c r="M739" s="41"/>
    </row>
    <row r="740" spans="2:13" ht="15" customHeight="1" x14ac:dyDescent="0.2">
      <c r="B740" s="29"/>
      <c r="C740" s="29"/>
      <c r="D740" s="30"/>
      <c r="E740" s="30"/>
      <c r="F740" s="30"/>
      <c r="G740" s="30"/>
      <c r="H740" s="30"/>
      <c r="I740" s="25"/>
      <c r="J740" s="25"/>
      <c r="K740" s="41"/>
      <c r="L740" s="25"/>
      <c r="M740" s="41"/>
    </row>
    <row r="741" spans="2:13" ht="15" customHeight="1" x14ac:dyDescent="0.2">
      <c r="B741" s="29"/>
      <c r="C741" s="29"/>
      <c r="D741" s="30"/>
      <c r="E741" s="30"/>
      <c r="F741" s="30"/>
      <c r="G741" s="30"/>
      <c r="H741" s="30"/>
      <c r="I741" s="25"/>
      <c r="J741" s="25"/>
      <c r="K741" s="41"/>
      <c r="L741" s="25"/>
      <c r="M741" s="41"/>
    </row>
    <row r="742" spans="2:13" ht="15" customHeight="1" x14ac:dyDescent="0.2">
      <c r="B742" s="29"/>
      <c r="C742" s="29"/>
      <c r="D742" s="30"/>
      <c r="E742" s="30"/>
      <c r="F742" s="30"/>
      <c r="G742" s="30"/>
      <c r="H742" s="30"/>
      <c r="I742" s="25"/>
      <c r="J742" s="25"/>
      <c r="K742" s="41"/>
      <c r="L742" s="25"/>
      <c r="M742" s="41"/>
    </row>
    <row r="743" spans="2:13" ht="15" customHeight="1" x14ac:dyDescent="0.2">
      <c r="B743" s="29"/>
      <c r="C743" s="29"/>
      <c r="D743" s="30"/>
      <c r="E743" s="30"/>
      <c r="F743" s="30"/>
      <c r="G743" s="30"/>
      <c r="H743" s="30"/>
      <c r="I743" s="25"/>
      <c r="J743" s="25"/>
      <c r="K743" s="41"/>
      <c r="L743" s="25"/>
      <c r="M743" s="41"/>
    </row>
    <row r="744" spans="2:13" ht="15" customHeight="1" x14ac:dyDescent="0.2">
      <c r="B744" s="29"/>
      <c r="C744" s="29"/>
      <c r="D744" s="30"/>
      <c r="E744" s="30"/>
      <c r="F744" s="30"/>
      <c r="G744" s="30"/>
      <c r="H744" s="30"/>
      <c r="I744" s="25"/>
      <c r="J744" s="25"/>
      <c r="K744" s="41"/>
      <c r="L744" s="25"/>
      <c r="M744" s="41"/>
    </row>
    <row r="745" spans="2:13" ht="15" customHeight="1" x14ac:dyDescent="0.2">
      <c r="B745" s="29"/>
      <c r="C745" s="29"/>
      <c r="D745" s="30"/>
      <c r="E745" s="30"/>
      <c r="F745" s="30"/>
      <c r="G745" s="30"/>
      <c r="H745" s="30"/>
      <c r="I745" s="25"/>
      <c r="J745" s="25"/>
      <c r="K745" s="41"/>
      <c r="L745" s="25"/>
      <c r="M745" s="41"/>
    </row>
    <row r="746" spans="2:13" ht="15" customHeight="1" x14ac:dyDescent="0.2">
      <c r="B746" s="29"/>
      <c r="C746" s="29"/>
      <c r="D746" s="30"/>
      <c r="E746" s="30"/>
      <c r="F746" s="30"/>
      <c r="G746" s="30"/>
      <c r="H746" s="30"/>
      <c r="I746" s="25"/>
      <c r="J746" s="25"/>
      <c r="K746" s="41"/>
      <c r="L746" s="25"/>
      <c r="M746" s="41"/>
    </row>
    <row r="747" spans="2:13" ht="15" customHeight="1" x14ac:dyDescent="0.2">
      <c r="B747" s="29"/>
      <c r="C747" s="29"/>
      <c r="D747" s="30"/>
      <c r="E747" s="30"/>
      <c r="F747" s="30"/>
      <c r="G747" s="30"/>
      <c r="H747" s="30"/>
      <c r="I747" s="25"/>
      <c r="J747" s="25"/>
      <c r="K747" s="41"/>
      <c r="L747" s="25"/>
      <c r="M747" s="41"/>
    </row>
    <row r="748" spans="2:13" ht="15" customHeight="1" x14ac:dyDescent="0.2">
      <c r="B748" s="29"/>
      <c r="C748" s="29"/>
      <c r="D748" s="30"/>
      <c r="E748" s="30"/>
      <c r="F748" s="30"/>
      <c r="G748" s="30"/>
      <c r="H748" s="30"/>
      <c r="I748" s="25"/>
      <c r="J748" s="25"/>
      <c r="K748" s="41"/>
      <c r="L748" s="25"/>
      <c r="M748" s="41"/>
    </row>
    <row r="749" spans="2:13" ht="15" customHeight="1" x14ac:dyDescent="0.2">
      <c r="B749" s="29"/>
      <c r="C749" s="29"/>
      <c r="D749" s="30"/>
      <c r="E749" s="30"/>
      <c r="F749" s="30"/>
      <c r="G749" s="30"/>
      <c r="H749" s="30"/>
      <c r="I749" s="25"/>
      <c r="J749" s="25"/>
      <c r="K749" s="41"/>
      <c r="L749" s="25"/>
      <c r="M749" s="41"/>
    </row>
    <row r="750" spans="2:13" ht="15" customHeight="1" x14ac:dyDescent="0.2">
      <c r="B750" s="29"/>
      <c r="C750" s="29"/>
      <c r="D750" s="30"/>
      <c r="E750" s="30"/>
      <c r="F750" s="30"/>
      <c r="G750" s="30"/>
      <c r="H750" s="30"/>
      <c r="I750" s="25"/>
      <c r="J750" s="25"/>
      <c r="K750" s="41"/>
      <c r="L750" s="25"/>
      <c r="M750" s="41"/>
    </row>
    <row r="751" spans="2:13" ht="15" customHeight="1" x14ac:dyDescent="0.2">
      <c r="B751" s="29"/>
      <c r="C751" s="29"/>
      <c r="D751" s="30"/>
      <c r="E751" s="30"/>
      <c r="F751" s="30"/>
      <c r="G751" s="30"/>
      <c r="H751" s="30"/>
      <c r="I751" s="25"/>
      <c r="J751" s="25"/>
      <c r="K751" s="41"/>
      <c r="L751" s="25"/>
      <c r="M751" s="41"/>
    </row>
    <row r="752" spans="2:13" ht="15" customHeight="1" x14ac:dyDescent="0.2">
      <c r="B752" s="29"/>
      <c r="C752" s="29"/>
      <c r="D752" s="30"/>
      <c r="E752" s="30"/>
      <c r="F752" s="30"/>
      <c r="G752" s="30"/>
      <c r="H752" s="30"/>
      <c r="I752" s="25"/>
      <c r="J752" s="25"/>
      <c r="K752" s="41"/>
      <c r="L752" s="25"/>
      <c r="M752" s="41"/>
    </row>
    <row r="753" spans="2:13" ht="15" customHeight="1" x14ac:dyDescent="0.2">
      <c r="B753" s="29"/>
      <c r="C753" s="29"/>
      <c r="D753" s="30"/>
      <c r="E753" s="30"/>
      <c r="F753" s="30"/>
      <c r="G753" s="30"/>
      <c r="H753" s="30"/>
      <c r="I753" s="25"/>
      <c r="J753" s="25"/>
      <c r="K753" s="41"/>
      <c r="L753" s="25"/>
      <c r="M753" s="41"/>
    </row>
    <row r="754" spans="2:13" ht="15" customHeight="1" x14ac:dyDescent="0.2">
      <c r="B754" s="29"/>
      <c r="C754" s="29"/>
      <c r="D754" s="30"/>
      <c r="E754" s="30"/>
      <c r="F754" s="30"/>
      <c r="G754" s="30"/>
      <c r="H754" s="30"/>
      <c r="I754" s="25"/>
      <c r="J754" s="25"/>
      <c r="K754" s="41"/>
      <c r="L754" s="25"/>
      <c r="M754" s="41"/>
    </row>
    <row r="755" spans="2:13" ht="15" customHeight="1" x14ac:dyDescent="0.2">
      <c r="B755" s="29"/>
      <c r="C755" s="29"/>
      <c r="D755" s="30"/>
      <c r="E755" s="30"/>
      <c r="F755" s="30"/>
      <c r="G755" s="30"/>
      <c r="H755" s="30"/>
      <c r="I755" s="25"/>
      <c r="J755" s="25"/>
      <c r="K755" s="41"/>
      <c r="L755" s="25"/>
      <c r="M755" s="41"/>
    </row>
    <row r="756" spans="2:13" ht="15" customHeight="1" x14ac:dyDescent="0.2">
      <c r="B756" s="29"/>
      <c r="C756" s="29"/>
      <c r="D756" s="30"/>
      <c r="E756" s="30"/>
      <c r="F756" s="30"/>
      <c r="G756" s="30"/>
      <c r="H756" s="30"/>
      <c r="I756" s="25"/>
      <c r="J756" s="25"/>
      <c r="K756" s="41"/>
      <c r="L756" s="25"/>
      <c r="M756" s="41"/>
    </row>
    <row r="757" spans="2:13" ht="15" customHeight="1" x14ac:dyDescent="0.2">
      <c r="B757" s="29"/>
      <c r="C757" s="29"/>
      <c r="D757" s="30"/>
      <c r="E757" s="30"/>
      <c r="F757" s="30"/>
      <c r="G757" s="30"/>
      <c r="H757" s="30"/>
      <c r="I757" s="25"/>
      <c r="J757" s="25"/>
      <c r="K757" s="41"/>
      <c r="L757" s="25"/>
      <c r="M757" s="41"/>
    </row>
    <row r="758" spans="2:13" ht="15" customHeight="1" x14ac:dyDescent="0.2">
      <c r="B758" s="29"/>
      <c r="C758" s="29"/>
      <c r="D758" s="30"/>
      <c r="E758" s="30"/>
      <c r="F758" s="30"/>
      <c r="G758" s="30"/>
      <c r="H758" s="30"/>
      <c r="I758" s="25"/>
      <c r="J758" s="25"/>
      <c r="K758" s="41"/>
      <c r="L758" s="25"/>
      <c r="M758" s="41"/>
    </row>
    <row r="759" spans="2:13" ht="15" customHeight="1" x14ac:dyDescent="0.2">
      <c r="B759" s="29"/>
      <c r="C759" s="29"/>
      <c r="D759" s="30"/>
      <c r="E759" s="30"/>
      <c r="F759" s="30"/>
      <c r="G759" s="30"/>
      <c r="H759" s="30"/>
      <c r="I759" s="25"/>
      <c r="J759" s="25"/>
      <c r="K759" s="41"/>
      <c r="L759" s="25"/>
      <c r="M759" s="41"/>
    </row>
    <row r="760" spans="2:13" ht="15" customHeight="1" x14ac:dyDescent="0.2">
      <c r="B760" s="29"/>
      <c r="C760" s="29"/>
      <c r="D760" s="30"/>
      <c r="E760" s="30"/>
      <c r="F760" s="30"/>
      <c r="G760" s="30"/>
      <c r="H760" s="30"/>
      <c r="I760" s="25"/>
      <c r="J760" s="25"/>
      <c r="K760" s="41"/>
      <c r="L760" s="25"/>
      <c r="M760" s="41"/>
    </row>
    <row r="761" spans="2:13" ht="15" customHeight="1" x14ac:dyDescent="0.2">
      <c r="B761" s="29"/>
      <c r="C761" s="29"/>
      <c r="D761" s="30"/>
      <c r="E761" s="30"/>
      <c r="F761" s="30"/>
      <c r="G761" s="30"/>
      <c r="H761" s="30"/>
      <c r="I761" s="25"/>
      <c r="J761" s="25"/>
      <c r="K761" s="41"/>
      <c r="L761" s="25"/>
      <c r="M761" s="41"/>
    </row>
    <row r="762" spans="2:13" ht="15" customHeight="1" x14ac:dyDescent="0.2">
      <c r="B762" s="29"/>
      <c r="C762" s="29"/>
      <c r="D762" s="30"/>
      <c r="E762" s="30"/>
      <c r="F762" s="30"/>
      <c r="G762" s="30"/>
      <c r="H762" s="30"/>
      <c r="I762" s="25"/>
      <c r="J762" s="25"/>
      <c r="K762" s="41"/>
      <c r="L762" s="25"/>
      <c r="M762" s="41"/>
    </row>
    <row r="763" spans="2:13" ht="15" customHeight="1" x14ac:dyDescent="0.2">
      <c r="B763" s="29"/>
      <c r="C763" s="29"/>
      <c r="D763" s="30"/>
      <c r="E763" s="30"/>
      <c r="F763" s="30"/>
      <c r="G763" s="30"/>
      <c r="H763" s="30"/>
      <c r="I763" s="25"/>
      <c r="J763" s="25"/>
      <c r="K763" s="41"/>
      <c r="L763" s="25"/>
      <c r="M763" s="41"/>
    </row>
    <row r="764" spans="2:13" ht="15" customHeight="1" x14ac:dyDescent="0.2">
      <c r="B764" s="29"/>
      <c r="C764" s="29"/>
      <c r="D764" s="30"/>
      <c r="E764" s="30"/>
      <c r="F764" s="30"/>
      <c r="G764" s="30"/>
      <c r="H764" s="30"/>
      <c r="I764" s="25"/>
      <c r="J764" s="25"/>
      <c r="K764" s="41"/>
      <c r="L764" s="25"/>
      <c r="M764" s="41"/>
    </row>
    <row r="765" spans="2:13" ht="15" customHeight="1" x14ac:dyDescent="0.2">
      <c r="B765" s="29"/>
      <c r="C765" s="29"/>
      <c r="D765" s="30"/>
      <c r="E765" s="30"/>
      <c r="F765" s="30"/>
      <c r="G765" s="30"/>
      <c r="H765" s="30"/>
      <c r="I765" s="25"/>
      <c r="J765" s="25"/>
      <c r="K765" s="41"/>
      <c r="L765" s="25"/>
      <c r="M765" s="41"/>
    </row>
    <row r="766" spans="2:13" ht="15" customHeight="1" x14ac:dyDescent="0.2">
      <c r="B766" s="29"/>
      <c r="C766" s="29"/>
      <c r="D766" s="30"/>
      <c r="E766" s="30"/>
      <c r="F766" s="30"/>
      <c r="G766" s="30"/>
      <c r="H766" s="30"/>
      <c r="I766" s="25"/>
      <c r="J766" s="25"/>
      <c r="K766" s="41"/>
      <c r="L766" s="25"/>
      <c r="M766" s="41"/>
    </row>
    <row r="767" spans="2:13" ht="15" customHeight="1" x14ac:dyDescent="0.2">
      <c r="B767" s="29"/>
      <c r="C767" s="29"/>
      <c r="D767" s="30"/>
      <c r="E767" s="30"/>
      <c r="F767" s="30"/>
      <c r="G767" s="30"/>
      <c r="H767" s="30"/>
      <c r="I767" s="25"/>
      <c r="J767" s="25"/>
      <c r="K767" s="41"/>
      <c r="L767" s="25"/>
      <c r="M767" s="41"/>
    </row>
    <row r="768" spans="2:13" ht="15" customHeight="1" x14ac:dyDescent="0.2">
      <c r="B768" s="29"/>
      <c r="C768" s="29"/>
      <c r="D768" s="30"/>
      <c r="E768" s="30"/>
      <c r="F768" s="30"/>
      <c r="G768" s="30"/>
      <c r="H768" s="30"/>
      <c r="I768" s="25"/>
      <c r="J768" s="25"/>
      <c r="K768" s="41"/>
      <c r="L768" s="25"/>
      <c r="M768" s="41"/>
    </row>
    <row r="769" spans="2:13" ht="15" customHeight="1" x14ac:dyDescent="0.2">
      <c r="B769" s="29"/>
      <c r="C769" s="29"/>
      <c r="D769" s="30"/>
      <c r="E769" s="30"/>
      <c r="F769" s="30"/>
      <c r="G769" s="30"/>
      <c r="H769" s="30"/>
      <c r="I769" s="25"/>
      <c r="J769" s="25"/>
      <c r="K769" s="41"/>
      <c r="L769" s="25"/>
      <c r="M769" s="41"/>
    </row>
    <row r="770" spans="2:13" ht="15" customHeight="1" x14ac:dyDescent="0.2">
      <c r="B770" s="29"/>
      <c r="C770" s="29"/>
      <c r="D770" s="30"/>
      <c r="E770" s="30"/>
      <c r="F770" s="30"/>
      <c r="G770" s="30"/>
      <c r="H770" s="30"/>
      <c r="I770" s="25"/>
      <c r="J770" s="25"/>
      <c r="K770" s="41"/>
      <c r="L770" s="25"/>
      <c r="M770" s="41"/>
    </row>
    <row r="771" spans="2:13" ht="15" customHeight="1" x14ac:dyDescent="0.2">
      <c r="B771" s="29"/>
      <c r="C771" s="29"/>
      <c r="D771" s="30"/>
      <c r="E771" s="30"/>
      <c r="F771" s="30"/>
      <c r="G771" s="30"/>
      <c r="H771" s="30"/>
      <c r="I771" s="25"/>
      <c r="J771" s="25"/>
      <c r="K771" s="41"/>
      <c r="L771" s="25"/>
      <c r="M771" s="41"/>
    </row>
    <row r="772" spans="2:13" ht="15" customHeight="1" x14ac:dyDescent="0.2">
      <c r="B772" s="29"/>
      <c r="C772" s="29"/>
      <c r="D772" s="30"/>
      <c r="E772" s="30"/>
      <c r="F772" s="30"/>
      <c r="G772" s="30"/>
      <c r="H772" s="30"/>
      <c r="I772" s="25"/>
      <c r="J772" s="25"/>
      <c r="K772" s="41"/>
      <c r="L772" s="25"/>
      <c r="M772" s="41"/>
    </row>
    <row r="773" spans="2:13" ht="15" customHeight="1" x14ac:dyDescent="0.2">
      <c r="B773" s="29"/>
      <c r="C773" s="29"/>
      <c r="D773" s="30"/>
      <c r="E773" s="30"/>
      <c r="F773" s="30"/>
      <c r="G773" s="30"/>
      <c r="H773" s="30"/>
      <c r="I773" s="25"/>
      <c r="J773" s="25"/>
      <c r="K773" s="41"/>
      <c r="L773" s="25"/>
      <c r="M773" s="41"/>
    </row>
    <row r="774" spans="2:13" ht="15" customHeight="1" x14ac:dyDescent="0.2">
      <c r="B774" s="29"/>
      <c r="C774" s="29"/>
      <c r="D774" s="30"/>
      <c r="E774" s="30"/>
      <c r="F774" s="30"/>
      <c r="G774" s="30"/>
      <c r="H774" s="30"/>
      <c r="I774" s="25"/>
      <c r="J774" s="25"/>
      <c r="K774" s="41"/>
      <c r="L774" s="25"/>
      <c r="M774" s="41"/>
    </row>
    <row r="775" spans="2:13" ht="15" customHeight="1" x14ac:dyDescent="0.2">
      <c r="B775" s="29"/>
      <c r="C775" s="29"/>
      <c r="D775" s="30"/>
      <c r="E775" s="30"/>
      <c r="F775" s="30"/>
      <c r="G775" s="30"/>
      <c r="H775" s="30"/>
      <c r="I775" s="25"/>
      <c r="J775" s="25"/>
      <c r="K775" s="41"/>
      <c r="L775" s="25"/>
      <c r="M775" s="41"/>
    </row>
    <row r="776" spans="2:13" ht="15" customHeight="1" x14ac:dyDescent="0.2">
      <c r="B776" s="29"/>
      <c r="C776" s="29"/>
      <c r="D776" s="30"/>
      <c r="E776" s="30"/>
      <c r="F776" s="30"/>
      <c r="G776" s="30"/>
      <c r="H776" s="30"/>
      <c r="I776" s="25"/>
      <c r="J776" s="25"/>
      <c r="K776" s="41"/>
      <c r="L776" s="25"/>
      <c r="M776" s="41"/>
    </row>
    <row r="777" spans="2:13" ht="15" customHeight="1" x14ac:dyDescent="0.2">
      <c r="B777" s="29"/>
      <c r="C777" s="29"/>
      <c r="D777" s="30"/>
      <c r="E777" s="30"/>
      <c r="F777" s="30"/>
      <c r="G777" s="30"/>
      <c r="H777" s="30"/>
      <c r="I777" s="25"/>
      <c r="J777" s="25"/>
      <c r="K777" s="41"/>
      <c r="L777" s="25"/>
      <c r="M777" s="41"/>
    </row>
    <row r="778" spans="2:13" ht="15" customHeight="1" x14ac:dyDescent="0.2">
      <c r="B778" s="29"/>
      <c r="C778" s="29"/>
      <c r="D778" s="30"/>
      <c r="E778" s="30"/>
      <c r="F778" s="30"/>
      <c r="G778" s="30"/>
      <c r="H778" s="30"/>
      <c r="I778" s="25"/>
      <c r="J778" s="25"/>
      <c r="K778" s="41"/>
      <c r="L778" s="25"/>
      <c r="M778" s="41"/>
    </row>
    <row r="779" spans="2:13" ht="15" customHeight="1" x14ac:dyDescent="0.2">
      <c r="B779" s="29"/>
      <c r="C779" s="29"/>
      <c r="D779" s="30"/>
      <c r="E779" s="30"/>
      <c r="F779" s="30"/>
      <c r="G779" s="30"/>
      <c r="H779" s="30"/>
      <c r="I779" s="25"/>
      <c r="J779" s="25"/>
      <c r="K779" s="41"/>
      <c r="L779" s="25"/>
      <c r="M779" s="41"/>
    </row>
    <row r="780" spans="2:13" ht="15" customHeight="1" x14ac:dyDescent="0.2">
      <c r="B780" s="29"/>
      <c r="C780" s="29"/>
      <c r="D780" s="30"/>
      <c r="E780" s="30"/>
      <c r="F780" s="30"/>
      <c r="G780" s="30"/>
      <c r="H780" s="30"/>
      <c r="I780" s="25"/>
      <c r="J780" s="25"/>
      <c r="K780" s="41"/>
      <c r="L780" s="25"/>
      <c r="M780" s="41"/>
    </row>
    <row r="781" spans="2:13" ht="15" customHeight="1" x14ac:dyDescent="0.2">
      <c r="B781" s="29"/>
      <c r="C781" s="29"/>
      <c r="D781" s="30"/>
      <c r="E781" s="30"/>
      <c r="F781" s="30"/>
      <c r="G781" s="30"/>
      <c r="H781" s="30"/>
      <c r="I781" s="25"/>
      <c r="J781" s="25"/>
      <c r="K781" s="41"/>
      <c r="L781" s="25"/>
      <c r="M781" s="41"/>
    </row>
    <row r="782" spans="2:13" ht="15" customHeight="1" x14ac:dyDescent="0.2">
      <c r="B782" s="29"/>
      <c r="C782" s="29"/>
      <c r="D782" s="30"/>
      <c r="E782" s="30"/>
      <c r="F782" s="30"/>
      <c r="G782" s="30"/>
      <c r="H782" s="30"/>
      <c r="I782" s="25"/>
      <c r="J782" s="25"/>
      <c r="K782" s="41"/>
      <c r="L782" s="25"/>
      <c r="M782" s="41"/>
    </row>
    <row r="783" spans="2:13" ht="15" customHeight="1" x14ac:dyDescent="0.2">
      <c r="B783" s="29"/>
      <c r="C783" s="29"/>
      <c r="D783" s="30"/>
      <c r="E783" s="30"/>
      <c r="F783" s="30"/>
      <c r="G783" s="30"/>
      <c r="H783" s="30"/>
      <c r="I783" s="25"/>
      <c r="J783" s="25"/>
      <c r="K783" s="41"/>
      <c r="L783" s="25"/>
      <c r="M783" s="41"/>
    </row>
    <row r="784" spans="2:13" ht="15" customHeight="1" x14ac:dyDescent="0.2">
      <c r="B784" s="29"/>
      <c r="C784" s="29"/>
      <c r="D784" s="30"/>
      <c r="E784" s="30"/>
      <c r="F784" s="30"/>
      <c r="G784" s="30"/>
      <c r="H784" s="30"/>
      <c r="I784" s="25"/>
      <c r="J784" s="25"/>
      <c r="K784" s="41"/>
      <c r="L784" s="25"/>
      <c r="M784" s="41"/>
    </row>
    <row r="785" spans="2:13" ht="15" customHeight="1" x14ac:dyDescent="0.2">
      <c r="B785" s="29"/>
      <c r="C785" s="29"/>
      <c r="D785" s="30"/>
      <c r="E785" s="30"/>
      <c r="F785" s="30"/>
      <c r="G785" s="30"/>
      <c r="H785" s="30"/>
      <c r="I785" s="25"/>
      <c r="J785" s="25"/>
      <c r="K785" s="41"/>
      <c r="L785" s="25"/>
      <c r="M785" s="41"/>
    </row>
    <row r="786" spans="2:13" ht="15" customHeight="1" x14ac:dyDescent="0.2">
      <c r="B786" s="29"/>
      <c r="C786" s="29"/>
      <c r="D786" s="30"/>
      <c r="E786" s="30"/>
      <c r="F786" s="30"/>
      <c r="G786" s="30"/>
      <c r="H786" s="30"/>
      <c r="I786" s="25"/>
      <c r="J786" s="25"/>
      <c r="K786" s="41"/>
      <c r="L786" s="25"/>
      <c r="M786" s="41"/>
    </row>
    <row r="787" spans="2:13" ht="15" customHeight="1" x14ac:dyDescent="0.2">
      <c r="B787" s="29"/>
      <c r="C787" s="29"/>
      <c r="D787" s="30"/>
      <c r="E787" s="30"/>
      <c r="F787" s="30"/>
      <c r="G787" s="30"/>
      <c r="H787" s="30"/>
      <c r="I787" s="25"/>
      <c r="J787" s="25"/>
      <c r="K787" s="41"/>
      <c r="L787" s="25"/>
      <c r="M787" s="41"/>
    </row>
    <row r="788" spans="2:13" ht="15" customHeight="1" x14ac:dyDescent="0.2">
      <c r="B788" s="29"/>
      <c r="C788" s="29"/>
      <c r="D788" s="30"/>
      <c r="E788" s="30"/>
      <c r="F788" s="30"/>
      <c r="G788" s="30"/>
      <c r="H788" s="30"/>
      <c r="I788" s="25"/>
      <c r="J788" s="25"/>
      <c r="K788" s="41"/>
      <c r="L788" s="25"/>
      <c r="M788" s="41"/>
    </row>
    <row r="789" spans="2:13" ht="15" customHeight="1" x14ac:dyDescent="0.2">
      <c r="B789" s="29"/>
      <c r="C789" s="29"/>
      <c r="D789" s="30"/>
      <c r="E789" s="30"/>
      <c r="F789" s="30"/>
      <c r="G789" s="30"/>
      <c r="H789" s="30"/>
      <c r="I789" s="25"/>
      <c r="J789" s="25"/>
      <c r="K789" s="41"/>
      <c r="L789" s="25"/>
      <c r="M789" s="41"/>
    </row>
    <row r="790" spans="2:13" ht="15" customHeight="1" x14ac:dyDescent="0.2">
      <c r="B790" s="29"/>
      <c r="C790" s="29"/>
      <c r="D790" s="30"/>
      <c r="E790" s="30"/>
      <c r="F790" s="30"/>
      <c r="G790" s="30"/>
      <c r="H790" s="30"/>
      <c r="I790" s="25"/>
      <c r="J790" s="25"/>
      <c r="K790" s="41"/>
      <c r="L790" s="25"/>
      <c r="M790" s="41"/>
    </row>
    <row r="791" spans="2:13" ht="15" customHeight="1" x14ac:dyDescent="0.2">
      <c r="B791" s="29"/>
      <c r="C791" s="29"/>
      <c r="D791" s="30"/>
      <c r="E791" s="30"/>
      <c r="F791" s="30"/>
      <c r="G791" s="30"/>
      <c r="H791" s="30"/>
      <c r="I791" s="25"/>
      <c r="J791" s="25"/>
      <c r="K791" s="41"/>
      <c r="L791" s="25"/>
      <c r="M791" s="41"/>
    </row>
    <row r="792" spans="2:13" ht="15" customHeight="1" x14ac:dyDescent="0.2">
      <c r="B792" s="29"/>
      <c r="C792" s="29"/>
      <c r="D792" s="30"/>
      <c r="E792" s="30"/>
      <c r="F792" s="30"/>
      <c r="G792" s="30"/>
      <c r="H792" s="30"/>
      <c r="I792" s="25"/>
      <c r="J792" s="25"/>
      <c r="K792" s="41"/>
      <c r="L792" s="25"/>
      <c r="M792" s="41"/>
    </row>
    <row r="793" spans="2:13" ht="15" customHeight="1" x14ac:dyDescent="0.2">
      <c r="B793" s="29"/>
      <c r="C793" s="29"/>
      <c r="D793" s="30"/>
      <c r="E793" s="30"/>
      <c r="F793" s="30"/>
      <c r="G793" s="30"/>
      <c r="H793" s="30"/>
      <c r="I793" s="25"/>
      <c r="J793" s="25"/>
      <c r="K793" s="41"/>
      <c r="L793" s="25"/>
      <c r="M793" s="41"/>
    </row>
    <row r="794" spans="2:13" ht="15" customHeight="1" x14ac:dyDescent="0.2">
      <c r="B794" s="29"/>
      <c r="C794" s="29"/>
      <c r="D794" s="30"/>
      <c r="E794" s="30"/>
      <c r="F794" s="30"/>
      <c r="G794" s="30"/>
      <c r="H794" s="30"/>
      <c r="I794" s="25"/>
      <c r="J794" s="25"/>
      <c r="K794" s="41"/>
      <c r="L794" s="25"/>
      <c r="M794" s="41"/>
    </row>
    <row r="795" spans="2:13" ht="15" customHeight="1" x14ac:dyDescent="0.2">
      <c r="B795" s="29"/>
      <c r="C795" s="29"/>
      <c r="D795" s="30"/>
      <c r="E795" s="30"/>
      <c r="F795" s="30"/>
      <c r="G795" s="30"/>
      <c r="H795" s="30"/>
      <c r="I795" s="25"/>
      <c r="J795" s="25"/>
      <c r="K795" s="41"/>
      <c r="L795" s="25"/>
      <c r="M795" s="41"/>
    </row>
    <row r="796" spans="2:13" ht="15" customHeight="1" x14ac:dyDescent="0.2">
      <c r="B796" s="29"/>
      <c r="C796" s="29"/>
      <c r="D796" s="30"/>
      <c r="E796" s="30"/>
      <c r="F796" s="30"/>
      <c r="G796" s="30"/>
      <c r="H796" s="30"/>
      <c r="I796" s="25"/>
      <c r="J796" s="25"/>
      <c r="K796" s="41"/>
      <c r="L796" s="25"/>
      <c r="M796" s="41"/>
    </row>
    <row r="797" spans="2:13" ht="15" customHeight="1" x14ac:dyDescent="0.2">
      <c r="B797" s="29"/>
      <c r="C797" s="29"/>
      <c r="D797" s="30"/>
      <c r="E797" s="30"/>
      <c r="F797" s="30"/>
      <c r="G797" s="30"/>
      <c r="H797" s="30"/>
      <c r="I797" s="25"/>
      <c r="J797" s="25"/>
      <c r="K797" s="41"/>
      <c r="L797" s="25"/>
      <c r="M797" s="41"/>
    </row>
    <row r="798" spans="2:13" ht="15" customHeight="1" x14ac:dyDescent="0.2">
      <c r="B798" s="29"/>
      <c r="C798" s="29"/>
      <c r="D798" s="30"/>
      <c r="E798" s="30"/>
      <c r="F798" s="30"/>
      <c r="G798" s="30"/>
      <c r="H798" s="30"/>
      <c r="I798" s="25"/>
      <c r="J798" s="25"/>
      <c r="K798" s="41"/>
      <c r="L798" s="25"/>
      <c r="M798" s="41"/>
    </row>
    <row r="799" spans="2:13" ht="15" customHeight="1" x14ac:dyDescent="0.2">
      <c r="B799" s="29"/>
      <c r="C799" s="29"/>
      <c r="D799" s="30"/>
      <c r="E799" s="30"/>
      <c r="F799" s="30"/>
      <c r="G799" s="30"/>
      <c r="H799" s="30"/>
      <c r="I799" s="25"/>
      <c r="J799" s="25"/>
      <c r="K799" s="41"/>
      <c r="L799" s="25"/>
      <c r="M799" s="41"/>
    </row>
    <row r="800" spans="2:13" ht="15" customHeight="1" x14ac:dyDescent="0.2">
      <c r="B800" s="29"/>
      <c r="C800" s="29"/>
      <c r="D800" s="30"/>
      <c r="E800" s="30"/>
      <c r="F800" s="30"/>
      <c r="G800" s="30"/>
      <c r="H800" s="30"/>
      <c r="I800" s="25"/>
      <c r="J800" s="25"/>
      <c r="K800" s="41"/>
      <c r="L800" s="25"/>
      <c r="M800" s="41"/>
    </row>
    <row r="801" spans="2:13" ht="15" customHeight="1" x14ac:dyDescent="0.2">
      <c r="B801" s="29"/>
      <c r="C801" s="29"/>
      <c r="D801" s="30"/>
      <c r="E801" s="30"/>
      <c r="F801" s="30"/>
      <c r="G801" s="30"/>
      <c r="H801" s="30"/>
      <c r="I801" s="25"/>
      <c r="J801" s="25"/>
      <c r="K801" s="41"/>
      <c r="L801" s="25"/>
      <c r="M801" s="41"/>
    </row>
    <row r="802" spans="2:13" ht="15" customHeight="1" x14ac:dyDescent="0.2">
      <c r="B802" s="29"/>
      <c r="C802" s="29"/>
      <c r="D802" s="30"/>
      <c r="E802" s="30"/>
      <c r="F802" s="30"/>
      <c r="G802" s="30"/>
      <c r="H802" s="30"/>
      <c r="I802" s="25"/>
      <c r="J802" s="25"/>
      <c r="K802" s="41"/>
      <c r="L802" s="25"/>
      <c r="M802" s="41"/>
    </row>
    <row r="803" spans="2:13" ht="15" customHeight="1" x14ac:dyDescent="0.2">
      <c r="B803" s="29"/>
      <c r="C803" s="29"/>
      <c r="D803" s="30"/>
      <c r="E803" s="30"/>
      <c r="F803" s="30"/>
      <c r="G803" s="30"/>
      <c r="H803" s="30"/>
      <c r="I803" s="25"/>
      <c r="J803" s="25"/>
      <c r="K803" s="41"/>
      <c r="L803" s="25"/>
      <c r="M803" s="41"/>
    </row>
    <row r="804" spans="2:13" ht="15" customHeight="1" x14ac:dyDescent="0.2">
      <c r="B804" s="29"/>
      <c r="C804" s="29"/>
      <c r="D804" s="30"/>
      <c r="E804" s="30"/>
      <c r="F804" s="30"/>
      <c r="G804" s="30"/>
      <c r="H804" s="30"/>
      <c r="I804" s="25"/>
      <c r="J804" s="25"/>
      <c r="K804" s="41"/>
      <c r="L804" s="25"/>
      <c r="M804" s="41"/>
    </row>
    <row r="805" spans="2:13" ht="15" customHeight="1" x14ac:dyDescent="0.2">
      <c r="B805" s="29"/>
      <c r="C805" s="29"/>
      <c r="D805" s="30"/>
      <c r="E805" s="30"/>
      <c r="F805" s="30"/>
      <c r="G805" s="30"/>
      <c r="H805" s="30"/>
      <c r="I805" s="25"/>
      <c r="J805" s="25"/>
      <c r="K805" s="41"/>
      <c r="L805" s="25"/>
      <c r="M805" s="41"/>
    </row>
    <row r="806" spans="2:13" ht="15" customHeight="1" x14ac:dyDescent="0.2">
      <c r="B806" s="29"/>
      <c r="C806" s="29"/>
      <c r="D806" s="30"/>
      <c r="E806" s="30"/>
      <c r="F806" s="30"/>
      <c r="G806" s="30"/>
      <c r="H806" s="30"/>
      <c r="I806" s="25"/>
      <c r="J806" s="25"/>
      <c r="K806" s="41"/>
      <c r="L806" s="25"/>
      <c r="M806" s="41"/>
    </row>
    <row r="807" spans="2:13" ht="15" customHeight="1" x14ac:dyDescent="0.2">
      <c r="B807" s="29"/>
      <c r="C807" s="29"/>
      <c r="D807" s="30"/>
      <c r="E807" s="30"/>
      <c r="F807" s="30"/>
      <c r="G807" s="30"/>
      <c r="H807" s="30"/>
      <c r="I807" s="25"/>
      <c r="J807" s="25"/>
      <c r="K807" s="41"/>
      <c r="L807" s="25"/>
      <c r="M807" s="41"/>
    </row>
    <row r="808" spans="2:13" ht="15" customHeight="1" x14ac:dyDescent="0.2">
      <c r="B808" s="29"/>
      <c r="C808" s="29"/>
      <c r="D808" s="30"/>
      <c r="E808" s="30"/>
      <c r="F808" s="30"/>
      <c r="G808" s="30"/>
      <c r="H808" s="30"/>
      <c r="I808" s="25"/>
      <c r="J808" s="25"/>
      <c r="K808" s="41"/>
      <c r="L808" s="25"/>
      <c r="M808" s="41"/>
    </row>
    <row r="809" spans="2:13" ht="15" customHeight="1" x14ac:dyDescent="0.2">
      <c r="B809" s="29"/>
      <c r="C809" s="29"/>
      <c r="D809" s="30"/>
      <c r="E809" s="30"/>
      <c r="F809" s="30"/>
      <c r="G809" s="30"/>
      <c r="H809" s="30"/>
      <c r="I809" s="25"/>
      <c r="J809" s="25"/>
      <c r="K809" s="41"/>
      <c r="L809" s="25"/>
      <c r="M809" s="41"/>
    </row>
    <row r="810" spans="2:13" ht="15" customHeight="1" x14ac:dyDescent="0.2">
      <c r="B810" s="29"/>
      <c r="C810" s="29"/>
      <c r="D810" s="30"/>
      <c r="E810" s="30"/>
      <c r="F810" s="30"/>
      <c r="G810" s="30"/>
      <c r="H810" s="30"/>
      <c r="I810" s="25"/>
      <c r="J810" s="25"/>
      <c r="K810" s="41"/>
      <c r="L810" s="25"/>
      <c r="M810" s="41"/>
    </row>
    <row r="811" spans="2:13" ht="15" customHeight="1" x14ac:dyDescent="0.2">
      <c r="B811" s="29"/>
      <c r="C811" s="29"/>
      <c r="D811" s="30"/>
      <c r="E811" s="30"/>
      <c r="F811" s="30"/>
      <c r="G811" s="30"/>
      <c r="H811" s="30"/>
      <c r="I811" s="25"/>
      <c r="J811" s="25"/>
      <c r="K811" s="41"/>
      <c r="L811" s="25"/>
      <c r="M811" s="41"/>
    </row>
    <row r="812" spans="2:13" ht="15" customHeight="1" x14ac:dyDescent="0.2">
      <c r="B812" s="29"/>
      <c r="C812" s="29"/>
      <c r="D812" s="30"/>
      <c r="E812" s="30"/>
      <c r="F812" s="30"/>
      <c r="G812" s="30"/>
      <c r="H812" s="30"/>
      <c r="I812" s="25"/>
      <c r="J812" s="25"/>
      <c r="K812" s="41"/>
      <c r="L812" s="25"/>
      <c r="M812" s="41"/>
    </row>
    <row r="813" spans="2:13" ht="15" customHeight="1" x14ac:dyDescent="0.2">
      <c r="B813" s="29"/>
      <c r="C813" s="29"/>
      <c r="D813" s="30"/>
      <c r="E813" s="30"/>
      <c r="F813" s="30"/>
      <c r="G813" s="30"/>
      <c r="H813" s="30"/>
      <c r="I813" s="25"/>
      <c r="J813" s="25"/>
      <c r="K813" s="41"/>
      <c r="L813" s="25"/>
      <c r="M813" s="41"/>
    </row>
    <row r="814" spans="2:13" ht="15" customHeight="1" x14ac:dyDescent="0.2">
      <c r="B814" s="29"/>
      <c r="C814" s="29"/>
      <c r="D814" s="30"/>
      <c r="E814" s="30"/>
      <c r="F814" s="30"/>
      <c r="G814" s="30"/>
      <c r="H814" s="30"/>
      <c r="I814" s="25"/>
      <c r="J814" s="25"/>
      <c r="K814" s="41"/>
      <c r="L814" s="25"/>
      <c r="M814" s="41"/>
    </row>
    <row r="815" spans="2:13" ht="15" customHeight="1" x14ac:dyDescent="0.2">
      <c r="B815" s="29"/>
      <c r="C815" s="29"/>
      <c r="D815" s="30"/>
      <c r="E815" s="30"/>
      <c r="F815" s="30"/>
      <c r="G815" s="30"/>
      <c r="H815" s="30"/>
      <c r="I815" s="25"/>
      <c r="J815" s="25"/>
      <c r="K815" s="41"/>
      <c r="L815" s="25"/>
      <c r="M815" s="41"/>
    </row>
    <row r="816" spans="2:13" ht="15" customHeight="1" x14ac:dyDescent="0.2">
      <c r="B816" s="29"/>
      <c r="C816" s="29"/>
      <c r="D816" s="30"/>
      <c r="E816" s="30"/>
      <c r="F816" s="30"/>
      <c r="G816" s="30"/>
      <c r="H816" s="30"/>
      <c r="I816" s="25"/>
      <c r="J816" s="25"/>
      <c r="K816" s="41"/>
      <c r="L816" s="25"/>
      <c r="M816" s="41"/>
    </row>
    <row r="817" spans="2:13" ht="15" customHeight="1" x14ac:dyDescent="0.2">
      <c r="B817" s="29"/>
      <c r="C817" s="29"/>
      <c r="D817" s="30"/>
      <c r="E817" s="30"/>
      <c r="F817" s="30"/>
      <c r="G817" s="30"/>
      <c r="H817" s="30"/>
      <c r="I817" s="25"/>
      <c r="J817" s="25"/>
      <c r="K817" s="41"/>
      <c r="L817" s="25"/>
      <c r="M817" s="41"/>
    </row>
    <row r="818" spans="2:13" ht="15" customHeight="1" x14ac:dyDescent="0.2">
      <c r="B818" s="29"/>
      <c r="C818" s="29"/>
      <c r="D818" s="30"/>
      <c r="E818" s="30"/>
      <c r="F818" s="30"/>
      <c r="G818" s="30"/>
      <c r="H818" s="30"/>
      <c r="I818" s="25"/>
      <c r="J818" s="25"/>
      <c r="K818" s="41"/>
      <c r="L818" s="25"/>
      <c r="M818" s="41"/>
    </row>
    <row r="819" spans="2:13" ht="15" customHeight="1" x14ac:dyDescent="0.2">
      <c r="B819" s="29"/>
      <c r="C819" s="29"/>
      <c r="D819" s="30"/>
      <c r="E819" s="30"/>
      <c r="F819" s="30"/>
      <c r="G819" s="30"/>
      <c r="H819" s="30"/>
      <c r="I819" s="25"/>
      <c r="J819" s="25"/>
      <c r="K819" s="41"/>
      <c r="L819" s="25"/>
      <c r="M819" s="41"/>
    </row>
    <row r="820" spans="2:13" ht="15" customHeight="1" x14ac:dyDescent="0.2">
      <c r="B820" s="29"/>
      <c r="C820" s="29"/>
      <c r="D820" s="30"/>
      <c r="E820" s="30"/>
      <c r="F820" s="30"/>
      <c r="G820" s="30"/>
      <c r="H820" s="30"/>
      <c r="I820" s="25"/>
      <c r="J820" s="25"/>
      <c r="K820" s="41"/>
      <c r="L820" s="25"/>
      <c r="M820" s="41"/>
    </row>
    <row r="821" spans="2:13" ht="15" customHeight="1" x14ac:dyDescent="0.2">
      <c r="B821" s="29"/>
      <c r="C821" s="29"/>
      <c r="D821" s="30"/>
      <c r="E821" s="30"/>
      <c r="F821" s="30"/>
      <c r="G821" s="30"/>
      <c r="H821" s="30"/>
      <c r="I821" s="25"/>
      <c r="J821" s="25"/>
      <c r="K821" s="41"/>
      <c r="L821" s="25"/>
      <c r="M821" s="41"/>
    </row>
    <row r="822" spans="2:13" ht="15" customHeight="1" x14ac:dyDescent="0.2">
      <c r="B822" s="29"/>
      <c r="C822" s="29"/>
      <c r="D822" s="30"/>
      <c r="E822" s="30"/>
      <c r="F822" s="30"/>
      <c r="G822" s="30"/>
      <c r="H822" s="30"/>
      <c r="I822" s="25"/>
      <c r="J822" s="25"/>
      <c r="K822" s="41"/>
      <c r="L822" s="25"/>
      <c r="M822" s="41"/>
    </row>
    <row r="823" spans="2:13" ht="15" customHeight="1" x14ac:dyDescent="0.2">
      <c r="B823" s="29"/>
      <c r="C823" s="29"/>
      <c r="D823" s="30"/>
      <c r="E823" s="30"/>
      <c r="F823" s="30"/>
      <c r="G823" s="30"/>
      <c r="H823" s="30"/>
      <c r="I823" s="25"/>
      <c r="J823" s="25"/>
      <c r="K823" s="41"/>
      <c r="L823" s="25"/>
      <c r="M823" s="41"/>
    </row>
    <row r="824" spans="2:13" ht="15" customHeight="1" x14ac:dyDescent="0.2">
      <c r="B824" s="29"/>
      <c r="C824" s="29"/>
      <c r="D824" s="30"/>
      <c r="E824" s="30"/>
      <c r="F824" s="30"/>
      <c r="G824" s="30"/>
      <c r="H824" s="30"/>
      <c r="I824" s="25"/>
      <c r="J824" s="25"/>
      <c r="K824" s="41"/>
      <c r="L824" s="25"/>
      <c r="M824" s="41"/>
    </row>
    <row r="825" spans="2:13" ht="15" customHeight="1" x14ac:dyDescent="0.2">
      <c r="B825" s="29"/>
      <c r="C825" s="29"/>
      <c r="D825" s="30"/>
      <c r="E825" s="30"/>
      <c r="F825" s="30"/>
      <c r="G825" s="30"/>
      <c r="H825" s="30"/>
      <c r="I825" s="25"/>
      <c r="J825" s="25"/>
      <c r="K825" s="41"/>
      <c r="L825" s="25"/>
      <c r="M825" s="41"/>
    </row>
    <row r="826" spans="2:13" ht="15" customHeight="1" x14ac:dyDescent="0.2">
      <c r="B826" s="29"/>
      <c r="C826" s="29"/>
      <c r="D826" s="30"/>
      <c r="E826" s="30"/>
      <c r="F826" s="30"/>
      <c r="G826" s="30"/>
      <c r="H826" s="30"/>
      <c r="I826" s="25"/>
      <c r="J826" s="25"/>
      <c r="K826" s="41"/>
      <c r="L826" s="25"/>
      <c r="M826" s="41"/>
    </row>
    <row r="827" spans="2:13" ht="15" customHeight="1" x14ac:dyDescent="0.2">
      <c r="B827" s="29"/>
      <c r="C827" s="29"/>
      <c r="D827" s="30"/>
      <c r="E827" s="30"/>
      <c r="F827" s="30"/>
      <c r="G827" s="30"/>
      <c r="H827" s="30"/>
      <c r="I827" s="25"/>
      <c r="J827" s="25"/>
      <c r="K827" s="41"/>
      <c r="L827" s="25"/>
      <c r="M827" s="41"/>
    </row>
    <row r="828" spans="2:13" ht="15" customHeight="1" x14ac:dyDescent="0.2">
      <c r="B828" s="29"/>
      <c r="C828" s="29"/>
      <c r="D828" s="30"/>
      <c r="E828" s="30"/>
      <c r="F828" s="30"/>
      <c r="G828" s="30"/>
      <c r="H828" s="30"/>
      <c r="I828" s="25"/>
      <c r="J828" s="25"/>
      <c r="K828" s="41"/>
      <c r="L828" s="25"/>
      <c r="M828" s="41"/>
    </row>
    <row r="829" spans="2:13" ht="15" customHeight="1" x14ac:dyDescent="0.2">
      <c r="B829" s="29"/>
      <c r="C829" s="29"/>
      <c r="D829" s="30"/>
      <c r="E829" s="30"/>
      <c r="F829" s="30"/>
      <c r="G829" s="30"/>
      <c r="H829" s="30"/>
      <c r="I829" s="25"/>
      <c r="J829" s="25"/>
      <c r="K829" s="41"/>
      <c r="L829" s="25"/>
      <c r="M829" s="41"/>
    </row>
    <row r="830" spans="2:13" ht="15" customHeight="1" x14ac:dyDescent="0.2">
      <c r="B830" s="29"/>
      <c r="C830" s="29"/>
      <c r="D830" s="30"/>
      <c r="E830" s="30"/>
      <c r="F830" s="30"/>
      <c r="G830" s="30"/>
      <c r="H830" s="30"/>
      <c r="I830" s="25"/>
      <c r="J830" s="25"/>
      <c r="K830" s="41"/>
      <c r="L830" s="25"/>
      <c r="M830" s="41"/>
    </row>
    <row r="831" spans="2:13" ht="15" customHeight="1" x14ac:dyDescent="0.2">
      <c r="B831" s="29"/>
      <c r="C831" s="29"/>
      <c r="D831" s="30"/>
      <c r="E831" s="30"/>
      <c r="F831" s="30"/>
      <c r="G831" s="30"/>
      <c r="H831" s="30"/>
      <c r="I831" s="25"/>
      <c r="J831" s="25"/>
      <c r="K831" s="41"/>
      <c r="L831" s="25"/>
      <c r="M831" s="41"/>
    </row>
    <row r="832" spans="2:13" ht="15" customHeight="1" x14ac:dyDescent="0.2">
      <c r="B832" s="29"/>
      <c r="C832" s="29"/>
      <c r="D832" s="30"/>
      <c r="E832" s="30"/>
      <c r="F832" s="30"/>
      <c r="G832" s="30"/>
      <c r="H832" s="30"/>
      <c r="I832" s="25"/>
      <c r="J832" s="25"/>
      <c r="K832" s="41"/>
      <c r="L832" s="25"/>
      <c r="M832" s="41"/>
    </row>
    <row r="833" spans="2:13" ht="15" customHeight="1" x14ac:dyDescent="0.2">
      <c r="B833" s="29"/>
      <c r="C833" s="29"/>
      <c r="D833" s="30"/>
      <c r="E833" s="30"/>
      <c r="F833" s="30"/>
      <c r="G833" s="30"/>
      <c r="H833" s="30"/>
      <c r="I833" s="25"/>
      <c r="J833" s="25"/>
      <c r="K833" s="41"/>
      <c r="L833" s="25"/>
      <c r="M833" s="41"/>
    </row>
    <row r="834" spans="2:13" ht="15" customHeight="1" x14ac:dyDescent="0.2">
      <c r="B834" s="29"/>
      <c r="C834" s="29"/>
      <c r="D834" s="30"/>
      <c r="E834" s="30"/>
      <c r="F834" s="30"/>
      <c r="G834" s="30"/>
      <c r="H834" s="30"/>
      <c r="I834" s="25"/>
      <c r="J834" s="25"/>
      <c r="K834" s="41"/>
      <c r="L834" s="25"/>
      <c r="M834" s="41"/>
    </row>
    <row r="835" spans="2:13" ht="15" customHeight="1" x14ac:dyDescent="0.2">
      <c r="B835" s="29"/>
      <c r="C835" s="29"/>
      <c r="D835" s="30"/>
      <c r="E835" s="30"/>
      <c r="F835" s="30"/>
      <c r="G835" s="30"/>
      <c r="H835" s="30"/>
      <c r="I835" s="25"/>
      <c r="J835" s="25"/>
      <c r="K835" s="41"/>
      <c r="L835" s="25"/>
      <c r="M835" s="41"/>
    </row>
    <row r="836" spans="2:13" ht="15" customHeight="1" x14ac:dyDescent="0.2">
      <c r="B836" s="29"/>
      <c r="C836" s="29"/>
      <c r="D836" s="30"/>
      <c r="E836" s="30"/>
      <c r="F836" s="30"/>
      <c r="G836" s="30"/>
      <c r="H836" s="30"/>
      <c r="I836" s="25"/>
      <c r="J836" s="25"/>
      <c r="K836" s="41"/>
      <c r="L836" s="25"/>
      <c r="M836" s="41"/>
    </row>
    <row r="837" spans="2:13" ht="15" customHeight="1" x14ac:dyDescent="0.2">
      <c r="B837" s="29"/>
      <c r="C837" s="29"/>
      <c r="D837" s="30"/>
      <c r="E837" s="30"/>
      <c r="F837" s="30"/>
      <c r="G837" s="30"/>
      <c r="H837" s="30"/>
      <c r="I837" s="25"/>
      <c r="J837" s="25"/>
      <c r="K837" s="41"/>
      <c r="L837" s="25"/>
      <c r="M837" s="41"/>
    </row>
    <row r="838" spans="2:13" ht="15" customHeight="1" x14ac:dyDescent="0.2">
      <c r="B838" s="29"/>
      <c r="C838" s="29"/>
      <c r="D838" s="30"/>
      <c r="E838" s="30"/>
      <c r="F838" s="30"/>
      <c r="G838" s="30"/>
      <c r="H838" s="30"/>
      <c r="I838" s="25"/>
      <c r="J838" s="25"/>
      <c r="K838" s="41"/>
      <c r="L838" s="25"/>
      <c r="M838" s="41"/>
    </row>
    <row r="839" spans="2:13" ht="15" customHeight="1" x14ac:dyDescent="0.2">
      <c r="B839" s="29"/>
      <c r="C839" s="29"/>
      <c r="D839" s="30"/>
      <c r="E839" s="30"/>
      <c r="F839" s="30"/>
      <c r="G839" s="30"/>
      <c r="H839" s="30"/>
      <c r="I839" s="25"/>
      <c r="J839" s="25"/>
      <c r="K839" s="41"/>
      <c r="L839" s="25"/>
      <c r="M839" s="41"/>
    </row>
    <row r="840" spans="2:13" ht="15" customHeight="1" x14ac:dyDescent="0.2">
      <c r="B840" s="29"/>
      <c r="C840" s="29"/>
      <c r="D840" s="30"/>
      <c r="E840" s="30"/>
      <c r="F840" s="30"/>
      <c r="G840" s="30"/>
      <c r="H840" s="30"/>
      <c r="I840" s="25"/>
      <c r="J840" s="25"/>
      <c r="K840" s="41"/>
      <c r="L840" s="25"/>
      <c r="M840" s="41"/>
    </row>
    <row r="841" spans="2:13" ht="15" customHeight="1" x14ac:dyDescent="0.2">
      <c r="B841" s="29"/>
      <c r="C841" s="29"/>
      <c r="D841" s="30"/>
      <c r="E841" s="30"/>
      <c r="F841" s="30"/>
      <c r="G841" s="30"/>
      <c r="H841" s="30"/>
      <c r="I841" s="25"/>
      <c r="J841" s="25"/>
      <c r="K841" s="41"/>
      <c r="L841" s="25"/>
      <c r="M841" s="41"/>
    </row>
    <row r="842" spans="2:13" ht="15" customHeight="1" x14ac:dyDescent="0.2">
      <c r="B842" s="29"/>
      <c r="C842" s="29"/>
      <c r="D842" s="30"/>
      <c r="E842" s="30"/>
      <c r="F842" s="30"/>
      <c r="G842" s="30"/>
      <c r="H842" s="30"/>
      <c r="I842" s="25"/>
      <c r="J842" s="25"/>
      <c r="K842" s="41"/>
      <c r="L842" s="25"/>
      <c r="M842" s="41"/>
    </row>
    <row r="843" spans="2:13" ht="15" customHeight="1" x14ac:dyDescent="0.2">
      <c r="B843" s="29"/>
      <c r="C843" s="29"/>
      <c r="D843" s="30"/>
      <c r="E843" s="30"/>
      <c r="F843" s="30"/>
      <c r="G843" s="30"/>
      <c r="H843" s="30"/>
      <c r="I843" s="25"/>
      <c r="J843" s="25"/>
      <c r="K843" s="41"/>
      <c r="L843" s="25"/>
      <c r="M843" s="41"/>
    </row>
    <row r="844" spans="2:13" ht="15" customHeight="1" x14ac:dyDescent="0.2">
      <c r="B844" s="29"/>
      <c r="C844" s="29"/>
      <c r="D844" s="30"/>
      <c r="E844" s="30"/>
      <c r="F844" s="30"/>
      <c r="G844" s="30"/>
      <c r="H844" s="30"/>
      <c r="I844" s="25"/>
      <c r="J844" s="25"/>
      <c r="K844" s="41"/>
      <c r="L844" s="25"/>
      <c r="M844" s="41"/>
    </row>
    <row r="845" spans="2:13" ht="15" customHeight="1" x14ac:dyDescent="0.2">
      <c r="B845" s="29"/>
      <c r="C845" s="29"/>
      <c r="D845" s="30"/>
      <c r="E845" s="30"/>
      <c r="F845" s="30"/>
      <c r="G845" s="30"/>
      <c r="H845" s="30"/>
      <c r="I845" s="25"/>
      <c r="J845" s="25"/>
      <c r="K845" s="41"/>
      <c r="L845" s="25"/>
      <c r="M845" s="41"/>
    </row>
    <row r="846" spans="2:13" ht="15" customHeight="1" x14ac:dyDescent="0.2">
      <c r="B846" s="29"/>
      <c r="C846" s="29"/>
      <c r="D846" s="30"/>
      <c r="E846" s="30"/>
      <c r="F846" s="30"/>
      <c r="G846" s="30"/>
      <c r="H846" s="30"/>
      <c r="I846" s="25"/>
      <c r="J846" s="25"/>
      <c r="K846" s="41"/>
      <c r="L846" s="25"/>
      <c r="M846" s="41"/>
    </row>
    <row r="847" spans="2:13" ht="15" customHeight="1" x14ac:dyDescent="0.2">
      <c r="B847" s="29"/>
      <c r="C847" s="29"/>
      <c r="D847" s="30"/>
      <c r="E847" s="30"/>
      <c r="F847" s="30"/>
      <c r="G847" s="30"/>
      <c r="H847" s="30"/>
      <c r="I847" s="25"/>
      <c r="J847" s="25"/>
      <c r="K847" s="41"/>
      <c r="L847" s="25"/>
      <c r="M847" s="41"/>
    </row>
    <row r="848" spans="2:13" ht="15" customHeight="1" x14ac:dyDescent="0.2">
      <c r="B848" s="29"/>
      <c r="C848" s="29"/>
      <c r="D848" s="30"/>
      <c r="E848" s="30"/>
      <c r="F848" s="30"/>
      <c r="G848" s="30"/>
      <c r="H848" s="30"/>
      <c r="I848" s="25"/>
      <c r="J848" s="25"/>
      <c r="K848" s="41"/>
      <c r="L848" s="25"/>
      <c r="M848" s="41"/>
    </row>
    <row r="849" spans="2:13" ht="15" customHeight="1" x14ac:dyDescent="0.2">
      <c r="B849" s="29"/>
      <c r="C849" s="29"/>
      <c r="D849" s="30"/>
      <c r="E849" s="30"/>
      <c r="F849" s="30"/>
      <c r="G849" s="30"/>
      <c r="H849" s="30"/>
      <c r="I849" s="25"/>
      <c r="J849" s="25"/>
      <c r="K849" s="41"/>
      <c r="L849" s="25"/>
      <c r="M849" s="41"/>
    </row>
    <row r="850" spans="2:13" ht="15" customHeight="1" x14ac:dyDescent="0.2">
      <c r="B850" s="29"/>
      <c r="C850" s="29"/>
      <c r="D850" s="30"/>
      <c r="E850" s="30"/>
      <c r="F850" s="30"/>
      <c r="G850" s="30"/>
      <c r="H850" s="30"/>
      <c r="I850" s="25"/>
      <c r="J850" s="25"/>
      <c r="K850" s="41"/>
      <c r="L850" s="25"/>
      <c r="M850" s="41"/>
    </row>
    <row r="851" spans="2:13" ht="15" customHeight="1" x14ac:dyDescent="0.2">
      <c r="B851" s="29"/>
      <c r="C851" s="29"/>
      <c r="D851" s="30"/>
      <c r="E851" s="30"/>
      <c r="F851" s="30"/>
      <c r="G851" s="30"/>
      <c r="H851" s="30"/>
      <c r="I851" s="25"/>
      <c r="J851" s="25"/>
      <c r="K851" s="41"/>
      <c r="L851" s="25"/>
      <c r="M851" s="41"/>
    </row>
    <row r="852" spans="2:13" ht="15" customHeight="1" x14ac:dyDescent="0.2">
      <c r="B852" s="29"/>
      <c r="C852" s="29"/>
      <c r="D852" s="30"/>
      <c r="E852" s="30"/>
      <c r="F852" s="30"/>
      <c r="G852" s="30"/>
      <c r="H852" s="30"/>
      <c r="I852" s="25"/>
      <c r="J852" s="25"/>
      <c r="K852" s="41"/>
      <c r="L852" s="25"/>
      <c r="M852" s="41"/>
    </row>
    <row r="853" spans="2:13" ht="15" customHeight="1" x14ac:dyDescent="0.2">
      <c r="B853" s="29"/>
      <c r="C853" s="29"/>
      <c r="D853" s="30"/>
      <c r="E853" s="30"/>
      <c r="F853" s="30"/>
      <c r="G853" s="30"/>
      <c r="H853" s="30"/>
      <c r="I853" s="25"/>
      <c r="J853" s="25"/>
      <c r="K853" s="41"/>
      <c r="L853" s="25"/>
      <c r="M853" s="41"/>
    </row>
    <row r="854" spans="2:13" ht="15" customHeight="1" x14ac:dyDescent="0.2">
      <c r="B854" s="29"/>
      <c r="C854" s="29"/>
      <c r="D854" s="30"/>
      <c r="E854" s="30"/>
      <c r="F854" s="30"/>
      <c r="G854" s="30"/>
      <c r="H854" s="30"/>
      <c r="I854" s="25"/>
      <c r="J854" s="25"/>
      <c r="K854" s="41"/>
      <c r="L854" s="25"/>
      <c r="M854" s="41"/>
    </row>
    <row r="855" spans="2:13" ht="15" customHeight="1" x14ac:dyDescent="0.2">
      <c r="B855" s="29"/>
      <c r="C855" s="29"/>
      <c r="D855" s="30"/>
      <c r="E855" s="30"/>
      <c r="F855" s="30"/>
      <c r="G855" s="30"/>
      <c r="H855" s="30"/>
      <c r="I855" s="25"/>
      <c r="J855" s="25"/>
      <c r="K855" s="41"/>
      <c r="L855" s="25"/>
      <c r="M855" s="41"/>
    </row>
    <row r="856" spans="2:13" ht="15" customHeight="1" x14ac:dyDescent="0.2">
      <c r="B856" s="29"/>
      <c r="C856" s="29"/>
      <c r="D856" s="30"/>
      <c r="E856" s="30"/>
      <c r="F856" s="30"/>
      <c r="G856" s="30"/>
      <c r="H856" s="30"/>
      <c r="I856" s="25"/>
      <c r="J856" s="25"/>
      <c r="K856" s="41"/>
      <c r="L856" s="25"/>
      <c r="M856" s="41"/>
    </row>
    <row r="857" spans="2:13" ht="15" customHeight="1" x14ac:dyDescent="0.2">
      <c r="B857" s="29"/>
      <c r="C857" s="29"/>
      <c r="D857" s="30"/>
      <c r="E857" s="30"/>
      <c r="F857" s="30"/>
      <c r="G857" s="30"/>
      <c r="H857" s="30"/>
      <c r="I857" s="25"/>
      <c r="J857" s="25"/>
      <c r="K857" s="41"/>
      <c r="L857" s="25"/>
      <c r="M857" s="41"/>
    </row>
    <row r="858" spans="2:13" ht="15" customHeight="1" x14ac:dyDescent="0.2">
      <c r="B858" s="29"/>
      <c r="C858" s="29"/>
      <c r="D858" s="30"/>
      <c r="E858" s="30"/>
      <c r="F858" s="30"/>
      <c r="G858" s="30"/>
      <c r="H858" s="30"/>
      <c r="I858" s="25"/>
      <c r="J858" s="25"/>
      <c r="K858" s="41"/>
      <c r="L858" s="25"/>
      <c r="M858" s="41"/>
    </row>
    <row r="859" spans="2:13" ht="15" customHeight="1" x14ac:dyDescent="0.2">
      <c r="B859" s="29"/>
      <c r="C859" s="29"/>
      <c r="D859" s="30"/>
      <c r="E859" s="30"/>
      <c r="F859" s="30"/>
      <c r="G859" s="30"/>
      <c r="H859" s="30"/>
      <c r="I859" s="25"/>
      <c r="J859" s="25"/>
      <c r="K859" s="41"/>
      <c r="L859" s="25"/>
      <c r="M859" s="41"/>
    </row>
    <row r="860" spans="2:13" ht="15" customHeight="1" x14ac:dyDescent="0.2">
      <c r="B860" s="29"/>
      <c r="C860" s="29"/>
      <c r="D860" s="30"/>
      <c r="E860" s="30"/>
      <c r="F860" s="30"/>
      <c r="G860" s="30"/>
      <c r="H860" s="30"/>
      <c r="I860" s="25"/>
      <c r="J860" s="25"/>
      <c r="K860" s="41"/>
      <c r="L860" s="25"/>
      <c r="M860" s="41"/>
    </row>
    <row r="861" spans="2:13" ht="15" customHeight="1" x14ac:dyDescent="0.2">
      <c r="B861" s="29"/>
      <c r="C861" s="29"/>
      <c r="D861" s="30"/>
      <c r="E861" s="30"/>
      <c r="F861" s="30"/>
      <c r="G861" s="30"/>
      <c r="H861" s="30"/>
      <c r="I861" s="25"/>
      <c r="J861" s="25"/>
      <c r="K861" s="41"/>
      <c r="L861" s="25"/>
      <c r="M861" s="41"/>
    </row>
    <row r="862" spans="2:13" ht="15" customHeight="1" x14ac:dyDescent="0.2">
      <c r="B862" s="29"/>
      <c r="C862" s="29"/>
      <c r="D862" s="30"/>
      <c r="E862" s="30"/>
      <c r="F862" s="30"/>
      <c r="G862" s="30"/>
      <c r="H862" s="30"/>
      <c r="I862" s="25"/>
      <c r="J862" s="25"/>
      <c r="K862" s="41"/>
      <c r="L862" s="25"/>
      <c r="M862" s="41"/>
    </row>
    <row r="863" spans="2:13" ht="15" customHeight="1" x14ac:dyDescent="0.2">
      <c r="B863" s="29"/>
      <c r="C863" s="29"/>
      <c r="D863" s="30"/>
      <c r="E863" s="30"/>
      <c r="F863" s="30"/>
      <c r="G863" s="30"/>
      <c r="H863" s="30"/>
      <c r="I863" s="25"/>
      <c r="J863" s="25"/>
      <c r="K863" s="41"/>
      <c r="L863" s="25"/>
      <c r="M863" s="41"/>
    </row>
    <row r="864" spans="2:13" ht="15" customHeight="1" x14ac:dyDescent="0.2">
      <c r="B864" s="29"/>
      <c r="C864" s="29"/>
      <c r="D864" s="30"/>
      <c r="E864" s="30"/>
      <c r="F864" s="30"/>
      <c r="G864" s="30"/>
      <c r="H864" s="30"/>
      <c r="I864" s="25"/>
      <c r="J864" s="25"/>
      <c r="K864" s="41"/>
      <c r="L864" s="25"/>
      <c r="M864" s="41"/>
    </row>
    <row r="865" spans="2:13" ht="15" customHeight="1" x14ac:dyDescent="0.2">
      <c r="B865" s="29"/>
      <c r="C865" s="29"/>
      <c r="D865" s="30"/>
      <c r="E865" s="30"/>
      <c r="F865" s="30"/>
      <c r="G865" s="30"/>
      <c r="H865" s="30"/>
      <c r="I865" s="25"/>
      <c r="J865" s="25"/>
      <c r="K865" s="41"/>
      <c r="L865" s="25"/>
      <c r="M865" s="41"/>
    </row>
    <row r="866" spans="2:13" ht="15" customHeight="1" x14ac:dyDescent="0.2">
      <c r="B866" s="29"/>
      <c r="C866" s="29"/>
      <c r="D866" s="30"/>
      <c r="E866" s="30"/>
      <c r="F866" s="30"/>
      <c r="G866" s="30"/>
      <c r="H866" s="30"/>
      <c r="I866" s="25"/>
      <c r="J866" s="25"/>
      <c r="K866" s="41"/>
      <c r="L866" s="25"/>
      <c r="M866" s="41"/>
    </row>
    <row r="867" spans="2:13" ht="15" customHeight="1" x14ac:dyDescent="0.2">
      <c r="B867" s="29"/>
      <c r="C867" s="29"/>
      <c r="D867" s="30"/>
      <c r="E867" s="30"/>
      <c r="F867" s="30"/>
      <c r="G867" s="30"/>
      <c r="H867" s="30"/>
      <c r="I867" s="25"/>
      <c r="J867" s="25"/>
      <c r="K867" s="41"/>
      <c r="L867" s="25"/>
      <c r="M867" s="41"/>
    </row>
    <row r="868" spans="2:13" ht="15" customHeight="1" x14ac:dyDescent="0.2">
      <c r="B868" s="29"/>
      <c r="C868" s="29"/>
      <c r="D868" s="30"/>
      <c r="E868" s="30"/>
      <c r="F868" s="30"/>
      <c r="G868" s="30"/>
      <c r="H868" s="30"/>
      <c r="I868" s="25"/>
      <c r="J868" s="25"/>
      <c r="K868" s="41"/>
      <c r="L868" s="25"/>
      <c r="M868" s="41"/>
    </row>
    <row r="869" spans="2:13" ht="15" customHeight="1" x14ac:dyDescent="0.2">
      <c r="B869" s="29"/>
      <c r="C869" s="29"/>
      <c r="D869" s="30"/>
      <c r="E869" s="30"/>
      <c r="F869" s="30"/>
      <c r="G869" s="30"/>
      <c r="H869" s="30"/>
      <c r="I869" s="25"/>
      <c r="J869" s="25"/>
      <c r="K869" s="41"/>
      <c r="L869" s="25"/>
      <c r="M869" s="41"/>
    </row>
    <row r="870" spans="2:13" ht="15" customHeight="1" x14ac:dyDescent="0.2">
      <c r="B870" s="29"/>
      <c r="C870" s="29"/>
      <c r="D870" s="30"/>
      <c r="E870" s="30"/>
      <c r="F870" s="30"/>
      <c r="G870" s="30"/>
      <c r="H870" s="30"/>
      <c r="I870" s="25"/>
      <c r="J870" s="25"/>
      <c r="K870" s="41"/>
      <c r="L870" s="25"/>
      <c r="M870" s="41"/>
    </row>
    <row r="871" spans="2:13" ht="15" customHeight="1" x14ac:dyDescent="0.2">
      <c r="B871" s="29"/>
      <c r="C871" s="29"/>
      <c r="D871" s="30"/>
      <c r="E871" s="30"/>
      <c r="F871" s="30"/>
      <c r="G871" s="30"/>
      <c r="H871" s="30"/>
      <c r="I871" s="25"/>
      <c r="J871" s="25"/>
      <c r="K871" s="41"/>
      <c r="L871" s="25"/>
      <c r="M871" s="41"/>
    </row>
    <row r="872" spans="2:13" ht="15" customHeight="1" x14ac:dyDescent="0.2">
      <c r="B872" s="29"/>
      <c r="C872" s="29"/>
      <c r="D872" s="30"/>
      <c r="E872" s="30"/>
      <c r="F872" s="30"/>
      <c r="G872" s="30"/>
      <c r="H872" s="30"/>
      <c r="I872" s="25"/>
      <c r="J872" s="25"/>
      <c r="K872" s="41"/>
      <c r="L872" s="25"/>
      <c r="M872" s="41"/>
    </row>
    <row r="873" spans="2:13" ht="15" customHeight="1" x14ac:dyDescent="0.2">
      <c r="B873" s="29"/>
      <c r="C873" s="29"/>
      <c r="D873" s="30"/>
      <c r="E873" s="30"/>
      <c r="F873" s="30"/>
      <c r="G873" s="30"/>
      <c r="H873" s="30"/>
      <c r="I873" s="25"/>
      <c r="J873" s="25"/>
      <c r="K873" s="41"/>
      <c r="L873" s="25"/>
      <c r="M873" s="41"/>
    </row>
    <row r="874" spans="2:13" ht="15" customHeight="1" x14ac:dyDescent="0.2">
      <c r="B874" s="29"/>
      <c r="C874" s="29"/>
      <c r="D874" s="30"/>
      <c r="E874" s="30"/>
      <c r="F874" s="30"/>
      <c r="G874" s="30"/>
      <c r="H874" s="30"/>
      <c r="I874" s="25"/>
      <c r="J874" s="25"/>
      <c r="K874" s="41"/>
      <c r="L874" s="25"/>
      <c r="M874" s="41"/>
    </row>
    <row r="875" spans="2:13" ht="15" customHeight="1" x14ac:dyDescent="0.2">
      <c r="B875" s="29"/>
      <c r="C875" s="29"/>
      <c r="D875" s="30"/>
      <c r="E875" s="30"/>
      <c r="F875" s="30"/>
      <c r="G875" s="30"/>
      <c r="H875" s="30"/>
      <c r="I875" s="25"/>
      <c r="J875" s="25"/>
      <c r="K875" s="41"/>
      <c r="L875" s="25"/>
      <c r="M875" s="41"/>
    </row>
    <row r="876" spans="2:13" ht="15" customHeight="1" x14ac:dyDescent="0.2">
      <c r="B876" s="29"/>
      <c r="C876" s="29"/>
      <c r="D876" s="30"/>
      <c r="E876" s="30"/>
      <c r="F876" s="30"/>
      <c r="G876" s="30"/>
      <c r="H876" s="30"/>
      <c r="I876" s="25"/>
      <c r="J876" s="25"/>
      <c r="K876" s="41"/>
      <c r="L876" s="25"/>
      <c r="M876" s="41"/>
    </row>
    <row r="877" spans="2:13" ht="15" customHeight="1" x14ac:dyDescent="0.2">
      <c r="B877" s="29"/>
      <c r="C877" s="29"/>
      <c r="D877" s="30"/>
      <c r="E877" s="30"/>
      <c r="F877" s="30"/>
      <c r="G877" s="30"/>
      <c r="H877" s="30"/>
      <c r="I877" s="25"/>
      <c r="J877" s="25"/>
      <c r="K877" s="41"/>
      <c r="L877" s="25"/>
      <c r="M877" s="41"/>
    </row>
    <row r="878" spans="2:13" ht="15" customHeight="1" x14ac:dyDescent="0.2">
      <c r="B878" s="29"/>
      <c r="C878" s="29"/>
      <c r="D878" s="30"/>
      <c r="E878" s="30"/>
      <c r="F878" s="30"/>
      <c r="G878" s="30"/>
      <c r="H878" s="30"/>
      <c r="I878" s="25"/>
      <c r="J878" s="25"/>
      <c r="K878" s="41"/>
      <c r="L878" s="25"/>
      <c r="M878" s="41"/>
    </row>
    <row r="879" spans="2:13" ht="15" customHeight="1" x14ac:dyDescent="0.2">
      <c r="B879" s="29"/>
      <c r="C879" s="29"/>
      <c r="D879" s="30"/>
      <c r="E879" s="30"/>
      <c r="F879" s="30"/>
      <c r="G879" s="30"/>
      <c r="H879" s="30"/>
      <c r="I879" s="25"/>
      <c r="J879" s="25"/>
      <c r="K879" s="41"/>
      <c r="L879" s="25"/>
      <c r="M879" s="41"/>
    </row>
    <row r="880" spans="2:13" ht="15" customHeight="1" x14ac:dyDescent="0.2">
      <c r="B880" s="29"/>
      <c r="C880" s="29"/>
      <c r="D880" s="30"/>
      <c r="E880" s="30"/>
      <c r="F880" s="30"/>
      <c r="G880" s="30"/>
      <c r="H880" s="30"/>
      <c r="I880" s="25"/>
      <c r="J880" s="25"/>
      <c r="K880" s="41"/>
      <c r="L880" s="25"/>
      <c r="M880" s="41"/>
    </row>
    <row r="881" spans="2:13" ht="15" customHeight="1" x14ac:dyDescent="0.2">
      <c r="B881" s="29"/>
      <c r="C881" s="29"/>
      <c r="D881" s="30"/>
      <c r="E881" s="30"/>
      <c r="F881" s="30"/>
      <c r="G881" s="30"/>
      <c r="H881" s="30"/>
      <c r="I881" s="25"/>
      <c r="J881" s="25"/>
      <c r="K881" s="41"/>
      <c r="L881" s="25"/>
      <c r="M881" s="41"/>
    </row>
    <row r="882" spans="2:13" ht="15" customHeight="1" x14ac:dyDescent="0.2">
      <c r="B882" s="29"/>
      <c r="C882" s="29"/>
      <c r="D882" s="30"/>
      <c r="E882" s="30"/>
      <c r="F882" s="30"/>
      <c r="G882" s="30"/>
      <c r="H882" s="30"/>
      <c r="I882" s="25"/>
      <c r="J882" s="25"/>
      <c r="K882" s="41"/>
      <c r="L882" s="25"/>
      <c r="M882" s="41"/>
    </row>
    <row r="883" spans="2:13" ht="15" customHeight="1" x14ac:dyDescent="0.2">
      <c r="B883" s="29"/>
      <c r="C883" s="29"/>
      <c r="D883" s="30"/>
      <c r="E883" s="30"/>
      <c r="F883" s="30"/>
      <c r="G883" s="30"/>
      <c r="H883" s="30"/>
      <c r="I883" s="25"/>
      <c r="J883" s="25"/>
      <c r="K883" s="41"/>
      <c r="L883" s="25"/>
      <c r="M883" s="41"/>
    </row>
    <row r="884" spans="2:13" ht="15" customHeight="1" x14ac:dyDescent="0.2">
      <c r="B884" s="29"/>
      <c r="C884" s="29"/>
      <c r="D884" s="30"/>
      <c r="E884" s="30"/>
      <c r="F884" s="30"/>
      <c r="G884" s="30"/>
      <c r="H884" s="30"/>
      <c r="I884" s="25"/>
      <c r="J884" s="25"/>
      <c r="K884" s="41"/>
      <c r="L884" s="25"/>
      <c r="M884" s="41"/>
    </row>
    <row r="885" spans="2:13" ht="15" customHeight="1" x14ac:dyDescent="0.2">
      <c r="B885" s="29"/>
      <c r="C885" s="29"/>
      <c r="D885" s="30"/>
      <c r="E885" s="30"/>
      <c r="F885" s="30"/>
      <c r="G885" s="30"/>
      <c r="H885" s="30"/>
      <c r="I885" s="25"/>
      <c r="J885" s="25"/>
      <c r="K885" s="41"/>
      <c r="L885" s="25"/>
      <c r="M885" s="41"/>
    </row>
    <row r="886" spans="2:13" ht="15" customHeight="1" x14ac:dyDescent="0.2">
      <c r="B886" s="29"/>
      <c r="C886" s="29"/>
      <c r="D886" s="30"/>
      <c r="E886" s="30"/>
      <c r="F886" s="30"/>
      <c r="G886" s="30"/>
      <c r="H886" s="30"/>
      <c r="I886" s="25"/>
      <c r="J886" s="25"/>
      <c r="K886" s="41"/>
      <c r="L886" s="25"/>
      <c r="M886" s="41"/>
    </row>
    <row r="887" spans="2:13" ht="15" customHeight="1" x14ac:dyDescent="0.2">
      <c r="B887" s="29"/>
      <c r="C887" s="29"/>
      <c r="D887" s="30"/>
      <c r="E887" s="30"/>
      <c r="F887" s="30"/>
      <c r="G887" s="30"/>
      <c r="H887" s="30"/>
      <c r="I887" s="25"/>
      <c r="J887" s="25"/>
      <c r="K887" s="41"/>
      <c r="L887" s="25"/>
      <c r="M887" s="41"/>
    </row>
    <row r="888" spans="2:13" ht="15" customHeight="1" x14ac:dyDescent="0.2">
      <c r="B888" s="29"/>
      <c r="C888" s="29"/>
      <c r="D888" s="30"/>
      <c r="E888" s="30"/>
      <c r="F888" s="30"/>
      <c r="G888" s="30"/>
      <c r="H888" s="30"/>
      <c r="I888" s="25"/>
      <c r="J888" s="25"/>
      <c r="K888" s="41"/>
      <c r="L888" s="25"/>
      <c r="M888" s="41"/>
    </row>
    <row r="889" spans="2:13" ht="15" customHeight="1" x14ac:dyDescent="0.2">
      <c r="B889" s="29"/>
      <c r="C889" s="29"/>
      <c r="D889" s="30"/>
      <c r="E889" s="30"/>
      <c r="F889" s="30"/>
      <c r="G889" s="30"/>
      <c r="H889" s="30"/>
      <c r="I889" s="25"/>
      <c r="J889" s="25"/>
      <c r="K889" s="41"/>
      <c r="L889" s="25"/>
      <c r="M889" s="41"/>
    </row>
    <row r="890" spans="2:13" ht="15" customHeight="1" x14ac:dyDescent="0.2">
      <c r="B890" s="29"/>
      <c r="C890" s="29"/>
      <c r="D890" s="30"/>
      <c r="E890" s="30"/>
      <c r="F890" s="30"/>
      <c r="G890" s="30"/>
      <c r="H890" s="30"/>
      <c r="I890" s="25"/>
      <c r="J890" s="25"/>
      <c r="K890" s="41"/>
      <c r="L890" s="25"/>
      <c r="M890" s="41"/>
    </row>
    <row r="891" spans="2:13" ht="15" customHeight="1" x14ac:dyDescent="0.2">
      <c r="B891" s="29"/>
      <c r="C891" s="29"/>
      <c r="D891" s="30"/>
      <c r="E891" s="30"/>
      <c r="F891" s="30"/>
      <c r="G891" s="30"/>
      <c r="H891" s="30"/>
      <c r="I891" s="25"/>
      <c r="J891" s="25"/>
      <c r="K891" s="41"/>
      <c r="L891" s="25"/>
      <c r="M891" s="41"/>
    </row>
    <row r="892" spans="2:13" ht="15" customHeight="1" x14ac:dyDescent="0.2">
      <c r="B892" s="29"/>
      <c r="C892" s="29"/>
      <c r="D892" s="30"/>
      <c r="E892" s="30"/>
      <c r="F892" s="30"/>
      <c r="G892" s="30"/>
      <c r="H892" s="30"/>
      <c r="I892" s="25"/>
      <c r="J892" s="25"/>
      <c r="K892" s="41"/>
      <c r="L892" s="25"/>
      <c r="M892" s="41"/>
    </row>
    <row r="893" spans="2:13" ht="15" customHeight="1" x14ac:dyDescent="0.2">
      <c r="B893" s="29"/>
      <c r="C893" s="29"/>
      <c r="D893" s="30"/>
      <c r="E893" s="30"/>
      <c r="F893" s="30"/>
      <c r="G893" s="30"/>
      <c r="H893" s="30"/>
      <c r="I893" s="25"/>
      <c r="J893" s="25"/>
      <c r="K893" s="41"/>
      <c r="L893" s="25"/>
      <c r="M893" s="41"/>
    </row>
    <row r="894" spans="2:13" ht="15" customHeight="1" x14ac:dyDescent="0.2">
      <c r="B894" s="29"/>
      <c r="C894" s="29"/>
      <c r="D894" s="30"/>
      <c r="E894" s="30"/>
      <c r="F894" s="30"/>
      <c r="G894" s="30"/>
      <c r="H894" s="30"/>
      <c r="I894" s="25"/>
      <c r="J894" s="25"/>
      <c r="K894" s="41"/>
      <c r="L894" s="25"/>
      <c r="M894" s="41"/>
    </row>
    <row r="895" spans="2:13" ht="15" customHeight="1" x14ac:dyDescent="0.2">
      <c r="B895" s="29"/>
      <c r="C895" s="29"/>
      <c r="D895" s="30"/>
      <c r="E895" s="30"/>
      <c r="F895" s="30"/>
      <c r="G895" s="30"/>
      <c r="H895" s="30"/>
      <c r="I895" s="25"/>
      <c r="J895" s="25"/>
      <c r="K895" s="41"/>
      <c r="L895" s="25"/>
      <c r="M895" s="41"/>
    </row>
    <row r="896" spans="2:13" ht="15" customHeight="1" x14ac:dyDescent="0.2">
      <c r="B896" s="29"/>
      <c r="C896" s="29"/>
      <c r="D896" s="30"/>
      <c r="E896" s="30"/>
      <c r="F896" s="30"/>
      <c r="G896" s="30"/>
      <c r="H896" s="30"/>
      <c r="I896" s="25"/>
      <c r="J896" s="25"/>
      <c r="K896" s="41"/>
      <c r="L896" s="25"/>
      <c r="M896" s="41"/>
    </row>
    <row r="897" spans="2:13" ht="15" customHeight="1" x14ac:dyDescent="0.2">
      <c r="B897" s="29"/>
      <c r="C897" s="29"/>
      <c r="D897" s="30"/>
      <c r="E897" s="30"/>
      <c r="F897" s="30"/>
      <c r="G897" s="30"/>
      <c r="H897" s="30"/>
      <c r="I897" s="25"/>
      <c r="J897" s="25"/>
      <c r="K897" s="41"/>
      <c r="L897" s="25"/>
      <c r="M897" s="41"/>
    </row>
    <row r="898" spans="2:13" ht="15" customHeight="1" x14ac:dyDescent="0.2">
      <c r="B898" s="29"/>
      <c r="C898" s="29"/>
      <c r="D898" s="30"/>
      <c r="E898" s="30"/>
      <c r="F898" s="30"/>
      <c r="G898" s="30"/>
      <c r="H898" s="30"/>
      <c r="I898" s="25"/>
      <c r="J898" s="25"/>
      <c r="K898" s="41"/>
      <c r="L898" s="25"/>
      <c r="M898" s="41"/>
    </row>
    <row r="899" spans="2:13" ht="15" customHeight="1" x14ac:dyDescent="0.2">
      <c r="B899" s="29"/>
      <c r="C899" s="29"/>
      <c r="D899" s="30"/>
      <c r="E899" s="30"/>
      <c r="F899" s="30"/>
      <c r="G899" s="30"/>
      <c r="H899" s="30"/>
      <c r="I899" s="25"/>
      <c r="J899" s="25"/>
      <c r="K899" s="41"/>
      <c r="L899" s="25"/>
      <c r="M899" s="41"/>
    </row>
    <row r="900" spans="2:13" ht="15" customHeight="1" x14ac:dyDescent="0.2">
      <c r="B900" s="29"/>
      <c r="C900" s="29"/>
      <c r="D900" s="30"/>
      <c r="E900" s="30"/>
      <c r="F900" s="30"/>
      <c r="G900" s="30"/>
      <c r="H900" s="30"/>
      <c r="I900" s="25"/>
      <c r="J900" s="25"/>
      <c r="K900" s="41"/>
      <c r="L900" s="25"/>
      <c r="M900" s="41"/>
    </row>
    <row r="901" spans="2:13" ht="15" customHeight="1" x14ac:dyDescent="0.2">
      <c r="B901" s="29"/>
      <c r="C901" s="29"/>
      <c r="D901" s="30"/>
      <c r="E901" s="30"/>
      <c r="F901" s="30"/>
      <c r="G901" s="30"/>
      <c r="H901" s="30"/>
      <c r="I901" s="25"/>
      <c r="J901" s="25"/>
      <c r="K901" s="41"/>
      <c r="L901" s="25"/>
      <c r="M901" s="41"/>
    </row>
    <row r="902" spans="2:13" ht="15" customHeight="1" x14ac:dyDescent="0.2">
      <c r="B902" s="29"/>
      <c r="C902" s="29"/>
      <c r="D902" s="30"/>
      <c r="E902" s="30"/>
      <c r="F902" s="30"/>
      <c r="G902" s="30"/>
      <c r="H902" s="30"/>
      <c r="I902" s="25"/>
      <c r="J902" s="25"/>
      <c r="K902" s="41"/>
      <c r="L902" s="25"/>
      <c r="M902" s="41"/>
    </row>
    <row r="903" spans="2:13" ht="15" customHeight="1" x14ac:dyDescent="0.2">
      <c r="B903" s="29"/>
      <c r="C903" s="29"/>
      <c r="D903" s="30"/>
      <c r="E903" s="30"/>
      <c r="F903" s="30"/>
      <c r="G903" s="30"/>
      <c r="H903" s="30"/>
      <c r="I903" s="25"/>
      <c r="J903" s="25"/>
      <c r="K903" s="41"/>
      <c r="L903" s="25"/>
      <c r="M903" s="41"/>
    </row>
    <row r="904" spans="2:13" ht="15" customHeight="1" x14ac:dyDescent="0.2">
      <c r="B904" s="29"/>
      <c r="C904" s="29"/>
      <c r="D904" s="30"/>
      <c r="E904" s="30"/>
      <c r="F904" s="30"/>
      <c r="G904" s="30"/>
      <c r="H904" s="30"/>
      <c r="I904" s="25"/>
      <c r="J904" s="25"/>
      <c r="K904" s="41"/>
      <c r="L904" s="25"/>
      <c r="M904" s="41"/>
    </row>
    <row r="905" spans="2:13" ht="15" customHeight="1" x14ac:dyDescent="0.2">
      <c r="B905" s="29"/>
      <c r="C905" s="29"/>
      <c r="D905" s="30"/>
      <c r="E905" s="30"/>
      <c r="F905" s="30"/>
      <c r="G905" s="30"/>
      <c r="H905" s="30"/>
      <c r="I905" s="25"/>
      <c r="J905" s="25"/>
      <c r="K905" s="41"/>
      <c r="L905" s="25"/>
      <c r="M905" s="41"/>
    </row>
    <row r="906" spans="2:13" ht="15" customHeight="1" x14ac:dyDescent="0.2">
      <c r="B906" s="29"/>
      <c r="C906" s="29"/>
      <c r="D906" s="30"/>
      <c r="E906" s="30"/>
      <c r="F906" s="30"/>
      <c r="G906" s="30"/>
      <c r="H906" s="30"/>
      <c r="I906" s="25"/>
      <c r="J906" s="25"/>
      <c r="K906" s="41"/>
      <c r="L906" s="25"/>
      <c r="M906" s="41"/>
    </row>
    <row r="907" spans="2:13" ht="15" customHeight="1" x14ac:dyDescent="0.2">
      <c r="B907" s="29"/>
      <c r="C907" s="29"/>
      <c r="D907" s="30"/>
      <c r="E907" s="30"/>
      <c r="F907" s="30"/>
      <c r="G907" s="30"/>
      <c r="H907" s="30"/>
      <c r="I907" s="25"/>
      <c r="J907" s="25"/>
      <c r="K907" s="41"/>
      <c r="L907" s="25"/>
      <c r="M907" s="41"/>
    </row>
    <row r="908" spans="2:13" ht="15" customHeight="1" x14ac:dyDescent="0.2">
      <c r="B908" s="29"/>
      <c r="C908" s="29"/>
      <c r="D908" s="30"/>
      <c r="E908" s="30"/>
      <c r="F908" s="30"/>
      <c r="G908" s="30"/>
      <c r="H908" s="30"/>
      <c r="I908" s="25"/>
      <c r="J908" s="25"/>
      <c r="K908" s="41"/>
      <c r="L908" s="25"/>
      <c r="M908" s="41"/>
    </row>
    <row r="909" spans="2:13" ht="15" customHeight="1" x14ac:dyDescent="0.2">
      <c r="B909" s="29"/>
      <c r="C909" s="29"/>
      <c r="D909" s="30"/>
      <c r="E909" s="30"/>
      <c r="F909" s="30"/>
      <c r="G909" s="30"/>
      <c r="H909" s="30"/>
      <c r="I909" s="25"/>
      <c r="J909" s="25"/>
      <c r="K909" s="41"/>
      <c r="L909" s="25"/>
      <c r="M909" s="41"/>
    </row>
    <row r="910" spans="2:13" ht="15" customHeight="1" x14ac:dyDescent="0.2">
      <c r="B910" s="29"/>
      <c r="C910" s="29"/>
      <c r="D910" s="30"/>
      <c r="E910" s="30"/>
      <c r="F910" s="30"/>
      <c r="G910" s="30"/>
      <c r="H910" s="30"/>
      <c r="I910" s="25"/>
      <c r="J910" s="25"/>
      <c r="K910" s="41"/>
      <c r="L910" s="25"/>
      <c r="M910" s="41"/>
    </row>
    <row r="911" spans="2:13" ht="15" customHeight="1" x14ac:dyDescent="0.2">
      <c r="B911" s="29"/>
      <c r="C911" s="29"/>
      <c r="D911" s="30"/>
      <c r="E911" s="30"/>
      <c r="F911" s="30"/>
      <c r="G911" s="30"/>
      <c r="H911" s="30"/>
      <c r="I911" s="25"/>
      <c r="J911" s="25"/>
      <c r="K911" s="41"/>
      <c r="L911" s="25"/>
      <c r="M911" s="41"/>
    </row>
    <row r="912" spans="2:13" ht="15" customHeight="1" x14ac:dyDescent="0.2">
      <c r="B912" s="29"/>
      <c r="C912" s="29"/>
      <c r="D912" s="30"/>
      <c r="E912" s="30"/>
      <c r="F912" s="30"/>
      <c r="G912" s="30"/>
      <c r="H912" s="30"/>
      <c r="I912" s="25"/>
      <c r="J912" s="25"/>
      <c r="K912" s="41"/>
      <c r="L912" s="25"/>
      <c r="M912" s="41"/>
    </row>
    <row r="913" spans="2:13" ht="15" customHeight="1" x14ac:dyDescent="0.2">
      <c r="B913" s="29"/>
      <c r="C913" s="29"/>
      <c r="D913" s="30"/>
      <c r="E913" s="30"/>
      <c r="F913" s="30"/>
      <c r="G913" s="30"/>
      <c r="H913" s="30"/>
      <c r="I913" s="25"/>
      <c r="J913" s="25"/>
      <c r="K913" s="41"/>
      <c r="L913" s="25"/>
      <c r="M913" s="41"/>
    </row>
    <row r="914" spans="2:13" ht="15" customHeight="1" x14ac:dyDescent="0.2">
      <c r="B914" s="29"/>
      <c r="C914" s="29"/>
      <c r="D914" s="30"/>
      <c r="E914" s="30"/>
      <c r="F914" s="30"/>
      <c r="G914" s="30"/>
      <c r="H914" s="30"/>
      <c r="I914" s="25"/>
      <c r="J914" s="25"/>
      <c r="K914" s="41"/>
      <c r="L914" s="25"/>
      <c r="M914" s="41"/>
    </row>
    <row r="915" spans="2:13" ht="15" customHeight="1" x14ac:dyDescent="0.2">
      <c r="B915" s="29"/>
      <c r="C915" s="29"/>
      <c r="D915" s="30"/>
      <c r="E915" s="30"/>
      <c r="F915" s="30"/>
      <c r="G915" s="30"/>
      <c r="H915" s="30"/>
      <c r="I915" s="25"/>
      <c r="J915" s="25"/>
      <c r="K915" s="41"/>
      <c r="L915" s="25"/>
      <c r="M915" s="41"/>
    </row>
    <row r="916" spans="2:13" ht="15" customHeight="1" x14ac:dyDescent="0.2">
      <c r="B916" s="29"/>
      <c r="C916" s="29"/>
      <c r="D916" s="30"/>
      <c r="E916" s="30"/>
      <c r="F916" s="30"/>
      <c r="G916" s="30"/>
      <c r="H916" s="30"/>
      <c r="I916" s="25"/>
      <c r="J916" s="25"/>
      <c r="K916" s="41"/>
      <c r="L916" s="25"/>
      <c r="M916" s="41"/>
    </row>
    <row r="917" spans="2:13" ht="15" customHeight="1" x14ac:dyDescent="0.2">
      <c r="B917" s="29"/>
      <c r="C917" s="29"/>
      <c r="D917" s="30"/>
      <c r="E917" s="30"/>
      <c r="F917" s="30"/>
      <c r="G917" s="30"/>
      <c r="H917" s="30"/>
      <c r="I917" s="25"/>
      <c r="J917" s="25"/>
      <c r="K917" s="41"/>
      <c r="L917" s="25"/>
      <c r="M917" s="41"/>
    </row>
    <row r="918" spans="2:13" ht="15" customHeight="1" x14ac:dyDescent="0.2">
      <c r="B918" s="29"/>
      <c r="C918" s="29"/>
      <c r="D918" s="30"/>
      <c r="E918" s="30"/>
      <c r="F918" s="30"/>
      <c r="G918" s="30"/>
      <c r="H918" s="30"/>
      <c r="I918" s="25"/>
      <c r="J918" s="25"/>
      <c r="K918" s="41"/>
      <c r="L918" s="25"/>
      <c r="M918" s="41"/>
    </row>
    <row r="919" spans="2:13" ht="15" customHeight="1" x14ac:dyDescent="0.2">
      <c r="B919" s="29"/>
      <c r="C919" s="29"/>
      <c r="D919" s="30"/>
      <c r="E919" s="30"/>
      <c r="F919" s="30"/>
      <c r="G919" s="30"/>
      <c r="H919" s="30"/>
      <c r="I919" s="25"/>
      <c r="J919" s="25"/>
      <c r="K919" s="41"/>
      <c r="L919" s="25"/>
      <c r="M919" s="41"/>
    </row>
    <row r="920" spans="2:13" ht="15" customHeight="1" x14ac:dyDescent="0.2">
      <c r="B920" s="29"/>
      <c r="C920" s="29"/>
      <c r="D920" s="30"/>
      <c r="E920" s="30"/>
      <c r="F920" s="30"/>
      <c r="G920" s="30"/>
      <c r="H920" s="30"/>
      <c r="I920" s="25"/>
      <c r="J920" s="25"/>
      <c r="K920" s="41"/>
      <c r="L920" s="25"/>
      <c r="M920" s="41"/>
    </row>
    <row r="921" spans="2:13" ht="15" customHeight="1" x14ac:dyDescent="0.2">
      <c r="B921" s="29"/>
      <c r="C921" s="29"/>
      <c r="D921" s="30"/>
      <c r="E921" s="30"/>
      <c r="F921" s="30"/>
      <c r="G921" s="30"/>
      <c r="H921" s="30"/>
      <c r="I921" s="25"/>
      <c r="J921" s="25"/>
      <c r="K921" s="41"/>
      <c r="L921" s="25"/>
      <c r="M921" s="41"/>
    </row>
    <row r="922" spans="2:13" ht="15" customHeight="1" x14ac:dyDescent="0.2">
      <c r="B922" s="29"/>
      <c r="C922" s="29"/>
      <c r="D922" s="30"/>
      <c r="E922" s="30"/>
      <c r="F922" s="30"/>
      <c r="G922" s="30"/>
      <c r="H922" s="30"/>
      <c r="I922" s="25"/>
      <c r="J922" s="25"/>
      <c r="K922" s="41"/>
      <c r="L922" s="25"/>
      <c r="M922" s="41"/>
    </row>
    <row r="923" spans="2:13" ht="15" customHeight="1" x14ac:dyDescent="0.2">
      <c r="B923" s="29"/>
      <c r="C923" s="29"/>
      <c r="D923" s="30"/>
      <c r="E923" s="30"/>
      <c r="F923" s="30"/>
      <c r="G923" s="30"/>
      <c r="H923" s="30"/>
      <c r="I923" s="25"/>
      <c r="J923" s="25"/>
      <c r="K923" s="41"/>
      <c r="L923" s="25"/>
      <c r="M923" s="41"/>
    </row>
    <row r="924" spans="2:13" ht="15" customHeight="1" x14ac:dyDescent="0.2">
      <c r="B924" s="29"/>
      <c r="C924" s="29"/>
      <c r="D924" s="30"/>
      <c r="E924" s="30"/>
      <c r="F924" s="30"/>
      <c r="G924" s="30"/>
      <c r="H924" s="30"/>
      <c r="I924" s="25"/>
      <c r="J924" s="25"/>
      <c r="K924" s="41"/>
      <c r="L924" s="25"/>
      <c r="M924" s="41"/>
    </row>
    <row r="925" spans="2:13" ht="15" customHeight="1" x14ac:dyDescent="0.2">
      <c r="B925" s="29"/>
      <c r="C925" s="29"/>
      <c r="D925" s="30"/>
      <c r="E925" s="30"/>
      <c r="F925" s="30"/>
      <c r="G925" s="30"/>
      <c r="H925" s="30"/>
      <c r="I925" s="25"/>
      <c r="J925" s="25"/>
      <c r="K925" s="41"/>
      <c r="L925" s="25"/>
      <c r="M925" s="41"/>
    </row>
    <row r="926" spans="2:13" ht="15" customHeight="1" x14ac:dyDescent="0.2">
      <c r="B926" s="29"/>
      <c r="C926" s="29"/>
      <c r="D926" s="30"/>
      <c r="E926" s="30"/>
      <c r="F926" s="30"/>
      <c r="G926" s="30"/>
      <c r="H926" s="30"/>
      <c r="I926" s="25"/>
      <c r="J926" s="25"/>
      <c r="K926" s="41"/>
      <c r="L926" s="25"/>
      <c r="M926" s="41"/>
    </row>
    <row r="927" spans="2:13" ht="15" customHeight="1" x14ac:dyDescent="0.2">
      <c r="B927" s="29"/>
      <c r="C927" s="29"/>
      <c r="D927" s="30"/>
      <c r="E927" s="30"/>
      <c r="F927" s="30"/>
      <c r="G927" s="30"/>
      <c r="H927" s="30"/>
      <c r="I927" s="25"/>
      <c r="J927" s="25"/>
      <c r="K927" s="41"/>
      <c r="L927" s="25"/>
      <c r="M927" s="41"/>
    </row>
    <row r="928" spans="2:13" ht="15" customHeight="1" x14ac:dyDescent="0.2">
      <c r="B928" s="29"/>
      <c r="C928" s="29"/>
      <c r="D928" s="30"/>
      <c r="E928" s="30"/>
      <c r="F928" s="30"/>
      <c r="G928" s="30"/>
      <c r="H928" s="30"/>
      <c r="I928" s="25"/>
      <c r="J928" s="25"/>
      <c r="K928" s="41"/>
      <c r="L928" s="25"/>
      <c r="M928" s="41"/>
    </row>
    <row r="929" spans="2:13" ht="15" customHeight="1" x14ac:dyDescent="0.2">
      <c r="B929" s="29"/>
      <c r="C929" s="29"/>
      <c r="D929" s="30"/>
      <c r="E929" s="30"/>
      <c r="F929" s="30"/>
      <c r="G929" s="30"/>
      <c r="H929" s="30"/>
      <c r="I929" s="25"/>
      <c r="J929" s="25"/>
      <c r="K929" s="41"/>
      <c r="L929" s="25"/>
      <c r="M929" s="41"/>
    </row>
    <row r="930" spans="2:13" ht="15" customHeight="1" x14ac:dyDescent="0.2">
      <c r="B930" s="29"/>
      <c r="C930" s="29"/>
      <c r="D930" s="30"/>
      <c r="E930" s="30"/>
      <c r="F930" s="30"/>
      <c r="G930" s="30"/>
      <c r="H930" s="30"/>
      <c r="I930" s="25"/>
      <c r="J930" s="25"/>
      <c r="K930" s="41"/>
      <c r="L930" s="25"/>
      <c r="M930" s="41"/>
    </row>
    <row r="931" spans="2:13" ht="15" customHeight="1" x14ac:dyDescent="0.2">
      <c r="B931" s="29"/>
      <c r="C931" s="29"/>
      <c r="D931" s="30"/>
      <c r="E931" s="30"/>
      <c r="F931" s="30"/>
      <c r="G931" s="30"/>
      <c r="H931" s="30"/>
      <c r="I931" s="25"/>
      <c r="J931" s="25"/>
      <c r="K931" s="41"/>
      <c r="L931" s="25"/>
      <c r="M931" s="41"/>
    </row>
    <row r="932" spans="2:13" ht="15" customHeight="1" x14ac:dyDescent="0.2">
      <c r="B932" s="29"/>
      <c r="C932" s="29"/>
      <c r="D932" s="30"/>
      <c r="E932" s="30"/>
      <c r="F932" s="30"/>
      <c r="G932" s="30"/>
      <c r="H932" s="30"/>
      <c r="I932" s="25"/>
      <c r="J932" s="25"/>
      <c r="K932" s="41"/>
      <c r="L932" s="25"/>
      <c r="M932" s="41"/>
    </row>
    <row r="933" spans="2:13" ht="15" customHeight="1" x14ac:dyDescent="0.2">
      <c r="B933" s="29"/>
      <c r="C933" s="29"/>
      <c r="D933" s="30"/>
      <c r="E933" s="30"/>
      <c r="F933" s="30"/>
      <c r="G933" s="30"/>
      <c r="H933" s="30"/>
      <c r="I933" s="25"/>
      <c r="J933" s="25"/>
      <c r="K933" s="41"/>
      <c r="L933" s="25"/>
      <c r="M933" s="41"/>
    </row>
    <row r="934" spans="2:13" ht="15" customHeight="1" x14ac:dyDescent="0.2">
      <c r="B934" s="29"/>
      <c r="C934" s="29"/>
      <c r="D934" s="30"/>
      <c r="E934" s="30"/>
      <c r="F934" s="30"/>
      <c r="G934" s="30"/>
      <c r="H934" s="30"/>
      <c r="I934" s="25"/>
      <c r="J934" s="25"/>
      <c r="K934" s="41"/>
      <c r="L934" s="25"/>
      <c r="M934" s="41"/>
    </row>
    <row r="935" spans="2:13" ht="15" customHeight="1" x14ac:dyDescent="0.2">
      <c r="B935" s="29"/>
      <c r="C935" s="29"/>
      <c r="D935" s="30"/>
      <c r="E935" s="30"/>
      <c r="F935" s="30"/>
      <c r="G935" s="30"/>
      <c r="H935" s="30"/>
      <c r="I935" s="25"/>
      <c r="J935" s="25"/>
      <c r="K935" s="41"/>
      <c r="L935" s="25"/>
      <c r="M935" s="41"/>
    </row>
    <row r="936" spans="2:13" ht="15" customHeight="1" x14ac:dyDescent="0.2">
      <c r="B936" s="29"/>
      <c r="C936" s="29"/>
      <c r="D936" s="30"/>
      <c r="E936" s="30"/>
      <c r="F936" s="30"/>
      <c r="G936" s="30"/>
      <c r="H936" s="30"/>
      <c r="I936" s="25"/>
      <c r="J936" s="25"/>
      <c r="K936" s="41"/>
      <c r="L936" s="25"/>
      <c r="M936" s="41"/>
    </row>
    <row r="937" spans="2:13" ht="15" customHeight="1" x14ac:dyDescent="0.2">
      <c r="B937" s="29"/>
      <c r="C937" s="29"/>
      <c r="D937" s="30"/>
      <c r="E937" s="30"/>
      <c r="F937" s="30"/>
      <c r="G937" s="30"/>
      <c r="H937" s="30"/>
      <c r="I937" s="25"/>
      <c r="J937" s="25"/>
      <c r="K937" s="41"/>
      <c r="L937" s="25"/>
      <c r="M937" s="41"/>
    </row>
    <row r="938" spans="2:13" ht="15" customHeight="1" x14ac:dyDescent="0.2">
      <c r="B938" s="29"/>
      <c r="C938" s="29"/>
      <c r="D938" s="30"/>
      <c r="E938" s="30"/>
      <c r="F938" s="30"/>
      <c r="G938" s="30"/>
      <c r="H938" s="30"/>
      <c r="I938" s="25"/>
      <c r="J938" s="25"/>
      <c r="K938" s="41"/>
      <c r="L938" s="25"/>
      <c r="M938" s="41"/>
    </row>
    <row r="939" spans="2:13" ht="15" customHeight="1" x14ac:dyDescent="0.2">
      <c r="B939" s="29"/>
      <c r="C939" s="29"/>
      <c r="D939" s="30"/>
      <c r="E939" s="30"/>
      <c r="F939" s="30"/>
      <c r="G939" s="30"/>
      <c r="H939" s="30"/>
      <c r="I939" s="25"/>
      <c r="J939" s="25"/>
      <c r="K939" s="41"/>
      <c r="L939" s="25"/>
      <c r="M939" s="41"/>
    </row>
    <row r="940" spans="2:13" ht="15" customHeight="1" x14ac:dyDescent="0.2">
      <c r="B940" s="29"/>
      <c r="C940" s="29"/>
      <c r="D940" s="30"/>
      <c r="E940" s="30"/>
      <c r="F940" s="30"/>
      <c r="G940" s="30"/>
      <c r="H940" s="30"/>
      <c r="I940" s="25"/>
      <c r="J940" s="25"/>
      <c r="K940" s="41"/>
      <c r="L940" s="25"/>
      <c r="M940" s="41"/>
    </row>
    <row r="941" spans="2:13" ht="15" customHeight="1" x14ac:dyDescent="0.2">
      <c r="B941" s="29"/>
      <c r="C941" s="29"/>
      <c r="D941" s="30"/>
      <c r="E941" s="30"/>
      <c r="F941" s="30"/>
      <c r="G941" s="30"/>
      <c r="H941" s="30"/>
      <c r="I941" s="25"/>
      <c r="J941" s="25"/>
      <c r="K941" s="41"/>
      <c r="L941" s="25"/>
      <c r="M941" s="41"/>
    </row>
    <row r="942" spans="2:13" ht="15" customHeight="1" x14ac:dyDescent="0.2">
      <c r="B942" s="29"/>
      <c r="C942" s="29"/>
      <c r="D942" s="30"/>
      <c r="E942" s="30"/>
      <c r="F942" s="30"/>
      <c r="G942" s="30"/>
      <c r="H942" s="30"/>
      <c r="I942" s="25"/>
      <c r="J942" s="25"/>
      <c r="K942" s="41"/>
      <c r="L942" s="25"/>
      <c r="M942" s="41"/>
    </row>
    <row r="943" spans="2:13" ht="15" customHeight="1" x14ac:dyDescent="0.2">
      <c r="B943" s="29"/>
      <c r="C943" s="29"/>
      <c r="D943" s="30"/>
      <c r="E943" s="30"/>
      <c r="F943" s="30"/>
      <c r="G943" s="30"/>
      <c r="H943" s="30"/>
      <c r="I943" s="25"/>
      <c r="J943" s="25"/>
      <c r="K943" s="41"/>
      <c r="L943" s="25"/>
      <c r="M943" s="41"/>
    </row>
    <row r="944" spans="2:13" ht="15" customHeight="1" x14ac:dyDescent="0.2">
      <c r="B944" s="29"/>
      <c r="C944" s="29"/>
      <c r="D944" s="30"/>
      <c r="E944" s="30"/>
      <c r="F944" s="30"/>
      <c r="G944" s="30"/>
      <c r="H944" s="30"/>
      <c r="I944" s="25"/>
      <c r="J944" s="25"/>
      <c r="K944" s="41"/>
      <c r="L944" s="25"/>
      <c r="M944" s="41"/>
    </row>
    <row r="945" spans="2:13" ht="15" customHeight="1" x14ac:dyDescent="0.2">
      <c r="B945" s="29"/>
      <c r="C945" s="29"/>
      <c r="D945" s="30"/>
      <c r="E945" s="30"/>
      <c r="F945" s="30"/>
      <c r="G945" s="30"/>
      <c r="H945" s="30"/>
      <c r="I945" s="25"/>
      <c r="J945" s="25"/>
      <c r="K945" s="41"/>
      <c r="L945" s="25"/>
      <c r="M945" s="41"/>
    </row>
    <row r="946" spans="2:13" ht="15" customHeight="1" x14ac:dyDescent="0.2">
      <c r="B946" s="29"/>
      <c r="C946" s="29"/>
      <c r="D946" s="30"/>
      <c r="E946" s="30"/>
      <c r="F946" s="30"/>
      <c r="G946" s="30"/>
      <c r="H946" s="30"/>
      <c r="I946" s="25"/>
      <c r="J946" s="25"/>
      <c r="K946" s="41"/>
      <c r="L946" s="25"/>
      <c r="M946" s="41"/>
    </row>
    <row r="947" spans="2:13" ht="15" customHeight="1" x14ac:dyDescent="0.2">
      <c r="B947" s="29"/>
      <c r="C947" s="29"/>
      <c r="D947" s="30"/>
      <c r="E947" s="30"/>
      <c r="F947" s="30"/>
      <c r="G947" s="30"/>
      <c r="H947" s="30"/>
      <c r="I947" s="25"/>
      <c r="J947" s="25"/>
      <c r="K947" s="41"/>
      <c r="L947" s="25"/>
      <c r="M947" s="41"/>
    </row>
    <row r="948" spans="2:13" ht="15" customHeight="1" x14ac:dyDescent="0.2">
      <c r="B948" s="29"/>
      <c r="C948" s="29"/>
      <c r="D948" s="30"/>
      <c r="E948" s="30"/>
      <c r="F948" s="30"/>
      <c r="G948" s="30"/>
      <c r="H948" s="30"/>
      <c r="I948" s="25"/>
      <c r="J948" s="25"/>
      <c r="K948" s="41"/>
      <c r="L948" s="25"/>
      <c r="M948" s="41"/>
    </row>
    <row r="949" spans="2:13" ht="15" customHeight="1" x14ac:dyDescent="0.2">
      <c r="B949" s="29"/>
      <c r="C949" s="29"/>
      <c r="D949" s="30"/>
      <c r="E949" s="30"/>
      <c r="F949" s="30"/>
      <c r="G949" s="30"/>
      <c r="H949" s="30"/>
      <c r="I949" s="25"/>
      <c r="J949" s="25"/>
      <c r="K949" s="41"/>
      <c r="L949" s="25"/>
      <c r="M949" s="41"/>
    </row>
    <row r="950" spans="2:13" ht="15" customHeight="1" x14ac:dyDescent="0.2">
      <c r="B950" s="29"/>
      <c r="C950" s="29"/>
      <c r="D950" s="30"/>
      <c r="E950" s="30"/>
      <c r="F950" s="30"/>
      <c r="G950" s="30"/>
      <c r="H950" s="30"/>
      <c r="I950" s="25"/>
      <c r="J950" s="25"/>
      <c r="K950" s="41"/>
      <c r="L950" s="25"/>
      <c r="M950" s="41"/>
    </row>
    <row r="951" spans="2:13" ht="15" customHeight="1" x14ac:dyDescent="0.2">
      <c r="B951" s="29"/>
      <c r="C951" s="29"/>
      <c r="D951" s="30"/>
      <c r="E951" s="30"/>
      <c r="F951" s="30"/>
      <c r="G951" s="30"/>
      <c r="H951" s="30"/>
      <c r="I951" s="25"/>
      <c r="J951" s="25"/>
      <c r="K951" s="41"/>
      <c r="L951" s="25"/>
      <c r="M951" s="41"/>
    </row>
    <row r="952" spans="2:13" ht="15" customHeight="1" x14ac:dyDescent="0.2">
      <c r="B952" s="29"/>
      <c r="C952" s="29"/>
      <c r="D952" s="30"/>
      <c r="E952" s="30"/>
      <c r="F952" s="30"/>
      <c r="G952" s="30"/>
      <c r="H952" s="30"/>
      <c r="I952" s="25"/>
      <c r="J952" s="25"/>
      <c r="K952" s="41"/>
      <c r="L952" s="25"/>
      <c r="M952" s="41"/>
    </row>
    <row r="953" spans="2:13" ht="15" customHeight="1" x14ac:dyDescent="0.2">
      <c r="B953" s="29"/>
      <c r="C953" s="29"/>
      <c r="D953" s="30"/>
      <c r="E953" s="30"/>
      <c r="F953" s="30"/>
      <c r="G953" s="30"/>
      <c r="H953" s="30"/>
      <c r="I953" s="25"/>
      <c r="J953" s="25"/>
      <c r="K953" s="41"/>
      <c r="L953" s="25"/>
      <c r="M953" s="41"/>
    </row>
    <row r="954" spans="2:13" ht="15" customHeight="1" x14ac:dyDescent="0.2">
      <c r="B954" s="29"/>
      <c r="C954" s="29"/>
      <c r="D954" s="30"/>
      <c r="E954" s="30"/>
      <c r="F954" s="30"/>
      <c r="G954" s="30"/>
      <c r="H954" s="30"/>
      <c r="I954" s="25"/>
      <c r="J954" s="25"/>
      <c r="K954" s="41"/>
      <c r="L954" s="25"/>
      <c r="M954" s="41"/>
    </row>
    <row r="955" spans="2:13" ht="15" customHeight="1" x14ac:dyDescent="0.2">
      <c r="B955" s="29"/>
      <c r="C955" s="29"/>
      <c r="D955" s="30"/>
      <c r="E955" s="30"/>
      <c r="F955" s="30"/>
      <c r="G955" s="30"/>
      <c r="H955" s="30"/>
      <c r="I955" s="25"/>
      <c r="J955" s="25"/>
      <c r="K955" s="41"/>
      <c r="L955" s="25"/>
      <c r="M955" s="41"/>
    </row>
    <row r="956" spans="2:13" ht="15" customHeight="1" x14ac:dyDescent="0.2">
      <c r="B956" s="29"/>
      <c r="C956" s="29"/>
      <c r="D956" s="30"/>
      <c r="E956" s="30"/>
      <c r="F956" s="30"/>
      <c r="G956" s="30"/>
      <c r="H956" s="30"/>
      <c r="I956" s="25"/>
      <c r="J956" s="25"/>
      <c r="K956" s="41"/>
      <c r="L956" s="25"/>
      <c r="M956" s="41"/>
    </row>
    <row r="957" spans="2:13" ht="15" customHeight="1" x14ac:dyDescent="0.2">
      <c r="B957" s="29"/>
      <c r="C957" s="29"/>
      <c r="D957" s="30"/>
      <c r="E957" s="30"/>
      <c r="F957" s="30"/>
      <c r="G957" s="30"/>
      <c r="H957" s="30"/>
      <c r="I957" s="25"/>
      <c r="J957" s="25"/>
      <c r="K957" s="41"/>
      <c r="L957" s="25"/>
      <c r="M957" s="41"/>
    </row>
    <row r="958" spans="2:13" ht="15" customHeight="1" x14ac:dyDescent="0.2">
      <c r="B958" s="29"/>
      <c r="C958" s="29"/>
      <c r="D958" s="30"/>
      <c r="E958" s="30"/>
      <c r="F958" s="30"/>
      <c r="G958" s="30"/>
      <c r="H958" s="30"/>
      <c r="I958" s="25"/>
      <c r="J958" s="25"/>
      <c r="K958" s="41"/>
      <c r="L958" s="25"/>
      <c r="M958" s="41"/>
    </row>
    <row r="959" spans="2:13" ht="15" customHeight="1" x14ac:dyDescent="0.2">
      <c r="B959" s="29"/>
      <c r="C959" s="29"/>
      <c r="D959" s="30"/>
      <c r="E959" s="30"/>
      <c r="F959" s="30"/>
      <c r="G959" s="30"/>
      <c r="H959" s="30"/>
      <c r="I959" s="25"/>
      <c r="J959" s="25"/>
      <c r="K959" s="41"/>
      <c r="L959" s="25"/>
      <c r="M959" s="41"/>
    </row>
    <row r="960" spans="2:13" ht="15" customHeight="1" x14ac:dyDescent="0.2">
      <c r="B960" s="29"/>
      <c r="C960" s="29"/>
      <c r="D960" s="30"/>
      <c r="E960" s="30"/>
      <c r="F960" s="30"/>
      <c r="G960" s="30"/>
      <c r="H960" s="30"/>
      <c r="I960" s="25"/>
      <c r="J960" s="25"/>
      <c r="K960" s="41"/>
      <c r="L960" s="25"/>
      <c r="M960" s="41"/>
    </row>
    <row r="961" spans="2:13" ht="15" customHeight="1" x14ac:dyDescent="0.2">
      <c r="B961" s="29"/>
      <c r="C961" s="29"/>
      <c r="D961" s="30"/>
      <c r="E961" s="30"/>
      <c r="F961" s="30"/>
      <c r="G961" s="30"/>
      <c r="H961" s="30"/>
      <c r="I961" s="25"/>
      <c r="J961" s="25"/>
      <c r="K961" s="41"/>
      <c r="L961" s="25"/>
      <c r="M961" s="41"/>
    </row>
    <row r="962" spans="2:13" ht="15" customHeight="1" x14ac:dyDescent="0.2">
      <c r="B962" s="29"/>
      <c r="C962" s="29"/>
      <c r="D962" s="30"/>
      <c r="E962" s="30"/>
      <c r="F962" s="30"/>
      <c r="G962" s="30"/>
      <c r="H962" s="30"/>
      <c r="I962" s="25"/>
      <c r="J962" s="25"/>
      <c r="K962" s="41"/>
      <c r="L962" s="25"/>
      <c r="M962" s="41"/>
    </row>
    <row r="963" spans="2:13" ht="15" customHeight="1" x14ac:dyDescent="0.2">
      <c r="B963" s="29"/>
      <c r="C963" s="29"/>
      <c r="D963" s="30"/>
      <c r="E963" s="30"/>
      <c r="F963" s="30"/>
      <c r="G963" s="30"/>
      <c r="H963" s="30"/>
      <c r="I963" s="25"/>
      <c r="J963" s="25"/>
      <c r="K963" s="41"/>
      <c r="L963" s="25"/>
      <c r="M963" s="41"/>
    </row>
    <row r="964" spans="2:13" ht="15" customHeight="1" x14ac:dyDescent="0.2">
      <c r="B964" s="29"/>
      <c r="C964" s="29"/>
      <c r="D964" s="30"/>
      <c r="E964" s="30"/>
      <c r="F964" s="30"/>
      <c r="G964" s="30"/>
      <c r="H964" s="30"/>
      <c r="I964" s="25"/>
      <c r="J964" s="25"/>
      <c r="K964" s="41"/>
      <c r="L964" s="25"/>
      <c r="M964" s="41"/>
    </row>
    <row r="965" spans="2:13" ht="15" customHeight="1" x14ac:dyDescent="0.2">
      <c r="B965" s="29"/>
      <c r="C965" s="29"/>
      <c r="D965" s="30"/>
      <c r="E965" s="30"/>
      <c r="F965" s="30"/>
      <c r="G965" s="30"/>
      <c r="H965" s="30"/>
      <c r="I965" s="25"/>
      <c r="J965" s="25"/>
      <c r="K965" s="41"/>
      <c r="L965" s="25"/>
      <c r="M965" s="41"/>
    </row>
    <row r="966" spans="2:13" ht="15" customHeight="1" x14ac:dyDescent="0.2">
      <c r="B966" s="29"/>
      <c r="C966" s="29"/>
      <c r="D966" s="30"/>
      <c r="E966" s="30"/>
      <c r="F966" s="30"/>
      <c r="G966" s="30"/>
      <c r="H966" s="30"/>
      <c r="I966" s="25"/>
      <c r="J966" s="25"/>
      <c r="K966" s="41"/>
      <c r="L966" s="25"/>
      <c r="M966" s="41"/>
    </row>
    <row r="967" spans="2:13" ht="15" customHeight="1" x14ac:dyDescent="0.2">
      <c r="B967" s="29"/>
      <c r="C967" s="29"/>
      <c r="D967" s="30"/>
      <c r="E967" s="30"/>
      <c r="F967" s="30"/>
      <c r="G967" s="30"/>
      <c r="H967" s="30"/>
      <c r="I967" s="25"/>
      <c r="J967" s="25"/>
      <c r="K967" s="41"/>
      <c r="L967" s="25"/>
      <c r="M967" s="41"/>
    </row>
    <row r="968" spans="2:13" ht="15" customHeight="1" x14ac:dyDescent="0.2">
      <c r="B968" s="29"/>
      <c r="C968" s="29"/>
      <c r="D968" s="30"/>
      <c r="E968" s="30"/>
      <c r="F968" s="30"/>
      <c r="G968" s="30"/>
      <c r="H968" s="30"/>
      <c r="I968" s="25"/>
      <c r="J968" s="25"/>
      <c r="K968" s="41"/>
      <c r="L968" s="25"/>
      <c r="M968" s="41"/>
    </row>
    <row r="969" spans="2:13" ht="15" customHeight="1" x14ac:dyDescent="0.2">
      <c r="B969" s="29"/>
      <c r="C969" s="29"/>
      <c r="D969" s="30"/>
      <c r="E969" s="30"/>
      <c r="F969" s="30"/>
      <c r="G969" s="30"/>
      <c r="H969" s="30"/>
      <c r="I969" s="25"/>
      <c r="J969" s="25"/>
      <c r="K969" s="41"/>
      <c r="L969" s="25"/>
      <c r="M969" s="41"/>
    </row>
    <row r="970" spans="2:13" ht="15" customHeight="1" x14ac:dyDescent="0.2">
      <c r="B970" s="29"/>
      <c r="C970" s="29"/>
      <c r="D970" s="30"/>
      <c r="E970" s="30"/>
      <c r="F970" s="30"/>
      <c r="G970" s="30"/>
      <c r="H970" s="30"/>
      <c r="I970" s="25"/>
      <c r="J970" s="25"/>
      <c r="K970" s="41"/>
      <c r="L970" s="25"/>
      <c r="M970" s="41"/>
    </row>
    <row r="971" spans="2:13" ht="15" customHeight="1" x14ac:dyDescent="0.2">
      <c r="B971" s="29"/>
      <c r="C971" s="29"/>
      <c r="D971" s="30"/>
      <c r="E971" s="30"/>
      <c r="F971" s="30"/>
      <c r="G971" s="30"/>
      <c r="H971" s="30"/>
      <c r="I971" s="25"/>
      <c r="J971" s="25"/>
      <c r="K971" s="41"/>
      <c r="L971" s="25"/>
      <c r="M971" s="41"/>
    </row>
    <row r="972" spans="2:13" ht="15" customHeight="1" x14ac:dyDescent="0.2">
      <c r="B972" s="29"/>
      <c r="C972" s="29"/>
      <c r="D972" s="30"/>
      <c r="E972" s="30"/>
      <c r="F972" s="30"/>
      <c r="G972" s="30"/>
      <c r="H972" s="30"/>
      <c r="I972" s="25"/>
      <c r="J972" s="25"/>
      <c r="K972" s="41"/>
      <c r="L972" s="25"/>
      <c r="M972" s="41"/>
    </row>
    <row r="973" spans="2:13" ht="15" customHeight="1" x14ac:dyDescent="0.2">
      <c r="B973" s="29"/>
      <c r="C973" s="29"/>
      <c r="D973" s="30"/>
      <c r="E973" s="30"/>
      <c r="F973" s="30"/>
      <c r="G973" s="30"/>
      <c r="H973" s="30"/>
      <c r="I973" s="25"/>
      <c r="J973" s="25"/>
      <c r="K973" s="41"/>
      <c r="L973" s="25"/>
      <c r="M973" s="41"/>
    </row>
    <row r="974" spans="2:13" ht="15" customHeight="1" x14ac:dyDescent="0.2">
      <c r="B974" s="29"/>
      <c r="C974" s="29"/>
      <c r="D974" s="30"/>
      <c r="E974" s="30"/>
      <c r="F974" s="30"/>
      <c r="G974" s="30"/>
      <c r="H974" s="30"/>
      <c r="I974" s="25"/>
      <c r="J974" s="25"/>
      <c r="K974" s="41"/>
      <c r="L974" s="25"/>
      <c r="M974" s="41"/>
    </row>
    <row r="975" spans="2:13" ht="15" customHeight="1" x14ac:dyDescent="0.2">
      <c r="B975" s="29"/>
      <c r="C975" s="29"/>
      <c r="D975" s="30"/>
      <c r="E975" s="30"/>
      <c r="F975" s="30"/>
      <c r="G975" s="30"/>
      <c r="H975" s="30"/>
      <c r="I975" s="25"/>
      <c r="J975" s="25"/>
      <c r="K975" s="41"/>
      <c r="L975" s="25"/>
      <c r="M975" s="41"/>
    </row>
    <row r="976" spans="2:13" ht="15" customHeight="1" x14ac:dyDescent="0.2">
      <c r="B976" s="29"/>
      <c r="C976" s="29"/>
      <c r="D976" s="30"/>
      <c r="E976" s="30"/>
      <c r="F976" s="30"/>
      <c r="G976" s="30"/>
      <c r="H976" s="30"/>
      <c r="I976" s="25"/>
      <c r="J976" s="25"/>
      <c r="K976" s="41"/>
      <c r="L976" s="25"/>
      <c r="M976" s="41"/>
    </row>
    <row r="977" spans="2:13" ht="15" customHeight="1" x14ac:dyDescent="0.2">
      <c r="B977" s="29"/>
      <c r="C977" s="29"/>
      <c r="D977" s="30"/>
      <c r="E977" s="30"/>
      <c r="F977" s="30"/>
      <c r="G977" s="30"/>
      <c r="H977" s="30"/>
      <c r="I977" s="25"/>
      <c r="J977" s="25"/>
      <c r="K977" s="41"/>
      <c r="L977" s="25"/>
      <c r="M977" s="41"/>
    </row>
    <row r="978" spans="2:13" ht="15" customHeight="1" x14ac:dyDescent="0.2">
      <c r="B978" s="29"/>
      <c r="C978" s="29"/>
      <c r="D978" s="30"/>
      <c r="E978" s="30"/>
      <c r="F978" s="30"/>
      <c r="G978" s="30"/>
      <c r="H978" s="30"/>
      <c r="I978" s="25"/>
      <c r="J978" s="25"/>
      <c r="K978" s="41"/>
      <c r="L978" s="25"/>
      <c r="M978" s="41"/>
    </row>
    <row r="979" spans="2:13" ht="15" customHeight="1" x14ac:dyDescent="0.2">
      <c r="B979" s="29"/>
      <c r="C979" s="29"/>
      <c r="D979" s="30"/>
      <c r="E979" s="30"/>
      <c r="F979" s="30"/>
      <c r="G979" s="30"/>
      <c r="H979" s="30"/>
      <c r="I979" s="25"/>
      <c r="J979" s="25"/>
      <c r="K979" s="41"/>
      <c r="L979" s="25"/>
      <c r="M979" s="41"/>
    </row>
    <row r="980" spans="2:13" ht="15" customHeight="1" x14ac:dyDescent="0.2">
      <c r="B980" s="29"/>
      <c r="C980" s="29"/>
      <c r="D980" s="30"/>
      <c r="E980" s="30"/>
      <c r="F980" s="30"/>
      <c r="G980" s="30"/>
      <c r="H980" s="30"/>
      <c r="I980" s="25"/>
      <c r="J980" s="25"/>
      <c r="K980" s="41"/>
      <c r="L980" s="25"/>
      <c r="M980" s="41"/>
    </row>
    <row r="981" spans="2:13" ht="15" customHeight="1" x14ac:dyDescent="0.2">
      <c r="B981" s="29"/>
      <c r="C981" s="29"/>
      <c r="D981" s="30"/>
      <c r="E981" s="30"/>
      <c r="F981" s="30"/>
      <c r="G981" s="30"/>
      <c r="H981" s="30"/>
      <c r="I981" s="25"/>
      <c r="J981" s="25"/>
      <c r="K981" s="41"/>
      <c r="L981" s="25"/>
      <c r="M981" s="41"/>
    </row>
    <row r="982" spans="2:13" ht="15" customHeight="1" x14ac:dyDescent="0.2">
      <c r="B982" s="29"/>
      <c r="C982" s="29"/>
      <c r="D982" s="30"/>
      <c r="E982" s="30"/>
      <c r="F982" s="30"/>
      <c r="G982" s="30"/>
      <c r="H982" s="30"/>
      <c r="I982" s="25"/>
      <c r="J982" s="25"/>
      <c r="K982" s="41"/>
      <c r="L982" s="25"/>
      <c r="M982" s="41"/>
    </row>
    <row r="983" spans="2:13" ht="15" customHeight="1" x14ac:dyDescent="0.2">
      <c r="B983" s="29"/>
      <c r="C983" s="29"/>
      <c r="D983" s="30"/>
      <c r="E983" s="30"/>
      <c r="F983" s="30"/>
      <c r="G983" s="30"/>
      <c r="H983" s="30"/>
      <c r="I983" s="25"/>
      <c r="J983" s="25"/>
      <c r="K983" s="41"/>
      <c r="L983" s="25"/>
      <c r="M983" s="41"/>
    </row>
    <row r="984" spans="2:13" ht="15" customHeight="1" x14ac:dyDescent="0.2">
      <c r="B984" s="29"/>
      <c r="C984" s="29"/>
      <c r="D984" s="30"/>
      <c r="E984" s="30"/>
      <c r="F984" s="30"/>
      <c r="G984" s="30"/>
      <c r="H984" s="30"/>
      <c r="I984" s="25"/>
      <c r="J984" s="25"/>
      <c r="K984" s="41"/>
      <c r="L984" s="25"/>
      <c r="M984" s="41"/>
    </row>
    <row r="985" spans="2:13" ht="15" customHeight="1" x14ac:dyDescent="0.2">
      <c r="B985" s="29"/>
      <c r="C985" s="29"/>
      <c r="D985" s="30"/>
      <c r="E985" s="30"/>
      <c r="F985" s="30"/>
      <c r="G985" s="30"/>
      <c r="H985" s="30"/>
      <c r="I985" s="25"/>
      <c r="J985" s="25"/>
      <c r="K985" s="41"/>
      <c r="L985" s="25"/>
      <c r="M985" s="41"/>
    </row>
    <row r="986" spans="2:13" ht="15" customHeight="1" x14ac:dyDescent="0.2">
      <c r="B986" s="29"/>
      <c r="C986" s="29"/>
      <c r="D986" s="30"/>
      <c r="E986" s="30"/>
      <c r="F986" s="30"/>
      <c r="G986" s="30"/>
      <c r="H986" s="30"/>
      <c r="I986" s="25"/>
      <c r="J986" s="25"/>
      <c r="K986" s="41"/>
      <c r="L986" s="25"/>
      <c r="M986" s="41"/>
    </row>
    <row r="987" spans="2:13" ht="15" customHeight="1" x14ac:dyDescent="0.2">
      <c r="B987" s="29"/>
      <c r="C987" s="29"/>
      <c r="D987" s="30"/>
      <c r="E987" s="30"/>
      <c r="F987" s="30"/>
      <c r="G987" s="30"/>
      <c r="H987" s="30"/>
      <c r="I987" s="25"/>
      <c r="J987" s="25"/>
      <c r="K987" s="41"/>
      <c r="L987" s="25"/>
      <c r="M987" s="41"/>
    </row>
    <row r="988" spans="2:13" ht="15" customHeight="1" x14ac:dyDescent="0.2">
      <c r="B988" s="29"/>
      <c r="C988" s="29"/>
      <c r="D988" s="30"/>
      <c r="E988" s="30"/>
      <c r="F988" s="30"/>
      <c r="G988" s="30"/>
      <c r="H988" s="30"/>
      <c r="I988" s="25"/>
      <c r="J988" s="25"/>
      <c r="K988" s="41"/>
      <c r="L988" s="25"/>
      <c r="M988" s="41"/>
    </row>
    <row r="989" spans="2:13" ht="15" customHeight="1" x14ac:dyDescent="0.2">
      <c r="B989" s="29"/>
      <c r="C989" s="29"/>
      <c r="D989" s="30"/>
      <c r="E989" s="30"/>
      <c r="F989" s="30"/>
      <c r="G989" s="30"/>
      <c r="H989" s="30"/>
      <c r="I989" s="25"/>
      <c r="J989" s="25"/>
      <c r="K989" s="41"/>
      <c r="L989" s="25"/>
      <c r="M989" s="41"/>
    </row>
    <row r="990" spans="2:13" ht="15" customHeight="1" x14ac:dyDescent="0.2">
      <c r="B990" s="29"/>
      <c r="C990" s="29"/>
      <c r="D990" s="30"/>
      <c r="E990" s="30"/>
      <c r="F990" s="30"/>
      <c r="G990" s="30"/>
      <c r="H990" s="30"/>
      <c r="I990" s="25"/>
      <c r="J990" s="25"/>
      <c r="K990" s="41"/>
      <c r="L990" s="25"/>
      <c r="M990" s="41"/>
    </row>
    <row r="991" spans="2:13" ht="15" customHeight="1" x14ac:dyDescent="0.2">
      <c r="B991" s="29"/>
      <c r="C991" s="29"/>
      <c r="D991" s="30"/>
      <c r="E991" s="30"/>
      <c r="F991" s="30"/>
      <c r="G991" s="30"/>
      <c r="H991" s="30"/>
      <c r="I991" s="25"/>
      <c r="J991" s="25"/>
      <c r="K991" s="41"/>
      <c r="L991" s="25"/>
      <c r="M991" s="41"/>
    </row>
    <row r="992" spans="2:13" ht="15" customHeight="1" x14ac:dyDescent="0.2">
      <c r="B992" s="29"/>
      <c r="C992" s="29"/>
      <c r="D992" s="30"/>
      <c r="E992" s="30"/>
      <c r="F992" s="30"/>
      <c r="G992" s="30"/>
      <c r="H992" s="30"/>
      <c r="I992" s="25"/>
      <c r="J992" s="25"/>
      <c r="K992" s="41"/>
      <c r="L992" s="25"/>
      <c r="M992" s="41"/>
    </row>
    <row r="993" spans="2:13" ht="15" customHeight="1" x14ac:dyDescent="0.2">
      <c r="B993" s="29"/>
      <c r="C993" s="29"/>
      <c r="D993" s="30"/>
      <c r="E993" s="30"/>
      <c r="F993" s="30"/>
      <c r="G993" s="30"/>
      <c r="H993" s="30"/>
      <c r="I993" s="25"/>
      <c r="J993" s="25"/>
      <c r="K993" s="41"/>
      <c r="L993" s="25"/>
      <c r="M993" s="41"/>
    </row>
    <row r="994" spans="2:13" ht="15" customHeight="1" x14ac:dyDescent="0.2">
      <c r="B994" s="29"/>
      <c r="C994" s="29"/>
      <c r="D994" s="30"/>
      <c r="E994" s="30"/>
      <c r="F994" s="30"/>
      <c r="G994" s="30"/>
      <c r="H994" s="30"/>
      <c r="I994" s="25"/>
      <c r="J994" s="25"/>
      <c r="K994" s="41"/>
      <c r="L994" s="25"/>
      <c r="M994" s="41"/>
    </row>
    <row r="995" spans="2:13" ht="15" customHeight="1" x14ac:dyDescent="0.2">
      <c r="B995" s="29"/>
      <c r="C995" s="29"/>
      <c r="D995" s="30"/>
      <c r="E995" s="30"/>
      <c r="F995" s="30"/>
      <c r="G995" s="30"/>
      <c r="H995" s="30"/>
      <c r="I995" s="25"/>
      <c r="J995" s="25"/>
      <c r="K995" s="41"/>
      <c r="L995" s="25"/>
      <c r="M995" s="41"/>
    </row>
    <row r="996" spans="2:13" ht="15" customHeight="1" x14ac:dyDescent="0.2">
      <c r="B996" s="29"/>
      <c r="C996" s="29"/>
      <c r="D996" s="30"/>
      <c r="E996" s="30"/>
      <c r="F996" s="30"/>
      <c r="G996" s="30"/>
      <c r="H996" s="30"/>
      <c r="I996" s="25"/>
      <c r="J996" s="25"/>
      <c r="K996" s="41"/>
      <c r="L996" s="25"/>
      <c r="M996" s="41"/>
    </row>
    <row r="997" spans="2:13" ht="15" customHeight="1" x14ac:dyDescent="0.2">
      <c r="B997" s="29"/>
      <c r="C997" s="29"/>
      <c r="D997" s="30"/>
      <c r="E997" s="30"/>
      <c r="F997" s="30"/>
      <c r="G997" s="30"/>
      <c r="H997" s="30"/>
      <c r="I997" s="25"/>
      <c r="J997" s="25"/>
      <c r="K997" s="41"/>
      <c r="L997" s="25"/>
      <c r="M997" s="41"/>
    </row>
    <row r="998" spans="2:13" ht="15" customHeight="1" x14ac:dyDescent="0.2">
      <c r="B998" s="29"/>
      <c r="C998" s="29"/>
      <c r="D998" s="30"/>
      <c r="E998" s="30"/>
      <c r="F998" s="30"/>
      <c r="G998" s="30"/>
      <c r="H998" s="30"/>
      <c r="I998" s="25"/>
      <c r="J998" s="25"/>
      <c r="K998" s="41"/>
      <c r="L998" s="25"/>
      <c r="M998" s="41"/>
    </row>
    <row r="999" spans="2:13" ht="15" customHeight="1" x14ac:dyDescent="0.2">
      <c r="B999" s="29"/>
      <c r="C999" s="29"/>
      <c r="D999" s="30"/>
      <c r="E999" s="30"/>
      <c r="F999" s="30"/>
      <c r="G999" s="30"/>
      <c r="H999" s="30"/>
      <c r="I999" s="25"/>
      <c r="J999" s="25"/>
      <c r="K999" s="41"/>
      <c r="L999" s="25"/>
      <c r="M999" s="41"/>
    </row>
    <row r="1000" spans="2:13" ht="15" customHeight="1" x14ac:dyDescent="0.2">
      <c r="B1000" s="29"/>
      <c r="C1000" s="29"/>
      <c r="D1000" s="30"/>
      <c r="E1000" s="30"/>
      <c r="F1000" s="30"/>
      <c r="G1000" s="30"/>
      <c r="H1000" s="30"/>
      <c r="I1000" s="25"/>
      <c r="J1000" s="25"/>
      <c r="K1000" s="41"/>
      <c r="L1000" s="25"/>
      <c r="M1000" s="41"/>
    </row>
    <row r="1001" spans="2:13" ht="15" customHeight="1" x14ac:dyDescent="0.2">
      <c r="B1001" s="29"/>
      <c r="C1001" s="29"/>
      <c r="D1001" s="30"/>
      <c r="E1001" s="30"/>
      <c r="F1001" s="30"/>
      <c r="G1001" s="30"/>
      <c r="H1001" s="30"/>
      <c r="I1001" s="25"/>
      <c r="J1001" s="25"/>
      <c r="K1001" s="41"/>
      <c r="L1001" s="25"/>
      <c r="M1001" s="41"/>
    </row>
    <row r="1002" spans="2:13" ht="15" customHeight="1" x14ac:dyDescent="0.2">
      <c r="B1002" s="29"/>
      <c r="C1002" s="29"/>
      <c r="D1002" s="30"/>
      <c r="E1002" s="30"/>
      <c r="F1002" s="30"/>
      <c r="G1002" s="30"/>
      <c r="H1002" s="30"/>
      <c r="I1002" s="25"/>
      <c r="J1002" s="25"/>
      <c r="K1002" s="41"/>
      <c r="L1002" s="25"/>
      <c r="M1002" s="41"/>
    </row>
    <row r="1003" spans="2:13" ht="15" customHeight="1" x14ac:dyDescent="0.2">
      <c r="B1003" s="29"/>
      <c r="C1003" s="29"/>
      <c r="D1003" s="30"/>
      <c r="E1003" s="30"/>
      <c r="F1003" s="30"/>
      <c r="G1003" s="30"/>
      <c r="H1003" s="30"/>
      <c r="I1003" s="25"/>
      <c r="J1003" s="25"/>
      <c r="K1003" s="41"/>
      <c r="L1003" s="25"/>
      <c r="M1003" s="41"/>
    </row>
    <row r="1004" spans="2:13" ht="15" customHeight="1" x14ac:dyDescent="0.2">
      <c r="B1004" s="29"/>
      <c r="C1004" s="29"/>
      <c r="D1004" s="30"/>
      <c r="E1004" s="30"/>
      <c r="F1004" s="30"/>
      <c r="G1004" s="30"/>
      <c r="H1004" s="30"/>
      <c r="I1004" s="25"/>
      <c r="J1004" s="25"/>
      <c r="K1004" s="41"/>
      <c r="L1004" s="25"/>
      <c r="M1004" s="41"/>
    </row>
    <row r="1005" spans="2:13" ht="15" customHeight="1" x14ac:dyDescent="0.2">
      <c r="B1005" s="29"/>
      <c r="C1005" s="29"/>
      <c r="D1005" s="30"/>
      <c r="E1005" s="30"/>
      <c r="F1005" s="30"/>
      <c r="G1005" s="30"/>
      <c r="H1005" s="30"/>
      <c r="I1005" s="25"/>
      <c r="J1005" s="25"/>
      <c r="K1005" s="41"/>
      <c r="L1005" s="25"/>
      <c r="M1005" s="41"/>
    </row>
    <row r="1006" spans="2:13" ht="15" customHeight="1" x14ac:dyDescent="0.2">
      <c r="B1006" s="29"/>
      <c r="C1006" s="29"/>
      <c r="D1006" s="30"/>
      <c r="E1006" s="30"/>
      <c r="F1006" s="30"/>
      <c r="G1006" s="30"/>
      <c r="H1006" s="30"/>
      <c r="I1006" s="25"/>
      <c r="J1006" s="25"/>
      <c r="K1006" s="41"/>
      <c r="L1006" s="25"/>
      <c r="M1006" s="41"/>
    </row>
    <row r="1007" spans="2:13" ht="15" customHeight="1" x14ac:dyDescent="0.2">
      <c r="B1007" s="29"/>
      <c r="C1007" s="29"/>
      <c r="D1007" s="30"/>
      <c r="E1007" s="30"/>
      <c r="F1007" s="30"/>
      <c r="G1007" s="30"/>
      <c r="H1007" s="30"/>
      <c r="I1007" s="25"/>
      <c r="J1007" s="25"/>
      <c r="K1007" s="41"/>
      <c r="L1007" s="25"/>
      <c r="M1007" s="41"/>
    </row>
    <row r="1008" spans="2:13" ht="15" customHeight="1" x14ac:dyDescent="0.2">
      <c r="B1008" s="29"/>
      <c r="C1008" s="29"/>
      <c r="D1008" s="30"/>
      <c r="E1008" s="30"/>
      <c r="F1008" s="30"/>
      <c r="G1008" s="30"/>
      <c r="H1008" s="30"/>
      <c r="I1008" s="25"/>
      <c r="J1008" s="25"/>
      <c r="K1008" s="41"/>
      <c r="L1008" s="25"/>
      <c r="M1008" s="41"/>
    </row>
    <row r="1009" spans="2:13" ht="15" customHeight="1" x14ac:dyDescent="0.2">
      <c r="B1009" s="29"/>
      <c r="C1009" s="29"/>
      <c r="D1009" s="30"/>
      <c r="E1009" s="30"/>
      <c r="F1009" s="30"/>
      <c r="G1009" s="30"/>
      <c r="H1009" s="30"/>
      <c r="I1009" s="25"/>
      <c r="J1009" s="25"/>
      <c r="K1009" s="41"/>
      <c r="L1009" s="25"/>
      <c r="M1009" s="41"/>
    </row>
    <row r="1010" spans="2:13" ht="15" customHeight="1" x14ac:dyDescent="0.2">
      <c r="B1010" s="29"/>
      <c r="C1010" s="29"/>
      <c r="D1010" s="30"/>
      <c r="E1010" s="30"/>
      <c r="F1010" s="30"/>
      <c r="G1010" s="30"/>
      <c r="H1010" s="30"/>
      <c r="I1010" s="25"/>
      <c r="J1010" s="25"/>
      <c r="K1010" s="41"/>
      <c r="L1010" s="25"/>
      <c r="M1010" s="41"/>
    </row>
    <row r="1011" spans="2:13" ht="15" customHeight="1" x14ac:dyDescent="0.2">
      <c r="B1011" s="29"/>
      <c r="C1011" s="29"/>
      <c r="D1011" s="30"/>
      <c r="E1011" s="30"/>
      <c r="F1011" s="30"/>
      <c r="G1011" s="30"/>
      <c r="H1011" s="30"/>
      <c r="I1011" s="25"/>
      <c r="J1011" s="25"/>
      <c r="K1011" s="41"/>
      <c r="L1011" s="25"/>
      <c r="M1011" s="41"/>
    </row>
    <row r="1012" spans="2:13" ht="15" customHeight="1" x14ac:dyDescent="0.2">
      <c r="B1012" s="29"/>
      <c r="C1012" s="29"/>
      <c r="D1012" s="30"/>
      <c r="E1012" s="30"/>
      <c r="F1012" s="30"/>
      <c r="G1012" s="30"/>
      <c r="H1012" s="30"/>
      <c r="I1012" s="25"/>
      <c r="J1012" s="25"/>
      <c r="K1012" s="41"/>
      <c r="L1012" s="25"/>
      <c r="M1012" s="41"/>
    </row>
    <row r="1013" spans="2:13" ht="15" customHeight="1" x14ac:dyDescent="0.2">
      <c r="B1013" s="29"/>
      <c r="C1013" s="29"/>
      <c r="D1013" s="30"/>
      <c r="E1013" s="30"/>
      <c r="F1013" s="30"/>
      <c r="G1013" s="30"/>
      <c r="H1013" s="30"/>
      <c r="I1013" s="25"/>
      <c r="J1013" s="25"/>
      <c r="K1013" s="41"/>
      <c r="L1013" s="25"/>
      <c r="M1013" s="41"/>
    </row>
    <row r="1014" spans="2:13" ht="15" customHeight="1" x14ac:dyDescent="0.2">
      <c r="B1014" s="29"/>
      <c r="C1014" s="29"/>
      <c r="D1014" s="30"/>
      <c r="E1014" s="30"/>
      <c r="F1014" s="30"/>
      <c r="G1014" s="30"/>
      <c r="H1014" s="30"/>
      <c r="I1014" s="25"/>
      <c r="J1014" s="25"/>
      <c r="K1014" s="41"/>
      <c r="L1014" s="25"/>
      <c r="M1014" s="41"/>
    </row>
    <row r="1015" spans="2:13" ht="15" customHeight="1" x14ac:dyDescent="0.2">
      <c r="B1015" s="29"/>
      <c r="C1015" s="29"/>
      <c r="D1015" s="30"/>
      <c r="E1015" s="30"/>
      <c r="F1015" s="30"/>
      <c r="G1015" s="30"/>
      <c r="H1015" s="30"/>
      <c r="I1015" s="25"/>
      <c r="J1015" s="25"/>
      <c r="K1015" s="41"/>
      <c r="L1015" s="25"/>
      <c r="M1015" s="41"/>
    </row>
    <row r="1016" spans="2:13" ht="15" customHeight="1" x14ac:dyDescent="0.2">
      <c r="B1016" s="29"/>
      <c r="C1016" s="29"/>
      <c r="D1016" s="30"/>
      <c r="E1016" s="30"/>
      <c r="F1016" s="30"/>
      <c r="G1016" s="30"/>
      <c r="H1016" s="30"/>
      <c r="I1016" s="25"/>
      <c r="J1016" s="25"/>
      <c r="K1016" s="41"/>
      <c r="L1016" s="25"/>
      <c r="M1016" s="41"/>
    </row>
    <row r="1017" spans="2:13" ht="15" customHeight="1" x14ac:dyDescent="0.2">
      <c r="B1017" s="29"/>
      <c r="C1017" s="29"/>
      <c r="D1017" s="30"/>
      <c r="E1017" s="30"/>
      <c r="F1017" s="30"/>
      <c r="G1017" s="30"/>
      <c r="H1017" s="30"/>
      <c r="I1017" s="25"/>
      <c r="J1017" s="25"/>
      <c r="K1017" s="41"/>
      <c r="L1017" s="25"/>
      <c r="M1017" s="41"/>
    </row>
    <row r="1018" spans="2:13" ht="15" customHeight="1" x14ac:dyDescent="0.2">
      <c r="B1018" s="29"/>
      <c r="C1018" s="29"/>
      <c r="D1018" s="30"/>
      <c r="E1018" s="30"/>
      <c r="F1018" s="30"/>
      <c r="G1018" s="30"/>
      <c r="H1018" s="30"/>
      <c r="I1018" s="25"/>
      <c r="J1018" s="25"/>
      <c r="K1018" s="41"/>
      <c r="L1018" s="25"/>
      <c r="M1018" s="41"/>
    </row>
    <row r="1019" spans="2:13" ht="15" customHeight="1" x14ac:dyDescent="0.2">
      <c r="B1019" s="29"/>
      <c r="C1019" s="29"/>
      <c r="D1019" s="30"/>
      <c r="E1019" s="30"/>
      <c r="F1019" s="30"/>
      <c r="G1019" s="30"/>
      <c r="H1019" s="30"/>
      <c r="I1019" s="25"/>
      <c r="J1019" s="25"/>
      <c r="K1019" s="41"/>
      <c r="L1019" s="25"/>
      <c r="M1019" s="41"/>
    </row>
    <row r="1020" spans="2:13" ht="15" customHeight="1" x14ac:dyDescent="0.2">
      <c r="B1020" s="29"/>
      <c r="C1020" s="29"/>
      <c r="D1020" s="30"/>
      <c r="E1020" s="30"/>
      <c r="F1020" s="30"/>
      <c r="G1020" s="30"/>
      <c r="H1020" s="30"/>
      <c r="I1020" s="25"/>
      <c r="J1020" s="25"/>
      <c r="K1020" s="41"/>
      <c r="L1020" s="25"/>
      <c r="M1020" s="41"/>
    </row>
    <row r="1021" spans="2:13" ht="15" customHeight="1" x14ac:dyDescent="0.2">
      <c r="B1021" s="29"/>
      <c r="C1021" s="29"/>
      <c r="D1021" s="30"/>
      <c r="E1021" s="30"/>
      <c r="F1021" s="30"/>
      <c r="G1021" s="30"/>
      <c r="H1021" s="30"/>
      <c r="I1021" s="25"/>
      <c r="J1021" s="25"/>
      <c r="K1021" s="41"/>
      <c r="L1021" s="25"/>
      <c r="M1021" s="41"/>
    </row>
    <row r="1022" spans="2:13" ht="15" customHeight="1" x14ac:dyDescent="0.2">
      <c r="B1022" s="29"/>
      <c r="C1022" s="29"/>
      <c r="D1022" s="30"/>
      <c r="E1022" s="30"/>
      <c r="F1022" s="30"/>
      <c r="G1022" s="30"/>
      <c r="H1022" s="30"/>
      <c r="I1022" s="25"/>
      <c r="J1022" s="25"/>
      <c r="K1022" s="41"/>
      <c r="L1022" s="25"/>
      <c r="M1022" s="41"/>
    </row>
    <row r="1023" spans="2:13" ht="15" customHeight="1" x14ac:dyDescent="0.2">
      <c r="B1023" s="29"/>
      <c r="C1023" s="29"/>
      <c r="D1023" s="30"/>
      <c r="E1023" s="30"/>
      <c r="F1023" s="30"/>
      <c r="G1023" s="30"/>
      <c r="H1023" s="30"/>
      <c r="I1023" s="25"/>
      <c r="J1023" s="25"/>
      <c r="K1023" s="41"/>
      <c r="L1023" s="25"/>
      <c r="M1023" s="41"/>
    </row>
  </sheetData>
  <sheetProtection formatColumns="0" formatRows="0"/>
  <mergeCells count="13">
    <mergeCell ref="B17:C17"/>
    <mergeCell ref="H19:H21"/>
    <mergeCell ref="I19:I21"/>
    <mergeCell ref="J19:M19"/>
    <mergeCell ref="B24:C24"/>
    <mergeCell ref="B19:B21"/>
    <mergeCell ref="C19:C21"/>
    <mergeCell ref="D19:D21"/>
    <mergeCell ref="E19:E21"/>
    <mergeCell ref="F19:F21"/>
    <mergeCell ref="J20:K20"/>
    <mergeCell ref="L20:M20"/>
    <mergeCell ref="G19:G21"/>
  </mergeCells>
  <phoneticPr fontId="5" type="noConversion"/>
  <printOptions horizontalCentered="1"/>
  <pageMargins left="0.23622047244094491" right="0.27559055118110237" top="0.39370078740157483" bottom="0.35433070866141736" header="0" footer="0"/>
  <pageSetup scale="63" orientation="landscape" r:id="rId1"/>
  <headerFooter>
    <oddFooter>&amp;CSAT-AGCTI&amp;R&amp;P de &amp;N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Hoja8">
    <pageSetUpPr fitToPage="1"/>
  </sheetPr>
  <dimension ref="B1:CC1020"/>
  <sheetViews>
    <sheetView showGridLines="0" topLeftCell="B14" zoomScaleNormal="100" workbookViewId="0">
      <selection activeCell="M22" sqref="M22"/>
    </sheetView>
  </sheetViews>
  <sheetFormatPr defaultColWidth="13" defaultRowHeight="12" x14ac:dyDescent="0.2"/>
  <cols>
    <col min="1" max="1" width="3.28515625" style="20" customWidth="1"/>
    <col min="2" max="2" width="12.140625" style="20" customWidth="1"/>
    <col min="3" max="3" width="42.28515625" style="20" customWidth="1"/>
    <col min="4" max="5" width="12.28515625" style="27" customWidth="1"/>
    <col min="6" max="7" width="12.28515625" style="28" customWidth="1"/>
    <col min="8" max="8" width="10" style="28" hidden="1" customWidth="1"/>
    <col min="9" max="9" width="16.140625" style="28" customWidth="1"/>
    <col min="10" max="10" width="16" style="28" bestFit="1" customWidth="1"/>
    <col min="11" max="11" width="9" style="28" customWidth="1"/>
    <col min="12" max="12" width="15" style="28" bestFit="1" customWidth="1"/>
    <col min="13" max="13" width="6.85546875" style="20" customWidth="1"/>
    <col min="14" max="14" width="3.7109375" style="20" customWidth="1"/>
    <col min="15" max="15" width="10.28515625" style="20" customWidth="1"/>
    <col min="16" max="16" width="10.42578125" style="20" customWidth="1"/>
    <col min="17" max="16384" width="13" style="20"/>
  </cols>
  <sheetData>
    <row r="1" spans="2:81" s="14" customFormat="1" ht="12.75" customHeight="1" x14ac:dyDescent="0.2">
      <c r="B1" s="11"/>
      <c r="C1" s="11"/>
      <c r="D1" s="11"/>
      <c r="E1" s="11"/>
      <c r="F1" s="11"/>
      <c r="G1" s="11"/>
      <c r="H1" s="11"/>
      <c r="I1" s="11"/>
      <c r="J1" s="11"/>
      <c r="K1" s="11"/>
      <c r="L1" s="11"/>
      <c r="M1" s="11"/>
      <c r="N1" s="11"/>
      <c r="O1" s="11"/>
      <c r="P1" s="11"/>
      <c r="Q1" s="11"/>
      <c r="R1" s="11"/>
      <c r="S1" s="11"/>
      <c r="T1" s="11"/>
      <c r="U1" s="13"/>
      <c r="V1" s="13"/>
      <c r="W1" s="13"/>
      <c r="X1" s="13"/>
      <c r="Y1" s="13"/>
      <c r="Z1" s="13"/>
      <c r="AA1" s="13"/>
      <c r="AB1" s="13"/>
      <c r="AC1" s="13"/>
      <c r="AD1" s="13"/>
      <c r="AE1" s="13"/>
      <c r="AF1" s="13"/>
      <c r="AG1" s="13"/>
      <c r="AH1" s="13"/>
      <c r="AI1" s="13"/>
      <c r="AJ1" s="13"/>
      <c r="AK1" s="13"/>
      <c r="AL1" s="13"/>
      <c r="AM1" s="13"/>
      <c r="AN1" s="13"/>
      <c r="AO1" s="13"/>
      <c r="AP1" s="13"/>
      <c r="AQ1" s="13"/>
      <c r="AR1" s="13"/>
      <c r="AS1" s="13"/>
      <c r="AT1" s="13"/>
      <c r="AU1" s="13"/>
      <c r="AV1" s="13"/>
      <c r="AW1" s="13"/>
      <c r="AX1" s="13"/>
      <c r="AY1" s="13"/>
      <c r="AZ1" s="13"/>
      <c r="BA1" s="13"/>
      <c r="BB1" s="13"/>
      <c r="BC1" s="13"/>
      <c r="BD1" s="13"/>
      <c r="BE1" s="13"/>
      <c r="BF1" s="13"/>
      <c r="BG1" s="13"/>
      <c r="BH1" s="13"/>
      <c r="BI1" s="13"/>
      <c r="BJ1" s="13"/>
      <c r="BK1" s="13"/>
      <c r="BL1" s="13"/>
      <c r="BM1" s="13"/>
      <c r="BN1" s="13"/>
      <c r="BO1" s="13"/>
      <c r="BP1" s="13"/>
      <c r="BQ1" s="13"/>
      <c r="BR1" s="13"/>
      <c r="BS1" s="13"/>
      <c r="BT1" s="13"/>
      <c r="BU1" s="13"/>
      <c r="BV1" s="13"/>
      <c r="BW1" s="13"/>
      <c r="BX1" s="13"/>
      <c r="BY1" s="13"/>
      <c r="BZ1" s="13"/>
      <c r="CA1" s="13"/>
      <c r="CB1" s="13"/>
      <c r="CC1" s="13"/>
    </row>
    <row r="2" spans="2:81" s="14" customFormat="1" ht="12.75" customHeight="1" x14ac:dyDescent="0.2">
      <c r="B2" s="11"/>
      <c r="C2" s="11"/>
      <c r="D2" s="11"/>
      <c r="E2" s="11"/>
      <c r="F2" s="11"/>
      <c r="G2" s="11"/>
      <c r="H2" s="11"/>
      <c r="I2" s="11"/>
      <c r="J2" s="11"/>
      <c r="K2" s="11"/>
      <c r="L2" s="11"/>
      <c r="M2" s="11"/>
      <c r="N2" s="11"/>
      <c r="O2" s="11"/>
      <c r="P2" s="11"/>
      <c r="Q2" s="11"/>
      <c r="R2" s="11"/>
      <c r="S2" s="11"/>
      <c r="T2" s="11"/>
      <c r="U2" s="13"/>
      <c r="V2" s="13"/>
      <c r="W2" s="13"/>
      <c r="X2" s="13"/>
      <c r="Y2" s="13"/>
      <c r="Z2" s="13"/>
      <c r="AA2" s="13"/>
      <c r="AB2" s="13"/>
      <c r="AC2" s="13"/>
      <c r="AD2" s="13"/>
      <c r="AE2" s="13"/>
      <c r="AF2" s="13"/>
      <c r="AG2" s="13"/>
      <c r="AH2" s="13"/>
      <c r="AI2" s="13"/>
      <c r="AJ2" s="13"/>
      <c r="AK2" s="13"/>
      <c r="AL2" s="13"/>
      <c r="AM2" s="13"/>
      <c r="AN2" s="13"/>
      <c r="AO2" s="13"/>
      <c r="AP2" s="13"/>
      <c r="AQ2" s="13"/>
      <c r="AR2" s="13"/>
      <c r="AS2" s="13"/>
      <c r="AT2" s="13"/>
      <c r="AU2" s="13"/>
      <c r="AV2" s="13"/>
      <c r="AW2" s="13"/>
      <c r="AX2" s="13"/>
      <c r="AY2" s="13"/>
      <c r="AZ2" s="13"/>
      <c r="BA2" s="13"/>
      <c r="BB2" s="13"/>
      <c r="BC2" s="13"/>
      <c r="BD2" s="13"/>
      <c r="BE2" s="13"/>
      <c r="BF2" s="13"/>
      <c r="BG2" s="13"/>
      <c r="BH2" s="13"/>
      <c r="BI2" s="13"/>
      <c r="BJ2" s="13"/>
      <c r="BK2" s="13"/>
      <c r="BL2" s="13"/>
      <c r="BM2" s="13"/>
      <c r="BN2" s="13"/>
      <c r="BO2" s="13"/>
      <c r="BP2" s="13"/>
      <c r="BQ2" s="13"/>
      <c r="BR2" s="13"/>
      <c r="BS2" s="13"/>
      <c r="BT2" s="13"/>
      <c r="BU2" s="13"/>
      <c r="BV2" s="13"/>
      <c r="BW2" s="13"/>
      <c r="BX2" s="13"/>
      <c r="BY2" s="13"/>
      <c r="BZ2" s="13"/>
      <c r="CA2" s="13"/>
      <c r="CB2" s="13"/>
      <c r="CC2" s="13"/>
    </row>
    <row r="3" spans="2:81" s="14" customFormat="1" ht="12.75" customHeight="1" x14ac:dyDescent="0.2">
      <c r="B3" s="11"/>
      <c r="C3" s="11"/>
      <c r="D3" s="11"/>
      <c r="E3" s="11"/>
      <c r="F3" s="11"/>
      <c r="G3" s="11"/>
      <c r="H3" s="11"/>
      <c r="I3" s="11"/>
      <c r="J3" s="11"/>
      <c r="K3" s="11"/>
      <c r="L3" s="11"/>
      <c r="M3" s="11"/>
      <c r="N3" s="11"/>
      <c r="O3" s="11"/>
      <c r="P3" s="11"/>
      <c r="Q3" s="11"/>
      <c r="R3" s="11"/>
      <c r="S3" s="11"/>
      <c r="T3" s="11"/>
      <c r="U3" s="13"/>
      <c r="V3" s="13"/>
      <c r="W3" s="13"/>
      <c r="X3" s="13"/>
      <c r="Y3" s="13"/>
      <c r="Z3" s="13"/>
      <c r="AA3" s="13"/>
      <c r="AB3" s="13"/>
      <c r="AC3" s="13"/>
      <c r="AD3" s="13"/>
      <c r="AE3" s="13"/>
      <c r="AF3" s="13"/>
      <c r="AG3" s="13"/>
      <c r="AH3" s="13"/>
      <c r="AI3" s="13"/>
      <c r="AJ3" s="13"/>
      <c r="AK3" s="13"/>
      <c r="AL3" s="13"/>
      <c r="AM3" s="13"/>
      <c r="AN3" s="13"/>
      <c r="AO3" s="13"/>
      <c r="AP3" s="13"/>
      <c r="AQ3" s="13"/>
      <c r="AR3" s="13"/>
      <c r="AS3" s="13"/>
      <c r="AT3" s="13"/>
      <c r="AU3" s="13"/>
      <c r="AV3" s="13"/>
      <c r="AW3" s="13"/>
      <c r="AX3" s="13"/>
      <c r="AY3" s="13"/>
      <c r="AZ3" s="13"/>
      <c r="BA3" s="13"/>
      <c r="BB3" s="13"/>
      <c r="BC3" s="13"/>
      <c r="BD3" s="13"/>
      <c r="BE3" s="13"/>
      <c r="BF3" s="13"/>
      <c r="BG3" s="13"/>
      <c r="BH3" s="13"/>
      <c r="BI3" s="13"/>
      <c r="BJ3" s="13"/>
      <c r="BK3" s="13"/>
      <c r="BL3" s="13"/>
      <c r="BM3" s="13"/>
      <c r="BN3" s="13"/>
      <c r="BO3" s="13"/>
      <c r="BP3" s="13"/>
      <c r="BQ3" s="13"/>
      <c r="BR3" s="13"/>
      <c r="BS3" s="13"/>
      <c r="BT3" s="13"/>
      <c r="BU3" s="13"/>
      <c r="BV3" s="13"/>
      <c r="BW3" s="13"/>
      <c r="BX3" s="13"/>
      <c r="BY3" s="13"/>
      <c r="BZ3" s="13"/>
      <c r="CA3" s="13"/>
      <c r="CB3" s="13"/>
      <c r="CC3" s="13"/>
    </row>
    <row r="4" spans="2:81" s="14" customFormat="1" ht="12.75" customHeight="1" x14ac:dyDescent="0.2">
      <c r="B4" s="11"/>
      <c r="C4" s="11"/>
      <c r="D4" s="11"/>
      <c r="E4" s="11"/>
      <c r="F4" s="11"/>
      <c r="G4" s="11"/>
      <c r="H4" s="11"/>
      <c r="I4" s="11"/>
      <c r="J4" s="11"/>
      <c r="K4" s="11"/>
      <c r="L4" s="11"/>
      <c r="M4" s="11"/>
      <c r="N4" s="11"/>
      <c r="O4" s="11"/>
      <c r="P4" s="11"/>
      <c r="Q4" s="11"/>
      <c r="R4" s="11"/>
      <c r="S4" s="11"/>
      <c r="T4" s="11"/>
      <c r="U4" s="13"/>
      <c r="V4" s="13"/>
      <c r="W4" s="13"/>
      <c r="X4" s="13"/>
      <c r="Y4" s="13"/>
      <c r="Z4" s="13"/>
      <c r="AA4" s="13"/>
      <c r="AB4" s="13"/>
      <c r="AC4" s="13"/>
      <c r="AD4" s="13"/>
      <c r="AE4" s="13"/>
      <c r="AF4" s="13"/>
      <c r="AG4" s="13"/>
      <c r="AH4" s="13"/>
      <c r="AI4" s="13"/>
      <c r="AJ4" s="13"/>
      <c r="AK4" s="13"/>
      <c r="AL4" s="13"/>
      <c r="AM4" s="13"/>
      <c r="AN4" s="13"/>
      <c r="AO4" s="13"/>
      <c r="AP4" s="13"/>
      <c r="AQ4" s="13"/>
      <c r="AR4" s="13"/>
      <c r="AS4" s="13"/>
      <c r="AT4" s="13"/>
      <c r="AU4" s="13"/>
      <c r="AV4" s="13"/>
      <c r="AW4" s="13"/>
      <c r="AX4" s="13"/>
      <c r="AY4" s="13"/>
      <c r="AZ4" s="13"/>
      <c r="BA4" s="13"/>
      <c r="BB4" s="13"/>
      <c r="BC4" s="13"/>
      <c r="BD4" s="13"/>
      <c r="BE4" s="13"/>
      <c r="BF4" s="13"/>
      <c r="BG4" s="13"/>
      <c r="BH4" s="13"/>
      <c r="BI4" s="13"/>
      <c r="BJ4" s="13"/>
      <c r="BK4" s="13"/>
      <c r="BL4" s="13"/>
      <c r="BM4" s="13"/>
      <c r="BN4" s="13"/>
      <c r="BO4" s="13"/>
      <c r="BP4" s="13"/>
      <c r="BQ4" s="13"/>
      <c r="BR4" s="13"/>
      <c r="BS4" s="13"/>
      <c r="BT4" s="13"/>
      <c r="BU4" s="13"/>
      <c r="BV4" s="13"/>
      <c r="BW4" s="13"/>
      <c r="BX4" s="13"/>
      <c r="BY4" s="13"/>
      <c r="BZ4" s="13"/>
      <c r="CA4" s="13"/>
      <c r="CB4" s="13"/>
      <c r="CC4" s="13"/>
    </row>
    <row r="5" spans="2:81" s="14" customFormat="1" ht="12.75" customHeight="1" x14ac:dyDescent="0.2">
      <c r="B5" s="11"/>
      <c r="C5" s="11"/>
      <c r="D5" s="11"/>
      <c r="E5" s="11"/>
      <c r="F5" s="11"/>
      <c r="G5" s="11"/>
      <c r="H5" s="11"/>
      <c r="I5" s="11"/>
      <c r="J5" s="11"/>
      <c r="K5" s="11"/>
      <c r="L5" s="11"/>
      <c r="M5" s="11"/>
      <c r="N5" s="11"/>
      <c r="O5" s="11"/>
      <c r="P5" s="11"/>
      <c r="Q5" s="11"/>
      <c r="R5" s="11"/>
      <c r="S5" s="11"/>
      <c r="T5" s="11"/>
      <c r="U5" s="13"/>
      <c r="V5" s="13"/>
      <c r="W5" s="13"/>
      <c r="X5" s="13"/>
      <c r="Y5" s="13"/>
      <c r="Z5" s="13"/>
      <c r="AA5" s="13"/>
      <c r="AB5" s="13"/>
      <c r="AC5" s="13"/>
      <c r="AD5" s="13"/>
      <c r="AE5" s="13"/>
      <c r="AF5" s="13"/>
      <c r="AG5" s="13"/>
      <c r="AH5" s="13"/>
      <c r="AI5" s="13"/>
      <c r="AJ5" s="13"/>
      <c r="AK5" s="13"/>
      <c r="AL5" s="13"/>
      <c r="AM5" s="13"/>
      <c r="AN5" s="13"/>
      <c r="AO5" s="13"/>
      <c r="AP5" s="13"/>
      <c r="AQ5" s="13"/>
      <c r="AR5" s="13"/>
      <c r="AS5" s="13"/>
      <c r="AT5" s="13"/>
      <c r="AU5" s="13"/>
      <c r="AV5" s="13"/>
      <c r="AW5" s="13"/>
      <c r="AX5" s="13"/>
      <c r="AY5" s="13"/>
      <c r="AZ5" s="13"/>
      <c r="BA5" s="13"/>
      <c r="BB5" s="13"/>
      <c r="BC5" s="13"/>
      <c r="BD5" s="13"/>
      <c r="BE5" s="13"/>
      <c r="BF5" s="13"/>
      <c r="BG5" s="13"/>
      <c r="BH5" s="13"/>
      <c r="BI5" s="13"/>
      <c r="BJ5" s="13"/>
      <c r="BK5" s="13"/>
      <c r="BL5" s="13"/>
      <c r="BM5" s="13"/>
      <c r="BN5" s="13"/>
      <c r="BO5" s="13"/>
      <c r="BP5" s="13"/>
      <c r="BQ5" s="13"/>
      <c r="BR5" s="13"/>
      <c r="BS5" s="13"/>
      <c r="BT5" s="13"/>
      <c r="BU5" s="13"/>
      <c r="BV5" s="13"/>
      <c r="BW5" s="13"/>
      <c r="BX5" s="13"/>
      <c r="BY5" s="13"/>
      <c r="BZ5" s="13"/>
      <c r="CA5" s="13"/>
      <c r="CB5" s="13"/>
      <c r="CC5" s="13"/>
    </row>
    <row r="6" spans="2:81" s="14" customFormat="1" ht="12.75" customHeight="1" x14ac:dyDescent="0.2">
      <c r="B6" s="11"/>
      <c r="C6" s="11"/>
      <c r="D6" s="11"/>
      <c r="E6" s="11"/>
      <c r="F6" s="11"/>
      <c r="G6" s="11"/>
      <c r="H6" s="11"/>
      <c r="I6" s="11"/>
      <c r="J6" s="11"/>
      <c r="K6" s="11"/>
      <c r="L6" s="11"/>
      <c r="M6" s="11"/>
      <c r="N6" s="11"/>
      <c r="O6" s="11"/>
      <c r="P6" s="11"/>
      <c r="Q6" s="11"/>
      <c r="R6" s="11"/>
      <c r="S6" s="11"/>
      <c r="T6" s="11"/>
      <c r="U6" s="13"/>
      <c r="V6" s="13"/>
      <c r="W6" s="13"/>
      <c r="X6" s="13"/>
      <c r="Y6" s="13"/>
      <c r="Z6" s="13"/>
      <c r="AA6" s="13"/>
      <c r="AB6" s="13"/>
      <c r="AC6" s="13"/>
      <c r="AD6" s="13"/>
      <c r="AE6" s="13"/>
      <c r="AF6" s="13"/>
      <c r="AG6" s="13"/>
      <c r="AH6" s="13"/>
      <c r="AI6" s="13"/>
      <c r="AJ6" s="13"/>
      <c r="AK6" s="13"/>
      <c r="AL6" s="13"/>
      <c r="AM6" s="13"/>
      <c r="AN6" s="13"/>
      <c r="AO6" s="13"/>
      <c r="AP6" s="13"/>
      <c r="AQ6" s="13"/>
      <c r="AR6" s="13"/>
      <c r="AS6" s="13"/>
      <c r="AT6" s="13"/>
      <c r="AU6" s="13"/>
      <c r="AV6" s="13"/>
      <c r="AW6" s="13"/>
      <c r="AX6" s="13"/>
      <c r="AY6" s="13"/>
      <c r="AZ6" s="13"/>
      <c r="BA6" s="13"/>
      <c r="BB6" s="13"/>
      <c r="BC6" s="13"/>
      <c r="BD6" s="13"/>
      <c r="BE6" s="13"/>
      <c r="BF6" s="13"/>
      <c r="BG6" s="13"/>
      <c r="BH6" s="13"/>
      <c r="BI6" s="13"/>
      <c r="BJ6" s="13"/>
      <c r="BK6" s="13"/>
      <c r="BL6" s="13"/>
      <c r="BM6" s="13"/>
      <c r="BN6" s="13"/>
      <c r="BO6" s="13"/>
      <c r="BP6" s="13"/>
      <c r="BQ6" s="13"/>
      <c r="BR6" s="13"/>
      <c r="BS6" s="13"/>
      <c r="BT6" s="13"/>
      <c r="BU6" s="13"/>
      <c r="BV6" s="13"/>
      <c r="BW6" s="13"/>
      <c r="BX6" s="13"/>
      <c r="BY6" s="13"/>
      <c r="BZ6" s="13"/>
      <c r="CA6" s="13"/>
      <c r="CB6" s="13"/>
      <c r="CC6" s="13"/>
    </row>
    <row r="7" spans="2:81" s="14" customFormat="1" ht="12.75" customHeight="1" x14ac:dyDescent="0.2">
      <c r="B7" s="11"/>
      <c r="C7" s="11"/>
      <c r="D7" s="11"/>
      <c r="E7" s="11"/>
      <c r="F7" s="11"/>
      <c r="G7" s="11"/>
      <c r="H7" s="11"/>
      <c r="I7" s="11"/>
      <c r="J7" s="11"/>
      <c r="K7" s="11"/>
      <c r="L7" s="11"/>
      <c r="M7" s="11"/>
      <c r="N7" s="11"/>
      <c r="O7" s="11"/>
      <c r="P7" s="11"/>
      <c r="Q7" s="11"/>
      <c r="R7" s="11"/>
      <c r="S7" s="11"/>
      <c r="T7" s="11"/>
      <c r="U7" s="13"/>
      <c r="V7" s="13"/>
      <c r="W7" s="13"/>
      <c r="X7" s="13"/>
      <c r="Y7" s="13"/>
      <c r="Z7" s="13"/>
      <c r="AA7" s="13"/>
      <c r="AB7" s="13"/>
      <c r="AC7" s="13"/>
      <c r="AD7" s="13"/>
      <c r="AE7" s="13"/>
      <c r="AF7" s="13"/>
      <c r="AG7" s="13"/>
      <c r="AH7" s="13"/>
      <c r="AI7" s="13"/>
      <c r="AJ7" s="13"/>
      <c r="AK7" s="13"/>
      <c r="AL7" s="13"/>
      <c r="AM7" s="13"/>
      <c r="AN7" s="13"/>
      <c r="AO7" s="13"/>
      <c r="AP7" s="13"/>
      <c r="AQ7" s="13"/>
      <c r="AR7" s="13"/>
      <c r="AS7" s="13"/>
      <c r="AT7" s="13"/>
      <c r="AU7" s="13"/>
      <c r="AV7" s="13"/>
      <c r="AW7" s="13"/>
      <c r="AX7" s="13"/>
      <c r="AY7" s="13"/>
      <c r="AZ7" s="13"/>
      <c r="BA7" s="13"/>
      <c r="BB7" s="13"/>
      <c r="BC7" s="13"/>
      <c r="BD7" s="13"/>
      <c r="BE7" s="13"/>
      <c r="BF7" s="13"/>
      <c r="BG7" s="13"/>
      <c r="BH7" s="13"/>
      <c r="BI7" s="13"/>
      <c r="BJ7" s="13"/>
      <c r="BK7" s="13"/>
      <c r="BL7" s="13"/>
      <c r="BM7" s="13"/>
      <c r="BN7" s="13"/>
      <c r="BO7" s="13"/>
      <c r="BP7" s="13"/>
      <c r="BQ7" s="13"/>
      <c r="BR7" s="13"/>
      <c r="BS7" s="13"/>
      <c r="BT7" s="13"/>
      <c r="BU7" s="13"/>
      <c r="BV7" s="13"/>
      <c r="BW7" s="13"/>
      <c r="BX7" s="13"/>
      <c r="BY7" s="13"/>
      <c r="BZ7" s="13"/>
      <c r="CA7" s="13"/>
      <c r="CB7" s="13"/>
      <c r="CC7" s="13"/>
    </row>
    <row r="8" spans="2:81" s="14" customFormat="1" ht="12.75" customHeight="1" x14ac:dyDescent="0.2">
      <c r="B8" s="11"/>
      <c r="C8" s="11"/>
      <c r="D8" s="11"/>
      <c r="E8" s="11"/>
      <c r="F8" s="11"/>
      <c r="G8" s="11"/>
      <c r="H8" s="11"/>
      <c r="I8" s="11"/>
      <c r="J8" s="11"/>
      <c r="K8" s="11"/>
      <c r="L8" s="11"/>
      <c r="M8" s="11"/>
      <c r="N8" s="11"/>
      <c r="O8" s="11"/>
      <c r="P8" s="11"/>
      <c r="Q8" s="11"/>
      <c r="R8" s="11"/>
      <c r="S8" s="11"/>
      <c r="T8" s="11"/>
      <c r="U8" s="13"/>
      <c r="V8" s="13"/>
      <c r="W8" s="13"/>
      <c r="X8" s="13"/>
      <c r="Y8" s="13"/>
      <c r="Z8" s="13"/>
      <c r="AA8" s="13"/>
      <c r="AB8" s="13"/>
      <c r="AC8" s="13"/>
      <c r="AD8" s="13"/>
      <c r="AE8" s="13"/>
      <c r="AF8" s="13"/>
      <c r="AG8" s="13"/>
      <c r="AH8" s="13"/>
      <c r="AI8" s="13"/>
      <c r="AJ8" s="13"/>
      <c r="AK8" s="13"/>
      <c r="AL8" s="13"/>
      <c r="AM8" s="13"/>
      <c r="AN8" s="13"/>
      <c r="AO8" s="13"/>
      <c r="AP8" s="13"/>
      <c r="AQ8" s="13"/>
      <c r="AR8" s="13"/>
      <c r="AS8" s="13"/>
      <c r="AT8" s="13"/>
      <c r="AU8" s="13"/>
      <c r="AV8" s="13"/>
      <c r="AW8" s="13"/>
      <c r="AX8" s="13"/>
      <c r="AY8" s="13"/>
      <c r="AZ8" s="13"/>
      <c r="BA8" s="13"/>
      <c r="BB8" s="13"/>
      <c r="BC8" s="13"/>
      <c r="BD8" s="13"/>
      <c r="BE8" s="13"/>
      <c r="BF8" s="13"/>
      <c r="BG8" s="13"/>
      <c r="BH8" s="13"/>
      <c r="BI8" s="13"/>
      <c r="BJ8" s="13"/>
      <c r="BK8" s="13"/>
      <c r="BL8" s="13"/>
      <c r="BM8" s="13"/>
      <c r="BN8" s="13"/>
      <c r="BO8" s="13"/>
      <c r="BP8" s="13"/>
      <c r="BQ8" s="13"/>
      <c r="BR8" s="13"/>
      <c r="BS8" s="13"/>
      <c r="BT8" s="13"/>
      <c r="BU8" s="13"/>
      <c r="BV8" s="13"/>
      <c r="BW8" s="13"/>
      <c r="BX8" s="13"/>
      <c r="BY8" s="13"/>
      <c r="BZ8" s="13"/>
      <c r="CA8" s="13"/>
      <c r="CB8" s="13"/>
      <c r="CC8" s="13"/>
    </row>
    <row r="9" spans="2:81" s="14" customFormat="1" ht="12.75" customHeight="1" x14ac:dyDescent="0.2">
      <c r="B9" s="11"/>
      <c r="C9" s="11"/>
      <c r="D9" s="11"/>
      <c r="E9" s="11"/>
      <c r="F9" s="11"/>
      <c r="G9" s="11"/>
      <c r="H9" s="11"/>
      <c r="I9" s="11"/>
      <c r="J9" s="11"/>
      <c r="K9" s="11"/>
      <c r="L9" s="11"/>
      <c r="M9" s="11"/>
      <c r="N9" s="11"/>
      <c r="O9" s="11"/>
      <c r="P9" s="11"/>
      <c r="Q9" s="11"/>
      <c r="R9" s="11"/>
      <c r="S9" s="11"/>
      <c r="T9" s="11"/>
      <c r="U9" s="13"/>
      <c r="V9" s="13"/>
      <c r="W9" s="13"/>
      <c r="X9" s="13"/>
      <c r="Y9" s="13"/>
      <c r="Z9" s="13"/>
      <c r="AA9" s="13"/>
      <c r="AB9" s="13"/>
      <c r="AC9" s="13"/>
      <c r="AD9" s="13"/>
      <c r="AE9" s="13"/>
      <c r="AF9" s="13"/>
      <c r="AG9" s="13"/>
      <c r="AH9" s="13"/>
      <c r="AI9" s="13"/>
      <c r="AJ9" s="13"/>
      <c r="AK9" s="13"/>
      <c r="AL9" s="13"/>
      <c r="AM9" s="13"/>
      <c r="AN9" s="13"/>
      <c r="AO9" s="13"/>
      <c r="AP9" s="13"/>
      <c r="AQ9" s="13"/>
      <c r="AR9" s="13"/>
      <c r="AS9" s="13"/>
      <c r="AT9" s="13"/>
      <c r="AU9" s="13"/>
      <c r="AV9" s="13"/>
      <c r="AW9" s="13"/>
      <c r="AX9" s="13"/>
      <c r="AY9" s="13"/>
      <c r="AZ9" s="13"/>
      <c r="BA9" s="13"/>
      <c r="BB9" s="13"/>
      <c r="BC9" s="13"/>
      <c r="BD9" s="13"/>
      <c r="BE9" s="13"/>
      <c r="BF9" s="13"/>
      <c r="BG9" s="13"/>
      <c r="BH9" s="13"/>
      <c r="BI9" s="13"/>
      <c r="BJ9" s="13"/>
      <c r="BK9" s="13"/>
      <c r="BL9" s="13"/>
      <c r="BM9" s="13"/>
      <c r="BN9" s="13"/>
      <c r="BO9" s="13"/>
      <c r="BP9" s="13"/>
      <c r="BQ9" s="13"/>
      <c r="BR9" s="13"/>
      <c r="BS9" s="13"/>
      <c r="BT9" s="13"/>
      <c r="BU9" s="13"/>
      <c r="BV9" s="13"/>
      <c r="BW9" s="13"/>
      <c r="BX9" s="13"/>
      <c r="BY9" s="13"/>
      <c r="BZ9" s="13"/>
      <c r="CA9" s="13"/>
      <c r="CB9" s="13"/>
      <c r="CC9" s="13"/>
    </row>
    <row r="10" spans="2:81" s="14" customFormat="1" ht="12.75" customHeight="1" x14ac:dyDescent="0.2">
      <c r="B10" s="11"/>
      <c r="C10" s="11"/>
      <c r="D10" s="11"/>
      <c r="E10" s="11"/>
      <c r="F10" s="11"/>
      <c r="G10" s="11"/>
      <c r="H10" s="11"/>
      <c r="I10" s="11"/>
      <c r="J10" s="11"/>
      <c r="K10" s="11"/>
      <c r="L10" s="11"/>
      <c r="M10" s="11"/>
      <c r="N10" s="11"/>
      <c r="O10" s="11"/>
      <c r="P10" s="11"/>
      <c r="Q10" s="11"/>
      <c r="R10" s="11"/>
      <c r="S10" s="11"/>
      <c r="T10" s="11"/>
      <c r="U10" s="13"/>
      <c r="V10" s="13"/>
      <c r="W10" s="13"/>
      <c r="X10" s="13"/>
      <c r="Y10" s="13"/>
      <c r="Z10" s="13"/>
      <c r="AA10" s="13"/>
      <c r="AB10" s="13"/>
      <c r="AC10" s="13"/>
      <c r="AD10" s="13"/>
      <c r="AE10" s="13"/>
      <c r="AF10" s="13"/>
      <c r="AG10" s="13"/>
      <c r="AH10" s="13"/>
      <c r="AI10" s="13"/>
      <c r="AJ10" s="13"/>
      <c r="AK10" s="13"/>
      <c r="AL10" s="13"/>
      <c r="AM10" s="13"/>
      <c r="AN10" s="13"/>
      <c r="AO10" s="13"/>
      <c r="AP10" s="13"/>
      <c r="AQ10" s="13"/>
      <c r="AR10" s="13"/>
      <c r="AS10" s="13"/>
      <c r="AT10" s="13"/>
      <c r="AU10" s="13"/>
      <c r="AV10" s="13"/>
      <c r="AW10" s="13"/>
      <c r="AX10" s="13"/>
      <c r="AY10" s="13"/>
      <c r="AZ10" s="13"/>
      <c r="BA10" s="13"/>
      <c r="BB10" s="13"/>
      <c r="BC10" s="13"/>
      <c r="BD10" s="13"/>
      <c r="BE10" s="13"/>
      <c r="BF10" s="13"/>
      <c r="BG10" s="13"/>
      <c r="BH10" s="13"/>
      <c r="BI10" s="13"/>
      <c r="BJ10" s="13"/>
      <c r="BK10" s="13"/>
      <c r="BL10" s="13"/>
      <c r="BM10" s="13"/>
      <c r="BN10" s="13"/>
      <c r="BO10" s="13"/>
      <c r="BP10" s="13"/>
      <c r="BQ10" s="13"/>
      <c r="BR10" s="13"/>
      <c r="BS10" s="13"/>
      <c r="BT10" s="13"/>
      <c r="BU10" s="13"/>
      <c r="BV10" s="13"/>
      <c r="BW10" s="13"/>
      <c r="BX10" s="13"/>
      <c r="BY10" s="13"/>
      <c r="BZ10" s="13"/>
      <c r="CA10" s="13"/>
      <c r="CB10" s="13"/>
      <c r="CC10" s="13"/>
    </row>
    <row r="11" spans="2:81" s="14" customFormat="1" ht="12.75" customHeight="1" x14ac:dyDescent="0.2">
      <c r="B11" s="11"/>
      <c r="C11" s="11"/>
      <c r="D11" s="11"/>
      <c r="E11" s="11"/>
      <c r="F11" s="11"/>
      <c r="G11" s="11"/>
      <c r="H11" s="11"/>
      <c r="I11" s="11"/>
      <c r="J11" s="11"/>
      <c r="K11" s="11"/>
      <c r="L11" s="11"/>
      <c r="M11" s="11"/>
      <c r="N11" s="11"/>
      <c r="O11" s="11"/>
      <c r="P11" s="11"/>
      <c r="Q11" s="11"/>
      <c r="R11" s="11"/>
      <c r="S11" s="11"/>
      <c r="T11" s="11"/>
      <c r="U11" s="13"/>
      <c r="V11" s="13"/>
      <c r="W11" s="13"/>
      <c r="X11" s="13"/>
      <c r="Y11" s="13"/>
      <c r="Z11" s="13"/>
      <c r="AA11" s="13"/>
      <c r="AB11" s="13"/>
      <c r="AC11" s="13"/>
      <c r="AD11" s="13"/>
      <c r="AE11" s="13"/>
      <c r="AF11" s="13"/>
      <c r="AG11" s="13"/>
      <c r="AH11" s="13"/>
      <c r="AI11" s="13"/>
      <c r="AJ11" s="13"/>
      <c r="AK11" s="13"/>
      <c r="AL11" s="13"/>
      <c r="AM11" s="13"/>
      <c r="AN11" s="13"/>
      <c r="AO11" s="13"/>
      <c r="AP11" s="13"/>
      <c r="AQ11" s="13"/>
      <c r="AR11" s="13"/>
      <c r="AS11" s="13"/>
      <c r="AT11" s="13"/>
      <c r="AU11" s="13"/>
      <c r="AV11" s="13"/>
      <c r="AW11" s="13"/>
      <c r="AX11" s="13"/>
      <c r="AY11" s="13"/>
      <c r="AZ11" s="13"/>
      <c r="BA11" s="13"/>
      <c r="BB11" s="13"/>
      <c r="BC11" s="13"/>
      <c r="BD11" s="13"/>
      <c r="BE11" s="13"/>
      <c r="BF11" s="13"/>
      <c r="BG11" s="13"/>
      <c r="BH11" s="13"/>
      <c r="BI11" s="13"/>
      <c r="BJ11" s="13"/>
      <c r="BK11" s="13"/>
      <c r="BL11" s="13"/>
      <c r="BM11" s="13"/>
      <c r="BN11" s="13"/>
      <c r="BO11" s="13"/>
      <c r="BP11" s="13"/>
      <c r="BQ11" s="13"/>
      <c r="BR11" s="13"/>
      <c r="BS11" s="13"/>
      <c r="BT11" s="13"/>
      <c r="BU11" s="13"/>
      <c r="BV11" s="13"/>
      <c r="BW11" s="13"/>
      <c r="BX11" s="13"/>
      <c r="BY11" s="13"/>
      <c r="BZ11" s="13"/>
      <c r="CA11" s="13"/>
      <c r="CB11" s="13"/>
      <c r="CC11" s="13"/>
    </row>
    <row r="12" spans="2:81" s="14" customFormat="1" ht="12.75" customHeight="1" x14ac:dyDescent="0.2">
      <c r="B12" s="11"/>
      <c r="C12" s="11"/>
      <c r="D12" s="11"/>
      <c r="E12" s="11"/>
      <c r="F12" s="11"/>
      <c r="G12" s="11"/>
      <c r="H12" s="11"/>
      <c r="I12" s="11"/>
      <c r="J12" s="11"/>
      <c r="K12" s="11"/>
      <c r="L12" s="11"/>
      <c r="M12" s="11"/>
      <c r="N12" s="11"/>
      <c r="O12" s="11"/>
      <c r="P12" s="11"/>
      <c r="Q12" s="11"/>
      <c r="R12" s="11"/>
      <c r="S12" s="11"/>
      <c r="T12" s="11"/>
      <c r="U12" s="13"/>
      <c r="V12" s="13"/>
      <c r="W12" s="13"/>
      <c r="X12" s="13"/>
      <c r="Y12" s="13"/>
      <c r="Z12" s="13"/>
      <c r="AA12" s="13"/>
      <c r="AB12" s="13"/>
      <c r="AC12" s="13"/>
      <c r="AD12" s="13"/>
      <c r="AE12" s="13"/>
      <c r="AF12" s="13"/>
      <c r="AG12" s="13"/>
      <c r="AH12" s="13"/>
      <c r="AI12" s="13"/>
      <c r="AJ12" s="13"/>
      <c r="AK12" s="13"/>
      <c r="AL12" s="13"/>
      <c r="AM12" s="13"/>
      <c r="AN12" s="13"/>
      <c r="AO12" s="13"/>
      <c r="AP12" s="13"/>
      <c r="AQ12" s="13"/>
      <c r="AR12" s="13"/>
      <c r="AS12" s="13"/>
      <c r="AT12" s="13"/>
      <c r="AU12" s="13"/>
      <c r="AV12" s="13"/>
      <c r="AW12" s="13"/>
      <c r="AX12" s="13"/>
      <c r="AY12" s="13"/>
      <c r="AZ12" s="13"/>
      <c r="BA12" s="13"/>
      <c r="BB12" s="13"/>
      <c r="BC12" s="13"/>
      <c r="BD12" s="13"/>
      <c r="BE12" s="13"/>
      <c r="BF12" s="13"/>
      <c r="BG12" s="13"/>
      <c r="BH12" s="13"/>
      <c r="BI12" s="13"/>
      <c r="BJ12" s="13"/>
      <c r="BK12" s="13"/>
      <c r="BL12" s="13"/>
      <c r="BM12" s="13"/>
      <c r="BN12" s="13"/>
      <c r="BO12" s="13"/>
      <c r="BP12" s="13"/>
      <c r="BQ12" s="13"/>
      <c r="BR12" s="13"/>
      <c r="BS12" s="13"/>
      <c r="BT12" s="13"/>
      <c r="BU12" s="13"/>
      <c r="BV12" s="13"/>
      <c r="BW12" s="13"/>
      <c r="BX12" s="13"/>
      <c r="BY12" s="13"/>
      <c r="BZ12" s="13"/>
      <c r="CA12" s="13"/>
      <c r="CB12" s="13"/>
      <c r="CC12" s="13"/>
    </row>
    <row r="13" spans="2:81" s="14" customFormat="1" ht="12.75" customHeight="1" x14ac:dyDescent="0.2">
      <c r="B13" s="11"/>
      <c r="C13" s="11"/>
      <c r="D13" s="11"/>
      <c r="E13" s="11"/>
      <c r="F13" s="11"/>
      <c r="G13" s="11"/>
      <c r="H13" s="11"/>
      <c r="I13" s="11"/>
      <c r="J13" s="11"/>
      <c r="K13" s="11"/>
      <c r="L13" s="11"/>
      <c r="M13" s="11"/>
      <c r="N13" s="11"/>
      <c r="O13" s="11"/>
      <c r="P13" s="11"/>
      <c r="Q13" s="11"/>
      <c r="R13" s="11"/>
      <c r="S13" s="11"/>
      <c r="T13" s="11"/>
      <c r="U13" s="13"/>
      <c r="V13" s="13"/>
      <c r="W13" s="13"/>
      <c r="X13" s="13"/>
      <c r="Y13" s="13"/>
      <c r="Z13" s="13"/>
      <c r="AA13" s="13"/>
      <c r="AB13" s="13"/>
      <c r="AC13" s="13"/>
      <c r="AD13" s="13"/>
      <c r="AE13" s="13"/>
      <c r="AF13" s="13"/>
      <c r="AG13" s="13"/>
      <c r="AH13" s="13"/>
      <c r="AI13" s="13"/>
      <c r="AJ13" s="13"/>
      <c r="AK13" s="13"/>
      <c r="AL13" s="13"/>
      <c r="AM13" s="13"/>
      <c r="AN13" s="13"/>
      <c r="AO13" s="13"/>
      <c r="AP13" s="13"/>
      <c r="AQ13" s="13"/>
      <c r="AR13" s="13"/>
      <c r="AS13" s="13"/>
      <c r="AT13" s="13"/>
      <c r="AU13" s="13"/>
      <c r="AV13" s="13"/>
      <c r="AW13" s="13"/>
      <c r="AX13" s="13"/>
      <c r="AY13" s="13"/>
      <c r="AZ13" s="13"/>
      <c r="BA13" s="13"/>
      <c r="BB13" s="13"/>
      <c r="BC13" s="13"/>
      <c r="BD13" s="13"/>
      <c r="BE13" s="13"/>
      <c r="BF13" s="13"/>
      <c r="BG13" s="13"/>
      <c r="BH13" s="13"/>
      <c r="BI13" s="13"/>
      <c r="BJ13" s="13"/>
      <c r="BK13" s="13"/>
      <c r="BL13" s="13"/>
      <c r="BM13" s="13"/>
      <c r="BN13" s="13"/>
      <c r="BO13" s="13"/>
      <c r="BP13" s="13"/>
      <c r="BQ13" s="13"/>
      <c r="BR13" s="13"/>
      <c r="BS13" s="13"/>
      <c r="BT13" s="13"/>
      <c r="BU13" s="13"/>
      <c r="BV13" s="13"/>
      <c r="BW13" s="13"/>
      <c r="BX13" s="13"/>
      <c r="BY13" s="13"/>
      <c r="BZ13" s="13"/>
      <c r="CA13" s="13"/>
      <c r="CB13" s="13"/>
      <c r="CC13" s="13"/>
    </row>
    <row r="14" spans="2:81" s="14" customFormat="1" ht="12.75" customHeight="1" x14ac:dyDescent="0.2">
      <c r="B14" s="194" t="s">
        <v>167</v>
      </c>
      <c r="C14" s="11"/>
      <c r="D14" s="11"/>
      <c r="E14" s="11"/>
      <c r="F14" s="11"/>
      <c r="G14" s="11"/>
      <c r="H14" s="11"/>
      <c r="I14" s="11"/>
      <c r="J14" s="11"/>
      <c r="K14" s="11"/>
      <c r="L14" s="11"/>
      <c r="M14" s="11"/>
      <c r="N14" s="11"/>
      <c r="O14" s="11"/>
      <c r="P14" s="11"/>
      <c r="Q14" s="11"/>
      <c r="R14" s="11"/>
      <c r="S14" s="11"/>
      <c r="T14" s="11"/>
      <c r="U14" s="13"/>
      <c r="V14" s="13"/>
      <c r="W14" s="13"/>
      <c r="X14" s="13"/>
      <c r="Y14" s="13"/>
      <c r="Z14" s="13"/>
      <c r="AA14" s="13"/>
      <c r="AB14" s="13"/>
      <c r="AC14" s="13"/>
      <c r="AD14" s="13"/>
      <c r="AE14" s="13"/>
      <c r="AF14" s="13"/>
      <c r="AG14" s="13"/>
      <c r="AH14" s="13"/>
      <c r="AI14" s="13"/>
      <c r="AJ14" s="13"/>
      <c r="AK14" s="13"/>
      <c r="AL14" s="13"/>
      <c r="AM14" s="13"/>
      <c r="AN14" s="13"/>
      <c r="AO14" s="13"/>
      <c r="AP14" s="13"/>
      <c r="AQ14" s="13"/>
      <c r="AR14" s="13"/>
      <c r="AS14" s="13"/>
      <c r="AT14" s="13"/>
      <c r="AU14" s="13"/>
      <c r="AV14" s="13"/>
      <c r="AW14" s="13"/>
      <c r="AX14" s="13"/>
      <c r="AY14" s="13"/>
      <c r="AZ14" s="13"/>
      <c r="BA14" s="13"/>
      <c r="BB14" s="13"/>
      <c r="BC14" s="13"/>
      <c r="BD14" s="13"/>
      <c r="BE14" s="13"/>
      <c r="BF14" s="13"/>
      <c r="BG14" s="13"/>
      <c r="BH14" s="13"/>
      <c r="BI14" s="13"/>
      <c r="BJ14" s="13"/>
      <c r="BK14" s="13"/>
      <c r="BL14" s="13"/>
      <c r="BM14" s="13"/>
      <c r="BN14" s="13"/>
      <c r="BO14" s="13"/>
      <c r="BP14" s="13"/>
      <c r="BQ14" s="13"/>
      <c r="BR14" s="13"/>
      <c r="BS14" s="13"/>
      <c r="BT14" s="13"/>
      <c r="BU14" s="13"/>
      <c r="BV14" s="13"/>
      <c r="BW14" s="13"/>
      <c r="BX14" s="13"/>
      <c r="BY14" s="13"/>
      <c r="BZ14" s="13"/>
      <c r="CA14" s="13"/>
      <c r="CB14" s="13"/>
      <c r="CC14" s="13"/>
    </row>
    <row r="15" spans="2:81" s="14" customFormat="1" ht="12.75" customHeight="1" x14ac:dyDescent="0.2">
      <c r="B15" s="194" t="s">
        <v>168</v>
      </c>
      <c r="C15" s="11"/>
      <c r="D15" s="11"/>
      <c r="E15" s="11"/>
      <c r="F15" s="11"/>
      <c r="G15" s="11"/>
      <c r="H15" s="11"/>
      <c r="I15" s="11"/>
      <c r="J15" s="11"/>
      <c r="K15" s="11"/>
      <c r="L15" s="11"/>
      <c r="M15" s="11"/>
      <c r="N15" s="11"/>
      <c r="O15" s="11"/>
      <c r="P15" s="11"/>
      <c r="Q15" s="11"/>
      <c r="R15" s="11"/>
      <c r="S15" s="11"/>
      <c r="T15" s="11"/>
      <c r="U15" s="13"/>
      <c r="V15" s="13"/>
      <c r="W15" s="13"/>
      <c r="X15" s="13"/>
      <c r="Y15" s="13"/>
      <c r="Z15" s="13"/>
      <c r="AA15" s="13"/>
      <c r="AB15" s="13"/>
      <c r="AC15" s="13"/>
      <c r="AD15" s="13"/>
      <c r="AE15" s="13"/>
      <c r="AF15" s="13"/>
      <c r="AG15" s="13"/>
      <c r="AH15" s="13"/>
      <c r="AI15" s="13"/>
      <c r="AJ15" s="13"/>
      <c r="AK15" s="13"/>
      <c r="AL15" s="13"/>
      <c r="AM15" s="13"/>
      <c r="AN15" s="13"/>
      <c r="AO15" s="13"/>
      <c r="AP15" s="13"/>
      <c r="AQ15" s="13"/>
      <c r="AR15" s="13"/>
      <c r="AS15" s="13"/>
      <c r="AT15" s="13"/>
      <c r="AU15" s="13"/>
      <c r="AV15" s="13"/>
      <c r="AW15" s="13"/>
      <c r="AX15" s="13"/>
      <c r="AY15" s="13"/>
      <c r="AZ15" s="13"/>
      <c r="BA15" s="13"/>
      <c r="BB15" s="13"/>
      <c r="BC15" s="13"/>
      <c r="BD15" s="13"/>
      <c r="BE15" s="13"/>
      <c r="BF15" s="13"/>
      <c r="BG15" s="13"/>
      <c r="BH15" s="13"/>
      <c r="BI15" s="13"/>
      <c r="BJ15" s="13"/>
      <c r="BK15" s="13"/>
      <c r="BL15" s="13"/>
      <c r="BM15" s="13"/>
      <c r="BN15" s="13"/>
      <c r="BO15" s="13"/>
      <c r="BP15" s="13"/>
      <c r="BQ15" s="13"/>
      <c r="BR15" s="13"/>
      <c r="BS15" s="13"/>
      <c r="BT15" s="13"/>
      <c r="BU15" s="13"/>
      <c r="BV15" s="13"/>
      <c r="BW15" s="13"/>
      <c r="BX15" s="13"/>
      <c r="BY15" s="13"/>
      <c r="BZ15" s="13"/>
      <c r="CA15" s="13"/>
      <c r="CB15" s="13"/>
      <c r="CC15" s="13"/>
    </row>
    <row r="16" spans="2:81" s="14" customFormat="1" ht="12.75" x14ac:dyDescent="0.2">
      <c r="B16" s="11"/>
      <c r="C16" s="11"/>
      <c r="D16" s="11"/>
      <c r="E16" s="11"/>
      <c r="F16" s="11"/>
      <c r="G16" s="11"/>
      <c r="H16" s="11"/>
      <c r="I16" s="11"/>
      <c r="J16" s="11"/>
      <c r="K16" s="11"/>
      <c r="L16" s="11"/>
      <c r="M16" s="11"/>
      <c r="N16" s="11"/>
      <c r="O16" s="11"/>
      <c r="P16" s="11"/>
      <c r="Q16" s="11"/>
      <c r="R16" s="11"/>
      <c r="S16" s="11"/>
      <c r="T16" s="11"/>
      <c r="U16" s="13"/>
      <c r="V16" s="13"/>
      <c r="W16" s="13"/>
      <c r="X16" s="13"/>
      <c r="Y16" s="13"/>
      <c r="Z16" s="13"/>
      <c r="AA16" s="13"/>
      <c r="AB16" s="13"/>
      <c r="AC16" s="13"/>
      <c r="AD16" s="13"/>
      <c r="AE16" s="13"/>
      <c r="AF16" s="13"/>
      <c r="AG16" s="13"/>
      <c r="AH16" s="13"/>
      <c r="AI16" s="13"/>
      <c r="AJ16" s="13"/>
      <c r="AK16" s="13"/>
      <c r="AL16" s="13"/>
      <c r="AM16" s="13"/>
      <c r="AN16" s="13"/>
      <c r="AO16" s="13"/>
      <c r="AP16" s="13"/>
      <c r="AQ16" s="13"/>
      <c r="AR16" s="13"/>
      <c r="AS16" s="13"/>
      <c r="AT16" s="13"/>
      <c r="AU16" s="13"/>
      <c r="AV16" s="13"/>
      <c r="AW16" s="13"/>
      <c r="AX16" s="13"/>
      <c r="AY16" s="13"/>
      <c r="AZ16" s="13"/>
      <c r="BA16" s="13"/>
      <c r="BB16" s="13"/>
      <c r="BC16" s="13"/>
      <c r="BD16" s="13"/>
      <c r="BE16" s="13"/>
      <c r="BF16" s="13"/>
      <c r="BG16" s="13"/>
      <c r="BH16" s="13"/>
      <c r="BI16" s="13"/>
      <c r="BJ16" s="13"/>
      <c r="BK16" s="13"/>
      <c r="BL16" s="13"/>
      <c r="BM16" s="13"/>
      <c r="BN16" s="13"/>
      <c r="BO16" s="13"/>
      <c r="BP16" s="13"/>
      <c r="BQ16" s="13"/>
      <c r="BR16" s="13"/>
      <c r="BS16" s="13"/>
      <c r="BT16" s="13"/>
      <c r="BU16" s="13"/>
    </row>
    <row r="17" spans="2:73" s="14" customFormat="1" ht="15.75" customHeight="1" x14ac:dyDescent="0.2">
      <c r="B17" s="268" t="s">
        <v>66</v>
      </c>
      <c r="C17" s="268"/>
      <c r="D17" s="16"/>
      <c r="E17" s="16"/>
      <c r="F17" s="16"/>
      <c r="G17" s="16"/>
      <c r="H17" s="16"/>
      <c r="I17" s="16"/>
      <c r="J17" s="16"/>
      <c r="K17" s="16"/>
      <c r="L17" s="16"/>
      <c r="M17" s="16"/>
      <c r="N17" s="16"/>
      <c r="O17" s="17"/>
      <c r="P17" s="17"/>
      <c r="Q17" s="17"/>
      <c r="R17" s="17"/>
      <c r="S17" s="17"/>
      <c r="T17" s="17"/>
      <c r="U17" s="13"/>
      <c r="V17" s="13"/>
      <c r="W17" s="13"/>
      <c r="X17" s="13"/>
      <c r="Y17" s="13"/>
      <c r="Z17" s="13"/>
      <c r="AA17" s="13"/>
      <c r="AB17" s="13"/>
      <c r="AC17" s="13"/>
      <c r="AD17" s="13"/>
      <c r="AE17" s="13"/>
      <c r="AF17" s="13"/>
      <c r="AG17" s="13"/>
      <c r="AH17" s="13"/>
      <c r="AI17" s="13"/>
      <c r="AJ17" s="13"/>
      <c r="AK17" s="13"/>
      <c r="AL17" s="13"/>
      <c r="AM17" s="13"/>
      <c r="AN17" s="13"/>
      <c r="AO17" s="13"/>
      <c r="AP17" s="13"/>
      <c r="AQ17" s="13"/>
      <c r="AR17" s="13"/>
      <c r="AS17" s="13"/>
      <c r="AT17" s="13"/>
      <c r="AU17" s="13"/>
      <c r="AV17" s="13"/>
      <c r="AW17" s="13"/>
      <c r="AX17" s="13"/>
      <c r="AY17" s="13"/>
      <c r="AZ17" s="13"/>
      <c r="BA17" s="13"/>
      <c r="BB17" s="13"/>
      <c r="BC17" s="13"/>
      <c r="BD17" s="13"/>
      <c r="BE17" s="13"/>
      <c r="BF17" s="13"/>
      <c r="BG17" s="13"/>
      <c r="BH17" s="13"/>
      <c r="BI17" s="13"/>
      <c r="BJ17" s="13"/>
      <c r="BK17" s="13"/>
      <c r="BL17" s="13"/>
      <c r="BM17" s="13"/>
      <c r="BN17" s="13"/>
      <c r="BO17" s="13"/>
      <c r="BP17" s="13"/>
      <c r="BQ17" s="13"/>
      <c r="BR17" s="13"/>
      <c r="BS17" s="13"/>
      <c r="BT17" s="13"/>
      <c r="BU17" s="13"/>
    </row>
    <row r="18" spans="2:73" s="14" customFormat="1" ht="12" customHeight="1" x14ac:dyDescent="0.2">
      <c r="B18" s="11"/>
      <c r="C18" s="11"/>
      <c r="D18" s="11"/>
      <c r="E18" s="11"/>
      <c r="F18" s="11"/>
      <c r="G18" s="11"/>
      <c r="H18" s="18"/>
      <c r="I18" s="18"/>
      <c r="J18" s="18"/>
      <c r="K18" s="18"/>
      <c r="L18" s="18"/>
      <c r="M18" s="18"/>
      <c r="N18" s="18"/>
      <c r="O18" s="18"/>
      <c r="P18" s="18"/>
      <c r="Q18" s="18"/>
      <c r="R18" s="18"/>
      <c r="S18" s="18"/>
      <c r="T18" s="18"/>
      <c r="U18" s="13"/>
      <c r="V18" s="13"/>
      <c r="W18" s="13"/>
      <c r="X18" s="13"/>
      <c r="Y18" s="13"/>
      <c r="Z18" s="13"/>
      <c r="AA18" s="13"/>
      <c r="AB18" s="13"/>
      <c r="AC18" s="13"/>
      <c r="AD18" s="13"/>
      <c r="AE18" s="13"/>
      <c r="AF18" s="13"/>
      <c r="AG18" s="13"/>
      <c r="AH18" s="13"/>
      <c r="AI18" s="13"/>
      <c r="AJ18" s="13"/>
      <c r="AK18" s="13"/>
      <c r="AL18" s="13"/>
      <c r="AM18" s="13"/>
      <c r="AN18" s="13"/>
      <c r="AO18" s="13"/>
      <c r="AP18" s="13"/>
      <c r="AQ18" s="13"/>
      <c r="AR18" s="13"/>
      <c r="AS18" s="13"/>
      <c r="AT18" s="13"/>
      <c r="AU18" s="13"/>
      <c r="AV18" s="13"/>
      <c r="AW18" s="13"/>
      <c r="AX18" s="13"/>
      <c r="AY18" s="13"/>
      <c r="AZ18" s="13"/>
      <c r="BA18" s="13"/>
      <c r="BB18" s="13"/>
      <c r="BC18" s="13"/>
      <c r="BD18" s="13"/>
      <c r="BE18" s="13"/>
      <c r="BF18" s="13"/>
      <c r="BG18" s="13"/>
      <c r="BH18" s="13"/>
      <c r="BI18" s="13"/>
      <c r="BJ18" s="13"/>
      <c r="BK18" s="13"/>
      <c r="BL18" s="13"/>
      <c r="BM18" s="13"/>
      <c r="BN18" s="13"/>
      <c r="BO18" s="13"/>
      <c r="BP18" s="13"/>
      <c r="BQ18" s="13"/>
      <c r="BR18" s="13"/>
      <c r="BS18" s="13"/>
      <c r="BT18" s="13"/>
      <c r="BU18" s="13"/>
    </row>
    <row r="19" spans="2:73" s="14" customFormat="1" ht="18.95" customHeight="1" x14ac:dyDescent="0.2">
      <c r="B19" s="320" t="s">
        <v>0</v>
      </c>
      <c r="C19" s="321" t="s">
        <v>32</v>
      </c>
      <c r="D19" s="321" t="s">
        <v>33</v>
      </c>
      <c r="E19" s="321" t="s">
        <v>34</v>
      </c>
      <c r="F19" s="321" t="s">
        <v>2</v>
      </c>
      <c r="G19" s="321" t="s">
        <v>35</v>
      </c>
      <c r="H19" s="313" t="s">
        <v>6</v>
      </c>
      <c r="I19" s="307" t="s">
        <v>54</v>
      </c>
      <c r="J19" s="316" t="s">
        <v>60</v>
      </c>
      <c r="K19" s="317"/>
      <c r="L19" s="317"/>
      <c r="M19" s="318"/>
      <c r="N19" s="18"/>
      <c r="O19" s="18"/>
      <c r="P19" s="18"/>
      <c r="Q19" s="18"/>
      <c r="R19" s="18"/>
      <c r="S19" s="18"/>
      <c r="T19" s="18"/>
      <c r="U19" s="13"/>
      <c r="V19" s="13"/>
      <c r="W19" s="13"/>
      <c r="X19" s="13"/>
      <c r="Y19" s="13"/>
      <c r="Z19" s="13"/>
      <c r="AA19" s="13"/>
      <c r="AB19" s="13"/>
      <c r="AC19" s="13"/>
      <c r="AD19" s="13"/>
      <c r="AE19" s="13"/>
      <c r="AF19" s="13"/>
      <c r="AG19" s="13"/>
      <c r="AH19" s="13"/>
      <c r="AI19" s="13"/>
      <c r="AJ19" s="13"/>
      <c r="AK19" s="13"/>
      <c r="AL19" s="13"/>
      <c r="AM19" s="13"/>
      <c r="AN19" s="13"/>
      <c r="AO19" s="13"/>
      <c r="AP19" s="13"/>
      <c r="AQ19" s="13"/>
      <c r="AR19" s="13"/>
      <c r="AS19" s="13"/>
      <c r="AT19" s="13"/>
      <c r="AU19" s="13"/>
      <c r="AV19" s="13"/>
      <c r="AW19" s="13"/>
      <c r="AX19" s="13"/>
      <c r="AY19" s="13"/>
      <c r="AZ19" s="13"/>
      <c r="BA19" s="13"/>
      <c r="BB19" s="13"/>
      <c r="BC19" s="13"/>
      <c r="BD19" s="13"/>
      <c r="BE19" s="13"/>
      <c r="BF19" s="13"/>
      <c r="BG19" s="13"/>
      <c r="BH19" s="13"/>
      <c r="BI19" s="13"/>
      <c r="BJ19" s="13"/>
      <c r="BK19" s="13"/>
      <c r="BL19" s="13"/>
      <c r="BM19" s="13"/>
      <c r="BN19" s="13"/>
      <c r="BO19" s="13"/>
      <c r="BP19" s="13"/>
      <c r="BQ19" s="13"/>
      <c r="BR19" s="13"/>
      <c r="BS19" s="13"/>
      <c r="BT19" s="13"/>
      <c r="BU19" s="13"/>
    </row>
    <row r="20" spans="2:73" s="14" customFormat="1" ht="18.95" customHeight="1" x14ac:dyDescent="0.2">
      <c r="B20" s="299"/>
      <c r="C20" s="302"/>
      <c r="D20" s="302"/>
      <c r="E20" s="302"/>
      <c r="F20" s="302"/>
      <c r="G20" s="302"/>
      <c r="H20" s="314"/>
      <c r="I20" s="308"/>
      <c r="J20" s="316" t="s">
        <v>41</v>
      </c>
      <c r="K20" s="318"/>
      <c r="L20" s="316" t="s">
        <v>42</v>
      </c>
      <c r="M20" s="318"/>
      <c r="N20" s="18"/>
      <c r="O20" s="18"/>
      <c r="P20" s="18"/>
      <c r="Q20" s="18"/>
      <c r="R20" s="18"/>
      <c r="S20" s="18"/>
      <c r="T20" s="18"/>
      <c r="U20" s="13"/>
      <c r="V20" s="13"/>
      <c r="W20" s="13"/>
      <c r="X20" s="13"/>
      <c r="Y20" s="13"/>
      <c r="Z20" s="13"/>
      <c r="AA20" s="13"/>
      <c r="AB20" s="13"/>
      <c r="AC20" s="13"/>
      <c r="AD20" s="13"/>
      <c r="AE20" s="13"/>
      <c r="AF20" s="13"/>
      <c r="AG20" s="13"/>
      <c r="AH20" s="13"/>
      <c r="AI20" s="13"/>
      <c r="AJ20" s="13"/>
      <c r="AK20" s="13"/>
      <c r="AL20" s="13"/>
      <c r="AM20" s="13"/>
      <c r="AN20" s="13"/>
      <c r="AO20" s="13"/>
      <c r="AP20" s="13"/>
      <c r="AQ20" s="13"/>
      <c r="AR20" s="13"/>
      <c r="AS20" s="13"/>
      <c r="AT20" s="13"/>
      <c r="AU20" s="13"/>
      <c r="AV20" s="13"/>
      <c r="AW20" s="13"/>
      <c r="AX20" s="13"/>
      <c r="AY20" s="13"/>
      <c r="AZ20" s="13"/>
      <c r="BA20" s="13"/>
      <c r="BB20" s="13"/>
      <c r="BC20" s="13"/>
      <c r="BD20" s="13"/>
      <c r="BE20" s="13"/>
      <c r="BF20" s="13"/>
      <c r="BG20" s="13"/>
      <c r="BH20" s="13"/>
      <c r="BI20" s="13"/>
      <c r="BJ20" s="13"/>
      <c r="BK20" s="13"/>
      <c r="BL20" s="13"/>
      <c r="BM20" s="13"/>
      <c r="BN20" s="13"/>
      <c r="BO20" s="13"/>
      <c r="BP20" s="13"/>
      <c r="BQ20" s="13"/>
      <c r="BR20" s="13"/>
      <c r="BS20" s="13"/>
      <c r="BT20" s="13"/>
      <c r="BU20" s="13"/>
    </row>
    <row r="21" spans="2:73" ht="18.95" customHeight="1" x14ac:dyDescent="0.2">
      <c r="B21" s="300"/>
      <c r="C21" s="303"/>
      <c r="D21" s="303"/>
      <c r="E21" s="303"/>
      <c r="F21" s="303"/>
      <c r="G21" s="303"/>
      <c r="H21" s="315"/>
      <c r="I21" s="309"/>
      <c r="J21" s="38" t="s">
        <v>58</v>
      </c>
      <c r="K21" s="19" t="s">
        <v>59</v>
      </c>
      <c r="L21" s="19" t="s">
        <v>58</v>
      </c>
      <c r="M21" s="19" t="s">
        <v>59</v>
      </c>
    </row>
    <row r="22" spans="2:73" x14ac:dyDescent="0.2">
      <c r="B22" s="112"/>
      <c r="C22" s="112"/>
      <c r="D22" s="112"/>
      <c r="E22" s="112"/>
      <c r="F22" s="112"/>
      <c r="G22" s="112"/>
      <c r="H22" s="112"/>
      <c r="I22" s="112"/>
      <c r="J22" s="112"/>
      <c r="K22" s="112"/>
      <c r="L22" s="112"/>
      <c r="M22" s="112"/>
      <c r="N22" s="23"/>
    </row>
    <row r="23" spans="2:73" ht="5.0999999999999996" customHeight="1" x14ac:dyDescent="0.2">
      <c r="B23" s="21"/>
      <c r="C23" s="21"/>
      <c r="D23" s="22"/>
      <c r="E23" s="22"/>
      <c r="F23" s="22"/>
      <c r="G23" s="22"/>
      <c r="H23" s="22"/>
      <c r="I23" s="22"/>
      <c r="J23" s="22"/>
      <c r="K23" s="22"/>
      <c r="L23" s="22"/>
      <c r="M23" s="22"/>
      <c r="N23" s="23"/>
    </row>
    <row r="24" spans="2:73" ht="15" customHeight="1" x14ac:dyDescent="0.2">
      <c r="B24" s="297" t="s">
        <v>17</v>
      </c>
      <c r="C24" s="319"/>
      <c r="D24" s="24">
        <f>SUM(D26:D1020)</f>
        <v>822879901.09999979</v>
      </c>
      <c r="E24" s="24">
        <f>SUM(E26:E1020)</f>
        <v>9017465.5131724849</v>
      </c>
      <c r="F24" s="24">
        <f>SUM(F26:F1020)</f>
        <v>2470.9500000000007</v>
      </c>
      <c r="G24" s="24">
        <f>SUM(G26:G1020)</f>
        <v>3744568369</v>
      </c>
      <c r="H24" s="22"/>
      <c r="I24" s="24">
        <f>SUM(I26:I1020)</f>
        <v>15421.010999999997</v>
      </c>
      <c r="J24" s="24">
        <f>SUM(J26:J1020)</f>
        <v>842868.89559521503</v>
      </c>
      <c r="K24" s="40">
        <f>IF(ISERR(J24/I24),"",J24/I24)</f>
        <v>54.657174915134632</v>
      </c>
      <c r="L24" s="24">
        <f>SUM(L26:L1020)</f>
        <v>70239.074632934557</v>
      </c>
      <c r="M24" s="40">
        <f>IF(ISERR(L24/I24),"",L24/I24)</f>
        <v>4.554764576261217</v>
      </c>
      <c r="P24" s="39"/>
    </row>
    <row r="25" spans="2:73" ht="5.0999999999999996" customHeight="1" x14ac:dyDescent="0.2">
      <c r="B25" s="21"/>
      <c r="C25" s="21"/>
      <c r="D25" s="22"/>
      <c r="E25" s="22"/>
      <c r="F25" s="22"/>
      <c r="G25" s="22"/>
      <c r="H25" s="22"/>
      <c r="I25" s="22"/>
      <c r="J25" s="22"/>
      <c r="K25" s="22"/>
      <c r="L25" s="22"/>
      <c r="M25" s="22"/>
      <c r="N25" s="23"/>
    </row>
    <row r="26" spans="2:73" s="26" customFormat="1" ht="15" customHeight="1" x14ac:dyDescent="0.2">
      <c r="B26" s="29" t="s">
        <v>186</v>
      </c>
      <c r="C26" s="200" t="s">
        <v>187</v>
      </c>
      <c r="D26" s="30">
        <v>1092.5999999999999</v>
      </c>
      <c r="E26" s="30">
        <v>86296.131754166665</v>
      </c>
      <c r="F26" s="30">
        <v>0.68</v>
      </c>
      <c r="G26" s="30">
        <v>34516</v>
      </c>
      <c r="H26" s="30">
        <v>4.2486328125E-2</v>
      </c>
      <c r="I26" s="25">
        <v>43.506</v>
      </c>
      <c r="J26" s="25">
        <v>1.08833203125</v>
      </c>
      <c r="K26" s="41">
        <v>0.02</v>
      </c>
      <c r="L26" s="25">
        <v>9.0694335937499995E-2</v>
      </c>
      <c r="M26" s="41">
        <v>0.02</v>
      </c>
      <c r="O26" s="202"/>
    </row>
    <row r="27" spans="2:73" ht="15" customHeight="1" x14ac:dyDescent="0.2">
      <c r="B27" s="51" t="s">
        <v>186</v>
      </c>
      <c r="C27" s="201" t="s">
        <v>188</v>
      </c>
      <c r="D27" s="52">
        <v>481306.1</v>
      </c>
      <c r="E27" s="52">
        <v>129444.20527177084</v>
      </c>
      <c r="F27" s="52">
        <v>3.0739999999999998</v>
      </c>
      <c r="G27" s="52">
        <v>3062144</v>
      </c>
      <c r="H27" s="30">
        <v>0.18943164062500001</v>
      </c>
      <c r="I27" s="25">
        <v>193.97800000000001</v>
      </c>
      <c r="J27" s="25">
        <v>484.1262529296875</v>
      </c>
      <c r="K27" s="41">
        <v>0.03</v>
      </c>
      <c r="L27" s="25">
        <v>40.343854410807289</v>
      </c>
      <c r="M27" s="41">
        <v>0.03</v>
      </c>
      <c r="O27" s="202"/>
    </row>
    <row r="28" spans="2:73" ht="15" customHeight="1" x14ac:dyDescent="0.2">
      <c r="B28" s="29" t="s">
        <v>186</v>
      </c>
      <c r="C28" s="200" t="s">
        <v>189</v>
      </c>
      <c r="D28" s="30">
        <v>9591371.3000000007</v>
      </c>
      <c r="E28" s="30">
        <v>215733.33692320602</v>
      </c>
      <c r="F28" s="30">
        <v>63.104999999999997</v>
      </c>
      <c r="G28" s="30">
        <v>172759031</v>
      </c>
      <c r="H28" s="30">
        <v>0.2306318359375</v>
      </c>
      <c r="I28" s="25">
        <v>236.167</v>
      </c>
      <c r="J28" s="25">
        <v>9460.2392705078128</v>
      </c>
      <c r="K28" s="41">
        <v>0.01</v>
      </c>
      <c r="L28" s="25">
        <v>788.35327254231777</v>
      </c>
      <c r="M28" s="41">
        <v>0.01</v>
      </c>
      <c r="O28" s="202"/>
    </row>
    <row r="29" spans="2:73" ht="15" customHeight="1" x14ac:dyDescent="0.2">
      <c r="B29" s="29" t="s">
        <v>186</v>
      </c>
      <c r="C29" s="200" t="s">
        <v>190</v>
      </c>
      <c r="D29" s="30">
        <v>1232271.3</v>
      </c>
      <c r="E29" s="30">
        <v>215705.26886979167</v>
      </c>
      <c r="F29" s="30">
        <v>1.151</v>
      </c>
      <c r="G29" s="30">
        <v>26410157</v>
      </c>
      <c r="H29" s="30">
        <v>0.19123828125</v>
      </c>
      <c r="I29" s="25">
        <v>195.828</v>
      </c>
      <c r="J29" s="25">
        <v>1215.4238408203125</v>
      </c>
      <c r="K29" s="41">
        <v>0.01</v>
      </c>
      <c r="L29" s="25">
        <v>101.28532006835938</v>
      </c>
      <c r="M29" s="41">
        <v>0.01</v>
      </c>
      <c r="O29" s="202"/>
    </row>
    <row r="30" spans="2:73" ht="15" customHeight="1" x14ac:dyDescent="0.2">
      <c r="B30" s="29" t="s">
        <v>186</v>
      </c>
      <c r="C30" s="200" t="s">
        <v>191</v>
      </c>
      <c r="D30" s="30">
        <v>481306.1</v>
      </c>
      <c r="E30" s="30">
        <v>43141.056903472221</v>
      </c>
      <c r="F30" s="30">
        <v>0</v>
      </c>
      <c r="G30" s="30">
        <v>11</v>
      </c>
      <c r="H30" s="30">
        <v>3.9772460937499997E-2</v>
      </c>
      <c r="I30" s="25">
        <v>40.726999999999997</v>
      </c>
      <c r="J30" s="25">
        <v>472.37561572265616</v>
      </c>
      <c r="K30" s="41">
        <v>5.0000000000000001E-3</v>
      </c>
      <c r="L30" s="25">
        <v>39.36463464355468</v>
      </c>
      <c r="M30" s="41">
        <v>5.0000000000000001E-3</v>
      </c>
      <c r="O30" s="202"/>
    </row>
    <row r="31" spans="2:73" ht="15" customHeight="1" x14ac:dyDescent="0.2">
      <c r="B31" s="29" t="s">
        <v>186</v>
      </c>
      <c r="C31" s="200" t="s">
        <v>192</v>
      </c>
      <c r="D31" s="30">
        <v>4757.4000000000005</v>
      </c>
      <c r="E31" s="30">
        <v>129423.15412256945</v>
      </c>
      <c r="F31" s="30">
        <v>43.033000000000001</v>
      </c>
      <c r="G31" s="30">
        <v>38334</v>
      </c>
      <c r="H31" s="30">
        <v>0.33458886718750003</v>
      </c>
      <c r="I31" s="25">
        <v>342.61900000000003</v>
      </c>
      <c r="J31" s="25">
        <v>4.6923574218750002</v>
      </c>
      <c r="K31" s="41">
        <v>0.01</v>
      </c>
      <c r="L31" s="25">
        <v>0.39102978515625003</v>
      </c>
      <c r="M31" s="41">
        <v>0.01</v>
      </c>
      <c r="O31" s="202"/>
    </row>
    <row r="32" spans="2:73" ht="15" customHeight="1" x14ac:dyDescent="0.2">
      <c r="B32" s="29" t="s">
        <v>186</v>
      </c>
      <c r="C32" s="200" t="s">
        <v>193</v>
      </c>
      <c r="D32" s="30">
        <v>1888938.1</v>
      </c>
      <c r="E32" s="30">
        <v>129444.19799062499</v>
      </c>
      <c r="F32" s="30">
        <v>1.0229999999999999</v>
      </c>
      <c r="G32" s="30">
        <v>13473187</v>
      </c>
      <c r="H32" s="30">
        <v>0.16408300781249999</v>
      </c>
      <c r="I32" s="25">
        <v>168.02099999999999</v>
      </c>
      <c r="J32" s="25">
        <v>1853.8894438476561</v>
      </c>
      <c r="K32" s="41">
        <v>5.0000000000000001E-3</v>
      </c>
      <c r="L32" s="25">
        <v>154.49078698730469</v>
      </c>
      <c r="M32" s="41">
        <v>5.0000000000000001E-3</v>
      </c>
      <c r="O32" s="202"/>
    </row>
    <row r="33" spans="2:15" ht="15" customHeight="1" x14ac:dyDescent="0.2">
      <c r="B33" s="29" t="s">
        <v>186</v>
      </c>
      <c r="C33" s="200" t="s">
        <v>194</v>
      </c>
      <c r="D33" s="30">
        <v>72263620.299999997</v>
      </c>
      <c r="E33" s="30">
        <v>258881.50064280094</v>
      </c>
      <c r="F33" s="30">
        <v>92.634</v>
      </c>
      <c r="G33" s="30">
        <v>253813084</v>
      </c>
      <c r="H33" s="30">
        <v>0.46995703124999999</v>
      </c>
      <c r="I33" s="25">
        <v>481.23599999999999</v>
      </c>
      <c r="J33" s="25">
        <v>74098.438784179685</v>
      </c>
      <c r="K33" s="41">
        <v>0.05</v>
      </c>
      <c r="L33" s="25">
        <v>6174.8698986816407</v>
      </c>
      <c r="M33" s="41">
        <v>0.05</v>
      </c>
      <c r="O33" s="202"/>
    </row>
    <row r="34" spans="2:15" ht="15" customHeight="1" x14ac:dyDescent="0.2">
      <c r="B34" s="29" t="s">
        <v>186</v>
      </c>
      <c r="C34" s="200" t="s">
        <v>195</v>
      </c>
      <c r="D34" s="30">
        <v>9239329.7999999989</v>
      </c>
      <c r="E34" s="30">
        <v>302008.43270685186</v>
      </c>
      <c r="F34" s="30">
        <v>21.497000000000003</v>
      </c>
      <c r="G34" s="30">
        <v>97078402</v>
      </c>
      <c r="H34" s="30">
        <v>0.59702539062500004</v>
      </c>
      <c r="I34" s="25">
        <v>611.35400000000004</v>
      </c>
      <c r="J34" s="25">
        <v>9473.9221582031241</v>
      </c>
      <c r="K34" s="41">
        <v>0.05</v>
      </c>
      <c r="L34" s="25">
        <v>789.49351318359368</v>
      </c>
      <c r="M34" s="41">
        <v>0.05</v>
      </c>
      <c r="O34" s="202"/>
    </row>
    <row r="35" spans="2:15" ht="15" customHeight="1" x14ac:dyDescent="0.2">
      <c r="B35" s="29" t="s">
        <v>186</v>
      </c>
      <c r="C35" s="200" t="s">
        <v>196</v>
      </c>
      <c r="D35" s="30">
        <v>67.5</v>
      </c>
      <c r="E35" s="30">
        <v>0</v>
      </c>
      <c r="F35" s="30">
        <v>50</v>
      </c>
      <c r="G35" s="30">
        <v>3291</v>
      </c>
      <c r="H35" s="30">
        <v>2.05078125E-2</v>
      </c>
      <c r="I35" s="25">
        <v>21</v>
      </c>
      <c r="J35" s="25">
        <v>6.6577148437499997E-2</v>
      </c>
      <c r="K35" s="41">
        <v>0.01</v>
      </c>
      <c r="L35" s="25">
        <v>5.5480957031249995E-3</v>
      </c>
      <c r="M35" s="41">
        <v>0.01</v>
      </c>
      <c r="O35" s="202"/>
    </row>
    <row r="36" spans="2:15" ht="15" customHeight="1" x14ac:dyDescent="0.2">
      <c r="B36" s="29" t="s">
        <v>186</v>
      </c>
      <c r="C36" s="200" t="s">
        <v>197</v>
      </c>
      <c r="D36" s="30">
        <v>32.6</v>
      </c>
      <c r="E36" s="30">
        <v>86296.131753009264</v>
      </c>
      <c r="F36" s="30">
        <v>60</v>
      </c>
      <c r="G36" s="30">
        <v>1237</v>
      </c>
      <c r="H36" s="30">
        <v>3.7109375E-2</v>
      </c>
      <c r="I36" s="25">
        <v>38</v>
      </c>
      <c r="J36" s="25">
        <v>3.2154296875000002E-2</v>
      </c>
      <c r="K36" s="41">
        <v>0.01</v>
      </c>
      <c r="L36" s="25">
        <v>2.6795247395833333E-3</v>
      </c>
      <c r="M36" s="41">
        <v>0.01</v>
      </c>
      <c r="O36" s="202"/>
    </row>
    <row r="37" spans="2:15" ht="15" customHeight="1" x14ac:dyDescent="0.2">
      <c r="B37" s="29" t="s">
        <v>186</v>
      </c>
      <c r="C37" s="200" t="s">
        <v>198</v>
      </c>
      <c r="D37" s="30">
        <v>64088.800000000003</v>
      </c>
      <c r="E37" s="30">
        <v>129450.31298586805</v>
      </c>
      <c r="F37" s="30">
        <v>88.539000000000001</v>
      </c>
      <c r="G37" s="30">
        <v>257523</v>
      </c>
      <c r="H37" s="30">
        <v>0.32445898437499998</v>
      </c>
      <c r="I37" s="25">
        <v>332.24599999999998</v>
      </c>
      <c r="J37" s="25">
        <v>63.212585937500002</v>
      </c>
      <c r="K37" s="41">
        <v>0.01</v>
      </c>
      <c r="L37" s="25">
        <v>5.2677154947916671</v>
      </c>
      <c r="M37" s="41">
        <v>0.01</v>
      </c>
      <c r="O37" s="202"/>
    </row>
    <row r="38" spans="2:15" ht="15" customHeight="1" x14ac:dyDescent="0.2">
      <c r="B38" s="29" t="s">
        <v>186</v>
      </c>
      <c r="C38" s="200" t="s">
        <v>199</v>
      </c>
      <c r="D38" s="30">
        <v>64088.800000000003</v>
      </c>
      <c r="E38" s="30">
        <v>129450.31298586805</v>
      </c>
      <c r="F38" s="30">
        <v>88.539000000000001</v>
      </c>
      <c r="G38" s="30">
        <v>257523</v>
      </c>
      <c r="H38" s="30">
        <v>0.32445898437499998</v>
      </c>
      <c r="I38" s="25">
        <v>332.24599999999998</v>
      </c>
      <c r="J38" s="25">
        <v>63.838453125000001</v>
      </c>
      <c r="K38" s="41">
        <v>0.02</v>
      </c>
      <c r="L38" s="25">
        <v>5.3198710937499998</v>
      </c>
      <c r="M38" s="41">
        <v>0.02</v>
      </c>
      <c r="O38" s="202"/>
    </row>
    <row r="39" spans="2:15" ht="15" customHeight="1" x14ac:dyDescent="0.2">
      <c r="B39" s="29" t="s">
        <v>186</v>
      </c>
      <c r="C39" s="200" t="s">
        <v>200</v>
      </c>
      <c r="D39" s="30">
        <v>22922.7</v>
      </c>
      <c r="E39" s="30">
        <v>129423.15414052083</v>
      </c>
      <c r="F39" s="30">
        <v>65.486999999999995</v>
      </c>
      <c r="G39" s="30">
        <v>239733</v>
      </c>
      <c r="H39" s="30">
        <v>0.17251660156249998</v>
      </c>
      <c r="I39" s="25">
        <v>176.65699999999998</v>
      </c>
      <c r="J39" s="25">
        <v>22.833158203125002</v>
      </c>
      <c r="K39" s="41">
        <v>0.02</v>
      </c>
      <c r="L39" s="25">
        <v>1.9027631835937502</v>
      </c>
      <c r="M39" s="41">
        <v>0.02</v>
      </c>
      <c r="O39" s="202"/>
    </row>
    <row r="40" spans="2:15" ht="15" customHeight="1" x14ac:dyDescent="0.2">
      <c r="B40" s="29" t="s">
        <v>186</v>
      </c>
      <c r="C40" s="200" t="s">
        <v>201</v>
      </c>
      <c r="D40" s="30">
        <v>5519316.7000000011</v>
      </c>
      <c r="E40" s="30">
        <v>172564.21930185184</v>
      </c>
      <c r="F40" s="30">
        <v>4.6150000000000002</v>
      </c>
      <c r="G40" s="30">
        <v>96580282</v>
      </c>
      <c r="H40" s="30">
        <v>0.24756152343749999</v>
      </c>
      <c r="I40" s="25">
        <v>253.50299999999999</v>
      </c>
      <c r="J40" s="25">
        <v>5497.7568691406259</v>
      </c>
      <c r="K40" s="41">
        <v>0.02</v>
      </c>
      <c r="L40" s="25">
        <v>458.14640576171882</v>
      </c>
      <c r="M40" s="41">
        <v>0.02</v>
      </c>
      <c r="O40" s="202"/>
    </row>
    <row r="41" spans="2:15" ht="15" customHeight="1" x14ac:dyDescent="0.2">
      <c r="B41" s="29" t="s">
        <v>186</v>
      </c>
      <c r="C41" s="200" t="s">
        <v>202</v>
      </c>
      <c r="D41" s="30">
        <v>22922.7</v>
      </c>
      <c r="E41" s="30">
        <v>129423.15414052083</v>
      </c>
      <c r="F41" s="30">
        <v>65.486999999999995</v>
      </c>
      <c r="G41" s="30">
        <v>239733</v>
      </c>
      <c r="H41" s="30">
        <v>0.17251660156249998</v>
      </c>
      <c r="I41" s="25">
        <v>176.65699999999998</v>
      </c>
      <c r="J41" s="25">
        <v>22.833158203125002</v>
      </c>
      <c r="K41" s="41">
        <v>0.02</v>
      </c>
      <c r="L41" s="25">
        <v>1.9027631835937502</v>
      </c>
      <c r="M41" s="41">
        <v>0.02</v>
      </c>
      <c r="O41" s="202"/>
    </row>
    <row r="42" spans="2:15" ht="15" customHeight="1" x14ac:dyDescent="0.2">
      <c r="B42" s="29" t="s">
        <v>186</v>
      </c>
      <c r="C42" s="200" t="s">
        <v>203</v>
      </c>
      <c r="D42" s="30">
        <v>22922.7</v>
      </c>
      <c r="E42" s="30">
        <v>43148.476693252313</v>
      </c>
      <c r="F42" s="30">
        <v>4.6150000000000002</v>
      </c>
      <c r="G42" s="30">
        <v>239733</v>
      </c>
      <c r="H42" s="30">
        <v>0.17251660156249998</v>
      </c>
      <c r="I42" s="25">
        <v>176.65699999999998</v>
      </c>
      <c r="J42" s="25">
        <v>22.833158203125002</v>
      </c>
      <c r="K42" s="41">
        <v>0.02</v>
      </c>
      <c r="L42" s="25">
        <v>1.9027631835937502</v>
      </c>
      <c r="M42" s="41">
        <v>0.02</v>
      </c>
      <c r="O42" s="202"/>
    </row>
    <row r="43" spans="2:15" ht="15" customHeight="1" x14ac:dyDescent="0.2">
      <c r="B43" s="29" t="s">
        <v>186</v>
      </c>
      <c r="C43" s="200" t="s">
        <v>204</v>
      </c>
      <c r="D43" s="30">
        <v>7089.8</v>
      </c>
      <c r="E43" s="30">
        <v>129450.31299559027</v>
      </c>
      <c r="F43" s="30">
        <v>103.479</v>
      </c>
      <c r="G43" s="30">
        <v>250143</v>
      </c>
      <c r="H43" s="30">
        <v>9.6678710937499995E-2</v>
      </c>
      <c r="I43" s="25">
        <v>98.998999999999995</v>
      </c>
      <c r="J43" s="25">
        <v>7.0621054687500004</v>
      </c>
      <c r="K43" s="41">
        <v>0.02</v>
      </c>
      <c r="L43" s="25">
        <v>0.58850878906250004</v>
      </c>
      <c r="M43" s="41">
        <v>0.02</v>
      </c>
      <c r="O43" s="202"/>
    </row>
    <row r="44" spans="2:15" ht="15" customHeight="1" x14ac:dyDescent="0.2">
      <c r="B44" s="29" t="s">
        <v>186</v>
      </c>
      <c r="C44" s="200" t="s">
        <v>205</v>
      </c>
      <c r="D44" s="30">
        <v>96950.1</v>
      </c>
      <c r="E44" s="30">
        <v>0</v>
      </c>
      <c r="F44" s="30">
        <v>0</v>
      </c>
      <c r="G44" s="30">
        <v>0</v>
      </c>
      <c r="H44" s="30">
        <v>0</v>
      </c>
      <c r="I44" s="25">
        <v>0</v>
      </c>
      <c r="J44" s="25">
        <v>95.624610351562509</v>
      </c>
      <c r="K44" s="41">
        <v>0.01</v>
      </c>
      <c r="L44" s="25">
        <v>7.9687175292968755</v>
      </c>
      <c r="M44" s="41">
        <v>0.01</v>
      </c>
      <c r="O44" s="202"/>
    </row>
    <row r="45" spans="2:15" ht="15" customHeight="1" x14ac:dyDescent="0.2">
      <c r="B45" s="29" t="s">
        <v>186</v>
      </c>
      <c r="C45" s="200" t="s">
        <v>206</v>
      </c>
      <c r="D45" s="30">
        <v>7130.9</v>
      </c>
      <c r="E45" s="30">
        <v>0</v>
      </c>
      <c r="F45" s="30">
        <v>0.85499999999999998</v>
      </c>
      <c r="G45" s="30">
        <v>71717</v>
      </c>
      <c r="H45" s="30">
        <v>9.9431640624999998E-2</v>
      </c>
      <c r="I45" s="25">
        <v>101.818</v>
      </c>
      <c r="J45" s="25">
        <v>6.9985883789062493</v>
      </c>
      <c r="K45" s="41">
        <v>5.0000000000000001E-3</v>
      </c>
      <c r="L45" s="25">
        <v>0.58321569824218744</v>
      </c>
      <c r="M45" s="41">
        <v>5.0000000000000001E-3</v>
      </c>
      <c r="O45" s="202"/>
    </row>
    <row r="46" spans="2:15" ht="15" customHeight="1" x14ac:dyDescent="0.2">
      <c r="B46" s="29" t="s">
        <v>186</v>
      </c>
      <c r="C46" s="200" t="s">
        <v>207</v>
      </c>
      <c r="D46" s="30">
        <v>353519.1</v>
      </c>
      <c r="E46" s="30">
        <v>172592.3382675926</v>
      </c>
      <c r="F46" s="30">
        <v>101.17700000000001</v>
      </c>
      <c r="G46" s="30">
        <v>4673064</v>
      </c>
      <c r="H46" s="30">
        <v>0.20196093749999999</v>
      </c>
      <c r="I46" s="25">
        <v>217.80799999999999</v>
      </c>
      <c r="J46" s="25">
        <v>357.3166684570312</v>
      </c>
      <c r="K46" s="41">
        <v>3.5000000000000003E-2</v>
      </c>
      <c r="L46" s="25">
        <v>29.776389038085934</v>
      </c>
      <c r="M46" s="41">
        <v>3.5000000000000003E-2</v>
      </c>
      <c r="O46" s="202"/>
    </row>
    <row r="47" spans="2:15" ht="15" customHeight="1" x14ac:dyDescent="0.2">
      <c r="B47" s="29" t="s">
        <v>186</v>
      </c>
      <c r="C47" s="200" t="s">
        <v>208</v>
      </c>
      <c r="D47" s="30">
        <v>7089.8</v>
      </c>
      <c r="E47" s="30">
        <v>0</v>
      </c>
      <c r="F47" s="30">
        <v>0</v>
      </c>
      <c r="G47" s="30">
        <v>1</v>
      </c>
      <c r="H47" s="30">
        <v>3.41796875E-2</v>
      </c>
      <c r="I47" s="25">
        <v>35</v>
      </c>
      <c r="J47" s="25">
        <v>7.2698144531250009</v>
      </c>
      <c r="K47" s="41">
        <v>0.05</v>
      </c>
      <c r="L47" s="25">
        <v>0.60581787109375007</v>
      </c>
      <c r="M47" s="41">
        <v>0.05</v>
      </c>
      <c r="O47" s="202"/>
    </row>
    <row r="48" spans="2:15" ht="15" customHeight="1" x14ac:dyDescent="0.2">
      <c r="B48" s="29" t="s">
        <v>186</v>
      </c>
      <c r="C48" s="200" t="s">
        <v>209</v>
      </c>
      <c r="D48" s="30">
        <v>7089.8</v>
      </c>
      <c r="E48" s="30">
        <v>0</v>
      </c>
      <c r="F48" s="30">
        <v>0</v>
      </c>
      <c r="G48" s="30">
        <v>0</v>
      </c>
      <c r="H48" s="30">
        <v>0</v>
      </c>
      <c r="I48" s="25">
        <v>0</v>
      </c>
      <c r="J48" s="25">
        <v>6.9236328125000002</v>
      </c>
      <c r="K48" s="41">
        <v>0</v>
      </c>
      <c r="L48" s="25">
        <v>0.57696940104166672</v>
      </c>
      <c r="M48" s="41">
        <v>0</v>
      </c>
      <c r="O48" s="202"/>
    </row>
    <row r="49" spans="2:15" ht="15" customHeight="1" x14ac:dyDescent="0.2">
      <c r="B49" s="29" t="s">
        <v>186</v>
      </c>
      <c r="C49" s="200" t="s">
        <v>210</v>
      </c>
      <c r="D49" s="30">
        <v>96950.1</v>
      </c>
      <c r="E49" s="30">
        <v>129444.20476156249</v>
      </c>
      <c r="F49" s="30">
        <v>5.2999999999999999E-2</v>
      </c>
      <c r="G49" s="30">
        <v>3684733</v>
      </c>
      <c r="H49" s="30">
        <v>4.78515625E-2</v>
      </c>
      <c r="I49" s="25">
        <v>49</v>
      </c>
      <c r="J49" s="25">
        <v>95.624610351562509</v>
      </c>
      <c r="K49" s="41">
        <v>0.01</v>
      </c>
      <c r="L49" s="25">
        <v>7.9687175292968755</v>
      </c>
      <c r="M49" s="41">
        <v>0.01</v>
      </c>
      <c r="O49" s="202"/>
    </row>
    <row r="50" spans="2:15" ht="15" customHeight="1" x14ac:dyDescent="0.2">
      <c r="B50" s="29" t="s">
        <v>186</v>
      </c>
      <c r="C50" s="200" t="s">
        <v>210</v>
      </c>
      <c r="D50" s="30">
        <v>0.2</v>
      </c>
      <c r="E50" s="30">
        <v>0</v>
      </c>
      <c r="F50" s="30">
        <v>0</v>
      </c>
      <c r="G50" s="30">
        <v>7</v>
      </c>
      <c r="H50" s="30">
        <v>2.63671875E-2</v>
      </c>
      <c r="I50" s="25">
        <v>128</v>
      </c>
      <c r="J50" s="25">
        <v>1.9726562500000001E-4</v>
      </c>
      <c r="K50" s="41">
        <v>0.01</v>
      </c>
      <c r="L50" s="25">
        <v>1.6438802083333336E-5</v>
      </c>
      <c r="M50" s="41">
        <v>0.01</v>
      </c>
      <c r="O50" s="202"/>
    </row>
    <row r="51" spans="2:15" ht="15" customHeight="1" x14ac:dyDescent="0.2">
      <c r="B51" s="29" t="s">
        <v>186</v>
      </c>
      <c r="C51" s="200" t="s">
        <v>211</v>
      </c>
      <c r="D51" s="30">
        <v>34232.300000000003</v>
      </c>
      <c r="E51" s="30">
        <v>129444.20506725695</v>
      </c>
      <c r="F51" s="30">
        <v>25.09</v>
      </c>
      <c r="G51" s="30">
        <v>342454</v>
      </c>
      <c r="H51" s="30">
        <v>0.122619140625</v>
      </c>
      <c r="I51" s="25">
        <v>125.562</v>
      </c>
      <c r="J51" s="25">
        <v>33.429980468750003</v>
      </c>
      <c r="K51" s="41">
        <v>0</v>
      </c>
      <c r="L51" s="25">
        <v>2.7858317057291671</v>
      </c>
      <c r="M51" s="41">
        <v>0</v>
      </c>
      <c r="O51" s="202"/>
    </row>
    <row r="52" spans="2:15" ht="15" customHeight="1" x14ac:dyDescent="0.2">
      <c r="B52" s="29" t="s">
        <v>186</v>
      </c>
      <c r="C52" s="200" t="s">
        <v>212</v>
      </c>
      <c r="D52" s="30">
        <v>0.7</v>
      </c>
      <c r="E52" s="30">
        <v>43141.056903090277</v>
      </c>
      <c r="F52" s="30">
        <v>0</v>
      </c>
      <c r="G52" s="30">
        <v>14</v>
      </c>
      <c r="H52" s="30">
        <v>4.6456054687499998E-2</v>
      </c>
      <c r="I52" s="25">
        <v>47.570999999999998</v>
      </c>
      <c r="J52" s="25">
        <v>6.8359374999999996E-4</v>
      </c>
      <c r="K52" s="41">
        <v>0</v>
      </c>
      <c r="L52" s="25">
        <v>5.6966145833333327E-5</v>
      </c>
      <c r="M52" s="41">
        <v>0</v>
      </c>
      <c r="O52" s="202"/>
    </row>
    <row r="53" spans="2:15" ht="15" customHeight="1" x14ac:dyDescent="0.2">
      <c r="B53" s="29" t="s">
        <v>186</v>
      </c>
      <c r="C53" s="200" t="s">
        <v>213</v>
      </c>
      <c r="D53" s="30">
        <v>46949.2</v>
      </c>
      <c r="E53" s="30">
        <v>129444.20497767361</v>
      </c>
      <c r="F53" s="30">
        <v>8.3000000000000004E-2</v>
      </c>
      <c r="G53" s="30">
        <v>332653</v>
      </c>
      <c r="H53" s="30">
        <v>0.1650390625</v>
      </c>
      <c r="I53" s="25">
        <v>169</v>
      </c>
      <c r="J53" s="25">
        <v>46.078072265624989</v>
      </c>
      <c r="K53" s="41">
        <v>5.0000000000000001E-3</v>
      </c>
      <c r="L53" s="25">
        <v>3.8398393554687491</v>
      </c>
      <c r="M53" s="41">
        <v>5.0000000000000001E-3</v>
      </c>
      <c r="O53" s="202"/>
    </row>
    <row r="54" spans="2:15" ht="15" customHeight="1" x14ac:dyDescent="0.2">
      <c r="B54" s="50" t="s">
        <v>233</v>
      </c>
      <c r="C54" s="200" t="s">
        <v>207</v>
      </c>
      <c r="D54" s="30">
        <v>353519.1</v>
      </c>
      <c r="E54" s="30">
        <v>172592.3382675926</v>
      </c>
      <c r="F54" s="30">
        <v>101.17700000000001</v>
      </c>
      <c r="G54" s="30">
        <v>4673064</v>
      </c>
      <c r="H54" s="30">
        <v>353519.1</v>
      </c>
      <c r="I54" s="25">
        <v>217.80799999999999</v>
      </c>
      <c r="J54" s="25">
        <v>357.3166684570312</v>
      </c>
      <c r="K54" s="41">
        <v>3.5000000000000003E-2</v>
      </c>
      <c r="L54" s="25">
        <v>29.776389038085934</v>
      </c>
      <c r="M54" s="41">
        <v>3.5000000000000003E-2</v>
      </c>
    </row>
    <row r="55" spans="2:15" ht="15" customHeight="1" x14ac:dyDescent="0.2">
      <c r="B55" s="50" t="s">
        <v>233</v>
      </c>
      <c r="C55" s="200" t="s">
        <v>209</v>
      </c>
      <c r="D55" s="30">
        <v>7089.8</v>
      </c>
      <c r="E55" s="30">
        <v>0</v>
      </c>
      <c r="F55" s="30">
        <v>0</v>
      </c>
      <c r="G55" s="30">
        <v>0</v>
      </c>
      <c r="H55" s="30">
        <v>7089.8</v>
      </c>
      <c r="I55" s="25">
        <v>0</v>
      </c>
      <c r="J55" s="25">
        <v>6.9236328125000002</v>
      </c>
      <c r="K55" s="41">
        <v>0</v>
      </c>
      <c r="L55" s="25">
        <v>0.57696940104166672</v>
      </c>
      <c r="M55" s="41">
        <v>0</v>
      </c>
    </row>
    <row r="56" spans="2:15" ht="15" customHeight="1" x14ac:dyDescent="0.2">
      <c r="B56" s="50" t="s">
        <v>233</v>
      </c>
      <c r="C56" s="200" t="s">
        <v>214</v>
      </c>
      <c r="D56" s="30">
        <v>7089.8</v>
      </c>
      <c r="E56" s="30">
        <v>0</v>
      </c>
      <c r="F56" s="30">
        <v>0</v>
      </c>
      <c r="G56" s="30">
        <v>0</v>
      </c>
      <c r="H56" s="30">
        <v>0</v>
      </c>
      <c r="I56" s="25">
        <v>0</v>
      </c>
      <c r="J56" s="25">
        <v>6.9236328125000002</v>
      </c>
      <c r="K56" s="41">
        <v>0</v>
      </c>
      <c r="L56" s="25">
        <v>0.57696940104166672</v>
      </c>
      <c r="M56" s="41">
        <v>0</v>
      </c>
    </row>
    <row r="57" spans="2:15" ht="15" customHeight="1" x14ac:dyDescent="0.2">
      <c r="B57" s="50" t="s">
        <v>233</v>
      </c>
      <c r="C57" s="200" t="s">
        <v>215</v>
      </c>
      <c r="D57" s="30">
        <v>72263620.299999997</v>
      </c>
      <c r="E57" s="30">
        <v>258881.50064280094</v>
      </c>
      <c r="F57" s="30">
        <v>92.634</v>
      </c>
      <c r="G57" s="30">
        <v>253813084</v>
      </c>
      <c r="H57" s="30">
        <v>0.46995703124999999</v>
      </c>
      <c r="I57" s="25">
        <v>481.23599999999999</v>
      </c>
      <c r="J57" s="25">
        <v>74098.438784179685</v>
      </c>
      <c r="K57" s="41">
        <v>0.05</v>
      </c>
      <c r="L57" s="25">
        <v>6174.8698986816407</v>
      </c>
      <c r="M57" s="41">
        <v>0.05</v>
      </c>
    </row>
    <row r="58" spans="2:15" ht="15" customHeight="1" x14ac:dyDescent="0.2">
      <c r="B58" s="50" t="s">
        <v>233</v>
      </c>
      <c r="C58" s="200" t="s">
        <v>216</v>
      </c>
      <c r="D58" s="30">
        <v>72263620.299999997</v>
      </c>
      <c r="E58" s="30">
        <v>258881.50064280094</v>
      </c>
      <c r="F58" s="30">
        <v>92.634</v>
      </c>
      <c r="G58" s="30">
        <v>253813084</v>
      </c>
      <c r="H58" s="30">
        <v>0.46995703124999999</v>
      </c>
      <c r="I58" s="25">
        <v>481.23599999999999</v>
      </c>
      <c r="J58" s="25">
        <v>74098.438784179685</v>
      </c>
      <c r="K58" s="41">
        <v>0.05</v>
      </c>
      <c r="L58" s="25">
        <v>6174.8698986816407</v>
      </c>
      <c r="M58" s="41">
        <v>0.05</v>
      </c>
    </row>
    <row r="59" spans="2:15" ht="15" customHeight="1" x14ac:dyDescent="0.2">
      <c r="B59" s="50" t="s">
        <v>233</v>
      </c>
      <c r="C59" s="200" t="s">
        <v>217</v>
      </c>
      <c r="D59" s="30">
        <v>72263620.299999997</v>
      </c>
      <c r="E59" s="30">
        <v>258881.50064280094</v>
      </c>
      <c r="F59" s="30">
        <v>92.634</v>
      </c>
      <c r="G59" s="30">
        <v>253813084</v>
      </c>
      <c r="H59" s="30">
        <v>0.46995703124999999</v>
      </c>
      <c r="I59" s="25">
        <v>481.23599999999999</v>
      </c>
      <c r="J59" s="25">
        <v>74098.438784179685</v>
      </c>
      <c r="K59" s="41">
        <v>0.05</v>
      </c>
      <c r="L59" s="25">
        <v>6174.8698986816407</v>
      </c>
      <c r="M59" s="41">
        <v>0.05</v>
      </c>
    </row>
    <row r="60" spans="2:15" ht="15" customHeight="1" x14ac:dyDescent="0.2">
      <c r="B60" s="50" t="s">
        <v>233</v>
      </c>
      <c r="C60" s="200" t="s">
        <v>195</v>
      </c>
      <c r="D60" s="30">
        <v>9239329.7999999989</v>
      </c>
      <c r="E60" s="30">
        <v>302008.43270685186</v>
      </c>
      <c r="F60" s="30">
        <v>21.497000000000003</v>
      </c>
      <c r="G60" s="30">
        <v>97078402</v>
      </c>
      <c r="H60" s="30">
        <v>9239329.7999999989</v>
      </c>
      <c r="I60" s="25">
        <v>611.35400000000004</v>
      </c>
      <c r="J60" s="25">
        <v>9473.9221582031241</v>
      </c>
      <c r="K60" s="41">
        <v>0.05</v>
      </c>
      <c r="L60" s="25">
        <v>789.49351318359368</v>
      </c>
      <c r="M60" s="41">
        <v>0.05</v>
      </c>
    </row>
    <row r="61" spans="2:15" ht="15" customHeight="1" x14ac:dyDescent="0.2">
      <c r="B61" s="50" t="s">
        <v>233</v>
      </c>
      <c r="C61" s="200" t="s">
        <v>210</v>
      </c>
      <c r="D61" s="30">
        <v>96950.1</v>
      </c>
      <c r="E61" s="30">
        <v>129444.20476156249</v>
      </c>
      <c r="F61" s="30">
        <v>5.2999999999999999E-2</v>
      </c>
      <c r="G61" s="30">
        <v>3684733</v>
      </c>
      <c r="H61" s="30">
        <v>96950.1</v>
      </c>
      <c r="I61" s="25">
        <v>49</v>
      </c>
      <c r="J61" s="25">
        <v>95.624610351562509</v>
      </c>
      <c r="K61" s="41">
        <v>0.01</v>
      </c>
      <c r="L61" s="25">
        <v>7.9687175292968755</v>
      </c>
      <c r="M61" s="41">
        <v>0.01</v>
      </c>
    </row>
    <row r="62" spans="2:15" ht="15" customHeight="1" x14ac:dyDescent="0.2">
      <c r="B62" s="50" t="s">
        <v>233</v>
      </c>
      <c r="C62" s="200" t="s">
        <v>218</v>
      </c>
      <c r="D62" s="30">
        <v>7089.8</v>
      </c>
      <c r="E62" s="30">
        <v>0</v>
      </c>
      <c r="F62" s="30">
        <v>0</v>
      </c>
      <c r="G62" s="30">
        <v>0</v>
      </c>
      <c r="H62" s="30">
        <v>0</v>
      </c>
      <c r="I62" s="25">
        <v>0</v>
      </c>
      <c r="J62" s="25">
        <v>6.9236328125000002</v>
      </c>
      <c r="K62" s="41">
        <v>0</v>
      </c>
      <c r="L62" s="25">
        <v>0.57696940104166672</v>
      </c>
      <c r="M62" s="41">
        <v>0</v>
      </c>
    </row>
    <row r="63" spans="2:15" ht="15" customHeight="1" x14ac:dyDescent="0.2">
      <c r="B63" s="50" t="s">
        <v>233</v>
      </c>
      <c r="C63" s="200" t="s">
        <v>219</v>
      </c>
      <c r="D63" s="30">
        <v>7089.8</v>
      </c>
      <c r="E63" s="30">
        <v>0</v>
      </c>
      <c r="F63" s="30">
        <v>0</v>
      </c>
      <c r="G63" s="30">
        <v>0</v>
      </c>
      <c r="H63" s="30">
        <v>0</v>
      </c>
      <c r="I63" s="25">
        <v>0</v>
      </c>
      <c r="J63" s="25">
        <v>6.9236328125000002</v>
      </c>
      <c r="K63" s="41">
        <v>0</v>
      </c>
      <c r="L63" s="25">
        <v>0.57696940104166672</v>
      </c>
      <c r="M63" s="41">
        <v>0</v>
      </c>
    </row>
    <row r="64" spans="2:15" ht="15" customHeight="1" x14ac:dyDescent="0.2">
      <c r="B64" s="50" t="s">
        <v>233</v>
      </c>
      <c r="C64" s="200" t="s">
        <v>220</v>
      </c>
      <c r="D64" s="30">
        <v>7089.8</v>
      </c>
      <c r="E64" s="30">
        <v>0</v>
      </c>
      <c r="F64" s="30">
        <v>0</v>
      </c>
      <c r="G64" s="30">
        <v>0</v>
      </c>
      <c r="H64" s="30">
        <v>0</v>
      </c>
      <c r="I64" s="25">
        <v>0</v>
      </c>
      <c r="J64" s="25">
        <v>6.9236328125000002</v>
      </c>
      <c r="K64" s="41">
        <v>0</v>
      </c>
      <c r="L64" s="25">
        <v>0.57696940104166672</v>
      </c>
      <c r="M64" s="41">
        <v>0</v>
      </c>
    </row>
    <row r="65" spans="2:13" ht="15" customHeight="1" x14ac:dyDescent="0.2">
      <c r="B65" s="50" t="s">
        <v>233</v>
      </c>
      <c r="C65" s="200" t="s">
        <v>221</v>
      </c>
      <c r="D65" s="30">
        <v>72263620.299999997</v>
      </c>
      <c r="E65" s="30">
        <v>258881.50064280094</v>
      </c>
      <c r="F65" s="30">
        <v>92.634</v>
      </c>
      <c r="G65" s="30">
        <v>253813084</v>
      </c>
      <c r="H65" s="30">
        <v>0.46995703124999999</v>
      </c>
      <c r="I65" s="25">
        <v>481.23599999999999</v>
      </c>
      <c r="J65" s="25">
        <v>74098.438784179685</v>
      </c>
      <c r="K65" s="41">
        <v>0.05</v>
      </c>
      <c r="L65" s="25">
        <v>6174.8698986816407</v>
      </c>
      <c r="M65" s="41">
        <v>0.05</v>
      </c>
    </row>
    <row r="66" spans="2:13" ht="15" customHeight="1" x14ac:dyDescent="0.2">
      <c r="B66" s="50" t="s">
        <v>233</v>
      </c>
      <c r="C66" s="200" t="s">
        <v>211</v>
      </c>
      <c r="D66" s="30">
        <v>34232.300000000003</v>
      </c>
      <c r="E66" s="30">
        <v>129444.20506725695</v>
      </c>
      <c r="F66" s="30">
        <v>25.09</v>
      </c>
      <c r="G66" s="30">
        <v>342454</v>
      </c>
      <c r="H66" s="30">
        <v>34232.300000000003</v>
      </c>
      <c r="I66" s="25">
        <v>125.562</v>
      </c>
      <c r="J66" s="25">
        <v>33.429980468750003</v>
      </c>
      <c r="K66" s="41">
        <v>0</v>
      </c>
      <c r="L66" s="25">
        <v>2.7858317057291671</v>
      </c>
      <c r="M66" s="41">
        <v>0</v>
      </c>
    </row>
    <row r="67" spans="2:13" ht="15" customHeight="1" x14ac:dyDescent="0.2">
      <c r="B67" s="50" t="s">
        <v>233</v>
      </c>
      <c r="C67" s="200" t="s">
        <v>213</v>
      </c>
      <c r="D67" s="30">
        <v>46949.2</v>
      </c>
      <c r="E67" s="30">
        <v>129444.20497767361</v>
      </c>
      <c r="F67" s="30">
        <v>8.3000000000000004E-2</v>
      </c>
      <c r="G67" s="30">
        <v>332653</v>
      </c>
      <c r="H67" s="30">
        <v>46949.2</v>
      </c>
      <c r="I67" s="25">
        <v>169</v>
      </c>
      <c r="J67" s="25">
        <v>46.078072265624989</v>
      </c>
      <c r="K67" s="41">
        <v>5.0000000000000001E-3</v>
      </c>
      <c r="L67" s="25">
        <v>3.8398393554687491</v>
      </c>
      <c r="M67" s="41">
        <v>5.0000000000000001E-3</v>
      </c>
    </row>
    <row r="68" spans="2:13" ht="15" customHeight="1" x14ac:dyDescent="0.2">
      <c r="B68" s="50" t="s">
        <v>233</v>
      </c>
      <c r="C68" s="200" t="s">
        <v>222</v>
      </c>
      <c r="D68" s="30">
        <v>72263620.299999997</v>
      </c>
      <c r="E68" s="30">
        <v>258881.50064280094</v>
      </c>
      <c r="F68" s="30">
        <v>92.634</v>
      </c>
      <c r="G68" s="30">
        <v>253813084</v>
      </c>
      <c r="H68" s="30">
        <v>0.46995703124999999</v>
      </c>
      <c r="I68" s="25">
        <v>481.23599999999999</v>
      </c>
      <c r="J68" s="25">
        <v>74098.438784179685</v>
      </c>
      <c r="K68" s="41">
        <v>0.05</v>
      </c>
      <c r="L68" s="25">
        <v>6174.8698986816407</v>
      </c>
      <c r="M68" s="41">
        <v>0.05</v>
      </c>
    </row>
    <row r="69" spans="2:13" ht="15" customHeight="1" x14ac:dyDescent="0.2">
      <c r="B69" s="50" t="s">
        <v>233</v>
      </c>
      <c r="C69" s="200" t="s">
        <v>223</v>
      </c>
      <c r="D69" s="30">
        <v>9239329.7999999989</v>
      </c>
      <c r="E69" s="30">
        <v>302008.43270685186</v>
      </c>
      <c r="F69" s="30">
        <v>21.497000000000003</v>
      </c>
      <c r="G69" s="30">
        <v>97078402</v>
      </c>
      <c r="H69" s="30">
        <v>0.59702539062500004</v>
      </c>
      <c r="I69" s="25">
        <v>611.35400000000004</v>
      </c>
      <c r="J69" s="25">
        <v>9473.9221582031241</v>
      </c>
      <c r="K69" s="41">
        <v>0.05</v>
      </c>
      <c r="L69" s="25">
        <v>789.49351318359368</v>
      </c>
      <c r="M69" s="41">
        <v>0.05</v>
      </c>
    </row>
    <row r="70" spans="2:13" ht="15" customHeight="1" x14ac:dyDescent="0.2">
      <c r="B70" s="50" t="s">
        <v>233</v>
      </c>
      <c r="C70" s="200" t="s">
        <v>224</v>
      </c>
      <c r="D70" s="30">
        <v>9239329.7999999989</v>
      </c>
      <c r="E70" s="30">
        <v>302008.43270685186</v>
      </c>
      <c r="F70" s="30">
        <v>21.497000000000003</v>
      </c>
      <c r="G70" s="30">
        <v>97078402</v>
      </c>
      <c r="H70" s="30">
        <v>0.59702539062500004</v>
      </c>
      <c r="I70" s="25">
        <v>611.35400000000004</v>
      </c>
      <c r="J70" s="25">
        <v>9473.9221582031241</v>
      </c>
      <c r="K70" s="41">
        <v>0.05</v>
      </c>
      <c r="L70" s="25">
        <v>789.49351318359368</v>
      </c>
      <c r="M70" s="41">
        <v>0.05</v>
      </c>
    </row>
    <row r="71" spans="2:13" ht="15" customHeight="1" x14ac:dyDescent="0.2">
      <c r="B71" s="50" t="s">
        <v>233</v>
      </c>
      <c r="C71" s="200" t="s">
        <v>225</v>
      </c>
      <c r="D71" s="30">
        <v>9239329.7999999989</v>
      </c>
      <c r="E71" s="30">
        <v>302008.43270685186</v>
      </c>
      <c r="F71" s="30">
        <v>21.497000000000003</v>
      </c>
      <c r="G71" s="30">
        <v>97078402</v>
      </c>
      <c r="H71" s="30">
        <v>0.59702539062500004</v>
      </c>
      <c r="I71" s="25">
        <v>611.35400000000004</v>
      </c>
      <c r="J71" s="25">
        <v>9473.9221582031241</v>
      </c>
      <c r="K71" s="41">
        <v>0.05</v>
      </c>
      <c r="L71" s="25">
        <v>789.49351318359368</v>
      </c>
      <c r="M71" s="41">
        <v>0.05</v>
      </c>
    </row>
    <row r="72" spans="2:13" ht="15" customHeight="1" x14ac:dyDescent="0.2">
      <c r="B72" s="50" t="s">
        <v>233</v>
      </c>
      <c r="C72" s="200" t="s">
        <v>226</v>
      </c>
      <c r="D72" s="30">
        <v>72263620.299999997</v>
      </c>
      <c r="E72" s="30">
        <v>258881.50064280094</v>
      </c>
      <c r="F72" s="30">
        <v>92.634</v>
      </c>
      <c r="G72" s="30">
        <v>253813084</v>
      </c>
      <c r="H72" s="30">
        <v>0.46995703124999999</v>
      </c>
      <c r="I72" s="25">
        <v>481.23599999999999</v>
      </c>
      <c r="J72" s="25">
        <v>74098.438784179685</v>
      </c>
      <c r="K72" s="41">
        <v>0.05</v>
      </c>
      <c r="L72" s="25">
        <v>6174.8698986816407</v>
      </c>
      <c r="M72" s="41">
        <v>0.05</v>
      </c>
    </row>
    <row r="73" spans="2:13" ht="15" customHeight="1" x14ac:dyDescent="0.2">
      <c r="B73" s="50" t="s">
        <v>233</v>
      </c>
      <c r="C73" s="200" t="s">
        <v>227</v>
      </c>
      <c r="D73" s="30">
        <v>9239329.7999999989</v>
      </c>
      <c r="E73" s="30">
        <v>302008.43270685186</v>
      </c>
      <c r="F73" s="30">
        <v>21.497000000000003</v>
      </c>
      <c r="G73" s="30">
        <v>97078402</v>
      </c>
      <c r="H73" s="30">
        <v>0.59702539062500004</v>
      </c>
      <c r="I73" s="25">
        <v>611.35400000000004</v>
      </c>
      <c r="J73" s="25">
        <v>9473.9221582031241</v>
      </c>
      <c r="K73" s="41">
        <v>0.05</v>
      </c>
      <c r="L73" s="25">
        <v>789.49351318359368</v>
      </c>
      <c r="M73" s="41">
        <v>0.05</v>
      </c>
    </row>
    <row r="74" spans="2:13" ht="15" customHeight="1" x14ac:dyDescent="0.2">
      <c r="B74" s="50" t="s">
        <v>233</v>
      </c>
      <c r="C74" s="200" t="s">
        <v>228</v>
      </c>
      <c r="D74" s="30">
        <v>72263620.299999997</v>
      </c>
      <c r="E74" s="30">
        <v>258881.50064280094</v>
      </c>
      <c r="F74" s="30">
        <v>92.634</v>
      </c>
      <c r="G74" s="30">
        <v>253813084</v>
      </c>
      <c r="H74" s="30">
        <v>0.46995703124999999</v>
      </c>
      <c r="I74" s="25">
        <v>481.23599999999999</v>
      </c>
      <c r="J74" s="25">
        <v>74098.438784179685</v>
      </c>
      <c r="K74" s="41">
        <v>0.05</v>
      </c>
      <c r="L74" s="25">
        <v>6174.8698986816407</v>
      </c>
      <c r="M74" s="41">
        <v>0.05</v>
      </c>
    </row>
    <row r="75" spans="2:13" ht="15" customHeight="1" x14ac:dyDescent="0.2">
      <c r="B75" s="50" t="s">
        <v>233</v>
      </c>
      <c r="C75" s="200" t="s">
        <v>229</v>
      </c>
      <c r="D75" s="30">
        <v>72263620.299999997</v>
      </c>
      <c r="E75" s="30">
        <v>258881.50064280094</v>
      </c>
      <c r="F75" s="30">
        <v>92.634</v>
      </c>
      <c r="G75" s="30">
        <v>253813084</v>
      </c>
      <c r="H75" s="30">
        <v>0.46995703124999999</v>
      </c>
      <c r="I75" s="25">
        <v>481.23599999999999</v>
      </c>
      <c r="J75" s="25">
        <v>74098.438784179685</v>
      </c>
      <c r="K75" s="41">
        <v>0.05</v>
      </c>
      <c r="L75" s="25">
        <v>6174.8698986816407</v>
      </c>
      <c r="M75" s="41">
        <v>0.05</v>
      </c>
    </row>
    <row r="76" spans="2:13" ht="15" customHeight="1" x14ac:dyDescent="0.2">
      <c r="B76" s="50" t="s">
        <v>233</v>
      </c>
      <c r="C76" s="200" t="s">
        <v>230</v>
      </c>
      <c r="D76" s="30">
        <v>72263620.299999997</v>
      </c>
      <c r="E76" s="30">
        <v>258881.50064280094</v>
      </c>
      <c r="F76" s="30">
        <v>92.634</v>
      </c>
      <c r="G76" s="30">
        <v>253813084</v>
      </c>
      <c r="H76" s="30">
        <v>0.46995703124999999</v>
      </c>
      <c r="I76" s="25">
        <v>481.23599999999999</v>
      </c>
      <c r="J76" s="25">
        <v>74098.438784179685</v>
      </c>
      <c r="K76" s="41">
        <v>0.05</v>
      </c>
      <c r="L76" s="25">
        <v>6174.8698986816407</v>
      </c>
      <c r="M76" s="41">
        <v>0.05</v>
      </c>
    </row>
    <row r="77" spans="2:13" ht="15" customHeight="1" x14ac:dyDescent="0.2">
      <c r="B77" s="50" t="s">
        <v>233</v>
      </c>
      <c r="C77" s="200" t="s">
        <v>204</v>
      </c>
      <c r="D77" s="30">
        <v>7089.8</v>
      </c>
      <c r="E77" s="30">
        <v>129450.31299559027</v>
      </c>
      <c r="F77" s="30">
        <v>103.479</v>
      </c>
      <c r="G77" s="30">
        <v>250143</v>
      </c>
      <c r="H77" s="30">
        <v>7089.8</v>
      </c>
      <c r="I77" s="25">
        <v>98.998999999999995</v>
      </c>
      <c r="J77" s="25">
        <v>7.0621054687500004</v>
      </c>
      <c r="K77" s="41">
        <v>0.02</v>
      </c>
      <c r="L77" s="25">
        <v>0.58850878906250004</v>
      </c>
      <c r="M77" s="41">
        <v>0.02</v>
      </c>
    </row>
    <row r="78" spans="2:13" ht="15" customHeight="1" x14ac:dyDescent="0.2">
      <c r="B78" s="50" t="s">
        <v>233</v>
      </c>
      <c r="C78" s="200" t="s">
        <v>198</v>
      </c>
      <c r="D78" s="30">
        <v>64088.800000000003</v>
      </c>
      <c r="E78" s="30">
        <v>129450.31298586805</v>
      </c>
      <c r="F78" s="30">
        <v>88.539000000000001</v>
      </c>
      <c r="G78" s="30">
        <v>257523</v>
      </c>
      <c r="H78" s="30">
        <v>64088.800000000003</v>
      </c>
      <c r="I78" s="25">
        <v>332.24599999999998</v>
      </c>
      <c r="J78" s="25">
        <v>63.212585937500002</v>
      </c>
      <c r="K78" s="41">
        <v>0.01</v>
      </c>
      <c r="L78" s="25">
        <v>5.2677154947916671</v>
      </c>
      <c r="M78" s="41">
        <v>0.01</v>
      </c>
    </row>
    <row r="79" spans="2:13" ht="15" customHeight="1" x14ac:dyDescent="0.2">
      <c r="B79" s="50" t="s">
        <v>233</v>
      </c>
      <c r="C79" s="200" t="s">
        <v>199</v>
      </c>
      <c r="D79" s="30">
        <v>64088.800000000003</v>
      </c>
      <c r="E79" s="30">
        <v>129450.31298586805</v>
      </c>
      <c r="F79" s="30">
        <v>88.539000000000001</v>
      </c>
      <c r="G79" s="30">
        <v>257523</v>
      </c>
      <c r="H79" s="30">
        <v>64088.800000000003</v>
      </c>
      <c r="I79" s="25">
        <v>332.24599999999998</v>
      </c>
      <c r="J79" s="25">
        <v>63.838453125000001</v>
      </c>
      <c r="K79" s="41">
        <v>0.02</v>
      </c>
      <c r="L79" s="25">
        <v>5.3198710937499998</v>
      </c>
      <c r="M79" s="41">
        <v>0.02</v>
      </c>
    </row>
    <row r="80" spans="2:13" ht="15" customHeight="1" x14ac:dyDescent="0.2">
      <c r="B80" s="50" t="s">
        <v>233</v>
      </c>
      <c r="C80" s="200" t="s">
        <v>197</v>
      </c>
      <c r="D80" s="30">
        <v>32.6</v>
      </c>
      <c r="E80" s="30">
        <v>86296.131753009264</v>
      </c>
      <c r="F80" s="30">
        <v>60</v>
      </c>
      <c r="G80" s="30">
        <v>1237</v>
      </c>
      <c r="H80" s="30">
        <v>32.6</v>
      </c>
      <c r="I80" s="25">
        <v>38</v>
      </c>
      <c r="J80" s="25">
        <v>3.2154296875000002E-2</v>
      </c>
      <c r="K80" s="41">
        <v>0.01</v>
      </c>
      <c r="L80" s="25">
        <v>2.6795247395833333E-3</v>
      </c>
      <c r="M80" s="41">
        <v>0.01</v>
      </c>
    </row>
    <row r="81" spans="2:13" ht="15" customHeight="1" x14ac:dyDescent="0.2">
      <c r="B81" s="50" t="s">
        <v>233</v>
      </c>
      <c r="C81" s="200" t="s">
        <v>200</v>
      </c>
      <c r="D81" s="30">
        <v>22922.7</v>
      </c>
      <c r="E81" s="30">
        <v>129423.15414052083</v>
      </c>
      <c r="F81" s="30">
        <v>65.486999999999995</v>
      </c>
      <c r="G81" s="30">
        <v>239733</v>
      </c>
      <c r="H81" s="30">
        <v>22922.7</v>
      </c>
      <c r="I81" s="25">
        <v>176.65699999999998</v>
      </c>
      <c r="J81" s="25">
        <v>22.833158203125002</v>
      </c>
      <c r="K81" s="41">
        <v>0.02</v>
      </c>
      <c r="L81" s="25">
        <v>1.9027631835937502</v>
      </c>
      <c r="M81" s="41">
        <v>0.02</v>
      </c>
    </row>
    <row r="82" spans="2:13" ht="15" customHeight="1" x14ac:dyDescent="0.2">
      <c r="B82" s="50" t="s">
        <v>233</v>
      </c>
      <c r="C82" s="200" t="s">
        <v>201</v>
      </c>
      <c r="D82" s="30">
        <v>5519316.7000000011</v>
      </c>
      <c r="E82" s="30">
        <v>172564.21930185184</v>
      </c>
      <c r="F82" s="30">
        <v>4.6150000000000002</v>
      </c>
      <c r="G82" s="30">
        <v>96580282</v>
      </c>
      <c r="H82" s="30">
        <v>5519316.7000000011</v>
      </c>
      <c r="I82" s="25">
        <v>253.50299999999999</v>
      </c>
      <c r="J82" s="25">
        <v>5497.7568691406259</v>
      </c>
      <c r="K82" s="41">
        <v>0.02</v>
      </c>
      <c r="L82" s="25">
        <v>458.14640576171882</v>
      </c>
      <c r="M82" s="41">
        <v>0.02</v>
      </c>
    </row>
    <row r="83" spans="2:13" ht="15" customHeight="1" x14ac:dyDescent="0.2">
      <c r="B83" s="50" t="s">
        <v>233</v>
      </c>
      <c r="C83" s="200" t="s">
        <v>202</v>
      </c>
      <c r="D83" s="30">
        <v>22922.7</v>
      </c>
      <c r="E83" s="30">
        <v>129423.15414052083</v>
      </c>
      <c r="F83" s="30">
        <v>65.486999999999995</v>
      </c>
      <c r="G83" s="30">
        <v>239733</v>
      </c>
      <c r="H83" s="30">
        <v>22922.7</v>
      </c>
      <c r="I83" s="25">
        <v>176.65699999999998</v>
      </c>
      <c r="J83" s="25">
        <v>22.833158203125002</v>
      </c>
      <c r="K83" s="41">
        <v>0.02</v>
      </c>
      <c r="L83" s="25">
        <v>1.9027631835937502</v>
      </c>
      <c r="M83" s="41">
        <v>0.02</v>
      </c>
    </row>
    <row r="84" spans="2:13" ht="15" customHeight="1" x14ac:dyDescent="0.2">
      <c r="B84" s="50" t="s">
        <v>233</v>
      </c>
      <c r="C84" s="200" t="s">
        <v>231</v>
      </c>
      <c r="D84" s="30">
        <v>9239329.7999999989</v>
      </c>
      <c r="E84" s="30">
        <v>302008.43270685186</v>
      </c>
      <c r="F84" s="30">
        <v>21.497000000000003</v>
      </c>
      <c r="G84" s="30">
        <v>97078402</v>
      </c>
      <c r="H84" s="30">
        <v>0.59702539062500004</v>
      </c>
      <c r="I84" s="25">
        <v>611.35400000000004</v>
      </c>
      <c r="J84" s="25">
        <v>9473.9221582031241</v>
      </c>
      <c r="K84" s="41">
        <v>0.05</v>
      </c>
      <c r="L84" s="25">
        <v>789.49351318359368</v>
      </c>
      <c r="M84" s="41">
        <v>0.05</v>
      </c>
    </row>
    <row r="85" spans="2:13" ht="15" customHeight="1" x14ac:dyDescent="0.2">
      <c r="B85" s="50" t="s">
        <v>233</v>
      </c>
      <c r="C85" s="200" t="s">
        <v>232</v>
      </c>
      <c r="D85" s="30">
        <v>9239329.7999999989</v>
      </c>
      <c r="E85" s="30">
        <v>302008.43270685186</v>
      </c>
      <c r="F85" s="30">
        <v>21.497000000000003</v>
      </c>
      <c r="G85" s="30">
        <v>97078402</v>
      </c>
      <c r="H85" s="30">
        <v>0.59702539062500004</v>
      </c>
      <c r="I85" s="25">
        <v>611.35400000000004</v>
      </c>
      <c r="J85" s="25">
        <v>9473.9221582031241</v>
      </c>
      <c r="K85" s="41">
        <v>0.05</v>
      </c>
      <c r="L85" s="25">
        <v>789.49351318359368</v>
      </c>
      <c r="M85" s="41">
        <v>0.05</v>
      </c>
    </row>
    <row r="86" spans="2:13" ht="15" customHeight="1" x14ac:dyDescent="0.2">
      <c r="B86" s="50" t="s">
        <v>233</v>
      </c>
      <c r="C86" s="200" t="s">
        <v>212</v>
      </c>
      <c r="D86" s="30">
        <v>0.7</v>
      </c>
      <c r="E86" s="30">
        <v>43141.056903090277</v>
      </c>
      <c r="F86" s="30">
        <v>0</v>
      </c>
      <c r="G86" s="30">
        <v>14</v>
      </c>
      <c r="H86" s="30">
        <v>0.7</v>
      </c>
      <c r="I86" s="25">
        <v>47.570999999999998</v>
      </c>
      <c r="J86" s="25">
        <v>6.8359374999999996E-4</v>
      </c>
      <c r="K86" s="41">
        <v>0</v>
      </c>
      <c r="L86" s="25">
        <v>5.6966145833333327E-5</v>
      </c>
      <c r="M86" s="41">
        <v>0</v>
      </c>
    </row>
    <row r="87" spans="2:13" ht="15" customHeight="1" x14ac:dyDescent="0.2">
      <c r="B87" s="29" t="s">
        <v>234</v>
      </c>
      <c r="C87" s="200" t="s">
        <v>235</v>
      </c>
      <c r="D87" s="30">
        <v>7089.8</v>
      </c>
      <c r="E87" s="30">
        <v>0</v>
      </c>
      <c r="F87" s="30">
        <v>0</v>
      </c>
      <c r="G87" s="30">
        <v>0</v>
      </c>
      <c r="H87" s="30">
        <v>0</v>
      </c>
      <c r="I87" s="25">
        <v>0</v>
      </c>
      <c r="J87" s="25">
        <v>6.9236328125000002</v>
      </c>
      <c r="K87" s="41">
        <v>0</v>
      </c>
      <c r="L87" s="25">
        <v>0.57696940104166672</v>
      </c>
      <c r="M87" s="41">
        <v>0</v>
      </c>
    </row>
    <row r="88" spans="2:13" ht="15" customHeight="1" x14ac:dyDescent="0.2">
      <c r="B88" s="29"/>
      <c r="C88" s="200"/>
      <c r="D88" s="30"/>
      <c r="E88" s="30"/>
      <c r="F88" s="30"/>
      <c r="G88" s="30"/>
      <c r="H88" s="30"/>
      <c r="I88" s="25"/>
      <c r="J88" s="25"/>
      <c r="K88" s="41"/>
      <c r="L88" s="25"/>
      <c r="M88" s="41"/>
    </row>
    <row r="89" spans="2:13" ht="15" customHeight="1" x14ac:dyDescent="0.2">
      <c r="B89" s="29"/>
      <c r="C89" s="200"/>
      <c r="D89" s="30"/>
      <c r="E89" s="30"/>
      <c r="F89" s="30"/>
      <c r="G89" s="30"/>
      <c r="H89" s="30"/>
      <c r="I89" s="25"/>
      <c r="J89" s="25"/>
      <c r="K89" s="41"/>
      <c r="L89" s="25"/>
      <c r="M89" s="41"/>
    </row>
    <row r="90" spans="2:13" ht="15" customHeight="1" x14ac:dyDescent="0.2">
      <c r="B90" s="29"/>
      <c r="C90" s="200"/>
      <c r="D90" s="30"/>
      <c r="E90" s="30"/>
      <c r="F90" s="30"/>
      <c r="G90" s="30"/>
      <c r="H90" s="30"/>
      <c r="I90" s="25"/>
      <c r="J90" s="25"/>
      <c r="K90" s="41"/>
      <c r="L90" s="25"/>
      <c r="M90" s="41"/>
    </row>
    <row r="91" spans="2:13" ht="15" customHeight="1" x14ac:dyDescent="0.2">
      <c r="B91" s="29"/>
      <c r="C91" s="200"/>
      <c r="D91" s="30"/>
      <c r="E91" s="30"/>
      <c r="F91" s="30"/>
      <c r="G91" s="30"/>
      <c r="H91" s="30"/>
      <c r="I91" s="25"/>
      <c r="J91" s="25"/>
      <c r="K91" s="41"/>
      <c r="L91" s="25"/>
      <c r="M91" s="41"/>
    </row>
    <row r="92" spans="2:13" ht="15" customHeight="1" x14ac:dyDescent="0.2">
      <c r="B92" s="29"/>
      <c r="C92" s="200"/>
      <c r="D92" s="30"/>
      <c r="E92" s="30"/>
      <c r="F92" s="30"/>
      <c r="G92" s="30"/>
      <c r="H92" s="30"/>
      <c r="I92" s="25"/>
      <c r="J92" s="25"/>
      <c r="K92" s="41"/>
      <c r="L92" s="25"/>
      <c r="M92" s="41"/>
    </row>
    <row r="93" spans="2:13" ht="15" customHeight="1" x14ac:dyDescent="0.2">
      <c r="B93" s="29"/>
      <c r="C93" s="200"/>
      <c r="D93" s="30"/>
      <c r="E93" s="30"/>
      <c r="F93" s="30"/>
      <c r="G93" s="30"/>
      <c r="H93" s="30"/>
      <c r="I93" s="25"/>
      <c r="J93" s="25"/>
      <c r="K93" s="41"/>
      <c r="L93" s="25"/>
      <c r="M93" s="41"/>
    </row>
    <row r="94" spans="2:13" ht="15" customHeight="1" x14ac:dyDescent="0.2">
      <c r="B94" s="29"/>
      <c r="C94" s="200"/>
      <c r="D94" s="30"/>
      <c r="E94" s="30"/>
      <c r="F94" s="30"/>
      <c r="G94" s="30"/>
      <c r="H94" s="30"/>
      <c r="I94" s="25"/>
      <c r="J94" s="25"/>
      <c r="K94" s="41"/>
      <c r="L94" s="25"/>
      <c r="M94" s="41"/>
    </row>
    <row r="95" spans="2:13" ht="15" customHeight="1" x14ac:dyDescent="0.2">
      <c r="B95" s="29"/>
      <c r="C95" s="200"/>
      <c r="D95" s="30"/>
      <c r="E95" s="30"/>
      <c r="F95" s="30"/>
      <c r="G95" s="30"/>
      <c r="H95" s="30"/>
      <c r="I95" s="25"/>
      <c r="J95" s="25"/>
      <c r="K95" s="41"/>
      <c r="L95" s="25"/>
      <c r="M95" s="41"/>
    </row>
    <row r="96" spans="2:13" ht="15" customHeight="1" x14ac:dyDescent="0.2">
      <c r="B96" s="29"/>
      <c r="C96" s="200"/>
      <c r="D96" s="30"/>
      <c r="E96" s="30"/>
      <c r="F96" s="30"/>
      <c r="G96" s="30"/>
      <c r="H96" s="30"/>
      <c r="I96" s="25"/>
      <c r="J96" s="25"/>
      <c r="K96" s="41"/>
      <c r="L96" s="25"/>
      <c r="M96" s="41"/>
    </row>
    <row r="97" spans="2:13" ht="15" customHeight="1" x14ac:dyDescent="0.2">
      <c r="B97" s="29"/>
      <c r="C97" s="200"/>
      <c r="D97" s="30"/>
      <c r="E97" s="30"/>
      <c r="F97" s="30"/>
      <c r="G97" s="30"/>
      <c r="H97" s="30"/>
      <c r="I97" s="25"/>
      <c r="J97" s="25"/>
      <c r="K97" s="41"/>
      <c r="L97" s="25"/>
      <c r="M97" s="41"/>
    </row>
    <row r="98" spans="2:13" ht="15" customHeight="1" x14ac:dyDescent="0.2">
      <c r="B98" s="29"/>
      <c r="C98" s="200"/>
      <c r="D98" s="30"/>
      <c r="E98" s="30"/>
      <c r="F98" s="30"/>
      <c r="G98" s="30"/>
      <c r="H98" s="30"/>
      <c r="I98" s="25"/>
      <c r="J98" s="25"/>
      <c r="K98" s="41"/>
      <c r="L98" s="25"/>
      <c r="M98" s="41"/>
    </row>
    <row r="99" spans="2:13" ht="15" customHeight="1" x14ac:dyDescent="0.2">
      <c r="B99" s="29"/>
      <c r="C99" s="200"/>
      <c r="D99" s="30"/>
      <c r="E99" s="30"/>
      <c r="F99" s="30"/>
      <c r="G99" s="30"/>
      <c r="H99" s="30"/>
      <c r="I99" s="25"/>
      <c r="J99" s="25"/>
      <c r="K99" s="41"/>
      <c r="L99" s="25"/>
      <c r="M99" s="41"/>
    </row>
    <row r="100" spans="2:13" ht="15" customHeight="1" x14ac:dyDescent="0.2">
      <c r="B100" s="29"/>
      <c r="C100" s="200"/>
      <c r="D100" s="30"/>
      <c r="E100" s="30"/>
      <c r="F100" s="30"/>
      <c r="G100" s="30"/>
      <c r="H100" s="30"/>
      <c r="I100" s="25"/>
      <c r="J100" s="25"/>
      <c r="K100" s="41"/>
      <c r="L100" s="25"/>
      <c r="M100" s="41"/>
    </row>
    <row r="101" spans="2:13" ht="15" customHeight="1" x14ac:dyDescent="0.2">
      <c r="B101" s="29"/>
      <c r="C101" s="200"/>
      <c r="D101" s="30"/>
      <c r="E101" s="30"/>
      <c r="F101" s="30"/>
      <c r="G101" s="30"/>
      <c r="H101" s="30"/>
      <c r="I101" s="25"/>
      <c r="J101" s="25"/>
      <c r="K101" s="41"/>
      <c r="L101" s="25"/>
      <c r="M101" s="41"/>
    </row>
    <row r="102" spans="2:13" ht="15" customHeight="1" x14ac:dyDescent="0.2">
      <c r="B102" s="29"/>
      <c r="C102" s="200"/>
      <c r="D102" s="30"/>
      <c r="E102" s="30"/>
      <c r="F102" s="30"/>
      <c r="G102" s="30"/>
      <c r="H102" s="30"/>
      <c r="I102" s="25"/>
      <c r="J102" s="25"/>
      <c r="K102" s="41"/>
      <c r="L102" s="25"/>
      <c r="M102" s="41"/>
    </row>
    <row r="103" spans="2:13" ht="15" customHeight="1" x14ac:dyDescent="0.2">
      <c r="B103" s="29"/>
      <c r="C103" s="200"/>
      <c r="D103" s="30"/>
      <c r="E103" s="30"/>
      <c r="F103" s="30"/>
      <c r="G103" s="30"/>
      <c r="H103" s="30"/>
      <c r="I103" s="25"/>
      <c r="J103" s="25"/>
      <c r="K103" s="41"/>
      <c r="L103" s="25"/>
      <c r="M103" s="41"/>
    </row>
    <row r="104" spans="2:13" ht="15" customHeight="1" x14ac:dyDescent="0.2">
      <c r="B104" s="29"/>
      <c r="C104" s="200"/>
      <c r="D104" s="30"/>
      <c r="E104" s="30"/>
      <c r="F104" s="30"/>
      <c r="G104" s="30"/>
      <c r="H104" s="30"/>
      <c r="I104" s="25"/>
      <c r="J104" s="25"/>
      <c r="K104" s="41"/>
      <c r="L104" s="25"/>
      <c r="M104" s="41"/>
    </row>
    <row r="105" spans="2:13" ht="15" customHeight="1" x14ac:dyDescent="0.2">
      <c r="B105" s="29"/>
      <c r="C105" s="200"/>
      <c r="D105" s="30"/>
      <c r="E105" s="30"/>
      <c r="F105" s="30"/>
      <c r="G105" s="30"/>
      <c r="H105" s="30"/>
      <c r="I105" s="25"/>
      <c r="J105" s="25"/>
      <c r="K105" s="41"/>
      <c r="L105" s="25"/>
      <c r="M105" s="41"/>
    </row>
    <row r="106" spans="2:13" ht="15" customHeight="1" x14ac:dyDescent="0.2">
      <c r="B106" s="29"/>
      <c r="C106" s="200"/>
      <c r="D106" s="30"/>
      <c r="E106" s="30"/>
      <c r="F106" s="30"/>
      <c r="G106" s="30"/>
      <c r="H106" s="30"/>
      <c r="I106" s="25"/>
      <c r="J106" s="25"/>
      <c r="K106" s="41"/>
      <c r="L106" s="25"/>
      <c r="M106" s="41"/>
    </row>
    <row r="107" spans="2:13" ht="15" customHeight="1" x14ac:dyDescent="0.2">
      <c r="B107" s="29"/>
      <c r="C107" s="200"/>
      <c r="D107" s="30"/>
      <c r="E107" s="30"/>
      <c r="F107" s="30"/>
      <c r="G107" s="30"/>
      <c r="H107" s="30"/>
      <c r="I107" s="25"/>
      <c r="J107" s="25"/>
      <c r="K107" s="41"/>
      <c r="L107" s="25"/>
      <c r="M107" s="41"/>
    </row>
    <row r="108" spans="2:13" ht="15" customHeight="1" x14ac:dyDescent="0.2">
      <c r="B108" s="29"/>
      <c r="C108" s="200"/>
      <c r="D108" s="30"/>
      <c r="E108" s="30"/>
      <c r="F108" s="30"/>
      <c r="G108" s="30"/>
      <c r="H108" s="30"/>
      <c r="I108" s="25"/>
      <c r="J108" s="25"/>
      <c r="K108" s="41"/>
      <c r="L108" s="25"/>
      <c r="M108" s="41"/>
    </row>
    <row r="109" spans="2:13" ht="15" customHeight="1" x14ac:dyDescent="0.2">
      <c r="B109" s="29"/>
      <c r="C109" s="200"/>
      <c r="D109" s="30"/>
      <c r="E109" s="30"/>
      <c r="F109" s="30"/>
      <c r="G109" s="30"/>
      <c r="H109" s="30"/>
      <c r="I109" s="25"/>
      <c r="J109" s="25"/>
      <c r="K109" s="41"/>
      <c r="L109" s="25"/>
      <c r="M109" s="41"/>
    </row>
    <row r="110" spans="2:13" ht="15" customHeight="1" x14ac:dyDescent="0.2">
      <c r="B110" s="29"/>
      <c r="C110" s="200"/>
      <c r="D110" s="30"/>
      <c r="E110" s="30"/>
      <c r="F110" s="30"/>
      <c r="G110" s="30"/>
      <c r="H110" s="30"/>
      <c r="I110" s="25"/>
      <c r="J110" s="25"/>
      <c r="K110" s="41"/>
      <c r="L110" s="25"/>
      <c r="M110" s="41"/>
    </row>
    <row r="111" spans="2:13" ht="15" customHeight="1" x14ac:dyDescent="0.2">
      <c r="B111" s="29"/>
      <c r="C111" s="200"/>
      <c r="D111" s="30"/>
      <c r="E111" s="30"/>
      <c r="F111" s="30"/>
      <c r="G111" s="30"/>
      <c r="H111" s="30"/>
      <c r="I111" s="25"/>
      <c r="J111" s="25"/>
      <c r="K111" s="41"/>
      <c r="L111" s="25"/>
      <c r="M111" s="41"/>
    </row>
    <row r="112" spans="2:13" ht="15" customHeight="1" x14ac:dyDescent="0.2">
      <c r="B112" s="29"/>
      <c r="C112" s="200"/>
      <c r="D112" s="30"/>
      <c r="E112" s="30"/>
      <c r="F112" s="30"/>
      <c r="G112" s="30"/>
      <c r="H112" s="30"/>
      <c r="I112" s="25"/>
      <c r="J112" s="25"/>
      <c r="K112" s="41"/>
      <c r="L112" s="25"/>
      <c r="M112" s="41"/>
    </row>
    <row r="113" spans="2:13" ht="15" customHeight="1" x14ac:dyDescent="0.2">
      <c r="B113" s="29"/>
      <c r="C113" s="200"/>
      <c r="D113" s="30"/>
      <c r="E113" s="30"/>
      <c r="F113" s="30"/>
      <c r="G113" s="30"/>
      <c r="H113" s="30"/>
      <c r="I113" s="25"/>
      <c r="J113" s="25"/>
      <c r="K113" s="41"/>
      <c r="L113" s="25"/>
      <c r="M113" s="41"/>
    </row>
    <row r="114" spans="2:13" ht="15" customHeight="1" x14ac:dyDescent="0.2">
      <c r="B114" s="29"/>
      <c r="C114" s="200"/>
      <c r="D114" s="30"/>
      <c r="E114" s="30"/>
      <c r="F114" s="30"/>
      <c r="G114" s="30"/>
      <c r="H114" s="30"/>
      <c r="I114" s="25"/>
      <c r="J114" s="25"/>
      <c r="K114" s="41"/>
      <c r="L114" s="25"/>
      <c r="M114" s="41"/>
    </row>
    <row r="115" spans="2:13" ht="15" customHeight="1" x14ac:dyDescent="0.2">
      <c r="B115" s="29"/>
      <c r="C115" s="200"/>
      <c r="D115" s="30"/>
      <c r="E115" s="30"/>
      <c r="F115" s="30"/>
      <c r="G115" s="30"/>
      <c r="H115" s="30"/>
      <c r="I115" s="25"/>
      <c r="J115" s="25"/>
      <c r="K115" s="41"/>
      <c r="L115" s="25"/>
      <c r="M115" s="41"/>
    </row>
    <row r="116" spans="2:13" ht="15" customHeight="1" x14ac:dyDescent="0.2">
      <c r="B116" s="29"/>
      <c r="C116" s="200"/>
      <c r="D116" s="30"/>
      <c r="E116" s="30"/>
      <c r="F116" s="30"/>
      <c r="G116" s="30"/>
      <c r="H116" s="30"/>
      <c r="I116" s="25"/>
      <c r="J116" s="25"/>
      <c r="K116" s="41"/>
      <c r="L116" s="25"/>
      <c r="M116" s="41"/>
    </row>
    <row r="117" spans="2:13" ht="15" customHeight="1" x14ac:dyDescent="0.2">
      <c r="B117" s="29"/>
      <c r="C117" s="200"/>
      <c r="D117" s="30"/>
      <c r="E117" s="30"/>
      <c r="F117" s="30"/>
      <c r="G117" s="30"/>
      <c r="H117" s="30"/>
      <c r="I117" s="25"/>
      <c r="J117" s="25"/>
      <c r="K117" s="41"/>
      <c r="L117" s="25"/>
      <c r="M117" s="41"/>
    </row>
    <row r="118" spans="2:13" ht="15" customHeight="1" x14ac:dyDescent="0.2">
      <c r="B118" s="29"/>
      <c r="C118" s="200"/>
      <c r="D118" s="30"/>
      <c r="E118" s="30"/>
      <c r="F118" s="30"/>
      <c r="G118" s="30"/>
      <c r="H118" s="30"/>
      <c r="I118" s="25"/>
      <c r="J118" s="25"/>
      <c r="K118" s="41"/>
      <c r="L118" s="25"/>
      <c r="M118" s="41"/>
    </row>
    <row r="119" spans="2:13" ht="15" customHeight="1" x14ac:dyDescent="0.2">
      <c r="B119" s="29"/>
      <c r="C119" s="200"/>
      <c r="D119" s="30"/>
      <c r="E119" s="30"/>
      <c r="F119" s="30"/>
      <c r="G119" s="30"/>
      <c r="H119" s="30"/>
      <c r="I119" s="25"/>
      <c r="J119" s="25"/>
      <c r="K119" s="41"/>
      <c r="L119" s="25"/>
      <c r="M119" s="41"/>
    </row>
    <row r="120" spans="2:13" ht="15" customHeight="1" x14ac:dyDescent="0.2">
      <c r="B120" s="29"/>
      <c r="C120" s="200"/>
      <c r="D120" s="30"/>
      <c r="E120" s="30"/>
      <c r="F120" s="30"/>
      <c r="G120" s="30"/>
      <c r="H120" s="30"/>
      <c r="I120" s="25"/>
      <c r="J120" s="25"/>
      <c r="K120" s="41"/>
      <c r="L120" s="25"/>
      <c r="M120" s="41"/>
    </row>
    <row r="121" spans="2:13" ht="15" customHeight="1" x14ac:dyDescent="0.2">
      <c r="B121" s="29"/>
      <c r="C121" s="200"/>
      <c r="D121" s="30"/>
      <c r="E121" s="30"/>
      <c r="F121" s="30"/>
      <c r="G121" s="30"/>
      <c r="H121" s="30"/>
      <c r="I121" s="25"/>
      <c r="J121" s="25"/>
      <c r="K121" s="41"/>
      <c r="L121" s="25"/>
      <c r="M121" s="41"/>
    </row>
    <row r="122" spans="2:13" ht="15" customHeight="1" x14ac:dyDescent="0.2">
      <c r="B122" s="29"/>
      <c r="C122" s="200"/>
      <c r="D122" s="30"/>
      <c r="E122" s="30"/>
      <c r="F122" s="30"/>
      <c r="G122" s="30"/>
      <c r="H122" s="30"/>
      <c r="I122" s="25"/>
      <c r="J122" s="25"/>
      <c r="K122" s="41"/>
      <c r="L122" s="25"/>
      <c r="M122" s="41"/>
    </row>
    <row r="123" spans="2:13" ht="15" customHeight="1" x14ac:dyDescent="0.2">
      <c r="B123" s="29"/>
      <c r="C123" s="200"/>
      <c r="D123" s="30"/>
      <c r="E123" s="30"/>
      <c r="F123" s="30"/>
      <c r="G123" s="30"/>
      <c r="H123" s="30"/>
      <c r="I123" s="25"/>
      <c r="J123" s="25"/>
      <c r="K123" s="41"/>
      <c r="L123" s="25"/>
      <c r="M123" s="41"/>
    </row>
    <row r="124" spans="2:13" ht="15" customHeight="1" x14ac:dyDescent="0.2">
      <c r="B124" s="29"/>
      <c r="C124" s="200"/>
      <c r="D124" s="30"/>
      <c r="E124" s="30"/>
      <c r="F124" s="30"/>
      <c r="G124" s="30"/>
      <c r="H124" s="30"/>
      <c r="I124" s="25"/>
      <c r="J124" s="25"/>
      <c r="K124" s="41"/>
      <c r="L124" s="25"/>
      <c r="M124" s="41"/>
    </row>
    <row r="125" spans="2:13" ht="15" customHeight="1" x14ac:dyDescent="0.2">
      <c r="B125" s="29"/>
      <c r="C125" s="200"/>
      <c r="D125" s="30"/>
      <c r="E125" s="30"/>
      <c r="F125" s="30"/>
      <c r="G125" s="30"/>
      <c r="H125" s="30"/>
      <c r="I125" s="25"/>
      <c r="J125" s="25"/>
      <c r="K125" s="41"/>
      <c r="L125" s="25"/>
      <c r="M125" s="41"/>
    </row>
    <row r="126" spans="2:13" ht="15" customHeight="1" x14ac:dyDescent="0.2">
      <c r="B126" s="29"/>
      <c r="C126" s="200"/>
      <c r="D126" s="30"/>
      <c r="E126" s="30"/>
      <c r="F126" s="30"/>
      <c r="G126" s="30"/>
      <c r="H126" s="30"/>
      <c r="I126" s="25"/>
      <c r="J126" s="25"/>
      <c r="K126" s="41"/>
      <c r="L126" s="25"/>
      <c r="M126" s="41"/>
    </row>
    <row r="127" spans="2:13" ht="15" customHeight="1" x14ac:dyDescent="0.2">
      <c r="B127" s="29"/>
      <c r="C127" s="200"/>
      <c r="D127" s="30"/>
      <c r="E127" s="30"/>
      <c r="F127" s="30"/>
      <c r="G127" s="30"/>
      <c r="H127" s="30"/>
      <c r="I127" s="25"/>
      <c r="J127" s="25"/>
      <c r="K127" s="41"/>
      <c r="L127" s="25"/>
      <c r="M127" s="41"/>
    </row>
    <row r="128" spans="2:13" ht="15" customHeight="1" x14ac:dyDescent="0.2">
      <c r="B128" s="29"/>
      <c r="C128" s="200"/>
      <c r="D128" s="30"/>
      <c r="E128" s="30"/>
      <c r="F128" s="30"/>
      <c r="G128" s="30"/>
      <c r="H128" s="30"/>
      <c r="I128" s="25"/>
      <c r="J128" s="25"/>
      <c r="K128" s="41"/>
      <c r="L128" s="25"/>
      <c r="M128" s="41"/>
    </row>
    <row r="129" spans="2:13" ht="15" customHeight="1" x14ac:dyDescent="0.2">
      <c r="B129" s="29"/>
      <c r="C129" s="200"/>
      <c r="D129" s="30"/>
      <c r="E129" s="30"/>
      <c r="F129" s="30"/>
      <c r="G129" s="30"/>
      <c r="H129" s="30"/>
      <c r="I129" s="25"/>
      <c r="J129" s="25"/>
      <c r="K129" s="41"/>
      <c r="L129" s="25"/>
      <c r="M129" s="41"/>
    </row>
    <row r="130" spans="2:13" ht="15" customHeight="1" x14ac:dyDescent="0.2">
      <c r="B130" s="29"/>
      <c r="C130" s="200"/>
      <c r="D130" s="30"/>
      <c r="E130" s="30"/>
      <c r="F130" s="30"/>
      <c r="G130" s="30"/>
      <c r="H130" s="30"/>
      <c r="I130" s="25"/>
      <c r="J130" s="25"/>
      <c r="K130" s="41"/>
      <c r="L130" s="25"/>
      <c r="M130" s="41"/>
    </row>
    <row r="131" spans="2:13" ht="15" customHeight="1" x14ac:dyDescent="0.2">
      <c r="B131" s="29"/>
      <c r="C131" s="200"/>
      <c r="D131" s="30"/>
      <c r="E131" s="30"/>
      <c r="F131" s="30"/>
      <c r="G131" s="30"/>
      <c r="H131" s="30"/>
      <c r="I131" s="25"/>
      <c r="J131" s="25"/>
      <c r="K131" s="41"/>
      <c r="L131" s="25"/>
      <c r="M131" s="41"/>
    </row>
    <row r="132" spans="2:13" ht="15" customHeight="1" x14ac:dyDescent="0.2">
      <c r="B132" s="29"/>
      <c r="C132" s="200"/>
      <c r="D132" s="30"/>
      <c r="E132" s="30"/>
      <c r="F132" s="30"/>
      <c r="G132" s="30"/>
      <c r="H132" s="30"/>
      <c r="I132" s="25"/>
      <c r="J132" s="25"/>
      <c r="K132" s="41"/>
      <c r="L132" s="25"/>
      <c r="M132" s="41"/>
    </row>
    <row r="133" spans="2:13" ht="15" customHeight="1" x14ac:dyDescent="0.2">
      <c r="B133" s="29"/>
      <c r="C133" s="200"/>
      <c r="D133" s="30"/>
      <c r="E133" s="30"/>
      <c r="F133" s="30"/>
      <c r="G133" s="30"/>
      <c r="H133" s="30"/>
      <c r="I133" s="25"/>
      <c r="J133" s="25"/>
      <c r="K133" s="41"/>
      <c r="L133" s="25"/>
      <c r="M133" s="41"/>
    </row>
    <row r="134" spans="2:13" ht="15" customHeight="1" x14ac:dyDescent="0.2">
      <c r="B134" s="29"/>
      <c r="C134" s="200"/>
      <c r="D134" s="30"/>
      <c r="E134" s="30"/>
      <c r="F134" s="30"/>
      <c r="G134" s="30"/>
      <c r="H134" s="30"/>
      <c r="I134" s="25"/>
      <c r="J134" s="25"/>
      <c r="K134" s="41"/>
      <c r="L134" s="25"/>
      <c r="M134" s="41"/>
    </row>
    <row r="135" spans="2:13" ht="15" customHeight="1" x14ac:dyDescent="0.2">
      <c r="B135" s="29"/>
      <c r="C135" s="200"/>
      <c r="D135" s="30"/>
      <c r="E135" s="30"/>
      <c r="F135" s="30"/>
      <c r="G135" s="30"/>
      <c r="H135" s="30"/>
      <c r="I135" s="25"/>
      <c r="J135" s="25"/>
      <c r="K135" s="41"/>
      <c r="L135" s="25"/>
      <c r="M135" s="41"/>
    </row>
    <row r="136" spans="2:13" ht="15" customHeight="1" x14ac:dyDescent="0.2">
      <c r="B136" s="29"/>
      <c r="C136" s="200"/>
      <c r="D136" s="30"/>
      <c r="E136" s="30"/>
      <c r="F136" s="30"/>
      <c r="G136" s="30"/>
      <c r="H136" s="30"/>
      <c r="I136" s="25"/>
      <c r="J136" s="25"/>
      <c r="K136" s="41"/>
      <c r="L136" s="25"/>
      <c r="M136" s="41"/>
    </row>
    <row r="137" spans="2:13" ht="15" customHeight="1" x14ac:dyDescent="0.2">
      <c r="B137" s="29"/>
      <c r="C137" s="200"/>
      <c r="D137" s="30"/>
      <c r="E137" s="30"/>
      <c r="F137" s="30"/>
      <c r="G137" s="30"/>
      <c r="H137" s="30"/>
      <c r="I137" s="25"/>
      <c r="J137" s="25"/>
      <c r="K137" s="41"/>
      <c r="L137" s="25"/>
      <c r="M137" s="41"/>
    </row>
    <row r="138" spans="2:13" ht="15" customHeight="1" x14ac:dyDescent="0.2">
      <c r="B138" s="29"/>
      <c r="C138" s="200"/>
      <c r="D138" s="30"/>
      <c r="E138" s="30"/>
      <c r="F138" s="30"/>
      <c r="G138" s="30"/>
      <c r="H138" s="30"/>
      <c r="I138" s="25"/>
      <c r="J138" s="25"/>
      <c r="K138" s="41"/>
      <c r="L138" s="25"/>
      <c r="M138" s="41"/>
    </row>
    <row r="139" spans="2:13" ht="15" customHeight="1" x14ac:dyDescent="0.2">
      <c r="B139" s="29"/>
      <c r="C139" s="200"/>
      <c r="D139" s="30"/>
      <c r="E139" s="30"/>
      <c r="F139" s="30"/>
      <c r="G139" s="30"/>
      <c r="H139" s="30"/>
      <c r="I139" s="25"/>
      <c r="J139" s="25"/>
      <c r="K139" s="41"/>
      <c r="L139" s="25"/>
      <c r="M139" s="41"/>
    </row>
    <row r="140" spans="2:13" ht="15" customHeight="1" x14ac:dyDescent="0.2">
      <c r="B140" s="29"/>
      <c r="C140" s="200"/>
      <c r="D140" s="30"/>
      <c r="E140" s="30"/>
      <c r="F140" s="30"/>
      <c r="G140" s="30"/>
      <c r="H140" s="30"/>
      <c r="I140" s="25"/>
      <c r="J140" s="25"/>
      <c r="K140" s="41"/>
      <c r="L140" s="25"/>
      <c r="M140" s="41"/>
    </row>
    <row r="141" spans="2:13" ht="15" customHeight="1" x14ac:dyDescent="0.2">
      <c r="B141" s="29"/>
      <c r="C141" s="200"/>
      <c r="D141" s="30"/>
      <c r="E141" s="30"/>
      <c r="F141" s="30"/>
      <c r="G141" s="30"/>
      <c r="H141" s="30"/>
      <c r="I141" s="25"/>
      <c r="J141" s="25"/>
      <c r="K141" s="41"/>
      <c r="L141" s="25"/>
      <c r="M141" s="41"/>
    </row>
    <row r="142" spans="2:13" ht="15" customHeight="1" x14ac:dyDescent="0.2">
      <c r="B142" s="29"/>
      <c r="C142" s="200"/>
      <c r="D142" s="30"/>
      <c r="E142" s="30"/>
      <c r="F142" s="30"/>
      <c r="G142" s="30"/>
      <c r="H142" s="30"/>
      <c r="I142" s="25"/>
      <c r="J142" s="25"/>
      <c r="K142" s="41"/>
      <c r="L142" s="25"/>
      <c r="M142" s="41"/>
    </row>
    <row r="143" spans="2:13" ht="15" customHeight="1" x14ac:dyDescent="0.2">
      <c r="B143" s="29"/>
      <c r="C143" s="200"/>
      <c r="D143" s="30"/>
      <c r="E143" s="30"/>
      <c r="F143" s="30"/>
      <c r="G143" s="30"/>
      <c r="H143" s="30"/>
      <c r="I143" s="25"/>
      <c r="J143" s="25"/>
      <c r="K143" s="41"/>
      <c r="L143" s="25"/>
      <c r="M143" s="41"/>
    </row>
    <row r="144" spans="2:13" ht="15" customHeight="1" x14ac:dyDescent="0.2">
      <c r="B144" s="29"/>
      <c r="C144" s="200"/>
      <c r="D144" s="30"/>
      <c r="E144" s="30"/>
      <c r="F144" s="30"/>
      <c r="G144" s="30"/>
      <c r="H144" s="30"/>
      <c r="I144" s="25"/>
      <c r="J144" s="25"/>
      <c r="K144" s="41"/>
      <c r="L144" s="25"/>
      <c r="M144" s="41"/>
    </row>
    <row r="145" spans="2:13" ht="15" customHeight="1" x14ac:dyDescent="0.2">
      <c r="B145" s="29"/>
      <c r="C145" s="200"/>
      <c r="D145" s="30"/>
      <c r="E145" s="30"/>
      <c r="F145" s="30"/>
      <c r="G145" s="30"/>
      <c r="H145" s="30"/>
      <c r="I145" s="25"/>
      <c r="J145" s="25"/>
      <c r="K145" s="41"/>
      <c r="L145" s="25"/>
      <c r="M145" s="41"/>
    </row>
    <row r="146" spans="2:13" ht="15" customHeight="1" x14ac:dyDescent="0.2">
      <c r="B146" s="29"/>
      <c r="C146" s="200"/>
      <c r="D146" s="30"/>
      <c r="E146" s="30"/>
      <c r="F146" s="30"/>
      <c r="G146" s="30"/>
      <c r="H146" s="30"/>
      <c r="I146" s="25"/>
      <c r="J146" s="25"/>
      <c r="K146" s="41"/>
      <c r="L146" s="25"/>
      <c r="M146" s="41"/>
    </row>
    <row r="147" spans="2:13" ht="15" customHeight="1" x14ac:dyDescent="0.2">
      <c r="B147" s="29"/>
      <c r="C147" s="200"/>
      <c r="D147" s="30"/>
      <c r="E147" s="30"/>
      <c r="F147" s="30"/>
      <c r="G147" s="30"/>
      <c r="H147" s="30"/>
      <c r="I147" s="25"/>
      <c r="J147" s="25"/>
      <c r="K147" s="41"/>
      <c r="L147" s="25"/>
      <c r="M147" s="41"/>
    </row>
    <row r="148" spans="2:13" ht="15" customHeight="1" x14ac:dyDescent="0.2">
      <c r="B148" s="29"/>
      <c r="C148" s="200"/>
      <c r="D148" s="30"/>
      <c r="E148" s="30"/>
      <c r="F148" s="30"/>
      <c r="G148" s="30"/>
      <c r="H148" s="30"/>
      <c r="I148" s="25"/>
      <c r="J148" s="25"/>
      <c r="K148" s="41"/>
      <c r="L148" s="25"/>
      <c r="M148" s="41"/>
    </row>
    <row r="149" spans="2:13" ht="15" customHeight="1" x14ac:dyDescent="0.2">
      <c r="B149" s="29"/>
      <c r="C149" s="200"/>
      <c r="D149" s="30"/>
      <c r="E149" s="30"/>
      <c r="F149" s="30"/>
      <c r="G149" s="30"/>
      <c r="H149" s="30"/>
      <c r="I149" s="25"/>
      <c r="J149" s="25"/>
      <c r="K149" s="41"/>
      <c r="L149" s="25"/>
      <c r="M149" s="41"/>
    </row>
    <row r="150" spans="2:13" ht="15" customHeight="1" x14ac:dyDescent="0.2">
      <c r="B150" s="29"/>
      <c r="C150" s="200"/>
      <c r="D150" s="30"/>
      <c r="E150" s="30"/>
      <c r="F150" s="30"/>
      <c r="G150" s="30"/>
      <c r="H150" s="30"/>
      <c r="I150" s="25"/>
      <c r="J150" s="25"/>
      <c r="K150" s="41"/>
      <c r="L150" s="25"/>
      <c r="M150" s="41"/>
    </row>
    <row r="151" spans="2:13" ht="15" customHeight="1" x14ac:dyDescent="0.2">
      <c r="B151" s="29"/>
      <c r="C151" s="200"/>
      <c r="D151" s="30"/>
      <c r="E151" s="30"/>
      <c r="F151" s="30"/>
      <c r="G151" s="30"/>
      <c r="H151" s="30"/>
      <c r="I151" s="25"/>
      <c r="J151" s="25"/>
      <c r="K151" s="41"/>
      <c r="L151" s="25"/>
      <c r="M151" s="41"/>
    </row>
    <row r="152" spans="2:13" ht="15" customHeight="1" x14ac:dyDescent="0.2">
      <c r="B152" s="29"/>
      <c r="C152" s="200"/>
      <c r="D152" s="30"/>
      <c r="E152" s="30"/>
      <c r="F152" s="30"/>
      <c r="G152" s="30"/>
      <c r="H152" s="30"/>
      <c r="I152" s="25"/>
      <c r="J152" s="25"/>
      <c r="K152" s="41"/>
      <c r="L152" s="25"/>
      <c r="M152" s="41"/>
    </row>
    <row r="153" spans="2:13" ht="15" customHeight="1" x14ac:dyDescent="0.2">
      <c r="B153" s="29"/>
      <c r="C153" s="200"/>
      <c r="D153" s="30"/>
      <c r="E153" s="30"/>
      <c r="F153" s="30"/>
      <c r="G153" s="30"/>
      <c r="H153" s="30"/>
      <c r="I153" s="25"/>
      <c r="J153" s="25"/>
      <c r="K153" s="41"/>
      <c r="L153" s="25"/>
      <c r="M153" s="41"/>
    </row>
    <row r="154" spans="2:13" ht="15" customHeight="1" x14ac:dyDescent="0.2">
      <c r="B154" s="29"/>
      <c r="C154" s="200"/>
      <c r="D154" s="30"/>
      <c r="E154" s="30"/>
      <c r="F154" s="30"/>
      <c r="G154" s="30"/>
      <c r="H154" s="30"/>
      <c r="I154" s="25"/>
      <c r="J154" s="25"/>
      <c r="K154" s="41"/>
      <c r="L154" s="25"/>
      <c r="M154" s="41"/>
    </row>
    <row r="155" spans="2:13" ht="15" customHeight="1" x14ac:dyDescent="0.2">
      <c r="B155" s="29"/>
      <c r="C155" s="200"/>
      <c r="D155" s="30"/>
      <c r="E155" s="30"/>
      <c r="F155" s="30"/>
      <c r="G155" s="30"/>
      <c r="H155" s="30"/>
      <c r="I155" s="25"/>
      <c r="J155" s="25"/>
      <c r="K155" s="41"/>
      <c r="L155" s="25"/>
      <c r="M155" s="41"/>
    </row>
    <row r="156" spans="2:13" ht="15" customHeight="1" x14ac:dyDescent="0.2">
      <c r="B156" s="29"/>
      <c r="C156" s="200"/>
      <c r="D156" s="30"/>
      <c r="E156" s="30"/>
      <c r="F156" s="30"/>
      <c r="G156" s="30"/>
      <c r="H156" s="30"/>
      <c r="I156" s="25"/>
      <c r="J156" s="25"/>
      <c r="K156" s="41"/>
      <c r="L156" s="25"/>
      <c r="M156" s="41"/>
    </row>
    <row r="157" spans="2:13" ht="15" customHeight="1" x14ac:dyDescent="0.2">
      <c r="B157" s="29"/>
      <c r="C157" s="200"/>
      <c r="D157" s="30"/>
      <c r="E157" s="30"/>
      <c r="F157" s="30"/>
      <c r="G157" s="30"/>
      <c r="H157" s="30"/>
      <c r="I157" s="25"/>
      <c r="J157" s="25"/>
      <c r="K157" s="41"/>
      <c r="L157" s="25"/>
      <c r="M157" s="41"/>
    </row>
    <row r="158" spans="2:13" ht="15" customHeight="1" x14ac:dyDescent="0.2">
      <c r="B158" s="29"/>
      <c r="C158" s="200"/>
      <c r="D158" s="30"/>
      <c r="E158" s="30"/>
      <c r="F158" s="30"/>
      <c r="G158" s="30"/>
      <c r="H158" s="30"/>
      <c r="I158" s="25"/>
      <c r="J158" s="25"/>
      <c r="K158" s="41"/>
      <c r="L158" s="25"/>
      <c r="M158" s="41"/>
    </row>
    <row r="159" spans="2:13" ht="15" customHeight="1" x14ac:dyDescent="0.2">
      <c r="B159" s="29"/>
      <c r="C159" s="200"/>
      <c r="D159" s="30"/>
      <c r="E159" s="30"/>
      <c r="F159" s="30"/>
      <c r="G159" s="30"/>
      <c r="H159" s="30"/>
      <c r="I159" s="25"/>
      <c r="J159" s="25"/>
      <c r="K159" s="41"/>
      <c r="L159" s="25"/>
      <c r="M159" s="41"/>
    </row>
    <row r="160" spans="2:13" ht="15" customHeight="1" x14ac:dyDescent="0.2">
      <c r="B160" s="29"/>
      <c r="C160" s="200"/>
      <c r="D160" s="30"/>
      <c r="E160" s="30"/>
      <c r="F160" s="30"/>
      <c r="G160" s="30"/>
      <c r="H160" s="30"/>
      <c r="I160" s="25"/>
      <c r="J160" s="25"/>
      <c r="K160" s="41"/>
      <c r="L160" s="25"/>
      <c r="M160" s="41"/>
    </row>
    <row r="161" spans="2:13" ht="15" customHeight="1" x14ac:dyDescent="0.2">
      <c r="B161" s="29"/>
      <c r="C161" s="200"/>
      <c r="D161" s="30"/>
      <c r="E161" s="30"/>
      <c r="F161" s="30"/>
      <c r="G161" s="30"/>
      <c r="H161" s="30"/>
      <c r="I161" s="25"/>
      <c r="J161" s="25"/>
      <c r="K161" s="41"/>
      <c r="L161" s="25"/>
      <c r="M161" s="41"/>
    </row>
    <row r="162" spans="2:13" ht="15" customHeight="1" x14ac:dyDescent="0.2">
      <c r="B162" s="29"/>
      <c r="C162" s="200"/>
      <c r="D162" s="30"/>
      <c r="E162" s="30"/>
      <c r="F162" s="30"/>
      <c r="G162" s="30"/>
      <c r="H162" s="30"/>
      <c r="I162" s="25"/>
      <c r="J162" s="25"/>
      <c r="K162" s="41"/>
      <c r="L162" s="25"/>
      <c r="M162" s="41"/>
    </row>
    <row r="163" spans="2:13" ht="15" customHeight="1" x14ac:dyDescent="0.2">
      <c r="B163" s="29"/>
      <c r="C163" s="200"/>
      <c r="D163" s="30"/>
      <c r="E163" s="30"/>
      <c r="F163" s="30"/>
      <c r="G163" s="30"/>
      <c r="H163" s="30"/>
      <c r="I163" s="25"/>
      <c r="J163" s="25"/>
      <c r="K163" s="41"/>
      <c r="L163" s="25"/>
      <c r="M163" s="41"/>
    </row>
    <row r="164" spans="2:13" ht="15" customHeight="1" x14ac:dyDescent="0.2">
      <c r="B164" s="29"/>
      <c r="C164" s="200"/>
      <c r="D164" s="30"/>
      <c r="E164" s="30"/>
      <c r="F164" s="30"/>
      <c r="G164" s="30"/>
      <c r="H164" s="30"/>
      <c r="I164" s="25"/>
      <c r="J164" s="25"/>
      <c r="K164" s="41"/>
      <c r="L164" s="25"/>
      <c r="M164" s="41"/>
    </row>
    <row r="165" spans="2:13" ht="15" customHeight="1" x14ac:dyDescent="0.2">
      <c r="B165" s="29"/>
      <c r="C165" s="200"/>
      <c r="D165" s="30"/>
      <c r="E165" s="30"/>
      <c r="F165" s="30"/>
      <c r="G165" s="30"/>
      <c r="H165" s="30"/>
      <c r="I165" s="25"/>
      <c r="J165" s="25"/>
      <c r="K165" s="41"/>
      <c r="L165" s="25"/>
      <c r="M165" s="41"/>
    </row>
    <row r="166" spans="2:13" ht="15" customHeight="1" x14ac:dyDescent="0.2">
      <c r="B166" s="29"/>
      <c r="C166" s="200"/>
      <c r="D166" s="30"/>
      <c r="E166" s="30"/>
      <c r="F166" s="30"/>
      <c r="G166" s="30"/>
      <c r="H166" s="30"/>
      <c r="I166" s="25"/>
      <c r="J166" s="25"/>
      <c r="K166" s="41"/>
      <c r="L166" s="25"/>
      <c r="M166" s="41"/>
    </row>
    <row r="167" spans="2:13" ht="15" customHeight="1" x14ac:dyDescent="0.2">
      <c r="B167" s="29"/>
      <c r="C167" s="200"/>
      <c r="D167" s="30"/>
      <c r="E167" s="30"/>
      <c r="F167" s="30"/>
      <c r="G167" s="30"/>
      <c r="H167" s="30"/>
      <c r="I167" s="25"/>
      <c r="J167" s="25"/>
      <c r="K167" s="41"/>
      <c r="L167" s="25"/>
      <c r="M167" s="41"/>
    </row>
    <row r="168" spans="2:13" ht="15" customHeight="1" x14ac:dyDescent="0.2">
      <c r="B168" s="29"/>
      <c r="C168" s="200"/>
      <c r="D168" s="30"/>
      <c r="E168" s="30"/>
      <c r="F168" s="30"/>
      <c r="G168" s="30"/>
      <c r="H168" s="30"/>
      <c r="I168" s="25"/>
      <c r="J168" s="25"/>
      <c r="K168" s="41"/>
      <c r="L168" s="25"/>
      <c r="M168" s="41"/>
    </row>
    <row r="169" spans="2:13" ht="15" customHeight="1" x14ac:dyDescent="0.2">
      <c r="B169" s="29"/>
      <c r="C169" s="200"/>
      <c r="D169" s="30"/>
      <c r="E169" s="30"/>
      <c r="F169" s="30"/>
      <c r="G169" s="30"/>
      <c r="H169" s="30"/>
      <c r="I169" s="25"/>
      <c r="J169" s="25"/>
      <c r="K169" s="41"/>
      <c r="L169" s="25"/>
      <c r="M169" s="41"/>
    </row>
    <row r="170" spans="2:13" ht="15" customHeight="1" x14ac:dyDescent="0.2">
      <c r="B170" s="29"/>
      <c r="C170" s="200"/>
      <c r="D170" s="30"/>
      <c r="E170" s="30"/>
      <c r="F170" s="30"/>
      <c r="G170" s="30"/>
      <c r="H170" s="30"/>
      <c r="I170" s="25"/>
      <c r="J170" s="25"/>
      <c r="K170" s="41"/>
      <c r="L170" s="25"/>
      <c r="M170" s="41"/>
    </row>
    <row r="171" spans="2:13" ht="15" customHeight="1" x14ac:dyDescent="0.2">
      <c r="B171" s="29"/>
      <c r="C171" s="200"/>
      <c r="D171" s="30"/>
      <c r="E171" s="30"/>
      <c r="F171" s="30"/>
      <c r="G171" s="30"/>
      <c r="H171" s="30"/>
      <c r="I171" s="25"/>
      <c r="J171" s="25"/>
      <c r="K171" s="41"/>
      <c r="L171" s="25"/>
      <c r="M171" s="41"/>
    </row>
    <row r="172" spans="2:13" ht="15" customHeight="1" x14ac:dyDescent="0.2">
      <c r="B172" s="29"/>
      <c r="C172" s="200"/>
      <c r="D172" s="30"/>
      <c r="E172" s="30"/>
      <c r="F172" s="30"/>
      <c r="G172" s="30"/>
      <c r="H172" s="30"/>
      <c r="I172" s="25"/>
      <c r="J172" s="25"/>
      <c r="K172" s="41"/>
      <c r="L172" s="25"/>
      <c r="M172" s="41"/>
    </row>
    <row r="173" spans="2:13" ht="15" customHeight="1" x14ac:dyDescent="0.2">
      <c r="B173" s="29"/>
      <c r="C173" s="200"/>
      <c r="D173" s="30"/>
      <c r="E173" s="30"/>
      <c r="F173" s="30"/>
      <c r="G173" s="30"/>
      <c r="H173" s="30"/>
      <c r="I173" s="25"/>
      <c r="J173" s="25"/>
      <c r="K173" s="41"/>
      <c r="L173" s="25"/>
      <c r="M173" s="41"/>
    </row>
    <row r="174" spans="2:13" ht="15" customHeight="1" x14ac:dyDescent="0.2">
      <c r="B174" s="29"/>
      <c r="C174" s="200"/>
      <c r="D174" s="30"/>
      <c r="E174" s="30"/>
      <c r="F174" s="30"/>
      <c r="G174" s="30"/>
      <c r="H174" s="30"/>
      <c r="I174" s="25"/>
      <c r="J174" s="25"/>
      <c r="K174" s="41"/>
      <c r="L174" s="25"/>
      <c r="M174" s="41"/>
    </row>
    <row r="175" spans="2:13" ht="15" customHeight="1" x14ac:dyDescent="0.2">
      <c r="B175" s="29"/>
      <c r="C175" s="200"/>
      <c r="D175" s="30"/>
      <c r="E175" s="30"/>
      <c r="F175" s="30"/>
      <c r="G175" s="30"/>
      <c r="H175" s="30"/>
      <c r="I175" s="25"/>
      <c r="J175" s="25"/>
      <c r="K175" s="41"/>
      <c r="L175" s="25"/>
      <c r="M175" s="41"/>
    </row>
    <row r="176" spans="2:13" ht="15" customHeight="1" x14ac:dyDescent="0.2">
      <c r="B176" s="29"/>
      <c r="C176" s="200"/>
      <c r="D176" s="30"/>
      <c r="E176" s="30"/>
      <c r="F176" s="30"/>
      <c r="G176" s="30"/>
      <c r="H176" s="30"/>
      <c r="I176" s="25"/>
      <c r="J176" s="25"/>
      <c r="K176" s="41"/>
      <c r="L176" s="25"/>
      <c r="M176" s="41"/>
    </row>
    <row r="177" spans="2:13" ht="15" customHeight="1" x14ac:dyDescent="0.2">
      <c r="B177" s="29"/>
      <c r="C177" s="200"/>
      <c r="D177" s="30"/>
      <c r="E177" s="30"/>
      <c r="F177" s="30"/>
      <c r="G177" s="30"/>
      <c r="H177" s="30"/>
      <c r="I177" s="25"/>
      <c r="J177" s="25"/>
      <c r="K177" s="41"/>
      <c r="L177" s="25"/>
      <c r="M177" s="41"/>
    </row>
    <row r="178" spans="2:13" ht="15" customHeight="1" x14ac:dyDescent="0.2">
      <c r="B178" s="29"/>
      <c r="C178" s="200"/>
      <c r="D178" s="30"/>
      <c r="E178" s="30"/>
      <c r="F178" s="30"/>
      <c r="G178" s="30"/>
      <c r="H178" s="30"/>
      <c r="I178" s="25"/>
      <c r="J178" s="25"/>
      <c r="K178" s="41"/>
      <c r="L178" s="25"/>
      <c r="M178" s="41"/>
    </row>
    <row r="179" spans="2:13" ht="15" customHeight="1" x14ac:dyDescent="0.2">
      <c r="B179" s="29"/>
      <c r="C179" s="200"/>
      <c r="D179" s="30"/>
      <c r="E179" s="30"/>
      <c r="F179" s="30"/>
      <c r="G179" s="30"/>
      <c r="H179" s="30"/>
      <c r="I179" s="25"/>
      <c r="J179" s="25"/>
      <c r="K179" s="41"/>
      <c r="L179" s="25"/>
      <c r="M179" s="41"/>
    </row>
    <row r="180" spans="2:13" ht="15" customHeight="1" x14ac:dyDescent="0.2">
      <c r="B180" s="29"/>
      <c r="C180" s="200"/>
      <c r="D180" s="30"/>
      <c r="E180" s="30"/>
      <c r="F180" s="30"/>
      <c r="G180" s="30"/>
      <c r="H180" s="30"/>
      <c r="I180" s="25"/>
      <c r="J180" s="25"/>
      <c r="K180" s="41"/>
      <c r="L180" s="25"/>
      <c r="M180" s="41"/>
    </row>
    <row r="181" spans="2:13" ht="15" customHeight="1" x14ac:dyDescent="0.2">
      <c r="B181" s="29"/>
      <c r="C181" s="200"/>
      <c r="D181" s="30"/>
      <c r="E181" s="30"/>
      <c r="F181" s="30"/>
      <c r="G181" s="30"/>
      <c r="H181" s="30"/>
      <c r="I181" s="25"/>
      <c r="J181" s="25"/>
      <c r="K181" s="41"/>
      <c r="L181" s="25"/>
      <c r="M181" s="41"/>
    </row>
    <row r="182" spans="2:13" ht="15" customHeight="1" x14ac:dyDescent="0.2">
      <c r="B182" s="29"/>
      <c r="C182" s="200"/>
      <c r="D182" s="30"/>
      <c r="E182" s="30"/>
      <c r="F182" s="30"/>
      <c r="G182" s="30"/>
      <c r="H182" s="30"/>
      <c r="I182" s="25"/>
      <c r="J182" s="25"/>
      <c r="K182" s="41"/>
      <c r="L182" s="25"/>
      <c r="M182" s="41"/>
    </row>
    <row r="183" spans="2:13" ht="15" customHeight="1" x14ac:dyDescent="0.2">
      <c r="B183" s="29"/>
      <c r="C183" s="200"/>
      <c r="D183" s="30"/>
      <c r="E183" s="30"/>
      <c r="F183" s="30"/>
      <c r="G183" s="30"/>
      <c r="H183" s="30"/>
      <c r="I183" s="25"/>
      <c r="J183" s="25"/>
      <c r="K183" s="41"/>
      <c r="L183" s="25"/>
      <c r="M183" s="41"/>
    </row>
    <row r="184" spans="2:13" ht="15" customHeight="1" x14ac:dyDescent="0.2">
      <c r="B184" s="29"/>
      <c r="C184" s="200"/>
      <c r="D184" s="30"/>
      <c r="E184" s="30"/>
      <c r="F184" s="30"/>
      <c r="G184" s="30"/>
      <c r="H184" s="30"/>
      <c r="I184" s="25"/>
      <c r="J184" s="25"/>
      <c r="K184" s="41"/>
      <c r="L184" s="25"/>
      <c r="M184" s="41"/>
    </row>
    <row r="185" spans="2:13" ht="15" customHeight="1" x14ac:dyDescent="0.2">
      <c r="B185" s="29"/>
      <c r="C185" s="200"/>
      <c r="D185" s="30"/>
      <c r="E185" s="30"/>
      <c r="F185" s="30"/>
      <c r="G185" s="30"/>
      <c r="H185" s="30"/>
      <c r="I185" s="25"/>
      <c r="J185" s="25"/>
      <c r="K185" s="41"/>
      <c r="L185" s="25"/>
      <c r="M185" s="41"/>
    </row>
    <row r="186" spans="2:13" ht="15" customHeight="1" x14ac:dyDescent="0.2">
      <c r="B186" s="29"/>
      <c r="C186" s="200"/>
      <c r="D186" s="30"/>
      <c r="E186" s="30"/>
      <c r="F186" s="30"/>
      <c r="G186" s="30"/>
      <c r="H186" s="30"/>
      <c r="I186" s="25"/>
      <c r="J186" s="25"/>
      <c r="K186" s="41"/>
      <c r="L186" s="25"/>
      <c r="M186" s="41"/>
    </row>
    <row r="187" spans="2:13" ht="15" customHeight="1" x14ac:dyDescent="0.2">
      <c r="B187" s="29"/>
      <c r="C187" s="200"/>
      <c r="D187" s="30"/>
      <c r="E187" s="30"/>
      <c r="F187" s="30"/>
      <c r="G187" s="30"/>
      <c r="H187" s="30"/>
      <c r="I187" s="25"/>
      <c r="J187" s="25"/>
      <c r="K187" s="41"/>
      <c r="L187" s="25"/>
      <c r="M187" s="41"/>
    </row>
    <row r="188" spans="2:13" ht="15" customHeight="1" x14ac:dyDescent="0.2">
      <c r="B188" s="29"/>
      <c r="C188" s="200"/>
      <c r="D188" s="30"/>
      <c r="E188" s="30"/>
      <c r="F188" s="30"/>
      <c r="G188" s="30"/>
      <c r="H188" s="30"/>
      <c r="I188" s="25"/>
      <c r="J188" s="25"/>
      <c r="K188" s="41"/>
      <c r="L188" s="25"/>
      <c r="M188" s="41"/>
    </row>
    <row r="189" spans="2:13" ht="15" customHeight="1" x14ac:dyDescent="0.2">
      <c r="B189" s="29"/>
      <c r="C189" s="200"/>
      <c r="D189" s="30"/>
      <c r="E189" s="30"/>
      <c r="F189" s="30"/>
      <c r="G189" s="30"/>
      <c r="H189" s="30"/>
      <c r="I189" s="25"/>
      <c r="J189" s="25"/>
      <c r="K189" s="41"/>
      <c r="L189" s="25"/>
      <c r="M189" s="41"/>
    </row>
    <row r="190" spans="2:13" ht="15" customHeight="1" x14ac:dyDescent="0.2">
      <c r="B190" s="29"/>
      <c r="C190" s="200"/>
      <c r="D190" s="30"/>
      <c r="E190" s="30"/>
      <c r="F190" s="30"/>
      <c r="G190" s="30"/>
      <c r="H190" s="30"/>
      <c r="I190" s="25"/>
      <c r="J190" s="25"/>
      <c r="K190" s="41"/>
      <c r="L190" s="25"/>
      <c r="M190" s="41"/>
    </row>
    <row r="191" spans="2:13" ht="15" customHeight="1" x14ac:dyDescent="0.2">
      <c r="B191" s="29"/>
      <c r="C191" s="200"/>
      <c r="D191" s="30"/>
      <c r="E191" s="30"/>
      <c r="F191" s="30"/>
      <c r="G191" s="30"/>
      <c r="H191" s="30"/>
      <c r="I191" s="25"/>
      <c r="J191" s="25"/>
      <c r="K191" s="41"/>
      <c r="L191" s="25"/>
      <c r="M191" s="41"/>
    </row>
    <row r="192" spans="2:13" ht="15" customHeight="1" x14ac:dyDescent="0.2">
      <c r="B192" s="29"/>
      <c r="C192" s="200"/>
      <c r="D192" s="30"/>
      <c r="E192" s="30"/>
      <c r="F192" s="30"/>
      <c r="G192" s="30"/>
      <c r="H192" s="30"/>
      <c r="I192" s="25"/>
      <c r="J192" s="25"/>
      <c r="K192" s="41"/>
      <c r="L192" s="25"/>
      <c r="M192" s="41"/>
    </row>
    <row r="193" spans="2:13" ht="15" customHeight="1" x14ac:dyDescent="0.2">
      <c r="B193" s="29"/>
      <c r="C193" s="200"/>
      <c r="D193" s="30"/>
      <c r="E193" s="30"/>
      <c r="F193" s="30"/>
      <c r="G193" s="30"/>
      <c r="H193" s="30"/>
      <c r="I193" s="25"/>
      <c r="J193" s="25"/>
      <c r="K193" s="41"/>
      <c r="L193" s="25"/>
      <c r="M193" s="41"/>
    </row>
    <row r="194" spans="2:13" ht="15" customHeight="1" x14ac:dyDescent="0.2">
      <c r="B194" s="29"/>
      <c r="C194" s="200"/>
      <c r="D194" s="30"/>
      <c r="E194" s="30"/>
      <c r="F194" s="30"/>
      <c r="G194" s="30"/>
      <c r="H194" s="30"/>
      <c r="I194" s="25"/>
      <c r="J194" s="25"/>
      <c r="K194" s="41"/>
      <c r="L194" s="25"/>
      <c r="M194" s="41"/>
    </row>
    <row r="195" spans="2:13" ht="15" customHeight="1" x14ac:dyDescent="0.2">
      <c r="B195" s="29"/>
      <c r="C195" s="200"/>
      <c r="D195" s="30"/>
      <c r="E195" s="30"/>
      <c r="F195" s="30"/>
      <c r="G195" s="30"/>
      <c r="H195" s="30"/>
      <c r="I195" s="25"/>
      <c r="J195" s="25"/>
      <c r="K195" s="41"/>
      <c r="L195" s="25"/>
      <c r="M195" s="41"/>
    </row>
    <row r="196" spans="2:13" ht="15" customHeight="1" x14ac:dyDescent="0.2">
      <c r="B196" s="29"/>
      <c r="C196" s="200"/>
      <c r="D196" s="30"/>
      <c r="E196" s="30"/>
      <c r="F196" s="30"/>
      <c r="G196" s="30"/>
      <c r="H196" s="30"/>
      <c r="I196" s="25"/>
      <c r="J196" s="25"/>
      <c r="K196" s="41"/>
      <c r="L196" s="25"/>
      <c r="M196" s="41"/>
    </row>
    <row r="197" spans="2:13" ht="15" customHeight="1" x14ac:dyDescent="0.2">
      <c r="B197" s="29"/>
      <c r="C197" s="200"/>
      <c r="D197" s="30"/>
      <c r="E197" s="30"/>
      <c r="F197" s="30"/>
      <c r="G197" s="30"/>
      <c r="H197" s="30"/>
      <c r="I197" s="25"/>
      <c r="J197" s="25"/>
      <c r="K197" s="41"/>
      <c r="L197" s="25"/>
      <c r="M197" s="41"/>
    </row>
    <row r="198" spans="2:13" ht="15" customHeight="1" x14ac:dyDescent="0.2">
      <c r="B198" s="29"/>
      <c r="C198" s="200"/>
      <c r="D198" s="30"/>
      <c r="E198" s="30"/>
      <c r="F198" s="30"/>
      <c r="G198" s="30"/>
      <c r="H198" s="30"/>
      <c r="I198" s="25"/>
      <c r="J198" s="25"/>
      <c r="K198" s="41"/>
      <c r="L198" s="25"/>
      <c r="M198" s="41"/>
    </row>
    <row r="199" spans="2:13" ht="15" customHeight="1" x14ac:dyDescent="0.2">
      <c r="B199" s="29"/>
      <c r="C199" s="200"/>
      <c r="D199" s="30"/>
      <c r="E199" s="30"/>
      <c r="F199" s="30"/>
      <c r="G199" s="30"/>
      <c r="H199" s="30"/>
      <c r="I199" s="25"/>
      <c r="J199" s="25"/>
      <c r="K199" s="41"/>
      <c r="L199" s="25"/>
      <c r="M199" s="41"/>
    </row>
    <row r="200" spans="2:13" ht="15" customHeight="1" x14ac:dyDescent="0.2">
      <c r="B200" s="29"/>
      <c r="C200" s="200"/>
      <c r="D200" s="30"/>
      <c r="E200" s="30"/>
      <c r="F200" s="30"/>
      <c r="G200" s="30"/>
      <c r="H200" s="30"/>
      <c r="I200" s="25"/>
      <c r="J200" s="25"/>
      <c r="K200" s="41"/>
      <c r="L200" s="25"/>
      <c r="M200" s="41"/>
    </row>
    <row r="201" spans="2:13" ht="15" customHeight="1" x14ac:dyDescent="0.2">
      <c r="B201" s="29"/>
      <c r="C201" s="200"/>
      <c r="D201" s="30"/>
      <c r="E201" s="30"/>
      <c r="F201" s="30"/>
      <c r="G201" s="30"/>
      <c r="H201" s="30"/>
      <c r="I201" s="25"/>
      <c r="J201" s="25"/>
      <c r="K201" s="41"/>
      <c r="L201" s="25"/>
      <c r="M201" s="41"/>
    </row>
    <row r="202" spans="2:13" ht="15" customHeight="1" x14ac:dyDescent="0.2">
      <c r="B202" s="29"/>
      <c r="C202" s="200"/>
      <c r="D202" s="30"/>
      <c r="E202" s="30"/>
      <c r="F202" s="30"/>
      <c r="G202" s="30"/>
      <c r="H202" s="30"/>
      <c r="I202" s="25"/>
      <c r="J202" s="25"/>
      <c r="K202" s="41"/>
      <c r="L202" s="25"/>
      <c r="M202" s="41"/>
    </row>
    <row r="203" spans="2:13" ht="15" customHeight="1" x14ac:dyDescent="0.2">
      <c r="B203" s="29"/>
      <c r="C203" s="200"/>
      <c r="D203" s="30"/>
      <c r="E203" s="30"/>
      <c r="F203" s="30"/>
      <c r="G203" s="30"/>
      <c r="H203" s="30"/>
      <c r="I203" s="25"/>
      <c r="J203" s="25"/>
      <c r="K203" s="41"/>
      <c r="L203" s="25"/>
      <c r="M203" s="41"/>
    </row>
    <row r="204" spans="2:13" ht="15" customHeight="1" x14ac:dyDescent="0.2">
      <c r="B204" s="29"/>
      <c r="C204" s="200"/>
      <c r="D204" s="30"/>
      <c r="E204" s="30"/>
      <c r="F204" s="30"/>
      <c r="G204" s="30"/>
      <c r="H204" s="30"/>
      <c r="I204" s="25"/>
      <c r="J204" s="25"/>
      <c r="K204" s="41"/>
      <c r="L204" s="25"/>
      <c r="M204" s="41"/>
    </row>
    <row r="205" spans="2:13" ht="15" customHeight="1" x14ac:dyDescent="0.2">
      <c r="B205" s="29"/>
      <c r="C205" s="200"/>
      <c r="D205" s="30"/>
      <c r="E205" s="30"/>
      <c r="F205" s="30"/>
      <c r="G205" s="30"/>
      <c r="H205" s="30"/>
      <c r="I205" s="25"/>
      <c r="J205" s="25"/>
      <c r="K205" s="41"/>
      <c r="L205" s="25"/>
      <c r="M205" s="41"/>
    </row>
    <row r="206" spans="2:13" ht="15" customHeight="1" x14ac:dyDescent="0.2">
      <c r="B206" s="29"/>
      <c r="C206" s="200"/>
      <c r="D206" s="30"/>
      <c r="E206" s="30"/>
      <c r="F206" s="30"/>
      <c r="G206" s="30"/>
      <c r="H206" s="30"/>
      <c r="I206" s="25"/>
      <c r="J206" s="25"/>
      <c r="K206" s="41"/>
      <c r="L206" s="25"/>
      <c r="M206" s="41"/>
    </row>
    <row r="207" spans="2:13" ht="15" customHeight="1" x14ac:dyDescent="0.2">
      <c r="B207" s="29"/>
      <c r="C207" s="200"/>
      <c r="D207" s="30"/>
      <c r="E207" s="30"/>
      <c r="F207" s="30"/>
      <c r="G207" s="30"/>
      <c r="H207" s="30"/>
      <c r="I207" s="25"/>
      <c r="J207" s="25"/>
      <c r="K207" s="41"/>
      <c r="L207" s="25"/>
      <c r="M207" s="41"/>
    </row>
    <row r="208" spans="2:13" ht="15" customHeight="1" x14ac:dyDescent="0.2">
      <c r="B208" s="29"/>
      <c r="C208" s="200"/>
      <c r="D208" s="30"/>
      <c r="E208" s="30"/>
      <c r="F208" s="30"/>
      <c r="G208" s="30"/>
      <c r="H208" s="30"/>
      <c r="I208" s="25"/>
      <c r="J208" s="25"/>
      <c r="K208" s="41"/>
      <c r="L208" s="25"/>
      <c r="M208" s="41"/>
    </row>
    <row r="209" spans="2:13" ht="15" customHeight="1" x14ac:dyDescent="0.2">
      <c r="B209" s="29"/>
      <c r="C209" s="200"/>
      <c r="D209" s="30"/>
      <c r="E209" s="30"/>
      <c r="F209" s="30"/>
      <c r="G209" s="30"/>
      <c r="H209" s="30"/>
      <c r="I209" s="25"/>
      <c r="J209" s="25"/>
      <c r="K209" s="41"/>
      <c r="L209" s="25"/>
      <c r="M209" s="41"/>
    </row>
    <row r="210" spans="2:13" ht="15" customHeight="1" x14ac:dyDescent="0.2">
      <c r="B210" s="29"/>
      <c r="C210" s="200"/>
      <c r="D210" s="30"/>
      <c r="E210" s="30"/>
      <c r="F210" s="30"/>
      <c r="G210" s="30"/>
      <c r="H210" s="30"/>
      <c r="I210" s="25"/>
      <c r="J210" s="25"/>
      <c r="K210" s="41"/>
      <c r="L210" s="25"/>
      <c r="M210" s="41"/>
    </row>
    <row r="211" spans="2:13" ht="15" customHeight="1" x14ac:dyDescent="0.2">
      <c r="B211" s="29"/>
      <c r="C211" s="200"/>
      <c r="D211" s="30"/>
      <c r="E211" s="30"/>
      <c r="F211" s="30"/>
      <c r="G211" s="30"/>
      <c r="H211" s="30"/>
      <c r="I211" s="25"/>
      <c r="J211" s="25"/>
      <c r="K211" s="41"/>
      <c r="L211" s="25"/>
      <c r="M211" s="41"/>
    </row>
    <row r="212" spans="2:13" ht="15" customHeight="1" x14ac:dyDescent="0.2">
      <c r="B212" s="29"/>
      <c r="C212" s="200"/>
      <c r="D212" s="30"/>
      <c r="E212" s="30"/>
      <c r="F212" s="30"/>
      <c r="G212" s="30"/>
      <c r="H212" s="30"/>
      <c r="I212" s="25"/>
      <c r="J212" s="25"/>
      <c r="K212" s="41"/>
      <c r="L212" s="25"/>
      <c r="M212" s="41"/>
    </row>
    <row r="213" spans="2:13" ht="15" customHeight="1" x14ac:dyDescent="0.2">
      <c r="B213" s="29"/>
      <c r="C213" s="200"/>
      <c r="D213" s="30"/>
      <c r="E213" s="30"/>
      <c r="F213" s="30"/>
      <c r="G213" s="30"/>
      <c r="H213" s="30"/>
      <c r="I213" s="25"/>
      <c r="J213" s="25"/>
      <c r="K213" s="41"/>
      <c r="L213" s="25"/>
      <c r="M213" s="41"/>
    </row>
    <row r="214" spans="2:13" ht="15" customHeight="1" x14ac:dyDescent="0.2">
      <c r="B214" s="29"/>
      <c r="C214" s="200"/>
      <c r="D214" s="30"/>
      <c r="E214" s="30"/>
      <c r="F214" s="30"/>
      <c r="G214" s="30"/>
      <c r="H214" s="30"/>
      <c r="I214" s="25"/>
      <c r="J214" s="25"/>
      <c r="K214" s="41"/>
      <c r="L214" s="25"/>
      <c r="M214" s="41"/>
    </row>
    <row r="215" spans="2:13" ht="15" customHeight="1" x14ac:dyDescent="0.2">
      <c r="B215" s="29"/>
      <c r="C215" s="200"/>
      <c r="D215" s="30"/>
      <c r="E215" s="30"/>
      <c r="F215" s="30"/>
      <c r="G215" s="30"/>
      <c r="H215" s="30"/>
      <c r="I215" s="25"/>
      <c r="J215" s="25"/>
      <c r="K215" s="41"/>
      <c r="L215" s="25"/>
      <c r="M215" s="41"/>
    </row>
    <row r="216" spans="2:13" ht="15" customHeight="1" x14ac:dyDescent="0.2">
      <c r="B216" s="29"/>
      <c r="C216" s="200"/>
      <c r="D216" s="30"/>
      <c r="E216" s="30"/>
      <c r="F216" s="30"/>
      <c r="G216" s="30"/>
      <c r="H216" s="30"/>
      <c r="I216" s="25"/>
      <c r="J216" s="25"/>
      <c r="K216" s="41"/>
      <c r="L216" s="25"/>
      <c r="M216" s="41"/>
    </row>
    <row r="217" spans="2:13" ht="15" customHeight="1" x14ac:dyDescent="0.2">
      <c r="B217" s="29"/>
      <c r="C217" s="200"/>
      <c r="D217" s="30"/>
      <c r="E217" s="30"/>
      <c r="F217" s="30"/>
      <c r="G217" s="30"/>
      <c r="H217" s="30"/>
      <c r="I217" s="25"/>
      <c r="J217" s="25"/>
      <c r="K217" s="41"/>
      <c r="L217" s="25"/>
      <c r="M217" s="41"/>
    </row>
    <row r="218" spans="2:13" ht="15" customHeight="1" x14ac:dyDescent="0.2">
      <c r="B218" s="29"/>
      <c r="C218" s="200"/>
      <c r="D218" s="30"/>
      <c r="E218" s="30"/>
      <c r="F218" s="30"/>
      <c r="G218" s="30"/>
      <c r="H218" s="30"/>
      <c r="I218" s="25"/>
      <c r="J218" s="25"/>
      <c r="K218" s="41"/>
      <c r="L218" s="25"/>
      <c r="M218" s="41"/>
    </row>
    <row r="219" spans="2:13" ht="15" customHeight="1" x14ac:dyDescent="0.2">
      <c r="B219" s="29"/>
      <c r="C219" s="200"/>
      <c r="D219" s="30"/>
      <c r="E219" s="30"/>
      <c r="F219" s="30"/>
      <c r="G219" s="30"/>
      <c r="H219" s="30"/>
      <c r="I219" s="25"/>
      <c r="J219" s="25"/>
      <c r="K219" s="41"/>
      <c r="L219" s="25"/>
      <c r="M219" s="41"/>
    </row>
    <row r="220" spans="2:13" ht="15" customHeight="1" x14ac:dyDescent="0.2">
      <c r="B220" s="29"/>
      <c r="C220" s="200"/>
      <c r="D220" s="30"/>
      <c r="E220" s="30"/>
      <c r="F220" s="30"/>
      <c r="G220" s="30"/>
      <c r="H220" s="30"/>
      <c r="I220" s="25"/>
      <c r="J220" s="25"/>
      <c r="K220" s="41"/>
      <c r="L220" s="25"/>
      <c r="M220" s="41"/>
    </row>
    <row r="221" spans="2:13" ht="15" customHeight="1" x14ac:dyDescent="0.2">
      <c r="B221" s="29"/>
      <c r="C221" s="200"/>
      <c r="D221" s="30"/>
      <c r="E221" s="30"/>
      <c r="F221" s="30"/>
      <c r="G221" s="30"/>
      <c r="H221" s="30"/>
      <c r="I221" s="25"/>
      <c r="J221" s="25"/>
      <c r="K221" s="41"/>
      <c r="L221" s="25"/>
      <c r="M221" s="41"/>
    </row>
    <row r="222" spans="2:13" ht="15" customHeight="1" x14ac:dyDescent="0.2">
      <c r="B222" s="29"/>
      <c r="C222" s="200"/>
      <c r="D222" s="30"/>
      <c r="E222" s="30"/>
      <c r="F222" s="30"/>
      <c r="G222" s="30"/>
      <c r="H222" s="30"/>
      <c r="I222" s="25"/>
      <c r="J222" s="25"/>
      <c r="K222" s="41"/>
      <c r="L222" s="25"/>
      <c r="M222" s="41"/>
    </row>
    <row r="223" spans="2:13" ht="15" customHeight="1" x14ac:dyDescent="0.2">
      <c r="B223" s="29"/>
      <c r="C223" s="200"/>
      <c r="D223" s="30"/>
      <c r="E223" s="30"/>
      <c r="F223" s="30"/>
      <c r="G223" s="30"/>
      <c r="H223" s="30"/>
      <c r="I223" s="25"/>
      <c r="J223" s="25"/>
      <c r="K223" s="41"/>
      <c r="L223" s="25"/>
      <c r="M223" s="41"/>
    </row>
    <row r="224" spans="2:13" ht="15" customHeight="1" x14ac:dyDescent="0.2">
      <c r="B224" s="29"/>
      <c r="C224" s="200"/>
      <c r="D224" s="30"/>
      <c r="E224" s="30"/>
      <c r="F224" s="30"/>
      <c r="G224" s="30"/>
      <c r="H224" s="30"/>
      <c r="I224" s="25"/>
      <c r="J224" s="25"/>
      <c r="K224" s="41"/>
      <c r="L224" s="25"/>
      <c r="M224" s="41"/>
    </row>
    <row r="225" spans="2:13" ht="15" customHeight="1" x14ac:dyDescent="0.2">
      <c r="B225" s="29"/>
      <c r="C225" s="200"/>
      <c r="D225" s="30"/>
      <c r="E225" s="30"/>
      <c r="F225" s="30"/>
      <c r="G225" s="30"/>
      <c r="H225" s="30"/>
      <c r="I225" s="25"/>
      <c r="J225" s="25"/>
      <c r="K225" s="41"/>
      <c r="L225" s="25"/>
      <c r="M225" s="41"/>
    </row>
    <row r="226" spans="2:13" ht="15" customHeight="1" x14ac:dyDescent="0.2">
      <c r="B226" s="29"/>
      <c r="C226" s="200"/>
      <c r="D226" s="30"/>
      <c r="E226" s="30"/>
      <c r="F226" s="30"/>
      <c r="G226" s="30"/>
      <c r="H226" s="30"/>
      <c r="I226" s="25"/>
      <c r="J226" s="25"/>
      <c r="K226" s="41"/>
      <c r="L226" s="25"/>
      <c r="M226" s="41"/>
    </row>
    <row r="227" spans="2:13" ht="15" customHeight="1" x14ac:dyDescent="0.2">
      <c r="B227" s="29"/>
      <c r="C227" s="200"/>
      <c r="D227" s="30"/>
      <c r="E227" s="30"/>
      <c r="F227" s="30"/>
      <c r="G227" s="30"/>
      <c r="H227" s="30"/>
      <c r="I227" s="25"/>
      <c r="J227" s="25"/>
      <c r="K227" s="41"/>
      <c r="L227" s="25"/>
      <c r="M227" s="41"/>
    </row>
    <row r="228" spans="2:13" ht="15" customHeight="1" x14ac:dyDescent="0.2">
      <c r="B228" s="29"/>
      <c r="C228" s="200"/>
      <c r="D228" s="30"/>
      <c r="E228" s="30"/>
      <c r="F228" s="30"/>
      <c r="G228" s="30"/>
      <c r="H228" s="30"/>
      <c r="I228" s="25"/>
      <c r="J228" s="25"/>
      <c r="K228" s="41"/>
      <c r="L228" s="25"/>
      <c r="M228" s="41"/>
    </row>
    <row r="229" spans="2:13" ht="15" customHeight="1" x14ac:dyDescent="0.2">
      <c r="B229" s="29"/>
      <c r="C229" s="200"/>
      <c r="D229" s="30"/>
      <c r="E229" s="30"/>
      <c r="F229" s="30"/>
      <c r="G229" s="30"/>
      <c r="H229" s="30"/>
      <c r="I229" s="25"/>
      <c r="J229" s="25"/>
      <c r="K229" s="41"/>
      <c r="L229" s="25"/>
      <c r="M229" s="41"/>
    </row>
    <row r="230" spans="2:13" ht="15" customHeight="1" x14ac:dyDescent="0.2">
      <c r="B230" s="29"/>
      <c r="C230" s="200"/>
      <c r="D230" s="30"/>
      <c r="E230" s="30"/>
      <c r="F230" s="30"/>
      <c r="G230" s="30"/>
      <c r="H230" s="30"/>
      <c r="I230" s="25"/>
      <c r="J230" s="25"/>
      <c r="K230" s="41"/>
      <c r="L230" s="25"/>
      <c r="M230" s="41"/>
    </row>
    <row r="231" spans="2:13" ht="15" customHeight="1" x14ac:dyDescent="0.2">
      <c r="B231" s="29"/>
      <c r="C231" s="200"/>
      <c r="D231" s="30"/>
      <c r="E231" s="30"/>
      <c r="F231" s="30"/>
      <c r="G231" s="30"/>
      <c r="H231" s="30"/>
      <c r="I231" s="25"/>
      <c r="J231" s="25"/>
      <c r="K231" s="41"/>
      <c r="L231" s="25"/>
      <c r="M231" s="41"/>
    </row>
    <row r="232" spans="2:13" ht="15" customHeight="1" x14ac:dyDescent="0.2">
      <c r="B232" s="29"/>
      <c r="C232" s="200"/>
      <c r="D232" s="30"/>
      <c r="E232" s="30"/>
      <c r="F232" s="30"/>
      <c r="G232" s="30"/>
      <c r="H232" s="30"/>
      <c r="I232" s="25"/>
      <c r="J232" s="25"/>
      <c r="K232" s="41"/>
      <c r="L232" s="25"/>
      <c r="M232" s="41"/>
    </row>
    <row r="233" spans="2:13" ht="15" customHeight="1" x14ac:dyDescent="0.2">
      <c r="B233" s="29"/>
      <c r="C233" s="200"/>
      <c r="D233" s="30"/>
      <c r="E233" s="30"/>
      <c r="F233" s="30"/>
      <c r="G233" s="30"/>
      <c r="H233" s="30"/>
      <c r="I233" s="25"/>
      <c r="J233" s="25"/>
      <c r="K233" s="41"/>
      <c r="L233" s="25"/>
      <c r="M233" s="41"/>
    </row>
    <row r="234" spans="2:13" ht="15" customHeight="1" x14ac:dyDescent="0.2">
      <c r="B234" s="29"/>
      <c r="C234" s="200"/>
      <c r="D234" s="30"/>
      <c r="E234" s="30"/>
      <c r="F234" s="30"/>
      <c r="G234" s="30"/>
      <c r="H234" s="30"/>
      <c r="I234" s="25"/>
      <c r="J234" s="25"/>
      <c r="K234" s="41"/>
      <c r="L234" s="25"/>
      <c r="M234" s="41"/>
    </row>
    <row r="235" spans="2:13" ht="15" customHeight="1" x14ac:dyDescent="0.2">
      <c r="B235" s="29"/>
      <c r="C235" s="200"/>
      <c r="D235" s="30"/>
      <c r="E235" s="30"/>
      <c r="F235" s="30"/>
      <c r="G235" s="30"/>
      <c r="H235" s="30"/>
      <c r="I235" s="25"/>
      <c r="J235" s="25"/>
      <c r="K235" s="41"/>
      <c r="L235" s="25"/>
      <c r="M235" s="41"/>
    </row>
    <row r="236" spans="2:13" ht="15" customHeight="1" x14ac:dyDescent="0.2">
      <c r="B236" s="29"/>
      <c r="C236" s="200"/>
      <c r="D236" s="30"/>
      <c r="E236" s="30"/>
      <c r="F236" s="30"/>
      <c r="G236" s="30"/>
      <c r="H236" s="30"/>
      <c r="I236" s="25"/>
      <c r="J236" s="25"/>
      <c r="K236" s="41"/>
      <c r="L236" s="25"/>
      <c r="M236" s="41"/>
    </row>
    <row r="237" spans="2:13" ht="15" customHeight="1" x14ac:dyDescent="0.2">
      <c r="B237" s="29"/>
      <c r="C237" s="200"/>
      <c r="D237" s="30"/>
      <c r="E237" s="30"/>
      <c r="F237" s="30"/>
      <c r="G237" s="30"/>
      <c r="H237" s="30"/>
      <c r="I237" s="25"/>
      <c r="J237" s="25"/>
      <c r="K237" s="41"/>
      <c r="L237" s="25"/>
      <c r="M237" s="41"/>
    </row>
    <row r="238" spans="2:13" ht="15" customHeight="1" x14ac:dyDescent="0.2">
      <c r="B238" s="29"/>
      <c r="C238" s="200"/>
      <c r="D238" s="30"/>
      <c r="E238" s="30"/>
      <c r="F238" s="30"/>
      <c r="G238" s="30"/>
      <c r="H238" s="30"/>
      <c r="I238" s="25"/>
      <c r="J238" s="25"/>
      <c r="K238" s="41"/>
      <c r="L238" s="25"/>
      <c r="M238" s="41"/>
    </row>
    <row r="239" spans="2:13" ht="15" customHeight="1" x14ac:dyDescent="0.2">
      <c r="B239" s="29"/>
      <c r="C239" s="200"/>
      <c r="D239" s="30"/>
      <c r="E239" s="30"/>
      <c r="F239" s="30"/>
      <c r="G239" s="30"/>
      <c r="H239" s="30"/>
      <c r="I239" s="25"/>
      <c r="J239" s="25"/>
      <c r="K239" s="41"/>
      <c r="L239" s="25"/>
      <c r="M239" s="41"/>
    </row>
    <row r="240" spans="2:13" ht="15" customHeight="1" x14ac:dyDescent="0.2">
      <c r="B240" s="29"/>
      <c r="C240" s="200"/>
      <c r="D240" s="30"/>
      <c r="E240" s="30"/>
      <c r="F240" s="30"/>
      <c r="G240" s="30"/>
      <c r="H240" s="30"/>
      <c r="I240" s="25"/>
      <c r="J240" s="25"/>
      <c r="K240" s="41"/>
      <c r="L240" s="25"/>
      <c r="M240" s="41"/>
    </row>
    <row r="241" spans="2:13" ht="15" customHeight="1" x14ac:dyDescent="0.2">
      <c r="B241" s="29"/>
      <c r="C241" s="200"/>
      <c r="D241" s="30"/>
      <c r="E241" s="30"/>
      <c r="F241" s="30"/>
      <c r="G241" s="30"/>
      <c r="H241" s="30"/>
      <c r="I241" s="25"/>
      <c r="J241" s="25"/>
      <c r="K241" s="41"/>
      <c r="L241" s="25"/>
      <c r="M241" s="41"/>
    </row>
    <row r="242" spans="2:13" ht="15" customHeight="1" x14ac:dyDescent="0.2">
      <c r="B242" s="29"/>
      <c r="C242" s="200"/>
      <c r="D242" s="30"/>
      <c r="E242" s="30"/>
      <c r="F242" s="30"/>
      <c r="G242" s="30"/>
      <c r="H242" s="30"/>
      <c r="I242" s="25"/>
      <c r="J242" s="25"/>
      <c r="K242" s="41"/>
      <c r="L242" s="25"/>
      <c r="M242" s="41"/>
    </row>
    <row r="243" spans="2:13" ht="15" customHeight="1" x14ac:dyDescent="0.2">
      <c r="B243" s="29"/>
      <c r="C243" s="200"/>
      <c r="D243" s="30"/>
      <c r="E243" s="30"/>
      <c r="F243" s="30"/>
      <c r="G243" s="30"/>
      <c r="H243" s="30"/>
      <c r="I243" s="25"/>
      <c r="J243" s="25"/>
      <c r="K243" s="41"/>
      <c r="L243" s="25"/>
      <c r="M243" s="41"/>
    </row>
    <row r="244" spans="2:13" ht="15" customHeight="1" x14ac:dyDescent="0.2">
      <c r="B244" s="29"/>
      <c r="C244" s="200"/>
      <c r="D244" s="30"/>
      <c r="E244" s="30"/>
      <c r="F244" s="30"/>
      <c r="G244" s="30"/>
      <c r="H244" s="30"/>
      <c r="I244" s="25"/>
      <c r="J244" s="25"/>
      <c r="K244" s="41"/>
      <c r="L244" s="25"/>
      <c r="M244" s="41"/>
    </row>
    <row r="245" spans="2:13" ht="15" customHeight="1" x14ac:dyDescent="0.2">
      <c r="B245" s="29"/>
      <c r="C245" s="200"/>
      <c r="D245" s="30"/>
      <c r="E245" s="30"/>
      <c r="F245" s="30"/>
      <c r="G245" s="30"/>
      <c r="H245" s="30"/>
      <c r="I245" s="25"/>
      <c r="J245" s="25"/>
      <c r="K245" s="41"/>
      <c r="L245" s="25"/>
      <c r="M245" s="41"/>
    </row>
    <row r="246" spans="2:13" ht="15" customHeight="1" x14ac:dyDescent="0.2">
      <c r="B246" s="29"/>
      <c r="C246" s="200"/>
      <c r="D246" s="30"/>
      <c r="E246" s="30"/>
      <c r="F246" s="30"/>
      <c r="G246" s="30"/>
      <c r="H246" s="30"/>
      <c r="I246" s="25"/>
      <c r="J246" s="25"/>
      <c r="K246" s="41"/>
      <c r="L246" s="25"/>
      <c r="M246" s="41"/>
    </row>
    <row r="247" spans="2:13" ht="15" customHeight="1" x14ac:dyDescent="0.2">
      <c r="B247" s="29"/>
      <c r="C247" s="200"/>
      <c r="D247" s="30"/>
      <c r="E247" s="30"/>
      <c r="F247" s="30"/>
      <c r="G247" s="30"/>
      <c r="H247" s="30"/>
      <c r="I247" s="25"/>
      <c r="J247" s="25"/>
      <c r="K247" s="41"/>
      <c r="L247" s="25"/>
      <c r="M247" s="41"/>
    </row>
    <row r="248" spans="2:13" ht="15" customHeight="1" x14ac:dyDescent="0.2">
      <c r="B248" s="29"/>
      <c r="C248" s="200"/>
      <c r="D248" s="30"/>
      <c r="E248" s="30"/>
      <c r="F248" s="30"/>
      <c r="G248" s="30"/>
      <c r="H248" s="30"/>
      <c r="I248" s="25"/>
      <c r="J248" s="25"/>
      <c r="K248" s="41"/>
      <c r="L248" s="25"/>
      <c r="M248" s="41"/>
    </row>
    <row r="249" spans="2:13" ht="15" customHeight="1" x14ac:dyDescent="0.2">
      <c r="B249" s="29"/>
      <c r="C249" s="200"/>
      <c r="D249" s="30"/>
      <c r="E249" s="30"/>
      <c r="F249" s="30"/>
      <c r="G249" s="30"/>
      <c r="H249" s="30"/>
      <c r="I249" s="25"/>
      <c r="J249" s="25"/>
      <c r="K249" s="41"/>
      <c r="L249" s="25"/>
      <c r="M249" s="41"/>
    </row>
    <row r="250" spans="2:13" ht="15" customHeight="1" x14ac:dyDescent="0.2">
      <c r="B250" s="29"/>
      <c r="C250" s="200"/>
      <c r="D250" s="30"/>
      <c r="E250" s="30"/>
      <c r="F250" s="30"/>
      <c r="G250" s="30"/>
      <c r="H250" s="30"/>
      <c r="I250" s="25"/>
      <c r="J250" s="25"/>
      <c r="K250" s="41"/>
      <c r="L250" s="25"/>
      <c r="M250" s="41"/>
    </row>
    <row r="251" spans="2:13" ht="15" customHeight="1" x14ac:dyDescent="0.2">
      <c r="B251" s="29"/>
      <c r="C251" s="200"/>
      <c r="D251" s="30"/>
      <c r="E251" s="30"/>
      <c r="F251" s="30"/>
      <c r="G251" s="30"/>
      <c r="H251" s="30"/>
      <c r="I251" s="25"/>
      <c r="J251" s="25"/>
      <c r="K251" s="41"/>
      <c r="L251" s="25"/>
      <c r="M251" s="41"/>
    </row>
    <row r="252" spans="2:13" ht="15" customHeight="1" x14ac:dyDescent="0.2">
      <c r="B252" s="29"/>
      <c r="C252" s="200"/>
      <c r="D252" s="30"/>
      <c r="E252" s="30"/>
      <c r="F252" s="30"/>
      <c r="G252" s="30"/>
      <c r="H252" s="30"/>
      <c r="I252" s="25"/>
      <c r="J252" s="25"/>
      <c r="K252" s="41"/>
      <c r="L252" s="25"/>
      <c r="M252" s="41"/>
    </row>
    <row r="253" spans="2:13" ht="15" customHeight="1" x14ac:dyDescent="0.2">
      <c r="B253" s="29"/>
      <c r="C253" s="200"/>
      <c r="D253" s="30"/>
      <c r="E253" s="30"/>
      <c r="F253" s="30"/>
      <c r="G253" s="30"/>
      <c r="H253" s="30"/>
      <c r="I253" s="25"/>
      <c r="J253" s="25"/>
      <c r="K253" s="41"/>
      <c r="L253" s="25"/>
      <c r="M253" s="41"/>
    </row>
    <row r="254" spans="2:13" ht="15" customHeight="1" x14ac:dyDescent="0.2">
      <c r="B254" s="29"/>
      <c r="C254" s="200"/>
      <c r="D254" s="30"/>
      <c r="E254" s="30"/>
      <c r="F254" s="30"/>
      <c r="G254" s="30"/>
      <c r="H254" s="30"/>
      <c r="I254" s="25"/>
      <c r="J254" s="25"/>
      <c r="K254" s="41"/>
      <c r="L254" s="25"/>
      <c r="M254" s="41"/>
    </row>
    <row r="255" spans="2:13" ht="15" customHeight="1" x14ac:dyDescent="0.2">
      <c r="B255" s="29"/>
      <c r="C255" s="200"/>
      <c r="D255" s="30"/>
      <c r="E255" s="30"/>
      <c r="F255" s="30"/>
      <c r="G255" s="30"/>
      <c r="H255" s="30"/>
      <c r="I255" s="25"/>
      <c r="J255" s="25"/>
      <c r="K255" s="41"/>
      <c r="L255" s="25"/>
      <c r="M255" s="41"/>
    </row>
    <row r="256" spans="2:13" ht="15" customHeight="1" x14ac:dyDescent="0.2">
      <c r="B256" s="29"/>
      <c r="C256" s="200"/>
      <c r="D256" s="30"/>
      <c r="E256" s="30"/>
      <c r="F256" s="30"/>
      <c r="G256" s="30"/>
      <c r="H256" s="30"/>
      <c r="I256" s="25"/>
      <c r="J256" s="25"/>
      <c r="K256" s="41"/>
      <c r="L256" s="25"/>
      <c r="M256" s="41"/>
    </row>
    <row r="257" spans="2:13" ht="15" customHeight="1" x14ac:dyDescent="0.2">
      <c r="B257" s="29"/>
      <c r="C257" s="200"/>
      <c r="D257" s="30"/>
      <c r="E257" s="30"/>
      <c r="F257" s="30"/>
      <c r="G257" s="30"/>
      <c r="H257" s="30"/>
      <c r="I257" s="25"/>
      <c r="J257" s="25"/>
      <c r="K257" s="41"/>
      <c r="L257" s="25"/>
      <c r="M257" s="41"/>
    </row>
    <row r="258" spans="2:13" ht="15" customHeight="1" x14ac:dyDescent="0.2">
      <c r="B258" s="29"/>
      <c r="C258" s="200"/>
      <c r="D258" s="30"/>
      <c r="E258" s="30"/>
      <c r="F258" s="30"/>
      <c r="G258" s="30"/>
      <c r="H258" s="30"/>
      <c r="I258" s="25"/>
      <c r="J258" s="25"/>
      <c r="K258" s="41"/>
      <c r="L258" s="25"/>
      <c r="M258" s="41"/>
    </row>
    <row r="259" spans="2:13" ht="15" customHeight="1" x14ac:dyDescent="0.2">
      <c r="B259" s="29"/>
      <c r="C259" s="200"/>
      <c r="D259" s="30"/>
      <c r="E259" s="30"/>
      <c r="F259" s="30"/>
      <c r="G259" s="30"/>
      <c r="H259" s="30"/>
      <c r="I259" s="25"/>
      <c r="J259" s="25"/>
      <c r="K259" s="41"/>
      <c r="L259" s="25"/>
      <c r="M259" s="41"/>
    </row>
    <row r="260" spans="2:13" ht="15" customHeight="1" x14ac:dyDescent="0.2">
      <c r="B260" s="29"/>
      <c r="C260" s="200"/>
      <c r="D260" s="30"/>
      <c r="E260" s="30"/>
      <c r="F260" s="30"/>
      <c r="G260" s="30"/>
      <c r="H260" s="30"/>
      <c r="I260" s="25"/>
      <c r="J260" s="25"/>
      <c r="K260" s="41"/>
      <c r="L260" s="25"/>
      <c r="M260" s="41"/>
    </row>
    <row r="261" spans="2:13" ht="15" customHeight="1" x14ac:dyDescent="0.2">
      <c r="B261" s="29"/>
      <c r="C261" s="200"/>
      <c r="D261" s="30"/>
      <c r="E261" s="30"/>
      <c r="F261" s="30"/>
      <c r="G261" s="30"/>
      <c r="H261" s="30"/>
      <c r="I261" s="25"/>
      <c r="J261" s="25"/>
      <c r="K261" s="41"/>
      <c r="L261" s="25"/>
      <c r="M261" s="41"/>
    </row>
    <row r="262" spans="2:13" ht="15" customHeight="1" x14ac:dyDescent="0.2">
      <c r="B262" s="29"/>
      <c r="C262" s="200"/>
      <c r="D262" s="30"/>
      <c r="E262" s="30"/>
      <c r="F262" s="30"/>
      <c r="G262" s="30"/>
      <c r="H262" s="30"/>
      <c r="I262" s="25"/>
      <c r="J262" s="25"/>
      <c r="K262" s="41"/>
      <c r="L262" s="25"/>
      <c r="M262" s="41"/>
    </row>
    <row r="263" spans="2:13" ht="15" customHeight="1" x14ac:dyDescent="0.2">
      <c r="B263" s="29"/>
      <c r="C263" s="200"/>
      <c r="D263" s="30"/>
      <c r="E263" s="30"/>
      <c r="F263" s="30"/>
      <c r="G263" s="30"/>
      <c r="H263" s="30"/>
      <c r="I263" s="25"/>
      <c r="J263" s="25"/>
      <c r="K263" s="41"/>
      <c r="L263" s="25"/>
      <c r="M263" s="41"/>
    </row>
    <row r="264" spans="2:13" ht="15" customHeight="1" x14ac:dyDescent="0.2">
      <c r="B264" s="29"/>
      <c r="C264" s="200"/>
      <c r="D264" s="30"/>
      <c r="E264" s="30"/>
      <c r="F264" s="30"/>
      <c r="G264" s="30"/>
      <c r="H264" s="30"/>
      <c r="I264" s="25"/>
      <c r="J264" s="25"/>
      <c r="K264" s="41"/>
      <c r="L264" s="25"/>
      <c r="M264" s="41"/>
    </row>
    <row r="265" spans="2:13" ht="15" customHeight="1" x14ac:dyDescent="0.2">
      <c r="B265" s="29"/>
      <c r="C265" s="200"/>
      <c r="D265" s="30"/>
      <c r="E265" s="30"/>
      <c r="F265" s="30"/>
      <c r="G265" s="30"/>
      <c r="H265" s="30"/>
      <c r="I265" s="25"/>
      <c r="J265" s="25"/>
      <c r="K265" s="41"/>
      <c r="L265" s="25"/>
      <c r="M265" s="41"/>
    </row>
    <row r="266" spans="2:13" ht="15" customHeight="1" x14ac:dyDescent="0.2">
      <c r="B266" s="29"/>
      <c r="C266" s="200"/>
      <c r="D266" s="30"/>
      <c r="E266" s="30"/>
      <c r="F266" s="30"/>
      <c r="G266" s="30"/>
      <c r="H266" s="30"/>
      <c r="I266" s="25"/>
      <c r="J266" s="25"/>
      <c r="K266" s="41"/>
      <c r="L266" s="25"/>
      <c r="M266" s="41"/>
    </row>
    <row r="267" spans="2:13" ht="15" customHeight="1" x14ac:dyDescent="0.2">
      <c r="B267" s="29"/>
      <c r="C267" s="200"/>
      <c r="D267" s="30"/>
      <c r="E267" s="30"/>
      <c r="F267" s="30"/>
      <c r="G267" s="30"/>
      <c r="H267" s="30"/>
      <c r="I267" s="25"/>
      <c r="J267" s="25"/>
      <c r="K267" s="41"/>
      <c r="L267" s="25"/>
      <c r="M267" s="41"/>
    </row>
    <row r="268" spans="2:13" ht="15" customHeight="1" x14ac:dyDescent="0.2">
      <c r="B268" s="29"/>
      <c r="C268" s="200"/>
      <c r="D268" s="30"/>
      <c r="E268" s="30"/>
      <c r="F268" s="30"/>
      <c r="G268" s="30"/>
      <c r="H268" s="30"/>
      <c r="I268" s="25"/>
      <c r="J268" s="25"/>
      <c r="K268" s="41"/>
      <c r="L268" s="25"/>
      <c r="M268" s="41"/>
    </row>
    <row r="269" spans="2:13" ht="15" customHeight="1" x14ac:dyDescent="0.2">
      <c r="B269" s="29"/>
      <c r="C269" s="200"/>
      <c r="D269" s="30"/>
      <c r="E269" s="30"/>
      <c r="F269" s="30"/>
      <c r="G269" s="30"/>
      <c r="H269" s="30"/>
      <c r="I269" s="25"/>
      <c r="J269" s="25"/>
      <c r="K269" s="41"/>
      <c r="L269" s="25"/>
      <c r="M269" s="41"/>
    </row>
    <row r="270" spans="2:13" ht="15" customHeight="1" x14ac:dyDescent="0.2">
      <c r="B270" s="29"/>
      <c r="C270" s="200"/>
      <c r="D270" s="30"/>
      <c r="E270" s="30"/>
      <c r="F270" s="30"/>
      <c r="G270" s="30"/>
      <c r="H270" s="30"/>
      <c r="I270" s="25"/>
      <c r="J270" s="25"/>
      <c r="K270" s="41"/>
      <c r="L270" s="25"/>
      <c r="M270" s="41"/>
    </row>
    <row r="271" spans="2:13" ht="15" customHeight="1" x14ac:dyDescent="0.2">
      <c r="B271" s="29"/>
      <c r="C271" s="200"/>
      <c r="D271" s="30"/>
      <c r="E271" s="30"/>
      <c r="F271" s="30"/>
      <c r="G271" s="30"/>
      <c r="H271" s="30"/>
      <c r="I271" s="25"/>
      <c r="J271" s="25"/>
      <c r="K271" s="41"/>
      <c r="L271" s="25"/>
      <c r="M271" s="41"/>
    </row>
    <row r="272" spans="2:13" ht="15" customHeight="1" x14ac:dyDescent="0.2">
      <c r="B272" s="29"/>
      <c r="C272" s="200"/>
      <c r="D272" s="30"/>
      <c r="E272" s="30"/>
      <c r="F272" s="30"/>
      <c r="G272" s="30"/>
      <c r="H272" s="30"/>
      <c r="I272" s="25"/>
      <c r="J272" s="25"/>
      <c r="K272" s="41"/>
      <c r="L272" s="25"/>
      <c r="M272" s="41"/>
    </row>
    <row r="273" spans="2:13" ht="15" customHeight="1" x14ac:dyDescent="0.2">
      <c r="B273" s="29"/>
      <c r="C273" s="200"/>
      <c r="D273" s="30"/>
      <c r="E273" s="30"/>
      <c r="F273" s="30"/>
      <c r="G273" s="30"/>
      <c r="H273" s="30"/>
      <c r="I273" s="25"/>
      <c r="J273" s="25"/>
      <c r="K273" s="41"/>
      <c r="L273" s="25"/>
      <c r="M273" s="41"/>
    </row>
    <row r="274" spans="2:13" ht="15" customHeight="1" x14ac:dyDescent="0.2">
      <c r="B274" s="29"/>
      <c r="C274" s="200"/>
      <c r="D274" s="30"/>
      <c r="E274" s="30"/>
      <c r="F274" s="30"/>
      <c r="G274" s="30"/>
      <c r="H274" s="30"/>
      <c r="I274" s="25"/>
      <c r="J274" s="25"/>
      <c r="K274" s="41"/>
      <c r="L274" s="25"/>
      <c r="M274" s="41"/>
    </row>
    <row r="275" spans="2:13" ht="15" customHeight="1" x14ac:dyDescent="0.2">
      <c r="B275" s="29"/>
      <c r="C275" s="200"/>
      <c r="D275" s="30"/>
      <c r="E275" s="30"/>
      <c r="F275" s="30"/>
      <c r="G275" s="30"/>
      <c r="H275" s="30"/>
      <c r="I275" s="25"/>
      <c r="J275" s="25"/>
      <c r="K275" s="41"/>
      <c r="L275" s="25"/>
      <c r="M275" s="41"/>
    </row>
    <row r="276" spans="2:13" ht="15" customHeight="1" x14ac:dyDescent="0.2">
      <c r="B276" s="29"/>
      <c r="C276" s="200"/>
      <c r="D276" s="30"/>
      <c r="E276" s="30"/>
      <c r="F276" s="30"/>
      <c r="G276" s="30"/>
      <c r="H276" s="30"/>
      <c r="I276" s="25"/>
      <c r="J276" s="25"/>
      <c r="K276" s="41"/>
      <c r="L276" s="25"/>
      <c r="M276" s="41"/>
    </row>
    <row r="277" spans="2:13" ht="15" customHeight="1" x14ac:dyDescent="0.2">
      <c r="B277" s="29"/>
      <c r="C277" s="200"/>
      <c r="D277" s="30"/>
      <c r="E277" s="30"/>
      <c r="F277" s="30"/>
      <c r="G277" s="30"/>
      <c r="H277" s="30"/>
      <c r="I277" s="25"/>
      <c r="J277" s="25"/>
      <c r="K277" s="41"/>
      <c r="L277" s="25"/>
      <c r="M277" s="41"/>
    </row>
    <row r="278" spans="2:13" ht="15" customHeight="1" x14ac:dyDescent="0.2">
      <c r="B278" s="29"/>
      <c r="C278" s="200"/>
      <c r="D278" s="30"/>
      <c r="E278" s="30"/>
      <c r="F278" s="30"/>
      <c r="G278" s="30"/>
      <c r="H278" s="30"/>
      <c r="I278" s="25"/>
      <c r="J278" s="25"/>
      <c r="K278" s="41"/>
      <c r="L278" s="25"/>
      <c r="M278" s="41"/>
    </row>
    <row r="279" spans="2:13" ht="15" customHeight="1" x14ac:dyDescent="0.2">
      <c r="B279" s="29"/>
      <c r="C279" s="200"/>
      <c r="D279" s="30"/>
      <c r="E279" s="30"/>
      <c r="F279" s="30"/>
      <c r="G279" s="30"/>
      <c r="H279" s="30"/>
      <c r="I279" s="25"/>
      <c r="J279" s="25"/>
      <c r="K279" s="41"/>
      <c r="L279" s="25"/>
      <c r="M279" s="41"/>
    </row>
    <row r="280" spans="2:13" ht="15" customHeight="1" x14ac:dyDescent="0.2">
      <c r="B280" s="29"/>
      <c r="C280" s="200"/>
      <c r="D280" s="30"/>
      <c r="E280" s="30"/>
      <c r="F280" s="30"/>
      <c r="G280" s="30"/>
      <c r="H280" s="30"/>
      <c r="I280" s="25"/>
      <c r="J280" s="25"/>
      <c r="K280" s="41"/>
      <c r="L280" s="25"/>
      <c r="M280" s="41"/>
    </row>
    <row r="281" spans="2:13" ht="15" customHeight="1" x14ac:dyDescent="0.2">
      <c r="B281" s="29"/>
      <c r="C281" s="200"/>
      <c r="D281" s="30"/>
      <c r="E281" s="30"/>
      <c r="F281" s="30"/>
      <c r="G281" s="30"/>
      <c r="H281" s="30"/>
      <c r="I281" s="25"/>
      <c r="J281" s="25"/>
      <c r="K281" s="41"/>
      <c r="L281" s="25"/>
      <c r="M281" s="41"/>
    </row>
    <row r="282" spans="2:13" ht="15" customHeight="1" x14ac:dyDescent="0.2">
      <c r="B282" s="29"/>
      <c r="C282" s="200"/>
      <c r="D282" s="30"/>
      <c r="E282" s="30"/>
      <c r="F282" s="30"/>
      <c r="G282" s="30"/>
      <c r="H282" s="30"/>
      <c r="I282" s="25"/>
      <c r="J282" s="25"/>
      <c r="K282" s="41"/>
      <c r="L282" s="25"/>
      <c r="M282" s="41"/>
    </row>
    <row r="283" spans="2:13" ht="15" customHeight="1" x14ac:dyDescent="0.2">
      <c r="B283" s="29"/>
      <c r="C283" s="200"/>
      <c r="D283" s="30"/>
      <c r="E283" s="30"/>
      <c r="F283" s="30"/>
      <c r="G283" s="30"/>
      <c r="H283" s="30"/>
      <c r="I283" s="25"/>
      <c r="J283" s="25"/>
      <c r="K283" s="41"/>
      <c r="L283" s="25"/>
      <c r="M283" s="41"/>
    </row>
    <row r="284" spans="2:13" ht="15" customHeight="1" x14ac:dyDescent="0.2">
      <c r="B284" s="29"/>
      <c r="C284" s="200"/>
      <c r="D284" s="30"/>
      <c r="E284" s="30"/>
      <c r="F284" s="30"/>
      <c r="G284" s="30"/>
      <c r="H284" s="30"/>
      <c r="I284" s="25"/>
      <c r="J284" s="25"/>
      <c r="K284" s="41"/>
      <c r="L284" s="25"/>
      <c r="M284" s="41"/>
    </row>
    <row r="285" spans="2:13" ht="15" customHeight="1" x14ac:dyDescent="0.2">
      <c r="B285" s="29"/>
      <c r="C285" s="200"/>
      <c r="D285" s="30"/>
      <c r="E285" s="30"/>
      <c r="F285" s="30"/>
      <c r="G285" s="30"/>
      <c r="H285" s="30"/>
      <c r="I285" s="25"/>
      <c r="J285" s="25"/>
      <c r="K285" s="41"/>
      <c r="L285" s="25"/>
      <c r="M285" s="41"/>
    </row>
    <row r="286" spans="2:13" ht="15" customHeight="1" x14ac:dyDescent="0.2">
      <c r="B286" s="29"/>
      <c r="C286" s="200"/>
      <c r="D286" s="30"/>
      <c r="E286" s="30"/>
      <c r="F286" s="30"/>
      <c r="G286" s="30"/>
      <c r="H286" s="30"/>
      <c r="I286" s="25"/>
      <c r="J286" s="25"/>
      <c r="K286" s="41"/>
      <c r="L286" s="25"/>
      <c r="M286" s="41"/>
    </row>
    <row r="287" spans="2:13" ht="15" customHeight="1" x14ac:dyDescent="0.2">
      <c r="B287" s="29"/>
      <c r="C287" s="200"/>
      <c r="D287" s="30"/>
      <c r="E287" s="30"/>
      <c r="F287" s="30"/>
      <c r="G287" s="30"/>
      <c r="H287" s="30"/>
      <c r="I287" s="25"/>
      <c r="J287" s="25"/>
      <c r="K287" s="41"/>
      <c r="L287" s="25"/>
      <c r="M287" s="41"/>
    </row>
    <row r="288" spans="2:13" ht="15" customHeight="1" x14ac:dyDescent="0.2">
      <c r="B288" s="29"/>
      <c r="C288" s="200"/>
      <c r="D288" s="30"/>
      <c r="E288" s="30"/>
      <c r="F288" s="30"/>
      <c r="G288" s="30"/>
      <c r="H288" s="30"/>
      <c r="I288" s="25"/>
      <c r="J288" s="25"/>
      <c r="K288" s="41"/>
      <c r="L288" s="25"/>
      <c r="M288" s="41"/>
    </row>
    <row r="289" spans="2:13" ht="15" customHeight="1" x14ac:dyDescent="0.2">
      <c r="B289" s="29"/>
      <c r="C289" s="200"/>
      <c r="D289" s="30"/>
      <c r="E289" s="30"/>
      <c r="F289" s="30"/>
      <c r="G289" s="30"/>
      <c r="H289" s="30"/>
      <c r="I289" s="25"/>
      <c r="J289" s="25"/>
      <c r="K289" s="41"/>
      <c r="L289" s="25"/>
      <c r="M289" s="41"/>
    </row>
    <row r="290" spans="2:13" ht="15" customHeight="1" x14ac:dyDescent="0.2">
      <c r="B290" s="29"/>
      <c r="C290" s="200"/>
      <c r="D290" s="30"/>
      <c r="E290" s="30"/>
      <c r="F290" s="30"/>
      <c r="G290" s="30"/>
      <c r="H290" s="30"/>
      <c r="I290" s="25"/>
      <c r="J290" s="25"/>
      <c r="K290" s="41"/>
      <c r="L290" s="25"/>
      <c r="M290" s="41"/>
    </row>
    <row r="291" spans="2:13" ht="15" customHeight="1" x14ac:dyDescent="0.2">
      <c r="B291" s="29"/>
      <c r="C291" s="200"/>
      <c r="D291" s="30"/>
      <c r="E291" s="30"/>
      <c r="F291" s="30"/>
      <c r="G291" s="30"/>
      <c r="H291" s="30"/>
      <c r="I291" s="25"/>
      <c r="J291" s="25"/>
      <c r="K291" s="41"/>
      <c r="L291" s="25"/>
      <c r="M291" s="41"/>
    </row>
    <row r="292" spans="2:13" ht="15" customHeight="1" x14ac:dyDescent="0.2">
      <c r="B292" s="29"/>
      <c r="C292" s="200"/>
      <c r="D292" s="30"/>
      <c r="E292" s="30"/>
      <c r="F292" s="30"/>
      <c r="G292" s="30"/>
      <c r="H292" s="30"/>
      <c r="I292" s="25"/>
      <c r="J292" s="25"/>
      <c r="K292" s="41"/>
      <c r="L292" s="25"/>
      <c r="M292" s="41"/>
    </row>
    <row r="293" spans="2:13" ht="15" customHeight="1" x14ac:dyDescent="0.2">
      <c r="B293" s="29"/>
      <c r="C293" s="200"/>
      <c r="D293" s="30"/>
      <c r="E293" s="30"/>
      <c r="F293" s="30"/>
      <c r="G293" s="30"/>
      <c r="H293" s="30"/>
      <c r="I293" s="25"/>
      <c r="J293" s="25"/>
      <c r="K293" s="41"/>
      <c r="L293" s="25"/>
      <c r="M293" s="41"/>
    </row>
    <row r="294" spans="2:13" ht="15" customHeight="1" x14ac:dyDescent="0.2">
      <c r="B294" s="29"/>
      <c r="C294" s="200"/>
      <c r="D294" s="30"/>
      <c r="E294" s="30"/>
      <c r="F294" s="30"/>
      <c r="G294" s="30"/>
      <c r="H294" s="30"/>
      <c r="I294" s="25"/>
      <c r="J294" s="25"/>
      <c r="K294" s="41"/>
      <c r="L294" s="25"/>
      <c r="M294" s="41"/>
    </row>
    <row r="295" spans="2:13" ht="15" customHeight="1" x14ac:dyDescent="0.2">
      <c r="B295" s="29"/>
      <c r="C295" s="200"/>
      <c r="D295" s="30"/>
      <c r="E295" s="30"/>
      <c r="F295" s="30"/>
      <c r="G295" s="30"/>
      <c r="H295" s="30"/>
      <c r="I295" s="25"/>
      <c r="J295" s="25"/>
      <c r="K295" s="41"/>
      <c r="L295" s="25"/>
      <c r="M295" s="41"/>
    </row>
    <row r="296" spans="2:13" ht="15" customHeight="1" x14ac:dyDescent="0.2">
      <c r="B296" s="29"/>
      <c r="C296" s="200"/>
      <c r="D296" s="30"/>
      <c r="E296" s="30"/>
      <c r="F296" s="30"/>
      <c r="G296" s="30"/>
      <c r="H296" s="30"/>
      <c r="I296" s="25"/>
      <c r="J296" s="25"/>
      <c r="K296" s="41"/>
      <c r="L296" s="25"/>
      <c r="M296" s="41"/>
    </row>
    <row r="297" spans="2:13" ht="15" customHeight="1" x14ac:dyDescent="0.2">
      <c r="B297" s="29"/>
      <c r="C297" s="200"/>
      <c r="D297" s="30"/>
      <c r="E297" s="30"/>
      <c r="F297" s="30"/>
      <c r="G297" s="30"/>
      <c r="H297" s="30"/>
      <c r="I297" s="25"/>
      <c r="J297" s="25"/>
      <c r="K297" s="41"/>
      <c r="L297" s="25"/>
      <c r="M297" s="41"/>
    </row>
    <row r="298" spans="2:13" ht="15" customHeight="1" x14ac:dyDescent="0.2">
      <c r="B298" s="29"/>
      <c r="C298" s="200"/>
      <c r="D298" s="30"/>
      <c r="E298" s="30"/>
      <c r="F298" s="30"/>
      <c r="G298" s="30"/>
      <c r="H298" s="30"/>
      <c r="I298" s="25"/>
      <c r="J298" s="25"/>
      <c r="K298" s="41"/>
      <c r="L298" s="25"/>
      <c r="M298" s="41"/>
    </row>
    <row r="299" spans="2:13" ht="15" customHeight="1" x14ac:dyDescent="0.2">
      <c r="B299" s="29"/>
      <c r="C299" s="200"/>
      <c r="D299" s="30"/>
      <c r="E299" s="30"/>
      <c r="F299" s="30"/>
      <c r="G299" s="30"/>
      <c r="H299" s="30"/>
      <c r="I299" s="25"/>
      <c r="J299" s="25"/>
      <c r="K299" s="41"/>
      <c r="L299" s="25"/>
      <c r="M299" s="41"/>
    </row>
    <row r="300" spans="2:13" ht="15" customHeight="1" x14ac:dyDescent="0.2">
      <c r="B300" s="29"/>
      <c r="C300" s="200"/>
      <c r="D300" s="30"/>
      <c r="E300" s="30"/>
      <c r="F300" s="30"/>
      <c r="G300" s="30"/>
      <c r="H300" s="30"/>
      <c r="I300" s="25"/>
      <c r="J300" s="25"/>
      <c r="K300" s="41"/>
      <c r="L300" s="25"/>
      <c r="M300" s="41"/>
    </row>
    <row r="301" spans="2:13" ht="15" customHeight="1" x14ac:dyDescent="0.2">
      <c r="B301" s="29"/>
      <c r="C301" s="200"/>
      <c r="D301" s="30"/>
      <c r="E301" s="30"/>
      <c r="F301" s="30"/>
      <c r="G301" s="30"/>
      <c r="H301" s="30"/>
      <c r="I301" s="25"/>
      <c r="J301" s="25"/>
      <c r="K301" s="41"/>
      <c r="L301" s="25"/>
      <c r="M301" s="41"/>
    </row>
    <row r="302" spans="2:13" ht="15" customHeight="1" x14ac:dyDescent="0.2">
      <c r="B302" s="29"/>
      <c r="C302" s="200"/>
      <c r="D302" s="30"/>
      <c r="E302" s="30"/>
      <c r="F302" s="30"/>
      <c r="G302" s="30"/>
      <c r="H302" s="30"/>
      <c r="I302" s="25"/>
      <c r="J302" s="25"/>
      <c r="K302" s="41"/>
      <c r="L302" s="25"/>
      <c r="M302" s="41"/>
    </row>
    <row r="303" spans="2:13" ht="15" customHeight="1" x14ac:dyDescent="0.2">
      <c r="B303" s="29"/>
      <c r="C303" s="200"/>
      <c r="D303" s="30"/>
      <c r="E303" s="30"/>
      <c r="F303" s="30"/>
      <c r="G303" s="30"/>
      <c r="H303" s="30"/>
      <c r="I303" s="25"/>
      <c r="J303" s="25"/>
      <c r="K303" s="41"/>
      <c r="L303" s="25"/>
      <c r="M303" s="41"/>
    </row>
    <row r="304" spans="2:13" ht="15" customHeight="1" x14ac:dyDescent="0.2">
      <c r="B304" s="29"/>
      <c r="C304" s="200"/>
      <c r="D304" s="30"/>
      <c r="E304" s="30"/>
      <c r="F304" s="30"/>
      <c r="G304" s="30"/>
      <c r="H304" s="30"/>
      <c r="I304" s="25"/>
      <c r="J304" s="25"/>
      <c r="K304" s="41"/>
      <c r="L304" s="25"/>
      <c r="M304" s="41"/>
    </row>
    <row r="305" spans="2:13" ht="15" customHeight="1" x14ac:dyDescent="0.2">
      <c r="B305" s="29"/>
      <c r="C305" s="200"/>
      <c r="D305" s="30"/>
      <c r="E305" s="30"/>
      <c r="F305" s="30"/>
      <c r="G305" s="30"/>
      <c r="H305" s="30"/>
      <c r="I305" s="25"/>
      <c r="J305" s="25"/>
      <c r="K305" s="41"/>
      <c r="L305" s="25"/>
      <c r="M305" s="41"/>
    </row>
    <row r="306" spans="2:13" ht="15" customHeight="1" x14ac:dyDescent="0.2">
      <c r="B306" s="29"/>
      <c r="C306" s="200"/>
      <c r="D306" s="30"/>
      <c r="E306" s="30"/>
      <c r="F306" s="30"/>
      <c r="G306" s="30"/>
      <c r="H306" s="30"/>
      <c r="I306" s="25"/>
      <c r="J306" s="25"/>
      <c r="K306" s="41"/>
      <c r="L306" s="25"/>
      <c r="M306" s="41"/>
    </row>
    <row r="307" spans="2:13" ht="15" customHeight="1" x14ac:dyDescent="0.2">
      <c r="B307" s="29"/>
      <c r="C307" s="200"/>
      <c r="D307" s="30"/>
      <c r="E307" s="30"/>
      <c r="F307" s="30"/>
      <c r="G307" s="30"/>
      <c r="H307" s="30"/>
      <c r="I307" s="25"/>
      <c r="J307" s="25"/>
      <c r="K307" s="41"/>
      <c r="L307" s="25"/>
      <c r="M307" s="41"/>
    </row>
    <row r="308" spans="2:13" ht="15" customHeight="1" x14ac:dyDescent="0.2">
      <c r="B308" s="29"/>
      <c r="C308" s="200"/>
      <c r="D308" s="30"/>
      <c r="E308" s="30"/>
      <c r="F308" s="30"/>
      <c r="G308" s="30"/>
      <c r="H308" s="30"/>
      <c r="I308" s="25"/>
      <c r="J308" s="25"/>
      <c r="K308" s="41"/>
      <c r="L308" s="25"/>
      <c r="M308" s="41"/>
    </row>
    <row r="309" spans="2:13" ht="15" customHeight="1" x14ac:dyDescent="0.2">
      <c r="B309" s="29"/>
      <c r="C309" s="200"/>
      <c r="D309" s="30"/>
      <c r="E309" s="30"/>
      <c r="F309" s="30"/>
      <c r="G309" s="30"/>
      <c r="H309" s="30"/>
      <c r="I309" s="25"/>
      <c r="J309" s="25"/>
      <c r="K309" s="41"/>
      <c r="L309" s="25"/>
      <c r="M309" s="41"/>
    </row>
    <row r="310" spans="2:13" ht="15" customHeight="1" x14ac:dyDescent="0.2">
      <c r="B310" s="29"/>
      <c r="C310" s="200"/>
      <c r="D310" s="30"/>
      <c r="E310" s="30"/>
      <c r="F310" s="30"/>
      <c r="G310" s="30"/>
      <c r="H310" s="30"/>
      <c r="I310" s="25"/>
      <c r="J310" s="25"/>
      <c r="K310" s="41"/>
      <c r="L310" s="25"/>
      <c r="M310" s="41"/>
    </row>
    <row r="311" spans="2:13" ht="15" customHeight="1" x14ac:dyDescent="0.2">
      <c r="B311" s="29"/>
      <c r="C311" s="200"/>
      <c r="D311" s="30"/>
      <c r="E311" s="30"/>
      <c r="F311" s="30"/>
      <c r="G311" s="30"/>
      <c r="H311" s="30"/>
      <c r="I311" s="25"/>
      <c r="J311" s="25"/>
      <c r="K311" s="41"/>
      <c r="L311" s="25"/>
      <c r="M311" s="41"/>
    </row>
    <row r="312" spans="2:13" ht="15" customHeight="1" x14ac:dyDescent="0.2">
      <c r="B312" s="29"/>
      <c r="C312" s="200"/>
      <c r="D312" s="30"/>
      <c r="E312" s="30"/>
      <c r="F312" s="30"/>
      <c r="G312" s="30"/>
      <c r="H312" s="30"/>
      <c r="I312" s="25"/>
      <c r="J312" s="25"/>
      <c r="K312" s="41"/>
      <c r="L312" s="25"/>
      <c r="M312" s="41"/>
    </row>
    <row r="313" spans="2:13" ht="15" customHeight="1" x14ac:dyDescent="0.2">
      <c r="B313" s="29"/>
      <c r="C313" s="200"/>
      <c r="D313" s="30"/>
      <c r="E313" s="30"/>
      <c r="F313" s="30"/>
      <c r="G313" s="30"/>
      <c r="H313" s="30"/>
      <c r="I313" s="25"/>
      <c r="J313" s="25"/>
      <c r="K313" s="41"/>
      <c r="L313" s="25"/>
      <c r="M313" s="41"/>
    </row>
    <row r="314" spans="2:13" ht="15" customHeight="1" x14ac:dyDescent="0.2">
      <c r="B314" s="29"/>
      <c r="C314" s="200"/>
      <c r="D314" s="30"/>
      <c r="E314" s="30"/>
      <c r="F314" s="30"/>
      <c r="G314" s="30"/>
      <c r="H314" s="30"/>
      <c r="I314" s="25"/>
      <c r="J314" s="25"/>
      <c r="K314" s="41"/>
      <c r="L314" s="25"/>
      <c r="M314" s="41"/>
    </row>
    <row r="315" spans="2:13" ht="15" customHeight="1" x14ac:dyDescent="0.2">
      <c r="B315" s="29"/>
      <c r="C315" s="200"/>
      <c r="D315" s="30"/>
      <c r="E315" s="30"/>
      <c r="F315" s="30"/>
      <c r="G315" s="30"/>
      <c r="H315" s="30"/>
      <c r="I315" s="25"/>
      <c r="J315" s="25"/>
      <c r="K315" s="41"/>
      <c r="L315" s="25"/>
      <c r="M315" s="41"/>
    </row>
    <row r="316" spans="2:13" ht="15" customHeight="1" x14ac:dyDescent="0.2">
      <c r="B316" s="29"/>
      <c r="C316" s="200"/>
      <c r="D316" s="30"/>
      <c r="E316" s="30"/>
      <c r="F316" s="30"/>
      <c r="G316" s="30"/>
      <c r="H316" s="30"/>
      <c r="I316" s="25"/>
      <c r="J316" s="25"/>
      <c r="K316" s="41"/>
      <c r="L316" s="25"/>
      <c r="M316" s="41"/>
    </row>
    <row r="317" spans="2:13" ht="15" customHeight="1" x14ac:dyDescent="0.2">
      <c r="B317" s="29"/>
      <c r="C317" s="200"/>
      <c r="D317" s="30"/>
      <c r="E317" s="30"/>
      <c r="F317" s="30"/>
      <c r="G317" s="30"/>
      <c r="H317" s="30"/>
      <c r="I317" s="25"/>
      <c r="J317" s="25"/>
      <c r="K317" s="41"/>
      <c r="L317" s="25"/>
      <c r="M317" s="41"/>
    </row>
    <row r="318" spans="2:13" ht="15" customHeight="1" x14ac:dyDescent="0.2">
      <c r="B318" s="29"/>
      <c r="C318" s="200"/>
      <c r="D318" s="30"/>
      <c r="E318" s="30"/>
      <c r="F318" s="30"/>
      <c r="G318" s="30"/>
      <c r="H318" s="30"/>
      <c r="I318" s="25"/>
      <c r="J318" s="25"/>
      <c r="K318" s="41"/>
      <c r="L318" s="25"/>
      <c r="M318" s="41"/>
    </row>
    <row r="319" spans="2:13" ht="15" customHeight="1" x14ac:dyDescent="0.2">
      <c r="B319" s="29"/>
      <c r="C319" s="200"/>
      <c r="D319" s="30"/>
      <c r="E319" s="30"/>
      <c r="F319" s="30"/>
      <c r="G319" s="30"/>
      <c r="H319" s="30"/>
      <c r="I319" s="25"/>
      <c r="J319" s="25"/>
      <c r="K319" s="41"/>
      <c r="L319" s="25"/>
      <c r="M319" s="41"/>
    </row>
    <row r="320" spans="2:13" ht="15" customHeight="1" x14ac:dyDescent="0.2">
      <c r="B320" s="29"/>
      <c r="C320" s="200"/>
      <c r="D320" s="30"/>
      <c r="E320" s="30"/>
      <c r="F320" s="30"/>
      <c r="G320" s="30"/>
      <c r="H320" s="30"/>
      <c r="I320" s="25"/>
      <c r="J320" s="25"/>
      <c r="K320" s="41"/>
      <c r="L320" s="25"/>
      <c r="M320" s="41"/>
    </row>
    <row r="321" spans="2:13" ht="15" customHeight="1" x14ac:dyDescent="0.2">
      <c r="B321" s="29"/>
      <c r="C321" s="200"/>
      <c r="D321" s="30"/>
      <c r="E321" s="30"/>
      <c r="F321" s="30"/>
      <c r="G321" s="30"/>
      <c r="H321" s="30"/>
      <c r="I321" s="25"/>
      <c r="J321" s="25"/>
      <c r="K321" s="41"/>
      <c r="L321" s="25"/>
      <c r="M321" s="41"/>
    </row>
    <row r="322" spans="2:13" ht="15" customHeight="1" x14ac:dyDescent="0.2">
      <c r="B322" s="29"/>
      <c r="C322" s="200"/>
      <c r="D322" s="30"/>
      <c r="E322" s="30"/>
      <c r="F322" s="30"/>
      <c r="G322" s="30"/>
      <c r="H322" s="30"/>
      <c r="I322" s="25"/>
      <c r="J322" s="25"/>
      <c r="K322" s="41"/>
      <c r="L322" s="25"/>
      <c r="M322" s="41"/>
    </row>
    <row r="323" spans="2:13" ht="15" customHeight="1" x14ac:dyDescent="0.2">
      <c r="B323" s="29"/>
      <c r="C323" s="200"/>
      <c r="D323" s="30"/>
      <c r="E323" s="30"/>
      <c r="F323" s="30"/>
      <c r="G323" s="30"/>
      <c r="H323" s="30"/>
      <c r="I323" s="25"/>
      <c r="J323" s="25"/>
      <c r="K323" s="41"/>
      <c r="L323" s="25"/>
      <c r="M323" s="41"/>
    </row>
    <row r="324" spans="2:13" ht="15" customHeight="1" x14ac:dyDescent="0.2">
      <c r="B324" s="29"/>
      <c r="C324" s="200"/>
      <c r="D324" s="30"/>
      <c r="E324" s="30"/>
      <c r="F324" s="30"/>
      <c r="G324" s="30"/>
      <c r="H324" s="30"/>
      <c r="I324" s="25"/>
      <c r="J324" s="25"/>
      <c r="K324" s="41"/>
      <c r="L324" s="25"/>
      <c r="M324" s="41"/>
    </row>
    <row r="325" spans="2:13" ht="15" customHeight="1" x14ac:dyDescent="0.2">
      <c r="B325" s="29"/>
      <c r="C325" s="200"/>
      <c r="D325" s="30"/>
      <c r="E325" s="30"/>
      <c r="F325" s="30"/>
      <c r="G325" s="30"/>
      <c r="H325" s="30"/>
      <c r="I325" s="25"/>
      <c r="J325" s="25"/>
      <c r="K325" s="41"/>
      <c r="L325" s="25"/>
      <c r="M325" s="41"/>
    </row>
    <row r="326" spans="2:13" ht="15" customHeight="1" x14ac:dyDescent="0.2">
      <c r="B326" s="29"/>
      <c r="C326" s="200"/>
      <c r="D326" s="30"/>
      <c r="E326" s="30"/>
      <c r="F326" s="30"/>
      <c r="G326" s="30"/>
      <c r="H326" s="30"/>
      <c r="I326" s="25"/>
      <c r="J326" s="25"/>
      <c r="K326" s="41"/>
      <c r="L326" s="25"/>
      <c r="M326" s="41"/>
    </row>
    <row r="327" spans="2:13" ht="15" customHeight="1" x14ac:dyDescent="0.2">
      <c r="B327" s="29"/>
      <c r="C327" s="200"/>
      <c r="D327" s="30"/>
      <c r="E327" s="30"/>
      <c r="F327" s="30"/>
      <c r="G327" s="30"/>
      <c r="H327" s="30"/>
      <c r="I327" s="25"/>
      <c r="J327" s="25"/>
      <c r="K327" s="41"/>
      <c r="L327" s="25"/>
      <c r="M327" s="41"/>
    </row>
    <row r="328" spans="2:13" ht="15" customHeight="1" x14ac:dyDescent="0.2">
      <c r="B328" s="29"/>
      <c r="C328" s="200"/>
      <c r="D328" s="30"/>
      <c r="E328" s="30"/>
      <c r="F328" s="30"/>
      <c r="G328" s="30"/>
      <c r="H328" s="30"/>
      <c r="I328" s="25"/>
      <c r="J328" s="25"/>
      <c r="K328" s="41"/>
      <c r="L328" s="25"/>
      <c r="M328" s="41"/>
    </row>
    <row r="329" spans="2:13" ht="15" customHeight="1" x14ac:dyDescent="0.2">
      <c r="B329" s="29"/>
      <c r="C329" s="200"/>
      <c r="D329" s="30"/>
      <c r="E329" s="30"/>
      <c r="F329" s="30"/>
      <c r="G329" s="30"/>
      <c r="H329" s="30"/>
      <c r="I329" s="25"/>
      <c r="J329" s="25"/>
      <c r="K329" s="41"/>
      <c r="L329" s="25"/>
      <c r="M329" s="41"/>
    </row>
    <row r="330" spans="2:13" ht="15" customHeight="1" x14ac:dyDescent="0.2">
      <c r="B330" s="29"/>
      <c r="C330" s="200"/>
      <c r="D330" s="30"/>
      <c r="E330" s="30"/>
      <c r="F330" s="30"/>
      <c r="G330" s="30"/>
      <c r="H330" s="30"/>
      <c r="I330" s="25"/>
      <c r="J330" s="25"/>
      <c r="K330" s="41"/>
      <c r="L330" s="25"/>
      <c r="M330" s="41"/>
    </row>
    <row r="331" spans="2:13" ht="15" customHeight="1" x14ac:dyDescent="0.2">
      <c r="B331" s="29"/>
      <c r="C331" s="200"/>
      <c r="D331" s="30"/>
      <c r="E331" s="30"/>
      <c r="F331" s="30"/>
      <c r="G331" s="30"/>
      <c r="H331" s="30"/>
      <c r="I331" s="25"/>
      <c r="J331" s="25"/>
      <c r="K331" s="41"/>
      <c r="L331" s="25"/>
      <c r="M331" s="41"/>
    </row>
    <row r="332" spans="2:13" ht="15" customHeight="1" x14ac:dyDescent="0.2">
      <c r="B332" s="29"/>
      <c r="C332" s="200"/>
      <c r="D332" s="30"/>
      <c r="E332" s="30"/>
      <c r="F332" s="30"/>
      <c r="G332" s="30"/>
      <c r="H332" s="30"/>
      <c r="I332" s="25"/>
      <c r="J332" s="25"/>
      <c r="K332" s="41"/>
      <c r="L332" s="25"/>
      <c r="M332" s="41"/>
    </row>
    <row r="333" spans="2:13" ht="15" customHeight="1" x14ac:dyDescent="0.2">
      <c r="B333" s="29"/>
      <c r="C333" s="200"/>
      <c r="D333" s="30"/>
      <c r="E333" s="30"/>
      <c r="F333" s="30"/>
      <c r="G333" s="30"/>
      <c r="H333" s="30"/>
      <c r="I333" s="25"/>
      <c r="J333" s="25"/>
      <c r="K333" s="41"/>
      <c r="L333" s="25"/>
      <c r="M333" s="41"/>
    </row>
    <row r="334" spans="2:13" ht="15" customHeight="1" x14ac:dyDescent="0.2">
      <c r="B334" s="29"/>
      <c r="C334" s="200"/>
      <c r="D334" s="30"/>
      <c r="E334" s="30"/>
      <c r="F334" s="30"/>
      <c r="G334" s="30"/>
      <c r="H334" s="30"/>
      <c r="I334" s="25"/>
      <c r="J334" s="25"/>
      <c r="K334" s="41"/>
      <c r="L334" s="25"/>
      <c r="M334" s="41"/>
    </row>
    <row r="335" spans="2:13" ht="15" customHeight="1" x14ac:dyDescent="0.2">
      <c r="B335" s="29"/>
      <c r="C335" s="200"/>
      <c r="D335" s="30"/>
      <c r="E335" s="30"/>
      <c r="F335" s="30"/>
      <c r="G335" s="30"/>
      <c r="H335" s="30"/>
      <c r="I335" s="25"/>
      <c r="J335" s="25"/>
      <c r="K335" s="41"/>
      <c r="L335" s="25"/>
      <c r="M335" s="41"/>
    </row>
    <row r="336" spans="2:13" ht="15" customHeight="1" x14ac:dyDescent="0.2">
      <c r="B336" s="29"/>
      <c r="C336" s="200"/>
      <c r="D336" s="30"/>
      <c r="E336" s="30"/>
      <c r="F336" s="30"/>
      <c r="G336" s="30"/>
      <c r="H336" s="30"/>
      <c r="I336" s="25"/>
      <c r="J336" s="25"/>
      <c r="K336" s="41"/>
      <c r="L336" s="25"/>
      <c r="M336" s="41"/>
    </row>
    <row r="337" spans="2:13" ht="15" customHeight="1" x14ac:dyDescent="0.2">
      <c r="B337" s="29"/>
      <c r="C337" s="200"/>
      <c r="D337" s="30"/>
      <c r="E337" s="30"/>
      <c r="F337" s="30"/>
      <c r="G337" s="30"/>
      <c r="H337" s="30"/>
      <c r="I337" s="25"/>
      <c r="J337" s="25"/>
      <c r="K337" s="41"/>
      <c r="L337" s="25"/>
      <c r="M337" s="41"/>
    </row>
    <row r="338" spans="2:13" ht="15" customHeight="1" x14ac:dyDescent="0.2">
      <c r="B338" s="29"/>
      <c r="C338" s="200"/>
      <c r="D338" s="30"/>
      <c r="E338" s="30"/>
      <c r="F338" s="30"/>
      <c r="G338" s="30"/>
      <c r="H338" s="30"/>
      <c r="I338" s="25"/>
      <c r="J338" s="25"/>
      <c r="K338" s="41"/>
      <c r="L338" s="25"/>
      <c r="M338" s="41"/>
    </row>
    <row r="339" spans="2:13" ht="15" customHeight="1" x14ac:dyDescent="0.2">
      <c r="B339" s="29"/>
      <c r="C339" s="200"/>
      <c r="D339" s="30"/>
      <c r="E339" s="30"/>
      <c r="F339" s="30"/>
      <c r="G339" s="30"/>
      <c r="H339" s="30"/>
      <c r="I339" s="25"/>
      <c r="J339" s="25"/>
      <c r="K339" s="41"/>
      <c r="L339" s="25"/>
      <c r="M339" s="41"/>
    </row>
    <row r="340" spans="2:13" ht="15" customHeight="1" x14ac:dyDescent="0.2">
      <c r="B340" s="29"/>
      <c r="C340" s="200"/>
      <c r="D340" s="30"/>
      <c r="E340" s="30"/>
      <c r="F340" s="30"/>
      <c r="G340" s="30"/>
      <c r="H340" s="30"/>
      <c r="I340" s="25"/>
      <c r="J340" s="25"/>
      <c r="K340" s="41"/>
      <c r="L340" s="25"/>
      <c r="M340" s="41"/>
    </row>
    <row r="341" spans="2:13" ht="15" customHeight="1" x14ac:dyDescent="0.2">
      <c r="B341" s="29"/>
      <c r="C341" s="200"/>
      <c r="D341" s="30"/>
      <c r="E341" s="30"/>
      <c r="F341" s="30"/>
      <c r="G341" s="30"/>
      <c r="H341" s="30"/>
      <c r="I341" s="25"/>
      <c r="J341" s="25"/>
      <c r="K341" s="41"/>
      <c r="L341" s="25"/>
      <c r="M341" s="41"/>
    </row>
    <row r="342" spans="2:13" ht="15" customHeight="1" x14ac:dyDescent="0.2">
      <c r="B342" s="29"/>
      <c r="C342" s="200"/>
      <c r="D342" s="30"/>
      <c r="E342" s="30"/>
      <c r="F342" s="30"/>
      <c r="G342" s="30"/>
      <c r="H342" s="30"/>
      <c r="I342" s="25"/>
      <c r="J342" s="25"/>
      <c r="K342" s="41"/>
      <c r="L342" s="25"/>
      <c r="M342" s="41"/>
    </row>
    <row r="343" spans="2:13" ht="15" customHeight="1" x14ac:dyDescent="0.2">
      <c r="B343" s="29"/>
      <c r="C343" s="200"/>
      <c r="D343" s="30"/>
      <c r="E343" s="30"/>
      <c r="F343" s="30"/>
      <c r="G343" s="30"/>
      <c r="H343" s="30"/>
      <c r="I343" s="25"/>
      <c r="J343" s="25"/>
      <c r="K343" s="41"/>
      <c r="L343" s="25"/>
      <c r="M343" s="41"/>
    </row>
    <row r="344" spans="2:13" ht="15" customHeight="1" x14ac:dyDescent="0.2">
      <c r="B344" s="29"/>
      <c r="C344" s="200"/>
      <c r="D344" s="30"/>
      <c r="E344" s="30"/>
      <c r="F344" s="30"/>
      <c r="G344" s="30"/>
      <c r="H344" s="30"/>
      <c r="I344" s="25"/>
      <c r="J344" s="25"/>
      <c r="K344" s="41"/>
      <c r="L344" s="25"/>
      <c r="M344" s="41"/>
    </row>
    <row r="345" spans="2:13" ht="15" customHeight="1" x14ac:dyDescent="0.2">
      <c r="B345" s="29"/>
      <c r="C345" s="200"/>
      <c r="D345" s="30"/>
      <c r="E345" s="30"/>
      <c r="F345" s="30"/>
      <c r="G345" s="30"/>
      <c r="H345" s="30"/>
      <c r="I345" s="25"/>
      <c r="J345" s="25"/>
      <c r="K345" s="41"/>
      <c r="L345" s="25"/>
      <c r="M345" s="41"/>
    </row>
    <row r="346" spans="2:13" ht="15" customHeight="1" x14ac:dyDescent="0.2">
      <c r="B346" s="29"/>
      <c r="C346" s="200"/>
      <c r="D346" s="30"/>
      <c r="E346" s="30"/>
      <c r="F346" s="30"/>
      <c r="G346" s="30"/>
      <c r="H346" s="30"/>
      <c r="I346" s="25"/>
      <c r="J346" s="25"/>
      <c r="K346" s="41"/>
      <c r="L346" s="25"/>
      <c r="M346" s="41"/>
    </row>
    <row r="347" spans="2:13" ht="15" customHeight="1" x14ac:dyDescent="0.2">
      <c r="B347" s="29"/>
      <c r="C347" s="200"/>
      <c r="D347" s="30"/>
      <c r="E347" s="30"/>
      <c r="F347" s="30"/>
      <c r="G347" s="30"/>
      <c r="H347" s="30"/>
      <c r="I347" s="25"/>
      <c r="J347" s="25"/>
      <c r="K347" s="41"/>
      <c r="L347" s="25"/>
      <c r="M347" s="41"/>
    </row>
    <row r="348" spans="2:13" ht="15" customHeight="1" x14ac:dyDescent="0.2">
      <c r="B348" s="29"/>
      <c r="C348" s="200"/>
      <c r="D348" s="30"/>
      <c r="E348" s="30"/>
      <c r="F348" s="30"/>
      <c r="G348" s="30"/>
      <c r="H348" s="30"/>
      <c r="I348" s="25"/>
      <c r="J348" s="25"/>
      <c r="K348" s="41"/>
      <c r="L348" s="25"/>
      <c r="M348" s="41"/>
    </row>
    <row r="349" spans="2:13" ht="15" customHeight="1" x14ac:dyDescent="0.2">
      <c r="B349" s="29"/>
      <c r="C349" s="200"/>
      <c r="D349" s="30"/>
      <c r="E349" s="30"/>
      <c r="F349" s="30"/>
      <c r="G349" s="30"/>
      <c r="H349" s="30"/>
      <c r="I349" s="25"/>
      <c r="J349" s="25"/>
      <c r="K349" s="41"/>
      <c r="L349" s="25"/>
      <c r="M349" s="41"/>
    </row>
    <row r="350" spans="2:13" ht="15" customHeight="1" x14ac:dyDescent="0.2">
      <c r="B350" s="29"/>
      <c r="C350" s="200"/>
      <c r="D350" s="30"/>
      <c r="E350" s="30"/>
      <c r="F350" s="30"/>
      <c r="G350" s="30"/>
      <c r="H350" s="30"/>
      <c r="I350" s="25"/>
      <c r="J350" s="25"/>
      <c r="K350" s="41"/>
      <c r="L350" s="25"/>
      <c r="M350" s="41"/>
    </row>
    <row r="351" spans="2:13" ht="15" customHeight="1" x14ac:dyDescent="0.2">
      <c r="B351" s="29"/>
      <c r="C351" s="200"/>
      <c r="D351" s="30"/>
      <c r="E351" s="30"/>
      <c r="F351" s="30"/>
      <c r="G351" s="30"/>
      <c r="H351" s="30"/>
      <c r="I351" s="25"/>
      <c r="J351" s="25"/>
      <c r="K351" s="41"/>
      <c r="L351" s="25"/>
      <c r="M351" s="41"/>
    </row>
    <row r="352" spans="2:13" ht="15" customHeight="1" x14ac:dyDescent="0.2">
      <c r="B352" s="29"/>
      <c r="C352" s="200"/>
      <c r="D352" s="30"/>
      <c r="E352" s="30"/>
      <c r="F352" s="30"/>
      <c r="G352" s="30"/>
      <c r="H352" s="30"/>
      <c r="I352" s="25"/>
      <c r="J352" s="25"/>
      <c r="K352" s="41"/>
      <c r="L352" s="25"/>
      <c r="M352" s="41"/>
    </row>
    <row r="353" spans="2:13" ht="15" customHeight="1" x14ac:dyDescent="0.2">
      <c r="B353" s="29"/>
      <c r="C353" s="200"/>
      <c r="D353" s="30"/>
      <c r="E353" s="30"/>
      <c r="F353" s="30"/>
      <c r="G353" s="30"/>
      <c r="H353" s="30"/>
      <c r="I353" s="25"/>
      <c r="J353" s="25"/>
      <c r="K353" s="41"/>
      <c r="L353" s="25"/>
      <c r="M353" s="41"/>
    </row>
    <row r="354" spans="2:13" ht="15" customHeight="1" x14ac:dyDescent="0.2">
      <c r="B354" s="29"/>
      <c r="C354" s="200"/>
      <c r="D354" s="30"/>
      <c r="E354" s="30"/>
      <c r="F354" s="30"/>
      <c r="G354" s="30"/>
      <c r="H354" s="30"/>
      <c r="I354" s="25"/>
      <c r="J354" s="25"/>
      <c r="K354" s="41"/>
      <c r="L354" s="25"/>
      <c r="M354" s="41"/>
    </row>
    <row r="355" spans="2:13" ht="15" customHeight="1" x14ac:dyDescent="0.2">
      <c r="B355" s="29"/>
      <c r="C355" s="200"/>
      <c r="D355" s="30"/>
      <c r="E355" s="30"/>
      <c r="F355" s="30"/>
      <c r="G355" s="30"/>
      <c r="H355" s="30"/>
      <c r="I355" s="25"/>
      <c r="J355" s="25"/>
      <c r="K355" s="41"/>
      <c r="L355" s="25"/>
      <c r="M355" s="41"/>
    </row>
    <row r="356" spans="2:13" ht="15" customHeight="1" x14ac:dyDescent="0.2">
      <c r="B356" s="29"/>
      <c r="C356" s="200"/>
      <c r="D356" s="30"/>
      <c r="E356" s="30"/>
      <c r="F356" s="30"/>
      <c r="G356" s="30"/>
      <c r="H356" s="30"/>
      <c r="I356" s="25"/>
      <c r="J356" s="25"/>
      <c r="K356" s="41"/>
      <c r="L356" s="25"/>
      <c r="M356" s="41"/>
    </row>
    <row r="357" spans="2:13" ht="15" customHeight="1" x14ac:dyDescent="0.2">
      <c r="B357" s="29"/>
      <c r="C357" s="200"/>
      <c r="D357" s="30"/>
      <c r="E357" s="30"/>
      <c r="F357" s="30"/>
      <c r="G357" s="30"/>
      <c r="H357" s="30"/>
      <c r="I357" s="25"/>
      <c r="J357" s="25"/>
      <c r="K357" s="41"/>
      <c r="L357" s="25"/>
      <c r="M357" s="41"/>
    </row>
    <row r="358" spans="2:13" ht="15" customHeight="1" x14ac:dyDescent="0.2">
      <c r="B358" s="29"/>
      <c r="C358" s="200"/>
      <c r="D358" s="30"/>
      <c r="E358" s="30"/>
      <c r="F358" s="30"/>
      <c r="G358" s="30"/>
      <c r="H358" s="30"/>
      <c r="I358" s="25"/>
      <c r="J358" s="25"/>
      <c r="K358" s="41"/>
      <c r="L358" s="25"/>
      <c r="M358" s="41"/>
    </row>
    <row r="359" spans="2:13" ht="15" customHeight="1" x14ac:dyDescent="0.2">
      <c r="B359" s="29"/>
      <c r="C359" s="200"/>
      <c r="D359" s="30"/>
      <c r="E359" s="30"/>
      <c r="F359" s="30"/>
      <c r="G359" s="30"/>
      <c r="H359" s="30"/>
      <c r="I359" s="25"/>
      <c r="J359" s="25"/>
      <c r="K359" s="41"/>
      <c r="L359" s="25"/>
      <c r="M359" s="41"/>
    </row>
    <row r="360" spans="2:13" ht="15" customHeight="1" x14ac:dyDescent="0.2">
      <c r="B360" s="29"/>
      <c r="C360" s="200"/>
      <c r="D360" s="30"/>
      <c r="E360" s="30"/>
      <c r="F360" s="30"/>
      <c r="G360" s="30"/>
      <c r="H360" s="30"/>
      <c r="I360" s="25"/>
      <c r="J360" s="25"/>
      <c r="K360" s="41"/>
      <c r="L360" s="25"/>
      <c r="M360" s="41"/>
    </row>
    <row r="361" spans="2:13" ht="15" customHeight="1" x14ac:dyDescent="0.2">
      <c r="B361" s="29"/>
      <c r="C361" s="200"/>
      <c r="D361" s="30"/>
      <c r="E361" s="30"/>
      <c r="F361" s="30"/>
      <c r="G361" s="30"/>
      <c r="H361" s="30"/>
      <c r="I361" s="25"/>
      <c r="J361" s="25"/>
      <c r="K361" s="41"/>
      <c r="L361" s="25"/>
      <c r="M361" s="41"/>
    </row>
    <row r="362" spans="2:13" ht="15" customHeight="1" x14ac:dyDescent="0.2">
      <c r="B362" s="29"/>
      <c r="C362" s="200"/>
      <c r="D362" s="30"/>
      <c r="E362" s="30"/>
      <c r="F362" s="30"/>
      <c r="G362" s="30"/>
      <c r="H362" s="30"/>
      <c r="I362" s="25"/>
      <c r="J362" s="25"/>
      <c r="K362" s="41"/>
      <c r="L362" s="25"/>
      <c r="M362" s="41"/>
    </row>
    <row r="363" spans="2:13" ht="15" customHeight="1" x14ac:dyDescent="0.2">
      <c r="B363" s="29"/>
      <c r="C363" s="200"/>
      <c r="D363" s="30"/>
      <c r="E363" s="30"/>
      <c r="F363" s="30"/>
      <c r="G363" s="30"/>
      <c r="H363" s="30"/>
      <c r="I363" s="25"/>
      <c r="J363" s="25"/>
      <c r="K363" s="41"/>
      <c r="L363" s="25"/>
      <c r="M363" s="41"/>
    </row>
    <row r="364" spans="2:13" ht="15" customHeight="1" x14ac:dyDescent="0.2">
      <c r="B364" s="29"/>
      <c r="C364" s="200"/>
      <c r="D364" s="30"/>
      <c r="E364" s="30"/>
      <c r="F364" s="30"/>
      <c r="G364" s="30"/>
      <c r="H364" s="30"/>
      <c r="I364" s="25"/>
      <c r="J364" s="25"/>
      <c r="K364" s="41"/>
      <c r="L364" s="25"/>
      <c r="M364" s="41"/>
    </row>
    <row r="365" spans="2:13" ht="15" customHeight="1" x14ac:dyDescent="0.2">
      <c r="B365" s="29"/>
      <c r="C365" s="200"/>
      <c r="D365" s="30"/>
      <c r="E365" s="30"/>
      <c r="F365" s="30"/>
      <c r="G365" s="30"/>
      <c r="H365" s="30"/>
      <c r="I365" s="25"/>
      <c r="J365" s="25"/>
      <c r="K365" s="41"/>
      <c r="L365" s="25"/>
      <c r="M365" s="41"/>
    </row>
    <row r="366" spans="2:13" ht="15" customHeight="1" x14ac:dyDescent="0.2">
      <c r="B366" s="29"/>
      <c r="C366" s="200"/>
      <c r="D366" s="30"/>
      <c r="E366" s="30"/>
      <c r="F366" s="30"/>
      <c r="G366" s="30"/>
      <c r="H366" s="30"/>
      <c r="I366" s="25"/>
      <c r="J366" s="25"/>
      <c r="K366" s="41"/>
      <c r="L366" s="25"/>
      <c r="M366" s="41"/>
    </row>
    <row r="367" spans="2:13" ht="15" customHeight="1" x14ac:dyDescent="0.2">
      <c r="B367" s="29"/>
      <c r="C367" s="200"/>
      <c r="D367" s="30"/>
      <c r="E367" s="30"/>
      <c r="F367" s="30"/>
      <c r="G367" s="30"/>
      <c r="H367" s="30"/>
      <c r="I367" s="25"/>
      <c r="J367" s="25"/>
      <c r="K367" s="41"/>
      <c r="L367" s="25"/>
      <c r="M367" s="41"/>
    </row>
    <row r="368" spans="2:13" ht="15" customHeight="1" x14ac:dyDescent="0.2">
      <c r="B368" s="29"/>
      <c r="C368" s="200"/>
      <c r="D368" s="30"/>
      <c r="E368" s="30"/>
      <c r="F368" s="30"/>
      <c r="G368" s="30"/>
      <c r="H368" s="30"/>
      <c r="I368" s="25"/>
      <c r="J368" s="25"/>
      <c r="K368" s="41"/>
      <c r="L368" s="25"/>
      <c r="M368" s="41"/>
    </row>
    <row r="369" spans="2:13" ht="15" customHeight="1" x14ac:dyDescent="0.2">
      <c r="B369" s="29"/>
      <c r="C369" s="200"/>
      <c r="D369" s="30"/>
      <c r="E369" s="30"/>
      <c r="F369" s="30"/>
      <c r="G369" s="30"/>
      <c r="H369" s="30"/>
      <c r="I369" s="25"/>
      <c r="J369" s="25"/>
      <c r="K369" s="41"/>
      <c r="L369" s="25"/>
      <c r="M369" s="41"/>
    </row>
    <row r="370" spans="2:13" ht="15" customHeight="1" x14ac:dyDescent="0.2">
      <c r="B370" s="29"/>
      <c r="C370" s="200"/>
      <c r="D370" s="30"/>
      <c r="E370" s="30"/>
      <c r="F370" s="30"/>
      <c r="G370" s="30"/>
      <c r="H370" s="30"/>
      <c r="I370" s="25"/>
      <c r="J370" s="25"/>
      <c r="K370" s="41"/>
      <c r="L370" s="25"/>
      <c r="M370" s="41"/>
    </row>
    <row r="371" spans="2:13" ht="15" customHeight="1" x14ac:dyDescent="0.2">
      <c r="B371" s="29"/>
      <c r="C371" s="200"/>
      <c r="D371" s="30"/>
      <c r="E371" s="30"/>
      <c r="F371" s="30"/>
      <c r="G371" s="30"/>
      <c r="H371" s="30"/>
      <c r="I371" s="25"/>
      <c r="J371" s="25"/>
      <c r="K371" s="41"/>
      <c r="L371" s="25"/>
      <c r="M371" s="41"/>
    </row>
    <row r="372" spans="2:13" ht="15" customHeight="1" x14ac:dyDescent="0.2">
      <c r="B372" s="29"/>
      <c r="C372" s="200"/>
      <c r="D372" s="30"/>
      <c r="E372" s="30"/>
      <c r="F372" s="30"/>
      <c r="G372" s="30"/>
      <c r="H372" s="30"/>
      <c r="I372" s="25"/>
      <c r="J372" s="25"/>
      <c r="K372" s="41"/>
      <c r="L372" s="25"/>
      <c r="M372" s="41"/>
    </row>
    <row r="373" spans="2:13" ht="15" customHeight="1" x14ac:dyDescent="0.2">
      <c r="B373" s="29"/>
      <c r="C373" s="200"/>
      <c r="D373" s="30"/>
      <c r="E373" s="30"/>
      <c r="F373" s="30"/>
      <c r="G373" s="30"/>
      <c r="H373" s="30"/>
      <c r="I373" s="25"/>
      <c r="J373" s="25"/>
      <c r="K373" s="41"/>
      <c r="L373" s="25"/>
      <c r="M373" s="41"/>
    </row>
    <row r="374" spans="2:13" ht="15" customHeight="1" x14ac:dyDescent="0.2">
      <c r="B374" s="29"/>
      <c r="C374" s="200"/>
      <c r="D374" s="30"/>
      <c r="E374" s="30"/>
      <c r="F374" s="30"/>
      <c r="G374" s="30"/>
      <c r="H374" s="30"/>
      <c r="I374" s="25"/>
      <c r="J374" s="25"/>
      <c r="K374" s="41"/>
      <c r="L374" s="25"/>
      <c r="M374" s="41"/>
    </row>
    <row r="375" spans="2:13" ht="15" customHeight="1" x14ac:dyDescent="0.2">
      <c r="B375" s="29"/>
      <c r="C375" s="200"/>
      <c r="D375" s="30"/>
      <c r="E375" s="30"/>
      <c r="F375" s="30"/>
      <c r="G375" s="30"/>
      <c r="H375" s="30"/>
      <c r="I375" s="25"/>
      <c r="J375" s="25"/>
      <c r="K375" s="41"/>
      <c r="L375" s="25"/>
      <c r="M375" s="41"/>
    </row>
    <row r="376" spans="2:13" ht="15" customHeight="1" x14ac:dyDescent="0.2">
      <c r="B376" s="29"/>
      <c r="C376" s="200"/>
      <c r="D376" s="30"/>
      <c r="E376" s="30"/>
      <c r="F376" s="30"/>
      <c r="G376" s="30"/>
      <c r="H376" s="30"/>
      <c r="I376" s="25"/>
      <c r="J376" s="25"/>
      <c r="K376" s="41"/>
      <c r="L376" s="25"/>
      <c r="M376" s="41"/>
    </row>
    <row r="377" spans="2:13" ht="15" customHeight="1" x14ac:dyDescent="0.2">
      <c r="B377" s="29"/>
      <c r="C377" s="200"/>
      <c r="D377" s="30"/>
      <c r="E377" s="30"/>
      <c r="F377" s="30"/>
      <c r="G377" s="30"/>
      <c r="H377" s="30"/>
      <c r="I377" s="25"/>
      <c r="J377" s="25"/>
      <c r="K377" s="41"/>
      <c r="L377" s="25"/>
      <c r="M377" s="41"/>
    </row>
    <row r="378" spans="2:13" ht="15" customHeight="1" x14ac:dyDescent="0.2">
      <c r="B378" s="29"/>
      <c r="C378" s="200"/>
      <c r="D378" s="30"/>
      <c r="E378" s="30"/>
      <c r="F378" s="30"/>
      <c r="G378" s="30"/>
      <c r="H378" s="30"/>
      <c r="I378" s="25"/>
      <c r="J378" s="25"/>
      <c r="K378" s="41"/>
      <c r="L378" s="25"/>
      <c r="M378" s="41"/>
    </row>
    <row r="379" spans="2:13" ht="15" customHeight="1" x14ac:dyDescent="0.2">
      <c r="B379" s="29"/>
      <c r="C379" s="200"/>
      <c r="D379" s="30"/>
      <c r="E379" s="30"/>
      <c r="F379" s="30"/>
      <c r="G379" s="30"/>
      <c r="H379" s="30"/>
      <c r="I379" s="25"/>
      <c r="J379" s="25"/>
      <c r="K379" s="41"/>
      <c r="L379" s="25"/>
      <c r="M379" s="41"/>
    </row>
    <row r="380" spans="2:13" ht="15" customHeight="1" x14ac:dyDescent="0.2">
      <c r="B380" s="29"/>
      <c r="C380" s="200"/>
      <c r="D380" s="30"/>
      <c r="E380" s="30"/>
      <c r="F380" s="30"/>
      <c r="G380" s="30"/>
      <c r="H380" s="30"/>
      <c r="I380" s="25"/>
      <c r="J380" s="25"/>
      <c r="K380" s="41"/>
      <c r="L380" s="25"/>
      <c r="M380" s="41"/>
    </row>
    <row r="381" spans="2:13" ht="15" customHeight="1" x14ac:dyDescent="0.2">
      <c r="B381" s="29"/>
      <c r="C381" s="200"/>
      <c r="D381" s="30"/>
      <c r="E381" s="30"/>
      <c r="F381" s="30"/>
      <c r="G381" s="30"/>
      <c r="H381" s="30"/>
      <c r="I381" s="25"/>
      <c r="J381" s="25"/>
      <c r="K381" s="41"/>
      <c r="L381" s="25"/>
      <c r="M381" s="41"/>
    </row>
    <row r="382" spans="2:13" ht="15" customHeight="1" x14ac:dyDescent="0.2">
      <c r="B382" s="29"/>
      <c r="C382" s="200"/>
      <c r="D382" s="30"/>
      <c r="E382" s="30"/>
      <c r="F382" s="30"/>
      <c r="G382" s="30"/>
      <c r="H382" s="30"/>
      <c r="I382" s="25"/>
      <c r="J382" s="25"/>
      <c r="K382" s="41"/>
      <c r="L382" s="25"/>
      <c r="M382" s="41"/>
    </row>
    <row r="383" spans="2:13" ht="15" customHeight="1" x14ac:dyDescent="0.2">
      <c r="B383" s="29"/>
      <c r="C383" s="200"/>
      <c r="D383" s="30"/>
      <c r="E383" s="30"/>
      <c r="F383" s="30"/>
      <c r="G383" s="30"/>
      <c r="H383" s="30"/>
      <c r="I383" s="25"/>
      <c r="J383" s="25"/>
      <c r="K383" s="41"/>
      <c r="L383" s="25"/>
      <c r="M383" s="41"/>
    </row>
    <row r="384" spans="2:13" ht="15" customHeight="1" x14ac:dyDescent="0.2">
      <c r="B384" s="29"/>
      <c r="C384" s="200"/>
      <c r="D384" s="30"/>
      <c r="E384" s="30"/>
      <c r="F384" s="30"/>
      <c r="G384" s="30"/>
      <c r="H384" s="30"/>
      <c r="I384" s="25"/>
      <c r="J384" s="25"/>
      <c r="K384" s="41"/>
      <c r="L384" s="25"/>
      <c r="M384" s="41"/>
    </row>
    <row r="385" spans="2:13" ht="15" customHeight="1" x14ac:dyDescent="0.2">
      <c r="B385" s="29"/>
      <c r="C385" s="200"/>
      <c r="D385" s="30"/>
      <c r="E385" s="30"/>
      <c r="F385" s="30"/>
      <c r="G385" s="30"/>
      <c r="H385" s="30"/>
      <c r="I385" s="25"/>
      <c r="J385" s="25"/>
      <c r="K385" s="41"/>
      <c r="L385" s="25"/>
      <c r="M385" s="41"/>
    </row>
    <row r="386" spans="2:13" ht="15" customHeight="1" x14ac:dyDescent="0.2">
      <c r="B386" s="29"/>
      <c r="C386" s="200"/>
      <c r="D386" s="30"/>
      <c r="E386" s="30"/>
      <c r="F386" s="30"/>
      <c r="G386" s="30"/>
      <c r="H386" s="30"/>
      <c r="I386" s="25"/>
      <c r="J386" s="25"/>
      <c r="K386" s="41"/>
      <c r="L386" s="25"/>
      <c r="M386" s="41"/>
    </row>
    <row r="387" spans="2:13" ht="15" customHeight="1" x14ac:dyDescent="0.2">
      <c r="B387" s="29"/>
      <c r="C387" s="200"/>
      <c r="D387" s="30"/>
      <c r="E387" s="30"/>
      <c r="F387" s="30"/>
      <c r="G387" s="30"/>
      <c r="H387" s="30"/>
      <c r="I387" s="25"/>
      <c r="J387" s="25"/>
      <c r="K387" s="41"/>
      <c r="L387" s="25"/>
      <c r="M387" s="41"/>
    </row>
    <row r="388" spans="2:13" ht="15" customHeight="1" x14ac:dyDescent="0.2">
      <c r="B388" s="29"/>
      <c r="C388" s="200"/>
      <c r="D388" s="30"/>
      <c r="E388" s="30"/>
      <c r="F388" s="30"/>
      <c r="G388" s="30"/>
      <c r="H388" s="30"/>
      <c r="I388" s="25"/>
      <c r="J388" s="25"/>
      <c r="K388" s="41"/>
      <c r="L388" s="25"/>
      <c r="M388" s="41"/>
    </row>
    <row r="389" spans="2:13" ht="15" customHeight="1" x14ac:dyDescent="0.2">
      <c r="B389" s="29"/>
      <c r="C389" s="200"/>
      <c r="D389" s="30"/>
      <c r="E389" s="30"/>
      <c r="F389" s="30"/>
      <c r="G389" s="30"/>
      <c r="H389" s="30"/>
      <c r="I389" s="25"/>
      <c r="J389" s="25"/>
      <c r="K389" s="41"/>
      <c r="L389" s="25"/>
      <c r="M389" s="41"/>
    </row>
    <row r="390" spans="2:13" ht="15" customHeight="1" x14ac:dyDescent="0.2">
      <c r="B390" s="29"/>
      <c r="C390" s="200"/>
      <c r="D390" s="30"/>
      <c r="E390" s="30"/>
      <c r="F390" s="30"/>
      <c r="G390" s="30"/>
      <c r="H390" s="30"/>
      <c r="I390" s="25"/>
      <c r="J390" s="25"/>
      <c r="K390" s="41"/>
      <c r="L390" s="25"/>
      <c r="M390" s="41"/>
    </row>
    <row r="391" spans="2:13" ht="15" customHeight="1" x14ac:dyDescent="0.2">
      <c r="B391" s="29"/>
      <c r="C391" s="200"/>
      <c r="D391" s="30"/>
      <c r="E391" s="30"/>
      <c r="F391" s="30"/>
      <c r="G391" s="30"/>
      <c r="H391" s="30"/>
      <c r="I391" s="25"/>
      <c r="J391" s="25"/>
      <c r="K391" s="41"/>
      <c r="L391" s="25"/>
      <c r="M391" s="41"/>
    </row>
    <row r="392" spans="2:13" ht="15" customHeight="1" x14ac:dyDescent="0.2">
      <c r="B392" s="29"/>
      <c r="C392" s="200"/>
      <c r="D392" s="30"/>
      <c r="E392" s="30"/>
      <c r="F392" s="30"/>
      <c r="G392" s="30"/>
      <c r="H392" s="30"/>
      <c r="I392" s="25"/>
      <c r="J392" s="25"/>
      <c r="K392" s="41"/>
      <c r="L392" s="25"/>
      <c r="M392" s="41"/>
    </row>
    <row r="393" spans="2:13" ht="15" customHeight="1" x14ac:dyDescent="0.2">
      <c r="B393" s="29"/>
      <c r="C393" s="200"/>
      <c r="D393" s="30"/>
      <c r="E393" s="30"/>
      <c r="F393" s="30"/>
      <c r="G393" s="30"/>
      <c r="H393" s="30"/>
      <c r="I393" s="25"/>
      <c r="J393" s="25"/>
      <c r="K393" s="41"/>
      <c r="L393" s="25"/>
      <c r="M393" s="41"/>
    </row>
    <row r="394" spans="2:13" ht="15" customHeight="1" x14ac:dyDescent="0.2">
      <c r="B394" s="29"/>
      <c r="C394" s="200"/>
      <c r="D394" s="30"/>
      <c r="E394" s="30"/>
      <c r="F394" s="30"/>
      <c r="G394" s="30"/>
      <c r="H394" s="30"/>
      <c r="I394" s="25"/>
      <c r="J394" s="25"/>
      <c r="K394" s="41"/>
      <c r="L394" s="25"/>
      <c r="M394" s="41"/>
    </row>
    <row r="395" spans="2:13" ht="15" customHeight="1" x14ac:dyDescent="0.2">
      <c r="B395" s="29"/>
      <c r="C395" s="200"/>
      <c r="D395" s="30"/>
      <c r="E395" s="30"/>
      <c r="F395" s="30"/>
      <c r="G395" s="30"/>
      <c r="H395" s="30"/>
      <c r="I395" s="25"/>
      <c r="J395" s="25"/>
      <c r="K395" s="41"/>
      <c r="L395" s="25"/>
      <c r="M395" s="41"/>
    </row>
    <row r="396" spans="2:13" ht="15" customHeight="1" x14ac:dyDescent="0.2">
      <c r="B396" s="29"/>
      <c r="C396" s="200"/>
      <c r="D396" s="30"/>
      <c r="E396" s="30"/>
      <c r="F396" s="30"/>
      <c r="G396" s="30"/>
      <c r="H396" s="30"/>
      <c r="I396" s="25"/>
      <c r="J396" s="25"/>
      <c r="K396" s="41"/>
      <c r="L396" s="25"/>
      <c r="M396" s="41"/>
    </row>
    <row r="397" spans="2:13" ht="15" customHeight="1" x14ac:dyDescent="0.2">
      <c r="B397" s="29"/>
      <c r="C397" s="200"/>
      <c r="D397" s="30"/>
      <c r="E397" s="30"/>
      <c r="F397" s="30"/>
      <c r="G397" s="30"/>
      <c r="H397" s="30"/>
      <c r="I397" s="25"/>
      <c r="J397" s="25"/>
      <c r="K397" s="41"/>
      <c r="L397" s="25"/>
      <c r="M397" s="41"/>
    </row>
    <row r="398" spans="2:13" ht="15" customHeight="1" x14ac:dyDescent="0.2">
      <c r="B398" s="29"/>
      <c r="C398" s="200"/>
      <c r="D398" s="30"/>
      <c r="E398" s="30"/>
      <c r="F398" s="30"/>
      <c r="G398" s="30"/>
      <c r="H398" s="30"/>
      <c r="I398" s="25"/>
      <c r="J398" s="25"/>
      <c r="K398" s="41"/>
      <c r="L398" s="25"/>
      <c r="M398" s="41"/>
    </row>
    <row r="399" spans="2:13" ht="15" customHeight="1" x14ac:dyDescent="0.2">
      <c r="B399" s="29"/>
      <c r="C399" s="200"/>
      <c r="D399" s="30"/>
      <c r="E399" s="30"/>
      <c r="F399" s="30"/>
      <c r="G399" s="30"/>
      <c r="H399" s="30"/>
      <c r="I399" s="25"/>
      <c r="J399" s="25"/>
      <c r="K399" s="41"/>
      <c r="L399" s="25"/>
      <c r="M399" s="41"/>
    </row>
    <row r="400" spans="2:13" ht="15" customHeight="1" x14ac:dyDescent="0.2">
      <c r="B400" s="29"/>
      <c r="C400" s="200"/>
      <c r="D400" s="30"/>
      <c r="E400" s="30"/>
      <c r="F400" s="30"/>
      <c r="G400" s="30"/>
      <c r="H400" s="30"/>
      <c r="I400" s="25"/>
      <c r="J400" s="25"/>
      <c r="K400" s="41"/>
      <c r="L400" s="25"/>
      <c r="M400" s="41"/>
    </row>
    <row r="401" spans="2:13" ht="15" customHeight="1" x14ac:dyDescent="0.2">
      <c r="B401" s="29"/>
      <c r="C401" s="200"/>
      <c r="D401" s="30"/>
      <c r="E401" s="30"/>
      <c r="F401" s="30"/>
      <c r="G401" s="30"/>
      <c r="H401" s="30"/>
      <c r="I401" s="25"/>
      <c r="J401" s="25"/>
      <c r="K401" s="41"/>
      <c r="L401" s="25"/>
      <c r="M401" s="41"/>
    </row>
    <row r="402" spans="2:13" ht="15" customHeight="1" x14ac:dyDescent="0.2">
      <c r="B402" s="29"/>
      <c r="C402" s="200"/>
      <c r="D402" s="30"/>
      <c r="E402" s="30"/>
      <c r="F402" s="30"/>
      <c r="G402" s="30"/>
      <c r="H402" s="30"/>
      <c r="I402" s="25"/>
      <c r="J402" s="25"/>
      <c r="K402" s="41"/>
      <c r="L402" s="25"/>
      <c r="M402" s="41"/>
    </row>
    <row r="403" spans="2:13" ht="15" customHeight="1" x14ac:dyDescent="0.2">
      <c r="B403" s="29"/>
      <c r="C403" s="200"/>
      <c r="D403" s="30"/>
      <c r="E403" s="30"/>
      <c r="F403" s="30"/>
      <c r="G403" s="30"/>
      <c r="H403" s="30"/>
      <c r="I403" s="25"/>
      <c r="J403" s="25"/>
      <c r="K403" s="41"/>
      <c r="L403" s="25"/>
      <c r="M403" s="41"/>
    </row>
    <row r="404" spans="2:13" ht="15" customHeight="1" x14ac:dyDescent="0.2">
      <c r="B404" s="29"/>
      <c r="C404" s="200"/>
      <c r="D404" s="30"/>
      <c r="E404" s="30"/>
      <c r="F404" s="30"/>
      <c r="G404" s="30"/>
      <c r="H404" s="30"/>
      <c r="I404" s="25"/>
      <c r="J404" s="25"/>
      <c r="K404" s="41"/>
      <c r="L404" s="25"/>
      <c r="M404" s="41"/>
    </row>
    <row r="405" spans="2:13" ht="15" customHeight="1" x14ac:dyDescent="0.2">
      <c r="B405" s="29"/>
      <c r="C405" s="200"/>
      <c r="D405" s="30"/>
      <c r="E405" s="30"/>
      <c r="F405" s="30"/>
      <c r="G405" s="30"/>
      <c r="H405" s="30"/>
      <c r="I405" s="25"/>
      <c r="J405" s="25"/>
      <c r="K405" s="41"/>
      <c r="L405" s="25"/>
      <c r="M405" s="41"/>
    </row>
    <row r="406" spans="2:13" ht="15" customHeight="1" x14ac:dyDescent="0.2">
      <c r="B406" s="29"/>
      <c r="C406" s="200"/>
      <c r="D406" s="30"/>
      <c r="E406" s="30"/>
      <c r="F406" s="30"/>
      <c r="G406" s="30"/>
      <c r="H406" s="30"/>
      <c r="I406" s="25"/>
      <c r="J406" s="25"/>
      <c r="K406" s="41"/>
      <c r="L406" s="25"/>
      <c r="M406" s="41"/>
    </row>
    <row r="407" spans="2:13" ht="15" customHeight="1" x14ac:dyDescent="0.2">
      <c r="B407" s="29"/>
      <c r="C407" s="200"/>
      <c r="D407" s="30"/>
      <c r="E407" s="30"/>
      <c r="F407" s="30"/>
      <c r="G407" s="30"/>
      <c r="H407" s="30"/>
      <c r="I407" s="25"/>
      <c r="J407" s="25"/>
      <c r="K407" s="41"/>
      <c r="L407" s="25"/>
      <c r="M407" s="41"/>
    </row>
    <row r="408" spans="2:13" ht="15" customHeight="1" x14ac:dyDescent="0.2">
      <c r="B408" s="29"/>
      <c r="C408" s="200"/>
      <c r="D408" s="30"/>
      <c r="E408" s="30"/>
      <c r="F408" s="30"/>
      <c r="G408" s="30"/>
      <c r="H408" s="30"/>
      <c r="I408" s="25"/>
      <c r="J408" s="25"/>
      <c r="K408" s="41"/>
      <c r="L408" s="25"/>
      <c r="M408" s="41"/>
    </row>
    <row r="409" spans="2:13" ht="15" customHeight="1" x14ac:dyDescent="0.2">
      <c r="B409" s="29"/>
      <c r="C409" s="200"/>
      <c r="D409" s="30"/>
      <c r="E409" s="30"/>
      <c r="F409" s="30"/>
      <c r="G409" s="30"/>
      <c r="H409" s="30"/>
      <c r="I409" s="25"/>
      <c r="J409" s="25"/>
      <c r="K409" s="41"/>
      <c r="L409" s="25"/>
      <c r="M409" s="41"/>
    </row>
    <row r="410" spans="2:13" ht="15" customHeight="1" x14ac:dyDescent="0.2">
      <c r="B410" s="29"/>
      <c r="C410" s="200"/>
      <c r="D410" s="30"/>
      <c r="E410" s="30"/>
      <c r="F410" s="30"/>
      <c r="G410" s="30"/>
      <c r="H410" s="30"/>
      <c r="I410" s="25"/>
      <c r="J410" s="25"/>
      <c r="K410" s="41"/>
      <c r="L410" s="25"/>
      <c r="M410" s="41"/>
    </row>
    <row r="411" spans="2:13" ht="15" customHeight="1" x14ac:dyDescent="0.2">
      <c r="B411" s="29"/>
      <c r="C411" s="200"/>
      <c r="D411" s="30"/>
      <c r="E411" s="30"/>
      <c r="F411" s="30"/>
      <c r="G411" s="30"/>
      <c r="H411" s="30"/>
      <c r="I411" s="25"/>
      <c r="J411" s="25"/>
      <c r="K411" s="41"/>
      <c r="L411" s="25"/>
      <c r="M411" s="41"/>
    </row>
    <row r="412" spans="2:13" ht="15" customHeight="1" x14ac:dyDescent="0.2">
      <c r="B412" s="29"/>
      <c r="C412" s="200"/>
      <c r="D412" s="30"/>
      <c r="E412" s="30"/>
      <c r="F412" s="30"/>
      <c r="G412" s="30"/>
      <c r="H412" s="30"/>
      <c r="I412" s="25"/>
      <c r="J412" s="25"/>
      <c r="K412" s="41"/>
      <c r="L412" s="25"/>
      <c r="M412" s="41"/>
    </row>
    <row r="413" spans="2:13" ht="15" customHeight="1" x14ac:dyDescent="0.2">
      <c r="B413" s="29"/>
      <c r="C413" s="200"/>
      <c r="D413" s="30"/>
      <c r="E413" s="30"/>
      <c r="F413" s="30"/>
      <c r="G413" s="30"/>
      <c r="H413" s="30"/>
      <c r="I413" s="25"/>
      <c r="J413" s="25"/>
      <c r="K413" s="41"/>
      <c r="L413" s="25"/>
      <c r="M413" s="41"/>
    </row>
    <row r="414" spans="2:13" ht="15" customHeight="1" x14ac:dyDescent="0.2">
      <c r="B414" s="29"/>
      <c r="C414" s="200"/>
      <c r="D414" s="30"/>
      <c r="E414" s="30"/>
      <c r="F414" s="30"/>
      <c r="G414" s="30"/>
      <c r="H414" s="30"/>
      <c r="I414" s="25"/>
      <c r="J414" s="25"/>
      <c r="K414" s="41"/>
      <c r="L414" s="25"/>
      <c r="M414" s="41"/>
    </row>
    <row r="415" spans="2:13" ht="15" customHeight="1" x14ac:dyDescent="0.2">
      <c r="B415" s="29"/>
      <c r="C415" s="200"/>
      <c r="D415" s="30"/>
      <c r="E415" s="30"/>
      <c r="F415" s="30"/>
      <c r="G415" s="30"/>
      <c r="H415" s="30"/>
      <c r="I415" s="25"/>
      <c r="J415" s="25"/>
      <c r="K415" s="41"/>
      <c r="L415" s="25"/>
      <c r="M415" s="41"/>
    </row>
    <row r="416" spans="2:13" ht="15" customHeight="1" x14ac:dyDescent="0.2">
      <c r="B416" s="29"/>
      <c r="C416" s="200"/>
      <c r="D416" s="30"/>
      <c r="E416" s="30"/>
      <c r="F416" s="30"/>
      <c r="G416" s="30"/>
      <c r="H416" s="30"/>
      <c r="I416" s="25"/>
      <c r="J416" s="25"/>
      <c r="K416" s="41"/>
      <c r="L416" s="25"/>
      <c r="M416" s="41"/>
    </row>
    <row r="417" spans="2:13" ht="15" customHeight="1" x14ac:dyDescent="0.2">
      <c r="B417" s="29"/>
      <c r="C417" s="200"/>
      <c r="D417" s="30"/>
      <c r="E417" s="30"/>
      <c r="F417" s="30"/>
      <c r="G417" s="30"/>
      <c r="H417" s="30"/>
      <c r="I417" s="25"/>
      <c r="J417" s="25"/>
      <c r="K417" s="41"/>
      <c r="L417" s="25"/>
      <c r="M417" s="41"/>
    </row>
    <row r="418" spans="2:13" ht="15" customHeight="1" x14ac:dyDescent="0.2">
      <c r="B418" s="29"/>
      <c r="C418" s="200"/>
      <c r="D418" s="30"/>
      <c r="E418" s="30"/>
      <c r="F418" s="30"/>
      <c r="G418" s="30"/>
      <c r="H418" s="30"/>
      <c r="I418" s="25"/>
      <c r="J418" s="25"/>
      <c r="K418" s="41"/>
      <c r="L418" s="25"/>
      <c r="M418" s="41"/>
    </row>
    <row r="419" spans="2:13" ht="15" customHeight="1" x14ac:dyDescent="0.2">
      <c r="B419" s="29"/>
      <c r="C419" s="200"/>
      <c r="D419" s="30"/>
      <c r="E419" s="30"/>
      <c r="F419" s="30"/>
      <c r="G419" s="30"/>
      <c r="H419" s="30"/>
      <c r="I419" s="25"/>
      <c r="J419" s="25"/>
      <c r="K419" s="41"/>
      <c r="L419" s="25"/>
      <c r="M419" s="41"/>
    </row>
    <row r="420" spans="2:13" ht="15" customHeight="1" x14ac:dyDescent="0.2">
      <c r="B420" s="29"/>
      <c r="C420" s="200"/>
      <c r="D420" s="30"/>
      <c r="E420" s="30"/>
      <c r="F420" s="30"/>
      <c r="G420" s="30"/>
      <c r="H420" s="30"/>
      <c r="I420" s="25"/>
      <c r="J420" s="25"/>
      <c r="K420" s="41"/>
      <c r="L420" s="25"/>
      <c r="M420" s="41"/>
    </row>
    <row r="421" spans="2:13" ht="15" customHeight="1" x14ac:dyDescent="0.2">
      <c r="B421" s="29"/>
      <c r="C421" s="200"/>
      <c r="D421" s="30"/>
      <c r="E421" s="30"/>
      <c r="F421" s="30"/>
      <c r="G421" s="30"/>
      <c r="H421" s="30"/>
      <c r="I421" s="25"/>
      <c r="J421" s="25"/>
      <c r="K421" s="41"/>
      <c r="L421" s="25"/>
      <c r="M421" s="41"/>
    </row>
    <row r="422" spans="2:13" ht="15" customHeight="1" x14ac:dyDescent="0.2">
      <c r="B422" s="29"/>
      <c r="C422" s="200"/>
      <c r="D422" s="30"/>
      <c r="E422" s="30"/>
      <c r="F422" s="30"/>
      <c r="G422" s="30"/>
      <c r="H422" s="30"/>
      <c r="I422" s="25"/>
      <c r="J422" s="25"/>
      <c r="K422" s="41"/>
      <c r="L422" s="25"/>
      <c r="M422" s="41"/>
    </row>
    <row r="423" spans="2:13" ht="15" customHeight="1" x14ac:dyDescent="0.2">
      <c r="B423" s="29"/>
      <c r="C423" s="200"/>
      <c r="D423" s="30"/>
      <c r="E423" s="30"/>
      <c r="F423" s="30"/>
      <c r="G423" s="30"/>
      <c r="H423" s="30"/>
      <c r="I423" s="25"/>
      <c r="J423" s="25"/>
      <c r="K423" s="41"/>
      <c r="L423" s="25"/>
      <c r="M423" s="41"/>
    </row>
    <row r="424" spans="2:13" ht="15" customHeight="1" x14ac:dyDescent="0.2">
      <c r="B424" s="29"/>
      <c r="C424" s="200"/>
      <c r="D424" s="30"/>
      <c r="E424" s="30"/>
      <c r="F424" s="30"/>
      <c r="G424" s="30"/>
      <c r="H424" s="30"/>
      <c r="I424" s="25"/>
      <c r="J424" s="25"/>
      <c r="K424" s="41"/>
      <c r="L424" s="25"/>
      <c r="M424" s="41"/>
    </row>
    <row r="425" spans="2:13" ht="15" customHeight="1" x14ac:dyDescent="0.2">
      <c r="B425" s="29"/>
      <c r="C425" s="200"/>
      <c r="D425" s="30"/>
      <c r="E425" s="30"/>
      <c r="F425" s="30"/>
      <c r="G425" s="30"/>
      <c r="H425" s="30"/>
      <c r="I425" s="25"/>
      <c r="J425" s="25"/>
      <c r="K425" s="41"/>
      <c r="L425" s="25"/>
      <c r="M425" s="41"/>
    </row>
    <row r="426" spans="2:13" ht="15" customHeight="1" x14ac:dyDescent="0.2">
      <c r="B426" s="29"/>
      <c r="C426" s="200"/>
      <c r="D426" s="30"/>
      <c r="E426" s="30"/>
      <c r="F426" s="30"/>
      <c r="G426" s="30"/>
      <c r="H426" s="30"/>
      <c r="I426" s="25"/>
      <c r="J426" s="25"/>
      <c r="K426" s="41"/>
      <c r="L426" s="25"/>
      <c r="M426" s="41"/>
    </row>
    <row r="427" spans="2:13" ht="15" customHeight="1" x14ac:dyDescent="0.2">
      <c r="B427" s="29"/>
      <c r="C427" s="200"/>
      <c r="D427" s="30"/>
      <c r="E427" s="30"/>
      <c r="F427" s="30"/>
      <c r="G427" s="30"/>
      <c r="H427" s="30"/>
      <c r="I427" s="25"/>
      <c r="J427" s="25"/>
      <c r="K427" s="41"/>
      <c r="L427" s="25"/>
      <c r="M427" s="41"/>
    </row>
    <row r="428" spans="2:13" ht="15" customHeight="1" x14ac:dyDescent="0.2">
      <c r="B428" s="29"/>
      <c r="C428" s="200"/>
      <c r="D428" s="30"/>
      <c r="E428" s="30"/>
      <c r="F428" s="30"/>
      <c r="G428" s="30"/>
      <c r="H428" s="30"/>
      <c r="I428" s="25"/>
      <c r="J428" s="25"/>
      <c r="K428" s="41"/>
      <c r="L428" s="25"/>
      <c r="M428" s="41"/>
    </row>
    <row r="429" spans="2:13" ht="15" customHeight="1" x14ac:dyDescent="0.2">
      <c r="B429" s="29"/>
      <c r="C429" s="200"/>
      <c r="D429" s="30"/>
      <c r="E429" s="30"/>
      <c r="F429" s="30"/>
      <c r="G429" s="30"/>
      <c r="H429" s="30"/>
      <c r="I429" s="25"/>
      <c r="J429" s="25"/>
      <c r="K429" s="41"/>
      <c r="L429" s="25"/>
      <c r="M429" s="41"/>
    </row>
    <row r="430" spans="2:13" ht="15" customHeight="1" x14ac:dyDescent="0.2">
      <c r="B430" s="29"/>
      <c r="C430" s="200"/>
      <c r="D430" s="30"/>
      <c r="E430" s="30"/>
      <c r="F430" s="30"/>
      <c r="G430" s="30"/>
      <c r="H430" s="30"/>
      <c r="I430" s="25"/>
      <c r="J430" s="25"/>
      <c r="K430" s="41"/>
      <c r="L430" s="25"/>
      <c r="M430" s="41"/>
    </row>
    <row r="431" spans="2:13" ht="15" customHeight="1" x14ac:dyDescent="0.2">
      <c r="B431" s="29"/>
      <c r="C431" s="200"/>
      <c r="D431" s="30"/>
      <c r="E431" s="30"/>
      <c r="F431" s="30"/>
      <c r="G431" s="30"/>
      <c r="H431" s="30"/>
      <c r="I431" s="25"/>
      <c r="J431" s="25"/>
      <c r="K431" s="41"/>
      <c r="L431" s="25"/>
      <c r="M431" s="41"/>
    </row>
    <row r="432" spans="2:13" ht="15" customHeight="1" x14ac:dyDescent="0.2">
      <c r="B432" s="29"/>
      <c r="C432" s="200"/>
      <c r="D432" s="30"/>
      <c r="E432" s="30"/>
      <c r="F432" s="30"/>
      <c r="G432" s="30"/>
      <c r="H432" s="30"/>
      <c r="I432" s="25"/>
      <c r="J432" s="25"/>
      <c r="K432" s="41"/>
      <c r="L432" s="25"/>
      <c r="M432" s="41"/>
    </row>
    <row r="433" spans="2:13" ht="15" customHeight="1" x14ac:dyDescent="0.2">
      <c r="B433" s="29"/>
      <c r="C433" s="200"/>
      <c r="D433" s="30"/>
      <c r="E433" s="30"/>
      <c r="F433" s="30"/>
      <c r="G433" s="30"/>
      <c r="H433" s="30"/>
      <c r="I433" s="25"/>
      <c r="J433" s="25"/>
      <c r="K433" s="41"/>
      <c r="L433" s="25"/>
      <c r="M433" s="41"/>
    </row>
    <row r="434" spans="2:13" ht="15" customHeight="1" x14ac:dyDescent="0.2">
      <c r="B434" s="29"/>
      <c r="C434" s="200"/>
      <c r="D434" s="30"/>
      <c r="E434" s="30"/>
      <c r="F434" s="30"/>
      <c r="G434" s="30"/>
      <c r="H434" s="30"/>
      <c r="I434" s="25"/>
      <c r="J434" s="25"/>
      <c r="K434" s="41"/>
      <c r="L434" s="25"/>
      <c r="M434" s="41"/>
    </row>
    <row r="435" spans="2:13" ht="15" customHeight="1" x14ac:dyDescent="0.2">
      <c r="B435" s="29"/>
      <c r="C435" s="200"/>
      <c r="D435" s="30"/>
      <c r="E435" s="30"/>
      <c r="F435" s="30"/>
      <c r="G435" s="30"/>
      <c r="H435" s="30"/>
      <c r="I435" s="25"/>
      <c r="J435" s="25"/>
      <c r="K435" s="41"/>
      <c r="L435" s="25"/>
      <c r="M435" s="41"/>
    </row>
    <row r="436" spans="2:13" ht="15" customHeight="1" x14ac:dyDescent="0.2">
      <c r="B436" s="29"/>
      <c r="C436" s="200"/>
      <c r="D436" s="30"/>
      <c r="E436" s="30"/>
      <c r="F436" s="30"/>
      <c r="G436" s="30"/>
      <c r="H436" s="30"/>
      <c r="I436" s="25"/>
      <c r="J436" s="25"/>
      <c r="K436" s="41"/>
      <c r="L436" s="25"/>
      <c r="M436" s="41"/>
    </row>
    <row r="437" spans="2:13" ht="15" customHeight="1" x14ac:dyDescent="0.2">
      <c r="B437" s="29"/>
      <c r="C437" s="200"/>
      <c r="D437" s="30"/>
      <c r="E437" s="30"/>
      <c r="F437" s="30"/>
      <c r="G437" s="30"/>
      <c r="H437" s="30"/>
      <c r="I437" s="25"/>
      <c r="J437" s="25"/>
      <c r="K437" s="41"/>
      <c r="L437" s="25"/>
      <c r="M437" s="41"/>
    </row>
    <row r="438" spans="2:13" ht="15" customHeight="1" x14ac:dyDescent="0.2">
      <c r="B438" s="29"/>
      <c r="C438" s="200"/>
      <c r="D438" s="30"/>
      <c r="E438" s="30"/>
      <c r="F438" s="30"/>
      <c r="G438" s="30"/>
      <c r="H438" s="30"/>
      <c r="I438" s="25"/>
      <c r="J438" s="25"/>
      <c r="K438" s="41"/>
      <c r="L438" s="25"/>
      <c r="M438" s="41"/>
    </row>
    <row r="439" spans="2:13" ht="15" customHeight="1" x14ac:dyDescent="0.2">
      <c r="B439" s="29"/>
      <c r="C439" s="200"/>
      <c r="D439" s="30"/>
      <c r="E439" s="30"/>
      <c r="F439" s="30"/>
      <c r="G439" s="30"/>
      <c r="H439" s="30"/>
      <c r="I439" s="25"/>
      <c r="J439" s="25"/>
      <c r="K439" s="41"/>
      <c r="L439" s="25"/>
      <c r="M439" s="41"/>
    </row>
    <row r="440" spans="2:13" ht="15" customHeight="1" x14ac:dyDescent="0.2">
      <c r="B440" s="29"/>
      <c r="C440" s="200"/>
      <c r="D440" s="30"/>
      <c r="E440" s="30"/>
      <c r="F440" s="30"/>
      <c r="G440" s="30"/>
      <c r="H440" s="30"/>
      <c r="I440" s="25"/>
      <c r="J440" s="25"/>
      <c r="K440" s="41"/>
      <c r="L440" s="25"/>
      <c r="M440" s="41"/>
    </row>
    <row r="441" spans="2:13" ht="15" customHeight="1" x14ac:dyDescent="0.2">
      <c r="B441" s="29"/>
      <c r="C441" s="200"/>
      <c r="D441" s="30"/>
      <c r="E441" s="30"/>
      <c r="F441" s="30"/>
      <c r="G441" s="30"/>
      <c r="H441" s="30"/>
      <c r="I441" s="25"/>
      <c r="J441" s="25"/>
      <c r="K441" s="41"/>
      <c r="L441" s="25"/>
      <c r="M441" s="41"/>
    </row>
    <row r="442" spans="2:13" ht="15" customHeight="1" x14ac:dyDescent="0.2">
      <c r="B442" s="29"/>
      <c r="C442" s="200"/>
      <c r="D442" s="30"/>
      <c r="E442" s="30"/>
      <c r="F442" s="30"/>
      <c r="G442" s="30"/>
      <c r="H442" s="30"/>
      <c r="I442" s="25"/>
      <c r="J442" s="25"/>
      <c r="K442" s="41"/>
      <c r="L442" s="25"/>
      <c r="M442" s="41"/>
    </row>
    <row r="443" spans="2:13" ht="15" customHeight="1" x14ac:dyDescent="0.2">
      <c r="B443" s="29"/>
      <c r="C443" s="200"/>
      <c r="D443" s="30"/>
      <c r="E443" s="30"/>
      <c r="F443" s="30"/>
      <c r="G443" s="30"/>
      <c r="H443" s="30"/>
      <c r="I443" s="25"/>
      <c r="J443" s="25"/>
      <c r="K443" s="41"/>
      <c r="L443" s="25"/>
      <c r="M443" s="41"/>
    </row>
    <row r="444" spans="2:13" ht="15" customHeight="1" x14ac:dyDescent="0.2">
      <c r="B444" s="29"/>
      <c r="C444" s="200"/>
      <c r="D444" s="30"/>
      <c r="E444" s="30"/>
      <c r="F444" s="30"/>
      <c r="G444" s="30"/>
      <c r="H444" s="30"/>
      <c r="I444" s="25"/>
      <c r="J444" s="25"/>
      <c r="K444" s="41"/>
      <c r="L444" s="25"/>
      <c r="M444" s="41"/>
    </row>
    <row r="445" spans="2:13" ht="15" customHeight="1" x14ac:dyDescent="0.2">
      <c r="B445" s="29"/>
      <c r="C445" s="200"/>
      <c r="D445" s="30"/>
      <c r="E445" s="30"/>
      <c r="F445" s="30"/>
      <c r="G445" s="30"/>
      <c r="H445" s="30"/>
      <c r="I445" s="25"/>
      <c r="J445" s="25"/>
      <c r="K445" s="41"/>
      <c r="L445" s="25"/>
      <c r="M445" s="41"/>
    </row>
    <row r="446" spans="2:13" ht="15" customHeight="1" x14ac:dyDescent="0.2">
      <c r="B446" s="29"/>
      <c r="C446" s="200"/>
      <c r="D446" s="30"/>
      <c r="E446" s="30"/>
      <c r="F446" s="30"/>
      <c r="G446" s="30"/>
      <c r="H446" s="30"/>
      <c r="I446" s="25"/>
      <c r="J446" s="25"/>
      <c r="K446" s="41"/>
      <c r="L446" s="25"/>
      <c r="M446" s="41"/>
    </row>
    <row r="447" spans="2:13" ht="15" customHeight="1" x14ac:dyDescent="0.2">
      <c r="B447" s="29"/>
      <c r="C447" s="200"/>
      <c r="D447" s="30"/>
      <c r="E447" s="30"/>
      <c r="F447" s="30"/>
      <c r="G447" s="30"/>
      <c r="H447" s="30"/>
      <c r="I447" s="25"/>
      <c r="J447" s="25"/>
      <c r="K447" s="41"/>
      <c r="L447" s="25"/>
      <c r="M447" s="41"/>
    </row>
    <row r="448" spans="2:13" ht="15" customHeight="1" x14ac:dyDescent="0.2">
      <c r="B448" s="29"/>
      <c r="C448" s="200"/>
      <c r="D448" s="30"/>
      <c r="E448" s="30"/>
      <c r="F448" s="30"/>
      <c r="G448" s="30"/>
      <c r="H448" s="30"/>
      <c r="I448" s="25"/>
      <c r="J448" s="25"/>
      <c r="K448" s="41"/>
      <c r="L448" s="25"/>
      <c r="M448" s="41"/>
    </row>
    <row r="449" spans="2:13" ht="15" customHeight="1" x14ac:dyDescent="0.2">
      <c r="B449" s="29"/>
      <c r="C449" s="200"/>
      <c r="D449" s="30"/>
      <c r="E449" s="30"/>
      <c r="F449" s="30"/>
      <c r="G449" s="30"/>
      <c r="H449" s="30"/>
      <c r="I449" s="25"/>
      <c r="J449" s="25"/>
      <c r="K449" s="41"/>
      <c r="L449" s="25"/>
      <c r="M449" s="41"/>
    </row>
    <row r="450" spans="2:13" ht="15" customHeight="1" x14ac:dyDescent="0.2">
      <c r="B450" s="29"/>
      <c r="C450" s="200"/>
      <c r="D450" s="30"/>
      <c r="E450" s="30"/>
      <c r="F450" s="30"/>
      <c r="G450" s="30"/>
      <c r="H450" s="30"/>
      <c r="I450" s="25"/>
      <c r="J450" s="25"/>
      <c r="K450" s="41"/>
      <c r="L450" s="25"/>
      <c r="M450" s="41"/>
    </row>
    <row r="451" spans="2:13" ht="15" customHeight="1" x14ac:dyDescent="0.2">
      <c r="B451" s="29"/>
      <c r="C451" s="200"/>
      <c r="D451" s="30"/>
      <c r="E451" s="30"/>
      <c r="F451" s="30"/>
      <c r="G451" s="30"/>
      <c r="H451" s="30"/>
      <c r="I451" s="25"/>
      <c r="J451" s="25"/>
      <c r="K451" s="41"/>
      <c r="L451" s="25"/>
      <c r="M451" s="41"/>
    </row>
    <row r="452" spans="2:13" ht="15" customHeight="1" x14ac:dyDescent="0.2">
      <c r="B452" s="29"/>
      <c r="C452" s="200"/>
      <c r="D452" s="30"/>
      <c r="E452" s="30"/>
      <c r="F452" s="30"/>
      <c r="G452" s="30"/>
      <c r="H452" s="30"/>
      <c r="I452" s="25"/>
      <c r="J452" s="25"/>
      <c r="K452" s="41"/>
      <c r="L452" s="25"/>
      <c r="M452" s="41"/>
    </row>
    <row r="453" spans="2:13" ht="15" customHeight="1" x14ac:dyDescent="0.2">
      <c r="B453" s="29"/>
      <c r="C453" s="200"/>
      <c r="D453" s="30"/>
      <c r="E453" s="30"/>
      <c r="F453" s="30"/>
      <c r="G453" s="30"/>
      <c r="H453" s="30"/>
      <c r="I453" s="25"/>
      <c r="J453" s="25"/>
      <c r="K453" s="41"/>
      <c r="L453" s="25"/>
      <c r="M453" s="41"/>
    </row>
    <row r="454" spans="2:13" ht="15" customHeight="1" x14ac:dyDescent="0.2">
      <c r="B454" s="29"/>
      <c r="C454" s="200"/>
      <c r="D454" s="30"/>
      <c r="E454" s="30"/>
      <c r="F454" s="30"/>
      <c r="G454" s="30"/>
      <c r="H454" s="30"/>
      <c r="I454" s="25"/>
      <c r="J454" s="25"/>
      <c r="K454" s="41"/>
      <c r="L454" s="25"/>
      <c r="M454" s="41"/>
    </row>
    <row r="455" spans="2:13" ht="15" customHeight="1" x14ac:dyDescent="0.2">
      <c r="B455" s="29"/>
      <c r="C455" s="200"/>
      <c r="D455" s="30"/>
      <c r="E455" s="30"/>
      <c r="F455" s="30"/>
      <c r="G455" s="30"/>
      <c r="H455" s="30"/>
      <c r="I455" s="25"/>
      <c r="J455" s="25"/>
      <c r="K455" s="41"/>
      <c r="L455" s="25"/>
      <c r="M455" s="41"/>
    </row>
    <row r="456" spans="2:13" ht="15" customHeight="1" x14ac:dyDescent="0.2">
      <c r="B456" s="29"/>
      <c r="C456" s="200"/>
      <c r="D456" s="30"/>
      <c r="E456" s="30"/>
      <c r="F456" s="30"/>
      <c r="G456" s="30"/>
      <c r="H456" s="30"/>
      <c r="I456" s="25"/>
      <c r="J456" s="25"/>
      <c r="K456" s="41"/>
      <c r="L456" s="25"/>
      <c r="M456" s="41"/>
    </row>
    <row r="457" spans="2:13" ht="15" customHeight="1" x14ac:dyDescent="0.2">
      <c r="B457" s="29"/>
      <c r="C457" s="200"/>
      <c r="D457" s="30"/>
      <c r="E457" s="30"/>
      <c r="F457" s="30"/>
      <c r="G457" s="30"/>
      <c r="H457" s="30"/>
      <c r="I457" s="25"/>
      <c r="J457" s="25"/>
      <c r="K457" s="41"/>
      <c r="L457" s="25"/>
      <c r="M457" s="41"/>
    </row>
    <row r="458" spans="2:13" ht="15" customHeight="1" x14ac:dyDescent="0.2">
      <c r="B458" s="29"/>
      <c r="C458" s="200"/>
      <c r="D458" s="30"/>
      <c r="E458" s="30"/>
      <c r="F458" s="30"/>
      <c r="G458" s="30"/>
      <c r="H458" s="30"/>
      <c r="I458" s="25"/>
      <c r="J458" s="25"/>
      <c r="K458" s="41"/>
      <c r="L458" s="25"/>
      <c r="M458" s="41"/>
    </row>
    <row r="459" spans="2:13" ht="15" customHeight="1" x14ac:dyDescent="0.2">
      <c r="B459" s="29"/>
      <c r="C459" s="200"/>
      <c r="D459" s="30"/>
      <c r="E459" s="30"/>
      <c r="F459" s="30"/>
      <c r="G459" s="30"/>
      <c r="H459" s="30"/>
      <c r="I459" s="25"/>
      <c r="J459" s="25"/>
      <c r="K459" s="41"/>
      <c r="L459" s="25"/>
      <c r="M459" s="41"/>
    </row>
    <row r="460" spans="2:13" ht="15" customHeight="1" x14ac:dyDescent="0.2">
      <c r="B460" s="29"/>
      <c r="C460" s="200"/>
      <c r="D460" s="30"/>
      <c r="E460" s="30"/>
      <c r="F460" s="30"/>
      <c r="G460" s="30"/>
      <c r="H460" s="30"/>
      <c r="I460" s="25"/>
      <c r="J460" s="25"/>
      <c r="K460" s="41"/>
      <c r="L460" s="25"/>
      <c r="M460" s="41"/>
    </row>
    <row r="461" spans="2:13" ht="15" customHeight="1" x14ac:dyDescent="0.2">
      <c r="B461" s="29"/>
      <c r="C461" s="200"/>
      <c r="D461" s="30"/>
      <c r="E461" s="30"/>
      <c r="F461" s="30"/>
      <c r="G461" s="30"/>
      <c r="H461" s="30"/>
      <c r="I461" s="25"/>
      <c r="J461" s="25"/>
      <c r="K461" s="41"/>
      <c r="L461" s="25"/>
      <c r="M461" s="41"/>
    </row>
    <row r="462" spans="2:13" ht="15" customHeight="1" x14ac:dyDescent="0.2">
      <c r="B462" s="29"/>
      <c r="C462" s="200"/>
      <c r="D462" s="30"/>
      <c r="E462" s="30"/>
      <c r="F462" s="30"/>
      <c r="G462" s="30"/>
      <c r="H462" s="30"/>
      <c r="I462" s="25"/>
      <c r="J462" s="25"/>
      <c r="K462" s="41"/>
      <c r="L462" s="25"/>
      <c r="M462" s="41"/>
    </row>
    <row r="463" spans="2:13" ht="15" customHeight="1" x14ac:dyDescent="0.2">
      <c r="B463" s="29"/>
      <c r="C463" s="200"/>
      <c r="D463" s="30"/>
      <c r="E463" s="30"/>
      <c r="F463" s="30"/>
      <c r="G463" s="30"/>
      <c r="H463" s="30"/>
      <c r="I463" s="25"/>
      <c r="J463" s="25"/>
      <c r="K463" s="41"/>
      <c r="L463" s="25"/>
      <c r="M463" s="41"/>
    </row>
    <row r="464" spans="2:13" ht="15" customHeight="1" x14ac:dyDescent="0.2">
      <c r="B464" s="29"/>
      <c r="C464" s="200"/>
      <c r="D464" s="30"/>
      <c r="E464" s="30"/>
      <c r="F464" s="30"/>
      <c r="G464" s="30"/>
      <c r="H464" s="30"/>
      <c r="I464" s="25"/>
      <c r="J464" s="25"/>
      <c r="K464" s="41"/>
      <c r="L464" s="25"/>
      <c r="M464" s="41"/>
    </row>
    <row r="465" spans="2:13" ht="15" customHeight="1" x14ac:dyDescent="0.2">
      <c r="B465" s="29"/>
      <c r="C465" s="200"/>
      <c r="D465" s="30"/>
      <c r="E465" s="30"/>
      <c r="F465" s="30"/>
      <c r="G465" s="30"/>
      <c r="H465" s="30"/>
      <c r="I465" s="25"/>
      <c r="J465" s="25"/>
      <c r="K465" s="41"/>
      <c r="L465" s="25"/>
      <c r="M465" s="41"/>
    </row>
    <row r="466" spans="2:13" ht="15" customHeight="1" x14ac:dyDescent="0.2">
      <c r="B466" s="29"/>
      <c r="C466" s="200"/>
      <c r="D466" s="30"/>
      <c r="E466" s="30"/>
      <c r="F466" s="30"/>
      <c r="G466" s="30"/>
      <c r="H466" s="30"/>
      <c r="I466" s="25"/>
      <c r="J466" s="25"/>
      <c r="K466" s="41"/>
      <c r="L466" s="25"/>
      <c r="M466" s="41"/>
    </row>
    <row r="467" spans="2:13" ht="15" customHeight="1" x14ac:dyDescent="0.2">
      <c r="B467" s="29"/>
      <c r="C467" s="200"/>
      <c r="D467" s="30"/>
      <c r="E467" s="30"/>
      <c r="F467" s="30"/>
      <c r="G467" s="30"/>
      <c r="H467" s="30"/>
      <c r="I467" s="25"/>
      <c r="J467" s="25"/>
      <c r="K467" s="41"/>
      <c r="L467" s="25"/>
      <c r="M467" s="41"/>
    </row>
    <row r="468" spans="2:13" ht="15" customHeight="1" x14ac:dyDescent="0.2">
      <c r="B468" s="29"/>
      <c r="C468" s="200"/>
      <c r="D468" s="30"/>
      <c r="E468" s="30"/>
      <c r="F468" s="30"/>
      <c r="G468" s="30"/>
      <c r="H468" s="30"/>
      <c r="I468" s="25"/>
      <c r="J468" s="25"/>
      <c r="K468" s="41"/>
      <c r="L468" s="25"/>
      <c r="M468" s="41"/>
    </row>
    <row r="469" spans="2:13" ht="15" customHeight="1" x14ac:dyDescent="0.2">
      <c r="B469" s="29"/>
      <c r="C469" s="200"/>
      <c r="D469" s="30"/>
      <c r="E469" s="30"/>
      <c r="F469" s="30"/>
      <c r="G469" s="30"/>
      <c r="H469" s="30"/>
      <c r="I469" s="25"/>
      <c r="J469" s="25"/>
      <c r="K469" s="41"/>
      <c r="L469" s="25"/>
      <c r="M469" s="41"/>
    </row>
    <row r="470" spans="2:13" ht="15" customHeight="1" x14ac:dyDescent="0.2">
      <c r="B470" s="29"/>
      <c r="C470" s="200"/>
      <c r="D470" s="30"/>
      <c r="E470" s="30"/>
      <c r="F470" s="30"/>
      <c r="G470" s="30"/>
      <c r="H470" s="30"/>
      <c r="I470" s="25"/>
      <c r="J470" s="25"/>
      <c r="K470" s="41"/>
      <c r="L470" s="25"/>
      <c r="M470" s="41"/>
    </row>
    <row r="471" spans="2:13" ht="15" customHeight="1" x14ac:dyDescent="0.2">
      <c r="B471" s="29"/>
      <c r="C471" s="200"/>
      <c r="D471" s="30"/>
      <c r="E471" s="30"/>
      <c r="F471" s="30"/>
      <c r="G471" s="30"/>
      <c r="H471" s="30"/>
      <c r="I471" s="25"/>
      <c r="J471" s="25"/>
      <c r="K471" s="41"/>
      <c r="L471" s="25"/>
      <c r="M471" s="41"/>
    </row>
    <row r="472" spans="2:13" ht="15" customHeight="1" x14ac:dyDescent="0.2">
      <c r="B472" s="29"/>
      <c r="C472" s="200"/>
      <c r="D472" s="30"/>
      <c r="E472" s="30"/>
      <c r="F472" s="30"/>
      <c r="G472" s="30"/>
      <c r="H472" s="30"/>
      <c r="I472" s="25"/>
      <c r="J472" s="25"/>
      <c r="K472" s="41"/>
      <c r="L472" s="25"/>
      <c r="M472" s="41"/>
    </row>
    <row r="473" spans="2:13" ht="15" customHeight="1" x14ac:dyDescent="0.2">
      <c r="B473" s="29"/>
      <c r="C473" s="200"/>
      <c r="D473" s="30"/>
      <c r="E473" s="30"/>
      <c r="F473" s="30"/>
      <c r="G473" s="30"/>
      <c r="H473" s="30"/>
      <c r="I473" s="25"/>
      <c r="J473" s="25"/>
      <c r="K473" s="41"/>
      <c r="L473" s="25"/>
      <c r="M473" s="41"/>
    </row>
    <row r="474" spans="2:13" ht="15" customHeight="1" x14ac:dyDescent="0.2">
      <c r="B474" s="29"/>
      <c r="C474" s="200"/>
      <c r="D474" s="30"/>
      <c r="E474" s="30"/>
      <c r="F474" s="30"/>
      <c r="G474" s="30"/>
      <c r="H474" s="30"/>
      <c r="I474" s="25"/>
      <c r="J474" s="25"/>
      <c r="K474" s="41"/>
      <c r="L474" s="25"/>
      <c r="M474" s="41"/>
    </row>
    <row r="475" spans="2:13" ht="15" customHeight="1" x14ac:dyDescent="0.2">
      <c r="B475" s="29"/>
      <c r="C475" s="200"/>
      <c r="D475" s="30"/>
      <c r="E475" s="30"/>
      <c r="F475" s="30"/>
      <c r="G475" s="30"/>
      <c r="H475" s="30"/>
      <c r="I475" s="25"/>
      <c r="J475" s="25"/>
      <c r="K475" s="41"/>
      <c r="L475" s="25"/>
      <c r="M475" s="41"/>
    </row>
    <row r="476" spans="2:13" ht="15" customHeight="1" x14ac:dyDescent="0.2">
      <c r="B476" s="29"/>
      <c r="C476" s="200"/>
      <c r="D476" s="30"/>
      <c r="E476" s="30"/>
      <c r="F476" s="30"/>
      <c r="G476" s="30"/>
      <c r="H476" s="30"/>
      <c r="I476" s="25"/>
      <c r="J476" s="25"/>
      <c r="K476" s="41"/>
      <c r="L476" s="25"/>
      <c r="M476" s="41"/>
    </row>
    <row r="477" spans="2:13" ht="15" customHeight="1" x14ac:dyDescent="0.2">
      <c r="B477" s="29"/>
      <c r="C477" s="200"/>
      <c r="D477" s="30"/>
      <c r="E477" s="30"/>
      <c r="F477" s="30"/>
      <c r="G477" s="30"/>
      <c r="H477" s="30"/>
      <c r="I477" s="25"/>
      <c r="J477" s="25"/>
      <c r="K477" s="41"/>
      <c r="L477" s="25"/>
      <c r="M477" s="41"/>
    </row>
    <row r="478" spans="2:13" ht="15" customHeight="1" x14ac:dyDescent="0.2">
      <c r="B478" s="29"/>
      <c r="C478" s="200"/>
      <c r="D478" s="30"/>
      <c r="E478" s="30"/>
      <c r="F478" s="30"/>
      <c r="G478" s="30"/>
      <c r="H478" s="30"/>
      <c r="I478" s="25"/>
      <c r="J478" s="25"/>
      <c r="K478" s="41"/>
      <c r="L478" s="25"/>
      <c r="M478" s="41"/>
    </row>
    <row r="479" spans="2:13" ht="15" customHeight="1" x14ac:dyDescent="0.2">
      <c r="B479" s="29"/>
      <c r="C479" s="200"/>
      <c r="D479" s="30"/>
      <c r="E479" s="30"/>
      <c r="F479" s="30"/>
      <c r="G479" s="30"/>
      <c r="H479" s="30"/>
      <c r="I479" s="25"/>
      <c r="J479" s="25"/>
      <c r="K479" s="41"/>
      <c r="L479" s="25"/>
      <c r="M479" s="41"/>
    </row>
    <row r="480" spans="2:13" ht="15" customHeight="1" x14ac:dyDescent="0.2">
      <c r="B480" s="29"/>
      <c r="C480" s="200"/>
      <c r="D480" s="30"/>
      <c r="E480" s="30"/>
      <c r="F480" s="30"/>
      <c r="G480" s="30"/>
      <c r="H480" s="30"/>
      <c r="I480" s="25"/>
      <c r="J480" s="25"/>
      <c r="K480" s="41"/>
      <c r="L480" s="25"/>
      <c r="M480" s="41"/>
    </row>
    <row r="481" spans="2:13" ht="15" customHeight="1" x14ac:dyDescent="0.2">
      <c r="B481" s="29"/>
      <c r="C481" s="200"/>
      <c r="D481" s="30"/>
      <c r="E481" s="30"/>
      <c r="F481" s="30"/>
      <c r="G481" s="30"/>
      <c r="H481" s="30"/>
      <c r="I481" s="25"/>
      <c r="J481" s="25"/>
      <c r="K481" s="41"/>
      <c r="L481" s="25"/>
      <c r="M481" s="41"/>
    </row>
    <row r="482" spans="2:13" ht="15" customHeight="1" x14ac:dyDescent="0.2">
      <c r="B482" s="29"/>
      <c r="C482" s="200"/>
      <c r="D482" s="30"/>
      <c r="E482" s="30"/>
      <c r="F482" s="30"/>
      <c r="G482" s="30"/>
      <c r="H482" s="30"/>
      <c r="I482" s="25"/>
      <c r="J482" s="25"/>
      <c r="K482" s="41"/>
      <c r="L482" s="25"/>
      <c r="M482" s="41"/>
    </row>
    <row r="483" spans="2:13" ht="15" customHeight="1" x14ac:dyDescent="0.2">
      <c r="B483" s="29"/>
      <c r="C483" s="200"/>
      <c r="D483" s="30"/>
      <c r="E483" s="30"/>
      <c r="F483" s="30"/>
      <c r="G483" s="30"/>
      <c r="H483" s="30"/>
      <c r="I483" s="25"/>
      <c r="J483" s="25"/>
      <c r="K483" s="41"/>
      <c r="L483" s="25"/>
      <c r="M483" s="41"/>
    </row>
    <row r="484" spans="2:13" ht="15" customHeight="1" x14ac:dyDescent="0.2">
      <c r="B484" s="29"/>
      <c r="C484" s="200"/>
      <c r="D484" s="30"/>
      <c r="E484" s="30"/>
      <c r="F484" s="30"/>
      <c r="G484" s="30"/>
      <c r="H484" s="30"/>
      <c r="I484" s="25"/>
      <c r="J484" s="25"/>
      <c r="K484" s="41"/>
      <c r="L484" s="25"/>
      <c r="M484" s="41"/>
    </row>
    <row r="485" spans="2:13" ht="15" customHeight="1" x14ac:dyDescent="0.2">
      <c r="B485" s="29"/>
      <c r="C485" s="200"/>
      <c r="D485" s="30"/>
      <c r="E485" s="30"/>
      <c r="F485" s="30"/>
      <c r="G485" s="30"/>
      <c r="H485" s="30"/>
      <c r="I485" s="25"/>
      <c r="J485" s="25"/>
      <c r="K485" s="41"/>
      <c r="L485" s="25"/>
      <c r="M485" s="41"/>
    </row>
    <row r="486" spans="2:13" ht="15" customHeight="1" x14ac:dyDescent="0.2">
      <c r="B486" s="29"/>
      <c r="C486" s="200"/>
      <c r="D486" s="30"/>
      <c r="E486" s="30"/>
      <c r="F486" s="30"/>
      <c r="G486" s="30"/>
      <c r="H486" s="30"/>
      <c r="I486" s="25"/>
      <c r="J486" s="25"/>
      <c r="K486" s="41"/>
      <c r="L486" s="25"/>
      <c r="M486" s="41"/>
    </row>
    <row r="487" spans="2:13" ht="15" customHeight="1" x14ac:dyDescent="0.2">
      <c r="B487" s="29"/>
      <c r="C487" s="200"/>
      <c r="D487" s="30"/>
      <c r="E487" s="30"/>
      <c r="F487" s="30"/>
      <c r="G487" s="30"/>
      <c r="H487" s="30"/>
      <c r="I487" s="25"/>
      <c r="J487" s="25"/>
      <c r="K487" s="41"/>
      <c r="L487" s="25"/>
      <c r="M487" s="41"/>
    </row>
    <row r="488" spans="2:13" ht="15" customHeight="1" x14ac:dyDescent="0.2">
      <c r="B488" s="29"/>
      <c r="C488" s="200"/>
      <c r="D488" s="30"/>
      <c r="E488" s="30"/>
      <c r="F488" s="30"/>
      <c r="G488" s="30"/>
      <c r="H488" s="30"/>
      <c r="I488" s="25"/>
      <c r="J488" s="25"/>
      <c r="K488" s="41"/>
      <c r="L488" s="25"/>
      <c r="M488" s="41"/>
    </row>
    <row r="489" spans="2:13" ht="15" customHeight="1" x14ac:dyDescent="0.2">
      <c r="B489" s="29"/>
      <c r="C489" s="200"/>
      <c r="D489" s="30"/>
      <c r="E489" s="30"/>
      <c r="F489" s="30"/>
      <c r="G489" s="30"/>
      <c r="H489" s="30"/>
      <c r="I489" s="25"/>
      <c r="J489" s="25"/>
      <c r="K489" s="41"/>
      <c r="L489" s="25"/>
      <c r="M489" s="41"/>
    </row>
    <row r="490" spans="2:13" ht="15" customHeight="1" x14ac:dyDescent="0.2">
      <c r="B490" s="29"/>
      <c r="C490" s="200"/>
      <c r="D490" s="30"/>
      <c r="E490" s="30"/>
      <c r="F490" s="30"/>
      <c r="G490" s="30"/>
      <c r="H490" s="30"/>
      <c r="I490" s="25"/>
      <c r="J490" s="25"/>
      <c r="K490" s="41"/>
      <c r="L490" s="25"/>
      <c r="M490" s="41"/>
    </row>
    <row r="491" spans="2:13" ht="15" customHeight="1" x14ac:dyDescent="0.2">
      <c r="B491" s="29"/>
      <c r="C491" s="200"/>
      <c r="D491" s="30"/>
      <c r="E491" s="30"/>
      <c r="F491" s="30"/>
      <c r="G491" s="30"/>
      <c r="H491" s="30"/>
      <c r="I491" s="25"/>
      <c r="J491" s="25"/>
      <c r="K491" s="41"/>
      <c r="L491" s="25"/>
      <c r="M491" s="41"/>
    </row>
    <row r="492" spans="2:13" ht="15" customHeight="1" x14ac:dyDescent="0.2">
      <c r="B492" s="29"/>
      <c r="C492" s="200"/>
      <c r="D492" s="30"/>
      <c r="E492" s="30"/>
      <c r="F492" s="30"/>
      <c r="G492" s="30"/>
      <c r="H492" s="30"/>
      <c r="I492" s="25"/>
      <c r="J492" s="25"/>
      <c r="K492" s="41"/>
      <c r="L492" s="25"/>
      <c r="M492" s="41"/>
    </row>
    <row r="493" spans="2:13" ht="15" customHeight="1" x14ac:dyDescent="0.2">
      <c r="B493" s="29"/>
      <c r="C493" s="200"/>
      <c r="D493" s="30"/>
      <c r="E493" s="30"/>
      <c r="F493" s="30"/>
      <c r="G493" s="30"/>
      <c r="H493" s="30"/>
      <c r="I493" s="25"/>
      <c r="J493" s="25"/>
      <c r="K493" s="41"/>
      <c r="L493" s="25"/>
      <c r="M493" s="41"/>
    </row>
    <row r="494" spans="2:13" ht="15" customHeight="1" x14ac:dyDescent="0.2">
      <c r="B494" s="29"/>
      <c r="C494" s="200"/>
      <c r="D494" s="30"/>
      <c r="E494" s="30"/>
      <c r="F494" s="30"/>
      <c r="G494" s="30"/>
      <c r="H494" s="30"/>
      <c r="I494" s="25"/>
      <c r="J494" s="25"/>
      <c r="K494" s="41"/>
      <c r="L494" s="25"/>
      <c r="M494" s="41"/>
    </row>
    <row r="495" spans="2:13" ht="15" customHeight="1" x14ac:dyDescent="0.2">
      <c r="B495" s="29"/>
      <c r="C495" s="200"/>
      <c r="D495" s="30"/>
      <c r="E495" s="30"/>
      <c r="F495" s="30"/>
      <c r="G495" s="30"/>
      <c r="H495" s="30"/>
      <c r="I495" s="25"/>
      <c r="J495" s="25"/>
      <c r="K495" s="41"/>
      <c r="L495" s="25"/>
      <c r="M495" s="41"/>
    </row>
    <row r="496" spans="2:13" ht="15" customHeight="1" x14ac:dyDescent="0.2">
      <c r="B496" s="29"/>
      <c r="C496" s="200"/>
      <c r="D496" s="30"/>
      <c r="E496" s="30"/>
      <c r="F496" s="30"/>
      <c r="G496" s="30"/>
      <c r="H496" s="30"/>
      <c r="I496" s="25"/>
      <c r="J496" s="25"/>
      <c r="K496" s="41"/>
      <c r="L496" s="25"/>
      <c r="M496" s="41"/>
    </row>
    <row r="497" spans="2:13" ht="15" customHeight="1" x14ac:dyDescent="0.2">
      <c r="B497" s="29"/>
      <c r="C497" s="200"/>
      <c r="D497" s="30"/>
      <c r="E497" s="30"/>
      <c r="F497" s="30"/>
      <c r="G497" s="30"/>
      <c r="H497" s="30"/>
      <c r="I497" s="25"/>
      <c r="J497" s="25"/>
      <c r="K497" s="41"/>
      <c r="L497" s="25"/>
      <c r="M497" s="41"/>
    </row>
    <row r="498" spans="2:13" ht="15" customHeight="1" x14ac:dyDescent="0.2">
      <c r="B498" s="29"/>
      <c r="C498" s="200"/>
      <c r="D498" s="30"/>
      <c r="E498" s="30"/>
      <c r="F498" s="30"/>
      <c r="G498" s="30"/>
      <c r="H498" s="30"/>
      <c r="I498" s="25"/>
      <c r="J498" s="25"/>
      <c r="K498" s="41"/>
      <c r="L498" s="25"/>
      <c r="M498" s="41"/>
    </row>
    <row r="499" spans="2:13" ht="15" customHeight="1" x14ac:dyDescent="0.2">
      <c r="B499" s="29"/>
      <c r="C499" s="200"/>
      <c r="D499" s="30"/>
      <c r="E499" s="30"/>
      <c r="F499" s="30"/>
      <c r="G499" s="30"/>
      <c r="H499" s="30"/>
      <c r="I499" s="25"/>
      <c r="J499" s="25"/>
      <c r="K499" s="41"/>
      <c r="L499" s="25"/>
      <c r="M499" s="41"/>
    </row>
    <row r="500" spans="2:13" ht="15" customHeight="1" x14ac:dyDescent="0.2">
      <c r="B500" s="29"/>
      <c r="C500" s="200"/>
      <c r="D500" s="30"/>
      <c r="E500" s="30"/>
      <c r="F500" s="30"/>
      <c r="G500" s="30"/>
      <c r="H500" s="30"/>
      <c r="I500" s="25"/>
      <c r="J500" s="25"/>
      <c r="K500" s="41"/>
      <c r="L500" s="25"/>
      <c r="M500" s="41"/>
    </row>
    <row r="501" spans="2:13" ht="15" customHeight="1" x14ac:dyDescent="0.2">
      <c r="B501" s="29"/>
      <c r="C501" s="200"/>
      <c r="D501" s="30"/>
      <c r="E501" s="30"/>
      <c r="F501" s="30"/>
      <c r="G501" s="30"/>
      <c r="H501" s="30"/>
      <c r="I501" s="25"/>
      <c r="J501" s="25"/>
      <c r="K501" s="41"/>
      <c r="L501" s="25"/>
      <c r="M501" s="41"/>
    </row>
    <row r="502" spans="2:13" ht="15" customHeight="1" x14ac:dyDescent="0.2">
      <c r="B502" s="29"/>
      <c r="C502" s="200"/>
      <c r="D502" s="30"/>
      <c r="E502" s="30"/>
      <c r="F502" s="30"/>
      <c r="G502" s="30"/>
      <c r="H502" s="30"/>
      <c r="I502" s="25"/>
      <c r="J502" s="25"/>
      <c r="K502" s="41"/>
      <c r="L502" s="25"/>
      <c r="M502" s="41"/>
    </row>
    <row r="503" spans="2:13" ht="15" customHeight="1" x14ac:dyDescent="0.2">
      <c r="B503" s="29"/>
      <c r="C503" s="200"/>
      <c r="D503" s="30"/>
      <c r="E503" s="30"/>
      <c r="F503" s="30"/>
      <c r="G503" s="30"/>
      <c r="H503" s="30"/>
      <c r="I503" s="25"/>
      <c r="J503" s="25"/>
      <c r="K503" s="41"/>
      <c r="L503" s="25"/>
      <c r="M503" s="41"/>
    </row>
    <row r="504" spans="2:13" ht="15" customHeight="1" x14ac:dyDescent="0.2">
      <c r="B504" s="29"/>
      <c r="C504" s="200"/>
      <c r="D504" s="30"/>
      <c r="E504" s="30"/>
      <c r="F504" s="30"/>
      <c r="G504" s="30"/>
      <c r="H504" s="30"/>
      <c r="I504" s="25"/>
      <c r="J504" s="25"/>
      <c r="K504" s="41"/>
      <c r="L504" s="25"/>
      <c r="M504" s="41"/>
    </row>
    <row r="505" spans="2:13" ht="15" customHeight="1" x14ac:dyDescent="0.2">
      <c r="B505" s="29"/>
      <c r="C505" s="200"/>
      <c r="D505" s="30"/>
      <c r="E505" s="30"/>
      <c r="F505" s="30"/>
      <c r="G505" s="30"/>
      <c r="H505" s="30"/>
      <c r="I505" s="25"/>
      <c r="J505" s="25"/>
      <c r="K505" s="41"/>
      <c r="L505" s="25"/>
      <c r="M505" s="41"/>
    </row>
    <row r="506" spans="2:13" ht="15" customHeight="1" x14ac:dyDescent="0.2">
      <c r="B506" s="29"/>
      <c r="C506" s="200"/>
      <c r="D506" s="30"/>
      <c r="E506" s="30"/>
      <c r="F506" s="30"/>
      <c r="G506" s="30"/>
      <c r="H506" s="30"/>
      <c r="I506" s="25"/>
      <c r="J506" s="25"/>
      <c r="K506" s="41"/>
      <c r="L506" s="25"/>
      <c r="M506" s="41"/>
    </row>
    <row r="507" spans="2:13" ht="15" customHeight="1" x14ac:dyDescent="0.2">
      <c r="B507" s="29"/>
      <c r="C507" s="200"/>
      <c r="D507" s="30"/>
      <c r="E507" s="30"/>
      <c r="F507" s="30"/>
      <c r="G507" s="30"/>
      <c r="H507" s="30"/>
      <c r="I507" s="25"/>
      <c r="J507" s="25"/>
      <c r="K507" s="41"/>
      <c r="L507" s="25"/>
      <c r="M507" s="41"/>
    </row>
    <row r="508" spans="2:13" ht="15" customHeight="1" x14ac:dyDescent="0.2">
      <c r="B508" s="29"/>
      <c r="C508" s="200"/>
      <c r="D508" s="30"/>
      <c r="E508" s="30"/>
      <c r="F508" s="30"/>
      <c r="G508" s="30"/>
      <c r="H508" s="30"/>
      <c r="I508" s="25"/>
      <c r="J508" s="25"/>
      <c r="K508" s="41"/>
      <c r="L508" s="25"/>
      <c r="M508" s="41"/>
    </row>
    <row r="509" spans="2:13" ht="15" customHeight="1" x14ac:dyDescent="0.2">
      <c r="B509" s="29"/>
      <c r="C509" s="200"/>
      <c r="D509" s="30"/>
      <c r="E509" s="30"/>
      <c r="F509" s="30"/>
      <c r="G509" s="30"/>
      <c r="H509" s="30"/>
      <c r="I509" s="25"/>
      <c r="J509" s="25"/>
      <c r="K509" s="41"/>
      <c r="L509" s="25"/>
      <c r="M509" s="41"/>
    </row>
    <row r="510" spans="2:13" ht="15" customHeight="1" x14ac:dyDescent="0.2">
      <c r="B510" s="29"/>
      <c r="C510" s="200"/>
      <c r="D510" s="30"/>
      <c r="E510" s="30"/>
      <c r="F510" s="30"/>
      <c r="G510" s="30"/>
      <c r="H510" s="30"/>
      <c r="I510" s="25"/>
      <c r="J510" s="25"/>
      <c r="K510" s="41"/>
      <c r="L510" s="25"/>
      <c r="M510" s="41"/>
    </row>
    <row r="511" spans="2:13" ht="15" customHeight="1" x14ac:dyDescent="0.2">
      <c r="B511" s="29"/>
      <c r="C511" s="200"/>
      <c r="D511" s="30"/>
      <c r="E511" s="30"/>
      <c r="F511" s="30"/>
      <c r="G511" s="30"/>
      <c r="H511" s="30"/>
      <c r="I511" s="25"/>
      <c r="J511" s="25"/>
      <c r="K511" s="41"/>
      <c r="L511" s="25"/>
      <c r="M511" s="41"/>
    </row>
    <row r="512" spans="2:13" ht="15" customHeight="1" x14ac:dyDescent="0.2">
      <c r="B512" s="29"/>
      <c r="C512" s="200"/>
      <c r="D512" s="30"/>
      <c r="E512" s="30"/>
      <c r="F512" s="30"/>
      <c r="G512" s="30"/>
      <c r="H512" s="30"/>
      <c r="I512" s="25"/>
      <c r="J512" s="25"/>
      <c r="K512" s="41"/>
      <c r="L512" s="25"/>
      <c r="M512" s="41"/>
    </row>
    <row r="513" spans="2:13" ht="15" customHeight="1" x14ac:dyDescent="0.2">
      <c r="B513" s="29"/>
      <c r="C513" s="200"/>
      <c r="D513" s="30"/>
      <c r="E513" s="30"/>
      <c r="F513" s="30"/>
      <c r="G513" s="30"/>
      <c r="H513" s="30"/>
      <c r="I513" s="25"/>
      <c r="J513" s="25"/>
      <c r="K513" s="41"/>
      <c r="L513" s="25"/>
      <c r="M513" s="41"/>
    </row>
    <row r="514" spans="2:13" ht="15" customHeight="1" x14ac:dyDescent="0.2">
      <c r="B514" s="29"/>
      <c r="C514" s="200"/>
      <c r="D514" s="30"/>
      <c r="E514" s="30"/>
      <c r="F514" s="30"/>
      <c r="G514" s="30"/>
      <c r="H514" s="30"/>
      <c r="I514" s="25"/>
      <c r="J514" s="25"/>
      <c r="K514" s="41"/>
      <c r="L514" s="25"/>
      <c r="M514" s="41"/>
    </row>
    <row r="515" spans="2:13" ht="15" customHeight="1" x14ac:dyDescent="0.2">
      <c r="B515" s="29"/>
      <c r="C515" s="200"/>
      <c r="D515" s="30"/>
      <c r="E515" s="30"/>
      <c r="F515" s="30"/>
      <c r="G515" s="30"/>
      <c r="H515" s="30"/>
      <c r="I515" s="25"/>
      <c r="J515" s="25"/>
      <c r="K515" s="41"/>
      <c r="L515" s="25"/>
      <c r="M515" s="41"/>
    </row>
    <row r="516" spans="2:13" ht="15" customHeight="1" x14ac:dyDescent="0.2">
      <c r="B516" s="29"/>
      <c r="C516" s="200"/>
      <c r="D516" s="30"/>
      <c r="E516" s="30"/>
      <c r="F516" s="30"/>
      <c r="G516" s="30"/>
      <c r="H516" s="30"/>
      <c r="I516" s="25"/>
      <c r="J516" s="25"/>
      <c r="K516" s="41"/>
      <c r="L516" s="25"/>
      <c r="M516" s="41"/>
    </row>
    <row r="517" spans="2:13" ht="15" customHeight="1" x14ac:dyDescent="0.2">
      <c r="B517" s="29"/>
      <c r="C517" s="200"/>
      <c r="D517" s="30"/>
      <c r="E517" s="30"/>
      <c r="F517" s="30"/>
      <c r="G517" s="30"/>
      <c r="H517" s="30"/>
      <c r="I517" s="25"/>
      <c r="J517" s="25"/>
      <c r="K517" s="41"/>
      <c r="L517" s="25"/>
      <c r="M517" s="41"/>
    </row>
    <row r="518" spans="2:13" ht="15" customHeight="1" x14ac:dyDescent="0.2">
      <c r="B518" s="29"/>
      <c r="C518" s="200"/>
      <c r="D518" s="30"/>
      <c r="E518" s="30"/>
      <c r="F518" s="30"/>
      <c r="G518" s="30"/>
      <c r="H518" s="30"/>
      <c r="I518" s="25"/>
      <c r="J518" s="25"/>
      <c r="K518" s="41"/>
      <c r="L518" s="25"/>
      <c r="M518" s="41"/>
    </row>
    <row r="519" spans="2:13" ht="15" customHeight="1" x14ac:dyDescent="0.2">
      <c r="B519" s="29"/>
      <c r="C519" s="200"/>
      <c r="D519" s="30"/>
      <c r="E519" s="30"/>
      <c r="F519" s="30"/>
      <c r="G519" s="30"/>
      <c r="H519" s="30"/>
      <c r="I519" s="25"/>
      <c r="J519" s="25"/>
      <c r="K519" s="41"/>
      <c r="L519" s="25"/>
      <c r="M519" s="41"/>
    </row>
    <row r="520" spans="2:13" ht="15" customHeight="1" x14ac:dyDescent="0.2">
      <c r="B520" s="29"/>
      <c r="C520" s="200"/>
      <c r="D520" s="30"/>
      <c r="E520" s="30"/>
      <c r="F520" s="30"/>
      <c r="G520" s="30"/>
      <c r="H520" s="30"/>
      <c r="I520" s="25"/>
      <c r="J520" s="25"/>
      <c r="K520" s="41"/>
      <c r="L520" s="25"/>
      <c r="M520" s="41"/>
    </row>
    <row r="521" spans="2:13" ht="15" customHeight="1" x14ac:dyDescent="0.2">
      <c r="B521" s="29"/>
      <c r="C521" s="200"/>
      <c r="D521" s="30"/>
      <c r="E521" s="30"/>
      <c r="F521" s="30"/>
      <c r="G521" s="30"/>
      <c r="H521" s="30"/>
      <c r="I521" s="25"/>
      <c r="J521" s="25"/>
      <c r="K521" s="41"/>
      <c r="L521" s="25"/>
      <c r="M521" s="41"/>
    </row>
    <row r="522" spans="2:13" ht="15" customHeight="1" x14ac:dyDescent="0.2">
      <c r="B522" s="29"/>
      <c r="C522" s="200"/>
      <c r="D522" s="30"/>
      <c r="E522" s="30"/>
      <c r="F522" s="30"/>
      <c r="G522" s="30"/>
      <c r="H522" s="30"/>
      <c r="I522" s="25"/>
      <c r="J522" s="25"/>
      <c r="K522" s="41"/>
      <c r="L522" s="25"/>
      <c r="M522" s="41"/>
    </row>
    <row r="523" spans="2:13" ht="15" customHeight="1" x14ac:dyDescent="0.2">
      <c r="B523" s="29"/>
      <c r="C523" s="200"/>
      <c r="D523" s="30"/>
      <c r="E523" s="30"/>
      <c r="F523" s="30"/>
      <c r="G523" s="30"/>
      <c r="H523" s="30"/>
      <c r="I523" s="25"/>
      <c r="J523" s="25"/>
      <c r="K523" s="41"/>
      <c r="L523" s="25"/>
      <c r="M523" s="41"/>
    </row>
    <row r="524" spans="2:13" ht="15" customHeight="1" x14ac:dyDescent="0.2">
      <c r="B524" s="29"/>
      <c r="C524" s="200"/>
      <c r="D524" s="30"/>
      <c r="E524" s="30"/>
      <c r="F524" s="30"/>
      <c r="G524" s="30"/>
      <c r="H524" s="30"/>
      <c r="I524" s="25"/>
      <c r="J524" s="25"/>
      <c r="K524" s="41"/>
      <c r="L524" s="25"/>
      <c r="M524" s="41"/>
    </row>
    <row r="525" spans="2:13" ht="15" customHeight="1" x14ac:dyDescent="0.2">
      <c r="B525" s="29"/>
      <c r="C525" s="200"/>
      <c r="D525" s="30"/>
      <c r="E525" s="30"/>
      <c r="F525" s="30"/>
      <c r="G525" s="30"/>
      <c r="H525" s="30"/>
      <c r="I525" s="25"/>
      <c r="J525" s="25"/>
      <c r="K525" s="41"/>
      <c r="L525" s="25"/>
      <c r="M525" s="41"/>
    </row>
    <row r="526" spans="2:13" ht="15" customHeight="1" x14ac:dyDescent="0.2">
      <c r="B526" s="29"/>
      <c r="C526" s="200"/>
      <c r="D526" s="30"/>
      <c r="E526" s="30"/>
      <c r="F526" s="30"/>
      <c r="G526" s="30"/>
      <c r="H526" s="30"/>
      <c r="I526" s="25"/>
      <c r="J526" s="25"/>
      <c r="K526" s="41"/>
      <c r="L526" s="25"/>
      <c r="M526" s="41"/>
    </row>
    <row r="527" spans="2:13" ht="15" customHeight="1" x14ac:dyDescent="0.2">
      <c r="B527" s="29"/>
      <c r="C527" s="200"/>
      <c r="D527" s="30"/>
      <c r="E527" s="30"/>
      <c r="F527" s="30"/>
      <c r="G527" s="30"/>
      <c r="H527" s="30"/>
      <c r="I527" s="25"/>
      <c r="J527" s="25"/>
      <c r="K527" s="41"/>
      <c r="L527" s="25"/>
      <c r="M527" s="41"/>
    </row>
    <row r="528" spans="2:13" ht="15" customHeight="1" x14ac:dyDescent="0.2">
      <c r="B528" s="29"/>
      <c r="C528" s="200"/>
      <c r="D528" s="30"/>
      <c r="E528" s="30"/>
      <c r="F528" s="30"/>
      <c r="G528" s="30"/>
      <c r="H528" s="30"/>
      <c r="I528" s="25"/>
      <c r="J528" s="25"/>
      <c r="K528" s="41"/>
      <c r="L528" s="25"/>
      <c r="M528" s="41"/>
    </row>
    <row r="529" spans="2:13" ht="15" customHeight="1" x14ac:dyDescent="0.2">
      <c r="B529" s="29"/>
      <c r="C529" s="200"/>
      <c r="D529" s="30"/>
      <c r="E529" s="30"/>
      <c r="F529" s="30"/>
      <c r="G529" s="30"/>
      <c r="H529" s="30"/>
      <c r="I529" s="25"/>
      <c r="J529" s="25"/>
      <c r="K529" s="41"/>
      <c r="L529" s="25"/>
      <c r="M529" s="41"/>
    </row>
    <row r="530" spans="2:13" ht="15" customHeight="1" x14ac:dyDescent="0.2">
      <c r="B530" s="29"/>
      <c r="C530" s="200"/>
      <c r="D530" s="30"/>
      <c r="E530" s="30"/>
      <c r="F530" s="30"/>
      <c r="G530" s="30"/>
      <c r="H530" s="30"/>
      <c r="I530" s="25"/>
      <c r="J530" s="25"/>
      <c r="K530" s="41"/>
      <c r="L530" s="25"/>
      <c r="M530" s="41"/>
    </row>
    <row r="531" spans="2:13" ht="15" customHeight="1" x14ac:dyDescent="0.2">
      <c r="B531" s="29"/>
      <c r="C531" s="200"/>
      <c r="D531" s="30"/>
      <c r="E531" s="30"/>
      <c r="F531" s="30"/>
      <c r="G531" s="30"/>
      <c r="H531" s="30"/>
      <c r="I531" s="25"/>
      <c r="J531" s="25"/>
      <c r="K531" s="41"/>
      <c r="L531" s="25"/>
      <c r="M531" s="41"/>
    </row>
    <row r="532" spans="2:13" ht="15" customHeight="1" x14ac:dyDescent="0.2">
      <c r="B532" s="29"/>
      <c r="C532" s="200"/>
      <c r="D532" s="30"/>
      <c r="E532" s="30"/>
      <c r="F532" s="30"/>
      <c r="G532" s="30"/>
      <c r="H532" s="30"/>
      <c r="I532" s="25"/>
      <c r="J532" s="25"/>
      <c r="K532" s="41"/>
      <c r="L532" s="25"/>
      <c r="M532" s="41"/>
    </row>
    <row r="533" spans="2:13" ht="15" customHeight="1" x14ac:dyDescent="0.2">
      <c r="B533" s="29"/>
      <c r="C533" s="200"/>
      <c r="D533" s="30"/>
      <c r="E533" s="30"/>
      <c r="F533" s="30"/>
      <c r="G533" s="30"/>
      <c r="H533" s="30"/>
      <c r="I533" s="25"/>
      <c r="J533" s="25"/>
      <c r="K533" s="41"/>
      <c r="L533" s="25"/>
      <c r="M533" s="41"/>
    </row>
    <row r="534" spans="2:13" ht="15" customHeight="1" x14ac:dyDescent="0.2">
      <c r="B534" s="29"/>
      <c r="C534" s="200"/>
      <c r="D534" s="30"/>
      <c r="E534" s="30"/>
      <c r="F534" s="30"/>
      <c r="G534" s="30"/>
      <c r="H534" s="30"/>
      <c r="I534" s="25"/>
      <c r="J534" s="25"/>
      <c r="K534" s="41"/>
      <c r="L534" s="25"/>
      <c r="M534" s="41"/>
    </row>
    <row r="535" spans="2:13" ht="15" customHeight="1" x14ac:dyDescent="0.2">
      <c r="B535" s="29"/>
      <c r="C535" s="200"/>
      <c r="D535" s="30"/>
      <c r="E535" s="30"/>
      <c r="F535" s="30"/>
      <c r="G535" s="30"/>
      <c r="H535" s="30"/>
      <c r="I535" s="25"/>
      <c r="J535" s="25"/>
      <c r="K535" s="41"/>
      <c r="L535" s="25"/>
      <c r="M535" s="41"/>
    </row>
    <row r="536" spans="2:13" ht="15" customHeight="1" x14ac:dyDescent="0.2">
      <c r="B536" s="29"/>
      <c r="C536" s="200"/>
      <c r="D536" s="30"/>
      <c r="E536" s="30"/>
      <c r="F536" s="30"/>
      <c r="G536" s="30"/>
      <c r="H536" s="30"/>
      <c r="I536" s="25"/>
      <c r="J536" s="25"/>
      <c r="K536" s="41"/>
      <c r="L536" s="25"/>
      <c r="M536" s="41"/>
    </row>
    <row r="537" spans="2:13" ht="15" customHeight="1" x14ac:dyDescent="0.2">
      <c r="B537" s="29"/>
      <c r="C537" s="200"/>
      <c r="D537" s="30"/>
      <c r="E537" s="30"/>
      <c r="F537" s="30"/>
      <c r="G537" s="30"/>
      <c r="H537" s="30"/>
      <c r="I537" s="25"/>
      <c r="J537" s="25"/>
      <c r="K537" s="41"/>
      <c r="L537" s="25"/>
      <c r="M537" s="41"/>
    </row>
    <row r="538" spans="2:13" ht="15" customHeight="1" x14ac:dyDescent="0.2">
      <c r="B538" s="29"/>
      <c r="C538" s="200"/>
      <c r="D538" s="30"/>
      <c r="E538" s="30"/>
      <c r="F538" s="30"/>
      <c r="G538" s="30"/>
      <c r="H538" s="30"/>
      <c r="I538" s="25"/>
      <c r="J538" s="25"/>
      <c r="K538" s="41"/>
      <c r="L538" s="25"/>
      <c r="M538" s="41"/>
    </row>
    <row r="539" spans="2:13" ht="15" customHeight="1" x14ac:dyDescent="0.2">
      <c r="B539" s="29"/>
      <c r="C539" s="200"/>
      <c r="D539" s="30"/>
      <c r="E539" s="30"/>
      <c r="F539" s="30"/>
      <c r="G539" s="30"/>
      <c r="H539" s="30"/>
      <c r="I539" s="25"/>
      <c r="J539" s="25"/>
      <c r="K539" s="41"/>
      <c r="L539" s="25"/>
      <c r="M539" s="41"/>
    </row>
    <row r="540" spans="2:13" ht="15" customHeight="1" x14ac:dyDescent="0.2">
      <c r="B540" s="29"/>
      <c r="C540" s="200"/>
      <c r="D540" s="30"/>
      <c r="E540" s="30"/>
      <c r="F540" s="30"/>
      <c r="G540" s="30"/>
      <c r="H540" s="30"/>
      <c r="I540" s="25"/>
      <c r="J540" s="25"/>
      <c r="K540" s="41"/>
      <c r="L540" s="25"/>
      <c r="M540" s="41"/>
    </row>
    <row r="541" spans="2:13" ht="15" customHeight="1" x14ac:dyDescent="0.2">
      <c r="B541" s="29"/>
      <c r="C541" s="200"/>
      <c r="D541" s="30"/>
      <c r="E541" s="30"/>
      <c r="F541" s="30"/>
      <c r="G541" s="30"/>
      <c r="H541" s="30"/>
      <c r="I541" s="25"/>
      <c r="J541" s="25"/>
      <c r="K541" s="41"/>
      <c r="L541" s="25"/>
      <c r="M541" s="41"/>
    </row>
    <row r="542" spans="2:13" ht="15" customHeight="1" x14ac:dyDescent="0.2">
      <c r="B542" s="29"/>
      <c r="C542" s="200"/>
      <c r="D542" s="30"/>
      <c r="E542" s="30"/>
      <c r="F542" s="30"/>
      <c r="G542" s="30"/>
      <c r="H542" s="30"/>
      <c r="I542" s="25"/>
      <c r="J542" s="25"/>
      <c r="K542" s="41"/>
      <c r="L542" s="25"/>
      <c r="M542" s="41"/>
    </row>
    <row r="543" spans="2:13" ht="15" customHeight="1" x14ac:dyDescent="0.2">
      <c r="B543" s="29"/>
      <c r="C543" s="200"/>
      <c r="D543" s="30"/>
      <c r="E543" s="30"/>
      <c r="F543" s="30"/>
      <c r="G543" s="30"/>
      <c r="H543" s="30"/>
      <c r="I543" s="25"/>
      <c r="J543" s="25"/>
      <c r="K543" s="41"/>
      <c r="L543" s="25"/>
      <c r="M543" s="41"/>
    </row>
    <row r="544" spans="2:13" ht="15" customHeight="1" x14ac:dyDescent="0.2">
      <c r="B544" s="29"/>
      <c r="C544" s="200"/>
      <c r="D544" s="30"/>
      <c r="E544" s="30"/>
      <c r="F544" s="30"/>
      <c r="G544" s="30"/>
      <c r="H544" s="30"/>
      <c r="I544" s="25"/>
      <c r="J544" s="25"/>
      <c r="K544" s="41"/>
      <c r="L544" s="25"/>
      <c r="M544" s="41"/>
    </row>
    <row r="545" spans="2:13" ht="15" customHeight="1" x14ac:dyDescent="0.2">
      <c r="B545" s="29"/>
      <c r="C545" s="200"/>
      <c r="D545" s="30"/>
      <c r="E545" s="30"/>
      <c r="F545" s="30"/>
      <c r="G545" s="30"/>
      <c r="H545" s="30"/>
      <c r="I545" s="25"/>
      <c r="J545" s="25"/>
      <c r="K545" s="41"/>
      <c r="L545" s="25"/>
      <c r="M545" s="41"/>
    </row>
    <row r="546" spans="2:13" ht="15" customHeight="1" x14ac:dyDescent="0.2">
      <c r="B546" s="29"/>
      <c r="C546" s="200"/>
      <c r="D546" s="30"/>
      <c r="E546" s="30"/>
      <c r="F546" s="30"/>
      <c r="G546" s="30"/>
      <c r="H546" s="30"/>
      <c r="I546" s="25"/>
      <c r="J546" s="25"/>
      <c r="K546" s="41"/>
      <c r="L546" s="25"/>
      <c r="M546" s="41"/>
    </row>
    <row r="547" spans="2:13" ht="15" customHeight="1" x14ac:dyDescent="0.2">
      <c r="B547" s="29"/>
      <c r="C547" s="200"/>
      <c r="D547" s="30"/>
      <c r="E547" s="30"/>
      <c r="F547" s="30"/>
      <c r="G547" s="30"/>
      <c r="H547" s="30"/>
      <c r="I547" s="25"/>
      <c r="J547" s="25"/>
      <c r="K547" s="41"/>
      <c r="L547" s="25"/>
      <c r="M547" s="41"/>
    </row>
    <row r="548" spans="2:13" ht="15" customHeight="1" x14ac:dyDescent="0.2">
      <c r="B548" s="29"/>
      <c r="C548" s="200"/>
      <c r="D548" s="30"/>
      <c r="E548" s="30"/>
      <c r="F548" s="30"/>
      <c r="G548" s="30"/>
      <c r="H548" s="30"/>
      <c r="I548" s="25"/>
      <c r="J548" s="25"/>
      <c r="K548" s="41"/>
      <c r="L548" s="25"/>
      <c r="M548" s="41"/>
    </row>
    <row r="549" spans="2:13" ht="15" customHeight="1" x14ac:dyDescent="0.2">
      <c r="B549" s="29"/>
      <c r="C549" s="200"/>
      <c r="D549" s="30"/>
      <c r="E549" s="30"/>
      <c r="F549" s="30"/>
      <c r="G549" s="30"/>
      <c r="H549" s="30"/>
      <c r="I549" s="25"/>
      <c r="J549" s="25"/>
      <c r="K549" s="41"/>
      <c r="L549" s="25"/>
      <c r="M549" s="41"/>
    </row>
    <row r="550" spans="2:13" ht="15" customHeight="1" x14ac:dyDescent="0.2">
      <c r="B550" s="29"/>
      <c r="C550" s="200"/>
      <c r="D550" s="30"/>
      <c r="E550" s="30"/>
      <c r="F550" s="30"/>
      <c r="G550" s="30"/>
      <c r="H550" s="30"/>
      <c r="I550" s="25"/>
      <c r="J550" s="25"/>
      <c r="K550" s="41"/>
      <c r="L550" s="25"/>
      <c r="M550" s="41"/>
    </row>
    <row r="551" spans="2:13" ht="15" customHeight="1" x14ac:dyDescent="0.2">
      <c r="B551" s="29"/>
      <c r="C551" s="200"/>
      <c r="D551" s="30"/>
      <c r="E551" s="30"/>
      <c r="F551" s="30"/>
      <c r="G551" s="30"/>
      <c r="H551" s="30"/>
      <c r="I551" s="25"/>
      <c r="J551" s="25"/>
      <c r="K551" s="41"/>
      <c r="L551" s="25"/>
      <c r="M551" s="41"/>
    </row>
    <row r="552" spans="2:13" ht="15" customHeight="1" x14ac:dyDescent="0.2">
      <c r="B552" s="29"/>
      <c r="C552" s="200"/>
      <c r="D552" s="30"/>
      <c r="E552" s="30"/>
      <c r="F552" s="30"/>
      <c r="G552" s="30"/>
      <c r="H552" s="30"/>
      <c r="I552" s="25"/>
      <c r="J552" s="25"/>
      <c r="K552" s="41"/>
      <c r="L552" s="25"/>
      <c r="M552" s="41"/>
    </row>
    <row r="553" spans="2:13" ht="15" customHeight="1" x14ac:dyDescent="0.2">
      <c r="B553" s="29"/>
      <c r="C553" s="200"/>
      <c r="D553" s="30"/>
      <c r="E553" s="30"/>
      <c r="F553" s="30"/>
      <c r="G553" s="30"/>
      <c r="H553" s="30"/>
      <c r="I553" s="25"/>
      <c r="J553" s="25"/>
      <c r="K553" s="41"/>
      <c r="L553" s="25"/>
      <c r="M553" s="41"/>
    </row>
    <row r="554" spans="2:13" ht="15" customHeight="1" x14ac:dyDescent="0.2">
      <c r="B554" s="29"/>
      <c r="C554" s="200"/>
      <c r="D554" s="30"/>
      <c r="E554" s="30"/>
      <c r="F554" s="30"/>
      <c r="G554" s="30"/>
      <c r="H554" s="30"/>
      <c r="I554" s="25"/>
      <c r="J554" s="25"/>
      <c r="K554" s="41"/>
      <c r="L554" s="25"/>
      <c r="M554" s="41"/>
    </row>
    <row r="555" spans="2:13" ht="15" customHeight="1" x14ac:dyDescent="0.2">
      <c r="B555" s="29"/>
      <c r="C555" s="200"/>
      <c r="D555" s="30"/>
      <c r="E555" s="30"/>
      <c r="F555" s="30"/>
      <c r="G555" s="30"/>
      <c r="H555" s="30"/>
      <c r="I555" s="25"/>
      <c r="J555" s="25"/>
      <c r="K555" s="41"/>
      <c r="L555" s="25"/>
      <c r="M555" s="41"/>
    </row>
    <row r="556" spans="2:13" ht="15" customHeight="1" x14ac:dyDescent="0.2">
      <c r="B556" s="29"/>
      <c r="C556" s="200"/>
      <c r="D556" s="30"/>
      <c r="E556" s="30"/>
      <c r="F556" s="30"/>
      <c r="G556" s="30"/>
      <c r="H556" s="30"/>
      <c r="I556" s="25"/>
      <c r="J556" s="25"/>
      <c r="K556" s="41"/>
      <c r="L556" s="25"/>
      <c r="M556" s="41"/>
    </row>
    <row r="557" spans="2:13" ht="15" customHeight="1" x14ac:dyDescent="0.2">
      <c r="B557" s="29"/>
      <c r="C557" s="200"/>
      <c r="D557" s="30"/>
      <c r="E557" s="30"/>
      <c r="F557" s="30"/>
      <c r="G557" s="30"/>
      <c r="H557" s="30"/>
      <c r="I557" s="25"/>
      <c r="J557" s="25"/>
      <c r="K557" s="41"/>
      <c r="L557" s="25"/>
      <c r="M557" s="41"/>
    </row>
    <row r="558" spans="2:13" ht="15" customHeight="1" x14ac:dyDescent="0.2">
      <c r="B558" s="29"/>
      <c r="C558" s="200"/>
      <c r="D558" s="30"/>
      <c r="E558" s="30"/>
      <c r="F558" s="30"/>
      <c r="G558" s="30"/>
      <c r="H558" s="30"/>
      <c r="I558" s="25"/>
      <c r="J558" s="25"/>
      <c r="K558" s="41"/>
      <c r="L558" s="25"/>
      <c r="M558" s="41"/>
    </row>
    <row r="559" spans="2:13" ht="15" customHeight="1" x14ac:dyDescent="0.2">
      <c r="B559" s="29"/>
      <c r="C559" s="200"/>
      <c r="D559" s="30"/>
      <c r="E559" s="30"/>
      <c r="F559" s="30"/>
      <c r="G559" s="30"/>
      <c r="H559" s="30"/>
      <c r="I559" s="25"/>
      <c r="J559" s="25"/>
      <c r="K559" s="41"/>
      <c r="L559" s="25"/>
      <c r="M559" s="41"/>
    </row>
    <row r="560" spans="2:13" ht="15" customHeight="1" x14ac:dyDescent="0.2">
      <c r="B560" s="29"/>
      <c r="C560" s="200"/>
      <c r="D560" s="30"/>
      <c r="E560" s="30"/>
      <c r="F560" s="30"/>
      <c r="G560" s="30"/>
      <c r="H560" s="30"/>
      <c r="I560" s="25"/>
      <c r="J560" s="25"/>
      <c r="K560" s="41"/>
      <c r="L560" s="25"/>
      <c r="M560" s="41"/>
    </row>
    <row r="561" spans="2:13" ht="15" customHeight="1" x14ac:dyDescent="0.2">
      <c r="B561" s="29"/>
      <c r="C561" s="200"/>
      <c r="D561" s="30"/>
      <c r="E561" s="30"/>
      <c r="F561" s="30"/>
      <c r="G561" s="30"/>
      <c r="H561" s="30"/>
      <c r="I561" s="25"/>
      <c r="J561" s="25"/>
      <c r="K561" s="41"/>
      <c r="L561" s="25"/>
      <c r="M561" s="41"/>
    </row>
    <row r="562" spans="2:13" ht="15" customHeight="1" x14ac:dyDescent="0.2">
      <c r="B562" s="29"/>
      <c r="C562" s="200"/>
      <c r="D562" s="30"/>
      <c r="E562" s="30"/>
      <c r="F562" s="30"/>
      <c r="G562" s="30"/>
      <c r="H562" s="30"/>
      <c r="I562" s="25"/>
      <c r="J562" s="25"/>
      <c r="K562" s="41"/>
      <c r="L562" s="25"/>
      <c r="M562" s="41"/>
    </row>
    <row r="563" spans="2:13" ht="15" customHeight="1" x14ac:dyDescent="0.2">
      <c r="B563" s="29"/>
      <c r="C563" s="200"/>
      <c r="D563" s="30"/>
      <c r="E563" s="30"/>
      <c r="F563" s="30"/>
      <c r="G563" s="30"/>
      <c r="H563" s="30"/>
      <c r="I563" s="25"/>
      <c r="J563" s="25"/>
      <c r="K563" s="41"/>
      <c r="L563" s="25"/>
      <c r="M563" s="41"/>
    </row>
    <row r="564" spans="2:13" ht="15" customHeight="1" x14ac:dyDescent="0.2">
      <c r="B564" s="29"/>
      <c r="C564" s="200"/>
      <c r="D564" s="30"/>
      <c r="E564" s="30"/>
      <c r="F564" s="30"/>
      <c r="G564" s="30"/>
      <c r="H564" s="30"/>
      <c r="I564" s="25"/>
      <c r="J564" s="25"/>
      <c r="K564" s="41"/>
      <c r="L564" s="25"/>
      <c r="M564" s="41"/>
    </row>
    <row r="565" spans="2:13" ht="15" customHeight="1" x14ac:dyDescent="0.2">
      <c r="B565" s="29"/>
      <c r="C565" s="200"/>
      <c r="D565" s="30"/>
      <c r="E565" s="30"/>
      <c r="F565" s="30"/>
      <c r="G565" s="30"/>
      <c r="H565" s="30"/>
      <c r="I565" s="25"/>
      <c r="J565" s="25"/>
      <c r="K565" s="41"/>
      <c r="L565" s="25"/>
      <c r="M565" s="41"/>
    </row>
    <row r="566" spans="2:13" ht="15" customHeight="1" x14ac:dyDescent="0.2">
      <c r="B566" s="29"/>
      <c r="C566" s="200"/>
      <c r="D566" s="30"/>
      <c r="E566" s="30"/>
      <c r="F566" s="30"/>
      <c r="G566" s="30"/>
      <c r="H566" s="30"/>
      <c r="I566" s="25"/>
      <c r="J566" s="25"/>
      <c r="K566" s="41"/>
      <c r="L566" s="25"/>
      <c r="M566" s="41"/>
    </row>
    <row r="567" spans="2:13" ht="15" customHeight="1" x14ac:dyDescent="0.2">
      <c r="B567" s="29"/>
      <c r="C567" s="200"/>
      <c r="D567" s="30"/>
      <c r="E567" s="30"/>
      <c r="F567" s="30"/>
      <c r="G567" s="30"/>
      <c r="H567" s="30"/>
      <c r="I567" s="25"/>
      <c r="J567" s="25"/>
      <c r="K567" s="41"/>
      <c r="L567" s="25"/>
      <c r="M567" s="41"/>
    </row>
    <row r="568" spans="2:13" ht="15" customHeight="1" x14ac:dyDescent="0.2">
      <c r="B568" s="29"/>
      <c r="C568" s="200"/>
      <c r="D568" s="30"/>
      <c r="E568" s="30"/>
      <c r="F568" s="30"/>
      <c r="G568" s="30"/>
      <c r="H568" s="30"/>
      <c r="I568" s="25"/>
      <c r="J568" s="25"/>
      <c r="K568" s="41"/>
      <c r="L568" s="25"/>
      <c r="M568" s="41"/>
    </row>
    <row r="569" spans="2:13" ht="15" customHeight="1" x14ac:dyDescent="0.2">
      <c r="B569" s="29"/>
      <c r="C569" s="200"/>
      <c r="D569" s="30"/>
      <c r="E569" s="30"/>
      <c r="F569" s="30"/>
      <c r="G569" s="30"/>
      <c r="H569" s="30"/>
      <c r="I569" s="25"/>
      <c r="J569" s="25"/>
      <c r="K569" s="41"/>
      <c r="L569" s="25"/>
      <c r="M569" s="41"/>
    </row>
    <row r="570" spans="2:13" ht="15" customHeight="1" x14ac:dyDescent="0.2">
      <c r="B570" s="29"/>
      <c r="C570" s="200"/>
      <c r="D570" s="30"/>
      <c r="E570" s="30"/>
      <c r="F570" s="30"/>
      <c r="G570" s="30"/>
      <c r="H570" s="30"/>
      <c r="I570" s="25"/>
      <c r="J570" s="25"/>
      <c r="K570" s="41"/>
      <c r="L570" s="25"/>
      <c r="M570" s="41"/>
    </row>
    <row r="571" spans="2:13" ht="15" customHeight="1" x14ac:dyDescent="0.2">
      <c r="B571" s="29"/>
      <c r="C571" s="200"/>
      <c r="D571" s="30"/>
      <c r="E571" s="30"/>
      <c r="F571" s="30"/>
      <c r="G571" s="30"/>
      <c r="H571" s="30"/>
      <c r="I571" s="25"/>
      <c r="J571" s="25"/>
      <c r="K571" s="41"/>
      <c r="L571" s="25"/>
      <c r="M571" s="41"/>
    </row>
    <row r="572" spans="2:13" ht="15" customHeight="1" x14ac:dyDescent="0.2">
      <c r="B572" s="29"/>
      <c r="C572" s="200"/>
      <c r="D572" s="30"/>
      <c r="E572" s="30"/>
      <c r="F572" s="30"/>
      <c r="G572" s="30"/>
      <c r="H572" s="30"/>
      <c r="I572" s="25"/>
      <c r="J572" s="25"/>
      <c r="K572" s="41"/>
      <c r="L572" s="25"/>
      <c r="M572" s="41"/>
    </row>
    <row r="573" spans="2:13" ht="15" customHeight="1" x14ac:dyDescent="0.2">
      <c r="B573" s="29"/>
      <c r="C573" s="200"/>
      <c r="D573" s="30"/>
      <c r="E573" s="30"/>
      <c r="F573" s="30"/>
      <c r="G573" s="30"/>
      <c r="H573" s="30"/>
      <c r="I573" s="25"/>
      <c r="J573" s="25"/>
      <c r="K573" s="41"/>
      <c r="L573" s="25"/>
      <c r="M573" s="41"/>
    </row>
    <row r="574" spans="2:13" ht="15" customHeight="1" x14ac:dyDescent="0.2">
      <c r="B574" s="29"/>
      <c r="C574" s="200"/>
      <c r="D574" s="30"/>
      <c r="E574" s="30"/>
      <c r="F574" s="30"/>
      <c r="G574" s="30"/>
      <c r="H574" s="30"/>
      <c r="I574" s="25"/>
      <c r="J574" s="25"/>
      <c r="K574" s="41"/>
      <c r="L574" s="25"/>
      <c r="M574" s="41"/>
    </row>
    <row r="575" spans="2:13" ht="15" customHeight="1" x14ac:dyDescent="0.2">
      <c r="B575" s="29"/>
      <c r="C575" s="200"/>
      <c r="D575" s="30"/>
      <c r="E575" s="30"/>
      <c r="F575" s="30"/>
      <c r="G575" s="30"/>
      <c r="H575" s="30"/>
      <c r="I575" s="25"/>
      <c r="J575" s="25"/>
      <c r="K575" s="41"/>
      <c r="L575" s="25"/>
      <c r="M575" s="41"/>
    </row>
    <row r="576" spans="2:13" ht="15" customHeight="1" x14ac:dyDescent="0.2">
      <c r="B576" s="29"/>
      <c r="C576" s="200"/>
      <c r="D576" s="30"/>
      <c r="E576" s="30"/>
      <c r="F576" s="30"/>
      <c r="G576" s="30"/>
      <c r="H576" s="30"/>
      <c r="I576" s="25"/>
      <c r="J576" s="25"/>
      <c r="K576" s="41"/>
      <c r="L576" s="25"/>
      <c r="M576" s="41"/>
    </row>
    <row r="577" spans="2:13" ht="15" customHeight="1" x14ac:dyDescent="0.2">
      <c r="B577" s="29"/>
      <c r="C577" s="200"/>
      <c r="D577" s="30"/>
      <c r="E577" s="30"/>
      <c r="F577" s="30"/>
      <c r="G577" s="30"/>
      <c r="H577" s="30"/>
      <c r="I577" s="25"/>
      <c r="J577" s="25"/>
      <c r="K577" s="41"/>
      <c r="L577" s="25"/>
      <c r="M577" s="41"/>
    </row>
    <row r="578" spans="2:13" ht="15" customHeight="1" x14ac:dyDescent="0.2">
      <c r="B578" s="29"/>
      <c r="C578" s="200"/>
      <c r="D578" s="30"/>
      <c r="E578" s="30"/>
      <c r="F578" s="30"/>
      <c r="G578" s="30"/>
      <c r="H578" s="30"/>
      <c r="I578" s="25"/>
      <c r="J578" s="25"/>
      <c r="K578" s="41"/>
      <c r="L578" s="25"/>
      <c r="M578" s="41"/>
    </row>
    <row r="579" spans="2:13" ht="15" customHeight="1" x14ac:dyDescent="0.2">
      <c r="B579" s="29"/>
      <c r="C579" s="200"/>
      <c r="D579" s="30"/>
      <c r="E579" s="30"/>
      <c r="F579" s="30"/>
      <c r="G579" s="30"/>
      <c r="H579" s="30"/>
      <c r="I579" s="25"/>
      <c r="J579" s="25"/>
      <c r="K579" s="41"/>
      <c r="L579" s="25"/>
      <c r="M579" s="41"/>
    </row>
    <row r="580" spans="2:13" ht="15" customHeight="1" x14ac:dyDescent="0.2">
      <c r="B580" s="29"/>
      <c r="C580" s="200"/>
      <c r="D580" s="30"/>
      <c r="E580" s="30"/>
      <c r="F580" s="30"/>
      <c r="G580" s="30"/>
      <c r="H580" s="30"/>
      <c r="I580" s="25"/>
      <c r="J580" s="25"/>
      <c r="K580" s="41"/>
      <c r="L580" s="25"/>
      <c r="M580" s="41"/>
    </row>
    <row r="581" spans="2:13" ht="15" customHeight="1" x14ac:dyDescent="0.2">
      <c r="B581" s="29"/>
      <c r="C581" s="200"/>
      <c r="D581" s="30"/>
      <c r="E581" s="30"/>
      <c r="F581" s="30"/>
      <c r="G581" s="30"/>
      <c r="H581" s="30"/>
      <c r="I581" s="25"/>
      <c r="J581" s="25"/>
      <c r="K581" s="41"/>
      <c r="L581" s="25"/>
      <c r="M581" s="41"/>
    </row>
    <row r="582" spans="2:13" ht="15" customHeight="1" x14ac:dyDescent="0.2">
      <c r="B582" s="29"/>
      <c r="C582" s="200"/>
      <c r="D582" s="30"/>
      <c r="E582" s="30"/>
      <c r="F582" s="30"/>
      <c r="G582" s="30"/>
      <c r="H582" s="30"/>
      <c r="I582" s="25"/>
      <c r="J582" s="25"/>
      <c r="K582" s="41"/>
      <c r="L582" s="25"/>
      <c r="M582" s="41"/>
    </row>
    <row r="583" spans="2:13" ht="15" customHeight="1" x14ac:dyDescent="0.2">
      <c r="B583" s="29"/>
      <c r="C583" s="200"/>
      <c r="D583" s="30"/>
      <c r="E583" s="30"/>
      <c r="F583" s="30"/>
      <c r="G583" s="30"/>
      <c r="H583" s="30"/>
      <c r="I583" s="25"/>
      <c r="J583" s="25"/>
      <c r="K583" s="41"/>
      <c r="L583" s="25"/>
      <c r="M583" s="41"/>
    </row>
    <row r="584" spans="2:13" ht="15" customHeight="1" x14ac:dyDescent="0.2">
      <c r="B584" s="29"/>
      <c r="C584" s="200"/>
      <c r="D584" s="30"/>
      <c r="E584" s="30"/>
      <c r="F584" s="30"/>
      <c r="G584" s="30"/>
      <c r="H584" s="30"/>
      <c r="I584" s="25"/>
      <c r="J584" s="25"/>
      <c r="K584" s="41"/>
      <c r="L584" s="25"/>
      <c r="M584" s="41"/>
    </row>
    <row r="585" spans="2:13" ht="15" customHeight="1" x14ac:dyDescent="0.2">
      <c r="B585" s="29"/>
      <c r="C585" s="200"/>
      <c r="D585" s="30"/>
      <c r="E585" s="30"/>
      <c r="F585" s="30"/>
      <c r="G585" s="30"/>
      <c r="H585" s="30"/>
      <c r="I585" s="25"/>
      <c r="J585" s="25"/>
      <c r="K585" s="41"/>
      <c r="L585" s="25"/>
      <c r="M585" s="41"/>
    </row>
    <row r="586" spans="2:13" ht="15" customHeight="1" x14ac:dyDescent="0.2">
      <c r="B586" s="29"/>
      <c r="C586" s="200"/>
      <c r="D586" s="30"/>
      <c r="E586" s="30"/>
      <c r="F586" s="30"/>
      <c r="G586" s="30"/>
      <c r="H586" s="30"/>
      <c r="I586" s="25"/>
      <c r="J586" s="25"/>
      <c r="K586" s="41"/>
      <c r="L586" s="25"/>
      <c r="M586" s="41"/>
    </row>
    <row r="587" spans="2:13" ht="15" customHeight="1" x14ac:dyDescent="0.2">
      <c r="B587" s="29"/>
      <c r="C587" s="200"/>
      <c r="D587" s="30"/>
      <c r="E587" s="30"/>
      <c r="F587" s="30"/>
      <c r="G587" s="30"/>
      <c r="H587" s="30"/>
      <c r="I587" s="25"/>
      <c r="J587" s="25"/>
      <c r="K587" s="41"/>
      <c r="L587" s="25"/>
      <c r="M587" s="41"/>
    </row>
    <row r="588" spans="2:13" ht="15" customHeight="1" x14ac:dyDescent="0.2">
      <c r="B588" s="29"/>
      <c r="C588" s="200"/>
      <c r="D588" s="30"/>
      <c r="E588" s="30"/>
      <c r="F588" s="30"/>
      <c r="G588" s="30"/>
      <c r="H588" s="30"/>
      <c r="I588" s="25"/>
      <c r="J588" s="25"/>
      <c r="K588" s="41"/>
      <c r="L588" s="25"/>
      <c r="M588" s="41"/>
    </row>
    <row r="589" spans="2:13" ht="15" customHeight="1" x14ac:dyDescent="0.2">
      <c r="B589" s="29"/>
      <c r="C589" s="200"/>
      <c r="D589" s="30"/>
      <c r="E589" s="30"/>
      <c r="F589" s="30"/>
      <c r="G589" s="30"/>
      <c r="H589" s="30"/>
      <c r="I589" s="25"/>
      <c r="J589" s="25"/>
      <c r="K589" s="41"/>
      <c r="L589" s="25"/>
      <c r="M589" s="41"/>
    </row>
    <row r="590" spans="2:13" ht="15" customHeight="1" x14ac:dyDescent="0.2">
      <c r="B590" s="29"/>
      <c r="C590" s="200"/>
      <c r="D590" s="30"/>
      <c r="E590" s="30"/>
      <c r="F590" s="30"/>
      <c r="G590" s="30"/>
      <c r="H590" s="30"/>
      <c r="I590" s="25"/>
      <c r="J590" s="25"/>
      <c r="K590" s="41"/>
      <c r="L590" s="25"/>
      <c r="M590" s="41"/>
    </row>
    <row r="591" spans="2:13" ht="15" customHeight="1" x14ac:dyDescent="0.2">
      <c r="B591" s="29"/>
      <c r="C591" s="200"/>
      <c r="D591" s="30"/>
      <c r="E591" s="30"/>
      <c r="F591" s="30"/>
      <c r="G591" s="30"/>
      <c r="H591" s="30"/>
      <c r="I591" s="25"/>
      <c r="J591" s="25"/>
      <c r="K591" s="41"/>
      <c r="L591" s="25"/>
      <c r="M591" s="41"/>
    </row>
    <row r="592" spans="2:13" ht="15" customHeight="1" x14ac:dyDescent="0.2">
      <c r="B592" s="29"/>
      <c r="C592" s="200"/>
      <c r="D592" s="30"/>
      <c r="E592" s="30"/>
      <c r="F592" s="30"/>
      <c r="G592" s="30"/>
      <c r="H592" s="30"/>
      <c r="I592" s="25"/>
      <c r="J592" s="25"/>
      <c r="K592" s="41"/>
      <c r="L592" s="25"/>
      <c r="M592" s="41"/>
    </row>
    <row r="593" spans="2:13" ht="15" customHeight="1" x14ac:dyDescent="0.2">
      <c r="B593" s="29"/>
      <c r="C593" s="200"/>
      <c r="D593" s="30"/>
      <c r="E593" s="30"/>
      <c r="F593" s="30"/>
      <c r="G593" s="30"/>
      <c r="H593" s="30"/>
      <c r="I593" s="25"/>
      <c r="J593" s="25"/>
      <c r="K593" s="41"/>
      <c r="L593" s="25"/>
      <c r="M593" s="41"/>
    </row>
    <row r="594" spans="2:13" ht="15" customHeight="1" x14ac:dyDescent="0.2">
      <c r="B594" s="29"/>
      <c r="C594" s="200"/>
      <c r="D594" s="30"/>
      <c r="E594" s="30"/>
      <c r="F594" s="30"/>
      <c r="G594" s="30"/>
      <c r="H594" s="30"/>
      <c r="I594" s="25"/>
      <c r="J594" s="25"/>
      <c r="K594" s="41"/>
      <c r="L594" s="25"/>
      <c r="M594" s="41"/>
    </row>
    <row r="595" spans="2:13" ht="15" customHeight="1" x14ac:dyDescent="0.2">
      <c r="B595" s="29"/>
      <c r="C595" s="200"/>
      <c r="D595" s="30"/>
      <c r="E595" s="30"/>
      <c r="F595" s="30"/>
      <c r="G595" s="30"/>
      <c r="H595" s="30"/>
      <c r="I595" s="25"/>
      <c r="J595" s="25"/>
      <c r="K595" s="41"/>
      <c r="L595" s="25"/>
      <c r="M595" s="41"/>
    </row>
    <row r="596" spans="2:13" ht="15" customHeight="1" x14ac:dyDescent="0.2">
      <c r="B596" s="29"/>
      <c r="C596" s="200"/>
      <c r="D596" s="30"/>
      <c r="E596" s="30"/>
      <c r="F596" s="30"/>
      <c r="G596" s="30"/>
      <c r="H596" s="30"/>
      <c r="I596" s="25"/>
      <c r="J596" s="25"/>
      <c r="K596" s="41"/>
      <c r="L596" s="25"/>
      <c r="M596" s="41"/>
    </row>
    <row r="597" spans="2:13" ht="15" customHeight="1" x14ac:dyDescent="0.2">
      <c r="B597" s="29"/>
      <c r="C597" s="200"/>
      <c r="D597" s="30"/>
      <c r="E597" s="30"/>
      <c r="F597" s="30"/>
      <c r="G597" s="30"/>
      <c r="H597" s="30"/>
      <c r="I597" s="25"/>
      <c r="J597" s="25"/>
      <c r="K597" s="41"/>
      <c r="L597" s="25"/>
      <c r="M597" s="41"/>
    </row>
    <row r="598" spans="2:13" ht="15" customHeight="1" x14ac:dyDescent="0.2">
      <c r="B598" s="29"/>
      <c r="C598" s="200"/>
      <c r="D598" s="30"/>
      <c r="E598" s="30"/>
      <c r="F598" s="30"/>
      <c r="G598" s="30"/>
      <c r="H598" s="30"/>
      <c r="I598" s="25"/>
      <c r="J598" s="25"/>
      <c r="K598" s="41"/>
      <c r="L598" s="25"/>
      <c r="M598" s="41"/>
    </row>
    <row r="599" spans="2:13" ht="15" customHeight="1" x14ac:dyDescent="0.2">
      <c r="B599" s="29"/>
      <c r="C599" s="200"/>
      <c r="D599" s="30"/>
      <c r="E599" s="30"/>
      <c r="F599" s="30"/>
      <c r="G599" s="30"/>
      <c r="H599" s="30"/>
      <c r="I599" s="25"/>
      <c r="J599" s="25"/>
      <c r="K599" s="41"/>
      <c r="L599" s="25"/>
      <c r="M599" s="41"/>
    </row>
    <row r="600" spans="2:13" ht="15" customHeight="1" x14ac:dyDescent="0.2">
      <c r="B600" s="29"/>
      <c r="C600" s="200"/>
      <c r="D600" s="30"/>
      <c r="E600" s="30"/>
      <c r="F600" s="30"/>
      <c r="G600" s="30"/>
      <c r="H600" s="30"/>
      <c r="I600" s="25"/>
      <c r="J600" s="25"/>
      <c r="K600" s="41"/>
      <c r="L600" s="25"/>
      <c r="M600" s="41"/>
    </row>
    <row r="601" spans="2:13" ht="15" customHeight="1" x14ac:dyDescent="0.2">
      <c r="B601" s="29"/>
      <c r="C601" s="200"/>
      <c r="D601" s="30"/>
      <c r="E601" s="30"/>
      <c r="F601" s="30"/>
      <c r="G601" s="30"/>
      <c r="H601" s="30"/>
      <c r="I601" s="25"/>
      <c r="J601" s="25"/>
      <c r="K601" s="41"/>
      <c r="L601" s="25"/>
      <c r="M601" s="41"/>
    </row>
    <row r="602" spans="2:13" ht="15" customHeight="1" x14ac:dyDescent="0.2">
      <c r="B602" s="29"/>
      <c r="C602" s="200"/>
      <c r="D602" s="30"/>
      <c r="E602" s="30"/>
      <c r="F602" s="30"/>
      <c r="G602" s="30"/>
      <c r="H602" s="30"/>
      <c r="I602" s="25"/>
      <c r="J602" s="25"/>
      <c r="K602" s="41"/>
      <c r="L602" s="25"/>
      <c r="M602" s="41"/>
    </row>
    <row r="603" spans="2:13" ht="15" customHeight="1" x14ac:dyDescent="0.2">
      <c r="B603" s="29"/>
      <c r="C603" s="200"/>
      <c r="D603" s="30"/>
      <c r="E603" s="30"/>
      <c r="F603" s="30"/>
      <c r="G603" s="30"/>
      <c r="H603" s="30"/>
      <c r="I603" s="25"/>
      <c r="J603" s="25"/>
      <c r="K603" s="41"/>
      <c r="L603" s="25"/>
      <c r="M603" s="41"/>
    </row>
    <row r="604" spans="2:13" ht="15" customHeight="1" x14ac:dyDescent="0.2">
      <c r="B604" s="29"/>
      <c r="C604" s="200"/>
      <c r="D604" s="30"/>
      <c r="E604" s="30"/>
      <c r="F604" s="30"/>
      <c r="G604" s="30"/>
      <c r="H604" s="30"/>
      <c r="I604" s="25"/>
      <c r="J604" s="25"/>
      <c r="K604" s="41"/>
      <c r="L604" s="25"/>
      <c r="M604" s="41"/>
    </row>
    <row r="605" spans="2:13" ht="15" customHeight="1" x14ac:dyDescent="0.2">
      <c r="B605" s="29"/>
      <c r="C605" s="200"/>
      <c r="D605" s="30"/>
      <c r="E605" s="30"/>
      <c r="F605" s="30"/>
      <c r="G605" s="30"/>
      <c r="H605" s="30"/>
      <c r="I605" s="25"/>
      <c r="J605" s="25"/>
      <c r="K605" s="41"/>
      <c r="L605" s="25"/>
      <c r="M605" s="41"/>
    </row>
    <row r="606" spans="2:13" ht="15" customHeight="1" x14ac:dyDescent="0.2">
      <c r="B606" s="29"/>
      <c r="C606" s="200"/>
      <c r="D606" s="30"/>
      <c r="E606" s="30"/>
      <c r="F606" s="30"/>
      <c r="G606" s="30"/>
      <c r="H606" s="30"/>
      <c r="I606" s="25"/>
      <c r="J606" s="25"/>
      <c r="K606" s="41"/>
      <c r="L606" s="25"/>
      <c r="M606" s="41"/>
    </row>
    <row r="607" spans="2:13" ht="15" customHeight="1" x14ac:dyDescent="0.2">
      <c r="B607" s="29"/>
      <c r="C607" s="200"/>
      <c r="D607" s="30"/>
      <c r="E607" s="30"/>
      <c r="F607" s="30"/>
      <c r="G607" s="30"/>
      <c r="H607" s="30"/>
      <c r="I607" s="25"/>
      <c r="J607" s="25"/>
      <c r="K607" s="41"/>
      <c r="L607" s="25"/>
      <c r="M607" s="41"/>
    </row>
    <row r="608" spans="2:13" ht="15" customHeight="1" x14ac:dyDescent="0.2">
      <c r="B608" s="29"/>
      <c r="C608" s="200"/>
      <c r="D608" s="30"/>
      <c r="E608" s="30"/>
      <c r="F608" s="30"/>
      <c r="G608" s="30"/>
      <c r="H608" s="30"/>
      <c r="I608" s="25"/>
      <c r="J608" s="25"/>
      <c r="K608" s="41"/>
      <c r="L608" s="25"/>
      <c r="M608" s="41"/>
    </row>
    <row r="609" spans="2:13" ht="15" customHeight="1" x14ac:dyDescent="0.2">
      <c r="B609" s="29"/>
      <c r="C609" s="200"/>
      <c r="D609" s="30"/>
      <c r="E609" s="30"/>
      <c r="F609" s="30"/>
      <c r="G609" s="30"/>
      <c r="H609" s="30"/>
      <c r="I609" s="25"/>
      <c r="J609" s="25"/>
      <c r="K609" s="41"/>
      <c r="L609" s="25"/>
      <c r="M609" s="41"/>
    </row>
    <row r="610" spans="2:13" ht="15" customHeight="1" x14ac:dyDescent="0.2">
      <c r="B610" s="29"/>
      <c r="C610" s="200"/>
      <c r="D610" s="30"/>
      <c r="E610" s="30"/>
      <c r="F610" s="30"/>
      <c r="G610" s="30"/>
      <c r="H610" s="30"/>
      <c r="I610" s="25"/>
      <c r="J610" s="25"/>
      <c r="K610" s="41"/>
      <c r="L610" s="25"/>
      <c r="M610" s="41"/>
    </row>
    <row r="611" spans="2:13" ht="15" customHeight="1" x14ac:dyDescent="0.2">
      <c r="B611" s="29"/>
      <c r="C611" s="200"/>
      <c r="D611" s="30"/>
      <c r="E611" s="30"/>
      <c r="F611" s="30"/>
      <c r="G611" s="30"/>
      <c r="H611" s="30"/>
      <c r="I611" s="25"/>
      <c r="J611" s="25"/>
      <c r="K611" s="41"/>
      <c r="L611" s="25"/>
      <c r="M611" s="41"/>
    </row>
    <row r="612" spans="2:13" ht="15" customHeight="1" x14ac:dyDescent="0.2">
      <c r="B612" s="29"/>
      <c r="C612" s="200"/>
      <c r="D612" s="30"/>
      <c r="E612" s="30"/>
      <c r="F612" s="30"/>
      <c r="G612" s="30"/>
      <c r="H612" s="30"/>
      <c r="I612" s="25"/>
      <c r="J612" s="25"/>
      <c r="K612" s="41"/>
      <c r="L612" s="25"/>
      <c r="M612" s="41"/>
    </row>
    <row r="613" spans="2:13" ht="15" customHeight="1" x14ac:dyDescent="0.2">
      <c r="B613" s="29"/>
      <c r="C613" s="200"/>
      <c r="D613" s="30"/>
      <c r="E613" s="30"/>
      <c r="F613" s="30"/>
      <c r="G613" s="30"/>
      <c r="H613" s="30"/>
      <c r="I613" s="25"/>
      <c r="J613" s="25"/>
      <c r="K613" s="41"/>
      <c r="L613" s="25"/>
      <c r="M613" s="41"/>
    </row>
    <row r="614" spans="2:13" ht="15" customHeight="1" x14ac:dyDescent="0.2">
      <c r="B614" s="29"/>
      <c r="C614" s="200"/>
      <c r="D614" s="30"/>
      <c r="E614" s="30"/>
      <c r="F614" s="30"/>
      <c r="G614" s="30"/>
      <c r="H614" s="30"/>
      <c r="I614" s="25"/>
      <c r="J614" s="25"/>
      <c r="K614" s="41"/>
      <c r="L614" s="25"/>
      <c r="M614" s="41"/>
    </row>
    <row r="615" spans="2:13" ht="15" customHeight="1" x14ac:dyDescent="0.2">
      <c r="B615" s="29"/>
      <c r="C615" s="200"/>
      <c r="D615" s="30"/>
      <c r="E615" s="30"/>
      <c r="F615" s="30"/>
      <c r="G615" s="30"/>
      <c r="H615" s="30"/>
      <c r="I615" s="25"/>
      <c r="J615" s="25"/>
      <c r="K615" s="41"/>
      <c r="L615" s="25"/>
      <c r="M615" s="41"/>
    </row>
    <row r="616" spans="2:13" ht="15" customHeight="1" x14ac:dyDescent="0.2">
      <c r="B616" s="29"/>
      <c r="C616" s="200"/>
      <c r="D616" s="30"/>
      <c r="E616" s="30"/>
      <c r="F616" s="30"/>
      <c r="G616" s="30"/>
      <c r="H616" s="30"/>
      <c r="I616" s="25"/>
      <c r="J616" s="25"/>
      <c r="K616" s="41"/>
      <c r="L616" s="25"/>
      <c r="M616" s="41"/>
    </row>
    <row r="617" spans="2:13" ht="15" customHeight="1" x14ac:dyDescent="0.2">
      <c r="B617" s="29"/>
      <c r="C617" s="200"/>
      <c r="D617" s="30"/>
      <c r="E617" s="30"/>
      <c r="F617" s="30"/>
      <c r="G617" s="30"/>
      <c r="H617" s="30"/>
      <c r="I617" s="25"/>
      <c r="J617" s="25"/>
      <c r="K617" s="41"/>
      <c r="L617" s="25"/>
      <c r="M617" s="41"/>
    </row>
    <row r="618" spans="2:13" ht="15" customHeight="1" x14ac:dyDescent="0.2">
      <c r="B618" s="29"/>
      <c r="C618" s="200"/>
      <c r="D618" s="30"/>
      <c r="E618" s="30"/>
      <c r="F618" s="30"/>
      <c r="G618" s="30"/>
      <c r="H618" s="30"/>
      <c r="I618" s="25"/>
      <c r="J618" s="25"/>
      <c r="K618" s="41"/>
      <c r="L618" s="25"/>
      <c r="M618" s="41"/>
    </row>
    <row r="619" spans="2:13" ht="15" customHeight="1" x14ac:dyDescent="0.2">
      <c r="B619" s="29"/>
      <c r="C619" s="200"/>
      <c r="D619" s="30"/>
      <c r="E619" s="30"/>
      <c r="F619" s="30"/>
      <c r="G619" s="30"/>
      <c r="H619" s="30"/>
      <c r="I619" s="25"/>
      <c r="J619" s="25"/>
      <c r="K619" s="41"/>
      <c r="L619" s="25"/>
      <c r="M619" s="41"/>
    </row>
    <row r="620" spans="2:13" ht="15" customHeight="1" x14ac:dyDescent="0.2">
      <c r="B620" s="29"/>
      <c r="C620" s="200"/>
      <c r="D620" s="30"/>
      <c r="E620" s="30"/>
      <c r="F620" s="30"/>
      <c r="G620" s="30"/>
      <c r="H620" s="30"/>
      <c r="I620" s="25"/>
      <c r="J620" s="25"/>
      <c r="K620" s="41"/>
      <c r="L620" s="25"/>
      <c r="M620" s="41"/>
    </row>
    <row r="621" spans="2:13" ht="15" customHeight="1" x14ac:dyDescent="0.2">
      <c r="B621" s="29"/>
      <c r="C621" s="200"/>
      <c r="D621" s="30"/>
      <c r="E621" s="30"/>
      <c r="F621" s="30"/>
      <c r="G621" s="30"/>
      <c r="H621" s="30"/>
      <c r="I621" s="25"/>
      <c r="J621" s="25"/>
      <c r="K621" s="41"/>
      <c r="L621" s="25"/>
      <c r="M621" s="41"/>
    </row>
    <row r="622" spans="2:13" ht="15" customHeight="1" x14ac:dyDescent="0.2">
      <c r="B622" s="29"/>
      <c r="C622" s="200"/>
      <c r="D622" s="30"/>
      <c r="E622" s="30"/>
      <c r="F622" s="30"/>
      <c r="G622" s="30"/>
      <c r="H622" s="30"/>
      <c r="I622" s="25"/>
      <c r="J622" s="25"/>
      <c r="K622" s="41"/>
      <c r="L622" s="25"/>
      <c r="M622" s="41"/>
    </row>
    <row r="623" spans="2:13" ht="15" customHeight="1" x14ac:dyDescent="0.2">
      <c r="B623" s="29"/>
      <c r="C623" s="200"/>
      <c r="D623" s="30"/>
      <c r="E623" s="30"/>
      <c r="F623" s="30"/>
      <c r="G623" s="30"/>
      <c r="H623" s="30"/>
      <c r="I623" s="25"/>
      <c r="J623" s="25"/>
      <c r="K623" s="41"/>
      <c r="L623" s="25"/>
      <c r="M623" s="41"/>
    </row>
    <row r="624" spans="2:13" ht="15" customHeight="1" x14ac:dyDescent="0.2">
      <c r="B624" s="29"/>
      <c r="C624" s="200"/>
      <c r="D624" s="30"/>
      <c r="E624" s="30"/>
      <c r="F624" s="30"/>
      <c r="G624" s="30"/>
      <c r="H624" s="30"/>
      <c r="I624" s="25"/>
      <c r="J624" s="25"/>
      <c r="K624" s="41"/>
      <c r="L624" s="25"/>
      <c r="M624" s="41"/>
    </row>
    <row r="625" spans="2:13" ht="15" customHeight="1" x14ac:dyDescent="0.2">
      <c r="B625" s="29"/>
      <c r="C625" s="200"/>
      <c r="D625" s="30"/>
      <c r="E625" s="30"/>
      <c r="F625" s="30"/>
      <c r="G625" s="30"/>
      <c r="H625" s="30"/>
      <c r="I625" s="25"/>
      <c r="J625" s="25"/>
      <c r="K625" s="41"/>
      <c r="L625" s="25"/>
      <c r="M625" s="41"/>
    </row>
    <row r="626" spans="2:13" ht="15" customHeight="1" x14ac:dyDescent="0.2">
      <c r="B626" s="29"/>
      <c r="C626" s="200"/>
      <c r="D626" s="30"/>
      <c r="E626" s="30"/>
      <c r="F626" s="30"/>
      <c r="G626" s="30"/>
      <c r="H626" s="30"/>
      <c r="I626" s="25"/>
      <c r="J626" s="25"/>
      <c r="K626" s="41"/>
      <c r="L626" s="25"/>
      <c r="M626" s="41"/>
    </row>
    <row r="627" spans="2:13" ht="15" customHeight="1" x14ac:dyDescent="0.2">
      <c r="B627" s="29"/>
      <c r="C627" s="200"/>
      <c r="D627" s="30"/>
      <c r="E627" s="30"/>
      <c r="F627" s="30"/>
      <c r="G627" s="30"/>
      <c r="H627" s="30"/>
      <c r="I627" s="25"/>
      <c r="J627" s="25"/>
      <c r="K627" s="41"/>
      <c r="L627" s="25"/>
      <c r="M627" s="41"/>
    </row>
    <row r="628" spans="2:13" ht="15" customHeight="1" x14ac:dyDescent="0.2">
      <c r="B628" s="29"/>
      <c r="C628" s="200"/>
      <c r="D628" s="30"/>
      <c r="E628" s="30"/>
      <c r="F628" s="30"/>
      <c r="G628" s="30"/>
      <c r="H628" s="30"/>
      <c r="I628" s="25"/>
      <c r="J628" s="25"/>
      <c r="K628" s="41"/>
      <c r="L628" s="25"/>
      <c r="M628" s="41"/>
    </row>
    <row r="629" spans="2:13" ht="15" customHeight="1" x14ac:dyDescent="0.2">
      <c r="B629" s="29"/>
      <c r="C629" s="200"/>
      <c r="D629" s="30"/>
      <c r="E629" s="30"/>
      <c r="F629" s="30"/>
      <c r="G629" s="30"/>
      <c r="H629" s="30"/>
      <c r="I629" s="25"/>
      <c r="J629" s="25"/>
      <c r="K629" s="41"/>
      <c r="L629" s="25"/>
      <c r="M629" s="41"/>
    </row>
    <row r="630" spans="2:13" ht="15" customHeight="1" x14ac:dyDescent="0.2">
      <c r="B630" s="29"/>
      <c r="C630" s="200"/>
      <c r="D630" s="30"/>
      <c r="E630" s="30"/>
      <c r="F630" s="30"/>
      <c r="G630" s="30"/>
      <c r="H630" s="30"/>
      <c r="I630" s="25"/>
      <c r="J630" s="25"/>
      <c r="K630" s="41"/>
      <c r="L630" s="25"/>
      <c r="M630" s="41"/>
    </row>
    <row r="631" spans="2:13" ht="15" customHeight="1" x14ac:dyDescent="0.2">
      <c r="B631" s="29"/>
      <c r="C631" s="200"/>
      <c r="D631" s="30"/>
      <c r="E631" s="30"/>
      <c r="F631" s="30"/>
      <c r="G631" s="30"/>
      <c r="H631" s="30"/>
      <c r="I631" s="25"/>
      <c r="J631" s="25"/>
      <c r="K631" s="41"/>
      <c r="L631" s="25"/>
      <c r="M631" s="41"/>
    </row>
    <row r="632" spans="2:13" ht="15" customHeight="1" x14ac:dyDescent="0.2">
      <c r="B632" s="29"/>
      <c r="C632" s="200"/>
      <c r="D632" s="30"/>
      <c r="E632" s="30"/>
      <c r="F632" s="30"/>
      <c r="G632" s="30"/>
      <c r="H632" s="30"/>
      <c r="I632" s="25"/>
      <c r="J632" s="25"/>
      <c r="K632" s="41"/>
      <c r="L632" s="25"/>
      <c r="M632" s="41"/>
    </row>
    <row r="633" spans="2:13" ht="15" customHeight="1" x14ac:dyDescent="0.2">
      <c r="B633" s="29"/>
      <c r="C633" s="200"/>
      <c r="D633" s="30"/>
      <c r="E633" s="30"/>
      <c r="F633" s="30"/>
      <c r="G633" s="30"/>
      <c r="H633" s="30"/>
      <c r="I633" s="25"/>
      <c r="J633" s="25"/>
      <c r="K633" s="41"/>
      <c r="L633" s="25"/>
      <c r="M633" s="41"/>
    </row>
    <row r="634" spans="2:13" ht="15" customHeight="1" x14ac:dyDescent="0.2">
      <c r="B634" s="29"/>
      <c r="C634" s="200"/>
      <c r="D634" s="30"/>
      <c r="E634" s="30"/>
      <c r="F634" s="30"/>
      <c r="G634" s="30"/>
      <c r="H634" s="30"/>
      <c r="I634" s="25"/>
      <c r="J634" s="25"/>
      <c r="K634" s="41"/>
      <c r="L634" s="25"/>
      <c r="M634" s="41"/>
    </row>
    <row r="635" spans="2:13" ht="15" customHeight="1" x14ac:dyDescent="0.2">
      <c r="B635" s="29"/>
      <c r="C635" s="200"/>
      <c r="D635" s="30"/>
      <c r="E635" s="30"/>
      <c r="F635" s="30"/>
      <c r="G635" s="30"/>
      <c r="H635" s="30"/>
      <c r="I635" s="25"/>
      <c r="J635" s="25"/>
      <c r="K635" s="41"/>
      <c r="L635" s="25"/>
      <c r="M635" s="41"/>
    </row>
    <row r="636" spans="2:13" ht="15" customHeight="1" x14ac:dyDescent="0.2">
      <c r="B636" s="29"/>
      <c r="C636" s="200"/>
      <c r="D636" s="30"/>
      <c r="E636" s="30"/>
      <c r="F636" s="30"/>
      <c r="G636" s="30"/>
      <c r="H636" s="30"/>
      <c r="I636" s="25"/>
      <c r="J636" s="25"/>
      <c r="K636" s="41"/>
      <c r="L636" s="25"/>
      <c r="M636" s="41"/>
    </row>
    <row r="637" spans="2:13" ht="15" customHeight="1" x14ac:dyDescent="0.2">
      <c r="B637" s="29"/>
      <c r="C637" s="200"/>
      <c r="D637" s="30"/>
      <c r="E637" s="30"/>
      <c r="F637" s="30"/>
      <c r="G637" s="30"/>
      <c r="H637" s="30"/>
      <c r="I637" s="25"/>
      <c r="J637" s="25"/>
      <c r="K637" s="41"/>
      <c r="L637" s="25"/>
      <c r="M637" s="41"/>
    </row>
    <row r="638" spans="2:13" ht="15" customHeight="1" x14ac:dyDescent="0.2">
      <c r="B638" s="29"/>
      <c r="C638" s="200"/>
      <c r="D638" s="30"/>
      <c r="E638" s="30"/>
      <c r="F638" s="30"/>
      <c r="G638" s="30"/>
      <c r="H638" s="30"/>
      <c r="I638" s="25"/>
      <c r="J638" s="25"/>
      <c r="K638" s="41"/>
      <c r="L638" s="25"/>
      <c r="M638" s="41"/>
    </row>
    <row r="639" spans="2:13" ht="15" customHeight="1" x14ac:dyDescent="0.2">
      <c r="B639" s="29"/>
      <c r="C639" s="200"/>
      <c r="D639" s="30"/>
      <c r="E639" s="30"/>
      <c r="F639" s="30"/>
      <c r="G639" s="30"/>
      <c r="H639" s="30"/>
      <c r="I639" s="25"/>
      <c r="J639" s="25"/>
      <c r="K639" s="41"/>
      <c r="L639" s="25"/>
      <c r="M639" s="41"/>
    </row>
    <row r="640" spans="2:13" ht="15" customHeight="1" x14ac:dyDescent="0.2">
      <c r="B640" s="29"/>
      <c r="C640" s="200"/>
      <c r="D640" s="30"/>
      <c r="E640" s="30"/>
      <c r="F640" s="30"/>
      <c r="G640" s="30"/>
      <c r="H640" s="30"/>
      <c r="I640" s="25"/>
      <c r="J640" s="25"/>
      <c r="K640" s="41"/>
      <c r="L640" s="25"/>
      <c r="M640" s="41"/>
    </row>
    <row r="641" spans="2:13" ht="15" customHeight="1" x14ac:dyDescent="0.2">
      <c r="B641" s="29"/>
      <c r="C641" s="200"/>
      <c r="D641" s="30"/>
      <c r="E641" s="30"/>
      <c r="F641" s="30"/>
      <c r="G641" s="30"/>
      <c r="H641" s="30"/>
      <c r="I641" s="25"/>
      <c r="J641" s="25"/>
      <c r="K641" s="41"/>
      <c r="L641" s="25"/>
      <c r="M641" s="41"/>
    </row>
    <row r="642" spans="2:13" ht="15" customHeight="1" x14ac:dyDescent="0.2">
      <c r="B642" s="29"/>
      <c r="C642" s="200"/>
      <c r="D642" s="30"/>
      <c r="E642" s="30"/>
      <c r="F642" s="30"/>
      <c r="G642" s="30"/>
      <c r="H642" s="30"/>
      <c r="I642" s="25"/>
      <c r="J642" s="25"/>
      <c r="K642" s="41"/>
      <c r="L642" s="25"/>
      <c r="M642" s="41"/>
    </row>
    <row r="643" spans="2:13" ht="15" customHeight="1" x14ac:dyDescent="0.2">
      <c r="B643" s="29"/>
      <c r="C643" s="200"/>
      <c r="D643" s="30"/>
      <c r="E643" s="30"/>
      <c r="F643" s="30"/>
      <c r="G643" s="30"/>
      <c r="H643" s="30"/>
      <c r="I643" s="25"/>
      <c r="J643" s="25"/>
      <c r="K643" s="41"/>
      <c r="L643" s="25"/>
      <c r="M643" s="41"/>
    </row>
    <row r="644" spans="2:13" ht="15" customHeight="1" x14ac:dyDescent="0.2">
      <c r="B644" s="29"/>
      <c r="C644" s="200"/>
      <c r="D644" s="30"/>
      <c r="E644" s="30"/>
      <c r="F644" s="30"/>
      <c r="G644" s="30"/>
      <c r="H644" s="30"/>
      <c r="I644" s="25"/>
      <c r="J644" s="25"/>
      <c r="K644" s="41"/>
      <c r="L644" s="25"/>
      <c r="M644" s="41"/>
    </row>
    <row r="645" spans="2:13" ht="15" customHeight="1" x14ac:dyDescent="0.2">
      <c r="B645" s="29"/>
      <c r="C645" s="200"/>
      <c r="D645" s="30"/>
      <c r="E645" s="30"/>
      <c r="F645" s="30"/>
      <c r="G645" s="30"/>
      <c r="H645" s="30"/>
      <c r="I645" s="25"/>
      <c r="J645" s="25"/>
      <c r="K645" s="41"/>
      <c r="L645" s="25"/>
      <c r="M645" s="41"/>
    </row>
    <row r="646" spans="2:13" ht="15" customHeight="1" x14ac:dyDescent="0.2">
      <c r="B646" s="29"/>
      <c r="C646" s="200"/>
      <c r="D646" s="30"/>
      <c r="E646" s="30"/>
      <c r="F646" s="30"/>
      <c r="G646" s="30"/>
      <c r="H646" s="30"/>
      <c r="I646" s="25"/>
      <c r="J646" s="25"/>
      <c r="K646" s="41"/>
      <c r="L646" s="25"/>
      <c r="M646" s="41"/>
    </row>
    <row r="647" spans="2:13" ht="15" customHeight="1" x14ac:dyDescent="0.2">
      <c r="B647" s="29"/>
      <c r="C647" s="200"/>
      <c r="D647" s="30"/>
      <c r="E647" s="30"/>
      <c r="F647" s="30"/>
      <c r="G647" s="30"/>
      <c r="H647" s="30"/>
      <c r="I647" s="25"/>
      <c r="J647" s="25"/>
      <c r="K647" s="41"/>
      <c r="L647" s="25"/>
      <c r="M647" s="41"/>
    </row>
    <row r="648" spans="2:13" ht="15" customHeight="1" x14ac:dyDescent="0.2">
      <c r="B648" s="29"/>
      <c r="C648" s="200"/>
      <c r="D648" s="30"/>
      <c r="E648" s="30"/>
      <c r="F648" s="30"/>
      <c r="G648" s="30"/>
      <c r="H648" s="30"/>
      <c r="I648" s="25"/>
      <c r="J648" s="25"/>
      <c r="K648" s="41"/>
      <c r="L648" s="25"/>
      <c r="M648" s="41"/>
    </row>
    <row r="649" spans="2:13" ht="15" customHeight="1" x14ac:dyDescent="0.2">
      <c r="B649" s="29"/>
      <c r="C649" s="200"/>
      <c r="D649" s="30"/>
      <c r="E649" s="30"/>
      <c r="F649" s="30"/>
      <c r="G649" s="30"/>
      <c r="H649" s="30"/>
      <c r="I649" s="25"/>
      <c r="J649" s="25"/>
      <c r="K649" s="41"/>
      <c r="L649" s="25"/>
      <c r="M649" s="41"/>
    </row>
    <row r="650" spans="2:13" ht="15" customHeight="1" x14ac:dyDescent="0.2">
      <c r="B650" s="29"/>
      <c r="C650" s="200"/>
      <c r="D650" s="30"/>
      <c r="E650" s="30"/>
      <c r="F650" s="30"/>
      <c r="G650" s="30"/>
      <c r="H650" s="30"/>
      <c r="I650" s="25"/>
      <c r="J650" s="25"/>
      <c r="K650" s="41"/>
      <c r="L650" s="25"/>
      <c r="M650" s="41"/>
    </row>
    <row r="651" spans="2:13" ht="15" customHeight="1" x14ac:dyDescent="0.2">
      <c r="B651" s="29"/>
      <c r="C651" s="200"/>
      <c r="D651" s="30"/>
      <c r="E651" s="30"/>
      <c r="F651" s="30"/>
      <c r="G651" s="30"/>
      <c r="H651" s="30"/>
      <c r="I651" s="25"/>
      <c r="J651" s="25"/>
      <c r="K651" s="41"/>
      <c r="L651" s="25"/>
      <c r="M651" s="41"/>
    </row>
    <row r="652" spans="2:13" ht="15" customHeight="1" x14ac:dyDescent="0.2">
      <c r="B652" s="29"/>
      <c r="C652" s="200"/>
      <c r="D652" s="30"/>
      <c r="E652" s="30"/>
      <c r="F652" s="30"/>
      <c r="G652" s="30"/>
      <c r="H652" s="30"/>
      <c r="I652" s="25"/>
      <c r="J652" s="25"/>
      <c r="K652" s="41"/>
      <c r="L652" s="25"/>
      <c r="M652" s="41"/>
    </row>
    <row r="653" spans="2:13" ht="15" customHeight="1" x14ac:dyDescent="0.2">
      <c r="B653" s="29"/>
      <c r="C653" s="200"/>
      <c r="D653" s="30"/>
      <c r="E653" s="30"/>
      <c r="F653" s="30"/>
      <c r="G653" s="30"/>
      <c r="H653" s="30"/>
      <c r="I653" s="25"/>
      <c r="J653" s="25"/>
      <c r="K653" s="41"/>
      <c r="L653" s="25"/>
      <c r="M653" s="41"/>
    </row>
    <row r="654" spans="2:13" ht="15" customHeight="1" x14ac:dyDescent="0.2">
      <c r="B654" s="29"/>
      <c r="C654" s="200"/>
      <c r="D654" s="30"/>
      <c r="E654" s="30"/>
      <c r="F654" s="30"/>
      <c r="G654" s="30"/>
      <c r="H654" s="30"/>
      <c r="I654" s="25"/>
      <c r="J654" s="25"/>
      <c r="K654" s="41"/>
      <c r="L654" s="25"/>
      <c r="M654" s="41"/>
    </row>
    <row r="655" spans="2:13" ht="15" customHeight="1" x14ac:dyDescent="0.2">
      <c r="B655" s="29"/>
      <c r="C655" s="200"/>
      <c r="D655" s="30"/>
      <c r="E655" s="30"/>
      <c r="F655" s="30"/>
      <c r="G655" s="30"/>
      <c r="H655" s="30"/>
      <c r="I655" s="25"/>
      <c r="J655" s="25"/>
      <c r="K655" s="41"/>
      <c r="L655" s="25"/>
      <c r="M655" s="41"/>
    </row>
    <row r="656" spans="2:13" ht="15" customHeight="1" x14ac:dyDescent="0.2">
      <c r="B656" s="29"/>
      <c r="C656" s="200"/>
      <c r="D656" s="30"/>
      <c r="E656" s="30"/>
      <c r="F656" s="30"/>
      <c r="G656" s="30"/>
      <c r="H656" s="30"/>
      <c r="I656" s="25"/>
      <c r="J656" s="25"/>
      <c r="K656" s="41"/>
      <c r="L656" s="25"/>
      <c r="M656" s="41"/>
    </row>
    <row r="657" spans="2:13" ht="15" customHeight="1" x14ac:dyDescent="0.2">
      <c r="B657" s="29"/>
      <c r="C657" s="200"/>
      <c r="D657" s="30"/>
      <c r="E657" s="30"/>
      <c r="F657" s="30"/>
      <c r="G657" s="30"/>
      <c r="H657" s="30"/>
      <c r="I657" s="25"/>
      <c r="J657" s="25"/>
      <c r="K657" s="41"/>
      <c r="L657" s="25"/>
      <c r="M657" s="41"/>
    </row>
    <row r="658" spans="2:13" ht="15" customHeight="1" x14ac:dyDescent="0.2">
      <c r="B658" s="29"/>
      <c r="C658" s="200"/>
      <c r="D658" s="30"/>
      <c r="E658" s="30"/>
      <c r="F658" s="30"/>
      <c r="G658" s="30"/>
      <c r="H658" s="30"/>
      <c r="I658" s="25"/>
      <c r="J658" s="25"/>
      <c r="K658" s="41"/>
      <c r="L658" s="25"/>
      <c r="M658" s="41"/>
    </row>
    <row r="659" spans="2:13" ht="15" customHeight="1" x14ac:dyDescent="0.2">
      <c r="B659" s="29"/>
      <c r="C659" s="200"/>
      <c r="D659" s="30"/>
      <c r="E659" s="30"/>
      <c r="F659" s="30"/>
      <c r="G659" s="30"/>
      <c r="H659" s="30"/>
      <c r="I659" s="25"/>
      <c r="J659" s="25"/>
      <c r="K659" s="41"/>
      <c r="L659" s="25"/>
      <c r="M659" s="41"/>
    </row>
    <row r="660" spans="2:13" ht="15" customHeight="1" x14ac:dyDescent="0.2">
      <c r="B660" s="29"/>
      <c r="C660" s="200"/>
      <c r="D660" s="30"/>
      <c r="E660" s="30"/>
      <c r="F660" s="30"/>
      <c r="G660" s="30"/>
      <c r="H660" s="30"/>
      <c r="I660" s="25"/>
      <c r="J660" s="25"/>
      <c r="K660" s="41"/>
      <c r="L660" s="25"/>
      <c r="M660" s="41"/>
    </row>
    <row r="661" spans="2:13" ht="15" customHeight="1" x14ac:dyDescent="0.2">
      <c r="B661" s="29"/>
      <c r="C661" s="200"/>
      <c r="D661" s="30"/>
      <c r="E661" s="30"/>
      <c r="F661" s="30"/>
      <c r="G661" s="30"/>
      <c r="H661" s="30"/>
      <c r="I661" s="25"/>
      <c r="J661" s="25"/>
      <c r="K661" s="41"/>
      <c r="L661" s="25"/>
      <c r="M661" s="41"/>
    </row>
    <row r="662" spans="2:13" ht="15" customHeight="1" x14ac:dyDescent="0.2">
      <c r="B662" s="29"/>
      <c r="C662" s="200"/>
      <c r="D662" s="30"/>
      <c r="E662" s="30"/>
      <c r="F662" s="30"/>
      <c r="G662" s="30"/>
      <c r="H662" s="30"/>
      <c r="I662" s="25"/>
      <c r="J662" s="25"/>
      <c r="K662" s="41"/>
      <c r="L662" s="25"/>
      <c r="M662" s="41"/>
    </row>
    <row r="663" spans="2:13" ht="15" customHeight="1" x14ac:dyDescent="0.2">
      <c r="B663" s="29"/>
      <c r="C663" s="200"/>
      <c r="D663" s="30"/>
      <c r="E663" s="30"/>
      <c r="F663" s="30"/>
      <c r="G663" s="30"/>
      <c r="H663" s="30"/>
      <c r="I663" s="25"/>
      <c r="J663" s="25"/>
      <c r="K663" s="41"/>
      <c r="L663" s="25"/>
      <c r="M663" s="41"/>
    </row>
    <row r="664" spans="2:13" ht="15" customHeight="1" x14ac:dyDescent="0.2">
      <c r="B664" s="29"/>
      <c r="C664" s="200"/>
      <c r="D664" s="30"/>
      <c r="E664" s="30"/>
      <c r="F664" s="30"/>
      <c r="G664" s="30"/>
      <c r="H664" s="30"/>
      <c r="I664" s="25"/>
      <c r="J664" s="25"/>
      <c r="K664" s="41"/>
      <c r="L664" s="25"/>
      <c r="M664" s="41"/>
    </row>
    <row r="665" spans="2:13" ht="15" customHeight="1" x14ac:dyDescent="0.2">
      <c r="B665" s="29"/>
      <c r="C665" s="200"/>
      <c r="D665" s="30"/>
      <c r="E665" s="30"/>
      <c r="F665" s="30"/>
      <c r="G665" s="30"/>
      <c r="H665" s="30"/>
      <c r="I665" s="25"/>
      <c r="J665" s="25"/>
      <c r="K665" s="41"/>
      <c r="L665" s="25"/>
      <c r="M665" s="41"/>
    </row>
    <row r="666" spans="2:13" ht="15" customHeight="1" x14ac:dyDescent="0.2">
      <c r="B666" s="29"/>
      <c r="C666" s="200"/>
      <c r="D666" s="30"/>
      <c r="E666" s="30"/>
      <c r="F666" s="30"/>
      <c r="G666" s="30"/>
      <c r="H666" s="30"/>
      <c r="I666" s="25"/>
      <c r="J666" s="25"/>
      <c r="K666" s="41"/>
      <c r="L666" s="25"/>
      <c r="M666" s="41"/>
    </row>
    <row r="667" spans="2:13" ht="15" customHeight="1" x14ac:dyDescent="0.2">
      <c r="B667" s="29"/>
      <c r="C667" s="200"/>
      <c r="D667" s="30"/>
      <c r="E667" s="30"/>
      <c r="F667" s="30"/>
      <c r="G667" s="30"/>
      <c r="H667" s="30"/>
      <c r="I667" s="25"/>
      <c r="J667" s="25"/>
      <c r="K667" s="41"/>
      <c r="L667" s="25"/>
      <c r="M667" s="41"/>
    </row>
    <row r="668" spans="2:13" ht="15" customHeight="1" x14ac:dyDescent="0.2">
      <c r="B668" s="29"/>
      <c r="C668" s="200"/>
      <c r="D668" s="30"/>
      <c r="E668" s="30"/>
      <c r="F668" s="30"/>
      <c r="G668" s="30"/>
      <c r="H668" s="30"/>
      <c r="I668" s="25"/>
      <c r="J668" s="25"/>
      <c r="K668" s="41"/>
      <c r="L668" s="25"/>
      <c r="M668" s="41"/>
    </row>
    <row r="669" spans="2:13" ht="15" customHeight="1" x14ac:dyDescent="0.2">
      <c r="B669" s="29"/>
      <c r="C669" s="200"/>
      <c r="D669" s="30"/>
      <c r="E669" s="30"/>
      <c r="F669" s="30"/>
      <c r="G669" s="30"/>
      <c r="H669" s="30"/>
      <c r="I669" s="25"/>
      <c r="J669" s="25"/>
      <c r="K669" s="41"/>
      <c r="L669" s="25"/>
      <c r="M669" s="41"/>
    </row>
    <row r="670" spans="2:13" ht="15" customHeight="1" x14ac:dyDescent="0.2">
      <c r="B670" s="29"/>
      <c r="C670" s="200"/>
      <c r="D670" s="30"/>
      <c r="E670" s="30"/>
      <c r="F670" s="30"/>
      <c r="G670" s="30"/>
      <c r="H670" s="30"/>
      <c r="I670" s="25"/>
      <c r="J670" s="25"/>
      <c r="K670" s="41"/>
      <c r="L670" s="25"/>
      <c r="M670" s="41"/>
    </row>
    <row r="671" spans="2:13" ht="15" customHeight="1" x14ac:dyDescent="0.2">
      <c r="B671" s="29"/>
      <c r="C671" s="200"/>
      <c r="D671" s="30"/>
      <c r="E671" s="30"/>
      <c r="F671" s="30"/>
      <c r="G671" s="30"/>
      <c r="H671" s="30"/>
      <c r="I671" s="25"/>
      <c r="J671" s="25"/>
      <c r="K671" s="41"/>
      <c r="L671" s="25"/>
      <c r="M671" s="41"/>
    </row>
    <row r="672" spans="2:13" ht="15" customHeight="1" x14ac:dyDescent="0.2">
      <c r="B672" s="29"/>
      <c r="C672" s="200"/>
      <c r="D672" s="30"/>
      <c r="E672" s="30"/>
      <c r="F672" s="30"/>
      <c r="G672" s="30"/>
      <c r="H672" s="30"/>
      <c r="I672" s="25"/>
      <c r="J672" s="25"/>
      <c r="K672" s="41"/>
      <c r="L672" s="25"/>
      <c r="M672" s="41"/>
    </row>
    <row r="673" spans="2:13" ht="15" customHeight="1" x14ac:dyDescent="0.2">
      <c r="B673" s="29"/>
      <c r="C673" s="200"/>
      <c r="D673" s="30"/>
      <c r="E673" s="30"/>
      <c r="F673" s="30"/>
      <c r="G673" s="30"/>
      <c r="H673" s="30"/>
      <c r="I673" s="25"/>
      <c r="J673" s="25"/>
      <c r="K673" s="41"/>
      <c r="L673" s="25"/>
      <c r="M673" s="41"/>
    </row>
    <row r="674" spans="2:13" ht="15" customHeight="1" x14ac:dyDescent="0.2">
      <c r="B674" s="29"/>
      <c r="C674" s="200"/>
      <c r="D674" s="30"/>
      <c r="E674" s="30"/>
      <c r="F674" s="30"/>
      <c r="G674" s="30"/>
      <c r="H674" s="30"/>
      <c r="I674" s="25"/>
      <c r="J674" s="25"/>
      <c r="K674" s="41"/>
      <c r="L674" s="25"/>
      <c r="M674" s="41"/>
    </row>
    <row r="675" spans="2:13" ht="15" customHeight="1" x14ac:dyDescent="0.2">
      <c r="B675" s="29"/>
      <c r="C675" s="200"/>
      <c r="D675" s="30"/>
      <c r="E675" s="30"/>
      <c r="F675" s="30"/>
      <c r="G675" s="30"/>
      <c r="H675" s="30"/>
      <c r="I675" s="25"/>
      <c r="J675" s="25"/>
      <c r="K675" s="41"/>
      <c r="L675" s="25"/>
      <c r="M675" s="41"/>
    </row>
    <row r="676" spans="2:13" ht="15" customHeight="1" x14ac:dyDescent="0.2">
      <c r="B676" s="29"/>
      <c r="C676" s="200"/>
      <c r="D676" s="30"/>
      <c r="E676" s="30"/>
      <c r="F676" s="30"/>
      <c r="G676" s="30"/>
      <c r="H676" s="30"/>
      <c r="I676" s="25"/>
      <c r="J676" s="25"/>
      <c r="K676" s="41"/>
      <c r="L676" s="25"/>
      <c r="M676" s="41"/>
    </row>
    <row r="677" spans="2:13" ht="15" customHeight="1" x14ac:dyDescent="0.2">
      <c r="B677" s="29"/>
      <c r="C677" s="200"/>
      <c r="D677" s="30"/>
      <c r="E677" s="30"/>
      <c r="F677" s="30"/>
      <c r="G677" s="30"/>
      <c r="H677" s="30"/>
      <c r="I677" s="25"/>
      <c r="J677" s="25"/>
      <c r="K677" s="41"/>
      <c r="L677" s="25"/>
      <c r="M677" s="41"/>
    </row>
    <row r="678" spans="2:13" ht="15" customHeight="1" x14ac:dyDescent="0.2">
      <c r="B678" s="29"/>
      <c r="C678" s="200"/>
      <c r="D678" s="30"/>
      <c r="E678" s="30"/>
      <c r="F678" s="30"/>
      <c r="G678" s="30"/>
      <c r="H678" s="30"/>
      <c r="I678" s="25"/>
      <c r="J678" s="25"/>
      <c r="K678" s="41"/>
      <c r="L678" s="25"/>
      <c r="M678" s="41"/>
    </row>
    <row r="679" spans="2:13" ht="15" customHeight="1" x14ac:dyDescent="0.2">
      <c r="B679" s="29"/>
      <c r="C679" s="200"/>
      <c r="D679" s="30"/>
      <c r="E679" s="30"/>
      <c r="F679" s="30"/>
      <c r="G679" s="30"/>
      <c r="H679" s="30"/>
      <c r="I679" s="25"/>
      <c r="J679" s="25"/>
      <c r="K679" s="41"/>
      <c r="L679" s="25"/>
      <c r="M679" s="41"/>
    </row>
    <row r="680" spans="2:13" ht="15" customHeight="1" x14ac:dyDescent="0.2">
      <c r="B680" s="29"/>
      <c r="C680" s="200"/>
      <c r="D680" s="30"/>
      <c r="E680" s="30"/>
      <c r="F680" s="30"/>
      <c r="G680" s="30"/>
      <c r="H680" s="30"/>
      <c r="I680" s="25"/>
      <c r="J680" s="25"/>
      <c r="K680" s="41"/>
      <c r="L680" s="25"/>
      <c r="M680" s="41"/>
    </row>
    <row r="681" spans="2:13" ht="15" customHeight="1" x14ac:dyDescent="0.2">
      <c r="B681" s="29"/>
      <c r="C681" s="200"/>
      <c r="D681" s="30"/>
      <c r="E681" s="30"/>
      <c r="F681" s="30"/>
      <c r="G681" s="30"/>
      <c r="H681" s="30"/>
      <c r="I681" s="25"/>
      <c r="J681" s="25"/>
      <c r="K681" s="41"/>
      <c r="L681" s="25"/>
      <c r="M681" s="41"/>
    </row>
    <row r="682" spans="2:13" ht="15" customHeight="1" x14ac:dyDescent="0.2">
      <c r="B682" s="29"/>
      <c r="C682" s="200"/>
      <c r="D682" s="30"/>
      <c r="E682" s="30"/>
      <c r="F682" s="30"/>
      <c r="G682" s="30"/>
      <c r="H682" s="30"/>
      <c r="I682" s="25"/>
      <c r="J682" s="25"/>
      <c r="K682" s="41"/>
      <c r="L682" s="25"/>
      <c r="M682" s="41"/>
    </row>
    <row r="683" spans="2:13" ht="15" customHeight="1" x14ac:dyDescent="0.2">
      <c r="B683" s="29"/>
      <c r="C683" s="200"/>
      <c r="D683" s="30"/>
      <c r="E683" s="30"/>
      <c r="F683" s="30"/>
      <c r="G683" s="30"/>
      <c r="H683" s="30"/>
      <c r="I683" s="25"/>
      <c r="J683" s="25"/>
      <c r="K683" s="41"/>
      <c r="L683" s="25"/>
      <c r="M683" s="41"/>
    </row>
    <row r="684" spans="2:13" ht="15" customHeight="1" x14ac:dyDescent="0.2">
      <c r="B684" s="29"/>
      <c r="C684" s="200"/>
      <c r="D684" s="30"/>
      <c r="E684" s="30"/>
      <c r="F684" s="30"/>
      <c r="G684" s="30"/>
      <c r="H684" s="30"/>
      <c r="I684" s="25"/>
      <c r="J684" s="25"/>
      <c r="K684" s="41"/>
      <c r="L684" s="25"/>
      <c r="M684" s="41"/>
    </row>
    <row r="685" spans="2:13" ht="15" customHeight="1" x14ac:dyDescent="0.2">
      <c r="B685" s="29"/>
      <c r="C685" s="200"/>
      <c r="D685" s="30"/>
      <c r="E685" s="30"/>
      <c r="F685" s="30"/>
      <c r="G685" s="30"/>
      <c r="H685" s="30"/>
      <c r="I685" s="25"/>
      <c r="J685" s="25"/>
      <c r="K685" s="41"/>
      <c r="L685" s="25"/>
      <c r="M685" s="41"/>
    </row>
    <row r="686" spans="2:13" ht="15" customHeight="1" x14ac:dyDescent="0.2">
      <c r="B686" s="29"/>
      <c r="C686" s="200"/>
      <c r="D686" s="30"/>
      <c r="E686" s="30"/>
      <c r="F686" s="30"/>
      <c r="G686" s="30"/>
      <c r="H686" s="30"/>
      <c r="I686" s="25"/>
      <c r="J686" s="25"/>
      <c r="K686" s="41"/>
      <c r="L686" s="25"/>
      <c r="M686" s="41"/>
    </row>
    <row r="687" spans="2:13" ht="15" customHeight="1" x14ac:dyDescent="0.2">
      <c r="B687" s="29"/>
      <c r="C687" s="200"/>
      <c r="D687" s="30"/>
      <c r="E687" s="30"/>
      <c r="F687" s="30"/>
      <c r="G687" s="30"/>
      <c r="H687" s="30"/>
      <c r="I687" s="25"/>
      <c r="J687" s="25"/>
      <c r="K687" s="41"/>
      <c r="L687" s="25"/>
      <c r="M687" s="41"/>
    </row>
    <row r="688" spans="2:13" ht="15" customHeight="1" x14ac:dyDescent="0.2">
      <c r="B688" s="29"/>
      <c r="C688" s="200"/>
      <c r="D688" s="30"/>
      <c r="E688" s="30"/>
      <c r="F688" s="30"/>
      <c r="G688" s="30"/>
      <c r="H688" s="30"/>
      <c r="I688" s="25"/>
      <c r="J688" s="25"/>
      <c r="K688" s="41"/>
      <c r="L688" s="25"/>
      <c r="M688" s="41"/>
    </row>
    <row r="689" spans="2:13" ht="15" customHeight="1" x14ac:dyDescent="0.2">
      <c r="B689" s="29"/>
      <c r="C689" s="200"/>
      <c r="D689" s="30"/>
      <c r="E689" s="30"/>
      <c r="F689" s="30"/>
      <c r="G689" s="30"/>
      <c r="H689" s="30"/>
      <c r="I689" s="25"/>
      <c r="J689" s="25"/>
      <c r="K689" s="41"/>
      <c r="L689" s="25"/>
      <c r="M689" s="41"/>
    </row>
    <row r="690" spans="2:13" ht="15" customHeight="1" x14ac:dyDescent="0.2">
      <c r="B690" s="29"/>
      <c r="C690" s="200"/>
      <c r="D690" s="30"/>
      <c r="E690" s="30"/>
      <c r="F690" s="30"/>
      <c r="G690" s="30"/>
      <c r="H690" s="30"/>
      <c r="I690" s="25"/>
      <c r="J690" s="25"/>
      <c r="K690" s="41"/>
      <c r="L690" s="25"/>
      <c r="M690" s="41"/>
    </row>
    <row r="691" spans="2:13" ht="15" customHeight="1" x14ac:dyDescent="0.2">
      <c r="B691" s="29"/>
      <c r="C691" s="200"/>
      <c r="D691" s="30"/>
      <c r="E691" s="30"/>
      <c r="F691" s="30"/>
      <c r="G691" s="30"/>
      <c r="H691" s="30"/>
      <c r="I691" s="25"/>
      <c r="J691" s="25"/>
      <c r="K691" s="41"/>
      <c r="L691" s="25"/>
      <c r="M691" s="41"/>
    </row>
    <row r="692" spans="2:13" ht="15" customHeight="1" x14ac:dyDescent="0.2">
      <c r="B692" s="29"/>
      <c r="C692" s="200"/>
      <c r="D692" s="30"/>
      <c r="E692" s="30"/>
      <c r="F692" s="30"/>
      <c r="G692" s="30"/>
      <c r="H692" s="30"/>
      <c r="I692" s="25"/>
      <c r="J692" s="25"/>
      <c r="K692" s="41"/>
      <c r="L692" s="25"/>
      <c r="M692" s="41"/>
    </row>
    <row r="693" spans="2:13" ht="15" customHeight="1" x14ac:dyDescent="0.2">
      <c r="B693" s="29"/>
      <c r="C693" s="200"/>
      <c r="D693" s="30"/>
      <c r="E693" s="30"/>
      <c r="F693" s="30"/>
      <c r="G693" s="30"/>
      <c r="H693" s="30"/>
      <c r="I693" s="25"/>
      <c r="J693" s="25"/>
      <c r="K693" s="41"/>
      <c r="L693" s="25"/>
      <c r="M693" s="41"/>
    </row>
    <row r="694" spans="2:13" ht="15" customHeight="1" x14ac:dyDescent="0.2">
      <c r="B694" s="29"/>
      <c r="C694" s="200"/>
      <c r="D694" s="30"/>
      <c r="E694" s="30"/>
      <c r="F694" s="30"/>
      <c r="G694" s="30"/>
      <c r="H694" s="30"/>
      <c r="I694" s="25"/>
      <c r="J694" s="25"/>
      <c r="K694" s="41"/>
      <c r="L694" s="25"/>
      <c r="M694" s="41"/>
    </row>
    <row r="695" spans="2:13" ht="15" customHeight="1" x14ac:dyDescent="0.2">
      <c r="B695" s="29"/>
      <c r="C695" s="200"/>
      <c r="D695" s="30"/>
      <c r="E695" s="30"/>
      <c r="F695" s="30"/>
      <c r="G695" s="30"/>
      <c r="H695" s="30"/>
      <c r="I695" s="25"/>
      <c r="J695" s="25"/>
      <c r="K695" s="41"/>
      <c r="L695" s="25"/>
      <c r="M695" s="41"/>
    </row>
    <row r="696" spans="2:13" ht="15" customHeight="1" x14ac:dyDescent="0.2">
      <c r="B696" s="29"/>
      <c r="C696" s="200"/>
      <c r="D696" s="30"/>
      <c r="E696" s="30"/>
      <c r="F696" s="30"/>
      <c r="G696" s="30"/>
      <c r="H696" s="30"/>
      <c r="I696" s="25"/>
      <c r="J696" s="25"/>
      <c r="K696" s="41"/>
      <c r="L696" s="25"/>
      <c r="M696" s="41"/>
    </row>
    <row r="697" spans="2:13" ht="15" customHeight="1" x14ac:dyDescent="0.2">
      <c r="B697" s="29"/>
      <c r="C697" s="200"/>
      <c r="D697" s="30"/>
      <c r="E697" s="30"/>
      <c r="F697" s="30"/>
      <c r="G697" s="30"/>
      <c r="H697" s="30"/>
      <c r="I697" s="25"/>
      <c r="J697" s="25"/>
      <c r="K697" s="41"/>
      <c r="L697" s="25"/>
      <c r="M697" s="41"/>
    </row>
    <row r="698" spans="2:13" ht="15" customHeight="1" x14ac:dyDescent="0.2">
      <c r="B698" s="29"/>
      <c r="C698" s="200"/>
      <c r="D698" s="30"/>
      <c r="E698" s="30"/>
      <c r="F698" s="30"/>
      <c r="G698" s="30"/>
      <c r="H698" s="30"/>
      <c r="I698" s="25"/>
      <c r="J698" s="25"/>
      <c r="K698" s="41"/>
      <c r="L698" s="25"/>
      <c r="M698" s="41"/>
    </row>
    <row r="699" spans="2:13" ht="15" customHeight="1" x14ac:dyDescent="0.2">
      <c r="B699" s="29"/>
      <c r="C699" s="200"/>
      <c r="D699" s="30"/>
      <c r="E699" s="30"/>
      <c r="F699" s="30"/>
      <c r="G699" s="30"/>
      <c r="H699" s="30"/>
      <c r="I699" s="25"/>
      <c r="J699" s="25"/>
      <c r="K699" s="41"/>
      <c r="L699" s="25"/>
      <c r="M699" s="41"/>
    </row>
    <row r="700" spans="2:13" ht="15" customHeight="1" x14ac:dyDescent="0.2">
      <c r="B700" s="29"/>
      <c r="C700" s="200"/>
      <c r="D700" s="30"/>
      <c r="E700" s="30"/>
      <c r="F700" s="30"/>
      <c r="G700" s="30"/>
      <c r="H700" s="30"/>
      <c r="I700" s="25"/>
      <c r="J700" s="25"/>
      <c r="K700" s="41"/>
      <c r="L700" s="25"/>
      <c r="M700" s="41"/>
    </row>
    <row r="701" spans="2:13" ht="15" customHeight="1" x14ac:dyDescent="0.2">
      <c r="B701" s="29"/>
      <c r="C701" s="200"/>
      <c r="D701" s="30"/>
      <c r="E701" s="30"/>
      <c r="F701" s="30"/>
      <c r="G701" s="30"/>
      <c r="H701" s="30"/>
      <c r="I701" s="25"/>
      <c r="J701" s="25"/>
      <c r="K701" s="41"/>
      <c r="L701" s="25"/>
      <c r="M701" s="41"/>
    </row>
    <row r="702" spans="2:13" ht="15" customHeight="1" x14ac:dyDescent="0.2">
      <c r="B702" s="29"/>
      <c r="C702" s="200"/>
      <c r="D702" s="30"/>
      <c r="E702" s="30"/>
      <c r="F702" s="30"/>
      <c r="G702" s="30"/>
      <c r="H702" s="30"/>
      <c r="I702" s="25"/>
      <c r="J702" s="25"/>
      <c r="K702" s="41"/>
      <c r="L702" s="25"/>
      <c r="M702" s="41"/>
    </row>
    <row r="703" spans="2:13" ht="15" customHeight="1" x14ac:dyDescent="0.2">
      <c r="B703" s="29"/>
      <c r="C703" s="200"/>
      <c r="D703" s="30"/>
      <c r="E703" s="30"/>
      <c r="F703" s="30"/>
      <c r="G703" s="30"/>
      <c r="H703" s="30"/>
      <c r="I703" s="25"/>
      <c r="J703" s="25"/>
      <c r="K703" s="41"/>
      <c r="L703" s="25"/>
      <c r="M703" s="41"/>
    </row>
    <row r="704" spans="2:13" ht="15" customHeight="1" x14ac:dyDescent="0.2">
      <c r="B704" s="29"/>
      <c r="C704" s="200"/>
      <c r="D704" s="30"/>
      <c r="E704" s="30"/>
      <c r="F704" s="30"/>
      <c r="G704" s="30"/>
      <c r="H704" s="30"/>
      <c r="I704" s="25"/>
      <c r="J704" s="25"/>
      <c r="K704" s="41"/>
      <c r="L704" s="25"/>
      <c r="M704" s="41"/>
    </row>
    <row r="705" spans="2:13" ht="15" customHeight="1" x14ac:dyDescent="0.2">
      <c r="B705" s="29"/>
      <c r="C705" s="200"/>
      <c r="D705" s="30"/>
      <c r="E705" s="30"/>
      <c r="F705" s="30"/>
      <c r="G705" s="30"/>
      <c r="H705" s="30"/>
      <c r="I705" s="25"/>
      <c r="J705" s="25"/>
      <c r="K705" s="41"/>
      <c r="L705" s="25"/>
      <c r="M705" s="41"/>
    </row>
    <row r="706" spans="2:13" ht="15" customHeight="1" x14ac:dyDescent="0.2">
      <c r="B706" s="29"/>
      <c r="C706" s="200"/>
      <c r="D706" s="30"/>
      <c r="E706" s="30"/>
      <c r="F706" s="30"/>
      <c r="G706" s="30"/>
      <c r="H706" s="30"/>
      <c r="I706" s="25"/>
      <c r="J706" s="25"/>
      <c r="K706" s="41"/>
      <c r="L706" s="25"/>
      <c r="M706" s="41"/>
    </row>
    <row r="707" spans="2:13" ht="15" customHeight="1" x14ac:dyDescent="0.2">
      <c r="B707" s="29"/>
      <c r="C707" s="200"/>
      <c r="D707" s="30"/>
      <c r="E707" s="30"/>
      <c r="F707" s="30"/>
      <c r="G707" s="30"/>
      <c r="H707" s="30"/>
      <c r="I707" s="25"/>
      <c r="J707" s="25"/>
      <c r="K707" s="41"/>
      <c r="L707" s="25"/>
      <c r="M707" s="41"/>
    </row>
    <row r="708" spans="2:13" ht="15" customHeight="1" x14ac:dyDescent="0.2">
      <c r="B708" s="29"/>
      <c r="C708" s="200"/>
      <c r="D708" s="30"/>
      <c r="E708" s="30"/>
      <c r="F708" s="30"/>
      <c r="G708" s="30"/>
      <c r="H708" s="30"/>
      <c r="I708" s="25"/>
      <c r="J708" s="25"/>
      <c r="K708" s="41"/>
      <c r="L708" s="25"/>
      <c r="M708" s="41"/>
    </row>
    <row r="709" spans="2:13" ht="15" customHeight="1" x14ac:dyDescent="0.2">
      <c r="B709" s="29"/>
      <c r="C709" s="200"/>
      <c r="D709" s="30"/>
      <c r="E709" s="30"/>
      <c r="F709" s="30"/>
      <c r="G709" s="30"/>
      <c r="H709" s="30"/>
      <c r="I709" s="25"/>
      <c r="J709" s="25"/>
      <c r="K709" s="41"/>
      <c r="L709" s="25"/>
      <c r="M709" s="41"/>
    </row>
    <row r="710" spans="2:13" ht="15" customHeight="1" x14ac:dyDescent="0.2">
      <c r="B710" s="29"/>
      <c r="C710" s="200"/>
      <c r="D710" s="30"/>
      <c r="E710" s="30"/>
      <c r="F710" s="30"/>
      <c r="G710" s="30"/>
      <c r="H710" s="30"/>
      <c r="I710" s="25"/>
      <c r="J710" s="25"/>
      <c r="K710" s="41"/>
      <c r="L710" s="25"/>
      <c r="M710" s="41"/>
    </row>
    <row r="711" spans="2:13" ht="15" customHeight="1" x14ac:dyDescent="0.2">
      <c r="B711" s="29"/>
      <c r="C711" s="200"/>
      <c r="D711" s="30"/>
      <c r="E711" s="30"/>
      <c r="F711" s="30"/>
      <c r="G711" s="30"/>
      <c r="H711" s="30"/>
      <c r="I711" s="25"/>
      <c r="J711" s="25"/>
      <c r="K711" s="41"/>
      <c r="L711" s="25"/>
      <c r="M711" s="41"/>
    </row>
    <row r="712" spans="2:13" ht="15" customHeight="1" x14ac:dyDescent="0.2">
      <c r="B712" s="29"/>
      <c r="C712" s="200"/>
      <c r="D712" s="30"/>
      <c r="E712" s="30"/>
      <c r="F712" s="30"/>
      <c r="G712" s="30"/>
      <c r="H712" s="30"/>
      <c r="I712" s="25"/>
      <c r="J712" s="25"/>
      <c r="K712" s="41"/>
      <c r="L712" s="25"/>
      <c r="M712" s="41"/>
    </row>
    <row r="713" spans="2:13" ht="15" customHeight="1" x14ac:dyDescent="0.2">
      <c r="B713" s="29"/>
      <c r="C713" s="200"/>
      <c r="D713" s="30"/>
      <c r="E713" s="30"/>
      <c r="F713" s="30"/>
      <c r="G713" s="30"/>
      <c r="H713" s="30"/>
      <c r="I713" s="25"/>
      <c r="J713" s="25"/>
      <c r="K713" s="41"/>
      <c r="L713" s="25"/>
      <c r="M713" s="41"/>
    </row>
    <row r="714" spans="2:13" ht="15" customHeight="1" x14ac:dyDescent="0.2">
      <c r="B714" s="29"/>
      <c r="C714" s="200"/>
      <c r="D714" s="30"/>
      <c r="E714" s="30"/>
      <c r="F714" s="30"/>
      <c r="G714" s="30"/>
      <c r="H714" s="30"/>
      <c r="I714" s="25"/>
      <c r="J714" s="25"/>
      <c r="K714" s="41"/>
      <c r="L714" s="25"/>
      <c r="M714" s="41"/>
    </row>
    <row r="715" spans="2:13" ht="15" customHeight="1" x14ac:dyDescent="0.2">
      <c r="B715" s="29"/>
      <c r="C715" s="200"/>
      <c r="D715" s="30"/>
      <c r="E715" s="30"/>
      <c r="F715" s="30"/>
      <c r="G715" s="30"/>
      <c r="H715" s="30"/>
      <c r="I715" s="25"/>
      <c r="J715" s="25"/>
      <c r="K715" s="41"/>
      <c r="L715" s="25"/>
      <c r="M715" s="41"/>
    </row>
    <row r="716" spans="2:13" ht="15" customHeight="1" x14ac:dyDescent="0.2">
      <c r="B716" s="29"/>
      <c r="C716" s="200"/>
      <c r="D716" s="30"/>
      <c r="E716" s="30"/>
      <c r="F716" s="30"/>
      <c r="G716" s="30"/>
      <c r="H716" s="30"/>
      <c r="I716" s="25"/>
      <c r="J716" s="25"/>
      <c r="K716" s="41"/>
      <c r="L716" s="25"/>
      <c r="M716" s="41"/>
    </row>
    <row r="717" spans="2:13" ht="15" customHeight="1" x14ac:dyDescent="0.2">
      <c r="B717" s="29"/>
      <c r="C717" s="200"/>
      <c r="D717" s="30"/>
      <c r="E717" s="30"/>
      <c r="F717" s="30"/>
      <c r="G717" s="30"/>
      <c r="H717" s="30"/>
      <c r="I717" s="25"/>
      <c r="J717" s="25"/>
      <c r="K717" s="41"/>
      <c r="L717" s="25"/>
      <c r="M717" s="41"/>
    </row>
    <row r="718" spans="2:13" ht="15" customHeight="1" x14ac:dyDescent="0.2">
      <c r="B718" s="29"/>
      <c r="C718" s="200"/>
      <c r="D718" s="30"/>
      <c r="E718" s="30"/>
      <c r="F718" s="30"/>
      <c r="G718" s="30"/>
      <c r="H718" s="30"/>
      <c r="I718" s="25"/>
      <c r="J718" s="25"/>
      <c r="K718" s="41"/>
      <c r="L718" s="25"/>
      <c r="M718" s="41"/>
    </row>
    <row r="719" spans="2:13" ht="15" customHeight="1" x14ac:dyDescent="0.2">
      <c r="B719" s="29"/>
      <c r="C719" s="200"/>
      <c r="D719" s="30"/>
      <c r="E719" s="30"/>
      <c r="F719" s="30"/>
      <c r="G719" s="30"/>
      <c r="H719" s="30"/>
      <c r="I719" s="25"/>
      <c r="J719" s="25"/>
      <c r="K719" s="41"/>
      <c r="L719" s="25"/>
      <c r="M719" s="41"/>
    </row>
    <row r="720" spans="2:13" ht="15" customHeight="1" x14ac:dyDescent="0.2">
      <c r="B720" s="29"/>
      <c r="C720" s="200"/>
      <c r="D720" s="30"/>
      <c r="E720" s="30"/>
      <c r="F720" s="30"/>
      <c r="G720" s="30"/>
      <c r="H720" s="30"/>
      <c r="I720" s="25"/>
      <c r="J720" s="25"/>
      <c r="K720" s="41"/>
      <c r="L720" s="25"/>
      <c r="M720" s="41"/>
    </row>
    <row r="721" spans="2:13" ht="15" customHeight="1" x14ac:dyDescent="0.2">
      <c r="B721" s="29"/>
      <c r="C721" s="200"/>
      <c r="D721" s="30"/>
      <c r="E721" s="30"/>
      <c r="F721" s="30"/>
      <c r="G721" s="30"/>
      <c r="H721" s="30"/>
      <c r="I721" s="25"/>
      <c r="J721" s="25"/>
      <c r="K721" s="41"/>
      <c r="L721" s="25"/>
      <c r="M721" s="41"/>
    </row>
    <row r="722" spans="2:13" ht="15" customHeight="1" x14ac:dyDescent="0.2">
      <c r="B722" s="29"/>
      <c r="C722" s="200"/>
      <c r="D722" s="30"/>
      <c r="E722" s="30"/>
      <c r="F722" s="30"/>
      <c r="G722" s="30"/>
      <c r="H722" s="30"/>
      <c r="I722" s="25"/>
      <c r="J722" s="25"/>
      <c r="K722" s="41"/>
      <c r="L722" s="25"/>
      <c r="M722" s="41"/>
    </row>
    <row r="723" spans="2:13" ht="15" customHeight="1" x14ac:dyDescent="0.2">
      <c r="B723" s="29"/>
      <c r="C723" s="200"/>
      <c r="D723" s="30"/>
      <c r="E723" s="30"/>
      <c r="F723" s="30"/>
      <c r="G723" s="30"/>
      <c r="H723" s="30"/>
      <c r="I723" s="25"/>
      <c r="J723" s="25"/>
      <c r="K723" s="41"/>
      <c r="L723" s="25"/>
      <c r="M723" s="41"/>
    </row>
    <row r="724" spans="2:13" ht="15" customHeight="1" x14ac:dyDescent="0.2">
      <c r="B724" s="29"/>
      <c r="C724" s="200"/>
      <c r="D724" s="30"/>
      <c r="E724" s="30"/>
      <c r="F724" s="30"/>
      <c r="G724" s="30"/>
      <c r="H724" s="30"/>
      <c r="I724" s="25"/>
      <c r="J724" s="25"/>
      <c r="K724" s="41"/>
      <c r="L724" s="25"/>
      <c r="M724" s="41"/>
    </row>
    <row r="725" spans="2:13" ht="15" customHeight="1" x14ac:dyDescent="0.2">
      <c r="B725" s="29"/>
      <c r="C725" s="200"/>
      <c r="D725" s="30"/>
      <c r="E725" s="30"/>
      <c r="F725" s="30"/>
      <c r="G725" s="30"/>
      <c r="H725" s="30"/>
      <c r="I725" s="25"/>
      <c r="J725" s="25"/>
      <c r="K725" s="41"/>
      <c r="L725" s="25"/>
      <c r="M725" s="41"/>
    </row>
    <row r="726" spans="2:13" ht="15" customHeight="1" x14ac:dyDescent="0.2">
      <c r="B726" s="29"/>
      <c r="C726" s="200"/>
      <c r="D726" s="30"/>
      <c r="E726" s="30"/>
      <c r="F726" s="30"/>
      <c r="G726" s="30"/>
      <c r="H726" s="30"/>
      <c r="I726" s="25"/>
      <c r="J726" s="25"/>
      <c r="K726" s="41"/>
      <c r="L726" s="25"/>
      <c r="M726" s="41"/>
    </row>
    <row r="727" spans="2:13" ht="15" customHeight="1" x14ac:dyDescent="0.2">
      <c r="B727" s="29"/>
      <c r="C727" s="200"/>
      <c r="D727" s="30"/>
      <c r="E727" s="30"/>
      <c r="F727" s="30"/>
      <c r="G727" s="30"/>
      <c r="H727" s="30"/>
      <c r="I727" s="25"/>
      <c r="J727" s="25"/>
      <c r="K727" s="41"/>
      <c r="L727" s="25"/>
      <c r="M727" s="41"/>
    </row>
    <row r="728" spans="2:13" ht="15" customHeight="1" x14ac:dyDescent="0.2">
      <c r="B728" s="29"/>
      <c r="C728" s="200"/>
      <c r="D728" s="30"/>
      <c r="E728" s="30"/>
      <c r="F728" s="30"/>
      <c r="G728" s="30"/>
      <c r="H728" s="30"/>
      <c r="I728" s="25"/>
      <c r="J728" s="25"/>
      <c r="K728" s="41"/>
      <c r="L728" s="25"/>
      <c r="M728" s="41"/>
    </row>
    <row r="729" spans="2:13" ht="15" customHeight="1" x14ac:dyDescent="0.2">
      <c r="B729" s="29"/>
      <c r="C729" s="200"/>
      <c r="D729" s="30"/>
      <c r="E729" s="30"/>
      <c r="F729" s="30"/>
      <c r="G729" s="30"/>
      <c r="H729" s="30"/>
      <c r="I729" s="25"/>
      <c r="J729" s="25"/>
      <c r="K729" s="41"/>
      <c r="L729" s="25"/>
      <c r="M729" s="41"/>
    </row>
    <row r="730" spans="2:13" ht="15" customHeight="1" x14ac:dyDescent="0.2">
      <c r="B730" s="29"/>
      <c r="C730" s="200"/>
      <c r="D730" s="30"/>
      <c r="E730" s="30"/>
      <c r="F730" s="30"/>
      <c r="G730" s="30"/>
      <c r="H730" s="30"/>
      <c r="I730" s="25"/>
      <c r="J730" s="25"/>
      <c r="K730" s="41"/>
      <c r="L730" s="25"/>
      <c r="M730" s="41"/>
    </row>
    <row r="731" spans="2:13" ht="15" customHeight="1" x14ac:dyDescent="0.2">
      <c r="B731" s="29"/>
      <c r="C731" s="200"/>
      <c r="D731" s="30"/>
      <c r="E731" s="30"/>
      <c r="F731" s="30"/>
      <c r="G731" s="30"/>
      <c r="H731" s="30"/>
      <c r="I731" s="25"/>
      <c r="J731" s="25"/>
      <c r="K731" s="41"/>
      <c r="L731" s="25"/>
      <c r="M731" s="41"/>
    </row>
    <row r="732" spans="2:13" ht="15" customHeight="1" x14ac:dyDescent="0.2">
      <c r="B732" s="29"/>
      <c r="C732" s="200"/>
      <c r="D732" s="30"/>
      <c r="E732" s="30"/>
      <c r="F732" s="30"/>
      <c r="G732" s="30"/>
      <c r="H732" s="30"/>
      <c r="I732" s="25"/>
      <c r="J732" s="25"/>
      <c r="K732" s="41"/>
      <c r="L732" s="25"/>
      <c r="M732" s="41"/>
    </row>
    <row r="733" spans="2:13" ht="15" customHeight="1" x14ac:dyDescent="0.2">
      <c r="B733" s="29"/>
      <c r="C733" s="200"/>
      <c r="D733" s="30"/>
      <c r="E733" s="30"/>
      <c r="F733" s="30"/>
      <c r="G733" s="30"/>
      <c r="H733" s="30"/>
      <c r="I733" s="25"/>
      <c r="J733" s="25"/>
      <c r="K733" s="41"/>
      <c r="L733" s="25"/>
      <c r="M733" s="41"/>
    </row>
    <row r="734" spans="2:13" ht="15" customHeight="1" x14ac:dyDescent="0.2">
      <c r="B734" s="29"/>
      <c r="C734" s="200"/>
      <c r="D734" s="30"/>
      <c r="E734" s="30"/>
      <c r="F734" s="30"/>
      <c r="G734" s="30"/>
      <c r="H734" s="30"/>
      <c r="I734" s="25"/>
      <c r="J734" s="25"/>
      <c r="K734" s="41"/>
      <c r="L734" s="25"/>
      <c r="M734" s="41"/>
    </row>
    <row r="735" spans="2:13" ht="15" customHeight="1" x14ac:dyDescent="0.2">
      <c r="B735" s="29"/>
      <c r="C735" s="200"/>
      <c r="D735" s="30"/>
      <c r="E735" s="30"/>
      <c r="F735" s="30"/>
      <c r="G735" s="30"/>
      <c r="H735" s="30"/>
      <c r="I735" s="25"/>
      <c r="J735" s="25"/>
      <c r="K735" s="41"/>
      <c r="L735" s="25"/>
      <c r="M735" s="41"/>
    </row>
    <row r="736" spans="2:13" ht="15" customHeight="1" x14ac:dyDescent="0.2">
      <c r="B736" s="29"/>
      <c r="C736" s="200"/>
      <c r="D736" s="30"/>
      <c r="E736" s="30"/>
      <c r="F736" s="30"/>
      <c r="G736" s="30"/>
      <c r="H736" s="30"/>
      <c r="I736" s="25"/>
      <c r="J736" s="25"/>
      <c r="K736" s="41"/>
      <c r="L736" s="25"/>
      <c r="M736" s="41"/>
    </row>
    <row r="737" spans="2:13" ht="15" customHeight="1" x14ac:dyDescent="0.2">
      <c r="B737" s="29"/>
      <c r="C737" s="200"/>
      <c r="D737" s="30"/>
      <c r="E737" s="30"/>
      <c r="F737" s="30"/>
      <c r="G737" s="30"/>
      <c r="H737" s="30"/>
      <c r="I737" s="25"/>
      <c r="J737" s="25"/>
      <c r="K737" s="41"/>
      <c r="L737" s="25"/>
      <c r="M737" s="41"/>
    </row>
    <row r="738" spans="2:13" ht="15" customHeight="1" x14ac:dyDescent="0.2">
      <c r="B738" s="29"/>
      <c r="C738" s="200"/>
      <c r="D738" s="30"/>
      <c r="E738" s="30"/>
      <c r="F738" s="30"/>
      <c r="G738" s="30"/>
      <c r="H738" s="30"/>
      <c r="I738" s="25"/>
      <c r="J738" s="25"/>
      <c r="K738" s="41"/>
      <c r="L738" s="25"/>
      <c r="M738" s="41"/>
    </row>
    <row r="739" spans="2:13" ht="15" customHeight="1" x14ac:dyDescent="0.2">
      <c r="B739" s="29"/>
      <c r="C739" s="200"/>
      <c r="D739" s="30"/>
      <c r="E739" s="30"/>
      <c r="F739" s="30"/>
      <c r="G739" s="30"/>
      <c r="H739" s="30"/>
      <c r="I739" s="25"/>
      <c r="J739" s="25"/>
      <c r="K739" s="41"/>
      <c r="L739" s="25"/>
      <c r="M739" s="41"/>
    </row>
    <row r="740" spans="2:13" ht="15" customHeight="1" x14ac:dyDescent="0.2">
      <c r="B740" s="29"/>
      <c r="C740" s="200"/>
      <c r="D740" s="30"/>
      <c r="E740" s="30"/>
      <c r="F740" s="30"/>
      <c r="G740" s="30"/>
      <c r="H740" s="30"/>
      <c r="I740" s="25"/>
      <c r="J740" s="25"/>
      <c r="K740" s="41"/>
      <c r="L740" s="25"/>
      <c r="M740" s="41"/>
    </row>
    <row r="741" spans="2:13" ht="15" customHeight="1" x14ac:dyDescent="0.2">
      <c r="B741" s="29"/>
      <c r="C741" s="200"/>
      <c r="D741" s="30"/>
      <c r="E741" s="30"/>
      <c r="F741" s="30"/>
      <c r="G741" s="30"/>
      <c r="H741" s="30"/>
      <c r="I741" s="25"/>
      <c r="J741" s="25"/>
      <c r="K741" s="41"/>
      <c r="L741" s="25"/>
      <c r="M741" s="41"/>
    </row>
    <row r="742" spans="2:13" ht="15" customHeight="1" x14ac:dyDescent="0.2">
      <c r="B742" s="29"/>
      <c r="C742" s="200"/>
      <c r="D742" s="30"/>
      <c r="E742" s="30"/>
      <c r="F742" s="30"/>
      <c r="G742" s="30"/>
      <c r="H742" s="30"/>
      <c r="I742" s="25"/>
      <c r="J742" s="25"/>
      <c r="K742" s="41"/>
      <c r="L742" s="25"/>
      <c r="M742" s="41"/>
    </row>
    <row r="743" spans="2:13" ht="15" customHeight="1" x14ac:dyDescent="0.2">
      <c r="B743" s="29"/>
      <c r="C743" s="200"/>
      <c r="D743" s="30"/>
      <c r="E743" s="30"/>
      <c r="F743" s="30"/>
      <c r="G743" s="30"/>
      <c r="H743" s="30"/>
      <c r="I743" s="25"/>
      <c r="J743" s="25"/>
      <c r="K743" s="41"/>
      <c r="L743" s="25"/>
      <c r="M743" s="41"/>
    </row>
    <row r="744" spans="2:13" ht="15" customHeight="1" x14ac:dyDescent="0.2">
      <c r="B744" s="29"/>
      <c r="C744" s="200"/>
      <c r="D744" s="30"/>
      <c r="E744" s="30"/>
      <c r="F744" s="30"/>
      <c r="G744" s="30"/>
      <c r="H744" s="30"/>
      <c r="I744" s="25"/>
      <c r="J744" s="25"/>
      <c r="K744" s="41"/>
      <c r="L744" s="25"/>
      <c r="M744" s="41"/>
    </row>
    <row r="745" spans="2:13" ht="15" customHeight="1" x14ac:dyDescent="0.2">
      <c r="B745" s="29"/>
      <c r="C745" s="200"/>
      <c r="D745" s="30"/>
      <c r="E745" s="30"/>
      <c r="F745" s="30"/>
      <c r="G745" s="30"/>
      <c r="H745" s="30"/>
      <c r="I745" s="25"/>
      <c r="J745" s="25"/>
      <c r="K745" s="41"/>
      <c r="L745" s="25"/>
      <c r="M745" s="41"/>
    </row>
    <row r="746" spans="2:13" ht="15" customHeight="1" x14ac:dyDescent="0.2">
      <c r="B746" s="29"/>
      <c r="C746" s="200"/>
      <c r="D746" s="30"/>
      <c r="E746" s="30"/>
      <c r="F746" s="30"/>
      <c r="G746" s="30"/>
      <c r="H746" s="30"/>
      <c r="I746" s="25"/>
      <c r="J746" s="25"/>
      <c r="K746" s="41"/>
      <c r="L746" s="25"/>
      <c r="M746" s="41"/>
    </row>
    <row r="747" spans="2:13" ht="15" customHeight="1" x14ac:dyDescent="0.2">
      <c r="B747" s="29"/>
      <c r="C747" s="200"/>
      <c r="D747" s="30"/>
      <c r="E747" s="30"/>
      <c r="F747" s="30"/>
      <c r="G747" s="30"/>
      <c r="H747" s="30"/>
      <c r="I747" s="25"/>
      <c r="J747" s="25"/>
      <c r="K747" s="41"/>
      <c r="L747" s="25"/>
      <c r="M747" s="41"/>
    </row>
    <row r="748" spans="2:13" ht="15" customHeight="1" x14ac:dyDescent="0.2">
      <c r="B748" s="29"/>
      <c r="C748" s="200"/>
      <c r="D748" s="30"/>
      <c r="E748" s="30"/>
      <c r="F748" s="30"/>
      <c r="G748" s="30"/>
      <c r="H748" s="30"/>
      <c r="I748" s="25"/>
      <c r="J748" s="25"/>
      <c r="K748" s="41"/>
      <c r="L748" s="25"/>
      <c r="M748" s="41"/>
    </row>
    <row r="749" spans="2:13" ht="15" customHeight="1" x14ac:dyDescent="0.2">
      <c r="B749" s="29"/>
      <c r="C749" s="200"/>
      <c r="D749" s="30"/>
      <c r="E749" s="30"/>
      <c r="F749" s="30"/>
      <c r="G749" s="30"/>
      <c r="H749" s="30"/>
      <c r="I749" s="25"/>
      <c r="J749" s="25"/>
      <c r="K749" s="41"/>
      <c r="L749" s="25"/>
      <c r="M749" s="41"/>
    </row>
    <row r="750" spans="2:13" ht="15" customHeight="1" x14ac:dyDescent="0.2">
      <c r="B750" s="29"/>
      <c r="C750" s="200"/>
      <c r="D750" s="30"/>
      <c r="E750" s="30"/>
      <c r="F750" s="30"/>
      <c r="G750" s="30"/>
      <c r="H750" s="30"/>
      <c r="I750" s="25"/>
      <c r="J750" s="25"/>
      <c r="K750" s="41"/>
      <c r="L750" s="25"/>
      <c r="M750" s="41"/>
    </row>
    <row r="751" spans="2:13" ht="15" customHeight="1" x14ac:dyDescent="0.2">
      <c r="B751" s="29"/>
      <c r="C751" s="200"/>
      <c r="D751" s="30"/>
      <c r="E751" s="30"/>
      <c r="F751" s="30"/>
      <c r="G751" s="30"/>
      <c r="H751" s="30"/>
      <c r="I751" s="25"/>
      <c r="J751" s="25"/>
      <c r="K751" s="41"/>
      <c r="L751" s="25"/>
      <c r="M751" s="41"/>
    </row>
    <row r="752" spans="2:13" ht="15" customHeight="1" x14ac:dyDescent="0.2">
      <c r="B752" s="29"/>
      <c r="C752" s="200"/>
      <c r="D752" s="30"/>
      <c r="E752" s="30"/>
      <c r="F752" s="30"/>
      <c r="G752" s="30"/>
      <c r="H752" s="30"/>
      <c r="I752" s="25"/>
      <c r="J752" s="25"/>
      <c r="K752" s="41"/>
      <c r="L752" s="25"/>
      <c r="M752" s="41"/>
    </row>
    <row r="753" spans="2:13" ht="15" customHeight="1" x14ac:dyDescent="0.2">
      <c r="B753" s="29"/>
      <c r="C753" s="200"/>
      <c r="D753" s="30"/>
      <c r="E753" s="30"/>
      <c r="F753" s="30"/>
      <c r="G753" s="30"/>
      <c r="H753" s="30"/>
      <c r="I753" s="25"/>
      <c r="J753" s="25"/>
      <c r="K753" s="41"/>
      <c r="L753" s="25"/>
      <c r="M753" s="41"/>
    </row>
    <row r="754" spans="2:13" ht="15" customHeight="1" x14ac:dyDescent="0.2">
      <c r="B754" s="29"/>
      <c r="C754" s="200"/>
      <c r="D754" s="30"/>
      <c r="E754" s="30"/>
      <c r="F754" s="30"/>
      <c r="G754" s="30"/>
      <c r="H754" s="30"/>
      <c r="I754" s="25"/>
      <c r="J754" s="25"/>
      <c r="K754" s="41"/>
      <c r="L754" s="25"/>
      <c r="M754" s="41"/>
    </row>
    <row r="755" spans="2:13" ht="15" customHeight="1" x14ac:dyDescent="0.2">
      <c r="B755" s="29"/>
      <c r="C755" s="200"/>
      <c r="D755" s="30"/>
      <c r="E755" s="30"/>
      <c r="F755" s="30"/>
      <c r="G755" s="30"/>
      <c r="H755" s="30"/>
      <c r="I755" s="25"/>
      <c r="J755" s="25"/>
      <c r="K755" s="41"/>
      <c r="L755" s="25"/>
      <c r="M755" s="41"/>
    </row>
    <row r="756" spans="2:13" ht="15" customHeight="1" x14ac:dyDescent="0.2">
      <c r="B756" s="29"/>
      <c r="C756" s="200"/>
      <c r="D756" s="30"/>
      <c r="E756" s="30"/>
      <c r="F756" s="30"/>
      <c r="G756" s="30"/>
      <c r="H756" s="30"/>
      <c r="I756" s="25"/>
      <c r="J756" s="25"/>
      <c r="K756" s="41"/>
      <c r="L756" s="25"/>
      <c r="M756" s="41"/>
    </row>
    <row r="757" spans="2:13" ht="15" customHeight="1" x14ac:dyDescent="0.2">
      <c r="B757" s="29"/>
      <c r="C757" s="200"/>
      <c r="D757" s="30"/>
      <c r="E757" s="30"/>
      <c r="F757" s="30"/>
      <c r="G757" s="30"/>
      <c r="H757" s="30"/>
      <c r="I757" s="25"/>
      <c r="J757" s="25"/>
      <c r="K757" s="41"/>
      <c r="L757" s="25"/>
      <c r="M757" s="41"/>
    </row>
    <row r="758" spans="2:13" ht="15" customHeight="1" x14ac:dyDescent="0.2">
      <c r="B758" s="29"/>
      <c r="C758" s="200"/>
      <c r="D758" s="30"/>
      <c r="E758" s="30"/>
      <c r="F758" s="30"/>
      <c r="G758" s="30"/>
      <c r="H758" s="30"/>
      <c r="I758" s="25"/>
      <c r="J758" s="25"/>
      <c r="K758" s="41"/>
      <c r="L758" s="25"/>
      <c r="M758" s="41"/>
    </row>
    <row r="759" spans="2:13" ht="15" customHeight="1" x14ac:dyDescent="0.2">
      <c r="B759" s="29"/>
      <c r="C759" s="200"/>
      <c r="D759" s="30"/>
      <c r="E759" s="30"/>
      <c r="F759" s="30"/>
      <c r="G759" s="30"/>
      <c r="H759" s="30"/>
      <c r="I759" s="25"/>
      <c r="J759" s="25"/>
      <c r="K759" s="41"/>
      <c r="L759" s="25"/>
      <c r="M759" s="41"/>
    </row>
    <row r="760" spans="2:13" ht="15" customHeight="1" x14ac:dyDescent="0.2">
      <c r="B760" s="29"/>
      <c r="C760" s="200"/>
      <c r="D760" s="30"/>
      <c r="E760" s="30"/>
      <c r="F760" s="30"/>
      <c r="G760" s="30"/>
      <c r="H760" s="30"/>
      <c r="I760" s="25"/>
      <c r="J760" s="25"/>
      <c r="K760" s="41"/>
      <c r="L760" s="25"/>
      <c r="M760" s="41"/>
    </row>
    <row r="761" spans="2:13" ht="15" customHeight="1" x14ac:dyDescent="0.2">
      <c r="B761" s="29"/>
      <c r="C761" s="200"/>
      <c r="D761" s="30"/>
      <c r="E761" s="30"/>
      <c r="F761" s="30"/>
      <c r="G761" s="30"/>
      <c r="H761" s="30"/>
      <c r="I761" s="25"/>
      <c r="J761" s="25"/>
      <c r="K761" s="41"/>
      <c r="L761" s="25"/>
      <c r="M761" s="41"/>
    </row>
    <row r="762" spans="2:13" ht="15" customHeight="1" x14ac:dyDescent="0.2">
      <c r="B762" s="29"/>
      <c r="C762" s="200"/>
      <c r="D762" s="30"/>
      <c r="E762" s="30"/>
      <c r="F762" s="30"/>
      <c r="G762" s="30"/>
      <c r="H762" s="30"/>
      <c r="I762" s="25"/>
      <c r="J762" s="25"/>
      <c r="K762" s="41"/>
      <c r="L762" s="25"/>
      <c r="M762" s="41"/>
    </row>
    <row r="763" spans="2:13" ht="15" customHeight="1" x14ac:dyDescent="0.2">
      <c r="B763" s="29"/>
      <c r="C763" s="200"/>
      <c r="D763" s="30"/>
      <c r="E763" s="30"/>
      <c r="F763" s="30"/>
      <c r="G763" s="30"/>
      <c r="H763" s="30"/>
      <c r="I763" s="25"/>
      <c r="J763" s="25"/>
      <c r="K763" s="41"/>
      <c r="L763" s="25"/>
      <c r="M763" s="41"/>
    </row>
    <row r="764" spans="2:13" ht="15" customHeight="1" x14ac:dyDescent="0.2">
      <c r="B764" s="29"/>
      <c r="C764" s="200"/>
      <c r="D764" s="30"/>
      <c r="E764" s="30"/>
      <c r="F764" s="30"/>
      <c r="G764" s="30"/>
      <c r="H764" s="30"/>
      <c r="I764" s="25"/>
      <c r="J764" s="25"/>
      <c r="K764" s="41"/>
      <c r="L764" s="25"/>
      <c r="M764" s="41"/>
    </row>
    <row r="765" spans="2:13" ht="15" customHeight="1" x14ac:dyDescent="0.2">
      <c r="B765" s="29"/>
      <c r="C765" s="200"/>
      <c r="D765" s="30"/>
      <c r="E765" s="30"/>
      <c r="F765" s="30"/>
      <c r="G765" s="30"/>
      <c r="H765" s="30"/>
      <c r="I765" s="25"/>
      <c r="J765" s="25"/>
      <c r="K765" s="41"/>
      <c r="L765" s="25"/>
      <c r="M765" s="41"/>
    </row>
    <row r="766" spans="2:13" ht="15" customHeight="1" x14ac:dyDescent="0.2">
      <c r="B766" s="29"/>
      <c r="C766" s="200"/>
      <c r="D766" s="30"/>
      <c r="E766" s="30"/>
      <c r="F766" s="30"/>
      <c r="G766" s="30"/>
      <c r="H766" s="30"/>
      <c r="I766" s="25"/>
      <c r="J766" s="25"/>
      <c r="K766" s="41"/>
      <c r="L766" s="25"/>
      <c r="M766" s="41"/>
    </row>
    <row r="767" spans="2:13" ht="15" customHeight="1" x14ac:dyDescent="0.2">
      <c r="B767" s="29"/>
      <c r="C767" s="200"/>
      <c r="D767" s="30"/>
      <c r="E767" s="30"/>
      <c r="F767" s="30"/>
      <c r="G767" s="30"/>
      <c r="H767" s="30"/>
      <c r="I767" s="25"/>
      <c r="J767" s="25"/>
      <c r="K767" s="41"/>
      <c r="L767" s="25"/>
      <c r="M767" s="41"/>
    </row>
    <row r="768" spans="2:13" ht="15" customHeight="1" x14ac:dyDescent="0.2">
      <c r="B768" s="29"/>
      <c r="C768" s="200"/>
      <c r="D768" s="30"/>
      <c r="E768" s="30"/>
      <c r="F768" s="30"/>
      <c r="G768" s="30"/>
      <c r="H768" s="30"/>
      <c r="I768" s="25"/>
      <c r="J768" s="25"/>
      <c r="K768" s="41"/>
      <c r="L768" s="25"/>
      <c r="M768" s="41"/>
    </row>
    <row r="769" spans="2:13" ht="15" customHeight="1" x14ac:dyDescent="0.2">
      <c r="B769" s="29"/>
      <c r="C769" s="200"/>
      <c r="D769" s="30"/>
      <c r="E769" s="30"/>
      <c r="F769" s="30"/>
      <c r="G769" s="30"/>
      <c r="H769" s="30"/>
      <c r="I769" s="25"/>
      <c r="J769" s="25"/>
      <c r="K769" s="41"/>
      <c r="L769" s="25"/>
      <c r="M769" s="41"/>
    </row>
    <row r="770" spans="2:13" ht="15" customHeight="1" x14ac:dyDescent="0.2">
      <c r="B770" s="29"/>
      <c r="C770" s="200"/>
      <c r="D770" s="30"/>
      <c r="E770" s="30"/>
      <c r="F770" s="30"/>
      <c r="G770" s="30"/>
      <c r="H770" s="30"/>
      <c r="I770" s="25"/>
      <c r="J770" s="25"/>
      <c r="K770" s="41"/>
      <c r="L770" s="25"/>
      <c r="M770" s="41"/>
    </row>
    <row r="771" spans="2:13" ht="15" customHeight="1" x14ac:dyDescent="0.2">
      <c r="B771" s="29"/>
      <c r="C771" s="200"/>
      <c r="D771" s="30"/>
      <c r="E771" s="30"/>
      <c r="F771" s="30"/>
      <c r="G771" s="30"/>
      <c r="H771" s="30"/>
      <c r="I771" s="25"/>
      <c r="J771" s="25"/>
      <c r="K771" s="41"/>
      <c r="L771" s="25"/>
      <c r="M771" s="41"/>
    </row>
    <row r="772" spans="2:13" ht="15" customHeight="1" x14ac:dyDescent="0.2">
      <c r="B772" s="29"/>
      <c r="C772" s="200"/>
      <c r="D772" s="30"/>
      <c r="E772" s="30"/>
      <c r="F772" s="30"/>
      <c r="G772" s="30"/>
      <c r="H772" s="30"/>
      <c r="I772" s="25"/>
      <c r="J772" s="25"/>
      <c r="K772" s="41"/>
      <c r="L772" s="25"/>
      <c r="M772" s="41"/>
    </row>
    <row r="773" spans="2:13" ht="15" customHeight="1" x14ac:dyDescent="0.2">
      <c r="B773" s="29"/>
      <c r="C773" s="200"/>
      <c r="D773" s="30"/>
      <c r="E773" s="30"/>
      <c r="F773" s="30"/>
      <c r="G773" s="30"/>
      <c r="H773" s="30"/>
      <c r="I773" s="25"/>
      <c r="J773" s="25"/>
      <c r="K773" s="41"/>
      <c r="L773" s="25"/>
      <c r="M773" s="41"/>
    </row>
    <row r="774" spans="2:13" ht="15" customHeight="1" x14ac:dyDescent="0.2">
      <c r="B774" s="29"/>
      <c r="C774" s="200"/>
      <c r="D774" s="30"/>
      <c r="E774" s="30"/>
      <c r="F774" s="30"/>
      <c r="G774" s="30"/>
      <c r="H774" s="30"/>
      <c r="I774" s="25"/>
      <c r="J774" s="25"/>
      <c r="K774" s="41"/>
      <c r="L774" s="25"/>
      <c r="M774" s="41"/>
    </row>
    <row r="775" spans="2:13" ht="15" customHeight="1" x14ac:dyDescent="0.2">
      <c r="B775" s="29"/>
      <c r="C775" s="200"/>
      <c r="D775" s="30"/>
      <c r="E775" s="30"/>
      <c r="F775" s="30"/>
      <c r="G775" s="30"/>
      <c r="H775" s="30"/>
      <c r="I775" s="25"/>
      <c r="J775" s="25"/>
      <c r="K775" s="41"/>
      <c r="L775" s="25"/>
      <c r="M775" s="41"/>
    </row>
    <row r="776" spans="2:13" ht="15" customHeight="1" x14ac:dyDescent="0.2">
      <c r="B776" s="29"/>
      <c r="C776" s="200"/>
      <c r="D776" s="30"/>
      <c r="E776" s="30"/>
      <c r="F776" s="30"/>
      <c r="G776" s="30"/>
      <c r="H776" s="30"/>
      <c r="I776" s="25"/>
      <c r="J776" s="25"/>
      <c r="K776" s="41"/>
      <c r="L776" s="25"/>
      <c r="M776" s="41"/>
    </row>
    <row r="777" spans="2:13" ht="15" customHeight="1" x14ac:dyDescent="0.2">
      <c r="B777" s="29"/>
      <c r="C777" s="200"/>
      <c r="D777" s="30"/>
      <c r="E777" s="30"/>
      <c r="F777" s="30"/>
      <c r="G777" s="30"/>
      <c r="H777" s="30"/>
      <c r="I777" s="25"/>
      <c r="J777" s="25"/>
      <c r="K777" s="41"/>
      <c r="L777" s="25"/>
      <c r="M777" s="41"/>
    </row>
    <row r="778" spans="2:13" ht="15" customHeight="1" x14ac:dyDescent="0.2">
      <c r="B778" s="29"/>
      <c r="C778" s="200"/>
      <c r="D778" s="30"/>
      <c r="E778" s="30"/>
      <c r="F778" s="30"/>
      <c r="G778" s="30"/>
      <c r="H778" s="30"/>
      <c r="I778" s="25"/>
      <c r="J778" s="25"/>
      <c r="K778" s="41"/>
      <c r="L778" s="25"/>
      <c r="M778" s="41"/>
    </row>
    <row r="779" spans="2:13" ht="15" customHeight="1" x14ac:dyDescent="0.2">
      <c r="B779" s="29"/>
      <c r="C779" s="200"/>
      <c r="D779" s="30"/>
      <c r="E779" s="30"/>
      <c r="F779" s="30"/>
      <c r="G779" s="30"/>
      <c r="H779" s="30"/>
      <c r="I779" s="25"/>
      <c r="J779" s="25"/>
      <c r="K779" s="41"/>
      <c r="L779" s="25"/>
      <c r="M779" s="41"/>
    </row>
    <row r="780" spans="2:13" ht="15" customHeight="1" x14ac:dyDescent="0.2">
      <c r="B780" s="29"/>
      <c r="C780" s="200"/>
      <c r="D780" s="30"/>
      <c r="E780" s="30"/>
      <c r="F780" s="30"/>
      <c r="G780" s="30"/>
      <c r="H780" s="30"/>
      <c r="I780" s="25"/>
      <c r="J780" s="25"/>
      <c r="K780" s="41"/>
      <c r="L780" s="25"/>
      <c r="M780" s="41"/>
    </row>
    <row r="781" spans="2:13" ht="15" customHeight="1" x14ac:dyDescent="0.2">
      <c r="B781" s="29"/>
      <c r="C781" s="200"/>
      <c r="D781" s="30"/>
      <c r="E781" s="30"/>
      <c r="F781" s="30"/>
      <c r="G781" s="30"/>
      <c r="H781" s="30"/>
      <c r="I781" s="25"/>
      <c r="J781" s="25"/>
      <c r="K781" s="41"/>
      <c r="L781" s="25"/>
      <c r="M781" s="41"/>
    </row>
    <row r="782" spans="2:13" ht="15" customHeight="1" x14ac:dyDescent="0.2">
      <c r="B782" s="29"/>
      <c r="C782" s="200"/>
      <c r="D782" s="30"/>
      <c r="E782" s="30"/>
      <c r="F782" s="30"/>
      <c r="G782" s="30"/>
      <c r="H782" s="30"/>
      <c r="I782" s="25"/>
      <c r="J782" s="25"/>
      <c r="K782" s="41"/>
      <c r="L782" s="25"/>
      <c r="M782" s="41"/>
    </row>
    <row r="783" spans="2:13" ht="15" customHeight="1" x14ac:dyDescent="0.2">
      <c r="B783" s="29"/>
      <c r="C783" s="200"/>
      <c r="D783" s="30"/>
      <c r="E783" s="30"/>
      <c r="F783" s="30"/>
      <c r="G783" s="30"/>
      <c r="H783" s="30"/>
      <c r="I783" s="25"/>
      <c r="J783" s="25"/>
      <c r="K783" s="41"/>
      <c r="L783" s="25"/>
      <c r="M783" s="41"/>
    </row>
    <row r="784" spans="2:13" ht="15" customHeight="1" x14ac:dyDescent="0.2">
      <c r="B784" s="29"/>
      <c r="C784" s="200"/>
      <c r="D784" s="30"/>
      <c r="E784" s="30"/>
      <c r="F784" s="30"/>
      <c r="G784" s="30"/>
      <c r="H784" s="30"/>
      <c r="I784" s="25"/>
      <c r="J784" s="25"/>
      <c r="K784" s="41"/>
      <c r="L784" s="25"/>
      <c r="M784" s="41"/>
    </row>
    <row r="785" spans="2:13" ht="15" customHeight="1" x14ac:dyDescent="0.2">
      <c r="B785" s="29"/>
      <c r="C785" s="200"/>
      <c r="D785" s="30"/>
      <c r="E785" s="30"/>
      <c r="F785" s="30"/>
      <c r="G785" s="30"/>
      <c r="H785" s="30"/>
      <c r="I785" s="25"/>
      <c r="J785" s="25"/>
      <c r="K785" s="41"/>
      <c r="L785" s="25"/>
      <c r="M785" s="41"/>
    </row>
    <row r="786" spans="2:13" ht="15" customHeight="1" x14ac:dyDescent="0.2">
      <c r="B786" s="29"/>
      <c r="C786" s="200"/>
      <c r="D786" s="30"/>
      <c r="E786" s="30"/>
      <c r="F786" s="30"/>
      <c r="G786" s="30"/>
      <c r="H786" s="30"/>
      <c r="I786" s="25"/>
      <c r="J786" s="25"/>
      <c r="K786" s="41"/>
      <c r="L786" s="25"/>
      <c r="M786" s="41"/>
    </row>
    <row r="787" spans="2:13" ht="15" customHeight="1" x14ac:dyDescent="0.2">
      <c r="B787" s="29"/>
      <c r="C787" s="200"/>
      <c r="D787" s="30"/>
      <c r="E787" s="30"/>
      <c r="F787" s="30"/>
      <c r="G787" s="30"/>
      <c r="H787" s="30"/>
      <c r="I787" s="25"/>
      <c r="J787" s="25"/>
      <c r="K787" s="41"/>
      <c r="L787" s="25"/>
      <c r="M787" s="41"/>
    </row>
    <row r="788" spans="2:13" ht="15" customHeight="1" x14ac:dyDescent="0.2">
      <c r="B788" s="29"/>
      <c r="C788" s="200"/>
      <c r="D788" s="30"/>
      <c r="E788" s="30"/>
      <c r="F788" s="30"/>
      <c r="G788" s="30"/>
      <c r="H788" s="30"/>
      <c r="I788" s="25"/>
      <c r="J788" s="25"/>
      <c r="K788" s="41"/>
      <c r="L788" s="25"/>
      <c r="M788" s="41"/>
    </row>
    <row r="789" spans="2:13" ht="15" customHeight="1" x14ac:dyDescent="0.2">
      <c r="B789" s="29"/>
      <c r="C789" s="200"/>
      <c r="D789" s="30"/>
      <c r="E789" s="30"/>
      <c r="F789" s="30"/>
      <c r="G789" s="30"/>
      <c r="H789" s="30"/>
      <c r="I789" s="25"/>
      <c r="J789" s="25"/>
      <c r="K789" s="41"/>
      <c r="L789" s="25"/>
      <c r="M789" s="41"/>
    </row>
    <row r="790" spans="2:13" ht="15" customHeight="1" x14ac:dyDescent="0.2">
      <c r="B790" s="29"/>
      <c r="C790" s="200"/>
      <c r="D790" s="30"/>
      <c r="E790" s="30"/>
      <c r="F790" s="30"/>
      <c r="G790" s="30"/>
      <c r="H790" s="30"/>
      <c r="I790" s="25"/>
      <c r="J790" s="25"/>
      <c r="K790" s="41"/>
      <c r="L790" s="25"/>
      <c r="M790" s="41"/>
    </row>
    <row r="791" spans="2:13" ht="15" customHeight="1" x14ac:dyDescent="0.2">
      <c r="B791" s="29"/>
      <c r="C791" s="200"/>
      <c r="D791" s="30"/>
      <c r="E791" s="30"/>
      <c r="F791" s="30"/>
      <c r="G791" s="30"/>
      <c r="H791" s="30"/>
      <c r="I791" s="25"/>
      <c r="J791" s="25"/>
      <c r="K791" s="41"/>
      <c r="L791" s="25"/>
      <c r="M791" s="41"/>
    </row>
    <row r="792" spans="2:13" ht="15" customHeight="1" x14ac:dyDescent="0.2">
      <c r="B792" s="29"/>
      <c r="C792" s="200"/>
      <c r="D792" s="30"/>
      <c r="E792" s="30"/>
      <c r="F792" s="30"/>
      <c r="G792" s="30"/>
      <c r="H792" s="30"/>
      <c r="I792" s="25"/>
      <c r="J792" s="25"/>
      <c r="K792" s="41"/>
      <c r="L792" s="25"/>
      <c r="M792" s="41"/>
    </row>
    <row r="793" spans="2:13" ht="15" customHeight="1" x14ac:dyDescent="0.2">
      <c r="B793" s="29"/>
      <c r="C793" s="200"/>
      <c r="D793" s="30"/>
      <c r="E793" s="30"/>
      <c r="F793" s="30"/>
      <c r="G793" s="30"/>
      <c r="H793" s="30"/>
      <c r="I793" s="25"/>
      <c r="J793" s="25"/>
      <c r="K793" s="41"/>
      <c r="L793" s="25"/>
      <c r="M793" s="41"/>
    </row>
    <row r="794" spans="2:13" ht="15" customHeight="1" x14ac:dyDescent="0.2">
      <c r="B794" s="29"/>
      <c r="C794" s="200"/>
      <c r="D794" s="30"/>
      <c r="E794" s="30"/>
      <c r="F794" s="30"/>
      <c r="G794" s="30"/>
      <c r="H794" s="30"/>
      <c r="I794" s="25"/>
      <c r="J794" s="25"/>
      <c r="K794" s="41"/>
      <c r="L794" s="25"/>
      <c r="M794" s="41"/>
    </row>
    <row r="795" spans="2:13" ht="15" customHeight="1" x14ac:dyDescent="0.2">
      <c r="B795" s="29"/>
      <c r="C795" s="200"/>
      <c r="D795" s="30"/>
      <c r="E795" s="30"/>
      <c r="F795" s="30"/>
      <c r="G795" s="30"/>
      <c r="H795" s="30"/>
      <c r="I795" s="25"/>
      <c r="J795" s="25"/>
      <c r="K795" s="41"/>
      <c r="L795" s="25"/>
      <c r="M795" s="41"/>
    </row>
    <row r="796" spans="2:13" ht="15" customHeight="1" x14ac:dyDescent="0.2">
      <c r="B796" s="29"/>
      <c r="C796" s="200"/>
      <c r="D796" s="30"/>
      <c r="E796" s="30"/>
      <c r="F796" s="30"/>
      <c r="G796" s="30"/>
      <c r="H796" s="30"/>
      <c r="I796" s="25"/>
      <c r="J796" s="25"/>
      <c r="K796" s="41"/>
      <c r="L796" s="25"/>
      <c r="M796" s="41"/>
    </row>
    <row r="797" spans="2:13" ht="15" customHeight="1" x14ac:dyDescent="0.2">
      <c r="B797" s="29"/>
      <c r="C797" s="200"/>
      <c r="D797" s="30"/>
      <c r="E797" s="30"/>
      <c r="F797" s="30"/>
      <c r="G797" s="30"/>
      <c r="H797" s="30"/>
      <c r="I797" s="25"/>
      <c r="J797" s="25"/>
      <c r="K797" s="41"/>
      <c r="L797" s="25"/>
      <c r="M797" s="41"/>
    </row>
    <row r="798" spans="2:13" ht="15" customHeight="1" x14ac:dyDescent="0.2">
      <c r="B798" s="29"/>
      <c r="C798" s="200"/>
      <c r="D798" s="30"/>
      <c r="E798" s="30"/>
      <c r="F798" s="30"/>
      <c r="G798" s="30"/>
      <c r="H798" s="30"/>
      <c r="I798" s="25"/>
      <c r="J798" s="25"/>
      <c r="K798" s="41"/>
      <c r="L798" s="25"/>
      <c r="M798" s="41"/>
    </row>
    <row r="799" spans="2:13" ht="15" customHeight="1" x14ac:dyDescent="0.2">
      <c r="B799" s="29"/>
      <c r="C799" s="200"/>
      <c r="D799" s="30"/>
      <c r="E799" s="30"/>
      <c r="F799" s="30"/>
      <c r="G799" s="30"/>
      <c r="H799" s="30"/>
      <c r="I799" s="25"/>
      <c r="J799" s="25"/>
      <c r="K799" s="41"/>
      <c r="L799" s="25"/>
      <c r="M799" s="41"/>
    </row>
    <row r="800" spans="2:13" ht="15" customHeight="1" x14ac:dyDescent="0.2">
      <c r="B800" s="29"/>
      <c r="C800" s="200"/>
      <c r="D800" s="30"/>
      <c r="E800" s="30"/>
      <c r="F800" s="30"/>
      <c r="G800" s="30"/>
      <c r="H800" s="30"/>
      <c r="I800" s="25"/>
      <c r="J800" s="25"/>
      <c r="K800" s="41"/>
      <c r="L800" s="25"/>
      <c r="M800" s="41"/>
    </row>
    <row r="801" spans="2:13" ht="15" customHeight="1" x14ac:dyDescent="0.2">
      <c r="B801" s="29"/>
      <c r="C801" s="200"/>
      <c r="D801" s="30"/>
      <c r="E801" s="30"/>
      <c r="F801" s="30"/>
      <c r="G801" s="30"/>
      <c r="H801" s="30"/>
      <c r="I801" s="25"/>
      <c r="J801" s="25"/>
      <c r="K801" s="41"/>
      <c r="L801" s="25"/>
      <c r="M801" s="41"/>
    </row>
    <row r="802" spans="2:13" ht="15" customHeight="1" x14ac:dyDescent="0.2">
      <c r="B802" s="29"/>
      <c r="C802" s="200"/>
      <c r="D802" s="30"/>
      <c r="E802" s="30"/>
      <c r="F802" s="30"/>
      <c r="G802" s="30"/>
      <c r="H802" s="30"/>
      <c r="I802" s="25"/>
      <c r="J802" s="25"/>
      <c r="K802" s="41"/>
      <c r="L802" s="25"/>
      <c r="M802" s="41"/>
    </row>
    <row r="803" spans="2:13" ht="15" customHeight="1" x14ac:dyDescent="0.2">
      <c r="B803" s="29"/>
      <c r="C803" s="200"/>
      <c r="D803" s="30"/>
      <c r="E803" s="30"/>
      <c r="F803" s="30"/>
      <c r="G803" s="30"/>
      <c r="H803" s="30"/>
      <c r="I803" s="25"/>
      <c r="J803" s="25"/>
      <c r="K803" s="41"/>
      <c r="L803" s="25"/>
      <c r="M803" s="41"/>
    </row>
    <row r="804" spans="2:13" ht="15" customHeight="1" x14ac:dyDescent="0.2">
      <c r="B804" s="29"/>
      <c r="C804" s="200"/>
      <c r="D804" s="30"/>
      <c r="E804" s="30"/>
      <c r="F804" s="30"/>
      <c r="G804" s="30"/>
      <c r="H804" s="30"/>
      <c r="I804" s="25"/>
      <c r="J804" s="25"/>
      <c r="K804" s="41"/>
      <c r="L804" s="25"/>
      <c r="M804" s="41"/>
    </row>
    <row r="805" spans="2:13" ht="15" customHeight="1" x14ac:dyDescent="0.2">
      <c r="B805" s="29"/>
      <c r="C805" s="200"/>
      <c r="D805" s="30"/>
      <c r="E805" s="30"/>
      <c r="F805" s="30"/>
      <c r="G805" s="30"/>
      <c r="H805" s="30"/>
      <c r="I805" s="25"/>
      <c r="J805" s="25"/>
      <c r="K805" s="41"/>
      <c r="L805" s="25"/>
      <c r="M805" s="41"/>
    </row>
    <row r="806" spans="2:13" ht="15" customHeight="1" x14ac:dyDescent="0.2">
      <c r="B806" s="29"/>
      <c r="C806" s="200"/>
      <c r="D806" s="30"/>
      <c r="E806" s="30"/>
      <c r="F806" s="30"/>
      <c r="G806" s="30"/>
      <c r="H806" s="30"/>
      <c r="I806" s="25"/>
      <c r="J806" s="25"/>
      <c r="K806" s="41"/>
      <c r="L806" s="25"/>
      <c r="M806" s="41"/>
    </row>
    <row r="807" spans="2:13" ht="15" customHeight="1" x14ac:dyDescent="0.2">
      <c r="B807" s="29"/>
      <c r="C807" s="200"/>
      <c r="D807" s="30"/>
      <c r="E807" s="30"/>
      <c r="F807" s="30"/>
      <c r="G807" s="30"/>
      <c r="H807" s="30"/>
      <c r="I807" s="25"/>
      <c r="J807" s="25"/>
      <c r="K807" s="41"/>
      <c r="L807" s="25"/>
      <c r="M807" s="41"/>
    </row>
    <row r="808" spans="2:13" ht="15" customHeight="1" x14ac:dyDescent="0.2">
      <c r="B808" s="29"/>
      <c r="C808" s="200"/>
      <c r="D808" s="30"/>
      <c r="E808" s="30"/>
      <c r="F808" s="30"/>
      <c r="G808" s="30"/>
      <c r="H808" s="30"/>
      <c r="I808" s="25"/>
      <c r="J808" s="25"/>
      <c r="K808" s="41"/>
      <c r="L808" s="25"/>
      <c r="M808" s="41"/>
    </row>
    <row r="809" spans="2:13" ht="15" customHeight="1" x14ac:dyDescent="0.2">
      <c r="B809" s="29"/>
      <c r="C809" s="200"/>
      <c r="D809" s="30"/>
      <c r="E809" s="30"/>
      <c r="F809" s="30"/>
      <c r="G809" s="30"/>
      <c r="H809" s="30"/>
      <c r="I809" s="25"/>
      <c r="J809" s="25"/>
      <c r="K809" s="41"/>
      <c r="L809" s="25"/>
      <c r="M809" s="41"/>
    </row>
    <row r="810" spans="2:13" ht="15" customHeight="1" x14ac:dyDescent="0.2">
      <c r="B810" s="29"/>
      <c r="C810" s="200"/>
      <c r="D810" s="30"/>
      <c r="E810" s="30"/>
      <c r="F810" s="30"/>
      <c r="G810" s="30"/>
      <c r="H810" s="30"/>
      <c r="I810" s="25"/>
      <c r="J810" s="25"/>
      <c r="K810" s="41"/>
      <c r="L810" s="25"/>
      <c r="M810" s="41"/>
    </row>
    <row r="811" spans="2:13" ht="15" customHeight="1" x14ac:dyDescent="0.2">
      <c r="B811" s="29"/>
      <c r="C811" s="200"/>
      <c r="D811" s="30"/>
      <c r="E811" s="30"/>
      <c r="F811" s="30"/>
      <c r="G811" s="30"/>
      <c r="H811" s="30"/>
      <c r="I811" s="25"/>
      <c r="J811" s="25"/>
      <c r="K811" s="41"/>
      <c r="L811" s="25"/>
      <c r="M811" s="41"/>
    </row>
    <row r="812" spans="2:13" ht="15" customHeight="1" x14ac:dyDescent="0.2">
      <c r="B812" s="29"/>
      <c r="C812" s="200"/>
      <c r="D812" s="30"/>
      <c r="E812" s="30"/>
      <c r="F812" s="30"/>
      <c r="G812" s="30"/>
      <c r="H812" s="30"/>
      <c r="I812" s="25"/>
      <c r="J812" s="25"/>
      <c r="K812" s="41"/>
      <c r="L812" s="25"/>
      <c r="M812" s="41"/>
    </row>
    <row r="813" spans="2:13" ht="15" customHeight="1" x14ac:dyDescent="0.2">
      <c r="B813" s="29"/>
      <c r="C813" s="200"/>
      <c r="D813" s="30"/>
      <c r="E813" s="30"/>
      <c r="F813" s="30"/>
      <c r="G813" s="30"/>
      <c r="H813" s="30"/>
      <c r="I813" s="25"/>
      <c r="J813" s="25"/>
      <c r="K813" s="41"/>
      <c r="L813" s="25"/>
      <c r="M813" s="41"/>
    </row>
    <row r="814" spans="2:13" ht="15" customHeight="1" x14ac:dyDescent="0.2">
      <c r="B814" s="29"/>
      <c r="C814" s="200"/>
      <c r="D814" s="30"/>
      <c r="E814" s="30"/>
      <c r="F814" s="30"/>
      <c r="G814" s="30"/>
      <c r="H814" s="30"/>
      <c r="I814" s="25"/>
      <c r="J814" s="25"/>
      <c r="K814" s="41"/>
      <c r="L814" s="25"/>
      <c r="M814" s="41"/>
    </row>
    <row r="815" spans="2:13" ht="15" customHeight="1" x14ac:dyDescent="0.2">
      <c r="B815" s="29"/>
      <c r="C815" s="200"/>
      <c r="D815" s="30"/>
      <c r="E815" s="30"/>
      <c r="F815" s="30"/>
      <c r="G815" s="30"/>
      <c r="H815" s="30"/>
      <c r="I815" s="25"/>
      <c r="J815" s="25"/>
      <c r="K815" s="41"/>
      <c r="L815" s="25"/>
      <c r="M815" s="41"/>
    </row>
    <row r="816" spans="2:13" ht="15" customHeight="1" x14ac:dyDescent="0.2">
      <c r="B816" s="29"/>
      <c r="C816" s="200"/>
      <c r="D816" s="30"/>
      <c r="E816" s="30"/>
      <c r="F816" s="30"/>
      <c r="G816" s="30"/>
      <c r="H816" s="30"/>
      <c r="I816" s="25"/>
      <c r="J816" s="25"/>
      <c r="K816" s="41"/>
      <c r="L816" s="25"/>
      <c r="M816" s="41"/>
    </row>
    <row r="817" spans="2:13" ht="15" customHeight="1" x14ac:dyDescent="0.2">
      <c r="B817" s="29"/>
      <c r="C817" s="200"/>
      <c r="D817" s="30"/>
      <c r="E817" s="30"/>
      <c r="F817" s="30"/>
      <c r="G817" s="30"/>
      <c r="H817" s="30"/>
      <c r="I817" s="25"/>
      <c r="J817" s="25"/>
      <c r="K817" s="41"/>
      <c r="L817" s="25"/>
      <c r="M817" s="41"/>
    </row>
    <row r="818" spans="2:13" ht="15" customHeight="1" x14ac:dyDescent="0.2">
      <c r="B818" s="29"/>
      <c r="C818" s="200"/>
      <c r="D818" s="30"/>
      <c r="E818" s="30"/>
      <c r="F818" s="30"/>
      <c r="G818" s="30"/>
      <c r="H818" s="30"/>
      <c r="I818" s="25"/>
      <c r="J818" s="25"/>
      <c r="K818" s="41"/>
      <c r="L818" s="25"/>
      <c r="M818" s="41"/>
    </row>
    <row r="819" spans="2:13" ht="15" customHeight="1" x14ac:dyDescent="0.2">
      <c r="B819" s="29"/>
      <c r="C819" s="200"/>
      <c r="D819" s="30"/>
      <c r="E819" s="30"/>
      <c r="F819" s="30"/>
      <c r="G819" s="30"/>
      <c r="H819" s="30"/>
      <c r="I819" s="25"/>
      <c r="J819" s="25"/>
      <c r="K819" s="41"/>
      <c r="L819" s="25"/>
      <c r="M819" s="41"/>
    </row>
    <row r="820" spans="2:13" ht="15" customHeight="1" x14ac:dyDescent="0.2">
      <c r="B820" s="29"/>
      <c r="C820" s="200"/>
      <c r="D820" s="30"/>
      <c r="E820" s="30"/>
      <c r="F820" s="30"/>
      <c r="G820" s="30"/>
      <c r="H820" s="30"/>
      <c r="I820" s="25"/>
      <c r="J820" s="25"/>
      <c r="K820" s="41"/>
      <c r="L820" s="25"/>
      <c r="M820" s="41"/>
    </row>
    <row r="821" spans="2:13" ht="15" customHeight="1" x14ac:dyDescent="0.2">
      <c r="B821" s="29"/>
      <c r="C821" s="200"/>
      <c r="D821" s="30"/>
      <c r="E821" s="30"/>
      <c r="F821" s="30"/>
      <c r="G821" s="30"/>
      <c r="H821" s="30"/>
      <c r="I821" s="25"/>
      <c r="J821" s="25"/>
      <c r="K821" s="41"/>
      <c r="L821" s="25"/>
      <c r="M821" s="41"/>
    </row>
    <row r="822" spans="2:13" ht="15" customHeight="1" x14ac:dyDescent="0.2">
      <c r="B822" s="29"/>
      <c r="C822" s="200"/>
      <c r="D822" s="30"/>
      <c r="E822" s="30"/>
      <c r="F822" s="30"/>
      <c r="G822" s="30"/>
      <c r="H822" s="30"/>
      <c r="I822" s="25"/>
      <c r="J822" s="25"/>
      <c r="K822" s="41"/>
      <c r="L822" s="25"/>
      <c r="M822" s="41"/>
    </row>
    <row r="823" spans="2:13" ht="15" customHeight="1" x14ac:dyDescent="0.2">
      <c r="B823" s="29"/>
      <c r="C823" s="200"/>
      <c r="D823" s="30"/>
      <c r="E823" s="30"/>
      <c r="F823" s="30"/>
      <c r="G823" s="30"/>
      <c r="H823" s="30"/>
      <c r="I823" s="25"/>
      <c r="J823" s="25"/>
      <c r="K823" s="41"/>
      <c r="L823" s="25"/>
      <c r="M823" s="41"/>
    </row>
    <row r="824" spans="2:13" ht="15" customHeight="1" x14ac:dyDescent="0.2">
      <c r="B824" s="29"/>
      <c r="C824" s="200"/>
      <c r="D824" s="30"/>
      <c r="E824" s="30"/>
      <c r="F824" s="30"/>
      <c r="G824" s="30"/>
      <c r="H824" s="30"/>
      <c r="I824" s="25"/>
      <c r="J824" s="25"/>
      <c r="K824" s="41"/>
      <c r="L824" s="25"/>
      <c r="M824" s="41"/>
    </row>
    <row r="825" spans="2:13" ht="15" customHeight="1" x14ac:dyDescent="0.2">
      <c r="B825" s="29"/>
      <c r="C825" s="200"/>
      <c r="D825" s="30"/>
      <c r="E825" s="30"/>
      <c r="F825" s="30"/>
      <c r="G825" s="30"/>
      <c r="H825" s="30"/>
      <c r="I825" s="25"/>
      <c r="J825" s="25"/>
      <c r="K825" s="41"/>
      <c r="L825" s="25"/>
      <c r="M825" s="41"/>
    </row>
    <row r="826" spans="2:13" ht="15" customHeight="1" x14ac:dyDescent="0.2">
      <c r="B826" s="29"/>
      <c r="C826" s="200"/>
      <c r="D826" s="30"/>
      <c r="E826" s="30"/>
      <c r="F826" s="30"/>
      <c r="G826" s="30"/>
      <c r="H826" s="30"/>
      <c r="I826" s="25"/>
      <c r="J826" s="25"/>
      <c r="K826" s="41"/>
      <c r="L826" s="25"/>
      <c r="M826" s="41"/>
    </row>
    <row r="827" spans="2:13" ht="15" customHeight="1" x14ac:dyDescent="0.2">
      <c r="B827" s="29"/>
      <c r="C827" s="200"/>
      <c r="D827" s="30"/>
      <c r="E827" s="30"/>
      <c r="F827" s="30"/>
      <c r="G827" s="30"/>
      <c r="H827" s="30"/>
      <c r="I827" s="25"/>
      <c r="J827" s="25"/>
      <c r="K827" s="41"/>
      <c r="L827" s="25"/>
      <c r="M827" s="41"/>
    </row>
    <row r="828" spans="2:13" ht="15" customHeight="1" x14ac:dyDescent="0.2">
      <c r="B828" s="29"/>
      <c r="C828" s="200"/>
      <c r="D828" s="30"/>
      <c r="E828" s="30"/>
      <c r="F828" s="30"/>
      <c r="G828" s="30"/>
      <c r="H828" s="30"/>
      <c r="I828" s="25"/>
      <c r="J828" s="25"/>
      <c r="K828" s="41"/>
      <c r="L828" s="25"/>
      <c r="M828" s="41"/>
    </row>
    <row r="829" spans="2:13" ht="15" customHeight="1" x14ac:dyDescent="0.2">
      <c r="B829" s="29"/>
      <c r="C829" s="200"/>
      <c r="D829" s="30"/>
      <c r="E829" s="30"/>
      <c r="F829" s="30"/>
      <c r="G829" s="30"/>
      <c r="H829" s="30"/>
      <c r="I829" s="25"/>
      <c r="J829" s="25"/>
      <c r="K829" s="41"/>
      <c r="L829" s="25"/>
      <c r="M829" s="41"/>
    </row>
    <row r="830" spans="2:13" ht="15" customHeight="1" x14ac:dyDescent="0.2">
      <c r="B830" s="29"/>
      <c r="C830" s="200"/>
      <c r="D830" s="30"/>
      <c r="E830" s="30"/>
      <c r="F830" s="30"/>
      <c r="G830" s="30"/>
      <c r="H830" s="30"/>
      <c r="I830" s="25"/>
      <c r="J830" s="25"/>
      <c r="K830" s="41"/>
      <c r="L830" s="25"/>
      <c r="M830" s="41"/>
    </row>
    <row r="831" spans="2:13" ht="15" customHeight="1" x14ac:dyDescent="0.2">
      <c r="B831" s="29"/>
      <c r="C831" s="200"/>
      <c r="D831" s="30"/>
      <c r="E831" s="30"/>
      <c r="F831" s="30"/>
      <c r="G831" s="30"/>
      <c r="H831" s="30"/>
      <c r="I831" s="25"/>
      <c r="J831" s="25"/>
      <c r="K831" s="41"/>
      <c r="L831" s="25"/>
      <c r="M831" s="41"/>
    </row>
    <row r="832" spans="2:13" ht="15" customHeight="1" x14ac:dyDescent="0.2">
      <c r="B832" s="29"/>
      <c r="C832" s="200"/>
      <c r="D832" s="30"/>
      <c r="E832" s="30"/>
      <c r="F832" s="30"/>
      <c r="G832" s="30"/>
      <c r="H832" s="30"/>
      <c r="I832" s="25"/>
      <c r="J832" s="25"/>
      <c r="K832" s="41"/>
      <c r="L832" s="25"/>
      <c r="M832" s="41"/>
    </row>
    <row r="833" spans="2:13" ht="15" customHeight="1" x14ac:dyDescent="0.2">
      <c r="B833" s="29"/>
      <c r="C833" s="200"/>
      <c r="D833" s="30"/>
      <c r="E833" s="30"/>
      <c r="F833" s="30"/>
      <c r="G833" s="30"/>
      <c r="H833" s="30"/>
      <c r="I833" s="25"/>
      <c r="J833" s="25"/>
      <c r="K833" s="41"/>
      <c r="L833" s="25"/>
      <c r="M833" s="41"/>
    </row>
    <row r="834" spans="2:13" ht="15" customHeight="1" x14ac:dyDescent="0.2">
      <c r="B834" s="29"/>
      <c r="C834" s="200"/>
      <c r="D834" s="30"/>
      <c r="E834" s="30"/>
      <c r="F834" s="30"/>
      <c r="G834" s="30"/>
      <c r="H834" s="30"/>
      <c r="I834" s="25"/>
      <c r="J834" s="25"/>
      <c r="K834" s="41"/>
      <c r="L834" s="25"/>
      <c r="M834" s="41"/>
    </row>
    <row r="835" spans="2:13" ht="15" customHeight="1" x14ac:dyDescent="0.2">
      <c r="B835" s="29"/>
      <c r="C835" s="200"/>
      <c r="D835" s="30"/>
      <c r="E835" s="30"/>
      <c r="F835" s="30"/>
      <c r="G835" s="30"/>
      <c r="H835" s="30"/>
      <c r="I835" s="25"/>
      <c r="J835" s="25"/>
      <c r="K835" s="41"/>
      <c r="L835" s="25"/>
      <c r="M835" s="41"/>
    </row>
    <row r="836" spans="2:13" ht="15" customHeight="1" x14ac:dyDescent="0.2">
      <c r="B836" s="29"/>
      <c r="C836" s="200"/>
      <c r="D836" s="30"/>
      <c r="E836" s="30"/>
      <c r="F836" s="30"/>
      <c r="G836" s="30"/>
      <c r="H836" s="30"/>
      <c r="I836" s="25"/>
      <c r="J836" s="25"/>
      <c r="K836" s="41"/>
      <c r="L836" s="25"/>
      <c r="M836" s="41"/>
    </row>
    <row r="837" spans="2:13" ht="15" customHeight="1" x14ac:dyDescent="0.2">
      <c r="B837" s="29"/>
      <c r="C837" s="200"/>
      <c r="D837" s="30"/>
      <c r="E837" s="30"/>
      <c r="F837" s="30"/>
      <c r="G837" s="30"/>
      <c r="H837" s="30"/>
      <c r="I837" s="25"/>
      <c r="J837" s="25"/>
      <c r="K837" s="41"/>
      <c r="L837" s="25"/>
      <c r="M837" s="41"/>
    </row>
    <row r="838" spans="2:13" ht="15" customHeight="1" x14ac:dyDescent="0.2">
      <c r="B838" s="29"/>
      <c r="C838" s="200"/>
      <c r="D838" s="30"/>
      <c r="E838" s="30"/>
      <c r="F838" s="30"/>
      <c r="G838" s="30"/>
      <c r="H838" s="30"/>
      <c r="I838" s="25"/>
      <c r="J838" s="25"/>
      <c r="K838" s="41"/>
      <c r="L838" s="25"/>
      <c r="M838" s="41"/>
    </row>
    <row r="839" spans="2:13" ht="15" customHeight="1" x14ac:dyDescent="0.2">
      <c r="B839" s="29"/>
      <c r="C839" s="200"/>
      <c r="D839" s="30"/>
      <c r="E839" s="30"/>
      <c r="F839" s="30"/>
      <c r="G839" s="30"/>
      <c r="H839" s="30"/>
      <c r="I839" s="25"/>
      <c r="J839" s="25"/>
      <c r="K839" s="41"/>
      <c r="L839" s="25"/>
      <c r="M839" s="41"/>
    </row>
    <row r="840" spans="2:13" ht="15" customHeight="1" x14ac:dyDescent="0.2">
      <c r="B840" s="29"/>
      <c r="C840" s="200"/>
      <c r="D840" s="30"/>
      <c r="E840" s="30"/>
      <c r="F840" s="30"/>
      <c r="G840" s="30"/>
      <c r="H840" s="30"/>
      <c r="I840" s="25"/>
      <c r="J840" s="25"/>
      <c r="K840" s="41"/>
      <c r="L840" s="25"/>
      <c r="M840" s="41"/>
    </row>
    <row r="841" spans="2:13" ht="15" customHeight="1" x14ac:dyDescent="0.2">
      <c r="B841" s="29"/>
      <c r="C841" s="200"/>
      <c r="D841" s="30"/>
      <c r="E841" s="30"/>
      <c r="F841" s="30"/>
      <c r="G841" s="30"/>
      <c r="H841" s="30"/>
      <c r="I841" s="25"/>
      <c r="J841" s="25"/>
      <c r="K841" s="41"/>
      <c r="L841" s="25"/>
      <c r="M841" s="41"/>
    </row>
    <row r="842" spans="2:13" ht="15" customHeight="1" x14ac:dyDescent="0.2">
      <c r="B842" s="29"/>
      <c r="C842" s="200"/>
      <c r="D842" s="30"/>
      <c r="E842" s="30"/>
      <c r="F842" s="30"/>
      <c r="G842" s="30"/>
      <c r="H842" s="30"/>
      <c r="I842" s="25"/>
      <c r="J842" s="25"/>
      <c r="K842" s="41"/>
      <c r="L842" s="25"/>
      <c r="M842" s="41"/>
    </row>
    <row r="843" spans="2:13" ht="15" customHeight="1" x14ac:dyDescent="0.2">
      <c r="B843" s="29"/>
      <c r="C843" s="200"/>
      <c r="D843" s="30"/>
      <c r="E843" s="30"/>
      <c r="F843" s="30"/>
      <c r="G843" s="30"/>
      <c r="H843" s="30"/>
      <c r="I843" s="25"/>
      <c r="J843" s="25"/>
      <c r="K843" s="41"/>
      <c r="L843" s="25"/>
      <c r="M843" s="41"/>
    </row>
    <row r="844" spans="2:13" ht="15" customHeight="1" x14ac:dyDescent="0.2">
      <c r="B844" s="29"/>
      <c r="C844" s="200"/>
      <c r="D844" s="30"/>
      <c r="E844" s="30"/>
      <c r="F844" s="30"/>
      <c r="G844" s="30"/>
      <c r="H844" s="30"/>
      <c r="I844" s="25"/>
      <c r="J844" s="25"/>
      <c r="K844" s="41"/>
      <c r="L844" s="25"/>
      <c r="M844" s="41"/>
    </row>
    <row r="845" spans="2:13" ht="15" customHeight="1" x14ac:dyDescent="0.2">
      <c r="B845" s="29"/>
      <c r="C845" s="200"/>
      <c r="D845" s="30"/>
      <c r="E845" s="30"/>
      <c r="F845" s="30"/>
      <c r="G845" s="30"/>
      <c r="H845" s="30"/>
      <c r="I845" s="25"/>
      <c r="J845" s="25"/>
      <c r="K845" s="41"/>
      <c r="L845" s="25"/>
      <c r="M845" s="41"/>
    </row>
    <row r="846" spans="2:13" ht="15" customHeight="1" x14ac:dyDescent="0.2">
      <c r="B846" s="29"/>
      <c r="C846" s="200"/>
      <c r="D846" s="30"/>
      <c r="E846" s="30"/>
      <c r="F846" s="30"/>
      <c r="G846" s="30"/>
      <c r="H846" s="30"/>
      <c r="I846" s="25"/>
      <c r="J846" s="25"/>
      <c r="K846" s="41"/>
      <c r="L846" s="25"/>
      <c r="M846" s="41"/>
    </row>
    <row r="847" spans="2:13" ht="15" customHeight="1" x14ac:dyDescent="0.2">
      <c r="B847" s="29"/>
      <c r="C847" s="200"/>
      <c r="D847" s="30"/>
      <c r="E847" s="30"/>
      <c r="F847" s="30"/>
      <c r="G847" s="30"/>
      <c r="H847" s="30"/>
      <c r="I847" s="25"/>
      <c r="J847" s="25"/>
      <c r="K847" s="41"/>
      <c r="L847" s="25"/>
      <c r="M847" s="41"/>
    </row>
    <row r="848" spans="2:13" ht="15" customHeight="1" x14ac:dyDescent="0.2">
      <c r="B848" s="29"/>
      <c r="C848" s="200"/>
      <c r="D848" s="30"/>
      <c r="E848" s="30"/>
      <c r="F848" s="30"/>
      <c r="G848" s="30"/>
      <c r="H848" s="30"/>
      <c r="I848" s="25"/>
      <c r="J848" s="25"/>
      <c r="K848" s="41"/>
      <c r="L848" s="25"/>
      <c r="M848" s="41"/>
    </row>
    <row r="849" spans="2:13" ht="15" customHeight="1" x14ac:dyDescent="0.2">
      <c r="B849" s="29"/>
      <c r="C849" s="200"/>
      <c r="D849" s="30"/>
      <c r="E849" s="30"/>
      <c r="F849" s="30"/>
      <c r="G849" s="30"/>
      <c r="H849" s="30"/>
      <c r="I849" s="25"/>
      <c r="J849" s="25"/>
      <c r="K849" s="41"/>
      <c r="L849" s="25"/>
      <c r="M849" s="41"/>
    </row>
    <row r="850" spans="2:13" ht="15" customHeight="1" x14ac:dyDescent="0.2">
      <c r="B850" s="29"/>
      <c r="C850" s="200"/>
      <c r="D850" s="30"/>
      <c r="E850" s="30"/>
      <c r="F850" s="30"/>
      <c r="G850" s="30"/>
      <c r="H850" s="30"/>
      <c r="I850" s="25"/>
      <c r="J850" s="25"/>
      <c r="K850" s="41"/>
      <c r="L850" s="25"/>
      <c r="M850" s="41"/>
    </row>
    <row r="851" spans="2:13" ht="15" customHeight="1" x14ac:dyDescent="0.2">
      <c r="B851" s="29"/>
      <c r="C851" s="200"/>
      <c r="D851" s="30"/>
      <c r="E851" s="30"/>
      <c r="F851" s="30"/>
      <c r="G851" s="30"/>
      <c r="H851" s="30"/>
      <c r="I851" s="25"/>
      <c r="J851" s="25"/>
      <c r="K851" s="41"/>
      <c r="L851" s="25"/>
      <c r="M851" s="41"/>
    </row>
    <row r="852" spans="2:13" ht="15" customHeight="1" x14ac:dyDescent="0.2">
      <c r="B852" s="29"/>
      <c r="C852" s="200"/>
      <c r="D852" s="30"/>
      <c r="E852" s="30"/>
      <c r="F852" s="30"/>
      <c r="G852" s="30"/>
      <c r="H852" s="30"/>
      <c r="I852" s="25"/>
      <c r="J852" s="25"/>
      <c r="K852" s="41"/>
      <c r="L852" s="25"/>
      <c r="M852" s="41"/>
    </row>
    <row r="853" spans="2:13" ht="15" customHeight="1" x14ac:dyDescent="0.2">
      <c r="B853" s="29"/>
      <c r="C853" s="200"/>
      <c r="D853" s="30"/>
      <c r="E853" s="30"/>
      <c r="F853" s="30"/>
      <c r="G853" s="30"/>
      <c r="H853" s="30"/>
      <c r="I853" s="25"/>
      <c r="J853" s="25"/>
      <c r="K853" s="41"/>
      <c r="L853" s="25"/>
      <c r="M853" s="41"/>
    </row>
    <row r="854" spans="2:13" ht="15" customHeight="1" x14ac:dyDescent="0.2">
      <c r="B854" s="29"/>
      <c r="C854" s="200"/>
      <c r="D854" s="30"/>
      <c r="E854" s="30"/>
      <c r="F854" s="30"/>
      <c r="G854" s="30"/>
      <c r="H854" s="30"/>
      <c r="I854" s="25"/>
      <c r="J854" s="25"/>
      <c r="K854" s="41"/>
      <c r="L854" s="25"/>
      <c r="M854" s="41"/>
    </row>
    <row r="855" spans="2:13" ht="15" customHeight="1" x14ac:dyDescent="0.2">
      <c r="B855" s="29"/>
      <c r="C855" s="200"/>
      <c r="D855" s="30"/>
      <c r="E855" s="30"/>
      <c r="F855" s="30"/>
      <c r="G855" s="30"/>
      <c r="H855" s="30"/>
      <c r="I855" s="25"/>
      <c r="J855" s="25"/>
      <c r="K855" s="41"/>
      <c r="L855" s="25"/>
      <c r="M855" s="41"/>
    </row>
    <row r="856" spans="2:13" ht="15" customHeight="1" x14ac:dyDescent="0.2">
      <c r="B856" s="29"/>
      <c r="C856" s="200"/>
      <c r="D856" s="30"/>
      <c r="E856" s="30"/>
      <c r="F856" s="30"/>
      <c r="G856" s="30"/>
      <c r="H856" s="30"/>
      <c r="I856" s="25"/>
      <c r="J856" s="25"/>
      <c r="K856" s="41"/>
      <c r="L856" s="25"/>
      <c r="M856" s="41"/>
    </row>
    <row r="857" spans="2:13" ht="15" customHeight="1" x14ac:dyDescent="0.2">
      <c r="B857" s="29"/>
      <c r="C857" s="200"/>
      <c r="D857" s="30"/>
      <c r="E857" s="30"/>
      <c r="F857" s="30"/>
      <c r="G857" s="30"/>
      <c r="H857" s="30"/>
      <c r="I857" s="25"/>
      <c r="J857" s="25"/>
      <c r="K857" s="41"/>
      <c r="L857" s="25"/>
      <c r="M857" s="41"/>
    </row>
    <row r="858" spans="2:13" ht="15" customHeight="1" x14ac:dyDescent="0.2">
      <c r="B858" s="29"/>
      <c r="C858" s="200"/>
      <c r="D858" s="30"/>
      <c r="E858" s="30"/>
      <c r="F858" s="30"/>
      <c r="G858" s="30"/>
      <c r="H858" s="30"/>
      <c r="I858" s="25"/>
      <c r="J858" s="25"/>
      <c r="K858" s="41"/>
      <c r="L858" s="25"/>
      <c r="M858" s="41"/>
    </row>
    <row r="859" spans="2:13" ht="15" customHeight="1" x14ac:dyDescent="0.2">
      <c r="B859" s="29"/>
      <c r="C859" s="200"/>
      <c r="D859" s="30"/>
      <c r="E859" s="30"/>
      <c r="F859" s="30"/>
      <c r="G859" s="30"/>
      <c r="H859" s="30"/>
      <c r="I859" s="25"/>
      <c r="J859" s="25"/>
      <c r="K859" s="41"/>
      <c r="L859" s="25"/>
      <c r="M859" s="41"/>
    </row>
    <row r="860" spans="2:13" ht="15" customHeight="1" x14ac:dyDescent="0.2">
      <c r="B860" s="29"/>
      <c r="C860" s="200"/>
      <c r="D860" s="30"/>
      <c r="E860" s="30"/>
      <c r="F860" s="30"/>
      <c r="G860" s="30"/>
      <c r="H860" s="30"/>
      <c r="I860" s="25"/>
      <c r="J860" s="25"/>
      <c r="K860" s="41"/>
      <c r="L860" s="25"/>
      <c r="M860" s="41"/>
    </row>
    <row r="861" spans="2:13" ht="15" customHeight="1" x14ac:dyDescent="0.2">
      <c r="B861" s="29"/>
      <c r="C861" s="200"/>
      <c r="D861" s="30"/>
      <c r="E861" s="30"/>
      <c r="F861" s="30"/>
      <c r="G861" s="30"/>
      <c r="H861" s="30"/>
      <c r="I861" s="25"/>
      <c r="J861" s="25"/>
      <c r="K861" s="41"/>
      <c r="L861" s="25"/>
      <c r="M861" s="41"/>
    </row>
    <row r="862" spans="2:13" ht="15" customHeight="1" x14ac:dyDescent="0.2">
      <c r="B862" s="29"/>
      <c r="C862" s="200"/>
      <c r="D862" s="30"/>
      <c r="E862" s="30"/>
      <c r="F862" s="30"/>
      <c r="G862" s="30"/>
      <c r="H862" s="30"/>
      <c r="I862" s="25"/>
      <c r="J862" s="25"/>
      <c r="K862" s="41"/>
      <c r="L862" s="25"/>
      <c r="M862" s="41"/>
    </row>
    <row r="863" spans="2:13" ht="15" customHeight="1" x14ac:dyDescent="0.2">
      <c r="B863" s="29"/>
      <c r="C863" s="200"/>
      <c r="D863" s="30"/>
      <c r="E863" s="30"/>
      <c r="F863" s="30"/>
      <c r="G863" s="30"/>
      <c r="H863" s="30"/>
      <c r="I863" s="25"/>
      <c r="J863" s="25"/>
      <c r="K863" s="41"/>
      <c r="L863" s="25"/>
      <c r="M863" s="41"/>
    </row>
    <row r="864" spans="2:13" ht="15" customHeight="1" x14ac:dyDescent="0.2">
      <c r="B864" s="29"/>
      <c r="C864" s="200"/>
      <c r="D864" s="30"/>
      <c r="E864" s="30"/>
      <c r="F864" s="30"/>
      <c r="G864" s="30"/>
      <c r="H864" s="30"/>
      <c r="I864" s="25"/>
      <c r="J864" s="25"/>
      <c r="K864" s="41"/>
      <c r="L864" s="25"/>
      <c r="M864" s="41"/>
    </row>
    <row r="865" spans="2:13" ht="15" customHeight="1" x14ac:dyDescent="0.2">
      <c r="B865" s="29"/>
      <c r="C865" s="200"/>
      <c r="D865" s="30"/>
      <c r="E865" s="30"/>
      <c r="F865" s="30"/>
      <c r="G865" s="30"/>
      <c r="H865" s="30"/>
      <c r="I865" s="25"/>
      <c r="J865" s="25"/>
      <c r="K865" s="41"/>
      <c r="L865" s="25"/>
      <c r="M865" s="41"/>
    </row>
    <row r="866" spans="2:13" ht="15" customHeight="1" x14ac:dyDescent="0.2">
      <c r="B866" s="29"/>
      <c r="C866" s="200"/>
      <c r="D866" s="30"/>
      <c r="E866" s="30"/>
      <c r="F866" s="30"/>
      <c r="G866" s="30"/>
      <c r="H866" s="30"/>
      <c r="I866" s="25"/>
      <c r="J866" s="25"/>
      <c r="K866" s="41"/>
      <c r="L866" s="25"/>
      <c r="M866" s="41"/>
    </row>
    <row r="867" spans="2:13" ht="15" customHeight="1" x14ac:dyDescent="0.2">
      <c r="B867" s="29"/>
      <c r="C867" s="200"/>
      <c r="D867" s="30"/>
      <c r="E867" s="30"/>
      <c r="F867" s="30"/>
      <c r="G867" s="30"/>
      <c r="H867" s="30"/>
      <c r="I867" s="25"/>
      <c r="J867" s="25"/>
      <c r="K867" s="41"/>
      <c r="L867" s="25"/>
      <c r="M867" s="41"/>
    </row>
    <row r="868" spans="2:13" ht="15" customHeight="1" x14ac:dyDescent="0.2">
      <c r="B868" s="29"/>
      <c r="C868" s="200"/>
      <c r="D868" s="30"/>
      <c r="E868" s="30"/>
      <c r="F868" s="30"/>
      <c r="G868" s="30"/>
      <c r="H868" s="30"/>
      <c r="I868" s="25"/>
      <c r="J868" s="25"/>
      <c r="K868" s="41"/>
      <c r="L868" s="25"/>
      <c r="M868" s="41"/>
    </row>
    <row r="869" spans="2:13" ht="15" customHeight="1" x14ac:dyDescent="0.2">
      <c r="B869" s="29"/>
      <c r="C869" s="200"/>
      <c r="D869" s="30"/>
      <c r="E869" s="30"/>
      <c r="F869" s="30"/>
      <c r="G869" s="30"/>
      <c r="H869" s="30"/>
      <c r="I869" s="25"/>
      <c r="J869" s="25"/>
      <c r="K869" s="41"/>
      <c r="L869" s="25"/>
      <c r="M869" s="41"/>
    </row>
    <row r="870" spans="2:13" ht="15" customHeight="1" x14ac:dyDescent="0.2">
      <c r="B870" s="29"/>
      <c r="C870" s="200"/>
      <c r="D870" s="30"/>
      <c r="E870" s="30"/>
      <c r="F870" s="30"/>
      <c r="G870" s="30"/>
      <c r="H870" s="30"/>
      <c r="I870" s="25"/>
      <c r="J870" s="25"/>
      <c r="K870" s="41"/>
      <c r="L870" s="25"/>
      <c r="M870" s="41"/>
    </row>
    <row r="871" spans="2:13" ht="15" customHeight="1" x14ac:dyDescent="0.2">
      <c r="B871" s="29"/>
      <c r="C871" s="200"/>
      <c r="D871" s="30"/>
      <c r="E871" s="30"/>
      <c r="F871" s="30"/>
      <c r="G871" s="30"/>
      <c r="H871" s="30"/>
      <c r="I871" s="25"/>
      <c r="J871" s="25"/>
      <c r="K871" s="41"/>
      <c r="L871" s="25"/>
      <c r="M871" s="41"/>
    </row>
    <row r="872" spans="2:13" ht="15" customHeight="1" x14ac:dyDescent="0.2">
      <c r="B872" s="29"/>
      <c r="C872" s="200"/>
      <c r="D872" s="30"/>
      <c r="E872" s="30"/>
      <c r="F872" s="30"/>
      <c r="G872" s="30"/>
      <c r="H872" s="30"/>
      <c r="I872" s="25"/>
      <c r="J872" s="25"/>
      <c r="K872" s="41"/>
      <c r="L872" s="25"/>
      <c r="M872" s="41"/>
    </row>
    <row r="873" spans="2:13" ht="15" customHeight="1" x14ac:dyDescent="0.2">
      <c r="B873" s="29"/>
      <c r="C873" s="200"/>
      <c r="D873" s="30"/>
      <c r="E873" s="30"/>
      <c r="F873" s="30"/>
      <c r="G873" s="30"/>
      <c r="H873" s="30"/>
      <c r="I873" s="25"/>
      <c r="J873" s="25"/>
      <c r="K873" s="41"/>
      <c r="L873" s="25"/>
      <c r="M873" s="41"/>
    </row>
    <row r="874" spans="2:13" ht="15" customHeight="1" x14ac:dyDescent="0.2">
      <c r="B874" s="29"/>
      <c r="C874" s="200"/>
      <c r="D874" s="30"/>
      <c r="E874" s="30"/>
      <c r="F874" s="30"/>
      <c r="G874" s="30"/>
      <c r="H874" s="30"/>
      <c r="I874" s="25"/>
      <c r="J874" s="25"/>
      <c r="K874" s="41"/>
      <c r="L874" s="25"/>
      <c r="M874" s="41"/>
    </row>
    <row r="875" spans="2:13" ht="15" customHeight="1" x14ac:dyDescent="0.2">
      <c r="B875" s="29"/>
      <c r="C875" s="200"/>
      <c r="D875" s="30"/>
      <c r="E875" s="30"/>
      <c r="F875" s="30"/>
      <c r="G875" s="30"/>
      <c r="H875" s="30"/>
      <c r="I875" s="25"/>
      <c r="J875" s="25"/>
      <c r="K875" s="41"/>
      <c r="L875" s="25"/>
      <c r="M875" s="41"/>
    </row>
    <row r="876" spans="2:13" ht="15" customHeight="1" x14ac:dyDescent="0.2">
      <c r="B876" s="29"/>
      <c r="C876" s="200"/>
      <c r="D876" s="30"/>
      <c r="E876" s="30"/>
      <c r="F876" s="30"/>
      <c r="G876" s="30"/>
      <c r="H876" s="30"/>
      <c r="I876" s="25"/>
      <c r="J876" s="25"/>
      <c r="K876" s="41"/>
      <c r="L876" s="25"/>
      <c r="M876" s="41"/>
    </row>
    <row r="877" spans="2:13" ht="15" customHeight="1" x14ac:dyDescent="0.2">
      <c r="B877" s="29"/>
      <c r="C877" s="200"/>
      <c r="D877" s="30"/>
      <c r="E877" s="30"/>
      <c r="F877" s="30"/>
      <c r="G877" s="30"/>
      <c r="H877" s="30"/>
      <c r="I877" s="25"/>
      <c r="J877" s="25"/>
      <c r="K877" s="41"/>
      <c r="L877" s="25"/>
      <c r="M877" s="41"/>
    </row>
    <row r="878" spans="2:13" ht="15" customHeight="1" x14ac:dyDescent="0.2">
      <c r="B878" s="29"/>
      <c r="C878" s="200"/>
      <c r="D878" s="30"/>
      <c r="E878" s="30"/>
      <c r="F878" s="30"/>
      <c r="G878" s="30"/>
      <c r="H878" s="30"/>
      <c r="I878" s="25"/>
      <c r="J878" s="25"/>
      <c r="K878" s="41"/>
      <c r="L878" s="25"/>
      <c r="M878" s="41"/>
    </row>
    <row r="879" spans="2:13" ht="15" customHeight="1" x14ac:dyDescent="0.2">
      <c r="B879" s="29"/>
      <c r="C879" s="200"/>
      <c r="D879" s="30"/>
      <c r="E879" s="30"/>
      <c r="F879" s="30"/>
      <c r="G879" s="30"/>
      <c r="H879" s="30"/>
      <c r="I879" s="25"/>
      <c r="J879" s="25"/>
      <c r="K879" s="41"/>
      <c r="L879" s="25"/>
      <c r="M879" s="41"/>
    </row>
    <row r="880" spans="2:13" ht="15" customHeight="1" x14ac:dyDescent="0.2">
      <c r="B880" s="29"/>
      <c r="C880" s="200"/>
      <c r="D880" s="30"/>
      <c r="E880" s="30"/>
      <c r="F880" s="30"/>
      <c r="G880" s="30"/>
      <c r="H880" s="30"/>
      <c r="I880" s="25"/>
      <c r="J880" s="25"/>
      <c r="K880" s="41"/>
      <c r="L880" s="25"/>
      <c r="M880" s="41"/>
    </row>
    <row r="881" spans="2:13" ht="15" customHeight="1" x14ac:dyDescent="0.2">
      <c r="B881" s="29"/>
      <c r="C881" s="200"/>
      <c r="D881" s="30"/>
      <c r="E881" s="30"/>
      <c r="F881" s="30"/>
      <c r="G881" s="30"/>
      <c r="H881" s="30"/>
      <c r="I881" s="25"/>
      <c r="J881" s="25"/>
      <c r="K881" s="41"/>
      <c r="L881" s="25"/>
      <c r="M881" s="41"/>
    </row>
    <row r="882" spans="2:13" ht="15" customHeight="1" x14ac:dyDescent="0.2">
      <c r="B882" s="29"/>
      <c r="C882" s="200"/>
      <c r="D882" s="30"/>
      <c r="E882" s="30"/>
      <c r="F882" s="30"/>
      <c r="G882" s="30"/>
      <c r="H882" s="30"/>
      <c r="I882" s="25"/>
      <c r="J882" s="25"/>
      <c r="K882" s="41"/>
      <c r="L882" s="25"/>
      <c r="M882" s="41"/>
    </row>
    <row r="883" spans="2:13" ht="15" customHeight="1" x14ac:dyDescent="0.2">
      <c r="B883" s="29"/>
      <c r="C883" s="200"/>
      <c r="D883" s="30"/>
      <c r="E883" s="30"/>
      <c r="F883" s="30"/>
      <c r="G883" s="30"/>
      <c r="H883" s="30"/>
      <c r="I883" s="25"/>
      <c r="J883" s="25"/>
      <c r="K883" s="41"/>
      <c r="L883" s="25"/>
      <c r="M883" s="41"/>
    </row>
    <row r="884" spans="2:13" ht="15" customHeight="1" x14ac:dyDescent="0.2">
      <c r="B884" s="29"/>
      <c r="C884" s="200"/>
      <c r="D884" s="30"/>
      <c r="E884" s="30"/>
      <c r="F884" s="30"/>
      <c r="G884" s="30"/>
      <c r="H884" s="30"/>
      <c r="I884" s="25"/>
      <c r="J884" s="25"/>
      <c r="K884" s="41"/>
      <c r="L884" s="25"/>
      <c r="M884" s="41"/>
    </row>
    <row r="885" spans="2:13" ht="15" customHeight="1" x14ac:dyDescent="0.2">
      <c r="B885" s="29"/>
      <c r="C885" s="200"/>
      <c r="D885" s="30"/>
      <c r="E885" s="30"/>
      <c r="F885" s="30"/>
      <c r="G885" s="30"/>
      <c r="H885" s="30"/>
      <c r="I885" s="25"/>
      <c r="J885" s="25"/>
      <c r="K885" s="41"/>
      <c r="L885" s="25"/>
      <c r="M885" s="41"/>
    </row>
    <row r="886" spans="2:13" ht="15" customHeight="1" x14ac:dyDescent="0.2">
      <c r="B886" s="29"/>
      <c r="C886" s="200"/>
      <c r="D886" s="30"/>
      <c r="E886" s="30"/>
      <c r="F886" s="30"/>
      <c r="G886" s="30"/>
      <c r="H886" s="30"/>
      <c r="I886" s="25"/>
      <c r="J886" s="25"/>
      <c r="K886" s="41"/>
      <c r="L886" s="25"/>
      <c r="M886" s="41"/>
    </row>
    <row r="887" spans="2:13" ht="15" customHeight="1" x14ac:dyDescent="0.2">
      <c r="B887" s="29"/>
      <c r="C887" s="200"/>
      <c r="D887" s="30"/>
      <c r="E887" s="30"/>
      <c r="F887" s="30"/>
      <c r="G887" s="30"/>
      <c r="H887" s="30"/>
      <c r="I887" s="25"/>
      <c r="J887" s="25"/>
      <c r="K887" s="41"/>
      <c r="L887" s="25"/>
      <c r="M887" s="41"/>
    </row>
    <row r="888" spans="2:13" ht="15" customHeight="1" x14ac:dyDescent="0.2">
      <c r="B888" s="29"/>
      <c r="C888" s="200"/>
      <c r="D888" s="30"/>
      <c r="E888" s="30"/>
      <c r="F888" s="30"/>
      <c r="G888" s="30"/>
      <c r="H888" s="30"/>
      <c r="I888" s="25"/>
      <c r="J888" s="25"/>
      <c r="K888" s="41"/>
      <c r="L888" s="25"/>
      <c r="M888" s="41"/>
    </row>
    <row r="889" spans="2:13" ht="15" customHeight="1" x14ac:dyDescent="0.2">
      <c r="B889" s="29"/>
      <c r="C889" s="200"/>
      <c r="D889" s="30"/>
      <c r="E889" s="30"/>
      <c r="F889" s="30"/>
      <c r="G889" s="30"/>
      <c r="H889" s="30"/>
      <c r="I889" s="25"/>
      <c r="J889" s="25"/>
      <c r="K889" s="41"/>
      <c r="L889" s="25"/>
      <c r="M889" s="41"/>
    </row>
    <row r="890" spans="2:13" ht="15" customHeight="1" x14ac:dyDescent="0.2">
      <c r="B890" s="29"/>
      <c r="C890" s="200"/>
      <c r="D890" s="30"/>
      <c r="E890" s="30"/>
      <c r="F890" s="30"/>
      <c r="G890" s="30"/>
      <c r="H890" s="30"/>
      <c r="I890" s="25"/>
      <c r="J890" s="25"/>
      <c r="K890" s="41"/>
      <c r="L890" s="25"/>
      <c r="M890" s="41"/>
    </row>
    <row r="891" spans="2:13" ht="15" customHeight="1" x14ac:dyDescent="0.2">
      <c r="B891" s="29"/>
      <c r="C891" s="200"/>
      <c r="D891" s="30"/>
      <c r="E891" s="30"/>
      <c r="F891" s="30"/>
      <c r="G891" s="30"/>
      <c r="H891" s="30"/>
      <c r="I891" s="25"/>
      <c r="J891" s="25"/>
      <c r="K891" s="41"/>
      <c r="L891" s="25"/>
      <c r="M891" s="41"/>
    </row>
    <row r="892" spans="2:13" ht="15" customHeight="1" x14ac:dyDescent="0.2">
      <c r="B892" s="29"/>
      <c r="C892" s="200"/>
      <c r="D892" s="30"/>
      <c r="E892" s="30"/>
      <c r="F892" s="30"/>
      <c r="G892" s="30"/>
      <c r="H892" s="30"/>
      <c r="I892" s="25"/>
      <c r="J892" s="25"/>
      <c r="K892" s="41"/>
      <c r="L892" s="25"/>
      <c r="M892" s="41"/>
    </row>
    <row r="893" spans="2:13" ht="15" customHeight="1" x14ac:dyDescent="0.2">
      <c r="B893" s="29"/>
      <c r="C893" s="200"/>
      <c r="D893" s="30"/>
      <c r="E893" s="30"/>
      <c r="F893" s="30"/>
      <c r="G893" s="30"/>
      <c r="H893" s="30"/>
      <c r="I893" s="25"/>
      <c r="J893" s="25"/>
      <c r="K893" s="41"/>
      <c r="L893" s="25"/>
      <c r="M893" s="41"/>
    </row>
    <row r="894" spans="2:13" ht="15" customHeight="1" x14ac:dyDescent="0.2">
      <c r="B894" s="29"/>
      <c r="C894" s="200"/>
      <c r="D894" s="30"/>
      <c r="E894" s="30"/>
      <c r="F894" s="30"/>
      <c r="G894" s="30"/>
      <c r="H894" s="30"/>
      <c r="I894" s="25"/>
      <c r="J894" s="25"/>
      <c r="K894" s="41"/>
      <c r="L894" s="25"/>
      <c r="M894" s="41"/>
    </row>
    <row r="895" spans="2:13" ht="15" customHeight="1" x14ac:dyDescent="0.2">
      <c r="B895" s="29"/>
      <c r="C895" s="200"/>
      <c r="D895" s="30"/>
      <c r="E895" s="30"/>
      <c r="F895" s="30"/>
      <c r="G895" s="30"/>
      <c r="H895" s="30"/>
      <c r="I895" s="25"/>
      <c r="J895" s="25"/>
      <c r="K895" s="41"/>
      <c r="L895" s="25"/>
      <c r="M895" s="41"/>
    </row>
    <row r="896" spans="2:13" ht="15" customHeight="1" x14ac:dyDescent="0.2">
      <c r="B896" s="29"/>
      <c r="C896" s="200"/>
      <c r="D896" s="30"/>
      <c r="E896" s="30"/>
      <c r="F896" s="30"/>
      <c r="G896" s="30"/>
      <c r="H896" s="30"/>
      <c r="I896" s="25"/>
      <c r="J896" s="25"/>
      <c r="K896" s="41"/>
      <c r="L896" s="25"/>
      <c r="M896" s="41"/>
    </row>
    <row r="897" spans="2:13" ht="15" customHeight="1" x14ac:dyDescent="0.2">
      <c r="B897" s="29"/>
      <c r="C897" s="200"/>
      <c r="D897" s="30"/>
      <c r="E897" s="30"/>
      <c r="F897" s="30"/>
      <c r="G897" s="30"/>
      <c r="H897" s="30"/>
      <c r="I897" s="25"/>
      <c r="J897" s="25"/>
      <c r="K897" s="41"/>
      <c r="L897" s="25"/>
      <c r="M897" s="41"/>
    </row>
    <row r="898" spans="2:13" ht="15" customHeight="1" x14ac:dyDescent="0.2">
      <c r="B898" s="29"/>
      <c r="C898" s="200"/>
      <c r="D898" s="30"/>
      <c r="E898" s="30"/>
      <c r="F898" s="30"/>
      <c r="G898" s="30"/>
      <c r="H898" s="30"/>
      <c r="I898" s="25"/>
      <c r="J898" s="25"/>
      <c r="K898" s="41"/>
      <c r="L898" s="25"/>
      <c r="M898" s="41"/>
    </row>
    <row r="899" spans="2:13" ht="15" customHeight="1" x14ac:dyDescent="0.2">
      <c r="B899" s="29"/>
      <c r="C899" s="200"/>
      <c r="D899" s="30"/>
      <c r="E899" s="30"/>
      <c r="F899" s="30"/>
      <c r="G899" s="30"/>
      <c r="H899" s="30"/>
      <c r="I899" s="25"/>
      <c r="J899" s="25"/>
      <c r="K899" s="41"/>
      <c r="L899" s="25"/>
      <c r="M899" s="41"/>
    </row>
    <row r="900" spans="2:13" ht="15" customHeight="1" x14ac:dyDescent="0.2">
      <c r="B900" s="29"/>
      <c r="C900" s="200"/>
      <c r="D900" s="30"/>
      <c r="E900" s="30"/>
      <c r="F900" s="30"/>
      <c r="G900" s="30"/>
      <c r="H900" s="30"/>
      <c r="I900" s="25"/>
      <c r="J900" s="25"/>
      <c r="K900" s="41"/>
      <c r="L900" s="25"/>
      <c r="M900" s="41"/>
    </row>
    <row r="901" spans="2:13" ht="15" customHeight="1" x14ac:dyDescent="0.2">
      <c r="B901" s="29"/>
      <c r="C901" s="200"/>
      <c r="D901" s="30"/>
      <c r="E901" s="30"/>
      <c r="F901" s="30"/>
      <c r="G901" s="30"/>
      <c r="H901" s="30"/>
      <c r="I901" s="25"/>
      <c r="J901" s="25"/>
      <c r="K901" s="41"/>
      <c r="L901" s="25"/>
      <c r="M901" s="41"/>
    </row>
    <row r="902" spans="2:13" ht="15" customHeight="1" x14ac:dyDescent="0.2">
      <c r="B902" s="29"/>
      <c r="C902" s="200"/>
      <c r="D902" s="30"/>
      <c r="E902" s="30"/>
      <c r="F902" s="30"/>
      <c r="G902" s="30"/>
      <c r="H902" s="30"/>
      <c r="I902" s="25"/>
      <c r="J902" s="25"/>
      <c r="K902" s="41"/>
      <c r="L902" s="25"/>
      <c r="M902" s="41"/>
    </row>
    <row r="903" spans="2:13" ht="15" customHeight="1" x14ac:dyDescent="0.2">
      <c r="B903" s="29"/>
      <c r="C903" s="200"/>
      <c r="D903" s="30"/>
      <c r="E903" s="30"/>
      <c r="F903" s="30"/>
      <c r="G903" s="30"/>
      <c r="H903" s="30"/>
      <c r="I903" s="25"/>
      <c r="J903" s="25"/>
      <c r="K903" s="41"/>
      <c r="L903" s="25"/>
      <c r="M903" s="41"/>
    </row>
    <row r="904" spans="2:13" ht="15" customHeight="1" x14ac:dyDescent="0.2">
      <c r="B904" s="29"/>
      <c r="C904" s="200"/>
      <c r="D904" s="30"/>
      <c r="E904" s="30"/>
      <c r="F904" s="30"/>
      <c r="G904" s="30"/>
      <c r="H904" s="30"/>
      <c r="I904" s="25"/>
      <c r="J904" s="25"/>
      <c r="K904" s="41"/>
      <c r="L904" s="25"/>
      <c r="M904" s="41"/>
    </row>
    <row r="905" spans="2:13" ht="15" customHeight="1" x14ac:dyDescent="0.2">
      <c r="B905" s="29"/>
      <c r="C905" s="200"/>
      <c r="D905" s="30"/>
      <c r="E905" s="30"/>
      <c r="F905" s="30"/>
      <c r="G905" s="30"/>
      <c r="H905" s="30"/>
      <c r="I905" s="25"/>
      <c r="J905" s="25"/>
      <c r="K905" s="41"/>
      <c r="L905" s="25"/>
      <c r="M905" s="41"/>
    </row>
    <row r="906" spans="2:13" ht="15" customHeight="1" x14ac:dyDescent="0.2">
      <c r="B906" s="29"/>
      <c r="C906" s="200"/>
      <c r="D906" s="30"/>
      <c r="E906" s="30"/>
      <c r="F906" s="30"/>
      <c r="G906" s="30"/>
      <c r="H906" s="30"/>
      <c r="I906" s="25"/>
      <c r="J906" s="25"/>
      <c r="K906" s="41"/>
      <c r="L906" s="25"/>
      <c r="M906" s="41"/>
    </row>
    <row r="907" spans="2:13" ht="15" customHeight="1" x14ac:dyDescent="0.2">
      <c r="B907" s="29"/>
      <c r="C907" s="200"/>
      <c r="D907" s="30"/>
      <c r="E907" s="30"/>
      <c r="F907" s="30"/>
      <c r="G907" s="30"/>
      <c r="H907" s="30"/>
      <c r="I907" s="25"/>
      <c r="J907" s="25"/>
      <c r="K907" s="41"/>
      <c r="L907" s="25"/>
      <c r="M907" s="41"/>
    </row>
    <row r="908" spans="2:13" ht="15" customHeight="1" x14ac:dyDescent="0.2">
      <c r="B908" s="29"/>
      <c r="C908" s="200"/>
      <c r="D908" s="30"/>
      <c r="E908" s="30"/>
      <c r="F908" s="30"/>
      <c r="G908" s="30"/>
      <c r="H908" s="30"/>
      <c r="I908" s="25"/>
      <c r="J908" s="25"/>
      <c r="K908" s="41"/>
      <c r="L908" s="25"/>
      <c r="M908" s="41"/>
    </row>
    <row r="909" spans="2:13" ht="15" customHeight="1" x14ac:dyDescent="0.2">
      <c r="B909" s="29"/>
      <c r="C909" s="200"/>
      <c r="D909" s="30"/>
      <c r="E909" s="30"/>
      <c r="F909" s="30"/>
      <c r="G909" s="30"/>
      <c r="H909" s="30"/>
      <c r="I909" s="25"/>
      <c r="J909" s="25"/>
      <c r="K909" s="41"/>
      <c r="L909" s="25"/>
      <c r="M909" s="41"/>
    </row>
    <row r="910" spans="2:13" ht="15" customHeight="1" x14ac:dyDescent="0.2">
      <c r="B910" s="29"/>
      <c r="C910" s="200"/>
      <c r="D910" s="30"/>
      <c r="E910" s="30"/>
      <c r="F910" s="30"/>
      <c r="G910" s="30"/>
      <c r="H910" s="30"/>
      <c r="I910" s="25"/>
      <c r="J910" s="25"/>
      <c r="K910" s="41"/>
      <c r="L910" s="25"/>
      <c r="M910" s="41"/>
    </row>
    <row r="911" spans="2:13" ht="15" customHeight="1" x14ac:dyDescent="0.2">
      <c r="B911" s="29"/>
      <c r="C911" s="200"/>
      <c r="D911" s="30"/>
      <c r="E911" s="30"/>
      <c r="F911" s="30"/>
      <c r="G911" s="30"/>
      <c r="H911" s="30"/>
      <c r="I911" s="25"/>
      <c r="J911" s="25"/>
      <c r="K911" s="41"/>
      <c r="L911" s="25"/>
      <c r="M911" s="41"/>
    </row>
    <row r="912" spans="2:13" ht="15" customHeight="1" x14ac:dyDescent="0.2">
      <c r="B912" s="29"/>
      <c r="C912" s="200"/>
      <c r="D912" s="30"/>
      <c r="E912" s="30"/>
      <c r="F912" s="30"/>
      <c r="G912" s="30"/>
      <c r="H912" s="30"/>
      <c r="I912" s="25"/>
      <c r="J912" s="25"/>
      <c r="K912" s="41"/>
      <c r="L912" s="25"/>
      <c r="M912" s="41"/>
    </row>
    <row r="913" spans="2:13" ht="15" customHeight="1" x14ac:dyDescent="0.2">
      <c r="B913" s="29"/>
      <c r="C913" s="200"/>
      <c r="D913" s="30"/>
      <c r="E913" s="30"/>
      <c r="F913" s="30"/>
      <c r="G913" s="30"/>
      <c r="H913" s="30"/>
      <c r="I913" s="25"/>
      <c r="J913" s="25"/>
      <c r="K913" s="41"/>
      <c r="L913" s="25"/>
      <c r="M913" s="41"/>
    </row>
    <row r="914" spans="2:13" ht="15" customHeight="1" x14ac:dyDescent="0.2">
      <c r="B914" s="29"/>
      <c r="C914" s="200"/>
      <c r="D914" s="30"/>
      <c r="E914" s="30"/>
      <c r="F914" s="30"/>
      <c r="G914" s="30"/>
      <c r="H914" s="30"/>
      <c r="I914" s="25"/>
      <c r="J914" s="25"/>
      <c r="K914" s="41"/>
      <c r="L914" s="25"/>
      <c r="M914" s="41"/>
    </row>
    <row r="915" spans="2:13" ht="15" customHeight="1" x14ac:dyDescent="0.2">
      <c r="B915" s="29"/>
      <c r="C915" s="200"/>
      <c r="D915" s="30"/>
      <c r="E915" s="30"/>
      <c r="F915" s="30"/>
      <c r="G915" s="30"/>
      <c r="H915" s="30"/>
      <c r="I915" s="25"/>
      <c r="J915" s="25"/>
      <c r="K915" s="41"/>
      <c r="L915" s="25"/>
      <c r="M915" s="41"/>
    </row>
    <row r="916" spans="2:13" ht="15" customHeight="1" x14ac:dyDescent="0.2">
      <c r="B916" s="29"/>
      <c r="C916" s="200"/>
      <c r="D916" s="30"/>
      <c r="E916" s="30"/>
      <c r="F916" s="30"/>
      <c r="G916" s="30"/>
      <c r="H916" s="30"/>
      <c r="I916" s="25"/>
      <c r="J916" s="25"/>
      <c r="K916" s="41"/>
      <c r="L916" s="25"/>
      <c r="M916" s="41"/>
    </row>
    <row r="917" spans="2:13" ht="15" customHeight="1" x14ac:dyDescent="0.2">
      <c r="B917" s="29"/>
      <c r="C917" s="200"/>
      <c r="D917" s="30"/>
      <c r="E917" s="30"/>
      <c r="F917" s="30"/>
      <c r="G917" s="30"/>
      <c r="H917" s="30"/>
      <c r="I917" s="25"/>
      <c r="J917" s="25"/>
      <c r="K917" s="41"/>
      <c r="L917" s="25"/>
      <c r="M917" s="41"/>
    </row>
    <row r="918" spans="2:13" ht="15" customHeight="1" x14ac:dyDescent="0.2">
      <c r="B918" s="29"/>
      <c r="C918" s="200"/>
      <c r="D918" s="30"/>
      <c r="E918" s="30"/>
      <c r="F918" s="30"/>
      <c r="G918" s="30"/>
      <c r="H918" s="30"/>
      <c r="I918" s="25"/>
      <c r="J918" s="25"/>
      <c r="K918" s="41"/>
      <c r="L918" s="25"/>
      <c r="M918" s="41"/>
    </row>
    <row r="919" spans="2:13" ht="15" customHeight="1" x14ac:dyDescent="0.2">
      <c r="B919" s="29"/>
      <c r="C919" s="200"/>
      <c r="D919" s="30"/>
      <c r="E919" s="30"/>
      <c r="F919" s="30"/>
      <c r="G919" s="30"/>
      <c r="H919" s="30"/>
      <c r="I919" s="25"/>
      <c r="J919" s="25"/>
      <c r="K919" s="41"/>
      <c r="L919" s="25"/>
      <c r="M919" s="41"/>
    </row>
    <row r="920" spans="2:13" ht="15" customHeight="1" x14ac:dyDescent="0.2">
      <c r="B920" s="29"/>
      <c r="C920" s="200"/>
      <c r="D920" s="30"/>
      <c r="E920" s="30"/>
      <c r="F920" s="30"/>
      <c r="G920" s="30"/>
      <c r="H920" s="30"/>
      <c r="I920" s="25"/>
      <c r="J920" s="25"/>
      <c r="K920" s="41"/>
      <c r="L920" s="25"/>
      <c r="M920" s="41"/>
    </row>
    <row r="921" spans="2:13" ht="15" customHeight="1" x14ac:dyDescent="0.2">
      <c r="B921" s="29"/>
      <c r="C921" s="200"/>
      <c r="D921" s="30"/>
      <c r="E921" s="30"/>
      <c r="F921" s="30"/>
      <c r="G921" s="30"/>
      <c r="H921" s="30"/>
      <c r="I921" s="25"/>
      <c r="J921" s="25"/>
      <c r="K921" s="41"/>
      <c r="L921" s="25"/>
      <c r="M921" s="41"/>
    </row>
    <row r="922" spans="2:13" ht="15" customHeight="1" x14ac:dyDescent="0.2">
      <c r="B922" s="29"/>
      <c r="C922" s="200"/>
      <c r="D922" s="30"/>
      <c r="E922" s="30"/>
      <c r="F922" s="30"/>
      <c r="G922" s="30"/>
      <c r="H922" s="30"/>
      <c r="I922" s="25"/>
      <c r="J922" s="25"/>
      <c r="K922" s="41"/>
      <c r="L922" s="25"/>
      <c r="M922" s="41"/>
    </row>
    <row r="923" spans="2:13" ht="15" customHeight="1" x14ac:dyDescent="0.2">
      <c r="B923" s="29"/>
      <c r="C923" s="200"/>
      <c r="D923" s="30"/>
      <c r="E923" s="30"/>
      <c r="F923" s="30"/>
      <c r="G923" s="30"/>
      <c r="H923" s="30"/>
      <c r="I923" s="25"/>
      <c r="J923" s="25"/>
      <c r="K923" s="41"/>
      <c r="L923" s="25"/>
      <c r="M923" s="41"/>
    </row>
    <row r="924" spans="2:13" ht="15" customHeight="1" x14ac:dyDescent="0.2">
      <c r="B924" s="29"/>
      <c r="C924" s="200"/>
      <c r="D924" s="30"/>
      <c r="E924" s="30"/>
      <c r="F924" s="30"/>
      <c r="G924" s="30"/>
      <c r="H924" s="30"/>
      <c r="I924" s="25"/>
      <c r="J924" s="25"/>
      <c r="K924" s="41"/>
      <c r="L924" s="25"/>
      <c r="M924" s="41"/>
    </row>
    <row r="925" spans="2:13" ht="15" customHeight="1" x14ac:dyDescent="0.2">
      <c r="B925" s="29"/>
      <c r="C925" s="200"/>
      <c r="D925" s="30"/>
      <c r="E925" s="30"/>
      <c r="F925" s="30"/>
      <c r="G925" s="30"/>
      <c r="H925" s="30"/>
      <c r="I925" s="25"/>
      <c r="J925" s="25"/>
      <c r="K925" s="41"/>
      <c r="L925" s="25"/>
      <c r="M925" s="41"/>
    </row>
    <row r="926" spans="2:13" ht="15" customHeight="1" x14ac:dyDescent="0.2">
      <c r="B926" s="29"/>
      <c r="C926" s="200"/>
      <c r="D926" s="30"/>
      <c r="E926" s="30"/>
      <c r="F926" s="30"/>
      <c r="G926" s="30"/>
      <c r="H926" s="30"/>
      <c r="I926" s="25"/>
      <c r="J926" s="25"/>
      <c r="K926" s="41"/>
      <c r="L926" s="25"/>
      <c r="M926" s="41"/>
    </row>
    <row r="927" spans="2:13" ht="15" customHeight="1" x14ac:dyDescent="0.2">
      <c r="B927" s="29"/>
      <c r="C927" s="200"/>
      <c r="D927" s="30"/>
      <c r="E927" s="30"/>
      <c r="F927" s="30"/>
      <c r="G927" s="30"/>
      <c r="H927" s="30"/>
      <c r="I927" s="25"/>
      <c r="J927" s="25"/>
      <c r="K927" s="41"/>
      <c r="L927" s="25"/>
      <c r="M927" s="41"/>
    </row>
    <row r="928" spans="2:13" ht="15" customHeight="1" x14ac:dyDescent="0.2">
      <c r="B928" s="29"/>
      <c r="C928" s="200"/>
      <c r="D928" s="30"/>
      <c r="E928" s="30"/>
      <c r="F928" s="30"/>
      <c r="G928" s="30"/>
      <c r="H928" s="30"/>
      <c r="I928" s="25"/>
      <c r="J928" s="25"/>
      <c r="K928" s="41"/>
      <c r="L928" s="25"/>
      <c r="M928" s="41"/>
    </row>
    <row r="929" spans="2:13" ht="15" customHeight="1" x14ac:dyDescent="0.2">
      <c r="B929" s="29"/>
      <c r="C929" s="200"/>
      <c r="D929" s="30"/>
      <c r="E929" s="30"/>
      <c r="F929" s="30"/>
      <c r="G929" s="30"/>
      <c r="H929" s="30"/>
      <c r="I929" s="25"/>
      <c r="J929" s="25"/>
      <c r="K929" s="41"/>
      <c r="L929" s="25"/>
      <c r="M929" s="41"/>
    </row>
    <row r="930" spans="2:13" ht="15" customHeight="1" x14ac:dyDescent="0.2">
      <c r="B930" s="29"/>
      <c r="C930" s="200"/>
      <c r="D930" s="30"/>
      <c r="E930" s="30"/>
      <c r="F930" s="30"/>
      <c r="G930" s="30"/>
      <c r="H930" s="30"/>
      <c r="I930" s="25"/>
      <c r="J930" s="25"/>
      <c r="K930" s="41"/>
      <c r="L930" s="25"/>
      <c r="M930" s="41"/>
    </row>
    <row r="931" spans="2:13" ht="15" customHeight="1" x14ac:dyDescent="0.2">
      <c r="B931" s="29"/>
      <c r="C931" s="200"/>
      <c r="D931" s="30"/>
      <c r="E931" s="30"/>
      <c r="F931" s="30"/>
      <c r="G931" s="30"/>
      <c r="H931" s="30"/>
      <c r="I931" s="25"/>
      <c r="J931" s="25"/>
      <c r="K931" s="41"/>
      <c r="L931" s="25"/>
      <c r="M931" s="41"/>
    </row>
    <row r="932" spans="2:13" ht="15" customHeight="1" x14ac:dyDescent="0.2">
      <c r="B932" s="29"/>
      <c r="C932" s="200"/>
      <c r="D932" s="30"/>
      <c r="E932" s="30"/>
      <c r="F932" s="30"/>
      <c r="G932" s="30"/>
      <c r="H932" s="30"/>
      <c r="I932" s="25"/>
      <c r="J932" s="25"/>
      <c r="K932" s="41"/>
      <c r="L932" s="25"/>
      <c r="M932" s="41"/>
    </row>
    <row r="933" spans="2:13" ht="15" customHeight="1" x14ac:dyDescent="0.2">
      <c r="B933" s="29"/>
      <c r="C933" s="200"/>
      <c r="D933" s="30"/>
      <c r="E933" s="30"/>
      <c r="F933" s="30"/>
      <c r="G933" s="30"/>
      <c r="H933" s="30"/>
      <c r="I933" s="25"/>
      <c r="J933" s="25"/>
      <c r="K933" s="41"/>
      <c r="L933" s="25"/>
      <c r="M933" s="41"/>
    </row>
    <row r="934" spans="2:13" ht="15" customHeight="1" x14ac:dyDescent="0.2">
      <c r="B934" s="29"/>
      <c r="C934" s="200"/>
      <c r="D934" s="30"/>
      <c r="E934" s="30"/>
      <c r="F934" s="30"/>
      <c r="G934" s="30"/>
      <c r="H934" s="30"/>
      <c r="I934" s="25"/>
      <c r="J934" s="25"/>
      <c r="K934" s="41"/>
      <c r="L934" s="25"/>
      <c r="M934" s="41"/>
    </row>
    <row r="935" spans="2:13" ht="15" customHeight="1" x14ac:dyDescent="0.2">
      <c r="B935" s="29"/>
      <c r="C935" s="200"/>
      <c r="D935" s="30"/>
      <c r="E935" s="30"/>
      <c r="F935" s="30"/>
      <c r="G935" s="30"/>
      <c r="H935" s="30"/>
      <c r="I935" s="25"/>
      <c r="J935" s="25"/>
      <c r="K935" s="41"/>
      <c r="L935" s="25"/>
      <c r="M935" s="41"/>
    </row>
    <row r="936" spans="2:13" ht="15" customHeight="1" x14ac:dyDescent="0.2">
      <c r="B936" s="29"/>
      <c r="C936" s="200"/>
      <c r="D936" s="30"/>
      <c r="E936" s="30"/>
      <c r="F936" s="30"/>
      <c r="G936" s="30"/>
      <c r="H936" s="30"/>
      <c r="I936" s="25"/>
      <c r="J936" s="25"/>
      <c r="K936" s="41"/>
      <c r="L936" s="25"/>
      <c r="M936" s="41"/>
    </row>
    <row r="937" spans="2:13" ht="15" customHeight="1" x14ac:dyDescent="0.2">
      <c r="B937" s="29"/>
      <c r="C937" s="200"/>
      <c r="D937" s="30"/>
      <c r="E937" s="30"/>
      <c r="F937" s="30"/>
      <c r="G937" s="30"/>
      <c r="H937" s="30"/>
      <c r="I937" s="25"/>
      <c r="J937" s="25"/>
      <c r="K937" s="41"/>
      <c r="L937" s="25"/>
      <c r="M937" s="41"/>
    </row>
    <row r="938" spans="2:13" ht="15" customHeight="1" x14ac:dyDescent="0.2">
      <c r="B938" s="29"/>
      <c r="C938" s="200"/>
      <c r="D938" s="30"/>
      <c r="E938" s="30"/>
      <c r="F938" s="30"/>
      <c r="G938" s="30"/>
      <c r="H938" s="30"/>
      <c r="I938" s="25"/>
      <c r="J938" s="25"/>
      <c r="K938" s="41"/>
      <c r="L938" s="25"/>
      <c r="M938" s="41"/>
    </row>
    <row r="939" spans="2:13" ht="15" customHeight="1" x14ac:dyDescent="0.2">
      <c r="B939" s="29"/>
      <c r="C939" s="200"/>
      <c r="D939" s="30"/>
      <c r="E939" s="30"/>
      <c r="F939" s="30"/>
      <c r="G939" s="30"/>
      <c r="H939" s="30"/>
      <c r="I939" s="25"/>
      <c r="J939" s="25"/>
      <c r="K939" s="41"/>
      <c r="L939" s="25"/>
      <c r="M939" s="41"/>
    </row>
    <row r="940" spans="2:13" ht="15" customHeight="1" x14ac:dyDescent="0.2">
      <c r="B940" s="29"/>
      <c r="C940" s="200"/>
      <c r="D940" s="30"/>
      <c r="E940" s="30"/>
      <c r="F940" s="30"/>
      <c r="G940" s="30"/>
      <c r="H940" s="30"/>
      <c r="I940" s="25"/>
      <c r="J940" s="25"/>
      <c r="K940" s="41"/>
      <c r="L940" s="25"/>
      <c r="M940" s="41"/>
    </row>
    <row r="941" spans="2:13" ht="15" customHeight="1" x14ac:dyDescent="0.2">
      <c r="B941" s="29"/>
      <c r="C941" s="200"/>
      <c r="D941" s="30"/>
      <c r="E941" s="30"/>
      <c r="F941" s="30"/>
      <c r="G941" s="30"/>
      <c r="H941" s="30"/>
      <c r="I941" s="25"/>
      <c r="J941" s="25"/>
      <c r="K941" s="41"/>
      <c r="L941" s="25"/>
      <c r="M941" s="41"/>
    </row>
    <row r="942" spans="2:13" ht="15" customHeight="1" x14ac:dyDescent="0.2">
      <c r="B942" s="29"/>
      <c r="C942" s="200"/>
      <c r="D942" s="30"/>
      <c r="E942" s="30"/>
      <c r="F942" s="30"/>
      <c r="G942" s="30"/>
      <c r="H942" s="30"/>
      <c r="I942" s="25"/>
      <c r="J942" s="25"/>
      <c r="K942" s="41"/>
      <c r="L942" s="25"/>
      <c r="M942" s="41"/>
    </row>
    <row r="943" spans="2:13" ht="15" customHeight="1" x14ac:dyDescent="0.2">
      <c r="B943" s="29"/>
      <c r="C943" s="200"/>
      <c r="D943" s="30"/>
      <c r="E943" s="30"/>
      <c r="F943" s="30"/>
      <c r="G943" s="30"/>
      <c r="H943" s="30"/>
      <c r="I943" s="25"/>
      <c r="J943" s="25"/>
      <c r="K943" s="41"/>
      <c r="L943" s="25"/>
      <c r="M943" s="41"/>
    </row>
    <row r="944" spans="2:13" ht="15" customHeight="1" x14ac:dyDescent="0.2">
      <c r="B944" s="29"/>
      <c r="C944" s="200"/>
      <c r="D944" s="30"/>
      <c r="E944" s="30"/>
      <c r="F944" s="30"/>
      <c r="G944" s="30"/>
      <c r="H944" s="30"/>
      <c r="I944" s="25"/>
      <c r="J944" s="25"/>
      <c r="K944" s="41"/>
      <c r="L944" s="25"/>
      <c r="M944" s="41"/>
    </row>
    <row r="945" spans="2:13" ht="15" customHeight="1" x14ac:dyDescent="0.2">
      <c r="B945" s="29"/>
      <c r="C945" s="200"/>
      <c r="D945" s="30"/>
      <c r="E945" s="30"/>
      <c r="F945" s="30"/>
      <c r="G945" s="30"/>
      <c r="H945" s="30"/>
      <c r="I945" s="25"/>
      <c r="J945" s="25"/>
      <c r="K945" s="41"/>
      <c r="L945" s="25"/>
      <c r="M945" s="41"/>
    </row>
    <row r="946" spans="2:13" ht="15" customHeight="1" x14ac:dyDescent="0.2">
      <c r="B946" s="29"/>
      <c r="C946" s="200"/>
      <c r="D946" s="30"/>
      <c r="E946" s="30"/>
      <c r="F946" s="30"/>
      <c r="G946" s="30"/>
      <c r="H946" s="30"/>
      <c r="I946" s="25"/>
      <c r="J946" s="25"/>
      <c r="K946" s="41"/>
      <c r="L946" s="25"/>
      <c r="M946" s="41"/>
    </row>
    <row r="947" spans="2:13" ht="15" customHeight="1" x14ac:dyDescent="0.2">
      <c r="B947" s="29"/>
      <c r="C947" s="200"/>
      <c r="D947" s="30"/>
      <c r="E947" s="30"/>
      <c r="F947" s="30"/>
      <c r="G947" s="30"/>
      <c r="H947" s="30"/>
      <c r="I947" s="25"/>
      <c r="J947" s="25"/>
      <c r="K947" s="41"/>
      <c r="L947" s="25"/>
      <c r="M947" s="41"/>
    </row>
    <row r="948" spans="2:13" ht="15" customHeight="1" x14ac:dyDescent="0.2">
      <c r="B948" s="29"/>
      <c r="C948" s="200"/>
      <c r="D948" s="30"/>
      <c r="E948" s="30"/>
      <c r="F948" s="30"/>
      <c r="G948" s="30"/>
      <c r="H948" s="30"/>
      <c r="I948" s="25"/>
      <c r="J948" s="25"/>
      <c r="K948" s="41"/>
      <c r="L948" s="25"/>
      <c r="M948" s="41"/>
    </row>
    <row r="949" spans="2:13" ht="15" customHeight="1" x14ac:dyDescent="0.2">
      <c r="B949" s="29"/>
      <c r="C949" s="200"/>
      <c r="D949" s="30"/>
      <c r="E949" s="30"/>
      <c r="F949" s="30"/>
      <c r="G949" s="30"/>
      <c r="H949" s="30"/>
      <c r="I949" s="25"/>
      <c r="J949" s="25"/>
      <c r="K949" s="41"/>
      <c r="L949" s="25"/>
      <c r="M949" s="41"/>
    </row>
    <row r="950" spans="2:13" ht="15" customHeight="1" x14ac:dyDescent="0.2">
      <c r="B950" s="29"/>
      <c r="C950" s="200"/>
      <c r="D950" s="30"/>
      <c r="E950" s="30"/>
      <c r="F950" s="30"/>
      <c r="G950" s="30"/>
      <c r="H950" s="30"/>
      <c r="I950" s="25"/>
      <c r="J950" s="25"/>
      <c r="K950" s="41"/>
      <c r="L950" s="25"/>
      <c r="M950" s="41"/>
    </row>
    <row r="951" spans="2:13" ht="15" customHeight="1" x14ac:dyDescent="0.2">
      <c r="B951" s="29"/>
      <c r="C951" s="200"/>
      <c r="D951" s="30"/>
      <c r="E951" s="30"/>
      <c r="F951" s="30"/>
      <c r="G951" s="30"/>
      <c r="H951" s="30"/>
      <c r="I951" s="25"/>
      <c r="J951" s="25"/>
      <c r="K951" s="41"/>
      <c r="L951" s="25"/>
      <c r="M951" s="41"/>
    </row>
    <row r="952" spans="2:13" ht="15" customHeight="1" x14ac:dyDescent="0.2">
      <c r="B952" s="29"/>
      <c r="C952" s="200"/>
      <c r="D952" s="30"/>
      <c r="E952" s="30"/>
      <c r="F952" s="30"/>
      <c r="G952" s="30"/>
      <c r="H952" s="30"/>
      <c r="I952" s="25"/>
      <c r="J952" s="25"/>
      <c r="K952" s="41"/>
      <c r="L952" s="25"/>
      <c r="M952" s="41"/>
    </row>
    <row r="953" spans="2:13" ht="15" customHeight="1" x14ac:dyDescent="0.2">
      <c r="B953" s="29"/>
      <c r="C953" s="200"/>
      <c r="D953" s="30"/>
      <c r="E953" s="30"/>
      <c r="F953" s="30"/>
      <c r="G953" s="30"/>
      <c r="H953" s="30"/>
      <c r="I953" s="25"/>
      <c r="J953" s="25"/>
      <c r="K953" s="41"/>
      <c r="L953" s="25"/>
      <c r="M953" s="41"/>
    </row>
    <row r="954" spans="2:13" ht="15" customHeight="1" x14ac:dyDescent="0.2">
      <c r="B954" s="29"/>
      <c r="C954" s="200"/>
      <c r="D954" s="30"/>
      <c r="E954" s="30"/>
      <c r="F954" s="30"/>
      <c r="G954" s="30"/>
      <c r="H954" s="30"/>
      <c r="I954" s="25"/>
      <c r="J954" s="25"/>
      <c r="K954" s="41"/>
      <c r="L954" s="25"/>
      <c r="M954" s="41"/>
    </row>
    <row r="955" spans="2:13" ht="15" customHeight="1" x14ac:dyDescent="0.2">
      <c r="B955" s="29"/>
      <c r="C955" s="200"/>
      <c r="D955" s="30"/>
      <c r="E955" s="30"/>
      <c r="F955" s="30"/>
      <c r="G955" s="30"/>
      <c r="H955" s="30"/>
      <c r="I955" s="25"/>
      <c r="J955" s="25"/>
      <c r="K955" s="41"/>
      <c r="L955" s="25"/>
      <c r="M955" s="41"/>
    </row>
    <row r="956" spans="2:13" ht="15" customHeight="1" x14ac:dyDescent="0.2">
      <c r="B956" s="29"/>
      <c r="C956" s="200"/>
      <c r="D956" s="30"/>
      <c r="E956" s="30"/>
      <c r="F956" s="30"/>
      <c r="G956" s="30"/>
      <c r="H956" s="30"/>
      <c r="I956" s="25"/>
      <c r="J956" s="25"/>
      <c r="K956" s="41"/>
      <c r="L956" s="25"/>
      <c r="M956" s="41"/>
    </row>
    <row r="957" spans="2:13" ht="15" customHeight="1" x14ac:dyDescent="0.2">
      <c r="B957" s="29"/>
      <c r="C957" s="200"/>
      <c r="D957" s="30"/>
      <c r="E957" s="30"/>
      <c r="F957" s="30"/>
      <c r="G957" s="30"/>
      <c r="H957" s="30"/>
      <c r="I957" s="25"/>
      <c r="J957" s="25"/>
      <c r="K957" s="41"/>
      <c r="L957" s="25"/>
      <c r="M957" s="41"/>
    </row>
    <row r="958" spans="2:13" ht="15" customHeight="1" x14ac:dyDescent="0.2">
      <c r="B958" s="29"/>
      <c r="C958" s="200"/>
      <c r="D958" s="30"/>
      <c r="E958" s="30"/>
      <c r="F958" s="30"/>
      <c r="G958" s="30"/>
      <c r="H958" s="30"/>
      <c r="I958" s="25"/>
      <c r="J958" s="25"/>
      <c r="K958" s="41"/>
      <c r="L958" s="25"/>
      <c r="M958" s="41"/>
    </row>
    <row r="959" spans="2:13" ht="15" customHeight="1" x14ac:dyDescent="0.2">
      <c r="B959" s="29"/>
      <c r="C959" s="200"/>
      <c r="D959" s="30"/>
      <c r="E959" s="30"/>
      <c r="F959" s="30"/>
      <c r="G959" s="30"/>
      <c r="H959" s="30"/>
      <c r="I959" s="25"/>
      <c r="J959" s="25"/>
      <c r="K959" s="41"/>
      <c r="L959" s="25"/>
      <c r="M959" s="41"/>
    </row>
    <row r="960" spans="2:13" ht="15" customHeight="1" x14ac:dyDescent="0.2">
      <c r="B960" s="29"/>
      <c r="C960" s="200"/>
      <c r="D960" s="30"/>
      <c r="E960" s="30"/>
      <c r="F960" s="30"/>
      <c r="G960" s="30"/>
      <c r="H960" s="30"/>
      <c r="I960" s="25"/>
      <c r="J960" s="25"/>
      <c r="K960" s="41"/>
      <c r="L960" s="25"/>
      <c r="M960" s="41"/>
    </row>
    <row r="961" spans="2:13" ht="15" customHeight="1" x14ac:dyDescent="0.2">
      <c r="B961" s="29"/>
      <c r="C961" s="200"/>
      <c r="D961" s="30"/>
      <c r="E961" s="30"/>
      <c r="F961" s="30"/>
      <c r="G961" s="30"/>
      <c r="H961" s="30"/>
      <c r="I961" s="25"/>
      <c r="J961" s="25"/>
      <c r="K961" s="41"/>
      <c r="L961" s="25"/>
      <c r="M961" s="41"/>
    </row>
    <row r="962" spans="2:13" ht="15" customHeight="1" x14ac:dyDescent="0.2">
      <c r="B962" s="29"/>
      <c r="C962" s="200"/>
      <c r="D962" s="30"/>
      <c r="E962" s="30"/>
      <c r="F962" s="30"/>
      <c r="G962" s="30"/>
      <c r="H962" s="30"/>
      <c r="I962" s="25"/>
      <c r="J962" s="25"/>
      <c r="K962" s="41"/>
      <c r="L962" s="25"/>
      <c r="M962" s="41"/>
    </row>
    <row r="963" spans="2:13" ht="15" customHeight="1" x14ac:dyDescent="0.2">
      <c r="B963" s="29"/>
      <c r="C963" s="200"/>
      <c r="D963" s="30"/>
      <c r="E963" s="30"/>
      <c r="F963" s="30"/>
      <c r="G963" s="30"/>
      <c r="H963" s="30"/>
      <c r="I963" s="25"/>
      <c r="J963" s="25"/>
      <c r="K963" s="41"/>
      <c r="L963" s="25"/>
      <c r="M963" s="41"/>
    </row>
    <row r="964" spans="2:13" ht="15" customHeight="1" x14ac:dyDescent="0.2">
      <c r="B964" s="29"/>
      <c r="C964" s="200"/>
      <c r="D964" s="30"/>
      <c r="E964" s="30"/>
      <c r="F964" s="30"/>
      <c r="G964" s="30"/>
      <c r="H964" s="30"/>
      <c r="I964" s="25"/>
      <c r="J964" s="25"/>
      <c r="K964" s="41"/>
      <c r="L964" s="25"/>
      <c r="M964" s="41"/>
    </row>
    <row r="965" spans="2:13" ht="15" customHeight="1" x14ac:dyDescent="0.2">
      <c r="B965" s="29"/>
      <c r="C965" s="200"/>
      <c r="D965" s="30"/>
      <c r="E965" s="30"/>
      <c r="F965" s="30"/>
      <c r="G965" s="30"/>
      <c r="H965" s="30"/>
      <c r="I965" s="25"/>
      <c r="J965" s="25"/>
      <c r="K965" s="41"/>
      <c r="L965" s="25"/>
      <c r="M965" s="41"/>
    </row>
    <row r="966" spans="2:13" ht="15" customHeight="1" x14ac:dyDescent="0.2">
      <c r="B966" s="29"/>
      <c r="C966" s="200"/>
      <c r="D966" s="30"/>
      <c r="E966" s="30"/>
      <c r="F966" s="30"/>
      <c r="G966" s="30"/>
      <c r="H966" s="30"/>
      <c r="I966" s="25"/>
      <c r="J966" s="25"/>
      <c r="K966" s="41"/>
      <c r="L966" s="25"/>
      <c r="M966" s="41"/>
    </row>
    <row r="967" spans="2:13" ht="15" customHeight="1" x14ac:dyDescent="0.2">
      <c r="B967" s="29"/>
      <c r="C967" s="200"/>
      <c r="D967" s="30"/>
      <c r="E967" s="30"/>
      <c r="F967" s="30"/>
      <c r="G967" s="30"/>
      <c r="H967" s="30"/>
      <c r="I967" s="25"/>
      <c r="J967" s="25"/>
      <c r="K967" s="41"/>
      <c r="L967" s="25"/>
      <c r="M967" s="41"/>
    </row>
    <row r="968" spans="2:13" ht="15" customHeight="1" x14ac:dyDescent="0.2">
      <c r="B968" s="29"/>
      <c r="C968" s="200"/>
      <c r="D968" s="30"/>
      <c r="E968" s="30"/>
      <c r="F968" s="30"/>
      <c r="G968" s="30"/>
      <c r="H968" s="30"/>
      <c r="I968" s="25"/>
      <c r="J968" s="25"/>
      <c r="K968" s="41"/>
      <c r="L968" s="25"/>
      <c r="M968" s="41"/>
    </row>
    <row r="969" spans="2:13" ht="15" customHeight="1" x14ac:dyDescent="0.2">
      <c r="B969" s="29"/>
      <c r="C969" s="200"/>
      <c r="D969" s="30"/>
      <c r="E969" s="30"/>
      <c r="F969" s="30"/>
      <c r="G969" s="30"/>
      <c r="H969" s="30"/>
      <c r="I969" s="25"/>
      <c r="J969" s="25"/>
      <c r="K969" s="41"/>
      <c r="L969" s="25"/>
      <c r="M969" s="41"/>
    </row>
    <row r="970" spans="2:13" ht="15" customHeight="1" x14ac:dyDescent="0.2">
      <c r="B970" s="29"/>
      <c r="C970" s="200"/>
      <c r="D970" s="30"/>
      <c r="E970" s="30"/>
      <c r="F970" s="30"/>
      <c r="G970" s="30"/>
      <c r="H970" s="30"/>
      <c r="I970" s="25"/>
      <c r="J970" s="25"/>
      <c r="K970" s="41"/>
      <c r="L970" s="25"/>
      <c r="M970" s="41"/>
    </row>
    <row r="971" spans="2:13" ht="15" customHeight="1" x14ac:dyDescent="0.2">
      <c r="B971" s="29"/>
      <c r="C971" s="200"/>
      <c r="D971" s="30"/>
      <c r="E971" s="30"/>
      <c r="F971" s="30"/>
      <c r="G971" s="30"/>
      <c r="H971" s="30"/>
      <c r="I971" s="25"/>
      <c r="J971" s="25"/>
      <c r="K971" s="41"/>
      <c r="L971" s="25"/>
      <c r="M971" s="41"/>
    </row>
    <row r="972" spans="2:13" ht="15" customHeight="1" x14ac:dyDescent="0.2">
      <c r="B972" s="29"/>
      <c r="C972" s="200"/>
      <c r="D972" s="30"/>
      <c r="E972" s="30"/>
      <c r="F972" s="30"/>
      <c r="G972" s="30"/>
      <c r="H972" s="30"/>
      <c r="I972" s="25"/>
      <c r="J972" s="25"/>
      <c r="K972" s="41"/>
      <c r="L972" s="25"/>
      <c r="M972" s="41"/>
    </row>
    <row r="973" spans="2:13" ht="15" customHeight="1" x14ac:dyDescent="0.2">
      <c r="B973" s="29"/>
      <c r="C973" s="200"/>
      <c r="D973" s="30"/>
      <c r="E973" s="30"/>
      <c r="F973" s="30"/>
      <c r="G973" s="30"/>
      <c r="H973" s="30"/>
      <c r="I973" s="25"/>
      <c r="J973" s="25"/>
      <c r="K973" s="41"/>
      <c r="L973" s="25"/>
      <c r="M973" s="41"/>
    </row>
    <row r="974" spans="2:13" ht="15" customHeight="1" x14ac:dyDescent="0.2">
      <c r="B974" s="29"/>
      <c r="C974" s="200"/>
      <c r="D974" s="30"/>
      <c r="E974" s="30"/>
      <c r="F974" s="30"/>
      <c r="G974" s="30"/>
      <c r="H974" s="30"/>
      <c r="I974" s="25"/>
      <c r="J974" s="25"/>
      <c r="K974" s="41"/>
      <c r="L974" s="25"/>
      <c r="M974" s="41"/>
    </row>
    <row r="975" spans="2:13" ht="15" customHeight="1" x14ac:dyDescent="0.2">
      <c r="B975" s="29"/>
      <c r="C975" s="200"/>
      <c r="D975" s="30"/>
      <c r="E975" s="30"/>
      <c r="F975" s="30"/>
      <c r="G975" s="30"/>
      <c r="H975" s="30"/>
      <c r="I975" s="25"/>
      <c r="J975" s="25"/>
      <c r="K975" s="41"/>
      <c r="L975" s="25"/>
      <c r="M975" s="41"/>
    </row>
    <row r="976" spans="2:13" ht="15" customHeight="1" x14ac:dyDescent="0.2">
      <c r="B976" s="29"/>
      <c r="C976" s="200"/>
      <c r="D976" s="30"/>
      <c r="E976" s="30"/>
      <c r="F976" s="30"/>
      <c r="G976" s="30"/>
      <c r="H976" s="30"/>
      <c r="I976" s="25"/>
      <c r="J976" s="25"/>
      <c r="K976" s="41"/>
      <c r="L976" s="25"/>
      <c r="M976" s="41"/>
    </row>
    <row r="977" spans="2:13" ht="15" customHeight="1" x14ac:dyDescent="0.2">
      <c r="B977" s="29"/>
      <c r="C977" s="200"/>
      <c r="D977" s="30"/>
      <c r="E977" s="30"/>
      <c r="F977" s="30"/>
      <c r="G977" s="30"/>
      <c r="H977" s="30"/>
      <c r="I977" s="25"/>
      <c r="J977" s="25"/>
      <c r="K977" s="41"/>
      <c r="L977" s="25"/>
      <c r="M977" s="41"/>
    </row>
    <row r="978" spans="2:13" ht="15" customHeight="1" x14ac:dyDescent="0.2">
      <c r="B978" s="29"/>
      <c r="C978" s="200"/>
      <c r="D978" s="30"/>
      <c r="E978" s="30"/>
      <c r="F978" s="30"/>
      <c r="G978" s="30"/>
      <c r="H978" s="30"/>
      <c r="I978" s="25"/>
      <c r="J978" s="25"/>
      <c r="K978" s="41"/>
      <c r="L978" s="25"/>
      <c r="M978" s="41"/>
    </row>
    <row r="979" spans="2:13" ht="15" customHeight="1" x14ac:dyDescent="0.2">
      <c r="B979" s="29"/>
      <c r="C979" s="200"/>
      <c r="D979" s="30"/>
      <c r="E979" s="30"/>
      <c r="F979" s="30"/>
      <c r="G979" s="30"/>
      <c r="H979" s="30"/>
      <c r="I979" s="25"/>
      <c r="J979" s="25"/>
      <c r="K979" s="41"/>
      <c r="L979" s="25"/>
      <c r="M979" s="41"/>
    </row>
    <row r="980" spans="2:13" ht="15" customHeight="1" x14ac:dyDescent="0.2">
      <c r="B980" s="29"/>
      <c r="C980" s="200"/>
      <c r="D980" s="30"/>
      <c r="E980" s="30"/>
      <c r="F980" s="30"/>
      <c r="G980" s="30"/>
      <c r="H980" s="30"/>
      <c r="I980" s="25"/>
      <c r="J980" s="25"/>
      <c r="K980" s="41"/>
      <c r="L980" s="25"/>
      <c r="M980" s="41"/>
    </row>
    <row r="981" spans="2:13" ht="15" customHeight="1" x14ac:dyDescent="0.2">
      <c r="B981" s="29"/>
      <c r="C981" s="200"/>
      <c r="D981" s="30"/>
      <c r="E981" s="30"/>
      <c r="F981" s="30"/>
      <c r="G981" s="30"/>
      <c r="H981" s="30"/>
      <c r="I981" s="25"/>
      <c r="J981" s="25"/>
      <c r="K981" s="41"/>
      <c r="L981" s="25"/>
      <c r="M981" s="41"/>
    </row>
    <row r="982" spans="2:13" ht="15" customHeight="1" x14ac:dyDescent="0.2">
      <c r="B982" s="29"/>
      <c r="C982" s="200"/>
      <c r="D982" s="30"/>
      <c r="E982" s="30"/>
      <c r="F982" s="30"/>
      <c r="G982" s="30"/>
      <c r="H982" s="30"/>
      <c r="I982" s="25"/>
      <c r="J982" s="25"/>
      <c r="K982" s="41"/>
      <c r="L982" s="25"/>
      <c r="M982" s="41"/>
    </row>
    <row r="983" spans="2:13" ht="15" customHeight="1" x14ac:dyDescent="0.2">
      <c r="B983" s="29"/>
      <c r="C983" s="200"/>
      <c r="D983" s="30"/>
      <c r="E983" s="30"/>
      <c r="F983" s="30"/>
      <c r="G983" s="30"/>
      <c r="H983" s="30"/>
      <c r="I983" s="25"/>
      <c r="J983" s="25"/>
      <c r="K983" s="41"/>
      <c r="L983" s="25"/>
      <c r="M983" s="41"/>
    </row>
    <row r="984" spans="2:13" ht="15" customHeight="1" x14ac:dyDescent="0.2">
      <c r="B984" s="29"/>
      <c r="C984" s="200"/>
      <c r="D984" s="30"/>
      <c r="E984" s="30"/>
      <c r="F984" s="30"/>
      <c r="G984" s="30"/>
      <c r="H984" s="30"/>
      <c r="I984" s="25"/>
      <c r="J984" s="25"/>
      <c r="K984" s="41"/>
      <c r="L984" s="25"/>
      <c r="M984" s="41"/>
    </row>
    <row r="985" spans="2:13" ht="15" customHeight="1" x14ac:dyDescent="0.2">
      <c r="B985" s="29"/>
      <c r="C985" s="200"/>
      <c r="D985" s="30"/>
      <c r="E985" s="30"/>
      <c r="F985" s="30"/>
      <c r="G985" s="30"/>
      <c r="H985" s="30"/>
      <c r="I985" s="25"/>
      <c r="J985" s="25"/>
      <c r="K985" s="41"/>
      <c r="L985" s="25"/>
      <c r="M985" s="41"/>
    </row>
    <row r="986" spans="2:13" ht="15" customHeight="1" x14ac:dyDescent="0.2">
      <c r="B986" s="29"/>
      <c r="C986" s="200"/>
      <c r="D986" s="30"/>
      <c r="E986" s="30"/>
      <c r="F986" s="30"/>
      <c r="G986" s="30"/>
      <c r="H986" s="30"/>
      <c r="I986" s="25"/>
      <c r="J986" s="25"/>
      <c r="K986" s="41"/>
      <c r="L986" s="25"/>
      <c r="M986" s="41"/>
    </row>
    <row r="987" spans="2:13" ht="15" customHeight="1" x14ac:dyDescent="0.2">
      <c r="B987" s="29"/>
      <c r="C987" s="200"/>
      <c r="D987" s="30"/>
      <c r="E987" s="30"/>
      <c r="F987" s="30"/>
      <c r="G987" s="30"/>
      <c r="H987" s="30"/>
      <c r="I987" s="25"/>
      <c r="J987" s="25"/>
      <c r="K987" s="41"/>
      <c r="L987" s="25"/>
      <c r="M987" s="41"/>
    </row>
    <row r="988" spans="2:13" ht="15" customHeight="1" x14ac:dyDescent="0.2">
      <c r="B988" s="29"/>
      <c r="C988" s="200"/>
      <c r="D988" s="30"/>
      <c r="E988" s="30"/>
      <c r="F988" s="30"/>
      <c r="G988" s="30"/>
      <c r="H988" s="30"/>
      <c r="I988" s="25"/>
      <c r="J988" s="25"/>
      <c r="K988" s="41"/>
      <c r="L988" s="25"/>
      <c r="M988" s="41"/>
    </row>
    <row r="989" spans="2:13" ht="15" customHeight="1" x14ac:dyDescent="0.2">
      <c r="B989" s="29"/>
      <c r="C989" s="200"/>
      <c r="D989" s="30"/>
      <c r="E989" s="30"/>
      <c r="F989" s="30"/>
      <c r="G989" s="30"/>
      <c r="H989" s="30"/>
      <c r="I989" s="25"/>
      <c r="J989" s="25"/>
      <c r="K989" s="41"/>
      <c r="L989" s="25"/>
      <c r="M989" s="41"/>
    </row>
    <row r="990" spans="2:13" ht="15" customHeight="1" x14ac:dyDescent="0.2">
      <c r="B990" s="29"/>
      <c r="C990" s="200"/>
      <c r="D990" s="30"/>
      <c r="E990" s="30"/>
      <c r="F990" s="30"/>
      <c r="G990" s="30"/>
      <c r="H990" s="30"/>
      <c r="I990" s="25"/>
      <c r="J990" s="25"/>
      <c r="K990" s="41"/>
      <c r="L990" s="25"/>
      <c r="M990" s="41"/>
    </row>
    <row r="991" spans="2:13" ht="15" customHeight="1" x14ac:dyDescent="0.2">
      <c r="B991" s="29"/>
      <c r="C991" s="200"/>
      <c r="D991" s="30"/>
      <c r="E991" s="30"/>
      <c r="F991" s="30"/>
      <c r="G991" s="30"/>
      <c r="H991" s="30"/>
      <c r="I991" s="25"/>
      <c r="J991" s="25"/>
      <c r="K991" s="41"/>
      <c r="L991" s="25"/>
      <c r="M991" s="41"/>
    </row>
    <row r="992" spans="2:13" ht="15" customHeight="1" x14ac:dyDescent="0.2">
      <c r="B992" s="29"/>
      <c r="C992" s="200"/>
      <c r="D992" s="30"/>
      <c r="E992" s="30"/>
      <c r="F992" s="30"/>
      <c r="G992" s="30"/>
      <c r="H992" s="30"/>
      <c r="I992" s="25"/>
      <c r="J992" s="25"/>
      <c r="K992" s="41"/>
      <c r="L992" s="25"/>
      <c r="M992" s="41"/>
    </row>
    <row r="993" spans="2:13" ht="15" customHeight="1" x14ac:dyDescent="0.2">
      <c r="B993" s="29"/>
      <c r="C993" s="200"/>
      <c r="D993" s="30"/>
      <c r="E993" s="30"/>
      <c r="F993" s="30"/>
      <c r="G993" s="30"/>
      <c r="H993" s="30"/>
      <c r="I993" s="25"/>
      <c r="J993" s="25"/>
      <c r="K993" s="41"/>
      <c r="L993" s="25"/>
      <c r="M993" s="41"/>
    </row>
    <row r="994" spans="2:13" ht="15" customHeight="1" x14ac:dyDescent="0.2">
      <c r="B994" s="29"/>
      <c r="C994" s="200"/>
      <c r="D994" s="30"/>
      <c r="E994" s="30"/>
      <c r="F994" s="30"/>
      <c r="G994" s="30"/>
      <c r="H994" s="30"/>
      <c r="I994" s="25"/>
      <c r="J994" s="25"/>
      <c r="K994" s="41"/>
      <c r="L994" s="25"/>
      <c r="M994" s="41"/>
    </row>
    <row r="995" spans="2:13" ht="15" customHeight="1" x14ac:dyDescent="0.2">
      <c r="B995" s="29"/>
      <c r="C995" s="200"/>
      <c r="D995" s="30"/>
      <c r="E995" s="30"/>
      <c r="F995" s="30"/>
      <c r="G995" s="30"/>
      <c r="H995" s="30"/>
      <c r="I995" s="25"/>
      <c r="J995" s="25"/>
      <c r="K995" s="41"/>
      <c r="L995" s="25"/>
      <c r="M995" s="41"/>
    </row>
    <row r="996" spans="2:13" ht="15" customHeight="1" x14ac:dyDescent="0.2">
      <c r="B996" s="29"/>
      <c r="C996" s="200"/>
      <c r="D996" s="30"/>
      <c r="E996" s="30"/>
      <c r="F996" s="30"/>
      <c r="G996" s="30"/>
      <c r="H996" s="30"/>
      <c r="I996" s="25"/>
      <c r="J996" s="25"/>
      <c r="K996" s="41"/>
      <c r="L996" s="25"/>
      <c r="M996" s="41"/>
    </row>
    <row r="997" spans="2:13" ht="15" customHeight="1" x14ac:dyDescent="0.2">
      <c r="B997" s="29"/>
      <c r="C997" s="200"/>
      <c r="D997" s="30"/>
      <c r="E997" s="30"/>
      <c r="F997" s="30"/>
      <c r="G997" s="30"/>
      <c r="H997" s="30"/>
      <c r="I997" s="25"/>
      <c r="J997" s="25"/>
      <c r="K997" s="41"/>
      <c r="L997" s="25"/>
      <c r="M997" s="41"/>
    </row>
    <row r="998" spans="2:13" ht="15" customHeight="1" x14ac:dyDescent="0.2">
      <c r="B998" s="29"/>
      <c r="C998" s="200"/>
      <c r="D998" s="30"/>
      <c r="E998" s="30"/>
      <c r="F998" s="30"/>
      <c r="G998" s="30"/>
      <c r="H998" s="30"/>
      <c r="I998" s="25"/>
      <c r="J998" s="25"/>
      <c r="K998" s="41"/>
      <c r="L998" s="25"/>
      <c r="M998" s="41"/>
    </row>
    <row r="999" spans="2:13" ht="15" customHeight="1" x14ac:dyDescent="0.2">
      <c r="B999" s="29"/>
      <c r="C999" s="200"/>
      <c r="D999" s="30"/>
      <c r="E999" s="30"/>
      <c r="F999" s="30"/>
      <c r="G999" s="30"/>
      <c r="H999" s="30"/>
      <c r="I999" s="25"/>
      <c r="J999" s="25"/>
      <c r="K999" s="41"/>
      <c r="L999" s="25"/>
      <c r="M999" s="41"/>
    </row>
    <row r="1000" spans="2:13" ht="15" customHeight="1" x14ac:dyDescent="0.2">
      <c r="B1000" s="29"/>
      <c r="C1000" s="200"/>
      <c r="D1000" s="30"/>
      <c r="E1000" s="30"/>
      <c r="F1000" s="30"/>
      <c r="G1000" s="30"/>
      <c r="H1000" s="30"/>
      <c r="I1000" s="25"/>
      <c r="J1000" s="25"/>
      <c r="K1000" s="41"/>
      <c r="L1000" s="25"/>
      <c r="M1000" s="41"/>
    </row>
    <row r="1001" spans="2:13" ht="15" customHeight="1" x14ac:dyDescent="0.2">
      <c r="B1001" s="29"/>
      <c r="C1001" s="200"/>
      <c r="D1001" s="30"/>
      <c r="E1001" s="30"/>
      <c r="F1001" s="30"/>
      <c r="G1001" s="30"/>
      <c r="H1001" s="30"/>
      <c r="I1001" s="25"/>
      <c r="J1001" s="25"/>
      <c r="K1001" s="41"/>
      <c r="L1001" s="25"/>
      <c r="M1001" s="41"/>
    </row>
    <row r="1002" spans="2:13" ht="15" customHeight="1" x14ac:dyDescent="0.2">
      <c r="B1002" s="29"/>
      <c r="C1002" s="200"/>
      <c r="D1002" s="30"/>
      <c r="E1002" s="30"/>
      <c r="F1002" s="30"/>
      <c r="G1002" s="30"/>
      <c r="H1002" s="30"/>
      <c r="I1002" s="25"/>
      <c r="J1002" s="25"/>
      <c r="K1002" s="41"/>
      <c r="L1002" s="25"/>
      <c r="M1002" s="41"/>
    </row>
    <row r="1003" spans="2:13" ht="15" customHeight="1" x14ac:dyDescent="0.2">
      <c r="B1003" s="29"/>
      <c r="C1003" s="200"/>
      <c r="D1003" s="30"/>
      <c r="E1003" s="30"/>
      <c r="F1003" s="30"/>
      <c r="G1003" s="30"/>
      <c r="H1003" s="30"/>
      <c r="I1003" s="25"/>
      <c r="J1003" s="25"/>
      <c r="K1003" s="41"/>
      <c r="L1003" s="25"/>
      <c r="M1003" s="41"/>
    </row>
    <row r="1004" spans="2:13" ht="15" customHeight="1" x14ac:dyDescent="0.2">
      <c r="B1004" s="29"/>
      <c r="C1004" s="200"/>
      <c r="D1004" s="30"/>
      <c r="E1004" s="30"/>
      <c r="F1004" s="30"/>
      <c r="G1004" s="30"/>
      <c r="H1004" s="30"/>
      <c r="I1004" s="25"/>
      <c r="J1004" s="25"/>
      <c r="K1004" s="41"/>
      <c r="L1004" s="25"/>
      <c r="M1004" s="41"/>
    </row>
    <row r="1005" spans="2:13" ht="15" customHeight="1" x14ac:dyDescent="0.2">
      <c r="B1005" s="29"/>
      <c r="C1005" s="200"/>
      <c r="D1005" s="30"/>
      <c r="E1005" s="30"/>
      <c r="F1005" s="30"/>
      <c r="G1005" s="30"/>
      <c r="H1005" s="30"/>
      <c r="I1005" s="25"/>
      <c r="J1005" s="25"/>
      <c r="K1005" s="41"/>
      <c r="L1005" s="25"/>
      <c r="M1005" s="41"/>
    </row>
    <row r="1006" spans="2:13" ht="15" customHeight="1" x14ac:dyDescent="0.2">
      <c r="B1006" s="29"/>
      <c r="C1006" s="200"/>
      <c r="D1006" s="30"/>
      <c r="E1006" s="30"/>
      <c r="F1006" s="30"/>
      <c r="G1006" s="30"/>
      <c r="H1006" s="30"/>
      <c r="I1006" s="25"/>
      <c r="J1006" s="25"/>
      <c r="K1006" s="41"/>
      <c r="L1006" s="25"/>
      <c r="M1006" s="41"/>
    </row>
    <row r="1007" spans="2:13" ht="15" customHeight="1" x14ac:dyDescent="0.2">
      <c r="B1007" s="29"/>
      <c r="C1007" s="200"/>
      <c r="D1007" s="30"/>
      <c r="E1007" s="30"/>
      <c r="F1007" s="30"/>
      <c r="G1007" s="30"/>
      <c r="H1007" s="30"/>
      <c r="I1007" s="25"/>
      <c r="J1007" s="25"/>
      <c r="K1007" s="41"/>
      <c r="L1007" s="25"/>
      <c r="M1007" s="41"/>
    </row>
    <row r="1008" spans="2:13" ht="15" customHeight="1" x14ac:dyDescent="0.2">
      <c r="B1008" s="29"/>
      <c r="C1008" s="200"/>
      <c r="D1008" s="30"/>
      <c r="E1008" s="30"/>
      <c r="F1008" s="30"/>
      <c r="G1008" s="30"/>
      <c r="H1008" s="30"/>
      <c r="I1008" s="25"/>
      <c r="J1008" s="25"/>
      <c r="K1008" s="41"/>
      <c r="L1008" s="25"/>
      <c r="M1008" s="41"/>
    </row>
    <row r="1009" spans="2:13" ht="15" customHeight="1" x14ac:dyDescent="0.2">
      <c r="B1009" s="29"/>
      <c r="C1009" s="200"/>
      <c r="D1009" s="30"/>
      <c r="E1009" s="30"/>
      <c r="F1009" s="30"/>
      <c r="G1009" s="30"/>
      <c r="H1009" s="30"/>
      <c r="I1009" s="25"/>
      <c r="J1009" s="25"/>
      <c r="K1009" s="41"/>
      <c r="L1009" s="25"/>
      <c r="M1009" s="41"/>
    </row>
    <row r="1010" spans="2:13" ht="15" customHeight="1" x14ac:dyDescent="0.2">
      <c r="B1010" s="29"/>
      <c r="C1010" s="200"/>
      <c r="D1010" s="30"/>
      <c r="E1010" s="30"/>
      <c r="F1010" s="30"/>
      <c r="G1010" s="30"/>
      <c r="H1010" s="30"/>
      <c r="I1010" s="25"/>
      <c r="J1010" s="25"/>
      <c r="K1010" s="41"/>
      <c r="L1010" s="25"/>
      <c r="M1010" s="41"/>
    </row>
    <row r="1011" spans="2:13" ht="15" customHeight="1" x14ac:dyDescent="0.2">
      <c r="B1011" s="29"/>
      <c r="C1011" s="200"/>
      <c r="D1011" s="30"/>
      <c r="E1011" s="30"/>
      <c r="F1011" s="30"/>
      <c r="G1011" s="30"/>
      <c r="H1011" s="30"/>
      <c r="I1011" s="25"/>
      <c r="J1011" s="25"/>
      <c r="K1011" s="41"/>
      <c r="L1011" s="25"/>
      <c r="M1011" s="41"/>
    </row>
    <row r="1012" spans="2:13" ht="15" customHeight="1" x14ac:dyDescent="0.2">
      <c r="B1012" s="29"/>
      <c r="C1012" s="200"/>
      <c r="D1012" s="30"/>
      <c r="E1012" s="30"/>
      <c r="F1012" s="30"/>
      <c r="G1012" s="30"/>
      <c r="H1012" s="30"/>
      <c r="I1012" s="25"/>
      <c r="J1012" s="25"/>
      <c r="K1012" s="41"/>
      <c r="L1012" s="25"/>
      <c r="M1012" s="41"/>
    </row>
    <row r="1013" spans="2:13" ht="15" customHeight="1" x14ac:dyDescent="0.2">
      <c r="B1013" s="29"/>
      <c r="C1013" s="200"/>
      <c r="D1013" s="30"/>
      <c r="E1013" s="30"/>
      <c r="F1013" s="30"/>
      <c r="G1013" s="30"/>
      <c r="H1013" s="30"/>
      <c r="I1013" s="25"/>
      <c r="J1013" s="25"/>
      <c r="K1013" s="41"/>
      <c r="L1013" s="25"/>
      <c r="M1013" s="41"/>
    </row>
    <row r="1014" spans="2:13" ht="15" customHeight="1" x14ac:dyDescent="0.2">
      <c r="B1014" s="29"/>
      <c r="C1014" s="200"/>
      <c r="D1014" s="30"/>
      <c r="E1014" s="30"/>
      <c r="F1014" s="30"/>
      <c r="G1014" s="30"/>
      <c r="H1014" s="30"/>
      <c r="I1014" s="25"/>
      <c r="J1014" s="25"/>
      <c r="K1014" s="41"/>
      <c r="L1014" s="25"/>
      <c r="M1014" s="41"/>
    </row>
    <row r="1015" spans="2:13" ht="15" customHeight="1" x14ac:dyDescent="0.2">
      <c r="B1015" s="29"/>
      <c r="C1015" s="200"/>
      <c r="D1015" s="30"/>
      <c r="E1015" s="30"/>
      <c r="F1015" s="30"/>
      <c r="G1015" s="30"/>
      <c r="H1015" s="30"/>
      <c r="I1015" s="25"/>
      <c r="J1015" s="25"/>
      <c r="K1015" s="41"/>
      <c r="L1015" s="25"/>
      <c r="M1015" s="41"/>
    </row>
    <row r="1016" spans="2:13" ht="15" customHeight="1" x14ac:dyDescent="0.2">
      <c r="B1016" s="29"/>
      <c r="C1016" s="200"/>
      <c r="D1016" s="30"/>
      <c r="E1016" s="30"/>
      <c r="F1016" s="30"/>
      <c r="G1016" s="30"/>
      <c r="H1016" s="30"/>
      <c r="I1016" s="25"/>
      <c r="J1016" s="25"/>
      <c r="K1016" s="41"/>
      <c r="L1016" s="25"/>
      <c r="M1016" s="41"/>
    </row>
    <row r="1017" spans="2:13" ht="15" customHeight="1" x14ac:dyDescent="0.2">
      <c r="B1017" s="29"/>
      <c r="C1017" s="200"/>
      <c r="D1017" s="30"/>
      <c r="E1017" s="30"/>
      <c r="F1017" s="30"/>
      <c r="G1017" s="30"/>
      <c r="H1017" s="30"/>
      <c r="I1017" s="25"/>
      <c r="J1017" s="25"/>
      <c r="K1017" s="41"/>
      <c r="L1017" s="25"/>
      <c r="M1017" s="41"/>
    </row>
    <row r="1018" spans="2:13" ht="15" customHeight="1" x14ac:dyDescent="0.2">
      <c r="B1018" s="29"/>
      <c r="C1018" s="200"/>
      <c r="D1018" s="30"/>
      <c r="E1018" s="30"/>
      <c r="F1018" s="30"/>
      <c r="G1018" s="30"/>
      <c r="H1018" s="30"/>
      <c r="I1018" s="25"/>
      <c r="J1018" s="25"/>
      <c r="K1018" s="41"/>
      <c r="L1018" s="25"/>
      <c r="M1018" s="41"/>
    </row>
    <row r="1019" spans="2:13" ht="15" customHeight="1" x14ac:dyDescent="0.2">
      <c r="B1019" s="29"/>
      <c r="C1019" s="200"/>
      <c r="D1019" s="30"/>
      <c r="E1019" s="30"/>
      <c r="F1019" s="30"/>
      <c r="G1019" s="30"/>
      <c r="H1019" s="30"/>
      <c r="I1019" s="25"/>
      <c r="J1019" s="25"/>
      <c r="K1019" s="41"/>
      <c r="L1019" s="25"/>
      <c r="M1019" s="41"/>
    </row>
    <row r="1020" spans="2:13" ht="15" customHeight="1" x14ac:dyDescent="0.2">
      <c r="B1020" s="29"/>
      <c r="C1020" s="200"/>
      <c r="D1020" s="30"/>
      <c r="E1020" s="30"/>
      <c r="F1020" s="30"/>
      <c r="G1020" s="30"/>
      <c r="H1020" s="30"/>
      <c r="I1020" s="25"/>
      <c r="J1020" s="25"/>
      <c r="K1020" s="41"/>
      <c r="L1020" s="25"/>
      <c r="M1020" s="41"/>
    </row>
  </sheetData>
  <sheetProtection formatColumns="0" formatRows="0"/>
  <autoFilter ref="B26:M87" xr:uid="{E3D6BF45-7D00-4D10-A2EE-D2D583675ED4}"/>
  <mergeCells count="13">
    <mergeCell ref="B17:C17"/>
    <mergeCell ref="H19:H21"/>
    <mergeCell ref="I19:I21"/>
    <mergeCell ref="J19:M19"/>
    <mergeCell ref="B24:C24"/>
    <mergeCell ref="B19:B21"/>
    <mergeCell ref="C19:C21"/>
    <mergeCell ref="D19:D21"/>
    <mergeCell ref="E19:E21"/>
    <mergeCell ref="F19:F21"/>
    <mergeCell ref="J20:K20"/>
    <mergeCell ref="L20:M20"/>
    <mergeCell ref="G19:G21"/>
  </mergeCells>
  <phoneticPr fontId="5" type="noConversion"/>
  <printOptions horizontalCentered="1"/>
  <pageMargins left="0.23622047244094491" right="0.27559055118110237" top="0.39370078740157483" bottom="0.35433070866141736" header="0" footer="0"/>
  <pageSetup scale="67" orientation="landscape" r:id="rId1"/>
  <headerFooter>
    <oddFooter>&amp;CSAT-AGCTI&amp;R&amp;P de &amp;N</oddFooter>
  </headerFooter>
  <drawing r:id="rId2"/>
  <extLst>
    <ext xmlns:mx="http://schemas.microsoft.com/office/mac/excel/2008/main" uri="{64002731-A6B0-56B0-2670-7721B7C09600}">
      <mx:PLV Mode="0" OnePage="0" WScale="11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Hoja9">
    <pageSetUpPr fitToPage="1"/>
  </sheetPr>
  <dimension ref="B1:CC15"/>
  <sheetViews>
    <sheetView showGridLines="0" workbookViewId="0">
      <pane ySplit="15" topLeftCell="A34" activePane="bottomLeft" state="frozen"/>
      <selection pane="bottomLeft" activeCell="D12" sqref="D12"/>
    </sheetView>
  </sheetViews>
  <sheetFormatPr defaultColWidth="13" defaultRowHeight="12" x14ac:dyDescent="0.2"/>
  <cols>
    <col min="1" max="1" width="3.28515625" style="20" customWidth="1"/>
    <col min="2" max="2" width="25.42578125" style="20" customWidth="1"/>
    <col min="3" max="3" width="37.85546875" style="20" customWidth="1"/>
    <col min="4" max="5" width="12.28515625" style="27" customWidth="1"/>
    <col min="6" max="7" width="12.28515625" style="28" customWidth="1"/>
    <col min="8" max="8" width="10" style="28" hidden="1" customWidth="1"/>
    <col min="9" max="9" width="16.140625" style="28" customWidth="1"/>
    <col min="10" max="10" width="16" style="28" bestFit="1" customWidth="1"/>
    <col min="11" max="11" width="7.28515625" style="28" bestFit="1" customWidth="1"/>
    <col min="12" max="12" width="15" style="28" bestFit="1" customWidth="1"/>
    <col min="13" max="13" width="5.28515625" style="20" bestFit="1" customWidth="1"/>
    <col min="14" max="14" width="4.28515625" style="20" customWidth="1"/>
    <col min="15" max="15" width="10.28515625" style="20" customWidth="1"/>
    <col min="16" max="16" width="10.42578125" style="20" customWidth="1"/>
    <col min="17" max="16384" width="13" style="20"/>
  </cols>
  <sheetData>
    <row r="1" spans="2:81" s="14" customFormat="1" ht="16.5" customHeight="1" x14ac:dyDescent="0.2">
      <c r="B1" s="11"/>
      <c r="C1" s="11"/>
      <c r="D1" s="11"/>
      <c r="E1" s="11"/>
      <c r="F1" s="11"/>
      <c r="G1" s="11"/>
      <c r="H1" s="11"/>
      <c r="I1" s="11"/>
      <c r="J1" s="11"/>
      <c r="K1" s="11"/>
      <c r="L1" s="11"/>
      <c r="M1" s="11"/>
      <c r="N1" s="11"/>
      <c r="O1" s="11"/>
      <c r="P1" s="11"/>
      <c r="Q1" s="11"/>
      <c r="R1" s="11"/>
      <c r="S1" s="11"/>
      <c r="T1" s="11"/>
      <c r="U1" s="13"/>
      <c r="V1" s="13"/>
      <c r="W1" s="13"/>
      <c r="X1" s="13"/>
      <c r="Y1" s="13"/>
      <c r="Z1" s="13"/>
      <c r="AA1" s="13"/>
      <c r="AB1" s="13"/>
      <c r="AC1" s="13"/>
      <c r="AD1" s="13"/>
      <c r="AE1" s="13"/>
      <c r="AF1" s="13"/>
      <c r="AG1" s="13"/>
      <c r="AH1" s="13"/>
      <c r="AI1" s="13"/>
      <c r="AJ1" s="13"/>
      <c r="AK1" s="13"/>
      <c r="AL1" s="13"/>
      <c r="AM1" s="13"/>
      <c r="AN1" s="13"/>
      <c r="AO1" s="13"/>
      <c r="AP1" s="13"/>
      <c r="AQ1" s="13"/>
      <c r="AR1" s="13"/>
      <c r="AS1" s="13"/>
      <c r="AT1" s="13"/>
      <c r="AU1" s="13"/>
      <c r="AV1" s="13"/>
      <c r="AW1" s="13"/>
      <c r="AX1" s="13"/>
      <c r="AY1" s="13"/>
      <c r="AZ1" s="13"/>
      <c r="BA1" s="13"/>
      <c r="BB1" s="13"/>
      <c r="BC1" s="13"/>
      <c r="BD1" s="13"/>
      <c r="BE1" s="13"/>
      <c r="BF1" s="13"/>
      <c r="BG1" s="13"/>
      <c r="BH1" s="13"/>
      <c r="BI1" s="13"/>
      <c r="BJ1" s="13"/>
      <c r="BK1" s="13"/>
      <c r="BL1" s="13"/>
      <c r="BM1" s="13"/>
      <c r="BN1" s="13"/>
      <c r="BO1" s="13"/>
      <c r="BP1" s="13"/>
      <c r="BQ1" s="13"/>
      <c r="BR1" s="13"/>
      <c r="BS1" s="13"/>
      <c r="BT1" s="13"/>
      <c r="BU1" s="13"/>
      <c r="BV1" s="13"/>
      <c r="BW1" s="13"/>
      <c r="BX1" s="13"/>
      <c r="BY1" s="13"/>
      <c r="BZ1" s="13"/>
      <c r="CA1" s="13"/>
      <c r="CB1" s="13"/>
      <c r="CC1" s="13"/>
    </row>
    <row r="2" spans="2:81" s="14" customFormat="1" ht="16.5" customHeight="1" x14ac:dyDescent="0.2">
      <c r="B2" s="11"/>
      <c r="C2" s="11"/>
      <c r="D2" s="11"/>
      <c r="E2" s="11"/>
      <c r="F2" s="11"/>
      <c r="G2" s="11"/>
      <c r="H2" s="11"/>
      <c r="I2" s="11"/>
      <c r="J2" s="11"/>
      <c r="K2" s="11"/>
      <c r="L2" s="11"/>
      <c r="M2" s="11"/>
      <c r="N2" s="11"/>
      <c r="O2" s="11"/>
      <c r="P2" s="11"/>
      <c r="Q2" s="11"/>
      <c r="R2" s="11"/>
      <c r="S2" s="11"/>
      <c r="T2" s="11"/>
      <c r="U2" s="13"/>
      <c r="V2" s="13"/>
      <c r="W2" s="13"/>
      <c r="X2" s="13"/>
      <c r="Y2" s="13"/>
      <c r="Z2" s="13"/>
      <c r="AA2" s="13"/>
      <c r="AB2" s="13"/>
      <c r="AC2" s="13"/>
      <c r="AD2" s="13"/>
      <c r="AE2" s="13"/>
      <c r="AF2" s="13"/>
      <c r="AG2" s="13"/>
      <c r="AH2" s="13"/>
      <c r="AI2" s="13"/>
      <c r="AJ2" s="13"/>
      <c r="AK2" s="13"/>
      <c r="AL2" s="13"/>
      <c r="AM2" s="13"/>
      <c r="AN2" s="13"/>
      <c r="AO2" s="13"/>
      <c r="AP2" s="13"/>
      <c r="AQ2" s="13"/>
      <c r="AR2" s="13"/>
      <c r="AS2" s="13"/>
      <c r="AT2" s="13"/>
      <c r="AU2" s="13"/>
      <c r="AV2" s="13"/>
      <c r="AW2" s="13"/>
      <c r="AX2" s="13"/>
      <c r="AY2" s="13"/>
      <c r="AZ2" s="13"/>
      <c r="BA2" s="13"/>
      <c r="BB2" s="13"/>
      <c r="BC2" s="13"/>
      <c r="BD2" s="13"/>
      <c r="BE2" s="13"/>
      <c r="BF2" s="13"/>
      <c r="BG2" s="13"/>
      <c r="BH2" s="13"/>
      <c r="BI2" s="13"/>
      <c r="BJ2" s="13"/>
      <c r="BK2" s="13"/>
      <c r="BL2" s="13"/>
      <c r="BM2" s="13"/>
      <c r="BN2" s="13"/>
      <c r="BO2" s="13"/>
      <c r="BP2" s="13"/>
      <c r="BQ2" s="13"/>
      <c r="BR2" s="13"/>
      <c r="BS2" s="13"/>
      <c r="BT2" s="13"/>
      <c r="BU2" s="13"/>
      <c r="BV2" s="13"/>
      <c r="BW2" s="13"/>
      <c r="BX2" s="13"/>
      <c r="BY2" s="13"/>
      <c r="BZ2" s="13"/>
      <c r="CA2" s="13"/>
      <c r="CB2" s="13"/>
      <c r="CC2" s="13"/>
    </row>
    <row r="3" spans="2:81" s="14" customFormat="1" ht="16.5" customHeight="1" x14ac:dyDescent="0.2">
      <c r="B3" s="11"/>
      <c r="C3" s="11"/>
      <c r="D3" s="11"/>
      <c r="E3" s="11"/>
      <c r="F3" s="11"/>
      <c r="G3" s="11"/>
      <c r="H3" s="11"/>
      <c r="I3" s="11"/>
      <c r="J3" s="11"/>
      <c r="K3" s="11"/>
      <c r="L3" s="11"/>
      <c r="M3" s="11"/>
      <c r="N3" s="11"/>
      <c r="O3" s="11"/>
      <c r="P3" s="11"/>
      <c r="Q3" s="11"/>
      <c r="R3" s="11"/>
      <c r="S3" s="11"/>
      <c r="T3" s="11"/>
      <c r="U3" s="13"/>
      <c r="V3" s="13"/>
      <c r="W3" s="13"/>
      <c r="X3" s="13"/>
      <c r="Y3" s="13"/>
      <c r="Z3" s="13"/>
      <c r="AA3" s="13"/>
      <c r="AB3" s="13"/>
      <c r="AC3" s="13"/>
      <c r="AD3" s="13"/>
      <c r="AE3" s="13"/>
      <c r="AF3" s="13"/>
      <c r="AG3" s="13"/>
      <c r="AH3" s="13"/>
      <c r="AI3" s="13"/>
      <c r="AJ3" s="13"/>
      <c r="AK3" s="13"/>
      <c r="AL3" s="13"/>
      <c r="AM3" s="13"/>
      <c r="AN3" s="13"/>
      <c r="AO3" s="13"/>
      <c r="AP3" s="13"/>
      <c r="AQ3" s="13"/>
      <c r="AR3" s="13"/>
      <c r="AS3" s="13"/>
      <c r="AT3" s="13"/>
      <c r="AU3" s="13"/>
      <c r="AV3" s="13"/>
      <c r="AW3" s="13"/>
      <c r="AX3" s="13"/>
      <c r="AY3" s="13"/>
      <c r="AZ3" s="13"/>
      <c r="BA3" s="13"/>
      <c r="BB3" s="13"/>
      <c r="BC3" s="13"/>
      <c r="BD3" s="13"/>
      <c r="BE3" s="13"/>
      <c r="BF3" s="13"/>
      <c r="BG3" s="13"/>
      <c r="BH3" s="13"/>
      <c r="BI3" s="13"/>
      <c r="BJ3" s="13"/>
      <c r="BK3" s="13"/>
      <c r="BL3" s="13"/>
      <c r="BM3" s="13"/>
      <c r="BN3" s="13"/>
      <c r="BO3" s="13"/>
      <c r="BP3" s="13"/>
      <c r="BQ3" s="13"/>
      <c r="BR3" s="13"/>
      <c r="BS3" s="13"/>
      <c r="BT3" s="13"/>
      <c r="BU3" s="13"/>
      <c r="BV3" s="13"/>
      <c r="BW3" s="13"/>
      <c r="BX3" s="13"/>
      <c r="BY3" s="13"/>
      <c r="BZ3" s="13"/>
      <c r="CA3" s="13"/>
      <c r="CB3" s="13"/>
      <c r="CC3" s="13"/>
    </row>
    <row r="4" spans="2:81" s="14" customFormat="1" ht="16.5" customHeight="1" x14ac:dyDescent="0.2">
      <c r="B4" s="11"/>
      <c r="C4" s="11"/>
      <c r="D4" s="11"/>
      <c r="E4" s="11"/>
      <c r="F4" s="11"/>
      <c r="G4" s="11"/>
      <c r="H4" s="11"/>
      <c r="I4" s="11"/>
      <c r="J4" s="11"/>
      <c r="K4" s="11"/>
      <c r="L4" s="11"/>
      <c r="M4" s="11"/>
      <c r="N4" s="11"/>
      <c r="O4" s="11"/>
      <c r="P4" s="11"/>
      <c r="Q4" s="11"/>
      <c r="R4" s="11"/>
      <c r="S4" s="11"/>
      <c r="T4" s="11"/>
      <c r="U4" s="13"/>
      <c r="V4" s="13"/>
      <c r="W4" s="13"/>
      <c r="X4" s="13"/>
      <c r="Y4" s="13"/>
      <c r="Z4" s="13"/>
      <c r="AA4" s="13"/>
      <c r="AB4" s="13"/>
      <c r="AC4" s="13"/>
      <c r="AD4" s="13"/>
      <c r="AE4" s="13"/>
      <c r="AF4" s="13"/>
      <c r="AG4" s="13"/>
      <c r="AH4" s="13"/>
      <c r="AI4" s="13"/>
      <c r="AJ4" s="13"/>
      <c r="AK4" s="13"/>
      <c r="AL4" s="13"/>
      <c r="AM4" s="13"/>
      <c r="AN4" s="13"/>
      <c r="AO4" s="13"/>
      <c r="AP4" s="13"/>
      <c r="AQ4" s="13"/>
      <c r="AR4" s="13"/>
      <c r="AS4" s="13"/>
      <c r="AT4" s="13"/>
      <c r="AU4" s="13"/>
      <c r="AV4" s="13"/>
      <c r="AW4" s="13"/>
      <c r="AX4" s="13"/>
      <c r="AY4" s="13"/>
      <c r="AZ4" s="13"/>
      <c r="BA4" s="13"/>
      <c r="BB4" s="13"/>
      <c r="BC4" s="13"/>
      <c r="BD4" s="13"/>
      <c r="BE4" s="13"/>
      <c r="BF4" s="13"/>
      <c r="BG4" s="13"/>
      <c r="BH4" s="13"/>
      <c r="BI4" s="13"/>
      <c r="BJ4" s="13"/>
      <c r="BK4" s="13"/>
      <c r="BL4" s="13"/>
      <c r="BM4" s="13"/>
      <c r="BN4" s="13"/>
      <c r="BO4" s="13"/>
      <c r="BP4" s="13"/>
      <c r="BQ4" s="13"/>
      <c r="BR4" s="13"/>
      <c r="BS4" s="13"/>
      <c r="BT4" s="13"/>
      <c r="BU4" s="13"/>
      <c r="BV4" s="13"/>
      <c r="BW4" s="13"/>
      <c r="BX4" s="13"/>
      <c r="BY4" s="13"/>
      <c r="BZ4" s="13"/>
      <c r="CA4" s="13"/>
      <c r="CB4" s="13"/>
      <c r="CC4" s="13"/>
    </row>
    <row r="5" spans="2:81" s="14" customFormat="1" ht="16.5" customHeight="1" x14ac:dyDescent="0.2">
      <c r="B5" s="11"/>
      <c r="C5" s="11"/>
      <c r="D5" s="11"/>
      <c r="E5" s="11"/>
      <c r="F5" s="11"/>
      <c r="G5" s="11"/>
      <c r="H5" s="11"/>
      <c r="I5" s="11"/>
      <c r="J5" s="11"/>
      <c r="K5" s="11"/>
      <c r="L5" s="11"/>
      <c r="M5" s="11"/>
      <c r="N5" s="11"/>
      <c r="O5" s="11"/>
      <c r="P5" s="11"/>
      <c r="Q5" s="11"/>
      <c r="R5" s="11"/>
      <c r="S5" s="11"/>
      <c r="T5" s="11"/>
      <c r="U5" s="13"/>
      <c r="V5" s="13"/>
      <c r="W5" s="13"/>
      <c r="X5" s="13"/>
      <c r="Y5" s="13"/>
      <c r="Z5" s="13"/>
      <c r="AA5" s="13"/>
      <c r="AB5" s="13"/>
      <c r="AC5" s="13"/>
      <c r="AD5" s="13"/>
      <c r="AE5" s="13"/>
      <c r="AF5" s="13"/>
      <c r="AG5" s="13"/>
      <c r="AH5" s="13"/>
      <c r="AI5" s="13"/>
      <c r="AJ5" s="13"/>
      <c r="AK5" s="13"/>
      <c r="AL5" s="13"/>
      <c r="AM5" s="13"/>
      <c r="AN5" s="13"/>
      <c r="AO5" s="13"/>
      <c r="AP5" s="13"/>
      <c r="AQ5" s="13"/>
      <c r="AR5" s="13"/>
      <c r="AS5" s="13"/>
      <c r="AT5" s="13"/>
      <c r="AU5" s="13"/>
      <c r="AV5" s="13"/>
      <c r="AW5" s="13"/>
      <c r="AX5" s="13"/>
      <c r="AY5" s="13"/>
      <c r="AZ5" s="13"/>
      <c r="BA5" s="13"/>
      <c r="BB5" s="13"/>
      <c r="BC5" s="13"/>
      <c r="BD5" s="13"/>
      <c r="BE5" s="13"/>
      <c r="BF5" s="13"/>
      <c r="BG5" s="13"/>
      <c r="BH5" s="13"/>
      <c r="BI5" s="13"/>
      <c r="BJ5" s="13"/>
      <c r="BK5" s="13"/>
      <c r="BL5" s="13"/>
      <c r="BM5" s="13"/>
      <c r="BN5" s="13"/>
      <c r="BO5" s="13"/>
      <c r="BP5" s="13"/>
      <c r="BQ5" s="13"/>
      <c r="BR5" s="13"/>
      <c r="BS5" s="13"/>
      <c r="BT5" s="13"/>
      <c r="BU5" s="13"/>
      <c r="BV5" s="13"/>
      <c r="BW5" s="13"/>
      <c r="BX5" s="13"/>
      <c r="BY5" s="13"/>
      <c r="BZ5" s="13"/>
      <c r="CA5" s="13"/>
      <c r="CB5" s="13"/>
      <c r="CC5" s="13"/>
    </row>
    <row r="6" spans="2:81" s="14" customFormat="1" ht="16.5" customHeight="1" x14ac:dyDescent="0.2">
      <c r="B6" s="11"/>
      <c r="C6" s="11"/>
      <c r="D6" s="11"/>
      <c r="E6" s="11"/>
      <c r="F6" s="11"/>
      <c r="G6" s="11"/>
      <c r="H6" s="11"/>
      <c r="I6" s="11"/>
      <c r="J6" s="11"/>
      <c r="K6" s="11"/>
      <c r="L6" s="11"/>
      <c r="M6" s="11"/>
      <c r="N6" s="11"/>
      <c r="O6" s="11"/>
      <c r="P6" s="11"/>
      <c r="Q6" s="11"/>
      <c r="R6" s="11"/>
      <c r="S6" s="11"/>
      <c r="T6" s="11"/>
      <c r="U6" s="13"/>
      <c r="V6" s="13"/>
      <c r="W6" s="13"/>
      <c r="X6" s="13"/>
      <c r="Y6" s="13"/>
      <c r="Z6" s="13"/>
      <c r="AA6" s="13"/>
      <c r="AB6" s="13"/>
      <c r="AC6" s="13"/>
      <c r="AD6" s="13"/>
      <c r="AE6" s="13"/>
      <c r="AF6" s="13"/>
      <c r="AG6" s="13"/>
      <c r="AH6" s="13"/>
      <c r="AI6" s="13"/>
      <c r="AJ6" s="13"/>
      <c r="AK6" s="13"/>
      <c r="AL6" s="13"/>
      <c r="AM6" s="13"/>
      <c r="AN6" s="13"/>
      <c r="AO6" s="13"/>
      <c r="AP6" s="13"/>
      <c r="AQ6" s="13"/>
      <c r="AR6" s="13"/>
      <c r="AS6" s="13"/>
      <c r="AT6" s="13"/>
      <c r="AU6" s="13"/>
      <c r="AV6" s="13"/>
      <c r="AW6" s="13"/>
      <c r="AX6" s="13"/>
      <c r="AY6" s="13"/>
      <c r="AZ6" s="13"/>
      <c r="BA6" s="13"/>
      <c r="BB6" s="13"/>
      <c r="BC6" s="13"/>
      <c r="BD6" s="13"/>
      <c r="BE6" s="13"/>
      <c r="BF6" s="13"/>
      <c r="BG6" s="13"/>
      <c r="BH6" s="13"/>
      <c r="BI6" s="13"/>
      <c r="BJ6" s="13"/>
      <c r="BK6" s="13"/>
      <c r="BL6" s="13"/>
      <c r="BM6" s="13"/>
      <c r="BN6" s="13"/>
      <c r="BO6" s="13"/>
      <c r="BP6" s="13"/>
      <c r="BQ6" s="13"/>
      <c r="BR6" s="13"/>
      <c r="BS6" s="13"/>
      <c r="BT6" s="13"/>
      <c r="BU6" s="13"/>
      <c r="BV6" s="13"/>
      <c r="BW6" s="13"/>
      <c r="BX6" s="13"/>
      <c r="BY6" s="13"/>
      <c r="BZ6" s="13"/>
      <c r="CA6" s="13"/>
      <c r="CB6" s="13"/>
      <c r="CC6" s="13"/>
    </row>
    <row r="7" spans="2:81" s="14" customFormat="1" ht="16.5" customHeight="1" x14ac:dyDescent="0.2">
      <c r="B7" s="11"/>
      <c r="C7" s="11"/>
      <c r="D7" s="11"/>
      <c r="E7" s="11"/>
      <c r="F7" s="11"/>
      <c r="G7" s="11"/>
      <c r="H7" s="11"/>
      <c r="I7" s="11"/>
      <c r="J7" s="11"/>
      <c r="K7" s="11"/>
      <c r="L7" s="11"/>
      <c r="M7" s="11"/>
      <c r="N7" s="11"/>
      <c r="O7" s="11"/>
      <c r="P7" s="11"/>
      <c r="Q7" s="11"/>
      <c r="R7" s="11"/>
      <c r="S7" s="11"/>
      <c r="T7" s="11"/>
      <c r="U7" s="13"/>
      <c r="V7" s="13"/>
      <c r="W7" s="13"/>
      <c r="X7" s="13"/>
      <c r="Y7" s="13"/>
      <c r="Z7" s="13"/>
      <c r="AA7" s="13"/>
      <c r="AB7" s="13"/>
      <c r="AC7" s="13"/>
      <c r="AD7" s="13"/>
      <c r="AE7" s="13"/>
      <c r="AF7" s="13"/>
      <c r="AG7" s="13"/>
      <c r="AH7" s="13"/>
      <c r="AI7" s="13"/>
      <c r="AJ7" s="13"/>
      <c r="AK7" s="13"/>
      <c r="AL7" s="13"/>
      <c r="AM7" s="13"/>
      <c r="AN7" s="13"/>
      <c r="AO7" s="13"/>
      <c r="AP7" s="13"/>
      <c r="AQ7" s="13"/>
      <c r="AR7" s="13"/>
      <c r="AS7" s="13"/>
      <c r="AT7" s="13"/>
      <c r="AU7" s="13"/>
      <c r="AV7" s="13"/>
      <c r="AW7" s="13"/>
      <c r="AX7" s="13"/>
      <c r="AY7" s="13"/>
      <c r="AZ7" s="13"/>
      <c r="BA7" s="13"/>
      <c r="BB7" s="13"/>
      <c r="BC7" s="13"/>
      <c r="BD7" s="13"/>
      <c r="BE7" s="13"/>
      <c r="BF7" s="13"/>
      <c r="BG7" s="13"/>
      <c r="BH7" s="13"/>
      <c r="BI7" s="13"/>
      <c r="BJ7" s="13"/>
      <c r="BK7" s="13"/>
      <c r="BL7" s="13"/>
      <c r="BM7" s="13"/>
      <c r="BN7" s="13"/>
      <c r="BO7" s="13"/>
      <c r="BP7" s="13"/>
      <c r="BQ7" s="13"/>
      <c r="BR7" s="13"/>
      <c r="BS7" s="13"/>
      <c r="BT7" s="13"/>
      <c r="BU7" s="13"/>
      <c r="BV7" s="13"/>
      <c r="BW7" s="13"/>
      <c r="BX7" s="13"/>
      <c r="BY7" s="13"/>
      <c r="BZ7" s="13"/>
      <c r="CA7" s="13"/>
      <c r="CB7" s="13"/>
      <c r="CC7" s="13"/>
    </row>
    <row r="8" spans="2:81" s="14" customFormat="1" ht="16.5" customHeight="1" x14ac:dyDescent="0.2">
      <c r="B8" s="11"/>
      <c r="C8" s="11"/>
      <c r="D8" s="11"/>
      <c r="E8" s="11"/>
      <c r="F8" s="11"/>
      <c r="G8" s="11"/>
      <c r="H8" s="11"/>
      <c r="I8" s="11"/>
      <c r="J8" s="11"/>
      <c r="K8" s="11"/>
      <c r="L8" s="11"/>
      <c r="M8" s="11"/>
      <c r="N8" s="11"/>
      <c r="O8" s="11"/>
      <c r="P8" s="11"/>
      <c r="Q8" s="11"/>
      <c r="R8" s="11"/>
      <c r="S8" s="11"/>
      <c r="T8" s="11"/>
      <c r="U8" s="13"/>
      <c r="V8" s="13"/>
      <c r="W8" s="13"/>
      <c r="X8" s="13"/>
      <c r="Y8" s="13"/>
      <c r="Z8" s="13"/>
      <c r="AA8" s="13"/>
      <c r="AB8" s="13"/>
      <c r="AC8" s="13"/>
      <c r="AD8" s="13"/>
      <c r="AE8" s="13"/>
      <c r="AF8" s="13"/>
      <c r="AG8" s="13"/>
      <c r="AH8" s="13"/>
      <c r="AI8" s="13"/>
      <c r="AJ8" s="13"/>
      <c r="AK8" s="13"/>
      <c r="AL8" s="13"/>
      <c r="AM8" s="13"/>
      <c r="AN8" s="13"/>
      <c r="AO8" s="13"/>
      <c r="AP8" s="13"/>
      <c r="AQ8" s="13"/>
      <c r="AR8" s="13"/>
      <c r="AS8" s="13"/>
      <c r="AT8" s="13"/>
      <c r="AU8" s="13"/>
      <c r="AV8" s="13"/>
      <c r="AW8" s="13"/>
      <c r="AX8" s="13"/>
      <c r="AY8" s="13"/>
      <c r="AZ8" s="13"/>
      <c r="BA8" s="13"/>
      <c r="BB8" s="13"/>
      <c r="BC8" s="13"/>
      <c r="BD8" s="13"/>
      <c r="BE8" s="13"/>
      <c r="BF8" s="13"/>
      <c r="BG8" s="13"/>
      <c r="BH8" s="13"/>
      <c r="BI8" s="13"/>
      <c r="BJ8" s="13"/>
      <c r="BK8" s="13"/>
      <c r="BL8" s="13"/>
      <c r="BM8" s="13"/>
      <c r="BN8" s="13"/>
      <c r="BO8" s="13"/>
      <c r="BP8" s="13"/>
      <c r="BQ8" s="13"/>
      <c r="BR8" s="13"/>
      <c r="BS8" s="13"/>
      <c r="BT8" s="13"/>
      <c r="BU8" s="13"/>
      <c r="BV8" s="13"/>
      <c r="BW8" s="13"/>
      <c r="BX8" s="13"/>
      <c r="BY8" s="13"/>
      <c r="BZ8" s="13"/>
      <c r="CA8" s="13"/>
      <c r="CB8" s="13"/>
      <c r="CC8" s="13"/>
    </row>
    <row r="9" spans="2:81" s="14" customFormat="1" ht="16.5" customHeight="1" x14ac:dyDescent="0.2">
      <c r="B9" s="11"/>
      <c r="C9" s="11"/>
      <c r="D9" s="11"/>
      <c r="E9" s="11"/>
      <c r="F9" s="11"/>
      <c r="G9" s="11"/>
      <c r="H9" s="11"/>
      <c r="I9" s="11"/>
      <c r="J9" s="11"/>
      <c r="K9" s="11"/>
      <c r="L9" s="11"/>
      <c r="M9" s="11"/>
      <c r="N9" s="11"/>
      <c r="O9" s="11"/>
      <c r="P9" s="11"/>
      <c r="Q9" s="11"/>
      <c r="R9" s="11"/>
      <c r="S9" s="11"/>
      <c r="T9" s="11"/>
      <c r="U9" s="13"/>
      <c r="V9" s="13"/>
      <c r="W9" s="13"/>
      <c r="X9" s="13"/>
      <c r="Y9" s="13"/>
      <c r="Z9" s="13"/>
      <c r="AA9" s="13"/>
      <c r="AB9" s="13"/>
      <c r="AC9" s="13"/>
      <c r="AD9" s="13"/>
      <c r="AE9" s="13"/>
      <c r="AF9" s="13"/>
      <c r="AG9" s="13"/>
      <c r="AH9" s="13"/>
      <c r="AI9" s="13"/>
      <c r="AJ9" s="13"/>
      <c r="AK9" s="13"/>
      <c r="AL9" s="13"/>
      <c r="AM9" s="13"/>
      <c r="AN9" s="13"/>
      <c r="AO9" s="13"/>
      <c r="AP9" s="13"/>
      <c r="AQ9" s="13"/>
      <c r="AR9" s="13"/>
      <c r="AS9" s="13"/>
      <c r="AT9" s="13"/>
      <c r="AU9" s="13"/>
      <c r="AV9" s="13"/>
      <c r="AW9" s="13"/>
      <c r="AX9" s="13"/>
      <c r="AY9" s="13"/>
      <c r="AZ9" s="13"/>
      <c r="BA9" s="13"/>
      <c r="BB9" s="13"/>
      <c r="BC9" s="13"/>
      <c r="BD9" s="13"/>
      <c r="BE9" s="13"/>
      <c r="BF9" s="13"/>
      <c r="BG9" s="13"/>
      <c r="BH9" s="13"/>
      <c r="BI9" s="13"/>
      <c r="BJ9" s="13"/>
      <c r="BK9" s="13"/>
      <c r="BL9" s="13"/>
      <c r="BM9" s="13"/>
      <c r="BN9" s="13"/>
      <c r="BO9" s="13"/>
      <c r="BP9" s="13"/>
      <c r="BQ9" s="13"/>
      <c r="BR9" s="13"/>
      <c r="BS9" s="13"/>
      <c r="BT9" s="13"/>
      <c r="BU9" s="13"/>
      <c r="BV9" s="13"/>
      <c r="BW9" s="13"/>
      <c r="BX9" s="13"/>
      <c r="BY9" s="13"/>
      <c r="BZ9" s="13"/>
      <c r="CA9" s="13"/>
      <c r="CB9" s="13"/>
      <c r="CC9" s="13"/>
    </row>
    <row r="10" spans="2:81" s="14" customFormat="1" ht="16.5" customHeight="1" x14ac:dyDescent="0.2">
      <c r="B10" s="11"/>
      <c r="C10" s="11"/>
      <c r="D10" s="11"/>
      <c r="E10" s="11"/>
      <c r="F10" s="11"/>
      <c r="G10" s="11"/>
      <c r="H10" s="11"/>
      <c r="I10" s="11"/>
      <c r="J10" s="11"/>
      <c r="K10" s="11"/>
      <c r="L10" s="11"/>
      <c r="M10" s="11"/>
      <c r="N10" s="11"/>
      <c r="O10" s="11"/>
      <c r="P10" s="11"/>
      <c r="Q10" s="11"/>
      <c r="R10" s="11"/>
      <c r="S10" s="11"/>
      <c r="T10" s="11"/>
      <c r="U10" s="13"/>
      <c r="V10" s="13"/>
      <c r="W10" s="13"/>
      <c r="X10" s="13"/>
      <c r="Y10" s="13"/>
      <c r="Z10" s="13"/>
      <c r="AA10" s="13"/>
      <c r="AB10" s="13"/>
      <c r="AC10" s="13"/>
      <c r="AD10" s="13"/>
      <c r="AE10" s="13"/>
      <c r="AF10" s="13"/>
      <c r="AG10" s="13"/>
      <c r="AH10" s="13"/>
      <c r="AI10" s="13"/>
      <c r="AJ10" s="13"/>
      <c r="AK10" s="13"/>
      <c r="AL10" s="13"/>
      <c r="AM10" s="13"/>
      <c r="AN10" s="13"/>
      <c r="AO10" s="13"/>
      <c r="AP10" s="13"/>
      <c r="AQ10" s="13"/>
      <c r="AR10" s="13"/>
      <c r="AS10" s="13"/>
      <c r="AT10" s="13"/>
      <c r="AU10" s="13"/>
      <c r="AV10" s="13"/>
      <c r="AW10" s="13"/>
      <c r="AX10" s="13"/>
      <c r="AY10" s="13"/>
      <c r="AZ10" s="13"/>
      <c r="BA10" s="13"/>
      <c r="BB10" s="13"/>
      <c r="BC10" s="13"/>
      <c r="BD10" s="13"/>
      <c r="BE10" s="13"/>
      <c r="BF10" s="13"/>
      <c r="BG10" s="13"/>
      <c r="BH10" s="13"/>
      <c r="BI10" s="13"/>
      <c r="BJ10" s="13"/>
      <c r="BK10" s="13"/>
      <c r="BL10" s="13"/>
      <c r="BM10" s="13"/>
      <c r="BN10" s="13"/>
      <c r="BO10" s="13"/>
      <c r="BP10" s="13"/>
      <c r="BQ10" s="13"/>
      <c r="BR10" s="13"/>
      <c r="BS10" s="13"/>
      <c r="BT10" s="13"/>
      <c r="BU10" s="13"/>
      <c r="BV10" s="13"/>
      <c r="BW10" s="13"/>
      <c r="BX10" s="13"/>
      <c r="BY10" s="13"/>
      <c r="BZ10" s="13"/>
      <c r="CA10" s="13"/>
      <c r="CB10" s="13"/>
      <c r="CC10" s="13"/>
    </row>
    <row r="11" spans="2:81" s="14" customFormat="1" ht="16.5" customHeight="1" x14ac:dyDescent="0.2">
      <c r="B11" s="194" t="s">
        <v>167</v>
      </c>
      <c r="C11" s="11"/>
      <c r="D11" s="11"/>
      <c r="E11" s="11"/>
      <c r="F11" s="11"/>
      <c r="G11" s="11"/>
      <c r="H11" s="11"/>
      <c r="I11" s="11"/>
      <c r="J11" s="11"/>
      <c r="K11" s="11"/>
      <c r="L11" s="11"/>
      <c r="M11" s="11"/>
      <c r="N11" s="11"/>
      <c r="O11" s="11"/>
      <c r="P11" s="11"/>
      <c r="Q11" s="11"/>
      <c r="R11" s="11"/>
      <c r="S11" s="11"/>
      <c r="T11" s="11"/>
      <c r="U11" s="13"/>
      <c r="V11" s="13"/>
      <c r="W11" s="13"/>
      <c r="X11" s="13"/>
      <c r="Y11" s="13"/>
      <c r="Z11" s="13"/>
      <c r="AA11" s="13"/>
      <c r="AB11" s="13"/>
      <c r="AC11" s="13"/>
      <c r="AD11" s="13"/>
      <c r="AE11" s="13"/>
      <c r="AF11" s="13"/>
      <c r="AG11" s="13"/>
      <c r="AH11" s="13"/>
      <c r="AI11" s="13"/>
      <c r="AJ11" s="13"/>
      <c r="AK11" s="13"/>
      <c r="AL11" s="13"/>
      <c r="AM11" s="13"/>
      <c r="AN11" s="13"/>
      <c r="AO11" s="13"/>
      <c r="AP11" s="13"/>
      <c r="AQ11" s="13"/>
      <c r="AR11" s="13"/>
      <c r="AS11" s="13"/>
      <c r="AT11" s="13"/>
      <c r="AU11" s="13"/>
      <c r="AV11" s="13"/>
      <c r="AW11" s="13"/>
      <c r="AX11" s="13"/>
      <c r="AY11" s="13"/>
      <c r="AZ11" s="13"/>
      <c r="BA11" s="13"/>
      <c r="BB11" s="13"/>
      <c r="BC11" s="13"/>
      <c r="BD11" s="13"/>
      <c r="BE11" s="13"/>
      <c r="BF11" s="13"/>
      <c r="BG11" s="13"/>
      <c r="BH11" s="13"/>
      <c r="BI11" s="13"/>
      <c r="BJ11" s="13"/>
      <c r="BK11" s="13"/>
      <c r="BL11" s="13"/>
      <c r="BM11" s="13"/>
      <c r="BN11" s="13"/>
      <c r="BO11" s="13"/>
      <c r="BP11" s="13"/>
      <c r="BQ11" s="13"/>
      <c r="BR11" s="13"/>
      <c r="BS11" s="13"/>
      <c r="BT11" s="13"/>
      <c r="BU11" s="13"/>
      <c r="BV11" s="13"/>
      <c r="BW11" s="13"/>
      <c r="BX11" s="13"/>
      <c r="BY11" s="13"/>
      <c r="BZ11" s="13"/>
      <c r="CA11" s="13"/>
      <c r="CB11" s="13"/>
      <c r="CC11" s="13"/>
    </row>
    <row r="12" spans="2:81" s="14" customFormat="1" ht="16.5" customHeight="1" x14ac:dyDescent="0.2">
      <c r="B12" s="194" t="s">
        <v>168</v>
      </c>
      <c r="C12" s="11"/>
      <c r="D12" s="11"/>
      <c r="E12" s="11"/>
      <c r="F12" s="11"/>
      <c r="G12" s="11"/>
      <c r="H12" s="11"/>
      <c r="I12" s="11"/>
      <c r="J12" s="11"/>
      <c r="K12" s="11"/>
      <c r="L12" s="11"/>
      <c r="M12" s="11"/>
      <c r="N12" s="11"/>
      <c r="O12" s="11"/>
      <c r="P12" s="11"/>
      <c r="Q12" s="11"/>
      <c r="R12" s="11"/>
      <c r="S12" s="11"/>
      <c r="T12" s="11"/>
      <c r="U12" s="13"/>
      <c r="V12" s="13"/>
      <c r="W12" s="13"/>
      <c r="X12" s="13"/>
      <c r="Y12" s="13"/>
      <c r="Z12" s="13"/>
      <c r="AA12" s="13"/>
      <c r="AB12" s="13"/>
      <c r="AC12" s="13"/>
      <c r="AD12" s="13"/>
      <c r="AE12" s="13"/>
      <c r="AF12" s="13"/>
      <c r="AG12" s="13"/>
      <c r="AH12" s="13"/>
      <c r="AI12" s="13"/>
      <c r="AJ12" s="13"/>
      <c r="AK12" s="13"/>
      <c r="AL12" s="13"/>
      <c r="AM12" s="13"/>
      <c r="AN12" s="13"/>
      <c r="AO12" s="13"/>
      <c r="AP12" s="13"/>
      <c r="AQ12" s="13"/>
      <c r="AR12" s="13"/>
      <c r="AS12" s="13"/>
      <c r="AT12" s="13"/>
      <c r="AU12" s="13"/>
      <c r="AV12" s="13"/>
      <c r="AW12" s="13"/>
      <c r="AX12" s="13"/>
      <c r="AY12" s="13"/>
      <c r="AZ12" s="13"/>
      <c r="BA12" s="13"/>
      <c r="BB12" s="13"/>
      <c r="BC12" s="13"/>
      <c r="BD12" s="13"/>
      <c r="BE12" s="13"/>
      <c r="BF12" s="13"/>
      <c r="BG12" s="13"/>
      <c r="BH12" s="13"/>
      <c r="BI12" s="13"/>
      <c r="BJ12" s="13"/>
      <c r="BK12" s="13"/>
      <c r="BL12" s="13"/>
      <c r="BM12" s="13"/>
      <c r="BN12" s="13"/>
      <c r="BO12" s="13"/>
      <c r="BP12" s="13"/>
      <c r="BQ12" s="13"/>
      <c r="BR12" s="13"/>
      <c r="BS12" s="13"/>
      <c r="BT12" s="13"/>
      <c r="BU12" s="13"/>
      <c r="BV12" s="13"/>
      <c r="BW12" s="13"/>
      <c r="BX12" s="13"/>
      <c r="BY12" s="13"/>
      <c r="BZ12" s="13"/>
      <c r="CA12" s="13"/>
      <c r="CB12" s="13"/>
      <c r="CC12" s="13"/>
    </row>
    <row r="13" spans="2:81" s="14" customFormat="1" ht="12.75" x14ac:dyDescent="0.2">
      <c r="B13" s="33" t="s">
        <v>182</v>
      </c>
      <c r="C13" s="11"/>
      <c r="D13" s="11"/>
      <c r="E13" s="11"/>
      <c r="F13" s="11"/>
      <c r="G13" s="11"/>
      <c r="H13" s="11"/>
      <c r="I13" s="11"/>
      <c r="J13" s="11"/>
      <c r="K13" s="11"/>
      <c r="L13" s="11"/>
      <c r="M13" s="11"/>
      <c r="N13" s="11"/>
      <c r="O13" s="11"/>
      <c r="P13" s="11"/>
      <c r="Q13" s="11"/>
      <c r="R13" s="11"/>
      <c r="S13" s="11"/>
      <c r="T13" s="11"/>
      <c r="U13" s="13"/>
      <c r="V13" s="13"/>
      <c r="W13" s="13"/>
      <c r="X13" s="13"/>
      <c r="Y13" s="13"/>
      <c r="Z13" s="13"/>
      <c r="AA13" s="13"/>
      <c r="AB13" s="13"/>
      <c r="AC13" s="13"/>
      <c r="AD13" s="13"/>
      <c r="AE13" s="13"/>
      <c r="AF13" s="13"/>
      <c r="AG13" s="13"/>
      <c r="AH13" s="13"/>
      <c r="AI13" s="13"/>
      <c r="AJ13" s="13"/>
      <c r="AK13" s="13"/>
      <c r="AL13" s="13"/>
      <c r="AM13" s="13"/>
      <c r="AN13" s="13"/>
      <c r="AO13" s="13"/>
      <c r="AP13" s="13"/>
      <c r="AQ13" s="13"/>
      <c r="AR13" s="13"/>
      <c r="AS13" s="13"/>
      <c r="AT13" s="13"/>
      <c r="AU13" s="13"/>
      <c r="AV13" s="13"/>
      <c r="AW13" s="13"/>
      <c r="AX13" s="13"/>
      <c r="AY13" s="13"/>
      <c r="AZ13" s="13"/>
      <c r="BA13" s="13"/>
      <c r="BB13" s="13"/>
      <c r="BC13" s="13"/>
      <c r="BD13" s="13"/>
      <c r="BE13" s="13"/>
      <c r="BF13" s="13"/>
      <c r="BG13" s="13"/>
      <c r="BH13" s="13"/>
      <c r="BI13" s="13"/>
      <c r="BJ13" s="13"/>
      <c r="BK13" s="13"/>
      <c r="BL13" s="13"/>
      <c r="BM13" s="13"/>
      <c r="BN13" s="13"/>
      <c r="BO13" s="13"/>
      <c r="BP13" s="13"/>
      <c r="BQ13" s="13"/>
      <c r="BR13" s="13"/>
      <c r="BS13" s="13"/>
      <c r="BT13" s="13"/>
      <c r="BU13" s="13"/>
    </row>
    <row r="14" spans="2:81" s="14" customFormat="1" ht="15.75" customHeight="1" x14ac:dyDescent="0.2">
      <c r="B14" s="268" t="s">
        <v>67</v>
      </c>
      <c r="C14" s="268"/>
      <c r="D14" s="16"/>
      <c r="E14" s="16"/>
      <c r="F14" s="16"/>
      <c r="G14" s="16"/>
      <c r="H14" s="16"/>
      <c r="I14" s="16"/>
      <c r="J14" s="16"/>
      <c r="K14" s="16"/>
      <c r="L14" s="16"/>
      <c r="M14" s="16"/>
      <c r="N14" s="16"/>
      <c r="O14" s="17"/>
      <c r="P14" s="17"/>
      <c r="Q14" s="17"/>
      <c r="R14" s="17"/>
      <c r="S14" s="17"/>
      <c r="T14" s="17"/>
      <c r="U14" s="13"/>
      <c r="V14" s="13"/>
      <c r="W14" s="13"/>
      <c r="X14" s="13"/>
      <c r="Y14" s="13"/>
      <c r="Z14" s="13"/>
      <c r="AA14" s="13"/>
      <c r="AB14" s="13"/>
      <c r="AC14" s="13"/>
      <c r="AD14" s="13"/>
      <c r="AE14" s="13"/>
      <c r="AF14" s="13"/>
      <c r="AG14" s="13"/>
      <c r="AH14" s="13"/>
      <c r="AI14" s="13"/>
      <c r="AJ14" s="13"/>
      <c r="AK14" s="13"/>
      <c r="AL14" s="13"/>
      <c r="AM14" s="13"/>
      <c r="AN14" s="13"/>
      <c r="AO14" s="13"/>
      <c r="AP14" s="13"/>
      <c r="AQ14" s="13"/>
      <c r="AR14" s="13"/>
      <c r="AS14" s="13"/>
      <c r="AT14" s="13"/>
      <c r="AU14" s="13"/>
      <c r="AV14" s="13"/>
      <c r="AW14" s="13"/>
      <c r="AX14" s="13"/>
      <c r="AY14" s="13"/>
      <c r="AZ14" s="13"/>
      <c r="BA14" s="13"/>
      <c r="BB14" s="13"/>
      <c r="BC14" s="13"/>
      <c r="BD14" s="13"/>
      <c r="BE14" s="13"/>
      <c r="BF14" s="13"/>
      <c r="BG14" s="13"/>
      <c r="BH14" s="13"/>
      <c r="BI14" s="13"/>
      <c r="BJ14" s="13"/>
      <c r="BK14" s="13"/>
      <c r="BL14" s="13"/>
      <c r="BM14" s="13"/>
      <c r="BN14" s="13"/>
      <c r="BO14" s="13"/>
      <c r="BP14" s="13"/>
      <c r="BQ14" s="13"/>
      <c r="BR14" s="13"/>
      <c r="BS14" s="13"/>
      <c r="BT14" s="13"/>
      <c r="BU14" s="13"/>
    </row>
    <row r="15" spans="2:81" s="14" customFormat="1" ht="12" customHeight="1" x14ac:dyDescent="0.2">
      <c r="B15" s="11"/>
      <c r="C15" s="11"/>
      <c r="D15" s="11"/>
      <c r="E15" s="11"/>
      <c r="F15" s="11"/>
      <c r="G15" s="11"/>
      <c r="H15" s="18"/>
      <c r="I15" s="18"/>
      <c r="J15" s="18"/>
      <c r="K15" s="18"/>
      <c r="L15" s="18"/>
      <c r="M15" s="18"/>
      <c r="N15" s="18"/>
      <c r="O15" s="18"/>
      <c r="P15" s="18"/>
      <c r="Q15" s="18"/>
      <c r="R15" s="18"/>
      <c r="S15" s="18"/>
      <c r="T15" s="18"/>
      <c r="U15" s="13"/>
      <c r="V15" s="13"/>
      <c r="W15" s="13"/>
      <c r="X15" s="13"/>
      <c r="Y15" s="13"/>
      <c r="Z15" s="13"/>
      <c r="AA15" s="13"/>
      <c r="AB15" s="13"/>
      <c r="AC15" s="13"/>
      <c r="AD15" s="13"/>
      <c r="AE15" s="13"/>
      <c r="AF15" s="13"/>
      <c r="AG15" s="13"/>
      <c r="AH15" s="13"/>
      <c r="AI15" s="13"/>
      <c r="AJ15" s="13"/>
      <c r="AK15" s="13"/>
      <c r="AL15" s="13"/>
      <c r="AM15" s="13"/>
      <c r="AN15" s="13"/>
      <c r="AO15" s="13"/>
      <c r="AP15" s="13"/>
      <c r="AQ15" s="13"/>
      <c r="AR15" s="13"/>
      <c r="AS15" s="13"/>
      <c r="AT15" s="13"/>
      <c r="AU15" s="13"/>
      <c r="AV15" s="13"/>
      <c r="AW15" s="13"/>
      <c r="AX15" s="13"/>
      <c r="AY15" s="13"/>
      <c r="AZ15" s="13"/>
      <c r="BA15" s="13"/>
      <c r="BB15" s="13"/>
      <c r="BC15" s="13"/>
      <c r="BD15" s="13"/>
      <c r="BE15" s="13"/>
      <c r="BF15" s="13"/>
      <c r="BG15" s="13"/>
      <c r="BH15" s="13"/>
      <c r="BI15" s="13"/>
      <c r="BJ15" s="13"/>
      <c r="BK15" s="13"/>
      <c r="BL15" s="13"/>
      <c r="BM15" s="13"/>
      <c r="BN15" s="13"/>
      <c r="BO15" s="13"/>
      <c r="BP15" s="13"/>
      <c r="BQ15" s="13"/>
      <c r="BR15" s="13"/>
      <c r="BS15" s="13"/>
      <c r="BT15" s="13"/>
      <c r="BU15" s="13"/>
    </row>
  </sheetData>
  <sheetProtection formatColumns="0" formatRows="0"/>
  <mergeCells count="1">
    <mergeCell ref="B14:C14"/>
  </mergeCells>
  <phoneticPr fontId="5" type="noConversion"/>
  <printOptions horizontalCentered="1"/>
  <pageMargins left="0.23622047244094491" right="0.27559055118110237" top="0.39370078740157483" bottom="0.35433070866141736" header="0" footer="0"/>
  <pageSetup scale="76" orientation="landscape" r:id="rId1"/>
  <headerFooter>
    <oddFooter>&amp;CSAT-AGCTI&amp;R&amp;P de &amp;N</oddFooter>
  </headerFooter>
  <drawing r:id="rId2"/>
  <extLst>
    <ext xmlns:mx="http://schemas.microsoft.com/office/mac/excel/2008/main" uri="{64002731-A6B0-56B0-2670-7721B7C09600}">
      <mx:PLV Mode="0" OnePage="0" WScale="11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1:Z17"/>
  <sheetViews>
    <sheetView showGridLines="0" topLeftCell="A7" workbookViewId="0">
      <selection activeCell="F15" sqref="F15:G15"/>
    </sheetView>
  </sheetViews>
  <sheetFormatPr defaultColWidth="11.42578125" defaultRowHeight="15" x14ac:dyDescent="0.25"/>
  <cols>
    <col min="1" max="1" width="5.42578125" style="81" customWidth="1"/>
    <col min="2" max="2" width="8.42578125" style="81" customWidth="1"/>
    <col min="3" max="4" width="17.7109375" style="81" customWidth="1"/>
    <col min="5" max="5" width="8.42578125" style="81" customWidth="1"/>
    <col min="6" max="7" width="17.7109375" style="81" customWidth="1"/>
    <col min="8" max="9" width="11.42578125" style="81"/>
    <col min="10" max="10" width="16.140625" style="81" customWidth="1"/>
    <col min="11" max="11" width="4.140625" style="81" customWidth="1"/>
    <col min="12" max="12" width="18.42578125" style="81" customWidth="1"/>
    <col min="13" max="13" width="59.140625" style="81" bestFit="1" customWidth="1"/>
    <col min="14" max="14" width="3.85546875" style="81" customWidth="1"/>
    <col min="15" max="15" width="3.42578125" style="81" customWidth="1"/>
    <col min="16" max="16" width="8.42578125" style="81" customWidth="1"/>
    <col min="17" max="18" width="15.7109375" style="81" customWidth="1"/>
    <col min="19" max="19" width="8.42578125" style="81" customWidth="1"/>
    <col min="20" max="21" width="15.7109375" style="81" customWidth="1"/>
    <col min="22" max="22" width="7.7109375" style="81" customWidth="1"/>
    <col min="23" max="23" width="15.42578125" style="81" customWidth="1"/>
    <col min="24" max="24" width="62.140625" style="81" bestFit="1" customWidth="1"/>
    <col min="25" max="16384" width="11.42578125" style="81"/>
  </cols>
  <sheetData>
    <row r="1" spans="2:26" ht="18.75" x14ac:dyDescent="0.3">
      <c r="B1" s="198" t="s">
        <v>170</v>
      </c>
    </row>
    <row r="2" spans="2:26" x14ac:dyDescent="0.25">
      <c r="B2" s="199" t="s">
        <v>171</v>
      </c>
      <c r="C2" s="120"/>
      <c r="D2" s="120"/>
      <c r="E2" s="120"/>
      <c r="F2" s="120"/>
      <c r="G2" s="120"/>
    </row>
    <row r="3" spans="2:26" ht="24" customHeight="1" x14ac:dyDescent="0.25">
      <c r="B3" s="199" t="s">
        <v>172</v>
      </c>
      <c r="L3" s="82"/>
      <c r="M3" s="83"/>
    </row>
    <row r="4" spans="2:26" ht="12" customHeight="1" thickBot="1" x14ac:dyDescent="0.3">
      <c r="L4" s="84"/>
      <c r="M4" s="85"/>
    </row>
    <row r="5" spans="2:26" ht="20.25" customHeight="1" thickTop="1" x14ac:dyDescent="0.25">
      <c r="B5" s="352" t="s">
        <v>71</v>
      </c>
      <c r="C5" s="353"/>
      <c r="D5" s="353"/>
      <c r="E5" s="353"/>
      <c r="F5" s="353"/>
      <c r="G5" s="354"/>
      <c r="L5" s="86"/>
      <c r="M5" s="85"/>
    </row>
    <row r="6" spans="2:26" ht="33.75" customHeight="1" x14ac:dyDescent="0.25">
      <c r="B6" s="355"/>
      <c r="C6" s="356"/>
      <c r="D6" s="356"/>
      <c r="E6" s="356"/>
      <c r="F6" s="356"/>
      <c r="G6" s="357"/>
      <c r="L6" s="87"/>
      <c r="M6" s="88"/>
    </row>
    <row r="7" spans="2:26" ht="27" customHeight="1" x14ac:dyDescent="0.25">
      <c r="B7" s="331" t="s">
        <v>174</v>
      </c>
      <c r="C7" s="332"/>
      <c r="D7" s="333"/>
      <c r="E7" s="333" t="s">
        <v>175</v>
      </c>
      <c r="F7" s="333"/>
      <c r="G7" s="335"/>
      <c r="L7" s="84"/>
      <c r="M7" s="85"/>
    </row>
    <row r="8" spans="2:26" ht="20.25" customHeight="1" x14ac:dyDescent="0.25">
      <c r="B8" s="89" t="s">
        <v>109</v>
      </c>
      <c r="C8" s="349" t="s">
        <v>236</v>
      </c>
      <c r="D8" s="341"/>
      <c r="E8" s="90" t="s">
        <v>110</v>
      </c>
      <c r="F8" s="350" t="s">
        <v>238</v>
      </c>
      <c r="G8" s="351"/>
      <c r="L8" s="86"/>
      <c r="M8" s="85"/>
    </row>
    <row r="9" spans="2:26" ht="25.5" customHeight="1" x14ac:dyDescent="0.25">
      <c r="B9" s="89" t="s">
        <v>111</v>
      </c>
      <c r="C9" s="349" t="s">
        <v>237</v>
      </c>
      <c r="D9" s="341"/>
      <c r="E9" s="90" t="s">
        <v>112</v>
      </c>
      <c r="F9" s="350" t="s">
        <v>239</v>
      </c>
      <c r="G9" s="351"/>
      <c r="L9" s="86"/>
      <c r="M9" s="88"/>
    </row>
    <row r="10" spans="2:26" ht="19.5" customHeight="1" x14ac:dyDescent="0.25">
      <c r="B10" s="91" t="s">
        <v>113</v>
      </c>
      <c r="C10" s="322"/>
      <c r="D10" s="342"/>
      <c r="E10" s="92" t="s">
        <v>114</v>
      </c>
      <c r="F10" s="322"/>
      <c r="G10" s="343"/>
      <c r="L10" s="84"/>
      <c r="M10" s="85"/>
      <c r="Z10" s="93"/>
    </row>
    <row r="11" spans="2:26" ht="69.95" customHeight="1" x14ac:dyDescent="0.25">
      <c r="B11" s="344" t="s">
        <v>115</v>
      </c>
      <c r="C11" s="345"/>
      <c r="D11" s="346"/>
      <c r="E11" s="347" t="s">
        <v>115</v>
      </c>
      <c r="F11" s="345"/>
      <c r="G11" s="348"/>
      <c r="L11" s="86"/>
      <c r="M11" s="85"/>
      <c r="Z11" s="93"/>
    </row>
    <row r="12" spans="2:26" ht="27" customHeight="1" x14ac:dyDescent="0.25">
      <c r="B12" s="331" t="s">
        <v>176</v>
      </c>
      <c r="C12" s="332"/>
      <c r="D12" s="333"/>
      <c r="E12" s="333" t="s">
        <v>177</v>
      </c>
      <c r="F12" s="334"/>
      <c r="G12" s="335"/>
      <c r="L12" s="86"/>
      <c r="M12" s="88"/>
    </row>
    <row r="13" spans="2:26" ht="21" customHeight="1" x14ac:dyDescent="0.25">
      <c r="B13" s="89" t="s">
        <v>110</v>
      </c>
      <c r="C13" s="340" t="s">
        <v>180</v>
      </c>
      <c r="D13" s="341"/>
      <c r="E13" s="90" t="s">
        <v>110</v>
      </c>
      <c r="F13" s="336" t="s">
        <v>241</v>
      </c>
      <c r="G13" s="337"/>
      <c r="L13" s="84"/>
      <c r="M13" s="85"/>
    </row>
    <row r="14" spans="2:26" ht="24.75" customHeight="1" x14ac:dyDescent="0.25">
      <c r="B14" s="89" t="s">
        <v>116</v>
      </c>
      <c r="C14" s="340" t="s">
        <v>240</v>
      </c>
      <c r="D14" s="341"/>
      <c r="E14" s="90" t="s">
        <v>116</v>
      </c>
      <c r="F14" s="338" t="s">
        <v>242</v>
      </c>
      <c r="G14" s="339"/>
      <c r="L14" s="86"/>
      <c r="M14" s="85"/>
    </row>
    <row r="15" spans="2:26" ht="21" customHeight="1" x14ac:dyDescent="0.25">
      <c r="B15" s="89" t="s">
        <v>117</v>
      </c>
      <c r="C15" s="322"/>
      <c r="D15" s="323"/>
      <c r="E15" s="90" t="s">
        <v>118</v>
      </c>
      <c r="F15" s="324"/>
      <c r="G15" s="325"/>
      <c r="L15" s="86"/>
      <c r="M15" s="85"/>
    </row>
    <row r="16" spans="2:26" ht="69.95" customHeight="1" thickBot="1" x14ac:dyDescent="0.3">
      <c r="B16" s="326" t="s">
        <v>115</v>
      </c>
      <c r="C16" s="327"/>
      <c r="D16" s="328"/>
      <c r="E16" s="328" t="s">
        <v>115</v>
      </c>
      <c r="F16" s="329"/>
      <c r="G16" s="330"/>
    </row>
    <row r="17" ht="15.75" thickTop="1" x14ac:dyDescent="0.25"/>
  </sheetData>
  <mergeCells count="22">
    <mergeCell ref="B7:D7"/>
    <mergeCell ref="E7:G7"/>
    <mergeCell ref="B5:G5"/>
    <mergeCell ref="B6:G6"/>
    <mergeCell ref="C8:D8"/>
    <mergeCell ref="F8:G8"/>
    <mergeCell ref="C10:D10"/>
    <mergeCell ref="F10:G10"/>
    <mergeCell ref="B11:D11"/>
    <mergeCell ref="E11:G11"/>
    <mergeCell ref="C9:D9"/>
    <mergeCell ref="F9:G9"/>
    <mergeCell ref="C15:D15"/>
    <mergeCell ref="F15:G15"/>
    <mergeCell ref="B16:D16"/>
    <mergeCell ref="E16:G16"/>
    <mergeCell ref="B12:D12"/>
    <mergeCell ref="E12:G12"/>
    <mergeCell ref="F13:G13"/>
    <mergeCell ref="F14:G14"/>
    <mergeCell ref="C13:D13"/>
    <mergeCell ref="C14:D14"/>
  </mergeCells>
  <conditionalFormatting sqref="Z10:Z11">
    <cfRule type="beginsWith" dxfId="0" priority="1" operator="beginsWith" text="Administrador">
      <formula>LEFT(Z10,13)="Administrador"</formula>
    </cfRule>
  </conditionalFormatting>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C1:O16"/>
  <sheetViews>
    <sheetView showGridLines="0" zoomScaleNormal="100" workbookViewId="0">
      <selection activeCell="F8" sqref="F8:L9"/>
    </sheetView>
  </sheetViews>
  <sheetFormatPr defaultColWidth="11.42578125" defaultRowHeight="15" x14ac:dyDescent="0.25"/>
  <cols>
    <col min="1" max="1" width="3.42578125" style="116" customWidth="1"/>
    <col min="2" max="2" width="2.42578125" style="116" customWidth="1"/>
    <col min="3" max="14" width="11.42578125" style="116"/>
    <col min="15" max="15" width="9.85546875" style="116" customWidth="1"/>
    <col min="16" max="16" width="2.140625" style="116" customWidth="1"/>
    <col min="17" max="16384" width="11.42578125" style="116"/>
  </cols>
  <sheetData>
    <row r="1" spans="3:15" ht="30.75" customHeight="1" x14ac:dyDescent="0.25">
      <c r="C1" s="117"/>
    </row>
    <row r="2" spans="3:15" ht="9" customHeight="1" x14ac:dyDescent="0.25"/>
    <row r="3" spans="3:15" x14ac:dyDescent="0.25">
      <c r="C3" s="372"/>
      <c r="D3" s="372"/>
      <c r="E3" s="372"/>
      <c r="F3" s="358" t="s">
        <v>24</v>
      </c>
      <c r="G3" s="365"/>
      <c r="H3" s="365"/>
      <c r="I3" s="365"/>
      <c r="J3" s="365"/>
      <c r="K3" s="365"/>
      <c r="L3" s="373"/>
      <c r="M3" s="374"/>
      <c r="N3" s="375"/>
      <c r="O3" s="376"/>
    </row>
    <row r="4" spans="3:15" ht="13.5" customHeight="1" x14ac:dyDescent="0.25">
      <c r="C4" s="372"/>
      <c r="D4" s="372"/>
      <c r="E4" s="372"/>
      <c r="F4" s="367"/>
      <c r="G4" s="368"/>
      <c r="H4" s="368"/>
      <c r="I4" s="368"/>
      <c r="J4" s="368"/>
      <c r="K4" s="368"/>
      <c r="L4" s="369"/>
      <c r="M4" s="377"/>
      <c r="N4" s="378"/>
      <c r="O4" s="379"/>
    </row>
    <row r="5" spans="3:15" x14ac:dyDescent="0.25">
      <c r="C5" s="372"/>
      <c r="D5" s="372"/>
      <c r="E5" s="372"/>
      <c r="F5" s="383"/>
      <c r="G5" s="384"/>
      <c r="H5" s="384"/>
      <c r="I5" s="384"/>
      <c r="J5" s="384"/>
      <c r="K5" s="384"/>
      <c r="L5" s="384"/>
      <c r="M5" s="377"/>
      <c r="N5" s="378"/>
      <c r="O5" s="379"/>
    </row>
    <row r="6" spans="3:15" x14ac:dyDescent="0.25">
      <c r="C6" s="372"/>
      <c r="D6" s="372"/>
      <c r="E6" s="372"/>
      <c r="F6" s="383"/>
      <c r="G6" s="384"/>
      <c r="H6" s="384"/>
      <c r="I6" s="384"/>
      <c r="J6" s="384"/>
      <c r="K6" s="384"/>
      <c r="L6" s="384"/>
      <c r="M6" s="377"/>
      <c r="N6" s="378"/>
      <c r="O6" s="379"/>
    </row>
    <row r="7" spans="3:15" ht="14.25" customHeight="1" x14ac:dyDescent="0.25">
      <c r="C7" s="372"/>
      <c r="D7" s="372"/>
      <c r="E7" s="372"/>
      <c r="F7" s="385"/>
      <c r="G7" s="386"/>
      <c r="H7" s="386"/>
      <c r="I7" s="386"/>
      <c r="J7" s="386"/>
      <c r="K7" s="386"/>
      <c r="L7" s="386"/>
      <c r="M7" s="377"/>
      <c r="N7" s="378"/>
      <c r="O7" s="379"/>
    </row>
    <row r="8" spans="3:15" x14ac:dyDescent="0.25">
      <c r="C8" s="372"/>
      <c r="D8" s="372"/>
      <c r="E8" s="372"/>
      <c r="F8" s="387" t="s">
        <v>178</v>
      </c>
      <c r="G8" s="387"/>
      <c r="H8" s="387"/>
      <c r="I8" s="387"/>
      <c r="J8" s="387"/>
      <c r="K8" s="387"/>
      <c r="L8" s="387"/>
      <c r="M8" s="377"/>
      <c r="N8" s="378"/>
      <c r="O8" s="379"/>
    </row>
    <row r="9" spans="3:15" x14ac:dyDescent="0.25">
      <c r="C9" s="372"/>
      <c r="D9" s="372"/>
      <c r="E9" s="372"/>
      <c r="F9" s="388"/>
      <c r="G9" s="388"/>
      <c r="H9" s="388"/>
      <c r="I9" s="388"/>
      <c r="J9" s="388"/>
      <c r="K9" s="388"/>
      <c r="L9" s="388"/>
      <c r="M9" s="380"/>
      <c r="N9" s="381"/>
      <c r="O9" s="382"/>
    </row>
    <row r="10" spans="3:15" x14ac:dyDescent="0.25">
      <c r="C10" s="358" t="s">
        <v>173</v>
      </c>
      <c r="D10" s="359"/>
      <c r="E10" s="360"/>
      <c r="F10" s="364" t="s">
        <v>179</v>
      </c>
      <c r="G10" s="365"/>
      <c r="H10" s="365"/>
      <c r="I10" s="365"/>
      <c r="J10" s="365"/>
      <c r="K10" s="365"/>
      <c r="L10" s="365"/>
      <c r="M10" s="367" t="s">
        <v>159</v>
      </c>
      <c r="N10" s="368"/>
      <c r="O10" s="369"/>
    </row>
    <row r="11" spans="3:15" ht="30.75" customHeight="1" x14ac:dyDescent="0.25">
      <c r="C11" s="361"/>
      <c r="D11" s="362"/>
      <c r="E11" s="363"/>
      <c r="F11" s="366"/>
      <c r="G11" s="366"/>
      <c r="H11" s="366"/>
      <c r="I11" s="366"/>
      <c r="J11" s="366"/>
      <c r="K11" s="366"/>
      <c r="L11" s="366"/>
      <c r="M11" s="370"/>
      <c r="N11" s="366"/>
      <c r="O11" s="371"/>
    </row>
    <row r="12" spans="3:15" ht="12" customHeight="1" x14ac:dyDescent="0.25"/>
    <row r="16" spans="3:15" x14ac:dyDescent="0.25">
      <c r="N16" s="116" t="s">
        <v>139</v>
      </c>
    </row>
  </sheetData>
  <mergeCells count="8">
    <mergeCell ref="C10:E11"/>
    <mergeCell ref="F10:L11"/>
    <mergeCell ref="M10:O11"/>
    <mergeCell ref="C3:E9"/>
    <mergeCell ref="F3:L4"/>
    <mergeCell ref="M3:O9"/>
    <mergeCell ref="F5:L7"/>
    <mergeCell ref="F8:L9"/>
  </mergeCell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Hoja10"/>
  <dimension ref="A1:AF1002"/>
  <sheetViews>
    <sheetView showGridLines="0" topLeftCell="AG1" workbookViewId="0">
      <selection activeCell="AK9" sqref="AK9"/>
    </sheetView>
  </sheetViews>
  <sheetFormatPr defaultColWidth="11.42578125" defaultRowHeight="12.75" x14ac:dyDescent="0.2"/>
  <cols>
    <col min="1" max="1" width="2.7109375" hidden="1" customWidth="1"/>
    <col min="2" max="6" width="11.42578125" hidden="1" customWidth="1"/>
    <col min="7" max="7" width="14.42578125" hidden="1" customWidth="1"/>
    <col min="8" max="23" width="11.42578125" hidden="1" customWidth="1"/>
    <col min="24" max="24" width="9.28515625" hidden="1" customWidth="1"/>
    <col min="25" max="25" width="17.7109375" hidden="1" customWidth="1"/>
    <col min="26" max="26" width="19.85546875" hidden="1" customWidth="1"/>
    <col min="27" max="27" width="41.42578125" hidden="1" customWidth="1"/>
    <col min="28" max="28" width="24" hidden="1" customWidth="1"/>
    <col min="29" max="29" width="26" hidden="1" customWidth="1"/>
    <col min="30" max="30" width="26.42578125" hidden="1" customWidth="1"/>
    <col min="31" max="31" width="29.42578125" hidden="1" customWidth="1"/>
    <col min="32" max="32" width="23.42578125" hidden="1" customWidth="1"/>
  </cols>
  <sheetData>
    <row r="1" spans="2:32" ht="13.5" thickBot="1" x14ac:dyDescent="0.25"/>
    <row r="2" spans="2:32" ht="13.5" thickBot="1" x14ac:dyDescent="0.25">
      <c r="B2" s="389" t="s">
        <v>62</v>
      </c>
      <c r="C2" s="390"/>
      <c r="D2" s="390"/>
      <c r="E2" s="390"/>
      <c r="F2" s="390"/>
      <c r="G2" s="390"/>
      <c r="H2" s="390"/>
      <c r="I2" s="390"/>
      <c r="J2" s="390"/>
      <c r="K2" s="390"/>
      <c r="L2" s="390"/>
      <c r="M2" s="390"/>
      <c r="N2" s="390"/>
      <c r="O2" s="390"/>
      <c r="P2" s="390"/>
      <c r="Q2" s="390"/>
      <c r="R2" s="390"/>
      <c r="S2" s="390"/>
      <c r="T2" s="390"/>
      <c r="U2" s="390"/>
      <c r="V2" s="390"/>
      <c r="W2" s="390"/>
      <c r="X2" s="390"/>
      <c r="Y2" s="390"/>
      <c r="Z2" s="390"/>
      <c r="AA2" s="390"/>
      <c r="AB2" s="390"/>
      <c r="AC2" s="391"/>
      <c r="AD2" s="48" t="s">
        <v>63</v>
      </c>
      <c r="AE2" s="48" t="s">
        <v>64</v>
      </c>
      <c r="AF2" s="48" t="s">
        <v>65</v>
      </c>
    </row>
    <row r="3" spans="2:32" ht="95.25" customHeight="1" x14ac:dyDescent="0.2">
      <c r="B3" s="42" t="s">
        <v>36</v>
      </c>
      <c r="C3" s="42" t="s">
        <v>37</v>
      </c>
      <c r="D3" s="43" t="s">
        <v>38</v>
      </c>
      <c r="E3" s="44" t="s">
        <v>39</v>
      </c>
      <c r="F3" s="42" t="s">
        <v>1</v>
      </c>
      <c r="G3" s="45" t="s">
        <v>40</v>
      </c>
      <c r="H3" s="42" t="s">
        <v>3</v>
      </c>
      <c r="I3" s="42" t="s">
        <v>4</v>
      </c>
      <c r="J3" s="42" t="s">
        <v>22</v>
      </c>
      <c r="K3" s="42" t="s">
        <v>23</v>
      </c>
      <c r="L3" s="42" t="s">
        <v>5</v>
      </c>
      <c r="M3" s="42" t="s">
        <v>18</v>
      </c>
      <c r="N3" s="46" t="s">
        <v>19</v>
      </c>
      <c r="O3" s="42" t="s">
        <v>7</v>
      </c>
      <c r="P3" s="42" t="s">
        <v>15</v>
      </c>
      <c r="Q3" s="42" t="s">
        <v>8</v>
      </c>
      <c r="R3" s="46" t="s">
        <v>9</v>
      </c>
      <c r="S3" s="46" t="s">
        <v>10</v>
      </c>
      <c r="T3" s="46" t="s">
        <v>11</v>
      </c>
      <c r="U3" s="46" t="s">
        <v>12</v>
      </c>
      <c r="V3" s="46" t="s">
        <v>13</v>
      </c>
      <c r="W3" s="46" t="s">
        <v>16</v>
      </c>
      <c r="X3" s="42" t="s">
        <v>14</v>
      </c>
      <c r="Y3" s="42" t="s">
        <v>21</v>
      </c>
      <c r="Z3" s="42" t="s">
        <v>20</v>
      </c>
      <c r="AA3" s="47" t="s">
        <v>55</v>
      </c>
      <c r="AB3" s="47" t="s">
        <v>56</v>
      </c>
      <c r="AC3" s="47" t="s">
        <v>57</v>
      </c>
    </row>
    <row r="4" spans="2:32" s="8" customFormat="1" ht="15" customHeight="1" x14ac:dyDescent="0.2">
      <c r="B4" s="4"/>
      <c r="C4" s="4"/>
      <c r="D4" s="5"/>
      <c r="E4" s="5"/>
      <c r="F4" s="4"/>
      <c r="G4" s="6"/>
      <c r="H4" s="4"/>
      <c r="I4" s="4"/>
      <c r="J4" s="4"/>
      <c r="K4" s="4"/>
      <c r="L4" s="4"/>
      <c r="M4" s="4"/>
      <c r="N4" s="7"/>
      <c r="O4" s="4"/>
      <c r="P4" s="4"/>
      <c r="Q4" s="4"/>
      <c r="R4" s="7"/>
      <c r="S4" s="7"/>
      <c r="T4" s="7"/>
      <c r="U4" s="7"/>
      <c r="V4" s="7"/>
      <c r="W4" s="7"/>
      <c r="X4" s="4"/>
      <c r="Y4" s="4"/>
      <c r="Z4" s="4"/>
      <c r="AA4" s="4"/>
      <c r="AB4" s="4"/>
      <c r="AC4" s="4"/>
    </row>
    <row r="5" spans="2:32" s="3" customFormat="1" ht="15" customHeight="1" x14ac:dyDescent="0.2">
      <c r="B5" s="10" t="e">
        <f>IF(#REF!="Informix XPS",4096,2048)</f>
        <v>#REF!</v>
      </c>
      <c r="C5" s="10" t="e">
        <f>IF(#REF!="Informix XPS",4036,2020)</f>
        <v>#REF!</v>
      </c>
      <c r="D5" s="1" t="e">
        <f>IF(#REF!=0,0,#REF!+4)</f>
        <v>#REF!</v>
      </c>
      <c r="E5" s="1" t="e">
        <f>IF(D5&lt;=C5,ROUNDDOWN(C5/D5,0),ROUNDUP(D5/C5,0))</f>
        <v>#REF!</v>
      </c>
      <c r="F5" s="1" t="e">
        <f>IF(D5&lt;=C5,ROUNDUP((#REF!+#REF!)/E5,0),#REF!*E5)</f>
        <v>#REF!</v>
      </c>
      <c r="G5" s="1" t="e">
        <f>(F5*B5)/1024</f>
        <v>#REF!</v>
      </c>
      <c r="H5" s="1" t="e">
        <f>IF(#REF!&gt;C5,#REF!,0)</f>
        <v>#REF!</v>
      </c>
      <c r="I5" s="1" t="e">
        <f>+IF(#REF!&gt;C5,#REF!-(C5+8),0)</f>
        <v>#REF!</v>
      </c>
      <c r="J5" s="1" t="e">
        <f>+IF(I5&lt;C5,0,#REF!*TRUNC(I5/(C5-8)))</f>
        <v>#REF!</v>
      </c>
      <c r="K5" s="1" t="e">
        <f>IF(H5&gt;0,+#REF!/(C5-8)-TRUNC(#REF!/(C5-8))+4,0)</f>
        <v>#REF!</v>
      </c>
      <c r="L5" s="1" t="e">
        <f>+K5/C5</f>
        <v>#REF!</v>
      </c>
      <c r="M5" s="1" t="e">
        <f>+IF(H5&gt;0,IF(L5&lt;0.1,(#REF!/(TRUNC((C5/10)/I5)+1)),IF(AND(L5&gt;0.1,L5&lt;0.33),(#REF!/(TRUNC((C5/3)/I5)+1)),#REF!)),0)</f>
        <v>#REF!</v>
      </c>
      <c r="N5" s="1" t="e">
        <f>+F5+H5+J5+M5</f>
        <v>#REF!</v>
      </c>
      <c r="O5" s="1" t="e">
        <f>+IF(#REF! &lt; (#REF!+#REF!)*0.02,1,#REF!/(#REF!+#REF!))</f>
        <v>#REF!</v>
      </c>
      <c r="P5" s="1" t="e">
        <f>+IF(#REF!&gt;0,#REF!+5,0)</f>
        <v>#REF!</v>
      </c>
      <c r="Q5" s="1" t="e">
        <f>+IF(P5 &gt; 0,TRUNC((B5-28)/P5),0)</f>
        <v>#REF!</v>
      </c>
      <c r="R5" s="1" t="e">
        <f>+IF(Q5 &gt; 0,TRUNC((#REF!+#REF!)/Q5),0)</f>
        <v>#REF!</v>
      </c>
      <c r="S5" s="1" t="e">
        <f>+(R5/(TRUNC((B5-28)/(#REF!+5))+4))</f>
        <v>#REF!</v>
      </c>
      <c r="T5" s="1" t="e">
        <f>+TRUNC(S5/(TRUNC((B5-28)/(#REF!+5))+4))</f>
        <v>#REF!</v>
      </c>
      <c r="U5" s="1" t="e">
        <f>+ROUNDUP((T5/(TRUNC((B5-56)/(#REF!+5))+4)),0)</f>
        <v>#REF!</v>
      </c>
      <c r="V5" s="1" t="e">
        <f>+SUM(R5:U5)</f>
        <v>#REF!</v>
      </c>
      <c r="W5" s="1" t="e">
        <f>100*V5/90</f>
        <v>#REF!</v>
      </c>
      <c r="X5" s="1" t="e">
        <f>ROUNDUP((W5*B5)/1024,0)</f>
        <v>#REF!</v>
      </c>
      <c r="Y5" s="1" t="e">
        <f>+W5+N5</f>
        <v>#REF!</v>
      </c>
      <c r="Z5" s="1" t="e">
        <f>+Y5*B5/1024</f>
        <v>#REF!</v>
      </c>
      <c r="AA5" s="2" t="e">
        <f>IF(Z5*#REF!/(#REF!+#REF!)&lt;16,16,Z5*#REF!/(#REF!+#REF!))</f>
        <v>#REF!</v>
      </c>
      <c r="AB5" s="9" t="e">
        <f>IF(+Z5*#REF!/(#REF!+#REF!)&lt;16,16,+Z5*#REF!/(#REF!+#REF!))</f>
        <v>#REF!</v>
      </c>
      <c r="AC5" s="2" t="e">
        <f>IF(+AB5/12&lt;16,16,+AB5/12)</f>
        <v>#REF!</v>
      </c>
    </row>
    <row r="6" spans="2:32" x14ac:dyDescent="0.2">
      <c r="B6" s="10" t="e">
        <f>IF(#REF!="Informix XPS",4096,2048)</f>
        <v>#REF!</v>
      </c>
      <c r="C6" s="10" t="e">
        <f>IF(#REF!="Informix XPS",4036,2020)</f>
        <v>#REF!</v>
      </c>
      <c r="D6" s="1" t="e">
        <f>IF(#REF!=0,0,#REF!+4)</f>
        <v>#REF!</v>
      </c>
      <c r="E6" s="1" t="e">
        <f t="shared" ref="E6:E69" si="0">IF(D6&lt;=C6,ROUNDDOWN(C6/D6,0),ROUNDUP(D6/C6,0))</f>
        <v>#REF!</v>
      </c>
      <c r="F6" s="1" t="e">
        <f>IF(D6&lt;=C6,ROUNDUP((#REF!+#REF!)/E6,0),#REF!*E6)</f>
        <v>#REF!</v>
      </c>
      <c r="G6" s="1" t="e">
        <f t="shared" ref="G6:G69" si="1">(F6*B6)/1024</f>
        <v>#REF!</v>
      </c>
      <c r="H6" s="1" t="e">
        <f>IF(#REF!&gt;C6,#REF!,0)</f>
        <v>#REF!</v>
      </c>
      <c r="I6" s="1" t="e">
        <f>+IF(#REF!&gt;C6,#REF!-(C6+8),0)</f>
        <v>#REF!</v>
      </c>
      <c r="J6" s="1" t="e">
        <f>+IF(I6&lt;C6,0,#REF!*TRUNC(I6/(C6-8)))</f>
        <v>#REF!</v>
      </c>
      <c r="K6" s="1" t="e">
        <f>IF(H6&gt;0,+#REF!/(C6-8)-TRUNC(#REF!/(C6-8))+4,0)</f>
        <v>#REF!</v>
      </c>
      <c r="L6" s="1" t="e">
        <f t="shared" ref="L6:L69" si="2">+K6/C6</f>
        <v>#REF!</v>
      </c>
      <c r="M6" s="1" t="e">
        <f>+IF(H6&gt;0,IF(L6&lt;0.1,(#REF!/(TRUNC((C6/10)/I6)+1)),IF(AND(L6&gt;0.1,L6&lt;0.33),(#REF!/(TRUNC((C6/3)/I6)+1)),#REF!)),0)</f>
        <v>#REF!</v>
      </c>
      <c r="N6" s="1" t="e">
        <f t="shared" ref="N6:N69" si="3">+F6+H6+J6+M6</f>
        <v>#REF!</v>
      </c>
      <c r="O6" s="1" t="e">
        <f>+IF(#REF! &lt; (#REF!+#REF!)*0.02,1,#REF!/(#REF!+#REF!))</f>
        <v>#REF!</v>
      </c>
      <c r="P6" s="1" t="e">
        <f>+IF(#REF!&gt;0,#REF!+5,0)</f>
        <v>#REF!</v>
      </c>
      <c r="Q6" s="1" t="e">
        <f t="shared" ref="Q6:Q69" si="4">+IF(P6 &gt; 0,TRUNC((B6-28)/P6),0)</f>
        <v>#REF!</v>
      </c>
      <c r="R6" s="1" t="e">
        <f>+IF(Q6 &gt; 0,TRUNC((#REF!+#REF!)/Q6),0)</f>
        <v>#REF!</v>
      </c>
      <c r="S6" s="1" t="e">
        <f>+(R6/(TRUNC((B6-28)/(#REF!+5))+4))</f>
        <v>#REF!</v>
      </c>
      <c r="T6" s="1" t="e">
        <f>+TRUNC(S6/(TRUNC((B6-28)/(#REF!+5))+4))</f>
        <v>#REF!</v>
      </c>
      <c r="U6" s="1" t="e">
        <f>+ROUNDUP((T6/(TRUNC((B6-56)/(#REF!+5))+4)),0)</f>
        <v>#REF!</v>
      </c>
      <c r="V6" s="1" t="e">
        <f t="shared" ref="V6:V69" si="5">+SUM(R6:U6)</f>
        <v>#REF!</v>
      </c>
      <c r="W6" s="1" t="e">
        <f t="shared" ref="W6:W69" si="6">100*V6/90</f>
        <v>#REF!</v>
      </c>
      <c r="X6" s="1" t="e">
        <f t="shared" ref="X6:X69" si="7">ROUNDUP((W6*B6)/1024,0)</f>
        <v>#REF!</v>
      </c>
      <c r="Y6" s="1" t="e">
        <f t="shared" ref="Y6:Y69" si="8">+W6+N6</f>
        <v>#REF!</v>
      </c>
      <c r="Z6" s="1" t="e">
        <f t="shared" ref="Z6:Z69" si="9">+Y6*B6/1024</f>
        <v>#REF!</v>
      </c>
      <c r="AA6" s="2" t="e">
        <f>IF(Z6*#REF!/(#REF!+#REF!)&lt;16,16,Z6*#REF!/(#REF!+#REF!))</f>
        <v>#REF!</v>
      </c>
      <c r="AB6" s="9" t="e">
        <f>IF(+Z6*#REF!/(#REF!+#REF!)&lt;16,16,+Z6*#REF!/(#REF!+#REF!))</f>
        <v>#REF!</v>
      </c>
      <c r="AC6" s="2" t="e">
        <f t="shared" ref="AC6:AC69" si="10">IF(+AB6/12&lt;16,16,+AB6/12)</f>
        <v>#REF!</v>
      </c>
    </row>
    <row r="7" spans="2:32" x14ac:dyDescent="0.2">
      <c r="B7" s="10" t="e">
        <f>IF(#REF!="Informix XPS",4096,2048)</f>
        <v>#REF!</v>
      </c>
      <c r="C7" s="10" t="e">
        <f>IF(#REF!="Informix XPS",4036,2020)</f>
        <v>#REF!</v>
      </c>
      <c r="D7" s="1" t="e">
        <f>IF(#REF!=0,0,#REF!+4)</f>
        <v>#REF!</v>
      </c>
      <c r="E7" s="1" t="e">
        <f t="shared" si="0"/>
        <v>#REF!</v>
      </c>
      <c r="F7" s="1" t="e">
        <f>IF(D7&lt;=C7,ROUNDUP((#REF!+#REF!)/E7,0),#REF!*E7)</f>
        <v>#REF!</v>
      </c>
      <c r="G7" s="1" t="e">
        <f t="shared" si="1"/>
        <v>#REF!</v>
      </c>
      <c r="H7" s="1" t="e">
        <f>IF(#REF!&gt;C7,#REF!,0)</f>
        <v>#REF!</v>
      </c>
      <c r="I7" s="1" t="e">
        <f>+IF(#REF!&gt;C7,#REF!-(C7+8),0)</f>
        <v>#REF!</v>
      </c>
      <c r="J7" s="1" t="e">
        <f>+IF(I7&lt;C7,0,#REF!*TRUNC(I7/(C7-8)))</f>
        <v>#REF!</v>
      </c>
      <c r="K7" s="1" t="e">
        <f>IF(H7&gt;0,+#REF!/(C7-8)-TRUNC(#REF!/(C7-8))+4,0)</f>
        <v>#REF!</v>
      </c>
      <c r="L7" s="1" t="e">
        <f t="shared" si="2"/>
        <v>#REF!</v>
      </c>
      <c r="M7" s="1" t="e">
        <f>+IF(H7&gt;0,IF(L7&lt;0.1,(#REF!/(TRUNC((C7/10)/I7)+1)),IF(AND(L7&gt;0.1,L7&lt;0.33),(#REF!/(TRUNC((C7/3)/I7)+1)),#REF!)),0)</f>
        <v>#REF!</v>
      </c>
      <c r="N7" s="1" t="e">
        <f t="shared" si="3"/>
        <v>#REF!</v>
      </c>
      <c r="O7" s="1" t="e">
        <f>+IF(#REF! &lt; (#REF!+#REF!)*0.02,1,#REF!/(#REF!+#REF!))</f>
        <v>#REF!</v>
      </c>
      <c r="P7" s="1" t="e">
        <f>+IF(#REF!&gt;0,#REF!+5,0)</f>
        <v>#REF!</v>
      </c>
      <c r="Q7" s="1" t="e">
        <f t="shared" si="4"/>
        <v>#REF!</v>
      </c>
      <c r="R7" s="1" t="e">
        <f>+IF(Q7 &gt; 0,TRUNC((#REF!+#REF!)/Q7),0)</f>
        <v>#REF!</v>
      </c>
      <c r="S7" s="1" t="e">
        <f>+(R7/(TRUNC((B7-28)/(#REF!+5))+4))</f>
        <v>#REF!</v>
      </c>
      <c r="T7" s="1" t="e">
        <f>+TRUNC(S7/(TRUNC((B7-28)/(#REF!+5))+4))</f>
        <v>#REF!</v>
      </c>
      <c r="U7" s="1" t="e">
        <f>+ROUNDUP((T7/(TRUNC((B7-56)/(#REF!+5))+4)),0)</f>
        <v>#REF!</v>
      </c>
      <c r="V7" s="1" t="e">
        <f t="shared" si="5"/>
        <v>#REF!</v>
      </c>
      <c r="W7" s="1" t="e">
        <f t="shared" si="6"/>
        <v>#REF!</v>
      </c>
      <c r="X7" s="1" t="e">
        <f t="shared" si="7"/>
        <v>#REF!</v>
      </c>
      <c r="Y7" s="1" t="e">
        <f t="shared" si="8"/>
        <v>#REF!</v>
      </c>
      <c r="Z7" s="1" t="e">
        <f t="shared" si="9"/>
        <v>#REF!</v>
      </c>
      <c r="AA7" s="2" t="e">
        <f>IF(Z7*#REF!/(#REF!+#REF!)&lt;16,16,Z7*#REF!/(#REF!+#REF!))</f>
        <v>#REF!</v>
      </c>
      <c r="AB7" s="9" t="e">
        <f>IF(+Z7*#REF!/(#REF!+#REF!)&lt;16,16,+Z7*#REF!/(#REF!+#REF!))</f>
        <v>#REF!</v>
      </c>
      <c r="AC7" s="2" t="e">
        <f t="shared" si="10"/>
        <v>#REF!</v>
      </c>
    </row>
    <row r="8" spans="2:32" x14ac:dyDescent="0.2">
      <c r="B8" s="10" t="e">
        <f>IF(#REF!="Informix XPS",4096,2048)</f>
        <v>#REF!</v>
      </c>
      <c r="C8" s="10" t="e">
        <f>IF(#REF!="Informix XPS",4036,2020)</f>
        <v>#REF!</v>
      </c>
      <c r="D8" s="1" t="e">
        <f>IF(#REF!=0,0,#REF!+4)</f>
        <v>#REF!</v>
      </c>
      <c r="E8" s="1" t="e">
        <f t="shared" si="0"/>
        <v>#REF!</v>
      </c>
      <c r="F8" s="1" t="e">
        <f>IF(D8&lt;=C8,ROUNDUP((#REF!+#REF!)/E8,0),#REF!*E8)</f>
        <v>#REF!</v>
      </c>
      <c r="G8" s="1" t="e">
        <f t="shared" si="1"/>
        <v>#REF!</v>
      </c>
      <c r="H8" s="1" t="e">
        <f>IF(#REF!&gt;C8,#REF!,0)</f>
        <v>#REF!</v>
      </c>
      <c r="I8" s="1" t="e">
        <f>+IF(#REF!&gt;C8,#REF!-(C8+8),0)</f>
        <v>#REF!</v>
      </c>
      <c r="J8" s="1" t="e">
        <f>+IF(I8&lt;C8,0,#REF!*TRUNC(I8/(C8-8)))</f>
        <v>#REF!</v>
      </c>
      <c r="K8" s="1" t="e">
        <f>IF(H8&gt;0,+#REF!/(C8-8)-TRUNC(#REF!/(C8-8))+4,0)</f>
        <v>#REF!</v>
      </c>
      <c r="L8" s="1" t="e">
        <f t="shared" si="2"/>
        <v>#REF!</v>
      </c>
      <c r="M8" s="1" t="e">
        <f>+IF(H8&gt;0,IF(L8&lt;0.1,(#REF!/(TRUNC((C8/10)/I8)+1)),IF(AND(L8&gt;0.1,L8&lt;0.33),(#REF!/(TRUNC((C8/3)/I8)+1)),#REF!)),0)</f>
        <v>#REF!</v>
      </c>
      <c r="N8" s="1" t="e">
        <f t="shared" si="3"/>
        <v>#REF!</v>
      </c>
      <c r="O8" s="1" t="e">
        <f>+IF(#REF! &lt; (#REF!+#REF!)*0.02,1,#REF!/(#REF!+#REF!))</f>
        <v>#REF!</v>
      </c>
      <c r="P8" s="1" t="e">
        <f>+IF(#REF!&gt;0,#REF!+5,0)</f>
        <v>#REF!</v>
      </c>
      <c r="Q8" s="1" t="e">
        <f t="shared" si="4"/>
        <v>#REF!</v>
      </c>
      <c r="R8" s="1" t="e">
        <f>+IF(Q8 &gt; 0,TRUNC((#REF!+#REF!)/Q8),0)</f>
        <v>#REF!</v>
      </c>
      <c r="S8" s="1" t="e">
        <f>+(R8/(TRUNC((B8-28)/(#REF!+5))+4))</f>
        <v>#REF!</v>
      </c>
      <c r="T8" s="1" t="e">
        <f>+TRUNC(S8/(TRUNC((B8-28)/(#REF!+5))+4))</f>
        <v>#REF!</v>
      </c>
      <c r="U8" s="1" t="e">
        <f>+ROUNDUP((T8/(TRUNC((B8-56)/(#REF!+5))+4)),0)</f>
        <v>#REF!</v>
      </c>
      <c r="V8" s="1" t="e">
        <f t="shared" si="5"/>
        <v>#REF!</v>
      </c>
      <c r="W8" s="1" t="e">
        <f t="shared" si="6"/>
        <v>#REF!</v>
      </c>
      <c r="X8" s="1" t="e">
        <f t="shared" si="7"/>
        <v>#REF!</v>
      </c>
      <c r="Y8" s="1" t="e">
        <f t="shared" si="8"/>
        <v>#REF!</v>
      </c>
      <c r="Z8" s="1" t="e">
        <f t="shared" si="9"/>
        <v>#REF!</v>
      </c>
      <c r="AA8" s="2" t="e">
        <f>IF(Z8*#REF!/(#REF!+#REF!)&lt;16,16,Z8*#REF!/(#REF!+#REF!))</f>
        <v>#REF!</v>
      </c>
      <c r="AB8" s="9" t="e">
        <f>IF(+Z8*#REF!/(#REF!+#REF!)&lt;16,16,+Z8*#REF!/(#REF!+#REF!))</f>
        <v>#REF!</v>
      </c>
      <c r="AC8" s="2" t="e">
        <f t="shared" si="10"/>
        <v>#REF!</v>
      </c>
    </row>
    <row r="9" spans="2:32" x14ac:dyDescent="0.2">
      <c r="B9" s="10" t="e">
        <f>IF(#REF!="Informix XPS",4096,2048)</f>
        <v>#REF!</v>
      </c>
      <c r="C9" s="10" t="e">
        <f>IF(#REF!="Informix XPS",4036,2020)</f>
        <v>#REF!</v>
      </c>
      <c r="D9" s="1" t="e">
        <f>IF(#REF!=0,0,#REF!+4)</f>
        <v>#REF!</v>
      </c>
      <c r="E9" s="1" t="e">
        <f t="shared" si="0"/>
        <v>#REF!</v>
      </c>
      <c r="F9" s="1" t="e">
        <f>IF(D9&lt;=C9,ROUNDUP((#REF!+#REF!)/E9,0),#REF!*E9)</f>
        <v>#REF!</v>
      </c>
      <c r="G9" s="1" t="e">
        <f t="shared" si="1"/>
        <v>#REF!</v>
      </c>
      <c r="H9" s="1" t="e">
        <f>IF(#REF!&gt;C9,#REF!,0)</f>
        <v>#REF!</v>
      </c>
      <c r="I9" s="1" t="e">
        <f>+IF(#REF!&gt;C9,#REF!-(C9+8),0)</f>
        <v>#REF!</v>
      </c>
      <c r="J9" s="1" t="e">
        <f>+IF(I9&lt;C9,0,#REF!*TRUNC(I9/(C9-8)))</f>
        <v>#REF!</v>
      </c>
      <c r="K9" s="1" t="e">
        <f>IF(H9&gt;0,+#REF!/(C9-8)-TRUNC(#REF!/(C9-8))+4,0)</f>
        <v>#REF!</v>
      </c>
      <c r="L9" s="1" t="e">
        <f t="shared" si="2"/>
        <v>#REF!</v>
      </c>
      <c r="M9" s="1" t="e">
        <f>+IF(H9&gt;0,IF(L9&lt;0.1,(#REF!/(TRUNC((C9/10)/I9)+1)),IF(AND(L9&gt;0.1,L9&lt;0.33),(#REF!/(TRUNC((C9/3)/I9)+1)),#REF!)),0)</f>
        <v>#REF!</v>
      </c>
      <c r="N9" s="1" t="e">
        <f t="shared" si="3"/>
        <v>#REF!</v>
      </c>
      <c r="O9" s="1" t="e">
        <f>+IF(#REF! &lt; (#REF!+#REF!)*0.02,1,#REF!/(#REF!+#REF!))</f>
        <v>#REF!</v>
      </c>
      <c r="P9" s="1" t="e">
        <f>+IF(#REF!&gt;0,#REF!+5,0)</f>
        <v>#REF!</v>
      </c>
      <c r="Q9" s="1" t="e">
        <f t="shared" si="4"/>
        <v>#REF!</v>
      </c>
      <c r="R9" s="1" t="e">
        <f>+IF(Q9 &gt; 0,TRUNC((#REF!+#REF!)/Q9),0)</f>
        <v>#REF!</v>
      </c>
      <c r="S9" s="1" t="e">
        <f>+(R9/(TRUNC((B9-28)/(#REF!+5))+4))</f>
        <v>#REF!</v>
      </c>
      <c r="T9" s="1" t="e">
        <f>+TRUNC(S9/(TRUNC((B9-28)/(#REF!+5))+4))</f>
        <v>#REF!</v>
      </c>
      <c r="U9" s="1" t="e">
        <f>+ROUNDUP((T9/(TRUNC((B9-56)/(#REF!+5))+4)),0)</f>
        <v>#REF!</v>
      </c>
      <c r="V9" s="1" t="e">
        <f t="shared" si="5"/>
        <v>#REF!</v>
      </c>
      <c r="W9" s="1" t="e">
        <f t="shared" si="6"/>
        <v>#REF!</v>
      </c>
      <c r="X9" s="1" t="e">
        <f t="shared" si="7"/>
        <v>#REF!</v>
      </c>
      <c r="Y9" s="1" t="e">
        <f t="shared" si="8"/>
        <v>#REF!</v>
      </c>
      <c r="Z9" s="1" t="e">
        <f t="shared" si="9"/>
        <v>#REF!</v>
      </c>
      <c r="AA9" s="2" t="e">
        <f>IF(Z9*#REF!/(#REF!+#REF!)&lt;16,16,Z9*#REF!/(#REF!+#REF!))</f>
        <v>#REF!</v>
      </c>
      <c r="AB9" s="9" t="e">
        <f>IF(+Z9*#REF!/(#REF!+#REF!)&lt;16,16,+Z9*#REF!/(#REF!+#REF!))</f>
        <v>#REF!</v>
      </c>
      <c r="AC9" s="2" t="e">
        <f t="shared" si="10"/>
        <v>#REF!</v>
      </c>
    </row>
    <row r="10" spans="2:32" x14ac:dyDescent="0.2">
      <c r="B10" s="10" t="e">
        <f>IF(#REF!="Informix XPS",4096,2048)</f>
        <v>#REF!</v>
      </c>
      <c r="C10" s="10" t="e">
        <f>IF(#REF!="Informix XPS",4036,2020)</f>
        <v>#REF!</v>
      </c>
      <c r="D10" s="1" t="e">
        <f>IF(#REF!=0,0,#REF!+4)</f>
        <v>#REF!</v>
      </c>
      <c r="E10" s="1" t="e">
        <f t="shared" si="0"/>
        <v>#REF!</v>
      </c>
      <c r="F10" s="1" t="e">
        <f>IF(D10&lt;=C10,ROUNDUP((#REF!+#REF!)/E10,0),#REF!*E10)</f>
        <v>#REF!</v>
      </c>
      <c r="G10" s="1" t="e">
        <f t="shared" si="1"/>
        <v>#REF!</v>
      </c>
      <c r="H10" s="1" t="e">
        <f>IF(#REF!&gt;C10,#REF!,0)</f>
        <v>#REF!</v>
      </c>
      <c r="I10" s="1" t="e">
        <f>+IF(#REF!&gt;C10,#REF!-(C10+8),0)</f>
        <v>#REF!</v>
      </c>
      <c r="J10" s="1" t="e">
        <f>+IF(I10&lt;C10,0,#REF!*TRUNC(I10/(C10-8)))</f>
        <v>#REF!</v>
      </c>
      <c r="K10" s="1" t="e">
        <f>IF(H10&gt;0,+#REF!/(C10-8)-TRUNC(#REF!/(C10-8))+4,0)</f>
        <v>#REF!</v>
      </c>
      <c r="L10" s="1" t="e">
        <f t="shared" si="2"/>
        <v>#REF!</v>
      </c>
      <c r="M10" s="1" t="e">
        <f>+IF(H10&gt;0,IF(L10&lt;0.1,(#REF!/(TRUNC((C10/10)/I10)+1)),IF(AND(L10&gt;0.1,L10&lt;0.33),(#REF!/(TRUNC((C10/3)/I10)+1)),#REF!)),0)</f>
        <v>#REF!</v>
      </c>
      <c r="N10" s="1" t="e">
        <f t="shared" si="3"/>
        <v>#REF!</v>
      </c>
      <c r="O10" s="1" t="e">
        <f>+IF(#REF! &lt; (#REF!+#REF!)*0.02,1,#REF!/(#REF!+#REF!))</f>
        <v>#REF!</v>
      </c>
      <c r="P10" s="1" t="e">
        <f>+IF(#REF!&gt;0,#REF!+5,0)</f>
        <v>#REF!</v>
      </c>
      <c r="Q10" s="1" t="e">
        <f t="shared" si="4"/>
        <v>#REF!</v>
      </c>
      <c r="R10" s="1" t="e">
        <f>+IF(Q10 &gt; 0,TRUNC((#REF!+#REF!)/Q10),0)</f>
        <v>#REF!</v>
      </c>
      <c r="S10" s="1" t="e">
        <f>+(R10/(TRUNC((B10-28)/(#REF!+5))+4))</f>
        <v>#REF!</v>
      </c>
      <c r="T10" s="1" t="e">
        <f>+TRUNC(S10/(TRUNC((B10-28)/(#REF!+5))+4))</f>
        <v>#REF!</v>
      </c>
      <c r="U10" s="1" t="e">
        <f>+ROUNDUP((T10/(TRUNC((B10-56)/(#REF!+5))+4)),0)</f>
        <v>#REF!</v>
      </c>
      <c r="V10" s="1" t="e">
        <f t="shared" si="5"/>
        <v>#REF!</v>
      </c>
      <c r="W10" s="1" t="e">
        <f t="shared" si="6"/>
        <v>#REF!</v>
      </c>
      <c r="X10" s="1" t="e">
        <f t="shared" si="7"/>
        <v>#REF!</v>
      </c>
      <c r="Y10" s="1" t="e">
        <f t="shared" si="8"/>
        <v>#REF!</v>
      </c>
      <c r="Z10" s="1" t="e">
        <f t="shared" si="9"/>
        <v>#REF!</v>
      </c>
      <c r="AA10" s="2" t="e">
        <f>IF(Z10*#REF!/(#REF!+#REF!)&lt;16,16,Z10*#REF!/(#REF!+#REF!))</f>
        <v>#REF!</v>
      </c>
      <c r="AB10" s="9" t="e">
        <f>IF(+Z10*#REF!/(#REF!+#REF!)&lt;16,16,+Z10*#REF!/(#REF!+#REF!))</f>
        <v>#REF!</v>
      </c>
      <c r="AC10" s="2" t="e">
        <f t="shared" si="10"/>
        <v>#REF!</v>
      </c>
    </row>
    <row r="11" spans="2:32" x14ac:dyDescent="0.2">
      <c r="B11" s="10" t="e">
        <f>IF(#REF!="Informix XPS",4096,2048)</f>
        <v>#REF!</v>
      </c>
      <c r="C11" s="10" t="e">
        <f>IF(#REF!="Informix XPS",4036,2020)</f>
        <v>#REF!</v>
      </c>
      <c r="D11" s="1" t="e">
        <f>IF(#REF!=0,0,#REF!+4)</f>
        <v>#REF!</v>
      </c>
      <c r="E11" s="1" t="e">
        <f t="shared" si="0"/>
        <v>#REF!</v>
      </c>
      <c r="F11" s="1" t="e">
        <f>IF(D11&lt;=C11,ROUNDUP((#REF!+#REF!)/E11,0),#REF!*E11)</f>
        <v>#REF!</v>
      </c>
      <c r="G11" s="1" t="e">
        <f t="shared" si="1"/>
        <v>#REF!</v>
      </c>
      <c r="H11" s="1" t="e">
        <f>IF(#REF!&gt;C11,#REF!,0)</f>
        <v>#REF!</v>
      </c>
      <c r="I11" s="1" t="e">
        <f>+IF(#REF!&gt;C11,#REF!-(C11+8),0)</f>
        <v>#REF!</v>
      </c>
      <c r="J11" s="1" t="e">
        <f>+IF(I11&lt;C11,0,#REF!*TRUNC(I11/(C11-8)))</f>
        <v>#REF!</v>
      </c>
      <c r="K11" s="1" t="e">
        <f>IF(H11&gt;0,+#REF!/(C11-8)-TRUNC(#REF!/(C11-8))+4,0)</f>
        <v>#REF!</v>
      </c>
      <c r="L11" s="1" t="e">
        <f t="shared" si="2"/>
        <v>#REF!</v>
      </c>
      <c r="M11" s="1" t="e">
        <f>+IF(H11&gt;0,IF(L11&lt;0.1,(#REF!/(TRUNC((C11/10)/I11)+1)),IF(AND(L11&gt;0.1,L11&lt;0.33),(#REF!/(TRUNC((C11/3)/I11)+1)),#REF!)),0)</f>
        <v>#REF!</v>
      </c>
      <c r="N11" s="1" t="e">
        <f t="shared" si="3"/>
        <v>#REF!</v>
      </c>
      <c r="O11" s="1" t="e">
        <f>+IF(#REF! &lt; (#REF!+#REF!)*0.02,1,#REF!/(#REF!+#REF!))</f>
        <v>#REF!</v>
      </c>
      <c r="P11" s="1" t="e">
        <f>+IF(#REF!&gt;0,#REF!+5,0)</f>
        <v>#REF!</v>
      </c>
      <c r="Q11" s="1" t="e">
        <f t="shared" si="4"/>
        <v>#REF!</v>
      </c>
      <c r="R11" s="1" t="e">
        <f>+IF(Q11 &gt; 0,TRUNC((#REF!+#REF!)/Q11),0)</f>
        <v>#REF!</v>
      </c>
      <c r="S11" s="1" t="e">
        <f>+(R11/(TRUNC((B11-28)/(#REF!+5))+4))</f>
        <v>#REF!</v>
      </c>
      <c r="T11" s="1" t="e">
        <f>+TRUNC(S11/(TRUNC((B11-28)/(#REF!+5))+4))</f>
        <v>#REF!</v>
      </c>
      <c r="U11" s="1" t="e">
        <f>+ROUNDUP((T11/(TRUNC((B11-56)/(#REF!+5))+4)),0)</f>
        <v>#REF!</v>
      </c>
      <c r="V11" s="1" t="e">
        <f t="shared" si="5"/>
        <v>#REF!</v>
      </c>
      <c r="W11" s="1" t="e">
        <f t="shared" si="6"/>
        <v>#REF!</v>
      </c>
      <c r="X11" s="1" t="e">
        <f t="shared" si="7"/>
        <v>#REF!</v>
      </c>
      <c r="Y11" s="1" t="e">
        <f t="shared" si="8"/>
        <v>#REF!</v>
      </c>
      <c r="Z11" s="1" t="e">
        <f t="shared" si="9"/>
        <v>#REF!</v>
      </c>
      <c r="AA11" s="2" t="e">
        <f>IF(Z11*#REF!/(#REF!+#REF!)&lt;16,16,Z11*#REF!/(#REF!+#REF!))</f>
        <v>#REF!</v>
      </c>
      <c r="AB11" s="9" t="e">
        <f>IF(+Z11*#REF!/(#REF!+#REF!)&lt;16,16,+Z11*#REF!/(#REF!+#REF!))</f>
        <v>#REF!</v>
      </c>
      <c r="AC11" s="2" t="e">
        <f t="shared" si="10"/>
        <v>#REF!</v>
      </c>
    </row>
    <row r="12" spans="2:32" x14ac:dyDescent="0.2">
      <c r="B12" s="10" t="e">
        <f>IF(#REF!="Informix XPS",4096,2048)</f>
        <v>#REF!</v>
      </c>
      <c r="C12" s="10" t="e">
        <f>IF(#REF!="Informix XPS",4036,2020)</f>
        <v>#REF!</v>
      </c>
      <c r="D12" s="1" t="e">
        <f>IF(#REF!=0,0,#REF!+4)</f>
        <v>#REF!</v>
      </c>
      <c r="E12" s="1" t="e">
        <f t="shared" si="0"/>
        <v>#REF!</v>
      </c>
      <c r="F12" s="1" t="e">
        <f>IF(D12&lt;=C12,ROUNDUP((#REF!+#REF!)/E12,0),#REF!*E12)</f>
        <v>#REF!</v>
      </c>
      <c r="G12" s="1" t="e">
        <f t="shared" si="1"/>
        <v>#REF!</v>
      </c>
      <c r="H12" s="1" t="e">
        <f>IF(#REF!&gt;C12,#REF!,0)</f>
        <v>#REF!</v>
      </c>
      <c r="I12" s="1" t="e">
        <f>+IF(#REF!&gt;C12,#REF!-(C12+8),0)</f>
        <v>#REF!</v>
      </c>
      <c r="J12" s="1" t="e">
        <f>+IF(I12&lt;C12,0,#REF!*TRUNC(I12/(C12-8)))</f>
        <v>#REF!</v>
      </c>
      <c r="K12" s="1" t="e">
        <f>IF(H12&gt;0,+#REF!/(C12-8)-TRUNC(#REF!/(C12-8))+4,0)</f>
        <v>#REF!</v>
      </c>
      <c r="L12" s="1" t="e">
        <f t="shared" si="2"/>
        <v>#REF!</v>
      </c>
      <c r="M12" s="1" t="e">
        <f>+IF(H12&gt;0,IF(L12&lt;0.1,(#REF!/(TRUNC((C12/10)/I12)+1)),IF(AND(L12&gt;0.1,L12&lt;0.33),(#REF!/(TRUNC((C12/3)/I12)+1)),#REF!)),0)</f>
        <v>#REF!</v>
      </c>
      <c r="N12" s="1" t="e">
        <f t="shared" si="3"/>
        <v>#REF!</v>
      </c>
      <c r="O12" s="1" t="e">
        <f>+IF(#REF! &lt; (#REF!+#REF!)*0.02,1,#REF!/(#REF!+#REF!))</f>
        <v>#REF!</v>
      </c>
      <c r="P12" s="1" t="e">
        <f>+IF(#REF!&gt;0,#REF!+5,0)</f>
        <v>#REF!</v>
      </c>
      <c r="Q12" s="1" t="e">
        <f t="shared" si="4"/>
        <v>#REF!</v>
      </c>
      <c r="R12" s="1" t="e">
        <f>+IF(Q12 &gt; 0,TRUNC((#REF!+#REF!)/Q12),0)</f>
        <v>#REF!</v>
      </c>
      <c r="S12" s="1" t="e">
        <f>+(R12/(TRUNC((B12-28)/(#REF!+5))+4))</f>
        <v>#REF!</v>
      </c>
      <c r="T12" s="1" t="e">
        <f>+TRUNC(S12/(TRUNC((B12-28)/(#REF!+5))+4))</f>
        <v>#REF!</v>
      </c>
      <c r="U12" s="1" t="e">
        <f>+ROUNDUP((T12/(TRUNC((B12-56)/(#REF!+5))+4)),0)</f>
        <v>#REF!</v>
      </c>
      <c r="V12" s="1" t="e">
        <f t="shared" si="5"/>
        <v>#REF!</v>
      </c>
      <c r="W12" s="1" t="e">
        <f t="shared" si="6"/>
        <v>#REF!</v>
      </c>
      <c r="X12" s="1" t="e">
        <f t="shared" si="7"/>
        <v>#REF!</v>
      </c>
      <c r="Y12" s="1" t="e">
        <f t="shared" si="8"/>
        <v>#REF!</v>
      </c>
      <c r="Z12" s="1" t="e">
        <f t="shared" si="9"/>
        <v>#REF!</v>
      </c>
      <c r="AA12" s="2" t="e">
        <f>IF(Z12*#REF!/(#REF!+#REF!)&lt;16,16,Z12*#REF!/(#REF!+#REF!))</f>
        <v>#REF!</v>
      </c>
      <c r="AB12" s="9" t="e">
        <f>IF(+Z12*#REF!/(#REF!+#REF!)&lt;16,16,+Z12*#REF!/(#REF!+#REF!))</f>
        <v>#REF!</v>
      </c>
      <c r="AC12" s="2" t="e">
        <f t="shared" si="10"/>
        <v>#REF!</v>
      </c>
    </row>
    <row r="13" spans="2:32" x14ac:dyDescent="0.2">
      <c r="B13" s="10" t="e">
        <f>IF(#REF!="Informix XPS",4096,2048)</f>
        <v>#REF!</v>
      </c>
      <c r="C13" s="10" t="e">
        <f>IF(#REF!="Informix XPS",4036,2020)</f>
        <v>#REF!</v>
      </c>
      <c r="D13" s="1" t="e">
        <f>IF(#REF!=0,0,#REF!+4)</f>
        <v>#REF!</v>
      </c>
      <c r="E13" s="1" t="e">
        <f t="shared" si="0"/>
        <v>#REF!</v>
      </c>
      <c r="F13" s="1" t="e">
        <f>IF(D13&lt;=C13,ROUNDUP((#REF!+#REF!)/E13,0),#REF!*E13)</f>
        <v>#REF!</v>
      </c>
      <c r="G13" s="1" t="e">
        <f t="shared" si="1"/>
        <v>#REF!</v>
      </c>
      <c r="H13" s="1" t="e">
        <f>IF(#REF!&gt;C13,#REF!,0)</f>
        <v>#REF!</v>
      </c>
      <c r="I13" s="1" t="e">
        <f>+IF(#REF!&gt;C13,#REF!-(C13+8),0)</f>
        <v>#REF!</v>
      </c>
      <c r="J13" s="1" t="e">
        <f>+IF(I13&lt;C13,0,#REF!*TRUNC(I13/(C13-8)))</f>
        <v>#REF!</v>
      </c>
      <c r="K13" s="1" t="e">
        <f>IF(H13&gt;0,+#REF!/(C13-8)-TRUNC(#REF!/(C13-8))+4,0)</f>
        <v>#REF!</v>
      </c>
      <c r="L13" s="1" t="e">
        <f t="shared" si="2"/>
        <v>#REF!</v>
      </c>
      <c r="M13" s="1" t="e">
        <f>+IF(H13&gt;0,IF(L13&lt;0.1,(#REF!/(TRUNC((C13/10)/I13)+1)),IF(AND(L13&gt;0.1,L13&lt;0.33),(#REF!/(TRUNC((C13/3)/I13)+1)),#REF!)),0)</f>
        <v>#REF!</v>
      </c>
      <c r="N13" s="1" t="e">
        <f t="shared" si="3"/>
        <v>#REF!</v>
      </c>
      <c r="O13" s="1" t="e">
        <f>+IF(#REF! &lt; (#REF!+#REF!)*0.02,1,#REF!/(#REF!+#REF!))</f>
        <v>#REF!</v>
      </c>
      <c r="P13" s="1" t="e">
        <f>+IF(#REF!&gt;0,#REF!+5,0)</f>
        <v>#REF!</v>
      </c>
      <c r="Q13" s="1" t="e">
        <f t="shared" si="4"/>
        <v>#REF!</v>
      </c>
      <c r="R13" s="1" t="e">
        <f>+IF(Q13 &gt; 0,TRUNC((#REF!+#REF!)/Q13),0)</f>
        <v>#REF!</v>
      </c>
      <c r="S13" s="1" t="e">
        <f>+(R13/(TRUNC((B13-28)/(#REF!+5))+4))</f>
        <v>#REF!</v>
      </c>
      <c r="T13" s="1" t="e">
        <f>+TRUNC(S13/(TRUNC((B13-28)/(#REF!+5))+4))</f>
        <v>#REF!</v>
      </c>
      <c r="U13" s="1" t="e">
        <f>+ROUNDUP((T13/(TRUNC((B13-56)/(#REF!+5))+4)),0)</f>
        <v>#REF!</v>
      </c>
      <c r="V13" s="1" t="e">
        <f t="shared" si="5"/>
        <v>#REF!</v>
      </c>
      <c r="W13" s="1" t="e">
        <f t="shared" si="6"/>
        <v>#REF!</v>
      </c>
      <c r="X13" s="1" t="e">
        <f t="shared" si="7"/>
        <v>#REF!</v>
      </c>
      <c r="Y13" s="1" t="e">
        <f t="shared" si="8"/>
        <v>#REF!</v>
      </c>
      <c r="Z13" s="1" t="e">
        <f t="shared" si="9"/>
        <v>#REF!</v>
      </c>
      <c r="AA13" s="2" t="e">
        <f>IF(Z13*#REF!/(#REF!+#REF!)&lt;16,16,Z13*#REF!/(#REF!+#REF!))</f>
        <v>#REF!</v>
      </c>
      <c r="AB13" s="9" t="e">
        <f>IF(+Z13*#REF!/(#REF!+#REF!)&lt;16,16,+Z13*#REF!/(#REF!+#REF!))</f>
        <v>#REF!</v>
      </c>
      <c r="AC13" s="2" t="e">
        <f t="shared" si="10"/>
        <v>#REF!</v>
      </c>
    </row>
    <row r="14" spans="2:32" x14ac:dyDescent="0.2">
      <c r="B14" s="10" t="e">
        <f>IF(#REF!="Informix XPS",4096,2048)</f>
        <v>#REF!</v>
      </c>
      <c r="C14" s="10" t="e">
        <f>IF(#REF!="Informix XPS",4036,2020)</f>
        <v>#REF!</v>
      </c>
      <c r="D14" s="1" t="e">
        <f>IF(#REF!=0,0,#REF!+4)</f>
        <v>#REF!</v>
      </c>
      <c r="E14" s="1" t="e">
        <f t="shared" si="0"/>
        <v>#REF!</v>
      </c>
      <c r="F14" s="1" t="e">
        <f>IF(D14&lt;=C14,ROUNDUP((#REF!+#REF!)/E14,0),#REF!*E14)</f>
        <v>#REF!</v>
      </c>
      <c r="G14" s="1" t="e">
        <f t="shared" si="1"/>
        <v>#REF!</v>
      </c>
      <c r="H14" s="1" t="e">
        <f>IF(#REF!&gt;C14,#REF!,0)</f>
        <v>#REF!</v>
      </c>
      <c r="I14" s="1" t="e">
        <f>+IF(#REF!&gt;C14,#REF!-(C14+8),0)</f>
        <v>#REF!</v>
      </c>
      <c r="J14" s="1" t="e">
        <f>+IF(I14&lt;C14,0,#REF!*TRUNC(I14/(C14-8)))</f>
        <v>#REF!</v>
      </c>
      <c r="K14" s="1" t="e">
        <f>IF(H14&gt;0,+#REF!/(C14-8)-TRUNC(#REF!/(C14-8))+4,0)</f>
        <v>#REF!</v>
      </c>
      <c r="L14" s="1" t="e">
        <f t="shared" si="2"/>
        <v>#REF!</v>
      </c>
      <c r="M14" s="1" t="e">
        <f>+IF(H14&gt;0,IF(L14&lt;0.1,(#REF!/(TRUNC((C14/10)/I14)+1)),IF(AND(L14&gt;0.1,L14&lt;0.33),(#REF!/(TRUNC((C14/3)/I14)+1)),#REF!)),0)</f>
        <v>#REF!</v>
      </c>
      <c r="N14" s="1" t="e">
        <f t="shared" si="3"/>
        <v>#REF!</v>
      </c>
      <c r="O14" s="1" t="e">
        <f>+IF(#REF! &lt; (#REF!+#REF!)*0.02,1,#REF!/(#REF!+#REF!))</f>
        <v>#REF!</v>
      </c>
      <c r="P14" s="1" t="e">
        <f>+IF(#REF!&gt;0,#REF!+5,0)</f>
        <v>#REF!</v>
      </c>
      <c r="Q14" s="1" t="e">
        <f t="shared" si="4"/>
        <v>#REF!</v>
      </c>
      <c r="R14" s="1" t="e">
        <f>+IF(Q14 &gt; 0,TRUNC((#REF!+#REF!)/Q14),0)</f>
        <v>#REF!</v>
      </c>
      <c r="S14" s="1" t="e">
        <f>+(R14/(TRUNC((B14-28)/(#REF!+5))+4))</f>
        <v>#REF!</v>
      </c>
      <c r="T14" s="1" t="e">
        <f>+TRUNC(S14/(TRUNC((B14-28)/(#REF!+5))+4))</f>
        <v>#REF!</v>
      </c>
      <c r="U14" s="1" t="e">
        <f>+ROUNDUP((T14/(TRUNC((B14-56)/(#REF!+5))+4)),0)</f>
        <v>#REF!</v>
      </c>
      <c r="V14" s="1" t="e">
        <f t="shared" si="5"/>
        <v>#REF!</v>
      </c>
      <c r="W14" s="1" t="e">
        <f t="shared" si="6"/>
        <v>#REF!</v>
      </c>
      <c r="X14" s="1" t="e">
        <f t="shared" si="7"/>
        <v>#REF!</v>
      </c>
      <c r="Y14" s="1" t="e">
        <f t="shared" si="8"/>
        <v>#REF!</v>
      </c>
      <c r="Z14" s="1" t="e">
        <f t="shared" si="9"/>
        <v>#REF!</v>
      </c>
      <c r="AA14" s="2" t="e">
        <f>IF(Z14*#REF!/(#REF!+#REF!)&lt;16,16,Z14*#REF!/(#REF!+#REF!))</f>
        <v>#REF!</v>
      </c>
      <c r="AB14" s="9" t="e">
        <f>IF(+Z14*#REF!/(#REF!+#REF!)&lt;16,16,+Z14*#REF!/(#REF!+#REF!))</f>
        <v>#REF!</v>
      </c>
      <c r="AC14" s="2" t="e">
        <f t="shared" si="10"/>
        <v>#REF!</v>
      </c>
    </row>
    <row r="15" spans="2:32" x14ac:dyDescent="0.2">
      <c r="B15" s="10" t="e">
        <f>IF(#REF!="Informix XPS",4096,2048)</f>
        <v>#REF!</v>
      </c>
      <c r="C15" s="10" t="e">
        <f>IF(#REF!="Informix XPS",4036,2020)</f>
        <v>#REF!</v>
      </c>
      <c r="D15" s="1" t="e">
        <f>IF(#REF!=0,0,#REF!+4)</f>
        <v>#REF!</v>
      </c>
      <c r="E15" s="1" t="e">
        <f t="shared" si="0"/>
        <v>#REF!</v>
      </c>
      <c r="F15" s="1" t="e">
        <f>IF(D15&lt;=C15,ROUNDUP((#REF!+#REF!)/E15,0),#REF!*E15)</f>
        <v>#REF!</v>
      </c>
      <c r="G15" s="1" t="e">
        <f t="shared" si="1"/>
        <v>#REF!</v>
      </c>
      <c r="H15" s="1" t="e">
        <f>IF(#REF!&gt;C15,#REF!,0)</f>
        <v>#REF!</v>
      </c>
      <c r="I15" s="1" t="e">
        <f>+IF(#REF!&gt;C15,#REF!-(C15+8),0)</f>
        <v>#REF!</v>
      </c>
      <c r="J15" s="1" t="e">
        <f>+IF(I15&lt;C15,0,#REF!*TRUNC(I15/(C15-8)))</f>
        <v>#REF!</v>
      </c>
      <c r="K15" s="1" t="e">
        <f>IF(H15&gt;0,+#REF!/(C15-8)-TRUNC(#REF!/(C15-8))+4,0)</f>
        <v>#REF!</v>
      </c>
      <c r="L15" s="1" t="e">
        <f t="shared" si="2"/>
        <v>#REF!</v>
      </c>
      <c r="M15" s="1" t="e">
        <f>+IF(H15&gt;0,IF(L15&lt;0.1,(#REF!/(TRUNC((C15/10)/I15)+1)),IF(AND(L15&gt;0.1,L15&lt;0.33),(#REF!/(TRUNC((C15/3)/I15)+1)),#REF!)),0)</f>
        <v>#REF!</v>
      </c>
      <c r="N15" s="1" t="e">
        <f t="shared" si="3"/>
        <v>#REF!</v>
      </c>
      <c r="O15" s="1" t="e">
        <f>+IF(#REF! &lt; (#REF!+#REF!)*0.02,1,#REF!/(#REF!+#REF!))</f>
        <v>#REF!</v>
      </c>
      <c r="P15" s="1" t="e">
        <f>+IF(#REF!&gt;0,#REF!+5,0)</f>
        <v>#REF!</v>
      </c>
      <c r="Q15" s="1" t="e">
        <f t="shared" si="4"/>
        <v>#REF!</v>
      </c>
      <c r="R15" s="1" t="e">
        <f>+IF(Q15 &gt; 0,TRUNC((#REF!+#REF!)/Q15),0)</f>
        <v>#REF!</v>
      </c>
      <c r="S15" s="1" t="e">
        <f>+(R15/(TRUNC((B15-28)/(#REF!+5))+4))</f>
        <v>#REF!</v>
      </c>
      <c r="T15" s="1" t="e">
        <f>+TRUNC(S15/(TRUNC((B15-28)/(#REF!+5))+4))</f>
        <v>#REF!</v>
      </c>
      <c r="U15" s="1" t="e">
        <f>+ROUNDUP((T15/(TRUNC((B15-56)/(#REF!+5))+4)),0)</f>
        <v>#REF!</v>
      </c>
      <c r="V15" s="1" t="e">
        <f t="shared" si="5"/>
        <v>#REF!</v>
      </c>
      <c r="W15" s="1" t="e">
        <f t="shared" si="6"/>
        <v>#REF!</v>
      </c>
      <c r="X15" s="1" t="e">
        <f t="shared" si="7"/>
        <v>#REF!</v>
      </c>
      <c r="Y15" s="1" t="e">
        <f t="shared" si="8"/>
        <v>#REF!</v>
      </c>
      <c r="Z15" s="1" t="e">
        <f t="shared" si="9"/>
        <v>#REF!</v>
      </c>
      <c r="AA15" s="2" t="e">
        <f>IF(Z15*#REF!/(#REF!+#REF!)&lt;16,16,Z15*#REF!/(#REF!+#REF!))</f>
        <v>#REF!</v>
      </c>
      <c r="AB15" s="9" t="e">
        <f>IF(+Z15*#REF!/(#REF!+#REF!)&lt;16,16,+Z15*#REF!/(#REF!+#REF!))</f>
        <v>#REF!</v>
      </c>
      <c r="AC15" s="2" t="e">
        <f t="shared" si="10"/>
        <v>#REF!</v>
      </c>
    </row>
    <row r="16" spans="2:32" x14ac:dyDescent="0.2">
      <c r="B16" s="10" t="e">
        <f>IF(#REF!="Informix XPS",4096,2048)</f>
        <v>#REF!</v>
      </c>
      <c r="C16" s="10" t="e">
        <f>IF(#REF!="Informix XPS",4036,2020)</f>
        <v>#REF!</v>
      </c>
      <c r="D16" s="1" t="e">
        <f>IF(#REF!=0,0,#REF!+4)</f>
        <v>#REF!</v>
      </c>
      <c r="E16" s="1" t="e">
        <f t="shared" si="0"/>
        <v>#REF!</v>
      </c>
      <c r="F16" s="1" t="e">
        <f>IF(D16&lt;=C16,ROUNDUP((#REF!+#REF!)/E16,0),#REF!*E16)</f>
        <v>#REF!</v>
      </c>
      <c r="G16" s="1" t="e">
        <f t="shared" si="1"/>
        <v>#REF!</v>
      </c>
      <c r="H16" s="1" t="e">
        <f>IF(#REF!&gt;C16,#REF!,0)</f>
        <v>#REF!</v>
      </c>
      <c r="I16" s="1" t="e">
        <f>+IF(#REF!&gt;C16,#REF!-(C16+8),0)</f>
        <v>#REF!</v>
      </c>
      <c r="J16" s="1" t="e">
        <f>+IF(I16&lt;C16,0,#REF!*TRUNC(I16/(C16-8)))</f>
        <v>#REF!</v>
      </c>
      <c r="K16" s="1" t="e">
        <f>IF(H16&gt;0,+#REF!/(C16-8)-TRUNC(#REF!/(C16-8))+4,0)</f>
        <v>#REF!</v>
      </c>
      <c r="L16" s="1" t="e">
        <f t="shared" si="2"/>
        <v>#REF!</v>
      </c>
      <c r="M16" s="1" t="e">
        <f>+IF(H16&gt;0,IF(L16&lt;0.1,(#REF!/(TRUNC((C16/10)/I16)+1)),IF(AND(L16&gt;0.1,L16&lt;0.33),(#REF!/(TRUNC((C16/3)/I16)+1)),#REF!)),0)</f>
        <v>#REF!</v>
      </c>
      <c r="N16" s="1" t="e">
        <f t="shared" si="3"/>
        <v>#REF!</v>
      </c>
      <c r="O16" s="1" t="e">
        <f>+IF(#REF! &lt; (#REF!+#REF!)*0.02,1,#REF!/(#REF!+#REF!))</f>
        <v>#REF!</v>
      </c>
      <c r="P16" s="1" t="e">
        <f>+IF(#REF!&gt;0,#REF!+5,0)</f>
        <v>#REF!</v>
      </c>
      <c r="Q16" s="1" t="e">
        <f t="shared" si="4"/>
        <v>#REF!</v>
      </c>
      <c r="R16" s="1" t="e">
        <f>+IF(Q16 &gt; 0,TRUNC((#REF!+#REF!)/Q16),0)</f>
        <v>#REF!</v>
      </c>
      <c r="S16" s="1" t="e">
        <f>+(R16/(TRUNC((B16-28)/(#REF!+5))+4))</f>
        <v>#REF!</v>
      </c>
      <c r="T16" s="1" t="e">
        <f>+TRUNC(S16/(TRUNC((B16-28)/(#REF!+5))+4))</f>
        <v>#REF!</v>
      </c>
      <c r="U16" s="1" t="e">
        <f>+ROUNDUP((T16/(TRUNC((B16-56)/(#REF!+5))+4)),0)</f>
        <v>#REF!</v>
      </c>
      <c r="V16" s="1" t="e">
        <f t="shared" si="5"/>
        <v>#REF!</v>
      </c>
      <c r="W16" s="1" t="e">
        <f t="shared" si="6"/>
        <v>#REF!</v>
      </c>
      <c r="X16" s="1" t="e">
        <f t="shared" si="7"/>
        <v>#REF!</v>
      </c>
      <c r="Y16" s="1" t="e">
        <f t="shared" si="8"/>
        <v>#REF!</v>
      </c>
      <c r="Z16" s="1" t="e">
        <f t="shared" si="9"/>
        <v>#REF!</v>
      </c>
      <c r="AA16" s="2" t="e">
        <f>IF(Z16*#REF!/(#REF!+#REF!)&lt;16,16,Z16*#REF!/(#REF!+#REF!))</f>
        <v>#REF!</v>
      </c>
      <c r="AB16" s="9" t="e">
        <f>IF(+Z16*#REF!/(#REF!+#REF!)&lt;16,16,+Z16*#REF!/(#REF!+#REF!))</f>
        <v>#REF!</v>
      </c>
      <c r="AC16" s="2" t="e">
        <f t="shared" si="10"/>
        <v>#REF!</v>
      </c>
    </row>
    <row r="17" spans="2:29" x14ac:dyDescent="0.2">
      <c r="B17" s="10" t="e">
        <f>IF(#REF!="Informix XPS",4096,2048)</f>
        <v>#REF!</v>
      </c>
      <c r="C17" s="10" t="e">
        <f>IF(#REF!="Informix XPS",4036,2020)</f>
        <v>#REF!</v>
      </c>
      <c r="D17" s="1" t="e">
        <f>IF(#REF!=0,0,#REF!+4)</f>
        <v>#REF!</v>
      </c>
      <c r="E17" s="1" t="e">
        <f t="shared" si="0"/>
        <v>#REF!</v>
      </c>
      <c r="F17" s="1" t="e">
        <f>IF(D17&lt;=C17,ROUNDUP((#REF!+#REF!)/E17,0),#REF!*E17)</f>
        <v>#REF!</v>
      </c>
      <c r="G17" s="1" t="e">
        <f t="shared" si="1"/>
        <v>#REF!</v>
      </c>
      <c r="H17" s="1" t="e">
        <f>IF(#REF!&gt;C17,#REF!,0)</f>
        <v>#REF!</v>
      </c>
      <c r="I17" s="1" t="e">
        <f>+IF(#REF!&gt;C17,#REF!-(C17+8),0)</f>
        <v>#REF!</v>
      </c>
      <c r="J17" s="1" t="e">
        <f>+IF(I17&lt;C17,0,#REF!*TRUNC(I17/(C17-8)))</f>
        <v>#REF!</v>
      </c>
      <c r="K17" s="1" t="e">
        <f>IF(H17&gt;0,+#REF!/(C17-8)-TRUNC(#REF!/(C17-8))+4,0)</f>
        <v>#REF!</v>
      </c>
      <c r="L17" s="1" t="e">
        <f t="shared" si="2"/>
        <v>#REF!</v>
      </c>
      <c r="M17" s="1" t="e">
        <f>+IF(H17&gt;0,IF(L17&lt;0.1,(#REF!/(TRUNC((C17/10)/I17)+1)),IF(AND(L17&gt;0.1,L17&lt;0.33),(#REF!/(TRUNC((C17/3)/I17)+1)),#REF!)),0)</f>
        <v>#REF!</v>
      </c>
      <c r="N17" s="1" t="e">
        <f t="shared" si="3"/>
        <v>#REF!</v>
      </c>
      <c r="O17" s="1" t="e">
        <f>+IF(#REF! &lt; (#REF!+#REF!)*0.02,1,#REF!/(#REF!+#REF!))</f>
        <v>#REF!</v>
      </c>
      <c r="P17" s="1" t="e">
        <f>+IF(#REF!&gt;0,#REF!+5,0)</f>
        <v>#REF!</v>
      </c>
      <c r="Q17" s="1" t="e">
        <f t="shared" si="4"/>
        <v>#REF!</v>
      </c>
      <c r="R17" s="1" t="e">
        <f>+IF(Q17 &gt; 0,TRUNC((#REF!+#REF!)/Q17),0)</f>
        <v>#REF!</v>
      </c>
      <c r="S17" s="1" t="e">
        <f>+(R17/(TRUNC((B17-28)/(#REF!+5))+4))</f>
        <v>#REF!</v>
      </c>
      <c r="T17" s="1" t="e">
        <f>+TRUNC(S17/(TRUNC((B17-28)/(#REF!+5))+4))</f>
        <v>#REF!</v>
      </c>
      <c r="U17" s="1" t="e">
        <f>+ROUNDUP((T17/(TRUNC((B17-56)/(#REF!+5))+4)),0)</f>
        <v>#REF!</v>
      </c>
      <c r="V17" s="1" t="e">
        <f t="shared" si="5"/>
        <v>#REF!</v>
      </c>
      <c r="W17" s="1" t="e">
        <f t="shared" si="6"/>
        <v>#REF!</v>
      </c>
      <c r="X17" s="1" t="e">
        <f t="shared" si="7"/>
        <v>#REF!</v>
      </c>
      <c r="Y17" s="1" t="e">
        <f t="shared" si="8"/>
        <v>#REF!</v>
      </c>
      <c r="Z17" s="1" t="e">
        <f t="shared" si="9"/>
        <v>#REF!</v>
      </c>
      <c r="AA17" s="2" t="e">
        <f>IF(Z17*#REF!/(#REF!+#REF!)&lt;16,16,Z17*#REF!/(#REF!+#REF!))</f>
        <v>#REF!</v>
      </c>
      <c r="AB17" s="9" t="e">
        <f>IF(+Z17*#REF!/(#REF!+#REF!)&lt;16,16,+Z17*#REF!/(#REF!+#REF!))</f>
        <v>#REF!</v>
      </c>
      <c r="AC17" s="2" t="e">
        <f t="shared" si="10"/>
        <v>#REF!</v>
      </c>
    </row>
    <row r="18" spans="2:29" x14ac:dyDescent="0.2">
      <c r="B18" s="10" t="e">
        <f>IF(#REF!="Informix XPS",4096,2048)</f>
        <v>#REF!</v>
      </c>
      <c r="C18" s="10" t="e">
        <f>IF(#REF!="Informix XPS",4036,2020)</f>
        <v>#REF!</v>
      </c>
      <c r="D18" s="1" t="e">
        <f>IF(#REF!=0,0,#REF!+4)</f>
        <v>#REF!</v>
      </c>
      <c r="E18" s="1" t="e">
        <f t="shared" si="0"/>
        <v>#REF!</v>
      </c>
      <c r="F18" s="1" t="e">
        <f>IF(D18&lt;=C18,ROUNDUP((#REF!+#REF!)/E18,0),#REF!*E18)</f>
        <v>#REF!</v>
      </c>
      <c r="G18" s="1" t="e">
        <f t="shared" si="1"/>
        <v>#REF!</v>
      </c>
      <c r="H18" s="1" t="e">
        <f>IF(#REF!&gt;C18,#REF!,0)</f>
        <v>#REF!</v>
      </c>
      <c r="I18" s="1" t="e">
        <f>+IF(#REF!&gt;C18,#REF!-(C18+8),0)</f>
        <v>#REF!</v>
      </c>
      <c r="J18" s="1" t="e">
        <f>+IF(I18&lt;C18,0,#REF!*TRUNC(I18/(C18-8)))</f>
        <v>#REF!</v>
      </c>
      <c r="K18" s="1" t="e">
        <f>IF(H18&gt;0,+#REF!/(C18-8)-TRUNC(#REF!/(C18-8))+4,0)</f>
        <v>#REF!</v>
      </c>
      <c r="L18" s="1" t="e">
        <f t="shared" si="2"/>
        <v>#REF!</v>
      </c>
      <c r="M18" s="1" t="e">
        <f>+IF(H18&gt;0,IF(L18&lt;0.1,(#REF!/(TRUNC((C18/10)/I18)+1)),IF(AND(L18&gt;0.1,L18&lt;0.33),(#REF!/(TRUNC((C18/3)/I18)+1)),#REF!)),0)</f>
        <v>#REF!</v>
      </c>
      <c r="N18" s="1" t="e">
        <f t="shared" si="3"/>
        <v>#REF!</v>
      </c>
      <c r="O18" s="1" t="e">
        <f>+IF(#REF! &lt; (#REF!+#REF!)*0.02,1,#REF!/(#REF!+#REF!))</f>
        <v>#REF!</v>
      </c>
      <c r="P18" s="1" t="e">
        <f>+IF(#REF!&gt;0,#REF!+5,0)</f>
        <v>#REF!</v>
      </c>
      <c r="Q18" s="1" t="e">
        <f t="shared" si="4"/>
        <v>#REF!</v>
      </c>
      <c r="R18" s="1" t="e">
        <f>+IF(Q18 &gt; 0,TRUNC((#REF!+#REF!)/Q18),0)</f>
        <v>#REF!</v>
      </c>
      <c r="S18" s="1" t="e">
        <f>+(R18/(TRUNC((B18-28)/(#REF!+5))+4))</f>
        <v>#REF!</v>
      </c>
      <c r="T18" s="1" t="e">
        <f>+TRUNC(S18/(TRUNC((B18-28)/(#REF!+5))+4))</f>
        <v>#REF!</v>
      </c>
      <c r="U18" s="1" t="e">
        <f>+ROUNDUP((T18/(TRUNC((B18-56)/(#REF!+5))+4)),0)</f>
        <v>#REF!</v>
      </c>
      <c r="V18" s="1" t="e">
        <f t="shared" si="5"/>
        <v>#REF!</v>
      </c>
      <c r="W18" s="1" t="e">
        <f t="shared" si="6"/>
        <v>#REF!</v>
      </c>
      <c r="X18" s="1" t="e">
        <f t="shared" si="7"/>
        <v>#REF!</v>
      </c>
      <c r="Y18" s="1" t="e">
        <f t="shared" si="8"/>
        <v>#REF!</v>
      </c>
      <c r="Z18" s="1" t="e">
        <f t="shared" si="9"/>
        <v>#REF!</v>
      </c>
      <c r="AA18" s="2" t="e">
        <f>IF(Z18*#REF!/(#REF!+#REF!)&lt;16,16,Z18*#REF!/(#REF!+#REF!))</f>
        <v>#REF!</v>
      </c>
      <c r="AB18" s="9" t="e">
        <f>IF(+Z18*#REF!/(#REF!+#REF!)&lt;16,16,+Z18*#REF!/(#REF!+#REF!))</f>
        <v>#REF!</v>
      </c>
      <c r="AC18" s="2" t="e">
        <f t="shared" si="10"/>
        <v>#REF!</v>
      </c>
    </row>
    <row r="19" spans="2:29" x14ac:dyDescent="0.2">
      <c r="B19" s="10" t="e">
        <f>IF(#REF!="Informix XPS",4096,2048)</f>
        <v>#REF!</v>
      </c>
      <c r="C19" s="10" t="e">
        <f>IF(#REF!="Informix XPS",4036,2020)</f>
        <v>#REF!</v>
      </c>
      <c r="D19" s="1" t="e">
        <f>IF(#REF!=0,0,#REF!+4)</f>
        <v>#REF!</v>
      </c>
      <c r="E19" s="1" t="e">
        <f t="shared" si="0"/>
        <v>#REF!</v>
      </c>
      <c r="F19" s="1" t="e">
        <f>IF(D19&lt;=C19,ROUNDUP((#REF!+#REF!)/E19,0),#REF!*E19)</f>
        <v>#REF!</v>
      </c>
      <c r="G19" s="1" t="e">
        <f t="shared" si="1"/>
        <v>#REF!</v>
      </c>
      <c r="H19" s="1" t="e">
        <f>IF(#REF!&gt;C19,#REF!,0)</f>
        <v>#REF!</v>
      </c>
      <c r="I19" s="1" t="e">
        <f>+IF(#REF!&gt;C19,#REF!-(C19+8),0)</f>
        <v>#REF!</v>
      </c>
      <c r="J19" s="1" t="e">
        <f>+IF(I19&lt;C19,0,#REF!*TRUNC(I19/(C19-8)))</f>
        <v>#REF!</v>
      </c>
      <c r="K19" s="1" t="e">
        <f>IF(H19&gt;0,+#REF!/(C19-8)-TRUNC(#REF!/(C19-8))+4,0)</f>
        <v>#REF!</v>
      </c>
      <c r="L19" s="1" t="e">
        <f t="shared" si="2"/>
        <v>#REF!</v>
      </c>
      <c r="M19" s="1" t="e">
        <f>+IF(H19&gt;0,IF(L19&lt;0.1,(#REF!/(TRUNC((C19/10)/I19)+1)),IF(AND(L19&gt;0.1,L19&lt;0.33),(#REF!/(TRUNC((C19/3)/I19)+1)),#REF!)),0)</f>
        <v>#REF!</v>
      </c>
      <c r="N19" s="1" t="e">
        <f t="shared" si="3"/>
        <v>#REF!</v>
      </c>
      <c r="O19" s="1" t="e">
        <f>+IF(#REF! &lt; (#REF!+#REF!)*0.02,1,#REF!/(#REF!+#REF!))</f>
        <v>#REF!</v>
      </c>
      <c r="P19" s="1" t="e">
        <f>+IF(#REF!&gt;0,#REF!+5,0)</f>
        <v>#REF!</v>
      </c>
      <c r="Q19" s="1" t="e">
        <f t="shared" si="4"/>
        <v>#REF!</v>
      </c>
      <c r="R19" s="1" t="e">
        <f>+IF(Q19 &gt; 0,TRUNC((#REF!+#REF!)/Q19),0)</f>
        <v>#REF!</v>
      </c>
      <c r="S19" s="1" t="e">
        <f>+(R19/(TRUNC((B19-28)/(#REF!+5))+4))</f>
        <v>#REF!</v>
      </c>
      <c r="T19" s="1" t="e">
        <f>+TRUNC(S19/(TRUNC((B19-28)/(#REF!+5))+4))</f>
        <v>#REF!</v>
      </c>
      <c r="U19" s="1" t="e">
        <f>+ROUNDUP((T19/(TRUNC((B19-56)/(#REF!+5))+4)),0)</f>
        <v>#REF!</v>
      </c>
      <c r="V19" s="1" t="e">
        <f t="shared" si="5"/>
        <v>#REF!</v>
      </c>
      <c r="W19" s="1" t="e">
        <f t="shared" si="6"/>
        <v>#REF!</v>
      </c>
      <c r="X19" s="1" t="e">
        <f t="shared" si="7"/>
        <v>#REF!</v>
      </c>
      <c r="Y19" s="1" t="e">
        <f t="shared" si="8"/>
        <v>#REF!</v>
      </c>
      <c r="Z19" s="1" t="e">
        <f t="shared" si="9"/>
        <v>#REF!</v>
      </c>
      <c r="AA19" s="2" t="e">
        <f>IF(Z19*#REF!/(#REF!+#REF!)&lt;16,16,Z19*#REF!/(#REF!+#REF!))</f>
        <v>#REF!</v>
      </c>
      <c r="AB19" s="9" t="e">
        <f>IF(+Z19*#REF!/(#REF!+#REF!)&lt;16,16,+Z19*#REF!/(#REF!+#REF!))</f>
        <v>#REF!</v>
      </c>
      <c r="AC19" s="2" t="e">
        <f t="shared" si="10"/>
        <v>#REF!</v>
      </c>
    </row>
    <row r="20" spans="2:29" x14ac:dyDescent="0.2">
      <c r="B20" s="10" t="e">
        <f>IF(#REF!="Informix XPS",4096,2048)</f>
        <v>#REF!</v>
      </c>
      <c r="C20" s="10" t="e">
        <f>IF(#REF!="Informix XPS",4036,2020)</f>
        <v>#REF!</v>
      </c>
      <c r="D20" s="1" t="e">
        <f>IF(#REF!=0,0,#REF!+4)</f>
        <v>#REF!</v>
      </c>
      <c r="E20" s="1" t="e">
        <f t="shared" si="0"/>
        <v>#REF!</v>
      </c>
      <c r="F20" s="1" t="e">
        <f>IF(D20&lt;=C20,ROUNDUP((#REF!+#REF!)/E20,0),#REF!*E20)</f>
        <v>#REF!</v>
      </c>
      <c r="G20" s="1" t="e">
        <f t="shared" si="1"/>
        <v>#REF!</v>
      </c>
      <c r="H20" s="1" t="e">
        <f>IF(#REF!&gt;C20,#REF!,0)</f>
        <v>#REF!</v>
      </c>
      <c r="I20" s="1" t="e">
        <f>+IF(#REF!&gt;C20,#REF!-(C20+8),0)</f>
        <v>#REF!</v>
      </c>
      <c r="J20" s="1" t="e">
        <f>+IF(I20&lt;C20,0,#REF!*TRUNC(I20/(C20-8)))</f>
        <v>#REF!</v>
      </c>
      <c r="K20" s="1" t="e">
        <f>IF(H20&gt;0,+#REF!/(C20-8)-TRUNC(#REF!/(C20-8))+4,0)</f>
        <v>#REF!</v>
      </c>
      <c r="L20" s="1" t="e">
        <f t="shared" si="2"/>
        <v>#REF!</v>
      </c>
      <c r="M20" s="1" t="e">
        <f>+IF(H20&gt;0,IF(L20&lt;0.1,(#REF!/(TRUNC((C20/10)/I20)+1)),IF(AND(L20&gt;0.1,L20&lt;0.33),(#REF!/(TRUNC((C20/3)/I20)+1)),#REF!)),0)</f>
        <v>#REF!</v>
      </c>
      <c r="N20" s="1" t="e">
        <f t="shared" si="3"/>
        <v>#REF!</v>
      </c>
      <c r="O20" s="1" t="e">
        <f>+IF(#REF! &lt; (#REF!+#REF!)*0.02,1,#REF!/(#REF!+#REF!))</f>
        <v>#REF!</v>
      </c>
      <c r="P20" s="1" t="e">
        <f>+IF(#REF!&gt;0,#REF!+5,0)</f>
        <v>#REF!</v>
      </c>
      <c r="Q20" s="1" t="e">
        <f t="shared" si="4"/>
        <v>#REF!</v>
      </c>
      <c r="R20" s="1" t="e">
        <f>+IF(Q20 &gt; 0,TRUNC((#REF!+#REF!)/Q20),0)</f>
        <v>#REF!</v>
      </c>
      <c r="S20" s="1" t="e">
        <f>+(R20/(TRUNC((B20-28)/(#REF!+5))+4))</f>
        <v>#REF!</v>
      </c>
      <c r="T20" s="1" t="e">
        <f>+TRUNC(S20/(TRUNC((B20-28)/(#REF!+5))+4))</f>
        <v>#REF!</v>
      </c>
      <c r="U20" s="1" t="e">
        <f>+ROUNDUP((T20/(TRUNC((B20-56)/(#REF!+5))+4)),0)</f>
        <v>#REF!</v>
      </c>
      <c r="V20" s="1" t="e">
        <f t="shared" si="5"/>
        <v>#REF!</v>
      </c>
      <c r="W20" s="1" t="e">
        <f t="shared" si="6"/>
        <v>#REF!</v>
      </c>
      <c r="X20" s="1" t="e">
        <f t="shared" si="7"/>
        <v>#REF!</v>
      </c>
      <c r="Y20" s="1" t="e">
        <f t="shared" si="8"/>
        <v>#REF!</v>
      </c>
      <c r="Z20" s="1" t="e">
        <f t="shared" si="9"/>
        <v>#REF!</v>
      </c>
      <c r="AA20" s="2" t="e">
        <f>IF(Z20*#REF!/(#REF!+#REF!)&lt;16,16,Z20*#REF!/(#REF!+#REF!))</f>
        <v>#REF!</v>
      </c>
      <c r="AB20" s="9" t="e">
        <f>IF(+Z20*#REF!/(#REF!+#REF!)&lt;16,16,+Z20*#REF!/(#REF!+#REF!))</f>
        <v>#REF!</v>
      </c>
      <c r="AC20" s="2" t="e">
        <f t="shared" si="10"/>
        <v>#REF!</v>
      </c>
    </row>
    <row r="21" spans="2:29" x14ac:dyDescent="0.2">
      <c r="B21" s="10" t="e">
        <f>IF(#REF!="Informix XPS",4096,2048)</f>
        <v>#REF!</v>
      </c>
      <c r="C21" s="10" t="e">
        <f>IF(#REF!="Informix XPS",4036,2020)</f>
        <v>#REF!</v>
      </c>
      <c r="D21" s="1" t="e">
        <f>IF(#REF!=0,0,#REF!+4)</f>
        <v>#REF!</v>
      </c>
      <c r="E21" s="1" t="e">
        <f t="shared" si="0"/>
        <v>#REF!</v>
      </c>
      <c r="F21" s="1" t="e">
        <f>IF(D21&lt;=C21,ROUNDUP((#REF!+#REF!)/E21,0),#REF!*E21)</f>
        <v>#REF!</v>
      </c>
      <c r="G21" s="1" t="e">
        <f t="shared" si="1"/>
        <v>#REF!</v>
      </c>
      <c r="H21" s="1" t="e">
        <f>IF(#REF!&gt;C21,#REF!,0)</f>
        <v>#REF!</v>
      </c>
      <c r="I21" s="1" t="e">
        <f>+IF(#REF!&gt;C21,#REF!-(C21+8),0)</f>
        <v>#REF!</v>
      </c>
      <c r="J21" s="1" t="e">
        <f>+IF(I21&lt;C21,0,#REF!*TRUNC(I21/(C21-8)))</f>
        <v>#REF!</v>
      </c>
      <c r="K21" s="1" t="e">
        <f>IF(H21&gt;0,+#REF!/(C21-8)-TRUNC(#REF!/(C21-8))+4,0)</f>
        <v>#REF!</v>
      </c>
      <c r="L21" s="1" t="e">
        <f t="shared" si="2"/>
        <v>#REF!</v>
      </c>
      <c r="M21" s="1" t="e">
        <f>+IF(H21&gt;0,IF(L21&lt;0.1,(#REF!/(TRUNC((C21/10)/I21)+1)),IF(AND(L21&gt;0.1,L21&lt;0.33),(#REF!/(TRUNC((C21/3)/I21)+1)),#REF!)),0)</f>
        <v>#REF!</v>
      </c>
      <c r="N21" s="1" t="e">
        <f t="shared" si="3"/>
        <v>#REF!</v>
      </c>
      <c r="O21" s="1" t="e">
        <f>+IF(#REF! &lt; (#REF!+#REF!)*0.02,1,#REF!/(#REF!+#REF!))</f>
        <v>#REF!</v>
      </c>
      <c r="P21" s="1" t="e">
        <f>+IF(#REF!&gt;0,#REF!+5,0)</f>
        <v>#REF!</v>
      </c>
      <c r="Q21" s="1" t="e">
        <f t="shared" si="4"/>
        <v>#REF!</v>
      </c>
      <c r="R21" s="1" t="e">
        <f>+IF(Q21 &gt; 0,TRUNC((#REF!+#REF!)/Q21),0)</f>
        <v>#REF!</v>
      </c>
      <c r="S21" s="1" t="e">
        <f>+(R21/(TRUNC((B21-28)/(#REF!+5))+4))</f>
        <v>#REF!</v>
      </c>
      <c r="T21" s="1" t="e">
        <f>+TRUNC(S21/(TRUNC((B21-28)/(#REF!+5))+4))</f>
        <v>#REF!</v>
      </c>
      <c r="U21" s="1" t="e">
        <f>+ROUNDUP((T21/(TRUNC((B21-56)/(#REF!+5))+4)),0)</f>
        <v>#REF!</v>
      </c>
      <c r="V21" s="1" t="e">
        <f t="shared" si="5"/>
        <v>#REF!</v>
      </c>
      <c r="W21" s="1" t="e">
        <f t="shared" si="6"/>
        <v>#REF!</v>
      </c>
      <c r="X21" s="1" t="e">
        <f t="shared" si="7"/>
        <v>#REF!</v>
      </c>
      <c r="Y21" s="1" t="e">
        <f t="shared" si="8"/>
        <v>#REF!</v>
      </c>
      <c r="Z21" s="1" t="e">
        <f t="shared" si="9"/>
        <v>#REF!</v>
      </c>
      <c r="AA21" s="2" t="e">
        <f>IF(Z21*#REF!/(#REF!+#REF!)&lt;16,16,Z21*#REF!/(#REF!+#REF!))</f>
        <v>#REF!</v>
      </c>
      <c r="AB21" s="9" t="e">
        <f>IF(+Z21*#REF!/(#REF!+#REF!)&lt;16,16,+Z21*#REF!/(#REF!+#REF!))</f>
        <v>#REF!</v>
      </c>
      <c r="AC21" s="2" t="e">
        <f t="shared" si="10"/>
        <v>#REF!</v>
      </c>
    </row>
    <row r="22" spans="2:29" x14ac:dyDescent="0.2">
      <c r="B22" s="10" t="e">
        <f>IF(#REF!="Informix XPS",4096,2048)</f>
        <v>#REF!</v>
      </c>
      <c r="C22" s="10" t="e">
        <f>IF(#REF!="Informix XPS",4036,2020)</f>
        <v>#REF!</v>
      </c>
      <c r="D22" s="1" t="e">
        <f>IF(#REF!=0,0,#REF!+4)</f>
        <v>#REF!</v>
      </c>
      <c r="E22" s="1" t="e">
        <f t="shared" si="0"/>
        <v>#REF!</v>
      </c>
      <c r="F22" s="1" t="e">
        <f>IF(D22&lt;=C22,ROUNDUP((#REF!+#REF!)/E22,0),#REF!*E22)</f>
        <v>#REF!</v>
      </c>
      <c r="G22" s="1" t="e">
        <f t="shared" si="1"/>
        <v>#REF!</v>
      </c>
      <c r="H22" s="1" t="e">
        <f>IF(#REF!&gt;C22,#REF!,0)</f>
        <v>#REF!</v>
      </c>
      <c r="I22" s="1" t="e">
        <f>+IF(#REF!&gt;C22,#REF!-(C22+8),0)</f>
        <v>#REF!</v>
      </c>
      <c r="J22" s="1" t="e">
        <f>+IF(I22&lt;C22,0,#REF!*TRUNC(I22/(C22-8)))</f>
        <v>#REF!</v>
      </c>
      <c r="K22" s="1" t="e">
        <f>IF(H22&gt;0,+#REF!/(C22-8)-TRUNC(#REF!/(C22-8))+4,0)</f>
        <v>#REF!</v>
      </c>
      <c r="L22" s="1" t="e">
        <f t="shared" si="2"/>
        <v>#REF!</v>
      </c>
      <c r="M22" s="1" t="e">
        <f>+IF(H22&gt;0,IF(L22&lt;0.1,(#REF!/(TRUNC((C22/10)/I22)+1)),IF(AND(L22&gt;0.1,L22&lt;0.33),(#REF!/(TRUNC((C22/3)/I22)+1)),#REF!)),0)</f>
        <v>#REF!</v>
      </c>
      <c r="N22" s="1" t="e">
        <f t="shared" si="3"/>
        <v>#REF!</v>
      </c>
      <c r="O22" s="1" t="e">
        <f>+IF(#REF! &lt; (#REF!+#REF!)*0.02,1,#REF!/(#REF!+#REF!))</f>
        <v>#REF!</v>
      </c>
      <c r="P22" s="1" t="e">
        <f>+IF(#REF!&gt;0,#REF!+5,0)</f>
        <v>#REF!</v>
      </c>
      <c r="Q22" s="1" t="e">
        <f t="shared" si="4"/>
        <v>#REF!</v>
      </c>
      <c r="R22" s="1" t="e">
        <f>+IF(Q22 &gt; 0,TRUNC((#REF!+#REF!)/Q22),0)</f>
        <v>#REF!</v>
      </c>
      <c r="S22" s="1" t="e">
        <f>+(R22/(TRUNC((B22-28)/(#REF!+5))+4))</f>
        <v>#REF!</v>
      </c>
      <c r="T22" s="1" t="e">
        <f>+TRUNC(S22/(TRUNC((B22-28)/(#REF!+5))+4))</f>
        <v>#REF!</v>
      </c>
      <c r="U22" s="1" t="e">
        <f>+ROUNDUP((T22/(TRUNC((B22-56)/(#REF!+5))+4)),0)</f>
        <v>#REF!</v>
      </c>
      <c r="V22" s="1" t="e">
        <f t="shared" si="5"/>
        <v>#REF!</v>
      </c>
      <c r="W22" s="1" t="e">
        <f t="shared" si="6"/>
        <v>#REF!</v>
      </c>
      <c r="X22" s="1" t="e">
        <f t="shared" si="7"/>
        <v>#REF!</v>
      </c>
      <c r="Y22" s="1" t="e">
        <f t="shared" si="8"/>
        <v>#REF!</v>
      </c>
      <c r="Z22" s="1" t="e">
        <f t="shared" si="9"/>
        <v>#REF!</v>
      </c>
      <c r="AA22" s="2" t="e">
        <f>IF(Z22*#REF!/(#REF!+#REF!)&lt;16,16,Z22*#REF!/(#REF!+#REF!))</f>
        <v>#REF!</v>
      </c>
      <c r="AB22" s="9" t="e">
        <f>IF(+Z22*#REF!/(#REF!+#REF!)&lt;16,16,+Z22*#REF!/(#REF!+#REF!))</f>
        <v>#REF!</v>
      </c>
      <c r="AC22" s="2" t="e">
        <f t="shared" si="10"/>
        <v>#REF!</v>
      </c>
    </row>
    <row r="23" spans="2:29" x14ac:dyDescent="0.2">
      <c r="B23" s="10" t="e">
        <f>IF(#REF!="Informix XPS",4096,2048)</f>
        <v>#REF!</v>
      </c>
      <c r="C23" s="10" t="e">
        <f>IF(#REF!="Informix XPS",4036,2020)</f>
        <v>#REF!</v>
      </c>
      <c r="D23" s="1" t="e">
        <f>IF(#REF!=0,0,#REF!+4)</f>
        <v>#REF!</v>
      </c>
      <c r="E23" s="1" t="e">
        <f t="shared" si="0"/>
        <v>#REF!</v>
      </c>
      <c r="F23" s="1" t="e">
        <f>IF(D23&lt;=C23,ROUNDUP((#REF!+#REF!)/E23,0),#REF!*E23)</f>
        <v>#REF!</v>
      </c>
      <c r="G23" s="1" t="e">
        <f t="shared" si="1"/>
        <v>#REF!</v>
      </c>
      <c r="H23" s="1" t="e">
        <f>IF(#REF!&gt;C23,#REF!,0)</f>
        <v>#REF!</v>
      </c>
      <c r="I23" s="1" t="e">
        <f>+IF(#REF!&gt;C23,#REF!-(C23+8),0)</f>
        <v>#REF!</v>
      </c>
      <c r="J23" s="1" t="e">
        <f>+IF(I23&lt;C23,0,#REF!*TRUNC(I23/(C23-8)))</f>
        <v>#REF!</v>
      </c>
      <c r="K23" s="1" t="e">
        <f>IF(H23&gt;0,+#REF!/(C23-8)-TRUNC(#REF!/(C23-8))+4,0)</f>
        <v>#REF!</v>
      </c>
      <c r="L23" s="1" t="e">
        <f t="shared" si="2"/>
        <v>#REF!</v>
      </c>
      <c r="M23" s="1" t="e">
        <f>+IF(H23&gt;0,IF(L23&lt;0.1,(#REF!/(TRUNC((C23/10)/I23)+1)),IF(AND(L23&gt;0.1,L23&lt;0.33),(#REF!/(TRUNC((C23/3)/I23)+1)),#REF!)),0)</f>
        <v>#REF!</v>
      </c>
      <c r="N23" s="1" t="e">
        <f t="shared" si="3"/>
        <v>#REF!</v>
      </c>
      <c r="O23" s="1" t="e">
        <f>+IF(#REF! &lt; (#REF!+#REF!)*0.02,1,#REF!/(#REF!+#REF!))</f>
        <v>#REF!</v>
      </c>
      <c r="P23" s="1" t="e">
        <f>+IF(#REF!&gt;0,#REF!+5,0)</f>
        <v>#REF!</v>
      </c>
      <c r="Q23" s="1" t="e">
        <f t="shared" si="4"/>
        <v>#REF!</v>
      </c>
      <c r="R23" s="1" t="e">
        <f>+IF(Q23 &gt; 0,TRUNC((#REF!+#REF!)/Q23),0)</f>
        <v>#REF!</v>
      </c>
      <c r="S23" s="1" t="e">
        <f>+(R23/(TRUNC((B23-28)/(#REF!+5))+4))</f>
        <v>#REF!</v>
      </c>
      <c r="T23" s="1" t="e">
        <f>+TRUNC(S23/(TRUNC((B23-28)/(#REF!+5))+4))</f>
        <v>#REF!</v>
      </c>
      <c r="U23" s="1" t="e">
        <f>+ROUNDUP((T23/(TRUNC((B23-56)/(#REF!+5))+4)),0)</f>
        <v>#REF!</v>
      </c>
      <c r="V23" s="1" t="e">
        <f t="shared" si="5"/>
        <v>#REF!</v>
      </c>
      <c r="W23" s="1" t="e">
        <f t="shared" si="6"/>
        <v>#REF!</v>
      </c>
      <c r="X23" s="1" t="e">
        <f t="shared" si="7"/>
        <v>#REF!</v>
      </c>
      <c r="Y23" s="1" t="e">
        <f t="shared" si="8"/>
        <v>#REF!</v>
      </c>
      <c r="Z23" s="1" t="e">
        <f t="shared" si="9"/>
        <v>#REF!</v>
      </c>
      <c r="AA23" s="2" t="e">
        <f>IF(Z23*#REF!/(#REF!+#REF!)&lt;16,16,Z23*#REF!/(#REF!+#REF!))</f>
        <v>#REF!</v>
      </c>
      <c r="AB23" s="9" t="e">
        <f>IF(+Z23*#REF!/(#REF!+#REF!)&lt;16,16,+Z23*#REF!/(#REF!+#REF!))</f>
        <v>#REF!</v>
      </c>
      <c r="AC23" s="2" t="e">
        <f t="shared" si="10"/>
        <v>#REF!</v>
      </c>
    </row>
    <row r="24" spans="2:29" x14ac:dyDescent="0.2">
      <c r="B24" s="10" t="e">
        <f>IF(#REF!="Informix XPS",4096,2048)</f>
        <v>#REF!</v>
      </c>
      <c r="C24" s="10" t="e">
        <f>IF(#REF!="Informix XPS",4036,2020)</f>
        <v>#REF!</v>
      </c>
      <c r="D24" s="1" t="e">
        <f>IF(#REF!=0,0,#REF!+4)</f>
        <v>#REF!</v>
      </c>
      <c r="E24" s="1" t="e">
        <f t="shared" si="0"/>
        <v>#REF!</v>
      </c>
      <c r="F24" s="1" t="e">
        <f>IF(D24&lt;=C24,ROUNDUP((#REF!+#REF!)/E24,0),#REF!*E24)</f>
        <v>#REF!</v>
      </c>
      <c r="G24" s="1" t="e">
        <f t="shared" si="1"/>
        <v>#REF!</v>
      </c>
      <c r="H24" s="1" t="e">
        <f>IF(#REF!&gt;C24,#REF!,0)</f>
        <v>#REF!</v>
      </c>
      <c r="I24" s="1" t="e">
        <f>+IF(#REF!&gt;C24,#REF!-(C24+8),0)</f>
        <v>#REF!</v>
      </c>
      <c r="J24" s="1" t="e">
        <f>+IF(I24&lt;C24,0,#REF!*TRUNC(I24/(C24-8)))</f>
        <v>#REF!</v>
      </c>
      <c r="K24" s="1" t="e">
        <f>IF(H24&gt;0,+#REF!/(C24-8)-TRUNC(#REF!/(C24-8))+4,0)</f>
        <v>#REF!</v>
      </c>
      <c r="L24" s="1" t="e">
        <f t="shared" si="2"/>
        <v>#REF!</v>
      </c>
      <c r="M24" s="1" t="e">
        <f>+IF(H24&gt;0,IF(L24&lt;0.1,(#REF!/(TRUNC((C24/10)/I24)+1)),IF(AND(L24&gt;0.1,L24&lt;0.33),(#REF!/(TRUNC((C24/3)/I24)+1)),#REF!)),0)</f>
        <v>#REF!</v>
      </c>
      <c r="N24" s="1" t="e">
        <f t="shared" si="3"/>
        <v>#REF!</v>
      </c>
      <c r="O24" s="1" t="e">
        <f>+IF(#REF! &lt; (#REF!+#REF!)*0.02,1,#REF!/(#REF!+#REF!))</f>
        <v>#REF!</v>
      </c>
      <c r="P24" s="1" t="e">
        <f>+IF(#REF!&gt;0,#REF!+5,0)</f>
        <v>#REF!</v>
      </c>
      <c r="Q24" s="1" t="e">
        <f t="shared" si="4"/>
        <v>#REF!</v>
      </c>
      <c r="R24" s="1" t="e">
        <f>+IF(Q24 &gt; 0,TRUNC((#REF!+#REF!)/Q24),0)</f>
        <v>#REF!</v>
      </c>
      <c r="S24" s="1" t="e">
        <f>+(R24/(TRUNC((B24-28)/(#REF!+5))+4))</f>
        <v>#REF!</v>
      </c>
      <c r="T24" s="1" t="e">
        <f>+TRUNC(S24/(TRUNC((B24-28)/(#REF!+5))+4))</f>
        <v>#REF!</v>
      </c>
      <c r="U24" s="1" t="e">
        <f>+ROUNDUP((T24/(TRUNC((B24-56)/(#REF!+5))+4)),0)</f>
        <v>#REF!</v>
      </c>
      <c r="V24" s="1" t="e">
        <f t="shared" si="5"/>
        <v>#REF!</v>
      </c>
      <c r="W24" s="1" t="e">
        <f t="shared" si="6"/>
        <v>#REF!</v>
      </c>
      <c r="X24" s="1" t="e">
        <f t="shared" si="7"/>
        <v>#REF!</v>
      </c>
      <c r="Y24" s="1" t="e">
        <f t="shared" si="8"/>
        <v>#REF!</v>
      </c>
      <c r="Z24" s="1" t="e">
        <f t="shared" si="9"/>
        <v>#REF!</v>
      </c>
      <c r="AA24" s="2" t="e">
        <f>IF(Z24*#REF!/(#REF!+#REF!)&lt;16,16,Z24*#REF!/(#REF!+#REF!))</f>
        <v>#REF!</v>
      </c>
      <c r="AB24" s="9" t="e">
        <f>IF(+Z24*#REF!/(#REF!+#REF!)&lt;16,16,+Z24*#REF!/(#REF!+#REF!))</f>
        <v>#REF!</v>
      </c>
      <c r="AC24" s="2" t="e">
        <f t="shared" si="10"/>
        <v>#REF!</v>
      </c>
    </row>
    <row r="25" spans="2:29" x14ac:dyDescent="0.2">
      <c r="B25" s="10" t="e">
        <f>IF(#REF!="Informix XPS",4096,2048)</f>
        <v>#REF!</v>
      </c>
      <c r="C25" s="10" t="e">
        <f>IF(#REF!="Informix XPS",4036,2020)</f>
        <v>#REF!</v>
      </c>
      <c r="D25" s="1" t="e">
        <f>IF(#REF!=0,0,#REF!+4)</f>
        <v>#REF!</v>
      </c>
      <c r="E25" s="1" t="e">
        <f t="shared" si="0"/>
        <v>#REF!</v>
      </c>
      <c r="F25" s="1" t="e">
        <f>IF(D25&lt;=C25,ROUNDUP((#REF!+#REF!)/E25,0),#REF!*E25)</f>
        <v>#REF!</v>
      </c>
      <c r="G25" s="1" t="e">
        <f t="shared" si="1"/>
        <v>#REF!</v>
      </c>
      <c r="H25" s="1" t="e">
        <f>IF(#REF!&gt;C25,#REF!,0)</f>
        <v>#REF!</v>
      </c>
      <c r="I25" s="1" t="e">
        <f>+IF(#REF!&gt;C25,#REF!-(C25+8),0)</f>
        <v>#REF!</v>
      </c>
      <c r="J25" s="1" t="e">
        <f>+IF(I25&lt;C25,0,#REF!*TRUNC(I25/(C25-8)))</f>
        <v>#REF!</v>
      </c>
      <c r="K25" s="1" t="e">
        <f>IF(H25&gt;0,+#REF!/(C25-8)-TRUNC(#REF!/(C25-8))+4,0)</f>
        <v>#REF!</v>
      </c>
      <c r="L25" s="1" t="e">
        <f t="shared" si="2"/>
        <v>#REF!</v>
      </c>
      <c r="M25" s="1" t="e">
        <f>+IF(H25&gt;0,IF(L25&lt;0.1,(#REF!/(TRUNC((C25/10)/I25)+1)),IF(AND(L25&gt;0.1,L25&lt;0.33),(#REF!/(TRUNC((C25/3)/I25)+1)),#REF!)),0)</f>
        <v>#REF!</v>
      </c>
      <c r="N25" s="1" t="e">
        <f t="shared" si="3"/>
        <v>#REF!</v>
      </c>
      <c r="O25" s="1" t="e">
        <f>+IF(#REF! &lt; (#REF!+#REF!)*0.02,1,#REF!/(#REF!+#REF!))</f>
        <v>#REF!</v>
      </c>
      <c r="P25" s="1" t="e">
        <f>+IF(#REF!&gt;0,#REF!+5,0)</f>
        <v>#REF!</v>
      </c>
      <c r="Q25" s="1" t="e">
        <f t="shared" si="4"/>
        <v>#REF!</v>
      </c>
      <c r="R25" s="1" t="e">
        <f>+IF(Q25 &gt; 0,TRUNC((#REF!+#REF!)/Q25),0)</f>
        <v>#REF!</v>
      </c>
      <c r="S25" s="1" t="e">
        <f>+(R25/(TRUNC((B25-28)/(#REF!+5))+4))</f>
        <v>#REF!</v>
      </c>
      <c r="T25" s="1" t="e">
        <f>+TRUNC(S25/(TRUNC((B25-28)/(#REF!+5))+4))</f>
        <v>#REF!</v>
      </c>
      <c r="U25" s="1" t="e">
        <f>+ROUNDUP((T25/(TRUNC((B25-56)/(#REF!+5))+4)),0)</f>
        <v>#REF!</v>
      </c>
      <c r="V25" s="1" t="e">
        <f t="shared" si="5"/>
        <v>#REF!</v>
      </c>
      <c r="W25" s="1" t="e">
        <f t="shared" si="6"/>
        <v>#REF!</v>
      </c>
      <c r="X25" s="1" t="e">
        <f t="shared" si="7"/>
        <v>#REF!</v>
      </c>
      <c r="Y25" s="1" t="e">
        <f t="shared" si="8"/>
        <v>#REF!</v>
      </c>
      <c r="Z25" s="1" t="e">
        <f t="shared" si="9"/>
        <v>#REF!</v>
      </c>
      <c r="AA25" s="2" t="e">
        <f>IF(Z25*#REF!/(#REF!+#REF!)&lt;16,16,Z25*#REF!/(#REF!+#REF!))</f>
        <v>#REF!</v>
      </c>
      <c r="AB25" s="9" t="e">
        <f>IF(+Z25*#REF!/(#REF!+#REF!)&lt;16,16,+Z25*#REF!/(#REF!+#REF!))</f>
        <v>#REF!</v>
      </c>
      <c r="AC25" s="2" t="e">
        <f t="shared" si="10"/>
        <v>#REF!</v>
      </c>
    </row>
    <row r="26" spans="2:29" x14ac:dyDescent="0.2">
      <c r="B26" s="10" t="e">
        <f>IF(#REF!="Informix XPS",4096,2048)</f>
        <v>#REF!</v>
      </c>
      <c r="C26" s="10" t="e">
        <f>IF(#REF!="Informix XPS",4036,2020)</f>
        <v>#REF!</v>
      </c>
      <c r="D26" s="1" t="e">
        <f>IF(#REF!=0,0,#REF!+4)</f>
        <v>#REF!</v>
      </c>
      <c r="E26" s="1" t="e">
        <f t="shared" si="0"/>
        <v>#REF!</v>
      </c>
      <c r="F26" s="1" t="e">
        <f>IF(D26&lt;=C26,ROUNDUP((#REF!+#REF!)/E26,0),#REF!*E26)</f>
        <v>#REF!</v>
      </c>
      <c r="G26" s="1" t="e">
        <f t="shared" si="1"/>
        <v>#REF!</v>
      </c>
      <c r="H26" s="1" t="e">
        <f>IF(#REF!&gt;C26,#REF!,0)</f>
        <v>#REF!</v>
      </c>
      <c r="I26" s="1" t="e">
        <f>+IF(#REF!&gt;C26,#REF!-(C26+8),0)</f>
        <v>#REF!</v>
      </c>
      <c r="J26" s="1" t="e">
        <f>+IF(I26&lt;C26,0,#REF!*TRUNC(I26/(C26-8)))</f>
        <v>#REF!</v>
      </c>
      <c r="K26" s="1" t="e">
        <f>IF(H26&gt;0,+#REF!/(C26-8)-TRUNC(#REF!/(C26-8))+4,0)</f>
        <v>#REF!</v>
      </c>
      <c r="L26" s="1" t="e">
        <f t="shared" si="2"/>
        <v>#REF!</v>
      </c>
      <c r="M26" s="1" t="e">
        <f>+IF(H26&gt;0,IF(L26&lt;0.1,(#REF!/(TRUNC((C26/10)/I26)+1)),IF(AND(L26&gt;0.1,L26&lt;0.33),(#REF!/(TRUNC((C26/3)/I26)+1)),#REF!)),0)</f>
        <v>#REF!</v>
      </c>
      <c r="N26" s="1" t="e">
        <f t="shared" si="3"/>
        <v>#REF!</v>
      </c>
      <c r="O26" s="1" t="e">
        <f>+IF(#REF! &lt; (#REF!+#REF!)*0.02,1,#REF!/(#REF!+#REF!))</f>
        <v>#REF!</v>
      </c>
      <c r="P26" s="1" t="e">
        <f>+IF(#REF!&gt;0,#REF!+5,0)</f>
        <v>#REF!</v>
      </c>
      <c r="Q26" s="1" t="e">
        <f t="shared" si="4"/>
        <v>#REF!</v>
      </c>
      <c r="R26" s="1" t="e">
        <f>+IF(Q26 &gt; 0,TRUNC((#REF!+#REF!)/Q26),0)</f>
        <v>#REF!</v>
      </c>
      <c r="S26" s="1" t="e">
        <f>+(R26/(TRUNC((B26-28)/(#REF!+5))+4))</f>
        <v>#REF!</v>
      </c>
      <c r="T26" s="1" t="e">
        <f>+TRUNC(S26/(TRUNC((B26-28)/(#REF!+5))+4))</f>
        <v>#REF!</v>
      </c>
      <c r="U26" s="1" t="e">
        <f>+ROUNDUP((T26/(TRUNC((B26-56)/(#REF!+5))+4)),0)</f>
        <v>#REF!</v>
      </c>
      <c r="V26" s="1" t="e">
        <f t="shared" si="5"/>
        <v>#REF!</v>
      </c>
      <c r="W26" s="1" t="e">
        <f t="shared" si="6"/>
        <v>#REF!</v>
      </c>
      <c r="X26" s="1" t="e">
        <f t="shared" si="7"/>
        <v>#REF!</v>
      </c>
      <c r="Y26" s="1" t="e">
        <f t="shared" si="8"/>
        <v>#REF!</v>
      </c>
      <c r="Z26" s="1" t="e">
        <f t="shared" si="9"/>
        <v>#REF!</v>
      </c>
      <c r="AA26" s="2" t="e">
        <f>IF(Z26*#REF!/(#REF!+#REF!)&lt;16,16,Z26*#REF!/(#REF!+#REF!))</f>
        <v>#REF!</v>
      </c>
      <c r="AB26" s="9" t="e">
        <f>IF(+Z26*#REF!/(#REF!+#REF!)&lt;16,16,+Z26*#REF!/(#REF!+#REF!))</f>
        <v>#REF!</v>
      </c>
      <c r="AC26" s="2" t="e">
        <f t="shared" si="10"/>
        <v>#REF!</v>
      </c>
    </row>
    <row r="27" spans="2:29" ht="17.25" customHeight="1" x14ac:dyDescent="0.2">
      <c r="B27" s="10" t="e">
        <f>IF(#REF!="Informix XPS",4096,2048)</f>
        <v>#REF!</v>
      </c>
      <c r="C27" s="10" t="e">
        <f>IF(#REF!="Informix XPS",4036,2020)</f>
        <v>#REF!</v>
      </c>
      <c r="D27" s="1" t="e">
        <f>IF(#REF!=0,0,#REF!+4)</f>
        <v>#REF!</v>
      </c>
      <c r="E27" s="1" t="e">
        <f t="shared" si="0"/>
        <v>#REF!</v>
      </c>
      <c r="F27" s="1" t="e">
        <f>IF(D27&lt;=C27,ROUNDUP((#REF!+#REF!)/E27,0),#REF!*E27)</f>
        <v>#REF!</v>
      </c>
      <c r="G27" s="1" t="e">
        <f t="shared" si="1"/>
        <v>#REF!</v>
      </c>
      <c r="H27" s="1" t="e">
        <f>IF(#REF!&gt;C27,#REF!,0)</f>
        <v>#REF!</v>
      </c>
      <c r="I27" s="1" t="e">
        <f>+IF(#REF!&gt;C27,#REF!-(C27+8),0)</f>
        <v>#REF!</v>
      </c>
      <c r="J27" s="1" t="e">
        <f>+IF(I27&lt;C27,0,#REF!*TRUNC(I27/(C27-8)))</f>
        <v>#REF!</v>
      </c>
      <c r="K27" s="1" t="e">
        <f>IF(H27&gt;0,+#REF!/(C27-8)-TRUNC(#REF!/(C27-8))+4,0)</f>
        <v>#REF!</v>
      </c>
      <c r="L27" s="1" t="e">
        <f t="shared" si="2"/>
        <v>#REF!</v>
      </c>
      <c r="M27" s="1" t="e">
        <f>+IF(H27&gt;0,IF(L27&lt;0.1,(#REF!/(TRUNC((C27/10)/I27)+1)),IF(AND(L27&gt;0.1,L27&lt;0.33),(#REF!/(TRUNC((C27/3)/I27)+1)),#REF!)),0)</f>
        <v>#REF!</v>
      </c>
      <c r="N27" s="1" t="e">
        <f t="shared" si="3"/>
        <v>#REF!</v>
      </c>
      <c r="O27" s="1" t="e">
        <f>+IF(#REF! &lt; (#REF!+#REF!)*0.02,1,#REF!/(#REF!+#REF!))</f>
        <v>#REF!</v>
      </c>
      <c r="P27" s="1" t="e">
        <f>+IF(#REF!&gt;0,#REF!+5,0)</f>
        <v>#REF!</v>
      </c>
      <c r="Q27" s="1" t="e">
        <f t="shared" si="4"/>
        <v>#REF!</v>
      </c>
      <c r="R27" s="1" t="e">
        <f>+IF(Q27 &gt; 0,TRUNC((#REF!+#REF!)/Q27),0)</f>
        <v>#REF!</v>
      </c>
      <c r="S27" s="1" t="e">
        <f>+(R27/(TRUNC((B27-28)/(#REF!+5))+4))</f>
        <v>#REF!</v>
      </c>
      <c r="T27" s="1" t="e">
        <f>+TRUNC(S27/(TRUNC((B27-28)/(#REF!+5))+4))</f>
        <v>#REF!</v>
      </c>
      <c r="U27" s="1" t="e">
        <f>+ROUNDUP((T27/(TRUNC((B27-56)/(#REF!+5))+4)),0)</f>
        <v>#REF!</v>
      </c>
      <c r="V27" s="1" t="e">
        <f t="shared" si="5"/>
        <v>#REF!</v>
      </c>
      <c r="W27" s="1" t="e">
        <f t="shared" si="6"/>
        <v>#REF!</v>
      </c>
      <c r="X27" s="1" t="e">
        <f t="shared" si="7"/>
        <v>#REF!</v>
      </c>
      <c r="Y27" s="1" t="e">
        <f t="shared" si="8"/>
        <v>#REF!</v>
      </c>
      <c r="Z27" s="1" t="e">
        <f t="shared" si="9"/>
        <v>#REF!</v>
      </c>
      <c r="AA27" s="2" t="e">
        <f>IF(Z27*#REF!/(#REF!+#REF!)&lt;16,16,Z27*#REF!/(#REF!+#REF!))</f>
        <v>#REF!</v>
      </c>
      <c r="AB27" s="9" t="e">
        <f>IF(+Z27*#REF!/(#REF!+#REF!)&lt;16,16,+Z27*#REF!/(#REF!+#REF!))</f>
        <v>#REF!</v>
      </c>
      <c r="AC27" s="2" t="e">
        <f t="shared" si="10"/>
        <v>#REF!</v>
      </c>
    </row>
    <row r="28" spans="2:29" x14ac:dyDescent="0.2">
      <c r="B28" s="10" t="e">
        <f>IF(#REF!="Informix XPS",4096,2048)</f>
        <v>#REF!</v>
      </c>
      <c r="C28" s="10" t="e">
        <f>IF(#REF!="Informix XPS",4036,2020)</f>
        <v>#REF!</v>
      </c>
      <c r="D28" s="1" t="e">
        <f>IF(#REF!=0,0,#REF!+4)</f>
        <v>#REF!</v>
      </c>
      <c r="E28" s="1" t="e">
        <f t="shared" si="0"/>
        <v>#REF!</v>
      </c>
      <c r="F28" s="1" t="e">
        <f>IF(D28&lt;=C28,ROUNDUP((#REF!+#REF!)/E28,0),#REF!*E28)</f>
        <v>#REF!</v>
      </c>
      <c r="G28" s="1" t="e">
        <f t="shared" si="1"/>
        <v>#REF!</v>
      </c>
      <c r="H28" s="1" t="e">
        <f>IF(#REF!&gt;C28,#REF!,0)</f>
        <v>#REF!</v>
      </c>
      <c r="I28" s="1" t="e">
        <f>+IF(#REF!&gt;C28,#REF!-(C28+8),0)</f>
        <v>#REF!</v>
      </c>
      <c r="J28" s="1" t="e">
        <f>+IF(I28&lt;C28,0,#REF!*TRUNC(I28/(C28-8)))</f>
        <v>#REF!</v>
      </c>
      <c r="K28" s="1" t="e">
        <f>IF(H28&gt;0,+#REF!/(C28-8)-TRUNC(#REF!/(C28-8))+4,0)</f>
        <v>#REF!</v>
      </c>
      <c r="L28" s="1" t="e">
        <f t="shared" si="2"/>
        <v>#REF!</v>
      </c>
      <c r="M28" s="1" t="e">
        <f>+IF(H28&gt;0,IF(L28&lt;0.1,(#REF!/(TRUNC((C28/10)/I28)+1)),IF(AND(L28&gt;0.1,L28&lt;0.33),(#REF!/(TRUNC((C28/3)/I28)+1)),#REF!)),0)</f>
        <v>#REF!</v>
      </c>
      <c r="N28" s="1" t="e">
        <f t="shared" si="3"/>
        <v>#REF!</v>
      </c>
      <c r="O28" s="1" t="e">
        <f>+IF(#REF! &lt; (#REF!+#REF!)*0.02,1,#REF!/(#REF!+#REF!))</f>
        <v>#REF!</v>
      </c>
      <c r="P28" s="1" t="e">
        <f>+IF(#REF!&gt;0,#REF!+5,0)</f>
        <v>#REF!</v>
      </c>
      <c r="Q28" s="1" t="e">
        <f t="shared" si="4"/>
        <v>#REF!</v>
      </c>
      <c r="R28" s="1" t="e">
        <f>+IF(Q28 &gt; 0,TRUNC((#REF!+#REF!)/Q28),0)</f>
        <v>#REF!</v>
      </c>
      <c r="S28" s="1" t="e">
        <f>+(R28/(TRUNC((B28-28)/(#REF!+5))+4))</f>
        <v>#REF!</v>
      </c>
      <c r="T28" s="1" t="e">
        <f>+TRUNC(S28/(TRUNC((B28-28)/(#REF!+5))+4))</f>
        <v>#REF!</v>
      </c>
      <c r="U28" s="1" t="e">
        <f>+ROUNDUP((T28/(TRUNC((B28-56)/(#REF!+5))+4)),0)</f>
        <v>#REF!</v>
      </c>
      <c r="V28" s="1" t="e">
        <f t="shared" si="5"/>
        <v>#REF!</v>
      </c>
      <c r="W28" s="1" t="e">
        <f t="shared" si="6"/>
        <v>#REF!</v>
      </c>
      <c r="X28" s="1" t="e">
        <f t="shared" si="7"/>
        <v>#REF!</v>
      </c>
      <c r="Y28" s="1" t="e">
        <f t="shared" si="8"/>
        <v>#REF!</v>
      </c>
      <c r="Z28" s="1" t="e">
        <f t="shared" si="9"/>
        <v>#REF!</v>
      </c>
      <c r="AA28" s="2" t="e">
        <f>IF(Z28*#REF!/(#REF!+#REF!)&lt;16,16,Z28*#REF!/(#REF!+#REF!))</f>
        <v>#REF!</v>
      </c>
      <c r="AB28" s="9" t="e">
        <f>IF(+Z28*#REF!/(#REF!+#REF!)&lt;16,16,+Z28*#REF!/(#REF!+#REF!))</f>
        <v>#REF!</v>
      </c>
      <c r="AC28" s="2" t="e">
        <f t="shared" si="10"/>
        <v>#REF!</v>
      </c>
    </row>
    <row r="29" spans="2:29" x14ac:dyDescent="0.2">
      <c r="B29" s="10" t="e">
        <f>IF(#REF!="Informix XPS",4096,2048)</f>
        <v>#REF!</v>
      </c>
      <c r="C29" s="10" t="e">
        <f>IF(#REF!="Informix XPS",4036,2020)</f>
        <v>#REF!</v>
      </c>
      <c r="D29" s="1" t="e">
        <f>IF(#REF!=0,0,#REF!+4)</f>
        <v>#REF!</v>
      </c>
      <c r="E29" s="1" t="e">
        <f t="shared" si="0"/>
        <v>#REF!</v>
      </c>
      <c r="F29" s="1" t="e">
        <f>IF(D29&lt;=C29,ROUNDUP((#REF!+#REF!)/E29,0),#REF!*E29)</f>
        <v>#REF!</v>
      </c>
      <c r="G29" s="1" t="e">
        <f t="shared" si="1"/>
        <v>#REF!</v>
      </c>
      <c r="H29" s="1" t="e">
        <f>IF(#REF!&gt;C29,#REF!,0)</f>
        <v>#REF!</v>
      </c>
      <c r="I29" s="1" t="e">
        <f>+IF(#REF!&gt;C29,#REF!-(C29+8),0)</f>
        <v>#REF!</v>
      </c>
      <c r="J29" s="1" t="e">
        <f>+IF(I29&lt;C29,0,#REF!*TRUNC(I29/(C29-8)))</f>
        <v>#REF!</v>
      </c>
      <c r="K29" s="1" t="e">
        <f>IF(H29&gt;0,+#REF!/(C29-8)-TRUNC(#REF!/(C29-8))+4,0)</f>
        <v>#REF!</v>
      </c>
      <c r="L29" s="1" t="e">
        <f t="shared" si="2"/>
        <v>#REF!</v>
      </c>
      <c r="M29" s="1" t="e">
        <f>+IF(H29&gt;0,IF(L29&lt;0.1,(#REF!/(TRUNC((C29/10)/I29)+1)),IF(AND(L29&gt;0.1,L29&lt;0.33),(#REF!/(TRUNC((C29/3)/I29)+1)),#REF!)),0)</f>
        <v>#REF!</v>
      </c>
      <c r="N29" s="1" t="e">
        <f t="shared" si="3"/>
        <v>#REF!</v>
      </c>
      <c r="O29" s="1" t="e">
        <f>+IF(#REF! &lt; (#REF!+#REF!)*0.02,1,#REF!/(#REF!+#REF!))</f>
        <v>#REF!</v>
      </c>
      <c r="P29" s="1" t="e">
        <f>+IF(#REF!&gt;0,#REF!+5,0)</f>
        <v>#REF!</v>
      </c>
      <c r="Q29" s="1" t="e">
        <f t="shared" si="4"/>
        <v>#REF!</v>
      </c>
      <c r="R29" s="1" t="e">
        <f>+IF(Q29 &gt; 0,TRUNC((#REF!+#REF!)/Q29),0)</f>
        <v>#REF!</v>
      </c>
      <c r="S29" s="1" t="e">
        <f>+(R29/(TRUNC((B29-28)/(#REF!+5))+4))</f>
        <v>#REF!</v>
      </c>
      <c r="T29" s="1" t="e">
        <f>+TRUNC(S29/(TRUNC((B29-28)/(#REF!+5))+4))</f>
        <v>#REF!</v>
      </c>
      <c r="U29" s="1" t="e">
        <f>+ROUNDUP((T29/(TRUNC((B29-56)/(#REF!+5))+4)),0)</f>
        <v>#REF!</v>
      </c>
      <c r="V29" s="1" t="e">
        <f t="shared" si="5"/>
        <v>#REF!</v>
      </c>
      <c r="W29" s="1" t="e">
        <f t="shared" si="6"/>
        <v>#REF!</v>
      </c>
      <c r="X29" s="1" t="e">
        <f t="shared" si="7"/>
        <v>#REF!</v>
      </c>
      <c r="Y29" s="1" t="e">
        <f t="shared" si="8"/>
        <v>#REF!</v>
      </c>
      <c r="Z29" s="1" t="e">
        <f t="shared" si="9"/>
        <v>#REF!</v>
      </c>
      <c r="AA29" s="2" t="e">
        <f>IF(Z29*#REF!/(#REF!+#REF!)&lt;16,16,Z29*#REF!/(#REF!+#REF!))</f>
        <v>#REF!</v>
      </c>
      <c r="AB29" s="9" t="e">
        <f>IF(+Z29*#REF!/(#REF!+#REF!)&lt;16,16,+Z29*#REF!/(#REF!+#REF!))</f>
        <v>#REF!</v>
      </c>
      <c r="AC29" s="2" t="e">
        <f t="shared" si="10"/>
        <v>#REF!</v>
      </c>
    </row>
    <row r="30" spans="2:29" x14ac:dyDescent="0.2">
      <c r="B30" s="10" t="e">
        <f>IF(#REF!="Informix XPS",4096,2048)</f>
        <v>#REF!</v>
      </c>
      <c r="C30" s="10" t="e">
        <f>IF(#REF!="Informix XPS",4036,2020)</f>
        <v>#REF!</v>
      </c>
      <c r="D30" s="1" t="e">
        <f>IF(#REF!=0,0,#REF!+4)</f>
        <v>#REF!</v>
      </c>
      <c r="E30" s="1" t="e">
        <f t="shared" si="0"/>
        <v>#REF!</v>
      </c>
      <c r="F30" s="1" t="e">
        <f>IF(D30&lt;=C30,ROUNDUP((#REF!+#REF!)/E30,0),#REF!*E30)</f>
        <v>#REF!</v>
      </c>
      <c r="G30" s="1" t="e">
        <f t="shared" si="1"/>
        <v>#REF!</v>
      </c>
      <c r="H30" s="1" t="e">
        <f>IF(#REF!&gt;C30,#REF!,0)</f>
        <v>#REF!</v>
      </c>
      <c r="I30" s="1" t="e">
        <f>+IF(#REF!&gt;C30,#REF!-(C30+8),0)</f>
        <v>#REF!</v>
      </c>
      <c r="J30" s="1" t="e">
        <f>+IF(I30&lt;C30,0,#REF!*TRUNC(I30/(C30-8)))</f>
        <v>#REF!</v>
      </c>
      <c r="K30" s="1" t="e">
        <f>IF(H30&gt;0,+#REF!/(C30-8)-TRUNC(#REF!/(C30-8))+4,0)</f>
        <v>#REF!</v>
      </c>
      <c r="L30" s="1" t="e">
        <f t="shared" si="2"/>
        <v>#REF!</v>
      </c>
      <c r="M30" s="1" t="e">
        <f>+IF(H30&gt;0,IF(L30&lt;0.1,(#REF!/(TRUNC((C30/10)/I30)+1)),IF(AND(L30&gt;0.1,L30&lt;0.33),(#REF!/(TRUNC((C30/3)/I30)+1)),#REF!)),0)</f>
        <v>#REF!</v>
      </c>
      <c r="N30" s="1" t="e">
        <f t="shared" si="3"/>
        <v>#REF!</v>
      </c>
      <c r="O30" s="1" t="e">
        <f>+IF(#REF! &lt; (#REF!+#REF!)*0.02,1,#REF!/(#REF!+#REF!))</f>
        <v>#REF!</v>
      </c>
      <c r="P30" s="1" t="e">
        <f>+IF(#REF!&gt;0,#REF!+5,0)</f>
        <v>#REF!</v>
      </c>
      <c r="Q30" s="1" t="e">
        <f t="shared" si="4"/>
        <v>#REF!</v>
      </c>
      <c r="R30" s="1" t="e">
        <f>+IF(Q30 &gt; 0,TRUNC((#REF!+#REF!)/Q30),0)</f>
        <v>#REF!</v>
      </c>
      <c r="S30" s="1" t="e">
        <f>+(R30/(TRUNC((B30-28)/(#REF!+5))+4))</f>
        <v>#REF!</v>
      </c>
      <c r="T30" s="1" t="e">
        <f>+TRUNC(S30/(TRUNC((B30-28)/(#REF!+5))+4))</f>
        <v>#REF!</v>
      </c>
      <c r="U30" s="1" t="e">
        <f>+ROUNDUP((T30/(TRUNC((B30-56)/(#REF!+5))+4)),0)</f>
        <v>#REF!</v>
      </c>
      <c r="V30" s="1" t="e">
        <f t="shared" si="5"/>
        <v>#REF!</v>
      </c>
      <c r="W30" s="1" t="e">
        <f t="shared" si="6"/>
        <v>#REF!</v>
      </c>
      <c r="X30" s="1" t="e">
        <f t="shared" si="7"/>
        <v>#REF!</v>
      </c>
      <c r="Y30" s="1" t="e">
        <f t="shared" si="8"/>
        <v>#REF!</v>
      </c>
      <c r="Z30" s="1" t="e">
        <f t="shared" si="9"/>
        <v>#REF!</v>
      </c>
      <c r="AA30" s="2" t="e">
        <f>IF(Z30*#REF!/(#REF!+#REF!)&lt;16,16,Z30*#REF!/(#REF!+#REF!))</f>
        <v>#REF!</v>
      </c>
      <c r="AB30" s="9" t="e">
        <f>IF(+Z30*#REF!/(#REF!+#REF!)&lt;16,16,+Z30*#REF!/(#REF!+#REF!))</f>
        <v>#REF!</v>
      </c>
      <c r="AC30" s="2" t="e">
        <f t="shared" si="10"/>
        <v>#REF!</v>
      </c>
    </row>
    <row r="31" spans="2:29" x14ac:dyDescent="0.2">
      <c r="B31" s="10" t="e">
        <f>IF(#REF!="Informix XPS",4096,2048)</f>
        <v>#REF!</v>
      </c>
      <c r="C31" s="10" t="e">
        <f>IF(#REF!="Informix XPS",4036,2020)</f>
        <v>#REF!</v>
      </c>
      <c r="D31" s="1" t="e">
        <f>IF(#REF!=0,0,#REF!+4)</f>
        <v>#REF!</v>
      </c>
      <c r="E31" s="1" t="e">
        <f t="shared" si="0"/>
        <v>#REF!</v>
      </c>
      <c r="F31" s="1" t="e">
        <f>IF(D31&lt;=C31,ROUNDUP((#REF!+#REF!)/E31,0),#REF!*E31)</f>
        <v>#REF!</v>
      </c>
      <c r="G31" s="1" t="e">
        <f t="shared" si="1"/>
        <v>#REF!</v>
      </c>
      <c r="H31" s="1" t="e">
        <f>IF(#REF!&gt;C31,#REF!,0)</f>
        <v>#REF!</v>
      </c>
      <c r="I31" s="1" t="e">
        <f>+IF(#REF!&gt;C31,#REF!-(C31+8),0)</f>
        <v>#REF!</v>
      </c>
      <c r="J31" s="1" t="e">
        <f>+IF(I31&lt;C31,0,#REF!*TRUNC(I31/(C31-8)))</f>
        <v>#REF!</v>
      </c>
      <c r="K31" s="1" t="e">
        <f>IF(H31&gt;0,+#REF!/(C31-8)-TRUNC(#REF!/(C31-8))+4,0)</f>
        <v>#REF!</v>
      </c>
      <c r="L31" s="1" t="e">
        <f t="shared" si="2"/>
        <v>#REF!</v>
      </c>
      <c r="M31" s="1" t="e">
        <f>+IF(H31&gt;0,IF(L31&lt;0.1,(#REF!/(TRUNC((C31/10)/I31)+1)),IF(AND(L31&gt;0.1,L31&lt;0.33),(#REF!/(TRUNC((C31/3)/I31)+1)),#REF!)),0)</f>
        <v>#REF!</v>
      </c>
      <c r="N31" s="1" t="e">
        <f t="shared" si="3"/>
        <v>#REF!</v>
      </c>
      <c r="O31" s="1" t="e">
        <f>+IF(#REF! &lt; (#REF!+#REF!)*0.02,1,#REF!/(#REF!+#REF!))</f>
        <v>#REF!</v>
      </c>
      <c r="P31" s="1" t="e">
        <f>+IF(#REF!&gt;0,#REF!+5,0)</f>
        <v>#REF!</v>
      </c>
      <c r="Q31" s="1" t="e">
        <f t="shared" si="4"/>
        <v>#REF!</v>
      </c>
      <c r="R31" s="1" t="e">
        <f>+IF(Q31 &gt; 0,TRUNC((#REF!+#REF!)/Q31),0)</f>
        <v>#REF!</v>
      </c>
      <c r="S31" s="1" t="e">
        <f>+(R31/(TRUNC((B31-28)/(#REF!+5))+4))</f>
        <v>#REF!</v>
      </c>
      <c r="T31" s="1" t="e">
        <f>+TRUNC(S31/(TRUNC((B31-28)/(#REF!+5))+4))</f>
        <v>#REF!</v>
      </c>
      <c r="U31" s="1" t="e">
        <f>+ROUNDUP((T31/(TRUNC((B31-56)/(#REF!+5))+4)),0)</f>
        <v>#REF!</v>
      </c>
      <c r="V31" s="1" t="e">
        <f t="shared" si="5"/>
        <v>#REF!</v>
      </c>
      <c r="W31" s="1" t="e">
        <f t="shared" si="6"/>
        <v>#REF!</v>
      </c>
      <c r="X31" s="1" t="e">
        <f t="shared" si="7"/>
        <v>#REF!</v>
      </c>
      <c r="Y31" s="1" t="e">
        <f t="shared" si="8"/>
        <v>#REF!</v>
      </c>
      <c r="Z31" s="1" t="e">
        <f t="shared" si="9"/>
        <v>#REF!</v>
      </c>
      <c r="AA31" s="2" t="e">
        <f>IF(Z31*#REF!/(#REF!+#REF!)&lt;16,16,Z31*#REF!/(#REF!+#REF!))</f>
        <v>#REF!</v>
      </c>
      <c r="AB31" s="9" t="e">
        <f>IF(+Z31*#REF!/(#REF!+#REF!)&lt;16,16,+Z31*#REF!/(#REF!+#REF!))</f>
        <v>#REF!</v>
      </c>
      <c r="AC31" s="2" t="e">
        <f t="shared" si="10"/>
        <v>#REF!</v>
      </c>
    </row>
    <row r="32" spans="2:29" x14ac:dyDescent="0.2">
      <c r="B32" s="10" t="e">
        <f>IF(#REF!="Informix XPS",4096,2048)</f>
        <v>#REF!</v>
      </c>
      <c r="C32" s="10" t="e">
        <f>IF(#REF!="Informix XPS",4036,2020)</f>
        <v>#REF!</v>
      </c>
      <c r="D32" s="1" t="e">
        <f>IF(#REF!=0,0,#REF!+4)</f>
        <v>#REF!</v>
      </c>
      <c r="E32" s="1" t="e">
        <f t="shared" si="0"/>
        <v>#REF!</v>
      </c>
      <c r="F32" s="1" t="e">
        <f>IF(D32&lt;=C32,ROUNDUP((#REF!+#REF!)/E32,0),#REF!*E32)</f>
        <v>#REF!</v>
      </c>
      <c r="G32" s="1" t="e">
        <f t="shared" si="1"/>
        <v>#REF!</v>
      </c>
      <c r="H32" s="1" t="e">
        <f>IF(#REF!&gt;C32,#REF!,0)</f>
        <v>#REF!</v>
      </c>
      <c r="I32" s="1" t="e">
        <f>+IF(#REF!&gt;C32,#REF!-(C32+8),0)</f>
        <v>#REF!</v>
      </c>
      <c r="J32" s="1" t="e">
        <f>+IF(I32&lt;C32,0,#REF!*TRUNC(I32/(C32-8)))</f>
        <v>#REF!</v>
      </c>
      <c r="K32" s="1" t="e">
        <f>IF(H32&gt;0,+#REF!/(C32-8)-TRUNC(#REF!/(C32-8))+4,0)</f>
        <v>#REF!</v>
      </c>
      <c r="L32" s="1" t="e">
        <f t="shared" si="2"/>
        <v>#REF!</v>
      </c>
      <c r="M32" s="1" t="e">
        <f>+IF(H32&gt;0,IF(L32&lt;0.1,(#REF!/(TRUNC((C32/10)/I32)+1)),IF(AND(L32&gt;0.1,L32&lt;0.33),(#REF!/(TRUNC((C32/3)/I32)+1)),#REF!)),0)</f>
        <v>#REF!</v>
      </c>
      <c r="N32" s="1" t="e">
        <f t="shared" si="3"/>
        <v>#REF!</v>
      </c>
      <c r="O32" s="1" t="e">
        <f>+IF(#REF! &lt; (#REF!+#REF!)*0.02,1,#REF!/(#REF!+#REF!))</f>
        <v>#REF!</v>
      </c>
      <c r="P32" s="1" t="e">
        <f>+IF(#REF!&gt;0,#REF!+5,0)</f>
        <v>#REF!</v>
      </c>
      <c r="Q32" s="1" t="e">
        <f t="shared" si="4"/>
        <v>#REF!</v>
      </c>
      <c r="R32" s="1" t="e">
        <f>+IF(Q32 &gt; 0,TRUNC((#REF!+#REF!)/Q32),0)</f>
        <v>#REF!</v>
      </c>
      <c r="S32" s="1" t="e">
        <f>+(R32/(TRUNC((B32-28)/(#REF!+5))+4))</f>
        <v>#REF!</v>
      </c>
      <c r="T32" s="1" t="e">
        <f>+TRUNC(S32/(TRUNC((B32-28)/(#REF!+5))+4))</f>
        <v>#REF!</v>
      </c>
      <c r="U32" s="1" t="e">
        <f>+ROUNDUP((T32/(TRUNC((B32-56)/(#REF!+5))+4)),0)</f>
        <v>#REF!</v>
      </c>
      <c r="V32" s="1" t="e">
        <f t="shared" si="5"/>
        <v>#REF!</v>
      </c>
      <c r="W32" s="1" t="e">
        <f t="shared" si="6"/>
        <v>#REF!</v>
      </c>
      <c r="X32" s="1" t="e">
        <f t="shared" si="7"/>
        <v>#REF!</v>
      </c>
      <c r="Y32" s="1" t="e">
        <f t="shared" si="8"/>
        <v>#REF!</v>
      </c>
      <c r="Z32" s="1" t="e">
        <f t="shared" si="9"/>
        <v>#REF!</v>
      </c>
      <c r="AA32" s="2" t="e">
        <f>IF(Z32*#REF!/(#REF!+#REF!)&lt;16,16,Z32*#REF!/(#REF!+#REF!))</f>
        <v>#REF!</v>
      </c>
      <c r="AB32" s="9" t="e">
        <f>IF(+Z32*#REF!/(#REF!+#REF!)&lt;16,16,+Z32*#REF!/(#REF!+#REF!))</f>
        <v>#REF!</v>
      </c>
      <c r="AC32" s="2" t="e">
        <f t="shared" si="10"/>
        <v>#REF!</v>
      </c>
    </row>
    <row r="33" spans="2:29" x14ac:dyDescent="0.2">
      <c r="B33" s="10" t="e">
        <f>IF(#REF!="Informix XPS",4096,2048)</f>
        <v>#REF!</v>
      </c>
      <c r="C33" s="10" t="e">
        <f>IF(#REF!="Informix XPS",4036,2020)</f>
        <v>#REF!</v>
      </c>
      <c r="D33" s="1" t="e">
        <f>IF(#REF!=0,0,#REF!+4)</f>
        <v>#REF!</v>
      </c>
      <c r="E33" s="1" t="e">
        <f t="shared" si="0"/>
        <v>#REF!</v>
      </c>
      <c r="F33" s="1" t="e">
        <f>IF(D33&lt;=C33,ROUNDUP((#REF!+#REF!)/E33,0),#REF!*E33)</f>
        <v>#REF!</v>
      </c>
      <c r="G33" s="1" t="e">
        <f t="shared" si="1"/>
        <v>#REF!</v>
      </c>
      <c r="H33" s="1" t="e">
        <f>IF(#REF!&gt;C33,#REF!,0)</f>
        <v>#REF!</v>
      </c>
      <c r="I33" s="1" t="e">
        <f>+IF(#REF!&gt;C33,#REF!-(C33+8),0)</f>
        <v>#REF!</v>
      </c>
      <c r="J33" s="1" t="e">
        <f>+IF(I33&lt;C33,0,#REF!*TRUNC(I33/(C33-8)))</f>
        <v>#REF!</v>
      </c>
      <c r="K33" s="1" t="e">
        <f>IF(H33&gt;0,+#REF!/(C33-8)-TRUNC(#REF!/(C33-8))+4,0)</f>
        <v>#REF!</v>
      </c>
      <c r="L33" s="1" t="e">
        <f t="shared" si="2"/>
        <v>#REF!</v>
      </c>
      <c r="M33" s="1" t="e">
        <f>+IF(H33&gt;0,IF(L33&lt;0.1,(#REF!/(TRUNC((C33/10)/I33)+1)),IF(AND(L33&gt;0.1,L33&lt;0.33),(#REF!/(TRUNC((C33/3)/I33)+1)),#REF!)),0)</f>
        <v>#REF!</v>
      </c>
      <c r="N33" s="1" t="e">
        <f t="shared" si="3"/>
        <v>#REF!</v>
      </c>
      <c r="O33" s="1" t="e">
        <f>+IF(#REF! &lt; (#REF!+#REF!)*0.02,1,#REF!/(#REF!+#REF!))</f>
        <v>#REF!</v>
      </c>
      <c r="P33" s="1" t="e">
        <f>+IF(#REF!&gt;0,#REF!+5,0)</f>
        <v>#REF!</v>
      </c>
      <c r="Q33" s="1" t="e">
        <f t="shared" si="4"/>
        <v>#REF!</v>
      </c>
      <c r="R33" s="1" t="e">
        <f>+IF(Q33 &gt; 0,TRUNC((#REF!+#REF!)/Q33),0)</f>
        <v>#REF!</v>
      </c>
      <c r="S33" s="1" t="e">
        <f>+(R33/(TRUNC((B33-28)/(#REF!+5))+4))</f>
        <v>#REF!</v>
      </c>
      <c r="T33" s="1" t="e">
        <f>+TRUNC(S33/(TRUNC((B33-28)/(#REF!+5))+4))</f>
        <v>#REF!</v>
      </c>
      <c r="U33" s="1" t="e">
        <f>+ROUNDUP((T33/(TRUNC((B33-56)/(#REF!+5))+4)),0)</f>
        <v>#REF!</v>
      </c>
      <c r="V33" s="1" t="e">
        <f t="shared" si="5"/>
        <v>#REF!</v>
      </c>
      <c r="W33" s="1" t="e">
        <f t="shared" si="6"/>
        <v>#REF!</v>
      </c>
      <c r="X33" s="1" t="e">
        <f t="shared" si="7"/>
        <v>#REF!</v>
      </c>
      <c r="Y33" s="1" t="e">
        <f t="shared" si="8"/>
        <v>#REF!</v>
      </c>
      <c r="Z33" s="1" t="e">
        <f t="shared" si="9"/>
        <v>#REF!</v>
      </c>
      <c r="AA33" s="2" t="e">
        <f>IF(Z33*#REF!/(#REF!+#REF!)&lt;16,16,Z33*#REF!/(#REF!+#REF!))</f>
        <v>#REF!</v>
      </c>
      <c r="AB33" s="9" t="e">
        <f>IF(+Z33*#REF!/(#REF!+#REF!)&lt;16,16,+Z33*#REF!/(#REF!+#REF!))</f>
        <v>#REF!</v>
      </c>
      <c r="AC33" s="2" t="e">
        <f t="shared" si="10"/>
        <v>#REF!</v>
      </c>
    </row>
    <row r="34" spans="2:29" x14ac:dyDescent="0.2">
      <c r="B34" s="10" t="e">
        <f>IF(#REF!="Informix XPS",4096,2048)</f>
        <v>#REF!</v>
      </c>
      <c r="C34" s="10" t="e">
        <f>IF(#REF!="Informix XPS",4036,2020)</f>
        <v>#REF!</v>
      </c>
      <c r="D34" s="1" t="e">
        <f>IF(#REF!=0,0,#REF!+4)</f>
        <v>#REF!</v>
      </c>
      <c r="E34" s="1" t="e">
        <f t="shared" si="0"/>
        <v>#REF!</v>
      </c>
      <c r="F34" s="1" t="e">
        <f>IF(D34&lt;=C34,ROUNDUP((#REF!+#REF!)/E34,0),#REF!*E34)</f>
        <v>#REF!</v>
      </c>
      <c r="G34" s="1" t="e">
        <f t="shared" si="1"/>
        <v>#REF!</v>
      </c>
      <c r="H34" s="1" t="e">
        <f>IF(#REF!&gt;C34,#REF!,0)</f>
        <v>#REF!</v>
      </c>
      <c r="I34" s="1" t="e">
        <f>+IF(#REF!&gt;C34,#REF!-(C34+8),0)</f>
        <v>#REF!</v>
      </c>
      <c r="J34" s="1" t="e">
        <f>+IF(I34&lt;C34,0,#REF!*TRUNC(I34/(C34-8)))</f>
        <v>#REF!</v>
      </c>
      <c r="K34" s="1" t="e">
        <f>IF(H34&gt;0,+#REF!/(C34-8)-TRUNC(#REF!/(C34-8))+4,0)</f>
        <v>#REF!</v>
      </c>
      <c r="L34" s="1" t="e">
        <f t="shared" si="2"/>
        <v>#REF!</v>
      </c>
      <c r="M34" s="1" t="e">
        <f>+IF(H34&gt;0,IF(L34&lt;0.1,(#REF!/(TRUNC((C34/10)/I34)+1)),IF(AND(L34&gt;0.1,L34&lt;0.33),(#REF!/(TRUNC((C34/3)/I34)+1)),#REF!)),0)</f>
        <v>#REF!</v>
      </c>
      <c r="N34" s="1" t="e">
        <f t="shared" si="3"/>
        <v>#REF!</v>
      </c>
      <c r="O34" s="1" t="e">
        <f>+IF(#REF! &lt; (#REF!+#REF!)*0.02,1,#REF!/(#REF!+#REF!))</f>
        <v>#REF!</v>
      </c>
      <c r="P34" s="1" t="e">
        <f>+IF(#REF!&gt;0,#REF!+5,0)</f>
        <v>#REF!</v>
      </c>
      <c r="Q34" s="1" t="e">
        <f t="shared" si="4"/>
        <v>#REF!</v>
      </c>
      <c r="R34" s="1" t="e">
        <f>+IF(Q34 &gt; 0,TRUNC((#REF!+#REF!)/Q34),0)</f>
        <v>#REF!</v>
      </c>
      <c r="S34" s="1" t="e">
        <f>+(R34/(TRUNC((B34-28)/(#REF!+5))+4))</f>
        <v>#REF!</v>
      </c>
      <c r="T34" s="1" t="e">
        <f>+TRUNC(S34/(TRUNC((B34-28)/(#REF!+5))+4))</f>
        <v>#REF!</v>
      </c>
      <c r="U34" s="1" t="e">
        <f>+ROUNDUP((T34/(TRUNC((B34-56)/(#REF!+5))+4)),0)</f>
        <v>#REF!</v>
      </c>
      <c r="V34" s="1" t="e">
        <f t="shared" si="5"/>
        <v>#REF!</v>
      </c>
      <c r="W34" s="1" t="e">
        <f t="shared" si="6"/>
        <v>#REF!</v>
      </c>
      <c r="X34" s="1" t="e">
        <f t="shared" si="7"/>
        <v>#REF!</v>
      </c>
      <c r="Y34" s="1" t="e">
        <f t="shared" si="8"/>
        <v>#REF!</v>
      </c>
      <c r="Z34" s="1" t="e">
        <f t="shared" si="9"/>
        <v>#REF!</v>
      </c>
      <c r="AA34" s="2" t="e">
        <f>IF(Z34*#REF!/(#REF!+#REF!)&lt;16,16,Z34*#REF!/(#REF!+#REF!))</f>
        <v>#REF!</v>
      </c>
      <c r="AB34" s="9" t="e">
        <f>IF(+Z34*#REF!/(#REF!+#REF!)&lt;16,16,+Z34*#REF!/(#REF!+#REF!))</f>
        <v>#REF!</v>
      </c>
      <c r="AC34" s="2" t="e">
        <f t="shared" si="10"/>
        <v>#REF!</v>
      </c>
    </row>
    <row r="35" spans="2:29" x14ac:dyDescent="0.2">
      <c r="B35" s="10" t="e">
        <f>IF(#REF!="Informix XPS",4096,2048)</f>
        <v>#REF!</v>
      </c>
      <c r="C35" s="10" t="e">
        <f>IF(#REF!="Informix XPS",4036,2020)</f>
        <v>#REF!</v>
      </c>
      <c r="D35" s="1" t="e">
        <f>IF(#REF!=0,0,#REF!+4)</f>
        <v>#REF!</v>
      </c>
      <c r="E35" s="1" t="e">
        <f t="shared" si="0"/>
        <v>#REF!</v>
      </c>
      <c r="F35" s="1" t="e">
        <f>IF(D35&lt;=C35,ROUNDUP((#REF!+#REF!)/E35,0),#REF!*E35)</f>
        <v>#REF!</v>
      </c>
      <c r="G35" s="1" t="e">
        <f t="shared" si="1"/>
        <v>#REF!</v>
      </c>
      <c r="H35" s="1" t="e">
        <f>IF(#REF!&gt;C35,#REF!,0)</f>
        <v>#REF!</v>
      </c>
      <c r="I35" s="1" t="e">
        <f>+IF(#REF!&gt;C35,#REF!-(C35+8),0)</f>
        <v>#REF!</v>
      </c>
      <c r="J35" s="1" t="e">
        <f>+IF(I35&lt;C35,0,#REF!*TRUNC(I35/(C35-8)))</f>
        <v>#REF!</v>
      </c>
      <c r="K35" s="1" t="e">
        <f>IF(H35&gt;0,+#REF!/(C35-8)-TRUNC(#REF!/(C35-8))+4,0)</f>
        <v>#REF!</v>
      </c>
      <c r="L35" s="1" t="e">
        <f t="shared" si="2"/>
        <v>#REF!</v>
      </c>
      <c r="M35" s="1" t="e">
        <f>+IF(H35&gt;0,IF(L35&lt;0.1,(#REF!/(TRUNC((C35/10)/I35)+1)),IF(AND(L35&gt;0.1,L35&lt;0.33),(#REF!/(TRUNC((C35/3)/I35)+1)),#REF!)),0)</f>
        <v>#REF!</v>
      </c>
      <c r="N35" s="1" t="e">
        <f t="shared" si="3"/>
        <v>#REF!</v>
      </c>
      <c r="O35" s="1" t="e">
        <f>+IF(#REF! &lt; (#REF!+#REF!)*0.02,1,#REF!/(#REF!+#REF!))</f>
        <v>#REF!</v>
      </c>
      <c r="P35" s="1" t="e">
        <f>+IF(#REF!&gt;0,#REF!+5,0)</f>
        <v>#REF!</v>
      </c>
      <c r="Q35" s="1" t="e">
        <f t="shared" si="4"/>
        <v>#REF!</v>
      </c>
      <c r="R35" s="1" t="e">
        <f>+IF(Q35 &gt; 0,TRUNC((#REF!+#REF!)/Q35),0)</f>
        <v>#REF!</v>
      </c>
      <c r="S35" s="1" t="e">
        <f>+(R35/(TRUNC((B35-28)/(#REF!+5))+4))</f>
        <v>#REF!</v>
      </c>
      <c r="T35" s="1" t="e">
        <f>+TRUNC(S35/(TRUNC((B35-28)/(#REF!+5))+4))</f>
        <v>#REF!</v>
      </c>
      <c r="U35" s="1" t="e">
        <f>+ROUNDUP((T35/(TRUNC((B35-56)/(#REF!+5))+4)),0)</f>
        <v>#REF!</v>
      </c>
      <c r="V35" s="1" t="e">
        <f t="shared" si="5"/>
        <v>#REF!</v>
      </c>
      <c r="W35" s="1" t="e">
        <f t="shared" si="6"/>
        <v>#REF!</v>
      </c>
      <c r="X35" s="1" t="e">
        <f t="shared" si="7"/>
        <v>#REF!</v>
      </c>
      <c r="Y35" s="1" t="e">
        <f t="shared" si="8"/>
        <v>#REF!</v>
      </c>
      <c r="Z35" s="1" t="e">
        <f t="shared" si="9"/>
        <v>#REF!</v>
      </c>
      <c r="AA35" s="2" t="e">
        <f>IF(Z35*#REF!/(#REF!+#REF!)&lt;16,16,Z35*#REF!/(#REF!+#REF!))</f>
        <v>#REF!</v>
      </c>
      <c r="AB35" s="9" t="e">
        <f>IF(+Z35*#REF!/(#REF!+#REF!)&lt;16,16,+Z35*#REF!/(#REF!+#REF!))</f>
        <v>#REF!</v>
      </c>
      <c r="AC35" s="2" t="e">
        <f t="shared" si="10"/>
        <v>#REF!</v>
      </c>
    </row>
    <row r="36" spans="2:29" x14ac:dyDescent="0.2">
      <c r="B36" s="10" t="e">
        <f>IF(#REF!="Informix XPS",4096,2048)</f>
        <v>#REF!</v>
      </c>
      <c r="C36" s="10" t="e">
        <f>IF(#REF!="Informix XPS",4036,2020)</f>
        <v>#REF!</v>
      </c>
      <c r="D36" s="1" t="e">
        <f>IF(#REF!=0,0,#REF!+4)</f>
        <v>#REF!</v>
      </c>
      <c r="E36" s="1" t="e">
        <f t="shared" si="0"/>
        <v>#REF!</v>
      </c>
      <c r="F36" s="1" t="e">
        <f>IF(D36&lt;=C36,ROUNDUP((#REF!+#REF!)/E36,0),#REF!*E36)</f>
        <v>#REF!</v>
      </c>
      <c r="G36" s="1" t="e">
        <f t="shared" si="1"/>
        <v>#REF!</v>
      </c>
      <c r="H36" s="1" t="e">
        <f>IF(#REF!&gt;C36,#REF!,0)</f>
        <v>#REF!</v>
      </c>
      <c r="I36" s="1" t="e">
        <f>+IF(#REF!&gt;C36,#REF!-(C36+8),0)</f>
        <v>#REF!</v>
      </c>
      <c r="J36" s="1" t="e">
        <f>+IF(I36&lt;C36,0,#REF!*TRUNC(I36/(C36-8)))</f>
        <v>#REF!</v>
      </c>
      <c r="K36" s="1" t="e">
        <f>IF(H36&gt;0,+#REF!/(C36-8)-TRUNC(#REF!/(C36-8))+4,0)</f>
        <v>#REF!</v>
      </c>
      <c r="L36" s="1" t="e">
        <f t="shared" si="2"/>
        <v>#REF!</v>
      </c>
      <c r="M36" s="1" t="e">
        <f>+IF(H36&gt;0,IF(L36&lt;0.1,(#REF!/(TRUNC((C36/10)/I36)+1)),IF(AND(L36&gt;0.1,L36&lt;0.33),(#REF!/(TRUNC((C36/3)/I36)+1)),#REF!)),0)</f>
        <v>#REF!</v>
      </c>
      <c r="N36" s="1" t="e">
        <f t="shared" si="3"/>
        <v>#REF!</v>
      </c>
      <c r="O36" s="1" t="e">
        <f>+IF(#REF! &lt; (#REF!+#REF!)*0.02,1,#REF!/(#REF!+#REF!))</f>
        <v>#REF!</v>
      </c>
      <c r="P36" s="1" t="e">
        <f>+IF(#REF!&gt;0,#REF!+5,0)</f>
        <v>#REF!</v>
      </c>
      <c r="Q36" s="1" t="e">
        <f t="shared" si="4"/>
        <v>#REF!</v>
      </c>
      <c r="R36" s="1" t="e">
        <f>+IF(Q36 &gt; 0,TRUNC((#REF!+#REF!)/Q36),0)</f>
        <v>#REF!</v>
      </c>
      <c r="S36" s="1" t="e">
        <f>+(R36/(TRUNC((B36-28)/(#REF!+5))+4))</f>
        <v>#REF!</v>
      </c>
      <c r="T36" s="1" t="e">
        <f>+TRUNC(S36/(TRUNC((B36-28)/(#REF!+5))+4))</f>
        <v>#REF!</v>
      </c>
      <c r="U36" s="1" t="e">
        <f>+ROUNDUP((T36/(TRUNC((B36-56)/(#REF!+5))+4)),0)</f>
        <v>#REF!</v>
      </c>
      <c r="V36" s="1" t="e">
        <f t="shared" si="5"/>
        <v>#REF!</v>
      </c>
      <c r="W36" s="1" t="e">
        <f t="shared" si="6"/>
        <v>#REF!</v>
      </c>
      <c r="X36" s="1" t="e">
        <f t="shared" si="7"/>
        <v>#REF!</v>
      </c>
      <c r="Y36" s="1" t="e">
        <f t="shared" si="8"/>
        <v>#REF!</v>
      </c>
      <c r="Z36" s="1" t="e">
        <f t="shared" si="9"/>
        <v>#REF!</v>
      </c>
      <c r="AA36" s="2" t="e">
        <f>IF(Z36*#REF!/(#REF!+#REF!)&lt;16,16,Z36*#REF!/(#REF!+#REF!))</f>
        <v>#REF!</v>
      </c>
      <c r="AB36" s="9" t="e">
        <f>IF(+Z36*#REF!/(#REF!+#REF!)&lt;16,16,+Z36*#REF!/(#REF!+#REF!))</f>
        <v>#REF!</v>
      </c>
      <c r="AC36" s="2" t="e">
        <f t="shared" si="10"/>
        <v>#REF!</v>
      </c>
    </row>
    <row r="37" spans="2:29" x14ac:dyDescent="0.2">
      <c r="B37" s="10" t="e">
        <f>IF(#REF!="Informix XPS",4096,2048)</f>
        <v>#REF!</v>
      </c>
      <c r="C37" s="10" t="e">
        <f>IF(#REF!="Informix XPS",4036,2020)</f>
        <v>#REF!</v>
      </c>
      <c r="D37" s="1" t="e">
        <f>IF(#REF!=0,0,#REF!+4)</f>
        <v>#REF!</v>
      </c>
      <c r="E37" s="1" t="e">
        <f t="shared" si="0"/>
        <v>#REF!</v>
      </c>
      <c r="F37" s="1" t="e">
        <f>IF(D37&lt;=C37,ROUNDUP((#REF!+#REF!)/E37,0),#REF!*E37)</f>
        <v>#REF!</v>
      </c>
      <c r="G37" s="1" t="e">
        <f t="shared" si="1"/>
        <v>#REF!</v>
      </c>
      <c r="H37" s="1" t="e">
        <f>IF(#REF!&gt;C37,#REF!,0)</f>
        <v>#REF!</v>
      </c>
      <c r="I37" s="1" t="e">
        <f>+IF(#REF!&gt;C37,#REF!-(C37+8),0)</f>
        <v>#REF!</v>
      </c>
      <c r="J37" s="1" t="e">
        <f>+IF(I37&lt;C37,0,#REF!*TRUNC(I37/(C37-8)))</f>
        <v>#REF!</v>
      </c>
      <c r="K37" s="1" t="e">
        <f>IF(H37&gt;0,+#REF!/(C37-8)-TRUNC(#REF!/(C37-8))+4,0)</f>
        <v>#REF!</v>
      </c>
      <c r="L37" s="1" t="e">
        <f t="shared" si="2"/>
        <v>#REF!</v>
      </c>
      <c r="M37" s="1" t="e">
        <f>+IF(H37&gt;0,IF(L37&lt;0.1,(#REF!/(TRUNC((C37/10)/I37)+1)),IF(AND(L37&gt;0.1,L37&lt;0.33),(#REF!/(TRUNC((C37/3)/I37)+1)),#REF!)),0)</f>
        <v>#REF!</v>
      </c>
      <c r="N37" s="1" t="e">
        <f t="shared" si="3"/>
        <v>#REF!</v>
      </c>
      <c r="O37" s="1" t="e">
        <f>+IF(#REF! &lt; (#REF!+#REF!)*0.02,1,#REF!/(#REF!+#REF!))</f>
        <v>#REF!</v>
      </c>
      <c r="P37" s="1" t="e">
        <f>+IF(#REF!&gt;0,#REF!+5,0)</f>
        <v>#REF!</v>
      </c>
      <c r="Q37" s="1" t="e">
        <f t="shared" si="4"/>
        <v>#REF!</v>
      </c>
      <c r="R37" s="1" t="e">
        <f>+IF(Q37 &gt; 0,TRUNC((#REF!+#REF!)/Q37),0)</f>
        <v>#REF!</v>
      </c>
      <c r="S37" s="1" t="e">
        <f>+(R37/(TRUNC((B37-28)/(#REF!+5))+4))</f>
        <v>#REF!</v>
      </c>
      <c r="T37" s="1" t="e">
        <f>+TRUNC(S37/(TRUNC((B37-28)/(#REF!+5))+4))</f>
        <v>#REF!</v>
      </c>
      <c r="U37" s="1" t="e">
        <f>+ROUNDUP((T37/(TRUNC((B37-56)/(#REF!+5))+4)),0)</f>
        <v>#REF!</v>
      </c>
      <c r="V37" s="1" t="e">
        <f t="shared" si="5"/>
        <v>#REF!</v>
      </c>
      <c r="W37" s="1" t="e">
        <f t="shared" si="6"/>
        <v>#REF!</v>
      </c>
      <c r="X37" s="1" t="e">
        <f t="shared" si="7"/>
        <v>#REF!</v>
      </c>
      <c r="Y37" s="1" t="e">
        <f t="shared" si="8"/>
        <v>#REF!</v>
      </c>
      <c r="Z37" s="1" t="e">
        <f t="shared" si="9"/>
        <v>#REF!</v>
      </c>
      <c r="AA37" s="2" t="e">
        <f>IF(Z37*#REF!/(#REF!+#REF!)&lt;16,16,Z37*#REF!/(#REF!+#REF!))</f>
        <v>#REF!</v>
      </c>
      <c r="AB37" s="9" t="e">
        <f>IF(+Z37*#REF!/(#REF!+#REF!)&lt;16,16,+Z37*#REF!/(#REF!+#REF!))</f>
        <v>#REF!</v>
      </c>
      <c r="AC37" s="2" t="e">
        <f t="shared" si="10"/>
        <v>#REF!</v>
      </c>
    </row>
    <row r="38" spans="2:29" x14ac:dyDescent="0.2">
      <c r="B38" s="10" t="e">
        <f>IF(#REF!="Informix XPS",4096,2048)</f>
        <v>#REF!</v>
      </c>
      <c r="C38" s="10" t="e">
        <f>IF(#REF!="Informix XPS",4036,2020)</f>
        <v>#REF!</v>
      </c>
      <c r="D38" s="1" t="e">
        <f>IF(#REF!=0,0,#REF!+4)</f>
        <v>#REF!</v>
      </c>
      <c r="E38" s="1" t="e">
        <f t="shared" si="0"/>
        <v>#REF!</v>
      </c>
      <c r="F38" s="1" t="e">
        <f>IF(D38&lt;=C38,ROUNDUP((#REF!+#REF!)/E38,0),#REF!*E38)</f>
        <v>#REF!</v>
      </c>
      <c r="G38" s="1" t="e">
        <f t="shared" si="1"/>
        <v>#REF!</v>
      </c>
      <c r="H38" s="1" t="e">
        <f>IF(#REF!&gt;C38,#REF!,0)</f>
        <v>#REF!</v>
      </c>
      <c r="I38" s="1" t="e">
        <f>+IF(#REF!&gt;C38,#REF!-(C38+8),0)</f>
        <v>#REF!</v>
      </c>
      <c r="J38" s="1" t="e">
        <f>+IF(I38&lt;C38,0,#REF!*TRUNC(I38/(C38-8)))</f>
        <v>#REF!</v>
      </c>
      <c r="K38" s="1" t="e">
        <f>IF(H38&gt;0,+#REF!/(C38-8)-TRUNC(#REF!/(C38-8))+4,0)</f>
        <v>#REF!</v>
      </c>
      <c r="L38" s="1" t="e">
        <f t="shared" si="2"/>
        <v>#REF!</v>
      </c>
      <c r="M38" s="1" t="e">
        <f>+IF(H38&gt;0,IF(L38&lt;0.1,(#REF!/(TRUNC((C38/10)/I38)+1)),IF(AND(L38&gt;0.1,L38&lt;0.33),(#REF!/(TRUNC((C38/3)/I38)+1)),#REF!)),0)</f>
        <v>#REF!</v>
      </c>
      <c r="N38" s="1" t="e">
        <f t="shared" si="3"/>
        <v>#REF!</v>
      </c>
      <c r="O38" s="1" t="e">
        <f>+IF(#REF! &lt; (#REF!+#REF!)*0.02,1,#REF!/(#REF!+#REF!))</f>
        <v>#REF!</v>
      </c>
      <c r="P38" s="1" t="e">
        <f>+IF(#REF!&gt;0,#REF!+5,0)</f>
        <v>#REF!</v>
      </c>
      <c r="Q38" s="1" t="e">
        <f t="shared" si="4"/>
        <v>#REF!</v>
      </c>
      <c r="R38" s="1" t="e">
        <f>+IF(Q38 &gt; 0,TRUNC((#REF!+#REF!)/Q38),0)</f>
        <v>#REF!</v>
      </c>
      <c r="S38" s="1" t="e">
        <f>+(R38/(TRUNC((B38-28)/(#REF!+5))+4))</f>
        <v>#REF!</v>
      </c>
      <c r="T38" s="1" t="e">
        <f>+TRUNC(S38/(TRUNC((B38-28)/(#REF!+5))+4))</f>
        <v>#REF!</v>
      </c>
      <c r="U38" s="1" t="e">
        <f>+ROUNDUP((T38/(TRUNC((B38-56)/(#REF!+5))+4)),0)</f>
        <v>#REF!</v>
      </c>
      <c r="V38" s="1" t="e">
        <f t="shared" si="5"/>
        <v>#REF!</v>
      </c>
      <c r="W38" s="1" t="e">
        <f t="shared" si="6"/>
        <v>#REF!</v>
      </c>
      <c r="X38" s="1" t="e">
        <f t="shared" si="7"/>
        <v>#REF!</v>
      </c>
      <c r="Y38" s="1" t="e">
        <f t="shared" si="8"/>
        <v>#REF!</v>
      </c>
      <c r="Z38" s="1" t="e">
        <f t="shared" si="9"/>
        <v>#REF!</v>
      </c>
      <c r="AA38" s="2" t="e">
        <f>IF(Z38*#REF!/(#REF!+#REF!)&lt;16,16,Z38*#REF!/(#REF!+#REF!))</f>
        <v>#REF!</v>
      </c>
      <c r="AB38" s="9" t="e">
        <f>IF(+Z38*#REF!/(#REF!+#REF!)&lt;16,16,+Z38*#REF!/(#REF!+#REF!))</f>
        <v>#REF!</v>
      </c>
      <c r="AC38" s="2" t="e">
        <f t="shared" si="10"/>
        <v>#REF!</v>
      </c>
    </row>
    <row r="39" spans="2:29" x14ac:dyDescent="0.2">
      <c r="B39" s="10" t="e">
        <f>IF(#REF!="Informix XPS",4096,2048)</f>
        <v>#REF!</v>
      </c>
      <c r="C39" s="10" t="e">
        <f>IF(#REF!="Informix XPS",4036,2020)</f>
        <v>#REF!</v>
      </c>
      <c r="D39" s="1" t="e">
        <f>IF(#REF!=0,0,#REF!+4)</f>
        <v>#REF!</v>
      </c>
      <c r="E39" s="1" t="e">
        <f t="shared" si="0"/>
        <v>#REF!</v>
      </c>
      <c r="F39" s="1" t="e">
        <f>IF(D39&lt;=C39,ROUNDUP((#REF!+#REF!)/E39,0),#REF!*E39)</f>
        <v>#REF!</v>
      </c>
      <c r="G39" s="1" t="e">
        <f t="shared" si="1"/>
        <v>#REF!</v>
      </c>
      <c r="H39" s="1" t="e">
        <f>IF(#REF!&gt;C39,#REF!,0)</f>
        <v>#REF!</v>
      </c>
      <c r="I39" s="1" t="e">
        <f>+IF(#REF!&gt;C39,#REF!-(C39+8),0)</f>
        <v>#REF!</v>
      </c>
      <c r="J39" s="1" t="e">
        <f>+IF(I39&lt;C39,0,#REF!*TRUNC(I39/(C39-8)))</f>
        <v>#REF!</v>
      </c>
      <c r="K39" s="1" t="e">
        <f>IF(H39&gt;0,+#REF!/(C39-8)-TRUNC(#REF!/(C39-8))+4,0)</f>
        <v>#REF!</v>
      </c>
      <c r="L39" s="1" t="e">
        <f t="shared" si="2"/>
        <v>#REF!</v>
      </c>
      <c r="M39" s="1" t="e">
        <f>+IF(H39&gt;0,IF(L39&lt;0.1,(#REF!/(TRUNC((C39/10)/I39)+1)),IF(AND(L39&gt;0.1,L39&lt;0.33),(#REF!/(TRUNC((C39/3)/I39)+1)),#REF!)),0)</f>
        <v>#REF!</v>
      </c>
      <c r="N39" s="1" t="e">
        <f t="shared" si="3"/>
        <v>#REF!</v>
      </c>
      <c r="O39" s="1" t="e">
        <f>+IF(#REF! &lt; (#REF!+#REF!)*0.02,1,#REF!/(#REF!+#REF!))</f>
        <v>#REF!</v>
      </c>
      <c r="P39" s="1" t="e">
        <f>+IF(#REF!&gt;0,#REF!+5,0)</f>
        <v>#REF!</v>
      </c>
      <c r="Q39" s="1" t="e">
        <f t="shared" si="4"/>
        <v>#REF!</v>
      </c>
      <c r="R39" s="1" t="e">
        <f>+IF(Q39 &gt; 0,TRUNC((#REF!+#REF!)/Q39),0)</f>
        <v>#REF!</v>
      </c>
      <c r="S39" s="1" t="e">
        <f>+(R39/(TRUNC((B39-28)/(#REF!+5))+4))</f>
        <v>#REF!</v>
      </c>
      <c r="T39" s="1" t="e">
        <f>+TRUNC(S39/(TRUNC((B39-28)/(#REF!+5))+4))</f>
        <v>#REF!</v>
      </c>
      <c r="U39" s="1" t="e">
        <f>+ROUNDUP((T39/(TRUNC((B39-56)/(#REF!+5))+4)),0)</f>
        <v>#REF!</v>
      </c>
      <c r="V39" s="1" t="e">
        <f t="shared" si="5"/>
        <v>#REF!</v>
      </c>
      <c r="W39" s="1" t="e">
        <f t="shared" si="6"/>
        <v>#REF!</v>
      </c>
      <c r="X39" s="1" t="e">
        <f t="shared" si="7"/>
        <v>#REF!</v>
      </c>
      <c r="Y39" s="1" t="e">
        <f t="shared" si="8"/>
        <v>#REF!</v>
      </c>
      <c r="Z39" s="1" t="e">
        <f t="shared" si="9"/>
        <v>#REF!</v>
      </c>
      <c r="AA39" s="2" t="e">
        <f>IF(Z39*#REF!/(#REF!+#REF!)&lt;16,16,Z39*#REF!/(#REF!+#REF!))</f>
        <v>#REF!</v>
      </c>
      <c r="AB39" s="9" t="e">
        <f>IF(+Z39*#REF!/(#REF!+#REF!)&lt;16,16,+Z39*#REF!/(#REF!+#REF!))</f>
        <v>#REF!</v>
      </c>
      <c r="AC39" s="2" t="e">
        <f t="shared" si="10"/>
        <v>#REF!</v>
      </c>
    </row>
    <row r="40" spans="2:29" x14ac:dyDescent="0.2">
      <c r="B40" s="10" t="e">
        <f>IF(#REF!="Informix XPS",4096,2048)</f>
        <v>#REF!</v>
      </c>
      <c r="C40" s="10" t="e">
        <f>IF(#REF!="Informix XPS",4036,2020)</f>
        <v>#REF!</v>
      </c>
      <c r="D40" s="1" t="e">
        <f>IF(#REF!=0,0,#REF!+4)</f>
        <v>#REF!</v>
      </c>
      <c r="E40" s="1" t="e">
        <f t="shared" si="0"/>
        <v>#REF!</v>
      </c>
      <c r="F40" s="1" t="e">
        <f>IF(D40&lt;=C40,ROUNDUP((#REF!+#REF!)/E40,0),#REF!*E40)</f>
        <v>#REF!</v>
      </c>
      <c r="G40" s="1" t="e">
        <f t="shared" si="1"/>
        <v>#REF!</v>
      </c>
      <c r="H40" s="1" t="e">
        <f>IF(#REF!&gt;C40,#REF!,0)</f>
        <v>#REF!</v>
      </c>
      <c r="I40" s="1" t="e">
        <f>+IF(#REF!&gt;C40,#REF!-(C40+8),0)</f>
        <v>#REF!</v>
      </c>
      <c r="J40" s="1" t="e">
        <f>+IF(I40&lt;C40,0,#REF!*TRUNC(I40/(C40-8)))</f>
        <v>#REF!</v>
      </c>
      <c r="K40" s="1" t="e">
        <f>IF(H40&gt;0,+#REF!/(C40-8)-TRUNC(#REF!/(C40-8))+4,0)</f>
        <v>#REF!</v>
      </c>
      <c r="L40" s="1" t="e">
        <f t="shared" si="2"/>
        <v>#REF!</v>
      </c>
      <c r="M40" s="1" t="e">
        <f>+IF(H40&gt;0,IF(L40&lt;0.1,(#REF!/(TRUNC((C40/10)/I40)+1)),IF(AND(L40&gt;0.1,L40&lt;0.33),(#REF!/(TRUNC((C40/3)/I40)+1)),#REF!)),0)</f>
        <v>#REF!</v>
      </c>
      <c r="N40" s="1" t="e">
        <f t="shared" si="3"/>
        <v>#REF!</v>
      </c>
      <c r="O40" s="1" t="e">
        <f>+IF(#REF! &lt; (#REF!+#REF!)*0.02,1,#REF!/(#REF!+#REF!))</f>
        <v>#REF!</v>
      </c>
      <c r="P40" s="1" t="e">
        <f>+IF(#REF!&gt;0,#REF!+5,0)</f>
        <v>#REF!</v>
      </c>
      <c r="Q40" s="1" t="e">
        <f t="shared" si="4"/>
        <v>#REF!</v>
      </c>
      <c r="R40" s="1" t="e">
        <f>+IF(Q40 &gt; 0,TRUNC((#REF!+#REF!)/Q40),0)</f>
        <v>#REF!</v>
      </c>
      <c r="S40" s="1" t="e">
        <f>+(R40/(TRUNC((B40-28)/(#REF!+5))+4))</f>
        <v>#REF!</v>
      </c>
      <c r="T40" s="1" t="e">
        <f>+TRUNC(S40/(TRUNC((B40-28)/(#REF!+5))+4))</f>
        <v>#REF!</v>
      </c>
      <c r="U40" s="1" t="e">
        <f>+ROUNDUP((T40/(TRUNC((B40-56)/(#REF!+5))+4)),0)</f>
        <v>#REF!</v>
      </c>
      <c r="V40" s="1" t="e">
        <f t="shared" si="5"/>
        <v>#REF!</v>
      </c>
      <c r="W40" s="1" t="e">
        <f t="shared" si="6"/>
        <v>#REF!</v>
      </c>
      <c r="X40" s="1" t="e">
        <f t="shared" si="7"/>
        <v>#REF!</v>
      </c>
      <c r="Y40" s="1" t="e">
        <f t="shared" si="8"/>
        <v>#REF!</v>
      </c>
      <c r="Z40" s="1" t="e">
        <f t="shared" si="9"/>
        <v>#REF!</v>
      </c>
      <c r="AA40" s="2" t="e">
        <f>IF(Z40*#REF!/(#REF!+#REF!)&lt;16,16,Z40*#REF!/(#REF!+#REF!))</f>
        <v>#REF!</v>
      </c>
      <c r="AB40" s="9" t="e">
        <f>IF(+Z40*#REF!/(#REF!+#REF!)&lt;16,16,+Z40*#REF!/(#REF!+#REF!))</f>
        <v>#REF!</v>
      </c>
      <c r="AC40" s="2" t="e">
        <f t="shared" si="10"/>
        <v>#REF!</v>
      </c>
    </row>
    <row r="41" spans="2:29" x14ac:dyDescent="0.2">
      <c r="B41" s="10" t="e">
        <f>IF(#REF!="Informix XPS",4096,2048)</f>
        <v>#REF!</v>
      </c>
      <c r="C41" s="10" t="e">
        <f>IF(#REF!="Informix XPS",4036,2020)</f>
        <v>#REF!</v>
      </c>
      <c r="D41" s="1" t="e">
        <f>IF(#REF!=0,0,#REF!+4)</f>
        <v>#REF!</v>
      </c>
      <c r="E41" s="1" t="e">
        <f t="shared" si="0"/>
        <v>#REF!</v>
      </c>
      <c r="F41" s="1" t="e">
        <f>IF(D41&lt;=C41,ROUNDUP((#REF!+#REF!)/E41,0),#REF!*E41)</f>
        <v>#REF!</v>
      </c>
      <c r="G41" s="1" t="e">
        <f t="shared" si="1"/>
        <v>#REF!</v>
      </c>
      <c r="H41" s="1" t="e">
        <f>IF(#REF!&gt;C41,#REF!,0)</f>
        <v>#REF!</v>
      </c>
      <c r="I41" s="1" t="e">
        <f>+IF(#REF!&gt;C41,#REF!-(C41+8),0)</f>
        <v>#REF!</v>
      </c>
      <c r="J41" s="1" t="e">
        <f>+IF(I41&lt;C41,0,#REF!*TRUNC(I41/(C41-8)))</f>
        <v>#REF!</v>
      </c>
      <c r="K41" s="1" t="e">
        <f>IF(H41&gt;0,+#REF!/(C41-8)-TRUNC(#REF!/(C41-8))+4,0)</f>
        <v>#REF!</v>
      </c>
      <c r="L41" s="1" t="e">
        <f t="shared" si="2"/>
        <v>#REF!</v>
      </c>
      <c r="M41" s="1" t="e">
        <f>+IF(H41&gt;0,IF(L41&lt;0.1,(#REF!/(TRUNC((C41/10)/I41)+1)),IF(AND(L41&gt;0.1,L41&lt;0.33),(#REF!/(TRUNC((C41/3)/I41)+1)),#REF!)),0)</f>
        <v>#REF!</v>
      </c>
      <c r="N41" s="1" t="e">
        <f t="shared" si="3"/>
        <v>#REF!</v>
      </c>
      <c r="O41" s="1" t="e">
        <f>+IF(#REF! &lt; (#REF!+#REF!)*0.02,1,#REF!/(#REF!+#REF!))</f>
        <v>#REF!</v>
      </c>
      <c r="P41" s="1" t="e">
        <f>+IF(#REF!&gt;0,#REF!+5,0)</f>
        <v>#REF!</v>
      </c>
      <c r="Q41" s="1" t="e">
        <f t="shared" si="4"/>
        <v>#REF!</v>
      </c>
      <c r="R41" s="1" t="e">
        <f>+IF(Q41 &gt; 0,TRUNC((#REF!+#REF!)/Q41),0)</f>
        <v>#REF!</v>
      </c>
      <c r="S41" s="1" t="e">
        <f>+(R41/(TRUNC((B41-28)/(#REF!+5))+4))</f>
        <v>#REF!</v>
      </c>
      <c r="T41" s="1" t="e">
        <f>+TRUNC(S41/(TRUNC((B41-28)/(#REF!+5))+4))</f>
        <v>#REF!</v>
      </c>
      <c r="U41" s="1" t="e">
        <f>+ROUNDUP((T41/(TRUNC((B41-56)/(#REF!+5))+4)),0)</f>
        <v>#REF!</v>
      </c>
      <c r="V41" s="1" t="e">
        <f t="shared" si="5"/>
        <v>#REF!</v>
      </c>
      <c r="W41" s="1" t="e">
        <f t="shared" si="6"/>
        <v>#REF!</v>
      </c>
      <c r="X41" s="1" t="e">
        <f t="shared" si="7"/>
        <v>#REF!</v>
      </c>
      <c r="Y41" s="1" t="e">
        <f t="shared" si="8"/>
        <v>#REF!</v>
      </c>
      <c r="Z41" s="1" t="e">
        <f t="shared" si="9"/>
        <v>#REF!</v>
      </c>
      <c r="AA41" s="2" t="e">
        <f>IF(Z41*#REF!/(#REF!+#REF!)&lt;16,16,Z41*#REF!/(#REF!+#REF!))</f>
        <v>#REF!</v>
      </c>
      <c r="AB41" s="9" t="e">
        <f>IF(+Z41*#REF!/(#REF!+#REF!)&lt;16,16,+Z41*#REF!/(#REF!+#REF!))</f>
        <v>#REF!</v>
      </c>
      <c r="AC41" s="2" t="e">
        <f t="shared" si="10"/>
        <v>#REF!</v>
      </c>
    </row>
    <row r="42" spans="2:29" x14ac:dyDescent="0.2">
      <c r="B42" s="10" t="e">
        <f>IF(#REF!="Informix XPS",4096,2048)</f>
        <v>#REF!</v>
      </c>
      <c r="C42" s="10" t="e">
        <f>IF(#REF!="Informix XPS",4036,2020)</f>
        <v>#REF!</v>
      </c>
      <c r="D42" s="1" t="e">
        <f>IF(#REF!=0,0,#REF!+4)</f>
        <v>#REF!</v>
      </c>
      <c r="E42" s="1" t="e">
        <f t="shared" si="0"/>
        <v>#REF!</v>
      </c>
      <c r="F42" s="1" t="e">
        <f>IF(D42&lt;=C42,ROUNDUP((#REF!+#REF!)/E42,0),#REF!*E42)</f>
        <v>#REF!</v>
      </c>
      <c r="G42" s="1" t="e">
        <f t="shared" si="1"/>
        <v>#REF!</v>
      </c>
      <c r="H42" s="1" t="e">
        <f>IF(#REF!&gt;C42,#REF!,0)</f>
        <v>#REF!</v>
      </c>
      <c r="I42" s="1" t="e">
        <f>+IF(#REF!&gt;C42,#REF!-(C42+8),0)</f>
        <v>#REF!</v>
      </c>
      <c r="J42" s="1" t="e">
        <f>+IF(I42&lt;C42,0,#REF!*TRUNC(I42/(C42-8)))</f>
        <v>#REF!</v>
      </c>
      <c r="K42" s="1" t="e">
        <f>IF(H42&gt;0,+#REF!/(C42-8)-TRUNC(#REF!/(C42-8))+4,0)</f>
        <v>#REF!</v>
      </c>
      <c r="L42" s="1" t="e">
        <f t="shared" si="2"/>
        <v>#REF!</v>
      </c>
      <c r="M42" s="1" t="e">
        <f>+IF(H42&gt;0,IF(L42&lt;0.1,(#REF!/(TRUNC((C42/10)/I42)+1)),IF(AND(L42&gt;0.1,L42&lt;0.33),(#REF!/(TRUNC((C42/3)/I42)+1)),#REF!)),0)</f>
        <v>#REF!</v>
      </c>
      <c r="N42" s="1" t="e">
        <f t="shared" si="3"/>
        <v>#REF!</v>
      </c>
      <c r="O42" s="1" t="e">
        <f>+IF(#REF! &lt; (#REF!+#REF!)*0.02,1,#REF!/(#REF!+#REF!))</f>
        <v>#REF!</v>
      </c>
      <c r="P42" s="1" t="e">
        <f>+IF(#REF!&gt;0,#REF!+5,0)</f>
        <v>#REF!</v>
      </c>
      <c r="Q42" s="1" t="e">
        <f t="shared" si="4"/>
        <v>#REF!</v>
      </c>
      <c r="R42" s="1" t="e">
        <f>+IF(Q42 &gt; 0,TRUNC((#REF!+#REF!)/Q42),0)</f>
        <v>#REF!</v>
      </c>
      <c r="S42" s="1" t="e">
        <f>+(R42/(TRUNC((B42-28)/(#REF!+5))+4))</f>
        <v>#REF!</v>
      </c>
      <c r="T42" s="1" t="e">
        <f>+TRUNC(S42/(TRUNC((B42-28)/(#REF!+5))+4))</f>
        <v>#REF!</v>
      </c>
      <c r="U42" s="1" t="e">
        <f>+ROUNDUP((T42/(TRUNC((B42-56)/(#REF!+5))+4)),0)</f>
        <v>#REF!</v>
      </c>
      <c r="V42" s="1" t="e">
        <f t="shared" si="5"/>
        <v>#REF!</v>
      </c>
      <c r="W42" s="1" t="e">
        <f t="shared" si="6"/>
        <v>#REF!</v>
      </c>
      <c r="X42" s="1" t="e">
        <f t="shared" si="7"/>
        <v>#REF!</v>
      </c>
      <c r="Y42" s="1" t="e">
        <f t="shared" si="8"/>
        <v>#REF!</v>
      </c>
      <c r="Z42" s="1" t="e">
        <f t="shared" si="9"/>
        <v>#REF!</v>
      </c>
      <c r="AA42" s="2" t="e">
        <f>IF(Z42*#REF!/(#REF!+#REF!)&lt;16,16,Z42*#REF!/(#REF!+#REF!))</f>
        <v>#REF!</v>
      </c>
      <c r="AB42" s="9" t="e">
        <f>IF(+Z42*#REF!/(#REF!+#REF!)&lt;16,16,+Z42*#REF!/(#REF!+#REF!))</f>
        <v>#REF!</v>
      </c>
      <c r="AC42" s="2" t="e">
        <f t="shared" si="10"/>
        <v>#REF!</v>
      </c>
    </row>
    <row r="43" spans="2:29" x14ac:dyDescent="0.2">
      <c r="B43" s="10" t="e">
        <f>IF(#REF!="Informix XPS",4096,2048)</f>
        <v>#REF!</v>
      </c>
      <c r="C43" s="10" t="e">
        <f>IF(#REF!="Informix XPS",4036,2020)</f>
        <v>#REF!</v>
      </c>
      <c r="D43" s="1" t="e">
        <f>IF(#REF!=0,0,#REF!+4)</f>
        <v>#REF!</v>
      </c>
      <c r="E43" s="1" t="e">
        <f t="shared" si="0"/>
        <v>#REF!</v>
      </c>
      <c r="F43" s="1" t="e">
        <f>IF(D43&lt;=C43,ROUNDUP((#REF!+#REF!)/E43,0),#REF!*E43)</f>
        <v>#REF!</v>
      </c>
      <c r="G43" s="1" t="e">
        <f t="shared" si="1"/>
        <v>#REF!</v>
      </c>
      <c r="H43" s="1" t="e">
        <f>IF(#REF!&gt;C43,#REF!,0)</f>
        <v>#REF!</v>
      </c>
      <c r="I43" s="1" t="e">
        <f>+IF(#REF!&gt;C43,#REF!-(C43+8),0)</f>
        <v>#REF!</v>
      </c>
      <c r="J43" s="1" t="e">
        <f>+IF(I43&lt;C43,0,#REF!*TRUNC(I43/(C43-8)))</f>
        <v>#REF!</v>
      </c>
      <c r="K43" s="1" t="e">
        <f>IF(H43&gt;0,+#REF!/(C43-8)-TRUNC(#REF!/(C43-8))+4,0)</f>
        <v>#REF!</v>
      </c>
      <c r="L43" s="1" t="e">
        <f t="shared" si="2"/>
        <v>#REF!</v>
      </c>
      <c r="M43" s="1" t="e">
        <f>+IF(H43&gt;0,IF(L43&lt;0.1,(#REF!/(TRUNC((C43/10)/I43)+1)),IF(AND(L43&gt;0.1,L43&lt;0.33),(#REF!/(TRUNC((C43/3)/I43)+1)),#REF!)),0)</f>
        <v>#REF!</v>
      </c>
      <c r="N43" s="1" t="e">
        <f t="shared" si="3"/>
        <v>#REF!</v>
      </c>
      <c r="O43" s="1" t="e">
        <f>+IF(#REF! &lt; (#REF!+#REF!)*0.02,1,#REF!/(#REF!+#REF!))</f>
        <v>#REF!</v>
      </c>
      <c r="P43" s="1" t="e">
        <f>+IF(#REF!&gt;0,#REF!+5,0)</f>
        <v>#REF!</v>
      </c>
      <c r="Q43" s="1" t="e">
        <f t="shared" si="4"/>
        <v>#REF!</v>
      </c>
      <c r="R43" s="1" t="e">
        <f>+IF(Q43 &gt; 0,TRUNC((#REF!+#REF!)/Q43),0)</f>
        <v>#REF!</v>
      </c>
      <c r="S43" s="1" t="e">
        <f>+(R43/(TRUNC((B43-28)/(#REF!+5))+4))</f>
        <v>#REF!</v>
      </c>
      <c r="T43" s="1" t="e">
        <f>+TRUNC(S43/(TRUNC((B43-28)/(#REF!+5))+4))</f>
        <v>#REF!</v>
      </c>
      <c r="U43" s="1" t="e">
        <f>+ROUNDUP((T43/(TRUNC((B43-56)/(#REF!+5))+4)),0)</f>
        <v>#REF!</v>
      </c>
      <c r="V43" s="1" t="e">
        <f t="shared" si="5"/>
        <v>#REF!</v>
      </c>
      <c r="W43" s="1" t="e">
        <f t="shared" si="6"/>
        <v>#REF!</v>
      </c>
      <c r="X43" s="1" t="e">
        <f t="shared" si="7"/>
        <v>#REF!</v>
      </c>
      <c r="Y43" s="1" t="e">
        <f t="shared" si="8"/>
        <v>#REF!</v>
      </c>
      <c r="Z43" s="1" t="e">
        <f t="shared" si="9"/>
        <v>#REF!</v>
      </c>
      <c r="AA43" s="2" t="e">
        <f>IF(Z43*#REF!/(#REF!+#REF!)&lt;16,16,Z43*#REF!/(#REF!+#REF!))</f>
        <v>#REF!</v>
      </c>
      <c r="AB43" s="9" t="e">
        <f>IF(+Z43*#REF!/(#REF!+#REF!)&lt;16,16,+Z43*#REF!/(#REF!+#REF!))</f>
        <v>#REF!</v>
      </c>
      <c r="AC43" s="2" t="e">
        <f t="shared" si="10"/>
        <v>#REF!</v>
      </c>
    </row>
    <row r="44" spans="2:29" x14ac:dyDescent="0.2">
      <c r="B44" s="10" t="e">
        <f>IF(#REF!="Informix XPS",4096,2048)</f>
        <v>#REF!</v>
      </c>
      <c r="C44" s="10" t="e">
        <f>IF(#REF!="Informix XPS",4036,2020)</f>
        <v>#REF!</v>
      </c>
      <c r="D44" s="1" t="e">
        <f>IF(#REF!=0,0,#REF!+4)</f>
        <v>#REF!</v>
      </c>
      <c r="E44" s="1" t="e">
        <f t="shared" si="0"/>
        <v>#REF!</v>
      </c>
      <c r="F44" s="1" t="e">
        <f>IF(D44&lt;=C44,ROUNDUP((#REF!+#REF!)/E44,0),#REF!*E44)</f>
        <v>#REF!</v>
      </c>
      <c r="G44" s="1" t="e">
        <f t="shared" si="1"/>
        <v>#REF!</v>
      </c>
      <c r="H44" s="1" t="e">
        <f>IF(#REF!&gt;C44,#REF!,0)</f>
        <v>#REF!</v>
      </c>
      <c r="I44" s="1" t="e">
        <f>+IF(#REF!&gt;C44,#REF!-(C44+8),0)</f>
        <v>#REF!</v>
      </c>
      <c r="J44" s="1" t="e">
        <f>+IF(I44&lt;C44,0,#REF!*TRUNC(I44/(C44-8)))</f>
        <v>#REF!</v>
      </c>
      <c r="K44" s="1" t="e">
        <f>IF(H44&gt;0,+#REF!/(C44-8)-TRUNC(#REF!/(C44-8))+4,0)</f>
        <v>#REF!</v>
      </c>
      <c r="L44" s="1" t="e">
        <f t="shared" si="2"/>
        <v>#REF!</v>
      </c>
      <c r="M44" s="1" t="e">
        <f>+IF(H44&gt;0,IF(L44&lt;0.1,(#REF!/(TRUNC((C44/10)/I44)+1)),IF(AND(L44&gt;0.1,L44&lt;0.33),(#REF!/(TRUNC((C44/3)/I44)+1)),#REF!)),0)</f>
        <v>#REF!</v>
      </c>
      <c r="N44" s="1" t="e">
        <f t="shared" si="3"/>
        <v>#REF!</v>
      </c>
      <c r="O44" s="1" t="e">
        <f>+IF(#REF! &lt; (#REF!+#REF!)*0.02,1,#REF!/(#REF!+#REF!))</f>
        <v>#REF!</v>
      </c>
      <c r="P44" s="1" t="e">
        <f>+IF(#REF!&gt;0,#REF!+5,0)</f>
        <v>#REF!</v>
      </c>
      <c r="Q44" s="1" t="e">
        <f t="shared" si="4"/>
        <v>#REF!</v>
      </c>
      <c r="R44" s="1" t="e">
        <f>+IF(Q44 &gt; 0,TRUNC((#REF!+#REF!)/Q44),0)</f>
        <v>#REF!</v>
      </c>
      <c r="S44" s="1" t="e">
        <f>+(R44/(TRUNC((B44-28)/(#REF!+5))+4))</f>
        <v>#REF!</v>
      </c>
      <c r="T44" s="1" t="e">
        <f>+TRUNC(S44/(TRUNC((B44-28)/(#REF!+5))+4))</f>
        <v>#REF!</v>
      </c>
      <c r="U44" s="1" t="e">
        <f>+ROUNDUP((T44/(TRUNC((B44-56)/(#REF!+5))+4)),0)</f>
        <v>#REF!</v>
      </c>
      <c r="V44" s="1" t="e">
        <f t="shared" si="5"/>
        <v>#REF!</v>
      </c>
      <c r="W44" s="1" t="e">
        <f t="shared" si="6"/>
        <v>#REF!</v>
      </c>
      <c r="X44" s="1" t="e">
        <f t="shared" si="7"/>
        <v>#REF!</v>
      </c>
      <c r="Y44" s="1" t="e">
        <f t="shared" si="8"/>
        <v>#REF!</v>
      </c>
      <c r="Z44" s="1" t="e">
        <f t="shared" si="9"/>
        <v>#REF!</v>
      </c>
      <c r="AA44" s="2" t="e">
        <f>IF(Z44*#REF!/(#REF!+#REF!)&lt;16,16,Z44*#REF!/(#REF!+#REF!))</f>
        <v>#REF!</v>
      </c>
      <c r="AB44" s="9" t="e">
        <f>IF(+Z44*#REF!/(#REF!+#REF!)&lt;16,16,+Z44*#REF!/(#REF!+#REF!))</f>
        <v>#REF!</v>
      </c>
      <c r="AC44" s="2" t="e">
        <f t="shared" si="10"/>
        <v>#REF!</v>
      </c>
    </row>
    <row r="45" spans="2:29" x14ac:dyDescent="0.2">
      <c r="B45" s="10" t="e">
        <f>IF(#REF!="Informix XPS",4096,2048)</f>
        <v>#REF!</v>
      </c>
      <c r="C45" s="10" t="e">
        <f>IF(#REF!="Informix XPS",4036,2020)</f>
        <v>#REF!</v>
      </c>
      <c r="D45" s="1" t="e">
        <f>IF(#REF!=0,0,#REF!+4)</f>
        <v>#REF!</v>
      </c>
      <c r="E45" s="1" t="e">
        <f t="shared" si="0"/>
        <v>#REF!</v>
      </c>
      <c r="F45" s="1" t="e">
        <f>IF(D45&lt;=C45,ROUNDUP((#REF!+#REF!)/E45,0),#REF!*E45)</f>
        <v>#REF!</v>
      </c>
      <c r="G45" s="1" t="e">
        <f t="shared" si="1"/>
        <v>#REF!</v>
      </c>
      <c r="H45" s="1" t="e">
        <f>IF(#REF!&gt;C45,#REF!,0)</f>
        <v>#REF!</v>
      </c>
      <c r="I45" s="1" t="e">
        <f>+IF(#REF!&gt;C45,#REF!-(C45+8),0)</f>
        <v>#REF!</v>
      </c>
      <c r="J45" s="1" t="e">
        <f>+IF(I45&lt;C45,0,#REF!*TRUNC(I45/(C45-8)))</f>
        <v>#REF!</v>
      </c>
      <c r="K45" s="1" t="e">
        <f>IF(H45&gt;0,+#REF!/(C45-8)-TRUNC(#REF!/(C45-8))+4,0)</f>
        <v>#REF!</v>
      </c>
      <c r="L45" s="1" t="e">
        <f t="shared" si="2"/>
        <v>#REF!</v>
      </c>
      <c r="M45" s="1" t="e">
        <f>+IF(H45&gt;0,IF(L45&lt;0.1,(#REF!/(TRUNC((C45/10)/I45)+1)),IF(AND(L45&gt;0.1,L45&lt;0.33),(#REF!/(TRUNC((C45/3)/I45)+1)),#REF!)),0)</f>
        <v>#REF!</v>
      </c>
      <c r="N45" s="1" t="e">
        <f t="shared" si="3"/>
        <v>#REF!</v>
      </c>
      <c r="O45" s="1" t="e">
        <f>+IF(#REF! &lt; (#REF!+#REF!)*0.02,1,#REF!/(#REF!+#REF!))</f>
        <v>#REF!</v>
      </c>
      <c r="P45" s="1" t="e">
        <f>+IF(#REF!&gt;0,#REF!+5,0)</f>
        <v>#REF!</v>
      </c>
      <c r="Q45" s="1" t="e">
        <f t="shared" si="4"/>
        <v>#REF!</v>
      </c>
      <c r="R45" s="1" t="e">
        <f>+IF(Q45 &gt; 0,TRUNC((#REF!+#REF!)/Q45),0)</f>
        <v>#REF!</v>
      </c>
      <c r="S45" s="1" t="e">
        <f>+(R45/(TRUNC((B45-28)/(#REF!+5))+4))</f>
        <v>#REF!</v>
      </c>
      <c r="T45" s="1" t="e">
        <f>+TRUNC(S45/(TRUNC((B45-28)/(#REF!+5))+4))</f>
        <v>#REF!</v>
      </c>
      <c r="U45" s="1" t="e">
        <f>+ROUNDUP((T45/(TRUNC((B45-56)/(#REF!+5))+4)),0)</f>
        <v>#REF!</v>
      </c>
      <c r="V45" s="1" t="e">
        <f t="shared" si="5"/>
        <v>#REF!</v>
      </c>
      <c r="W45" s="1" t="e">
        <f t="shared" si="6"/>
        <v>#REF!</v>
      </c>
      <c r="X45" s="1" t="e">
        <f t="shared" si="7"/>
        <v>#REF!</v>
      </c>
      <c r="Y45" s="1" t="e">
        <f t="shared" si="8"/>
        <v>#REF!</v>
      </c>
      <c r="Z45" s="1" t="e">
        <f t="shared" si="9"/>
        <v>#REF!</v>
      </c>
      <c r="AA45" s="2" t="e">
        <f>IF(Z45*#REF!/(#REF!+#REF!)&lt;16,16,Z45*#REF!/(#REF!+#REF!))</f>
        <v>#REF!</v>
      </c>
      <c r="AB45" s="9" t="e">
        <f>IF(+Z45*#REF!/(#REF!+#REF!)&lt;16,16,+Z45*#REF!/(#REF!+#REF!))</f>
        <v>#REF!</v>
      </c>
      <c r="AC45" s="2" t="e">
        <f t="shared" si="10"/>
        <v>#REF!</v>
      </c>
    </row>
    <row r="46" spans="2:29" x14ac:dyDescent="0.2">
      <c r="B46" s="10" t="e">
        <f>IF(#REF!="Informix XPS",4096,2048)</f>
        <v>#REF!</v>
      </c>
      <c r="C46" s="10" t="e">
        <f>IF(#REF!="Informix XPS",4036,2020)</f>
        <v>#REF!</v>
      </c>
      <c r="D46" s="1" t="e">
        <f>IF(#REF!=0,0,#REF!+4)</f>
        <v>#REF!</v>
      </c>
      <c r="E46" s="1" t="e">
        <f t="shared" si="0"/>
        <v>#REF!</v>
      </c>
      <c r="F46" s="1" t="e">
        <f>IF(D46&lt;=C46,ROUNDUP((#REF!+#REF!)/E46,0),#REF!*E46)</f>
        <v>#REF!</v>
      </c>
      <c r="G46" s="1" t="e">
        <f t="shared" si="1"/>
        <v>#REF!</v>
      </c>
      <c r="H46" s="1" t="e">
        <f>IF(#REF!&gt;C46,#REF!,0)</f>
        <v>#REF!</v>
      </c>
      <c r="I46" s="1" t="e">
        <f>+IF(#REF!&gt;C46,#REF!-(C46+8),0)</f>
        <v>#REF!</v>
      </c>
      <c r="J46" s="1" t="e">
        <f>+IF(I46&lt;C46,0,#REF!*TRUNC(I46/(C46-8)))</f>
        <v>#REF!</v>
      </c>
      <c r="K46" s="1" t="e">
        <f>IF(H46&gt;0,+#REF!/(C46-8)-TRUNC(#REF!/(C46-8))+4,0)</f>
        <v>#REF!</v>
      </c>
      <c r="L46" s="1" t="e">
        <f t="shared" si="2"/>
        <v>#REF!</v>
      </c>
      <c r="M46" s="1" t="e">
        <f>+IF(H46&gt;0,IF(L46&lt;0.1,(#REF!/(TRUNC((C46/10)/I46)+1)),IF(AND(L46&gt;0.1,L46&lt;0.33),(#REF!/(TRUNC((C46/3)/I46)+1)),#REF!)),0)</f>
        <v>#REF!</v>
      </c>
      <c r="N46" s="1" t="e">
        <f t="shared" si="3"/>
        <v>#REF!</v>
      </c>
      <c r="O46" s="1" t="e">
        <f>+IF(#REF! &lt; (#REF!+#REF!)*0.02,1,#REF!/(#REF!+#REF!))</f>
        <v>#REF!</v>
      </c>
      <c r="P46" s="1" t="e">
        <f>+IF(#REF!&gt;0,#REF!+5,0)</f>
        <v>#REF!</v>
      </c>
      <c r="Q46" s="1" t="e">
        <f t="shared" si="4"/>
        <v>#REF!</v>
      </c>
      <c r="R46" s="1" t="e">
        <f>+IF(Q46 &gt; 0,TRUNC((#REF!+#REF!)/Q46),0)</f>
        <v>#REF!</v>
      </c>
      <c r="S46" s="1" t="e">
        <f>+(R46/(TRUNC((B46-28)/(#REF!+5))+4))</f>
        <v>#REF!</v>
      </c>
      <c r="T46" s="1" t="e">
        <f>+TRUNC(S46/(TRUNC((B46-28)/(#REF!+5))+4))</f>
        <v>#REF!</v>
      </c>
      <c r="U46" s="1" t="e">
        <f>+ROUNDUP((T46/(TRUNC((B46-56)/(#REF!+5))+4)),0)</f>
        <v>#REF!</v>
      </c>
      <c r="V46" s="1" t="e">
        <f t="shared" si="5"/>
        <v>#REF!</v>
      </c>
      <c r="W46" s="1" t="e">
        <f t="shared" si="6"/>
        <v>#REF!</v>
      </c>
      <c r="X46" s="1" t="e">
        <f t="shared" si="7"/>
        <v>#REF!</v>
      </c>
      <c r="Y46" s="1" t="e">
        <f t="shared" si="8"/>
        <v>#REF!</v>
      </c>
      <c r="Z46" s="1" t="e">
        <f t="shared" si="9"/>
        <v>#REF!</v>
      </c>
      <c r="AA46" s="2" t="e">
        <f>IF(Z46*#REF!/(#REF!+#REF!)&lt;16,16,Z46*#REF!/(#REF!+#REF!))</f>
        <v>#REF!</v>
      </c>
      <c r="AB46" s="9" t="e">
        <f>IF(+Z46*#REF!/(#REF!+#REF!)&lt;16,16,+Z46*#REF!/(#REF!+#REF!))</f>
        <v>#REF!</v>
      </c>
      <c r="AC46" s="2" t="e">
        <f t="shared" si="10"/>
        <v>#REF!</v>
      </c>
    </row>
    <row r="47" spans="2:29" x14ac:dyDescent="0.2">
      <c r="B47" s="10" t="e">
        <f>IF(#REF!="Informix XPS",4096,2048)</f>
        <v>#REF!</v>
      </c>
      <c r="C47" s="10" t="e">
        <f>IF(#REF!="Informix XPS",4036,2020)</f>
        <v>#REF!</v>
      </c>
      <c r="D47" s="1" t="e">
        <f>IF(#REF!=0,0,#REF!+4)</f>
        <v>#REF!</v>
      </c>
      <c r="E47" s="1" t="e">
        <f t="shared" si="0"/>
        <v>#REF!</v>
      </c>
      <c r="F47" s="1" t="e">
        <f>IF(D47&lt;=C47,ROUNDUP((#REF!+#REF!)/E47,0),#REF!*E47)</f>
        <v>#REF!</v>
      </c>
      <c r="G47" s="1" t="e">
        <f t="shared" si="1"/>
        <v>#REF!</v>
      </c>
      <c r="H47" s="1" t="e">
        <f>IF(#REF!&gt;C47,#REF!,0)</f>
        <v>#REF!</v>
      </c>
      <c r="I47" s="1" t="e">
        <f>+IF(#REF!&gt;C47,#REF!-(C47+8),0)</f>
        <v>#REF!</v>
      </c>
      <c r="J47" s="1" t="e">
        <f>+IF(I47&lt;C47,0,#REF!*TRUNC(I47/(C47-8)))</f>
        <v>#REF!</v>
      </c>
      <c r="K47" s="1" t="e">
        <f>IF(H47&gt;0,+#REF!/(C47-8)-TRUNC(#REF!/(C47-8))+4,0)</f>
        <v>#REF!</v>
      </c>
      <c r="L47" s="1" t="e">
        <f t="shared" si="2"/>
        <v>#REF!</v>
      </c>
      <c r="M47" s="1" t="e">
        <f>+IF(H47&gt;0,IF(L47&lt;0.1,(#REF!/(TRUNC((C47/10)/I47)+1)),IF(AND(L47&gt;0.1,L47&lt;0.33),(#REF!/(TRUNC((C47/3)/I47)+1)),#REF!)),0)</f>
        <v>#REF!</v>
      </c>
      <c r="N47" s="1" t="e">
        <f t="shared" si="3"/>
        <v>#REF!</v>
      </c>
      <c r="O47" s="1" t="e">
        <f>+IF(#REF! &lt; (#REF!+#REF!)*0.02,1,#REF!/(#REF!+#REF!))</f>
        <v>#REF!</v>
      </c>
      <c r="P47" s="1" t="e">
        <f>+IF(#REF!&gt;0,#REF!+5,0)</f>
        <v>#REF!</v>
      </c>
      <c r="Q47" s="1" t="e">
        <f t="shared" si="4"/>
        <v>#REF!</v>
      </c>
      <c r="R47" s="1" t="e">
        <f>+IF(Q47 &gt; 0,TRUNC((#REF!+#REF!)/Q47),0)</f>
        <v>#REF!</v>
      </c>
      <c r="S47" s="1" t="e">
        <f>+(R47/(TRUNC((B47-28)/(#REF!+5))+4))</f>
        <v>#REF!</v>
      </c>
      <c r="T47" s="1" t="e">
        <f>+TRUNC(S47/(TRUNC((B47-28)/(#REF!+5))+4))</f>
        <v>#REF!</v>
      </c>
      <c r="U47" s="1" t="e">
        <f>+ROUNDUP((T47/(TRUNC((B47-56)/(#REF!+5))+4)),0)</f>
        <v>#REF!</v>
      </c>
      <c r="V47" s="1" t="e">
        <f t="shared" si="5"/>
        <v>#REF!</v>
      </c>
      <c r="W47" s="1" t="e">
        <f t="shared" si="6"/>
        <v>#REF!</v>
      </c>
      <c r="X47" s="1" t="e">
        <f t="shared" si="7"/>
        <v>#REF!</v>
      </c>
      <c r="Y47" s="1" t="e">
        <f t="shared" si="8"/>
        <v>#REF!</v>
      </c>
      <c r="Z47" s="1" t="e">
        <f t="shared" si="9"/>
        <v>#REF!</v>
      </c>
      <c r="AA47" s="2" t="e">
        <f>IF(Z47*#REF!/(#REF!+#REF!)&lt;16,16,Z47*#REF!/(#REF!+#REF!))</f>
        <v>#REF!</v>
      </c>
      <c r="AB47" s="9" t="e">
        <f>IF(+Z47*#REF!/(#REF!+#REF!)&lt;16,16,+Z47*#REF!/(#REF!+#REF!))</f>
        <v>#REF!</v>
      </c>
      <c r="AC47" s="2" t="e">
        <f t="shared" si="10"/>
        <v>#REF!</v>
      </c>
    </row>
    <row r="48" spans="2:29" x14ac:dyDescent="0.2">
      <c r="B48" s="10" t="e">
        <f>IF(#REF!="Informix XPS",4096,2048)</f>
        <v>#REF!</v>
      </c>
      <c r="C48" s="10" t="e">
        <f>IF(#REF!="Informix XPS",4036,2020)</f>
        <v>#REF!</v>
      </c>
      <c r="D48" s="1" t="e">
        <f>IF(#REF!=0,0,#REF!+4)</f>
        <v>#REF!</v>
      </c>
      <c r="E48" s="1" t="e">
        <f t="shared" si="0"/>
        <v>#REF!</v>
      </c>
      <c r="F48" s="1" t="e">
        <f>IF(D48&lt;=C48,ROUNDUP((#REF!+#REF!)/E48,0),#REF!*E48)</f>
        <v>#REF!</v>
      </c>
      <c r="G48" s="1" t="e">
        <f t="shared" si="1"/>
        <v>#REF!</v>
      </c>
      <c r="H48" s="1" t="e">
        <f>IF(#REF!&gt;C48,#REF!,0)</f>
        <v>#REF!</v>
      </c>
      <c r="I48" s="1" t="e">
        <f>+IF(#REF!&gt;C48,#REF!-(C48+8),0)</f>
        <v>#REF!</v>
      </c>
      <c r="J48" s="1" t="e">
        <f>+IF(I48&lt;C48,0,#REF!*TRUNC(I48/(C48-8)))</f>
        <v>#REF!</v>
      </c>
      <c r="K48" s="1" t="e">
        <f>IF(H48&gt;0,+#REF!/(C48-8)-TRUNC(#REF!/(C48-8))+4,0)</f>
        <v>#REF!</v>
      </c>
      <c r="L48" s="1" t="e">
        <f t="shared" si="2"/>
        <v>#REF!</v>
      </c>
      <c r="M48" s="1" t="e">
        <f>+IF(H48&gt;0,IF(L48&lt;0.1,(#REF!/(TRUNC((C48/10)/I48)+1)),IF(AND(L48&gt;0.1,L48&lt;0.33),(#REF!/(TRUNC((C48/3)/I48)+1)),#REF!)),0)</f>
        <v>#REF!</v>
      </c>
      <c r="N48" s="1" t="e">
        <f t="shared" si="3"/>
        <v>#REF!</v>
      </c>
      <c r="O48" s="1" t="e">
        <f>+IF(#REF! &lt; (#REF!+#REF!)*0.02,1,#REF!/(#REF!+#REF!))</f>
        <v>#REF!</v>
      </c>
      <c r="P48" s="1" t="e">
        <f>+IF(#REF!&gt;0,#REF!+5,0)</f>
        <v>#REF!</v>
      </c>
      <c r="Q48" s="1" t="e">
        <f t="shared" si="4"/>
        <v>#REF!</v>
      </c>
      <c r="R48" s="1" t="e">
        <f>+IF(Q48 &gt; 0,TRUNC((#REF!+#REF!)/Q48),0)</f>
        <v>#REF!</v>
      </c>
      <c r="S48" s="1" t="e">
        <f>+(R48/(TRUNC((B48-28)/(#REF!+5))+4))</f>
        <v>#REF!</v>
      </c>
      <c r="T48" s="1" t="e">
        <f>+TRUNC(S48/(TRUNC((B48-28)/(#REF!+5))+4))</f>
        <v>#REF!</v>
      </c>
      <c r="U48" s="1" t="e">
        <f>+ROUNDUP((T48/(TRUNC((B48-56)/(#REF!+5))+4)),0)</f>
        <v>#REF!</v>
      </c>
      <c r="V48" s="1" t="e">
        <f t="shared" si="5"/>
        <v>#REF!</v>
      </c>
      <c r="W48" s="1" t="e">
        <f t="shared" si="6"/>
        <v>#REF!</v>
      </c>
      <c r="X48" s="1" t="e">
        <f t="shared" si="7"/>
        <v>#REF!</v>
      </c>
      <c r="Y48" s="1" t="e">
        <f t="shared" si="8"/>
        <v>#REF!</v>
      </c>
      <c r="Z48" s="1" t="e">
        <f t="shared" si="9"/>
        <v>#REF!</v>
      </c>
      <c r="AA48" s="2" t="e">
        <f>IF(Z48*#REF!/(#REF!+#REF!)&lt;16,16,Z48*#REF!/(#REF!+#REF!))</f>
        <v>#REF!</v>
      </c>
      <c r="AB48" s="9" t="e">
        <f>IF(+Z48*#REF!/(#REF!+#REF!)&lt;16,16,+Z48*#REF!/(#REF!+#REF!))</f>
        <v>#REF!</v>
      </c>
      <c r="AC48" s="2" t="e">
        <f t="shared" si="10"/>
        <v>#REF!</v>
      </c>
    </row>
    <row r="49" spans="2:29" x14ac:dyDescent="0.2">
      <c r="B49" s="10" t="e">
        <f>IF(#REF!="Informix XPS",4096,2048)</f>
        <v>#REF!</v>
      </c>
      <c r="C49" s="10" t="e">
        <f>IF(#REF!="Informix XPS",4036,2020)</f>
        <v>#REF!</v>
      </c>
      <c r="D49" s="1" t="e">
        <f>IF(#REF!=0,0,#REF!+4)</f>
        <v>#REF!</v>
      </c>
      <c r="E49" s="1" t="e">
        <f t="shared" si="0"/>
        <v>#REF!</v>
      </c>
      <c r="F49" s="1" t="e">
        <f>IF(D49&lt;=C49,ROUNDUP((#REF!+#REF!)/E49,0),#REF!*E49)</f>
        <v>#REF!</v>
      </c>
      <c r="G49" s="1" t="e">
        <f t="shared" si="1"/>
        <v>#REF!</v>
      </c>
      <c r="H49" s="1" t="e">
        <f>IF(#REF!&gt;C49,#REF!,0)</f>
        <v>#REF!</v>
      </c>
      <c r="I49" s="1" t="e">
        <f>+IF(#REF!&gt;C49,#REF!-(C49+8),0)</f>
        <v>#REF!</v>
      </c>
      <c r="J49" s="1" t="e">
        <f>+IF(I49&lt;C49,0,#REF!*TRUNC(I49/(C49-8)))</f>
        <v>#REF!</v>
      </c>
      <c r="K49" s="1" t="e">
        <f>IF(H49&gt;0,+#REF!/(C49-8)-TRUNC(#REF!/(C49-8))+4,0)</f>
        <v>#REF!</v>
      </c>
      <c r="L49" s="1" t="e">
        <f t="shared" si="2"/>
        <v>#REF!</v>
      </c>
      <c r="M49" s="1" t="e">
        <f>+IF(H49&gt;0,IF(L49&lt;0.1,(#REF!/(TRUNC((C49/10)/I49)+1)),IF(AND(L49&gt;0.1,L49&lt;0.33),(#REF!/(TRUNC((C49/3)/I49)+1)),#REF!)),0)</f>
        <v>#REF!</v>
      </c>
      <c r="N49" s="1" t="e">
        <f t="shared" si="3"/>
        <v>#REF!</v>
      </c>
      <c r="O49" s="1" t="e">
        <f>+IF(#REF! &lt; (#REF!+#REF!)*0.02,1,#REF!/(#REF!+#REF!))</f>
        <v>#REF!</v>
      </c>
      <c r="P49" s="1" t="e">
        <f>+IF(#REF!&gt;0,#REF!+5,0)</f>
        <v>#REF!</v>
      </c>
      <c r="Q49" s="1" t="e">
        <f t="shared" si="4"/>
        <v>#REF!</v>
      </c>
      <c r="R49" s="1" t="e">
        <f>+IF(Q49 &gt; 0,TRUNC((#REF!+#REF!)/Q49),0)</f>
        <v>#REF!</v>
      </c>
      <c r="S49" s="1" t="e">
        <f>+(R49/(TRUNC((B49-28)/(#REF!+5))+4))</f>
        <v>#REF!</v>
      </c>
      <c r="T49" s="1" t="e">
        <f>+TRUNC(S49/(TRUNC((B49-28)/(#REF!+5))+4))</f>
        <v>#REF!</v>
      </c>
      <c r="U49" s="1" t="e">
        <f>+ROUNDUP((T49/(TRUNC((B49-56)/(#REF!+5))+4)),0)</f>
        <v>#REF!</v>
      </c>
      <c r="V49" s="1" t="e">
        <f t="shared" si="5"/>
        <v>#REF!</v>
      </c>
      <c r="W49" s="1" t="e">
        <f t="shared" si="6"/>
        <v>#REF!</v>
      </c>
      <c r="X49" s="1" t="e">
        <f t="shared" si="7"/>
        <v>#REF!</v>
      </c>
      <c r="Y49" s="1" t="e">
        <f t="shared" si="8"/>
        <v>#REF!</v>
      </c>
      <c r="Z49" s="1" t="e">
        <f t="shared" si="9"/>
        <v>#REF!</v>
      </c>
      <c r="AA49" s="2" t="e">
        <f>IF(Z49*#REF!/(#REF!+#REF!)&lt;16,16,Z49*#REF!/(#REF!+#REF!))</f>
        <v>#REF!</v>
      </c>
      <c r="AB49" s="9" t="e">
        <f>IF(+Z49*#REF!/(#REF!+#REF!)&lt;16,16,+Z49*#REF!/(#REF!+#REF!))</f>
        <v>#REF!</v>
      </c>
      <c r="AC49" s="2" t="e">
        <f t="shared" si="10"/>
        <v>#REF!</v>
      </c>
    </row>
    <row r="50" spans="2:29" x14ac:dyDescent="0.2">
      <c r="B50" s="10" t="e">
        <f>IF(#REF!="Informix XPS",4096,2048)</f>
        <v>#REF!</v>
      </c>
      <c r="C50" s="10" t="e">
        <f>IF(#REF!="Informix XPS",4036,2020)</f>
        <v>#REF!</v>
      </c>
      <c r="D50" s="1" t="e">
        <f>IF(#REF!=0,0,#REF!+4)</f>
        <v>#REF!</v>
      </c>
      <c r="E50" s="1" t="e">
        <f t="shared" si="0"/>
        <v>#REF!</v>
      </c>
      <c r="F50" s="1" t="e">
        <f>IF(D50&lt;=C50,ROUNDUP((#REF!+#REF!)/E50,0),#REF!*E50)</f>
        <v>#REF!</v>
      </c>
      <c r="G50" s="1" t="e">
        <f t="shared" si="1"/>
        <v>#REF!</v>
      </c>
      <c r="H50" s="1" t="e">
        <f>IF(#REF!&gt;C50,#REF!,0)</f>
        <v>#REF!</v>
      </c>
      <c r="I50" s="1" t="e">
        <f>+IF(#REF!&gt;C50,#REF!-(C50+8),0)</f>
        <v>#REF!</v>
      </c>
      <c r="J50" s="1" t="e">
        <f>+IF(I50&lt;C50,0,#REF!*TRUNC(I50/(C50-8)))</f>
        <v>#REF!</v>
      </c>
      <c r="K50" s="1" t="e">
        <f>IF(H50&gt;0,+#REF!/(C50-8)-TRUNC(#REF!/(C50-8))+4,0)</f>
        <v>#REF!</v>
      </c>
      <c r="L50" s="1" t="e">
        <f t="shared" si="2"/>
        <v>#REF!</v>
      </c>
      <c r="M50" s="1" t="e">
        <f>+IF(H50&gt;0,IF(L50&lt;0.1,(#REF!/(TRUNC((C50/10)/I50)+1)),IF(AND(L50&gt;0.1,L50&lt;0.33),(#REF!/(TRUNC((C50/3)/I50)+1)),#REF!)),0)</f>
        <v>#REF!</v>
      </c>
      <c r="N50" s="1" t="e">
        <f t="shared" si="3"/>
        <v>#REF!</v>
      </c>
      <c r="O50" s="1" t="e">
        <f>+IF(#REF! &lt; (#REF!+#REF!)*0.02,1,#REF!/(#REF!+#REF!))</f>
        <v>#REF!</v>
      </c>
      <c r="P50" s="1" t="e">
        <f>+IF(#REF!&gt;0,#REF!+5,0)</f>
        <v>#REF!</v>
      </c>
      <c r="Q50" s="1" t="e">
        <f t="shared" si="4"/>
        <v>#REF!</v>
      </c>
      <c r="R50" s="1" t="e">
        <f>+IF(Q50 &gt; 0,TRUNC((#REF!+#REF!)/Q50),0)</f>
        <v>#REF!</v>
      </c>
      <c r="S50" s="1" t="e">
        <f>+(R50/(TRUNC((B50-28)/(#REF!+5))+4))</f>
        <v>#REF!</v>
      </c>
      <c r="T50" s="1" t="e">
        <f>+TRUNC(S50/(TRUNC((B50-28)/(#REF!+5))+4))</f>
        <v>#REF!</v>
      </c>
      <c r="U50" s="1" t="e">
        <f>+ROUNDUP((T50/(TRUNC((B50-56)/(#REF!+5))+4)),0)</f>
        <v>#REF!</v>
      </c>
      <c r="V50" s="1" t="e">
        <f t="shared" si="5"/>
        <v>#REF!</v>
      </c>
      <c r="W50" s="1" t="e">
        <f t="shared" si="6"/>
        <v>#REF!</v>
      </c>
      <c r="X50" s="1" t="e">
        <f t="shared" si="7"/>
        <v>#REF!</v>
      </c>
      <c r="Y50" s="1" t="e">
        <f t="shared" si="8"/>
        <v>#REF!</v>
      </c>
      <c r="Z50" s="1" t="e">
        <f t="shared" si="9"/>
        <v>#REF!</v>
      </c>
      <c r="AA50" s="2" t="e">
        <f>IF(Z50*#REF!/(#REF!+#REF!)&lt;16,16,Z50*#REF!/(#REF!+#REF!))</f>
        <v>#REF!</v>
      </c>
      <c r="AB50" s="9" t="e">
        <f>IF(+Z50*#REF!/(#REF!+#REF!)&lt;16,16,+Z50*#REF!/(#REF!+#REF!))</f>
        <v>#REF!</v>
      </c>
      <c r="AC50" s="2" t="e">
        <f t="shared" si="10"/>
        <v>#REF!</v>
      </c>
    </row>
    <row r="51" spans="2:29" x14ac:dyDescent="0.2">
      <c r="B51" s="10" t="e">
        <f>IF(#REF!="Informix XPS",4096,2048)</f>
        <v>#REF!</v>
      </c>
      <c r="C51" s="10" t="e">
        <f>IF(#REF!="Informix XPS",4036,2020)</f>
        <v>#REF!</v>
      </c>
      <c r="D51" s="1" t="e">
        <f>IF(#REF!=0,0,#REF!+4)</f>
        <v>#REF!</v>
      </c>
      <c r="E51" s="1" t="e">
        <f t="shared" si="0"/>
        <v>#REF!</v>
      </c>
      <c r="F51" s="1" t="e">
        <f>IF(D51&lt;=C51,ROUNDUP((#REF!+#REF!)/E51,0),#REF!*E51)</f>
        <v>#REF!</v>
      </c>
      <c r="G51" s="1" t="e">
        <f t="shared" si="1"/>
        <v>#REF!</v>
      </c>
      <c r="H51" s="1" t="e">
        <f>IF(#REF!&gt;C51,#REF!,0)</f>
        <v>#REF!</v>
      </c>
      <c r="I51" s="1" t="e">
        <f>+IF(#REF!&gt;C51,#REF!-(C51+8),0)</f>
        <v>#REF!</v>
      </c>
      <c r="J51" s="1" t="e">
        <f>+IF(I51&lt;C51,0,#REF!*TRUNC(I51/(C51-8)))</f>
        <v>#REF!</v>
      </c>
      <c r="K51" s="1" t="e">
        <f>IF(H51&gt;0,+#REF!/(C51-8)-TRUNC(#REF!/(C51-8))+4,0)</f>
        <v>#REF!</v>
      </c>
      <c r="L51" s="1" t="e">
        <f t="shared" si="2"/>
        <v>#REF!</v>
      </c>
      <c r="M51" s="1" t="e">
        <f>+IF(H51&gt;0,IF(L51&lt;0.1,(#REF!/(TRUNC((C51/10)/I51)+1)),IF(AND(L51&gt;0.1,L51&lt;0.33),(#REF!/(TRUNC((C51/3)/I51)+1)),#REF!)),0)</f>
        <v>#REF!</v>
      </c>
      <c r="N51" s="1" t="e">
        <f t="shared" si="3"/>
        <v>#REF!</v>
      </c>
      <c r="O51" s="1" t="e">
        <f>+IF(#REF! &lt; (#REF!+#REF!)*0.02,1,#REF!/(#REF!+#REF!))</f>
        <v>#REF!</v>
      </c>
      <c r="P51" s="1" t="e">
        <f>+IF(#REF!&gt;0,#REF!+5,0)</f>
        <v>#REF!</v>
      </c>
      <c r="Q51" s="1" t="e">
        <f t="shared" si="4"/>
        <v>#REF!</v>
      </c>
      <c r="R51" s="1" t="e">
        <f>+IF(Q51 &gt; 0,TRUNC((#REF!+#REF!)/Q51),0)</f>
        <v>#REF!</v>
      </c>
      <c r="S51" s="1" t="e">
        <f>+(R51/(TRUNC((B51-28)/(#REF!+5))+4))</f>
        <v>#REF!</v>
      </c>
      <c r="T51" s="1" t="e">
        <f>+TRUNC(S51/(TRUNC((B51-28)/(#REF!+5))+4))</f>
        <v>#REF!</v>
      </c>
      <c r="U51" s="1" t="e">
        <f>+ROUNDUP((T51/(TRUNC((B51-56)/(#REF!+5))+4)),0)</f>
        <v>#REF!</v>
      </c>
      <c r="V51" s="1" t="e">
        <f t="shared" si="5"/>
        <v>#REF!</v>
      </c>
      <c r="W51" s="1" t="e">
        <f t="shared" si="6"/>
        <v>#REF!</v>
      </c>
      <c r="X51" s="1" t="e">
        <f t="shared" si="7"/>
        <v>#REF!</v>
      </c>
      <c r="Y51" s="1" t="e">
        <f t="shared" si="8"/>
        <v>#REF!</v>
      </c>
      <c r="Z51" s="1" t="e">
        <f t="shared" si="9"/>
        <v>#REF!</v>
      </c>
      <c r="AA51" s="2" t="e">
        <f>IF(Z51*#REF!/(#REF!+#REF!)&lt;16,16,Z51*#REF!/(#REF!+#REF!))</f>
        <v>#REF!</v>
      </c>
      <c r="AB51" s="9" t="e">
        <f>IF(+Z51*#REF!/(#REF!+#REF!)&lt;16,16,+Z51*#REF!/(#REF!+#REF!))</f>
        <v>#REF!</v>
      </c>
      <c r="AC51" s="2" t="e">
        <f t="shared" si="10"/>
        <v>#REF!</v>
      </c>
    </row>
    <row r="52" spans="2:29" x14ac:dyDescent="0.2">
      <c r="B52" s="10" t="e">
        <f>IF(#REF!="Informix XPS",4096,2048)</f>
        <v>#REF!</v>
      </c>
      <c r="C52" s="10" t="e">
        <f>IF(#REF!="Informix XPS",4036,2020)</f>
        <v>#REF!</v>
      </c>
      <c r="D52" s="1" t="e">
        <f>IF(#REF!=0,0,#REF!+4)</f>
        <v>#REF!</v>
      </c>
      <c r="E52" s="1" t="e">
        <f t="shared" si="0"/>
        <v>#REF!</v>
      </c>
      <c r="F52" s="1" t="e">
        <f>IF(D52&lt;=C52,ROUNDUP((#REF!+#REF!)/E52,0),#REF!*E52)</f>
        <v>#REF!</v>
      </c>
      <c r="G52" s="1" t="e">
        <f t="shared" si="1"/>
        <v>#REF!</v>
      </c>
      <c r="H52" s="1" t="e">
        <f>IF(#REF!&gt;C52,#REF!,0)</f>
        <v>#REF!</v>
      </c>
      <c r="I52" s="1" t="e">
        <f>+IF(#REF!&gt;C52,#REF!-(C52+8),0)</f>
        <v>#REF!</v>
      </c>
      <c r="J52" s="1" t="e">
        <f>+IF(I52&lt;C52,0,#REF!*TRUNC(I52/(C52-8)))</f>
        <v>#REF!</v>
      </c>
      <c r="K52" s="1" t="e">
        <f>IF(H52&gt;0,+#REF!/(C52-8)-TRUNC(#REF!/(C52-8))+4,0)</f>
        <v>#REF!</v>
      </c>
      <c r="L52" s="1" t="e">
        <f t="shared" si="2"/>
        <v>#REF!</v>
      </c>
      <c r="M52" s="1" t="e">
        <f>+IF(H52&gt;0,IF(L52&lt;0.1,(#REF!/(TRUNC((C52/10)/I52)+1)),IF(AND(L52&gt;0.1,L52&lt;0.33),(#REF!/(TRUNC((C52/3)/I52)+1)),#REF!)),0)</f>
        <v>#REF!</v>
      </c>
      <c r="N52" s="1" t="e">
        <f t="shared" si="3"/>
        <v>#REF!</v>
      </c>
      <c r="O52" s="1" t="e">
        <f>+IF(#REF! &lt; (#REF!+#REF!)*0.02,1,#REF!/(#REF!+#REF!))</f>
        <v>#REF!</v>
      </c>
      <c r="P52" s="1" t="e">
        <f>+IF(#REF!&gt;0,#REF!+5,0)</f>
        <v>#REF!</v>
      </c>
      <c r="Q52" s="1" t="e">
        <f t="shared" si="4"/>
        <v>#REF!</v>
      </c>
      <c r="R52" s="1" t="e">
        <f>+IF(Q52 &gt; 0,TRUNC((#REF!+#REF!)/Q52),0)</f>
        <v>#REF!</v>
      </c>
      <c r="S52" s="1" t="e">
        <f>+(R52/(TRUNC((B52-28)/(#REF!+5))+4))</f>
        <v>#REF!</v>
      </c>
      <c r="T52" s="1" t="e">
        <f>+TRUNC(S52/(TRUNC((B52-28)/(#REF!+5))+4))</f>
        <v>#REF!</v>
      </c>
      <c r="U52" s="1" t="e">
        <f>+ROUNDUP((T52/(TRUNC((B52-56)/(#REF!+5))+4)),0)</f>
        <v>#REF!</v>
      </c>
      <c r="V52" s="1" t="e">
        <f t="shared" si="5"/>
        <v>#REF!</v>
      </c>
      <c r="W52" s="1" t="e">
        <f t="shared" si="6"/>
        <v>#REF!</v>
      </c>
      <c r="X52" s="1" t="e">
        <f t="shared" si="7"/>
        <v>#REF!</v>
      </c>
      <c r="Y52" s="1" t="e">
        <f t="shared" si="8"/>
        <v>#REF!</v>
      </c>
      <c r="Z52" s="1" t="e">
        <f t="shared" si="9"/>
        <v>#REF!</v>
      </c>
      <c r="AA52" s="2" t="e">
        <f>IF(Z52*#REF!/(#REF!+#REF!)&lt;16,16,Z52*#REF!/(#REF!+#REF!))</f>
        <v>#REF!</v>
      </c>
      <c r="AB52" s="9" t="e">
        <f>IF(+Z52*#REF!/(#REF!+#REF!)&lt;16,16,+Z52*#REF!/(#REF!+#REF!))</f>
        <v>#REF!</v>
      </c>
      <c r="AC52" s="2" t="e">
        <f t="shared" si="10"/>
        <v>#REF!</v>
      </c>
    </row>
    <row r="53" spans="2:29" x14ac:dyDescent="0.2">
      <c r="B53" s="10" t="e">
        <f>IF(#REF!="Informix XPS",4096,2048)</f>
        <v>#REF!</v>
      </c>
      <c r="C53" s="10" t="e">
        <f>IF(#REF!="Informix XPS",4036,2020)</f>
        <v>#REF!</v>
      </c>
      <c r="D53" s="1" t="e">
        <f>IF(#REF!=0,0,#REF!+4)</f>
        <v>#REF!</v>
      </c>
      <c r="E53" s="1" t="e">
        <f t="shared" si="0"/>
        <v>#REF!</v>
      </c>
      <c r="F53" s="1" t="e">
        <f>IF(D53&lt;=C53,ROUNDUP((#REF!+#REF!)/E53,0),#REF!*E53)</f>
        <v>#REF!</v>
      </c>
      <c r="G53" s="1" t="e">
        <f t="shared" si="1"/>
        <v>#REF!</v>
      </c>
      <c r="H53" s="1" t="e">
        <f>IF(#REF!&gt;C53,#REF!,0)</f>
        <v>#REF!</v>
      </c>
      <c r="I53" s="1" t="e">
        <f>+IF(#REF!&gt;C53,#REF!-(C53+8),0)</f>
        <v>#REF!</v>
      </c>
      <c r="J53" s="1" t="e">
        <f>+IF(I53&lt;C53,0,#REF!*TRUNC(I53/(C53-8)))</f>
        <v>#REF!</v>
      </c>
      <c r="K53" s="1" t="e">
        <f>IF(H53&gt;0,+#REF!/(C53-8)-TRUNC(#REF!/(C53-8))+4,0)</f>
        <v>#REF!</v>
      </c>
      <c r="L53" s="1" t="e">
        <f t="shared" si="2"/>
        <v>#REF!</v>
      </c>
      <c r="M53" s="1" t="e">
        <f>+IF(H53&gt;0,IF(L53&lt;0.1,(#REF!/(TRUNC((C53/10)/I53)+1)),IF(AND(L53&gt;0.1,L53&lt;0.33),(#REF!/(TRUNC((C53/3)/I53)+1)),#REF!)),0)</f>
        <v>#REF!</v>
      </c>
      <c r="N53" s="1" t="e">
        <f t="shared" si="3"/>
        <v>#REF!</v>
      </c>
      <c r="O53" s="1" t="e">
        <f>+IF(#REF! &lt; (#REF!+#REF!)*0.02,1,#REF!/(#REF!+#REF!))</f>
        <v>#REF!</v>
      </c>
      <c r="P53" s="1" t="e">
        <f>+IF(#REF!&gt;0,#REF!+5,0)</f>
        <v>#REF!</v>
      </c>
      <c r="Q53" s="1" t="e">
        <f t="shared" si="4"/>
        <v>#REF!</v>
      </c>
      <c r="R53" s="1" t="e">
        <f>+IF(Q53 &gt; 0,TRUNC((#REF!+#REF!)/Q53),0)</f>
        <v>#REF!</v>
      </c>
      <c r="S53" s="1" t="e">
        <f>+(R53/(TRUNC((B53-28)/(#REF!+5))+4))</f>
        <v>#REF!</v>
      </c>
      <c r="T53" s="1" t="e">
        <f>+TRUNC(S53/(TRUNC((B53-28)/(#REF!+5))+4))</f>
        <v>#REF!</v>
      </c>
      <c r="U53" s="1" t="e">
        <f>+ROUNDUP((T53/(TRUNC((B53-56)/(#REF!+5))+4)),0)</f>
        <v>#REF!</v>
      </c>
      <c r="V53" s="1" t="e">
        <f t="shared" si="5"/>
        <v>#REF!</v>
      </c>
      <c r="W53" s="1" t="e">
        <f t="shared" si="6"/>
        <v>#REF!</v>
      </c>
      <c r="X53" s="1" t="e">
        <f t="shared" si="7"/>
        <v>#REF!</v>
      </c>
      <c r="Y53" s="1" t="e">
        <f t="shared" si="8"/>
        <v>#REF!</v>
      </c>
      <c r="Z53" s="1" t="e">
        <f t="shared" si="9"/>
        <v>#REF!</v>
      </c>
      <c r="AA53" s="2" t="e">
        <f>IF(Z53*#REF!/(#REF!+#REF!)&lt;16,16,Z53*#REF!/(#REF!+#REF!))</f>
        <v>#REF!</v>
      </c>
      <c r="AB53" s="9" t="e">
        <f>IF(+Z53*#REF!/(#REF!+#REF!)&lt;16,16,+Z53*#REF!/(#REF!+#REF!))</f>
        <v>#REF!</v>
      </c>
      <c r="AC53" s="2" t="e">
        <f t="shared" si="10"/>
        <v>#REF!</v>
      </c>
    </row>
    <row r="54" spans="2:29" x14ac:dyDescent="0.2">
      <c r="B54" s="10" t="e">
        <f>IF(#REF!="Informix XPS",4096,2048)</f>
        <v>#REF!</v>
      </c>
      <c r="C54" s="10" t="e">
        <f>IF(#REF!="Informix XPS",4036,2020)</f>
        <v>#REF!</v>
      </c>
      <c r="D54" s="1" t="e">
        <f>IF(#REF!=0,0,#REF!+4)</f>
        <v>#REF!</v>
      </c>
      <c r="E54" s="1" t="e">
        <f t="shared" si="0"/>
        <v>#REF!</v>
      </c>
      <c r="F54" s="1" t="e">
        <f>IF(D54&lt;=C54,ROUNDUP((#REF!+#REF!)/E54,0),#REF!*E54)</f>
        <v>#REF!</v>
      </c>
      <c r="G54" s="1" t="e">
        <f t="shared" si="1"/>
        <v>#REF!</v>
      </c>
      <c r="H54" s="1" t="e">
        <f>IF(#REF!&gt;C54,#REF!,0)</f>
        <v>#REF!</v>
      </c>
      <c r="I54" s="1" t="e">
        <f>+IF(#REF!&gt;C54,#REF!-(C54+8),0)</f>
        <v>#REF!</v>
      </c>
      <c r="J54" s="1" t="e">
        <f>+IF(I54&lt;C54,0,#REF!*TRUNC(I54/(C54-8)))</f>
        <v>#REF!</v>
      </c>
      <c r="K54" s="1" t="e">
        <f>IF(H54&gt;0,+#REF!/(C54-8)-TRUNC(#REF!/(C54-8))+4,0)</f>
        <v>#REF!</v>
      </c>
      <c r="L54" s="1" t="e">
        <f t="shared" si="2"/>
        <v>#REF!</v>
      </c>
      <c r="M54" s="1" t="e">
        <f>+IF(H54&gt;0,IF(L54&lt;0.1,(#REF!/(TRUNC((C54/10)/I54)+1)),IF(AND(L54&gt;0.1,L54&lt;0.33),(#REF!/(TRUNC((C54/3)/I54)+1)),#REF!)),0)</f>
        <v>#REF!</v>
      </c>
      <c r="N54" s="1" t="e">
        <f t="shared" si="3"/>
        <v>#REF!</v>
      </c>
      <c r="O54" s="1" t="e">
        <f>+IF(#REF! &lt; (#REF!+#REF!)*0.02,1,#REF!/(#REF!+#REF!))</f>
        <v>#REF!</v>
      </c>
      <c r="P54" s="1" t="e">
        <f>+IF(#REF!&gt;0,#REF!+5,0)</f>
        <v>#REF!</v>
      </c>
      <c r="Q54" s="1" t="e">
        <f t="shared" si="4"/>
        <v>#REF!</v>
      </c>
      <c r="R54" s="1" t="e">
        <f>+IF(Q54 &gt; 0,TRUNC((#REF!+#REF!)/Q54),0)</f>
        <v>#REF!</v>
      </c>
      <c r="S54" s="1" t="e">
        <f>+(R54/(TRUNC((B54-28)/(#REF!+5))+4))</f>
        <v>#REF!</v>
      </c>
      <c r="T54" s="1" t="e">
        <f>+TRUNC(S54/(TRUNC((B54-28)/(#REF!+5))+4))</f>
        <v>#REF!</v>
      </c>
      <c r="U54" s="1" t="e">
        <f>+ROUNDUP((T54/(TRUNC((B54-56)/(#REF!+5))+4)),0)</f>
        <v>#REF!</v>
      </c>
      <c r="V54" s="1" t="e">
        <f t="shared" si="5"/>
        <v>#REF!</v>
      </c>
      <c r="W54" s="1" t="e">
        <f t="shared" si="6"/>
        <v>#REF!</v>
      </c>
      <c r="X54" s="1" t="e">
        <f t="shared" si="7"/>
        <v>#REF!</v>
      </c>
      <c r="Y54" s="1" t="e">
        <f t="shared" si="8"/>
        <v>#REF!</v>
      </c>
      <c r="Z54" s="1" t="e">
        <f t="shared" si="9"/>
        <v>#REF!</v>
      </c>
      <c r="AA54" s="2" t="e">
        <f>IF(Z54*#REF!/(#REF!+#REF!)&lt;16,16,Z54*#REF!/(#REF!+#REF!))</f>
        <v>#REF!</v>
      </c>
      <c r="AB54" s="9" t="e">
        <f>IF(+Z54*#REF!/(#REF!+#REF!)&lt;16,16,+Z54*#REF!/(#REF!+#REF!))</f>
        <v>#REF!</v>
      </c>
      <c r="AC54" s="2" t="e">
        <f t="shared" si="10"/>
        <v>#REF!</v>
      </c>
    </row>
    <row r="55" spans="2:29" x14ac:dyDescent="0.2">
      <c r="B55" s="10" t="e">
        <f>IF(#REF!="Informix XPS",4096,2048)</f>
        <v>#REF!</v>
      </c>
      <c r="C55" s="10" t="e">
        <f>IF(#REF!="Informix XPS",4036,2020)</f>
        <v>#REF!</v>
      </c>
      <c r="D55" s="1" t="e">
        <f>IF(#REF!=0,0,#REF!+4)</f>
        <v>#REF!</v>
      </c>
      <c r="E55" s="1" t="e">
        <f t="shared" si="0"/>
        <v>#REF!</v>
      </c>
      <c r="F55" s="1" t="e">
        <f>IF(D55&lt;=C55,ROUNDUP((#REF!+#REF!)/E55,0),#REF!*E55)</f>
        <v>#REF!</v>
      </c>
      <c r="G55" s="1" t="e">
        <f t="shared" si="1"/>
        <v>#REF!</v>
      </c>
      <c r="H55" s="1" t="e">
        <f>IF(#REF!&gt;C55,#REF!,0)</f>
        <v>#REF!</v>
      </c>
      <c r="I55" s="1" t="e">
        <f>+IF(#REF!&gt;C55,#REF!-(C55+8),0)</f>
        <v>#REF!</v>
      </c>
      <c r="J55" s="1" t="e">
        <f>+IF(I55&lt;C55,0,#REF!*TRUNC(I55/(C55-8)))</f>
        <v>#REF!</v>
      </c>
      <c r="K55" s="1" t="e">
        <f>IF(H55&gt;0,+#REF!/(C55-8)-TRUNC(#REF!/(C55-8))+4,0)</f>
        <v>#REF!</v>
      </c>
      <c r="L55" s="1" t="e">
        <f t="shared" si="2"/>
        <v>#REF!</v>
      </c>
      <c r="M55" s="1" t="e">
        <f>+IF(H55&gt;0,IF(L55&lt;0.1,(#REF!/(TRUNC((C55/10)/I55)+1)),IF(AND(L55&gt;0.1,L55&lt;0.33),(#REF!/(TRUNC((C55/3)/I55)+1)),#REF!)),0)</f>
        <v>#REF!</v>
      </c>
      <c r="N55" s="1" t="e">
        <f t="shared" si="3"/>
        <v>#REF!</v>
      </c>
      <c r="O55" s="1" t="e">
        <f>+IF(#REF! &lt; (#REF!+#REF!)*0.02,1,#REF!/(#REF!+#REF!))</f>
        <v>#REF!</v>
      </c>
      <c r="P55" s="1" t="e">
        <f>+IF(#REF!&gt;0,#REF!+5,0)</f>
        <v>#REF!</v>
      </c>
      <c r="Q55" s="1" t="e">
        <f t="shared" si="4"/>
        <v>#REF!</v>
      </c>
      <c r="R55" s="1" t="e">
        <f>+IF(Q55 &gt; 0,TRUNC((#REF!+#REF!)/Q55),0)</f>
        <v>#REF!</v>
      </c>
      <c r="S55" s="1" t="e">
        <f>+(R55/(TRUNC((B55-28)/(#REF!+5))+4))</f>
        <v>#REF!</v>
      </c>
      <c r="T55" s="1" t="e">
        <f>+TRUNC(S55/(TRUNC((B55-28)/(#REF!+5))+4))</f>
        <v>#REF!</v>
      </c>
      <c r="U55" s="1" t="e">
        <f>+ROUNDUP((T55/(TRUNC((B55-56)/(#REF!+5))+4)),0)</f>
        <v>#REF!</v>
      </c>
      <c r="V55" s="1" t="e">
        <f t="shared" si="5"/>
        <v>#REF!</v>
      </c>
      <c r="W55" s="1" t="e">
        <f t="shared" si="6"/>
        <v>#REF!</v>
      </c>
      <c r="X55" s="1" t="e">
        <f t="shared" si="7"/>
        <v>#REF!</v>
      </c>
      <c r="Y55" s="1" t="e">
        <f t="shared" si="8"/>
        <v>#REF!</v>
      </c>
      <c r="Z55" s="1" t="e">
        <f t="shared" si="9"/>
        <v>#REF!</v>
      </c>
      <c r="AA55" s="2" t="e">
        <f>IF(Z55*#REF!/(#REF!+#REF!)&lt;16,16,Z55*#REF!/(#REF!+#REF!))</f>
        <v>#REF!</v>
      </c>
      <c r="AB55" s="9" t="e">
        <f>IF(+Z55*#REF!/(#REF!+#REF!)&lt;16,16,+Z55*#REF!/(#REF!+#REF!))</f>
        <v>#REF!</v>
      </c>
      <c r="AC55" s="2" t="e">
        <f t="shared" si="10"/>
        <v>#REF!</v>
      </c>
    </row>
    <row r="56" spans="2:29" x14ac:dyDescent="0.2">
      <c r="B56" s="10" t="e">
        <f>IF(#REF!="Informix XPS",4096,2048)</f>
        <v>#REF!</v>
      </c>
      <c r="C56" s="10" t="e">
        <f>IF(#REF!="Informix XPS",4036,2020)</f>
        <v>#REF!</v>
      </c>
      <c r="D56" s="1" t="e">
        <f>IF(#REF!=0,0,#REF!+4)</f>
        <v>#REF!</v>
      </c>
      <c r="E56" s="1" t="e">
        <f t="shared" si="0"/>
        <v>#REF!</v>
      </c>
      <c r="F56" s="1" t="e">
        <f>IF(D56&lt;=C56,ROUNDUP((#REF!+#REF!)/E56,0),#REF!*E56)</f>
        <v>#REF!</v>
      </c>
      <c r="G56" s="1" t="e">
        <f t="shared" si="1"/>
        <v>#REF!</v>
      </c>
      <c r="H56" s="1" t="e">
        <f>IF(#REF!&gt;C56,#REF!,0)</f>
        <v>#REF!</v>
      </c>
      <c r="I56" s="1" t="e">
        <f>+IF(#REF!&gt;C56,#REF!-(C56+8),0)</f>
        <v>#REF!</v>
      </c>
      <c r="J56" s="1" t="e">
        <f>+IF(I56&lt;C56,0,#REF!*TRUNC(I56/(C56-8)))</f>
        <v>#REF!</v>
      </c>
      <c r="K56" s="1" t="e">
        <f>IF(H56&gt;0,+#REF!/(C56-8)-TRUNC(#REF!/(C56-8))+4,0)</f>
        <v>#REF!</v>
      </c>
      <c r="L56" s="1" t="e">
        <f t="shared" si="2"/>
        <v>#REF!</v>
      </c>
      <c r="M56" s="1" t="e">
        <f>+IF(H56&gt;0,IF(L56&lt;0.1,(#REF!/(TRUNC((C56/10)/I56)+1)),IF(AND(L56&gt;0.1,L56&lt;0.33),(#REF!/(TRUNC((C56/3)/I56)+1)),#REF!)),0)</f>
        <v>#REF!</v>
      </c>
      <c r="N56" s="1" t="e">
        <f t="shared" si="3"/>
        <v>#REF!</v>
      </c>
      <c r="O56" s="1" t="e">
        <f>+IF(#REF! &lt; (#REF!+#REF!)*0.02,1,#REF!/(#REF!+#REF!))</f>
        <v>#REF!</v>
      </c>
      <c r="P56" s="1" t="e">
        <f>+IF(#REF!&gt;0,#REF!+5,0)</f>
        <v>#REF!</v>
      </c>
      <c r="Q56" s="1" t="e">
        <f t="shared" si="4"/>
        <v>#REF!</v>
      </c>
      <c r="R56" s="1" t="e">
        <f>+IF(Q56 &gt; 0,TRUNC((#REF!+#REF!)/Q56),0)</f>
        <v>#REF!</v>
      </c>
      <c r="S56" s="1" t="e">
        <f>+(R56/(TRUNC((B56-28)/(#REF!+5))+4))</f>
        <v>#REF!</v>
      </c>
      <c r="T56" s="1" t="e">
        <f>+TRUNC(S56/(TRUNC((B56-28)/(#REF!+5))+4))</f>
        <v>#REF!</v>
      </c>
      <c r="U56" s="1" t="e">
        <f>+ROUNDUP((T56/(TRUNC((B56-56)/(#REF!+5))+4)),0)</f>
        <v>#REF!</v>
      </c>
      <c r="V56" s="1" t="e">
        <f t="shared" si="5"/>
        <v>#REF!</v>
      </c>
      <c r="W56" s="1" t="e">
        <f t="shared" si="6"/>
        <v>#REF!</v>
      </c>
      <c r="X56" s="1" t="e">
        <f t="shared" si="7"/>
        <v>#REF!</v>
      </c>
      <c r="Y56" s="1" t="e">
        <f t="shared" si="8"/>
        <v>#REF!</v>
      </c>
      <c r="Z56" s="1" t="e">
        <f t="shared" si="9"/>
        <v>#REF!</v>
      </c>
      <c r="AA56" s="2" t="e">
        <f>IF(Z56*#REF!/(#REF!+#REF!)&lt;16,16,Z56*#REF!/(#REF!+#REF!))</f>
        <v>#REF!</v>
      </c>
      <c r="AB56" s="9" t="e">
        <f>IF(+Z56*#REF!/(#REF!+#REF!)&lt;16,16,+Z56*#REF!/(#REF!+#REF!))</f>
        <v>#REF!</v>
      </c>
      <c r="AC56" s="2" t="e">
        <f t="shared" si="10"/>
        <v>#REF!</v>
      </c>
    </row>
    <row r="57" spans="2:29" x14ac:dyDescent="0.2">
      <c r="B57" s="10" t="e">
        <f>IF(#REF!="Informix XPS",4096,2048)</f>
        <v>#REF!</v>
      </c>
      <c r="C57" s="10" t="e">
        <f>IF(#REF!="Informix XPS",4036,2020)</f>
        <v>#REF!</v>
      </c>
      <c r="D57" s="1" t="e">
        <f>IF(#REF!=0,0,#REF!+4)</f>
        <v>#REF!</v>
      </c>
      <c r="E57" s="1" t="e">
        <f t="shared" si="0"/>
        <v>#REF!</v>
      </c>
      <c r="F57" s="1" t="e">
        <f>IF(D57&lt;=C57,ROUNDUP((#REF!+#REF!)/E57,0),#REF!*E57)</f>
        <v>#REF!</v>
      </c>
      <c r="G57" s="1" t="e">
        <f t="shared" si="1"/>
        <v>#REF!</v>
      </c>
      <c r="H57" s="1" t="e">
        <f>IF(#REF!&gt;C57,#REF!,0)</f>
        <v>#REF!</v>
      </c>
      <c r="I57" s="1" t="e">
        <f>+IF(#REF!&gt;C57,#REF!-(C57+8),0)</f>
        <v>#REF!</v>
      </c>
      <c r="J57" s="1" t="e">
        <f>+IF(I57&lt;C57,0,#REF!*TRUNC(I57/(C57-8)))</f>
        <v>#REF!</v>
      </c>
      <c r="K57" s="1" t="e">
        <f>IF(H57&gt;0,+#REF!/(C57-8)-TRUNC(#REF!/(C57-8))+4,0)</f>
        <v>#REF!</v>
      </c>
      <c r="L57" s="1" t="e">
        <f t="shared" si="2"/>
        <v>#REF!</v>
      </c>
      <c r="M57" s="1" t="e">
        <f>+IF(H57&gt;0,IF(L57&lt;0.1,(#REF!/(TRUNC((C57/10)/I57)+1)),IF(AND(L57&gt;0.1,L57&lt;0.33),(#REF!/(TRUNC((C57/3)/I57)+1)),#REF!)),0)</f>
        <v>#REF!</v>
      </c>
      <c r="N57" s="1" t="e">
        <f t="shared" si="3"/>
        <v>#REF!</v>
      </c>
      <c r="O57" s="1" t="e">
        <f>+IF(#REF! &lt; (#REF!+#REF!)*0.02,1,#REF!/(#REF!+#REF!))</f>
        <v>#REF!</v>
      </c>
      <c r="P57" s="1" t="e">
        <f>+IF(#REF!&gt;0,#REF!+5,0)</f>
        <v>#REF!</v>
      </c>
      <c r="Q57" s="1" t="e">
        <f t="shared" si="4"/>
        <v>#REF!</v>
      </c>
      <c r="R57" s="1" t="e">
        <f>+IF(Q57 &gt; 0,TRUNC((#REF!+#REF!)/Q57),0)</f>
        <v>#REF!</v>
      </c>
      <c r="S57" s="1" t="e">
        <f>+(R57/(TRUNC((B57-28)/(#REF!+5))+4))</f>
        <v>#REF!</v>
      </c>
      <c r="T57" s="1" t="e">
        <f>+TRUNC(S57/(TRUNC((B57-28)/(#REF!+5))+4))</f>
        <v>#REF!</v>
      </c>
      <c r="U57" s="1" t="e">
        <f>+ROUNDUP((T57/(TRUNC((B57-56)/(#REF!+5))+4)),0)</f>
        <v>#REF!</v>
      </c>
      <c r="V57" s="1" t="e">
        <f t="shared" si="5"/>
        <v>#REF!</v>
      </c>
      <c r="W57" s="1" t="e">
        <f t="shared" si="6"/>
        <v>#REF!</v>
      </c>
      <c r="X57" s="1" t="e">
        <f t="shared" si="7"/>
        <v>#REF!</v>
      </c>
      <c r="Y57" s="1" t="e">
        <f t="shared" si="8"/>
        <v>#REF!</v>
      </c>
      <c r="Z57" s="1" t="e">
        <f t="shared" si="9"/>
        <v>#REF!</v>
      </c>
      <c r="AA57" s="2" t="e">
        <f>IF(Z57*#REF!/(#REF!+#REF!)&lt;16,16,Z57*#REF!/(#REF!+#REF!))</f>
        <v>#REF!</v>
      </c>
      <c r="AB57" s="9" t="e">
        <f>IF(+Z57*#REF!/(#REF!+#REF!)&lt;16,16,+Z57*#REF!/(#REF!+#REF!))</f>
        <v>#REF!</v>
      </c>
      <c r="AC57" s="2" t="e">
        <f t="shared" si="10"/>
        <v>#REF!</v>
      </c>
    </row>
    <row r="58" spans="2:29" x14ac:dyDescent="0.2">
      <c r="B58" s="10" t="e">
        <f>IF(#REF!="Informix XPS",4096,2048)</f>
        <v>#REF!</v>
      </c>
      <c r="C58" s="10" t="e">
        <f>IF(#REF!="Informix XPS",4036,2020)</f>
        <v>#REF!</v>
      </c>
      <c r="D58" s="1" t="e">
        <f>IF(#REF!=0,0,#REF!+4)</f>
        <v>#REF!</v>
      </c>
      <c r="E58" s="1" t="e">
        <f t="shared" si="0"/>
        <v>#REF!</v>
      </c>
      <c r="F58" s="1" t="e">
        <f>IF(D58&lt;=C58,ROUNDUP((#REF!+#REF!)/E58,0),#REF!*E58)</f>
        <v>#REF!</v>
      </c>
      <c r="G58" s="1" t="e">
        <f t="shared" si="1"/>
        <v>#REF!</v>
      </c>
      <c r="H58" s="1" t="e">
        <f>IF(#REF!&gt;C58,#REF!,0)</f>
        <v>#REF!</v>
      </c>
      <c r="I58" s="1" t="e">
        <f>+IF(#REF!&gt;C58,#REF!-(C58+8),0)</f>
        <v>#REF!</v>
      </c>
      <c r="J58" s="1" t="e">
        <f>+IF(I58&lt;C58,0,#REF!*TRUNC(I58/(C58-8)))</f>
        <v>#REF!</v>
      </c>
      <c r="K58" s="1" t="e">
        <f>IF(H58&gt;0,+#REF!/(C58-8)-TRUNC(#REF!/(C58-8))+4,0)</f>
        <v>#REF!</v>
      </c>
      <c r="L58" s="1" t="e">
        <f t="shared" si="2"/>
        <v>#REF!</v>
      </c>
      <c r="M58" s="1" t="e">
        <f>+IF(H58&gt;0,IF(L58&lt;0.1,(#REF!/(TRUNC((C58/10)/I58)+1)),IF(AND(L58&gt;0.1,L58&lt;0.33),(#REF!/(TRUNC((C58/3)/I58)+1)),#REF!)),0)</f>
        <v>#REF!</v>
      </c>
      <c r="N58" s="1" t="e">
        <f t="shared" si="3"/>
        <v>#REF!</v>
      </c>
      <c r="O58" s="1" t="e">
        <f>+IF(#REF! &lt; (#REF!+#REF!)*0.02,1,#REF!/(#REF!+#REF!))</f>
        <v>#REF!</v>
      </c>
      <c r="P58" s="1" t="e">
        <f>+IF(#REF!&gt;0,#REF!+5,0)</f>
        <v>#REF!</v>
      </c>
      <c r="Q58" s="1" t="e">
        <f t="shared" si="4"/>
        <v>#REF!</v>
      </c>
      <c r="R58" s="1" t="e">
        <f>+IF(Q58 &gt; 0,TRUNC((#REF!+#REF!)/Q58),0)</f>
        <v>#REF!</v>
      </c>
      <c r="S58" s="1" t="e">
        <f>+(R58/(TRUNC((B58-28)/(#REF!+5))+4))</f>
        <v>#REF!</v>
      </c>
      <c r="T58" s="1" t="e">
        <f>+TRUNC(S58/(TRUNC((B58-28)/(#REF!+5))+4))</f>
        <v>#REF!</v>
      </c>
      <c r="U58" s="1" t="e">
        <f>+ROUNDUP((T58/(TRUNC((B58-56)/(#REF!+5))+4)),0)</f>
        <v>#REF!</v>
      </c>
      <c r="V58" s="1" t="e">
        <f t="shared" si="5"/>
        <v>#REF!</v>
      </c>
      <c r="W58" s="1" t="e">
        <f t="shared" si="6"/>
        <v>#REF!</v>
      </c>
      <c r="X58" s="1" t="e">
        <f t="shared" si="7"/>
        <v>#REF!</v>
      </c>
      <c r="Y58" s="1" t="e">
        <f t="shared" si="8"/>
        <v>#REF!</v>
      </c>
      <c r="Z58" s="1" t="e">
        <f t="shared" si="9"/>
        <v>#REF!</v>
      </c>
      <c r="AA58" s="2" t="e">
        <f>IF(Z58*#REF!/(#REF!+#REF!)&lt;16,16,Z58*#REF!/(#REF!+#REF!))</f>
        <v>#REF!</v>
      </c>
      <c r="AB58" s="9" t="e">
        <f>IF(+Z58*#REF!/(#REF!+#REF!)&lt;16,16,+Z58*#REF!/(#REF!+#REF!))</f>
        <v>#REF!</v>
      </c>
      <c r="AC58" s="2" t="e">
        <f t="shared" si="10"/>
        <v>#REF!</v>
      </c>
    </row>
    <row r="59" spans="2:29" x14ac:dyDescent="0.2">
      <c r="B59" s="10" t="e">
        <f>IF(#REF!="Informix XPS",4096,2048)</f>
        <v>#REF!</v>
      </c>
      <c r="C59" s="10" t="e">
        <f>IF(#REF!="Informix XPS",4036,2020)</f>
        <v>#REF!</v>
      </c>
      <c r="D59" s="1" t="e">
        <f>IF(#REF!=0,0,#REF!+4)</f>
        <v>#REF!</v>
      </c>
      <c r="E59" s="1" t="e">
        <f t="shared" si="0"/>
        <v>#REF!</v>
      </c>
      <c r="F59" s="1" t="e">
        <f>IF(D59&lt;=C59,ROUNDUP((#REF!+#REF!)/E59,0),#REF!*E59)</f>
        <v>#REF!</v>
      </c>
      <c r="G59" s="1" t="e">
        <f t="shared" si="1"/>
        <v>#REF!</v>
      </c>
      <c r="H59" s="1" t="e">
        <f>IF(#REF!&gt;C59,#REF!,0)</f>
        <v>#REF!</v>
      </c>
      <c r="I59" s="1" t="e">
        <f>+IF(#REF!&gt;C59,#REF!-(C59+8),0)</f>
        <v>#REF!</v>
      </c>
      <c r="J59" s="1" t="e">
        <f>+IF(I59&lt;C59,0,#REF!*TRUNC(I59/(C59-8)))</f>
        <v>#REF!</v>
      </c>
      <c r="K59" s="1" t="e">
        <f>IF(H59&gt;0,+#REF!/(C59-8)-TRUNC(#REF!/(C59-8))+4,0)</f>
        <v>#REF!</v>
      </c>
      <c r="L59" s="1" t="e">
        <f t="shared" si="2"/>
        <v>#REF!</v>
      </c>
      <c r="M59" s="1" t="e">
        <f>+IF(H59&gt;0,IF(L59&lt;0.1,(#REF!/(TRUNC((C59/10)/I59)+1)),IF(AND(L59&gt;0.1,L59&lt;0.33),(#REF!/(TRUNC((C59/3)/I59)+1)),#REF!)),0)</f>
        <v>#REF!</v>
      </c>
      <c r="N59" s="1" t="e">
        <f t="shared" si="3"/>
        <v>#REF!</v>
      </c>
      <c r="O59" s="1" t="e">
        <f>+IF(#REF! &lt; (#REF!+#REF!)*0.02,1,#REF!/(#REF!+#REF!))</f>
        <v>#REF!</v>
      </c>
      <c r="P59" s="1" t="e">
        <f>+IF(#REF!&gt;0,#REF!+5,0)</f>
        <v>#REF!</v>
      </c>
      <c r="Q59" s="1" t="e">
        <f t="shared" si="4"/>
        <v>#REF!</v>
      </c>
      <c r="R59" s="1" t="e">
        <f>+IF(Q59 &gt; 0,TRUNC((#REF!+#REF!)/Q59),0)</f>
        <v>#REF!</v>
      </c>
      <c r="S59" s="1" t="e">
        <f>+(R59/(TRUNC((B59-28)/(#REF!+5))+4))</f>
        <v>#REF!</v>
      </c>
      <c r="T59" s="1" t="e">
        <f>+TRUNC(S59/(TRUNC((B59-28)/(#REF!+5))+4))</f>
        <v>#REF!</v>
      </c>
      <c r="U59" s="1" t="e">
        <f>+ROUNDUP((T59/(TRUNC((B59-56)/(#REF!+5))+4)),0)</f>
        <v>#REF!</v>
      </c>
      <c r="V59" s="1" t="e">
        <f t="shared" si="5"/>
        <v>#REF!</v>
      </c>
      <c r="W59" s="1" t="e">
        <f t="shared" si="6"/>
        <v>#REF!</v>
      </c>
      <c r="X59" s="1" t="e">
        <f t="shared" si="7"/>
        <v>#REF!</v>
      </c>
      <c r="Y59" s="1" t="e">
        <f t="shared" si="8"/>
        <v>#REF!</v>
      </c>
      <c r="Z59" s="1" t="e">
        <f t="shared" si="9"/>
        <v>#REF!</v>
      </c>
      <c r="AA59" s="2" t="e">
        <f>IF(Z59*#REF!/(#REF!+#REF!)&lt;16,16,Z59*#REF!/(#REF!+#REF!))</f>
        <v>#REF!</v>
      </c>
      <c r="AB59" s="9" t="e">
        <f>IF(+Z59*#REF!/(#REF!+#REF!)&lt;16,16,+Z59*#REF!/(#REF!+#REF!))</f>
        <v>#REF!</v>
      </c>
      <c r="AC59" s="2" t="e">
        <f t="shared" si="10"/>
        <v>#REF!</v>
      </c>
    </row>
    <row r="60" spans="2:29" x14ac:dyDescent="0.2">
      <c r="B60" s="10" t="e">
        <f>IF(#REF!="Informix XPS",4096,2048)</f>
        <v>#REF!</v>
      </c>
      <c r="C60" s="10" t="e">
        <f>IF(#REF!="Informix XPS",4036,2020)</f>
        <v>#REF!</v>
      </c>
      <c r="D60" s="1" t="e">
        <f>IF(#REF!=0,0,#REF!+4)</f>
        <v>#REF!</v>
      </c>
      <c r="E60" s="1" t="e">
        <f t="shared" si="0"/>
        <v>#REF!</v>
      </c>
      <c r="F60" s="1" t="e">
        <f>IF(D60&lt;=C60,ROUNDUP((#REF!+#REF!)/E60,0),#REF!*E60)</f>
        <v>#REF!</v>
      </c>
      <c r="G60" s="1" t="e">
        <f t="shared" si="1"/>
        <v>#REF!</v>
      </c>
      <c r="H60" s="1" t="e">
        <f>IF(#REF!&gt;C60,#REF!,0)</f>
        <v>#REF!</v>
      </c>
      <c r="I60" s="1" t="e">
        <f>+IF(#REF!&gt;C60,#REF!-(C60+8),0)</f>
        <v>#REF!</v>
      </c>
      <c r="J60" s="1" t="e">
        <f>+IF(I60&lt;C60,0,#REF!*TRUNC(I60/(C60-8)))</f>
        <v>#REF!</v>
      </c>
      <c r="K60" s="1" t="e">
        <f>IF(H60&gt;0,+#REF!/(C60-8)-TRUNC(#REF!/(C60-8))+4,0)</f>
        <v>#REF!</v>
      </c>
      <c r="L60" s="1" t="e">
        <f t="shared" si="2"/>
        <v>#REF!</v>
      </c>
      <c r="M60" s="1" t="e">
        <f>+IF(H60&gt;0,IF(L60&lt;0.1,(#REF!/(TRUNC((C60/10)/I60)+1)),IF(AND(L60&gt;0.1,L60&lt;0.33),(#REF!/(TRUNC((C60/3)/I60)+1)),#REF!)),0)</f>
        <v>#REF!</v>
      </c>
      <c r="N60" s="1" t="e">
        <f t="shared" si="3"/>
        <v>#REF!</v>
      </c>
      <c r="O60" s="1" t="e">
        <f>+IF(#REF! &lt; (#REF!+#REF!)*0.02,1,#REF!/(#REF!+#REF!))</f>
        <v>#REF!</v>
      </c>
      <c r="P60" s="1" t="e">
        <f>+IF(#REF!&gt;0,#REF!+5,0)</f>
        <v>#REF!</v>
      </c>
      <c r="Q60" s="1" t="e">
        <f t="shared" si="4"/>
        <v>#REF!</v>
      </c>
      <c r="R60" s="1" t="e">
        <f>+IF(Q60 &gt; 0,TRUNC((#REF!+#REF!)/Q60),0)</f>
        <v>#REF!</v>
      </c>
      <c r="S60" s="1" t="e">
        <f>+(R60/(TRUNC((B60-28)/(#REF!+5))+4))</f>
        <v>#REF!</v>
      </c>
      <c r="T60" s="1" t="e">
        <f>+TRUNC(S60/(TRUNC((B60-28)/(#REF!+5))+4))</f>
        <v>#REF!</v>
      </c>
      <c r="U60" s="1" t="e">
        <f>+ROUNDUP((T60/(TRUNC((B60-56)/(#REF!+5))+4)),0)</f>
        <v>#REF!</v>
      </c>
      <c r="V60" s="1" t="e">
        <f t="shared" si="5"/>
        <v>#REF!</v>
      </c>
      <c r="W60" s="1" t="e">
        <f t="shared" si="6"/>
        <v>#REF!</v>
      </c>
      <c r="X60" s="1" t="e">
        <f t="shared" si="7"/>
        <v>#REF!</v>
      </c>
      <c r="Y60" s="1" t="e">
        <f t="shared" si="8"/>
        <v>#REF!</v>
      </c>
      <c r="Z60" s="1" t="e">
        <f t="shared" si="9"/>
        <v>#REF!</v>
      </c>
      <c r="AA60" s="2" t="e">
        <f>IF(Z60*#REF!/(#REF!+#REF!)&lt;16,16,Z60*#REF!/(#REF!+#REF!))</f>
        <v>#REF!</v>
      </c>
      <c r="AB60" s="9" t="e">
        <f>IF(+Z60*#REF!/(#REF!+#REF!)&lt;16,16,+Z60*#REF!/(#REF!+#REF!))</f>
        <v>#REF!</v>
      </c>
      <c r="AC60" s="2" t="e">
        <f t="shared" si="10"/>
        <v>#REF!</v>
      </c>
    </row>
    <row r="61" spans="2:29" x14ac:dyDescent="0.2">
      <c r="B61" s="10" t="e">
        <f>IF(#REF!="Informix XPS",4096,2048)</f>
        <v>#REF!</v>
      </c>
      <c r="C61" s="10" t="e">
        <f>IF(#REF!="Informix XPS",4036,2020)</f>
        <v>#REF!</v>
      </c>
      <c r="D61" s="1" t="e">
        <f>IF(#REF!=0,0,#REF!+4)</f>
        <v>#REF!</v>
      </c>
      <c r="E61" s="1" t="e">
        <f t="shared" si="0"/>
        <v>#REF!</v>
      </c>
      <c r="F61" s="1" t="e">
        <f>IF(D61&lt;=C61,ROUNDUP((#REF!+#REF!)/E61,0),#REF!*E61)</f>
        <v>#REF!</v>
      </c>
      <c r="G61" s="1" t="e">
        <f t="shared" si="1"/>
        <v>#REF!</v>
      </c>
      <c r="H61" s="1" t="e">
        <f>IF(#REF!&gt;C61,#REF!,0)</f>
        <v>#REF!</v>
      </c>
      <c r="I61" s="1" t="e">
        <f>+IF(#REF!&gt;C61,#REF!-(C61+8),0)</f>
        <v>#REF!</v>
      </c>
      <c r="J61" s="1" t="e">
        <f>+IF(I61&lt;C61,0,#REF!*TRUNC(I61/(C61-8)))</f>
        <v>#REF!</v>
      </c>
      <c r="K61" s="1" t="e">
        <f>IF(H61&gt;0,+#REF!/(C61-8)-TRUNC(#REF!/(C61-8))+4,0)</f>
        <v>#REF!</v>
      </c>
      <c r="L61" s="1" t="e">
        <f t="shared" si="2"/>
        <v>#REF!</v>
      </c>
      <c r="M61" s="1" t="e">
        <f>+IF(H61&gt;0,IF(L61&lt;0.1,(#REF!/(TRUNC((C61/10)/I61)+1)),IF(AND(L61&gt;0.1,L61&lt;0.33),(#REF!/(TRUNC((C61/3)/I61)+1)),#REF!)),0)</f>
        <v>#REF!</v>
      </c>
      <c r="N61" s="1" t="e">
        <f t="shared" si="3"/>
        <v>#REF!</v>
      </c>
      <c r="O61" s="1" t="e">
        <f>+IF(#REF! &lt; (#REF!+#REF!)*0.02,1,#REF!/(#REF!+#REF!))</f>
        <v>#REF!</v>
      </c>
      <c r="P61" s="1" t="e">
        <f>+IF(#REF!&gt;0,#REF!+5,0)</f>
        <v>#REF!</v>
      </c>
      <c r="Q61" s="1" t="e">
        <f t="shared" si="4"/>
        <v>#REF!</v>
      </c>
      <c r="R61" s="1" t="e">
        <f>+IF(Q61 &gt; 0,TRUNC((#REF!+#REF!)/Q61),0)</f>
        <v>#REF!</v>
      </c>
      <c r="S61" s="1" t="e">
        <f>+(R61/(TRUNC((B61-28)/(#REF!+5))+4))</f>
        <v>#REF!</v>
      </c>
      <c r="T61" s="1" t="e">
        <f>+TRUNC(S61/(TRUNC((B61-28)/(#REF!+5))+4))</f>
        <v>#REF!</v>
      </c>
      <c r="U61" s="1" t="e">
        <f>+ROUNDUP((T61/(TRUNC((B61-56)/(#REF!+5))+4)),0)</f>
        <v>#REF!</v>
      </c>
      <c r="V61" s="1" t="e">
        <f t="shared" si="5"/>
        <v>#REF!</v>
      </c>
      <c r="W61" s="1" t="e">
        <f t="shared" si="6"/>
        <v>#REF!</v>
      </c>
      <c r="X61" s="1" t="e">
        <f t="shared" si="7"/>
        <v>#REF!</v>
      </c>
      <c r="Y61" s="1" t="e">
        <f t="shared" si="8"/>
        <v>#REF!</v>
      </c>
      <c r="Z61" s="1" t="e">
        <f t="shared" si="9"/>
        <v>#REF!</v>
      </c>
      <c r="AA61" s="2" t="e">
        <f>IF(Z61*#REF!/(#REF!+#REF!)&lt;16,16,Z61*#REF!/(#REF!+#REF!))</f>
        <v>#REF!</v>
      </c>
      <c r="AB61" s="9" t="e">
        <f>IF(+Z61*#REF!/(#REF!+#REF!)&lt;16,16,+Z61*#REF!/(#REF!+#REF!))</f>
        <v>#REF!</v>
      </c>
      <c r="AC61" s="2" t="e">
        <f t="shared" si="10"/>
        <v>#REF!</v>
      </c>
    </row>
    <row r="62" spans="2:29" x14ac:dyDescent="0.2">
      <c r="B62" s="10" t="e">
        <f>IF(#REF!="Informix XPS",4096,2048)</f>
        <v>#REF!</v>
      </c>
      <c r="C62" s="10" t="e">
        <f>IF(#REF!="Informix XPS",4036,2020)</f>
        <v>#REF!</v>
      </c>
      <c r="D62" s="1" t="e">
        <f>IF(#REF!=0,0,#REF!+4)</f>
        <v>#REF!</v>
      </c>
      <c r="E62" s="1" t="e">
        <f t="shared" si="0"/>
        <v>#REF!</v>
      </c>
      <c r="F62" s="1" t="e">
        <f>IF(D62&lt;=C62,ROUNDUP((#REF!+#REF!)/E62,0),#REF!*E62)</f>
        <v>#REF!</v>
      </c>
      <c r="G62" s="1" t="e">
        <f t="shared" si="1"/>
        <v>#REF!</v>
      </c>
      <c r="H62" s="1" t="e">
        <f>IF(#REF!&gt;C62,#REF!,0)</f>
        <v>#REF!</v>
      </c>
      <c r="I62" s="1" t="e">
        <f>+IF(#REF!&gt;C62,#REF!-(C62+8),0)</f>
        <v>#REF!</v>
      </c>
      <c r="J62" s="1" t="e">
        <f>+IF(I62&lt;C62,0,#REF!*TRUNC(I62/(C62-8)))</f>
        <v>#REF!</v>
      </c>
      <c r="K62" s="1" t="e">
        <f>IF(H62&gt;0,+#REF!/(C62-8)-TRUNC(#REF!/(C62-8))+4,0)</f>
        <v>#REF!</v>
      </c>
      <c r="L62" s="1" t="e">
        <f t="shared" si="2"/>
        <v>#REF!</v>
      </c>
      <c r="M62" s="1" t="e">
        <f>+IF(H62&gt;0,IF(L62&lt;0.1,(#REF!/(TRUNC((C62/10)/I62)+1)),IF(AND(L62&gt;0.1,L62&lt;0.33),(#REF!/(TRUNC((C62/3)/I62)+1)),#REF!)),0)</f>
        <v>#REF!</v>
      </c>
      <c r="N62" s="1" t="e">
        <f t="shared" si="3"/>
        <v>#REF!</v>
      </c>
      <c r="O62" s="1" t="e">
        <f>+IF(#REF! &lt; (#REF!+#REF!)*0.02,1,#REF!/(#REF!+#REF!))</f>
        <v>#REF!</v>
      </c>
      <c r="P62" s="1" t="e">
        <f>+IF(#REF!&gt;0,#REF!+5,0)</f>
        <v>#REF!</v>
      </c>
      <c r="Q62" s="1" t="e">
        <f t="shared" si="4"/>
        <v>#REF!</v>
      </c>
      <c r="R62" s="1" t="e">
        <f>+IF(Q62 &gt; 0,TRUNC((#REF!+#REF!)/Q62),0)</f>
        <v>#REF!</v>
      </c>
      <c r="S62" s="1" t="e">
        <f>+(R62/(TRUNC((B62-28)/(#REF!+5))+4))</f>
        <v>#REF!</v>
      </c>
      <c r="T62" s="1" t="e">
        <f>+TRUNC(S62/(TRUNC((B62-28)/(#REF!+5))+4))</f>
        <v>#REF!</v>
      </c>
      <c r="U62" s="1" t="e">
        <f>+ROUNDUP((T62/(TRUNC((B62-56)/(#REF!+5))+4)),0)</f>
        <v>#REF!</v>
      </c>
      <c r="V62" s="1" t="e">
        <f t="shared" si="5"/>
        <v>#REF!</v>
      </c>
      <c r="W62" s="1" t="e">
        <f t="shared" si="6"/>
        <v>#REF!</v>
      </c>
      <c r="X62" s="1" t="e">
        <f t="shared" si="7"/>
        <v>#REF!</v>
      </c>
      <c r="Y62" s="1" t="e">
        <f t="shared" si="8"/>
        <v>#REF!</v>
      </c>
      <c r="Z62" s="1" t="e">
        <f t="shared" si="9"/>
        <v>#REF!</v>
      </c>
      <c r="AA62" s="2" t="e">
        <f>IF(Z62*#REF!/(#REF!+#REF!)&lt;16,16,Z62*#REF!/(#REF!+#REF!))</f>
        <v>#REF!</v>
      </c>
      <c r="AB62" s="9" t="e">
        <f>IF(+Z62*#REF!/(#REF!+#REF!)&lt;16,16,+Z62*#REF!/(#REF!+#REF!))</f>
        <v>#REF!</v>
      </c>
      <c r="AC62" s="2" t="e">
        <f t="shared" si="10"/>
        <v>#REF!</v>
      </c>
    </row>
    <row r="63" spans="2:29" x14ac:dyDescent="0.2">
      <c r="B63" s="10" t="e">
        <f>IF(#REF!="Informix XPS",4096,2048)</f>
        <v>#REF!</v>
      </c>
      <c r="C63" s="10" t="e">
        <f>IF(#REF!="Informix XPS",4036,2020)</f>
        <v>#REF!</v>
      </c>
      <c r="D63" s="1" t="e">
        <f>IF(#REF!=0,0,#REF!+4)</f>
        <v>#REF!</v>
      </c>
      <c r="E63" s="1" t="e">
        <f t="shared" si="0"/>
        <v>#REF!</v>
      </c>
      <c r="F63" s="1" t="e">
        <f>IF(D63&lt;=C63,ROUNDUP((#REF!+#REF!)/E63,0),#REF!*E63)</f>
        <v>#REF!</v>
      </c>
      <c r="G63" s="1" t="e">
        <f t="shared" si="1"/>
        <v>#REF!</v>
      </c>
      <c r="H63" s="1" t="e">
        <f>IF(#REF!&gt;C63,#REF!,0)</f>
        <v>#REF!</v>
      </c>
      <c r="I63" s="1" t="e">
        <f>+IF(#REF!&gt;C63,#REF!-(C63+8),0)</f>
        <v>#REF!</v>
      </c>
      <c r="J63" s="1" t="e">
        <f>+IF(I63&lt;C63,0,#REF!*TRUNC(I63/(C63-8)))</f>
        <v>#REF!</v>
      </c>
      <c r="K63" s="1" t="e">
        <f>IF(H63&gt;0,+#REF!/(C63-8)-TRUNC(#REF!/(C63-8))+4,0)</f>
        <v>#REF!</v>
      </c>
      <c r="L63" s="1" t="e">
        <f t="shared" si="2"/>
        <v>#REF!</v>
      </c>
      <c r="M63" s="1" t="e">
        <f>+IF(H63&gt;0,IF(L63&lt;0.1,(#REF!/(TRUNC((C63/10)/I63)+1)),IF(AND(L63&gt;0.1,L63&lt;0.33),(#REF!/(TRUNC((C63/3)/I63)+1)),#REF!)),0)</f>
        <v>#REF!</v>
      </c>
      <c r="N63" s="1" t="e">
        <f t="shared" si="3"/>
        <v>#REF!</v>
      </c>
      <c r="O63" s="1" t="e">
        <f>+IF(#REF! &lt; (#REF!+#REF!)*0.02,1,#REF!/(#REF!+#REF!))</f>
        <v>#REF!</v>
      </c>
      <c r="P63" s="1" t="e">
        <f>+IF(#REF!&gt;0,#REF!+5,0)</f>
        <v>#REF!</v>
      </c>
      <c r="Q63" s="1" t="e">
        <f t="shared" si="4"/>
        <v>#REF!</v>
      </c>
      <c r="R63" s="1" t="e">
        <f>+IF(Q63 &gt; 0,TRUNC((#REF!+#REF!)/Q63),0)</f>
        <v>#REF!</v>
      </c>
      <c r="S63" s="1" t="e">
        <f>+(R63/(TRUNC((B63-28)/(#REF!+5))+4))</f>
        <v>#REF!</v>
      </c>
      <c r="T63" s="1" t="e">
        <f>+TRUNC(S63/(TRUNC((B63-28)/(#REF!+5))+4))</f>
        <v>#REF!</v>
      </c>
      <c r="U63" s="1" t="e">
        <f>+ROUNDUP((T63/(TRUNC((B63-56)/(#REF!+5))+4)),0)</f>
        <v>#REF!</v>
      </c>
      <c r="V63" s="1" t="e">
        <f t="shared" si="5"/>
        <v>#REF!</v>
      </c>
      <c r="W63" s="1" t="e">
        <f t="shared" si="6"/>
        <v>#REF!</v>
      </c>
      <c r="X63" s="1" t="e">
        <f t="shared" si="7"/>
        <v>#REF!</v>
      </c>
      <c r="Y63" s="1" t="e">
        <f t="shared" si="8"/>
        <v>#REF!</v>
      </c>
      <c r="Z63" s="1" t="e">
        <f t="shared" si="9"/>
        <v>#REF!</v>
      </c>
      <c r="AA63" s="2" t="e">
        <f>IF(Z63*#REF!/(#REF!+#REF!)&lt;16,16,Z63*#REF!/(#REF!+#REF!))</f>
        <v>#REF!</v>
      </c>
      <c r="AB63" s="9" t="e">
        <f>IF(+Z63*#REF!/(#REF!+#REF!)&lt;16,16,+Z63*#REF!/(#REF!+#REF!))</f>
        <v>#REF!</v>
      </c>
      <c r="AC63" s="2" t="e">
        <f t="shared" si="10"/>
        <v>#REF!</v>
      </c>
    </row>
    <row r="64" spans="2:29" x14ac:dyDescent="0.2">
      <c r="B64" s="10" t="e">
        <f>IF(#REF!="Informix XPS",4096,2048)</f>
        <v>#REF!</v>
      </c>
      <c r="C64" s="10" t="e">
        <f>IF(#REF!="Informix XPS",4036,2020)</f>
        <v>#REF!</v>
      </c>
      <c r="D64" s="1" t="e">
        <f>IF(#REF!=0,0,#REF!+4)</f>
        <v>#REF!</v>
      </c>
      <c r="E64" s="1" t="e">
        <f t="shared" si="0"/>
        <v>#REF!</v>
      </c>
      <c r="F64" s="1" t="e">
        <f>IF(D64&lt;=C64,ROUNDUP((#REF!+#REF!)/E64,0),#REF!*E64)</f>
        <v>#REF!</v>
      </c>
      <c r="G64" s="1" t="e">
        <f t="shared" si="1"/>
        <v>#REF!</v>
      </c>
      <c r="H64" s="1" t="e">
        <f>IF(#REF!&gt;C64,#REF!,0)</f>
        <v>#REF!</v>
      </c>
      <c r="I64" s="1" t="e">
        <f>+IF(#REF!&gt;C64,#REF!-(C64+8),0)</f>
        <v>#REF!</v>
      </c>
      <c r="J64" s="1" t="e">
        <f>+IF(I64&lt;C64,0,#REF!*TRUNC(I64/(C64-8)))</f>
        <v>#REF!</v>
      </c>
      <c r="K64" s="1" t="e">
        <f>IF(H64&gt;0,+#REF!/(C64-8)-TRUNC(#REF!/(C64-8))+4,0)</f>
        <v>#REF!</v>
      </c>
      <c r="L64" s="1" t="e">
        <f t="shared" si="2"/>
        <v>#REF!</v>
      </c>
      <c r="M64" s="1" t="e">
        <f>+IF(H64&gt;0,IF(L64&lt;0.1,(#REF!/(TRUNC((C64/10)/I64)+1)),IF(AND(L64&gt;0.1,L64&lt;0.33),(#REF!/(TRUNC((C64/3)/I64)+1)),#REF!)),0)</f>
        <v>#REF!</v>
      </c>
      <c r="N64" s="1" t="e">
        <f t="shared" si="3"/>
        <v>#REF!</v>
      </c>
      <c r="O64" s="1" t="e">
        <f>+IF(#REF! &lt; (#REF!+#REF!)*0.02,1,#REF!/(#REF!+#REF!))</f>
        <v>#REF!</v>
      </c>
      <c r="P64" s="1" t="e">
        <f>+IF(#REF!&gt;0,#REF!+5,0)</f>
        <v>#REF!</v>
      </c>
      <c r="Q64" s="1" t="e">
        <f t="shared" si="4"/>
        <v>#REF!</v>
      </c>
      <c r="R64" s="1" t="e">
        <f>+IF(Q64 &gt; 0,TRUNC((#REF!+#REF!)/Q64),0)</f>
        <v>#REF!</v>
      </c>
      <c r="S64" s="1" t="e">
        <f>+(R64/(TRUNC((B64-28)/(#REF!+5))+4))</f>
        <v>#REF!</v>
      </c>
      <c r="T64" s="1" t="e">
        <f>+TRUNC(S64/(TRUNC((B64-28)/(#REF!+5))+4))</f>
        <v>#REF!</v>
      </c>
      <c r="U64" s="1" t="e">
        <f>+ROUNDUP((T64/(TRUNC((B64-56)/(#REF!+5))+4)),0)</f>
        <v>#REF!</v>
      </c>
      <c r="V64" s="1" t="e">
        <f t="shared" si="5"/>
        <v>#REF!</v>
      </c>
      <c r="W64" s="1" t="e">
        <f t="shared" si="6"/>
        <v>#REF!</v>
      </c>
      <c r="X64" s="1" t="e">
        <f t="shared" si="7"/>
        <v>#REF!</v>
      </c>
      <c r="Y64" s="1" t="e">
        <f t="shared" si="8"/>
        <v>#REF!</v>
      </c>
      <c r="Z64" s="1" t="e">
        <f t="shared" si="9"/>
        <v>#REF!</v>
      </c>
      <c r="AA64" s="2" t="e">
        <f>IF(Z64*#REF!/(#REF!+#REF!)&lt;16,16,Z64*#REF!/(#REF!+#REF!))</f>
        <v>#REF!</v>
      </c>
      <c r="AB64" s="9" t="e">
        <f>IF(+Z64*#REF!/(#REF!+#REF!)&lt;16,16,+Z64*#REF!/(#REF!+#REF!))</f>
        <v>#REF!</v>
      </c>
      <c r="AC64" s="2" t="e">
        <f t="shared" si="10"/>
        <v>#REF!</v>
      </c>
    </row>
    <row r="65" spans="2:29" x14ac:dyDescent="0.2">
      <c r="B65" s="10" t="e">
        <f>IF(#REF!="Informix XPS",4096,2048)</f>
        <v>#REF!</v>
      </c>
      <c r="C65" s="10" t="e">
        <f>IF(#REF!="Informix XPS",4036,2020)</f>
        <v>#REF!</v>
      </c>
      <c r="D65" s="1" t="e">
        <f>IF(#REF!=0,0,#REF!+4)</f>
        <v>#REF!</v>
      </c>
      <c r="E65" s="1" t="e">
        <f t="shared" si="0"/>
        <v>#REF!</v>
      </c>
      <c r="F65" s="1" t="e">
        <f>IF(D65&lt;=C65,ROUNDUP((#REF!+#REF!)/E65,0),#REF!*E65)</f>
        <v>#REF!</v>
      </c>
      <c r="G65" s="1" t="e">
        <f t="shared" si="1"/>
        <v>#REF!</v>
      </c>
      <c r="H65" s="1" t="e">
        <f>IF(#REF!&gt;C65,#REF!,0)</f>
        <v>#REF!</v>
      </c>
      <c r="I65" s="1" t="e">
        <f>+IF(#REF!&gt;C65,#REF!-(C65+8),0)</f>
        <v>#REF!</v>
      </c>
      <c r="J65" s="1" t="e">
        <f>+IF(I65&lt;C65,0,#REF!*TRUNC(I65/(C65-8)))</f>
        <v>#REF!</v>
      </c>
      <c r="K65" s="1" t="e">
        <f>IF(H65&gt;0,+#REF!/(C65-8)-TRUNC(#REF!/(C65-8))+4,0)</f>
        <v>#REF!</v>
      </c>
      <c r="L65" s="1" t="e">
        <f t="shared" si="2"/>
        <v>#REF!</v>
      </c>
      <c r="M65" s="1" t="e">
        <f>+IF(H65&gt;0,IF(L65&lt;0.1,(#REF!/(TRUNC((C65/10)/I65)+1)),IF(AND(L65&gt;0.1,L65&lt;0.33),(#REF!/(TRUNC((C65/3)/I65)+1)),#REF!)),0)</f>
        <v>#REF!</v>
      </c>
      <c r="N65" s="1" t="e">
        <f t="shared" si="3"/>
        <v>#REF!</v>
      </c>
      <c r="O65" s="1" t="e">
        <f>+IF(#REF! &lt; (#REF!+#REF!)*0.02,1,#REF!/(#REF!+#REF!))</f>
        <v>#REF!</v>
      </c>
      <c r="P65" s="1" t="e">
        <f>+IF(#REF!&gt;0,#REF!+5,0)</f>
        <v>#REF!</v>
      </c>
      <c r="Q65" s="1" t="e">
        <f t="shared" si="4"/>
        <v>#REF!</v>
      </c>
      <c r="R65" s="1" t="e">
        <f>+IF(Q65 &gt; 0,TRUNC((#REF!+#REF!)/Q65),0)</f>
        <v>#REF!</v>
      </c>
      <c r="S65" s="1" t="e">
        <f>+(R65/(TRUNC((B65-28)/(#REF!+5))+4))</f>
        <v>#REF!</v>
      </c>
      <c r="T65" s="1" t="e">
        <f>+TRUNC(S65/(TRUNC((B65-28)/(#REF!+5))+4))</f>
        <v>#REF!</v>
      </c>
      <c r="U65" s="1" t="e">
        <f>+ROUNDUP((T65/(TRUNC((B65-56)/(#REF!+5))+4)),0)</f>
        <v>#REF!</v>
      </c>
      <c r="V65" s="1" t="e">
        <f t="shared" si="5"/>
        <v>#REF!</v>
      </c>
      <c r="W65" s="1" t="e">
        <f t="shared" si="6"/>
        <v>#REF!</v>
      </c>
      <c r="X65" s="1" t="e">
        <f t="shared" si="7"/>
        <v>#REF!</v>
      </c>
      <c r="Y65" s="1" t="e">
        <f t="shared" si="8"/>
        <v>#REF!</v>
      </c>
      <c r="Z65" s="1" t="e">
        <f t="shared" si="9"/>
        <v>#REF!</v>
      </c>
      <c r="AA65" s="2" t="e">
        <f>IF(Z65*#REF!/(#REF!+#REF!)&lt;16,16,Z65*#REF!/(#REF!+#REF!))</f>
        <v>#REF!</v>
      </c>
      <c r="AB65" s="9" t="e">
        <f>IF(+Z65*#REF!/(#REF!+#REF!)&lt;16,16,+Z65*#REF!/(#REF!+#REF!))</f>
        <v>#REF!</v>
      </c>
      <c r="AC65" s="2" t="e">
        <f t="shared" si="10"/>
        <v>#REF!</v>
      </c>
    </row>
    <row r="66" spans="2:29" x14ac:dyDescent="0.2">
      <c r="B66" s="10" t="e">
        <f>IF(#REF!="Informix XPS",4096,2048)</f>
        <v>#REF!</v>
      </c>
      <c r="C66" s="10" t="e">
        <f>IF(#REF!="Informix XPS",4036,2020)</f>
        <v>#REF!</v>
      </c>
      <c r="D66" s="1" t="e">
        <f>IF(#REF!=0,0,#REF!+4)</f>
        <v>#REF!</v>
      </c>
      <c r="E66" s="1" t="e">
        <f t="shared" si="0"/>
        <v>#REF!</v>
      </c>
      <c r="F66" s="1" t="e">
        <f>IF(D66&lt;=C66,ROUNDUP((#REF!+#REF!)/E66,0),#REF!*E66)</f>
        <v>#REF!</v>
      </c>
      <c r="G66" s="1" t="e">
        <f t="shared" si="1"/>
        <v>#REF!</v>
      </c>
      <c r="H66" s="1" t="e">
        <f>IF(#REF!&gt;C66,#REF!,0)</f>
        <v>#REF!</v>
      </c>
      <c r="I66" s="1" t="e">
        <f>+IF(#REF!&gt;C66,#REF!-(C66+8),0)</f>
        <v>#REF!</v>
      </c>
      <c r="J66" s="1" t="e">
        <f>+IF(I66&lt;C66,0,#REF!*TRUNC(I66/(C66-8)))</f>
        <v>#REF!</v>
      </c>
      <c r="K66" s="1" t="e">
        <f>IF(H66&gt;0,+#REF!/(C66-8)-TRUNC(#REF!/(C66-8))+4,0)</f>
        <v>#REF!</v>
      </c>
      <c r="L66" s="1" t="e">
        <f t="shared" si="2"/>
        <v>#REF!</v>
      </c>
      <c r="M66" s="1" t="e">
        <f>+IF(H66&gt;0,IF(L66&lt;0.1,(#REF!/(TRUNC((C66/10)/I66)+1)),IF(AND(L66&gt;0.1,L66&lt;0.33),(#REF!/(TRUNC((C66/3)/I66)+1)),#REF!)),0)</f>
        <v>#REF!</v>
      </c>
      <c r="N66" s="1" t="e">
        <f t="shared" si="3"/>
        <v>#REF!</v>
      </c>
      <c r="O66" s="1" t="e">
        <f>+IF(#REF! &lt; (#REF!+#REF!)*0.02,1,#REF!/(#REF!+#REF!))</f>
        <v>#REF!</v>
      </c>
      <c r="P66" s="1" t="e">
        <f>+IF(#REF!&gt;0,#REF!+5,0)</f>
        <v>#REF!</v>
      </c>
      <c r="Q66" s="1" t="e">
        <f t="shared" si="4"/>
        <v>#REF!</v>
      </c>
      <c r="R66" s="1" t="e">
        <f>+IF(Q66 &gt; 0,TRUNC((#REF!+#REF!)/Q66),0)</f>
        <v>#REF!</v>
      </c>
      <c r="S66" s="1" t="e">
        <f>+(R66/(TRUNC((B66-28)/(#REF!+5))+4))</f>
        <v>#REF!</v>
      </c>
      <c r="T66" s="1" t="e">
        <f>+TRUNC(S66/(TRUNC((B66-28)/(#REF!+5))+4))</f>
        <v>#REF!</v>
      </c>
      <c r="U66" s="1" t="e">
        <f>+ROUNDUP((T66/(TRUNC((B66-56)/(#REF!+5))+4)),0)</f>
        <v>#REF!</v>
      </c>
      <c r="V66" s="1" t="e">
        <f t="shared" si="5"/>
        <v>#REF!</v>
      </c>
      <c r="W66" s="1" t="e">
        <f t="shared" si="6"/>
        <v>#REF!</v>
      </c>
      <c r="X66" s="1" t="e">
        <f t="shared" si="7"/>
        <v>#REF!</v>
      </c>
      <c r="Y66" s="1" t="e">
        <f t="shared" si="8"/>
        <v>#REF!</v>
      </c>
      <c r="Z66" s="1" t="e">
        <f t="shared" si="9"/>
        <v>#REF!</v>
      </c>
      <c r="AA66" s="2" t="e">
        <f>IF(Z66*#REF!/(#REF!+#REF!)&lt;16,16,Z66*#REF!/(#REF!+#REF!))</f>
        <v>#REF!</v>
      </c>
      <c r="AB66" s="9" t="e">
        <f>IF(+Z66*#REF!/(#REF!+#REF!)&lt;16,16,+Z66*#REF!/(#REF!+#REF!))</f>
        <v>#REF!</v>
      </c>
      <c r="AC66" s="2" t="e">
        <f t="shared" si="10"/>
        <v>#REF!</v>
      </c>
    </row>
    <row r="67" spans="2:29" x14ac:dyDescent="0.2">
      <c r="B67" s="10" t="e">
        <f>IF(#REF!="Informix XPS",4096,2048)</f>
        <v>#REF!</v>
      </c>
      <c r="C67" s="10" t="e">
        <f>IF(#REF!="Informix XPS",4036,2020)</f>
        <v>#REF!</v>
      </c>
      <c r="D67" s="1" t="e">
        <f>IF(#REF!=0,0,#REF!+4)</f>
        <v>#REF!</v>
      </c>
      <c r="E67" s="1" t="e">
        <f t="shared" si="0"/>
        <v>#REF!</v>
      </c>
      <c r="F67" s="1" t="e">
        <f>IF(D67&lt;=C67,ROUNDUP((#REF!+#REF!)/E67,0),#REF!*E67)</f>
        <v>#REF!</v>
      </c>
      <c r="G67" s="1" t="e">
        <f t="shared" si="1"/>
        <v>#REF!</v>
      </c>
      <c r="H67" s="1" t="e">
        <f>IF(#REF!&gt;C67,#REF!,0)</f>
        <v>#REF!</v>
      </c>
      <c r="I67" s="1" t="e">
        <f>+IF(#REF!&gt;C67,#REF!-(C67+8),0)</f>
        <v>#REF!</v>
      </c>
      <c r="J67" s="1" t="e">
        <f>+IF(I67&lt;C67,0,#REF!*TRUNC(I67/(C67-8)))</f>
        <v>#REF!</v>
      </c>
      <c r="K67" s="1" t="e">
        <f>IF(H67&gt;0,+#REF!/(C67-8)-TRUNC(#REF!/(C67-8))+4,0)</f>
        <v>#REF!</v>
      </c>
      <c r="L67" s="1" t="e">
        <f t="shared" si="2"/>
        <v>#REF!</v>
      </c>
      <c r="M67" s="1" t="e">
        <f>+IF(H67&gt;0,IF(L67&lt;0.1,(#REF!/(TRUNC((C67/10)/I67)+1)),IF(AND(L67&gt;0.1,L67&lt;0.33),(#REF!/(TRUNC((C67/3)/I67)+1)),#REF!)),0)</f>
        <v>#REF!</v>
      </c>
      <c r="N67" s="1" t="e">
        <f t="shared" si="3"/>
        <v>#REF!</v>
      </c>
      <c r="O67" s="1" t="e">
        <f>+IF(#REF! &lt; (#REF!+#REF!)*0.02,1,#REF!/(#REF!+#REF!))</f>
        <v>#REF!</v>
      </c>
      <c r="P67" s="1" t="e">
        <f>+IF(#REF!&gt;0,#REF!+5,0)</f>
        <v>#REF!</v>
      </c>
      <c r="Q67" s="1" t="e">
        <f t="shared" si="4"/>
        <v>#REF!</v>
      </c>
      <c r="R67" s="1" t="e">
        <f>+IF(Q67 &gt; 0,TRUNC((#REF!+#REF!)/Q67),0)</f>
        <v>#REF!</v>
      </c>
      <c r="S67" s="1" t="e">
        <f>+(R67/(TRUNC((B67-28)/(#REF!+5))+4))</f>
        <v>#REF!</v>
      </c>
      <c r="T67" s="1" t="e">
        <f>+TRUNC(S67/(TRUNC((B67-28)/(#REF!+5))+4))</f>
        <v>#REF!</v>
      </c>
      <c r="U67" s="1" t="e">
        <f>+ROUNDUP((T67/(TRUNC((B67-56)/(#REF!+5))+4)),0)</f>
        <v>#REF!</v>
      </c>
      <c r="V67" s="1" t="e">
        <f t="shared" si="5"/>
        <v>#REF!</v>
      </c>
      <c r="W67" s="1" t="e">
        <f t="shared" si="6"/>
        <v>#REF!</v>
      </c>
      <c r="X67" s="1" t="e">
        <f t="shared" si="7"/>
        <v>#REF!</v>
      </c>
      <c r="Y67" s="1" t="e">
        <f t="shared" si="8"/>
        <v>#REF!</v>
      </c>
      <c r="Z67" s="1" t="e">
        <f t="shared" si="9"/>
        <v>#REF!</v>
      </c>
      <c r="AA67" s="2" t="e">
        <f>IF(Z67*#REF!/(#REF!+#REF!)&lt;16,16,Z67*#REF!/(#REF!+#REF!))</f>
        <v>#REF!</v>
      </c>
      <c r="AB67" s="9" t="e">
        <f>IF(+Z67*#REF!/(#REF!+#REF!)&lt;16,16,+Z67*#REF!/(#REF!+#REF!))</f>
        <v>#REF!</v>
      </c>
      <c r="AC67" s="2" t="e">
        <f t="shared" si="10"/>
        <v>#REF!</v>
      </c>
    </row>
    <row r="68" spans="2:29" x14ac:dyDescent="0.2">
      <c r="B68" s="10" t="e">
        <f>IF(#REF!="Informix XPS",4096,2048)</f>
        <v>#REF!</v>
      </c>
      <c r="C68" s="10" t="e">
        <f>IF(#REF!="Informix XPS",4036,2020)</f>
        <v>#REF!</v>
      </c>
      <c r="D68" s="1" t="e">
        <f>IF(#REF!=0,0,#REF!+4)</f>
        <v>#REF!</v>
      </c>
      <c r="E68" s="1" t="e">
        <f t="shared" si="0"/>
        <v>#REF!</v>
      </c>
      <c r="F68" s="1" t="e">
        <f>IF(D68&lt;=C68,ROUNDUP((#REF!+#REF!)/E68,0),#REF!*E68)</f>
        <v>#REF!</v>
      </c>
      <c r="G68" s="1" t="e">
        <f t="shared" si="1"/>
        <v>#REF!</v>
      </c>
      <c r="H68" s="1" t="e">
        <f>IF(#REF!&gt;C68,#REF!,0)</f>
        <v>#REF!</v>
      </c>
      <c r="I68" s="1" t="e">
        <f>+IF(#REF!&gt;C68,#REF!-(C68+8),0)</f>
        <v>#REF!</v>
      </c>
      <c r="J68" s="1" t="e">
        <f>+IF(I68&lt;C68,0,#REF!*TRUNC(I68/(C68-8)))</f>
        <v>#REF!</v>
      </c>
      <c r="K68" s="1" t="e">
        <f>IF(H68&gt;0,+#REF!/(C68-8)-TRUNC(#REF!/(C68-8))+4,0)</f>
        <v>#REF!</v>
      </c>
      <c r="L68" s="1" t="e">
        <f t="shared" si="2"/>
        <v>#REF!</v>
      </c>
      <c r="M68" s="1" t="e">
        <f>+IF(H68&gt;0,IF(L68&lt;0.1,(#REF!/(TRUNC((C68/10)/I68)+1)),IF(AND(L68&gt;0.1,L68&lt;0.33),(#REF!/(TRUNC((C68/3)/I68)+1)),#REF!)),0)</f>
        <v>#REF!</v>
      </c>
      <c r="N68" s="1" t="e">
        <f t="shared" si="3"/>
        <v>#REF!</v>
      </c>
      <c r="O68" s="1" t="e">
        <f>+IF(#REF! &lt; (#REF!+#REF!)*0.02,1,#REF!/(#REF!+#REF!))</f>
        <v>#REF!</v>
      </c>
      <c r="P68" s="1" t="e">
        <f>+IF(#REF!&gt;0,#REF!+5,0)</f>
        <v>#REF!</v>
      </c>
      <c r="Q68" s="1" t="e">
        <f t="shared" si="4"/>
        <v>#REF!</v>
      </c>
      <c r="R68" s="1" t="e">
        <f>+IF(Q68 &gt; 0,TRUNC((#REF!+#REF!)/Q68),0)</f>
        <v>#REF!</v>
      </c>
      <c r="S68" s="1" t="e">
        <f>+(R68/(TRUNC((B68-28)/(#REF!+5))+4))</f>
        <v>#REF!</v>
      </c>
      <c r="T68" s="1" t="e">
        <f>+TRUNC(S68/(TRUNC((B68-28)/(#REF!+5))+4))</f>
        <v>#REF!</v>
      </c>
      <c r="U68" s="1" t="e">
        <f>+ROUNDUP((T68/(TRUNC((B68-56)/(#REF!+5))+4)),0)</f>
        <v>#REF!</v>
      </c>
      <c r="V68" s="1" t="e">
        <f t="shared" si="5"/>
        <v>#REF!</v>
      </c>
      <c r="W68" s="1" t="e">
        <f t="shared" si="6"/>
        <v>#REF!</v>
      </c>
      <c r="X68" s="1" t="e">
        <f t="shared" si="7"/>
        <v>#REF!</v>
      </c>
      <c r="Y68" s="1" t="e">
        <f t="shared" si="8"/>
        <v>#REF!</v>
      </c>
      <c r="Z68" s="1" t="e">
        <f t="shared" si="9"/>
        <v>#REF!</v>
      </c>
      <c r="AA68" s="2" t="e">
        <f>IF(Z68*#REF!/(#REF!+#REF!)&lt;16,16,Z68*#REF!/(#REF!+#REF!))</f>
        <v>#REF!</v>
      </c>
      <c r="AB68" s="9" t="e">
        <f>IF(+Z68*#REF!/(#REF!+#REF!)&lt;16,16,+Z68*#REF!/(#REF!+#REF!))</f>
        <v>#REF!</v>
      </c>
      <c r="AC68" s="2" t="e">
        <f t="shared" si="10"/>
        <v>#REF!</v>
      </c>
    </row>
    <row r="69" spans="2:29" x14ac:dyDescent="0.2">
      <c r="B69" s="10" t="e">
        <f>IF(#REF!="Informix XPS",4096,2048)</f>
        <v>#REF!</v>
      </c>
      <c r="C69" s="10" t="e">
        <f>IF(#REF!="Informix XPS",4036,2020)</f>
        <v>#REF!</v>
      </c>
      <c r="D69" s="1" t="e">
        <f>IF(#REF!=0,0,#REF!+4)</f>
        <v>#REF!</v>
      </c>
      <c r="E69" s="1" t="e">
        <f t="shared" si="0"/>
        <v>#REF!</v>
      </c>
      <c r="F69" s="1" t="e">
        <f>IF(D69&lt;=C69,ROUNDUP((#REF!+#REF!)/E69,0),#REF!*E69)</f>
        <v>#REF!</v>
      </c>
      <c r="G69" s="1" t="e">
        <f t="shared" si="1"/>
        <v>#REF!</v>
      </c>
      <c r="H69" s="1" t="e">
        <f>IF(#REF!&gt;C69,#REF!,0)</f>
        <v>#REF!</v>
      </c>
      <c r="I69" s="1" t="e">
        <f>+IF(#REF!&gt;C69,#REF!-(C69+8),0)</f>
        <v>#REF!</v>
      </c>
      <c r="J69" s="1" t="e">
        <f>+IF(I69&lt;C69,0,#REF!*TRUNC(I69/(C69-8)))</f>
        <v>#REF!</v>
      </c>
      <c r="K69" s="1" t="e">
        <f>IF(H69&gt;0,+#REF!/(C69-8)-TRUNC(#REF!/(C69-8))+4,0)</f>
        <v>#REF!</v>
      </c>
      <c r="L69" s="1" t="e">
        <f t="shared" si="2"/>
        <v>#REF!</v>
      </c>
      <c r="M69" s="1" t="e">
        <f>+IF(H69&gt;0,IF(L69&lt;0.1,(#REF!/(TRUNC((C69/10)/I69)+1)),IF(AND(L69&gt;0.1,L69&lt;0.33),(#REF!/(TRUNC((C69/3)/I69)+1)),#REF!)),0)</f>
        <v>#REF!</v>
      </c>
      <c r="N69" s="1" t="e">
        <f t="shared" si="3"/>
        <v>#REF!</v>
      </c>
      <c r="O69" s="1" t="e">
        <f>+IF(#REF! &lt; (#REF!+#REF!)*0.02,1,#REF!/(#REF!+#REF!))</f>
        <v>#REF!</v>
      </c>
      <c r="P69" s="1" t="e">
        <f>+IF(#REF!&gt;0,#REF!+5,0)</f>
        <v>#REF!</v>
      </c>
      <c r="Q69" s="1" t="e">
        <f t="shared" si="4"/>
        <v>#REF!</v>
      </c>
      <c r="R69" s="1" t="e">
        <f>+IF(Q69 &gt; 0,TRUNC((#REF!+#REF!)/Q69),0)</f>
        <v>#REF!</v>
      </c>
      <c r="S69" s="1" t="e">
        <f>+(R69/(TRUNC((B69-28)/(#REF!+5))+4))</f>
        <v>#REF!</v>
      </c>
      <c r="T69" s="1" t="e">
        <f>+TRUNC(S69/(TRUNC((B69-28)/(#REF!+5))+4))</f>
        <v>#REF!</v>
      </c>
      <c r="U69" s="1" t="e">
        <f>+ROUNDUP((T69/(TRUNC((B69-56)/(#REF!+5))+4)),0)</f>
        <v>#REF!</v>
      </c>
      <c r="V69" s="1" t="e">
        <f t="shared" si="5"/>
        <v>#REF!</v>
      </c>
      <c r="W69" s="1" t="e">
        <f t="shared" si="6"/>
        <v>#REF!</v>
      </c>
      <c r="X69" s="1" t="e">
        <f t="shared" si="7"/>
        <v>#REF!</v>
      </c>
      <c r="Y69" s="1" t="e">
        <f t="shared" si="8"/>
        <v>#REF!</v>
      </c>
      <c r="Z69" s="1" t="e">
        <f t="shared" si="9"/>
        <v>#REF!</v>
      </c>
      <c r="AA69" s="2" t="e">
        <f>IF(Z69*#REF!/(#REF!+#REF!)&lt;16,16,Z69*#REF!/(#REF!+#REF!))</f>
        <v>#REF!</v>
      </c>
      <c r="AB69" s="9" t="e">
        <f>IF(+Z69*#REF!/(#REF!+#REF!)&lt;16,16,+Z69*#REF!/(#REF!+#REF!))</f>
        <v>#REF!</v>
      </c>
      <c r="AC69" s="2" t="e">
        <f t="shared" si="10"/>
        <v>#REF!</v>
      </c>
    </row>
    <row r="70" spans="2:29" x14ac:dyDescent="0.2">
      <c r="B70" s="10" t="e">
        <f>IF(#REF!="Informix XPS",4096,2048)</f>
        <v>#REF!</v>
      </c>
      <c r="C70" s="10" t="e">
        <f>IF(#REF!="Informix XPS",4036,2020)</f>
        <v>#REF!</v>
      </c>
      <c r="D70" s="1" t="e">
        <f>IF(#REF!=0,0,#REF!+4)</f>
        <v>#REF!</v>
      </c>
      <c r="E70" s="1" t="e">
        <f t="shared" ref="E70:E133" si="11">IF(D70&lt;=C70,ROUNDDOWN(C70/D70,0),ROUNDUP(D70/C70,0))</f>
        <v>#REF!</v>
      </c>
      <c r="F70" s="1" t="e">
        <f>IF(D70&lt;=C70,ROUNDUP((#REF!+#REF!)/E70,0),#REF!*E70)</f>
        <v>#REF!</v>
      </c>
      <c r="G70" s="1" t="e">
        <f t="shared" ref="G70:G133" si="12">(F70*B70)/1024</f>
        <v>#REF!</v>
      </c>
      <c r="H70" s="1" t="e">
        <f>IF(#REF!&gt;C70,#REF!,0)</f>
        <v>#REF!</v>
      </c>
      <c r="I70" s="1" t="e">
        <f>+IF(#REF!&gt;C70,#REF!-(C70+8),0)</f>
        <v>#REF!</v>
      </c>
      <c r="J70" s="1" t="e">
        <f>+IF(I70&lt;C70,0,#REF!*TRUNC(I70/(C70-8)))</f>
        <v>#REF!</v>
      </c>
      <c r="K70" s="1" t="e">
        <f>IF(H70&gt;0,+#REF!/(C70-8)-TRUNC(#REF!/(C70-8))+4,0)</f>
        <v>#REF!</v>
      </c>
      <c r="L70" s="1" t="e">
        <f t="shared" ref="L70:L133" si="13">+K70/C70</f>
        <v>#REF!</v>
      </c>
      <c r="M70" s="1" t="e">
        <f>+IF(H70&gt;0,IF(L70&lt;0.1,(#REF!/(TRUNC((C70/10)/I70)+1)),IF(AND(L70&gt;0.1,L70&lt;0.33),(#REF!/(TRUNC((C70/3)/I70)+1)),#REF!)),0)</f>
        <v>#REF!</v>
      </c>
      <c r="N70" s="1" t="e">
        <f t="shared" ref="N70:N133" si="14">+F70+H70+J70+M70</f>
        <v>#REF!</v>
      </c>
      <c r="O70" s="1" t="e">
        <f>+IF(#REF! &lt; (#REF!+#REF!)*0.02,1,#REF!/(#REF!+#REF!))</f>
        <v>#REF!</v>
      </c>
      <c r="P70" s="1" t="e">
        <f>+IF(#REF!&gt;0,#REF!+5,0)</f>
        <v>#REF!</v>
      </c>
      <c r="Q70" s="1" t="e">
        <f t="shared" ref="Q70:Q133" si="15">+IF(P70 &gt; 0,TRUNC((B70-28)/P70),0)</f>
        <v>#REF!</v>
      </c>
      <c r="R70" s="1" t="e">
        <f>+IF(Q70 &gt; 0,TRUNC((#REF!+#REF!)/Q70),0)</f>
        <v>#REF!</v>
      </c>
      <c r="S70" s="1" t="e">
        <f>+(R70/(TRUNC((B70-28)/(#REF!+5))+4))</f>
        <v>#REF!</v>
      </c>
      <c r="T70" s="1" t="e">
        <f>+TRUNC(S70/(TRUNC((B70-28)/(#REF!+5))+4))</f>
        <v>#REF!</v>
      </c>
      <c r="U70" s="1" t="e">
        <f>+ROUNDUP((T70/(TRUNC((B70-56)/(#REF!+5))+4)),0)</f>
        <v>#REF!</v>
      </c>
      <c r="V70" s="1" t="e">
        <f t="shared" ref="V70:V133" si="16">+SUM(R70:U70)</f>
        <v>#REF!</v>
      </c>
      <c r="W70" s="1" t="e">
        <f t="shared" ref="W70:W133" si="17">100*V70/90</f>
        <v>#REF!</v>
      </c>
      <c r="X70" s="1" t="e">
        <f t="shared" ref="X70:X133" si="18">ROUNDUP((W70*B70)/1024,0)</f>
        <v>#REF!</v>
      </c>
      <c r="Y70" s="1" t="e">
        <f t="shared" ref="Y70:Y133" si="19">+W70+N70</f>
        <v>#REF!</v>
      </c>
      <c r="Z70" s="1" t="e">
        <f t="shared" ref="Z70:Z133" si="20">+Y70*B70/1024</f>
        <v>#REF!</v>
      </c>
      <c r="AA70" s="2" t="e">
        <f>IF(Z70*#REF!/(#REF!+#REF!)&lt;16,16,Z70*#REF!/(#REF!+#REF!))</f>
        <v>#REF!</v>
      </c>
      <c r="AB70" s="9" t="e">
        <f>IF(+Z70*#REF!/(#REF!+#REF!)&lt;16,16,+Z70*#REF!/(#REF!+#REF!))</f>
        <v>#REF!</v>
      </c>
      <c r="AC70" s="2" t="e">
        <f t="shared" ref="AC70:AC133" si="21">IF(+AB70/12&lt;16,16,+AB70/12)</f>
        <v>#REF!</v>
      </c>
    </row>
    <row r="71" spans="2:29" x14ac:dyDescent="0.2">
      <c r="B71" s="10" t="e">
        <f>IF(#REF!="Informix XPS",4096,2048)</f>
        <v>#REF!</v>
      </c>
      <c r="C71" s="10" t="e">
        <f>IF(#REF!="Informix XPS",4036,2020)</f>
        <v>#REF!</v>
      </c>
      <c r="D71" s="1" t="e">
        <f>IF(#REF!=0,0,#REF!+4)</f>
        <v>#REF!</v>
      </c>
      <c r="E71" s="1" t="e">
        <f t="shared" si="11"/>
        <v>#REF!</v>
      </c>
      <c r="F71" s="1" t="e">
        <f>IF(D71&lt;=C71,ROUNDUP((#REF!+#REF!)/E71,0),#REF!*E71)</f>
        <v>#REF!</v>
      </c>
      <c r="G71" s="1" t="e">
        <f t="shared" si="12"/>
        <v>#REF!</v>
      </c>
      <c r="H71" s="1" t="e">
        <f>IF(#REF!&gt;C71,#REF!,0)</f>
        <v>#REF!</v>
      </c>
      <c r="I71" s="1" t="e">
        <f>+IF(#REF!&gt;C71,#REF!-(C71+8),0)</f>
        <v>#REF!</v>
      </c>
      <c r="J71" s="1" t="e">
        <f>+IF(I71&lt;C71,0,#REF!*TRUNC(I71/(C71-8)))</f>
        <v>#REF!</v>
      </c>
      <c r="K71" s="1" t="e">
        <f>IF(H71&gt;0,+#REF!/(C71-8)-TRUNC(#REF!/(C71-8))+4,0)</f>
        <v>#REF!</v>
      </c>
      <c r="L71" s="1" t="e">
        <f t="shared" si="13"/>
        <v>#REF!</v>
      </c>
      <c r="M71" s="1" t="e">
        <f>+IF(H71&gt;0,IF(L71&lt;0.1,(#REF!/(TRUNC((C71/10)/I71)+1)),IF(AND(L71&gt;0.1,L71&lt;0.33),(#REF!/(TRUNC((C71/3)/I71)+1)),#REF!)),0)</f>
        <v>#REF!</v>
      </c>
      <c r="N71" s="1" t="e">
        <f t="shared" si="14"/>
        <v>#REF!</v>
      </c>
      <c r="O71" s="1" t="e">
        <f>+IF(#REF! &lt; (#REF!+#REF!)*0.02,1,#REF!/(#REF!+#REF!))</f>
        <v>#REF!</v>
      </c>
      <c r="P71" s="1" t="e">
        <f>+IF(#REF!&gt;0,#REF!+5,0)</f>
        <v>#REF!</v>
      </c>
      <c r="Q71" s="1" t="e">
        <f t="shared" si="15"/>
        <v>#REF!</v>
      </c>
      <c r="R71" s="1" t="e">
        <f>+IF(Q71 &gt; 0,TRUNC((#REF!+#REF!)/Q71),0)</f>
        <v>#REF!</v>
      </c>
      <c r="S71" s="1" t="e">
        <f>+(R71/(TRUNC((B71-28)/(#REF!+5))+4))</f>
        <v>#REF!</v>
      </c>
      <c r="T71" s="1" t="e">
        <f>+TRUNC(S71/(TRUNC((B71-28)/(#REF!+5))+4))</f>
        <v>#REF!</v>
      </c>
      <c r="U71" s="1" t="e">
        <f>+ROUNDUP((T71/(TRUNC((B71-56)/(#REF!+5))+4)),0)</f>
        <v>#REF!</v>
      </c>
      <c r="V71" s="1" t="e">
        <f t="shared" si="16"/>
        <v>#REF!</v>
      </c>
      <c r="W71" s="1" t="e">
        <f t="shared" si="17"/>
        <v>#REF!</v>
      </c>
      <c r="X71" s="1" t="e">
        <f t="shared" si="18"/>
        <v>#REF!</v>
      </c>
      <c r="Y71" s="1" t="e">
        <f t="shared" si="19"/>
        <v>#REF!</v>
      </c>
      <c r="Z71" s="1" t="e">
        <f t="shared" si="20"/>
        <v>#REF!</v>
      </c>
      <c r="AA71" s="2" t="e">
        <f>IF(Z71*#REF!/(#REF!+#REF!)&lt;16,16,Z71*#REF!/(#REF!+#REF!))</f>
        <v>#REF!</v>
      </c>
      <c r="AB71" s="9" t="e">
        <f>IF(+Z71*#REF!/(#REF!+#REF!)&lt;16,16,+Z71*#REF!/(#REF!+#REF!))</f>
        <v>#REF!</v>
      </c>
      <c r="AC71" s="2" t="e">
        <f t="shared" si="21"/>
        <v>#REF!</v>
      </c>
    </row>
    <row r="72" spans="2:29" x14ac:dyDescent="0.2">
      <c r="B72" s="10" t="e">
        <f>IF(#REF!="Informix XPS",4096,2048)</f>
        <v>#REF!</v>
      </c>
      <c r="C72" s="10" t="e">
        <f>IF(#REF!="Informix XPS",4036,2020)</f>
        <v>#REF!</v>
      </c>
      <c r="D72" s="1" t="e">
        <f>IF(#REF!=0,0,#REF!+4)</f>
        <v>#REF!</v>
      </c>
      <c r="E72" s="1" t="e">
        <f t="shared" si="11"/>
        <v>#REF!</v>
      </c>
      <c r="F72" s="1" t="e">
        <f>IF(D72&lt;=C72,ROUNDUP((#REF!+#REF!)/E72,0),#REF!*E72)</f>
        <v>#REF!</v>
      </c>
      <c r="G72" s="1" t="e">
        <f t="shared" si="12"/>
        <v>#REF!</v>
      </c>
      <c r="H72" s="1" t="e">
        <f>IF(#REF!&gt;C72,#REF!,0)</f>
        <v>#REF!</v>
      </c>
      <c r="I72" s="1" t="e">
        <f>+IF(#REF!&gt;C72,#REF!-(C72+8),0)</f>
        <v>#REF!</v>
      </c>
      <c r="J72" s="1" t="e">
        <f>+IF(I72&lt;C72,0,#REF!*TRUNC(I72/(C72-8)))</f>
        <v>#REF!</v>
      </c>
      <c r="K72" s="1" t="e">
        <f>IF(H72&gt;0,+#REF!/(C72-8)-TRUNC(#REF!/(C72-8))+4,0)</f>
        <v>#REF!</v>
      </c>
      <c r="L72" s="1" t="e">
        <f t="shared" si="13"/>
        <v>#REF!</v>
      </c>
      <c r="M72" s="1" t="e">
        <f>+IF(H72&gt;0,IF(L72&lt;0.1,(#REF!/(TRUNC((C72/10)/I72)+1)),IF(AND(L72&gt;0.1,L72&lt;0.33),(#REF!/(TRUNC((C72/3)/I72)+1)),#REF!)),0)</f>
        <v>#REF!</v>
      </c>
      <c r="N72" s="1" t="e">
        <f t="shared" si="14"/>
        <v>#REF!</v>
      </c>
      <c r="O72" s="1" t="e">
        <f>+IF(#REF! &lt; (#REF!+#REF!)*0.02,1,#REF!/(#REF!+#REF!))</f>
        <v>#REF!</v>
      </c>
      <c r="P72" s="1" t="e">
        <f>+IF(#REF!&gt;0,#REF!+5,0)</f>
        <v>#REF!</v>
      </c>
      <c r="Q72" s="1" t="e">
        <f t="shared" si="15"/>
        <v>#REF!</v>
      </c>
      <c r="R72" s="1" t="e">
        <f>+IF(Q72 &gt; 0,TRUNC((#REF!+#REF!)/Q72),0)</f>
        <v>#REF!</v>
      </c>
      <c r="S72" s="1" t="e">
        <f>+(R72/(TRUNC((B72-28)/(#REF!+5))+4))</f>
        <v>#REF!</v>
      </c>
      <c r="T72" s="1" t="e">
        <f>+TRUNC(S72/(TRUNC((B72-28)/(#REF!+5))+4))</f>
        <v>#REF!</v>
      </c>
      <c r="U72" s="1" t="e">
        <f>+ROUNDUP((T72/(TRUNC((B72-56)/(#REF!+5))+4)),0)</f>
        <v>#REF!</v>
      </c>
      <c r="V72" s="1" t="e">
        <f t="shared" si="16"/>
        <v>#REF!</v>
      </c>
      <c r="W72" s="1" t="e">
        <f t="shared" si="17"/>
        <v>#REF!</v>
      </c>
      <c r="X72" s="1" t="e">
        <f t="shared" si="18"/>
        <v>#REF!</v>
      </c>
      <c r="Y72" s="1" t="e">
        <f t="shared" si="19"/>
        <v>#REF!</v>
      </c>
      <c r="Z72" s="1" t="e">
        <f t="shared" si="20"/>
        <v>#REF!</v>
      </c>
      <c r="AA72" s="2" t="e">
        <f>IF(Z72*#REF!/(#REF!+#REF!)&lt;16,16,Z72*#REF!/(#REF!+#REF!))</f>
        <v>#REF!</v>
      </c>
      <c r="AB72" s="9" t="e">
        <f>IF(+Z72*#REF!/(#REF!+#REF!)&lt;16,16,+Z72*#REF!/(#REF!+#REF!))</f>
        <v>#REF!</v>
      </c>
      <c r="AC72" s="2" t="e">
        <f t="shared" si="21"/>
        <v>#REF!</v>
      </c>
    </row>
    <row r="73" spans="2:29" x14ac:dyDescent="0.2">
      <c r="B73" s="10" t="e">
        <f>IF(#REF!="Informix XPS",4096,2048)</f>
        <v>#REF!</v>
      </c>
      <c r="C73" s="10" t="e">
        <f>IF(#REF!="Informix XPS",4036,2020)</f>
        <v>#REF!</v>
      </c>
      <c r="D73" s="1" t="e">
        <f>IF(#REF!=0,0,#REF!+4)</f>
        <v>#REF!</v>
      </c>
      <c r="E73" s="1" t="e">
        <f t="shared" si="11"/>
        <v>#REF!</v>
      </c>
      <c r="F73" s="1" t="e">
        <f>IF(D73&lt;=C73,ROUNDUP((#REF!+#REF!)/E73,0),#REF!*E73)</f>
        <v>#REF!</v>
      </c>
      <c r="G73" s="1" t="e">
        <f t="shared" si="12"/>
        <v>#REF!</v>
      </c>
      <c r="H73" s="1" t="e">
        <f>IF(#REF!&gt;C73,#REF!,0)</f>
        <v>#REF!</v>
      </c>
      <c r="I73" s="1" t="e">
        <f>+IF(#REF!&gt;C73,#REF!-(C73+8),0)</f>
        <v>#REF!</v>
      </c>
      <c r="J73" s="1" t="e">
        <f>+IF(I73&lt;C73,0,#REF!*TRUNC(I73/(C73-8)))</f>
        <v>#REF!</v>
      </c>
      <c r="K73" s="1" t="e">
        <f>IF(H73&gt;0,+#REF!/(C73-8)-TRUNC(#REF!/(C73-8))+4,0)</f>
        <v>#REF!</v>
      </c>
      <c r="L73" s="1" t="e">
        <f t="shared" si="13"/>
        <v>#REF!</v>
      </c>
      <c r="M73" s="1" t="e">
        <f>+IF(H73&gt;0,IF(L73&lt;0.1,(#REF!/(TRUNC((C73/10)/I73)+1)),IF(AND(L73&gt;0.1,L73&lt;0.33),(#REF!/(TRUNC((C73/3)/I73)+1)),#REF!)),0)</f>
        <v>#REF!</v>
      </c>
      <c r="N73" s="1" t="e">
        <f t="shared" si="14"/>
        <v>#REF!</v>
      </c>
      <c r="O73" s="1" t="e">
        <f>+IF(#REF! &lt; (#REF!+#REF!)*0.02,1,#REF!/(#REF!+#REF!))</f>
        <v>#REF!</v>
      </c>
      <c r="P73" s="1" t="e">
        <f>+IF(#REF!&gt;0,#REF!+5,0)</f>
        <v>#REF!</v>
      </c>
      <c r="Q73" s="1" t="e">
        <f t="shared" si="15"/>
        <v>#REF!</v>
      </c>
      <c r="R73" s="1" t="e">
        <f>+IF(Q73 &gt; 0,TRUNC((#REF!+#REF!)/Q73),0)</f>
        <v>#REF!</v>
      </c>
      <c r="S73" s="1" t="e">
        <f>+(R73/(TRUNC((B73-28)/(#REF!+5))+4))</f>
        <v>#REF!</v>
      </c>
      <c r="T73" s="1" t="e">
        <f>+TRUNC(S73/(TRUNC((B73-28)/(#REF!+5))+4))</f>
        <v>#REF!</v>
      </c>
      <c r="U73" s="1" t="e">
        <f>+ROUNDUP((T73/(TRUNC((B73-56)/(#REF!+5))+4)),0)</f>
        <v>#REF!</v>
      </c>
      <c r="V73" s="1" t="e">
        <f t="shared" si="16"/>
        <v>#REF!</v>
      </c>
      <c r="W73" s="1" t="e">
        <f t="shared" si="17"/>
        <v>#REF!</v>
      </c>
      <c r="X73" s="1" t="e">
        <f t="shared" si="18"/>
        <v>#REF!</v>
      </c>
      <c r="Y73" s="1" t="e">
        <f t="shared" si="19"/>
        <v>#REF!</v>
      </c>
      <c r="Z73" s="1" t="e">
        <f t="shared" si="20"/>
        <v>#REF!</v>
      </c>
      <c r="AA73" s="2" t="e">
        <f>IF(Z73*#REF!/(#REF!+#REF!)&lt;16,16,Z73*#REF!/(#REF!+#REF!))</f>
        <v>#REF!</v>
      </c>
      <c r="AB73" s="9" t="e">
        <f>IF(+Z73*#REF!/(#REF!+#REF!)&lt;16,16,+Z73*#REF!/(#REF!+#REF!))</f>
        <v>#REF!</v>
      </c>
      <c r="AC73" s="2" t="e">
        <f t="shared" si="21"/>
        <v>#REF!</v>
      </c>
    </row>
    <row r="74" spans="2:29" x14ac:dyDescent="0.2">
      <c r="B74" s="10" t="e">
        <f>IF(#REF!="Informix XPS",4096,2048)</f>
        <v>#REF!</v>
      </c>
      <c r="C74" s="10" t="e">
        <f>IF(#REF!="Informix XPS",4036,2020)</f>
        <v>#REF!</v>
      </c>
      <c r="D74" s="1" t="e">
        <f>IF(#REF!=0,0,#REF!+4)</f>
        <v>#REF!</v>
      </c>
      <c r="E74" s="1" t="e">
        <f t="shared" si="11"/>
        <v>#REF!</v>
      </c>
      <c r="F74" s="1" t="e">
        <f>IF(D74&lt;=C74,ROUNDUP((#REF!+#REF!)/E74,0),#REF!*E74)</f>
        <v>#REF!</v>
      </c>
      <c r="G74" s="1" t="e">
        <f t="shared" si="12"/>
        <v>#REF!</v>
      </c>
      <c r="H74" s="1" t="e">
        <f>IF(#REF!&gt;C74,#REF!,0)</f>
        <v>#REF!</v>
      </c>
      <c r="I74" s="1" t="e">
        <f>+IF(#REF!&gt;C74,#REF!-(C74+8),0)</f>
        <v>#REF!</v>
      </c>
      <c r="J74" s="1" t="e">
        <f>+IF(I74&lt;C74,0,#REF!*TRUNC(I74/(C74-8)))</f>
        <v>#REF!</v>
      </c>
      <c r="K74" s="1" t="e">
        <f>IF(H74&gt;0,+#REF!/(C74-8)-TRUNC(#REF!/(C74-8))+4,0)</f>
        <v>#REF!</v>
      </c>
      <c r="L74" s="1" t="e">
        <f t="shared" si="13"/>
        <v>#REF!</v>
      </c>
      <c r="M74" s="1" t="e">
        <f>+IF(H74&gt;0,IF(L74&lt;0.1,(#REF!/(TRUNC((C74/10)/I74)+1)),IF(AND(L74&gt;0.1,L74&lt;0.33),(#REF!/(TRUNC((C74/3)/I74)+1)),#REF!)),0)</f>
        <v>#REF!</v>
      </c>
      <c r="N74" s="1" t="e">
        <f t="shared" si="14"/>
        <v>#REF!</v>
      </c>
      <c r="O74" s="1" t="e">
        <f>+IF(#REF! &lt; (#REF!+#REF!)*0.02,1,#REF!/(#REF!+#REF!))</f>
        <v>#REF!</v>
      </c>
      <c r="P74" s="1" t="e">
        <f>+IF(#REF!&gt;0,#REF!+5,0)</f>
        <v>#REF!</v>
      </c>
      <c r="Q74" s="1" t="e">
        <f t="shared" si="15"/>
        <v>#REF!</v>
      </c>
      <c r="R74" s="1" t="e">
        <f>+IF(Q74 &gt; 0,TRUNC((#REF!+#REF!)/Q74),0)</f>
        <v>#REF!</v>
      </c>
      <c r="S74" s="1" t="e">
        <f>+(R74/(TRUNC((B74-28)/(#REF!+5))+4))</f>
        <v>#REF!</v>
      </c>
      <c r="T74" s="1" t="e">
        <f>+TRUNC(S74/(TRUNC((B74-28)/(#REF!+5))+4))</f>
        <v>#REF!</v>
      </c>
      <c r="U74" s="1" t="e">
        <f>+ROUNDUP((T74/(TRUNC((B74-56)/(#REF!+5))+4)),0)</f>
        <v>#REF!</v>
      </c>
      <c r="V74" s="1" t="e">
        <f t="shared" si="16"/>
        <v>#REF!</v>
      </c>
      <c r="W74" s="1" t="e">
        <f t="shared" si="17"/>
        <v>#REF!</v>
      </c>
      <c r="X74" s="1" t="e">
        <f t="shared" si="18"/>
        <v>#REF!</v>
      </c>
      <c r="Y74" s="1" t="e">
        <f t="shared" si="19"/>
        <v>#REF!</v>
      </c>
      <c r="Z74" s="1" t="e">
        <f t="shared" si="20"/>
        <v>#REF!</v>
      </c>
      <c r="AA74" s="2" t="e">
        <f>IF(Z74*#REF!/(#REF!+#REF!)&lt;16,16,Z74*#REF!/(#REF!+#REF!))</f>
        <v>#REF!</v>
      </c>
      <c r="AB74" s="9" t="e">
        <f>IF(+Z74*#REF!/(#REF!+#REF!)&lt;16,16,+Z74*#REF!/(#REF!+#REF!))</f>
        <v>#REF!</v>
      </c>
      <c r="AC74" s="2" t="e">
        <f t="shared" si="21"/>
        <v>#REF!</v>
      </c>
    </row>
    <row r="75" spans="2:29" x14ac:dyDescent="0.2">
      <c r="B75" s="10" t="e">
        <f>IF(#REF!="Informix XPS",4096,2048)</f>
        <v>#REF!</v>
      </c>
      <c r="C75" s="10" t="e">
        <f>IF(#REF!="Informix XPS",4036,2020)</f>
        <v>#REF!</v>
      </c>
      <c r="D75" s="1" t="e">
        <f>IF(#REF!=0,0,#REF!+4)</f>
        <v>#REF!</v>
      </c>
      <c r="E75" s="1" t="e">
        <f t="shared" si="11"/>
        <v>#REF!</v>
      </c>
      <c r="F75" s="1" t="e">
        <f>IF(D75&lt;=C75,ROUNDUP((#REF!+#REF!)/E75,0),#REF!*E75)</f>
        <v>#REF!</v>
      </c>
      <c r="G75" s="1" t="e">
        <f t="shared" si="12"/>
        <v>#REF!</v>
      </c>
      <c r="H75" s="1" t="e">
        <f>IF(#REF!&gt;C75,#REF!,0)</f>
        <v>#REF!</v>
      </c>
      <c r="I75" s="1" t="e">
        <f>+IF(#REF!&gt;C75,#REF!-(C75+8),0)</f>
        <v>#REF!</v>
      </c>
      <c r="J75" s="1" t="e">
        <f>+IF(I75&lt;C75,0,#REF!*TRUNC(I75/(C75-8)))</f>
        <v>#REF!</v>
      </c>
      <c r="K75" s="1" t="e">
        <f>IF(H75&gt;0,+#REF!/(C75-8)-TRUNC(#REF!/(C75-8))+4,0)</f>
        <v>#REF!</v>
      </c>
      <c r="L75" s="1" t="e">
        <f t="shared" si="13"/>
        <v>#REF!</v>
      </c>
      <c r="M75" s="1" t="e">
        <f>+IF(H75&gt;0,IF(L75&lt;0.1,(#REF!/(TRUNC((C75/10)/I75)+1)),IF(AND(L75&gt;0.1,L75&lt;0.33),(#REF!/(TRUNC((C75/3)/I75)+1)),#REF!)),0)</f>
        <v>#REF!</v>
      </c>
      <c r="N75" s="1" t="e">
        <f t="shared" si="14"/>
        <v>#REF!</v>
      </c>
      <c r="O75" s="1" t="e">
        <f>+IF(#REF! &lt; (#REF!+#REF!)*0.02,1,#REF!/(#REF!+#REF!))</f>
        <v>#REF!</v>
      </c>
      <c r="P75" s="1" t="e">
        <f>+IF(#REF!&gt;0,#REF!+5,0)</f>
        <v>#REF!</v>
      </c>
      <c r="Q75" s="1" t="e">
        <f t="shared" si="15"/>
        <v>#REF!</v>
      </c>
      <c r="R75" s="1" t="e">
        <f>+IF(Q75 &gt; 0,TRUNC((#REF!+#REF!)/Q75),0)</f>
        <v>#REF!</v>
      </c>
      <c r="S75" s="1" t="e">
        <f>+(R75/(TRUNC((B75-28)/(#REF!+5))+4))</f>
        <v>#REF!</v>
      </c>
      <c r="T75" s="1" t="e">
        <f>+TRUNC(S75/(TRUNC((B75-28)/(#REF!+5))+4))</f>
        <v>#REF!</v>
      </c>
      <c r="U75" s="1" t="e">
        <f>+ROUNDUP((T75/(TRUNC((B75-56)/(#REF!+5))+4)),0)</f>
        <v>#REF!</v>
      </c>
      <c r="V75" s="1" t="e">
        <f t="shared" si="16"/>
        <v>#REF!</v>
      </c>
      <c r="W75" s="1" t="e">
        <f t="shared" si="17"/>
        <v>#REF!</v>
      </c>
      <c r="X75" s="1" t="e">
        <f t="shared" si="18"/>
        <v>#REF!</v>
      </c>
      <c r="Y75" s="1" t="e">
        <f t="shared" si="19"/>
        <v>#REF!</v>
      </c>
      <c r="Z75" s="1" t="e">
        <f t="shared" si="20"/>
        <v>#REF!</v>
      </c>
      <c r="AA75" s="2" t="e">
        <f>IF(Z75*#REF!/(#REF!+#REF!)&lt;16,16,Z75*#REF!/(#REF!+#REF!))</f>
        <v>#REF!</v>
      </c>
      <c r="AB75" s="9" t="e">
        <f>IF(+Z75*#REF!/(#REF!+#REF!)&lt;16,16,+Z75*#REF!/(#REF!+#REF!))</f>
        <v>#REF!</v>
      </c>
      <c r="AC75" s="2" t="e">
        <f t="shared" si="21"/>
        <v>#REF!</v>
      </c>
    </row>
    <row r="76" spans="2:29" x14ac:dyDescent="0.2">
      <c r="B76" s="10" t="e">
        <f>IF(#REF!="Informix XPS",4096,2048)</f>
        <v>#REF!</v>
      </c>
      <c r="C76" s="10" t="e">
        <f>IF(#REF!="Informix XPS",4036,2020)</f>
        <v>#REF!</v>
      </c>
      <c r="D76" s="1" t="e">
        <f>IF(#REF!=0,0,#REF!+4)</f>
        <v>#REF!</v>
      </c>
      <c r="E76" s="1" t="e">
        <f t="shared" si="11"/>
        <v>#REF!</v>
      </c>
      <c r="F76" s="1" t="e">
        <f>IF(D76&lt;=C76,ROUNDUP((#REF!+#REF!)/E76,0),#REF!*E76)</f>
        <v>#REF!</v>
      </c>
      <c r="G76" s="1" t="e">
        <f t="shared" si="12"/>
        <v>#REF!</v>
      </c>
      <c r="H76" s="1" t="e">
        <f>IF(#REF!&gt;C76,#REF!,0)</f>
        <v>#REF!</v>
      </c>
      <c r="I76" s="1" t="e">
        <f>+IF(#REF!&gt;C76,#REF!-(C76+8),0)</f>
        <v>#REF!</v>
      </c>
      <c r="J76" s="1" t="e">
        <f>+IF(I76&lt;C76,0,#REF!*TRUNC(I76/(C76-8)))</f>
        <v>#REF!</v>
      </c>
      <c r="K76" s="1" t="e">
        <f>IF(H76&gt;0,+#REF!/(C76-8)-TRUNC(#REF!/(C76-8))+4,0)</f>
        <v>#REF!</v>
      </c>
      <c r="L76" s="1" t="e">
        <f t="shared" si="13"/>
        <v>#REF!</v>
      </c>
      <c r="M76" s="1" t="e">
        <f>+IF(H76&gt;0,IF(L76&lt;0.1,(#REF!/(TRUNC((C76/10)/I76)+1)),IF(AND(L76&gt;0.1,L76&lt;0.33),(#REF!/(TRUNC((C76/3)/I76)+1)),#REF!)),0)</f>
        <v>#REF!</v>
      </c>
      <c r="N76" s="1" t="e">
        <f t="shared" si="14"/>
        <v>#REF!</v>
      </c>
      <c r="O76" s="1" t="e">
        <f>+IF(#REF! &lt; (#REF!+#REF!)*0.02,1,#REF!/(#REF!+#REF!))</f>
        <v>#REF!</v>
      </c>
      <c r="P76" s="1" t="e">
        <f>+IF(#REF!&gt;0,#REF!+5,0)</f>
        <v>#REF!</v>
      </c>
      <c r="Q76" s="1" t="e">
        <f t="shared" si="15"/>
        <v>#REF!</v>
      </c>
      <c r="R76" s="1" t="e">
        <f>+IF(Q76 &gt; 0,TRUNC((#REF!+#REF!)/Q76),0)</f>
        <v>#REF!</v>
      </c>
      <c r="S76" s="1" t="e">
        <f>+(R76/(TRUNC((B76-28)/(#REF!+5))+4))</f>
        <v>#REF!</v>
      </c>
      <c r="T76" s="1" t="e">
        <f>+TRUNC(S76/(TRUNC((B76-28)/(#REF!+5))+4))</f>
        <v>#REF!</v>
      </c>
      <c r="U76" s="1" t="e">
        <f>+ROUNDUP((T76/(TRUNC((B76-56)/(#REF!+5))+4)),0)</f>
        <v>#REF!</v>
      </c>
      <c r="V76" s="1" t="e">
        <f t="shared" si="16"/>
        <v>#REF!</v>
      </c>
      <c r="W76" s="1" t="e">
        <f t="shared" si="17"/>
        <v>#REF!</v>
      </c>
      <c r="X76" s="1" t="e">
        <f t="shared" si="18"/>
        <v>#REF!</v>
      </c>
      <c r="Y76" s="1" t="e">
        <f t="shared" si="19"/>
        <v>#REF!</v>
      </c>
      <c r="Z76" s="1" t="e">
        <f t="shared" si="20"/>
        <v>#REF!</v>
      </c>
      <c r="AA76" s="2" t="e">
        <f>IF(Z76*#REF!/(#REF!+#REF!)&lt;16,16,Z76*#REF!/(#REF!+#REF!))</f>
        <v>#REF!</v>
      </c>
      <c r="AB76" s="9" t="e">
        <f>IF(+Z76*#REF!/(#REF!+#REF!)&lt;16,16,+Z76*#REF!/(#REF!+#REF!))</f>
        <v>#REF!</v>
      </c>
      <c r="AC76" s="2" t="e">
        <f t="shared" si="21"/>
        <v>#REF!</v>
      </c>
    </row>
    <row r="77" spans="2:29" x14ac:dyDescent="0.2">
      <c r="B77" s="10" t="e">
        <f>IF(#REF!="Informix XPS",4096,2048)</f>
        <v>#REF!</v>
      </c>
      <c r="C77" s="10" t="e">
        <f>IF(#REF!="Informix XPS",4036,2020)</f>
        <v>#REF!</v>
      </c>
      <c r="D77" s="1" t="e">
        <f>IF(#REF!=0,0,#REF!+4)</f>
        <v>#REF!</v>
      </c>
      <c r="E77" s="1" t="e">
        <f t="shared" si="11"/>
        <v>#REF!</v>
      </c>
      <c r="F77" s="1" t="e">
        <f>IF(D77&lt;=C77,ROUNDUP((#REF!+#REF!)/E77,0),#REF!*E77)</f>
        <v>#REF!</v>
      </c>
      <c r="G77" s="1" t="e">
        <f t="shared" si="12"/>
        <v>#REF!</v>
      </c>
      <c r="H77" s="1" t="e">
        <f>IF(#REF!&gt;C77,#REF!,0)</f>
        <v>#REF!</v>
      </c>
      <c r="I77" s="1" t="e">
        <f>+IF(#REF!&gt;C77,#REF!-(C77+8),0)</f>
        <v>#REF!</v>
      </c>
      <c r="J77" s="1" t="e">
        <f>+IF(I77&lt;C77,0,#REF!*TRUNC(I77/(C77-8)))</f>
        <v>#REF!</v>
      </c>
      <c r="K77" s="1" t="e">
        <f>IF(H77&gt;0,+#REF!/(C77-8)-TRUNC(#REF!/(C77-8))+4,0)</f>
        <v>#REF!</v>
      </c>
      <c r="L77" s="1" t="e">
        <f t="shared" si="13"/>
        <v>#REF!</v>
      </c>
      <c r="M77" s="1" t="e">
        <f>+IF(H77&gt;0,IF(L77&lt;0.1,(#REF!/(TRUNC((C77/10)/I77)+1)),IF(AND(L77&gt;0.1,L77&lt;0.33),(#REF!/(TRUNC((C77/3)/I77)+1)),#REF!)),0)</f>
        <v>#REF!</v>
      </c>
      <c r="N77" s="1" t="e">
        <f t="shared" si="14"/>
        <v>#REF!</v>
      </c>
      <c r="O77" s="1" t="e">
        <f>+IF(#REF! &lt; (#REF!+#REF!)*0.02,1,#REF!/(#REF!+#REF!))</f>
        <v>#REF!</v>
      </c>
      <c r="P77" s="1" t="e">
        <f>+IF(#REF!&gt;0,#REF!+5,0)</f>
        <v>#REF!</v>
      </c>
      <c r="Q77" s="1" t="e">
        <f t="shared" si="15"/>
        <v>#REF!</v>
      </c>
      <c r="R77" s="1" t="e">
        <f>+IF(Q77 &gt; 0,TRUNC((#REF!+#REF!)/Q77),0)</f>
        <v>#REF!</v>
      </c>
      <c r="S77" s="1" t="e">
        <f>+(R77/(TRUNC((B77-28)/(#REF!+5))+4))</f>
        <v>#REF!</v>
      </c>
      <c r="T77" s="1" t="e">
        <f>+TRUNC(S77/(TRUNC((B77-28)/(#REF!+5))+4))</f>
        <v>#REF!</v>
      </c>
      <c r="U77" s="1" t="e">
        <f>+ROUNDUP((T77/(TRUNC((B77-56)/(#REF!+5))+4)),0)</f>
        <v>#REF!</v>
      </c>
      <c r="V77" s="1" t="e">
        <f t="shared" si="16"/>
        <v>#REF!</v>
      </c>
      <c r="W77" s="1" t="e">
        <f t="shared" si="17"/>
        <v>#REF!</v>
      </c>
      <c r="X77" s="1" t="e">
        <f t="shared" si="18"/>
        <v>#REF!</v>
      </c>
      <c r="Y77" s="1" t="e">
        <f t="shared" si="19"/>
        <v>#REF!</v>
      </c>
      <c r="Z77" s="1" t="e">
        <f t="shared" si="20"/>
        <v>#REF!</v>
      </c>
      <c r="AA77" s="2" t="e">
        <f>IF(Z77*#REF!/(#REF!+#REF!)&lt;16,16,Z77*#REF!/(#REF!+#REF!))</f>
        <v>#REF!</v>
      </c>
      <c r="AB77" s="9" t="e">
        <f>IF(+Z77*#REF!/(#REF!+#REF!)&lt;16,16,+Z77*#REF!/(#REF!+#REF!))</f>
        <v>#REF!</v>
      </c>
      <c r="AC77" s="2" t="e">
        <f t="shared" si="21"/>
        <v>#REF!</v>
      </c>
    </row>
    <row r="78" spans="2:29" x14ac:dyDescent="0.2">
      <c r="B78" s="10" t="e">
        <f>IF(#REF!="Informix XPS",4096,2048)</f>
        <v>#REF!</v>
      </c>
      <c r="C78" s="10" t="e">
        <f>IF(#REF!="Informix XPS",4036,2020)</f>
        <v>#REF!</v>
      </c>
      <c r="D78" s="1" t="e">
        <f>IF(#REF!=0,0,#REF!+4)</f>
        <v>#REF!</v>
      </c>
      <c r="E78" s="1" t="e">
        <f t="shared" si="11"/>
        <v>#REF!</v>
      </c>
      <c r="F78" s="1" t="e">
        <f>IF(D78&lt;=C78,ROUNDUP((#REF!+#REF!)/E78,0),#REF!*E78)</f>
        <v>#REF!</v>
      </c>
      <c r="G78" s="1" t="e">
        <f t="shared" si="12"/>
        <v>#REF!</v>
      </c>
      <c r="H78" s="1" t="e">
        <f>IF(#REF!&gt;C78,#REF!,0)</f>
        <v>#REF!</v>
      </c>
      <c r="I78" s="1" t="e">
        <f>+IF(#REF!&gt;C78,#REF!-(C78+8),0)</f>
        <v>#REF!</v>
      </c>
      <c r="J78" s="1" t="e">
        <f>+IF(I78&lt;C78,0,#REF!*TRUNC(I78/(C78-8)))</f>
        <v>#REF!</v>
      </c>
      <c r="K78" s="1" t="e">
        <f>IF(H78&gt;0,+#REF!/(C78-8)-TRUNC(#REF!/(C78-8))+4,0)</f>
        <v>#REF!</v>
      </c>
      <c r="L78" s="1" t="e">
        <f t="shared" si="13"/>
        <v>#REF!</v>
      </c>
      <c r="M78" s="1" t="e">
        <f>+IF(H78&gt;0,IF(L78&lt;0.1,(#REF!/(TRUNC((C78/10)/I78)+1)),IF(AND(L78&gt;0.1,L78&lt;0.33),(#REF!/(TRUNC((C78/3)/I78)+1)),#REF!)),0)</f>
        <v>#REF!</v>
      </c>
      <c r="N78" s="1" t="e">
        <f t="shared" si="14"/>
        <v>#REF!</v>
      </c>
      <c r="O78" s="1" t="e">
        <f>+IF(#REF! &lt; (#REF!+#REF!)*0.02,1,#REF!/(#REF!+#REF!))</f>
        <v>#REF!</v>
      </c>
      <c r="P78" s="1" t="e">
        <f>+IF(#REF!&gt;0,#REF!+5,0)</f>
        <v>#REF!</v>
      </c>
      <c r="Q78" s="1" t="e">
        <f t="shared" si="15"/>
        <v>#REF!</v>
      </c>
      <c r="R78" s="1" t="e">
        <f>+IF(Q78 &gt; 0,TRUNC((#REF!+#REF!)/Q78),0)</f>
        <v>#REF!</v>
      </c>
      <c r="S78" s="1" t="e">
        <f>+(R78/(TRUNC((B78-28)/(#REF!+5))+4))</f>
        <v>#REF!</v>
      </c>
      <c r="T78" s="1" t="e">
        <f>+TRUNC(S78/(TRUNC((B78-28)/(#REF!+5))+4))</f>
        <v>#REF!</v>
      </c>
      <c r="U78" s="1" t="e">
        <f>+ROUNDUP((T78/(TRUNC((B78-56)/(#REF!+5))+4)),0)</f>
        <v>#REF!</v>
      </c>
      <c r="V78" s="1" t="e">
        <f t="shared" si="16"/>
        <v>#REF!</v>
      </c>
      <c r="W78" s="1" t="e">
        <f t="shared" si="17"/>
        <v>#REF!</v>
      </c>
      <c r="X78" s="1" t="e">
        <f t="shared" si="18"/>
        <v>#REF!</v>
      </c>
      <c r="Y78" s="1" t="e">
        <f t="shared" si="19"/>
        <v>#REF!</v>
      </c>
      <c r="Z78" s="1" t="e">
        <f t="shared" si="20"/>
        <v>#REF!</v>
      </c>
      <c r="AA78" s="2" t="e">
        <f>IF(Z78*#REF!/(#REF!+#REF!)&lt;16,16,Z78*#REF!/(#REF!+#REF!))</f>
        <v>#REF!</v>
      </c>
      <c r="AB78" s="9" t="e">
        <f>IF(+Z78*#REF!/(#REF!+#REF!)&lt;16,16,+Z78*#REF!/(#REF!+#REF!))</f>
        <v>#REF!</v>
      </c>
      <c r="AC78" s="2" t="e">
        <f t="shared" si="21"/>
        <v>#REF!</v>
      </c>
    </row>
    <row r="79" spans="2:29" x14ac:dyDescent="0.2">
      <c r="B79" s="10" t="e">
        <f>IF(#REF!="Informix XPS",4096,2048)</f>
        <v>#REF!</v>
      </c>
      <c r="C79" s="10" t="e">
        <f>IF(#REF!="Informix XPS",4036,2020)</f>
        <v>#REF!</v>
      </c>
      <c r="D79" s="1" t="e">
        <f>IF(#REF!=0,0,#REF!+4)</f>
        <v>#REF!</v>
      </c>
      <c r="E79" s="1" t="e">
        <f t="shared" si="11"/>
        <v>#REF!</v>
      </c>
      <c r="F79" s="1" t="e">
        <f>IF(D79&lt;=C79,ROUNDUP((#REF!+#REF!)/E79,0),#REF!*E79)</f>
        <v>#REF!</v>
      </c>
      <c r="G79" s="1" t="e">
        <f t="shared" si="12"/>
        <v>#REF!</v>
      </c>
      <c r="H79" s="1" t="e">
        <f>IF(#REF!&gt;C79,#REF!,0)</f>
        <v>#REF!</v>
      </c>
      <c r="I79" s="1" t="e">
        <f>+IF(#REF!&gt;C79,#REF!-(C79+8),0)</f>
        <v>#REF!</v>
      </c>
      <c r="J79" s="1" t="e">
        <f>+IF(I79&lt;C79,0,#REF!*TRUNC(I79/(C79-8)))</f>
        <v>#REF!</v>
      </c>
      <c r="K79" s="1" t="e">
        <f>IF(H79&gt;0,+#REF!/(C79-8)-TRUNC(#REF!/(C79-8))+4,0)</f>
        <v>#REF!</v>
      </c>
      <c r="L79" s="1" t="e">
        <f t="shared" si="13"/>
        <v>#REF!</v>
      </c>
      <c r="M79" s="1" t="e">
        <f>+IF(H79&gt;0,IF(L79&lt;0.1,(#REF!/(TRUNC((C79/10)/I79)+1)),IF(AND(L79&gt;0.1,L79&lt;0.33),(#REF!/(TRUNC((C79/3)/I79)+1)),#REF!)),0)</f>
        <v>#REF!</v>
      </c>
      <c r="N79" s="1" t="e">
        <f t="shared" si="14"/>
        <v>#REF!</v>
      </c>
      <c r="O79" s="1" t="e">
        <f>+IF(#REF! &lt; (#REF!+#REF!)*0.02,1,#REF!/(#REF!+#REF!))</f>
        <v>#REF!</v>
      </c>
      <c r="P79" s="1" t="e">
        <f>+IF(#REF!&gt;0,#REF!+5,0)</f>
        <v>#REF!</v>
      </c>
      <c r="Q79" s="1" t="e">
        <f t="shared" si="15"/>
        <v>#REF!</v>
      </c>
      <c r="R79" s="1" t="e">
        <f>+IF(Q79 &gt; 0,TRUNC((#REF!+#REF!)/Q79),0)</f>
        <v>#REF!</v>
      </c>
      <c r="S79" s="1" t="e">
        <f>+(R79/(TRUNC((B79-28)/(#REF!+5))+4))</f>
        <v>#REF!</v>
      </c>
      <c r="T79" s="1" t="e">
        <f>+TRUNC(S79/(TRUNC((B79-28)/(#REF!+5))+4))</f>
        <v>#REF!</v>
      </c>
      <c r="U79" s="1" t="e">
        <f>+ROUNDUP((T79/(TRUNC((B79-56)/(#REF!+5))+4)),0)</f>
        <v>#REF!</v>
      </c>
      <c r="V79" s="1" t="e">
        <f t="shared" si="16"/>
        <v>#REF!</v>
      </c>
      <c r="W79" s="1" t="e">
        <f t="shared" si="17"/>
        <v>#REF!</v>
      </c>
      <c r="X79" s="1" t="e">
        <f t="shared" si="18"/>
        <v>#REF!</v>
      </c>
      <c r="Y79" s="1" t="e">
        <f t="shared" si="19"/>
        <v>#REF!</v>
      </c>
      <c r="Z79" s="1" t="e">
        <f t="shared" si="20"/>
        <v>#REF!</v>
      </c>
      <c r="AA79" s="2" t="e">
        <f>IF(Z79*#REF!/(#REF!+#REF!)&lt;16,16,Z79*#REF!/(#REF!+#REF!))</f>
        <v>#REF!</v>
      </c>
      <c r="AB79" s="9" t="e">
        <f>IF(+Z79*#REF!/(#REF!+#REF!)&lt;16,16,+Z79*#REF!/(#REF!+#REF!))</f>
        <v>#REF!</v>
      </c>
      <c r="AC79" s="2" t="e">
        <f t="shared" si="21"/>
        <v>#REF!</v>
      </c>
    </row>
    <row r="80" spans="2:29" x14ac:dyDescent="0.2">
      <c r="B80" s="10" t="e">
        <f>IF(#REF!="Informix XPS",4096,2048)</f>
        <v>#REF!</v>
      </c>
      <c r="C80" s="10" t="e">
        <f>IF(#REF!="Informix XPS",4036,2020)</f>
        <v>#REF!</v>
      </c>
      <c r="D80" s="1" t="e">
        <f>IF(#REF!=0,0,#REF!+4)</f>
        <v>#REF!</v>
      </c>
      <c r="E80" s="1" t="e">
        <f t="shared" si="11"/>
        <v>#REF!</v>
      </c>
      <c r="F80" s="1" t="e">
        <f>IF(D80&lt;=C80,ROUNDUP((#REF!+#REF!)/E80,0),#REF!*E80)</f>
        <v>#REF!</v>
      </c>
      <c r="G80" s="1" t="e">
        <f t="shared" si="12"/>
        <v>#REF!</v>
      </c>
      <c r="H80" s="1" t="e">
        <f>IF(#REF!&gt;C80,#REF!,0)</f>
        <v>#REF!</v>
      </c>
      <c r="I80" s="1" t="e">
        <f>+IF(#REF!&gt;C80,#REF!-(C80+8),0)</f>
        <v>#REF!</v>
      </c>
      <c r="J80" s="1" t="e">
        <f>+IF(I80&lt;C80,0,#REF!*TRUNC(I80/(C80-8)))</f>
        <v>#REF!</v>
      </c>
      <c r="K80" s="1" t="e">
        <f>IF(H80&gt;0,+#REF!/(C80-8)-TRUNC(#REF!/(C80-8))+4,0)</f>
        <v>#REF!</v>
      </c>
      <c r="L80" s="1" t="e">
        <f t="shared" si="13"/>
        <v>#REF!</v>
      </c>
      <c r="M80" s="1" t="e">
        <f>+IF(H80&gt;0,IF(L80&lt;0.1,(#REF!/(TRUNC((C80/10)/I80)+1)),IF(AND(L80&gt;0.1,L80&lt;0.33),(#REF!/(TRUNC((C80/3)/I80)+1)),#REF!)),0)</f>
        <v>#REF!</v>
      </c>
      <c r="N80" s="1" t="e">
        <f t="shared" si="14"/>
        <v>#REF!</v>
      </c>
      <c r="O80" s="1" t="e">
        <f>+IF(#REF! &lt; (#REF!+#REF!)*0.02,1,#REF!/(#REF!+#REF!))</f>
        <v>#REF!</v>
      </c>
      <c r="P80" s="1" t="e">
        <f>+IF(#REF!&gt;0,#REF!+5,0)</f>
        <v>#REF!</v>
      </c>
      <c r="Q80" s="1" t="e">
        <f t="shared" si="15"/>
        <v>#REF!</v>
      </c>
      <c r="R80" s="1" t="e">
        <f>+IF(Q80 &gt; 0,TRUNC((#REF!+#REF!)/Q80),0)</f>
        <v>#REF!</v>
      </c>
      <c r="S80" s="1" t="e">
        <f>+(R80/(TRUNC((B80-28)/(#REF!+5))+4))</f>
        <v>#REF!</v>
      </c>
      <c r="T80" s="1" t="e">
        <f>+TRUNC(S80/(TRUNC((B80-28)/(#REF!+5))+4))</f>
        <v>#REF!</v>
      </c>
      <c r="U80" s="1" t="e">
        <f>+ROUNDUP((T80/(TRUNC((B80-56)/(#REF!+5))+4)),0)</f>
        <v>#REF!</v>
      </c>
      <c r="V80" s="1" t="e">
        <f t="shared" si="16"/>
        <v>#REF!</v>
      </c>
      <c r="W80" s="1" t="e">
        <f t="shared" si="17"/>
        <v>#REF!</v>
      </c>
      <c r="X80" s="1" t="e">
        <f t="shared" si="18"/>
        <v>#REF!</v>
      </c>
      <c r="Y80" s="1" t="e">
        <f t="shared" si="19"/>
        <v>#REF!</v>
      </c>
      <c r="Z80" s="1" t="e">
        <f t="shared" si="20"/>
        <v>#REF!</v>
      </c>
      <c r="AA80" s="2" t="e">
        <f>IF(Z80*#REF!/(#REF!+#REF!)&lt;16,16,Z80*#REF!/(#REF!+#REF!))</f>
        <v>#REF!</v>
      </c>
      <c r="AB80" s="9" t="e">
        <f>IF(+Z80*#REF!/(#REF!+#REF!)&lt;16,16,+Z80*#REF!/(#REF!+#REF!))</f>
        <v>#REF!</v>
      </c>
      <c r="AC80" s="2" t="e">
        <f t="shared" si="21"/>
        <v>#REF!</v>
      </c>
    </row>
    <row r="81" spans="2:29" x14ac:dyDescent="0.2">
      <c r="B81" s="10" t="e">
        <f>IF(#REF!="Informix XPS",4096,2048)</f>
        <v>#REF!</v>
      </c>
      <c r="C81" s="10" t="e">
        <f>IF(#REF!="Informix XPS",4036,2020)</f>
        <v>#REF!</v>
      </c>
      <c r="D81" s="1" t="e">
        <f>IF(#REF!=0,0,#REF!+4)</f>
        <v>#REF!</v>
      </c>
      <c r="E81" s="1" t="e">
        <f t="shared" si="11"/>
        <v>#REF!</v>
      </c>
      <c r="F81" s="1" t="e">
        <f>IF(D81&lt;=C81,ROUNDUP((#REF!+#REF!)/E81,0),#REF!*E81)</f>
        <v>#REF!</v>
      </c>
      <c r="G81" s="1" t="e">
        <f t="shared" si="12"/>
        <v>#REF!</v>
      </c>
      <c r="H81" s="1" t="e">
        <f>IF(#REF!&gt;C81,#REF!,0)</f>
        <v>#REF!</v>
      </c>
      <c r="I81" s="1" t="e">
        <f>+IF(#REF!&gt;C81,#REF!-(C81+8),0)</f>
        <v>#REF!</v>
      </c>
      <c r="J81" s="1" t="e">
        <f>+IF(I81&lt;C81,0,#REF!*TRUNC(I81/(C81-8)))</f>
        <v>#REF!</v>
      </c>
      <c r="K81" s="1" t="e">
        <f>IF(H81&gt;0,+#REF!/(C81-8)-TRUNC(#REF!/(C81-8))+4,0)</f>
        <v>#REF!</v>
      </c>
      <c r="L81" s="1" t="e">
        <f t="shared" si="13"/>
        <v>#REF!</v>
      </c>
      <c r="M81" s="1" t="e">
        <f>+IF(H81&gt;0,IF(L81&lt;0.1,(#REF!/(TRUNC((C81/10)/I81)+1)),IF(AND(L81&gt;0.1,L81&lt;0.33),(#REF!/(TRUNC((C81/3)/I81)+1)),#REF!)),0)</f>
        <v>#REF!</v>
      </c>
      <c r="N81" s="1" t="e">
        <f t="shared" si="14"/>
        <v>#REF!</v>
      </c>
      <c r="O81" s="1" t="e">
        <f>+IF(#REF! &lt; (#REF!+#REF!)*0.02,1,#REF!/(#REF!+#REF!))</f>
        <v>#REF!</v>
      </c>
      <c r="P81" s="1" t="e">
        <f>+IF(#REF!&gt;0,#REF!+5,0)</f>
        <v>#REF!</v>
      </c>
      <c r="Q81" s="1" t="e">
        <f t="shared" si="15"/>
        <v>#REF!</v>
      </c>
      <c r="R81" s="1" t="e">
        <f>+IF(Q81 &gt; 0,TRUNC((#REF!+#REF!)/Q81),0)</f>
        <v>#REF!</v>
      </c>
      <c r="S81" s="1" t="e">
        <f>+(R81/(TRUNC((B81-28)/(#REF!+5))+4))</f>
        <v>#REF!</v>
      </c>
      <c r="T81" s="1" t="e">
        <f>+TRUNC(S81/(TRUNC((B81-28)/(#REF!+5))+4))</f>
        <v>#REF!</v>
      </c>
      <c r="U81" s="1" t="e">
        <f>+ROUNDUP((T81/(TRUNC((B81-56)/(#REF!+5))+4)),0)</f>
        <v>#REF!</v>
      </c>
      <c r="V81" s="1" t="e">
        <f t="shared" si="16"/>
        <v>#REF!</v>
      </c>
      <c r="W81" s="1" t="e">
        <f t="shared" si="17"/>
        <v>#REF!</v>
      </c>
      <c r="X81" s="1" t="e">
        <f t="shared" si="18"/>
        <v>#REF!</v>
      </c>
      <c r="Y81" s="1" t="e">
        <f t="shared" si="19"/>
        <v>#REF!</v>
      </c>
      <c r="Z81" s="1" t="e">
        <f t="shared" si="20"/>
        <v>#REF!</v>
      </c>
      <c r="AA81" s="2" t="e">
        <f>IF(Z81*#REF!/(#REF!+#REF!)&lt;16,16,Z81*#REF!/(#REF!+#REF!))</f>
        <v>#REF!</v>
      </c>
      <c r="AB81" s="9" t="e">
        <f>IF(+Z81*#REF!/(#REF!+#REF!)&lt;16,16,+Z81*#REF!/(#REF!+#REF!))</f>
        <v>#REF!</v>
      </c>
      <c r="AC81" s="2" t="e">
        <f t="shared" si="21"/>
        <v>#REF!</v>
      </c>
    </row>
    <row r="82" spans="2:29" x14ac:dyDescent="0.2">
      <c r="B82" s="10" t="e">
        <f>IF(#REF!="Informix XPS",4096,2048)</f>
        <v>#REF!</v>
      </c>
      <c r="C82" s="10" t="e">
        <f>IF(#REF!="Informix XPS",4036,2020)</f>
        <v>#REF!</v>
      </c>
      <c r="D82" s="1" t="e">
        <f>IF(#REF!=0,0,#REF!+4)</f>
        <v>#REF!</v>
      </c>
      <c r="E82" s="1" t="e">
        <f t="shared" si="11"/>
        <v>#REF!</v>
      </c>
      <c r="F82" s="1" t="e">
        <f>IF(D82&lt;=C82,ROUNDUP((#REF!+#REF!)/E82,0),#REF!*E82)</f>
        <v>#REF!</v>
      </c>
      <c r="G82" s="1" t="e">
        <f t="shared" si="12"/>
        <v>#REF!</v>
      </c>
      <c r="H82" s="1" t="e">
        <f>IF(#REF!&gt;C82,#REF!,0)</f>
        <v>#REF!</v>
      </c>
      <c r="I82" s="1" t="e">
        <f>+IF(#REF!&gt;C82,#REF!-(C82+8),0)</f>
        <v>#REF!</v>
      </c>
      <c r="J82" s="1" t="e">
        <f>+IF(I82&lt;C82,0,#REF!*TRUNC(I82/(C82-8)))</f>
        <v>#REF!</v>
      </c>
      <c r="K82" s="1" t="e">
        <f>IF(H82&gt;0,+#REF!/(C82-8)-TRUNC(#REF!/(C82-8))+4,0)</f>
        <v>#REF!</v>
      </c>
      <c r="L82" s="1" t="e">
        <f t="shared" si="13"/>
        <v>#REF!</v>
      </c>
      <c r="M82" s="1" t="e">
        <f>+IF(H82&gt;0,IF(L82&lt;0.1,(#REF!/(TRUNC((C82/10)/I82)+1)),IF(AND(L82&gt;0.1,L82&lt;0.33),(#REF!/(TRUNC((C82/3)/I82)+1)),#REF!)),0)</f>
        <v>#REF!</v>
      </c>
      <c r="N82" s="1" t="e">
        <f t="shared" si="14"/>
        <v>#REF!</v>
      </c>
      <c r="O82" s="1" t="e">
        <f>+IF(#REF! &lt; (#REF!+#REF!)*0.02,1,#REF!/(#REF!+#REF!))</f>
        <v>#REF!</v>
      </c>
      <c r="P82" s="1" t="e">
        <f>+IF(#REF!&gt;0,#REF!+5,0)</f>
        <v>#REF!</v>
      </c>
      <c r="Q82" s="1" t="e">
        <f t="shared" si="15"/>
        <v>#REF!</v>
      </c>
      <c r="R82" s="1" t="e">
        <f>+IF(Q82 &gt; 0,TRUNC((#REF!+#REF!)/Q82),0)</f>
        <v>#REF!</v>
      </c>
      <c r="S82" s="1" t="e">
        <f>+(R82/(TRUNC((B82-28)/(#REF!+5))+4))</f>
        <v>#REF!</v>
      </c>
      <c r="T82" s="1" t="e">
        <f>+TRUNC(S82/(TRUNC((B82-28)/(#REF!+5))+4))</f>
        <v>#REF!</v>
      </c>
      <c r="U82" s="1" t="e">
        <f>+ROUNDUP((T82/(TRUNC((B82-56)/(#REF!+5))+4)),0)</f>
        <v>#REF!</v>
      </c>
      <c r="V82" s="1" t="e">
        <f t="shared" si="16"/>
        <v>#REF!</v>
      </c>
      <c r="W82" s="1" t="e">
        <f t="shared" si="17"/>
        <v>#REF!</v>
      </c>
      <c r="X82" s="1" t="e">
        <f t="shared" si="18"/>
        <v>#REF!</v>
      </c>
      <c r="Y82" s="1" t="e">
        <f t="shared" si="19"/>
        <v>#REF!</v>
      </c>
      <c r="Z82" s="1" t="e">
        <f t="shared" si="20"/>
        <v>#REF!</v>
      </c>
      <c r="AA82" s="2" t="e">
        <f>IF(Z82*#REF!/(#REF!+#REF!)&lt;16,16,Z82*#REF!/(#REF!+#REF!))</f>
        <v>#REF!</v>
      </c>
      <c r="AB82" s="9" t="e">
        <f>IF(+Z82*#REF!/(#REF!+#REF!)&lt;16,16,+Z82*#REF!/(#REF!+#REF!))</f>
        <v>#REF!</v>
      </c>
      <c r="AC82" s="2" t="e">
        <f t="shared" si="21"/>
        <v>#REF!</v>
      </c>
    </row>
    <row r="83" spans="2:29" x14ac:dyDescent="0.2">
      <c r="B83" s="10" t="e">
        <f>IF(#REF!="Informix XPS",4096,2048)</f>
        <v>#REF!</v>
      </c>
      <c r="C83" s="10" t="e">
        <f>IF(#REF!="Informix XPS",4036,2020)</f>
        <v>#REF!</v>
      </c>
      <c r="D83" s="1" t="e">
        <f>IF(#REF!=0,0,#REF!+4)</f>
        <v>#REF!</v>
      </c>
      <c r="E83" s="1" t="e">
        <f t="shared" si="11"/>
        <v>#REF!</v>
      </c>
      <c r="F83" s="1" t="e">
        <f>IF(D83&lt;=C83,ROUNDUP((#REF!+#REF!)/E83,0),#REF!*E83)</f>
        <v>#REF!</v>
      </c>
      <c r="G83" s="1" t="e">
        <f t="shared" si="12"/>
        <v>#REF!</v>
      </c>
      <c r="H83" s="1" t="e">
        <f>IF(#REF!&gt;C83,#REF!,0)</f>
        <v>#REF!</v>
      </c>
      <c r="I83" s="1" t="e">
        <f>+IF(#REF!&gt;C83,#REF!-(C83+8),0)</f>
        <v>#REF!</v>
      </c>
      <c r="J83" s="1" t="e">
        <f>+IF(I83&lt;C83,0,#REF!*TRUNC(I83/(C83-8)))</f>
        <v>#REF!</v>
      </c>
      <c r="K83" s="1" t="e">
        <f>IF(H83&gt;0,+#REF!/(C83-8)-TRUNC(#REF!/(C83-8))+4,0)</f>
        <v>#REF!</v>
      </c>
      <c r="L83" s="1" t="e">
        <f t="shared" si="13"/>
        <v>#REF!</v>
      </c>
      <c r="M83" s="1" t="e">
        <f>+IF(H83&gt;0,IF(L83&lt;0.1,(#REF!/(TRUNC((C83/10)/I83)+1)),IF(AND(L83&gt;0.1,L83&lt;0.33),(#REF!/(TRUNC((C83/3)/I83)+1)),#REF!)),0)</f>
        <v>#REF!</v>
      </c>
      <c r="N83" s="1" t="e">
        <f t="shared" si="14"/>
        <v>#REF!</v>
      </c>
      <c r="O83" s="1" t="e">
        <f>+IF(#REF! &lt; (#REF!+#REF!)*0.02,1,#REF!/(#REF!+#REF!))</f>
        <v>#REF!</v>
      </c>
      <c r="P83" s="1" t="e">
        <f>+IF(#REF!&gt;0,#REF!+5,0)</f>
        <v>#REF!</v>
      </c>
      <c r="Q83" s="1" t="e">
        <f t="shared" si="15"/>
        <v>#REF!</v>
      </c>
      <c r="R83" s="1" t="e">
        <f>+IF(Q83 &gt; 0,TRUNC((#REF!+#REF!)/Q83),0)</f>
        <v>#REF!</v>
      </c>
      <c r="S83" s="1" t="e">
        <f>+(R83/(TRUNC((B83-28)/(#REF!+5))+4))</f>
        <v>#REF!</v>
      </c>
      <c r="T83" s="1" t="e">
        <f>+TRUNC(S83/(TRUNC((B83-28)/(#REF!+5))+4))</f>
        <v>#REF!</v>
      </c>
      <c r="U83" s="1" t="e">
        <f>+ROUNDUP((T83/(TRUNC((B83-56)/(#REF!+5))+4)),0)</f>
        <v>#REF!</v>
      </c>
      <c r="V83" s="1" t="e">
        <f t="shared" si="16"/>
        <v>#REF!</v>
      </c>
      <c r="W83" s="1" t="e">
        <f t="shared" si="17"/>
        <v>#REF!</v>
      </c>
      <c r="X83" s="1" t="e">
        <f t="shared" si="18"/>
        <v>#REF!</v>
      </c>
      <c r="Y83" s="1" t="e">
        <f t="shared" si="19"/>
        <v>#REF!</v>
      </c>
      <c r="Z83" s="1" t="e">
        <f t="shared" si="20"/>
        <v>#REF!</v>
      </c>
      <c r="AA83" s="2" t="e">
        <f>IF(Z83*#REF!/(#REF!+#REF!)&lt;16,16,Z83*#REF!/(#REF!+#REF!))</f>
        <v>#REF!</v>
      </c>
      <c r="AB83" s="9" t="e">
        <f>IF(+Z83*#REF!/(#REF!+#REF!)&lt;16,16,+Z83*#REF!/(#REF!+#REF!))</f>
        <v>#REF!</v>
      </c>
      <c r="AC83" s="2" t="e">
        <f t="shared" si="21"/>
        <v>#REF!</v>
      </c>
    </row>
    <row r="84" spans="2:29" x14ac:dyDescent="0.2">
      <c r="B84" s="10" t="e">
        <f>IF(#REF!="Informix XPS",4096,2048)</f>
        <v>#REF!</v>
      </c>
      <c r="C84" s="10" t="e">
        <f>IF(#REF!="Informix XPS",4036,2020)</f>
        <v>#REF!</v>
      </c>
      <c r="D84" s="1" t="e">
        <f>IF(#REF!=0,0,#REF!+4)</f>
        <v>#REF!</v>
      </c>
      <c r="E84" s="1" t="e">
        <f t="shared" si="11"/>
        <v>#REF!</v>
      </c>
      <c r="F84" s="1" t="e">
        <f>IF(D84&lt;=C84,ROUNDUP((#REF!+#REF!)/E84,0),#REF!*E84)</f>
        <v>#REF!</v>
      </c>
      <c r="G84" s="1" t="e">
        <f t="shared" si="12"/>
        <v>#REF!</v>
      </c>
      <c r="H84" s="1" t="e">
        <f>IF(#REF!&gt;C84,#REF!,0)</f>
        <v>#REF!</v>
      </c>
      <c r="I84" s="1" t="e">
        <f>+IF(#REF!&gt;C84,#REF!-(C84+8),0)</f>
        <v>#REF!</v>
      </c>
      <c r="J84" s="1" t="e">
        <f>+IF(I84&lt;C84,0,#REF!*TRUNC(I84/(C84-8)))</f>
        <v>#REF!</v>
      </c>
      <c r="K84" s="1" t="e">
        <f>IF(H84&gt;0,+#REF!/(C84-8)-TRUNC(#REF!/(C84-8))+4,0)</f>
        <v>#REF!</v>
      </c>
      <c r="L84" s="1" t="e">
        <f t="shared" si="13"/>
        <v>#REF!</v>
      </c>
      <c r="M84" s="1" t="e">
        <f>+IF(H84&gt;0,IF(L84&lt;0.1,(#REF!/(TRUNC((C84/10)/I84)+1)),IF(AND(L84&gt;0.1,L84&lt;0.33),(#REF!/(TRUNC((C84/3)/I84)+1)),#REF!)),0)</f>
        <v>#REF!</v>
      </c>
      <c r="N84" s="1" t="e">
        <f t="shared" si="14"/>
        <v>#REF!</v>
      </c>
      <c r="O84" s="1" t="e">
        <f>+IF(#REF! &lt; (#REF!+#REF!)*0.02,1,#REF!/(#REF!+#REF!))</f>
        <v>#REF!</v>
      </c>
      <c r="P84" s="1" t="e">
        <f>+IF(#REF!&gt;0,#REF!+5,0)</f>
        <v>#REF!</v>
      </c>
      <c r="Q84" s="1" t="e">
        <f t="shared" si="15"/>
        <v>#REF!</v>
      </c>
      <c r="R84" s="1" t="e">
        <f>+IF(Q84 &gt; 0,TRUNC((#REF!+#REF!)/Q84),0)</f>
        <v>#REF!</v>
      </c>
      <c r="S84" s="1" t="e">
        <f>+(R84/(TRUNC((B84-28)/(#REF!+5))+4))</f>
        <v>#REF!</v>
      </c>
      <c r="T84" s="1" t="e">
        <f>+TRUNC(S84/(TRUNC((B84-28)/(#REF!+5))+4))</f>
        <v>#REF!</v>
      </c>
      <c r="U84" s="1" t="e">
        <f>+ROUNDUP((T84/(TRUNC((B84-56)/(#REF!+5))+4)),0)</f>
        <v>#REF!</v>
      </c>
      <c r="V84" s="1" t="e">
        <f t="shared" si="16"/>
        <v>#REF!</v>
      </c>
      <c r="W84" s="1" t="e">
        <f t="shared" si="17"/>
        <v>#REF!</v>
      </c>
      <c r="X84" s="1" t="e">
        <f t="shared" si="18"/>
        <v>#REF!</v>
      </c>
      <c r="Y84" s="1" t="e">
        <f t="shared" si="19"/>
        <v>#REF!</v>
      </c>
      <c r="Z84" s="1" t="e">
        <f t="shared" si="20"/>
        <v>#REF!</v>
      </c>
      <c r="AA84" s="2" t="e">
        <f>IF(Z84*#REF!/(#REF!+#REF!)&lt;16,16,Z84*#REF!/(#REF!+#REF!))</f>
        <v>#REF!</v>
      </c>
      <c r="AB84" s="9" t="e">
        <f>IF(+Z84*#REF!/(#REF!+#REF!)&lt;16,16,+Z84*#REF!/(#REF!+#REF!))</f>
        <v>#REF!</v>
      </c>
      <c r="AC84" s="2" t="e">
        <f t="shared" si="21"/>
        <v>#REF!</v>
      </c>
    </row>
    <row r="85" spans="2:29" x14ac:dyDescent="0.2">
      <c r="B85" s="10" t="e">
        <f>IF(#REF!="Informix XPS",4096,2048)</f>
        <v>#REF!</v>
      </c>
      <c r="C85" s="10" t="e">
        <f>IF(#REF!="Informix XPS",4036,2020)</f>
        <v>#REF!</v>
      </c>
      <c r="D85" s="1" t="e">
        <f>IF(#REF!=0,0,#REF!+4)</f>
        <v>#REF!</v>
      </c>
      <c r="E85" s="1" t="e">
        <f t="shared" si="11"/>
        <v>#REF!</v>
      </c>
      <c r="F85" s="1" t="e">
        <f>IF(D85&lt;=C85,ROUNDUP((#REF!+#REF!)/E85,0),#REF!*E85)</f>
        <v>#REF!</v>
      </c>
      <c r="G85" s="1" t="e">
        <f t="shared" si="12"/>
        <v>#REF!</v>
      </c>
      <c r="H85" s="1" t="e">
        <f>IF(#REF!&gt;C85,#REF!,0)</f>
        <v>#REF!</v>
      </c>
      <c r="I85" s="1" t="e">
        <f>+IF(#REF!&gt;C85,#REF!-(C85+8),0)</f>
        <v>#REF!</v>
      </c>
      <c r="J85" s="1" t="e">
        <f>+IF(I85&lt;C85,0,#REF!*TRUNC(I85/(C85-8)))</f>
        <v>#REF!</v>
      </c>
      <c r="K85" s="1" t="e">
        <f>IF(H85&gt;0,+#REF!/(C85-8)-TRUNC(#REF!/(C85-8))+4,0)</f>
        <v>#REF!</v>
      </c>
      <c r="L85" s="1" t="e">
        <f t="shared" si="13"/>
        <v>#REF!</v>
      </c>
      <c r="M85" s="1" t="e">
        <f>+IF(H85&gt;0,IF(L85&lt;0.1,(#REF!/(TRUNC((C85/10)/I85)+1)),IF(AND(L85&gt;0.1,L85&lt;0.33),(#REF!/(TRUNC((C85/3)/I85)+1)),#REF!)),0)</f>
        <v>#REF!</v>
      </c>
      <c r="N85" s="1" t="e">
        <f t="shared" si="14"/>
        <v>#REF!</v>
      </c>
      <c r="O85" s="1" t="e">
        <f>+IF(#REF! &lt; (#REF!+#REF!)*0.02,1,#REF!/(#REF!+#REF!))</f>
        <v>#REF!</v>
      </c>
      <c r="P85" s="1" t="e">
        <f>+IF(#REF!&gt;0,#REF!+5,0)</f>
        <v>#REF!</v>
      </c>
      <c r="Q85" s="1" t="e">
        <f t="shared" si="15"/>
        <v>#REF!</v>
      </c>
      <c r="R85" s="1" t="e">
        <f>+IF(Q85 &gt; 0,TRUNC((#REF!+#REF!)/Q85),0)</f>
        <v>#REF!</v>
      </c>
      <c r="S85" s="1" t="e">
        <f>+(R85/(TRUNC((B85-28)/(#REF!+5))+4))</f>
        <v>#REF!</v>
      </c>
      <c r="T85" s="1" t="e">
        <f>+TRUNC(S85/(TRUNC((B85-28)/(#REF!+5))+4))</f>
        <v>#REF!</v>
      </c>
      <c r="U85" s="1" t="e">
        <f>+ROUNDUP((T85/(TRUNC((B85-56)/(#REF!+5))+4)),0)</f>
        <v>#REF!</v>
      </c>
      <c r="V85" s="1" t="e">
        <f t="shared" si="16"/>
        <v>#REF!</v>
      </c>
      <c r="W85" s="1" t="e">
        <f t="shared" si="17"/>
        <v>#REF!</v>
      </c>
      <c r="X85" s="1" t="e">
        <f t="shared" si="18"/>
        <v>#REF!</v>
      </c>
      <c r="Y85" s="1" t="e">
        <f t="shared" si="19"/>
        <v>#REF!</v>
      </c>
      <c r="Z85" s="1" t="e">
        <f t="shared" si="20"/>
        <v>#REF!</v>
      </c>
      <c r="AA85" s="2" t="e">
        <f>IF(Z85*#REF!/(#REF!+#REF!)&lt;16,16,Z85*#REF!/(#REF!+#REF!))</f>
        <v>#REF!</v>
      </c>
      <c r="AB85" s="9" t="e">
        <f>IF(+Z85*#REF!/(#REF!+#REF!)&lt;16,16,+Z85*#REF!/(#REF!+#REF!))</f>
        <v>#REF!</v>
      </c>
      <c r="AC85" s="2" t="e">
        <f t="shared" si="21"/>
        <v>#REF!</v>
      </c>
    </row>
    <row r="86" spans="2:29" x14ac:dyDescent="0.2">
      <c r="B86" s="10" t="e">
        <f>IF(#REF!="Informix XPS",4096,2048)</f>
        <v>#REF!</v>
      </c>
      <c r="C86" s="10" t="e">
        <f>IF(#REF!="Informix XPS",4036,2020)</f>
        <v>#REF!</v>
      </c>
      <c r="D86" s="1" t="e">
        <f>IF(#REF!=0,0,#REF!+4)</f>
        <v>#REF!</v>
      </c>
      <c r="E86" s="1" t="e">
        <f t="shared" si="11"/>
        <v>#REF!</v>
      </c>
      <c r="F86" s="1" t="e">
        <f>IF(D86&lt;=C86,ROUNDUP((#REF!+#REF!)/E86,0),#REF!*E86)</f>
        <v>#REF!</v>
      </c>
      <c r="G86" s="1" t="e">
        <f t="shared" si="12"/>
        <v>#REF!</v>
      </c>
      <c r="H86" s="1" t="e">
        <f>IF(#REF!&gt;C86,#REF!,0)</f>
        <v>#REF!</v>
      </c>
      <c r="I86" s="1" t="e">
        <f>+IF(#REF!&gt;C86,#REF!-(C86+8),0)</f>
        <v>#REF!</v>
      </c>
      <c r="J86" s="1" t="e">
        <f>+IF(I86&lt;C86,0,#REF!*TRUNC(I86/(C86-8)))</f>
        <v>#REF!</v>
      </c>
      <c r="K86" s="1" t="e">
        <f>IF(H86&gt;0,+#REF!/(C86-8)-TRUNC(#REF!/(C86-8))+4,0)</f>
        <v>#REF!</v>
      </c>
      <c r="L86" s="1" t="e">
        <f t="shared" si="13"/>
        <v>#REF!</v>
      </c>
      <c r="M86" s="1" t="e">
        <f>+IF(H86&gt;0,IF(L86&lt;0.1,(#REF!/(TRUNC((C86/10)/I86)+1)),IF(AND(L86&gt;0.1,L86&lt;0.33),(#REF!/(TRUNC((C86/3)/I86)+1)),#REF!)),0)</f>
        <v>#REF!</v>
      </c>
      <c r="N86" s="1" t="e">
        <f t="shared" si="14"/>
        <v>#REF!</v>
      </c>
      <c r="O86" s="1" t="e">
        <f>+IF(#REF! &lt; (#REF!+#REF!)*0.02,1,#REF!/(#REF!+#REF!))</f>
        <v>#REF!</v>
      </c>
      <c r="P86" s="1" t="e">
        <f>+IF(#REF!&gt;0,#REF!+5,0)</f>
        <v>#REF!</v>
      </c>
      <c r="Q86" s="1" t="e">
        <f t="shared" si="15"/>
        <v>#REF!</v>
      </c>
      <c r="R86" s="1" t="e">
        <f>+IF(Q86 &gt; 0,TRUNC((#REF!+#REF!)/Q86),0)</f>
        <v>#REF!</v>
      </c>
      <c r="S86" s="1" t="e">
        <f>+(R86/(TRUNC((B86-28)/(#REF!+5))+4))</f>
        <v>#REF!</v>
      </c>
      <c r="T86" s="1" t="e">
        <f>+TRUNC(S86/(TRUNC((B86-28)/(#REF!+5))+4))</f>
        <v>#REF!</v>
      </c>
      <c r="U86" s="1" t="e">
        <f>+ROUNDUP((T86/(TRUNC((B86-56)/(#REF!+5))+4)),0)</f>
        <v>#REF!</v>
      </c>
      <c r="V86" s="1" t="e">
        <f t="shared" si="16"/>
        <v>#REF!</v>
      </c>
      <c r="W86" s="1" t="e">
        <f t="shared" si="17"/>
        <v>#REF!</v>
      </c>
      <c r="X86" s="1" t="e">
        <f t="shared" si="18"/>
        <v>#REF!</v>
      </c>
      <c r="Y86" s="1" t="e">
        <f t="shared" si="19"/>
        <v>#REF!</v>
      </c>
      <c r="Z86" s="1" t="e">
        <f t="shared" si="20"/>
        <v>#REF!</v>
      </c>
      <c r="AA86" s="2" t="e">
        <f>IF(Z86*#REF!/(#REF!+#REF!)&lt;16,16,Z86*#REF!/(#REF!+#REF!))</f>
        <v>#REF!</v>
      </c>
      <c r="AB86" s="9" t="e">
        <f>IF(+Z86*#REF!/(#REF!+#REF!)&lt;16,16,+Z86*#REF!/(#REF!+#REF!))</f>
        <v>#REF!</v>
      </c>
      <c r="AC86" s="2" t="e">
        <f t="shared" si="21"/>
        <v>#REF!</v>
      </c>
    </row>
    <row r="87" spans="2:29" x14ac:dyDescent="0.2">
      <c r="B87" s="10" t="e">
        <f>IF(#REF!="Informix XPS",4096,2048)</f>
        <v>#REF!</v>
      </c>
      <c r="C87" s="10" t="e">
        <f>IF(#REF!="Informix XPS",4036,2020)</f>
        <v>#REF!</v>
      </c>
      <c r="D87" s="1" t="e">
        <f>IF(#REF!=0,0,#REF!+4)</f>
        <v>#REF!</v>
      </c>
      <c r="E87" s="1" t="e">
        <f t="shared" si="11"/>
        <v>#REF!</v>
      </c>
      <c r="F87" s="1" t="e">
        <f>IF(D87&lt;=C87,ROUNDUP((#REF!+#REF!)/E87,0),#REF!*E87)</f>
        <v>#REF!</v>
      </c>
      <c r="G87" s="1" t="e">
        <f t="shared" si="12"/>
        <v>#REF!</v>
      </c>
      <c r="H87" s="1" t="e">
        <f>IF(#REF!&gt;C87,#REF!,0)</f>
        <v>#REF!</v>
      </c>
      <c r="I87" s="1" t="e">
        <f>+IF(#REF!&gt;C87,#REF!-(C87+8),0)</f>
        <v>#REF!</v>
      </c>
      <c r="J87" s="1" t="e">
        <f>+IF(I87&lt;C87,0,#REF!*TRUNC(I87/(C87-8)))</f>
        <v>#REF!</v>
      </c>
      <c r="K87" s="1" t="e">
        <f>IF(H87&gt;0,+#REF!/(C87-8)-TRUNC(#REF!/(C87-8))+4,0)</f>
        <v>#REF!</v>
      </c>
      <c r="L87" s="1" t="e">
        <f t="shared" si="13"/>
        <v>#REF!</v>
      </c>
      <c r="M87" s="1" t="e">
        <f>+IF(H87&gt;0,IF(L87&lt;0.1,(#REF!/(TRUNC((C87/10)/I87)+1)),IF(AND(L87&gt;0.1,L87&lt;0.33),(#REF!/(TRUNC((C87/3)/I87)+1)),#REF!)),0)</f>
        <v>#REF!</v>
      </c>
      <c r="N87" s="1" t="e">
        <f t="shared" si="14"/>
        <v>#REF!</v>
      </c>
      <c r="O87" s="1" t="e">
        <f>+IF(#REF! &lt; (#REF!+#REF!)*0.02,1,#REF!/(#REF!+#REF!))</f>
        <v>#REF!</v>
      </c>
      <c r="P87" s="1" t="e">
        <f>+IF(#REF!&gt;0,#REF!+5,0)</f>
        <v>#REF!</v>
      </c>
      <c r="Q87" s="1" t="e">
        <f t="shared" si="15"/>
        <v>#REF!</v>
      </c>
      <c r="R87" s="1" t="e">
        <f>+IF(Q87 &gt; 0,TRUNC((#REF!+#REF!)/Q87),0)</f>
        <v>#REF!</v>
      </c>
      <c r="S87" s="1" t="e">
        <f>+(R87/(TRUNC((B87-28)/(#REF!+5))+4))</f>
        <v>#REF!</v>
      </c>
      <c r="T87" s="1" t="e">
        <f>+TRUNC(S87/(TRUNC((B87-28)/(#REF!+5))+4))</f>
        <v>#REF!</v>
      </c>
      <c r="U87" s="1" t="e">
        <f>+ROUNDUP((T87/(TRUNC((B87-56)/(#REF!+5))+4)),0)</f>
        <v>#REF!</v>
      </c>
      <c r="V87" s="1" t="e">
        <f t="shared" si="16"/>
        <v>#REF!</v>
      </c>
      <c r="W87" s="1" t="e">
        <f t="shared" si="17"/>
        <v>#REF!</v>
      </c>
      <c r="X87" s="1" t="e">
        <f t="shared" si="18"/>
        <v>#REF!</v>
      </c>
      <c r="Y87" s="1" t="e">
        <f t="shared" si="19"/>
        <v>#REF!</v>
      </c>
      <c r="Z87" s="1" t="e">
        <f t="shared" si="20"/>
        <v>#REF!</v>
      </c>
      <c r="AA87" s="2" t="e">
        <f>IF(Z87*#REF!/(#REF!+#REF!)&lt;16,16,Z87*#REF!/(#REF!+#REF!))</f>
        <v>#REF!</v>
      </c>
      <c r="AB87" s="9" t="e">
        <f>IF(+Z87*#REF!/(#REF!+#REF!)&lt;16,16,+Z87*#REF!/(#REF!+#REF!))</f>
        <v>#REF!</v>
      </c>
      <c r="AC87" s="2" t="e">
        <f t="shared" si="21"/>
        <v>#REF!</v>
      </c>
    </row>
    <row r="88" spans="2:29" x14ac:dyDescent="0.2">
      <c r="B88" s="10" t="e">
        <f>IF(#REF!="Informix XPS",4096,2048)</f>
        <v>#REF!</v>
      </c>
      <c r="C88" s="10" t="e">
        <f>IF(#REF!="Informix XPS",4036,2020)</f>
        <v>#REF!</v>
      </c>
      <c r="D88" s="1" t="e">
        <f>IF(#REF!=0,0,#REF!+4)</f>
        <v>#REF!</v>
      </c>
      <c r="E88" s="1" t="e">
        <f t="shared" si="11"/>
        <v>#REF!</v>
      </c>
      <c r="F88" s="1" t="e">
        <f>IF(D88&lt;=C88,ROUNDUP((#REF!+#REF!)/E88,0),#REF!*E88)</f>
        <v>#REF!</v>
      </c>
      <c r="G88" s="1" t="e">
        <f t="shared" si="12"/>
        <v>#REF!</v>
      </c>
      <c r="H88" s="1" t="e">
        <f>IF(#REF!&gt;C88,#REF!,0)</f>
        <v>#REF!</v>
      </c>
      <c r="I88" s="1" t="e">
        <f>+IF(#REF!&gt;C88,#REF!-(C88+8),0)</f>
        <v>#REF!</v>
      </c>
      <c r="J88" s="1" t="e">
        <f>+IF(I88&lt;C88,0,#REF!*TRUNC(I88/(C88-8)))</f>
        <v>#REF!</v>
      </c>
      <c r="K88" s="1" t="e">
        <f>IF(H88&gt;0,+#REF!/(C88-8)-TRUNC(#REF!/(C88-8))+4,0)</f>
        <v>#REF!</v>
      </c>
      <c r="L88" s="1" t="e">
        <f t="shared" si="13"/>
        <v>#REF!</v>
      </c>
      <c r="M88" s="1" t="e">
        <f>+IF(H88&gt;0,IF(L88&lt;0.1,(#REF!/(TRUNC((C88/10)/I88)+1)),IF(AND(L88&gt;0.1,L88&lt;0.33),(#REF!/(TRUNC((C88/3)/I88)+1)),#REF!)),0)</f>
        <v>#REF!</v>
      </c>
      <c r="N88" s="1" t="e">
        <f t="shared" si="14"/>
        <v>#REF!</v>
      </c>
      <c r="O88" s="1" t="e">
        <f>+IF(#REF! &lt; (#REF!+#REF!)*0.02,1,#REF!/(#REF!+#REF!))</f>
        <v>#REF!</v>
      </c>
      <c r="P88" s="1" t="e">
        <f>+IF(#REF!&gt;0,#REF!+5,0)</f>
        <v>#REF!</v>
      </c>
      <c r="Q88" s="1" t="e">
        <f t="shared" si="15"/>
        <v>#REF!</v>
      </c>
      <c r="R88" s="1" t="e">
        <f>+IF(Q88 &gt; 0,TRUNC((#REF!+#REF!)/Q88),0)</f>
        <v>#REF!</v>
      </c>
      <c r="S88" s="1" t="e">
        <f>+(R88/(TRUNC((B88-28)/(#REF!+5))+4))</f>
        <v>#REF!</v>
      </c>
      <c r="T88" s="1" t="e">
        <f>+TRUNC(S88/(TRUNC((B88-28)/(#REF!+5))+4))</f>
        <v>#REF!</v>
      </c>
      <c r="U88" s="1" t="e">
        <f>+ROUNDUP((T88/(TRUNC((B88-56)/(#REF!+5))+4)),0)</f>
        <v>#REF!</v>
      </c>
      <c r="V88" s="1" t="e">
        <f t="shared" si="16"/>
        <v>#REF!</v>
      </c>
      <c r="W88" s="1" t="e">
        <f t="shared" si="17"/>
        <v>#REF!</v>
      </c>
      <c r="X88" s="1" t="e">
        <f t="shared" si="18"/>
        <v>#REF!</v>
      </c>
      <c r="Y88" s="1" t="e">
        <f t="shared" si="19"/>
        <v>#REF!</v>
      </c>
      <c r="Z88" s="1" t="e">
        <f t="shared" si="20"/>
        <v>#REF!</v>
      </c>
      <c r="AA88" s="2" t="e">
        <f>IF(Z88*#REF!/(#REF!+#REF!)&lt;16,16,Z88*#REF!/(#REF!+#REF!))</f>
        <v>#REF!</v>
      </c>
      <c r="AB88" s="9" t="e">
        <f>IF(+Z88*#REF!/(#REF!+#REF!)&lt;16,16,+Z88*#REF!/(#REF!+#REF!))</f>
        <v>#REF!</v>
      </c>
      <c r="AC88" s="2" t="e">
        <f t="shared" si="21"/>
        <v>#REF!</v>
      </c>
    </row>
    <row r="89" spans="2:29" x14ac:dyDescent="0.2">
      <c r="B89" s="10" t="e">
        <f>IF(#REF!="Informix XPS",4096,2048)</f>
        <v>#REF!</v>
      </c>
      <c r="C89" s="10" t="e">
        <f>IF(#REF!="Informix XPS",4036,2020)</f>
        <v>#REF!</v>
      </c>
      <c r="D89" s="1" t="e">
        <f>IF(#REF!=0,0,#REF!+4)</f>
        <v>#REF!</v>
      </c>
      <c r="E89" s="1" t="e">
        <f t="shared" si="11"/>
        <v>#REF!</v>
      </c>
      <c r="F89" s="1" t="e">
        <f>IF(D89&lt;=C89,ROUNDUP((#REF!+#REF!)/E89,0),#REF!*E89)</f>
        <v>#REF!</v>
      </c>
      <c r="G89" s="1" t="e">
        <f t="shared" si="12"/>
        <v>#REF!</v>
      </c>
      <c r="H89" s="1" t="e">
        <f>IF(#REF!&gt;C89,#REF!,0)</f>
        <v>#REF!</v>
      </c>
      <c r="I89" s="1" t="e">
        <f>+IF(#REF!&gt;C89,#REF!-(C89+8),0)</f>
        <v>#REF!</v>
      </c>
      <c r="J89" s="1" t="e">
        <f>+IF(I89&lt;C89,0,#REF!*TRUNC(I89/(C89-8)))</f>
        <v>#REF!</v>
      </c>
      <c r="K89" s="1" t="e">
        <f>IF(H89&gt;0,+#REF!/(C89-8)-TRUNC(#REF!/(C89-8))+4,0)</f>
        <v>#REF!</v>
      </c>
      <c r="L89" s="1" t="e">
        <f t="shared" si="13"/>
        <v>#REF!</v>
      </c>
      <c r="M89" s="1" t="e">
        <f>+IF(H89&gt;0,IF(L89&lt;0.1,(#REF!/(TRUNC((C89/10)/I89)+1)),IF(AND(L89&gt;0.1,L89&lt;0.33),(#REF!/(TRUNC((C89/3)/I89)+1)),#REF!)),0)</f>
        <v>#REF!</v>
      </c>
      <c r="N89" s="1" t="e">
        <f t="shared" si="14"/>
        <v>#REF!</v>
      </c>
      <c r="O89" s="1" t="e">
        <f>+IF(#REF! &lt; (#REF!+#REF!)*0.02,1,#REF!/(#REF!+#REF!))</f>
        <v>#REF!</v>
      </c>
      <c r="P89" s="1" t="e">
        <f>+IF(#REF!&gt;0,#REF!+5,0)</f>
        <v>#REF!</v>
      </c>
      <c r="Q89" s="1" t="e">
        <f t="shared" si="15"/>
        <v>#REF!</v>
      </c>
      <c r="R89" s="1" t="e">
        <f>+IF(Q89 &gt; 0,TRUNC((#REF!+#REF!)/Q89),0)</f>
        <v>#REF!</v>
      </c>
      <c r="S89" s="1" t="e">
        <f>+(R89/(TRUNC((B89-28)/(#REF!+5))+4))</f>
        <v>#REF!</v>
      </c>
      <c r="T89" s="1" t="e">
        <f>+TRUNC(S89/(TRUNC((B89-28)/(#REF!+5))+4))</f>
        <v>#REF!</v>
      </c>
      <c r="U89" s="1" t="e">
        <f>+ROUNDUP((T89/(TRUNC((B89-56)/(#REF!+5))+4)),0)</f>
        <v>#REF!</v>
      </c>
      <c r="V89" s="1" t="e">
        <f t="shared" si="16"/>
        <v>#REF!</v>
      </c>
      <c r="W89" s="1" t="e">
        <f t="shared" si="17"/>
        <v>#REF!</v>
      </c>
      <c r="X89" s="1" t="e">
        <f t="shared" si="18"/>
        <v>#REF!</v>
      </c>
      <c r="Y89" s="1" t="e">
        <f t="shared" si="19"/>
        <v>#REF!</v>
      </c>
      <c r="Z89" s="1" t="e">
        <f t="shared" si="20"/>
        <v>#REF!</v>
      </c>
      <c r="AA89" s="2" t="e">
        <f>IF(Z89*#REF!/(#REF!+#REF!)&lt;16,16,Z89*#REF!/(#REF!+#REF!))</f>
        <v>#REF!</v>
      </c>
      <c r="AB89" s="9" t="e">
        <f>IF(+Z89*#REF!/(#REF!+#REF!)&lt;16,16,+Z89*#REF!/(#REF!+#REF!))</f>
        <v>#REF!</v>
      </c>
      <c r="AC89" s="2" t="e">
        <f t="shared" si="21"/>
        <v>#REF!</v>
      </c>
    </row>
    <row r="90" spans="2:29" x14ac:dyDescent="0.2">
      <c r="B90" s="10" t="e">
        <f>IF(#REF!="Informix XPS",4096,2048)</f>
        <v>#REF!</v>
      </c>
      <c r="C90" s="10" t="e">
        <f>IF(#REF!="Informix XPS",4036,2020)</f>
        <v>#REF!</v>
      </c>
      <c r="D90" s="1" t="e">
        <f>IF(#REF!=0,0,#REF!+4)</f>
        <v>#REF!</v>
      </c>
      <c r="E90" s="1" t="e">
        <f t="shared" si="11"/>
        <v>#REF!</v>
      </c>
      <c r="F90" s="1" t="e">
        <f>IF(D90&lt;=C90,ROUNDUP((#REF!+#REF!)/E90,0),#REF!*E90)</f>
        <v>#REF!</v>
      </c>
      <c r="G90" s="1" t="e">
        <f t="shared" si="12"/>
        <v>#REF!</v>
      </c>
      <c r="H90" s="1" t="e">
        <f>IF(#REF!&gt;C90,#REF!,0)</f>
        <v>#REF!</v>
      </c>
      <c r="I90" s="1" t="e">
        <f>+IF(#REF!&gt;C90,#REF!-(C90+8),0)</f>
        <v>#REF!</v>
      </c>
      <c r="J90" s="1" t="e">
        <f>+IF(I90&lt;C90,0,#REF!*TRUNC(I90/(C90-8)))</f>
        <v>#REF!</v>
      </c>
      <c r="K90" s="1" t="e">
        <f>IF(H90&gt;0,+#REF!/(C90-8)-TRUNC(#REF!/(C90-8))+4,0)</f>
        <v>#REF!</v>
      </c>
      <c r="L90" s="1" t="e">
        <f t="shared" si="13"/>
        <v>#REF!</v>
      </c>
      <c r="M90" s="1" t="e">
        <f>+IF(H90&gt;0,IF(L90&lt;0.1,(#REF!/(TRUNC((C90/10)/I90)+1)),IF(AND(L90&gt;0.1,L90&lt;0.33),(#REF!/(TRUNC((C90/3)/I90)+1)),#REF!)),0)</f>
        <v>#REF!</v>
      </c>
      <c r="N90" s="1" t="e">
        <f t="shared" si="14"/>
        <v>#REF!</v>
      </c>
      <c r="O90" s="1" t="e">
        <f>+IF(#REF! &lt; (#REF!+#REF!)*0.02,1,#REF!/(#REF!+#REF!))</f>
        <v>#REF!</v>
      </c>
      <c r="P90" s="1" t="e">
        <f>+IF(#REF!&gt;0,#REF!+5,0)</f>
        <v>#REF!</v>
      </c>
      <c r="Q90" s="1" t="e">
        <f t="shared" si="15"/>
        <v>#REF!</v>
      </c>
      <c r="R90" s="1" t="e">
        <f>+IF(Q90 &gt; 0,TRUNC((#REF!+#REF!)/Q90),0)</f>
        <v>#REF!</v>
      </c>
      <c r="S90" s="1" t="e">
        <f>+(R90/(TRUNC((B90-28)/(#REF!+5))+4))</f>
        <v>#REF!</v>
      </c>
      <c r="T90" s="1" t="e">
        <f>+TRUNC(S90/(TRUNC((B90-28)/(#REF!+5))+4))</f>
        <v>#REF!</v>
      </c>
      <c r="U90" s="1" t="e">
        <f>+ROUNDUP((T90/(TRUNC((B90-56)/(#REF!+5))+4)),0)</f>
        <v>#REF!</v>
      </c>
      <c r="V90" s="1" t="e">
        <f t="shared" si="16"/>
        <v>#REF!</v>
      </c>
      <c r="W90" s="1" t="e">
        <f t="shared" si="17"/>
        <v>#REF!</v>
      </c>
      <c r="X90" s="1" t="e">
        <f t="shared" si="18"/>
        <v>#REF!</v>
      </c>
      <c r="Y90" s="1" t="e">
        <f t="shared" si="19"/>
        <v>#REF!</v>
      </c>
      <c r="Z90" s="1" t="e">
        <f t="shared" si="20"/>
        <v>#REF!</v>
      </c>
      <c r="AA90" s="2" t="e">
        <f>IF(Z90*#REF!/(#REF!+#REF!)&lt;16,16,Z90*#REF!/(#REF!+#REF!))</f>
        <v>#REF!</v>
      </c>
      <c r="AB90" s="9" t="e">
        <f>IF(+Z90*#REF!/(#REF!+#REF!)&lt;16,16,+Z90*#REF!/(#REF!+#REF!))</f>
        <v>#REF!</v>
      </c>
      <c r="AC90" s="2" t="e">
        <f t="shared" si="21"/>
        <v>#REF!</v>
      </c>
    </row>
    <row r="91" spans="2:29" x14ac:dyDescent="0.2">
      <c r="B91" s="10" t="e">
        <f>IF(#REF!="Informix XPS",4096,2048)</f>
        <v>#REF!</v>
      </c>
      <c r="C91" s="10" t="e">
        <f>IF(#REF!="Informix XPS",4036,2020)</f>
        <v>#REF!</v>
      </c>
      <c r="D91" s="1" t="e">
        <f>IF(#REF!=0,0,#REF!+4)</f>
        <v>#REF!</v>
      </c>
      <c r="E91" s="1" t="e">
        <f t="shared" si="11"/>
        <v>#REF!</v>
      </c>
      <c r="F91" s="1" t="e">
        <f>IF(D91&lt;=C91,ROUNDUP((#REF!+#REF!)/E91,0),#REF!*E91)</f>
        <v>#REF!</v>
      </c>
      <c r="G91" s="1" t="e">
        <f t="shared" si="12"/>
        <v>#REF!</v>
      </c>
      <c r="H91" s="1" t="e">
        <f>IF(#REF!&gt;C91,#REF!,0)</f>
        <v>#REF!</v>
      </c>
      <c r="I91" s="1" t="e">
        <f>+IF(#REF!&gt;C91,#REF!-(C91+8),0)</f>
        <v>#REF!</v>
      </c>
      <c r="J91" s="1" t="e">
        <f>+IF(I91&lt;C91,0,#REF!*TRUNC(I91/(C91-8)))</f>
        <v>#REF!</v>
      </c>
      <c r="K91" s="1" t="e">
        <f>IF(H91&gt;0,+#REF!/(C91-8)-TRUNC(#REF!/(C91-8))+4,0)</f>
        <v>#REF!</v>
      </c>
      <c r="L91" s="1" t="e">
        <f t="shared" si="13"/>
        <v>#REF!</v>
      </c>
      <c r="M91" s="1" t="e">
        <f>+IF(H91&gt;0,IF(L91&lt;0.1,(#REF!/(TRUNC((C91/10)/I91)+1)),IF(AND(L91&gt;0.1,L91&lt;0.33),(#REF!/(TRUNC((C91/3)/I91)+1)),#REF!)),0)</f>
        <v>#REF!</v>
      </c>
      <c r="N91" s="1" t="e">
        <f t="shared" si="14"/>
        <v>#REF!</v>
      </c>
      <c r="O91" s="1" t="e">
        <f>+IF(#REF! &lt; (#REF!+#REF!)*0.02,1,#REF!/(#REF!+#REF!))</f>
        <v>#REF!</v>
      </c>
      <c r="P91" s="1" t="e">
        <f>+IF(#REF!&gt;0,#REF!+5,0)</f>
        <v>#REF!</v>
      </c>
      <c r="Q91" s="1" t="e">
        <f t="shared" si="15"/>
        <v>#REF!</v>
      </c>
      <c r="R91" s="1" t="e">
        <f>+IF(Q91 &gt; 0,TRUNC((#REF!+#REF!)/Q91),0)</f>
        <v>#REF!</v>
      </c>
      <c r="S91" s="1" t="e">
        <f>+(R91/(TRUNC((B91-28)/(#REF!+5))+4))</f>
        <v>#REF!</v>
      </c>
      <c r="T91" s="1" t="e">
        <f>+TRUNC(S91/(TRUNC((B91-28)/(#REF!+5))+4))</f>
        <v>#REF!</v>
      </c>
      <c r="U91" s="1" t="e">
        <f>+ROUNDUP((T91/(TRUNC((B91-56)/(#REF!+5))+4)),0)</f>
        <v>#REF!</v>
      </c>
      <c r="V91" s="1" t="e">
        <f t="shared" si="16"/>
        <v>#REF!</v>
      </c>
      <c r="W91" s="1" t="e">
        <f t="shared" si="17"/>
        <v>#REF!</v>
      </c>
      <c r="X91" s="1" t="e">
        <f t="shared" si="18"/>
        <v>#REF!</v>
      </c>
      <c r="Y91" s="1" t="e">
        <f t="shared" si="19"/>
        <v>#REF!</v>
      </c>
      <c r="Z91" s="1" t="e">
        <f t="shared" si="20"/>
        <v>#REF!</v>
      </c>
      <c r="AA91" s="2" t="e">
        <f>IF(Z91*#REF!/(#REF!+#REF!)&lt;16,16,Z91*#REF!/(#REF!+#REF!))</f>
        <v>#REF!</v>
      </c>
      <c r="AB91" s="9" t="e">
        <f>IF(+Z91*#REF!/(#REF!+#REF!)&lt;16,16,+Z91*#REF!/(#REF!+#REF!))</f>
        <v>#REF!</v>
      </c>
      <c r="AC91" s="2" t="e">
        <f t="shared" si="21"/>
        <v>#REF!</v>
      </c>
    </row>
    <row r="92" spans="2:29" x14ac:dyDescent="0.2">
      <c r="B92" s="10" t="e">
        <f>IF(#REF!="Informix XPS",4096,2048)</f>
        <v>#REF!</v>
      </c>
      <c r="C92" s="10" t="e">
        <f>IF(#REF!="Informix XPS",4036,2020)</f>
        <v>#REF!</v>
      </c>
      <c r="D92" s="1" t="e">
        <f>IF(#REF!=0,0,#REF!+4)</f>
        <v>#REF!</v>
      </c>
      <c r="E92" s="1" t="e">
        <f t="shared" si="11"/>
        <v>#REF!</v>
      </c>
      <c r="F92" s="1" t="e">
        <f>IF(D92&lt;=C92,ROUNDUP((#REF!+#REF!)/E92,0),#REF!*E92)</f>
        <v>#REF!</v>
      </c>
      <c r="G92" s="1" t="e">
        <f t="shared" si="12"/>
        <v>#REF!</v>
      </c>
      <c r="H92" s="1" t="e">
        <f>IF(#REF!&gt;C92,#REF!,0)</f>
        <v>#REF!</v>
      </c>
      <c r="I92" s="1" t="e">
        <f>+IF(#REF!&gt;C92,#REF!-(C92+8),0)</f>
        <v>#REF!</v>
      </c>
      <c r="J92" s="1" t="e">
        <f>+IF(I92&lt;C92,0,#REF!*TRUNC(I92/(C92-8)))</f>
        <v>#REF!</v>
      </c>
      <c r="K92" s="1" t="e">
        <f>IF(H92&gt;0,+#REF!/(C92-8)-TRUNC(#REF!/(C92-8))+4,0)</f>
        <v>#REF!</v>
      </c>
      <c r="L92" s="1" t="e">
        <f t="shared" si="13"/>
        <v>#REF!</v>
      </c>
      <c r="M92" s="1" t="e">
        <f>+IF(H92&gt;0,IF(L92&lt;0.1,(#REF!/(TRUNC((C92/10)/I92)+1)),IF(AND(L92&gt;0.1,L92&lt;0.33),(#REF!/(TRUNC((C92/3)/I92)+1)),#REF!)),0)</f>
        <v>#REF!</v>
      </c>
      <c r="N92" s="1" t="e">
        <f t="shared" si="14"/>
        <v>#REF!</v>
      </c>
      <c r="O92" s="1" t="e">
        <f>+IF(#REF! &lt; (#REF!+#REF!)*0.02,1,#REF!/(#REF!+#REF!))</f>
        <v>#REF!</v>
      </c>
      <c r="P92" s="1" t="e">
        <f>+IF(#REF!&gt;0,#REF!+5,0)</f>
        <v>#REF!</v>
      </c>
      <c r="Q92" s="1" t="e">
        <f t="shared" si="15"/>
        <v>#REF!</v>
      </c>
      <c r="R92" s="1" t="e">
        <f>+IF(Q92 &gt; 0,TRUNC((#REF!+#REF!)/Q92),0)</f>
        <v>#REF!</v>
      </c>
      <c r="S92" s="1" t="e">
        <f>+(R92/(TRUNC((B92-28)/(#REF!+5))+4))</f>
        <v>#REF!</v>
      </c>
      <c r="T92" s="1" t="e">
        <f>+TRUNC(S92/(TRUNC((B92-28)/(#REF!+5))+4))</f>
        <v>#REF!</v>
      </c>
      <c r="U92" s="1" t="e">
        <f>+ROUNDUP((T92/(TRUNC((B92-56)/(#REF!+5))+4)),0)</f>
        <v>#REF!</v>
      </c>
      <c r="V92" s="1" t="e">
        <f t="shared" si="16"/>
        <v>#REF!</v>
      </c>
      <c r="W92" s="1" t="e">
        <f t="shared" si="17"/>
        <v>#REF!</v>
      </c>
      <c r="X92" s="1" t="e">
        <f t="shared" si="18"/>
        <v>#REF!</v>
      </c>
      <c r="Y92" s="1" t="e">
        <f t="shared" si="19"/>
        <v>#REF!</v>
      </c>
      <c r="Z92" s="1" t="e">
        <f t="shared" si="20"/>
        <v>#REF!</v>
      </c>
      <c r="AA92" s="2" t="e">
        <f>IF(Z92*#REF!/(#REF!+#REF!)&lt;16,16,Z92*#REF!/(#REF!+#REF!))</f>
        <v>#REF!</v>
      </c>
      <c r="AB92" s="9" t="e">
        <f>IF(+Z92*#REF!/(#REF!+#REF!)&lt;16,16,+Z92*#REF!/(#REF!+#REF!))</f>
        <v>#REF!</v>
      </c>
      <c r="AC92" s="2" t="e">
        <f t="shared" si="21"/>
        <v>#REF!</v>
      </c>
    </row>
    <row r="93" spans="2:29" x14ac:dyDescent="0.2">
      <c r="B93" s="10" t="e">
        <f>IF(#REF!="Informix XPS",4096,2048)</f>
        <v>#REF!</v>
      </c>
      <c r="C93" s="10" t="e">
        <f>IF(#REF!="Informix XPS",4036,2020)</f>
        <v>#REF!</v>
      </c>
      <c r="D93" s="1" t="e">
        <f>IF(#REF!=0,0,#REF!+4)</f>
        <v>#REF!</v>
      </c>
      <c r="E93" s="1" t="e">
        <f t="shared" si="11"/>
        <v>#REF!</v>
      </c>
      <c r="F93" s="1" t="e">
        <f>IF(D93&lt;=C93,ROUNDUP((#REF!+#REF!)/E93,0),#REF!*E93)</f>
        <v>#REF!</v>
      </c>
      <c r="G93" s="1" t="e">
        <f t="shared" si="12"/>
        <v>#REF!</v>
      </c>
      <c r="H93" s="1" t="e">
        <f>IF(#REF!&gt;C93,#REF!,0)</f>
        <v>#REF!</v>
      </c>
      <c r="I93" s="1" t="e">
        <f>+IF(#REF!&gt;C93,#REF!-(C93+8),0)</f>
        <v>#REF!</v>
      </c>
      <c r="J93" s="1" t="e">
        <f>+IF(I93&lt;C93,0,#REF!*TRUNC(I93/(C93-8)))</f>
        <v>#REF!</v>
      </c>
      <c r="K93" s="1" t="e">
        <f>IF(H93&gt;0,+#REF!/(C93-8)-TRUNC(#REF!/(C93-8))+4,0)</f>
        <v>#REF!</v>
      </c>
      <c r="L93" s="1" t="e">
        <f t="shared" si="13"/>
        <v>#REF!</v>
      </c>
      <c r="M93" s="1" t="e">
        <f>+IF(H93&gt;0,IF(L93&lt;0.1,(#REF!/(TRUNC((C93/10)/I93)+1)),IF(AND(L93&gt;0.1,L93&lt;0.33),(#REF!/(TRUNC((C93/3)/I93)+1)),#REF!)),0)</f>
        <v>#REF!</v>
      </c>
      <c r="N93" s="1" t="e">
        <f t="shared" si="14"/>
        <v>#REF!</v>
      </c>
      <c r="O93" s="1" t="e">
        <f>+IF(#REF! &lt; (#REF!+#REF!)*0.02,1,#REF!/(#REF!+#REF!))</f>
        <v>#REF!</v>
      </c>
      <c r="P93" s="1" t="e">
        <f>+IF(#REF!&gt;0,#REF!+5,0)</f>
        <v>#REF!</v>
      </c>
      <c r="Q93" s="1" t="e">
        <f t="shared" si="15"/>
        <v>#REF!</v>
      </c>
      <c r="R93" s="1" t="e">
        <f>+IF(Q93 &gt; 0,TRUNC((#REF!+#REF!)/Q93),0)</f>
        <v>#REF!</v>
      </c>
      <c r="S93" s="1" t="e">
        <f>+(R93/(TRUNC((B93-28)/(#REF!+5))+4))</f>
        <v>#REF!</v>
      </c>
      <c r="T93" s="1" t="e">
        <f>+TRUNC(S93/(TRUNC((B93-28)/(#REF!+5))+4))</f>
        <v>#REF!</v>
      </c>
      <c r="U93" s="1" t="e">
        <f>+ROUNDUP((T93/(TRUNC((B93-56)/(#REF!+5))+4)),0)</f>
        <v>#REF!</v>
      </c>
      <c r="V93" s="1" t="e">
        <f t="shared" si="16"/>
        <v>#REF!</v>
      </c>
      <c r="W93" s="1" t="e">
        <f t="shared" si="17"/>
        <v>#REF!</v>
      </c>
      <c r="X93" s="1" t="e">
        <f t="shared" si="18"/>
        <v>#REF!</v>
      </c>
      <c r="Y93" s="1" t="e">
        <f t="shared" si="19"/>
        <v>#REF!</v>
      </c>
      <c r="Z93" s="1" t="e">
        <f t="shared" si="20"/>
        <v>#REF!</v>
      </c>
      <c r="AA93" s="2" t="e">
        <f>IF(Z93*#REF!/(#REF!+#REF!)&lt;16,16,Z93*#REF!/(#REF!+#REF!))</f>
        <v>#REF!</v>
      </c>
      <c r="AB93" s="9" t="e">
        <f>IF(+Z93*#REF!/(#REF!+#REF!)&lt;16,16,+Z93*#REF!/(#REF!+#REF!))</f>
        <v>#REF!</v>
      </c>
      <c r="AC93" s="2" t="e">
        <f t="shared" si="21"/>
        <v>#REF!</v>
      </c>
    </row>
    <row r="94" spans="2:29" x14ac:dyDescent="0.2">
      <c r="B94" s="10" t="e">
        <f>IF(#REF!="Informix XPS",4096,2048)</f>
        <v>#REF!</v>
      </c>
      <c r="C94" s="10" t="e">
        <f>IF(#REF!="Informix XPS",4036,2020)</f>
        <v>#REF!</v>
      </c>
      <c r="D94" s="1" t="e">
        <f>IF(#REF!=0,0,#REF!+4)</f>
        <v>#REF!</v>
      </c>
      <c r="E94" s="1" t="e">
        <f t="shared" si="11"/>
        <v>#REF!</v>
      </c>
      <c r="F94" s="1" t="e">
        <f>IF(D94&lt;=C94,ROUNDUP((#REF!+#REF!)/E94,0),#REF!*E94)</f>
        <v>#REF!</v>
      </c>
      <c r="G94" s="1" t="e">
        <f t="shared" si="12"/>
        <v>#REF!</v>
      </c>
      <c r="H94" s="1" t="e">
        <f>IF(#REF!&gt;C94,#REF!,0)</f>
        <v>#REF!</v>
      </c>
      <c r="I94" s="1" t="e">
        <f>+IF(#REF!&gt;C94,#REF!-(C94+8),0)</f>
        <v>#REF!</v>
      </c>
      <c r="J94" s="1" t="e">
        <f>+IF(I94&lt;C94,0,#REF!*TRUNC(I94/(C94-8)))</f>
        <v>#REF!</v>
      </c>
      <c r="K94" s="1" t="e">
        <f>IF(H94&gt;0,+#REF!/(C94-8)-TRUNC(#REF!/(C94-8))+4,0)</f>
        <v>#REF!</v>
      </c>
      <c r="L94" s="1" t="e">
        <f t="shared" si="13"/>
        <v>#REF!</v>
      </c>
      <c r="M94" s="1" t="e">
        <f>+IF(H94&gt;0,IF(L94&lt;0.1,(#REF!/(TRUNC((C94/10)/I94)+1)),IF(AND(L94&gt;0.1,L94&lt;0.33),(#REF!/(TRUNC((C94/3)/I94)+1)),#REF!)),0)</f>
        <v>#REF!</v>
      </c>
      <c r="N94" s="1" t="e">
        <f t="shared" si="14"/>
        <v>#REF!</v>
      </c>
      <c r="O94" s="1" t="e">
        <f>+IF(#REF! &lt; (#REF!+#REF!)*0.02,1,#REF!/(#REF!+#REF!))</f>
        <v>#REF!</v>
      </c>
      <c r="P94" s="1" t="e">
        <f>+IF(#REF!&gt;0,#REF!+5,0)</f>
        <v>#REF!</v>
      </c>
      <c r="Q94" s="1" t="e">
        <f t="shared" si="15"/>
        <v>#REF!</v>
      </c>
      <c r="R94" s="1" t="e">
        <f>+IF(Q94 &gt; 0,TRUNC((#REF!+#REF!)/Q94),0)</f>
        <v>#REF!</v>
      </c>
      <c r="S94" s="1" t="e">
        <f>+(R94/(TRUNC((B94-28)/(#REF!+5))+4))</f>
        <v>#REF!</v>
      </c>
      <c r="T94" s="1" t="e">
        <f>+TRUNC(S94/(TRUNC((B94-28)/(#REF!+5))+4))</f>
        <v>#REF!</v>
      </c>
      <c r="U94" s="1" t="e">
        <f>+ROUNDUP((T94/(TRUNC((B94-56)/(#REF!+5))+4)),0)</f>
        <v>#REF!</v>
      </c>
      <c r="V94" s="1" t="e">
        <f t="shared" si="16"/>
        <v>#REF!</v>
      </c>
      <c r="W94" s="1" t="e">
        <f t="shared" si="17"/>
        <v>#REF!</v>
      </c>
      <c r="X94" s="1" t="e">
        <f t="shared" si="18"/>
        <v>#REF!</v>
      </c>
      <c r="Y94" s="1" t="e">
        <f t="shared" si="19"/>
        <v>#REF!</v>
      </c>
      <c r="Z94" s="1" t="e">
        <f t="shared" si="20"/>
        <v>#REF!</v>
      </c>
      <c r="AA94" s="2" t="e">
        <f>IF(Z94*#REF!/(#REF!+#REF!)&lt;16,16,Z94*#REF!/(#REF!+#REF!))</f>
        <v>#REF!</v>
      </c>
      <c r="AB94" s="9" t="e">
        <f>IF(+Z94*#REF!/(#REF!+#REF!)&lt;16,16,+Z94*#REF!/(#REF!+#REF!))</f>
        <v>#REF!</v>
      </c>
      <c r="AC94" s="2" t="e">
        <f t="shared" si="21"/>
        <v>#REF!</v>
      </c>
    </row>
    <row r="95" spans="2:29" x14ac:dyDescent="0.2">
      <c r="B95" s="10" t="e">
        <f>IF(#REF!="Informix XPS",4096,2048)</f>
        <v>#REF!</v>
      </c>
      <c r="C95" s="10" t="e">
        <f>IF(#REF!="Informix XPS",4036,2020)</f>
        <v>#REF!</v>
      </c>
      <c r="D95" s="1" t="e">
        <f>IF(#REF!=0,0,#REF!+4)</f>
        <v>#REF!</v>
      </c>
      <c r="E95" s="1" t="e">
        <f t="shared" si="11"/>
        <v>#REF!</v>
      </c>
      <c r="F95" s="1" t="e">
        <f>IF(D95&lt;=C95,ROUNDUP((#REF!+#REF!)/E95,0),#REF!*E95)</f>
        <v>#REF!</v>
      </c>
      <c r="G95" s="1" t="e">
        <f t="shared" si="12"/>
        <v>#REF!</v>
      </c>
      <c r="H95" s="1" t="e">
        <f>IF(#REF!&gt;C95,#REF!,0)</f>
        <v>#REF!</v>
      </c>
      <c r="I95" s="1" t="e">
        <f>+IF(#REF!&gt;C95,#REF!-(C95+8),0)</f>
        <v>#REF!</v>
      </c>
      <c r="J95" s="1" t="e">
        <f>+IF(I95&lt;C95,0,#REF!*TRUNC(I95/(C95-8)))</f>
        <v>#REF!</v>
      </c>
      <c r="K95" s="1" t="e">
        <f>IF(H95&gt;0,+#REF!/(C95-8)-TRUNC(#REF!/(C95-8))+4,0)</f>
        <v>#REF!</v>
      </c>
      <c r="L95" s="1" t="e">
        <f t="shared" si="13"/>
        <v>#REF!</v>
      </c>
      <c r="M95" s="1" t="e">
        <f>+IF(H95&gt;0,IF(L95&lt;0.1,(#REF!/(TRUNC((C95/10)/I95)+1)),IF(AND(L95&gt;0.1,L95&lt;0.33),(#REF!/(TRUNC((C95/3)/I95)+1)),#REF!)),0)</f>
        <v>#REF!</v>
      </c>
      <c r="N95" s="1" t="e">
        <f t="shared" si="14"/>
        <v>#REF!</v>
      </c>
      <c r="O95" s="1" t="e">
        <f>+IF(#REF! &lt; (#REF!+#REF!)*0.02,1,#REF!/(#REF!+#REF!))</f>
        <v>#REF!</v>
      </c>
      <c r="P95" s="1" t="e">
        <f>+IF(#REF!&gt;0,#REF!+5,0)</f>
        <v>#REF!</v>
      </c>
      <c r="Q95" s="1" t="e">
        <f t="shared" si="15"/>
        <v>#REF!</v>
      </c>
      <c r="R95" s="1" t="e">
        <f>+IF(Q95 &gt; 0,TRUNC((#REF!+#REF!)/Q95),0)</f>
        <v>#REF!</v>
      </c>
      <c r="S95" s="1" t="e">
        <f>+(R95/(TRUNC((B95-28)/(#REF!+5))+4))</f>
        <v>#REF!</v>
      </c>
      <c r="T95" s="1" t="e">
        <f>+TRUNC(S95/(TRUNC((B95-28)/(#REF!+5))+4))</f>
        <v>#REF!</v>
      </c>
      <c r="U95" s="1" t="e">
        <f>+ROUNDUP((T95/(TRUNC((B95-56)/(#REF!+5))+4)),0)</f>
        <v>#REF!</v>
      </c>
      <c r="V95" s="1" t="e">
        <f t="shared" si="16"/>
        <v>#REF!</v>
      </c>
      <c r="W95" s="1" t="e">
        <f t="shared" si="17"/>
        <v>#REF!</v>
      </c>
      <c r="X95" s="1" t="e">
        <f t="shared" si="18"/>
        <v>#REF!</v>
      </c>
      <c r="Y95" s="1" t="e">
        <f t="shared" si="19"/>
        <v>#REF!</v>
      </c>
      <c r="Z95" s="1" t="e">
        <f t="shared" si="20"/>
        <v>#REF!</v>
      </c>
      <c r="AA95" s="2" t="e">
        <f>IF(Z95*#REF!/(#REF!+#REF!)&lt;16,16,Z95*#REF!/(#REF!+#REF!))</f>
        <v>#REF!</v>
      </c>
      <c r="AB95" s="9" t="e">
        <f>IF(+Z95*#REF!/(#REF!+#REF!)&lt;16,16,+Z95*#REF!/(#REF!+#REF!))</f>
        <v>#REF!</v>
      </c>
      <c r="AC95" s="2" t="e">
        <f t="shared" si="21"/>
        <v>#REF!</v>
      </c>
    </row>
    <row r="96" spans="2:29" x14ac:dyDescent="0.2">
      <c r="B96" s="10" t="e">
        <f>IF(#REF!="Informix XPS",4096,2048)</f>
        <v>#REF!</v>
      </c>
      <c r="C96" s="10" t="e">
        <f>IF(#REF!="Informix XPS",4036,2020)</f>
        <v>#REF!</v>
      </c>
      <c r="D96" s="1" t="e">
        <f>IF(#REF!=0,0,#REF!+4)</f>
        <v>#REF!</v>
      </c>
      <c r="E96" s="1" t="e">
        <f t="shared" si="11"/>
        <v>#REF!</v>
      </c>
      <c r="F96" s="1" t="e">
        <f>IF(D96&lt;=C96,ROUNDUP((#REF!+#REF!)/E96,0),#REF!*E96)</f>
        <v>#REF!</v>
      </c>
      <c r="G96" s="1" t="e">
        <f t="shared" si="12"/>
        <v>#REF!</v>
      </c>
      <c r="H96" s="1" t="e">
        <f>IF(#REF!&gt;C96,#REF!,0)</f>
        <v>#REF!</v>
      </c>
      <c r="I96" s="1" t="e">
        <f>+IF(#REF!&gt;C96,#REF!-(C96+8),0)</f>
        <v>#REF!</v>
      </c>
      <c r="J96" s="1" t="e">
        <f>+IF(I96&lt;C96,0,#REF!*TRUNC(I96/(C96-8)))</f>
        <v>#REF!</v>
      </c>
      <c r="K96" s="1" t="e">
        <f>IF(H96&gt;0,+#REF!/(C96-8)-TRUNC(#REF!/(C96-8))+4,0)</f>
        <v>#REF!</v>
      </c>
      <c r="L96" s="1" t="e">
        <f t="shared" si="13"/>
        <v>#REF!</v>
      </c>
      <c r="M96" s="1" t="e">
        <f>+IF(H96&gt;0,IF(L96&lt;0.1,(#REF!/(TRUNC((C96/10)/I96)+1)),IF(AND(L96&gt;0.1,L96&lt;0.33),(#REF!/(TRUNC((C96/3)/I96)+1)),#REF!)),0)</f>
        <v>#REF!</v>
      </c>
      <c r="N96" s="1" t="e">
        <f t="shared" si="14"/>
        <v>#REF!</v>
      </c>
      <c r="O96" s="1" t="e">
        <f>+IF(#REF! &lt; (#REF!+#REF!)*0.02,1,#REF!/(#REF!+#REF!))</f>
        <v>#REF!</v>
      </c>
      <c r="P96" s="1" t="e">
        <f>+IF(#REF!&gt;0,#REF!+5,0)</f>
        <v>#REF!</v>
      </c>
      <c r="Q96" s="1" t="e">
        <f t="shared" si="15"/>
        <v>#REF!</v>
      </c>
      <c r="R96" s="1" t="e">
        <f>+IF(Q96 &gt; 0,TRUNC((#REF!+#REF!)/Q96),0)</f>
        <v>#REF!</v>
      </c>
      <c r="S96" s="1" t="e">
        <f>+(R96/(TRUNC((B96-28)/(#REF!+5))+4))</f>
        <v>#REF!</v>
      </c>
      <c r="T96" s="1" t="e">
        <f>+TRUNC(S96/(TRUNC((B96-28)/(#REF!+5))+4))</f>
        <v>#REF!</v>
      </c>
      <c r="U96" s="1" t="e">
        <f>+ROUNDUP((T96/(TRUNC((B96-56)/(#REF!+5))+4)),0)</f>
        <v>#REF!</v>
      </c>
      <c r="V96" s="1" t="e">
        <f t="shared" si="16"/>
        <v>#REF!</v>
      </c>
      <c r="W96" s="1" t="e">
        <f t="shared" si="17"/>
        <v>#REF!</v>
      </c>
      <c r="X96" s="1" t="e">
        <f t="shared" si="18"/>
        <v>#REF!</v>
      </c>
      <c r="Y96" s="1" t="e">
        <f t="shared" si="19"/>
        <v>#REF!</v>
      </c>
      <c r="Z96" s="1" t="e">
        <f t="shared" si="20"/>
        <v>#REF!</v>
      </c>
      <c r="AA96" s="2" t="e">
        <f>IF(Z96*#REF!/(#REF!+#REF!)&lt;16,16,Z96*#REF!/(#REF!+#REF!))</f>
        <v>#REF!</v>
      </c>
      <c r="AB96" s="9" t="e">
        <f>IF(+Z96*#REF!/(#REF!+#REF!)&lt;16,16,+Z96*#REF!/(#REF!+#REF!))</f>
        <v>#REF!</v>
      </c>
      <c r="AC96" s="2" t="e">
        <f t="shared" si="21"/>
        <v>#REF!</v>
      </c>
    </row>
    <row r="97" spans="2:29" x14ac:dyDescent="0.2">
      <c r="B97" s="10" t="e">
        <f>IF(#REF!="Informix XPS",4096,2048)</f>
        <v>#REF!</v>
      </c>
      <c r="C97" s="10" t="e">
        <f>IF(#REF!="Informix XPS",4036,2020)</f>
        <v>#REF!</v>
      </c>
      <c r="D97" s="1" t="e">
        <f>IF(#REF!=0,0,#REF!+4)</f>
        <v>#REF!</v>
      </c>
      <c r="E97" s="1" t="e">
        <f t="shared" si="11"/>
        <v>#REF!</v>
      </c>
      <c r="F97" s="1" t="e">
        <f>IF(D97&lt;=C97,ROUNDUP((#REF!+#REF!)/E97,0),#REF!*E97)</f>
        <v>#REF!</v>
      </c>
      <c r="G97" s="1" t="e">
        <f t="shared" si="12"/>
        <v>#REF!</v>
      </c>
      <c r="H97" s="1" t="e">
        <f>IF(#REF!&gt;C97,#REF!,0)</f>
        <v>#REF!</v>
      </c>
      <c r="I97" s="1" t="e">
        <f>+IF(#REF!&gt;C97,#REF!-(C97+8),0)</f>
        <v>#REF!</v>
      </c>
      <c r="J97" s="1" t="e">
        <f>+IF(I97&lt;C97,0,#REF!*TRUNC(I97/(C97-8)))</f>
        <v>#REF!</v>
      </c>
      <c r="K97" s="1" t="e">
        <f>IF(H97&gt;0,+#REF!/(C97-8)-TRUNC(#REF!/(C97-8))+4,0)</f>
        <v>#REF!</v>
      </c>
      <c r="L97" s="1" t="e">
        <f t="shared" si="13"/>
        <v>#REF!</v>
      </c>
      <c r="M97" s="1" t="e">
        <f>+IF(H97&gt;0,IF(L97&lt;0.1,(#REF!/(TRUNC((C97/10)/I97)+1)),IF(AND(L97&gt;0.1,L97&lt;0.33),(#REF!/(TRUNC((C97/3)/I97)+1)),#REF!)),0)</f>
        <v>#REF!</v>
      </c>
      <c r="N97" s="1" t="e">
        <f t="shared" si="14"/>
        <v>#REF!</v>
      </c>
      <c r="O97" s="1" t="e">
        <f>+IF(#REF! &lt; (#REF!+#REF!)*0.02,1,#REF!/(#REF!+#REF!))</f>
        <v>#REF!</v>
      </c>
      <c r="P97" s="1" t="e">
        <f>+IF(#REF!&gt;0,#REF!+5,0)</f>
        <v>#REF!</v>
      </c>
      <c r="Q97" s="1" t="e">
        <f t="shared" si="15"/>
        <v>#REF!</v>
      </c>
      <c r="R97" s="1" t="e">
        <f>+IF(Q97 &gt; 0,TRUNC((#REF!+#REF!)/Q97),0)</f>
        <v>#REF!</v>
      </c>
      <c r="S97" s="1" t="e">
        <f>+(R97/(TRUNC((B97-28)/(#REF!+5))+4))</f>
        <v>#REF!</v>
      </c>
      <c r="T97" s="1" t="e">
        <f>+TRUNC(S97/(TRUNC((B97-28)/(#REF!+5))+4))</f>
        <v>#REF!</v>
      </c>
      <c r="U97" s="1" t="e">
        <f>+ROUNDUP((T97/(TRUNC((B97-56)/(#REF!+5))+4)),0)</f>
        <v>#REF!</v>
      </c>
      <c r="V97" s="1" t="e">
        <f t="shared" si="16"/>
        <v>#REF!</v>
      </c>
      <c r="W97" s="1" t="e">
        <f t="shared" si="17"/>
        <v>#REF!</v>
      </c>
      <c r="X97" s="1" t="e">
        <f t="shared" si="18"/>
        <v>#REF!</v>
      </c>
      <c r="Y97" s="1" t="e">
        <f t="shared" si="19"/>
        <v>#REF!</v>
      </c>
      <c r="Z97" s="1" t="e">
        <f t="shared" si="20"/>
        <v>#REF!</v>
      </c>
      <c r="AA97" s="2" t="e">
        <f>IF(Z97*#REF!/(#REF!+#REF!)&lt;16,16,Z97*#REF!/(#REF!+#REF!))</f>
        <v>#REF!</v>
      </c>
      <c r="AB97" s="9" t="e">
        <f>IF(+Z97*#REF!/(#REF!+#REF!)&lt;16,16,+Z97*#REF!/(#REF!+#REF!))</f>
        <v>#REF!</v>
      </c>
      <c r="AC97" s="2" t="e">
        <f t="shared" si="21"/>
        <v>#REF!</v>
      </c>
    </row>
    <row r="98" spans="2:29" x14ac:dyDescent="0.2">
      <c r="B98" s="10" t="e">
        <f>IF(#REF!="Informix XPS",4096,2048)</f>
        <v>#REF!</v>
      </c>
      <c r="C98" s="10" t="e">
        <f>IF(#REF!="Informix XPS",4036,2020)</f>
        <v>#REF!</v>
      </c>
      <c r="D98" s="1" t="e">
        <f>IF(#REF!=0,0,#REF!+4)</f>
        <v>#REF!</v>
      </c>
      <c r="E98" s="1" t="e">
        <f t="shared" si="11"/>
        <v>#REF!</v>
      </c>
      <c r="F98" s="1" t="e">
        <f>IF(D98&lt;=C98,ROUNDUP((#REF!+#REF!)/E98,0),#REF!*E98)</f>
        <v>#REF!</v>
      </c>
      <c r="G98" s="1" t="e">
        <f t="shared" si="12"/>
        <v>#REF!</v>
      </c>
      <c r="H98" s="1" t="e">
        <f>IF(#REF!&gt;C98,#REF!,0)</f>
        <v>#REF!</v>
      </c>
      <c r="I98" s="1" t="e">
        <f>+IF(#REF!&gt;C98,#REF!-(C98+8),0)</f>
        <v>#REF!</v>
      </c>
      <c r="J98" s="1" t="e">
        <f>+IF(I98&lt;C98,0,#REF!*TRUNC(I98/(C98-8)))</f>
        <v>#REF!</v>
      </c>
      <c r="K98" s="1" t="e">
        <f>IF(H98&gt;0,+#REF!/(C98-8)-TRUNC(#REF!/(C98-8))+4,0)</f>
        <v>#REF!</v>
      </c>
      <c r="L98" s="1" t="e">
        <f t="shared" si="13"/>
        <v>#REF!</v>
      </c>
      <c r="M98" s="1" t="e">
        <f>+IF(H98&gt;0,IF(L98&lt;0.1,(#REF!/(TRUNC((C98/10)/I98)+1)),IF(AND(L98&gt;0.1,L98&lt;0.33),(#REF!/(TRUNC((C98/3)/I98)+1)),#REF!)),0)</f>
        <v>#REF!</v>
      </c>
      <c r="N98" s="1" t="e">
        <f t="shared" si="14"/>
        <v>#REF!</v>
      </c>
      <c r="O98" s="1" t="e">
        <f>+IF(#REF! &lt; (#REF!+#REF!)*0.02,1,#REF!/(#REF!+#REF!))</f>
        <v>#REF!</v>
      </c>
      <c r="P98" s="1" t="e">
        <f>+IF(#REF!&gt;0,#REF!+5,0)</f>
        <v>#REF!</v>
      </c>
      <c r="Q98" s="1" t="e">
        <f t="shared" si="15"/>
        <v>#REF!</v>
      </c>
      <c r="R98" s="1" t="e">
        <f>+IF(Q98 &gt; 0,TRUNC((#REF!+#REF!)/Q98),0)</f>
        <v>#REF!</v>
      </c>
      <c r="S98" s="1" t="e">
        <f>+(R98/(TRUNC((B98-28)/(#REF!+5))+4))</f>
        <v>#REF!</v>
      </c>
      <c r="T98" s="1" t="e">
        <f>+TRUNC(S98/(TRUNC((B98-28)/(#REF!+5))+4))</f>
        <v>#REF!</v>
      </c>
      <c r="U98" s="1" t="e">
        <f>+ROUNDUP((T98/(TRUNC((B98-56)/(#REF!+5))+4)),0)</f>
        <v>#REF!</v>
      </c>
      <c r="V98" s="1" t="e">
        <f t="shared" si="16"/>
        <v>#REF!</v>
      </c>
      <c r="W98" s="1" t="e">
        <f t="shared" si="17"/>
        <v>#REF!</v>
      </c>
      <c r="X98" s="1" t="e">
        <f t="shared" si="18"/>
        <v>#REF!</v>
      </c>
      <c r="Y98" s="1" t="e">
        <f t="shared" si="19"/>
        <v>#REF!</v>
      </c>
      <c r="Z98" s="1" t="e">
        <f t="shared" si="20"/>
        <v>#REF!</v>
      </c>
      <c r="AA98" s="2" t="e">
        <f>IF(Z98*#REF!/(#REF!+#REF!)&lt;16,16,Z98*#REF!/(#REF!+#REF!))</f>
        <v>#REF!</v>
      </c>
      <c r="AB98" s="9" t="e">
        <f>IF(+Z98*#REF!/(#REF!+#REF!)&lt;16,16,+Z98*#REF!/(#REF!+#REF!))</f>
        <v>#REF!</v>
      </c>
      <c r="AC98" s="2" t="e">
        <f t="shared" si="21"/>
        <v>#REF!</v>
      </c>
    </row>
    <row r="99" spans="2:29" x14ac:dyDescent="0.2">
      <c r="B99" s="10" t="e">
        <f>IF(#REF!="Informix XPS",4096,2048)</f>
        <v>#REF!</v>
      </c>
      <c r="C99" s="10" t="e">
        <f>IF(#REF!="Informix XPS",4036,2020)</f>
        <v>#REF!</v>
      </c>
      <c r="D99" s="1" t="e">
        <f>IF(#REF!=0,0,#REF!+4)</f>
        <v>#REF!</v>
      </c>
      <c r="E99" s="1" t="e">
        <f t="shared" si="11"/>
        <v>#REF!</v>
      </c>
      <c r="F99" s="1" t="e">
        <f>IF(D99&lt;=C99,ROUNDUP((#REF!+#REF!)/E99,0),#REF!*E99)</f>
        <v>#REF!</v>
      </c>
      <c r="G99" s="1" t="e">
        <f t="shared" si="12"/>
        <v>#REF!</v>
      </c>
      <c r="H99" s="1" t="e">
        <f>IF(#REF!&gt;C99,#REF!,0)</f>
        <v>#REF!</v>
      </c>
      <c r="I99" s="1" t="e">
        <f>+IF(#REF!&gt;C99,#REF!-(C99+8),0)</f>
        <v>#REF!</v>
      </c>
      <c r="J99" s="1" t="e">
        <f>+IF(I99&lt;C99,0,#REF!*TRUNC(I99/(C99-8)))</f>
        <v>#REF!</v>
      </c>
      <c r="K99" s="1" t="e">
        <f>IF(H99&gt;0,+#REF!/(C99-8)-TRUNC(#REF!/(C99-8))+4,0)</f>
        <v>#REF!</v>
      </c>
      <c r="L99" s="1" t="e">
        <f t="shared" si="13"/>
        <v>#REF!</v>
      </c>
      <c r="M99" s="1" t="e">
        <f>+IF(H99&gt;0,IF(L99&lt;0.1,(#REF!/(TRUNC((C99/10)/I99)+1)),IF(AND(L99&gt;0.1,L99&lt;0.33),(#REF!/(TRUNC((C99/3)/I99)+1)),#REF!)),0)</f>
        <v>#REF!</v>
      </c>
      <c r="N99" s="1" t="e">
        <f t="shared" si="14"/>
        <v>#REF!</v>
      </c>
      <c r="O99" s="1" t="e">
        <f>+IF(#REF! &lt; (#REF!+#REF!)*0.02,1,#REF!/(#REF!+#REF!))</f>
        <v>#REF!</v>
      </c>
      <c r="P99" s="1" t="e">
        <f>+IF(#REF!&gt;0,#REF!+5,0)</f>
        <v>#REF!</v>
      </c>
      <c r="Q99" s="1" t="e">
        <f t="shared" si="15"/>
        <v>#REF!</v>
      </c>
      <c r="R99" s="1" t="e">
        <f>+IF(Q99 &gt; 0,TRUNC((#REF!+#REF!)/Q99),0)</f>
        <v>#REF!</v>
      </c>
      <c r="S99" s="1" t="e">
        <f>+(R99/(TRUNC((B99-28)/(#REF!+5))+4))</f>
        <v>#REF!</v>
      </c>
      <c r="T99" s="1" t="e">
        <f>+TRUNC(S99/(TRUNC((B99-28)/(#REF!+5))+4))</f>
        <v>#REF!</v>
      </c>
      <c r="U99" s="1" t="e">
        <f>+ROUNDUP((T99/(TRUNC((B99-56)/(#REF!+5))+4)),0)</f>
        <v>#REF!</v>
      </c>
      <c r="V99" s="1" t="e">
        <f t="shared" si="16"/>
        <v>#REF!</v>
      </c>
      <c r="W99" s="1" t="e">
        <f t="shared" si="17"/>
        <v>#REF!</v>
      </c>
      <c r="X99" s="1" t="e">
        <f t="shared" si="18"/>
        <v>#REF!</v>
      </c>
      <c r="Y99" s="1" t="e">
        <f t="shared" si="19"/>
        <v>#REF!</v>
      </c>
      <c r="Z99" s="1" t="e">
        <f t="shared" si="20"/>
        <v>#REF!</v>
      </c>
      <c r="AA99" s="2" t="e">
        <f>IF(Z99*#REF!/(#REF!+#REF!)&lt;16,16,Z99*#REF!/(#REF!+#REF!))</f>
        <v>#REF!</v>
      </c>
      <c r="AB99" s="9" t="e">
        <f>IF(+Z99*#REF!/(#REF!+#REF!)&lt;16,16,+Z99*#REF!/(#REF!+#REF!))</f>
        <v>#REF!</v>
      </c>
      <c r="AC99" s="2" t="e">
        <f t="shared" si="21"/>
        <v>#REF!</v>
      </c>
    </row>
    <row r="100" spans="2:29" x14ac:dyDescent="0.2">
      <c r="B100" s="10" t="e">
        <f>IF(#REF!="Informix XPS",4096,2048)</f>
        <v>#REF!</v>
      </c>
      <c r="C100" s="10" t="e">
        <f>IF(#REF!="Informix XPS",4036,2020)</f>
        <v>#REF!</v>
      </c>
      <c r="D100" s="1" t="e">
        <f>IF(#REF!=0,0,#REF!+4)</f>
        <v>#REF!</v>
      </c>
      <c r="E100" s="1" t="e">
        <f t="shared" si="11"/>
        <v>#REF!</v>
      </c>
      <c r="F100" s="1" t="e">
        <f>IF(D100&lt;=C100,ROUNDUP((#REF!+#REF!)/E100,0),#REF!*E100)</f>
        <v>#REF!</v>
      </c>
      <c r="G100" s="1" t="e">
        <f t="shared" si="12"/>
        <v>#REF!</v>
      </c>
      <c r="H100" s="1" t="e">
        <f>IF(#REF!&gt;C100,#REF!,0)</f>
        <v>#REF!</v>
      </c>
      <c r="I100" s="1" t="e">
        <f>+IF(#REF!&gt;C100,#REF!-(C100+8),0)</f>
        <v>#REF!</v>
      </c>
      <c r="J100" s="1" t="e">
        <f>+IF(I100&lt;C100,0,#REF!*TRUNC(I100/(C100-8)))</f>
        <v>#REF!</v>
      </c>
      <c r="K100" s="1" t="e">
        <f>IF(H100&gt;0,+#REF!/(C100-8)-TRUNC(#REF!/(C100-8))+4,0)</f>
        <v>#REF!</v>
      </c>
      <c r="L100" s="1" t="e">
        <f t="shared" si="13"/>
        <v>#REF!</v>
      </c>
      <c r="M100" s="1" t="e">
        <f>+IF(H100&gt;0,IF(L100&lt;0.1,(#REF!/(TRUNC((C100/10)/I100)+1)),IF(AND(L100&gt;0.1,L100&lt;0.33),(#REF!/(TRUNC((C100/3)/I100)+1)),#REF!)),0)</f>
        <v>#REF!</v>
      </c>
      <c r="N100" s="1" t="e">
        <f t="shared" si="14"/>
        <v>#REF!</v>
      </c>
      <c r="O100" s="1" t="e">
        <f>+IF(#REF! &lt; (#REF!+#REF!)*0.02,1,#REF!/(#REF!+#REF!))</f>
        <v>#REF!</v>
      </c>
      <c r="P100" s="1" t="e">
        <f>+IF(#REF!&gt;0,#REF!+5,0)</f>
        <v>#REF!</v>
      </c>
      <c r="Q100" s="1" t="e">
        <f t="shared" si="15"/>
        <v>#REF!</v>
      </c>
      <c r="R100" s="1" t="e">
        <f>+IF(Q100 &gt; 0,TRUNC((#REF!+#REF!)/Q100),0)</f>
        <v>#REF!</v>
      </c>
      <c r="S100" s="1" t="e">
        <f>+(R100/(TRUNC((B100-28)/(#REF!+5))+4))</f>
        <v>#REF!</v>
      </c>
      <c r="T100" s="1" t="e">
        <f>+TRUNC(S100/(TRUNC((B100-28)/(#REF!+5))+4))</f>
        <v>#REF!</v>
      </c>
      <c r="U100" s="1" t="e">
        <f>+ROUNDUP((T100/(TRUNC((B100-56)/(#REF!+5))+4)),0)</f>
        <v>#REF!</v>
      </c>
      <c r="V100" s="1" t="e">
        <f t="shared" si="16"/>
        <v>#REF!</v>
      </c>
      <c r="W100" s="1" t="e">
        <f t="shared" si="17"/>
        <v>#REF!</v>
      </c>
      <c r="X100" s="1" t="e">
        <f t="shared" si="18"/>
        <v>#REF!</v>
      </c>
      <c r="Y100" s="1" t="e">
        <f t="shared" si="19"/>
        <v>#REF!</v>
      </c>
      <c r="Z100" s="1" t="e">
        <f t="shared" si="20"/>
        <v>#REF!</v>
      </c>
      <c r="AA100" s="2" t="e">
        <f>IF(Z100*#REF!/(#REF!+#REF!)&lt;16,16,Z100*#REF!/(#REF!+#REF!))</f>
        <v>#REF!</v>
      </c>
      <c r="AB100" s="9" t="e">
        <f>IF(+Z100*#REF!/(#REF!+#REF!)&lt;16,16,+Z100*#REF!/(#REF!+#REF!))</f>
        <v>#REF!</v>
      </c>
      <c r="AC100" s="2" t="e">
        <f t="shared" si="21"/>
        <v>#REF!</v>
      </c>
    </row>
    <row r="101" spans="2:29" x14ac:dyDescent="0.2">
      <c r="B101" s="10" t="e">
        <f>IF(#REF!="Informix XPS",4096,2048)</f>
        <v>#REF!</v>
      </c>
      <c r="C101" s="10" t="e">
        <f>IF(#REF!="Informix XPS",4036,2020)</f>
        <v>#REF!</v>
      </c>
      <c r="D101" s="1" t="e">
        <f>IF(#REF!=0,0,#REF!+4)</f>
        <v>#REF!</v>
      </c>
      <c r="E101" s="1" t="e">
        <f t="shared" si="11"/>
        <v>#REF!</v>
      </c>
      <c r="F101" s="1" t="e">
        <f>IF(D101&lt;=C101,ROUNDUP((#REF!+#REF!)/E101,0),#REF!*E101)</f>
        <v>#REF!</v>
      </c>
      <c r="G101" s="1" t="e">
        <f t="shared" si="12"/>
        <v>#REF!</v>
      </c>
      <c r="H101" s="1" t="e">
        <f>IF(#REF!&gt;C101,#REF!,0)</f>
        <v>#REF!</v>
      </c>
      <c r="I101" s="1" t="e">
        <f>+IF(#REF!&gt;C101,#REF!-(C101+8),0)</f>
        <v>#REF!</v>
      </c>
      <c r="J101" s="1" t="e">
        <f>+IF(I101&lt;C101,0,#REF!*TRUNC(I101/(C101-8)))</f>
        <v>#REF!</v>
      </c>
      <c r="K101" s="1" t="e">
        <f>IF(H101&gt;0,+#REF!/(C101-8)-TRUNC(#REF!/(C101-8))+4,0)</f>
        <v>#REF!</v>
      </c>
      <c r="L101" s="1" t="e">
        <f t="shared" si="13"/>
        <v>#REF!</v>
      </c>
      <c r="M101" s="1" t="e">
        <f>+IF(H101&gt;0,IF(L101&lt;0.1,(#REF!/(TRUNC((C101/10)/I101)+1)),IF(AND(L101&gt;0.1,L101&lt;0.33),(#REF!/(TRUNC((C101/3)/I101)+1)),#REF!)),0)</f>
        <v>#REF!</v>
      </c>
      <c r="N101" s="1" t="e">
        <f t="shared" si="14"/>
        <v>#REF!</v>
      </c>
      <c r="O101" s="1" t="e">
        <f>+IF(#REF! &lt; (#REF!+#REF!)*0.02,1,#REF!/(#REF!+#REF!))</f>
        <v>#REF!</v>
      </c>
      <c r="P101" s="1" t="e">
        <f>+IF(#REF!&gt;0,#REF!+5,0)</f>
        <v>#REF!</v>
      </c>
      <c r="Q101" s="1" t="e">
        <f t="shared" si="15"/>
        <v>#REF!</v>
      </c>
      <c r="R101" s="1" t="e">
        <f>+IF(Q101 &gt; 0,TRUNC((#REF!+#REF!)/Q101),0)</f>
        <v>#REF!</v>
      </c>
      <c r="S101" s="1" t="e">
        <f>+(R101/(TRUNC((B101-28)/(#REF!+5))+4))</f>
        <v>#REF!</v>
      </c>
      <c r="T101" s="1" t="e">
        <f>+TRUNC(S101/(TRUNC((B101-28)/(#REF!+5))+4))</f>
        <v>#REF!</v>
      </c>
      <c r="U101" s="1" t="e">
        <f>+ROUNDUP((T101/(TRUNC((B101-56)/(#REF!+5))+4)),0)</f>
        <v>#REF!</v>
      </c>
      <c r="V101" s="1" t="e">
        <f t="shared" si="16"/>
        <v>#REF!</v>
      </c>
      <c r="W101" s="1" t="e">
        <f t="shared" si="17"/>
        <v>#REF!</v>
      </c>
      <c r="X101" s="1" t="e">
        <f t="shared" si="18"/>
        <v>#REF!</v>
      </c>
      <c r="Y101" s="1" t="e">
        <f t="shared" si="19"/>
        <v>#REF!</v>
      </c>
      <c r="Z101" s="1" t="e">
        <f t="shared" si="20"/>
        <v>#REF!</v>
      </c>
      <c r="AA101" s="2" t="e">
        <f>IF(Z101*#REF!/(#REF!+#REF!)&lt;16,16,Z101*#REF!/(#REF!+#REF!))</f>
        <v>#REF!</v>
      </c>
      <c r="AB101" s="9" t="e">
        <f>IF(+Z101*#REF!/(#REF!+#REF!)&lt;16,16,+Z101*#REF!/(#REF!+#REF!))</f>
        <v>#REF!</v>
      </c>
      <c r="AC101" s="2" t="e">
        <f t="shared" si="21"/>
        <v>#REF!</v>
      </c>
    </row>
    <row r="102" spans="2:29" x14ac:dyDescent="0.2">
      <c r="B102" s="10" t="e">
        <f>IF(#REF!="Informix XPS",4096,2048)</f>
        <v>#REF!</v>
      </c>
      <c r="C102" s="10" t="e">
        <f>IF(#REF!="Informix XPS",4036,2020)</f>
        <v>#REF!</v>
      </c>
      <c r="D102" s="1" t="e">
        <f>IF(#REF!=0,0,#REF!+4)</f>
        <v>#REF!</v>
      </c>
      <c r="E102" s="1" t="e">
        <f t="shared" si="11"/>
        <v>#REF!</v>
      </c>
      <c r="F102" s="1" t="e">
        <f>IF(D102&lt;=C102,ROUNDUP((#REF!+#REF!)/E102,0),#REF!*E102)</f>
        <v>#REF!</v>
      </c>
      <c r="G102" s="1" t="e">
        <f t="shared" si="12"/>
        <v>#REF!</v>
      </c>
      <c r="H102" s="1" t="e">
        <f>IF(#REF!&gt;C102,#REF!,0)</f>
        <v>#REF!</v>
      </c>
      <c r="I102" s="1" t="e">
        <f>+IF(#REF!&gt;C102,#REF!-(C102+8),0)</f>
        <v>#REF!</v>
      </c>
      <c r="J102" s="1" t="e">
        <f>+IF(I102&lt;C102,0,#REF!*TRUNC(I102/(C102-8)))</f>
        <v>#REF!</v>
      </c>
      <c r="K102" s="1" t="e">
        <f>IF(H102&gt;0,+#REF!/(C102-8)-TRUNC(#REF!/(C102-8))+4,0)</f>
        <v>#REF!</v>
      </c>
      <c r="L102" s="1" t="e">
        <f t="shared" si="13"/>
        <v>#REF!</v>
      </c>
      <c r="M102" s="1" t="e">
        <f>+IF(H102&gt;0,IF(L102&lt;0.1,(#REF!/(TRUNC((C102/10)/I102)+1)),IF(AND(L102&gt;0.1,L102&lt;0.33),(#REF!/(TRUNC((C102/3)/I102)+1)),#REF!)),0)</f>
        <v>#REF!</v>
      </c>
      <c r="N102" s="1" t="e">
        <f t="shared" si="14"/>
        <v>#REF!</v>
      </c>
      <c r="O102" s="1" t="e">
        <f>+IF(#REF! &lt; (#REF!+#REF!)*0.02,1,#REF!/(#REF!+#REF!))</f>
        <v>#REF!</v>
      </c>
      <c r="P102" s="1" t="e">
        <f>+IF(#REF!&gt;0,#REF!+5,0)</f>
        <v>#REF!</v>
      </c>
      <c r="Q102" s="1" t="e">
        <f t="shared" si="15"/>
        <v>#REF!</v>
      </c>
      <c r="R102" s="1" t="e">
        <f>+IF(Q102 &gt; 0,TRUNC((#REF!+#REF!)/Q102),0)</f>
        <v>#REF!</v>
      </c>
      <c r="S102" s="1" t="e">
        <f>+(R102/(TRUNC((B102-28)/(#REF!+5))+4))</f>
        <v>#REF!</v>
      </c>
      <c r="T102" s="1" t="e">
        <f>+TRUNC(S102/(TRUNC((B102-28)/(#REF!+5))+4))</f>
        <v>#REF!</v>
      </c>
      <c r="U102" s="1" t="e">
        <f>+ROUNDUP((T102/(TRUNC((B102-56)/(#REF!+5))+4)),0)</f>
        <v>#REF!</v>
      </c>
      <c r="V102" s="1" t="e">
        <f t="shared" si="16"/>
        <v>#REF!</v>
      </c>
      <c r="W102" s="1" t="e">
        <f t="shared" si="17"/>
        <v>#REF!</v>
      </c>
      <c r="X102" s="1" t="e">
        <f t="shared" si="18"/>
        <v>#REF!</v>
      </c>
      <c r="Y102" s="1" t="e">
        <f t="shared" si="19"/>
        <v>#REF!</v>
      </c>
      <c r="Z102" s="1" t="e">
        <f t="shared" si="20"/>
        <v>#REF!</v>
      </c>
      <c r="AA102" s="2" t="e">
        <f>IF(Z102*#REF!/(#REF!+#REF!)&lt;16,16,Z102*#REF!/(#REF!+#REF!))</f>
        <v>#REF!</v>
      </c>
      <c r="AB102" s="9" t="e">
        <f>IF(+Z102*#REF!/(#REF!+#REF!)&lt;16,16,+Z102*#REF!/(#REF!+#REF!))</f>
        <v>#REF!</v>
      </c>
      <c r="AC102" s="2" t="e">
        <f t="shared" si="21"/>
        <v>#REF!</v>
      </c>
    </row>
    <row r="103" spans="2:29" x14ac:dyDescent="0.2">
      <c r="B103" s="10" t="e">
        <f>IF(#REF!="Informix XPS",4096,2048)</f>
        <v>#REF!</v>
      </c>
      <c r="C103" s="10" t="e">
        <f>IF(#REF!="Informix XPS",4036,2020)</f>
        <v>#REF!</v>
      </c>
      <c r="D103" s="1" t="e">
        <f>IF(#REF!=0,0,#REF!+4)</f>
        <v>#REF!</v>
      </c>
      <c r="E103" s="1" t="e">
        <f t="shared" si="11"/>
        <v>#REF!</v>
      </c>
      <c r="F103" s="1" t="e">
        <f>IF(D103&lt;=C103,ROUNDUP((#REF!+#REF!)/E103,0),#REF!*E103)</f>
        <v>#REF!</v>
      </c>
      <c r="G103" s="1" t="e">
        <f t="shared" si="12"/>
        <v>#REF!</v>
      </c>
      <c r="H103" s="1" t="e">
        <f>IF(#REF!&gt;C103,#REF!,0)</f>
        <v>#REF!</v>
      </c>
      <c r="I103" s="1" t="e">
        <f>+IF(#REF!&gt;C103,#REF!-(C103+8),0)</f>
        <v>#REF!</v>
      </c>
      <c r="J103" s="1" t="e">
        <f>+IF(I103&lt;C103,0,#REF!*TRUNC(I103/(C103-8)))</f>
        <v>#REF!</v>
      </c>
      <c r="K103" s="1" t="e">
        <f>IF(H103&gt;0,+#REF!/(C103-8)-TRUNC(#REF!/(C103-8))+4,0)</f>
        <v>#REF!</v>
      </c>
      <c r="L103" s="1" t="e">
        <f t="shared" si="13"/>
        <v>#REF!</v>
      </c>
      <c r="M103" s="1" t="e">
        <f>+IF(H103&gt;0,IF(L103&lt;0.1,(#REF!/(TRUNC((C103/10)/I103)+1)),IF(AND(L103&gt;0.1,L103&lt;0.33),(#REF!/(TRUNC((C103/3)/I103)+1)),#REF!)),0)</f>
        <v>#REF!</v>
      </c>
      <c r="N103" s="1" t="e">
        <f t="shared" si="14"/>
        <v>#REF!</v>
      </c>
      <c r="O103" s="1" t="e">
        <f>+IF(#REF! &lt; (#REF!+#REF!)*0.02,1,#REF!/(#REF!+#REF!))</f>
        <v>#REF!</v>
      </c>
      <c r="P103" s="1" t="e">
        <f>+IF(#REF!&gt;0,#REF!+5,0)</f>
        <v>#REF!</v>
      </c>
      <c r="Q103" s="1" t="e">
        <f t="shared" si="15"/>
        <v>#REF!</v>
      </c>
      <c r="R103" s="1" t="e">
        <f>+IF(Q103 &gt; 0,TRUNC((#REF!+#REF!)/Q103),0)</f>
        <v>#REF!</v>
      </c>
      <c r="S103" s="1" t="e">
        <f>+(R103/(TRUNC((B103-28)/(#REF!+5))+4))</f>
        <v>#REF!</v>
      </c>
      <c r="T103" s="1" t="e">
        <f>+TRUNC(S103/(TRUNC((B103-28)/(#REF!+5))+4))</f>
        <v>#REF!</v>
      </c>
      <c r="U103" s="1" t="e">
        <f>+ROUNDUP((T103/(TRUNC((B103-56)/(#REF!+5))+4)),0)</f>
        <v>#REF!</v>
      </c>
      <c r="V103" s="1" t="e">
        <f t="shared" si="16"/>
        <v>#REF!</v>
      </c>
      <c r="W103" s="1" t="e">
        <f t="shared" si="17"/>
        <v>#REF!</v>
      </c>
      <c r="X103" s="1" t="e">
        <f t="shared" si="18"/>
        <v>#REF!</v>
      </c>
      <c r="Y103" s="1" t="e">
        <f t="shared" si="19"/>
        <v>#REF!</v>
      </c>
      <c r="Z103" s="1" t="e">
        <f t="shared" si="20"/>
        <v>#REF!</v>
      </c>
      <c r="AA103" s="2" t="e">
        <f>IF(Z103*#REF!/(#REF!+#REF!)&lt;16,16,Z103*#REF!/(#REF!+#REF!))</f>
        <v>#REF!</v>
      </c>
      <c r="AB103" s="9" t="e">
        <f>IF(+Z103*#REF!/(#REF!+#REF!)&lt;16,16,+Z103*#REF!/(#REF!+#REF!))</f>
        <v>#REF!</v>
      </c>
      <c r="AC103" s="2" t="e">
        <f t="shared" si="21"/>
        <v>#REF!</v>
      </c>
    </row>
    <row r="104" spans="2:29" x14ac:dyDescent="0.2">
      <c r="B104" s="10" t="e">
        <f>IF(#REF!="Informix XPS",4096,2048)</f>
        <v>#REF!</v>
      </c>
      <c r="C104" s="10" t="e">
        <f>IF(#REF!="Informix XPS",4036,2020)</f>
        <v>#REF!</v>
      </c>
      <c r="D104" s="1" t="e">
        <f>IF(#REF!=0,0,#REF!+4)</f>
        <v>#REF!</v>
      </c>
      <c r="E104" s="1" t="e">
        <f t="shared" si="11"/>
        <v>#REF!</v>
      </c>
      <c r="F104" s="1" t="e">
        <f>IF(D104&lt;=C104,ROUNDUP((#REF!+#REF!)/E104,0),#REF!*E104)</f>
        <v>#REF!</v>
      </c>
      <c r="G104" s="1" t="e">
        <f t="shared" si="12"/>
        <v>#REF!</v>
      </c>
      <c r="H104" s="1" t="e">
        <f>IF(#REF!&gt;C104,#REF!,0)</f>
        <v>#REF!</v>
      </c>
      <c r="I104" s="1" t="e">
        <f>+IF(#REF!&gt;C104,#REF!-(C104+8),0)</f>
        <v>#REF!</v>
      </c>
      <c r="J104" s="1" t="e">
        <f>+IF(I104&lt;C104,0,#REF!*TRUNC(I104/(C104-8)))</f>
        <v>#REF!</v>
      </c>
      <c r="K104" s="1" t="e">
        <f>IF(H104&gt;0,+#REF!/(C104-8)-TRUNC(#REF!/(C104-8))+4,0)</f>
        <v>#REF!</v>
      </c>
      <c r="L104" s="1" t="e">
        <f t="shared" si="13"/>
        <v>#REF!</v>
      </c>
      <c r="M104" s="1" t="e">
        <f>+IF(H104&gt;0,IF(L104&lt;0.1,(#REF!/(TRUNC((C104/10)/I104)+1)),IF(AND(L104&gt;0.1,L104&lt;0.33),(#REF!/(TRUNC((C104/3)/I104)+1)),#REF!)),0)</f>
        <v>#REF!</v>
      </c>
      <c r="N104" s="1" t="e">
        <f t="shared" si="14"/>
        <v>#REF!</v>
      </c>
      <c r="O104" s="1" t="e">
        <f>+IF(#REF! &lt; (#REF!+#REF!)*0.02,1,#REF!/(#REF!+#REF!))</f>
        <v>#REF!</v>
      </c>
      <c r="P104" s="1" t="e">
        <f>+IF(#REF!&gt;0,#REF!+5,0)</f>
        <v>#REF!</v>
      </c>
      <c r="Q104" s="1" t="e">
        <f t="shared" si="15"/>
        <v>#REF!</v>
      </c>
      <c r="R104" s="1" t="e">
        <f>+IF(Q104 &gt; 0,TRUNC((#REF!+#REF!)/Q104),0)</f>
        <v>#REF!</v>
      </c>
      <c r="S104" s="1" t="e">
        <f>+(R104/(TRUNC((B104-28)/(#REF!+5))+4))</f>
        <v>#REF!</v>
      </c>
      <c r="T104" s="1" t="e">
        <f>+TRUNC(S104/(TRUNC((B104-28)/(#REF!+5))+4))</f>
        <v>#REF!</v>
      </c>
      <c r="U104" s="1" t="e">
        <f>+ROUNDUP((T104/(TRUNC((B104-56)/(#REF!+5))+4)),0)</f>
        <v>#REF!</v>
      </c>
      <c r="V104" s="1" t="e">
        <f t="shared" si="16"/>
        <v>#REF!</v>
      </c>
      <c r="W104" s="1" t="e">
        <f t="shared" si="17"/>
        <v>#REF!</v>
      </c>
      <c r="X104" s="1" t="e">
        <f t="shared" si="18"/>
        <v>#REF!</v>
      </c>
      <c r="Y104" s="1" t="e">
        <f t="shared" si="19"/>
        <v>#REF!</v>
      </c>
      <c r="Z104" s="1" t="e">
        <f t="shared" si="20"/>
        <v>#REF!</v>
      </c>
      <c r="AA104" s="2" t="e">
        <f>IF(Z104*#REF!/(#REF!+#REF!)&lt;16,16,Z104*#REF!/(#REF!+#REF!))</f>
        <v>#REF!</v>
      </c>
      <c r="AB104" s="9" t="e">
        <f>IF(+Z104*#REF!/(#REF!+#REF!)&lt;16,16,+Z104*#REF!/(#REF!+#REF!))</f>
        <v>#REF!</v>
      </c>
      <c r="AC104" s="2" t="e">
        <f t="shared" si="21"/>
        <v>#REF!</v>
      </c>
    </row>
    <row r="105" spans="2:29" x14ac:dyDescent="0.2">
      <c r="B105" s="10" t="e">
        <f>IF(#REF!="Informix XPS",4096,2048)</f>
        <v>#REF!</v>
      </c>
      <c r="C105" s="10" t="e">
        <f>IF(#REF!="Informix XPS",4036,2020)</f>
        <v>#REF!</v>
      </c>
      <c r="D105" s="1" t="e">
        <f>IF(#REF!=0,0,#REF!+4)</f>
        <v>#REF!</v>
      </c>
      <c r="E105" s="1" t="e">
        <f t="shared" si="11"/>
        <v>#REF!</v>
      </c>
      <c r="F105" s="1" t="e">
        <f>IF(D105&lt;=C105,ROUNDUP((#REF!+#REF!)/E105,0),#REF!*E105)</f>
        <v>#REF!</v>
      </c>
      <c r="G105" s="1" t="e">
        <f t="shared" si="12"/>
        <v>#REF!</v>
      </c>
      <c r="H105" s="1" t="e">
        <f>IF(#REF!&gt;C105,#REF!,0)</f>
        <v>#REF!</v>
      </c>
      <c r="I105" s="1" t="e">
        <f>+IF(#REF!&gt;C105,#REF!-(C105+8),0)</f>
        <v>#REF!</v>
      </c>
      <c r="J105" s="1" t="e">
        <f>+IF(I105&lt;C105,0,#REF!*TRUNC(I105/(C105-8)))</f>
        <v>#REF!</v>
      </c>
      <c r="K105" s="1" t="e">
        <f>IF(H105&gt;0,+#REF!/(C105-8)-TRUNC(#REF!/(C105-8))+4,0)</f>
        <v>#REF!</v>
      </c>
      <c r="L105" s="1" t="e">
        <f t="shared" si="13"/>
        <v>#REF!</v>
      </c>
      <c r="M105" s="1" t="e">
        <f>+IF(H105&gt;0,IF(L105&lt;0.1,(#REF!/(TRUNC((C105/10)/I105)+1)),IF(AND(L105&gt;0.1,L105&lt;0.33),(#REF!/(TRUNC((C105/3)/I105)+1)),#REF!)),0)</f>
        <v>#REF!</v>
      </c>
      <c r="N105" s="1" t="e">
        <f t="shared" si="14"/>
        <v>#REF!</v>
      </c>
      <c r="O105" s="1" t="e">
        <f>+IF(#REF! &lt; (#REF!+#REF!)*0.02,1,#REF!/(#REF!+#REF!))</f>
        <v>#REF!</v>
      </c>
      <c r="P105" s="1" t="e">
        <f>+IF(#REF!&gt;0,#REF!+5,0)</f>
        <v>#REF!</v>
      </c>
      <c r="Q105" s="1" t="e">
        <f t="shared" si="15"/>
        <v>#REF!</v>
      </c>
      <c r="R105" s="1" t="e">
        <f>+IF(Q105 &gt; 0,TRUNC((#REF!+#REF!)/Q105),0)</f>
        <v>#REF!</v>
      </c>
      <c r="S105" s="1" t="e">
        <f>+(R105/(TRUNC((B105-28)/(#REF!+5))+4))</f>
        <v>#REF!</v>
      </c>
      <c r="T105" s="1" t="e">
        <f>+TRUNC(S105/(TRUNC((B105-28)/(#REF!+5))+4))</f>
        <v>#REF!</v>
      </c>
      <c r="U105" s="1" t="e">
        <f>+ROUNDUP((T105/(TRUNC((B105-56)/(#REF!+5))+4)),0)</f>
        <v>#REF!</v>
      </c>
      <c r="V105" s="1" t="e">
        <f t="shared" si="16"/>
        <v>#REF!</v>
      </c>
      <c r="W105" s="1" t="e">
        <f t="shared" si="17"/>
        <v>#REF!</v>
      </c>
      <c r="X105" s="1" t="e">
        <f t="shared" si="18"/>
        <v>#REF!</v>
      </c>
      <c r="Y105" s="1" t="e">
        <f t="shared" si="19"/>
        <v>#REF!</v>
      </c>
      <c r="Z105" s="1" t="e">
        <f t="shared" si="20"/>
        <v>#REF!</v>
      </c>
      <c r="AA105" s="2" t="e">
        <f>IF(Z105*#REF!/(#REF!+#REF!)&lt;16,16,Z105*#REF!/(#REF!+#REF!))</f>
        <v>#REF!</v>
      </c>
      <c r="AB105" s="9" t="e">
        <f>IF(+Z105*#REF!/(#REF!+#REF!)&lt;16,16,+Z105*#REF!/(#REF!+#REF!))</f>
        <v>#REF!</v>
      </c>
      <c r="AC105" s="2" t="e">
        <f t="shared" si="21"/>
        <v>#REF!</v>
      </c>
    </row>
    <row r="106" spans="2:29" x14ac:dyDescent="0.2">
      <c r="B106" s="10" t="e">
        <f>IF(#REF!="Informix XPS",4096,2048)</f>
        <v>#REF!</v>
      </c>
      <c r="C106" s="10" t="e">
        <f>IF(#REF!="Informix XPS",4036,2020)</f>
        <v>#REF!</v>
      </c>
      <c r="D106" s="1" t="e">
        <f>IF(#REF!=0,0,#REF!+4)</f>
        <v>#REF!</v>
      </c>
      <c r="E106" s="1" t="e">
        <f t="shared" si="11"/>
        <v>#REF!</v>
      </c>
      <c r="F106" s="1" t="e">
        <f>IF(D106&lt;=C106,ROUNDUP((#REF!+#REF!)/E106,0),#REF!*E106)</f>
        <v>#REF!</v>
      </c>
      <c r="G106" s="1" t="e">
        <f t="shared" si="12"/>
        <v>#REF!</v>
      </c>
      <c r="H106" s="1" t="e">
        <f>IF(#REF!&gt;C106,#REF!,0)</f>
        <v>#REF!</v>
      </c>
      <c r="I106" s="1" t="e">
        <f>+IF(#REF!&gt;C106,#REF!-(C106+8),0)</f>
        <v>#REF!</v>
      </c>
      <c r="J106" s="1" t="e">
        <f>+IF(I106&lt;C106,0,#REF!*TRUNC(I106/(C106-8)))</f>
        <v>#REF!</v>
      </c>
      <c r="K106" s="1" t="e">
        <f>IF(H106&gt;0,+#REF!/(C106-8)-TRUNC(#REF!/(C106-8))+4,0)</f>
        <v>#REF!</v>
      </c>
      <c r="L106" s="1" t="e">
        <f t="shared" si="13"/>
        <v>#REF!</v>
      </c>
      <c r="M106" s="1" t="e">
        <f>+IF(H106&gt;0,IF(L106&lt;0.1,(#REF!/(TRUNC((C106/10)/I106)+1)),IF(AND(L106&gt;0.1,L106&lt;0.33),(#REF!/(TRUNC((C106/3)/I106)+1)),#REF!)),0)</f>
        <v>#REF!</v>
      </c>
      <c r="N106" s="1" t="e">
        <f t="shared" si="14"/>
        <v>#REF!</v>
      </c>
      <c r="O106" s="1" t="e">
        <f>+IF(#REF! &lt; (#REF!+#REF!)*0.02,1,#REF!/(#REF!+#REF!))</f>
        <v>#REF!</v>
      </c>
      <c r="P106" s="1" t="e">
        <f>+IF(#REF!&gt;0,#REF!+5,0)</f>
        <v>#REF!</v>
      </c>
      <c r="Q106" s="1" t="e">
        <f t="shared" si="15"/>
        <v>#REF!</v>
      </c>
      <c r="R106" s="1" t="e">
        <f>+IF(Q106 &gt; 0,TRUNC((#REF!+#REF!)/Q106),0)</f>
        <v>#REF!</v>
      </c>
      <c r="S106" s="1" t="e">
        <f>+(R106/(TRUNC((B106-28)/(#REF!+5))+4))</f>
        <v>#REF!</v>
      </c>
      <c r="T106" s="1" t="e">
        <f>+TRUNC(S106/(TRUNC((B106-28)/(#REF!+5))+4))</f>
        <v>#REF!</v>
      </c>
      <c r="U106" s="1" t="e">
        <f>+ROUNDUP((T106/(TRUNC((B106-56)/(#REF!+5))+4)),0)</f>
        <v>#REF!</v>
      </c>
      <c r="V106" s="1" t="e">
        <f t="shared" si="16"/>
        <v>#REF!</v>
      </c>
      <c r="W106" s="1" t="e">
        <f t="shared" si="17"/>
        <v>#REF!</v>
      </c>
      <c r="X106" s="1" t="e">
        <f t="shared" si="18"/>
        <v>#REF!</v>
      </c>
      <c r="Y106" s="1" t="e">
        <f t="shared" si="19"/>
        <v>#REF!</v>
      </c>
      <c r="Z106" s="1" t="e">
        <f t="shared" si="20"/>
        <v>#REF!</v>
      </c>
      <c r="AA106" s="2" t="e">
        <f>IF(Z106*#REF!/(#REF!+#REF!)&lt;16,16,Z106*#REF!/(#REF!+#REF!))</f>
        <v>#REF!</v>
      </c>
      <c r="AB106" s="9" t="e">
        <f>IF(+Z106*#REF!/(#REF!+#REF!)&lt;16,16,+Z106*#REF!/(#REF!+#REF!))</f>
        <v>#REF!</v>
      </c>
      <c r="AC106" s="2" t="e">
        <f t="shared" si="21"/>
        <v>#REF!</v>
      </c>
    </row>
    <row r="107" spans="2:29" x14ac:dyDescent="0.2">
      <c r="B107" s="10" t="e">
        <f>IF(#REF!="Informix XPS",4096,2048)</f>
        <v>#REF!</v>
      </c>
      <c r="C107" s="10" t="e">
        <f>IF(#REF!="Informix XPS",4036,2020)</f>
        <v>#REF!</v>
      </c>
      <c r="D107" s="1" t="e">
        <f>IF(#REF!=0,0,#REF!+4)</f>
        <v>#REF!</v>
      </c>
      <c r="E107" s="1" t="e">
        <f t="shared" si="11"/>
        <v>#REF!</v>
      </c>
      <c r="F107" s="1" t="e">
        <f>IF(D107&lt;=C107,ROUNDUP((#REF!+#REF!)/E107,0),#REF!*E107)</f>
        <v>#REF!</v>
      </c>
      <c r="G107" s="1" t="e">
        <f t="shared" si="12"/>
        <v>#REF!</v>
      </c>
      <c r="H107" s="1" t="e">
        <f>IF(#REF!&gt;C107,#REF!,0)</f>
        <v>#REF!</v>
      </c>
      <c r="I107" s="1" t="e">
        <f>+IF(#REF!&gt;C107,#REF!-(C107+8),0)</f>
        <v>#REF!</v>
      </c>
      <c r="J107" s="1" t="e">
        <f>+IF(I107&lt;C107,0,#REF!*TRUNC(I107/(C107-8)))</f>
        <v>#REF!</v>
      </c>
      <c r="K107" s="1" t="e">
        <f>IF(H107&gt;0,+#REF!/(C107-8)-TRUNC(#REF!/(C107-8))+4,0)</f>
        <v>#REF!</v>
      </c>
      <c r="L107" s="1" t="e">
        <f t="shared" si="13"/>
        <v>#REF!</v>
      </c>
      <c r="M107" s="1" t="e">
        <f>+IF(H107&gt;0,IF(L107&lt;0.1,(#REF!/(TRUNC((C107/10)/I107)+1)),IF(AND(L107&gt;0.1,L107&lt;0.33),(#REF!/(TRUNC((C107/3)/I107)+1)),#REF!)),0)</f>
        <v>#REF!</v>
      </c>
      <c r="N107" s="1" t="e">
        <f t="shared" si="14"/>
        <v>#REF!</v>
      </c>
      <c r="O107" s="1" t="e">
        <f>+IF(#REF! &lt; (#REF!+#REF!)*0.02,1,#REF!/(#REF!+#REF!))</f>
        <v>#REF!</v>
      </c>
      <c r="P107" s="1" t="e">
        <f>+IF(#REF!&gt;0,#REF!+5,0)</f>
        <v>#REF!</v>
      </c>
      <c r="Q107" s="1" t="e">
        <f t="shared" si="15"/>
        <v>#REF!</v>
      </c>
      <c r="R107" s="1" t="e">
        <f>+IF(Q107 &gt; 0,TRUNC((#REF!+#REF!)/Q107),0)</f>
        <v>#REF!</v>
      </c>
      <c r="S107" s="1" t="e">
        <f>+(R107/(TRUNC((B107-28)/(#REF!+5))+4))</f>
        <v>#REF!</v>
      </c>
      <c r="T107" s="1" t="e">
        <f>+TRUNC(S107/(TRUNC((B107-28)/(#REF!+5))+4))</f>
        <v>#REF!</v>
      </c>
      <c r="U107" s="1" t="e">
        <f>+ROUNDUP((T107/(TRUNC((B107-56)/(#REF!+5))+4)),0)</f>
        <v>#REF!</v>
      </c>
      <c r="V107" s="1" t="e">
        <f t="shared" si="16"/>
        <v>#REF!</v>
      </c>
      <c r="W107" s="1" t="e">
        <f t="shared" si="17"/>
        <v>#REF!</v>
      </c>
      <c r="X107" s="1" t="e">
        <f t="shared" si="18"/>
        <v>#REF!</v>
      </c>
      <c r="Y107" s="1" t="e">
        <f t="shared" si="19"/>
        <v>#REF!</v>
      </c>
      <c r="Z107" s="1" t="e">
        <f t="shared" si="20"/>
        <v>#REF!</v>
      </c>
      <c r="AA107" s="2" t="e">
        <f>IF(Z107*#REF!/(#REF!+#REF!)&lt;16,16,Z107*#REF!/(#REF!+#REF!))</f>
        <v>#REF!</v>
      </c>
      <c r="AB107" s="9" t="e">
        <f>IF(+Z107*#REF!/(#REF!+#REF!)&lt;16,16,+Z107*#REF!/(#REF!+#REF!))</f>
        <v>#REF!</v>
      </c>
      <c r="AC107" s="2" t="e">
        <f t="shared" si="21"/>
        <v>#REF!</v>
      </c>
    </row>
    <row r="108" spans="2:29" x14ac:dyDescent="0.2">
      <c r="B108" s="10" t="e">
        <f>IF(#REF!="Informix XPS",4096,2048)</f>
        <v>#REF!</v>
      </c>
      <c r="C108" s="10" t="e">
        <f>IF(#REF!="Informix XPS",4036,2020)</f>
        <v>#REF!</v>
      </c>
      <c r="D108" s="1" t="e">
        <f>IF(#REF!=0,0,#REF!+4)</f>
        <v>#REF!</v>
      </c>
      <c r="E108" s="1" t="e">
        <f t="shared" si="11"/>
        <v>#REF!</v>
      </c>
      <c r="F108" s="1" t="e">
        <f>IF(D108&lt;=C108,ROUNDUP((#REF!+#REF!)/E108,0),#REF!*E108)</f>
        <v>#REF!</v>
      </c>
      <c r="G108" s="1" t="e">
        <f t="shared" si="12"/>
        <v>#REF!</v>
      </c>
      <c r="H108" s="1" t="e">
        <f>IF(#REF!&gt;C108,#REF!,0)</f>
        <v>#REF!</v>
      </c>
      <c r="I108" s="1" t="e">
        <f>+IF(#REF!&gt;C108,#REF!-(C108+8),0)</f>
        <v>#REF!</v>
      </c>
      <c r="J108" s="1" t="e">
        <f>+IF(I108&lt;C108,0,#REF!*TRUNC(I108/(C108-8)))</f>
        <v>#REF!</v>
      </c>
      <c r="K108" s="1" t="e">
        <f>IF(H108&gt;0,+#REF!/(C108-8)-TRUNC(#REF!/(C108-8))+4,0)</f>
        <v>#REF!</v>
      </c>
      <c r="L108" s="1" t="e">
        <f t="shared" si="13"/>
        <v>#REF!</v>
      </c>
      <c r="M108" s="1" t="e">
        <f>+IF(H108&gt;0,IF(L108&lt;0.1,(#REF!/(TRUNC((C108/10)/I108)+1)),IF(AND(L108&gt;0.1,L108&lt;0.33),(#REF!/(TRUNC((C108/3)/I108)+1)),#REF!)),0)</f>
        <v>#REF!</v>
      </c>
      <c r="N108" s="1" t="e">
        <f t="shared" si="14"/>
        <v>#REF!</v>
      </c>
      <c r="O108" s="1" t="e">
        <f>+IF(#REF! &lt; (#REF!+#REF!)*0.02,1,#REF!/(#REF!+#REF!))</f>
        <v>#REF!</v>
      </c>
      <c r="P108" s="1" t="e">
        <f>+IF(#REF!&gt;0,#REF!+5,0)</f>
        <v>#REF!</v>
      </c>
      <c r="Q108" s="1" t="e">
        <f t="shared" si="15"/>
        <v>#REF!</v>
      </c>
      <c r="R108" s="1" t="e">
        <f>+IF(Q108 &gt; 0,TRUNC((#REF!+#REF!)/Q108),0)</f>
        <v>#REF!</v>
      </c>
      <c r="S108" s="1" t="e">
        <f>+(R108/(TRUNC((B108-28)/(#REF!+5))+4))</f>
        <v>#REF!</v>
      </c>
      <c r="T108" s="1" t="e">
        <f>+TRUNC(S108/(TRUNC((B108-28)/(#REF!+5))+4))</f>
        <v>#REF!</v>
      </c>
      <c r="U108" s="1" t="e">
        <f>+ROUNDUP((T108/(TRUNC((B108-56)/(#REF!+5))+4)),0)</f>
        <v>#REF!</v>
      </c>
      <c r="V108" s="1" t="e">
        <f t="shared" si="16"/>
        <v>#REF!</v>
      </c>
      <c r="W108" s="1" t="e">
        <f t="shared" si="17"/>
        <v>#REF!</v>
      </c>
      <c r="X108" s="1" t="e">
        <f t="shared" si="18"/>
        <v>#REF!</v>
      </c>
      <c r="Y108" s="1" t="e">
        <f t="shared" si="19"/>
        <v>#REF!</v>
      </c>
      <c r="Z108" s="1" t="e">
        <f t="shared" si="20"/>
        <v>#REF!</v>
      </c>
      <c r="AA108" s="2" t="e">
        <f>IF(Z108*#REF!/(#REF!+#REF!)&lt;16,16,Z108*#REF!/(#REF!+#REF!))</f>
        <v>#REF!</v>
      </c>
      <c r="AB108" s="9" t="e">
        <f>IF(+Z108*#REF!/(#REF!+#REF!)&lt;16,16,+Z108*#REF!/(#REF!+#REF!))</f>
        <v>#REF!</v>
      </c>
      <c r="AC108" s="2" t="e">
        <f t="shared" si="21"/>
        <v>#REF!</v>
      </c>
    </row>
    <row r="109" spans="2:29" x14ac:dyDescent="0.2">
      <c r="B109" s="10" t="e">
        <f>IF(#REF!="Informix XPS",4096,2048)</f>
        <v>#REF!</v>
      </c>
      <c r="C109" s="10" t="e">
        <f>IF(#REF!="Informix XPS",4036,2020)</f>
        <v>#REF!</v>
      </c>
      <c r="D109" s="1" t="e">
        <f>IF(#REF!=0,0,#REF!+4)</f>
        <v>#REF!</v>
      </c>
      <c r="E109" s="1" t="e">
        <f t="shared" si="11"/>
        <v>#REF!</v>
      </c>
      <c r="F109" s="1" t="e">
        <f>IF(D109&lt;=C109,ROUNDUP((#REF!+#REF!)/E109,0),#REF!*E109)</f>
        <v>#REF!</v>
      </c>
      <c r="G109" s="1" t="e">
        <f t="shared" si="12"/>
        <v>#REF!</v>
      </c>
      <c r="H109" s="1" t="e">
        <f>IF(#REF!&gt;C109,#REF!,0)</f>
        <v>#REF!</v>
      </c>
      <c r="I109" s="1" t="e">
        <f>+IF(#REF!&gt;C109,#REF!-(C109+8),0)</f>
        <v>#REF!</v>
      </c>
      <c r="J109" s="1" t="e">
        <f>+IF(I109&lt;C109,0,#REF!*TRUNC(I109/(C109-8)))</f>
        <v>#REF!</v>
      </c>
      <c r="K109" s="1" t="e">
        <f>IF(H109&gt;0,+#REF!/(C109-8)-TRUNC(#REF!/(C109-8))+4,0)</f>
        <v>#REF!</v>
      </c>
      <c r="L109" s="1" t="e">
        <f t="shared" si="13"/>
        <v>#REF!</v>
      </c>
      <c r="M109" s="1" t="e">
        <f>+IF(H109&gt;0,IF(L109&lt;0.1,(#REF!/(TRUNC((C109/10)/I109)+1)),IF(AND(L109&gt;0.1,L109&lt;0.33),(#REF!/(TRUNC((C109/3)/I109)+1)),#REF!)),0)</f>
        <v>#REF!</v>
      </c>
      <c r="N109" s="1" t="e">
        <f t="shared" si="14"/>
        <v>#REF!</v>
      </c>
      <c r="O109" s="1" t="e">
        <f>+IF(#REF! &lt; (#REF!+#REF!)*0.02,1,#REF!/(#REF!+#REF!))</f>
        <v>#REF!</v>
      </c>
      <c r="P109" s="1" t="e">
        <f>+IF(#REF!&gt;0,#REF!+5,0)</f>
        <v>#REF!</v>
      </c>
      <c r="Q109" s="1" t="e">
        <f t="shared" si="15"/>
        <v>#REF!</v>
      </c>
      <c r="R109" s="1" t="e">
        <f>+IF(Q109 &gt; 0,TRUNC((#REF!+#REF!)/Q109),0)</f>
        <v>#REF!</v>
      </c>
      <c r="S109" s="1" t="e">
        <f>+(R109/(TRUNC((B109-28)/(#REF!+5))+4))</f>
        <v>#REF!</v>
      </c>
      <c r="T109" s="1" t="e">
        <f>+TRUNC(S109/(TRUNC((B109-28)/(#REF!+5))+4))</f>
        <v>#REF!</v>
      </c>
      <c r="U109" s="1" t="e">
        <f>+ROUNDUP((T109/(TRUNC((B109-56)/(#REF!+5))+4)),0)</f>
        <v>#REF!</v>
      </c>
      <c r="V109" s="1" t="e">
        <f t="shared" si="16"/>
        <v>#REF!</v>
      </c>
      <c r="W109" s="1" t="e">
        <f t="shared" si="17"/>
        <v>#REF!</v>
      </c>
      <c r="X109" s="1" t="e">
        <f t="shared" si="18"/>
        <v>#REF!</v>
      </c>
      <c r="Y109" s="1" t="e">
        <f t="shared" si="19"/>
        <v>#REF!</v>
      </c>
      <c r="Z109" s="1" t="e">
        <f t="shared" si="20"/>
        <v>#REF!</v>
      </c>
      <c r="AA109" s="2" t="e">
        <f>IF(Z109*#REF!/(#REF!+#REF!)&lt;16,16,Z109*#REF!/(#REF!+#REF!))</f>
        <v>#REF!</v>
      </c>
      <c r="AB109" s="9" t="e">
        <f>IF(+Z109*#REF!/(#REF!+#REF!)&lt;16,16,+Z109*#REF!/(#REF!+#REF!))</f>
        <v>#REF!</v>
      </c>
      <c r="AC109" s="2" t="e">
        <f t="shared" si="21"/>
        <v>#REF!</v>
      </c>
    </row>
    <row r="110" spans="2:29" x14ac:dyDescent="0.2">
      <c r="B110" s="10" t="e">
        <f>IF(#REF!="Informix XPS",4096,2048)</f>
        <v>#REF!</v>
      </c>
      <c r="C110" s="10" t="e">
        <f>IF(#REF!="Informix XPS",4036,2020)</f>
        <v>#REF!</v>
      </c>
      <c r="D110" s="1" t="e">
        <f>IF(#REF!=0,0,#REF!+4)</f>
        <v>#REF!</v>
      </c>
      <c r="E110" s="1" t="e">
        <f t="shared" si="11"/>
        <v>#REF!</v>
      </c>
      <c r="F110" s="1" t="e">
        <f>IF(D110&lt;=C110,ROUNDUP((#REF!+#REF!)/E110,0),#REF!*E110)</f>
        <v>#REF!</v>
      </c>
      <c r="G110" s="1" t="e">
        <f t="shared" si="12"/>
        <v>#REF!</v>
      </c>
      <c r="H110" s="1" t="e">
        <f>IF(#REF!&gt;C110,#REF!,0)</f>
        <v>#REF!</v>
      </c>
      <c r="I110" s="1" t="e">
        <f>+IF(#REF!&gt;C110,#REF!-(C110+8),0)</f>
        <v>#REF!</v>
      </c>
      <c r="J110" s="1" t="e">
        <f>+IF(I110&lt;C110,0,#REF!*TRUNC(I110/(C110-8)))</f>
        <v>#REF!</v>
      </c>
      <c r="K110" s="1" t="e">
        <f>IF(H110&gt;0,+#REF!/(C110-8)-TRUNC(#REF!/(C110-8))+4,0)</f>
        <v>#REF!</v>
      </c>
      <c r="L110" s="1" t="e">
        <f t="shared" si="13"/>
        <v>#REF!</v>
      </c>
      <c r="M110" s="1" t="e">
        <f>+IF(H110&gt;0,IF(L110&lt;0.1,(#REF!/(TRUNC((C110/10)/I110)+1)),IF(AND(L110&gt;0.1,L110&lt;0.33),(#REF!/(TRUNC((C110/3)/I110)+1)),#REF!)),0)</f>
        <v>#REF!</v>
      </c>
      <c r="N110" s="1" t="e">
        <f t="shared" si="14"/>
        <v>#REF!</v>
      </c>
      <c r="O110" s="1" t="e">
        <f>+IF(#REF! &lt; (#REF!+#REF!)*0.02,1,#REF!/(#REF!+#REF!))</f>
        <v>#REF!</v>
      </c>
      <c r="P110" s="1" t="e">
        <f>+IF(#REF!&gt;0,#REF!+5,0)</f>
        <v>#REF!</v>
      </c>
      <c r="Q110" s="1" t="e">
        <f t="shared" si="15"/>
        <v>#REF!</v>
      </c>
      <c r="R110" s="1" t="e">
        <f>+IF(Q110 &gt; 0,TRUNC((#REF!+#REF!)/Q110),0)</f>
        <v>#REF!</v>
      </c>
      <c r="S110" s="1" t="e">
        <f>+(R110/(TRUNC((B110-28)/(#REF!+5))+4))</f>
        <v>#REF!</v>
      </c>
      <c r="T110" s="1" t="e">
        <f>+TRUNC(S110/(TRUNC((B110-28)/(#REF!+5))+4))</f>
        <v>#REF!</v>
      </c>
      <c r="U110" s="1" t="e">
        <f>+ROUNDUP((T110/(TRUNC((B110-56)/(#REF!+5))+4)),0)</f>
        <v>#REF!</v>
      </c>
      <c r="V110" s="1" t="e">
        <f t="shared" si="16"/>
        <v>#REF!</v>
      </c>
      <c r="W110" s="1" t="e">
        <f t="shared" si="17"/>
        <v>#REF!</v>
      </c>
      <c r="X110" s="1" t="e">
        <f t="shared" si="18"/>
        <v>#REF!</v>
      </c>
      <c r="Y110" s="1" t="e">
        <f t="shared" si="19"/>
        <v>#REF!</v>
      </c>
      <c r="Z110" s="1" t="e">
        <f t="shared" si="20"/>
        <v>#REF!</v>
      </c>
      <c r="AA110" s="2" t="e">
        <f>IF(Z110*#REF!/(#REF!+#REF!)&lt;16,16,Z110*#REF!/(#REF!+#REF!))</f>
        <v>#REF!</v>
      </c>
      <c r="AB110" s="9" t="e">
        <f>IF(+Z110*#REF!/(#REF!+#REF!)&lt;16,16,+Z110*#REF!/(#REF!+#REF!))</f>
        <v>#REF!</v>
      </c>
      <c r="AC110" s="2" t="e">
        <f t="shared" si="21"/>
        <v>#REF!</v>
      </c>
    </row>
    <row r="111" spans="2:29" x14ac:dyDescent="0.2">
      <c r="B111" s="10" t="e">
        <f>IF(#REF!="Informix XPS",4096,2048)</f>
        <v>#REF!</v>
      </c>
      <c r="C111" s="10" t="e">
        <f>IF(#REF!="Informix XPS",4036,2020)</f>
        <v>#REF!</v>
      </c>
      <c r="D111" s="1" t="e">
        <f>IF(#REF!=0,0,#REF!+4)</f>
        <v>#REF!</v>
      </c>
      <c r="E111" s="1" t="e">
        <f t="shared" si="11"/>
        <v>#REF!</v>
      </c>
      <c r="F111" s="1" t="e">
        <f>IF(D111&lt;=C111,ROUNDUP((#REF!+#REF!)/E111,0),#REF!*E111)</f>
        <v>#REF!</v>
      </c>
      <c r="G111" s="1" t="e">
        <f t="shared" si="12"/>
        <v>#REF!</v>
      </c>
      <c r="H111" s="1" t="e">
        <f>IF(#REF!&gt;C111,#REF!,0)</f>
        <v>#REF!</v>
      </c>
      <c r="I111" s="1" t="e">
        <f>+IF(#REF!&gt;C111,#REF!-(C111+8),0)</f>
        <v>#REF!</v>
      </c>
      <c r="J111" s="1" t="e">
        <f>+IF(I111&lt;C111,0,#REF!*TRUNC(I111/(C111-8)))</f>
        <v>#REF!</v>
      </c>
      <c r="K111" s="1" t="e">
        <f>IF(H111&gt;0,+#REF!/(C111-8)-TRUNC(#REF!/(C111-8))+4,0)</f>
        <v>#REF!</v>
      </c>
      <c r="L111" s="1" t="e">
        <f t="shared" si="13"/>
        <v>#REF!</v>
      </c>
      <c r="M111" s="1" t="e">
        <f>+IF(H111&gt;0,IF(L111&lt;0.1,(#REF!/(TRUNC((C111/10)/I111)+1)),IF(AND(L111&gt;0.1,L111&lt;0.33),(#REF!/(TRUNC((C111/3)/I111)+1)),#REF!)),0)</f>
        <v>#REF!</v>
      </c>
      <c r="N111" s="1" t="e">
        <f t="shared" si="14"/>
        <v>#REF!</v>
      </c>
      <c r="O111" s="1" t="e">
        <f>+IF(#REF! &lt; (#REF!+#REF!)*0.02,1,#REF!/(#REF!+#REF!))</f>
        <v>#REF!</v>
      </c>
      <c r="P111" s="1" t="e">
        <f>+IF(#REF!&gt;0,#REF!+5,0)</f>
        <v>#REF!</v>
      </c>
      <c r="Q111" s="1" t="e">
        <f t="shared" si="15"/>
        <v>#REF!</v>
      </c>
      <c r="R111" s="1" t="e">
        <f>+IF(Q111 &gt; 0,TRUNC((#REF!+#REF!)/Q111),0)</f>
        <v>#REF!</v>
      </c>
      <c r="S111" s="1" t="e">
        <f>+(R111/(TRUNC((B111-28)/(#REF!+5))+4))</f>
        <v>#REF!</v>
      </c>
      <c r="T111" s="1" t="e">
        <f>+TRUNC(S111/(TRUNC((B111-28)/(#REF!+5))+4))</f>
        <v>#REF!</v>
      </c>
      <c r="U111" s="1" t="e">
        <f>+ROUNDUP((T111/(TRUNC((B111-56)/(#REF!+5))+4)),0)</f>
        <v>#REF!</v>
      </c>
      <c r="V111" s="1" t="e">
        <f t="shared" si="16"/>
        <v>#REF!</v>
      </c>
      <c r="W111" s="1" t="e">
        <f t="shared" si="17"/>
        <v>#REF!</v>
      </c>
      <c r="X111" s="1" t="e">
        <f t="shared" si="18"/>
        <v>#REF!</v>
      </c>
      <c r="Y111" s="1" t="e">
        <f t="shared" si="19"/>
        <v>#REF!</v>
      </c>
      <c r="Z111" s="1" t="e">
        <f t="shared" si="20"/>
        <v>#REF!</v>
      </c>
      <c r="AA111" s="2" t="e">
        <f>IF(Z111*#REF!/(#REF!+#REF!)&lt;16,16,Z111*#REF!/(#REF!+#REF!))</f>
        <v>#REF!</v>
      </c>
      <c r="AB111" s="9" t="e">
        <f>IF(+Z111*#REF!/(#REF!+#REF!)&lt;16,16,+Z111*#REF!/(#REF!+#REF!))</f>
        <v>#REF!</v>
      </c>
      <c r="AC111" s="2" t="e">
        <f t="shared" si="21"/>
        <v>#REF!</v>
      </c>
    </row>
    <row r="112" spans="2:29" x14ac:dyDescent="0.2">
      <c r="B112" s="10" t="e">
        <f>IF(#REF!="Informix XPS",4096,2048)</f>
        <v>#REF!</v>
      </c>
      <c r="C112" s="10" t="e">
        <f>IF(#REF!="Informix XPS",4036,2020)</f>
        <v>#REF!</v>
      </c>
      <c r="D112" s="1" t="e">
        <f>IF(#REF!=0,0,#REF!+4)</f>
        <v>#REF!</v>
      </c>
      <c r="E112" s="1" t="e">
        <f t="shared" si="11"/>
        <v>#REF!</v>
      </c>
      <c r="F112" s="1" t="e">
        <f>IF(D112&lt;=C112,ROUNDUP((#REF!+#REF!)/E112,0),#REF!*E112)</f>
        <v>#REF!</v>
      </c>
      <c r="G112" s="1" t="e">
        <f t="shared" si="12"/>
        <v>#REF!</v>
      </c>
      <c r="H112" s="1" t="e">
        <f>IF(#REF!&gt;C112,#REF!,0)</f>
        <v>#REF!</v>
      </c>
      <c r="I112" s="1" t="e">
        <f>+IF(#REF!&gt;C112,#REF!-(C112+8),0)</f>
        <v>#REF!</v>
      </c>
      <c r="J112" s="1" t="e">
        <f>+IF(I112&lt;C112,0,#REF!*TRUNC(I112/(C112-8)))</f>
        <v>#REF!</v>
      </c>
      <c r="K112" s="1" t="e">
        <f>IF(H112&gt;0,+#REF!/(C112-8)-TRUNC(#REF!/(C112-8))+4,0)</f>
        <v>#REF!</v>
      </c>
      <c r="L112" s="1" t="e">
        <f t="shared" si="13"/>
        <v>#REF!</v>
      </c>
      <c r="M112" s="1" t="e">
        <f>+IF(H112&gt;0,IF(L112&lt;0.1,(#REF!/(TRUNC((C112/10)/I112)+1)),IF(AND(L112&gt;0.1,L112&lt;0.33),(#REF!/(TRUNC((C112/3)/I112)+1)),#REF!)),0)</f>
        <v>#REF!</v>
      </c>
      <c r="N112" s="1" t="e">
        <f t="shared" si="14"/>
        <v>#REF!</v>
      </c>
      <c r="O112" s="1" t="e">
        <f>+IF(#REF! &lt; (#REF!+#REF!)*0.02,1,#REF!/(#REF!+#REF!))</f>
        <v>#REF!</v>
      </c>
      <c r="P112" s="1" t="e">
        <f>+IF(#REF!&gt;0,#REF!+5,0)</f>
        <v>#REF!</v>
      </c>
      <c r="Q112" s="1" t="e">
        <f t="shared" si="15"/>
        <v>#REF!</v>
      </c>
      <c r="R112" s="1" t="e">
        <f>+IF(Q112 &gt; 0,TRUNC((#REF!+#REF!)/Q112),0)</f>
        <v>#REF!</v>
      </c>
      <c r="S112" s="1" t="e">
        <f>+(R112/(TRUNC((B112-28)/(#REF!+5))+4))</f>
        <v>#REF!</v>
      </c>
      <c r="T112" s="1" t="e">
        <f>+TRUNC(S112/(TRUNC((B112-28)/(#REF!+5))+4))</f>
        <v>#REF!</v>
      </c>
      <c r="U112" s="1" t="e">
        <f>+ROUNDUP((T112/(TRUNC((B112-56)/(#REF!+5))+4)),0)</f>
        <v>#REF!</v>
      </c>
      <c r="V112" s="1" t="e">
        <f t="shared" si="16"/>
        <v>#REF!</v>
      </c>
      <c r="W112" s="1" t="e">
        <f t="shared" si="17"/>
        <v>#REF!</v>
      </c>
      <c r="X112" s="1" t="e">
        <f t="shared" si="18"/>
        <v>#REF!</v>
      </c>
      <c r="Y112" s="1" t="e">
        <f t="shared" si="19"/>
        <v>#REF!</v>
      </c>
      <c r="Z112" s="1" t="e">
        <f t="shared" si="20"/>
        <v>#REF!</v>
      </c>
      <c r="AA112" s="2" t="e">
        <f>IF(Z112*#REF!/(#REF!+#REF!)&lt;16,16,Z112*#REF!/(#REF!+#REF!))</f>
        <v>#REF!</v>
      </c>
      <c r="AB112" s="9" t="e">
        <f>IF(+Z112*#REF!/(#REF!+#REF!)&lt;16,16,+Z112*#REF!/(#REF!+#REF!))</f>
        <v>#REF!</v>
      </c>
      <c r="AC112" s="2" t="e">
        <f t="shared" si="21"/>
        <v>#REF!</v>
      </c>
    </row>
    <row r="113" spans="2:29" x14ac:dyDescent="0.2">
      <c r="B113" s="10" t="e">
        <f>IF(#REF!="Informix XPS",4096,2048)</f>
        <v>#REF!</v>
      </c>
      <c r="C113" s="10" t="e">
        <f>IF(#REF!="Informix XPS",4036,2020)</f>
        <v>#REF!</v>
      </c>
      <c r="D113" s="1" t="e">
        <f>IF(#REF!=0,0,#REF!+4)</f>
        <v>#REF!</v>
      </c>
      <c r="E113" s="1" t="e">
        <f t="shared" si="11"/>
        <v>#REF!</v>
      </c>
      <c r="F113" s="1" t="e">
        <f>IF(D113&lt;=C113,ROUNDUP((#REF!+#REF!)/E113,0),#REF!*E113)</f>
        <v>#REF!</v>
      </c>
      <c r="G113" s="1" t="e">
        <f t="shared" si="12"/>
        <v>#REF!</v>
      </c>
      <c r="H113" s="1" t="e">
        <f>IF(#REF!&gt;C113,#REF!,0)</f>
        <v>#REF!</v>
      </c>
      <c r="I113" s="1" t="e">
        <f>+IF(#REF!&gt;C113,#REF!-(C113+8),0)</f>
        <v>#REF!</v>
      </c>
      <c r="J113" s="1" t="e">
        <f>+IF(I113&lt;C113,0,#REF!*TRUNC(I113/(C113-8)))</f>
        <v>#REF!</v>
      </c>
      <c r="K113" s="1" t="e">
        <f>IF(H113&gt;0,+#REF!/(C113-8)-TRUNC(#REF!/(C113-8))+4,0)</f>
        <v>#REF!</v>
      </c>
      <c r="L113" s="1" t="e">
        <f t="shared" si="13"/>
        <v>#REF!</v>
      </c>
      <c r="M113" s="1" t="e">
        <f>+IF(H113&gt;0,IF(L113&lt;0.1,(#REF!/(TRUNC((C113/10)/I113)+1)),IF(AND(L113&gt;0.1,L113&lt;0.33),(#REF!/(TRUNC((C113/3)/I113)+1)),#REF!)),0)</f>
        <v>#REF!</v>
      </c>
      <c r="N113" s="1" t="e">
        <f t="shared" si="14"/>
        <v>#REF!</v>
      </c>
      <c r="O113" s="1" t="e">
        <f>+IF(#REF! &lt; (#REF!+#REF!)*0.02,1,#REF!/(#REF!+#REF!))</f>
        <v>#REF!</v>
      </c>
      <c r="P113" s="1" t="e">
        <f>+IF(#REF!&gt;0,#REF!+5,0)</f>
        <v>#REF!</v>
      </c>
      <c r="Q113" s="1" t="e">
        <f t="shared" si="15"/>
        <v>#REF!</v>
      </c>
      <c r="R113" s="1" t="e">
        <f>+IF(Q113 &gt; 0,TRUNC((#REF!+#REF!)/Q113),0)</f>
        <v>#REF!</v>
      </c>
      <c r="S113" s="1" t="e">
        <f>+(R113/(TRUNC((B113-28)/(#REF!+5))+4))</f>
        <v>#REF!</v>
      </c>
      <c r="T113" s="1" t="e">
        <f>+TRUNC(S113/(TRUNC((B113-28)/(#REF!+5))+4))</f>
        <v>#REF!</v>
      </c>
      <c r="U113" s="1" t="e">
        <f>+ROUNDUP((T113/(TRUNC((B113-56)/(#REF!+5))+4)),0)</f>
        <v>#REF!</v>
      </c>
      <c r="V113" s="1" t="e">
        <f t="shared" si="16"/>
        <v>#REF!</v>
      </c>
      <c r="W113" s="1" t="e">
        <f t="shared" si="17"/>
        <v>#REF!</v>
      </c>
      <c r="X113" s="1" t="e">
        <f t="shared" si="18"/>
        <v>#REF!</v>
      </c>
      <c r="Y113" s="1" t="e">
        <f t="shared" si="19"/>
        <v>#REF!</v>
      </c>
      <c r="Z113" s="1" t="e">
        <f t="shared" si="20"/>
        <v>#REF!</v>
      </c>
      <c r="AA113" s="2" t="e">
        <f>IF(Z113*#REF!/(#REF!+#REF!)&lt;16,16,Z113*#REF!/(#REF!+#REF!))</f>
        <v>#REF!</v>
      </c>
      <c r="AB113" s="9" t="e">
        <f>IF(+Z113*#REF!/(#REF!+#REF!)&lt;16,16,+Z113*#REF!/(#REF!+#REF!))</f>
        <v>#REF!</v>
      </c>
      <c r="AC113" s="2" t="e">
        <f t="shared" si="21"/>
        <v>#REF!</v>
      </c>
    </row>
    <row r="114" spans="2:29" x14ac:dyDescent="0.2">
      <c r="B114" s="10" t="e">
        <f>IF(#REF!="Informix XPS",4096,2048)</f>
        <v>#REF!</v>
      </c>
      <c r="C114" s="10" t="e">
        <f>IF(#REF!="Informix XPS",4036,2020)</f>
        <v>#REF!</v>
      </c>
      <c r="D114" s="1" t="e">
        <f>IF(#REF!=0,0,#REF!+4)</f>
        <v>#REF!</v>
      </c>
      <c r="E114" s="1" t="e">
        <f t="shared" si="11"/>
        <v>#REF!</v>
      </c>
      <c r="F114" s="1" t="e">
        <f>IF(D114&lt;=C114,ROUNDUP((#REF!+#REF!)/E114,0),#REF!*E114)</f>
        <v>#REF!</v>
      </c>
      <c r="G114" s="1" t="e">
        <f t="shared" si="12"/>
        <v>#REF!</v>
      </c>
      <c r="H114" s="1" t="e">
        <f>IF(#REF!&gt;C114,#REF!,0)</f>
        <v>#REF!</v>
      </c>
      <c r="I114" s="1" t="e">
        <f>+IF(#REF!&gt;C114,#REF!-(C114+8),0)</f>
        <v>#REF!</v>
      </c>
      <c r="J114" s="1" t="e">
        <f>+IF(I114&lt;C114,0,#REF!*TRUNC(I114/(C114-8)))</f>
        <v>#REF!</v>
      </c>
      <c r="K114" s="1" t="e">
        <f>IF(H114&gt;0,+#REF!/(C114-8)-TRUNC(#REF!/(C114-8))+4,0)</f>
        <v>#REF!</v>
      </c>
      <c r="L114" s="1" t="e">
        <f t="shared" si="13"/>
        <v>#REF!</v>
      </c>
      <c r="M114" s="1" t="e">
        <f>+IF(H114&gt;0,IF(L114&lt;0.1,(#REF!/(TRUNC((C114/10)/I114)+1)),IF(AND(L114&gt;0.1,L114&lt;0.33),(#REF!/(TRUNC((C114/3)/I114)+1)),#REF!)),0)</f>
        <v>#REF!</v>
      </c>
      <c r="N114" s="1" t="e">
        <f t="shared" si="14"/>
        <v>#REF!</v>
      </c>
      <c r="O114" s="1" t="e">
        <f>+IF(#REF! &lt; (#REF!+#REF!)*0.02,1,#REF!/(#REF!+#REF!))</f>
        <v>#REF!</v>
      </c>
      <c r="P114" s="1" t="e">
        <f>+IF(#REF!&gt;0,#REF!+5,0)</f>
        <v>#REF!</v>
      </c>
      <c r="Q114" s="1" t="e">
        <f t="shared" si="15"/>
        <v>#REF!</v>
      </c>
      <c r="R114" s="1" t="e">
        <f>+IF(Q114 &gt; 0,TRUNC((#REF!+#REF!)/Q114),0)</f>
        <v>#REF!</v>
      </c>
      <c r="S114" s="1" t="e">
        <f>+(R114/(TRUNC((B114-28)/(#REF!+5))+4))</f>
        <v>#REF!</v>
      </c>
      <c r="T114" s="1" t="e">
        <f>+TRUNC(S114/(TRUNC((B114-28)/(#REF!+5))+4))</f>
        <v>#REF!</v>
      </c>
      <c r="U114" s="1" t="e">
        <f>+ROUNDUP((T114/(TRUNC((B114-56)/(#REF!+5))+4)),0)</f>
        <v>#REF!</v>
      </c>
      <c r="V114" s="1" t="e">
        <f t="shared" si="16"/>
        <v>#REF!</v>
      </c>
      <c r="W114" s="1" t="e">
        <f t="shared" si="17"/>
        <v>#REF!</v>
      </c>
      <c r="X114" s="1" t="e">
        <f t="shared" si="18"/>
        <v>#REF!</v>
      </c>
      <c r="Y114" s="1" t="e">
        <f t="shared" si="19"/>
        <v>#REF!</v>
      </c>
      <c r="Z114" s="1" t="e">
        <f t="shared" si="20"/>
        <v>#REF!</v>
      </c>
      <c r="AA114" s="2" t="e">
        <f>IF(Z114*#REF!/(#REF!+#REF!)&lt;16,16,Z114*#REF!/(#REF!+#REF!))</f>
        <v>#REF!</v>
      </c>
      <c r="AB114" s="9" t="e">
        <f>IF(+Z114*#REF!/(#REF!+#REF!)&lt;16,16,+Z114*#REF!/(#REF!+#REF!))</f>
        <v>#REF!</v>
      </c>
      <c r="AC114" s="2" t="e">
        <f t="shared" si="21"/>
        <v>#REF!</v>
      </c>
    </row>
    <row r="115" spans="2:29" x14ac:dyDescent="0.2">
      <c r="B115" s="10" t="e">
        <f>IF(#REF!="Informix XPS",4096,2048)</f>
        <v>#REF!</v>
      </c>
      <c r="C115" s="10" t="e">
        <f>IF(#REF!="Informix XPS",4036,2020)</f>
        <v>#REF!</v>
      </c>
      <c r="D115" s="1" t="e">
        <f>IF(#REF!=0,0,#REF!+4)</f>
        <v>#REF!</v>
      </c>
      <c r="E115" s="1" t="e">
        <f t="shared" si="11"/>
        <v>#REF!</v>
      </c>
      <c r="F115" s="1" t="e">
        <f>IF(D115&lt;=C115,ROUNDUP((#REF!+#REF!)/E115,0),#REF!*E115)</f>
        <v>#REF!</v>
      </c>
      <c r="G115" s="1" t="e">
        <f t="shared" si="12"/>
        <v>#REF!</v>
      </c>
      <c r="H115" s="1" t="e">
        <f>IF(#REF!&gt;C115,#REF!,0)</f>
        <v>#REF!</v>
      </c>
      <c r="I115" s="1" t="e">
        <f>+IF(#REF!&gt;C115,#REF!-(C115+8),0)</f>
        <v>#REF!</v>
      </c>
      <c r="J115" s="1" t="e">
        <f>+IF(I115&lt;C115,0,#REF!*TRUNC(I115/(C115-8)))</f>
        <v>#REF!</v>
      </c>
      <c r="K115" s="1" t="e">
        <f>IF(H115&gt;0,+#REF!/(C115-8)-TRUNC(#REF!/(C115-8))+4,0)</f>
        <v>#REF!</v>
      </c>
      <c r="L115" s="1" t="e">
        <f t="shared" si="13"/>
        <v>#REF!</v>
      </c>
      <c r="M115" s="1" t="e">
        <f>+IF(H115&gt;0,IF(L115&lt;0.1,(#REF!/(TRUNC((C115/10)/I115)+1)),IF(AND(L115&gt;0.1,L115&lt;0.33),(#REF!/(TRUNC((C115/3)/I115)+1)),#REF!)),0)</f>
        <v>#REF!</v>
      </c>
      <c r="N115" s="1" t="e">
        <f t="shared" si="14"/>
        <v>#REF!</v>
      </c>
      <c r="O115" s="1" t="e">
        <f>+IF(#REF! &lt; (#REF!+#REF!)*0.02,1,#REF!/(#REF!+#REF!))</f>
        <v>#REF!</v>
      </c>
      <c r="P115" s="1" t="e">
        <f>+IF(#REF!&gt;0,#REF!+5,0)</f>
        <v>#REF!</v>
      </c>
      <c r="Q115" s="1" t="e">
        <f t="shared" si="15"/>
        <v>#REF!</v>
      </c>
      <c r="R115" s="1" t="e">
        <f>+IF(Q115 &gt; 0,TRUNC((#REF!+#REF!)/Q115),0)</f>
        <v>#REF!</v>
      </c>
      <c r="S115" s="1" t="e">
        <f>+(R115/(TRUNC((B115-28)/(#REF!+5))+4))</f>
        <v>#REF!</v>
      </c>
      <c r="T115" s="1" t="e">
        <f>+TRUNC(S115/(TRUNC((B115-28)/(#REF!+5))+4))</f>
        <v>#REF!</v>
      </c>
      <c r="U115" s="1" t="e">
        <f>+ROUNDUP((T115/(TRUNC((B115-56)/(#REF!+5))+4)),0)</f>
        <v>#REF!</v>
      </c>
      <c r="V115" s="1" t="e">
        <f t="shared" si="16"/>
        <v>#REF!</v>
      </c>
      <c r="W115" s="1" t="e">
        <f t="shared" si="17"/>
        <v>#REF!</v>
      </c>
      <c r="X115" s="1" t="e">
        <f t="shared" si="18"/>
        <v>#REF!</v>
      </c>
      <c r="Y115" s="1" t="e">
        <f t="shared" si="19"/>
        <v>#REF!</v>
      </c>
      <c r="Z115" s="1" t="e">
        <f t="shared" si="20"/>
        <v>#REF!</v>
      </c>
      <c r="AA115" s="2" t="e">
        <f>IF(Z115*#REF!/(#REF!+#REF!)&lt;16,16,Z115*#REF!/(#REF!+#REF!))</f>
        <v>#REF!</v>
      </c>
      <c r="AB115" s="9" t="e">
        <f>IF(+Z115*#REF!/(#REF!+#REF!)&lt;16,16,+Z115*#REF!/(#REF!+#REF!))</f>
        <v>#REF!</v>
      </c>
      <c r="AC115" s="2" t="e">
        <f t="shared" si="21"/>
        <v>#REF!</v>
      </c>
    </row>
    <row r="116" spans="2:29" x14ac:dyDescent="0.2">
      <c r="B116" s="10" t="e">
        <f>IF(#REF!="Informix XPS",4096,2048)</f>
        <v>#REF!</v>
      </c>
      <c r="C116" s="10" t="e">
        <f>IF(#REF!="Informix XPS",4036,2020)</f>
        <v>#REF!</v>
      </c>
      <c r="D116" s="1" t="e">
        <f>IF(#REF!=0,0,#REF!+4)</f>
        <v>#REF!</v>
      </c>
      <c r="E116" s="1" t="e">
        <f t="shared" si="11"/>
        <v>#REF!</v>
      </c>
      <c r="F116" s="1" t="e">
        <f>IF(D116&lt;=C116,ROUNDUP((#REF!+#REF!)/E116,0),#REF!*E116)</f>
        <v>#REF!</v>
      </c>
      <c r="G116" s="1" t="e">
        <f t="shared" si="12"/>
        <v>#REF!</v>
      </c>
      <c r="H116" s="1" t="e">
        <f>IF(#REF!&gt;C116,#REF!,0)</f>
        <v>#REF!</v>
      </c>
      <c r="I116" s="1" t="e">
        <f>+IF(#REF!&gt;C116,#REF!-(C116+8),0)</f>
        <v>#REF!</v>
      </c>
      <c r="J116" s="1" t="e">
        <f>+IF(I116&lt;C116,0,#REF!*TRUNC(I116/(C116-8)))</f>
        <v>#REF!</v>
      </c>
      <c r="K116" s="1" t="e">
        <f>IF(H116&gt;0,+#REF!/(C116-8)-TRUNC(#REF!/(C116-8))+4,0)</f>
        <v>#REF!</v>
      </c>
      <c r="L116" s="1" t="e">
        <f t="shared" si="13"/>
        <v>#REF!</v>
      </c>
      <c r="M116" s="1" t="e">
        <f>+IF(H116&gt;0,IF(L116&lt;0.1,(#REF!/(TRUNC((C116/10)/I116)+1)),IF(AND(L116&gt;0.1,L116&lt;0.33),(#REF!/(TRUNC((C116/3)/I116)+1)),#REF!)),0)</f>
        <v>#REF!</v>
      </c>
      <c r="N116" s="1" t="e">
        <f t="shared" si="14"/>
        <v>#REF!</v>
      </c>
      <c r="O116" s="1" t="e">
        <f>+IF(#REF! &lt; (#REF!+#REF!)*0.02,1,#REF!/(#REF!+#REF!))</f>
        <v>#REF!</v>
      </c>
      <c r="P116" s="1" t="e">
        <f>+IF(#REF!&gt;0,#REF!+5,0)</f>
        <v>#REF!</v>
      </c>
      <c r="Q116" s="1" t="e">
        <f t="shared" si="15"/>
        <v>#REF!</v>
      </c>
      <c r="R116" s="1" t="e">
        <f>+IF(Q116 &gt; 0,TRUNC((#REF!+#REF!)/Q116),0)</f>
        <v>#REF!</v>
      </c>
      <c r="S116" s="1" t="e">
        <f>+(R116/(TRUNC((B116-28)/(#REF!+5))+4))</f>
        <v>#REF!</v>
      </c>
      <c r="T116" s="1" t="e">
        <f>+TRUNC(S116/(TRUNC((B116-28)/(#REF!+5))+4))</f>
        <v>#REF!</v>
      </c>
      <c r="U116" s="1" t="e">
        <f>+ROUNDUP((T116/(TRUNC((B116-56)/(#REF!+5))+4)),0)</f>
        <v>#REF!</v>
      </c>
      <c r="V116" s="1" t="e">
        <f t="shared" si="16"/>
        <v>#REF!</v>
      </c>
      <c r="W116" s="1" t="e">
        <f t="shared" si="17"/>
        <v>#REF!</v>
      </c>
      <c r="X116" s="1" t="e">
        <f t="shared" si="18"/>
        <v>#REF!</v>
      </c>
      <c r="Y116" s="1" t="e">
        <f t="shared" si="19"/>
        <v>#REF!</v>
      </c>
      <c r="Z116" s="1" t="e">
        <f t="shared" si="20"/>
        <v>#REF!</v>
      </c>
      <c r="AA116" s="2" t="e">
        <f>IF(Z116*#REF!/(#REF!+#REF!)&lt;16,16,Z116*#REF!/(#REF!+#REF!))</f>
        <v>#REF!</v>
      </c>
      <c r="AB116" s="9" t="e">
        <f>IF(+Z116*#REF!/(#REF!+#REF!)&lt;16,16,+Z116*#REF!/(#REF!+#REF!))</f>
        <v>#REF!</v>
      </c>
      <c r="AC116" s="2" t="e">
        <f t="shared" si="21"/>
        <v>#REF!</v>
      </c>
    </row>
    <row r="117" spans="2:29" x14ac:dyDescent="0.2">
      <c r="B117" s="10" t="e">
        <f>IF(#REF!="Informix XPS",4096,2048)</f>
        <v>#REF!</v>
      </c>
      <c r="C117" s="10" t="e">
        <f>IF(#REF!="Informix XPS",4036,2020)</f>
        <v>#REF!</v>
      </c>
      <c r="D117" s="1" t="e">
        <f>IF(#REF!=0,0,#REF!+4)</f>
        <v>#REF!</v>
      </c>
      <c r="E117" s="1" t="e">
        <f t="shared" si="11"/>
        <v>#REF!</v>
      </c>
      <c r="F117" s="1" t="e">
        <f>IF(D117&lt;=C117,ROUNDUP((#REF!+#REF!)/E117,0),#REF!*E117)</f>
        <v>#REF!</v>
      </c>
      <c r="G117" s="1" t="e">
        <f t="shared" si="12"/>
        <v>#REF!</v>
      </c>
      <c r="H117" s="1" t="e">
        <f>IF(#REF!&gt;C117,#REF!,0)</f>
        <v>#REF!</v>
      </c>
      <c r="I117" s="1" t="e">
        <f>+IF(#REF!&gt;C117,#REF!-(C117+8),0)</f>
        <v>#REF!</v>
      </c>
      <c r="J117" s="1" t="e">
        <f>+IF(I117&lt;C117,0,#REF!*TRUNC(I117/(C117-8)))</f>
        <v>#REF!</v>
      </c>
      <c r="K117" s="1" t="e">
        <f>IF(H117&gt;0,+#REF!/(C117-8)-TRUNC(#REF!/(C117-8))+4,0)</f>
        <v>#REF!</v>
      </c>
      <c r="L117" s="1" t="e">
        <f t="shared" si="13"/>
        <v>#REF!</v>
      </c>
      <c r="M117" s="1" t="e">
        <f>+IF(H117&gt;0,IF(L117&lt;0.1,(#REF!/(TRUNC((C117/10)/I117)+1)),IF(AND(L117&gt;0.1,L117&lt;0.33),(#REF!/(TRUNC((C117/3)/I117)+1)),#REF!)),0)</f>
        <v>#REF!</v>
      </c>
      <c r="N117" s="1" t="e">
        <f t="shared" si="14"/>
        <v>#REF!</v>
      </c>
      <c r="O117" s="1" t="e">
        <f>+IF(#REF! &lt; (#REF!+#REF!)*0.02,1,#REF!/(#REF!+#REF!))</f>
        <v>#REF!</v>
      </c>
      <c r="P117" s="1" t="e">
        <f>+IF(#REF!&gt;0,#REF!+5,0)</f>
        <v>#REF!</v>
      </c>
      <c r="Q117" s="1" t="e">
        <f t="shared" si="15"/>
        <v>#REF!</v>
      </c>
      <c r="R117" s="1" t="e">
        <f>+IF(Q117 &gt; 0,TRUNC((#REF!+#REF!)/Q117),0)</f>
        <v>#REF!</v>
      </c>
      <c r="S117" s="1" t="e">
        <f>+(R117/(TRUNC((B117-28)/(#REF!+5))+4))</f>
        <v>#REF!</v>
      </c>
      <c r="T117" s="1" t="e">
        <f>+TRUNC(S117/(TRUNC((B117-28)/(#REF!+5))+4))</f>
        <v>#REF!</v>
      </c>
      <c r="U117" s="1" t="e">
        <f>+ROUNDUP((T117/(TRUNC((B117-56)/(#REF!+5))+4)),0)</f>
        <v>#REF!</v>
      </c>
      <c r="V117" s="1" t="e">
        <f t="shared" si="16"/>
        <v>#REF!</v>
      </c>
      <c r="W117" s="1" t="e">
        <f t="shared" si="17"/>
        <v>#REF!</v>
      </c>
      <c r="X117" s="1" t="e">
        <f t="shared" si="18"/>
        <v>#REF!</v>
      </c>
      <c r="Y117" s="1" t="e">
        <f t="shared" si="19"/>
        <v>#REF!</v>
      </c>
      <c r="Z117" s="1" t="e">
        <f t="shared" si="20"/>
        <v>#REF!</v>
      </c>
      <c r="AA117" s="2" t="e">
        <f>IF(Z117*#REF!/(#REF!+#REF!)&lt;16,16,Z117*#REF!/(#REF!+#REF!))</f>
        <v>#REF!</v>
      </c>
      <c r="AB117" s="9" t="e">
        <f>IF(+Z117*#REF!/(#REF!+#REF!)&lt;16,16,+Z117*#REF!/(#REF!+#REF!))</f>
        <v>#REF!</v>
      </c>
      <c r="AC117" s="2" t="e">
        <f t="shared" si="21"/>
        <v>#REF!</v>
      </c>
    </row>
    <row r="118" spans="2:29" x14ac:dyDescent="0.2">
      <c r="B118" s="10" t="e">
        <f>IF(#REF!="Informix XPS",4096,2048)</f>
        <v>#REF!</v>
      </c>
      <c r="C118" s="10" t="e">
        <f>IF(#REF!="Informix XPS",4036,2020)</f>
        <v>#REF!</v>
      </c>
      <c r="D118" s="1" t="e">
        <f>IF(#REF!=0,0,#REF!+4)</f>
        <v>#REF!</v>
      </c>
      <c r="E118" s="1" t="e">
        <f t="shared" si="11"/>
        <v>#REF!</v>
      </c>
      <c r="F118" s="1" t="e">
        <f>IF(D118&lt;=C118,ROUNDUP((#REF!+#REF!)/E118,0),#REF!*E118)</f>
        <v>#REF!</v>
      </c>
      <c r="G118" s="1" t="e">
        <f t="shared" si="12"/>
        <v>#REF!</v>
      </c>
      <c r="H118" s="1" t="e">
        <f>IF(#REF!&gt;C118,#REF!,0)</f>
        <v>#REF!</v>
      </c>
      <c r="I118" s="1" t="e">
        <f>+IF(#REF!&gt;C118,#REF!-(C118+8),0)</f>
        <v>#REF!</v>
      </c>
      <c r="J118" s="1" t="e">
        <f>+IF(I118&lt;C118,0,#REF!*TRUNC(I118/(C118-8)))</f>
        <v>#REF!</v>
      </c>
      <c r="K118" s="1" t="e">
        <f>IF(H118&gt;0,+#REF!/(C118-8)-TRUNC(#REF!/(C118-8))+4,0)</f>
        <v>#REF!</v>
      </c>
      <c r="L118" s="1" t="e">
        <f t="shared" si="13"/>
        <v>#REF!</v>
      </c>
      <c r="M118" s="1" t="e">
        <f>+IF(H118&gt;0,IF(L118&lt;0.1,(#REF!/(TRUNC((C118/10)/I118)+1)),IF(AND(L118&gt;0.1,L118&lt;0.33),(#REF!/(TRUNC((C118/3)/I118)+1)),#REF!)),0)</f>
        <v>#REF!</v>
      </c>
      <c r="N118" s="1" t="e">
        <f t="shared" si="14"/>
        <v>#REF!</v>
      </c>
      <c r="O118" s="1" t="e">
        <f>+IF(#REF! &lt; (#REF!+#REF!)*0.02,1,#REF!/(#REF!+#REF!))</f>
        <v>#REF!</v>
      </c>
      <c r="P118" s="1" t="e">
        <f>+IF(#REF!&gt;0,#REF!+5,0)</f>
        <v>#REF!</v>
      </c>
      <c r="Q118" s="1" t="e">
        <f t="shared" si="15"/>
        <v>#REF!</v>
      </c>
      <c r="R118" s="1" t="e">
        <f>+IF(Q118 &gt; 0,TRUNC((#REF!+#REF!)/Q118),0)</f>
        <v>#REF!</v>
      </c>
      <c r="S118" s="1" t="e">
        <f>+(R118/(TRUNC((B118-28)/(#REF!+5))+4))</f>
        <v>#REF!</v>
      </c>
      <c r="T118" s="1" t="e">
        <f>+TRUNC(S118/(TRUNC((B118-28)/(#REF!+5))+4))</f>
        <v>#REF!</v>
      </c>
      <c r="U118" s="1" t="e">
        <f>+ROUNDUP((T118/(TRUNC((B118-56)/(#REF!+5))+4)),0)</f>
        <v>#REF!</v>
      </c>
      <c r="V118" s="1" t="e">
        <f t="shared" si="16"/>
        <v>#REF!</v>
      </c>
      <c r="W118" s="1" t="e">
        <f t="shared" si="17"/>
        <v>#REF!</v>
      </c>
      <c r="X118" s="1" t="e">
        <f t="shared" si="18"/>
        <v>#REF!</v>
      </c>
      <c r="Y118" s="1" t="e">
        <f t="shared" si="19"/>
        <v>#REF!</v>
      </c>
      <c r="Z118" s="1" t="e">
        <f t="shared" si="20"/>
        <v>#REF!</v>
      </c>
      <c r="AA118" s="2" t="e">
        <f>IF(Z118*#REF!/(#REF!+#REF!)&lt;16,16,Z118*#REF!/(#REF!+#REF!))</f>
        <v>#REF!</v>
      </c>
      <c r="AB118" s="9" t="e">
        <f>IF(+Z118*#REF!/(#REF!+#REF!)&lt;16,16,+Z118*#REF!/(#REF!+#REF!))</f>
        <v>#REF!</v>
      </c>
      <c r="AC118" s="2" t="e">
        <f t="shared" si="21"/>
        <v>#REF!</v>
      </c>
    </row>
    <row r="119" spans="2:29" x14ac:dyDescent="0.2">
      <c r="B119" s="10" t="e">
        <f>IF(#REF!="Informix XPS",4096,2048)</f>
        <v>#REF!</v>
      </c>
      <c r="C119" s="10" t="e">
        <f>IF(#REF!="Informix XPS",4036,2020)</f>
        <v>#REF!</v>
      </c>
      <c r="D119" s="1" t="e">
        <f>IF(#REF!=0,0,#REF!+4)</f>
        <v>#REF!</v>
      </c>
      <c r="E119" s="1" t="e">
        <f t="shared" si="11"/>
        <v>#REF!</v>
      </c>
      <c r="F119" s="1" t="e">
        <f>IF(D119&lt;=C119,ROUNDUP((#REF!+#REF!)/E119,0),#REF!*E119)</f>
        <v>#REF!</v>
      </c>
      <c r="G119" s="1" t="e">
        <f t="shared" si="12"/>
        <v>#REF!</v>
      </c>
      <c r="H119" s="1" t="e">
        <f>IF(#REF!&gt;C119,#REF!,0)</f>
        <v>#REF!</v>
      </c>
      <c r="I119" s="1" t="e">
        <f>+IF(#REF!&gt;C119,#REF!-(C119+8),0)</f>
        <v>#REF!</v>
      </c>
      <c r="J119" s="1" t="e">
        <f>+IF(I119&lt;C119,0,#REF!*TRUNC(I119/(C119-8)))</f>
        <v>#REF!</v>
      </c>
      <c r="K119" s="1" t="e">
        <f>IF(H119&gt;0,+#REF!/(C119-8)-TRUNC(#REF!/(C119-8))+4,0)</f>
        <v>#REF!</v>
      </c>
      <c r="L119" s="1" t="e">
        <f t="shared" si="13"/>
        <v>#REF!</v>
      </c>
      <c r="M119" s="1" t="e">
        <f>+IF(H119&gt;0,IF(L119&lt;0.1,(#REF!/(TRUNC((C119/10)/I119)+1)),IF(AND(L119&gt;0.1,L119&lt;0.33),(#REF!/(TRUNC((C119/3)/I119)+1)),#REF!)),0)</f>
        <v>#REF!</v>
      </c>
      <c r="N119" s="1" t="e">
        <f t="shared" si="14"/>
        <v>#REF!</v>
      </c>
      <c r="O119" s="1" t="e">
        <f>+IF(#REF! &lt; (#REF!+#REF!)*0.02,1,#REF!/(#REF!+#REF!))</f>
        <v>#REF!</v>
      </c>
      <c r="P119" s="1" t="e">
        <f>+IF(#REF!&gt;0,#REF!+5,0)</f>
        <v>#REF!</v>
      </c>
      <c r="Q119" s="1" t="e">
        <f t="shared" si="15"/>
        <v>#REF!</v>
      </c>
      <c r="R119" s="1" t="e">
        <f>+IF(Q119 &gt; 0,TRUNC((#REF!+#REF!)/Q119),0)</f>
        <v>#REF!</v>
      </c>
      <c r="S119" s="1" t="e">
        <f>+(R119/(TRUNC((B119-28)/(#REF!+5))+4))</f>
        <v>#REF!</v>
      </c>
      <c r="T119" s="1" t="e">
        <f>+TRUNC(S119/(TRUNC((B119-28)/(#REF!+5))+4))</f>
        <v>#REF!</v>
      </c>
      <c r="U119" s="1" t="e">
        <f>+ROUNDUP((T119/(TRUNC((B119-56)/(#REF!+5))+4)),0)</f>
        <v>#REF!</v>
      </c>
      <c r="V119" s="1" t="e">
        <f t="shared" si="16"/>
        <v>#REF!</v>
      </c>
      <c r="W119" s="1" t="e">
        <f t="shared" si="17"/>
        <v>#REF!</v>
      </c>
      <c r="X119" s="1" t="e">
        <f t="shared" si="18"/>
        <v>#REF!</v>
      </c>
      <c r="Y119" s="1" t="e">
        <f t="shared" si="19"/>
        <v>#REF!</v>
      </c>
      <c r="Z119" s="1" t="e">
        <f t="shared" si="20"/>
        <v>#REF!</v>
      </c>
      <c r="AA119" s="2" t="e">
        <f>IF(Z119*#REF!/(#REF!+#REF!)&lt;16,16,Z119*#REF!/(#REF!+#REF!))</f>
        <v>#REF!</v>
      </c>
      <c r="AB119" s="9" t="e">
        <f>IF(+Z119*#REF!/(#REF!+#REF!)&lt;16,16,+Z119*#REF!/(#REF!+#REF!))</f>
        <v>#REF!</v>
      </c>
      <c r="AC119" s="2" t="e">
        <f t="shared" si="21"/>
        <v>#REF!</v>
      </c>
    </row>
    <row r="120" spans="2:29" x14ac:dyDescent="0.2">
      <c r="B120" s="10" t="e">
        <f>IF(#REF!="Informix XPS",4096,2048)</f>
        <v>#REF!</v>
      </c>
      <c r="C120" s="10" t="e">
        <f>IF(#REF!="Informix XPS",4036,2020)</f>
        <v>#REF!</v>
      </c>
      <c r="D120" s="1" t="e">
        <f>IF(#REF!=0,0,#REF!+4)</f>
        <v>#REF!</v>
      </c>
      <c r="E120" s="1" t="e">
        <f t="shared" si="11"/>
        <v>#REF!</v>
      </c>
      <c r="F120" s="1" t="e">
        <f>IF(D120&lt;=C120,ROUNDUP((#REF!+#REF!)/E120,0),#REF!*E120)</f>
        <v>#REF!</v>
      </c>
      <c r="G120" s="1" t="e">
        <f t="shared" si="12"/>
        <v>#REF!</v>
      </c>
      <c r="H120" s="1" t="e">
        <f>IF(#REF!&gt;C120,#REF!,0)</f>
        <v>#REF!</v>
      </c>
      <c r="I120" s="1" t="e">
        <f>+IF(#REF!&gt;C120,#REF!-(C120+8),0)</f>
        <v>#REF!</v>
      </c>
      <c r="J120" s="1" t="e">
        <f>+IF(I120&lt;C120,0,#REF!*TRUNC(I120/(C120-8)))</f>
        <v>#REF!</v>
      </c>
      <c r="K120" s="1" t="e">
        <f>IF(H120&gt;0,+#REF!/(C120-8)-TRUNC(#REF!/(C120-8))+4,0)</f>
        <v>#REF!</v>
      </c>
      <c r="L120" s="1" t="e">
        <f t="shared" si="13"/>
        <v>#REF!</v>
      </c>
      <c r="M120" s="1" t="e">
        <f>+IF(H120&gt;0,IF(L120&lt;0.1,(#REF!/(TRUNC((C120/10)/I120)+1)),IF(AND(L120&gt;0.1,L120&lt;0.33),(#REF!/(TRUNC((C120/3)/I120)+1)),#REF!)),0)</f>
        <v>#REF!</v>
      </c>
      <c r="N120" s="1" t="e">
        <f t="shared" si="14"/>
        <v>#REF!</v>
      </c>
      <c r="O120" s="1" t="e">
        <f>+IF(#REF! &lt; (#REF!+#REF!)*0.02,1,#REF!/(#REF!+#REF!))</f>
        <v>#REF!</v>
      </c>
      <c r="P120" s="1" t="e">
        <f>+IF(#REF!&gt;0,#REF!+5,0)</f>
        <v>#REF!</v>
      </c>
      <c r="Q120" s="1" t="e">
        <f t="shared" si="15"/>
        <v>#REF!</v>
      </c>
      <c r="R120" s="1" t="e">
        <f>+IF(Q120 &gt; 0,TRUNC((#REF!+#REF!)/Q120),0)</f>
        <v>#REF!</v>
      </c>
      <c r="S120" s="1" t="e">
        <f>+(R120/(TRUNC((B120-28)/(#REF!+5))+4))</f>
        <v>#REF!</v>
      </c>
      <c r="T120" s="1" t="e">
        <f>+TRUNC(S120/(TRUNC((B120-28)/(#REF!+5))+4))</f>
        <v>#REF!</v>
      </c>
      <c r="U120" s="1" t="e">
        <f>+ROUNDUP((T120/(TRUNC((B120-56)/(#REF!+5))+4)),0)</f>
        <v>#REF!</v>
      </c>
      <c r="V120" s="1" t="e">
        <f t="shared" si="16"/>
        <v>#REF!</v>
      </c>
      <c r="W120" s="1" t="e">
        <f t="shared" si="17"/>
        <v>#REF!</v>
      </c>
      <c r="X120" s="1" t="e">
        <f t="shared" si="18"/>
        <v>#REF!</v>
      </c>
      <c r="Y120" s="1" t="e">
        <f t="shared" si="19"/>
        <v>#REF!</v>
      </c>
      <c r="Z120" s="1" t="e">
        <f t="shared" si="20"/>
        <v>#REF!</v>
      </c>
      <c r="AA120" s="2" t="e">
        <f>IF(Z120*#REF!/(#REF!+#REF!)&lt;16,16,Z120*#REF!/(#REF!+#REF!))</f>
        <v>#REF!</v>
      </c>
      <c r="AB120" s="9" t="e">
        <f>IF(+Z120*#REF!/(#REF!+#REF!)&lt;16,16,+Z120*#REF!/(#REF!+#REF!))</f>
        <v>#REF!</v>
      </c>
      <c r="AC120" s="2" t="e">
        <f t="shared" si="21"/>
        <v>#REF!</v>
      </c>
    </row>
    <row r="121" spans="2:29" x14ac:dyDescent="0.2">
      <c r="B121" s="10" t="e">
        <f>IF(#REF!="Informix XPS",4096,2048)</f>
        <v>#REF!</v>
      </c>
      <c r="C121" s="10" t="e">
        <f>IF(#REF!="Informix XPS",4036,2020)</f>
        <v>#REF!</v>
      </c>
      <c r="D121" s="1" t="e">
        <f>IF(#REF!=0,0,#REF!+4)</f>
        <v>#REF!</v>
      </c>
      <c r="E121" s="1" t="e">
        <f t="shared" si="11"/>
        <v>#REF!</v>
      </c>
      <c r="F121" s="1" t="e">
        <f>IF(D121&lt;=C121,ROUNDUP((#REF!+#REF!)/E121,0),#REF!*E121)</f>
        <v>#REF!</v>
      </c>
      <c r="G121" s="1" t="e">
        <f t="shared" si="12"/>
        <v>#REF!</v>
      </c>
      <c r="H121" s="1" t="e">
        <f>IF(#REF!&gt;C121,#REF!,0)</f>
        <v>#REF!</v>
      </c>
      <c r="I121" s="1" t="e">
        <f>+IF(#REF!&gt;C121,#REF!-(C121+8),0)</f>
        <v>#REF!</v>
      </c>
      <c r="J121" s="1" t="e">
        <f>+IF(I121&lt;C121,0,#REF!*TRUNC(I121/(C121-8)))</f>
        <v>#REF!</v>
      </c>
      <c r="K121" s="1" t="e">
        <f>IF(H121&gt;0,+#REF!/(C121-8)-TRUNC(#REF!/(C121-8))+4,0)</f>
        <v>#REF!</v>
      </c>
      <c r="L121" s="1" t="e">
        <f t="shared" si="13"/>
        <v>#REF!</v>
      </c>
      <c r="M121" s="1" t="e">
        <f>+IF(H121&gt;0,IF(L121&lt;0.1,(#REF!/(TRUNC((C121/10)/I121)+1)),IF(AND(L121&gt;0.1,L121&lt;0.33),(#REF!/(TRUNC((C121/3)/I121)+1)),#REF!)),0)</f>
        <v>#REF!</v>
      </c>
      <c r="N121" s="1" t="e">
        <f t="shared" si="14"/>
        <v>#REF!</v>
      </c>
      <c r="O121" s="1" t="e">
        <f>+IF(#REF! &lt; (#REF!+#REF!)*0.02,1,#REF!/(#REF!+#REF!))</f>
        <v>#REF!</v>
      </c>
      <c r="P121" s="1" t="e">
        <f>+IF(#REF!&gt;0,#REF!+5,0)</f>
        <v>#REF!</v>
      </c>
      <c r="Q121" s="1" t="e">
        <f t="shared" si="15"/>
        <v>#REF!</v>
      </c>
      <c r="R121" s="1" t="e">
        <f>+IF(Q121 &gt; 0,TRUNC((#REF!+#REF!)/Q121),0)</f>
        <v>#REF!</v>
      </c>
      <c r="S121" s="1" t="e">
        <f>+(R121/(TRUNC((B121-28)/(#REF!+5))+4))</f>
        <v>#REF!</v>
      </c>
      <c r="T121" s="1" t="e">
        <f>+TRUNC(S121/(TRUNC((B121-28)/(#REF!+5))+4))</f>
        <v>#REF!</v>
      </c>
      <c r="U121" s="1" t="e">
        <f>+ROUNDUP((T121/(TRUNC((B121-56)/(#REF!+5))+4)),0)</f>
        <v>#REF!</v>
      </c>
      <c r="V121" s="1" t="e">
        <f t="shared" si="16"/>
        <v>#REF!</v>
      </c>
      <c r="W121" s="1" t="e">
        <f t="shared" si="17"/>
        <v>#REF!</v>
      </c>
      <c r="X121" s="1" t="e">
        <f t="shared" si="18"/>
        <v>#REF!</v>
      </c>
      <c r="Y121" s="1" t="e">
        <f t="shared" si="19"/>
        <v>#REF!</v>
      </c>
      <c r="Z121" s="1" t="e">
        <f t="shared" si="20"/>
        <v>#REF!</v>
      </c>
      <c r="AA121" s="2" t="e">
        <f>IF(Z121*#REF!/(#REF!+#REF!)&lt;16,16,Z121*#REF!/(#REF!+#REF!))</f>
        <v>#REF!</v>
      </c>
      <c r="AB121" s="9" t="e">
        <f>IF(+Z121*#REF!/(#REF!+#REF!)&lt;16,16,+Z121*#REF!/(#REF!+#REF!))</f>
        <v>#REF!</v>
      </c>
      <c r="AC121" s="2" t="e">
        <f t="shared" si="21"/>
        <v>#REF!</v>
      </c>
    </row>
    <row r="122" spans="2:29" x14ac:dyDescent="0.2">
      <c r="B122" s="10" t="e">
        <f>IF(#REF!="Informix XPS",4096,2048)</f>
        <v>#REF!</v>
      </c>
      <c r="C122" s="10" t="e">
        <f>IF(#REF!="Informix XPS",4036,2020)</f>
        <v>#REF!</v>
      </c>
      <c r="D122" s="1" t="e">
        <f>IF(#REF!=0,0,#REF!+4)</f>
        <v>#REF!</v>
      </c>
      <c r="E122" s="1" t="e">
        <f t="shared" si="11"/>
        <v>#REF!</v>
      </c>
      <c r="F122" s="1" t="e">
        <f>IF(D122&lt;=C122,ROUNDUP((#REF!+#REF!)/E122,0),#REF!*E122)</f>
        <v>#REF!</v>
      </c>
      <c r="G122" s="1" t="e">
        <f t="shared" si="12"/>
        <v>#REF!</v>
      </c>
      <c r="H122" s="1" t="e">
        <f>IF(#REF!&gt;C122,#REF!,0)</f>
        <v>#REF!</v>
      </c>
      <c r="I122" s="1" t="e">
        <f>+IF(#REF!&gt;C122,#REF!-(C122+8),0)</f>
        <v>#REF!</v>
      </c>
      <c r="J122" s="1" t="e">
        <f>+IF(I122&lt;C122,0,#REF!*TRUNC(I122/(C122-8)))</f>
        <v>#REF!</v>
      </c>
      <c r="K122" s="1" t="e">
        <f>IF(H122&gt;0,+#REF!/(C122-8)-TRUNC(#REF!/(C122-8))+4,0)</f>
        <v>#REF!</v>
      </c>
      <c r="L122" s="1" t="e">
        <f t="shared" si="13"/>
        <v>#REF!</v>
      </c>
      <c r="M122" s="1" t="e">
        <f>+IF(H122&gt;0,IF(L122&lt;0.1,(#REF!/(TRUNC((C122/10)/I122)+1)),IF(AND(L122&gt;0.1,L122&lt;0.33),(#REF!/(TRUNC((C122/3)/I122)+1)),#REF!)),0)</f>
        <v>#REF!</v>
      </c>
      <c r="N122" s="1" t="e">
        <f t="shared" si="14"/>
        <v>#REF!</v>
      </c>
      <c r="O122" s="1" t="e">
        <f>+IF(#REF! &lt; (#REF!+#REF!)*0.02,1,#REF!/(#REF!+#REF!))</f>
        <v>#REF!</v>
      </c>
      <c r="P122" s="1" t="e">
        <f>+IF(#REF!&gt;0,#REF!+5,0)</f>
        <v>#REF!</v>
      </c>
      <c r="Q122" s="1" t="e">
        <f t="shared" si="15"/>
        <v>#REF!</v>
      </c>
      <c r="R122" s="1" t="e">
        <f>+IF(Q122 &gt; 0,TRUNC((#REF!+#REF!)/Q122),0)</f>
        <v>#REF!</v>
      </c>
      <c r="S122" s="1" t="e">
        <f>+(R122/(TRUNC((B122-28)/(#REF!+5))+4))</f>
        <v>#REF!</v>
      </c>
      <c r="T122" s="1" t="e">
        <f>+TRUNC(S122/(TRUNC((B122-28)/(#REF!+5))+4))</f>
        <v>#REF!</v>
      </c>
      <c r="U122" s="1" t="e">
        <f>+ROUNDUP((T122/(TRUNC((B122-56)/(#REF!+5))+4)),0)</f>
        <v>#REF!</v>
      </c>
      <c r="V122" s="1" t="e">
        <f t="shared" si="16"/>
        <v>#REF!</v>
      </c>
      <c r="W122" s="1" t="e">
        <f t="shared" si="17"/>
        <v>#REF!</v>
      </c>
      <c r="X122" s="1" t="e">
        <f t="shared" si="18"/>
        <v>#REF!</v>
      </c>
      <c r="Y122" s="1" t="e">
        <f t="shared" si="19"/>
        <v>#REF!</v>
      </c>
      <c r="Z122" s="1" t="e">
        <f t="shared" si="20"/>
        <v>#REF!</v>
      </c>
      <c r="AA122" s="2" t="e">
        <f>IF(Z122*#REF!/(#REF!+#REF!)&lt;16,16,Z122*#REF!/(#REF!+#REF!))</f>
        <v>#REF!</v>
      </c>
      <c r="AB122" s="9" t="e">
        <f>IF(+Z122*#REF!/(#REF!+#REF!)&lt;16,16,+Z122*#REF!/(#REF!+#REF!))</f>
        <v>#REF!</v>
      </c>
      <c r="AC122" s="2" t="e">
        <f t="shared" si="21"/>
        <v>#REF!</v>
      </c>
    </row>
    <row r="123" spans="2:29" x14ac:dyDescent="0.2">
      <c r="B123" s="10" t="e">
        <f>IF(#REF!="Informix XPS",4096,2048)</f>
        <v>#REF!</v>
      </c>
      <c r="C123" s="10" t="e">
        <f>IF(#REF!="Informix XPS",4036,2020)</f>
        <v>#REF!</v>
      </c>
      <c r="D123" s="1" t="e">
        <f>IF(#REF!=0,0,#REF!+4)</f>
        <v>#REF!</v>
      </c>
      <c r="E123" s="1" t="e">
        <f t="shared" si="11"/>
        <v>#REF!</v>
      </c>
      <c r="F123" s="1" t="e">
        <f>IF(D123&lt;=C123,ROUNDUP((#REF!+#REF!)/E123,0),#REF!*E123)</f>
        <v>#REF!</v>
      </c>
      <c r="G123" s="1" t="e">
        <f t="shared" si="12"/>
        <v>#REF!</v>
      </c>
      <c r="H123" s="1" t="e">
        <f>IF(#REF!&gt;C123,#REF!,0)</f>
        <v>#REF!</v>
      </c>
      <c r="I123" s="1" t="e">
        <f>+IF(#REF!&gt;C123,#REF!-(C123+8),0)</f>
        <v>#REF!</v>
      </c>
      <c r="J123" s="1" t="e">
        <f>+IF(I123&lt;C123,0,#REF!*TRUNC(I123/(C123-8)))</f>
        <v>#REF!</v>
      </c>
      <c r="K123" s="1" t="e">
        <f>IF(H123&gt;0,+#REF!/(C123-8)-TRUNC(#REF!/(C123-8))+4,0)</f>
        <v>#REF!</v>
      </c>
      <c r="L123" s="1" t="e">
        <f t="shared" si="13"/>
        <v>#REF!</v>
      </c>
      <c r="M123" s="1" t="e">
        <f>+IF(H123&gt;0,IF(L123&lt;0.1,(#REF!/(TRUNC((C123/10)/I123)+1)),IF(AND(L123&gt;0.1,L123&lt;0.33),(#REF!/(TRUNC((C123/3)/I123)+1)),#REF!)),0)</f>
        <v>#REF!</v>
      </c>
      <c r="N123" s="1" t="e">
        <f t="shared" si="14"/>
        <v>#REF!</v>
      </c>
      <c r="O123" s="1" t="e">
        <f>+IF(#REF! &lt; (#REF!+#REF!)*0.02,1,#REF!/(#REF!+#REF!))</f>
        <v>#REF!</v>
      </c>
      <c r="P123" s="1" t="e">
        <f>+IF(#REF!&gt;0,#REF!+5,0)</f>
        <v>#REF!</v>
      </c>
      <c r="Q123" s="1" t="e">
        <f t="shared" si="15"/>
        <v>#REF!</v>
      </c>
      <c r="R123" s="1" t="e">
        <f>+IF(Q123 &gt; 0,TRUNC((#REF!+#REF!)/Q123),0)</f>
        <v>#REF!</v>
      </c>
      <c r="S123" s="1" t="e">
        <f>+(R123/(TRUNC((B123-28)/(#REF!+5))+4))</f>
        <v>#REF!</v>
      </c>
      <c r="T123" s="1" t="e">
        <f>+TRUNC(S123/(TRUNC((B123-28)/(#REF!+5))+4))</f>
        <v>#REF!</v>
      </c>
      <c r="U123" s="1" t="e">
        <f>+ROUNDUP((T123/(TRUNC((B123-56)/(#REF!+5))+4)),0)</f>
        <v>#REF!</v>
      </c>
      <c r="V123" s="1" t="e">
        <f t="shared" si="16"/>
        <v>#REF!</v>
      </c>
      <c r="W123" s="1" t="e">
        <f t="shared" si="17"/>
        <v>#REF!</v>
      </c>
      <c r="X123" s="1" t="e">
        <f t="shared" si="18"/>
        <v>#REF!</v>
      </c>
      <c r="Y123" s="1" t="e">
        <f t="shared" si="19"/>
        <v>#REF!</v>
      </c>
      <c r="Z123" s="1" t="e">
        <f t="shared" si="20"/>
        <v>#REF!</v>
      </c>
      <c r="AA123" s="2" t="e">
        <f>IF(Z123*#REF!/(#REF!+#REF!)&lt;16,16,Z123*#REF!/(#REF!+#REF!))</f>
        <v>#REF!</v>
      </c>
      <c r="AB123" s="9" t="e">
        <f>IF(+Z123*#REF!/(#REF!+#REF!)&lt;16,16,+Z123*#REF!/(#REF!+#REF!))</f>
        <v>#REF!</v>
      </c>
      <c r="AC123" s="2" t="e">
        <f t="shared" si="21"/>
        <v>#REF!</v>
      </c>
    </row>
    <row r="124" spans="2:29" x14ac:dyDescent="0.2">
      <c r="B124" s="10" t="e">
        <f>IF(#REF!="Informix XPS",4096,2048)</f>
        <v>#REF!</v>
      </c>
      <c r="C124" s="10" t="e">
        <f>IF(#REF!="Informix XPS",4036,2020)</f>
        <v>#REF!</v>
      </c>
      <c r="D124" s="1" t="e">
        <f>IF(#REF!=0,0,#REF!+4)</f>
        <v>#REF!</v>
      </c>
      <c r="E124" s="1" t="e">
        <f t="shared" si="11"/>
        <v>#REF!</v>
      </c>
      <c r="F124" s="1" t="e">
        <f>IF(D124&lt;=C124,ROUNDUP((#REF!+#REF!)/E124,0),#REF!*E124)</f>
        <v>#REF!</v>
      </c>
      <c r="G124" s="1" t="e">
        <f t="shared" si="12"/>
        <v>#REF!</v>
      </c>
      <c r="H124" s="1" t="e">
        <f>IF(#REF!&gt;C124,#REF!,0)</f>
        <v>#REF!</v>
      </c>
      <c r="I124" s="1" t="e">
        <f>+IF(#REF!&gt;C124,#REF!-(C124+8),0)</f>
        <v>#REF!</v>
      </c>
      <c r="J124" s="1" t="e">
        <f>+IF(I124&lt;C124,0,#REF!*TRUNC(I124/(C124-8)))</f>
        <v>#REF!</v>
      </c>
      <c r="K124" s="1" t="e">
        <f>IF(H124&gt;0,+#REF!/(C124-8)-TRUNC(#REF!/(C124-8))+4,0)</f>
        <v>#REF!</v>
      </c>
      <c r="L124" s="1" t="e">
        <f t="shared" si="13"/>
        <v>#REF!</v>
      </c>
      <c r="M124" s="1" t="e">
        <f>+IF(H124&gt;0,IF(L124&lt;0.1,(#REF!/(TRUNC((C124/10)/I124)+1)),IF(AND(L124&gt;0.1,L124&lt;0.33),(#REF!/(TRUNC((C124/3)/I124)+1)),#REF!)),0)</f>
        <v>#REF!</v>
      </c>
      <c r="N124" s="1" t="e">
        <f t="shared" si="14"/>
        <v>#REF!</v>
      </c>
      <c r="O124" s="1" t="e">
        <f>+IF(#REF! &lt; (#REF!+#REF!)*0.02,1,#REF!/(#REF!+#REF!))</f>
        <v>#REF!</v>
      </c>
      <c r="P124" s="1" t="e">
        <f>+IF(#REF!&gt;0,#REF!+5,0)</f>
        <v>#REF!</v>
      </c>
      <c r="Q124" s="1" t="e">
        <f t="shared" si="15"/>
        <v>#REF!</v>
      </c>
      <c r="R124" s="1" t="e">
        <f>+IF(Q124 &gt; 0,TRUNC((#REF!+#REF!)/Q124),0)</f>
        <v>#REF!</v>
      </c>
      <c r="S124" s="1" t="e">
        <f>+(R124/(TRUNC((B124-28)/(#REF!+5))+4))</f>
        <v>#REF!</v>
      </c>
      <c r="T124" s="1" t="e">
        <f>+TRUNC(S124/(TRUNC((B124-28)/(#REF!+5))+4))</f>
        <v>#REF!</v>
      </c>
      <c r="U124" s="1" t="e">
        <f>+ROUNDUP((T124/(TRUNC((B124-56)/(#REF!+5))+4)),0)</f>
        <v>#REF!</v>
      </c>
      <c r="V124" s="1" t="e">
        <f t="shared" si="16"/>
        <v>#REF!</v>
      </c>
      <c r="W124" s="1" t="e">
        <f t="shared" si="17"/>
        <v>#REF!</v>
      </c>
      <c r="X124" s="1" t="e">
        <f t="shared" si="18"/>
        <v>#REF!</v>
      </c>
      <c r="Y124" s="1" t="e">
        <f t="shared" si="19"/>
        <v>#REF!</v>
      </c>
      <c r="Z124" s="1" t="e">
        <f t="shared" si="20"/>
        <v>#REF!</v>
      </c>
      <c r="AA124" s="2" t="e">
        <f>IF(Z124*#REF!/(#REF!+#REF!)&lt;16,16,Z124*#REF!/(#REF!+#REF!))</f>
        <v>#REF!</v>
      </c>
      <c r="AB124" s="9" t="e">
        <f>IF(+Z124*#REF!/(#REF!+#REF!)&lt;16,16,+Z124*#REF!/(#REF!+#REF!))</f>
        <v>#REF!</v>
      </c>
      <c r="AC124" s="2" t="e">
        <f t="shared" si="21"/>
        <v>#REF!</v>
      </c>
    </row>
    <row r="125" spans="2:29" x14ac:dyDescent="0.2">
      <c r="B125" s="10" t="e">
        <f>IF(#REF!="Informix XPS",4096,2048)</f>
        <v>#REF!</v>
      </c>
      <c r="C125" s="10" t="e">
        <f>IF(#REF!="Informix XPS",4036,2020)</f>
        <v>#REF!</v>
      </c>
      <c r="D125" s="1" t="e">
        <f>IF(#REF!=0,0,#REF!+4)</f>
        <v>#REF!</v>
      </c>
      <c r="E125" s="1" t="e">
        <f t="shared" si="11"/>
        <v>#REF!</v>
      </c>
      <c r="F125" s="1" t="e">
        <f>IF(D125&lt;=C125,ROUNDUP((#REF!+#REF!)/E125,0),#REF!*E125)</f>
        <v>#REF!</v>
      </c>
      <c r="G125" s="1" t="e">
        <f t="shared" si="12"/>
        <v>#REF!</v>
      </c>
      <c r="H125" s="1" t="e">
        <f>IF(#REF!&gt;C125,#REF!,0)</f>
        <v>#REF!</v>
      </c>
      <c r="I125" s="1" t="e">
        <f>+IF(#REF!&gt;C125,#REF!-(C125+8),0)</f>
        <v>#REF!</v>
      </c>
      <c r="J125" s="1" t="e">
        <f>+IF(I125&lt;C125,0,#REF!*TRUNC(I125/(C125-8)))</f>
        <v>#REF!</v>
      </c>
      <c r="K125" s="1" t="e">
        <f>IF(H125&gt;0,+#REF!/(C125-8)-TRUNC(#REF!/(C125-8))+4,0)</f>
        <v>#REF!</v>
      </c>
      <c r="L125" s="1" t="e">
        <f t="shared" si="13"/>
        <v>#REF!</v>
      </c>
      <c r="M125" s="1" t="e">
        <f>+IF(H125&gt;0,IF(L125&lt;0.1,(#REF!/(TRUNC((C125/10)/I125)+1)),IF(AND(L125&gt;0.1,L125&lt;0.33),(#REF!/(TRUNC((C125/3)/I125)+1)),#REF!)),0)</f>
        <v>#REF!</v>
      </c>
      <c r="N125" s="1" t="e">
        <f t="shared" si="14"/>
        <v>#REF!</v>
      </c>
      <c r="O125" s="1" t="e">
        <f>+IF(#REF! &lt; (#REF!+#REF!)*0.02,1,#REF!/(#REF!+#REF!))</f>
        <v>#REF!</v>
      </c>
      <c r="P125" s="1" t="e">
        <f>+IF(#REF!&gt;0,#REF!+5,0)</f>
        <v>#REF!</v>
      </c>
      <c r="Q125" s="1" t="e">
        <f t="shared" si="15"/>
        <v>#REF!</v>
      </c>
      <c r="R125" s="1" t="e">
        <f>+IF(Q125 &gt; 0,TRUNC((#REF!+#REF!)/Q125),0)</f>
        <v>#REF!</v>
      </c>
      <c r="S125" s="1" t="e">
        <f>+(R125/(TRUNC((B125-28)/(#REF!+5))+4))</f>
        <v>#REF!</v>
      </c>
      <c r="T125" s="1" t="e">
        <f>+TRUNC(S125/(TRUNC((B125-28)/(#REF!+5))+4))</f>
        <v>#REF!</v>
      </c>
      <c r="U125" s="1" t="e">
        <f>+ROUNDUP((T125/(TRUNC((B125-56)/(#REF!+5))+4)),0)</f>
        <v>#REF!</v>
      </c>
      <c r="V125" s="1" t="e">
        <f t="shared" si="16"/>
        <v>#REF!</v>
      </c>
      <c r="W125" s="1" t="e">
        <f t="shared" si="17"/>
        <v>#REF!</v>
      </c>
      <c r="X125" s="1" t="e">
        <f t="shared" si="18"/>
        <v>#REF!</v>
      </c>
      <c r="Y125" s="1" t="e">
        <f t="shared" si="19"/>
        <v>#REF!</v>
      </c>
      <c r="Z125" s="1" t="e">
        <f t="shared" si="20"/>
        <v>#REF!</v>
      </c>
      <c r="AA125" s="2" t="e">
        <f>IF(Z125*#REF!/(#REF!+#REF!)&lt;16,16,Z125*#REF!/(#REF!+#REF!))</f>
        <v>#REF!</v>
      </c>
      <c r="AB125" s="9" t="e">
        <f>IF(+Z125*#REF!/(#REF!+#REF!)&lt;16,16,+Z125*#REF!/(#REF!+#REF!))</f>
        <v>#REF!</v>
      </c>
      <c r="AC125" s="2" t="e">
        <f t="shared" si="21"/>
        <v>#REF!</v>
      </c>
    </row>
    <row r="126" spans="2:29" x14ac:dyDescent="0.2">
      <c r="B126" s="10" t="e">
        <f>IF(#REF!="Informix XPS",4096,2048)</f>
        <v>#REF!</v>
      </c>
      <c r="C126" s="10" t="e">
        <f>IF(#REF!="Informix XPS",4036,2020)</f>
        <v>#REF!</v>
      </c>
      <c r="D126" s="1" t="e">
        <f>IF(#REF!=0,0,#REF!+4)</f>
        <v>#REF!</v>
      </c>
      <c r="E126" s="1" t="e">
        <f t="shared" si="11"/>
        <v>#REF!</v>
      </c>
      <c r="F126" s="1" t="e">
        <f>IF(D126&lt;=C126,ROUNDUP((#REF!+#REF!)/E126,0),#REF!*E126)</f>
        <v>#REF!</v>
      </c>
      <c r="G126" s="1" t="e">
        <f t="shared" si="12"/>
        <v>#REF!</v>
      </c>
      <c r="H126" s="1" t="e">
        <f>IF(#REF!&gt;C126,#REF!,0)</f>
        <v>#REF!</v>
      </c>
      <c r="I126" s="1" t="e">
        <f>+IF(#REF!&gt;C126,#REF!-(C126+8),0)</f>
        <v>#REF!</v>
      </c>
      <c r="J126" s="1" t="e">
        <f>+IF(I126&lt;C126,0,#REF!*TRUNC(I126/(C126-8)))</f>
        <v>#REF!</v>
      </c>
      <c r="K126" s="1" t="e">
        <f>IF(H126&gt;0,+#REF!/(C126-8)-TRUNC(#REF!/(C126-8))+4,0)</f>
        <v>#REF!</v>
      </c>
      <c r="L126" s="1" t="e">
        <f t="shared" si="13"/>
        <v>#REF!</v>
      </c>
      <c r="M126" s="1" t="e">
        <f>+IF(H126&gt;0,IF(L126&lt;0.1,(#REF!/(TRUNC((C126/10)/I126)+1)),IF(AND(L126&gt;0.1,L126&lt;0.33),(#REF!/(TRUNC((C126/3)/I126)+1)),#REF!)),0)</f>
        <v>#REF!</v>
      </c>
      <c r="N126" s="1" t="e">
        <f t="shared" si="14"/>
        <v>#REF!</v>
      </c>
      <c r="O126" s="1" t="e">
        <f>+IF(#REF! &lt; (#REF!+#REF!)*0.02,1,#REF!/(#REF!+#REF!))</f>
        <v>#REF!</v>
      </c>
      <c r="P126" s="1" t="e">
        <f>+IF(#REF!&gt;0,#REF!+5,0)</f>
        <v>#REF!</v>
      </c>
      <c r="Q126" s="1" t="e">
        <f t="shared" si="15"/>
        <v>#REF!</v>
      </c>
      <c r="R126" s="1" t="e">
        <f>+IF(Q126 &gt; 0,TRUNC((#REF!+#REF!)/Q126),0)</f>
        <v>#REF!</v>
      </c>
      <c r="S126" s="1" t="e">
        <f>+(R126/(TRUNC((B126-28)/(#REF!+5))+4))</f>
        <v>#REF!</v>
      </c>
      <c r="T126" s="1" t="e">
        <f>+TRUNC(S126/(TRUNC((B126-28)/(#REF!+5))+4))</f>
        <v>#REF!</v>
      </c>
      <c r="U126" s="1" t="e">
        <f>+ROUNDUP((T126/(TRUNC((B126-56)/(#REF!+5))+4)),0)</f>
        <v>#REF!</v>
      </c>
      <c r="V126" s="1" t="e">
        <f t="shared" si="16"/>
        <v>#REF!</v>
      </c>
      <c r="W126" s="1" t="e">
        <f t="shared" si="17"/>
        <v>#REF!</v>
      </c>
      <c r="X126" s="1" t="e">
        <f t="shared" si="18"/>
        <v>#REF!</v>
      </c>
      <c r="Y126" s="1" t="e">
        <f t="shared" si="19"/>
        <v>#REF!</v>
      </c>
      <c r="Z126" s="1" t="e">
        <f t="shared" si="20"/>
        <v>#REF!</v>
      </c>
      <c r="AA126" s="2" t="e">
        <f>IF(Z126*#REF!/(#REF!+#REF!)&lt;16,16,Z126*#REF!/(#REF!+#REF!))</f>
        <v>#REF!</v>
      </c>
      <c r="AB126" s="9" t="e">
        <f>IF(+Z126*#REF!/(#REF!+#REF!)&lt;16,16,+Z126*#REF!/(#REF!+#REF!))</f>
        <v>#REF!</v>
      </c>
      <c r="AC126" s="2" t="e">
        <f t="shared" si="21"/>
        <v>#REF!</v>
      </c>
    </row>
    <row r="127" spans="2:29" x14ac:dyDescent="0.2">
      <c r="B127" s="10" t="e">
        <f>IF(#REF!="Informix XPS",4096,2048)</f>
        <v>#REF!</v>
      </c>
      <c r="C127" s="10" t="e">
        <f>IF(#REF!="Informix XPS",4036,2020)</f>
        <v>#REF!</v>
      </c>
      <c r="D127" s="1" t="e">
        <f>IF(#REF!=0,0,#REF!+4)</f>
        <v>#REF!</v>
      </c>
      <c r="E127" s="1" t="e">
        <f t="shared" si="11"/>
        <v>#REF!</v>
      </c>
      <c r="F127" s="1" t="e">
        <f>IF(D127&lt;=C127,ROUNDUP((#REF!+#REF!)/E127,0),#REF!*E127)</f>
        <v>#REF!</v>
      </c>
      <c r="G127" s="1" t="e">
        <f t="shared" si="12"/>
        <v>#REF!</v>
      </c>
      <c r="H127" s="1" t="e">
        <f>IF(#REF!&gt;C127,#REF!,0)</f>
        <v>#REF!</v>
      </c>
      <c r="I127" s="1" t="e">
        <f>+IF(#REF!&gt;C127,#REF!-(C127+8),0)</f>
        <v>#REF!</v>
      </c>
      <c r="J127" s="1" t="e">
        <f>+IF(I127&lt;C127,0,#REF!*TRUNC(I127/(C127-8)))</f>
        <v>#REF!</v>
      </c>
      <c r="K127" s="1" t="e">
        <f>IF(H127&gt;0,+#REF!/(C127-8)-TRUNC(#REF!/(C127-8))+4,0)</f>
        <v>#REF!</v>
      </c>
      <c r="L127" s="1" t="e">
        <f t="shared" si="13"/>
        <v>#REF!</v>
      </c>
      <c r="M127" s="1" t="e">
        <f>+IF(H127&gt;0,IF(L127&lt;0.1,(#REF!/(TRUNC((C127/10)/I127)+1)),IF(AND(L127&gt;0.1,L127&lt;0.33),(#REF!/(TRUNC((C127/3)/I127)+1)),#REF!)),0)</f>
        <v>#REF!</v>
      </c>
      <c r="N127" s="1" t="e">
        <f t="shared" si="14"/>
        <v>#REF!</v>
      </c>
      <c r="O127" s="1" t="e">
        <f>+IF(#REF! &lt; (#REF!+#REF!)*0.02,1,#REF!/(#REF!+#REF!))</f>
        <v>#REF!</v>
      </c>
      <c r="P127" s="1" t="e">
        <f>+IF(#REF!&gt;0,#REF!+5,0)</f>
        <v>#REF!</v>
      </c>
      <c r="Q127" s="1" t="e">
        <f t="shared" si="15"/>
        <v>#REF!</v>
      </c>
      <c r="R127" s="1" t="e">
        <f>+IF(Q127 &gt; 0,TRUNC((#REF!+#REF!)/Q127),0)</f>
        <v>#REF!</v>
      </c>
      <c r="S127" s="1" t="e">
        <f>+(R127/(TRUNC((B127-28)/(#REF!+5))+4))</f>
        <v>#REF!</v>
      </c>
      <c r="T127" s="1" t="e">
        <f>+TRUNC(S127/(TRUNC((B127-28)/(#REF!+5))+4))</f>
        <v>#REF!</v>
      </c>
      <c r="U127" s="1" t="e">
        <f>+ROUNDUP((T127/(TRUNC((B127-56)/(#REF!+5))+4)),0)</f>
        <v>#REF!</v>
      </c>
      <c r="V127" s="1" t="e">
        <f t="shared" si="16"/>
        <v>#REF!</v>
      </c>
      <c r="W127" s="1" t="e">
        <f t="shared" si="17"/>
        <v>#REF!</v>
      </c>
      <c r="X127" s="1" t="e">
        <f t="shared" si="18"/>
        <v>#REF!</v>
      </c>
      <c r="Y127" s="1" t="e">
        <f t="shared" si="19"/>
        <v>#REF!</v>
      </c>
      <c r="Z127" s="1" t="e">
        <f t="shared" si="20"/>
        <v>#REF!</v>
      </c>
      <c r="AA127" s="2" t="e">
        <f>IF(Z127*#REF!/(#REF!+#REF!)&lt;16,16,Z127*#REF!/(#REF!+#REF!))</f>
        <v>#REF!</v>
      </c>
      <c r="AB127" s="9" t="e">
        <f>IF(+Z127*#REF!/(#REF!+#REF!)&lt;16,16,+Z127*#REF!/(#REF!+#REF!))</f>
        <v>#REF!</v>
      </c>
      <c r="AC127" s="2" t="e">
        <f t="shared" si="21"/>
        <v>#REF!</v>
      </c>
    </row>
    <row r="128" spans="2:29" x14ac:dyDescent="0.2">
      <c r="B128" s="10" t="e">
        <f>IF(#REF!="Informix XPS",4096,2048)</f>
        <v>#REF!</v>
      </c>
      <c r="C128" s="10" t="e">
        <f>IF(#REF!="Informix XPS",4036,2020)</f>
        <v>#REF!</v>
      </c>
      <c r="D128" s="1" t="e">
        <f>IF(#REF!=0,0,#REF!+4)</f>
        <v>#REF!</v>
      </c>
      <c r="E128" s="1" t="e">
        <f t="shared" si="11"/>
        <v>#REF!</v>
      </c>
      <c r="F128" s="1" t="e">
        <f>IF(D128&lt;=C128,ROUNDUP((#REF!+#REF!)/E128,0),#REF!*E128)</f>
        <v>#REF!</v>
      </c>
      <c r="G128" s="1" t="e">
        <f t="shared" si="12"/>
        <v>#REF!</v>
      </c>
      <c r="H128" s="1" t="e">
        <f>IF(#REF!&gt;C128,#REF!,0)</f>
        <v>#REF!</v>
      </c>
      <c r="I128" s="1" t="e">
        <f>+IF(#REF!&gt;C128,#REF!-(C128+8),0)</f>
        <v>#REF!</v>
      </c>
      <c r="J128" s="1" t="e">
        <f>+IF(I128&lt;C128,0,#REF!*TRUNC(I128/(C128-8)))</f>
        <v>#REF!</v>
      </c>
      <c r="K128" s="1" t="e">
        <f>IF(H128&gt;0,+#REF!/(C128-8)-TRUNC(#REF!/(C128-8))+4,0)</f>
        <v>#REF!</v>
      </c>
      <c r="L128" s="1" t="e">
        <f t="shared" si="13"/>
        <v>#REF!</v>
      </c>
      <c r="M128" s="1" t="e">
        <f>+IF(H128&gt;0,IF(L128&lt;0.1,(#REF!/(TRUNC((C128/10)/I128)+1)),IF(AND(L128&gt;0.1,L128&lt;0.33),(#REF!/(TRUNC((C128/3)/I128)+1)),#REF!)),0)</f>
        <v>#REF!</v>
      </c>
      <c r="N128" s="1" t="e">
        <f t="shared" si="14"/>
        <v>#REF!</v>
      </c>
      <c r="O128" s="1" t="e">
        <f>+IF(#REF! &lt; (#REF!+#REF!)*0.02,1,#REF!/(#REF!+#REF!))</f>
        <v>#REF!</v>
      </c>
      <c r="P128" s="1" t="e">
        <f>+IF(#REF!&gt;0,#REF!+5,0)</f>
        <v>#REF!</v>
      </c>
      <c r="Q128" s="1" t="e">
        <f t="shared" si="15"/>
        <v>#REF!</v>
      </c>
      <c r="R128" s="1" t="e">
        <f>+IF(Q128 &gt; 0,TRUNC((#REF!+#REF!)/Q128),0)</f>
        <v>#REF!</v>
      </c>
      <c r="S128" s="1" t="e">
        <f>+(R128/(TRUNC((B128-28)/(#REF!+5))+4))</f>
        <v>#REF!</v>
      </c>
      <c r="T128" s="1" t="e">
        <f>+TRUNC(S128/(TRUNC((B128-28)/(#REF!+5))+4))</f>
        <v>#REF!</v>
      </c>
      <c r="U128" s="1" t="e">
        <f>+ROUNDUP((T128/(TRUNC((B128-56)/(#REF!+5))+4)),0)</f>
        <v>#REF!</v>
      </c>
      <c r="V128" s="1" t="e">
        <f t="shared" si="16"/>
        <v>#REF!</v>
      </c>
      <c r="W128" s="1" t="e">
        <f t="shared" si="17"/>
        <v>#REF!</v>
      </c>
      <c r="X128" s="1" t="e">
        <f t="shared" si="18"/>
        <v>#REF!</v>
      </c>
      <c r="Y128" s="1" t="e">
        <f t="shared" si="19"/>
        <v>#REF!</v>
      </c>
      <c r="Z128" s="1" t="e">
        <f t="shared" si="20"/>
        <v>#REF!</v>
      </c>
      <c r="AA128" s="2" t="e">
        <f>IF(Z128*#REF!/(#REF!+#REF!)&lt;16,16,Z128*#REF!/(#REF!+#REF!))</f>
        <v>#REF!</v>
      </c>
      <c r="AB128" s="9" t="e">
        <f>IF(+Z128*#REF!/(#REF!+#REF!)&lt;16,16,+Z128*#REF!/(#REF!+#REF!))</f>
        <v>#REF!</v>
      </c>
      <c r="AC128" s="2" t="e">
        <f t="shared" si="21"/>
        <v>#REF!</v>
      </c>
    </row>
    <row r="129" spans="2:29" x14ac:dyDescent="0.2">
      <c r="B129" s="10" t="e">
        <f>IF(#REF!="Informix XPS",4096,2048)</f>
        <v>#REF!</v>
      </c>
      <c r="C129" s="10" t="e">
        <f>IF(#REF!="Informix XPS",4036,2020)</f>
        <v>#REF!</v>
      </c>
      <c r="D129" s="1" t="e">
        <f>IF(#REF!=0,0,#REF!+4)</f>
        <v>#REF!</v>
      </c>
      <c r="E129" s="1" t="e">
        <f t="shared" si="11"/>
        <v>#REF!</v>
      </c>
      <c r="F129" s="1" t="e">
        <f>IF(D129&lt;=C129,ROUNDUP((#REF!+#REF!)/E129,0),#REF!*E129)</f>
        <v>#REF!</v>
      </c>
      <c r="G129" s="1" t="e">
        <f t="shared" si="12"/>
        <v>#REF!</v>
      </c>
      <c r="H129" s="1" t="e">
        <f>IF(#REF!&gt;C129,#REF!,0)</f>
        <v>#REF!</v>
      </c>
      <c r="I129" s="1" t="e">
        <f>+IF(#REF!&gt;C129,#REF!-(C129+8),0)</f>
        <v>#REF!</v>
      </c>
      <c r="J129" s="1" t="e">
        <f>+IF(I129&lt;C129,0,#REF!*TRUNC(I129/(C129-8)))</f>
        <v>#REF!</v>
      </c>
      <c r="K129" s="1" t="e">
        <f>IF(H129&gt;0,+#REF!/(C129-8)-TRUNC(#REF!/(C129-8))+4,0)</f>
        <v>#REF!</v>
      </c>
      <c r="L129" s="1" t="e">
        <f t="shared" si="13"/>
        <v>#REF!</v>
      </c>
      <c r="M129" s="1" t="e">
        <f>+IF(H129&gt;0,IF(L129&lt;0.1,(#REF!/(TRUNC((C129/10)/I129)+1)),IF(AND(L129&gt;0.1,L129&lt;0.33),(#REF!/(TRUNC((C129/3)/I129)+1)),#REF!)),0)</f>
        <v>#REF!</v>
      </c>
      <c r="N129" s="1" t="e">
        <f t="shared" si="14"/>
        <v>#REF!</v>
      </c>
      <c r="O129" s="1" t="e">
        <f>+IF(#REF! &lt; (#REF!+#REF!)*0.02,1,#REF!/(#REF!+#REF!))</f>
        <v>#REF!</v>
      </c>
      <c r="P129" s="1" t="e">
        <f>+IF(#REF!&gt;0,#REF!+5,0)</f>
        <v>#REF!</v>
      </c>
      <c r="Q129" s="1" t="e">
        <f t="shared" si="15"/>
        <v>#REF!</v>
      </c>
      <c r="R129" s="1" t="e">
        <f>+IF(Q129 &gt; 0,TRUNC((#REF!+#REF!)/Q129),0)</f>
        <v>#REF!</v>
      </c>
      <c r="S129" s="1" t="e">
        <f>+(R129/(TRUNC((B129-28)/(#REF!+5))+4))</f>
        <v>#REF!</v>
      </c>
      <c r="T129" s="1" t="e">
        <f>+TRUNC(S129/(TRUNC((B129-28)/(#REF!+5))+4))</f>
        <v>#REF!</v>
      </c>
      <c r="U129" s="1" t="e">
        <f>+ROUNDUP((T129/(TRUNC((B129-56)/(#REF!+5))+4)),0)</f>
        <v>#REF!</v>
      </c>
      <c r="V129" s="1" t="e">
        <f t="shared" si="16"/>
        <v>#REF!</v>
      </c>
      <c r="W129" s="1" t="e">
        <f t="shared" si="17"/>
        <v>#REF!</v>
      </c>
      <c r="X129" s="1" t="e">
        <f t="shared" si="18"/>
        <v>#REF!</v>
      </c>
      <c r="Y129" s="1" t="e">
        <f t="shared" si="19"/>
        <v>#REF!</v>
      </c>
      <c r="Z129" s="1" t="e">
        <f t="shared" si="20"/>
        <v>#REF!</v>
      </c>
      <c r="AA129" s="2" t="e">
        <f>IF(Z129*#REF!/(#REF!+#REF!)&lt;16,16,Z129*#REF!/(#REF!+#REF!))</f>
        <v>#REF!</v>
      </c>
      <c r="AB129" s="9" t="e">
        <f>IF(+Z129*#REF!/(#REF!+#REF!)&lt;16,16,+Z129*#REF!/(#REF!+#REF!))</f>
        <v>#REF!</v>
      </c>
      <c r="AC129" s="2" t="e">
        <f t="shared" si="21"/>
        <v>#REF!</v>
      </c>
    </row>
    <row r="130" spans="2:29" x14ac:dyDescent="0.2">
      <c r="B130" s="10" t="e">
        <f>IF(#REF!="Informix XPS",4096,2048)</f>
        <v>#REF!</v>
      </c>
      <c r="C130" s="10" t="e">
        <f>IF(#REF!="Informix XPS",4036,2020)</f>
        <v>#REF!</v>
      </c>
      <c r="D130" s="1" t="e">
        <f>IF(#REF!=0,0,#REF!+4)</f>
        <v>#REF!</v>
      </c>
      <c r="E130" s="1" t="e">
        <f t="shared" si="11"/>
        <v>#REF!</v>
      </c>
      <c r="F130" s="1" t="e">
        <f>IF(D130&lt;=C130,ROUNDUP((#REF!+#REF!)/E130,0),#REF!*E130)</f>
        <v>#REF!</v>
      </c>
      <c r="G130" s="1" t="e">
        <f t="shared" si="12"/>
        <v>#REF!</v>
      </c>
      <c r="H130" s="1" t="e">
        <f>IF(#REF!&gt;C130,#REF!,0)</f>
        <v>#REF!</v>
      </c>
      <c r="I130" s="1" t="e">
        <f>+IF(#REF!&gt;C130,#REF!-(C130+8),0)</f>
        <v>#REF!</v>
      </c>
      <c r="J130" s="1" t="e">
        <f>+IF(I130&lt;C130,0,#REF!*TRUNC(I130/(C130-8)))</f>
        <v>#REF!</v>
      </c>
      <c r="K130" s="1" t="e">
        <f>IF(H130&gt;0,+#REF!/(C130-8)-TRUNC(#REF!/(C130-8))+4,0)</f>
        <v>#REF!</v>
      </c>
      <c r="L130" s="1" t="e">
        <f t="shared" si="13"/>
        <v>#REF!</v>
      </c>
      <c r="M130" s="1" t="e">
        <f>+IF(H130&gt;0,IF(L130&lt;0.1,(#REF!/(TRUNC((C130/10)/I130)+1)),IF(AND(L130&gt;0.1,L130&lt;0.33),(#REF!/(TRUNC((C130/3)/I130)+1)),#REF!)),0)</f>
        <v>#REF!</v>
      </c>
      <c r="N130" s="1" t="e">
        <f t="shared" si="14"/>
        <v>#REF!</v>
      </c>
      <c r="O130" s="1" t="e">
        <f>+IF(#REF! &lt; (#REF!+#REF!)*0.02,1,#REF!/(#REF!+#REF!))</f>
        <v>#REF!</v>
      </c>
      <c r="P130" s="1" t="e">
        <f>+IF(#REF!&gt;0,#REF!+5,0)</f>
        <v>#REF!</v>
      </c>
      <c r="Q130" s="1" t="e">
        <f t="shared" si="15"/>
        <v>#REF!</v>
      </c>
      <c r="R130" s="1" t="e">
        <f>+IF(Q130 &gt; 0,TRUNC((#REF!+#REF!)/Q130),0)</f>
        <v>#REF!</v>
      </c>
      <c r="S130" s="1" t="e">
        <f>+(R130/(TRUNC((B130-28)/(#REF!+5))+4))</f>
        <v>#REF!</v>
      </c>
      <c r="T130" s="1" t="e">
        <f>+TRUNC(S130/(TRUNC((B130-28)/(#REF!+5))+4))</f>
        <v>#REF!</v>
      </c>
      <c r="U130" s="1" t="e">
        <f>+ROUNDUP((T130/(TRUNC((B130-56)/(#REF!+5))+4)),0)</f>
        <v>#REF!</v>
      </c>
      <c r="V130" s="1" t="e">
        <f t="shared" si="16"/>
        <v>#REF!</v>
      </c>
      <c r="W130" s="1" t="e">
        <f t="shared" si="17"/>
        <v>#REF!</v>
      </c>
      <c r="X130" s="1" t="e">
        <f t="shared" si="18"/>
        <v>#REF!</v>
      </c>
      <c r="Y130" s="1" t="e">
        <f t="shared" si="19"/>
        <v>#REF!</v>
      </c>
      <c r="Z130" s="1" t="e">
        <f t="shared" si="20"/>
        <v>#REF!</v>
      </c>
      <c r="AA130" s="2" t="e">
        <f>IF(Z130*#REF!/(#REF!+#REF!)&lt;16,16,Z130*#REF!/(#REF!+#REF!))</f>
        <v>#REF!</v>
      </c>
      <c r="AB130" s="9" t="e">
        <f>IF(+Z130*#REF!/(#REF!+#REF!)&lt;16,16,+Z130*#REF!/(#REF!+#REF!))</f>
        <v>#REF!</v>
      </c>
      <c r="AC130" s="2" t="e">
        <f t="shared" si="21"/>
        <v>#REF!</v>
      </c>
    </row>
    <row r="131" spans="2:29" x14ac:dyDescent="0.2">
      <c r="B131" s="10" t="e">
        <f>IF(#REF!="Informix XPS",4096,2048)</f>
        <v>#REF!</v>
      </c>
      <c r="C131" s="10" t="e">
        <f>IF(#REF!="Informix XPS",4036,2020)</f>
        <v>#REF!</v>
      </c>
      <c r="D131" s="1" t="e">
        <f>IF(#REF!=0,0,#REF!+4)</f>
        <v>#REF!</v>
      </c>
      <c r="E131" s="1" t="e">
        <f t="shared" si="11"/>
        <v>#REF!</v>
      </c>
      <c r="F131" s="1" t="e">
        <f>IF(D131&lt;=C131,ROUNDUP((#REF!+#REF!)/E131,0),#REF!*E131)</f>
        <v>#REF!</v>
      </c>
      <c r="G131" s="1" t="e">
        <f t="shared" si="12"/>
        <v>#REF!</v>
      </c>
      <c r="H131" s="1" t="e">
        <f>IF(#REF!&gt;C131,#REF!,0)</f>
        <v>#REF!</v>
      </c>
      <c r="I131" s="1" t="e">
        <f>+IF(#REF!&gt;C131,#REF!-(C131+8),0)</f>
        <v>#REF!</v>
      </c>
      <c r="J131" s="1" t="e">
        <f>+IF(I131&lt;C131,0,#REF!*TRUNC(I131/(C131-8)))</f>
        <v>#REF!</v>
      </c>
      <c r="K131" s="1" t="e">
        <f>IF(H131&gt;0,+#REF!/(C131-8)-TRUNC(#REF!/(C131-8))+4,0)</f>
        <v>#REF!</v>
      </c>
      <c r="L131" s="1" t="e">
        <f t="shared" si="13"/>
        <v>#REF!</v>
      </c>
      <c r="M131" s="1" t="e">
        <f>+IF(H131&gt;0,IF(L131&lt;0.1,(#REF!/(TRUNC((C131/10)/I131)+1)),IF(AND(L131&gt;0.1,L131&lt;0.33),(#REF!/(TRUNC((C131/3)/I131)+1)),#REF!)),0)</f>
        <v>#REF!</v>
      </c>
      <c r="N131" s="1" t="e">
        <f t="shared" si="14"/>
        <v>#REF!</v>
      </c>
      <c r="O131" s="1" t="e">
        <f>+IF(#REF! &lt; (#REF!+#REF!)*0.02,1,#REF!/(#REF!+#REF!))</f>
        <v>#REF!</v>
      </c>
      <c r="P131" s="1" t="e">
        <f>+IF(#REF!&gt;0,#REF!+5,0)</f>
        <v>#REF!</v>
      </c>
      <c r="Q131" s="1" t="e">
        <f t="shared" si="15"/>
        <v>#REF!</v>
      </c>
      <c r="R131" s="1" t="e">
        <f>+IF(Q131 &gt; 0,TRUNC((#REF!+#REF!)/Q131),0)</f>
        <v>#REF!</v>
      </c>
      <c r="S131" s="1" t="e">
        <f>+(R131/(TRUNC((B131-28)/(#REF!+5))+4))</f>
        <v>#REF!</v>
      </c>
      <c r="T131" s="1" t="e">
        <f>+TRUNC(S131/(TRUNC((B131-28)/(#REF!+5))+4))</f>
        <v>#REF!</v>
      </c>
      <c r="U131" s="1" t="e">
        <f>+ROUNDUP((T131/(TRUNC((B131-56)/(#REF!+5))+4)),0)</f>
        <v>#REF!</v>
      </c>
      <c r="V131" s="1" t="e">
        <f t="shared" si="16"/>
        <v>#REF!</v>
      </c>
      <c r="W131" s="1" t="e">
        <f t="shared" si="17"/>
        <v>#REF!</v>
      </c>
      <c r="X131" s="1" t="e">
        <f t="shared" si="18"/>
        <v>#REF!</v>
      </c>
      <c r="Y131" s="1" t="e">
        <f t="shared" si="19"/>
        <v>#REF!</v>
      </c>
      <c r="Z131" s="1" t="e">
        <f t="shared" si="20"/>
        <v>#REF!</v>
      </c>
      <c r="AA131" s="2" t="e">
        <f>IF(Z131*#REF!/(#REF!+#REF!)&lt;16,16,Z131*#REF!/(#REF!+#REF!))</f>
        <v>#REF!</v>
      </c>
      <c r="AB131" s="9" t="e">
        <f>IF(+Z131*#REF!/(#REF!+#REF!)&lt;16,16,+Z131*#REF!/(#REF!+#REF!))</f>
        <v>#REF!</v>
      </c>
      <c r="AC131" s="2" t="e">
        <f t="shared" si="21"/>
        <v>#REF!</v>
      </c>
    </row>
    <row r="132" spans="2:29" x14ac:dyDescent="0.2">
      <c r="B132" s="10" t="e">
        <f>IF(#REF!="Informix XPS",4096,2048)</f>
        <v>#REF!</v>
      </c>
      <c r="C132" s="10" t="e">
        <f>IF(#REF!="Informix XPS",4036,2020)</f>
        <v>#REF!</v>
      </c>
      <c r="D132" s="1" t="e">
        <f>IF(#REF!=0,0,#REF!+4)</f>
        <v>#REF!</v>
      </c>
      <c r="E132" s="1" t="e">
        <f t="shared" si="11"/>
        <v>#REF!</v>
      </c>
      <c r="F132" s="1" t="e">
        <f>IF(D132&lt;=C132,ROUNDUP((#REF!+#REF!)/E132,0),#REF!*E132)</f>
        <v>#REF!</v>
      </c>
      <c r="G132" s="1" t="e">
        <f t="shared" si="12"/>
        <v>#REF!</v>
      </c>
      <c r="H132" s="1" t="e">
        <f>IF(#REF!&gt;C132,#REF!,0)</f>
        <v>#REF!</v>
      </c>
      <c r="I132" s="1" t="e">
        <f>+IF(#REF!&gt;C132,#REF!-(C132+8),0)</f>
        <v>#REF!</v>
      </c>
      <c r="J132" s="1" t="e">
        <f>+IF(I132&lt;C132,0,#REF!*TRUNC(I132/(C132-8)))</f>
        <v>#REF!</v>
      </c>
      <c r="K132" s="1" t="e">
        <f>IF(H132&gt;0,+#REF!/(C132-8)-TRUNC(#REF!/(C132-8))+4,0)</f>
        <v>#REF!</v>
      </c>
      <c r="L132" s="1" t="e">
        <f t="shared" si="13"/>
        <v>#REF!</v>
      </c>
      <c r="M132" s="1" t="e">
        <f>+IF(H132&gt;0,IF(L132&lt;0.1,(#REF!/(TRUNC((C132/10)/I132)+1)),IF(AND(L132&gt;0.1,L132&lt;0.33),(#REF!/(TRUNC((C132/3)/I132)+1)),#REF!)),0)</f>
        <v>#REF!</v>
      </c>
      <c r="N132" s="1" t="e">
        <f t="shared" si="14"/>
        <v>#REF!</v>
      </c>
      <c r="O132" s="1" t="e">
        <f>+IF(#REF! &lt; (#REF!+#REF!)*0.02,1,#REF!/(#REF!+#REF!))</f>
        <v>#REF!</v>
      </c>
      <c r="P132" s="1" t="e">
        <f>+IF(#REF!&gt;0,#REF!+5,0)</f>
        <v>#REF!</v>
      </c>
      <c r="Q132" s="1" t="e">
        <f t="shared" si="15"/>
        <v>#REF!</v>
      </c>
      <c r="R132" s="1" t="e">
        <f>+IF(Q132 &gt; 0,TRUNC((#REF!+#REF!)/Q132),0)</f>
        <v>#REF!</v>
      </c>
      <c r="S132" s="1" t="e">
        <f>+(R132/(TRUNC((B132-28)/(#REF!+5))+4))</f>
        <v>#REF!</v>
      </c>
      <c r="T132" s="1" t="e">
        <f>+TRUNC(S132/(TRUNC((B132-28)/(#REF!+5))+4))</f>
        <v>#REF!</v>
      </c>
      <c r="U132" s="1" t="e">
        <f>+ROUNDUP((T132/(TRUNC((B132-56)/(#REF!+5))+4)),0)</f>
        <v>#REF!</v>
      </c>
      <c r="V132" s="1" t="e">
        <f t="shared" si="16"/>
        <v>#REF!</v>
      </c>
      <c r="W132" s="1" t="e">
        <f t="shared" si="17"/>
        <v>#REF!</v>
      </c>
      <c r="X132" s="1" t="e">
        <f t="shared" si="18"/>
        <v>#REF!</v>
      </c>
      <c r="Y132" s="1" t="e">
        <f t="shared" si="19"/>
        <v>#REF!</v>
      </c>
      <c r="Z132" s="1" t="e">
        <f t="shared" si="20"/>
        <v>#REF!</v>
      </c>
      <c r="AA132" s="2" t="e">
        <f>IF(Z132*#REF!/(#REF!+#REF!)&lt;16,16,Z132*#REF!/(#REF!+#REF!))</f>
        <v>#REF!</v>
      </c>
      <c r="AB132" s="9" t="e">
        <f>IF(+Z132*#REF!/(#REF!+#REF!)&lt;16,16,+Z132*#REF!/(#REF!+#REF!))</f>
        <v>#REF!</v>
      </c>
      <c r="AC132" s="2" t="e">
        <f t="shared" si="21"/>
        <v>#REF!</v>
      </c>
    </row>
    <row r="133" spans="2:29" x14ac:dyDescent="0.2">
      <c r="B133" s="10" t="e">
        <f>IF(#REF!="Informix XPS",4096,2048)</f>
        <v>#REF!</v>
      </c>
      <c r="C133" s="10" t="e">
        <f>IF(#REF!="Informix XPS",4036,2020)</f>
        <v>#REF!</v>
      </c>
      <c r="D133" s="1" t="e">
        <f>IF(#REF!=0,0,#REF!+4)</f>
        <v>#REF!</v>
      </c>
      <c r="E133" s="1" t="e">
        <f t="shared" si="11"/>
        <v>#REF!</v>
      </c>
      <c r="F133" s="1" t="e">
        <f>IF(D133&lt;=C133,ROUNDUP((#REF!+#REF!)/E133,0),#REF!*E133)</f>
        <v>#REF!</v>
      </c>
      <c r="G133" s="1" t="e">
        <f t="shared" si="12"/>
        <v>#REF!</v>
      </c>
      <c r="H133" s="1" t="e">
        <f>IF(#REF!&gt;C133,#REF!,0)</f>
        <v>#REF!</v>
      </c>
      <c r="I133" s="1" t="e">
        <f>+IF(#REF!&gt;C133,#REF!-(C133+8),0)</f>
        <v>#REF!</v>
      </c>
      <c r="J133" s="1" t="e">
        <f>+IF(I133&lt;C133,0,#REF!*TRUNC(I133/(C133-8)))</f>
        <v>#REF!</v>
      </c>
      <c r="K133" s="1" t="e">
        <f>IF(H133&gt;0,+#REF!/(C133-8)-TRUNC(#REF!/(C133-8))+4,0)</f>
        <v>#REF!</v>
      </c>
      <c r="L133" s="1" t="e">
        <f t="shared" si="13"/>
        <v>#REF!</v>
      </c>
      <c r="M133" s="1" t="e">
        <f>+IF(H133&gt;0,IF(L133&lt;0.1,(#REF!/(TRUNC((C133/10)/I133)+1)),IF(AND(L133&gt;0.1,L133&lt;0.33),(#REF!/(TRUNC((C133/3)/I133)+1)),#REF!)),0)</f>
        <v>#REF!</v>
      </c>
      <c r="N133" s="1" t="e">
        <f t="shared" si="14"/>
        <v>#REF!</v>
      </c>
      <c r="O133" s="1" t="e">
        <f>+IF(#REF! &lt; (#REF!+#REF!)*0.02,1,#REF!/(#REF!+#REF!))</f>
        <v>#REF!</v>
      </c>
      <c r="P133" s="1" t="e">
        <f>+IF(#REF!&gt;0,#REF!+5,0)</f>
        <v>#REF!</v>
      </c>
      <c r="Q133" s="1" t="e">
        <f t="shared" si="15"/>
        <v>#REF!</v>
      </c>
      <c r="R133" s="1" t="e">
        <f>+IF(Q133 &gt; 0,TRUNC((#REF!+#REF!)/Q133),0)</f>
        <v>#REF!</v>
      </c>
      <c r="S133" s="1" t="e">
        <f>+(R133/(TRUNC((B133-28)/(#REF!+5))+4))</f>
        <v>#REF!</v>
      </c>
      <c r="T133" s="1" t="e">
        <f>+TRUNC(S133/(TRUNC((B133-28)/(#REF!+5))+4))</f>
        <v>#REF!</v>
      </c>
      <c r="U133" s="1" t="e">
        <f>+ROUNDUP((T133/(TRUNC((B133-56)/(#REF!+5))+4)),0)</f>
        <v>#REF!</v>
      </c>
      <c r="V133" s="1" t="e">
        <f t="shared" si="16"/>
        <v>#REF!</v>
      </c>
      <c r="W133" s="1" t="e">
        <f t="shared" si="17"/>
        <v>#REF!</v>
      </c>
      <c r="X133" s="1" t="e">
        <f t="shared" si="18"/>
        <v>#REF!</v>
      </c>
      <c r="Y133" s="1" t="e">
        <f t="shared" si="19"/>
        <v>#REF!</v>
      </c>
      <c r="Z133" s="1" t="e">
        <f t="shared" si="20"/>
        <v>#REF!</v>
      </c>
      <c r="AA133" s="2" t="e">
        <f>IF(Z133*#REF!/(#REF!+#REF!)&lt;16,16,Z133*#REF!/(#REF!+#REF!))</f>
        <v>#REF!</v>
      </c>
      <c r="AB133" s="9" t="e">
        <f>IF(+Z133*#REF!/(#REF!+#REF!)&lt;16,16,+Z133*#REF!/(#REF!+#REF!))</f>
        <v>#REF!</v>
      </c>
      <c r="AC133" s="2" t="e">
        <f t="shared" si="21"/>
        <v>#REF!</v>
      </c>
    </row>
    <row r="134" spans="2:29" x14ac:dyDescent="0.2">
      <c r="B134" s="10" t="e">
        <f>IF(#REF!="Informix XPS",4096,2048)</f>
        <v>#REF!</v>
      </c>
      <c r="C134" s="10" t="e">
        <f>IF(#REF!="Informix XPS",4036,2020)</f>
        <v>#REF!</v>
      </c>
      <c r="D134" s="1" t="e">
        <f>IF(#REF!=0,0,#REF!+4)</f>
        <v>#REF!</v>
      </c>
      <c r="E134" s="1" t="e">
        <f t="shared" ref="E134:E197" si="22">IF(D134&lt;=C134,ROUNDDOWN(C134/D134,0),ROUNDUP(D134/C134,0))</f>
        <v>#REF!</v>
      </c>
      <c r="F134" s="1" t="e">
        <f>IF(D134&lt;=C134,ROUNDUP((#REF!+#REF!)/E134,0),#REF!*E134)</f>
        <v>#REF!</v>
      </c>
      <c r="G134" s="1" t="e">
        <f t="shared" ref="G134:G197" si="23">(F134*B134)/1024</f>
        <v>#REF!</v>
      </c>
      <c r="H134" s="1" t="e">
        <f>IF(#REF!&gt;C134,#REF!,0)</f>
        <v>#REF!</v>
      </c>
      <c r="I134" s="1" t="e">
        <f>+IF(#REF!&gt;C134,#REF!-(C134+8),0)</f>
        <v>#REF!</v>
      </c>
      <c r="J134" s="1" t="e">
        <f>+IF(I134&lt;C134,0,#REF!*TRUNC(I134/(C134-8)))</f>
        <v>#REF!</v>
      </c>
      <c r="K134" s="1" t="e">
        <f>IF(H134&gt;0,+#REF!/(C134-8)-TRUNC(#REF!/(C134-8))+4,0)</f>
        <v>#REF!</v>
      </c>
      <c r="L134" s="1" t="e">
        <f t="shared" ref="L134:L197" si="24">+K134/C134</f>
        <v>#REF!</v>
      </c>
      <c r="M134" s="1" t="e">
        <f>+IF(H134&gt;0,IF(L134&lt;0.1,(#REF!/(TRUNC((C134/10)/I134)+1)),IF(AND(L134&gt;0.1,L134&lt;0.33),(#REF!/(TRUNC((C134/3)/I134)+1)),#REF!)),0)</f>
        <v>#REF!</v>
      </c>
      <c r="N134" s="1" t="e">
        <f t="shared" ref="N134:N197" si="25">+F134+H134+J134+M134</f>
        <v>#REF!</v>
      </c>
      <c r="O134" s="1" t="e">
        <f>+IF(#REF! &lt; (#REF!+#REF!)*0.02,1,#REF!/(#REF!+#REF!))</f>
        <v>#REF!</v>
      </c>
      <c r="P134" s="1" t="e">
        <f>+IF(#REF!&gt;0,#REF!+5,0)</f>
        <v>#REF!</v>
      </c>
      <c r="Q134" s="1" t="e">
        <f t="shared" ref="Q134:Q197" si="26">+IF(P134 &gt; 0,TRUNC((B134-28)/P134),0)</f>
        <v>#REF!</v>
      </c>
      <c r="R134" s="1" t="e">
        <f>+IF(Q134 &gt; 0,TRUNC((#REF!+#REF!)/Q134),0)</f>
        <v>#REF!</v>
      </c>
      <c r="S134" s="1" t="e">
        <f>+(R134/(TRUNC((B134-28)/(#REF!+5))+4))</f>
        <v>#REF!</v>
      </c>
      <c r="T134" s="1" t="e">
        <f>+TRUNC(S134/(TRUNC((B134-28)/(#REF!+5))+4))</f>
        <v>#REF!</v>
      </c>
      <c r="U134" s="1" t="e">
        <f>+ROUNDUP((T134/(TRUNC((B134-56)/(#REF!+5))+4)),0)</f>
        <v>#REF!</v>
      </c>
      <c r="V134" s="1" t="e">
        <f t="shared" ref="V134:V197" si="27">+SUM(R134:U134)</f>
        <v>#REF!</v>
      </c>
      <c r="W134" s="1" t="e">
        <f t="shared" ref="W134:W197" si="28">100*V134/90</f>
        <v>#REF!</v>
      </c>
      <c r="X134" s="1" t="e">
        <f t="shared" ref="X134:X197" si="29">ROUNDUP((W134*B134)/1024,0)</f>
        <v>#REF!</v>
      </c>
      <c r="Y134" s="1" t="e">
        <f t="shared" ref="Y134:Y197" si="30">+W134+N134</f>
        <v>#REF!</v>
      </c>
      <c r="Z134" s="1" t="e">
        <f t="shared" ref="Z134:Z197" si="31">+Y134*B134/1024</f>
        <v>#REF!</v>
      </c>
      <c r="AA134" s="2" t="e">
        <f>IF(Z134*#REF!/(#REF!+#REF!)&lt;16,16,Z134*#REF!/(#REF!+#REF!))</f>
        <v>#REF!</v>
      </c>
      <c r="AB134" s="9" t="e">
        <f>IF(+Z134*#REF!/(#REF!+#REF!)&lt;16,16,+Z134*#REF!/(#REF!+#REF!))</f>
        <v>#REF!</v>
      </c>
      <c r="AC134" s="2" t="e">
        <f t="shared" ref="AC134:AC197" si="32">IF(+AB134/12&lt;16,16,+AB134/12)</f>
        <v>#REF!</v>
      </c>
    </row>
    <row r="135" spans="2:29" x14ac:dyDescent="0.2">
      <c r="B135" s="10" t="e">
        <f>IF(#REF!="Informix XPS",4096,2048)</f>
        <v>#REF!</v>
      </c>
      <c r="C135" s="10" t="e">
        <f>IF(#REF!="Informix XPS",4036,2020)</f>
        <v>#REF!</v>
      </c>
      <c r="D135" s="1" t="e">
        <f>IF(#REF!=0,0,#REF!+4)</f>
        <v>#REF!</v>
      </c>
      <c r="E135" s="1" t="e">
        <f t="shared" si="22"/>
        <v>#REF!</v>
      </c>
      <c r="F135" s="1" t="e">
        <f>IF(D135&lt;=C135,ROUNDUP((#REF!+#REF!)/E135,0),#REF!*E135)</f>
        <v>#REF!</v>
      </c>
      <c r="G135" s="1" t="e">
        <f t="shared" si="23"/>
        <v>#REF!</v>
      </c>
      <c r="H135" s="1" t="e">
        <f>IF(#REF!&gt;C135,#REF!,0)</f>
        <v>#REF!</v>
      </c>
      <c r="I135" s="1" t="e">
        <f>+IF(#REF!&gt;C135,#REF!-(C135+8),0)</f>
        <v>#REF!</v>
      </c>
      <c r="J135" s="1" t="e">
        <f>+IF(I135&lt;C135,0,#REF!*TRUNC(I135/(C135-8)))</f>
        <v>#REF!</v>
      </c>
      <c r="K135" s="1" t="e">
        <f>IF(H135&gt;0,+#REF!/(C135-8)-TRUNC(#REF!/(C135-8))+4,0)</f>
        <v>#REF!</v>
      </c>
      <c r="L135" s="1" t="e">
        <f t="shared" si="24"/>
        <v>#REF!</v>
      </c>
      <c r="M135" s="1" t="e">
        <f>+IF(H135&gt;0,IF(L135&lt;0.1,(#REF!/(TRUNC((C135/10)/I135)+1)),IF(AND(L135&gt;0.1,L135&lt;0.33),(#REF!/(TRUNC((C135/3)/I135)+1)),#REF!)),0)</f>
        <v>#REF!</v>
      </c>
      <c r="N135" s="1" t="e">
        <f t="shared" si="25"/>
        <v>#REF!</v>
      </c>
      <c r="O135" s="1" t="e">
        <f>+IF(#REF! &lt; (#REF!+#REF!)*0.02,1,#REF!/(#REF!+#REF!))</f>
        <v>#REF!</v>
      </c>
      <c r="P135" s="1" t="e">
        <f>+IF(#REF!&gt;0,#REF!+5,0)</f>
        <v>#REF!</v>
      </c>
      <c r="Q135" s="1" t="e">
        <f t="shared" si="26"/>
        <v>#REF!</v>
      </c>
      <c r="R135" s="1" t="e">
        <f>+IF(Q135 &gt; 0,TRUNC((#REF!+#REF!)/Q135),0)</f>
        <v>#REF!</v>
      </c>
      <c r="S135" s="1" t="e">
        <f>+(R135/(TRUNC((B135-28)/(#REF!+5))+4))</f>
        <v>#REF!</v>
      </c>
      <c r="T135" s="1" t="e">
        <f>+TRUNC(S135/(TRUNC((B135-28)/(#REF!+5))+4))</f>
        <v>#REF!</v>
      </c>
      <c r="U135" s="1" t="e">
        <f>+ROUNDUP((T135/(TRUNC((B135-56)/(#REF!+5))+4)),0)</f>
        <v>#REF!</v>
      </c>
      <c r="V135" s="1" t="e">
        <f t="shared" si="27"/>
        <v>#REF!</v>
      </c>
      <c r="W135" s="1" t="e">
        <f t="shared" si="28"/>
        <v>#REF!</v>
      </c>
      <c r="X135" s="1" t="e">
        <f t="shared" si="29"/>
        <v>#REF!</v>
      </c>
      <c r="Y135" s="1" t="e">
        <f t="shared" si="30"/>
        <v>#REF!</v>
      </c>
      <c r="Z135" s="1" t="e">
        <f t="shared" si="31"/>
        <v>#REF!</v>
      </c>
      <c r="AA135" s="2" t="e">
        <f>IF(Z135*#REF!/(#REF!+#REF!)&lt;16,16,Z135*#REF!/(#REF!+#REF!))</f>
        <v>#REF!</v>
      </c>
      <c r="AB135" s="9" t="e">
        <f>IF(+Z135*#REF!/(#REF!+#REF!)&lt;16,16,+Z135*#REF!/(#REF!+#REF!))</f>
        <v>#REF!</v>
      </c>
      <c r="AC135" s="2" t="e">
        <f t="shared" si="32"/>
        <v>#REF!</v>
      </c>
    </row>
    <row r="136" spans="2:29" x14ac:dyDescent="0.2">
      <c r="B136" s="10" t="e">
        <f>IF(#REF!="Informix XPS",4096,2048)</f>
        <v>#REF!</v>
      </c>
      <c r="C136" s="10" t="e">
        <f>IF(#REF!="Informix XPS",4036,2020)</f>
        <v>#REF!</v>
      </c>
      <c r="D136" s="1" t="e">
        <f>IF(#REF!=0,0,#REF!+4)</f>
        <v>#REF!</v>
      </c>
      <c r="E136" s="1" t="e">
        <f t="shared" si="22"/>
        <v>#REF!</v>
      </c>
      <c r="F136" s="1" t="e">
        <f>IF(D136&lt;=C136,ROUNDUP((#REF!+#REF!)/E136,0),#REF!*E136)</f>
        <v>#REF!</v>
      </c>
      <c r="G136" s="1" t="e">
        <f t="shared" si="23"/>
        <v>#REF!</v>
      </c>
      <c r="H136" s="1" t="e">
        <f>IF(#REF!&gt;C136,#REF!,0)</f>
        <v>#REF!</v>
      </c>
      <c r="I136" s="1" t="e">
        <f>+IF(#REF!&gt;C136,#REF!-(C136+8),0)</f>
        <v>#REF!</v>
      </c>
      <c r="J136" s="1" t="e">
        <f>+IF(I136&lt;C136,0,#REF!*TRUNC(I136/(C136-8)))</f>
        <v>#REF!</v>
      </c>
      <c r="K136" s="1" t="e">
        <f>IF(H136&gt;0,+#REF!/(C136-8)-TRUNC(#REF!/(C136-8))+4,0)</f>
        <v>#REF!</v>
      </c>
      <c r="L136" s="1" t="e">
        <f t="shared" si="24"/>
        <v>#REF!</v>
      </c>
      <c r="M136" s="1" t="e">
        <f>+IF(H136&gt;0,IF(L136&lt;0.1,(#REF!/(TRUNC((C136/10)/I136)+1)),IF(AND(L136&gt;0.1,L136&lt;0.33),(#REF!/(TRUNC((C136/3)/I136)+1)),#REF!)),0)</f>
        <v>#REF!</v>
      </c>
      <c r="N136" s="1" t="e">
        <f t="shared" si="25"/>
        <v>#REF!</v>
      </c>
      <c r="O136" s="1" t="e">
        <f>+IF(#REF! &lt; (#REF!+#REF!)*0.02,1,#REF!/(#REF!+#REF!))</f>
        <v>#REF!</v>
      </c>
      <c r="P136" s="1" t="e">
        <f>+IF(#REF!&gt;0,#REF!+5,0)</f>
        <v>#REF!</v>
      </c>
      <c r="Q136" s="1" t="e">
        <f t="shared" si="26"/>
        <v>#REF!</v>
      </c>
      <c r="R136" s="1" t="e">
        <f>+IF(Q136 &gt; 0,TRUNC((#REF!+#REF!)/Q136),0)</f>
        <v>#REF!</v>
      </c>
      <c r="S136" s="1" t="e">
        <f>+(R136/(TRUNC((B136-28)/(#REF!+5))+4))</f>
        <v>#REF!</v>
      </c>
      <c r="T136" s="1" t="e">
        <f>+TRUNC(S136/(TRUNC((B136-28)/(#REF!+5))+4))</f>
        <v>#REF!</v>
      </c>
      <c r="U136" s="1" t="e">
        <f>+ROUNDUP((T136/(TRUNC((B136-56)/(#REF!+5))+4)),0)</f>
        <v>#REF!</v>
      </c>
      <c r="V136" s="1" t="e">
        <f t="shared" si="27"/>
        <v>#REF!</v>
      </c>
      <c r="W136" s="1" t="e">
        <f t="shared" si="28"/>
        <v>#REF!</v>
      </c>
      <c r="X136" s="1" t="e">
        <f t="shared" si="29"/>
        <v>#REF!</v>
      </c>
      <c r="Y136" s="1" t="e">
        <f t="shared" si="30"/>
        <v>#REF!</v>
      </c>
      <c r="Z136" s="1" t="e">
        <f t="shared" si="31"/>
        <v>#REF!</v>
      </c>
      <c r="AA136" s="2" t="e">
        <f>IF(Z136*#REF!/(#REF!+#REF!)&lt;16,16,Z136*#REF!/(#REF!+#REF!))</f>
        <v>#REF!</v>
      </c>
      <c r="AB136" s="9" t="e">
        <f>IF(+Z136*#REF!/(#REF!+#REF!)&lt;16,16,+Z136*#REF!/(#REF!+#REF!))</f>
        <v>#REF!</v>
      </c>
      <c r="AC136" s="2" t="e">
        <f t="shared" si="32"/>
        <v>#REF!</v>
      </c>
    </row>
    <row r="137" spans="2:29" x14ac:dyDescent="0.2">
      <c r="B137" s="10" t="e">
        <f>IF(#REF!="Informix XPS",4096,2048)</f>
        <v>#REF!</v>
      </c>
      <c r="C137" s="10" t="e">
        <f>IF(#REF!="Informix XPS",4036,2020)</f>
        <v>#REF!</v>
      </c>
      <c r="D137" s="1" t="e">
        <f>IF(#REF!=0,0,#REF!+4)</f>
        <v>#REF!</v>
      </c>
      <c r="E137" s="1" t="e">
        <f t="shared" si="22"/>
        <v>#REF!</v>
      </c>
      <c r="F137" s="1" t="e">
        <f>IF(D137&lt;=C137,ROUNDUP((#REF!+#REF!)/E137,0),#REF!*E137)</f>
        <v>#REF!</v>
      </c>
      <c r="G137" s="1" t="e">
        <f t="shared" si="23"/>
        <v>#REF!</v>
      </c>
      <c r="H137" s="1" t="e">
        <f>IF(#REF!&gt;C137,#REF!,0)</f>
        <v>#REF!</v>
      </c>
      <c r="I137" s="1" t="e">
        <f>+IF(#REF!&gt;C137,#REF!-(C137+8),0)</f>
        <v>#REF!</v>
      </c>
      <c r="J137" s="1" t="e">
        <f>+IF(I137&lt;C137,0,#REF!*TRUNC(I137/(C137-8)))</f>
        <v>#REF!</v>
      </c>
      <c r="K137" s="1" t="e">
        <f>IF(H137&gt;0,+#REF!/(C137-8)-TRUNC(#REF!/(C137-8))+4,0)</f>
        <v>#REF!</v>
      </c>
      <c r="L137" s="1" t="e">
        <f t="shared" si="24"/>
        <v>#REF!</v>
      </c>
      <c r="M137" s="1" t="e">
        <f>+IF(H137&gt;0,IF(L137&lt;0.1,(#REF!/(TRUNC((C137/10)/I137)+1)),IF(AND(L137&gt;0.1,L137&lt;0.33),(#REF!/(TRUNC((C137/3)/I137)+1)),#REF!)),0)</f>
        <v>#REF!</v>
      </c>
      <c r="N137" s="1" t="e">
        <f t="shared" si="25"/>
        <v>#REF!</v>
      </c>
      <c r="O137" s="1" t="e">
        <f>+IF(#REF! &lt; (#REF!+#REF!)*0.02,1,#REF!/(#REF!+#REF!))</f>
        <v>#REF!</v>
      </c>
      <c r="P137" s="1" t="e">
        <f>+IF(#REF!&gt;0,#REF!+5,0)</f>
        <v>#REF!</v>
      </c>
      <c r="Q137" s="1" t="e">
        <f t="shared" si="26"/>
        <v>#REF!</v>
      </c>
      <c r="R137" s="1" t="e">
        <f>+IF(Q137 &gt; 0,TRUNC((#REF!+#REF!)/Q137),0)</f>
        <v>#REF!</v>
      </c>
      <c r="S137" s="1" t="e">
        <f>+(R137/(TRUNC((B137-28)/(#REF!+5))+4))</f>
        <v>#REF!</v>
      </c>
      <c r="T137" s="1" t="e">
        <f>+TRUNC(S137/(TRUNC((B137-28)/(#REF!+5))+4))</f>
        <v>#REF!</v>
      </c>
      <c r="U137" s="1" t="e">
        <f>+ROUNDUP((T137/(TRUNC((B137-56)/(#REF!+5))+4)),0)</f>
        <v>#REF!</v>
      </c>
      <c r="V137" s="1" t="e">
        <f t="shared" si="27"/>
        <v>#REF!</v>
      </c>
      <c r="W137" s="1" t="e">
        <f t="shared" si="28"/>
        <v>#REF!</v>
      </c>
      <c r="X137" s="1" t="e">
        <f t="shared" si="29"/>
        <v>#REF!</v>
      </c>
      <c r="Y137" s="1" t="e">
        <f t="shared" si="30"/>
        <v>#REF!</v>
      </c>
      <c r="Z137" s="1" t="e">
        <f t="shared" si="31"/>
        <v>#REF!</v>
      </c>
      <c r="AA137" s="2" t="e">
        <f>IF(Z137*#REF!/(#REF!+#REF!)&lt;16,16,Z137*#REF!/(#REF!+#REF!))</f>
        <v>#REF!</v>
      </c>
      <c r="AB137" s="9" t="e">
        <f>IF(+Z137*#REF!/(#REF!+#REF!)&lt;16,16,+Z137*#REF!/(#REF!+#REF!))</f>
        <v>#REF!</v>
      </c>
      <c r="AC137" s="2" t="e">
        <f t="shared" si="32"/>
        <v>#REF!</v>
      </c>
    </row>
    <row r="138" spans="2:29" x14ac:dyDescent="0.2">
      <c r="B138" s="10" t="e">
        <f>IF(#REF!="Informix XPS",4096,2048)</f>
        <v>#REF!</v>
      </c>
      <c r="C138" s="10" t="e">
        <f>IF(#REF!="Informix XPS",4036,2020)</f>
        <v>#REF!</v>
      </c>
      <c r="D138" s="1" t="e">
        <f>IF(#REF!=0,0,#REF!+4)</f>
        <v>#REF!</v>
      </c>
      <c r="E138" s="1" t="e">
        <f t="shared" si="22"/>
        <v>#REF!</v>
      </c>
      <c r="F138" s="1" t="e">
        <f>IF(D138&lt;=C138,ROUNDUP((#REF!+#REF!)/E138,0),#REF!*E138)</f>
        <v>#REF!</v>
      </c>
      <c r="G138" s="1" t="e">
        <f t="shared" si="23"/>
        <v>#REF!</v>
      </c>
      <c r="H138" s="1" t="e">
        <f>IF(#REF!&gt;C138,#REF!,0)</f>
        <v>#REF!</v>
      </c>
      <c r="I138" s="1" t="e">
        <f>+IF(#REF!&gt;C138,#REF!-(C138+8),0)</f>
        <v>#REF!</v>
      </c>
      <c r="J138" s="1" t="e">
        <f>+IF(I138&lt;C138,0,#REF!*TRUNC(I138/(C138-8)))</f>
        <v>#REF!</v>
      </c>
      <c r="K138" s="1" t="e">
        <f>IF(H138&gt;0,+#REF!/(C138-8)-TRUNC(#REF!/(C138-8))+4,0)</f>
        <v>#REF!</v>
      </c>
      <c r="L138" s="1" t="e">
        <f t="shared" si="24"/>
        <v>#REF!</v>
      </c>
      <c r="M138" s="1" t="e">
        <f>+IF(H138&gt;0,IF(L138&lt;0.1,(#REF!/(TRUNC((C138/10)/I138)+1)),IF(AND(L138&gt;0.1,L138&lt;0.33),(#REF!/(TRUNC((C138/3)/I138)+1)),#REF!)),0)</f>
        <v>#REF!</v>
      </c>
      <c r="N138" s="1" t="e">
        <f t="shared" si="25"/>
        <v>#REF!</v>
      </c>
      <c r="O138" s="1" t="e">
        <f>+IF(#REF! &lt; (#REF!+#REF!)*0.02,1,#REF!/(#REF!+#REF!))</f>
        <v>#REF!</v>
      </c>
      <c r="P138" s="1" t="e">
        <f>+IF(#REF!&gt;0,#REF!+5,0)</f>
        <v>#REF!</v>
      </c>
      <c r="Q138" s="1" t="e">
        <f t="shared" si="26"/>
        <v>#REF!</v>
      </c>
      <c r="R138" s="1" t="e">
        <f>+IF(Q138 &gt; 0,TRUNC((#REF!+#REF!)/Q138),0)</f>
        <v>#REF!</v>
      </c>
      <c r="S138" s="1" t="e">
        <f>+(R138/(TRUNC((B138-28)/(#REF!+5))+4))</f>
        <v>#REF!</v>
      </c>
      <c r="T138" s="1" t="e">
        <f>+TRUNC(S138/(TRUNC((B138-28)/(#REF!+5))+4))</f>
        <v>#REF!</v>
      </c>
      <c r="U138" s="1" t="e">
        <f>+ROUNDUP((T138/(TRUNC((B138-56)/(#REF!+5))+4)),0)</f>
        <v>#REF!</v>
      </c>
      <c r="V138" s="1" t="e">
        <f t="shared" si="27"/>
        <v>#REF!</v>
      </c>
      <c r="W138" s="1" t="e">
        <f t="shared" si="28"/>
        <v>#REF!</v>
      </c>
      <c r="X138" s="1" t="e">
        <f t="shared" si="29"/>
        <v>#REF!</v>
      </c>
      <c r="Y138" s="1" t="e">
        <f t="shared" si="30"/>
        <v>#REF!</v>
      </c>
      <c r="Z138" s="1" t="e">
        <f t="shared" si="31"/>
        <v>#REF!</v>
      </c>
      <c r="AA138" s="2" t="e">
        <f>IF(Z138*#REF!/(#REF!+#REF!)&lt;16,16,Z138*#REF!/(#REF!+#REF!))</f>
        <v>#REF!</v>
      </c>
      <c r="AB138" s="9" t="e">
        <f>IF(+Z138*#REF!/(#REF!+#REF!)&lt;16,16,+Z138*#REF!/(#REF!+#REF!))</f>
        <v>#REF!</v>
      </c>
      <c r="AC138" s="2" t="e">
        <f t="shared" si="32"/>
        <v>#REF!</v>
      </c>
    </row>
    <row r="139" spans="2:29" x14ac:dyDescent="0.2">
      <c r="B139" s="10" t="e">
        <f>IF(#REF!="Informix XPS",4096,2048)</f>
        <v>#REF!</v>
      </c>
      <c r="C139" s="10" t="e">
        <f>IF(#REF!="Informix XPS",4036,2020)</f>
        <v>#REF!</v>
      </c>
      <c r="D139" s="1" t="e">
        <f>IF(#REF!=0,0,#REF!+4)</f>
        <v>#REF!</v>
      </c>
      <c r="E139" s="1" t="e">
        <f t="shared" si="22"/>
        <v>#REF!</v>
      </c>
      <c r="F139" s="1" t="e">
        <f>IF(D139&lt;=C139,ROUNDUP((#REF!+#REF!)/E139,0),#REF!*E139)</f>
        <v>#REF!</v>
      </c>
      <c r="G139" s="1" t="e">
        <f t="shared" si="23"/>
        <v>#REF!</v>
      </c>
      <c r="H139" s="1" t="e">
        <f>IF(#REF!&gt;C139,#REF!,0)</f>
        <v>#REF!</v>
      </c>
      <c r="I139" s="1" t="e">
        <f>+IF(#REF!&gt;C139,#REF!-(C139+8),0)</f>
        <v>#REF!</v>
      </c>
      <c r="J139" s="1" t="e">
        <f>+IF(I139&lt;C139,0,#REF!*TRUNC(I139/(C139-8)))</f>
        <v>#REF!</v>
      </c>
      <c r="K139" s="1" t="e">
        <f>IF(H139&gt;0,+#REF!/(C139-8)-TRUNC(#REF!/(C139-8))+4,0)</f>
        <v>#REF!</v>
      </c>
      <c r="L139" s="1" t="e">
        <f t="shared" si="24"/>
        <v>#REF!</v>
      </c>
      <c r="M139" s="1" t="e">
        <f>+IF(H139&gt;0,IF(L139&lt;0.1,(#REF!/(TRUNC((C139/10)/I139)+1)),IF(AND(L139&gt;0.1,L139&lt;0.33),(#REF!/(TRUNC((C139/3)/I139)+1)),#REF!)),0)</f>
        <v>#REF!</v>
      </c>
      <c r="N139" s="1" t="e">
        <f t="shared" si="25"/>
        <v>#REF!</v>
      </c>
      <c r="O139" s="1" t="e">
        <f>+IF(#REF! &lt; (#REF!+#REF!)*0.02,1,#REF!/(#REF!+#REF!))</f>
        <v>#REF!</v>
      </c>
      <c r="P139" s="1" t="e">
        <f>+IF(#REF!&gt;0,#REF!+5,0)</f>
        <v>#REF!</v>
      </c>
      <c r="Q139" s="1" t="e">
        <f t="shared" si="26"/>
        <v>#REF!</v>
      </c>
      <c r="R139" s="1" t="e">
        <f>+IF(Q139 &gt; 0,TRUNC((#REF!+#REF!)/Q139),0)</f>
        <v>#REF!</v>
      </c>
      <c r="S139" s="1" t="e">
        <f>+(R139/(TRUNC((B139-28)/(#REF!+5))+4))</f>
        <v>#REF!</v>
      </c>
      <c r="T139" s="1" t="e">
        <f>+TRUNC(S139/(TRUNC((B139-28)/(#REF!+5))+4))</f>
        <v>#REF!</v>
      </c>
      <c r="U139" s="1" t="e">
        <f>+ROUNDUP((T139/(TRUNC((B139-56)/(#REF!+5))+4)),0)</f>
        <v>#REF!</v>
      </c>
      <c r="V139" s="1" t="e">
        <f t="shared" si="27"/>
        <v>#REF!</v>
      </c>
      <c r="W139" s="1" t="e">
        <f t="shared" si="28"/>
        <v>#REF!</v>
      </c>
      <c r="X139" s="1" t="e">
        <f t="shared" si="29"/>
        <v>#REF!</v>
      </c>
      <c r="Y139" s="1" t="e">
        <f t="shared" si="30"/>
        <v>#REF!</v>
      </c>
      <c r="Z139" s="1" t="e">
        <f t="shared" si="31"/>
        <v>#REF!</v>
      </c>
      <c r="AA139" s="2" t="e">
        <f>IF(Z139*#REF!/(#REF!+#REF!)&lt;16,16,Z139*#REF!/(#REF!+#REF!))</f>
        <v>#REF!</v>
      </c>
      <c r="AB139" s="9" t="e">
        <f>IF(+Z139*#REF!/(#REF!+#REF!)&lt;16,16,+Z139*#REF!/(#REF!+#REF!))</f>
        <v>#REF!</v>
      </c>
      <c r="AC139" s="2" t="e">
        <f t="shared" si="32"/>
        <v>#REF!</v>
      </c>
    </row>
    <row r="140" spans="2:29" x14ac:dyDescent="0.2">
      <c r="B140" s="10" t="e">
        <f>IF(#REF!="Informix XPS",4096,2048)</f>
        <v>#REF!</v>
      </c>
      <c r="C140" s="10" t="e">
        <f>IF(#REF!="Informix XPS",4036,2020)</f>
        <v>#REF!</v>
      </c>
      <c r="D140" s="1" t="e">
        <f>IF(#REF!=0,0,#REF!+4)</f>
        <v>#REF!</v>
      </c>
      <c r="E140" s="1" t="e">
        <f t="shared" si="22"/>
        <v>#REF!</v>
      </c>
      <c r="F140" s="1" t="e">
        <f>IF(D140&lt;=C140,ROUNDUP((#REF!+#REF!)/E140,0),#REF!*E140)</f>
        <v>#REF!</v>
      </c>
      <c r="G140" s="1" t="e">
        <f t="shared" si="23"/>
        <v>#REF!</v>
      </c>
      <c r="H140" s="1" t="e">
        <f>IF(#REF!&gt;C140,#REF!,0)</f>
        <v>#REF!</v>
      </c>
      <c r="I140" s="1" t="e">
        <f>+IF(#REF!&gt;C140,#REF!-(C140+8),0)</f>
        <v>#REF!</v>
      </c>
      <c r="J140" s="1" t="e">
        <f>+IF(I140&lt;C140,0,#REF!*TRUNC(I140/(C140-8)))</f>
        <v>#REF!</v>
      </c>
      <c r="K140" s="1" t="e">
        <f>IF(H140&gt;0,+#REF!/(C140-8)-TRUNC(#REF!/(C140-8))+4,0)</f>
        <v>#REF!</v>
      </c>
      <c r="L140" s="1" t="e">
        <f t="shared" si="24"/>
        <v>#REF!</v>
      </c>
      <c r="M140" s="1" t="e">
        <f>+IF(H140&gt;0,IF(L140&lt;0.1,(#REF!/(TRUNC((C140/10)/I140)+1)),IF(AND(L140&gt;0.1,L140&lt;0.33),(#REF!/(TRUNC((C140/3)/I140)+1)),#REF!)),0)</f>
        <v>#REF!</v>
      </c>
      <c r="N140" s="1" t="e">
        <f t="shared" si="25"/>
        <v>#REF!</v>
      </c>
      <c r="O140" s="1" t="e">
        <f>+IF(#REF! &lt; (#REF!+#REF!)*0.02,1,#REF!/(#REF!+#REF!))</f>
        <v>#REF!</v>
      </c>
      <c r="P140" s="1" t="e">
        <f>+IF(#REF!&gt;0,#REF!+5,0)</f>
        <v>#REF!</v>
      </c>
      <c r="Q140" s="1" t="e">
        <f t="shared" si="26"/>
        <v>#REF!</v>
      </c>
      <c r="R140" s="1" t="e">
        <f>+IF(Q140 &gt; 0,TRUNC((#REF!+#REF!)/Q140),0)</f>
        <v>#REF!</v>
      </c>
      <c r="S140" s="1" t="e">
        <f>+(R140/(TRUNC((B140-28)/(#REF!+5))+4))</f>
        <v>#REF!</v>
      </c>
      <c r="T140" s="1" t="e">
        <f>+TRUNC(S140/(TRUNC((B140-28)/(#REF!+5))+4))</f>
        <v>#REF!</v>
      </c>
      <c r="U140" s="1" t="e">
        <f>+ROUNDUP((T140/(TRUNC((B140-56)/(#REF!+5))+4)),0)</f>
        <v>#REF!</v>
      </c>
      <c r="V140" s="1" t="e">
        <f t="shared" si="27"/>
        <v>#REF!</v>
      </c>
      <c r="W140" s="1" t="e">
        <f t="shared" si="28"/>
        <v>#REF!</v>
      </c>
      <c r="X140" s="1" t="e">
        <f t="shared" si="29"/>
        <v>#REF!</v>
      </c>
      <c r="Y140" s="1" t="e">
        <f t="shared" si="30"/>
        <v>#REF!</v>
      </c>
      <c r="Z140" s="1" t="e">
        <f t="shared" si="31"/>
        <v>#REF!</v>
      </c>
      <c r="AA140" s="2" t="e">
        <f>IF(Z140*#REF!/(#REF!+#REF!)&lt;16,16,Z140*#REF!/(#REF!+#REF!))</f>
        <v>#REF!</v>
      </c>
      <c r="AB140" s="9" t="e">
        <f>IF(+Z140*#REF!/(#REF!+#REF!)&lt;16,16,+Z140*#REF!/(#REF!+#REF!))</f>
        <v>#REF!</v>
      </c>
      <c r="AC140" s="2" t="e">
        <f t="shared" si="32"/>
        <v>#REF!</v>
      </c>
    </row>
    <row r="141" spans="2:29" x14ac:dyDescent="0.2">
      <c r="B141" s="10" t="e">
        <f>IF(#REF!="Informix XPS",4096,2048)</f>
        <v>#REF!</v>
      </c>
      <c r="C141" s="10" t="e">
        <f>IF(#REF!="Informix XPS",4036,2020)</f>
        <v>#REF!</v>
      </c>
      <c r="D141" s="1" t="e">
        <f>IF(#REF!=0,0,#REF!+4)</f>
        <v>#REF!</v>
      </c>
      <c r="E141" s="1" t="e">
        <f t="shared" si="22"/>
        <v>#REF!</v>
      </c>
      <c r="F141" s="1" t="e">
        <f>IF(D141&lt;=C141,ROUNDUP((#REF!+#REF!)/E141,0),#REF!*E141)</f>
        <v>#REF!</v>
      </c>
      <c r="G141" s="1" t="e">
        <f t="shared" si="23"/>
        <v>#REF!</v>
      </c>
      <c r="H141" s="1" t="e">
        <f>IF(#REF!&gt;C141,#REF!,0)</f>
        <v>#REF!</v>
      </c>
      <c r="I141" s="1" t="e">
        <f>+IF(#REF!&gt;C141,#REF!-(C141+8),0)</f>
        <v>#REF!</v>
      </c>
      <c r="J141" s="1" t="e">
        <f>+IF(I141&lt;C141,0,#REF!*TRUNC(I141/(C141-8)))</f>
        <v>#REF!</v>
      </c>
      <c r="K141" s="1" t="e">
        <f>IF(H141&gt;0,+#REF!/(C141-8)-TRUNC(#REF!/(C141-8))+4,0)</f>
        <v>#REF!</v>
      </c>
      <c r="L141" s="1" t="e">
        <f t="shared" si="24"/>
        <v>#REF!</v>
      </c>
      <c r="M141" s="1" t="e">
        <f>+IF(H141&gt;0,IF(L141&lt;0.1,(#REF!/(TRUNC((C141/10)/I141)+1)),IF(AND(L141&gt;0.1,L141&lt;0.33),(#REF!/(TRUNC((C141/3)/I141)+1)),#REF!)),0)</f>
        <v>#REF!</v>
      </c>
      <c r="N141" s="1" t="e">
        <f t="shared" si="25"/>
        <v>#REF!</v>
      </c>
      <c r="O141" s="1" t="e">
        <f>+IF(#REF! &lt; (#REF!+#REF!)*0.02,1,#REF!/(#REF!+#REF!))</f>
        <v>#REF!</v>
      </c>
      <c r="P141" s="1" t="e">
        <f>+IF(#REF!&gt;0,#REF!+5,0)</f>
        <v>#REF!</v>
      </c>
      <c r="Q141" s="1" t="e">
        <f t="shared" si="26"/>
        <v>#REF!</v>
      </c>
      <c r="R141" s="1" t="e">
        <f>+IF(Q141 &gt; 0,TRUNC((#REF!+#REF!)/Q141),0)</f>
        <v>#REF!</v>
      </c>
      <c r="S141" s="1" t="e">
        <f>+(R141/(TRUNC((B141-28)/(#REF!+5))+4))</f>
        <v>#REF!</v>
      </c>
      <c r="T141" s="1" t="e">
        <f>+TRUNC(S141/(TRUNC((B141-28)/(#REF!+5))+4))</f>
        <v>#REF!</v>
      </c>
      <c r="U141" s="1" t="e">
        <f>+ROUNDUP((T141/(TRUNC((B141-56)/(#REF!+5))+4)),0)</f>
        <v>#REF!</v>
      </c>
      <c r="V141" s="1" t="e">
        <f t="shared" si="27"/>
        <v>#REF!</v>
      </c>
      <c r="W141" s="1" t="e">
        <f t="shared" si="28"/>
        <v>#REF!</v>
      </c>
      <c r="X141" s="1" t="e">
        <f t="shared" si="29"/>
        <v>#REF!</v>
      </c>
      <c r="Y141" s="1" t="e">
        <f t="shared" si="30"/>
        <v>#REF!</v>
      </c>
      <c r="Z141" s="1" t="e">
        <f t="shared" si="31"/>
        <v>#REF!</v>
      </c>
      <c r="AA141" s="2" t="e">
        <f>IF(Z141*#REF!/(#REF!+#REF!)&lt;16,16,Z141*#REF!/(#REF!+#REF!))</f>
        <v>#REF!</v>
      </c>
      <c r="AB141" s="9" t="e">
        <f>IF(+Z141*#REF!/(#REF!+#REF!)&lt;16,16,+Z141*#REF!/(#REF!+#REF!))</f>
        <v>#REF!</v>
      </c>
      <c r="AC141" s="2" t="e">
        <f t="shared" si="32"/>
        <v>#REF!</v>
      </c>
    </row>
    <row r="142" spans="2:29" x14ac:dyDescent="0.2">
      <c r="B142" s="10" t="e">
        <f>IF(#REF!="Informix XPS",4096,2048)</f>
        <v>#REF!</v>
      </c>
      <c r="C142" s="10" t="e">
        <f>IF(#REF!="Informix XPS",4036,2020)</f>
        <v>#REF!</v>
      </c>
      <c r="D142" s="1" t="e">
        <f>IF(#REF!=0,0,#REF!+4)</f>
        <v>#REF!</v>
      </c>
      <c r="E142" s="1" t="e">
        <f t="shared" si="22"/>
        <v>#REF!</v>
      </c>
      <c r="F142" s="1" t="e">
        <f>IF(D142&lt;=C142,ROUNDUP((#REF!+#REF!)/E142,0),#REF!*E142)</f>
        <v>#REF!</v>
      </c>
      <c r="G142" s="1" t="e">
        <f t="shared" si="23"/>
        <v>#REF!</v>
      </c>
      <c r="H142" s="1" t="e">
        <f>IF(#REF!&gt;C142,#REF!,0)</f>
        <v>#REF!</v>
      </c>
      <c r="I142" s="1" t="e">
        <f>+IF(#REF!&gt;C142,#REF!-(C142+8),0)</f>
        <v>#REF!</v>
      </c>
      <c r="J142" s="1" t="e">
        <f>+IF(I142&lt;C142,0,#REF!*TRUNC(I142/(C142-8)))</f>
        <v>#REF!</v>
      </c>
      <c r="K142" s="1" t="e">
        <f>IF(H142&gt;0,+#REF!/(C142-8)-TRUNC(#REF!/(C142-8))+4,0)</f>
        <v>#REF!</v>
      </c>
      <c r="L142" s="1" t="e">
        <f t="shared" si="24"/>
        <v>#REF!</v>
      </c>
      <c r="M142" s="1" t="e">
        <f>+IF(H142&gt;0,IF(L142&lt;0.1,(#REF!/(TRUNC((C142/10)/I142)+1)),IF(AND(L142&gt;0.1,L142&lt;0.33),(#REF!/(TRUNC((C142/3)/I142)+1)),#REF!)),0)</f>
        <v>#REF!</v>
      </c>
      <c r="N142" s="1" t="e">
        <f t="shared" si="25"/>
        <v>#REF!</v>
      </c>
      <c r="O142" s="1" t="e">
        <f>+IF(#REF! &lt; (#REF!+#REF!)*0.02,1,#REF!/(#REF!+#REF!))</f>
        <v>#REF!</v>
      </c>
      <c r="P142" s="1" t="e">
        <f>+IF(#REF!&gt;0,#REF!+5,0)</f>
        <v>#REF!</v>
      </c>
      <c r="Q142" s="1" t="e">
        <f t="shared" si="26"/>
        <v>#REF!</v>
      </c>
      <c r="R142" s="1" t="e">
        <f>+IF(Q142 &gt; 0,TRUNC((#REF!+#REF!)/Q142),0)</f>
        <v>#REF!</v>
      </c>
      <c r="S142" s="1" t="e">
        <f>+(R142/(TRUNC((B142-28)/(#REF!+5))+4))</f>
        <v>#REF!</v>
      </c>
      <c r="T142" s="1" t="e">
        <f>+TRUNC(S142/(TRUNC((B142-28)/(#REF!+5))+4))</f>
        <v>#REF!</v>
      </c>
      <c r="U142" s="1" t="e">
        <f>+ROUNDUP((T142/(TRUNC((B142-56)/(#REF!+5))+4)),0)</f>
        <v>#REF!</v>
      </c>
      <c r="V142" s="1" t="e">
        <f t="shared" si="27"/>
        <v>#REF!</v>
      </c>
      <c r="W142" s="1" t="e">
        <f t="shared" si="28"/>
        <v>#REF!</v>
      </c>
      <c r="X142" s="1" t="e">
        <f t="shared" si="29"/>
        <v>#REF!</v>
      </c>
      <c r="Y142" s="1" t="e">
        <f t="shared" si="30"/>
        <v>#REF!</v>
      </c>
      <c r="Z142" s="1" t="e">
        <f t="shared" si="31"/>
        <v>#REF!</v>
      </c>
      <c r="AA142" s="2" t="e">
        <f>IF(Z142*#REF!/(#REF!+#REF!)&lt;16,16,Z142*#REF!/(#REF!+#REF!))</f>
        <v>#REF!</v>
      </c>
      <c r="AB142" s="9" t="e">
        <f>IF(+Z142*#REF!/(#REF!+#REF!)&lt;16,16,+Z142*#REF!/(#REF!+#REF!))</f>
        <v>#REF!</v>
      </c>
      <c r="AC142" s="2" t="e">
        <f t="shared" si="32"/>
        <v>#REF!</v>
      </c>
    </row>
    <row r="143" spans="2:29" x14ac:dyDescent="0.2">
      <c r="B143" s="10" t="e">
        <f>IF(#REF!="Informix XPS",4096,2048)</f>
        <v>#REF!</v>
      </c>
      <c r="C143" s="10" t="e">
        <f>IF(#REF!="Informix XPS",4036,2020)</f>
        <v>#REF!</v>
      </c>
      <c r="D143" s="1" t="e">
        <f>IF(#REF!=0,0,#REF!+4)</f>
        <v>#REF!</v>
      </c>
      <c r="E143" s="1" t="e">
        <f t="shared" si="22"/>
        <v>#REF!</v>
      </c>
      <c r="F143" s="1" t="e">
        <f>IF(D143&lt;=C143,ROUNDUP((#REF!+#REF!)/E143,0),#REF!*E143)</f>
        <v>#REF!</v>
      </c>
      <c r="G143" s="1" t="e">
        <f t="shared" si="23"/>
        <v>#REF!</v>
      </c>
      <c r="H143" s="1" t="e">
        <f>IF(#REF!&gt;C143,#REF!,0)</f>
        <v>#REF!</v>
      </c>
      <c r="I143" s="1" t="e">
        <f>+IF(#REF!&gt;C143,#REF!-(C143+8),0)</f>
        <v>#REF!</v>
      </c>
      <c r="J143" s="1" t="e">
        <f>+IF(I143&lt;C143,0,#REF!*TRUNC(I143/(C143-8)))</f>
        <v>#REF!</v>
      </c>
      <c r="K143" s="1" t="e">
        <f>IF(H143&gt;0,+#REF!/(C143-8)-TRUNC(#REF!/(C143-8))+4,0)</f>
        <v>#REF!</v>
      </c>
      <c r="L143" s="1" t="e">
        <f t="shared" si="24"/>
        <v>#REF!</v>
      </c>
      <c r="M143" s="1" t="e">
        <f>+IF(H143&gt;0,IF(L143&lt;0.1,(#REF!/(TRUNC((C143/10)/I143)+1)),IF(AND(L143&gt;0.1,L143&lt;0.33),(#REF!/(TRUNC((C143/3)/I143)+1)),#REF!)),0)</f>
        <v>#REF!</v>
      </c>
      <c r="N143" s="1" t="e">
        <f t="shared" si="25"/>
        <v>#REF!</v>
      </c>
      <c r="O143" s="1" t="e">
        <f>+IF(#REF! &lt; (#REF!+#REF!)*0.02,1,#REF!/(#REF!+#REF!))</f>
        <v>#REF!</v>
      </c>
      <c r="P143" s="1" t="e">
        <f>+IF(#REF!&gt;0,#REF!+5,0)</f>
        <v>#REF!</v>
      </c>
      <c r="Q143" s="1" t="e">
        <f t="shared" si="26"/>
        <v>#REF!</v>
      </c>
      <c r="R143" s="1" t="e">
        <f>+IF(Q143 &gt; 0,TRUNC((#REF!+#REF!)/Q143),0)</f>
        <v>#REF!</v>
      </c>
      <c r="S143" s="1" t="e">
        <f>+(R143/(TRUNC((B143-28)/(#REF!+5))+4))</f>
        <v>#REF!</v>
      </c>
      <c r="T143" s="1" t="e">
        <f>+TRUNC(S143/(TRUNC((B143-28)/(#REF!+5))+4))</f>
        <v>#REF!</v>
      </c>
      <c r="U143" s="1" t="e">
        <f>+ROUNDUP((T143/(TRUNC((B143-56)/(#REF!+5))+4)),0)</f>
        <v>#REF!</v>
      </c>
      <c r="V143" s="1" t="e">
        <f t="shared" si="27"/>
        <v>#REF!</v>
      </c>
      <c r="W143" s="1" t="e">
        <f t="shared" si="28"/>
        <v>#REF!</v>
      </c>
      <c r="X143" s="1" t="e">
        <f t="shared" si="29"/>
        <v>#REF!</v>
      </c>
      <c r="Y143" s="1" t="e">
        <f t="shared" si="30"/>
        <v>#REF!</v>
      </c>
      <c r="Z143" s="1" t="e">
        <f t="shared" si="31"/>
        <v>#REF!</v>
      </c>
      <c r="AA143" s="2" t="e">
        <f>IF(Z143*#REF!/(#REF!+#REF!)&lt;16,16,Z143*#REF!/(#REF!+#REF!))</f>
        <v>#REF!</v>
      </c>
      <c r="AB143" s="9" t="e">
        <f>IF(+Z143*#REF!/(#REF!+#REF!)&lt;16,16,+Z143*#REF!/(#REF!+#REF!))</f>
        <v>#REF!</v>
      </c>
      <c r="AC143" s="2" t="e">
        <f t="shared" si="32"/>
        <v>#REF!</v>
      </c>
    </row>
    <row r="144" spans="2:29" x14ac:dyDescent="0.2">
      <c r="B144" s="10" t="e">
        <f>IF(#REF!="Informix XPS",4096,2048)</f>
        <v>#REF!</v>
      </c>
      <c r="C144" s="10" t="e">
        <f>IF(#REF!="Informix XPS",4036,2020)</f>
        <v>#REF!</v>
      </c>
      <c r="D144" s="1" t="e">
        <f>IF(#REF!=0,0,#REF!+4)</f>
        <v>#REF!</v>
      </c>
      <c r="E144" s="1" t="e">
        <f t="shared" si="22"/>
        <v>#REF!</v>
      </c>
      <c r="F144" s="1" t="e">
        <f>IF(D144&lt;=C144,ROUNDUP((#REF!+#REF!)/E144,0),#REF!*E144)</f>
        <v>#REF!</v>
      </c>
      <c r="G144" s="1" t="e">
        <f t="shared" si="23"/>
        <v>#REF!</v>
      </c>
      <c r="H144" s="1" t="e">
        <f>IF(#REF!&gt;C144,#REF!,0)</f>
        <v>#REF!</v>
      </c>
      <c r="I144" s="1" t="e">
        <f>+IF(#REF!&gt;C144,#REF!-(C144+8),0)</f>
        <v>#REF!</v>
      </c>
      <c r="J144" s="1" t="e">
        <f>+IF(I144&lt;C144,0,#REF!*TRUNC(I144/(C144-8)))</f>
        <v>#REF!</v>
      </c>
      <c r="K144" s="1" t="e">
        <f>IF(H144&gt;0,+#REF!/(C144-8)-TRUNC(#REF!/(C144-8))+4,0)</f>
        <v>#REF!</v>
      </c>
      <c r="L144" s="1" t="e">
        <f t="shared" si="24"/>
        <v>#REF!</v>
      </c>
      <c r="M144" s="1" t="e">
        <f>+IF(H144&gt;0,IF(L144&lt;0.1,(#REF!/(TRUNC((C144/10)/I144)+1)),IF(AND(L144&gt;0.1,L144&lt;0.33),(#REF!/(TRUNC((C144/3)/I144)+1)),#REF!)),0)</f>
        <v>#REF!</v>
      </c>
      <c r="N144" s="1" t="e">
        <f t="shared" si="25"/>
        <v>#REF!</v>
      </c>
      <c r="O144" s="1" t="e">
        <f>+IF(#REF! &lt; (#REF!+#REF!)*0.02,1,#REF!/(#REF!+#REF!))</f>
        <v>#REF!</v>
      </c>
      <c r="P144" s="1" t="e">
        <f>+IF(#REF!&gt;0,#REF!+5,0)</f>
        <v>#REF!</v>
      </c>
      <c r="Q144" s="1" t="e">
        <f t="shared" si="26"/>
        <v>#REF!</v>
      </c>
      <c r="R144" s="1" t="e">
        <f>+IF(Q144 &gt; 0,TRUNC((#REF!+#REF!)/Q144),0)</f>
        <v>#REF!</v>
      </c>
      <c r="S144" s="1" t="e">
        <f>+(R144/(TRUNC((B144-28)/(#REF!+5))+4))</f>
        <v>#REF!</v>
      </c>
      <c r="T144" s="1" t="e">
        <f>+TRUNC(S144/(TRUNC((B144-28)/(#REF!+5))+4))</f>
        <v>#REF!</v>
      </c>
      <c r="U144" s="1" t="e">
        <f>+ROUNDUP((T144/(TRUNC((B144-56)/(#REF!+5))+4)),0)</f>
        <v>#REF!</v>
      </c>
      <c r="V144" s="1" t="e">
        <f t="shared" si="27"/>
        <v>#REF!</v>
      </c>
      <c r="W144" s="1" t="e">
        <f t="shared" si="28"/>
        <v>#REF!</v>
      </c>
      <c r="X144" s="1" t="e">
        <f t="shared" si="29"/>
        <v>#REF!</v>
      </c>
      <c r="Y144" s="1" t="e">
        <f t="shared" si="30"/>
        <v>#REF!</v>
      </c>
      <c r="Z144" s="1" t="e">
        <f t="shared" si="31"/>
        <v>#REF!</v>
      </c>
      <c r="AA144" s="2" t="e">
        <f>IF(Z144*#REF!/(#REF!+#REF!)&lt;16,16,Z144*#REF!/(#REF!+#REF!))</f>
        <v>#REF!</v>
      </c>
      <c r="AB144" s="9" t="e">
        <f>IF(+Z144*#REF!/(#REF!+#REF!)&lt;16,16,+Z144*#REF!/(#REF!+#REF!))</f>
        <v>#REF!</v>
      </c>
      <c r="AC144" s="2" t="e">
        <f t="shared" si="32"/>
        <v>#REF!</v>
      </c>
    </row>
    <row r="145" spans="2:29" x14ac:dyDescent="0.2">
      <c r="B145" s="10" t="e">
        <f>IF(#REF!="Informix XPS",4096,2048)</f>
        <v>#REF!</v>
      </c>
      <c r="C145" s="10" t="e">
        <f>IF(#REF!="Informix XPS",4036,2020)</f>
        <v>#REF!</v>
      </c>
      <c r="D145" s="1" t="e">
        <f>IF(#REF!=0,0,#REF!+4)</f>
        <v>#REF!</v>
      </c>
      <c r="E145" s="1" t="e">
        <f t="shared" si="22"/>
        <v>#REF!</v>
      </c>
      <c r="F145" s="1" t="e">
        <f>IF(D145&lt;=C145,ROUNDUP((#REF!+#REF!)/E145,0),#REF!*E145)</f>
        <v>#REF!</v>
      </c>
      <c r="G145" s="1" t="e">
        <f t="shared" si="23"/>
        <v>#REF!</v>
      </c>
      <c r="H145" s="1" t="e">
        <f>IF(#REF!&gt;C145,#REF!,0)</f>
        <v>#REF!</v>
      </c>
      <c r="I145" s="1" t="e">
        <f>+IF(#REF!&gt;C145,#REF!-(C145+8),0)</f>
        <v>#REF!</v>
      </c>
      <c r="J145" s="1" t="e">
        <f>+IF(I145&lt;C145,0,#REF!*TRUNC(I145/(C145-8)))</f>
        <v>#REF!</v>
      </c>
      <c r="K145" s="1" t="e">
        <f>IF(H145&gt;0,+#REF!/(C145-8)-TRUNC(#REF!/(C145-8))+4,0)</f>
        <v>#REF!</v>
      </c>
      <c r="L145" s="1" t="e">
        <f t="shared" si="24"/>
        <v>#REF!</v>
      </c>
      <c r="M145" s="1" t="e">
        <f>+IF(H145&gt;0,IF(L145&lt;0.1,(#REF!/(TRUNC((C145/10)/I145)+1)),IF(AND(L145&gt;0.1,L145&lt;0.33),(#REF!/(TRUNC((C145/3)/I145)+1)),#REF!)),0)</f>
        <v>#REF!</v>
      </c>
      <c r="N145" s="1" t="e">
        <f t="shared" si="25"/>
        <v>#REF!</v>
      </c>
      <c r="O145" s="1" t="e">
        <f>+IF(#REF! &lt; (#REF!+#REF!)*0.02,1,#REF!/(#REF!+#REF!))</f>
        <v>#REF!</v>
      </c>
      <c r="P145" s="1" t="e">
        <f>+IF(#REF!&gt;0,#REF!+5,0)</f>
        <v>#REF!</v>
      </c>
      <c r="Q145" s="1" t="e">
        <f t="shared" si="26"/>
        <v>#REF!</v>
      </c>
      <c r="R145" s="1" t="e">
        <f>+IF(Q145 &gt; 0,TRUNC((#REF!+#REF!)/Q145),0)</f>
        <v>#REF!</v>
      </c>
      <c r="S145" s="1" t="e">
        <f>+(R145/(TRUNC((B145-28)/(#REF!+5))+4))</f>
        <v>#REF!</v>
      </c>
      <c r="T145" s="1" t="e">
        <f>+TRUNC(S145/(TRUNC((B145-28)/(#REF!+5))+4))</f>
        <v>#REF!</v>
      </c>
      <c r="U145" s="1" t="e">
        <f>+ROUNDUP((T145/(TRUNC((B145-56)/(#REF!+5))+4)),0)</f>
        <v>#REF!</v>
      </c>
      <c r="V145" s="1" t="e">
        <f t="shared" si="27"/>
        <v>#REF!</v>
      </c>
      <c r="W145" s="1" t="e">
        <f t="shared" si="28"/>
        <v>#REF!</v>
      </c>
      <c r="X145" s="1" t="e">
        <f t="shared" si="29"/>
        <v>#REF!</v>
      </c>
      <c r="Y145" s="1" t="e">
        <f t="shared" si="30"/>
        <v>#REF!</v>
      </c>
      <c r="Z145" s="1" t="e">
        <f t="shared" si="31"/>
        <v>#REF!</v>
      </c>
      <c r="AA145" s="2" t="e">
        <f>IF(Z145*#REF!/(#REF!+#REF!)&lt;16,16,Z145*#REF!/(#REF!+#REF!))</f>
        <v>#REF!</v>
      </c>
      <c r="AB145" s="9" t="e">
        <f>IF(+Z145*#REF!/(#REF!+#REF!)&lt;16,16,+Z145*#REF!/(#REF!+#REF!))</f>
        <v>#REF!</v>
      </c>
      <c r="AC145" s="2" t="e">
        <f t="shared" si="32"/>
        <v>#REF!</v>
      </c>
    </row>
    <row r="146" spans="2:29" x14ac:dyDescent="0.2">
      <c r="B146" s="10" t="e">
        <f>IF(#REF!="Informix XPS",4096,2048)</f>
        <v>#REF!</v>
      </c>
      <c r="C146" s="10" t="e">
        <f>IF(#REF!="Informix XPS",4036,2020)</f>
        <v>#REF!</v>
      </c>
      <c r="D146" s="1" t="e">
        <f>IF(#REF!=0,0,#REF!+4)</f>
        <v>#REF!</v>
      </c>
      <c r="E146" s="1" t="e">
        <f t="shared" si="22"/>
        <v>#REF!</v>
      </c>
      <c r="F146" s="1" t="e">
        <f>IF(D146&lt;=C146,ROUNDUP((#REF!+#REF!)/E146,0),#REF!*E146)</f>
        <v>#REF!</v>
      </c>
      <c r="G146" s="1" t="e">
        <f t="shared" si="23"/>
        <v>#REF!</v>
      </c>
      <c r="H146" s="1" t="e">
        <f>IF(#REF!&gt;C146,#REF!,0)</f>
        <v>#REF!</v>
      </c>
      <c r="I146" s="1" t="e">
        <f>+IF(#REF!&gt;C146,#REF!-(C146+8),0)</f>
        <v>#REF!</v>
      </c>
      <c r="J146" s="1" t="e">
        <f>+IF(I146&lt;C146,0,#REF!*TRUNC(I146/(C146-8)))</f>
        <v>#REF!</v>
      </c>
      <c r="K146" s="1" t="e">
        <f>IF(H146&gt;0,+#REF!/(C146-8)-TRUNC(#REF!/(C146-8))+4,0)</f>
        <v>#REF!</v>
      </c>
      <c r="L146" s="1" t="e">
        <f t="shared" si="24"/>
        <v>#REF!</v>
      </c>
      <c r="M146" s="1" t="e">
        <f>+IF(H146&gt;0,IF(L146&lt;0.1,(#REF!/(TRUNC((C146/10)/I146)+1)),IF(AND(L146&gt;0.1,L146&lt;0.33),(#REF!/(TRUNC((C146/3)/I146)+1)),#REF!)),0)</f>
        <v>#REF!</v>
      </c>
      <c r="N146" s="1" t="e">
        <f t="shared" si="25"/>
        <v>#REF!</v>
      </c>
      <c r="O146" s="1" t="e">
        <f>+IF(#REF! &lt; (#REF!+#REF!)*0.02,1,#REF!/(#REF!+#REF!))</f>
        <v>#REF!</v>
      </c>
      <c r="P146" s="1" t="e">
        <f>+IF(#REF!&gt;0,#REF!+5,0)</f>
        <v>#REF!</v>
      </c>
      <c r="Q146" s="1" t="e">
        <f t="shared" si="26"/>
        <v>#REF!</v>
      </c>
      <c r="R146" s="1" t="e">
        <f>+IF(Q146 &gt; 0,TRUNC((#REF!+#REF!)/Q146),0)</f>
        <v>#REF!</v>
      </c>
      <c r="S146" s="1" t="e">
        <f>+(R146/(TRUNC((B146-28)/(#REF!+5))+4))</f>
        <v>#REF!</v>
      </c>
      <c r="T146" s="1" t="e">
        <f>+TRUNC(S146/(TRUNC((B146-28)/(#REF!+5))+4))</f>
        <v>#REF!</v>
      </c>
      <c r="U146" s="1" t="e">
        <f>+ROUNDUP((T146/(TRUNC((B146-56)/(#REF!+5))+4)),0)</f>
        <v>#REF!</v>
      </c>
      <c r="V146" s="1" t="e">
        <f t="shared" si="27"/>
        <v>#REF!</v>
      </c>
      <c r="W146" s="1" t="e">
        <f t="shared" si="28"/>
        <v>#REF!</v>
      </c>
      <c r="X146" s="1" t="e">
        <f t="shared" si="29"/>
        <v>#REF!</v>
      </c>
      <c r="Y146" s="1" t="e">
        <f t="shared" si="30"/>
        <v>#REF!</v>
      </c>
      <c r="Z146" s="1" t="e">
        <f t="shared" si="31"/>
        <v>#REF!</v>
      </c>
      <c r="AA146" s="2" t="e">
        <f>IF(Z146*#REF!/(#REF!+#REF!)&lt;16,16,Z146*#REF!/(#REF!+#REF!))</f>
        <v>#REF!</v>
      </c>
      <c r="AB146" s="9" t="e">
        <f>IF(+Z146*#REF!/(#REF!+#REF!)&lt;16,16,+Z146*#REF!/(#REF!+#REF!))</f>
        <v>#REF!</v>
      </c>
      <c r="AC146" s="2" t="e">
        <f t="shared" si="32"/>
        <v>#REF!</v>
      </c>
    </row>
    <row r="147" spans="2:29" x14ac:dyDescent="0.2">
      <c r="B147" s="10" t="e">
        <f>IF(#REF!="Informix XPS",4096,2048)</f>
        <v>#REF!</v>
      </c>
      <c r="C147" s="10" t="e">
        <f>IF(#REF!="Informix XPS",4036,2020)</f>
        <v>#REF!</v>
      </c>
      <c r="D147" s="1" t="e">
        <f>IF(#REF!=0,0,#REF!+4)</f>
        <v>#REF!</v>
      </c>
      <c r="E147" s="1" t="e">
        <f t="shared" si="22"/>
        <v>#REF!</v>
      </c>
      <c r="F147" s="1" t="e">
        <f>IF(D147&lt;=C147,ROUNDUP((#REF!+#REF!)/E147,0),#REF!*E147)</f>
        <v>#REF!</v>
      </c>
      <c r="G147" s="1" t="e">
        <f t="shared" si="23"/>
        <v>#REF!</v>
      </c>
      <c r="H147" s="1" t="e">
        <f>IF(#REF!&gt;C147,#REF!,0)</f>
        <v>#REF!</v>
      </c>
      <c r="I147" s="1" t="e">
        <f>+IF(#REF!&gt;C147,#REF!-(C147+8),0)</f>
        <v>#REF!</v>
      </c>
      <c r="J147" s="1" t="e">
        <f>+IF(I147&lt;C147,0,#REF!*TRUNC(I147/(C147-8)))</f>
        <v>#REF!</v>
      </c>
      <c r="K147" s="1" t="e">
        <f>IF(H147&gt;0,+#REF!/(C147-8)-TRUNC(#REF!/(C147-8))+4,0)</f>
        <v>#REF!</v>
      </c>
      <c r="L147" s="1" t="e">
        <f t="shared" si="24"/>
        <v>#REF!</v>
      </c>
      <c r="M147" s="1" t="e">
        <f>+IF(H147&gt;0,IF(L147&lt;0.1,(#REF!/(TRUNC((C147/10)/I147)+1)),IF(AND(L147&gt;0.1,L147&lt;0.33),(#REF!/(TRUNC((C147/3)/I147)+1)),#REF!)),0)</f>
        <v>#REF!</v>
      </c>
      <c r="N147" s="1" t="e">
        <f t="shared" si="25"/>
        <v>#REF!</v>
      </c>
      <c r="O147" s="1" t="e">
        <f>+IF(#REF! &lt; (#REF!+#REF!)*0.02,1,#REF!/(#REF!+#REF!))</f>
        <v>#REF!</v>
      </c>
      <c r="P147" s="1" t="e">
        <f>+IF(#REF!&gt;0,#REF!+5,0)</f>
        <v>#REF!</v>
      </c>
      <c r="Q147" s="1" t="e">
        <f t="shared" si="26"/>
        <v>#REF!</v>
      </c>
      <c r="R147" s="1" t="e">
        <f>+IF(Q147 &gt; 0,TRUNC((#REF!+#REF!)/Q147),0)</f>
        <v>#REF!</v>
      </c>
      <c r="S147" s="1" t="e">
        <f>+(R147/(TRUNC((B147-28)/(#REF!+5))+4))</f>
        <v>#REF!</v>
      </c>
      <c r="T147" s="1" t="e">
        <f>+TRUNC(S147/(TRUNC((B147-28)/(#REF!+5))+4))</f>
        <v>#REF!</v>
      </c>
      <c r="U147" s="1" t="e">
        <f>+ROUNDUP((T147/(TRUNC((B147-56)/(#REF!+5))+4)),0)</f>
        <v>#REF!</v>
      </c>
      <c r="V147" s="1" t="e">
        <f t="shared" si="27"/>
        <v>#REF!</v>
      </c>
      <c r="W147" s="1" t="e">
        <f t="shared" si="28"/>
        <v>#REF!</v>
      </c>
      <c r="X147" s="1" t="e">
        <f t="shared" si="29"/>
        <v>#REF!</v>
      </c>
      <c r="Y147" s="1" t="e">
        <f t="shared" si="30"/>
        <v>#REF!</v>
      </c>
      <c r="Z147" s="1" t="e">
        <f t="shared" si="31"/>
        <v>#REF!</v>
      </c>
      <c r="AA147" s="2" t="e">
        <f>IF(Z147*#REF!/(#REF!+#REF!)&lt;16,16,Z147*#REF!/(#REF!+#REF!))</f>
        <v>#REF!</v>
      </c>
      <c r="AB147" s="9" t="e">
        <f>IF(+Z147*#REF!/(#REF!+#REF!)&lt;16,16,+Z147*#REF!/(#REF!+#REF!))</f>
        <v>#REF!</v>
      </c>
      <c r="AC147" s="2" t="e">
        <f t="shared" si="32"/>
        <v>#REF!</v>
      </c>
    </row>
    <row r="148" spans="2:29" x14ac:dyDescent="0.2">
      <c r="B148" s="10" t="e">
        <f>IF(#REF!="Informix XPS",4096,2048)</f>
        <v>#REF!</v>
      </c>
      <c r="C148" s="10" t="e">
        <f>IF(#REF!="Informix XPS",4036,2020)</f>
        <v>#REF!</v>
      </c>
      <c r="D148" s="1" t="e">
        <f>IF(#REF!=0,0,#REF!+4)</f>
        <v>#REF!</v>
      </c>
      <c r="E148" s="1" t="e">
        <f t="shared" si="22"/>
        <v>#REF!</v>
      </c>
      <c r="F148" s="1" t="e">
        <f>IF(D148&lt;=C148,ROUNDUP((#REF!+#REF!)/E148,0),#REF!*E148)</f>
        <v>#REF!</v>
      </c>
      <c r="G148" s="1" t="e">
        <f t="shared" si="23"/>
        <v>#REF!</v>
      </c>
      <c r="H148" s="1" t="e">
        <f>IF(#REF!&gt;C148,#REF!,0)</f>
        <v>#REF!</v>
      </c>
      <c r="I148" s="1" t="e">
        <f>+IF(#REF!&gt;C148,#REF!-(C148+8),0)</f>
        <v>#REF!</v>
      </c>
      <c r="J148" s="1" t="e">
        <f>+IF(I148&lt;C148,0,#REF!*TRUNC(I148/(C148-8)))</f>
        <v>#REF!</v>
      </c>
      <c r="K148" s="1" t="e">
        <f>IF(H148&gt;0,+#REF!/(C148-8)-TRUNC(#REF!/(C148-8))+4,0)</f>
        <v>#REF!</v>
      </c>
      <c r="L148" s="1" t="e">
        <f t="shared" si="24"/>
        <v>#REF!</v>
      </c>
      <c r="M148" s="1" t="e">
        <f>+IF(H148&gt;0,IF(L148&lt;0.1,(#REF!/(TRUNC((C148/10)/I148)+1)),IF(AND(L148&gt;0.1,L148&lt;0.33),(#REF!/(TRUNC((C148/3)/I148)+1)),#REF!)),0)</f>
        <v>#REF!</v>
      </c>
      <c r="N148" s="1" t="e">
        <f t="shared" si="25"/>
        <v>#REF!</v>
      </c>
      <c r="O148" s="1" t="e">
        <f>+IF(#REF! &lt; (#REF!+#REF!)*0.02,1,#REF!/(#REF!+#REF!))</f>
        <v>#REF!</v>
      </c>
      <c r="P148" s="1" t="e">
        <f>+IF(#REF!&gt;0,#REF!+5,0)</f>
        <v>#REF!</v>
      </c>
      <c r="Q148" s="1" t="e">
        <f t="shared" si="26"/>
        <v>#REF!</v>
      </c>
      <c r="R148" s="1" t="e">
        <f>+IF(Q148 &gt; 0,TRUNC((#REF!+#REF!)/Q148),0)</f>
        <v>#REF!</v>
      </c>
      <c r="S148" s="1" t="e">
        <f>+(R148/(TRUNC((B148-28)/(#REF!+5))+4))</f>
        <v>#REF!</v>
      </c>
      <c r="T148" s="1" t="e">
        <f>+TRUNC(S148/(TRUNC((B148-28)/(#REF!+5))+4))</f>
        <v>#REF!</v>
      </c>
      <c r="U148" s="1" t="e">
        <f>+ROUNDUP((T148/(TRUNC((B148-56)/(#REF!+5))+4)),0)</f>
        <v>#REF!</v>
      </c>
      <c r="V148" s="1" t="e">
        <f t="shared" si="27"/>
        <v>#REF!</v>
      </c>
      <c r="W148" s="1" t="e">
        <f t="shared" si="28"/>
        <v>#REF!</v>
      </c>
      <c r="X148" s="1" t="e">
        <f t="shared" si="29"/>
        <v>#REF!</v>
      </c>
      <c r="Y148" s="1" t="e">
        <f t="shared" si="30"/>
        <v>#REF!</v>
      </c>
      <c r="Z148" s="1" t="e">
        <f t="shared" si="31"/>
        <v>#REF!</v>
      </c>
      <c r="AA148" s="2" t="e">
        <f>IF(Z148*#REF!/(#REF!+#REF!)&lt;16,16,Z148*#REF!/(#REF!+#REF!))</f>
        <v>#REF!</v>
      </c>
      <c r="AB148" s="9" t="e">
        <f>IF(+Z148*#REF!/(#REF!+#REF!)&lt;16,16,+Z148*#REF!/(#REF!+#REF!))</f>
        <v>#REF!</v>
      </c>
      <c r="AC148" s="2" t="e">
        <f t="shared" si="32"/>
        <v>#REF!</v>
      </c>
    </row>
    <row r="149" spans="2:29" x14ac:dyDescent="0.2">
      <c r="B149" s="10" t="e">
        <f>IF(#REF!="Informix XPS",4096,2048)</f>
        <v>#REF!</v>
      </c>
      <c r="C149" s="10" t="e">
        <f>IF(#REF!="Informix XPS",4036,2020)</f>
        <v>#REF!</v>
      </c>
      <c r="D149" s="1" t="e">
        <f>IF(#REF!=0,0,#REF!+4)</f>
        <v>#REF!</v>
      </c>
      <c r="E149" s="1" t="e">
        <f t="shared" si="22"/>
        <v>#REF!</v>
      </c>
      <c r="F149" s="1" t="e">
        <f>IF(D149&lt;=C149,ROUNDUP((#REF!+#REF!)/E149,0),#REF!*E149)</f>
        <v>#REF!</v>
      </c>
      <c r="G149" s="1" t="e">
        <f t="shared" si="23"/>
        <v>#REF!</v>
      </c>
      <c r="H149" s="1" t="e">
        <f>IF(#REF!&gt;C149,#REF!,0)</f>
        <v>#REF!</v>
      </c>
      <c r="I149" s="1" t="e">
        <f>+IF(#REF!&gt;C149,#REF!-(C149+8),0)</f>
        <v>#REF!</v>
      </c>
      <c r="J149" s="1" t="e">
        <f>+IF(I149&lt;C149,0,#REF!*TRUNC(I149/(C149-8)))</f>
        <v>#REF!</v>
      </c>
      <c r="K149" s="1" t="e">
        <f>IF(H149&gt;0,+#REF!/(C149-8)-TRUNC(#REF!/(C149-8))+4,0)</f>
        <v>#REF!</v>
      </c>
      <c r="L149" s="1" t="e">
        <f t="shared" si="24"/>
        <v>#REF!</v>
      </c>
      <c r="M149" s="1" t="e">
        <f>+IF(H149&gt;0,IF(L149&lt;0.1,(#REF!/(TRUNC((C149/10)/I149)+1)),IF(AND(L149&gt;0.1,L149&lt;0.33),(#REF!/(TRUNC((C149/3)/I149)+1)),#REF!)),0)</f>
        <v>#REF!</v>
      </c>
      <c r="N149" s="1" t="e">
        <f t="shared" si="25"/>
        <v>#REF!</v>
      </c>
      <c r="O149" s="1" t="e">
        <f>+IF(#REF! &lt; (#REF!+#REF!)*0.02,1,#REF!/(#REF!+#REF!))</f>
        <v>#REF!</v>
      </c>
      <c r="P149" s="1" t="e">
        <f>+IF(#REF!&gt;0,#REF!+5,0)</f>
        <v>#REF!</v>
      </c>
      <c r="Q149" s="1" t="e">
        <f t="shared" si="26"/>
        <v>#REF!</v>
      </c>
      <c r="R149" s="1" t="e">
        <f>+IF(Q149 &gt; 0,TRUNC((#REF!+#REF!)/Q149),0)</f>
        <v>#REF!</v>
      </c>
      <c r="S149" s="1" t="e">
        <f>+(R149/(TRUNC((B149-28)/(#REF!+5))+4))</f>
        <v>#REF!</v>
      </c>
      <c r="T149" s="1" t="e">
        <f>+TRUNC(S149/(TRUNC((B149-28)/(#REF!+5))+4))</f>
        <v>#REF!</v>
      </c>
      <c r="U149" s="1" t="e">
        <f>+ROUNDUP((T149/(TRUNC((B149-56)/(#REF!+5))+4)),0)</f>
        <v>#REF!</v>
      </c>
      <c r="V149" s="1" t="e">
        <f t="shared" si="27"/>
        <v>#REF!</v>
      </c>
      <c r="W149" s="1" t="e">
        <f t="shared" si="28"/>
        <v>#REF!</v>
      </c>
      <c r="X149" s="1" t="e">
        <f t="shared" si="29"/>
        <v>#REF!</v>
      </c>
      <c r="Y149" s="1" t="e">
        <f t="shared" si="30"/>
        <v>#REF!</v>
      </c>
      <c r="Z149" s="1" t="e">
        <f t="shared" si="31"/>
        <v>#REF!</v>
      </c>
      <c r="AA149" s="2" t="e">
        <f>IF(Z149*#REF!/(#REF!+#REF!)&lt;16,16,Z149*#REF!/(#REF!+#REF!))</f>
        <v>#REF!</v>
      </c>
      <c r="AB149" s="9" t="e">
        <f>IF(+Z149*#REF!/(#REF!+#REF!)&lt;16,16,+Z149*#REF!/(#REF!+#REF!))</f>
        <v>#REF!</v>
      </c>
      <c r="AC149" s="2" t="e">
        <f t="shared" si="32"/>
        <v>#REF!</v>
      </c>
    </row>
    <row r="150" spans="2:29" x14ac:dyDescent="0.2">
      <c r="B150" s="10" t="e">
        <f>IF(#REF!="Informix XPS",4096,2048)</f>
        <v>#REF!</v>
      </c>
      <c r="C150" s="10" t="e">
        <f>IF(#REF!="Informix XPS",4036,2020)</f>
        <v>#REF!</v>
      </c>
      <c r="D150" s="1" t="e">
        <f>IF(#REF!=0,0,#REF!+4)</f>
        <v>#REF!</v>
      </c>
      <c r="E150" s="1" t="e">
        <f t="shared" si="22"/>
        <v>#REF!</v>
      </c>
      <c r="F150" s="1" t="e">
        <f>IF(D150&lt;=C150,ROUNDUP((#REF!+#REF!)/E150,0),#REF!*E150)</f>
        <v>#REF!</v>
      </c>
      <c r="G150" s="1" t="e">
        <f t="shared" si="23"/>
        <v>#REF!</v>
      </c>
      <c r="H150" s="1" t="e">
        <f>IF(#REF!&gt;C150,#REF!,0)</f>
        <v>#REF!</v>
      </c>
      <c r="I150" s="1" t="e">
        <f>+IF(#REF!&gt;C150,#REF!-(C150+8),0)</f>
        <v>#REF!</v>
      </c>
      <c r="J150" s="1" t="e">
        <f>+IF(I150&lt;C150,0,#REF!*TRUNC(I150/(C150-8)))</f>
        <v>#REF!</v>
      </c>
      <c r="K150" s="1" t="e">
        <f>IF(H150&gt;0,+#REF!/(C150-8)-TRUNC(#REF!/(C150-8))+4,0)</f>
        <v>#REF!</v>
      </c>
      <c r="L150" s="1" t="e">
        <f t="shared" si="24"/>
        <v>#REF!</v>
      </c>
      <c r="M150" s="1" t="e">
        <f>+IF(H150&gt;0,IF(L150&lt;0.1,(#REF!/(TRUNC((C150/10)/I150)+1)),IF(AND(L150&gt;0.1,L150&lt;0.33),(#REF!/(TRUNC((C150/3)/I150)+1)),#REF!)),0)</f>
        <v>#REF!</v>
      </c>
      <c r="N150" s="1" t="e">
        <f t="shared" si="25"/>
        <v>#REF!</v>
      </c>
      <c r="O150" s="1" t="e">
        <f>+IF(#REF! &lt; (#REF!+#REF!)*0.02,1,#REF!/(#REF!+#REF!))</f>
        <v>#REF!</v>
      </c>
      <c r="P150" s="1" t="e">
        <f>+IF(#REF!&gt;0,#REF!+5,0)</f>
        <v>#REF!</v>
      </c>
      <c r="Q150" s="1" t="e">
        <f t="shared" si="26"/>
        <v>#REF!</v>
      </c>
      <c r="R150" s="1" t="e">
        <f>+IF(Q150 &gt; 0,TRUNC((#REF!+#REF!)/Q150),0)</f>
        <v>#REF!</v>
      </c>
      <c r="S150" s="1" t="e">
        <f>+(R150/(TRUNC((B150-28)/(#REF!+5))+4))</f>
        <v>#REF!</v>
      </c>
      <c r="T150" s="1" t="e">
        <f>+TRUNC(S150/(TRUNC((B150-28)/(#REF!+5))+4))</f>
        <v>#REF!</v>
      </c>
      <c r="U150" s="1" t="e">
        <f>+ROUNDUP((T150/(TRUNC((B150-56)/(#REF!+5))+4)),0)</f>
        <v>#REF!</v>
      </c>
      <c r="V150" s="1" t="e">
        <f t="shared" si="27"/>
        <v>#REF!</v>
      </c>
      <c r="W150" s="1" t="e">
        <f t="shared" si="28"/>
        <v>#REF!</v>
      </c>
      <c r="X150" s="1" t="e">
        <f t="shared" si="29"/>
        <v>#REF!</v>
      </c>
      <c r="Y150" s="1" t="e">
        <f t="shared" si="30"/>
        <v>#REF!</v>
      </c>
      <c r="Z150" s="1" t="e">
        <f t="shared" si="31"/>
        <v>#REF!</v>
      </c>
      <c r="AA150" s="2" t="e">
        <f>IF(Z150*#REF!/(#REF!+#REF!)&lt;16,16,Z150*#REF!/(#REF!+#REF!))</f>
        <v>#REF!</v>
      </c>
      <c r="AB150" s="9" t="e">
        <f>IF(+Z150*#REF!/(#REF!+#REF!)&lt;16,16,+Z150*#REF!/(#REF!+#REF!))</f>
        <v>#REF!</v>
      </c>
      <c r="AC150" s="2" t="e">
        <f t="shared" si="32"/>
        <v>#REF!</v>
      </c>
    </row>
    <row r="151" spans="2:29" x14ac:dyDescent="0.2">
      <c r="B151" s="10" t="e">
        <f>IF(#REF!="Informix XPS",4096,2048)</f>
        <v>#REF!</v>
      </c>
      <c r="C151" s="10" t="e">
        <f>IF(#REF!="Informix XPS",4036,2020)</f>
        <v>#REF!</v>
      </c>
      <c r="D151" s="1" t="e">
        <f>IF(#REF!=0,0,#REF!+4)</f>
        <v>#REF!</v>
      </c>
      <c r="E151" s="1" t="e">
        <f t="shared" si="22"/>
        <v>#REF!</v>
      </c>
      <c r="F151" s="1" t="e">
        <f>IF(D151&lt;=C151,ROUNDUP((#REF!+#REF!)/E151,0),#REF!*E151)</f>
        <v>#REF!</v>
      </c>
      <c r="G151" s="1" t="e">
        <f t="shared" si="23"/>
        <v>#REF!</v>
      </c>
      <c r="H151" s="1" t="e">
        <f>IF(#REF!&gt;C151,#REF!,0)</f>
        <v>#REF!</v>
      </c>
      <c r="I151" s="1" t="e">
        <f>+IF(#REF!&gt;C151,#REF!-(C151+8),0)</f>
        <v>#REF!</v>
      </c>
      <c r="J151" s="1" t="e">
        <f>+IF(I151&lt;C151,0,#REF!*TRUNC(I151/(C151-8)))</f>
        <v>#REF!</v>
      </c>
      <c r="K151" s="1" t="e">
        <f>IF(H151&gt;0,+#REF!/(C151-8)-TRUNC(#REF!/(C151-8))+4,0)</f>
        <v>#REF!</v>
      </c>
      <c r="L151" s="1" t="e">
        <f t="shared" si="24"/>
        <v>#REF!</v>
      </c>
      <c r="M151" s="1" t="e">
        <f>+IF(H151&gt;0,IF(L151&lt;0.1,(#REF!/(TRUNC((C151/10)/I151)+1)),IF(AND(L151&gt;0.1,L151&lt;0.33),(#REF!/(TRUNC((C151/3)/I151)+1)),#REF!)),0)</f>
        <v>#REF!</v>
      </c>
      <c r="N151" s="1" t="e">
        <f t="shared" si="25"/>
        <v>#REF!</v>
      </c>
      <c r="O151" s="1" t="e">
        <f>+IF(#REF! &lt; (#REF!+#REF!)*0.02,1,#REF!/(#REF!+#REF!))</f>
        <v>#REF!</v>
      </c>
      <c r="P151" s="1" t="e">
        <f>+IF(#REF!&gt;0,#REF!+5,0)</f>
        <v>#REF!</v>
      </c>
      <c r="Q151" s="1" t="e">
        <f t="shared" si="26"/>
        <v>#REF!</v>
      </c>
      <c r="R151" s="1" t="e">
        <f>+IF(Q151 &gt; 0,TRUNC((#REF!+#REF!)/Q151),0)</f>
        <v>#REF!</v>
      </c>
      <c r="S151" s="1" t="e">
        <f>+(R151/(TRUNC((B151-28)/(#REF!+5))+4))</f>
        <v>#REF!</v>
      </c>
      <c r="T151" s="1" t="e">
        <f>+TRUNC(S151/(TRUNC((B151-28)/(#REF!+5))+4))</f>
        <v>#REF!</v>
      </c>
      <c r="U151" s="1" t="e">
        <f>+ROUNDUP((T151/(TRUNC((B151-56)/(#REF!+5))+4)),0)</f>
        <v>#REF!</v>
      </c>
      <c r="V151" s="1" t="e">
        <f t="shared" si="27"/>
        <v>#REF!</v>
      </c>
      <c r="W151" s="1" t="e">
        <f t="shared" si="28"/>
        <v>#REF!</v>
      </c>
      <c r="X151" s="1" t="e">
        <f t="shared" si="29"/>
        <v>#REF!</v>
      </c>
      <c r="Y151" s="1" t="e">
        <f t="shared" si="30"/>
        <v>#REF!</v>
      </c>
      <c r="Z151" s="1" t="e">
        <f t="shared" si="31"/>
        <v>#REF!</v>
      </c>
      <c r="AA151" s="2" t="e">
        <f>IF(Z151*#REF!/(#REF!+#REF!)&lt;16,16,Z151*#REF!/(#REF!+#REF!))</f>
        <v>#REF!</v>
      </c>
      <c r="AB151" s="9" t="e">
        <f>IF(+Z151*#REF!/(#REF!+#REF!)&lt;16,16,+Z151*#REF!/(#REF!+#REF!))</f>
        <v>#REF!</v>
      </c>
      <c r="AC151" s="2" t="e">
        <f t="shared" si="32"/>
        <v>#REF!</v>
      </c>
    </row>
    <row r="152" spans="2:29" x14ac:dyDescent="0.2">
      <c r="B152" s="10" t="e">
        <f>IF(#REF!="Informix XPS",4096,2048)</f>
        <v>#REF!</v>
      </c>
      <c r="C152" s="10" t="e">
        <f>IF(#REF!="Informix XPS",4036,2020)</f>
        <v>#REF!</v>
      </c>
      <c r="D152" s="1" t="e">
        <f>IF(#REF!=0,0,#REF!+4)</f>
        <v>#REF!</v>
      </c>
      <c r="E152" s="1" t="e">
        <f t="shared" si="22"/>
        <v>#REF!</v>
      </c>
      <c r="F152" s="1" t="e">
        <f>IF(D152&lt;=C152,ROUNDUP((#REF!+#REF!)/E152,0),#REF!*E152)</f>
        <v>#REF!</v>
      </c>
      <c r="G152" s="1" t="e">
        <f t="shared" si="23"/>
        <v>#REF!</v>
      </c>
      <c r="H152" s="1" t="e">
        <f>IF(#REF!&gt;C152,#REF!,0)</f>
        <v>#REF!</v>
      </c>
      <c r="I152" s="1" t="e">
        <f>+IF(#REF!&gt;C152,#REF!-(C152+8),0)</f>
        <v>#REF!</v>
      </c>
      <c r="J152" s="1" t="e">
        <f>+IF(I152&lt;C152,0,#REF!*TRUNC(I152/(C152-8)))</f>
        <v>#REF!</v>
      </c>
      <c r="K152" s="1" t="e">
        <f>IF(H152&gt;0,+#REF!/(C152-8)-TRUNC(#REF!/(C152-8))+4,0)</f>
        <v>#REF!</v>
      </c>
      <c r="L152" s="1" t="e">
        <f t="shared" si="24"/>
        <v>#REF!</v>
      </c>
      <c r="M152" s="1" t="e">
        <f>+IF(H152&gt;0,IF(L152&lt;0.1,(#REF!/(TRUNC((C152/10)/I152)+1)),IF(AND(L152&gt;0.1,L152&lt;0.33),(#REF!/(TRUNC((C152/3)/I152)+1)),#REF!)),0)</f>
        <v>#REF!</v>
      </c>
      <c r="N152" s="1" t="e">
        <f t="shared" si="25"/>
        <v>#REF!</v>
      </c>
      <c r="O152" s="1" t="e">
        <f>+IF(#REF! &lt; (#REF!+#REF!)*0.02,1,#REF!/(#REF!+#REF!))</f>
        <v>#REF!</v>
      </c>
      <c r="P152" s="1" t="e">
        <f>+IF(#REF!&gt;0,#REF!+5,0)</f>
        <v>#REF!</v>
      </c>
      <c r="Q152" s="1" t="e">
        <f t="shared" si="26"/>
        <v>#REF!</v>
      </c>
      <c r="R152" s="1" t="e">
        <f>+IF(Q152 &gt; 0,TRUNC((#REF!+#REF!)/Q152),0)</f>
        <v>#REF!</v>
      </c>
      <c r="S152" s="1" t="e">
        <f>+(R152/(TRUNC((B152-28)/(#REF!+5))+4))</f>
        <v>#REF!</v>
      </c>
      <c r="T152" s="1" t="e">
        <f>+TRUNC(S152/(TRUNC((B152-28)/(#REF!+5))+4))</f>
        <v>#REF!</v>
      </c>
      <c r="U152" s="1" t="e">
        <f>+ROUNDUP((T152/(TRUNC((B152-56)/(#REF!+5))+4)),0)</f>
        <v>#REF!</v>
      </c>
      <c r="V152" s="1" t="e">
        <f t="shared" si="27"/>
        <v>#REF!</v>
      </c>
      <c r="W152" s="1" t="e">
        <f t="shared" si="28"/>
        <v>#REF!</v>
      </c>
      <c r="X152" s="1" t="e">
        <f t="shared" si="29"/>
        <v>#REF!</v>
      </c>
      <c r="Y152" s="1" t="e">
        <f t="shared" si="30"/>
        <v>#REF!</v>
      </c>
      <c r="Z152" s="1" t="e">
        <f t="shared" si="31"/>
        <v>#REF!</v>
      </c>
      <c r="AA152" s="2" t="e">
        <f>IF(Z152*#REF!/(#REF!+#REF!)&lt;16,16,Z152*#REF!/(#REF!+#REF!))</f>
        <v>#REF!</v>
      </c>
      <c r="AB152" s="9" t="e">
        <f>IF(+Z152*#REF!/(#REF!+#REF!)&lt;16,16,+Z152*#REF!/(#REF!+#REF!))</f>
        <v>#REF!</v>
      </c>
      <c r="AC152" s="2" t="e">
        <f t="shared" si="32"/>
        <v>#REF!</v>
      </c>
    </row>
    <row r="153" spans="2:29" x14ac:dyDescent="0.2">
      <c r="B153" s="10" t="e">
        <f>IF(#REF!="Informix XPS",4096,2048)</f>
        <v>#REF!</v>
      </c>
      <c r="C153" s="10" t="e">
        <f>IF(#REF!="Informix XPS",4036,2020)</f>
        <v>#REF!</v>
      </c>
      <c r="D153" s="1" t="e">
        <f>IF(#REF!=0,0,#REF!+4)</f>
        <v>#REF!</v>
      </c>
      <c r="E153" s="1" t="e">
        <f t="shared" si="22"/>
        <v>#REF!</v>
      </c>
      <c r="F153" s="1" t="e">
        <f>IF(D153&lt;=C153,ROUNDUP((#REF!+#REF!)/E153,0),#REF!*E153)</f>
        <v>#REF!</v>
      </c>
      <c r="G153" s="1" t="e">
        <f t="shared" si="23"/>
        <v>#REF!</v>
      </c>
      <c r="H153" s="1" t="e">
        <f>IF(#REF!&gt;C153,#REF!,0)</f>
        <v>#REF!</v>
      </c>
      <c r="I153" s="1" t="e">
        <f>+IF(#REF!&gt;C153,#REF!-(C153+8),0)</f>
        <v>#REF!</v>
      </c>
      <c r="J153" s="1" t="e">
        <f>+IF(I153&lt;C153,0,#REF!*TRUNC(I153/(C153-8)))</f>
        <v>#REF!</v>
      </c>
      <c r="K153" s="1" t="e">
        <f>IF(H153&gt;0,+#REF!/(C153-8)-TRUNC(#REF!/(C153-8))+4,0)</f>
        <v>#REF!</v>
      </c>
      <c r="L153" s="1" t="e">
        <f t="shared" si="24"/>
        <v>#REF!</v>
      </c>
      <c r="M153" s="1" t="e">
        <f>+IF(H153&gt;0,IF(L153&lt;0.1,(#REF!/(TRUNC((C153/10)/I153)+1)),IF(AND(L153&gt;0.1,L153&lt;0.33),(#REF!/(TRUNC((C153/3)/I153)+1)),#REF!)),0)</f>
        <v>#REF!</v>
      </c>
      <c r="N153" s="1" t="e">
        <f t="shared" si="25"/>
        <v>#REF!</v>
      </c>
      <c r="O153" s="1" t="e">
        <f>+IF(#REF! &lt; (#REF!+#REF!)*0.02,1,#REF!/(#REF!+#REF!))</f>
        <v>#REF!</v>
      </c>
      <c r="P153" s="1" t="e">
        <f>+IF(#REF!&gt;0,#REF!+5,0)</f>
        <v>#REF!</v>
      </c>
      <c r="Q153" s="1" t="e">
        <f t="shared" si="26"/>
        <v>#REF!</v>
      </c>
      <c r="R153" s="1" t="e">
        <f>+IF(Q153 &gt; 0,TRUNC((#REF!+#REF!)/Q153),0)</f>
        <v>#REF!</v>
      </c>
      <c r="S153" s="1" t="e">
        <f>+(R153/(TRUNC((B153-28)/(#REF!+5))+4))</f>
        <v>#REF!</v>
      </c>
      <c r="T153" s="1" t="e">
        <f>+TRUNC(S153/(TRUNC((B153-28)/(#REF!+5))+4))</f>
        <v>#REF!</v>
      </c>
      <c r="U153" s="1" t="e">
        <f>+ROUNDUP((T153/(TRUNC((B153-56)/(#REF!+5))+4)),0)</f>
        <v>#REF!</v>
      </c>
      <c r="V153" s="1" t="e">
        <f t="shared" si="27"/>
        <v>#REF!</v>
      </c>
      <c r="W153" s="1" t="e">
        <f t="shared" si="28"/>
        <v>#REF!</v>
      </c>
      <c r="X153" s="1" t="e">
        <f t="shared" si="29"/>
        <v>#REF!</v>
      </c>
      <c r="Y153" s="1" t="e">
        <f t="shared" si="30"/>
        <v>#REF!</v>
      </c>
      <c r="Z153" s="1" t="e">
        <f t="shared" si="31"/>
        <v>#REF!</v>
      </c>
      <c r="AA153" s="2" t="e">
        <f>IF(Z153*#REF!/(#REF!+#REF!)&lt;16,16,Z153*#REF!/(#REF!+#REF!))</f>
        <v>#REF!</v>
      </c>
      <c r="AB153" s="9" t="e">
        <f>IF(+Z153*#REF!/(#REF!+#REF!)&lt;16,16,+Z153*#REF!/(#REF!+#REF!))</f>
        <v>#REF!</v>
      </c>
      <c r="AC153" s="2" t="e">
        <f t="shared" si="32"/>
        <v>#REF!</v>
      </c>
    </row>
    <row r="154" spans="2:29" x14ac:dyDescent="0.2">
      <c r="B154" s="10" t="e">
        <f>IF(#REF!="Informix XPS",4096,2048)</f>
        <v>#REF!</v>
      </c>
      <c r="C154" s="10" t="e">
        <f>IF(#REF!="Informix XPS",4036,2020)</f>
        <v>#REF!</v>
      </c>
      <c r="D154" s="1" t="e">
        <f>IF(#REF!=0,0,#REF!+4)</f>
        <v>#REF!</v>
      </c>
      <c r="E154" s="1" t="e">
        <f t="shared" si="22"/>
        <v>#REF!</v>
      </c>
      <c r="F154" s="1" t="e">
        <f>IF(D154&lt;=C154,ROUNDUP((#REF!+#REF!)/E154,0),#REF!*E154)</f>
        <v>#REF!</v>
      </c>
      <c r="G154" s="1" t="e">
        <f t="shared" si="23"/>
        <v>#REF!</v>
      </c>
      <c r="H154" s="1" t="e">
        <f>IF(#REF!&gt;C154,#REF!,0)</f>
        <v>#REF!</v>
      </c>
      <c r="I154" s="1" t="e">
        <f>+IF(#REF!&gt;C154,#REF!-(C154+8),0)</f>
        <v>#REF!</v>
      </c>
      <c r="J154" s="1" t="e">
        <f>+IF(I154&lt;C154,0,#REF!*TRUNC(I154/(C154-8)))</f>
        <v>#REF!</v>
      </c>
      <c r="K154" s="1" t="e">
        <f>IF(H154&gt;0,+#REF!/(C154-8)-TRUNC(#REF!/(C154-8))+4,0)</f>
        <v>#REF!</v>
      </c>
      <c r="L154" s="1" t="e">
        <f t="shared" si="24"/>
        <v>#REF!</v>
      </c>
      <c r="M154" s="1" t="e">
        <f>+IF(H154&gt;0,IF(L154&lt;0.1,(#REF!/(TRUNC((C154/10)/I154)+1)),IF(AND(L154&gt;0.1,L154&lt;0.33),(#REF!/(TRUNC((C154/3)/I154)+1)),#REF!)),0)</f>
        <v>#REF!</v>
      </c>
      <c r="N154" s="1" t="e">
        <f t="shared" si="25"/>
        <v>#REF!</v>
      </c>
      <c r="O154" s="1" t="e">
        <f>+IF(#REF! &lt; (#REF!+#REF!)*0.02,1,#REF!/(#REF!+#REF!))</f>
        <v>#REF!</v>
      </c>
      <c r="P154" s="1" t="e">
        <f>+IF(#REF!&gt;0,#REF!+5,0)</f>
        <v>#REF!</v>
      </c>
      <c r="Q154" s="1" t="e">
        <f t="shared" si="26"/>
        <v>#REF!</v>
      </c>
      <c r="R154" s="1" t="e">
        <f>+IF(Q154 &gt; 0,TRUNC((#REF!+#REF!)/Q154),0)</f>
        <v>#REF!</v>
      </c>
      <c r="S154" s="1" t="e">
        <f>+(R154/(TRUNC((B154-28)/(#REF!+5))+4))</f>
        <v>#REF!</v>
      </c>
      <c r="T154" s="1" t="e">
        <f>+TRUNC(S154/(TRUNC((B154-28)/(#REF!+5))+4))</f>
        <v>#REF!</v>
      </c>
      <c r="U154" s="1" t="e">
        <f>+ROUNDUP((T154/(TRUNC((B154-56)/(#REF!+5))+4)),0)</f>
        <v>#REF!</v>
      </c>
      <c r="V154" s="1" t="e">
        <f t="shared" si="27"/>
        <v>#REF!</v>
      </c>
      <c r="W154" s="1" t="e">
        <f t="shared" si="28"/>
        <v>#REF!</v>
      </c>
      <c r="X154" s="1" t="e">
        <f t="shared" si="29"/>
        <v>#REF!</v>
      </c>
      <c r="Y154" s="1" t="e">
        <f t="shared" si="30"/>
        <v>#REF!</v>
      </c>
      <c r="Z154" s="1" t="e">
        <f t="shared" si="31"/>
        <v>#REF!</v>
      </c>
      <c r="AA154" s="2" t="e">
        <f>IF(Z154*#REF!/(#REF!+#REF!)&lt;16,16,Z154*#REF!/(#REF!+#REF!))</f>
        <v>#REF!</v>
      </c>
      <c r="AB154" s="9" t="e">
        <f>IF(+Z154*#REF!/(#REF!+#REF!)&lt;16,16,+Z154*#REF!/(#REF!+#REF!))</f>
        <v>#REF!</v>
      </c>
      <c r="AC154" s="2" t="e">
        <f t="shared" si="32"/>
        <v>#REF!</v>
      </c>
    </row>
    <row r="155" spans="2:29" x14ac:dyDescent="0.2">
      <c r="B155" s="10" t="e">
        <f>IF(#REF!="Informix XPS",4096,2048)</f>
        <v>#REF!</v>
      </c>
      <c r="C155" s="10" t="e">
        <f>IF(#REF!="Informix XPS",4036,2020)</f>
        <v>#REF!</v>
      </c>
      <c r="D155" s="1" t="e">
        <f>IF(#REF!=0,0,#REF!+4)</f>
        <v>#REF!</v>
      </c>
      <c r="E155" s="1" t="e">
        <f t="shared" si="22"/>
        <v>#REF!</v>
      </c>
      <c r="F155" s="1" t="e">
        <f>IF(D155&lt;=C155,ROUNDUP((#REF!+#REF!)/E155,0),#REF!*E155)</f>
        <v>#REF!</v>
      </c>
      <c r="G155" s="1" t="e">
        <f t="shared" si="23"/>
        <v>#REF!</v>
      </c>
      <c r="H155" s="1" t="e">
        <f>IF(#REF!&gt;C155,#REF!,0)</f>
        <v>#REF!</v>
      </c>
      <c r="I155" s="1" t="e">
        <f>+IF(#REF!&gt;C155,#REF!-(C155+8),0)</f>
        <v>#REF!</v>
      </c>
      <c r="J155" s="1" t="e">
        <f>+IF(I155&lt;C155,0,#REF!*TRUNC(I155/(C155-8)))</f>
        <v>#REF!</v>
      </c>
      <c r="K155" s="1" t="e">
        <f>IF(H155&gt;0,+#REF!/(C155-8)-TRUNC(#REF!/(C155-8))+4,0)</f>
        <v>#REF!</v>
      </c>
      <c r="L155" s="1" t="e">
        <f t="shared" si="24"/>
        <v>#REF!</v>
      </c>
      <c r="M155" s="1" t="e">
        <f>+IF(H155&gt;0,IF(L155&lt;0.1,(#REF!/(TRUNC((C155/10)/I155)+1)),IF(AND(L155&gt;0.1,L155&lt;0.33),(#REF!/(TRUNC((C155/3)/I155)+1)),#REF!)),0)</f>
        <v>#REF!</v>
      </c>
      <c r="N155" s="1" t="e">
        <f t="shared" si="25"/>
        <v>#REF!</v>
      </c>
      <c r="O155" s="1" t="e">
        <f>+IF(#REF! &lt; (#REF!+#REF!)*0.02,1,#REF!/(#REF!+#REF!))</f>
        <v>#REF!</v>
      </c>
      <c r="P155" s="1" t="e">
        <f>+IF(#REF!&gt;0,#REF!+5,0)</f>
        <v>#REF!</v>
      </c>
      <c r="Q155" s="1" t="e">
        <f t="shared" si="26"/>
        <v>#REF!</v>
      </c>
      <c r="R155" s="1" t="e">
        <f>+IF(Q155 &gt; 0,TRUNC((#REF!+#REF!)/Q155),0)</f>
        <v>#REF!</v>
      </c>
      <c r="S155" s="1" t="e">
        <f>+(R155/(TRUNC((B155-28)/(#REF!+5))+4))</f>
        <v>#REF!</v>
      </c>
      <c r="T155" s="1" t="e">
        <f>+TRUNC(S155/(TRUNC((B155-28)/(#REF!+5))+4))</f>
        <v>#REF!</v>
      </c>
      <c r="U155" s="1" t="e">
        <f>+ROUNDUP((T155/(TRUNC((B155-56)/(#REF!+5))+4)),0)</f>
        <v>#REF!</v>
      </c>
      <c r="V155" s="1" t="e">
        <f t="shared" si="27"/>
        <v>#REF!</v>
      </c>
      <c r="W155" s="1" t="e">
        <f t="shared" si="28"/>
        <v>#REF!</v>
      </c>
      <c r="X155" s="1" t="e">
        <f t="shared" si="29"/>
        <v>#REF!</v>
      </c>
      <c r="Y155" s="1" t="e">
        <f t="shared" si="30"/>
        <v>#REF!</v>
      </c>
      <c r="Z155" s="1" t="e">
        <f t="shared" si="31"/>
        <v>#REF!</v>
      </c>
      <c r="AA155" s="2" t="e">
        <f>IF(Z155*#REF!/(#REF!+#REF!)&lt;16,16,Z155*#REF!/(#REF!+#REF!))</f>
        <v>#REF!</v>
      </c>
      <c r="AB155" s="9" t="e">
        <f>IF(+Z155*#REF!/(#REF!+#REF!)&lt;16,16,+Z155*#REF!/(#REF!+#REF!))</f>
        <v>#REF!</v>
      </c>
      <c r="AC155" s="2" t="e">
        <f t="shared" si="32"/>
        <v>#REF!</v>
      </c>
    </row>
    <row r="156" spans="2:29" x14ac:dyDescent="0.2">
      <c r="B156" s="10" t="e">
        <f>IF(#REF!="Informix XPS",4096,2048)</f>
        <v>#REF!</v>
      </c>
      <c r="C156" s="10" t="e">
        <f>IF(#REF!="Informix XPS",4036,2020)</f>
        <v>#REF!</v>
      </c>
      <c r="D156" s="1" t="e">
        <f>IF(#REF!=0,0,#REF!+4)</f>
        <v>#REF!</v>
      </c>
      <c r="E156" s="1" t="e">
        <f t="shared" si="22"/>
        <v>#REF!</v>
      </c>
      <c r="F156" s="1" t="e">
        <f>IF(D156&lt;=C156,ROUNDUP((#REF!+#REF!)/E156,0),#REF!*E156)</f>
        <v>#REF!</v>
      </c>
      <c r="G156" s="1" t="e">
        <f t="shared" si="23"/>
        <v>#REF!</v>
      </c>
      <c r="H156" s="1" t="e">
        <f>IF(#REF!&gt;C156,#REF!,0)</f>
        <v>#REF!</v>
      </c>
      <c r="I156" s="1" t="e">
        <f>+IF(#REF!&gt;C156,#REF!-(C156+8),0)</f>
        <v>#REF!</v>
      </c>
      <c r="J156" s="1" t="e">
        <f>+IF(I156&lt;C156,0,#REF!*TRUNC(I156/(C156-8)))</f>
        <v>#REF!</v>
      </c>
      <c r="K156" s="1" t="e">
        <f>IF(H156&gt;0,+#REF!/(C156-8)-TRUNC(#REF!/(C156-8))+4,0)</f>
        <v>#REF!</v>
      </c>
      <c r="L156" s="1" t="e">
        <f t="shared" si="24"/>
        <v>#REF!</v>
      </c>
      <c r="M156" s="1" t="e">
        <f>+IF(H156&gt;0,IF(L156&lt;0.1,(#REF!/(TRUNC((C156/10)/I156)+1)),IF(AND(L156&gt;0.1,L156&lt;0.33),(#REF!/(TRUNC((C156/3)/I156)+1)),#REF!)),0)</f>
        <v>#REF!</v>
      </c>
      <c r="N156" s="1" t="e">
        <f t="shared" si="25"/>
        <v>#REF!</v>
      </c>
      <c r="O156" s="1" t="e">
        <f>+IF(#REF! &lt; (#REF!+#REF!)*0.02,1,#REF!/(#REF!+#REF!))</f>
        <v>#REF!</v>
      </c>
      <c r="P156" s="1" t="e">
        <f>+IF(#REF!&gt;0,#REF!+5,0)</f>
        <v>#REF!</v>
      </c>
      <c r="Q156" s="1" t="e">
        <f t="shared" si="26"/>
        <v>#REF!</v>
      </c>
      <c r="R156" s="1" t="e">
        <f>+IF(Q156 &gt; 0,TRUNC((#REF!+#REF!)/Q156),0)</f>
        <v>#REF!</v>
      </c>
      <c r="S156" s="1" t="e">
        <f>+(R156/(TRUNC((B156-28)/(#REF!+5))+4))</f>
        <v>#REF!</v>
      </c>
      <c r="T156" s="1" t="e">
        <f>+TRUNC(S156/(TRUNC((B156-28)/(#REF!+5))+4))</f>
        <v>#REF!</v>
      </c>
      <c r="U156" s="1" t="e">
        <f>+ROUNDUP((T156/(TRUNC((B156-56)/(#REF!+5))+4)),0)</f>
        <v>#REF!</v>
      </c>
      <c r="V156" s="1" t="e">
        <f t="shared" si="27"/>
        <v>#REF!</v>
      </c>
      <c r="W156" s="1" t="e">
        <f t="shared" si="28"/>
        <v>#REF!</v>
      </c>
      <c r="X156" s="1" t="e">
        <f t="shared" si="29"/>
        <v>#REF!</v>
      </c>
      <c r="Y156" s="1" t="e">
        <f t="shared" si="30"/>
        <v>#REF!</v>
      </c>
      <c r="Z156" s="1" t="e">
        <f t="shared" si="31"/>
        <v>#REF!</v>
      </c>
      <c r="AA156" s="2" t="e">
        <f>IF(Z156*#REF!/(#REF!+#REF!)&lt;16,16,Z156*#REF!/(#REF!+#REF!))</f>
        <v>#REF!</v>
      </c>
      <c r="AB156" s="9" t="e">
        <f>IF(+Z156*#REF!/(#REF!+#REF!)&lt;16,16,+Z156*#REF!/(#REF!+#REF!))</f>
        <v>#REF!</v>
      </c>
      <c r="AC156" s="2" t="e">
        <f t="shared" si="32"/>
        <v>#REF!</v>
      </c>
    </row>
    <row r="157" spans="2:29" x14ac:dyDescent="0.2">
      <c r="B157" s="10" t="e">
        <f>IF(#REF!="Informix XPS",4096,2048)</f>
        <v>#REF!</v>
      </c>
      <c r="C157" s="10" t="e">
        <f>IF(#REF!="Informix XPS",4036,2020)</f>
        <v>#REF!</v>
      </c>
      <c r="D157" s="1" t="e">
        <f>IF(#REF!=0,0,#REF!+4)</f>
        <v>#REF!</v>
      </c>
      <c r="E157" s="1" t="e">
        <f t="shared" si="22"/>
        <v>#REF!</v>
      </c>
      <c r="F157" s="1" t="e">
        <f>IF(D157&lt;=C157,ROUNDUP((#REF!+#REF!)/E157,0),#REF!*E157)</f>
        <v>#REF!</v>
      </c>
      <c r="G157" s="1" t="e">
        <f t="shared" si="23"/>
        <v>#REF!</v>
      </c>
      <c r="H157" s="1" t="e">
        <f>IF(#REF!&gt;C157,#REF!,0)</f>
        <v>#REF!</v>
      </c>
      <c r="I157" s="1" t="e">
        <f>+IF(#REF!&gt;C157,#REF!-(C157+8),0)</f>
        <v>#REF!</v>
      </c>
      <c r="J157" s="1" t="e">
        <f>+IF(I157&lt;C157,0,#REF!*TRUNC(I157/(C157-8)))</f>
        <v>#REF!</v>
      </c>
      <c r="K157" s="1" t="e">
        <f>IF(H157&gt;0,+#REF!/(C157-8)-TRUNC(#REF!/(C157-8))+4,0)</f>
        <v>#REF!</v>
      </c>
      <c r="L157" s="1" t="e">
        <f t="shared" si="24"/>
        <v>#REF!</v>
      </c>
      <c r="M157" s="1" t="e">
        <f>+IF(H157&gt;0,IF(L157&lt;0.1,(#REF!/(TRUNC((C157/10)/I157)+1)),IF(AND(L157&gt;0.1,L157&lt;0.33),(#REF!/(TRUNC((C157/3)/I157)+1)),#REF!)),0)</f>
        <v>#REF!</v>
      </c>
      <c r="N157" s="1" t="e">
        <f t="shared" si="25"/>
        <v>#REF!</v>
      </c>
      <c r="O157" s="1" t="e">
        <f>+IF(#REF! &lt; (#REF!+#REF!)*0.02,1,#REF!/(#REF!+#REF!))</f>
        <v>#REF!</v>
      </c>
      <c r="P157" s="1" t="e">
        <f>+IF(#REF!&gt;0,#REF!+5,0)</f>
        <v>#REF!</v>
      </c>
      <c r="Q157" s="1" t="e">
        <f t="shared" si="26"/>
        <v>#REF!</v>
      </c>
      <c r="R157" s="1" t="e">
        <f>+IF(Q157 &gt; 0,TRUNC((#REF!+#REF!)/Q157),0)</f>
        <v>#REF!</v>
      </c>
      <c r="S157" s="1" t="e">
        <f>+(R157/(TRUNC((B157-28)/(#REF!+5))+4))</f>
        <v>#REF!</v>
      </c>
      <c r="T157" s="1" t="e">
        <f>+TRUNC(S157/(TRUNC((B157-28)/(#REF!+5))+4))</f>
        <v>#REF!</v>
      </c>
      <c r="U157" s="1" t="e">
        <f>+ROUNDUP((T157/(TRUNC((B157-56)/(#REF!+5))+4)),0)</f>
        <v>#REF!</v>
      </c>
      <c r="V157" s="1" t="e">
        <f t="shared" si="27"/>
        <v>#REF!</v>
      </c>
      <c r="W157" s="1" t="e">
        <f t="shared" si="28"/>
        <v>#REF!</v>
      </c>
      <c r="X157" s="1" t="e">
        <f t="shared" si="29"/>
        <v>#REF!</v>
      </c>
      <c r="Y157" s="1" t="e">
        <f t="shared" si="30"/>
        <v>#REF!</v>
      </c>
      <c r="Z157" s="1" t="e">
        <f t="shared" si="31"/>
        <v>#REF!</v>
      </c>
      <c r="AA157" s="2" t="e">
        <f>IF(Z157*#REF!/(#REF!+#REF!)&lt;16,16,Z157*#REF!/(#REF!+#REF!))</f>
        <v>#REF!</v>
      </c>
      <c r="AB157" s="9" t="e">
        <f>IF(+Z157*#REF!/(#REF!+#REF!)&lt;16,16,+Z157*#REF!/(#REF!+#REF!))</f>
        <v>#REF!</v>
      </c>
      <c r="AC157" s="2" t="e">
        <f t="shared" si="32"/>
        <v>#REF!</v>
      </c>
    </row>
    <row r="158" spans="2:29" x14ac:dyDescent="0.2">
      <c r="B158" s="10" t="e">
        <f>IF(#REF!="Informix XPS",4096,2048)</f>
        <v>#REF!</v>
      </c>
      <c r="C158" s="10" t="e">
        <f>IF(#REF!="Informix XPS",4036,2020)</f>
        <v>#REF!</v>
      </c>
      <c r="D158" s="1" t="e">
        <f>IF(#REF!=0,0,#REF!+4)</f>
        <v>#REF!</v>
      </c>
      <c r="E158" s="1" t="e">
        <f t="shared" si="22"/>
        <v>#REF!</v>
      </c>
      <c r="F158" s="1" t="e">
        <f>IF(D158&lt;=C158,ROUNDUP((#REF!+#REF!)/E158,0),#REF!*E158)</f>
        <v>#REF!</v>
      </c>
      <c r="G158" s="1" t="e">
        <f t="shared" si="23"/>
        <v>#REF!</v>
      </c>
      <c r="H158" s="1" t="e">
        <f>IF(#REF!&gt;C158,#REF!,0)</f>
        <v>#REF!</v>
      </c>
      <c r="I158" s="1" t="e">
        <f>+IF(#REF!&gt;C158,#REF!-(C158+8),0)</f>
        <v>#REF!</v>
      </c>
      <c r="J158" s="1" t="e">
        <f>+IF(I158&lt;C158,0,#REF!*TRUNC(I158/(C158-8)))</f>
        <v>#REF!</v>
      </c>
      <c r="K158" s="1" t="e">
        <f>IF(H158&gt;0,+#REF!/(C158-8)-TRUNC(#REF!/(C158-8))+4,0)</f>
        <v>#REF!</v>
      </c>
      <c r="L158" s="1" t="e">
        <f t="shared" si="24"/>
        <v>#REF!</v>
      </c>
      <c r="M158" s="1" t="e">
        <f>+IF(H158&gt;0,IF(L158&lt;0.1,(#REF!/(TRUNC((C158/10)/I158)+1)),IF(AND(L158&gt;0.1,L158&lt;0.33),(#REF!/(TRUNC((C158/3)/I158)+1)),#REF!)),0)</f>
        <v>#REF!</v>
      </c>
      <c r="N158" s="1" t="e">
        <f t="shared" si="25"/>
        <v>#REF!</v>
      </c>
      <c r="O158" s="1" t="e">
        <f>+IF(#REF! &lt; (#REF!+#REF!)*0.02,1,#REF!/(#REF!+#REF!))</f>
        <v>#REF!</v>
      </c>
      <c r="P158" s="1" t="e">
        <f>+IF(#REF!&gt;0,#REF!+5,0)</f>
        <v>#REF!</v>
      </c>
      <c r="Q158" s="1" t="e">
        <f t="shared" si="26"/>
        <v>#REF!</v>
      </c>
      <c r="R158" s="1" t="e">
        <f>+IF(Q158 &gt; 0,TRUNC((#REF!+#REF!)/Q158),0)</f>
        <v>#REF!</v>
      </c>
      <c r="S158" s="1" t="e">
        <f>+(R158/(TRUNC((B158-28)/(#REF!+5))+4))</f>
        <v>#REF!</v>
      </c>
      <c r="T158" s="1" t="e">
        <f>+TRUNC(S158/(TRUNC((B158-28)/(#REF!+5))+4))</f>
        <v>#REF!</v>
      </c>
      <c r="U158" s="1" t="e">
        <f>+ROUNDUP((T158/(TRUNC((B158-56)/(#REF!+5))+4)),0)</f>
        <v>#REF!</v>
      </c>
      <c r="V158" s="1" t="e">
        <f t="shared" si="27"/>
        <v>#REF!</v>
      </c>
      <c r="W158" s="1" t="e">
        <f t="shared" si="28"/>
        <v>#REF!</v>
      </c>
      <c r="X158" s="1" t="e">
        <f t="shared" si="29"/>
        <v>#REF!</v>
      </c>
      <c r="Y158" s="1" t="e">
        <f t="shared" si="30"/>
        <v>#REF!</v>
      </c>
      <c r="Z158" s="1" t="e">
        <f t="shared" si="31"/>
        <v>#REF!</v>
      </c>
      <c r="AA158" s="2" t="e">
        <f>IF(Z158*#REF!/(#REF!+#REF!)&lt;16,16,Z158*#REF!/(#REF!+#REF!))</f>
        <v>#REF!</v>
      </c>
      <c r="AB158" s="9" t="e">
        <f>IF(+Z158*#REF!/(#REF!+#REF!)&lt;16,16,+Z158*#REF!/(#REF!+#REF!))</f>
        <v>#REF!</v>
      </c>
      <c r="AC158" s="2" t="e">
        <f t="shared" si="32"/>
        <v>#REF!</v>
      </c>
    </row>
    <row r="159" spans="2:29" x14ac:dyDescent="0.2">
      <c r="B159" s="10" t="e">
        <f>IF(#REF!="Informix XPS",4096,2048)</f>
        <v>#REF!</v>
      </c>
      <c r="C159" s="10" t="e">
        <f>IF(#REF!="Informix XPS",4036,2020)</f>
        <v>#REF!</v>
      </c>
      <c r="D159" s="1" t="e">
        <f>IF(#REF!=0,0,#REF!+4)</f>
        <v>#REF!</v>
      </c>
      <c r="E159" s="1" t="e">
        <f t="shared" si="22"/>
        <v>#REF!</v>
      </c>
      <c r="F159" s="1" t="e">
        <f>IF(D159&lt;=C159,ROUNDUP((#REF!+#REF!)/E159,0),#REF!*E159)</f>
        <v>#REF!</v>
      </c>
      <c r="G159" s="1" t="e">
        <f t="shared" si="23"/>
        <v>#REF!</v>
      </c>
      <c r="H159" s="1" t="e">
        <f>IF(#REF!&gt;C159,#REF!,0)</f>
        <v>#REF!</v>
      </c>
      <c r="I159" s="1" t="e">
        <f>+IF(#REF!&gt;C159,#REF!-(C159+8),0)</f>
        <v>#REF!</v>
      </c>
      <c r="J159" s="1" t="e">
        <f>+IF(I159&lt;C159,0,#REF!*TRUNC(I159/(C159-8)))</f>
        <v>#REF!</v>
      </c>
      <c r="K159" s="1" t="e">
        <f>IF(H159&gt;0,+#REF!/(C159-8)-TRUNC(#REF!/(C159-8))+4,0)</f>
        <v>#REF!</v>
      </c>
      <c r="L159" s="1" t="e">
        <f t="shared" si="24"/>
        <v>#REF!</v>
      </c>
      <c r="M159" s="1" t="e">
        <f>+IF(H159&gt;0,IF(L159&lt;0.1,(#REF!/(TRUNC((C159/10)/I159)+1)),IF(AND(L159&gt;0.1,L159&lt;0.33),(#REF!/(TRUNC((C159/3)/I159)+1)),#REF!)),0)</f>
        <v>#REF!</v>
      </c>
      <c r="N159" s="1" t="e">
        <f t="shared" si="25"/>
        <v>#REF!</v>
      </c>
      <c r="O159" s="1" t="e">
        <f>+IF(#REF! &lt; (#REF!+#REF!)*0.02,1,#REF!/(#REF!+#REF!))</f>
        <v>#REF!</v>
      </c>
      <c r="P159" s="1" t="e">
        <f>+IF(#REF!&gt;0,#REF!+5,0)</f>
        <v>#REF!</v>
      </c>
      <c r="Q159" s="1" t="e">
        <f t="shared" si="26"/>
        <v>#REF!</v>
      </c>
      <c r="R159" s="1" t="e">
        <f>+IF(Q159 &gt; 0,TRUNC((#REF!+#REF!)/Q159),0)</f>
        <v>#REF!</v>
      </c>
      <c r="S159" s="1" t="e">
        <f>+(R159/(TRUNC((B159-28)/(#REF!+5))+4))</f>
        <v>#REF!</v>
      </c>
      <c r="T159" s="1" t="e">
        <f>+TRUNC(S159/(TRUNC((B159-28)/(#REF!+5))+4))</f>
        <v>#REF!</v>
      </c>
      <c r="U159" s="1" t="e">
        <f>+ROUNDUP((T159/(TRUNC((B159-56)/(#REF!+5))+4)),0)</f>
        <v>#REF!</v>
      </c>
      <c r="V159" s="1" t="e">
        <f t="shared" si="27"/>
        <v>#REF!</v>
      </c>
      <c r="W159" s="1" t="e">
        <f t="shared" si="28"/>
        <v>#REF!</v>
      </c>
      <c r="X159" s="1" t="e">
        <f t="shared" si="29"/>
        <v>#REF!</v>
      </c>
      <c r="Y159" s="1" t="e">
        <f t="shared" si="30"/>
        <v>#REF!</v>
      </c>
      <c r="Z159" s="1" t="e">
        <f t="shared" si="31"/>
        <v>#REF!</v>
      </c>
      <c r="AA159" s="2" t="e">
        <f>IF(Z159*#REF!/(#REF!+#REF!)&lt;16,16,Z159*#REF!/(#REF!+#REF!))</f>
        <v>#REF!</v>
      </c>
      <c r="AB159" s="9" t="e">
        <f>IF(+Z159*#REF!/(#REF!+#REF!)&lt;16,16,+Z159*#REF!/(#REF!+#REF!))</f>
        <v>#REF!</v>
      </c>
      <c r="AC159" s="2" t="e">
        <f t="shared" si="32"/>
        <v>#REF!</v>
      </c>
    </row>
    <row r="160" spans="2:29" x14ac:dyDescent="0.2">
      <c r="B160" s="10" t="e">
        <f>IF(#REF!="Informix XPS",4096,2048)</f>
        <v>#REF!</v>
      </c>
      <c r="C160" s="10" t="e">
        <f>IF(#REF!="Informix XPS",4036,2020)</f>
        <v>#REF!</v>
      </c>
      <c r="D160" s="1" t="e">
        <f>IF(#REF!=0,0,#REF!+4)</f>
        <v>#REF!</v>
      </c>
      <c r="E160" s="1" t="e">
        <f t="shared" si="22"/>
        <v>#REF!</v>
      </c>
      <c r="F160" s="1" t="e">
        <f>IF(D160&lt;=C160,ROUNDUP((#REF!+#REF!)/E160,0),#REF!*E160)</f>
        <v>#REF!</v>
      </c>
      <c r="G160" s="1" t="e">
        <f t="shared" si="23"/>
        <v>#REF!</v>
      </c>
      <c r="H160" s="1" t="e">
        <f>IF(#REF!&gt;C160,#REF!,0)</f>
        <v>#REF!</v>
      </c>
      <c r="I160" s="1" t="e">
        <f>+IF(#REF!&gt;C160,#REF!-(C160+8),0)</f>
        <v>#REF!</v>
      </c>
      <c r="J160" s="1" t="e">
        <f>+IF(I160&lt;C160,0,#REF!*TRUNC(I160/(C160-8)))</f>
        <v>#REF!</v>
      </c>
      <c r="K160" s="1" t="e">
        <f>IF(H160&gt;0,+#REF!/(C160-8)-TRUNC(#REF!/(C160-8))+4,0)</f>
        <v>#REF!</v>
      </c>
      <c r="L160" s="1" t="e">
        <f t="shared" si="24"/>
        <v>#REF!</v>
      </c>
      <c r="M160" s="1" t="e">
        <f>+IF(H160&gt;0,IF(L160&lt;0.1,(#REF!/(TRUNC((C160/10)/I160)+1)),IF(AND(L160&gt;0.1,L160&lt;0.33),(#REF!/(TRUNC((C160/3)/I160)+1)),#REF!)),0)</f>
        <v>#REF!</v>
      </c>
      <c r="N160" s="1" t="e">
        <f t="shared" si="25"/>
        <v>#REF!</v>
      </c>
      <c r="O160" s="1" t="e">
        <f>+IF(#REF! &lt; (#REF!+#REF!)*0.02,1,#REF!/(#REF!+#REF!))</f>
        <v>#REF!</v>
      </c>
      <c r="P160" s="1" t="e">
        <f>+IF(#REF!&gt;0,#REF!+5,0)</f>
        <v>#REF!</v>
      </c>
      <c r="Q160" s="1" t="e">
        <f t="shared" si="26"/>
        <v>#REF!</v>
      </c>
      <c r="R160" s="1" t="e">
        <f>+IF(Q160 &gt; 0,TRUNC((#REF!+#REF!)/Q160),0)</f>
        <v>#REF!</v>
      </c>
      <c r="S160" s="1" t="e">
        <f>+(R160/(TRUNC((B160-28)/(#REF!+5))+4))</f>
        <v>#REF!</v>
      </c>
      <c r="T160" s="1" t="e">
        <f>+TRUNC(S160/(TRUNC((B160-28)/(#REF!+5))+4))</f>
        <v>#REF!</v>
      </c>
      <c r="U160" s="1" t="e">
        <f>+ROUNDUP((T160/(TRUNC((B160-56)/(#REF!+5))+4)),0)</f>
        <v>#REF!</v>
      </c>
      <c r="V160" s="1" t="e">
        <f t="shared" si="27"/>
        <v>#REF!</v>
      </c>
      <c r="W160" s="1" t="e">
        <f t="shared" si="28"/>
        <v>#REF!</v>
      </c>
      <c r="X160" s="1" t="e">
        <f t="shared" si="29"/>
        <v>#REF!</v>
      </c>
      <c r="Y160" s="1" t="e">
        <f t="shared" si="30"/>
        <v>#REF!</v>
      </c>
      <c r="Z160" s="1" t="e">
        <f t="shared" si="31"/>
        <v>#REF!</v>
      </c>
      <c r="AA160" s="2" t="e">
        <f>IF(Z160*#REF!/(#REF!+#REF!)&lt;16,16,Z160*#REF!/(#REF!+#REF!))</f>
        <v>#REF!</v>
      </c>
      <c r="AB160" s="9" t="e">
        <f>IF(+Z160*#REF!/(#REF!+#REF!)&lt;16,16,+Z160*#REF!/(#REF!+#REF!))</f>
        <v>#REF!</v>
      </c>
      <c r="AC160" s="2" t="e">
        <f t="shared" si="32"/>
        <v>#REF!</v>
      </c>
    </row>
    <row r="161" spans="2:29" x14ac:dyDescent="0.2">
      <c r="B161" s="10" t="e">
        <f>IF(#REF!="Informix XPS",4096,2048)</f>
        <v>#REF!</v>
      </c>
      <c r="C161" s="10" t="e">
        <f>IF(#REF!="Informix XPS",4036,2020)</f>
        <v>#REF!</v>
      </c>
      <c r="D161" s="1" t="e">
        <f>IF(#REF!=0,0,#REF!+4)</f>
        <v>#REF!</v>
      </c>
      <c r="E161" s="1" t="e">
        <f t="shared" si="22"/>
        <v>#REF!</v>
      </c>
      <c r="F161" s="1" t="e">
        <f>IF(D161&lt;=C161,ROUNDUP((#REF!+#REF!)/E161,0),#REF!*E161)</f>
        <v>#REF!</v>
      </c>
      <c r="G161" s="1" t="e">
        <f t="shared" si="23"/>
        <v>#REF!</v>
      </c>
      <c r="H161" s="1" t="e">
        <f>IF(#REF!&gt;C161,#REF!,0)</f>
        <v>#REF!</v>
      </c>
      <c r="I161" s="1" t="e">
        <f>+IF(#REF!&gt;C161,#REF!-(C161+8),0)</f>
        <v>#REF!</v>
      </c>
      <c r="J161" s="1" t="e">
        <f>+IF(I161&lt;C161,0,#REF!*TRUNC(I161/(C161-8)))</f>
        <v>#REF!</v>
      </c>
      <c r="K161" s="1" t="e">
        <f>IF(H161&gt;0,+#REF!/(C161-8)-TRUNC(#REF!/(C161-8))+4,0)</f>
        <v>#REF!</v>
      </c>
      <c r="L161" s="1" t="e">
        <f t="shared" si="24"/>
        <v>#REF!</v>
      </c>
      <c r="M161" s="1" t="e">
        <f>+IF(H161&gt;0,IF(L161&lt;0.1,(#REF!/(TRUNC((C161/10)/I161)+1)),IF(AND(L161&gt;0.1,L161&lt;0.33),(#REF!/(TRUNC((C161/3)/I161)+1)),#REF!)),0)</f>
        <v>#REF!</v>
      </c>
      <c r="N161" s="1" t="e">
        <f t="shared" si="25"/>
        <v>#REF!</v>
      </c>
      <c r="O161" s="1" t="e">
        <f>+IF(#REF! &lt; (#REF!+#REF!)*0.02,1,#REF!/(#REF!+#REF!))</f>
        <v>#REF!</v>
      </c>
      <c r="P161" s="1" t="e">
        <f>+IF(#REF!&gt;0,#REF!+5,0)</f>
        <v>#REF!</v>
      </c>
      <c r="Q161" s="1" t="e">
        <f t="shared" si="26"/>
        <v>#REF!</v>
      </c>
      <c r="R161" s="1" t="e">
        <f>+IF(Q161 &gt; 0,TRUNC((#REF!+#REF!)/Q161),0)</f>
        <v>#REF!</v>
      </c>
      <c r="S161" s="1" t="e">
        <f>+(R161/(TRUNC((B161-28)/(#REF!+5))+4))</f>
        <v>#REF!</v>
      </c>
      <c r="T161" s="1" t="e">
        <f>+TRUNC(S161/(TRUNC((B161-28)/(#REF!+5))+4))</f>
        <v>#REF!</v>
      </c>
      <c r="U161" s="1" t="e">
        <f>+ROUNDUP((T161/(TRUNC((B161-56)/(#REF!+5))+4)),0)</f>
        <v>#REF!</v>
      </c>
      <c r="V161" s="1" t="e">
        <f t="shared" si="27"/>
        <v>#REF!</v>
      </c>
      <c r="W161" s="1" t="e">
        <f t="shared" si="28"/>
        <v>#REF!</v>
      </c>
      <c r="X161" s="1" t="e">
        <f t="shared" si="29"/>
        <v>#REF!</v>
      </c>
      <c r="Y161" s="1" t="e">
        <f t="shared" si="30"/>
        <v>#REF!</v>
      </c>
      <c r="Z161" s="1" t="e">
        <f t="shared" si="31"/>
        <v>#REF!</v>
      </c>
      <c r="AA161" s="2" t="e">
        <f>IF(Z161*#REF!/(#REF!+#REF!)&lt;16,16,Z161*#REF!/(#REF!+#REF!))</f>
        <v>#REF!</v>
      </c>
      <c r="AB161" s="9" t="e">
        <f>IF(+Z161*#REF!/(#REF!+#REF!)&lt;16,16,+Z161*#REF!/(#REF!+#REF!))</f>
        <v>#REF!</v>
      </c>
      <c r="AC161" s="2" t="e">
        <f t="shared" si="32"/>
        <v>#REF!</v>
      </c>
    </row>
    <row r="162" spans="2:29" x14ac:dyDescent="0.2">
      <c r="B162" s="10" t="e">
        <f>IF(#REF!="Informix XPS",4096,2048)</f>
        <v>#REF!</v>
      </c>
      <c r="C162" s="10" t="e">
        <f>IF(#REF!="Informix XPS",4036,2020)</f>
        <v>#REF!</v>
      </c>
      <c r="D162" s="1" t="e">
        <f>IF(#REF!=0,0,#REF!+4)</f>
        <v>#REF!</v>
      </c>
      <c r="E162" s="1" t="e">
        <f t="shared" si="22"/>
        <v>#REF!</v>
      </c>
      <c r="F162" s="1" t="e">
        <f>IF(D162&lt;=C162,ROUNDUP((#REF!+#REF!)/E162,0),#REF!*E162)</f>
        <v>#REF!</v>
      </c>
      <c r="G162" s="1" t="e">
        <f t="shared" si="23"/>
        <v>#REF!</v>
      </c>
      <c r="H162" s="1" t="e">
        <f>IF(#REF!&gt;C162,#REF!,0)</f>
        <v>#REF!</v>
      </c>
      <c r="I162" s="1" t="e">
        <f>+IF(#REF!&gt;C162,#REF!-(C162+8),0)</f>
        <v>#REF!</v>
      </c>
      <c r="J162" s="1" t="e">
        <f>+IF(I162&lt;C162,0,#REF!*TRUNC(I162/(C162-8)))</f>
        <v>#REF!</v>
      </c>
      <c r="K162" s="1" t="e">
        <f>IF(H162&gt;0,+#REF!/(C162-8)-TRUNC(#REF!/(C162-8))+4,0)</f>
        <v>#REF!</v>
      </c>
      <c r="L162" s="1" t="e">
        <f t="shared" si="24"/>
        <v>#REF!</v>
      </c>
      <c r="M162" s="1" t="e">
        <f>+IF(H162&gt;0,IF(L162&lt;0.1,(#REF!/(TRUNC((C162/10)/I162)+1)),IF(AND(L162&gt;0.1,L162&lt;0.33),(#REF!/(TRUNC((C162/3)/I162)+1)),#REF!)),0)</f>
        <v>#REF!</v>
      </c>
      <c r="N162" s="1" t="e">
        <f t="shared" si="25"/>
        <v>#REF!</v>
      </c>
      <c r="O162" s="1" t="e">
        <f>+IF(#REF! &lt; (#REF!+#REF!)*0.02,1,#REF!/(#REF!+#REF!))</f>
        <v>#REF!</v>
      </c>
      <c r="P162" s="1" t="e">
        <f>+IF(#REF!&gt;0,#REF!+5,0)</f>
        <v>#REF!</v>
      </c>
      <c r="Q162" s="1" t="e">
        <f t="shared" si="26"/>
        <v>#REF!</v>
      </c>
      <c r="R162" s="1" t="e">
        <f>+IF(Q162 &gt; 0,TRUNC((#REF!+#REF!)/Q162),0)</f>
        <v>#REF!</v>
      </c>
      <c r="S162" s="1" t="e">
        <f>+(R162/(TRUNC((B162-28)/(#REF!+5))+4))</f>
        <v>#REF!</v>
      </c>
      <c r="T162" s="1" t="e">
        <f>+TRUNC(S162/(TRUNC((B162-28)/(#REF!+5))+4))</f>
        <v>#REF!</v>
      </c>
      <c r="U162" s="1" t="e">
        <f>+ROUNDUP((T162/(TRUNC((B162-56)/(#REF!+5))+4)),0)</f>
        <v>#REF!</v>
      </c>
      <c r="V162" s="1" t="e">
        <f t="shared" si="27"/>
        <v>#REF!</v>
      </c>
      <c r="W162" s="1" t="e">
        <f t="shared" si="28"/>
        <v>#REF!</v>
      </c>
      <c r="X162" s="1" t="e">
        <f t="shared" si="29"/>
        <v>#REF!</v>
      </c>
      <c r="Y162" s="1" t="e">
        <f t="shared" si="30"/>
        <v>#REF!</v>
      </c>
      <c r="Z162" s="1" t="e">
        <f t="shared" si="31"/>
        <v>#REF!</v>
      </c>
      <c r="AA162" s="2" t="e">
        <f>IF(Z162*#REF!/(#REF!+#REF!)&lt;16,16,Z162*#REF!/(#REF!+#REF!))</f>
        <v>#REF!</v>
      </c>
      <c r="AB162" s="9" t="e">
        <f>IF(+Z162*#REF!/(#REF!+#REF!)&lt;16,16,+Z162*#REF!/(#REF!+#REF!))</f>
        <v>#REF!</v>
      </c>
      <c r="AC162" s="2" t="e">
        <f t="shared" si="32"/>
        <v>#REF!</v>
      </c>
    </row>
    <row r="163" spans="2:29" x14ac:dyDescent="0.2">
      <c r="B163" s="10" t="e">
        <f>IF(#REF!="Informix XPS",4096,2048)</f>
        <v>#REF!</v>
      </c>
      <c r="C163" s="10" t="e">
        <f>IF(#REF!="Informix XPS",4036,2020)</f>
        <v>#REF!</v>
      </c>
      <c r="D163" s="1" t="e">
        <f>IF(#REF!=0,0,#REF!+4)</f>
        <v>#REF!</v>
      </c>
      <c r="E163" s="1" t="e">
        <f t="shared" si="22"/>
        <v>#REF!</v>
      </c>
      <c r="F163" s="1" t="e">
        <f>IF(D163&lt;=C163,ROUNDUP((#REF!+#REF!)/E163,0),#REF!*E163)</f>
        <v>#REF!</v>
      </c>
      <c r="G163" s="1" t="e">
        <f t="shared" si="23"/>
        <v>#REF!</v>
      </c>
      <c r="H163" s="1" t="e">
        <f>IF(#REF!&gt;C163,#REF!,0)</f>
        <v>#REF!</v>
      </c>
      <c r="I163" s="1" t="e">
        <f>+IF(#REF!&gt;C163,#REF!-(C163+8),0)</f>
        <v>#REF!</v>
      </c>
      <c r="J163" s="1" t="e">
        <f>+IF(I163&lt;C163,0,#REF!*TRUNC(I163/(C163-8)))</f>
        <v>#REF!</v>
      </c>
      <c r="K163" s="1" t="e">
        <f>IF(H163&gt;0,+#REF!/(C163-8)-TRUNC(#REF!/(C163-8))+4,0)</f>
        <v>#REF!</v>
      </c>
      <c r="L163" s="1" t="e">
        <f t="shared" si="24"/>
        <v>#REF!</v>
      </c>
      <c r="M163" s="1" t="e">
        <f>+IF(H163&gt;0,IF(L163&lt;0.1,(#REF!/(TRUNC((C163/10)/I163)+1)),IF(AND(L163&gt;0.1,L163&lt;0.33),(#REF!/(TRUNC((C163/3)/I163)+1)),#REF!)),0)</f>
        <v>#REF!</v>
      </c>
      <c r="N163" s="1" t="e">
        <f t="shared" si="25"/>
        <v>#REF!</v>
      </c>
      <c r="O163" s="1" t="e">
        <f>+IF(#REF! &lt; (#REF!+#REF!)*0.02,1,#REF!/(#REF!+#REF!))</f>
        <v>#REF!</v>
      </c>
      <c r="P163" s="1" t="e">
        <f>+IF(#REF!&gt;0,#REF!+5,0)</f>
        <v>#REF!</v>
      </c>
      <c r="Q163" s="1" t="e">
        <f t="shared" si="26"/>
        <v>#REF!</v>
      </c>
      <c r="R163" s="1" t="e">
        <f>+IF(Q163 &gt; 0,TRUNC((#REF!+#REF!)/Q163),0)</f>
        <v>#REF!</v>
      </c>
      <c r="S163" s="1" t="e">
        <f>+(R163/(TRUNC((B163-28)/(#REF!+5))+4))</f>
        <v>#REF!</v>
      </c>
      <c r="T163" s="1" t="e">
        <f>+TRUNC(S163/(TRUNC((B163-28)/(#REF!+5))+4))</f>
        <v>#REF!</v>
      </c>
      <c r="U163" s="1" t="e">
        <f>+ROUNDUP((T163/(TRUNC((B163-56)/(#REF!+5))+4)),0)</f>
        <v>#REF!</v>
      </c>
      <c r="V163" s="1" t="e">
        <f t="shared" si="27"/>
        <v>#REF!</v>
      </c>
      <c r="W163" s="1" t="e">
        <f t="shared" si="28"/>
        <v>#REF!</v>
      </c>
      <c r="X163" s="1" t="e">
        <f t="shared" si="29"/>
        <v>#REF!</v>
      </c>
      <c r="Y163" s="1" t="e">
        <f t="shared" si="30"/>
        <v>#REF!</v>
      </c>
      <c r="Z163" s="1" t="e">
        <f t="shared" si="31"/>
        <v>#REF!</v>
      </c>
      <c r="AA163" s="2" t="e">
        <f>IF(Z163*#REF!/(#REF!+#REF!)&lt;16,16,Z163*#REF!/(#REF!+#REF!))</f>
        <v>#REF!</v>
      </c>
      <c r="AB163" s="9" t="e">
        <f>IF(+Z163*#REF!/(#REF!+#REF!)&lt;16,16,+Z163*#REF!/(#REF!+#REF!))</f>
        <v>#REF!</v>
      </c>
      <c r="AC163" s="2" t="e">
        <f t="shared" si="32"/>
        <v>#REF!</v>
      </c>
    </row>
    <row r="164" spans="2:29" x14ac:dyDescent="0.2">
      <c r="B164" s="10" t="e">
        <f>IF(#REF!="Informix XPS",4096,2048)</f>
        <v>#REF!</v>
      </c>
      <c r="C164" s="10" t="e">
        <f>IF(#REF!="Informix XPS",4036,2020)</f>
        <v>#REF!</v>
      </c>
      <c r="D164" s="1" t="e">
        <f>IF(#REF!=0,0,#REF!+4)</f>
        <v>#REF!</v>
      </c>
      <c r="E164" s="1" t="e">
        <f t="shared" si="22"/>
        <v>#REF!</v>
      </c>
      <c r="F164" s="1" t="e">
        <f>IF(D164&lt;=C164,ROUNDUP((#REF!+#REF!)/E164,0),#REF!*E164)</f>
        <v>#REF!</v>
      </c>
      <c r="G164" s="1" t="e">
        <f t="shared" si="23"/>
        <v>#REF!</v>
      </c>
      <c r="H164" s="1" t="e">
        <f>IF(#REF!&gt;C164,#REF!,0)</f>
        <v>#REF!</v>
      </c>
      <c r="I164" s="1" t="e">
        <f>+IF(#REF!&gt;C164,#REF!-(C164+8),0)</f>
        <v>#REF!</v>
      </c>
      <c r="J164" s="1" t="e">
        <f>+IF(I164&lt;C164,0,#REF!*TRUNC(I164/(C164-8)))</f>
        <v>#REF!</v>
      </c>
      <c r="K164" s="1" t="e">
        <f>IF(H164&gt;0,+#REF!/(C164-8)-TRUNC(#REF!/(C164-8))+4,0)</f>
        <v>#REF!</v>
      </c>
      <c r="L164" s="1" t="e">
        <f t="shared" si="24"/>
        <v>#REF!</v>
      </c>
      <c r="M164" s="1" t="e">
        <f>+IF(H164&gt;0,IF(L164&lt;0.1,(#REF!/(TRUNC((C164/10)/I164)+1)),IF(AND(L164&gt;0.1,L164&lt;0.33),(#REF!/(TRUNC((C164/3)/I164)+1)),#REF!)),0)</f>
        <v>#REF!</v>
      </c>
      <c r="N164" s="1" t="e">
        <f t="shared" si="25"/>
        <v>#REF!</v>
      </c>
      <c r="O164" s="1" t="e">
        <f>+IF(#REF! &lt; (#REF!+#REF!)*0.02,1,#REF!/(#REF!+#REF!))</f>
        <v>#REF!</v>
      </c>
      <c r="P164" s="1" t="e">
        <f>+IF(#REF!&gt;0,#REF!+5,0)</f>
        <v>#REF!</v>
      </c>
      <c r="Q164" s="1" t="e">
        <f t="shared" si="26"/>
        <v>#REF!</v>
      </c>
      <c r="R164" s="1" t="e">
        <f>+IF(Q164 &gt; 0,TRUNC((#REF!+#REF!)/Q164),0)</f>
        <v>#REF!</v>
      </c>
      <c r="S164" s="1" t="e">
        <f>+(R164/(TRUNC((B164-28)/(#REF!+5))+4))</f>
        <v>#REF!</v>
      </c>
      <c r="T164" s="1" t="e">
        <f>+TRUNC(S164/(TRUNC((B164-28)/(#REF!+5))+4))</f>
        <v>#REF!</v>
      </c>
      <c r="U164" s="1" t="e">
        <f>+ROUNDUP((T164/(TRUNC((B164-56)/(#REF!+5))+4)),0)</f>
        <v>#REF!</v>
      </c>
      <c r="V164" s="1" t="e">
        <f t="shared" si="27"/>
        <v>#REF!</v>
      </c>
      <c r="W164" s="1" t="e">
        <f t="shared" si="28"/>
        <v>#REF!</v>
      </c>
      <c r="X164" s="1" t="e">
        <f t="shared" si="29"/>
        <v>#REF!</v>
      </c>
      <c r="Y164" s="1" t="e">
        <f t="shared" si="30"/>
        <v>#REF!</v>
      </c>
      <c r="Z164" s="1" t="e">
        <f t="shared" si="31"/>
        <v>#REF!</v>
      </c>
      <c r="AA164" s="2" t="e">
        <f>IF(Z164*#REF!/(#REF!+#REF!)&lt;16,16,Z164*#REF!/(#REF!+#REF!))</f>
        <v>#REF!</v>
      </c>
      <c r="AB164" s="9" t="e">
        <f>IF(+Z164*#REF!/(#REF!+#REF!)&lt;16,16,+Z164*#REF!/(#REF!+#REF!))</f>
        <v>#REF!</v>
      </c>
      <c r="AC164" s="2" t="e">
        <f t="shared" si="32"/>
        <v>#REF!</v>
      </c>
    </row>
    <row r="165" spans="2:29" x14ac:dyDescent="0.2">
      <c r="B165" s="10" t="e">
        <f>IF(#REF!="Informix XPS",4096,2048)</f>
        <v>#REF!</v>
      </c>
      <c r="C165" s="10" t="e">
        <f>IF(#REF!="Informix XPS",4036,2020)</f>
        <v>#REF!</v>
      </c>
      <c r="D165" s="1" t="e">
        <f>IF(#REF!=0,0,#REF!+4)</f>
        <v>#REF!</v>
      </c>
      <c r="E165" s="1" t="e">
        <f t="shared" si="22"/>
        <v>#REF!</v>
      </c>
      <c r="F165" s="1" t="e">
        <f>IF(D165&lt;=C165,ROUNDUP((#REF!+#REF!)/E165,0),#REF!*E165)</f>
        <v>#REF!</v>
      </c>
      <c r="G165" s="1" t="e">
        <f t="shared" si="23"/>
        <v>#REF!</v>
      </c>
      <c r="H165" s="1" t="e">
        <f>IF(#REF!&gt;C165,#REF!,0)</f>
        <v>#REF!</v>
      </c>
      <c r="I165" s="1" t="e">
        <f>+IF(#REF!&gt;C165,#REF!-(C165+8),0)</f>
        <v>#REF!</v>
      </c>
      <c r="J165" s="1" t="e">
        <f>+IF(I165&lt;C165,0,#REF!*TRUNC(I165/(C165-8)))</f>
        <v>#REF!</v>
      </c>
      <c r="K165" s="1" t="e">
        <f>IF(H165&gt;0,+#REF!/(C165-8)-TRUNC(#REF!/(C165-8))+4,0)</f>
        <v>#REF!</v>
      </c>
      <c r="L165" s="1" t="e">
        <f t="shared" si="24"/>
        <v>#REF!</v>
      </c>
      <c r="M165" s="1" t="e">
        <f>+IF(H165&gt;0,IF(L165&lt;0.1,(#REF!/(TRUNC((C165/10)/I165)+1)),IF(AND(L165&gt;0.1,L165&lt;0.33),(#REF!/(TRUNC((C165/3)/I165)+1)),#REF!)),0)</f>
        <v>#REF!</v>
      </c>
      <c r="N165" s="1" t="e">
        <f t="shared" si="25"/>
        <v>#REF!</v>
      </c>
      <c r="O165" s="1" t="e">
        <f>+IF(#REF! &lt; (#REF!+#REF!)*0.02,1,#REF!/(#REF!+#REF!))</f>
        <v>#REF!</v>
      </c>
      <c r="P165" s="1" t="e">
        <f>+IF(#REF!&gt;0,#REF!+5,0)</f>
        <v>#REF!</v>
      </c>
      <c r="Q165" s="1" t="e">
        <f t="shared" si="26"/>
        <v>#REF!</v>
      </c>
      <c r="R165" s="1" t="e">
        <f>+IF(Q165 &gt; 0,TRUNC((#REF!+#REF!)/Q165),0)</f>
        <v>#REF!</v>
      </c>
      <c r="S165" s="1" t="e">
        <f>+(R165/(TRUNC((B165-28)/(#REF!+5))+4))</f>
        <v>#REF!</v>
      </c>
      <c r="T165" s="1" t="e">
        <f>+TRUNC(S165/(TRUNC((B165-28)/(#REF!+5))+4))</f>
        <v>#REF!</v>
      </c>
      <c r="U165" s="1" t="e">
        <f>+ROUNDUP((T165/(TRUNC((B165-56)/(#REF!+5))+4)),0)</f>
        <v>#REF!</v>
      </c>
      <c r="V165" s="1" t="e">
        <f t="shared" si="27"/>
        <v>#REF!</v>
      </c>
      <c r="W165" s="1" t="e">
        <f t="shared" si="28"/>
        <v>#REF!</v>
      </c>
      <c r="X165" s="1" t="e">
        <f t="shared" si="29"/>
        <v>#REF!</v>
      </c>
      <c r="Y165" s="1" t="e">
        <f t="shared" si="30"/>
        <v>#REF!</v>
      </c>
      <c r="Z165" s="1" t="e">
        <f t="shared" si="31"/>
        <v>#REF!</v>
      </c>
      <c r="AA165" s="2" t="e">
        <f>IF(Z165*#REF!/(#REF!+#REF!)&lt;16,16,Z165*#REF!/(#REF!+#REF!))</f>
        <v>#REF!</v>
      </c>
      <c r="AB165" s="9" t="e">
        <f>IF(+Z165*#REF!/(#REF!+#REF!)&lt;16,16,+Z165*#REF!/(#REF!+#REF!))</f>
        <v>#REF!</v>
      </c>
      <c r="AC165" s="2" t="e">
        <f t="shared" si="32"/>
        <v>#REF!</v>
      </c>
    </row>
    <row r="166" spans="2:29" x14ac:dyDescent="0.2">
      <c r="B166" s="10" t="e">
        <f>IF(#REF!="Informix XPS",4096,2048)</f>
        <v>#REF!</v>
      </c>
      <c r="C166" s="10" t="e">
        <f>IF(#REF!="Informix XPS",4036,2020)</f>
        <v>#REF!</v>
      </c>
      <c r="D166" s="1" t="e">
        <f>IF(#REF!=0,0,#REF!+4)</f>
        <v>#REF!</v>
      </c>
      <c r="E166" s="1" t="e">
        <f t="shared" si="22"/>
        <v>#REF!</v>
      </c>
      <c r="F166" s="1" t="e">
        <f>IF(D166&lt;=C166,ROUNDUP((#REF!+#REF!)/E166,0),#REF!*E166)</f>
        <v>#REF!</v>
      </c>
      <c r="G166" s="1" t="e">
        <f t="shared" si="23"/>
        <v>#REF!</v>
      </c>
      <c r="H166" s="1" t="e">
        <f>IF(#REF!&gt;C166,#REF!,0)</f>
        <v>#REF!</v>
      </c>
      <c r="I166" s="1" t="e">
        <f>+IF(#REF!&gt;C166,#REF!-(C166+8),0)</f>
        <v>#REF!</v>
      </c>
      <c r="J166" s="1" t="e">
        <f>+IF(I166&lt;C166,0,#REF!*TRUNC(I166/(C166-8)))</f>
        <v>#REF!</v>
      </c>
      <c r="K166" s="1" t="e">
        <f>IF(H166&gt;0,+#REF!/(C166-8)-TRUNC(#REF!/(C166-8))+4,0)</f>
        <v>#REF!</v>
      </c>
      <c r="L166" s="1" t="e">
        <f t="shared" si="24"/>
        <v>#REF!</v>
      </c>
      <c r="M166" s="1" t="e">
        <f>+IF(H166&gt;0,IF(L166&lt;0.1,(#REF!/(TRUNC((C166/10)/I166)+1)),IF(AND(L166&gt;0.1,L166&lt;0.33),(#REF!/(TRUNC((C166/3)/I166)+1)),#REF!)),0)</f>
        <v>#REF!</v>
      </c>
      <c r="N166" s="1" t="e">
        <f t="shared" si="25"/>
        <v>#REF!</v>
      </c>
      <c r="O166" s="1" t="e">
        <f>+IF(#REF! &lt; (#REF!+#REF!)*0.02,1,#REF!/(#REF!+#REF!))</f>
        <v>#REF!</v>
      </c>
      <c r="P166" s="1" t="e">
        <f>+IF(#REF!&gt;0,#REF!+5,0)</f>
        <v>#REF!</v>
      </c>
      <c r="Q166" s="1" t="e">
        <f t="shared" si="26"/>
        <v>#REF!</v>
      </c>
      <c r="R166" s="1" t="e">
        <f>+IF(Q166 &gt; 0,TRUNC((#REF!+#REF!)/Q166),0)</f>
        <v>#REF!</v>
      </c>
      <c r="S166" s="1" t="e">
        <f>+(R166/(TRUNC((B166-28)/(#REF!+5))+4))</f>
        <v>#REF!</v>
      </c>
      <c r="T166" s="1" t="e">
        <f>+TRUNC(S166/(TRUNC((B166-28)/(#REF!+5))+4))</f>
        <v>#REF!</v>
      </c>
      <c r="U166" s="1" t="e">
        <f>+ROUNDUP((T166/(TRUNC((B166-56)/(#REF!+5))+4)),0)</f>
        <v>#REF!</v>
      </c>
      <c r="V166" s="1" t="e">
        <f t="shared" si="27"/>
        <v>#REF!</v>
      </c>
      <c r="W166" s="1" t="e">
        <f t="shared" si="28"/>
        <v>#REF!</v>
      </c>
      <c r="X166" s="1" t="e">
        <f t="shared" si="29"/>
        <v>#REF!</v>
      </c>
      <c r="Y166" s="1" t="e">
        <f t="shared" si="30"/>
        <v>#REF!</v>
      </c>
      <c r="Z166" s="1" t="e">
        <f t="shared" si="31"/>
        <v>#REF!</v>
      </c>
      <c r="AA166" s="2" t="e">
        <f>IF(Z166*#REF!/(#REF!+#REF!)&lt;16,16,Z166*#REF!/(#REF!+#REF!))</f>
        <v>#REF!</v>
      </c>
      <c r="AB166" s="9" t="e">
        <f>IF(+Z166*#REF!/(#REF!+#REF!)&lt;16,16,+Z166*#REF!/(#REF!+#REF!))</f>
        <v>#REF!</v>
      </c>
      <c r="AC166" s="2" t="e">
        <f t="shared" si="32"/>
        <v>#REF!</v>
      </c>
    </row>
    <row r="167" spans="2:29" x14ac:dyDescent="0.2">
      <c r="B167" s="10" t="e">
        <f>IF(#REF!="Informix XPS",4096,2048)</f>
        <v>#REF!</v>
      </c>
      <c r="C167" s="10" t="e">
        <f>IF(#REF!="Informix XPS",4036,2020)</f>
        <v>#REF!</v>
      </c>
      <c r="D167" s="1" t="e">
        <f>IF(#REF!=0,0,#REF!+4)</f>
        <v>#REF!</v>
      </c>
      <c r="E167" s="1" t="e">
        <f t="shared" si="22"/>
        <v>#REF!</v>
      </c>
      <c r="F167" s="1" t="e">
        <f>IF(D167&lt;=C167,ROUNDUP((#REF!+#REF!)/E167,0),#REF!*E167)</f>
        <v>#REF!</v>
      </c>
      <c r="G167" s="1" t="e">
        <f t="shared" si="23"/>
        <v>#REF!</v>
      </c>
      <c r="H167" s="1" t="e">
        <f>IF(#REF!&gt;C167,#REF!,0)</f>
        <v>#REF!</v>
      </c>
      <c r="I167" s="1" t="e">
        <f>+IF(#REF!&gt;C167,#REF!-(C167+8),0)</f>
        <v>#REF!</v>
      </c>
      <c r="J167" s="1" t="e">
        <f>+IF(I167&lt;C167,0,#REF!*TRUNC(I167/(C167-8)))</f>
        <v>#REF!</v>
      </c>
      <c r="K167" s="1" t="e">
        <f>IF(H167&gt;0,+#REF!/(C167-8)-TRUNC(#REF!/(C167-8))+4,0)</f>
        <v>#REF!</v>
      </c>
      <c r="L167" s="1" t="e">
        <f t="shared" si="24"/>
        <v>#REF!</v>
      </c>
      <c r="M167" s="1" t="e">
        <f>+IF(H167&gt;0,IF(L167&lt;0.1,(#REF!/(TRUNC((C167/10)/I167)+1)),IF(AND(L167&gt;0.1,L167&lt;0.33),(#REF!/(TRUNC((C167/3)/I167)+1)),#REF!)),0)</f>
        <v>#REF!</v>
      </c>
      <c r="N167" s="1" t="e">
        <f t="shared" si="25"/>
        <v>#REF!</v>
      </c>
      <c r="O167" s="1" t="e">
        <f>+IF(#REF! &lt; (#REF!+#REF!)*0.02,1,#REF!/(#REF!+#REF!))</f>
        <v>#REF!</v>
      </c>
      <c r="P167" s="1" t="e">
        <f>+IF(#REF!&gt;0,#REF!+5,0)</f>
        <v>#REF!</v>
      </c>
      <c r="Q167" s="1" t="e">
        <f t="shared" si="26"/>
        <v>#REF!</v>
      </c>
      <c r="R167" s="1" t="e">
        <f>+IF(Q167 &gt; 0,TRUNC((#REF!+#REF!)/Q167),0)</f>
        <v>#REF!</v>
      </c>
      <c r="S167" s="1" t="e">
        <f>+(R167/(TRUNC((B167-28)/(#REF!+5))+4))</f>
        <v>#REF!</v>
      </c>
      <c r="T167" s="1" t="e">
        <f>+TRUNC(S167/(TRUNC((B167-28)/(#REF!+5))+4))</f>
        <v>#REF!</v>
      </c>
      <c r="U167" s="1" t="e">
        <f>+ROUNDUP((T167/(TRUNC((B167-56)/(#REF!+5))+4)),0)</f>
        <v>#REF!</v>
      </c>
      <c r="V167" s="1" t="e">
        <f t="shared" si="27"/>
        <v>#REF!</v>
      </c>
      <c r="W167" s="1" t="e">
        <f t="shared" si="28"/>
        <v>#REF!</v>
      </c>
      <c r="X167" s="1" t="e">
        <f t="shared" si="29"/>
        <v>#REF!</v>
      </c>
      <c r="Y167" s="1" t="e">
        <f t="shared" si="30"/>
        <v>#REF!</v>
      </c>
      <c r="Z167" s="1" t="e">
        <f t="shared" si="31"/>
        <v>#REF!</v>
      </c>
      <c r="AA167" s="2" t="e">
        <f>IF(Z167*#REF!/(#REF!+#REF!)&lt;16,16,Z167*#REF!/(#REF!+#REF!))</f>
        <v>#REF!</v>
      </c>
      <c r="AB167" s="9" t="e">
        <f>IF(+Z167*#REF!/(#REF!+#REF!)&lt;16,16,+Z167*#REF!/(#REF!+#REF!))</f>
        <v>#REF!</v>
      </c>
      <c r="AC167" s="2" t="e">
        <f t="shared" si="32"/>
        <v>#REF!</v>
      </c>
    </row>
    <row r="168" spans="2:29" x14ac:dyDescent="0.2">
      <c r="B168" s="10" t="e">
        <f>IF(#REF!="Informix XPS",4096,2048)</f>
        <v>#REF!</v>
      </c>
      <c r="C168" s="10" t="e">
        <f>IF(#REF!="Informix XPS",4036,2020)</f>
        <v>#REF!</v>
      </c>
      <c r="D168" s="1" t="e">
        <f>IF(#REF!=0,0,#REF!+4)</f>
        <v>#REF!</v>
      </c>
      <c r="E168" s="1" t="e">
        <f t="shared" si="22"/>
        <v>#REF!</v>
      </c>
      <c r="F168" s="1" t="e">
        <f>IF(D168&lt;=C168,ROUNDUP((#REF!+#REF!)/E168,0),#REF!*E168)</f>
        <v>#REF!</v>
      </c>
      <c r="G168" s="1" t="e">
        <f t="shared" si="23"/>
        <v>#REF!</v>
      </c>
      <c r="H168" s="1" t="e">
        <f>IF(#REF!&gt;C168,#REF!,0)</f>
        <v>#REF!</v>
      </c>
      <c r="I168" s="1" t="e">
        <f>+IF(#REF!&gt;C168,#REF!-(C168+8),0)</f>
        <v>#REF!</v>
      </c>
      <c r="J168" s="1" t="e">
        <f>+IF(I168&lt;C168,0,#REF!*TRUNC(I168/(C168-8)))</f>
        <v>#REF!</v>
      </c>
      <c r="K168" s="1" t="e">
        <f>IF(H168&gt;0,+#REF!/(C168-8)-TRUNC(#REF!/(C168-8))+4,0)</f>
        <v>#REF!</v>
      </c>
      <c r="L168" s="1" t="e">
        <f t="shared" si="24"/>
        <v>#REF!</v>
      </c>
      <c r="M168" s="1" t="e">
        <f>+IF(H168&gt;0,IF(L168&lt;0.1,(#REF!/(TRUNC((C168/10)/I168)+1)),IF(AND(L168&gt;0.1,L168&lt;0.33),(#REF!/(TRUNC((C168/3)/I168)+1)),#REF!)),0)</f>
        <v>#REF!</v>
      </c>
      <c r="N168" s="1" t="e">
        <f t="shared" si="25"/>
        <v>#REF!</v>
      </c>
      <c r="O168" s="1" t="e">
        <f>+IF(#REF! &lt; (#REF!+#REF!)*0.02,1,#REF!/(#REF!+#REF!))</f>
        <v>#REF!</v>
      </c>
      <c r="P168" s="1" t="e">
        <f>+IF(#REF!&gt;0,#REF!+5,0)</f>
        <v>#REF!</v>
      </c>
      <c r="Q168" s="1" t="e">
        <f t="shared" si="26"/>
        <v>#REF!</v>
      </c>
      <c r="R168" s="1" t="e">
        <f>+IF(Q168 &gt; 0,TRUNC((#REF!+#REF!)/Q168),0)</f>
        <v>#REF!</v>
      </c>
      <c r="S168" s="1" t="e">
        <f>+(R168/(TRUNC((B168-28)/(#REF!+5))+4))</f>
        <v>#REF!</v>
      </c>
      <c r="T168" s="1" t="e">
        <f>+TRUNC(S168/(TRUNC((B168-28)/(#REF!+5))+4))</f>
        <v>#REF!</v>
      </c>
      <c r="U168" s="1" t="e">
        <f>+ROUNDUP((T168/(TRUNC((B168-56)/(#REF!+5))+4)),0)</f>
        <v>#REF!</v>
      </c>
      <c r="V168" s="1" t="e">
        <f t="shared" si="27"/>
        <v>#REF!</v>
      </c>
      <c r="W168" s="1" t="e">
        <f t="shared" si="28"/>
        <v>#REF!</v>
      </c>
      <c r="X168" s="1" t="e">
        <f t="shared" si="29"/>
        <v>#REF!</v>
      </c>
      <c r="Y168" s="1" t="e">
        <f t="shared" si="30"/>
        <v>#REF!</v>
      </c>
      <c r="Z168" s="1" t="e">
        <f t="shared" si="31"/>
        <v>#REF!</v>
      </c>
      <c r="AA168" s="2" t="e">
        <f>IF(Z168*#REF!/(#REF!+#REF!)&lt;16,16,Z168*#REF!/(#REF!+#REF!))</f>
        <v>#REF!</v>
      </c>
      <c r="AB168" s="9" t="e">
        <f>IF(+Z168*#REF!/(#REF!+#REF!)&lt;16,16,+Z168*#REF!/(#REF!+#REF!))</f>
        <v>#REF!</v>
      </c>
      <c r="AC168" s="2" t="e">
        <f t="shared" si="32"/>
        <v>#REF!</v>
      </c>
    </row>
    <row r="169" spans="2:29" x14ac:dyDescent="0.2">
      <c r="B169" s="10" t="e">
        <f>IF(#REF!="Informix XPS",4096,2048)</f>
        <v>#REF!</v>
      </c>
      <c r="C169" s="10" t="e">
        <f>IF(#REF!="Informix XPS",4036,2020)</f>
        <v>#REF!</v>
      </c>
      <c r="D169" s="1" t="e">
        <f>IF(#REF!=0,0,#REF!+4)</f>
        <v>#REF!</v>
      </c>
      <c r="E169" s="1" t="e">
        <f t="shared" si="22"/>
        <v>#REF!</v>
      </c>
      <c r="F169" s="1" t="e">
        <f>IF(D169&lt;=C169,ROUNDUP((#REF!+#REF!)/E169,0),#REF!*E169)</f>
        <v>#REF!</v>
      </c>
      <c r="G169" s="1" t="e">
        <f t="shared" si="23"/>
        <v>#REF!</v>
      </c>
      <c r="H169" s="1" t="e">
        <f>IF(#REF!&gt;C169,#REF!,0)</f>
        <v>#REF!</v>
      </c>
      <c r="I169" s="1" t="e">
        <f>+IF(#REF!&gt;C169,#REF!-(C169+8),0)</f>
        <v>#REF!</v>
      </c>
      <c r="J169" s="1" t="e">
        <f>+IF(I169&lt;C169,0,#REF!*TRUNC(I169/(C169-8)))</f>
        <v>#REF!</v>
      </c>
      <c r="K169" s="1" t="e">
        <f>IF(H169&gt;0,+#REF!/(C169-8)-TRUNC(#REF!/(C169-8))+4,0)</f>
        <v>#REF!</v>
      </c>
      <c r="L169" s="1" t="e">
        <f t="shared" si="24"/>
        <v>#REF!</v>
      </c>
      <c r="M169" s="1" t="e">
        <f>+IF(H169&gt;0,IF(L169&lt;0.1,(#REF!/(TRUNC((C169/10)/I169)+1)),IF(AND(L169&gt;0.1,L169&lt;0.33),(#REF!/(TRUNC((C169/3)/I169)+1)),#REF!)),0)</f>
        <v>#REF!</v>
      </c>
      <c r="N169" s="1" t="e">
        <f t="shared" si="25"/>
        <v>#REF!</v>
      </c>
      <c r="O169" s="1" t="e">
        <f>+IF(#REF! &lt; (#REF!+#REF!)*0.02,1,#REF!/(#REF!+#REF!))</f>
        <v>#REF!</v>
      </c>
      <c r="P169" s="1" t="e">
        <f>+IF(#REF!&gt;0,#REF!+5,0)</f>
        <v>#REF!</v>
      </c>
      <c r="Q169" s="1" t="e">
        <f t="shared" si="26"/>
        <v>#REF!</v>
      </c>
      <c r="R169" s="1" t="e">
        <f>+IF(Q169 &gt; 0,TRUNC((#REF!+#REF!)/Q169),0)</f>
        <v>#REF!</v>
      </c>
      <c r="S169" s="1" t="e">
        <f>+(R169/(TRUNC((B169-28)/(#REF!+5))+4))</f>
        <v>#REF!</v>
      </c>
      <c r="T169" s="1" t="e">
        <f>+TRUNC(S169/(TRUNC((B169-28)/(#REF!+5))+4))</f>
        <v>#REF!</v>
      </c>
      <c r="U169" s="1" t="e">
        <f>+ROUNDUP((T169/(TRUNC((B169-56)/(#REF!+5))+4)),0)</f>
        <v>#REF!</v>
      </c>
      <c r="V169" s="1" t="e">
        <f t="shared" si="27"/>
        <v>#REF!</v>
      </c>
      <c r="W169" s="1" t="e">
        <f t="shared" si="28"/>
        <v>#REF!</v>
      </c>
      <c r="X169" s="1" t="e">
        <f t="shared" si="29"/>
        <v>#REF!</v>
      </c>
      <c r="Y169" s="1" t="e">
        <f t="shared" si="30"/>
        <v>#REF!</v>
      </c>
      <c r="Z169" s="1" t="e">
        <f t="shared" si="31"/>
        <v>#REF!</v>
      </c>
      <c r="AA169" s="2" t="e">
        <f>IF(Z169*#REF!/(#REF!+#REF!)&lt;16,16,Z169*#REF!/(#REF!+#REF!))</f>
        <v>#REF!</v>
      </c>
      <c r="AB169" s="9" t="e">
        <f>IF(+Z169*#REF!/(#REF!+#REF!)&lt;16,16,+Z169*#REF!/(#REF!+#REF!))</f>
        <v>#REF!</v>
      </c>
      <c r="AC169" s="2" t="e">
        <f t="shared" si="32"/>
        <v>#REF!</v>
      </c>
    </row>
    <row r="170" spans="2:29" x14ac:dyDescent="0.2">
      <c r="B170" s="10" t="e">
        <f>IF(#REF!="Informix XPS",4096,2048)</f>
        <v>#REF!</v>
      </c>
      <c r="C170" s="10" t="e">
        <f>IF(#REF!="Informix XPS",4036,2020)</f>
        <v>#REF!</v>
      </c>
      <c r="D170" s="1" t="e">
        <f>IF(#REF!=0,0,#REF!+4)</f>
        <v>#REF!</v>
      </c>
      <c r="E170" s="1" t="e">
        <f t="shared" si="22"/>
        <v>#REF!</v>
      </c>
      <c r="F170" s="1" t="e">
        <f>IF(D170&lt;=C170,ROUNDUP((#REF!+#REF!)/E170,0),#REF!*E170)</f>
        <v>#REF!</v>
      </c>
      <c r="G170" s="1" t="e">
        <f t="shared" si="23"/>
        <v>#REF!</v>
      </c>
      <c r="H170" s="1" t="e">
        <f>IF(#REF!&gt;C170,#REF!,0)</f>
        <v>#REF!</v>
      </c>
      <c r="I170" s="1" t="e">
        <f>+IF(#REF!&gt;C170,#REF!-(C170+8),0)</f>
        <v>#REF!</v>
      </c>
      <c r="J170" s="1" t="e">
        <f>+IF(I170&lt;C170,0,#REF!*TRUNC(I170/(C170-8)))</f>
        <v>#REF!</v>
      </c>
      <c r="K170" s="1" t="e">
        <f>IF(H170&gt;0,+#REF!/(C170-8)-TRUNC(#REF!/(C170-8))+4,0)</f>
        <v>#REF!</v>
      </c>
      <c r="L170" s="1" t="e">
        <f t="shared" si="24"/>
        <v>#REF!</v>
      </c>
      <c r="M170" s="1" t="e">
        <f>+IF(H170&gt;0,IF(L170&lt;0.1,(#REF!/(TRUNC((C170/10)/I170)+1)),IF(AND(L170&gt;0.1,L170&lt;0.33),(#REF!/(TRUNC((C170/3)/I170)+1)),#REF!)),0)</f>
        <v>#REF!</v>
      </c>
      <c r="N170" s="1" t="e">
        <f t="shared" si="25"/>
        <v>#REF!</v>
      </c>
      <c r="O170" s="1" t="e">
        <f>+IF(#REF! &lt; (#REF!+#REF!)*0.02,1,#REF!/(#REF!+#REF!))</f>
        <v>#REF!</v>
      </c>
      <c r="P170" s="1" t="e">
        <f>+IF(#REF!&gt;0,#REF!+5,0)</f>
        <v>#REF!</v>
      </c>
      <c r="Q170" s="1" t="e">
        <f t="shared" si="26"/>
        <v>#REF!</v>
      </c>
      <c r="R170" s="1" t="e">
        <f>+IF(Q170 &gt; 0,TRUNC((#REF!+#REF!)/Q170),0)</f>
        <v>#REF!</v>
      </c>
      <c r="S170" s="1" t="e">
        <f>+(R170/(TRUNC((B170-28)/(#REF!+5))+4))</f>
        <v>#REF!</v>
      </c>
      <c r="T170" s="1" t="e">
        <f>+TRUNC(S170/(TRUNC((B170-28)/(#REF!+5))+4))</f>
        <v>#REF!</v>
      </c>
      <c r="U170" s="1" t="e">
        <f>+ROUNDUP((T170/(TRUNC((B170-56)/(#REF!+5))+4)),0)</f>
        <v>#REF!</v>
      </c>
      <c r="V170" s="1" t="e">
        <f t="shared" si="27"/>
        <v>#REF!</v>
      </c>
      <c r="W170" s="1" t="e">
        <f t="shared" si="28"/>
        <v>#REF!</v>
      </c>
      <c r="X170" s="1" t="e">
        <f t="shared" si="29"/>
        <v>#REF!</v>
      </c>
      <c r="Y170" s="1" t="e">
        <f t="shared" si="30"/>
        <v>#REF!</v>
      </c>
      <c r="Z170" s="1" t="e">
        <f t="shared" si="31"/>
        <v>#REF!</v>
      </c>
      <c r="AA170" s="2" t="e">
        <f>IF(Z170*#REF!/(#REF!+#REF!)&lt;16,16,Z170*#REF!/(#REF!+#REF!))</f>
        <v>#REF!</v>
      </c>
      <c r="AB170" s="9" t="e">
        <f>IF(+Z170*#REF!/(#REF!+#REF!)&lt;16,16,+Z170*#REF!/(#REF!+#REF!))</f>
        <v>#REF!</v>
      </c>
      <c r="AC170" s="2" t="e">
        <f t="shared" si="32"/>
        <v>#REF!</v>
      </c>
    </row>
    <row r="171" spans="2:29" x14ac:dyDescent="0.2">
      <c r="B171" s="10" t="e">
        <f>IF(#REF!="Informix XPS",4096,2048)</f>
        <v>#REF!</v>
      </c>
      <c r="C171" s="10" t="e">
        <f>IF(#REF!="Informix XPS",4036,2020)</f>
        <v>#REF!</v>
      </c>
      <c r="D171" s="1" t="e">
        <f>IF(#REF!=0,0,#REF!+4)</f>
        <v>#REF!</v>
      </c>
      <c r="E171" s="1" t="e">
        <f t="shared" si="22"/>
        <v>#REF!</v>
      </c>
      <c r="F171" s="1" t="e">
        <f>IF(D171&lt;=C171,ROUNDUP((#REF!+#REF!)/E171,0),#REF!*E171)</f>
        <v>#REF!</v>
      </c>
      <c r="G171" s="1" t="e">
        <f t="shared" si="23"/>
        <v>#REF!</v>
      </c>
      <c r="H171" s="1" t="e">
        <f>IF(#REF!&gt;C171,#REF!,0)</f>
        <v>#REF!</v>
      </c>
      <c r="I171" s="1" t="e">
        <f>+IF(#REF!&gt;C171,#REF!-(C171+8),0)</f>
        <v>#REF!</v>
      </c>
      <c r="J171" s="1" t="e">
        <f>+IF(I171&lt;C171,0,#REF!*TRUNC(I171/(C171-8)))</f>
        <v>#REF!</v>
      </c>
      <c r="K171" s="1" t="e">
        <f>IF(H171&gt;0,+#REF!/(C171-8)-TRUNC(#REF!/(C171-8))+4,0)</f>
        <v>#REF!</v>
      </c>
      <c r="L171" s="1" t="e">
        <f t="shared" si="24"/>
        <v>#REF!</v>
      </c>
      <c r="M171" s="1" t="e">
        <f>+IF(H171&gt;0,IF(L171&lt;0.1,(#REF!/(TRUNC((C171/10)/I171)+1)),IF(AND(L171&gt;0.1,L171&lt;0.33),(#REF!/(TRUNC((C171/3)/I171)+1)),#REF!)),0)</f>
        <v>#REF!</v>
      </c>
      <c r="N171" s="1" t="e">
        <f t="shared" si="25"/>
        <v>#REF!</v>
      </c>
      <c r="O171" s="1" t="e">
        <f>+IF(#REF! &lt; (#REF!+#REF!)*0.02,1,#REF!/(#REF!+#REF!))</f>
        <v>#REF!</v>
      </c>
      <c r="P171" s="1" t="e">
        <f>+IF(#REF!&gt;0,#REF!+5,0)</f>
        <v>#REF!</v>
      </c>
      <c r="Q171" s="1" t="e">
        <f t="shared" si="26"/>
        <v>#REF!</v>
      </c>
      <c r="R171" s="1" t="e">
        <f>+IF(Q171 &gt; 0,TRUNC((#REF!+#REF!)/Q171),0)</f>
        <v>#REF!</v>
      </c>
      <c r="S171" s="1" t="e">
        <f>+(R171/(TRUNC((B171-28)/(#REF!+5))+4))</f>
        <v>#REF!</v>
      </c>
      <c r="T171" s="1" t="e">
        <f>+TRUNC(S171/(TRUNC((B171-28)/(#REF!+5))+4))</f>
        <v>#REF!</v>
      </c>
      <c r="U171" s="1" t="e">
        <f>+ROUNDUP((T171/(TRUNC((B171-56)/(#REF!+5))+4)),0)</f>
        <v>#REF!</v>
      </c>
      <c r="V171" s="1" t="e">
        <f t="shared" si="27"/>
        <v>#REF!</v>
      </c>
      <c r="W171" s="1" t="e">
        <f t="shared" si="28"/>
        <v>#REF!</v>
      </c>
      <c r="X171" s="1" t="e">
        <f t="shared" si="29"/>
        <v>#REF!</v>
      </c>
      <c r="Y171" s="1" t="e">
        <f t="shared" si="30"/>
        <v>#REF!</v>
      </c>
      <c r="Z171" s="1" t="e">
        <f t="shared" si="31"/>
        <v>#REF!</v>
      </c>
      <c r="AA171" s="2" t="e">
        <f>IF(Z171*#REF!/(#REF!+#REF!)&lt;16,16,Z171*#REF!/(#REF!+#REF!))</f>
        <v>#REF!</v>
      </c>
      <c r="AB171" s="9" t="e">
        <f>IF(+Z171*#REF!/(#REF!+#REF!)&lt;16,16,+Z171*#REF!/(#REF!+#REF!))</f>
        <v>#REF!</v>
      </c>
      <c r="AC171" s="2" t="e">
        <f t="shared" si="32"/>
        <v>#REF!</v>
      </c>
    </row>
    <row r="172" spans="2:29" x14ac:dyDescent="0.2">
      <c r="B172" s="10" t="e">
        <f>IF(#REF!="Informix XPS",4096,2048)</f>
        <v>#REF!</v>
      </c>
      <c r="C172" s="10" t="e">
        <f>IF(#REF!="Informix XPS",4036,2020)</f>
        <v>#REF!</v>
      </c>
      <c r="D172" s="1" t="e">
        <f>IF(#REF!=0,0,#REF!+4)</f>
        <v>#REF!</v>
      </c>
      <c r="E172" s="1" t="e">
        <f t="shared" si="22"/>
        <v>#REF!</v>
      </c>
      <c r="F172" s="1" t="e">
        <f>IF(D172&lt;=C172,ROUNDUP((#REF!+#REF!)/E172,0),#REF!*E172)</f>
        <v>#REF!</v>
      </c>
      <c r="G172" s="1" t="e">
        <f t="shared" si="23"/>
        <v>#REF!</v>
      </c>
      <c r="H172" s="1" t="e">
        <f>IF(#REF!&gt;C172,#REF!,0)</f>
        <v>#REF!</v>
      </c>
      <c r="I172" s="1" t="e">
        <f>+IF(#REF!&gt;C172,#REF!-(C172+8),0)</f>
        <v>#REF!</v>
      </c>
      <c r="J172" s="1" t="e">
        <f>+IF(I172&lt;C172,0,#REF!*TRUNC(I172/(C172-8)))</f>
        <v>#REF!</v>
      </c>
      <c r="K172" s="1" t="e">
        <f>IF(H172&gt;0,+#REF!/(C172-8)-TRUNC(#REF!/(C172-8))+4,0)</f>
        <v>#REF!</v>
      </c>
      <c r="L172" s="1" t="e">
        <f t="shared" si="24"/>
        <v>#REF!</v>
      </c>
      <c r="M172" s="1" t="e">
        <f>+IF(H172&gt;0,IF(L172&lt;0.1,(#REF!/(TRUNC((C172/10)/I172)+1)),IF(AND(L172&gt;0.1,L172&lt;0.33),(#REF!/(TRUNC((C172/3)/I172)+1)),#REF!)),0)</f>
        <v>#REF!</v>
      </c>
      <c r="N172" s="1" t="e">
        <f t="shared" si="25"/>
        <v>#REF!</v>
      </c>
      <c r="O172" s="1" t="e">
        <f>+IF(#REF! &lt; (#REF!+#REF!)*0.02,1,#REF!/(#REF!+#REF!))</f>
        <v>#REF!</v>
      </c>
      <c r="P172" s="1" t="e">
        <f>+IF(#REF!&gt;0,#REF!+5,0)</f>
        <v>#REF!</v>
      </c>
      <c r="Q172" s="1" t="e">
        <f t="shared" si="26"/>
        <v>#REF!</v>
      </c>
      <c r="R172" s="1" t="e">
        <f>+IF(Q172 &gt; 0,TRUNC((#REF!+#REF!)/Q172),0)</f>
        <v>#REF!</v>
      </c>
      <c r="S172" s="1" t="e">
        <f>+(R172/(TRUNC((B172-28)/(#REF!+5))+4))</f>
        <v>#REF!</v>
      </c>
      <c r="T172" s="1" t="e">
        <f>+TRUNC(S172/(TRUNC((B172-28)/(#REF!+5))+4))</f>
        <v>#REF!</v>
      </c>
      <c r="U172" s="1" t="e">
        <f>+ROUNDUP((T172/(TRUNC((B172-56)/(#REF!+5))+4)),0)</f>
        <v>#REF!</v>
      </c>
      <c r="V172" s="1" t="e">
        <f t="shared" si="27"/>
        <v>#REF!</v>
      </c>
      <c r="W172" s="1" t="e">
        <f t="shared" si="28"/>
        <v>#REF!</v>
      </c>
      <c r="X172" s="1" t="e">
        <f t="shared" si="29"/>
        <v>#REF!</v>
      </c>
      <c r="Y172" s="1" t="e">
        <f t="shared" si="30"/>
        <v>#REF!</v>
      </c>
      <c r="Z172" s="1" t="e">
        <f t="shared" si="31"/>
        <v>#REF!</v>
      </c>
      <c r="AA172" s="2" t="e">
        <f>IF(Z172*#REF!/(#REF!+#REF!)&lt;16,16,Z172*#REF!/(#REF!+#REF!))</f>
        <v>#REF!</v>
      </c>
      <c r="AB172" s="9" t="e">
        <f>IF(+Z172*#REF!/(#REF!+#REF!)&lt;16,16,+Z172*#REF!/(#REF!+#REF!))</f>
        <v>#REF!</v>
      </c>
      <c r="AC172" s="2" t="e">
        <f t="shared" si="32"/>
        <v>#REF!</v>
      </c>
    </row>
    <row r="173" spans="2:29" x14ac:dyDescent="0.2">
      <c r="B173" s="10" t="e">
        <f>IF(#REF!="Informix XPS",4096,2048)</f>
        <v>#REF!</v>
      </c>
      <c r="C173" s="10" t="e">
        <f>IF(#REF!="Informix XPS",4036,2020)</f>
        <v>#REF!</v>
      </c>
      <c r="D173" s="1" t="e">
        <f>IF(#REF!=0,0,#REF!+4)</f>
        <v>#REF!</v>
      </c>
      <c r="E173" s="1" t="e">
        <f t="shared" si="22"/>
        <v>#REF!</v>
      </c>
      <c r="F173" s="1" t="e">
        <f>IF(D173&lt;=C173,ROUNDUP((#REF!+#REF!)/E173,0),#REF!*E173)</f>
        <v>#REF!</v>
      </c>
      <c r="G173" s="1" t="e">
        <f t="shared" si="23"/>
        <v>#REF!</v>
      </c>
      <c r="H173" s="1" t="e">
        <f>IF(#REF!&gt;C173,#REF!,0)</f>
        <v>#REF!</v>
      </c>
      <c r="I173" s="1" t="e">
        <f>+IF(#REF!&gt;C173,#REF!-(C173+8),0)</f>
        <v>#REF!</v>
      </c>
      <c r="J173" s="1" t="e">
        <f>+IF(I173&lt;C173,0,#REF!*TRUNC(I173/(C173-8)))</f>
        <v>#REF!</v>
      </c>
      <c r="K173" s="1" t="e">
        <f>IF(H173&gt;0,+#REF!/(C173-8)-TRUNC(#REF!/(C173-8))+4,0)</f>
        <v>#REF!</v>
      </c>
      <c r="L173" s="1" t="e">
        <f t="shared" si="24"/>
        <v>#REF!</v>
      </c>
      <c r="M173" s="1" t="e">
        <f>+IF(H173&gt;0,IF(L173&lt;0.1,(#REF!/(TRUNC((C173/10)/I173)+1)),IF(AND(L173&gt;0.1,L173&lt;0.33),(#REF!/(TRUNC((C173/3)/I173)+1)),#REF!)),0)</f>
        <v>#REF!</v>
      </c>
      <c r="N173" s="1" t="e">
        <f t="shared" si="25"/>
        <v>#REF!</v>
      </c>
      <c r="O173" s="1" t="e">
        <f>+IF(#REF! &lt; (#REF!+#REF!)*0.02,1,#REF!/(#REF!+#REF!))</f>
        <v>#REF!</v>
      </c>
      <c r="P173" s="1" t="e">
        <f>+IF(#REF!&gt;0,#REF!+5,0)</f>
        <v>#REF!</v>
      </c>
      <c r="Q173" s="1" t="e">
        <f t="shared" si="26"/>
        <v>#REF!</v>
      </c>
      <c r="R173" s="1" t="e">
        <f>+IF(Q173 &gt; 0,TRUNC((#REF!+#REF!)/Q173),0)</f>
        <v>#REF!</v>
      </c>
      <c r="S173" s="1" t="e">
        <f>+(R173/(TRUNC((B173-28)/(#REF!+5))+4))</f>
        <v>#REF!</v>
      </c>
      <c r="T173" s="1" t="e">
        <f>+TRUNC(S173/(TRUNC((B173-28)/(#REF!+5))+4))</f>
        <v>#REF!</v>
      </c>
      <c r="U173" s="1" t="e">
        <f>+ROUNDUP((T173/(TRUNC((B173-56)/(#REF!+5))+4)),0)</f>
        <v>#REF!</v>
      </c>
      <c r="V173" s="1" t="e">
        <f t="shared" si="27"/>
        <v>#REF!</v>
      </c>
      <c r="W173" s="1" t="e">
        <f t="shared" si="28"/>
        <v>#REF!</v>
      </c>
      <c r="X173" s="1" t="e">
        <f t="shared" si="29"/>
        <v>#REF!</v>
      </c>
      <c r="Y173" s="1" t="e">
        <f t="shared" si="30"/>
        <v>#REF!</v>
      </c>
      <c r="Z173" s="1" t="e">
        <f t="shared" si="31"/>
        <v>#REF!</v>
      </c>
      <c r="AA173" s="2" t="e">
        <f>IF(Z173*#REF!/(#REF!+#REF!)&lt;16,16,Z173*#REF!/(#REF!+#REF!))</f>
        <v>#REF!</v>
      </c>
      <c r="AB173" s="9" t="e">
        <f>IF(+Z173*#REF!/(#REF!+#REF!)&lt;16,16,+Z173*#REF!/(#REF!+#REF!))</f>
        <v>#REF!</v>
      </c>
      <c r="AC173" s="2" t="e">
        <f t="shared" si="32"/>
        <v>#REF!</v>
      </c>
    </row>
    <row r="174" spans="2:29" x14ac:dyDescent="0.2">
      <c r="B174" s="10" t="e">
        <f>IF(#REF!="Informix XPS",4096,2048)</f>
        <v>#REF!</v>
      </c>
      <c r="C174" s="10" t="e">
        <f>IF(#REF!="Informix XPS",4036,2020)</f>
        <v>#REF!</v>
      </c>
      <c r="D174" s="1" t="e">
        <f>IF(#REF!=0,0,#REF!+4)</f>
        <v>#REF!</v>
      </c>
      <c r="E174" s="1" t="e">
        <f t="shared" si="22"/>
        <v>#REF!</v>
      </c>
      <c r="F174" s="1" t="e">
        <f>IF(D174&lt;=C174,ROUNDUP((#REF!+#REF!)/E174,0),#REF!*E174)</f>
        <v>#REF!</v>
      </c>
      <c r="G174" s="1" t="e">
        <f t="shared" si="23"/>
        <v>#REF!</v>
      </c>
      <c r="H174" s="1" t="e">
        <f>IF(#REF!&gt;C174,#REF!,0)</f>
        <v>#REF!</v>
      </c>
      <c r="I174" s="1" t="e">
        <f>+IF(#REF!&gt;C174,#REF!-(C174+8),0)</f>
        <v>#REF!</v>
      </c>
      <c r="J174" s="1" t="e">
        <f>+IF(I174&lt;C174,0,#REF!*TRUNC(I174/(C174-8)))</f>
        <v>#REF!</v>
      </c>
      <c r="K174" s="1" t="e">
        <f>IF(H174&gt;0,+#REF!/(C174-8)-TRUNC(#REF!/(C174-8))+4,0)</f>
        <v>#REF!</v>
      </c>
      <c r="L174" s="1" t="e">
        <f t="shared" si="24"/>
        <v>#REF!</v>
      </c>
      <c r="M174" s="1" t="e">
        <f>+IF(H174&gt;0,IF(L174&lt;0.1,(#REF!/(TRUNC((C174/10)/I174)+1)),IF(AND(L174&gt;0.1,L174&lt;0.33),(#REF!/(TRUNC((C174/3)/I174)+1)),#REF!)),0)</f>
        <v>#REF!</v>
      </c>
      <c r="N174" s="1" t="e">
        <f t="shared" si="25"/>
        <v>#REF!</v>
      </c>
      <c r="O174" s="1" t="e">
        <f>+IF(#REF! &lt; (#REF!+#REF!)*0.02,1,#REF!/(#REF!+#REF!))</f>
        <v>#REF!</v>
      </c>
      <c r="P174" s="1" t="e">
        <f>+IF(#REF!&gt;0,#REF!+5,0)</f>
        <v>#REF!</v>
      </c>
      <c r="Q174" s="1" t="e">
        <f t="shared" si="26"/>
        <v>#REF!</v>
      </c>
      <c r="R174" s="1" t="e">
        <f>+IF(Q174 &gt; 0,TRUNC((#REF!+#REF!)/Q174),0)</f>
        <v>#REF!</v>
      </c>
      <c r="S174" s="1" t="e">
        <f>+(R174/(TRUNC((B174-28)/(#REF!+5))+4))</f>
        <v>#REF!</v>
      </c>
      <c r="T174" s="1" t="e">
        <f>+TRUNC(S174/(TRUNC((B174-28)/(#REF!+5))+4))</f>
        <v>#REF!</v>
      </c>
      <c r="U174" s="1" t="e">
        <f>+ROUNDUP((T174/(TRUNC((B174-56)/(#REF!+5))+4)),0)</f>
        <v>#REF!</v>
      </c>
      <c r="V174" s="1" t="e">
        <f t="shared" si="27"/>
        <v>#REF!</v>
      </c>
      <c r="W174" s="1" t="e">
        <f t="shared" si="28"/>
        <v>#REF!</v>
      </c>
      <c r="X174" s="1" t="e">
        <f t="shared" si="29"/>
        <v>#REF!</v>
      </c>
      <c r="Y174" s="1" t="e">
        <f t="shared" si="30"/>
        <v>#REF!</v>
      </c>
      <c r="Z174" s="1" t="e">
        <f t="shared" si="31"/>
        <v>#REF!</v>
      </c>
      <c r="AA174" s="2" t="e">
        <f>IF(Z174*#REF!/(#REF!+#REF!)&lt;16,16,Z174*#REF!/(#REF!+#REF!))</f>
        <v>#REF!</v>
      </c>
      <c r="AB174" s="9" t="e">
        <f>IF(+Z174*#REF!/(#REF!+#REF!)&lt;16,16,+Z174*#REF!/(#REF!+#REF!))</f>
        <v>#REF!</v>
      </c>
      <c r="AC174" s="2" t="e">
        <f t="shared" si="32"/>
        <v>#REF!</v>
      </c>
    </row>
    <row r="175" spans="2:29" x14ac:dyDescent="0.2">
      <c r="B175" s="10" t="e">
        <f>IF(#REF!="Informix XPS",4096,2048)</f>
        <v>#REF!</v>
      </c>
      <c r="C175" s="10" t="e">
        <f>IF(#REF!="Informix XPS",4036,2020)</f>
        <v>#REF!</v>
      </c>
      <c r="D175" s="1" t="e">
        <f>IF(#REF!=0,0,#REF!+4)</f>
        <v>#REF!</v>
      </c>
      <c r="E175" s="1" t="e">
        <f t="shared" si="22"/>
        <v>#REF!</v>
      </c>
      <c r="F175" s="1" t="e">
        <f>IF(D175&lt;=C175,ROUNDUP((#REF!+#REF!)/E175,0),#REF!*E175)</f>
        <v>#REF!</v>
      </c>
      <c r="G175" s="1" t="e">
        <f t="shared" si="23"/>
        <v>#REF!</v>
      </c>
      <c r="H175" s="1" t="e">
        <f>IF(#REF!&gt;C175,#REF!,0)</f>
        <v>#REF!</v>
      </c>
      <c r="I175" s="1" t="e">
        <f>+IF(#REF!&gt;C175,#REF!-(C175+8),0)</f>
        <v>#REF!</v>
      </c>
      <c r="J175" s="1" t="e">
        <f>+IF(I175&lt;C175,0,#REF!*TRUNC(I175/(C175-8)))</f>
        <v>#REF!</v>
      </c>
      <c r="K175" s="1" t="e">
        <f>IF(H175&gt;0,+#REF!/(C175-8)-TRUNC(#REF!/(C175-8))+4,0)</f>
        <v>#REF!</v>
      </c>
      <c r="L175" s="1" t="e">
        <f t="shared" si="24"/>
        <v>#REF!</v>
      </c>
      <c r="M175" s="1" t="e">
        <f>+IF(H175&gt;0,IF(L175&lt;0.1,(#REF!/(TRUNC((C175/10)/I175)+1)),IF(AND(L175&gt;0.1,L175&lt;0.33),(#REF!/(TRUNC((C175/3)/I175)+1)),#REF!)),0)</f>
        <v>#REF!</v>
      </c>
      <c r="N175" s="1" t="e">
        <f t="shared" si="25"/>
        <v>#REF!</v>
      </c>
      <c r="O175" s="1" t="e">
        <f>+IF(#REF! &lt; (#REF!+#REF!)*0.02,1,#REF!/(#REF!+#REF!))</f>
        <v>#REF!</v>
      </c>
      <c r="P175" s="1" t="e">
        <f>+IF(#REF!&gt;0,#REF!+5,0)</f>
        <v>#REF!</v>
      </c>
      <c r="Q175" s="1" t="e">
        <f t="shared" si="26"/>
        <v>#REF!</v>
      </c>
      <c r="R175" s="1" t="e">
        <f>+IF(Q175 &gt; 0,TRUNC((#REF!+#REF!)/Q175),0)</f>
        <v>#REF!</v>
      </c>
      <c r="S175" s="1" t="e">
        <f>+(R175/(TRUNC((B175-28)/(#REF!+5))+4))</f>
        <v>#REF!</v>
      </c>
      <c r="T175" s="1" t="e">
        <f>+TRUNC(S175/(TRUNC((B175-28)/(#REF!+5))+4))</f>
        <v>#REF!</v>
      </c>
      <c r="U175" s="1" t="e">
        <f>+ROUNDUP((T175/(TRUNC((B175-56)/(#REF!+5))+4)),0)</f>
        <v>#REF!</v>
      </c>
      <c r="V175" s="1" t="e">
        <f t="shared" si="27"/>
        <v>#REF!</v>
      </c>
      <c r="W175" s="1" t="e">
        <f t="shared" si="28"/>
        <v>#REF!</v>
      </c>
      <c r="X175" s="1" t="e">
        <f t="shared" si="29"/>
        <v>#REF!</v>
      </c>
      <c r="Y175" s="1" t="e">
        <f t="shared" si="30"/>
        <v>#REF!</v>
      </c>
      <c r="Z175" s="1" t="e">
        <f t="shared" si="31"/>
        <v>#REF!</v>
      </c>
      <c r="AA175" s="2" t="e">
        <f>IF(Z175*#REF!/(#REF!+#REF!)&lt;16,16,Z175*#REF!/(#REF!+#REF!))</f>
        <v>#REF!</v>
      </c>
      <c r="AB175" s="9" t="e">
        <f>IF(+Z175*#REF!/(#REF!+#REF!)&lt;16,16,+Z175*#REF!/(#REF!+#REF!))</f>
        <v>#REF!</v>
      </c>
      <c r="AC175" s="2" t="e">
        <f t="shared" si="32"/>
        <v>#REF!</v>
      </c>
    </row>
    <row r="176" spans="2:29" x14ac:dyDescent="0.2">
      <c r="B176" s="10" t="e">
        <f>IF(#REF!="Informix XPS",4096,2048)</f>
        <v>#REF!</v>
      </c>
      <c r="C176" s="10" t="e">
        <f>IF(#REF!="Informix XPS",4036,2020)</f>
        <v>#REF!</v>
      </c>
      <c r="D176" s="1" t="e">
        <f>IF(#REF!=0,0,#REF!+4)</f>
        <v>#REF!</v>
      </c>
      <c r="E176" s="1" t="e">
        <f t="shared" si="22"/>
        <v>#REF!</v>
      </c>
      <c r="F176" s="1" t="e">
        <f>IF(D176&lt;=C176,ROUNDUP((#REF!+#REF!)/E176,0),#REF!*E176)</f>
        <v>#REF!</v>
      </c>
      <c r="G176" s="1" t="e">
        <f t="shared" si="23"/>
        <v>#REF!</v>
      </c>
      <c r="H176" s="1" t="e">
        <f>IF(#REF!&gt;C176,#REF!,0)</f>
        <v>#REF!</v>
      </c>
      <c r="I176" s="1" t="e">
        <f>+IF(#REF!&gt;C176,#REF!-(C176+8),0)</f>
        <v>#REF!</v>
      </c>
      <c r="J176" s="1" t="e">
        <f>+IF(I176&lt;C176,0,#REF!*TRUNC(I176/(C176-8)))</f>
        <v>#REF!</v>
      </c>
      <c r="K176" s="1" t="e">
        <f>IF(H176&gt;0,+#REF!/(C176-8)-TRUNC(#REF!/(C176-8))+4,0)</f>
        <v>#REF!</v>
      </c>
      <c r="L176" s="1" t="e">
        <f t="shared" si="24"/>
        <v>#REF!</v>
      </c>
      <c r="M176" s="1" t="e">
        <f>+IF(H176&gt;0,IF(L176&lt;0.1,(#REF!/(TRUNC((C176/10)/I176)+1)),IF(AND(L176&gt;0.1,L176&lt;0.33),(#REF!/(TRUNC((C176/3)/I176)+1)),#REF!)),0)</f>
        <v>#REF!</v>
      </c>
      <c r="N176" s="1" t="e">
        <f t="shared" si="25"/>
        <v>#REF!</v>
      </c>
      <c r="O176" s="1" t="e">
        <f>+IF(#REF! &lt; (#REF!+#REF!)*0.02,1,#REF!/(#REF!+#REF!))</f>
        <v>#REF!</v>
      </c>
      <c r="P176" s="1" t="e">
        <f>+IF(#REF!&gt;0,#REF!+5,0)</f>
        <v>#REF!</v>
      </c>
      <c r="Q176" s="1" t="e">
        <f t="shared" si="26"/>
        <v>#REF!</v>
      </c>
      <c r="R176" s="1" t="e">
        <f>+IF(Q176 &gt; 0,TRUNC((#REF!+#REF!)/Q176),0)</f>
        <v>#REF!</v>
      </c>
      <c r="S176" s="1" t="e">
        <f>+(R176/(TRUNC((B176-28)/(#REF!+5))+4))</f>
        <v>#REF!</v>
      </c>
      <c r="T176" s="1" t="e">
        <f>+TRUNC(S176/(TRUNC((B176-28)/(#REF!+5))+4))</f>
        <v>#REF!</v>
      </c>
      <c r="U176" s="1" t="e">
        <f>+ROUNDUP((T176/(TRUNC((B176-56)/(#REF!+5))+4)),0)</f>
        <v>#REF!</v>
      </c>
      <c r="V176" s="1" t="e">
        <f t="shared" si="27"/>
        <v>#REF!</v>
      </c>
      <c r="W176" s="1" t="e">
        <f t="shared" si="28"/>
        <v>#REF!</v>
      </c>
      <c r="X176" s="1" t="e">
        <f t="shared" si="29"/>
        <v>#REF!</v>
      </c>
      <c r="Y176" s="1" t="e">
        <f t="shared" si="30"/>
        <v>#REF!</v>
      </c>
      <c r="Z176" s="1" t="e">
        <f t="shared" si="31"/>
        <v>#REF!</v>
      </c>
      <c r="AA176" s="2" t="e">
        <f>IF(Z176*#REF!/(#REF!+#REF!)&lt;16,16,Z176*#REF!/(#REF!+#REF!))</f>
        <v>#REF!</v>
      </c>
      <c r="AB176" s="9" t="e">
        <f>IF(+Z176*#REF!/(#REF!+#REF!)&lt;16,16,+Z176*#REF!/(#REF!+#REF!))</f>
        <v>#REF!</v>
      </c>
      <c r="AC176" s="2" t="e">
        <f t="shared" si="32"/>
        <v>#REF!</v>
      </c>
    </row>
    <row r="177" spans="2:29" x14ac:dyDescent="0.2">
      <c r="B177" s="10" t="e">
        <f>IF(#REF!="Informix XPS",4096,2048)</f>
        <v>#REF!</v>
      </c>
      <c r="C177" s="10" t="e">
        <f>IF(#REF!="Informix XPS",4036,2020)</f>
        <v>#REF!</v>
      </c>
      <c r="D177" s="1" t="e">
        <f>IF(#REF!=0,0,#REF!+4)</f>
        <v>#REF!</v>
      </c>
      <c r="E177" s="1" t="e">
        <f t="shared" si="22"/>
        <v>#REF!</v>
      </c>
      <c r="F177" s="1" t="e">
        <f>IF(D177&lt;=C177,ROUNDUP((#REF!+#REF!)/E177,0),#REF!*E177)</f>
        <v>#REF!</v>
      </c>
      <c r="G177" s="1" t="e">
        <f t="shared" si="23"/>
        <v>#REF!</v>
      </c>
      <c r="H177" s="1" t="e">
        <f>IF(#REF!&gt;C177,#REF!,0)</f>
        <v>#REF!</v>
      </c>
      <c r="I177" s="1" t="e">
        <f>+IF(#REF!&gt;C177,#REF!-(C177+8),0)</f>
        <v>#REF!</v>
      </c>
      <c r="J177" s="1" t="e">
        <f>+IF(I177&lt;C177,0,#REF!*TRUNC(I177/(C177-8)))</f>
        <v>#REF!</v>
      </c>
      <c r="K177" s="1" t="e">
        <f>IF(H177&gt;0,+#REF!/(C177-8)-TRUNC(#REF!/(C177-8))+4,0)</f>
        <v>#REF!</v>
      </c>
      <c r="L177" s="1" t="e">
        <f t="shared" si="24"/>
        <v>#REF!</v>
      </c>
      <c r="M177" s="1" t="e">
        <f>+IF(H177&gt;0,IF(L177&lt;0.1,(#REF!/(TRUNC((C177/10)/I177)+1)),IF(AND(L177&gt;0.1,L177&lt;0.33),(#REF!/(TRUNC((C177/3)/I177)+1)),#REF!)),0)</f>
        <v>#REF!</v>
      </c>
      <c r="N177" s="1" t="e">
        <f t="shared" si="25"/>
        <v>#REF!</v>
      </c>
      <c r="O177" s="1" t="e">
        <f>+IF(#REF! &lt; (#REF!+#REF!)*0.02,1,#REF!/(#REF!+#REF!))</f>
        <v>#REF!</v>
      </c>
      <c r="P177" s="1" t="e">
        <f>+IF(#REF!&gt;0,#REF!+5,0)</f>
        <v>#REF!</v>
      </c>
      <c r="Q177" s="1" t="e">
        <f t="shared" si="26"/>
        <v>#REF!</v>
      </c>
      <c r="R177" s="1" t="e">
        <f>+IF(Q177 &gt; 0,TRUNC((#REF!+#REF!)/Q177),0)</f>
        <v>#REF!</v>
      </c>
      <c r="S177" s="1" t="e">
        <f>+(R177/(TRUNC((B177-28)/(#REF!+5))+4))</f>
        <v>#REF!</v>
      </c>
      <c r="T177" s="1" t="e">
        <f>+TRUNC(S177/(TRUNC((B177-28)/(#REF!+5))+4))</f>
        <v>#REF!</v>
      </c>
      <c r="U177" s="1" t="e">
        <f>+ROUNDUP((T177/(TRUNC((B177-56)/(#REF!+5))+4)),0)</f>
        <v>#REF!</v>
      </c>
      <c r="V177" s="1" t="e">
        <f t="shared" si="27"/>
        <v>#REF!</v>
      </c>
      <c r="W177" s="1" t="e">
        <f t="shared" si="28"/>
        <v>#REF!</v>
      </c>
      <c r="X177" s="1" t="e">
        <f t="shared" si="29"/>
        <v>#REF!</v>
      </c>
      <c r="Y177" s="1" t="e">
        <f t="shared" si="30"/>
        <v>#REF!</v>
      </c>
      <c r="Z177" s="1" t="e">
        <f t="shared" si="31"/>
        <v>#REF!</v>
      </c>
      <c r="AA177" s="2" t="e">
        <f>IF(Z177*#REF!/(#REF!+#REF!)&lt;16,16,Z177*#REF!/(#REF!+#REF!))</f>
        <v>#REF!</v>
      </c>
      <c r="AB177" s="9" t="e">
        <f>IF(+Z177*#REF!/(#REF!+#REF!)&lt;16,16,+Z177*#REF!/(#REF!+#REF!))</f>
        <v>#REF!</v>
      </c>
      <c r="AC177" s="2" t="e">
        <f t="shared" si="32"/>
        <v>#REF!</v>
      </c>
    </row>
    <row r="178" spans="2:29" x14ac:dyDescent="0.2">
      <c r="B178" s="10" t="e">
        <f>IF(#REF!="Informix XPS",4096,2048)</f>
        <v>#REF!</v>
      </c>
      <c r="C178" s="10" t="e">
        <f>IF(#REF!="Informix XPS",4036,2020)</f>
        <v>#REF!</v>
      </c>
      <c r="D178" s="1" t="e">
        <f>IF(#REF!=0,0,#REF!+4)</f>
        <v>#REF!</v>
      </c>
      <c r="E178" s="1" t="e">
        <f t="shared" si="22"/>
        <v>#REF!</v>
      </c>
      <c r="F178" s="1" t="e">
        <f>IF(D178&lt;=C178,ROUNDUP((#REF!+#REF!)/E178,0),#REF!*E178)</f>
        <v>#REF!</v>
      </c>
      <c r="G178" s="1" t="e">
        <f t="shared" si="23"/>
        <v>#REF!</v>
      </c>
      <c r="H178" s="1" t="e">
        <f>IF(#REF!&gt;C178,#REF!,0)</f>
        <v>#REF!</v>
      </c>
      <c r="I178" s="1" t="e">
        <f>+IF(#REF!&gt;C178,#REF!-(C178+8),0)</f>
        <v>#REF!</v>
      </c>
      <c r="J178" s="1" t="e">
        <f>+IF(I178&lt;C178,0,#REF!*TRUNC(I178/(C178-8)))</f>
        <v>#REF!</v>
      </c>
      <c r="K178" s="1" t="e">
        <f>IF(H178&gt;0,+#REF!/(C178-8)-TRUNC(#REF!/(C178-8))+4,0)</f>
        <v>#REF!</v>
      </c>
      <c r="L178" s="1" t="e">
        <f t="shared" si="24"/>
        <v>#REF!</v>
      </c>
      <c r="M178" s="1" t="e">
        <f>+IF(H178&gt;0,IF(L178&lt;0.1,(#REF!/(TRUNC((C178/10)/I178)+1)),IF(AND(L178&gt;0.1,L178&lt;0.33),(#REF!/(TRUNC((C178/3)/I178)+1)),#REF!)),0)</f>
        <v>#REF!</v>
      </c>
      <c r="N178" s="1" t="e">
        <f t="shared" si="25"/>
        <v>#REF!</v>
      </c>
      <c r="O178" s="1" t="e">
        <f>+IF(#REF! &lt; (#REF!+#REF!)*0.02,1,#REF!/(#REF!+#REF!))</f>
        <v>#REF!</v>
      </c>
      <c r="P178" s="1" t="e">
        <f>+IF(#REF!&gt;0,#REF!+5,0)</f>
        <v>#REF!</v>
      </c>
      <c r="Q178" s="1" t="e">
        <f t="shared" si="26"/>
        <v>#REF!</v>
      </c>
      <c r="R178" s="1" t="e">
        <f>+IF(Q178 &gt; 0,TRUNC((#REF!+#REF!)/Q178),0)</f>
        <v>#REF!</v>
      </c>
      <c r="S178" s="1" t="e">
        <f>+(R178/(TRUNC((B178-28)/(#REF!+5))+4))</f>
        <v>#REF!</v>
      </c>
      <c r="T178" s="1" t="e">
        <f>+TRUNC(S178/(TRUNC((B178-28)/(#REF!+5))+4))</f>
        <v>#REF!</v>
      </c>
      <c r="U178" s="1" t="e">
        <f>+ROUNDUP((T178/(TRUNC((B178-56)/(#REF!+5))+4)),0)</f>
        <v>#REF!</v>
      </c>
      <c r="V178" s="1" t="e">
        <f t="shared" si="27"/>
        <v>#REF!</v>
      </c>
      <c r="W178" s="1" t="e">
        <f t="shared" si="28"/>
        <v>#REF!</v>
      </c>
      <c r="X178" s="1" t="e">
        <f t="shared" si="29"/>
        <v>#REF!</v>
      </c>
      <c r="Y178" s="1" t="e">
        <f t="shared" si="30"/>
        <v>#REF!</v>
      </c>
      <c r="Z178" s="1" t="e">
        <f t="shared" si="31"/>
        <v>#REF!</v>
      </c>
      <c r="AA178" s="2" t="e">
        <f>IF(Z178*#REF!/(#REF!+#REF!)&lt;16,16,Z178*#REF!/(#REF!+#REF!))</f>
        <v>#REF!</v>
      </c>
      <c r="AB178" s="9" t="e">
        <f>IF(+Z178*#REF!/(#REF!+#REF!)&lt;16,16,+Z178*#REF!/(#REF!+#REF!))</f>
        <v>#REF!</v>
      </c>
      <c r="AC178" s="2" t="e">
        <f t="shared" si="32"/>
        <v>#REF!</v>
      </c>
    </row>
    <row r="179" spans="2:29" x14ac:dyDescent="0.2">
      <c r="B179" s="10" t="e">
        <f>IF(#REF!="Informix XPS",4096,2048)</f>
        <v>#REF!</v>
      </c>
      <c r="C179" s="10" t="e">
        <f>IF(#REF!="Informix XPS",4036,2020)</f>
        <v>#REF!</v>
      </c>
      <c r="D179" s="1" t="e">
        <f>IF(#REF!=0,0,#REF!+4)</f>
        <v>#REF!</v>
      </c>
      <c r="E179" s="1" t="e">
        <f t="shared" si="22"/>
        <v>#REF!</v>
      </c>
      <c r="F179" s="1" t="e">
        <f>IF(D179&lt;=C179,ROUNDUP((#REF!+#REF!)/E179,0),#REF!*E179)</f>
        <v>#REF!</v>
      </c>
      <c r="G179" s="1" t="e">
        <f t="shared" si="23"/>
        <v>#REF!</v>
      </c>
      <c r="H179" s="1" t="e">
        <f>IF(#REF!&gt;C179,#REF!,0)</f>
        <v>#REF!</v>
      </c>
      <c r="I179" s="1" t="e">
        <f>+IF(#REF!&gt;C179,#REF!-(C179+8),0)</f>
        <v>#REF!</v>
      </c>
      <c r="J179" s="1" t="e">
        <f>+IF(I179&lt;C179,0,#REF!*TRUNC(I179/(C179-8)))</f>
        <v>#REF!</v>
      </c>
      <c r="K179" s="1" t="e">
        <f>IF(H179&gt;0,+#REF!/(C179-8)-TRUNC(#REF!/(C179-8))+4,0)</f>
        <v>#REF!</v>
      </c>
      <c r="L179" s="1" t="e">
        <f t="shared" si="24"/>
        <v>#REF!</v>
      </c>
      <c r="M179" s="1" t="e">
        <f>+IF(H179&gt;0,IF(L179&lt;0.1,(#REF!/(TRUNC((C179/10)/I179)+1)),IF(AND(L179&gt;0.1,L179&lt;0.33),(#REF!/(TRUNC((C179/3)/I179)+1)),#REF!)),0)</f>
        <v>#REF!</v>
      </c>
      <c r="N179" s="1" t="e">
        <f t="shared" si="25"/>
        <v>#REF!</v>
      </c>
      <c r="O179" s="1" t="e">
        <f>+IF(#REF! &lt; (#REF!+#REF!)*0.02,1,#REF!/(#REF!+#REF!))</f>
        <v>#REF!</v>
      </c>
      <c r="P179" s="1" t="e">
        <f>+IF(#REF!&gt;0,#REF!+5,0)</f>
        <v>#REF!</v>
      </c>
      <c r="Q179" s="1" t="e">
        <f t="shared" si="26"/>
        <v>#REF!</v>
      </c>
      <c r="R179" s="1" t="e">
        <f>+IF(Q179 &gt; 0,TRUNC((#REF!+#REF!)/Q179),0)</f>
        <v>#REF!</v>
      </c>
      <c r="S179" s="1" t="e">
        <f>+(R179/(TRUNC((B179-28)/(#REF!+5))+4))</f>
        <v>#REF!</v>
      </c>
      <c r="T179" s="1" t="e">
        <f>+TRUNC(S179/(TRUNC((B179-28)/(#REF!+5))+4))</f>
        <v>#REF!</v>
      </c>
      <c r="U179" s="1" t="e">
        <f>+ROUNDUP((T179/(TRUNC((B179-56)/(#REF!+5))+4)),0)</f>
        <v>#REF!</v>
      </c>
      <c r="V179" s="1" t="e">
        <f t="shared" si="27"/>
        <v>#REF!</v>
      </c>
      <c r="W179" s="1" t="e">
        <f t="shared" si="28"/>
        <v>#REF!</v>
      </c>
      <c r="X179" s="1" t="e">
        <f t="shared" si="29"/>
        <v>#REF!</v>
      </c>
      <c r="Y179" s="1" t="e">
        <f t="shared" si="30"/>
        <v>#REF!</v>
      </c>
      <c r="Z179" s="1" t="e">
        <f t="shared" si="31"/>
        <v>#REF!</v>
      </c>
      <c r="AA179" s="2" t="e">
        <f>IF(Z179*#REF!/(#REF!+#REF!)&lt;16,16,Z179*#REF!/(#REF!+#REF!))</f>
        <v>#REF!</v>
      </c>
      <c r="AB179" s="9" t="e">
        <f>IF(+Z179*#REF!/(#REF!+#REF!)&lt;16,16,+Z179*#REF!/(#REF!+#REF!))</f>
        <v>#REF!</v>
      </c>
      <c r="AC179" s="2" t="e">
        <f t="shared" si="32"/>
        <v>#REF!</v>
      </c>
    </row>
    <row r="180" spans="2:29" x14ac:dyDescent="0.2">
      <c r="B180" s="10" t="e">
        <f>IF(#REF!="Informix XPS",4096,2048)</f>
        <v>#REF!</v>
      </c>
      <c r="C180" s="10" t="e">
        <f>IF(#REF!="Informix XPS",4036,2020)</f>
        <v>#REF!</v>
      </c>
      <c r="D180" s="1" t="e">
        <f>IF(#REF!=0,0,#REF!+4)</f>
        <v>#REF!</v>
      </c>
      <c r="E180" s="1" t="e">
        <f t="shared" si="22"/>
        <v>#REF!</v>
      </c>
      <c r="F180" s="1" t="e">
        <f>IF(D180&lt;=C180,ROUNDUP((#REF!+#REF!)/E180,0),#REF!*E180)</f>
        <v>#REF!</v>
      </c>
      <c r="G180" s="1" t="e">
        <f t="shared" si="23"/>
        <v>#REF!</v>
      </c>
      <c r="H180" s="1" t="e">
        <f>IF(#REF!&gt;C180,#REF!,0)</f>
        <v>#REF!</v>
      </c>
      <c r="I180" s="1" t="e">
        <f>+IF(#REF!&gt;C180,#REF!-(C180+8),0)</f>
        <v>#REF!</v>
      </c>
      <c r="J180" s="1" t="e">
        <f>+IF(I180&lt;C180,0,#REF!*TRUNC(I180/(C180-8)))</f>
        <v>#REF!</v>
      </c>
      <c r="K180" s="1" t="e">
        <f>IF(H180&gt;0,+#REF!/(C180-8)-TRUNC(#REF!/(C180-8))+4,0)</f>
        <v>#REF!</v>
      </c>
      <c r="L180" s="1" t="e">
        <f t="shared" si="24"/>
        <v>#REF!</v>
      </c>
      <c r="M180" s="1" t="e">
        <f>+IF(H180&gt;0,IF(L180&lt;0.1,(#REF!/(TRUNC((C180/10)/I180)+1)),IF(AND(L180&gt;0.1,L180&lt;0.33),(#REF!/(TRUNC((C180/3)/I180)+1)),#REF!)),0)</f>
        <v>#REF!</v>
      </c>
      <c r="N180" s="1" t="e">
        <f t="shared" si="25"/>
        <v>#REF!</v>
      </c>
      <c r="O180" s="1" t="e">
        <f>+IF(#REF! &lt; (#REF!+#REF!)*0.02,1,#REF!/(#REF!+#REF!))</f>
        <v>#REF!</v>
      </c>
      <c r="P180" s="1" t="e">
        <f>+IF(#REF!&gt;0,#REF!+5,0)</f>
        <v>#REF!</v>
      </c>
      <c r="Q180" s="1" t="e">
        <f t="shared" si="26"/>
        <v>#REF!</v>
      </c>
      <c r="R180" s="1" t="e">
        <f>+IF(Q180 &gt; 0,TRUNC((#REF!+#REF!)/Q180),0)</f>
        <v>#REF!</v>
      </c>
      <c r="S180" s="1" t="e">
        <f>+(R180/(TRUNC((B180-28)/(#REF!+5))+4))</f>
        <v>#REF!</v>
      </c>
      <c r="T180" s="1" t="e">
        <f>+TRUNC(S180/(TRUNC((B180-28)/(#REF!+5))+4))</f>
        <v>#REF!</v>
      </c>
      <c r="U180" s="1" t="e">
        <f>+ROUNDUP((T180/(TRUNC((B180-56)/(#REF!+5))+4)),0)</f>
        <v>#REF!</v>
      </c>
      <c r="V180" s="1" t="e">
        <f t="shared" si="27"/>
        <v>#REF!</v>
      </c>
      <c r="W180" s="1" t="e">
        <f t="shared" si="28"/>
        <v>#REF!</v>
      </c>
      <c r="X180" s="1" t="e">
        <f t="shared" si="29"/>
        <v>#REF!</v>
      </c>
      <c r="Y180" s="1" t="e">
        <f t="shared" si="30"/>
        <v>#REF!</v>
      </c>
      <c r="Z180" s="1" t="e">
        <f t="shared" si="31"/>
        <v>#REF!</v>
      </c>
      <c r="AA180" s="2" t="e">
        <f>IF(Z180*#REF!/(#REF!+#REF!)&lt;16,16,Z180*#REF!/(#REF!+#REF!))</f>
        <v>#REF!</v>
      </c>
      <c r="AB180" s="9" t="e">
        <f>IF(+Z180*#REF!/(#REF!+#REF!)&lt;16,16,+Z180*#REF!/(#REF!+#REF!))</f>
        <v>#REF!</v>
      </c>
      <c r="AC180" s="2" t="e">
        <f t="shared" si="32"/>
        <v>#REF!</v>
      </c>
    </row>
    <row r="181" spans="2:29" x14ac:dyDescent="0.2">
      <c r="B181" s="10" t="e">
        <f>IF(#REF!="Informix XPS",4096,2048)</f>
        <v>#REF!</v>
      </c>
      <c r="C181" s="10" t="e">
        <f>IF(#REF!="Informix XPS",4036,2020)</f>
        <v>#REF!</v>
      </c>
      <c r="D181" s="1" t="e">
        <f>IF(#REF!=0,0,#REF!+4)</f>
        <v>#REF!</v>
      </c>
      <c r="E181" s="1" t="e">
        <f t="shared" si="22"/>
        <v>#REF!</v>
      </c>
      <c r="F181" s="1" t="e">
        <f>IF(D181&lt;=C181,ROUNDUP((#REF!+#REF!)/E181,0),#REF!*E181)</f>
        <v>#REF!</v>
      </c>
      <c r="G181" s="1" t="e">
        <f t="shared" si="23"/>
        <v>#REF!</v>
      </c>
      <c r="H181" s="1" t="e">
        <f>IF(#REF!&gt;C181,#REF!,0)</f>
        <v>#REF!</v>
      </c>
      <c r="I181" s="1" t="e">
        <f>+IF(#REF!&gt;C181,#REF!-(C181+8),0)</f>
        <v>#REF!</v>
      </c>
      <c r="J181" s="1" t="e">
        <f>+IF(I181&lt;C181,0,#REF!*TRUNC(I181/(C181-8)))</f>
        <v>#REF!</v>
      </c>
      <c r="K181" s="1" t="e">
        <f>IF(H181&gt;0,+#REF!/(C181-8)-TRUNC(#REF!/(C181-8))+4,0)</f>
        <v>#REF!</v>
      </c>
      <c r="L181" s="1" t="e">
        <f t="shared" si="24"/>
        <v>#REF!</v>
      </c>
      <c r="M181" s="1" t="e">
        <f>+IF(H181&gt;0,IF(L181&lt;0.1,(#REF!/(TRUNC((C181/10)/I181)+1)),IF(AND(L181&gt;0.1,L181&lt;0.33),(#REF!/(TRUNC((C181/3)/I181)+1)),#REF!)),0)</f>
        <v>#REF!</v>
      </c>
      <c r="N181" s="1" t="e">
        <f t="shared" si="25"/>
        <v>#REF!</v>
      </c>
      <c r="O181" s="1" t="e">
        <f>+IF(#REF! &lt; (#REF!+#REF!)*0.02,1,#REF!/(#REF!+#REF!))</f>
        <v>#REF!</v>
      </c>
      <c r="P181" s="1" t="e">
        <f>+IF(#REF!&gt;0,#REF!+5,0)</f>
        <v>#REF!</v>
      </c>
      <c r="Q181" s="1" t="e">
        <f t="shared" si="26"/>
        <v>#REF!</v>
      </c>
      <c r="R181" s="1" t="e">
        <f>+IF(Q181 &gt; 0,TRUNC((#REF!+#REF!)/Q181),0)</f>
        <v>#REF!</v>
      </c>
      <c r="S181" s="1" t="e">
        <f>+(R181/(TRUNC((B181-28)/(#REF!+5))+4))</f>
        <v>#REF!</v>
      </c>
      <c r="T181" s="1" t="e">
        <f>+TRUNC(S181/(TRUNC((B181-28)/(#REF!+5))+4))</f>
        <v>#REF!</v>
      </c>
      <c r="U181" s="1" t="e">
        <f>+ROUNDUP((T181/(TRUNC((B181-56)/(#REF!+5))+4)),0)</f>
        <v>#REF!</v>
      </c>
      <c r="V181" s="1" t="e">
        <f t="shared" si="27"/>
        <v>#REF!</v>
      </c>
      <c r="W181" s="1" t="e">
        <f t="shared" si="28"/>
        <v>#REF!</v>
      </c>
      <c r="X181" s="1" t="e">
        <f t="shared" si="29"/>
        <v>#REF!</v>
      </c>
      <c r="Y181" s="1" t="e">
        <f t="shared" si="30"/>
        <v>#REF!</v>
      </c>
      <c r="Z181" s="1" t="e">
        <f t="shared" si="31"/>
        <v>#REF!</v>
      </c>
      <c r="AA181" s="2" t="e">
        <f>IF(Z181*#REF!/(#REF!+#REF!)&lt;16,16,Z181*#REF!/(#REF!+#REF!))</f>
        <v>#REF!</v>
      </c>
      <c r="AB181" s="9" t="e">
        <f>IF(+Z181*#REF!/(#REF!+#REF!)&lt;16,16,+Z181*#REF!/(#REF!+#REF!))</f>
        <v>#REF!</v>
      </c>
      <c r="AC181" s="2" t="e">
        <f t="shared" si="32"/>
        <v>#REF!</v>
      </c>
    </row>
    <row r="182" spans="2:29" x14ac:dyDescent="0.2">
      <c r="B182" s="10" t="e">
        <f>IF(#REF!="Informix XPS",4096,2048)</f>
        <v>#REF!</v>
      </c>
      <c r="C182" s="10" t="e">
        <f>IF(#REF!="Informix XPS",4036,2020)</f>
        <v>#REF!</v>
      </c>
      <c r="D182" s="1" t="e">
        <f>IF(#REF!=0,0,#REF!+4)</f>
        <v>#REF!</v>
      </c>
      <c r="E182" s="1" t="e">
        <f t="shared" si="22"/>
        <v>#REF!</v>
      </c>
      <c r="F182" s="1" t="e">
        <f>IF(D182&lt;=C182,ROUNDUP((#REF!+#REF!)/E182,0),#REF!*E182)</f>
        <v>#REF!</v>
      </c>
      <c r="G182" s="1" t="e">
        <f t="shared" si="23"/>
        <v>#REF!</v>
      </c>
      <c r="H182" s="1" t="e">
        <f>IF(#REF!&gt;C182,#REF!,0)</f>
        <v>#REF!</v>
      </c>
      <c r="I182" s="1" t="e">
        <f>+IF(#REF!&gt;C182,#REF!-(C182+8),0)</f>
        <v>#REF!</v>
      </c>
      <c r="J182" s="1" t="e">
        <f>+IF(I182&lt;C182,0,#REF!*TRUNC(I182/(C182-8)))</f>
        <v>#REF!</v>
      </c>
      <c r="K182" s="1" t="e">
        <f>IF(H182&gt;0,+#REF!/(C182-8)-TRUNC(#REF!/(C182-8))+4,0)</f>
        <v>#REF!</v>
      </c>
      <c r="L182" s="1" t="e">
        <f t="shared" si="24"/>
        <v>#REF!</v>
      </c>
      <c r="M182" s="1" t="e">
        <f>+IF(H182&gt;0,IF(L182&lt;0.1,(#REF!/(TRUNC((C182/10)/I182)+1)),IF(AND(L182&gt;0.1,L182&lt;0.33),(#REF!/(TRUNC((C182/3)/I182)+1)),#REF!)),0)</f>
        <v>#REF!</v>
      </c>
      <c r="N182" s="1" t="e">
        <f t="shared" si="25"/>
        <v>#REF!</v>
      </c>
      <c r="O182" s="1" t="e">
        <f>+IF(#REF! &lt; (#REF!+#REF!)*0.02,1,#REF!/(#REF!+#REF!))</f>
        <v>#REF!</v>
      </c>
      <c r="P182" s="1" t="e">
        <f>+IF(#REF!&gt;0,#REF!+5,0)</f>
        <v>#REF!</v>
      </c>
      <c r="Q182" s="1" t="e">
        <f t="shared" si="26"/>
        <v>#REF!</v>
      </c>
      <c r="R182" s="1" t="e">
        <f>+IF(Q182 &gt; 0,TRUNC((#REF!+#REF!)/Q182),0)</f>
        <v>#REF!</v>
      </c>
      <c r="S182" s="1" t="e">
        <f>+(R182/(TRUNC((B182-28)/(#REF!+5))+4))</f>
        <v>#REF!</v>
      </c>
      <c r="T182" s="1" t="e">
        <f>+TRUNC(S182/(TRUNC((B182-28)/(#REF!+5))+4))</f>
        <v>#REF!</v>
      </c>
      <c r="U182" s="1" t="e">
        <f>+ROUNDUP((T182/(TRUNC((B182-56)/(#REF!+5))+4)),0)</f>
        <v>#REF!</v>
      </c>
      <c r="V182" s="1" t="e">
        <f t="shared" si="27"/>
        <v>#REF!</v>
      </c>
      <c r="W182" s="1" t="e">
        <f t="shared" si="28"/>
        <v>#REF!</v>
      </c>
      <c r="X182" s="1" t="e">
        <f t="shared" si="29"/>
        <v>#REF!</v>
      </c>
      <c r="Y182" s="1" t="e">
        <f t="shared" si="30"/>
        <v>#REF!</v>
      </c>
      <c r="Z182" s="1" t="e">
        <f t="shared" si="31"/>
        <v>#REF!</v>
      </c>
      <c r="AA182" s="2" t="e">
        <f>IF(Z182*#REF!/(#REF!+#REF!)&lt;16,16,Z182*#REF!/(#REF!+#REF!))</f>
        <v>#REF!</v>
      </c>
      <c r="AB182" s="9" t="e">
        <f>IF(+Z182*#REF!/(#REF!+#REF!)&lt;16,16,+Z182*#REF!/(#REF!+#REF!))</f>
        <v>#REF!</v>
      </c>
      <c r="AC182" s="2" t="e">
        <f t="shared" si="32"/>
        <v>#REF!</v>
      </c>
    </row>
    <row r="183" spans="2:29" x14ac:dyDescent="0.2">
      <c r="B183" s="10" t="e">
        <f>IF(#REF!="Informix XPS",4096,2048)</f>
        <v>#REF!</v>
      </c>
      <c r="C183" s="10" t="e">
        <f>IF(#REF!="Informix XPS",4036,2020)</f>
        <v>#REF!</v>
      </c>
      <c r="D183" s="1" t="e">
        <f>IF(#REF!=0,0,#REF!+4)</f>
        <v>#REF!</v>
      </c>
      <c r="E183" s="1" t="e">
        <f t="shared" si="22"/>
        <v>#REF!</v>
      </c>
      <c r="F183" s="1" t="e">
        <f>IF(D183&lt;=C183,ROUNDUP((#REF!+#REF!)/E183,0),#REF!*E183)</f>
        <v>#REF!</v>
      </c>
      <c r="G183" s="1" t="e">
        <f t="shared" si="23"/>
        <v>#REF!</v>
      </c>
      <c r="H183" s="1" t="e">
        <f>IF(#REF!&gt;C183,#REF!,0)</f>
        <v>#REF!</v>
      </c>
      <c r="I183" s="1" t="e">
        <f>+IF(#REF!&gt;C183,#REF!-(C183+8),0)</f>
        <v>#REF!</v>
      </c>
      <c r="J183" s="1" t="e">
        <f>+IF(I183&lt;C183,0,#REF!*TRUNC(I183/(C183-8)))</f>
        <v>#REF!</v>
      </c>
      <c r="K183" s="1" t="e">
        <f>IF(H183&gt;0,+#REF!/(C183-8)-TRUNC(#REF!/(C183-8))+4,0)</f>
        <v>#REF!</v>
      </c>
      <c r="L183" s="1" t="e">
        <f t="shared" si="24"/>
        <v>#REF!</v>
      </c>
      <c r="M183" s="1" t="e">
        <f>+IF(H183&gt;0,IF(L183&lt;0.1,(#REF!/(TRUNC((C183/10)/I183)+1)),IF(AND(L183&gt;0.1,L183&lt;0.33),(#REF!/(TRUNC((C183/3)/I183)+1)),#REF!)),0)</f>
        <v>#REF!</v>
      </c>
      <c r="N183" s="1" t="e">
        <f t="shared" si="25"/>
        <v>#REF!</v>
      </c>
      <c r="O183" s="1" t="e">
        <f>+IF(#REF! &lt; (#REF!+#REF!)*0.02,1,#REF!/(#REF!+#REF!))</f>
        <v>#REF!</v>
      </c>
      <c r="P183" s="1" t="e">
        <f>+IF(#REF!&gt;0,#REF!+5,0)</f>
        <v>#REF!</v>
      </c>
      <c r="Q183" s="1" t="e">
        <f t="shared" si="26"/>
        <v>#REF!</v>
      </c>
      <c r="R183" s="1" t="e">
        <f>+IF(Q183 &gt; 0,TRUNC((#REF!+#REF!)/Q183),0)</f>
        <v>#REF!</v>
      </c>
      <c r="S183" s="1" t="e">
        <f>+(R183/(TRUNC((B183-28)/(#REF!+5))+4))</f>
        <v>#REF!</v>
      </c>
      <c r="T183" s="1" t="e">
        <f>+TRUNC(S183/(TRUNC((B183-28)/(#REF!+5))+4))</f>
        <v>#REF!</v>
      </c>
      <c r="U183" s="1" t="e">
        <f>+ROUNDUP((T183/(TRUNC((B183-56)/(#REF!+5))+4)),0)</f>
        <v>#REF!</v>
      </c>
      <c r="V183" s="1" t="e">
        <f t="shared" si="27"/>
        <v>#REF!</v>
      </c>
      <c r="W183" s="1" t="e">
        <f t="shared" si="28"/>
        <v>#REF!</v>
      </c>
      <c r="X183" s="1" t="e">
        <f t="shared" si="29"/>
        <v>#REF!</v>
      </c>
      <c r="Y183" s="1" t="e">
        <f t="shared" si="30"/>
        <v>#REF!</v>
      </c>
      <c r="Z183" s="1" t="e">
        <f t="shared" si="31"/>
        <v>#REF!</v>
      </c>
      <c r="AA183" s="2" t="e">
        <f>IF(Z183*#REF!/(#REF!+#REF!)&lt;16,16,Z183*#REF!/(#REF!+#REF!))</f>
        <v>#REF!</v>
      </c>
      <c r="AB183" s="9" t="e">
        <f>IF(+Z183*#REF!/(#REF!+#REF!)&lt;16,16,+Z183*#REF!/(#REF!+#REF!))</f>
        <v>#REF!</v>
      </c>
      <c r="AC183" s="2" t="e">
        <f t="shared" si="32"/>
        <v>#REF!</v>
      </c>
    </row>
    <row r="184" spans="2:29" x14ac:dyDescent="0.2">
      <c r="B184" s="10" t="e">
        <f>IF(#REF!="Informix XPS",4096,2048)</f>
        <v>#REF!</v>
      </c>
      <c r="C184" s="10" t="e">
        <f>IF(#REF!="Informix XPS",4036,2020)</f>
        <v>#REF!</v>
      </c>
      <c r="D184" s="1" t="e">
        <f>IF(#REF!=0,0,#REF!+4)</f>
        <v>#REF!</v>
      </c>
      <c r="E184" s="1" t="e">
        <f t="shared" si="22"/>
        <v>#REF!</v>
      </c>
      <c r="F184" s="1" t="e">
        <f>IF(D184&lt;=C184,ROUNDUP((#REF!+#REF!)/E184,0),#REF!*E184)</f>
        <v>#REF!</v>
      </c>
      <c r="G184" s="1" t="e">
        <f t="shared" si="23"/>
        <v>#REF!</v>
      </c>
      <c r="H184" s="1" t="e">
        <f>IF(#REF!&gt;C184,#REF!,0)</f>
        <v>#REF!</v>
      </c>
      <c r="I184" s="1" t="e">
        <f>+IF(#REF!&gt;C184,#REF!-(C184+8),0)</f>
        <v>#REF!</v>
      </c>
      <c r="J184" s="1" t="e">
        <f>+IF(I184&lt;C184,0,#REF!*TRUNC(I184/(C184-8)))</f>
        <v>#REF!</v>
      </c>
      <c r="K184" s="1" t="e">
        <f>IF(H184&gt;0,+#REF!/(C184-8)-TRUNC(#REF!/(C184-8))+4,0)</f>
        <v>#REF!</v>
      </c>
      <c r="L184" s="1" t="e">
        <f t="shared" si="24"/>
        <v>#REF!</v>
      </c>
      <c r="M184" s="1" t="e">
        <f>+IF(H184&gt;0,IF(L184&lt;0.1,(#REF!/(TRUNC((C184/10)/I184)+1)),IF(AND(L184&gt;0.1,L184&lt;0.33),(#REF!/(TRUNC((C184/3)/I184)+1)),#REF!)),0)</f>
        <v>#REF!</v>
      </c>
      <c r="N184" s="1" t="e">
        <f t="shared" si="25"/>
        <v>#REF!</v>
      </c>
      <c r="O184" s="1" t="e">
        <f>+IF(#REF! &lt; (#REF!+#REF!)*0.02,1,#REF!/(#REF!+#REF!))</f>
        <v>#REF!</v>
      </c>
      <c r="P184" s="1" t="e">
        <f>+IF(#REF!&gt;0,#REF!+5,0)</f>
        <v>#REF!</v>
      </c>
      <c r="Q184" s="1" t="e">
        <f t="shared" si="26"/>
        <v>#REF!</v>
      </c>
      <c r="R184" s="1" t="e">
        <f>+IF(Q184 &gt; 0,TRUNC((#REF!+#REF!)/Q184),0)</f>
        <v>#REF!</v>
      </c>
      <c r="S184" s="1" t="e">
        <f>+(R184/(TRUNC((B184-28)/(#REF!+5))+4))</f>
        <v>#REF!</v>
      </c>
      <c r="T184" s="1" t="e">
        <f>+TRUNC(S184/(TRUNC((B184-28)/(#REF!+5))+4))</f>
        <v>#REF!</v>
      </c>
      <c r="U184" s="1" t="e">
        <f>+ROUNDUP((T184/(TRUNC((B184-56)/(#REF!+5))+4)),0)</f>
        <v>#REF!</v>
      </c>
      <c r="V184" s="1" t="e">
        <f t="shared" si="27"/>
        <v>#REF!</v>
      </c>
      <c r="W184" s="1" t="e">
        <f t="shared" si="28"/>
        <v>#REF!</v>
      </c>
      <c r="X184" s="1" t="e">
        <f t="shared" si="29"/>
        <v>#REF!</v>
      </c>
      <c r="Y184" s="1" t="e">
        <f t="shared" si="30"/>
        <v>#REF!</v>
      </c>
      <c r="Z184" s="1" t="e">
        <f t="shared" si="31"/>
        <v>#REF!</v>
      </c>
      <c r="AA184" s="2" t="e">
        <f>IF(Z184*#REF!/(#REF!+#REF!)&lt;16,16,Z184*#REF!/(#REF!+#REF!))</f>
        <v>#REF!</v>
      </c>
      <c r="AB184" s="9" t="e">
        <f>IF(+Z184*#REF!/(#REF!+#REF!)&lt;16,16,+Z184*#REF!/(#REF!+#REF!))</f>
        <v>#REF!</v>
      </c>
      <c r="AC184" s="2" t="e">
        <f t="shared" si="32"/>
        <v>#REF!</v>
      </c>
    </row>
    <row r="185" spans="2:29" x14ac:dyDescent="0.2">
      <c r="B185" s="10" t="e">
        <f>IF(#REF!="Informix XPS",4096,2048)</f>
        <v>#REF!</v>
      </c>
      <c r="C185" s="10" t="e">
        <f>IF(#REF!="Informix XPS",4036,2020)</f>
        <v>#REF!</v>
      </c>
      <c r="D185" s="1" t="e">
        <f>IF(#REF!=0,0,#REF!+4)</f>
        <v>#REF!</v>
      </c>
      <c r="E185" s="1" t="e">
        <f t="shared" si="22"/>
        <v>#REF!</v>
      </c>
      <c r="F185" s="1" t="e">
        <f>IF(D185&lt;=C185,ROUNDUP((#REF!+#REF!)/E185,0),#REF!*E185)</f>
        <v>#REF!</v>
      </c>
      <c r="G185" s="1" t="e">
        <f t="shared" si="23"/>
        <v>#REF!</v>
      </c>
      <c r="H185" s="1" t="e">
        <f>IF(#REF!&gt;C185,#REF!,0)</f>
        <v>#REF!</v>
      </c>
      <c r="I185" s="1" t="e">
        <f>+IF(#REF!&gt;C185,#REF!-(C185+8),0)</f>
        <v>#REF!</v>
      </c>
      <c r="J185" s="1" t="e">
        <f>+IF(I185&lt;C185,0,#REF!*TRUNC(I185/(C185-8)))</f>
        <v>#REF!</v>
      </c>
      <c r="K185" s="1" t="e">
        <f>IF(H185&gt;0,+#REF!/(C185-8)-TRUNC(#REF!/(C185-8))+4,0)</f>
        <v>#REF!</v>
      </c>
      <c r="L185" s="1" t="e">
        <f t="shared" si="24"/>
        <v>#REF!</v>
      </c>
      <c r="M185" s="1" t="e">
        <f>+IF(H185&gt;0,IF(L185&lt;0.1,(#REF!/(TRUNC((C185/10)/I185)+1)),IF(AND(L185&gt;0.1,L185&lt;0.33),(#REF!/(TRUNC((C185/3)/I185)+1)),#REF!)),0)</f>
        <v>#REF!</v>
      </c>
      <c r="N185" s="1" t="e">
        <f t="shared" si="25"/>
        <v>#REF!</v>
      </c>
      <c r="O185" s="1" t="e">
        <f>+IF(#REF! &lt; (#REF!+#REF!)*0.02,1,#REF!/(#REF!+#REF!))</f>
        <v>#REF!</v>
      </c>
      <c r="P185" s="1" t="e">
        <f>+IF(#REF!&gt;0,#REF!+5,0)</f>
        <v>#REF!</v>
      </c>
      <c r="Q185" s="1" t="e">
        <f t="shared" si="26"/>
        <v>#REF!</v>
      </c>
      <c r="R185" s="1" t="e">
        <f>+IF(Q185 &gt; 0,TRUNC((#REF!+#REF!)/Q185),0)</f>
        <v>#REF!</v>
      </c>
      <c r="S185" s="1" t="e">
        <f>+(R185/(TRUNC((B185-28)/(#REF!+5))+4))</f>
        <v>#REF!</v>
      </c>
      <c r="T185" s="1" t="e">
        <f>+TRUNC(S185/(TRUNC((B185-28)/(#REF!+5))+4))</f>
        <v>#REF!</v>
      </c>
      <c r="U185" s="1" t="e">
        <f>+ROUNDUP((T185/(TRUNC((B185-56)/(#REF!+5))+4)),0)</f>
        <v>#REF!</v>
      </c>
      <c r="V185" s="1" t="e">
        <f t="shared" si="27"/>
        <v>#REF!</v>
      </c>
      <c r="W185" s="1" t="e">
        <f t="shared" si="28"/>
        <v>#REF!</v>
      </c>
      <c r="X185" s="1" t="e">
        <f t="shared" si="29"/>
        <v>#REF!</v>
      </c>
      <c r="Y185" s="1" t="e">
        <f t="shared" si="30"/>
        <v>#REF!</v>
      </c>
      <c r="Z185" s="1" t="e">
        <f t="shared" si="31"/>
        <v>#REF!</v>
      </c>
      <c r="AA185" s="2" t="e">
        <f>IF(Z185*#REF!/(#REF!+#REF!)&lt;16,16,Z185*#REF!/(#REF!+#REF!))</f>
        <v>#REF!</v>
      </c>
      <c r="AB185" s="9" t="e">
        <f>IF(+Z185*#REF!/(#REF!+#REF!)&lt;16,16,+Z185*#REF!/(#REF!+#REF!))</f>
        <v>#REF!</v>
      </c>
      <c r="AC185" s="2" t="e">
        <f t="shared" si="32"/>
        <v>#REF!</v>
      </c>
    </row>
    <row r="186" spans="2:29" x14ac:dyDescent="0.2">
      <c r="B186" s="10" t="e">
        <f>IF(#REF!="Informix XPS",4096,2048)</f>
        <v>#REF!</v>
      </c>
      <c r="C186" s="10" t="e">
        <f>IF(#REF!="Informix XPS",4036,2020)</f>
        <v>#REF!</v>
      </c>
      <c r="D186" s="1" t="e">
        <f>IF(#REF!=0,0,#REF!+4)</f>
        <v>#REF!</v>
      </c>
      <c r="E186" s="1" t="e">
        <f t="shared" si="22"/>
        <v>#REF!</v>
      </c>
      <c r="F186" s="1" t="e">
        <f>IF(D186&lt;=C186,ROUNDUP((#REF!+#REF!)/E186,0),#REF!*E186)</f>
        <v>#REF!</v>
      </c>
      <c r="G186" s="1" t="e">
        <f t="shared" si="23"/>
        <v>#REF!</v>
      </c>
      <c r="H186" s="1" t="e">
        <f>IF(#REF!&gt;C186,#REF!,0)</f>
        <v>#REF!</v>
      </c>
      <c r="I186" s="1" t="e">
        <f>+IF(#REF!&gt;C186,#REF!-(C186+8),0)</f>
        <v>#REF!</v>
      </c>
      <c r="J186" s="1" t="e">
        <f>+IF(I186&lt;C186,0,#REF!*TRUNC(I186/(C186-8)))</f>
        <v>#REF!</v>
      </c>
      <c r="K186" s="1" t="e">
        <f>IF(H186&gt;0,+#REF!/(C186-8)-TRUNC(#REF!/(C186-8))+4,0)</f>
        <v>#REF!</v>
      </c>
      <c r="L186" s="1" t="e">
        <f t="shared" si="24"/>
        <v>#REF!</v>
      </c>
      <c r="M186" s="1" t="e">
        <f>+IF(H186&gt;0,IF(L186&lt;0.1,(#REF!/(TRUNC((C186/10)/I186)+1)),IF(AND(L186&gt;0.1,L186&lt;0.33),(#REF!/(TRUNC((C186/3)/I186)+1)),#REF!)),0)</f>
        <v>#REF!</v>
      </c>
      <c r="N186" s="1" t="e">
        <f t="shared" si="25"/>
        <v>#REF!</v>
      </c>
      <c r="O186" s="1" t="e">
        <f>+IF(#REF! &lt; (#REF!+#REF!)*0.02,1,#REF!/(#REF!+#REF!))</f>
        <v>#REF!</v>
      </c>
      <c r="P186" s="1" t="e">
        <f>+IF(#REF!&gt;0,#REF!+5,0)</f>
        <v>#REF!</v>
      </c>
      <c r="Q186" s="1" t="e">
        <f t="shared" si="26"/>
        <v>#REF!</v>
      </c>
      <c r="R186" s="1" t="e">
        <f>+IF(Q186 &gt; 0,TRUNC((#REF!+#REF!)/Q186),0)</f>
        <v>#REF!</v>
      </c>
      <c r="S186" s="1" t="e">
        <f>+(R186/(TRUNC((B186-28)/(#REF!+5))+4))</f>
        <v>#REF!</v>
      </c>
      <c r="T186" s="1" t="e">
        <f>+TRUNC(S186/(TRUNC((B186-28)/(#REF!+5))+4))</f>
        <v>#REF!</v>
      </c>
      <c r="U186" s="1" t="e">
        <f>+ROUNDUP((T186/(TRUNC((B186-56)/(#REF!+5))+4)),0)</f>
        <v>#REF!</v>
      </c>
      <c r="V186" s="1" t="e">
        <f t="shared" si="27"/>
        <v>#REF!</v>
      </c>
      <c r="W186" s="1" t="e">
        <f t="shared" si="28"/>
        <v>#REF!</v>
      </c>
      <c r="X186" s="1" t="e">
        <f t="shared" si="29"/>
        <v>#REF!</v>
      </c>
      <c r="Y186" s="1" t="e">
        <f t="shared" si="30"/>
        <v>#REF!</v>
      </c>
      <c r="Z186" s="1" t="e">
        <f t="shared" si="31"/>
        <v>#REF!</v>
      </c>
      <c r="AA186" s="2" t="e">
        <f>IF(Z186*#REF!/(#REF!+#REF!)&lt;16,16,Z186*#REF!/(#REF!+#REF!))</f>
        <v>#REF!</v>
      </c>
      <c r="AB186" s="9" t="e">
        <f>IF(+Z186*#REF!/(#REF!+#REF!)&lt;16,16,+Z186*#REF!/(#REF!+#REF!))</f>
        <v>#REF!</v>
      </c>
      <c r="AC186" s="2" t="e">
        <f t="shared" si="32"/>
        <v>#REF!</v>
      </c>
    </row>
    <row r="187" spans="2:29" x14ac:dyDescent="0.2">
      <c r="B187" s="10" t="e">
        <f>IF(#REF!="Informix XPS",4096,2048)</f>
        <v>#REF!</v>
      </c>
      <c r="C187" s="10" t="e">
        <f>IF(#REF!="Informix XPS",4036,2020)</f>
        <v>#REF!</v>
      </c>
      <c r="D187" s="1" t="e">
        <f>IF(#REF!=0,0,#REF!+4)</f>
        <v>#REF!</v>
      </c>
      <c r="E187" s="1" t="e">
        <f t="shared" si="22"/>
        <v>#REF!</v>
      </c>
      <c r="F187" s="1" t="e">
        <f>IF(D187&lt;=C187,ROUNDUP((#REF!+#REF!)/E187,0),#REF!*E187)</f>
        <v>#REF!</v>
      </c>
      <c r="G187" s="1" t="e">
        <f t="shared" si="23"/>
        <v>#REF!</v>
      </c>
      <c r="H187" s="1" t="e">
        <f>IF(#REF!&gt;C187,#REF!,0)</f>
        <v>#REF!</v>
      </c>
      <c r="I187" s="1" t="e">
        <f>+IF(#REF!&gt;C187,#REF!-(C187+8),0)</f>
        <v>#REF!</v>
      </c>
      <c r="J187" s="1" t="e">
        <f>+IF(I187&lt;C187,0,#REF!*TRUNC(I187/(C187-8)))</f>
        <v>#REF!</v>
      </c>
      <c r="K187" s="1" t="e">
        <f>IF(H187&gt;0,+#REF!/(C187-8)-TRUNC(#REF!/(C187-8))+4,0)</f>
        <v>#REF!</v>
      </c>
      <c r="L187" s="1" t="e">
        <f t="shared" si="24"/>
        <v>#REF!</v>
      </c>
      <c r="M187" s="1" t="e">
        <f>+IF(H187&gt;0,IF(L187&lt;0.1,(#REF!/(TRUNC((C187/10)/I187)+1)),IF(AND(L187&gt;0.1,L187&lt;0.33),(#REF!/(TRUNC((C187/3)/I187)+1)),#REF!)),0)</f>
        <v>#REF!</v>
      </c>
      <c r="N187" s="1" t="e">
        <f t="shared" si="25"/>
        <v>#REF!</v>
      </c>
      <c r="O187" s="1" t="e">
        <f>+IF(#REF! &lt; (#REF!+#REF!)*0.02,1,#REF!/(#REF!+#REF!))</f>
        <v>#REF!</v>
      </c>
      <c r="P187" s="1" t="e">
        <f>+IF(#REF!&gt;0,#REF!+5,0)</f>
        <v>#REF!</v>
      </c>
      <c r="Q187" s="1" t="e">
        <f t="shared" si="26"/>
        <v>#REF!</v>
      </c>
      <c r="R187" s="1" t="e">
        <f>+IF(Q187 &gt; 0,TRUNC((#REF!+#REF!)/Q187),0)</f>
        <v>#REF!</v>
      </c>
      <c r="S187" s="1" t="e">
        <f>+(R187/(TRUNC((B187-28)/(#REF!+5))+4))</f>
        <v>#REF!</v>
      </c>
      <c r="T187" s="1" t="e">
        <f>+TRUNC(S187/(TRUNC((B187-28)/(#REF!+5))+4))</f>
        <v>#REF!</v>
      </c>
      <c r="U187" s="1" t="e">
        <f>+ROUNDUP((T187/(TRUNC((B187-56)/(#REF!+5))+4)),0)</f>
        <v>#REF!</v>
      </c>
      <c r="V187" s="1" t="e">
        <f t="shared" si="27"/>
        <v>#REF!</v>
      </c>
      <c r="W187" s="1" t="e">
        <f t="shared" si="28"/>
        <v>#REF!</v>
      </c>
      <c r="X187" s="1" t="e">
        <f t="shared" si="29"/>
        <v>#REF!</v>
      </c>
      <c r="Y187" s="1" t="e">
        <f t="shared" si="30"/>
        <v>#REF!</v>
      </c>
      <c r="Z187" s="1" t="e">
        <f t="shared" si="31"/>
        <v>#REF!</v>
      </c>
      <c r="AA187" s="2" t="e">
        <f>IF(Z187*#REF!/(#REF!+#REF!)&lt;16,16,Z187*#REF!/(#REF!+#REF!))</f>
        <v>#REF!</v>
      </c>
      <c r="AB187" s="9" t="e">
        <f>IF(+Z187*#REF!/(#REF!+#REF!)&lt;16,16,+Z187*#REF!/(#REF!+#REF!))</f>
        <v>#REF!</v>
      </c>
      <c r="AC187" s="2" t="e">
        <f t="shared" si="32"/>
        <v>#REF!</v>
      </c>
    </row>
    <row r="188" spans="2:29" x14ac:dyDescent="0.2">
      <c r="B188" s="10" t="e">
        <f>IF(#REF!="Informix XPS",4096,2048)</f>
        <v>#REF!</v>
      </c>
      <c r="C188" s="10" t="e">
        <f>IF(#REF!="Informix XPS",4036,2020)</f>
        <v>#REF!</v>
      </c>
      <c r="D188" s="1" t="e">
        <f>IF(#REF!=0,0,#REF!+4)</f>
        <v>#REF!</v>
      </c>
      <c r="E188" s="1" t="e">
        <f t="shared" si="22"/>
        <v>#REF!</v>
      </c>
      <c r="F188" s="1" t="e">
        <f>IF(D188&lt;=C188,ROUNDUP((#REF!+#REF!)/E188,0),#REF!*E188)</f>
        <v>#REF!</v>
      </c>
      <c r="G188" s="1" t="e">
        <f t="shared" si="23"/>
        <v>#REF!</v>
      </c>
      <c r="H188" s="1" t="e">
        <f>IF(#REF!&gt;C188,#REF!,0)</f>
        <v>#REF!</v>
      </c>
      <c r="I188" s="1" t="e">
        <f>+IF(#REF!&gt;C188,#REF!-(C188+8),0)</f>
        <v>#REF!</v>
      </c>
      <c r="J188" s="1" t="e">
        <f>+IF(I188&lt;C188,0,#REF!*TRUNC(I188/(C188-8)))</f>
        <v>#REF!</v>
      </c>
      <c r="K188" s="1" t="e">
        <f>IF(H188&gt;0,+#REF!/(C188-8)-TRUNC(#REF!/(C188-8))+4,0)</f>
        <v>#REF!</v>
      </c>
      <c r="L188" s="1" t="e">
        <f t="shared" si="24"/>
        <v>#REF!</v>
      </c>
      <c r="M188" s="1" t="e">
        <f>+IF(H188&gt;0,IF(L188&lt;0.1,(#REF!/(TRUNC((C188/10)/I188)+1)),IF(AND(L188&gt;0.1,L188&lt;0.33),(#REF!/(TRUNC((C188/3)/I188)+1)),#REF!)),0)</f>
        <v>#REF!</v>
      </c>
      <c r="N188" s="1" t="e">
        <f t="shared" si="25"/>
        <v>#REF!</v>
      </c>
      <c r="O188" s="1" t="e">
        <f>+IF(#REF! &lt; (#REF!+#REF!)*0.02,1,#REF!/(#REF!+#REF!))</f>
        <v>#REF!</v>
      </c>
      <c r="P188" s="1" t="e">
        <f>+IF(#REF!&gt;0,#REF!+5,0)</f>
        <v>#REF!</v>
      </c>
      <c r="Q188" s="1" t="e">
        <f t="shared" si="26"/>
        <v>#REF!</v>
      </c>
      <c r="R188" s="1" t="e">
        <f>+IF(Q188 &gt; 0,TRUNC((#REF!+#REF!)/Q188),0)</f>
        <v>#REF!</v>
      </c>
      <c r="S188" s="1" t="e">
        <f>+(R188/(TRUNC((B188-28)/(#REF!+5))+4))</f>
        <v>#REF!</v>
      </c>
      <c r="T188" s="1" t="e">
        <f>+TRUNC(S188/(TRUNC((B188-28)/(#REF!+5))+4))</f>
        <v>#REF!</v>
      </c>
      <c r="U188" s="1" t="e">
        <f>+ROUNDUP((T188/(TRUNC((B188-56)/(#REF!+5))+4)),0)</f>
        <v>#REF!</v>
      </c>
      <c r="V188" s="1" t="e">
        <f t="shared" si="27"/>
        <v>#REF!</v>
      </c>
      <c r="W188" s="1" t="e">
        <f t="shared" si="28"/>
        <v>#REF!</v>
      </c>
      <c r="X188" s="1" t="e">
        <f t="shared" si="29"/>
        <v>#REF!</v>
      </c>
      <c r="Y188" s="1" t="e">
        <f t="shared" si="30"/>
        <v>#REF!</v>
      </c>
      <c r="Z188" s="1" t="e">
        <f t="shared" si="31"/>
        <v>#REF!</v>
      </c>
      <c r="AA188" s="2" t="e">
        <f>IF(Z188*#REF!/(#REF!+#REF!)&lt;16,16,Z188*#REF!/(#REF!+#REF!))</f>
        <v>#REF!</v>
      </c>
      <c r="AB188" s="9" t="e">
        <f>IF(+Z188*#REF!/(#REF!+#REF!)&lt;16,16,+Z188*#REF!/(#REF!+#REF!))</f>
        <v>#REF!</v>
      </c>
      <c r="AC188" s="2" t="e">
        <f t="shared" si="32"/>
        <v>#REF!</v>
      </c>
    </row>
    <row r="189" spans="2:29" x14ac:dyDescent="0.2">
      <c r="B189" s="10" t="e">
        <f>IF(#REF!="Informix XPS",4096,2048)</f>
        <v>#REF!</v>
      </c>
      <c r="C189" s="10" t="e">
        <f>IF(#REF!="Informix XPS",4036,2020)</f>
        <v>#REF!</v>
      </c>
      <c r="D189" s="1" t="e">
        <f>IF(#REF!=0,0,#REF!+4)</f>
        <v>#REF!</v>
      </c>
      <c r="E189" s="1" t="e">
        <f t="shared" si="22"/>
        <v>#REF!</v>
      </c>
      <c r="F189" s="1" t="e">
        <f>IF(D189&lt;=C189,ROUNDUP((#REF!+#REF!)/E189,0),#REF!*E189)</f>
        <v>#REF!</v>
      </c>
      <c r="G189" s="1" t="e">
        <f t="shared" si="23"/>
        <v>#REF!</v>
      </c>
      <c r="H189" s="1" t="e">
        <f>IF(#REF!&gt;C189,#REF!,0)</f>
        <v>#REF!</v>
      </c>
      <c r="I189" s="1" t="e">
        <f>+IF(#REF!&gt;C189,#REF!-(C189+8),0)</f>
        <v>#REF!</v>
      </c>
      <c r="J189" s="1" t="e">
        <f>+IF(I189&lt;C189,0,#REF!*TRUNC(I189/(C189-8)))</f>
        <v>#REF!</v>
      </c>
      <c r="K189" s="1" t="e">
        <f>IF(H189&gt;0,+#REF!/(C189-8)-TRUNC(#REF!/(C189-8))+4,0)</f>
        <v>#REF!</v>
      </c>
      <c r="L189" s="1" t="e">
        <f t="shared" si="24"/>
        <v>#REF!</v>
      </c>
      <c r="M189" s="1" t="e">
        <f>+IF(H189&gt;0,IF(L189&lt;0.1,(#REF!/(TRUNC((C189/10)/I189)+1)),IF(AND(L189&gt;0.1,L189&lt;0.33),(#REF!/(TRUNC((C189/3)/I189)+1)),#REF!)),0)</f>
        <v>#REF!</v>
      </c>
      <c r="N189" s="1" t="e">
        <f t="shared" si="25"/>
        <v>#REF!</v>
      </c>
      <c r="O189" s="1" t="e">
        <f>+IF(#REF! &lt; (#REF!+#REF!)*0.02,1,#REF!/(#REF!+#REF!))</f>
        <v>#REF!</v>
      </c>
      <c r="P189" s="1" t="e">
        <f>+IF(#REF!&gt;0,#REF!+5,0)</f>
        <v>#REF!</v>
      </c>
      <c r="Q189" s="1" t="e">
        <f t="shared" si="26"/>
        <v>#REF!</v>
      </c>
      <c r="R189" s="1" t="e">
        <f>+IF(Q189 &gt; 0,TRUNC((#REF!+#REF!)/Q189),0)</f>
        <v>#REF!</v>
      </c>
      <c r="S189" s="1" t="e">
        <f>+(R189/(TRUNC((B189-28)/(#REF!+5))+4))</f>
        <v>#REF!</v>
      </c>
      <c r="T189" s="1" t="e">
        <f>+TRUNC(S189/(TRUNC((B189-28)/(#REF!+5))+4))</f>
        <v>#REF!</v>
      </c>
      <c r="U189" s="1" t="e">
        <f>+ROUNDUP((T189/(TRUNC((B189-56)/(#REF!+5))+4)),0)</f>
        <v>#REF!</v>
      </c>
      <c r="V189" s="1" t="e">
        <f t="shared" si="27"/>
        <v>#REF!</v>
      </c>
      <c r="W189" s="1" t="e">
        <f t="shared" si="28"/>
        <v>#REF!</v>
      </c>
      <c r="X189" s="1" t="e">
        <f t="shared" si="29"/>
        <v>#REF!</v>
      </c>
      <c r="Y189" s="1" t="e">
        <f t="shared" si="30"/>
        <v>#REF!</v>
      </c>
      <c r="Z189" s="1" t="e">
        <f t="shared" si="31"/>
        <v>#REF!</v>
      </c>
      <c r="AA189" s="2" t="e">
        <f>IF(Z189*#REF!/(#REF!+#REF!)&lt;16,16,Z189*#REF!/(#REF!+#REF!))</f>
        <v>#REF!</v>
      </c>
      <c r="AB189" s="9" t="e">
        <f>IF(+Z189*#REF!/(#REF!+#REF!)&lt;16,16,+Z189*#REF!/(#REF!+#REF!))</f>
        <v>#REF!</v>
      </c>
      <c r="AC189" s="2" t="e">
        <f t="shared" si="32"/>
        <v>#REF!</v>
      </c>
    </row>
    <row r="190" spans="2:29" x14ac:dyDescent="0.2">
      <c r="B190" s="10" t="e">
        <f>IF(#REF!="Informix XPS",4096,2048)</f>
        <v>#REF!</v>
      </c>
      <c r="C190" s="10" t="e">
        <f>IF(#REF!="Informix XPS",4036,2020)</f>
        <v>#REF!</v>
      </c>
      <c r="D190" s="1" t="e">
        <f>IF(#REF!=0,0,#REF!+4)</f>
        <v>#REF!</v>
      </c>
      <c r="E190" s="1" t="e">
        <f t="shared" si="22"/>
        <v>#REF!</v>
      </c>
      <c r="F190" s="1" t="e">
        <f>IF(D190&lt;=C190,ROUNDUP((#REF!+#REF!)/E190,0),#REF!*E190)</f>
        <v>#REF!</v>
      </c>
      <c r="G190" s="1" t="e">
        <f t="shared" si="23"/>
        <v>#REF!</v>
      </c>
      <c r="H190" s="1" t="e">
        <f>IF(#REF!&gt;C190,#REF!,0)</f>
        <v>#REF!</v>
      </c>
      <c r="I190" s="1" t="e">
        <f>+IF(#REF!&gt;C190,#REF!-(C190+8),0)</f>
        <v>#REF!</v>
      </c>
      <c r="J190" s="1" t="e">
        <f>+IF(I190&lt;C190,0,#REF!*TRUNC(I190/(C190-8)))</f>
        <v>#REF!</v>
      </c>
      <c r="K190" s="1" t="e">
        <f>IF(H190&gt;0,+#REF!/(C190-8)-TRUNC(#REF!/(C190-8))+4,0)</f>
        <v>#REF!</v>
      </c>
      <c r="L190" s="1" t="e">
        <f t="shared" si="24"/>
        <v>#REF!</v>
      </c>
      <c r="M190" s="1" t="e">
        <f>+IF(H190&gt;0,IF(L190&lt;0.1,(#REF!/(TRUNC((C190/10)/I190)+1)),IF(AND(L190&gt;0.1,L190&lt;0.33),(#REF!/(TRUNC((C190/3)/I190)+1)),#REF!)),0)</f>
        <v>#REF!</v>
      </c>
      <c r="N190" s="1" t="e">
        <f t="shared" si="25"/>
        <v>#REF!</v>
      </c>
      <c r="O190" s="1" t="e">
        <f>+IF(#REF! &lt; (#REF!+#REF!)*0.02,1,#REF!/(#REF!+#REF!))</f>
        <v>#REF!</v>
      </c>
      <c r="P190" s="1" t="e">
        <f>+IF(#REF!&gt;0,#REF!+5,0)</f>
        <v>#REF!</v>
      </c>
      <c r="Q190" s="1" t="e">
        <f t="shared" si="26"/>
        <v>#REF!</v>
      </c>
      <c r="R190" s="1" t="e">
        <f>+IF(Q190 &gt; 0,TRUNC((#REF!+#REF!)/Q190),0)</f>
        <v>#REF!</v>
      </c>
      <c r="S190" s="1" t="e">
        <f>+(R190/(TRUNC((B190-28)/(#REF!+5))+4))</f>
        <v>#REF!</v>
      </c>
      <c r="T190" s="1" t="e">
        <f>+TRUNC(S190/(TRUNC((B190-28)/(#REF!+5))+4))</f>
        <v>#REF!</v>
      </c>
      <c r="U190" s="1" t="e">
        <f>+ROUNDUP((T190/(TRUNC((B190-56)/(#REF!+5))+4)),0)</f>
        <v>#REF!</v>
      </c>
      <c r="V190" s="1" t="e">
        <f t="shared" si="27"/>
        <v>#REF!</v>
      </c>
      <c r="W190" s="1" t="e">
        <f t="shared" si="28"/>
        <v>#REF!</v>
      </c>
      <c r="X190" s="1" t="e">
        <f t="shared" si="29"/>
        <v>#REF!</v>
      </c>
      <c r="Y190" s="1" t="e">
        <f t="shared" si="30"/>
        <v>#REF!</v>
      </c>
      <c r="Z190" s="1" t="e">
        <f t="shared" si="31"/>
        <v>#REF!</v>
      </c>
      <c r="AA190" s="2" t="e">
        <f>IF(Z190*#REF!/(#REF!+#REF!)&lt;16,16,Z190*#REF!/(#REF!+#REF!))</f>
        <v>#REF!</v>
      </c>
      <c r="AB190" s="9" t="e">
        <f>IF(+Z190*#REF!/(#REF!+#REF!)&lt;16,16,+Z190*#REF!/(#REF!+#REF!))</f>
        <v>#REF!</v>
      </c>
      <c r="AC190" s="2" t="e">
        <f t="shared" si="32"/>
        <v>#REF!</v>
      </c>
    </row>
    <row r="191" spans="2:29" x14ac:dyDescent="0.2">
      <c r="B191" s="10" t="e">
        <f>IF(#REF!="Informix XPS",4096,2048)</f>
        <v>#REF!</v>
      </c>
      <c r="C191" s="10" t="e">
        <f>IF(#REF!="Informix XPS",4036,2020)</f>
        <v>#REF!</v>
      </c>
      <c r="D191" s="1" t="e">
        <f>IF(#REF!=0,0,#REF!+4)</f>
        <v>#REF!</v>
      </c>
      <c r="E191" s="1" t="e">
        <f t="shared" si="22"/>
        <v>#REF!</v>
      </c>
      <c r="F191" s="1" t="e">
        <f>IF(D191&lt;=C191,ROUNDUP((#REF!+#REF!)/E191,0),#REF!*E191)</f>
        <v>#REF!</v>
      </c>
      <c r="G191" s="1" t="e">
        <f t="shared" si="23"/>
        <v>#REF!</v>
      </c>
      <c r="H191" s="1" t="e">
        <f>IF(#REF!&gt;C191,#REF!,0)</f>
        <v>#REF!</v>
      </c>
      <c r="I191" s="1" t="e">
        <f>+IF(#REF!&gt;C191,#REF!-(C191+8),0)</f>
        <v>#REF!</v>
      </c>
      <c r="J191" s="1" t="e">
        <f>+IF(I191&lt;C191,0,#REF!*TRUNC(I191/(C191-8)))</f>
        <v>#REF!</v>
      </c>
      <c r="K191" s="1" t="e">
        <f>IF(H191&gt;0,+#REF!/(C191-8)-TRUNC(#REF!/(C191-8))+4,0)</f>
        <v>#REF!</v>
      </c>
      <c r="L191" s="1" t="e">
        <f t="shared" si="24"/>
        <v>#REF!</v>
      </c>
      <c r="M191" s="1" t="e">
        <f>+IF(H191&gt;0,IF(L191&lt;0.1,(#REF!/(TRUNC((C191/10)/I191)+1)),IF(AND(L191&gt;0.1,L191&lt;0.33),(#REF!/(TRUNC((C191/3)/I191)+1)),#REF!)),0)</f>
        <v>#REF!</v>
      </c>
      <c r="N191" s="1" t="e">
        <f t="shared" si="25"/>
        <v>#REF!</v>
      </c>
      <c r="O191" s="1" t="e">
        <f>+IF(#REF! &lt; (#REF!+#REF!)*0.02,1,#REF!/(#REF!+#REF!))</f>
        <v>#REF!</v>
      </c>
      <c r="P191" s="1" t="e">
        <f>+IF(#REF!&gt;0,#REF!+5,0)</f>
        <v>#REF!</v>
      </c>
      <c r="Q191" s="1" t="e">
        <f t="shared" si="26"/>
        <v>#REF!</v>
      </c>
      <c r="R191" s="1" t="e">
        <f>+IF(Q191 &gt; 0,TRUNC((#REF!+#REF!)/Q191),0)</f>
        <v>#REF!</v>
      </c>
      <c r="S191" s="1" t="e">
        <f>+(R191/(TRUNC((B191-28)/(#REF!+5))+4))</f>
        <v>#REF!</v>
      </c>
      <c r="T191" s="1" t="e">
        <f>+TRUNC(S191/(TRUNC((B191-28)/(#REF!+5))+4))</f>
        <v>#REF!</v>
      </c>
      <c r="U191" s="1" t="e">
        <f>+ROUNDUP((T191/(TRUNC((B191-56)/(#REF!+5))+4)),0)</f>
        <v>#REF!</v>
      </c>
      <c r="V191" s="1" t="e">
        <f t="shared" si="27"/>
        <v>#REF!</v>
      </c>
      <c r="W191" s="1" t="e">
        <f t="shared" si="28"/>
        <v>#REF!</v>
      </c>
      <c r="X191" s="1" t="e">
        <f t="shared" si="29"/>
        <v>#REF!</v>
      </c>
      <c r="Y191" s="1" t="e">
        <f t="shared" si="30"/>
        <v>#REF!</v>
      </c>
      <c r="Z191" s="1" t="e">
        <f t="shared" si="31"/>
        <v>#REF!</v>
      </c>
      <c r="AA191" s="2" t="e">
        <f>IF(Z191*#REF!/(#REF!+#REF!)&lt;16,16,Z191*#REF!/(#REF!+#REF!))</f>
        <v>#REF!</v>
      </c>
      <c r="AB191" s="9" t="e">
        <f>IF(+Z191*#REF!/(#REF!+#REF!)&lt;16,16,+Z191*#REF!/(#REF!+#REF!))</f>
        <v>#REF!</v>
      </c>
      <c r="AC191" s="2" t="e">
        <f t="shared" si="32"/>
        <v>#REF!</v>
      </c>
    </row>
    <row r="192" spans="2:29" x14ac:dyDescent="0.2">
      <c r="B192" s="10" t="e">
        <f>IF(#REF!="Informix XPS",4096,2048)</f>
        <v>#REF!</v>
      </c>
      <c r="C192" s="10" t="e">
        <f>IF(#REF!="Informix XPS",4036,2020)</f>
        <v>#REF!</v>
      </c>
      <c r="D192" s="1" t="e">
        <f>IF(#REF!=0,0,#REF!+4)</f>
        <v>#REF!</v>
      </c>
      <c r="E192" s="1" t="e">
        <f t="shared" si="22"/>
        <v>#REF!</v>
      </c>
      <c r="F192" s="1" t="e">
        <f>IF(D192&lt;=C192,ROUNDUP((#REF!+#REF!)/E192,0),#REF!*E192)</f>
        <v>#REF!</v>
      </c>
      <c r="G192" s="1" t="e">
        <f t="shared" si="23"/>
        <v>#REF!</v>
      </c>
      <c r="H192" s="1" t="e">
        <f>IF(#REF!&gt;C192,#REF!,0)</f>
        <v>#REF!</v>
      </c>
      <c r="I192" s="1" t="e">
        <f>+IF(#REF!&gt;C192,#REF!-(C192+8),0)</f>
        <v>#REF!</v>
      </c>
      <c r="J192" s="1" t="e">
        <f>+IF(I192&lt;C192,0,#REF!*TRUNC(I192/(C192-8)))</f>
        <v>#REF!</v>
      </c>
      <c r="K192" s="1" t="e">
        <f>IF(H192&gt;0,+#REF!/(C192-8)-TRUNC(#REF!/(C192-8))+4,0)</f>
        <v>#REF!</v>
      </c>
      <c r="L192" s="1" t="e">
        <f t="shared" si="24"/>
        <v>#REF!</v>
      </c>
      <c r="M192" s="1" t="e">
        <f>+IF(H192&gt;0,IF(L192&lt;0.1,(#REF!/(TRUNC((C192/10)/I192)+1)),IF(AND(L192&gt;0.1,L192&lt;0.33),(#REF!/(TRUNC((C192/3)/I192)+1)),#REF!)),0)</f>
        <v>#REF!</v>
      </c>
      <c r="N192" s="1" t="e">
        <f t="shared" si="25"/>
        <v>#REF!</v>
      </c>
      <c r="O192" s="1" t="e">
        <f>+IF(#REF! &lt; (#REF!+#REF!)*0.02,1,#REF!/(#REF!+#REF!))</f>
        <v>#REF!</v>
      </c>
      <c r="P192" s="1" t="e">
        <f>+IF(#REF!&gt;0,#REF!+5,0)</f>
        <v>#REF!</v>
      </c>
      <c r="Q192" s="1" t="e">
        <f t="shared" si="26"/>
        <v>#REF!</v>
      </c>
      <c r="R192" s="1" t="e">
        <f>+IF(Q192 &gt; 0,TRUNC((#REF!+#REF!)/Q192),0)</f>
        <v>#REF!</v>
      </c>
      <c r="S192" s="1" t="e">
        <f>+(R192/(TRUNC((B192-28)/(#REF!+5))+4))</f>
        <v>#REF!</v>
      </c>
      <c r="T192" s="1" t="e">
        <f>+TRUNC(S192/(TRUNC((B192-28)/(#REF!+5))+4))</f>
        <v>#REF!</v>
      </c>
      <c r="U192" s="1" t="e">
        <f>+ROUNDUP((T192/(TRUNC((B192-56)/(#REF!+5))+4)),0)</f>
        <v>#REF!</v>
      </c>
      <c r="V192" s="1" t="e">
        <f t="shared" si="27"/>
        <v>#REF!</v>
      </c>
      <c r="W192" s="1" t="e">
        <f t="shared" si="28"/>
        <v>#REF!</v>
      </c>
      <c r="X192" s="1" t="e">
        <f t="shared" si="29"/>
        <v>#REF!</v>
      </c>
      <c r="Y192" s="1" t="e">
        <f t="shared" si="30"/>
        <v>#REF!</v>
      </c>
      <c r="Z192" s="1" t="e">
        <f t="shared" si="31"/>
        <v>#REF!</v>
      </c>
      <c r="AA192" s="2" t="e">
        <f>IF(Z192*#REF!/(#REF!+#REF!)&lt;16,16,Z192*#REF!/(#REF!+#REF!))</f>
        <v>#REF!</v>
      </c>
      <c r="AB192" s="9" t="e">
        <f>IF(+Z192*#REF!/(#REF!+#REF!)&lt;16,16,+Z192*#REF!/(#REF!+#REF!))</f>
        <v>#REF!</v>
      </c>
      <c r="AC192" s="2" t="e">
        <f t="shared" si="32"/>
        <v>#REF!</v>
      </c>
    </row>
    <row r="193" spans="2:29" x14ac:dyDescent="0.2">
      <c r="B193" s="10" t="e">
        <f>IF(#REF!="Informix XPS",4096,2048)</f>
        <v>#REF!</v>
      </c>
      <c r="C193" s="10" t="e">
        <f>IF(#REF!="Informix XPS",4036,2020)</f>
        <v>#REF!</v>
      </c>
      <c r="D193" s="1" t="e">
        <f>IF(#REF!=0,0,#REF!+4)</f>
        <v>#REF!</v>
      </c>
      <c r="E193" s="1" t="e">
        <f t="shared" si="22"/>
        <v>#REF!</v>
      </c>
      <c r="F193" s="1" t="e">
        <f>IF(D193&lt;=C193,ROUNDUP((#REF!+#REF!)/E193,0),#REF!*E193)</f>
        <v>#REF!</v>
      </c>
      <c r="G193" s="1" t="e">
        <f t="shared" si="23"/>
        <v>#REF!</v>
      </c>
      <c r="H193" s="1" t="e">
        <f>IF(#REF!&gt;C193,#REF!,0)</f>
        <v>#REF!</v>
      </c>
      <c r="I193" s="1" t="e">
        <f>+IF(#REF!&gt;C193,#REF!-(C193+8),0)</f>
        <v>#REF!</v>
      </c>
      <c r="J193" s="1" t="e">
        <f>+IF(I193&lt;C193,0,#REF!*TRUNC(I193/(C193-8)))</f>
        <v>#REF!</v>
      </c>
      <c r="K193" s="1" t="e">
        <f>IF(H193&gt;0,+#REF!/(C193-8)-TRUNC(#REF!/(C193-8))+4,0)</f>
        <v>#REF!</v>
      </c>
      <c r="L193" s="1" t="e">
        <f t="shared" si="24"/>
        <v>#REF!</v>
      </c>
      <c r="M193" s="1" t="e">
        <f>+IF(H193&gt;0,IF(L193&lt;0.1,(#REF!/(TRUNC((C193/10)/I193)+1)),IF(AND(L193&gt;0.1,L193&lt;0.33),(#REF!/(TRUNC((C193/3)/I193)+1)),#REF!)),0)</f>
        <v>#REF!</v>
      </c>
      <c r="N193" s="1" t="e">
        <f t="shared" si="25"/>
        <v>#REF!</v>
      </c>
      <c r="O193" s="1" t="e">
        <f>+IF(#REF! &lt; (#REF!+#REF!)*0.02,1,#REF!/(#REF!+#REF!))</f>
        <v>#REF!</v>
      </c>
      <c r="P193" s="1" t="e">
        <f>+IF(#REF!&gt;0,#REF!+5,0)</f>
        <v>#REF!</v>
      </c>
      <c r="Q193" s="1" t="e">
        <f t="shared" si="26"/>
        <v>#REF!</v>
      </c>
      <c r="R193" s="1" t="e">
        <f>+IF(Q193 &gt; 0,TRUNC((#REF!+#REF!)/Q193),0)</f>
        <v>#REF!</v>
      </c>
      <c r="S193" s="1" t="e">
        <f>+(R193/(TRUNC((B193-28)/(#REF!+5))+4))</f>
        <v>#REF!</v>
      </c>
      <c r="T193" s="1" t="e">
        <f>+TRUNC(S193/(TRUNC((B193-28)/(#REF!+5))+4))</f>
        <v>#REF!</v>
      </c>
      <c r="U193" s="1" t="e">
        <f>+ROUNDUP((T193/(TRUNC((B193-56)/(#REF!+5))+4)),0)</f>
        <v>#REF!</v>
      </c>
      <c r="V193" s="1" t="e">
        <f t="shared" si="27"/>
        <v>#REF!</v>
      </c>
      <c r="W193" s="1" t="e">
        <f t="shared" si="28"/>
        <v>#REF!</v>
      </c>
      <c r="X193" s="1" t="e">
        <f t="shared" si="29"/>
        <v>#REF!</v>
      </c>
      <c r="Y193" s="1" t="e">
        <f t="shared" si="30"/>
        <v>#REF!</v>
      </c>
      <c r="Z193" s="1" t="e">
        <f t="shared" si="31"/>
        <v>#REF!</v>
      </c>
      <c r="AA193" s="2" t="e">
        <f>IF(Z193*#REF!/(#REF!+#REF!)&lt;16,16,Z193*#REF!/(#REF!+#REF!))</f>
        <v>#REF!</v>
      </c>
      <c r="AB193" s="9" t="e">
        <f>IF(+Z193*#REF!/(#REF!+#REF!)&lt;16,16,+Z193*#REF!/(#REF!+#REF!))</f>
        <v>#REF!</v>
      </c>
      <c r="AC193" s="2" t="e">
        <f t="shared" si="32"/>
        <v>#REF!</v>
      </c>
    </row>
    <row r="194" spans="2:29" x14ac:dyDescent="0.2">
      <c r="B194" s="10" t="e">
        <f>IF(#REF!="Informix XPS",4096,2048)</f>
        <v>#REF!</v>
      </c>
      <c r="C194" s="10" t="e">
        <f>IF(#REF!="Informix XPS",4036,2020)</f>
        <v>#REF!</v>
      </c>
      <c r="D194" s="1" t="e">
        <f>IF(#REF!=0,0,#REF!+4)</f>
        <v>#REF!</v>
      </c>
      <c r="E194" s="1" t="e">
        <f t="shared" si="22"/>
        <v>#REF!</v>
      </c>
      <c r="F194" s="1" t="e">
        <f>IF(D194&lt;=C194,ROUNDUP((#REF!+#REF!)/E194,0),#REF!*E194)</f>
        <v>#REF!</v>
      </c>
      <c r="G194" s="1" t="e">
        <f t="shared" si="23"/>
        <v>#REF!</v>
      </c>
      <c r="H194" s="1" t="e">
        <f>IF(#REF!&gt;C194,#REF!,0)</f>
        <v>#REF!</v>
      </c>
      <c r="I194" s="1" t="e">
        <f>+IF(#REF!&gt;C194,#REF!-(C194+8),0)</f>
        <v>#REF!</v>
      </c>
      <c r="J194" s="1" t="e">
        <f>+IF(I194&lt;C194,0,#REF!*TRUNC(I194/(C194-8)))</f>
        <v>#REF!</v>
      </c>
      <c r="K194" s="1" t="e">
        <f>IF(H194&gt;0,+#REF!/(C194-8)-TRUNC(#REF!/(C194-8))+4,0)</f>
        <v>#REF!</v>
      </c>
      <c r="L194" s="1" t="e">
        <f t="shared" si="24"/>
        <v>#REF!</v>
      </c>
      <c r="M194" s="1" t="e">
        <f>+IF(H194&gt;0,IF(L194&lt;0.1,(#REF!/(TRUNC((C194/10)/I194)+1)),IF(AND(L194&gt;0.1,L194&lt;0.33),(#REF!/(TRUNC((C194/3)/I194)+1)),#REF!)),0)</f>
        <v>#REF!</v>
      </c>
      <c r="N194" s="1" t="e">
        <f t="shared" si="25"/>
        <v>#REF!</v>
      </c>
      <c r="O194" s="1" t="e">
        <f>+IF(#REF! &lt; (#REF!+#REF!)*0.02,1,#REF!/(#REF!+#REF!))</f>
        <v>#REF!</v>
      </c>
      <c r="P194" s="1" t="e">
        <f>+IF(#REF!&gt;0,#REF!+5,0)</f>
        <v>#REF!</v>
      </c>
      <c r="Q194" s="1" t="e">
        <f t="shared" si="26"/>
        <v>#REF!</v>
      </c>
      <c r="R194" s="1" t="e">
        <f>+IF(Q194 &gt; 0,TRUNC((#REF!+#REF!)/Q194),0)</f>
        <v>#REF!</v>
      </c>
      <c r="S194" s="1" t="e">
        <f>+(R194/(TRUNC((B194-28)/(#REF!+5))+4))</f>
        <v>#REF!</v>
      </c>
      <c r="T194" s="1" t="e">
        <f>+TRUNC(S194/(TRUNC((B194-28)/(#REF!+5))+4))</f>
        <v>#REF!</v>
      </c>
      <c r="U194" s="1" t="e">
        <f>+ROUNDUP((T194/(TRUNC((B194-56)/(#REF!+5))+4)),0)</f>
        <v>#REF!</v>
      </c>
      <c r="V194" s="1" t="e">
        <f t="shared" si="27"/>
        <v>#REF!</v>
      </c>
      <c r="W194" s="1" t="e">
        <f t="shared" si="28"/>
        <v>#REF!</v>
      </c>
      <c r="X194" s="1" t="e">
        <f t="shared" si="29"/>
        <v>#REF!</v>
      </c>
      <c r="Y194" s="1" t="e">
        <f t="shared" si="30"/>
        <v>#REF!</v>
      </c>
      <c r="Z194" s="1" t="e">
        <f t="shared" si="31"/>
        <v>#REF!</v>
      </c>
      <c r="AA194" s="2" t="e">
        <f>IF(Z194*#REF!/(#REF!+#REF!)&lt;16,16,Z194*#REF!/(#REF!+#REF!))</f>
        <v>#REF!</v>
      </c>
      <c r="AB194" s="9" t="e">
        <f>IF(+Z194*#REF!/(#REF!+#REF!)&lt;16,16,+Z194*#REF!/(#REF!+#REF!))</f>
        <v>#REF!</v>
      </c>
      <c r="AC194" s="2" t="e">
        <f t="shared" si="32"/>
        <v>#REF!</v>
      </c>
    </row>
    <row r="195" spans="2:29" x14ac:dyDescent="0.2">
      <c r="B195" s="10" t="e">
        <f>IF(#REF!="Informix XPS",4096,2048)</f>
        <v>#REF!</v>
      </c>
      <c r="C195" s="10" t="e">
        <f>IF(#REF!="Informix XPS",4036,2020)</f>
        <v>#REF!</v>
      </c>
      <c r="D195" s="1" t="e">
        <f>IF(#REF!=0,0,#REF!+4)</f>
        <v>#REF!</v>
      </c>
      <c r="E195" s="1" t="e">
        <f t="shared" si="22"/>
        <v>#REF!</v>
      </c>
      <c r="F195" s="1" t="e">
        <f>IF(D195&lt;=C195,ROUNDUP((#REF!+#REF!)/E195,0),#REF!*E195)</f>
        <v>#REF!</v>
      </c>
      <c r="G195" s="1" t="e">
        <f t="shared" si="23"/>
        <v>#REF!</v>
      </c>
      <c r="H195" s="1" t="e">
        <f>IF(#REF!&gt;C195,#REF!,0)</f>
        <v>#REF!</v>
      </c>
      <c r="I195" s="1" t="e">
        <f>+IF(#REF!&gt;C195,#REF!-(C195+8),0)</f>
        <v>#REF!</v>
      </c>
      <c r="J195" s="1" t="e">
        <f>+IF(I195&lt;C195,0,#REF!*TRUNC(I195/(C195-8)))</f>
        <v>#REF!</v>
      </c>
      <c r="K195" s="1" t="e">
        <f>IF(H195&gt;0,+#REF!/(C195-8)-TRUNC(#REF!/(C195-8))+4,0)</f>
        <v>#REF!</v>
      </c>
      <c r="L195" s="1" t="e">
        <f t="shared" si="24"/>
        <v>#REF!</v>
      </c>
      <c r="M195" s="1" t="e">
        <f>+IF(H195&gt;0,IF(L195&lt;0.1,(#REF!/(TRUNC((C195/10)/I195)+1)),IF(AND(L195&gt;0.1,L195&lt;0.33),(#REF!/(TRUNC((C195/3)/I195)+1)),#REF!)),0)</f>
        <v>#REF!</v>
      </c>
      <c r="N195" s="1" t="e">
        <f t="shared" si="25"/>
        <v>#REF!</v>
      </c>
      <c r="O195" s="1" t="e">
        <f>+IF(#REF! &lt; (#REF!+#REF!)*0.02,1,#REF!/(#REF!+#REF!))</f>
        <v>#REF!</v>
      </c>
      <c r="P195" s="1" t="e">
        <f>+IF(#REF!&gt;0,#REF!+5,0)</f>
        <v>#REF!</v>
      </c>
      <c r="Q195" s="1" t="e">
        <f t="shared" si="26"/>
        <v>#REF!</v>
      </c>
      <c r="R195" s="1" t="e">
        <f>+IF(Q195 &gt; 0,TRUNC((#REF!+#REF!)/Q195),0)</f>
        <v>#REF!</v>
      </c>
      <c r="S195" s="1" t="e">
        <f>+(R195/(TRUNC((B195-28)/(#REF!+5))+4))</f>
        <v>#REF!</v>
      </c>
      <c r="T195" s="1" t="e">
        <f>+TRUNC(S195/(TRUNC((B195-28)/(#REF!+5))+4))</f>
        <v>#REF!</v>
      </c>
      <c r="U195" s="1" t="e">
        <f>+ROUNDUP((T195/(TRUNC((B195-56)/(#REF!+5))+4)),0)</f>
        <v>#REF!</v>
      </c>
      <c r="V195" s="1" t="e">
        <f t="shared" si="27"/>
        <v>#REF!</v>
      </c>
      <c r="W195" s="1" t="e">
        <f t="shared" si="28"/>
        <v>#REF!</v>
      </c>
      <c r="X195" s="1" t="e">
        <f t="shared" si="29"/>
        <v>#REF!</v>
      </c>
      <c r="Y195" s="1" t="e">
        <f t="shared" si="30"/>
        <v>#REF!</v>
      </c>
      <c r="Z195" s="1" t="e">
        <f t="shared" si="31"/>
        <v>#REF!</v>
      </c>
      <c r="AA195" s="2" t="e">
        <f>IF(Z195*#REF!/(#REF!+#REF!)&lt;16,16,Z195*#REF!/(#REF!+#REF!))</f>
        <v>#REF!</v>
      </c>
      <c r="AB195" s="9" t="e">
        <f>IF(+Z195*#REF!/(#REF!+#REF!)&lt;16,16,+Z195*#REF!/(#REF!+#REF!))</f>
        <v>#REF!</v>
      </c>
      <c r="AC195" s="2" t="e">
        <f t="shared" si="32"/>
        <v>#REF!</v>
      </c>
    </row>
    <row r="196" spans="2:29" x14ac:dyDescent="0.2">
      <c r="B196" s="10" t="e">
        <f>IF(#REF!="Informix XPS",4096,2048)</f>
        <v>#REF!</v>
      </c>
      <c r="C196" s="10" t="e">
        <f>IF(#REF!="Informix XPS",4036,2020)</f>
        <v>#REF!</v>
      </c>
      <c r="D196" s="1" t="e">
        <f>IF(#REF!=0,0,#REF!+4)</f>
        <v>#REF!</v>
      </c>
      <c r="E196" s="1" t="e">
        <f t="shared" si="22"/>
        <v>#REF!</v>
      </c>
      <c r="F196" s="1" t="e">
        <f>IF(D196&lt;=C196,ROUNDUP((#REF!+#REF!)/E196,0),#REF!*E196)</f>
        <v>#REF!</v>
      </c>
      <c r="G196" s="1" t="e">
        <f t="shared" si="23"/>
        <v>#REF!</v>
      </c>
      <c r="H196" s="1" t="e">
        <f>IF(#REF!&gt;C196,#REF!,0)</f>
        <v>#REF!</v>
      </c>
      <c r="I196" s="1" t="e">
        <f>+IF(#REF!&gt;C196,#REF!-(C196+8),0)</f>
        <v>#REF!</v>
      </c>
      <c r="J196" s="1" t="e">
        <f>+IF(I196&lt;C196,0,#REF!*TRUNC(I196/(C196-8)))</f>
        <v>#REF!</v>
      </c>
      <c r="K196" s="1" t="e">
        <f>IF(H196&gt;0,+#REF!/(C196-8)-TRUNC(#REF!/(C196-8))+4,0)</f>
        <v>#REF!</v>
      </c>
      <c r="L196" s="1" t="e">
        <f t="shared" si="24"/>
        <v>#REF!</v>
      </c>
      <c r="M196" s="1" t="e">
        <f>+IF(H196&gt;0,IF(L196&lt;0.1,(#REF!/(TRUNC((C196/10)/I196)+1)),IF(AND(L196&gt;0.1,L196&lt;0.33),(#REF!/(TRUNC((C196/3)/I196)+1)),#REF!)),0)</f>
        <v>#REF!</v>
      </c>
      <c r="N196" s="1" t="e">
        <f t="shared" si="25"/>
        <v>#REF!</v>
      </c>
      <c r="O196" s="1" t="e">
        <f>+IF(#REF! &lt; (#REF!+#REF!)*0.02,1,#REF!/(#REF!+#REF!))</f>
        <v>#REF!</v>
      </c>
      <c r="P196" s="1" t="e">
        <f>+IF(#REF!&gt;0,#REF!+5,0)</f>
        <v>#REF!</v>
      </c>
      <c r="Q196" s="1" t="e">
        <f t="shared" si="26"/>
        <v>#REF!</v>
      </c>
      <c r="R196" s="1" t="e">
        <f>+IF(Q196 &gt; 0,TRUNC((#REF!+#REF!)/Q196),0)</f>
        <v>#REF!</v>
      </c>
      <c r="S196" s="1" t="e">
        <f>+(R196/(TRUNC((B196-28)/(#REF!+5))+4))</f>
        <v>#REF!</v>
      </c>
      <c r="T196" s="1" t="e">
        <f>+TRUNC(S196/(TRUNC((B196-28)/(#REF!+5))+4))</f>
        <v>#REF!</v>
      </c>
      <c r="U196" s="1" t="e">
        <f>+ROUNDUP((T196/(TRUNC((B196-56)/(#REF!+5))+4)),0)</f>
        <v>#REF!</v>
      </c>
      <c r="V196" s="1" t="e">
        <f t="shared" si="27"/>
        <v>#REF!</v>
      </c>
      <c r="W196" s="1" t="e">
        <f t="shared" si="28"/>
        <v>#REF!</v>
      </c>
      <c r="X196" s="1" t="e">
        <f t="shared" si="29"/>
        <v>#REF!</v>
      </c>
      <c r="Y196" s="1" t="e">
        <f t="shared" si="30"/>
        <v>#REF!</v>
      </c>
      <c r="Z196" s="1" t="e">
        <f t="shared" si="31"/>
        <v>#REF!</v>
      </c>
      <c r="AA196" s="2" t="e">
        <f>IF(Z196*#REF!/(#REF!+#REF!)&lt;16,16,Z196*#REF!/(#REF!+#REF!))</f>
        <v>#REF!</v>
      </c>
      <c r="AB196" s="9" t="e">
        <f>IF(+Z196*#REF!/(#REF!+#REF!)&lt;16,16,+Z196*#REF!/(#REF!+#REF!))</f>
        <v>#REF!</v>
      </c>
      <c r="AC196" s="2" t="e">
        <f t="shared" si="32"/>
        <v>#REF!</v>
      </c>
    </row>
    <row r="197" spans="2:29" x14ac:dyDescent="0.2">
      <c r="B197" s="10" t="e">
        <f>IF(#REF!="Informix XPS",4096,2048)</f>
        <v>#REF!</v>
      </c>
      <c r="C197" s="10" t="e">
        <f>IF(#REF!="Informix XPS",4036,2020)</f>
        <v>#REF!</v>
      </c>
      <c r="D197" s="1" t="e">
        <f>IF(#REF!=0,0,#REF!+4)</f>
        <v>#REF!</v>
      </c>
      <c r="E197" s="1" t="e">
        <f t="shared" si="22"/>
        <v>#REF!</v>
      </c>
      <c r="F197" s="1" t="e">
        <f>IF(D197&lt;=C197,ROUNDUP((#REF!+#REF!)/E197,0),#REF!*E197)</f>
        <v>#REF!</v>
      </c>
      <c r="G197" s="1" t="e">
        <f t="shared" si="23"/>
        <v>#REF!</v>
      </c>
      <c r="H197" s="1" t="e">
        <f>IF(#REF!&gt;C197,#REF!,0)</f>
        <v>#REF!</v>
      </c>
      <c r="I197" s="1" t="e">
        <f>+IF(#REF!&gt;C197,#REF!-(C197+8),0)</f>
        <v>#REF!</v>
      </c>
      <c r="J197" s="1" t="e">
        <f>+IF(I197&lt;C197,0,#REF!*TRUNC(I197/(C197-8)))</f>
        <v>#REF!</v>
      </c>
      <c r="K197" s="1" t="e">
        <f>IF(H197&gt;0,+#REF!/(C197-8)-TRUNC(#REF!/(C197-8))+4,0)</f>
        <v>#REF!</v>
      </c>
      <c r="L197" s="1" t="e">
        <f t="shared" si="24"/>
        <v>#REF!</v>
      </c>
      <c r="M197" s="1" t="e">
        <f>+IF(H197&gt;0,IF(L197&lt;0.1,(#REF!/(TRUNC((C197/10)/I197)+1)),IF(AND(L197&gt;0.1,L197&lt;0.33),(#REF!/(TRUNC((C197/3)/I197)+1)),#REF!)),0)</f>
        <v>#REF!</v>
      </c>
      <c r="N197" s="1" t="e">
        <f t="shared" si="25"/>
        <v>#REF!</v>
      </c>
      <c r="O197" s="1" t="e">
        <f>+IF(#REF! &lt; (#REF!+#REF!)*0.02,1,#REF!/(#REF!+#REF!))</f>
        <v>#REF!</v>
      </c>
      <c r="P197" s="1" t="e">
        <f>+IF(#REF!&gt;0,#REF!+5,0)</f>
        <v>#REF!</v>
      </c>
      <c r="Q197" s="1" t="e">
        <f t="shared" si="26"/>
        <v>#REF!</v>
      </c>
      <c r="R197" s="1" t="e">
        <f>+IF(Q197 &gt; 0,TRUNC((#REF!+#REF!)/Q197),0)</f>
        <v>#REF!</v>
      </c>
      <c r="S197" s="1" t="e">
        <f>+(R197/(TRUNC((B197-28)/(#REF!+5))+4))</f>
        <v>#REF!</v>
      </c>
      <c r="T197" s="1" t="e">
        <f>+TRUNC(S197/(TRUNC((B197-28)/(#REF!+5))+4))</f>
        <v>#REF!</v>
      </c>
      <c r="U197" s="1" t="e">
        <f>+ROUNDUP((T197/(TRUNC((B197-56)/(#REF!+5))+4)),0)</f>
        <v>#REF!</v>
      </c>
      <c r="V197" s="1" t="e">
        <f t="shared" si="27"/>
        <v>#REF!</v>
      </c>
      <c r="W197" s="1" t="e">
        <f t="shared" si="28"/>
        <v>#REF!</v>
      </c>
      <c r="X197" s="1" t="e">
        <f t="shared" si="29"/>
        <v>#REF!</v>
      </c>
      <c r="Y197" s="1" t="e">
        <f t="shared" si="30"/>
        <v>#REF!</v>
      </c>
      <c r="Z197" s="1" t="e">
        <f t="shared" si="31"/>
        <v>#REF!</v>
      </c>
      <c r="AA197" s="2" t="e">
        <f>IF(Z197*#REF!/(#REF!+#REF!)&lt;16,16,Z197*#REF!/(#REF!+#REF!))</f>
        <v>#REF!</v>
      </c>
      <c r="AB197" s="9" t="e">
        <f>IF(+Z197*#REF!/(#REF!+#REF!)&lt;16,16,+Z197*#REF!/(#REF!+#REF!))</f>
        <v>#REF!</v>
      </c>
      <c r="AC197" s="2" t="e">
        <f t="shared" si="32"/>
        <v>#REF!</v>
      </c>
    </row>
    <row r="198" spans="2:29" x14ac:dyDescent="0.2">
      <c r="B198" s="10" t="e">
        <f>IF(#REF!="Informix XPS",4096,2048)</f>
        <v>#REF!</v>
      </c>
      <c r="C198" s="10" t="e">
        <f>IF(#REF!="Informix XPS",4036,2020)</f>
        <v>#REF!</v>
      </c>
      <c r="D198" s="1" t="e">
        <f>IF(#REF!=0,0,#REF!+4)</f>
        <v>#REF!</v>
      </c>
      <c r="E198" s="1" t="e">
        <f t="shared" ref="E198:E261" si="33">IF(D198&lt;=C198,ROUNDDOWN(C198/D198,0),ROUNDUP(D198/C198,0))</f>
        <v>#REF!</v>
      </c>
      <c r="F198" s="1" t="e">
        <f>IF(D198&lt;=C198,ROUNDUP((#REF!+#REF!)/E198,0),#REF!*E198)</f>
        <v>#REF!</v>
      </c>
      <c r="G198" s="1" t="e">
        <f t="shared" ref="G198:G261" si="34">(F198*B198)/1024</f>
        <v>#REF!</v>
      </c>
      <c r="H198" s="1" t="e">
        <f>IF(#REF!&gt;C198,#REF!,0)</f>
        <v>#REF!</v>
      </c>
      <c r="I198" s="1" t="e">
        <f>+IF(#REF!&gt;C198,#REF!-(C198+8),0)</f>
        <v>#REF!</v>
      </c>
      <c r="J198" s="1" t="e">
        <f>+IF(I198&lt;C198,0,#REF!*TRUNC(I198/(C198-8)))</f>
        <v>#REF!</v>
      </c>
      <c r="K198" s="1" t="e">
        <f>IF(H198&gt;0,+#REF!/(C198-8)-TRUNC(#REF!/(C198-8))+4,0)</f>
        <v>#REF!</v>
      </c>
      <c r="L198" s="1" t="e">
        <f t="shared" ref="L198:L261" si="35">+K198/C198</f>
        <v>#REF!</v>
      </c>
      <c r="M198" s="1" t="e">
        <f>+IF(H198&gt;0,IF(L198&lt;0.1,(#REF!/(TRUNC((C198/10)/I198)+1)),IF(AND(L198&gt;0.1,L198&lt;0.33),(#REF!/(TRUNC((C198/3)/I198)+1)),#REF!)),0)</f>
        <v>#REF!</v>
      </c>
      <c r="N198" s="1" t="e">
        <f t="shared" ref="N198:N261" si="36">+F198+H198+J198+M198</f>
        <v>#REF!</v>
      </c>
      <c r="O198" s="1" t="e">
        <f>+IF(#REF! &lt; (#REF!+#REF!)*0.02,1,#REF!/(#REF!+#REF!))</f>
        <v>#REF!</v>
      </c>
      <c r="P198" s="1" t="e">
        <f>+IF(#REF!&gt;0,#REF!+5,0)</f>
        <v>#REF!</v>
      </c>
      <c r="Q198" s="1" t="e">
        <f t="shared" ref="Q198:Q261" si="37">+IF(P198 &gt; 0,TRUNC((B198-28)/P198),0)</f>
        <v>#REF!</v>
      </c>
      <c r="R198" s="1" t="e">
        <f>+IF(Q198 &gt; 0,TRUNC((#REF!+#REF!)/Q198),0)</f>
        <v>#REF!</v>
      </c>
      <c r="S198" s="1" t="e">
        <f>+(R198/(TRUNC((B198-28)/(#REF!+5))+4))</f>
        <v>#REF!</v>
      </c>
      <c r="T198" s="1" t="e">
        <f>+TRUNC(S198/(TRUNC((B198-28)/(#REF!+5))+4))</f>
        <v>#REF!</v>
      </c>
      <c r="U198" s="1" t="e">
        <f>+ROUNDUP((T198/(TRUNC((B198-56)/(#REF!+5))+4)),0)</f>
        <v>#REF!</v>
      </c>
      <c r="V198" s="1" t="e">
        <f t="shared" ref="V198:V261" si="38">+SUM(R198:U198)</f>
        <v>#REF!</v>
      </c>
      <c r="W198" s="1" t="e">
        <f t="shared" ref="W198:W261" si="39">100*V198/90</f>
        <v>#REF!</v>
      </c>
      <c r="X198" s="1" t="e">
        <f t="shared" ref="X198:X261" si="40">ROUNDUP((W198*B198)/1024,0)</f>
        <v>#REF!</v>
      </c>
      <c r="Y198" s="1" t="e">
        <f t="shared" ref="Y198:Y261" si="41">+W198+N198</f>
        <v>#REF!</v>
      </c>
      <c r="Z198" s="1" t="e">
        <f t="shared" ref="Z198:Z261" si="42">+Y198*B198/1024</f>
        <v>#REF!</v>
      </c>
      <c r="AA198" s="2" t="e">
        <f>IF(Z198*#REF!/(#REF!+#REF!)&lt;16,16,Z198*#REF!/(#REF!+#REF!))</f>
        <v>#REF!</v>
      </c>
      <c r="AB198" s="9" t="e">
        <f>IF(+Z198*#REF!/(#REF!+#REF!)&lt;16,16,+Z198*#REF!/(#REF!+#REF!))</f>
        <v>#REF!</v>
      </c>
      <c r="AC198" s="2" t="e">
        <f t="shared" ref="AC198:AC261" si="43">IF(+AB198/12&lt;16,16,+AB198/12)</f>
        <v>#REF!</v>
      </c>
    </row>
    <row r="199" spans="2:29" x14ac:dyDescent="0.2">
      <c r="B199" s="10" t="e">
        <f>IF(#REF!="Informix XPS",4096,2048)</f>
        <v>#REF!</v>
      </c>
      <c r="C199" s="10" t="e">
        <f>IF(#REF!="Informix XPS",4036,2020)</f>
        <v>#REF!</v>
      </c>
      <c r="D199" s="1" t="e">
        <f>IF(#REF!=0,0,#REF!+4)</f>
        <v>#REF!</v>
      </c>
      <c r="E199" s="1" t="e">
        <f t="shared" si="33"/>
        <v>#REF!</v>
      </c>
      <c r="F199" s="1" t="e">
        <f>IF(D199&lt;=C199,ROUNDUP((#REF!+#REF!)/E199,0),#REF!*E199)</f>
        <v>#REF!</v>
      </c>
      <c r="G199" s="1" t="e">
        <f t="shared" si="34"/>
        <v>#REF!</v>
      </c>
      <c r="H199" s="1" t="e">
        <f>IF(#REF!&gt;C199,#REF!,0)</f>
        <v>#REF!</v>
      </c>
      <c r="I199" s="1" t="e">
        <f>+IF(#REF!&gt;C199,#REF!-(C199+8),0)</f>
        <v>#REF!</v>
      </c>
      <c r="J199" s="1" t="e">
        <f>+IF(I199&lt;C199,0,#REF!*TRUNC(I199/(C199-8)))</f>
        <v>#REF!</v>
      </c>
      <c r="K199" s="1" t="e">
        <f>IF(H199&gt;0,+#REF!/(C199-8)-TRUNC(#REF!/(C199-8))+4,0)</f>
        <v>#REF!</v>
      </c>
      <c r="L199" s="1" t="e">
        <f t="shared" si="35"/>
        <v>#REF!</v>
      </c>
      <c r="M199" s="1" t="e">
        <f>+IF(H199&gt;0,IF(L199&lt;0.1,(#REF!/(TRUNC((C199/10)/I199)+1)),IF(AND(L199&gt;0.1,L199&lt;0.33),(#REF!/(TRUNC((C199/3)/I199)+1)),#REF!)),0)</f>
        <v>#REF!</v>
      </c>
      <c r="N199" s="1" t="e">
        <f t="shared" si="36"/>
        <v>#REF!</v>
      </c>
      <c r="O199" s="1" t="e">
        <f>+IF(#REF! &lt; (#REF!+#REF!)*0.02,1,#REF!/(#REF!+#REF!))</f>
        <v>#REF!</v>
      </c>
      <c r="P199" s="1" t="e">
        <f>+IF(#REF!&gt;0,#REF!+5,0)</f>
        <v>#REF!</v>
      </c>
      <c r="Q199" s="1" t="e">
        <f t="shared" si="37"/>
        <v>#REF!</v>
      </c>
      <c r="R199" s="1" t="e">
        <f>+IF(Q199 &gt; 0,TRUNC((#REF!+#REF!)/Q199),0)</f>
        <v>#REF!</v>
      </c>
      <c r="S199" s="1" t="e">
        <f>+(R199/(TRUNC((B199-28)/(#REF!+5))+4))</f>
        <v>#REF!</v>
      </c>
      <c r="T199" s="1" t="e">
        <f>+TRUNC(S199/(TRUNC((B199-28)/(#REF!+5))+4))</f>
        <v>#REF!</v>
      </c>
      <c r="U199" s="1" t="e">
        <f>+ROUNDUP((T199/(TRUNC((B199-56)/(#REF!+5))+4)),0)</f>
        <v>#REF!</v>
      </c>
      <c r="V199" s="1" t="e">
        <f t="shared" si="38"/>
        <v>#REF!</v>
      </c>
      <c r="W199" s="1" t="e">
        <f t="shared" si="39"/>
        <v>#REF!</v>
      </c>
      <c r="X199" s="1" t="e">
        <f t="shared" si="40"/>
        <v>#REF!</v>
      </c>
      <c r="Y199" s="1" t="e">
        <f t="shared" si="41"/>
        <v>#REF!</v>
      </c>
      <c r="Z199" s="1" t="e">
        <f t="shared" si="42"/>
        <v>#REF!</v>
      </c>
      <c r="AA199" s="2" t="e">
        <f>IF(Z199*#REF!/(#REF!+#REF!)&lt;16,16,Z199*#REF!/(#REF!+#REF!))</f>
        <v>#REF!</v>
      </c>
      <c r="AB199" s="9" t="e">
        <f>IF(+Z199*#REF!/(#REF!+#REF!)&lt;16,16,+Z199*#REF!/(#REF!+#REF!))</f>
        <v>#REF!</v>
      </c>
      <c r="AC199" s="2" t="e">
        <f t="shared" si="43"/>
        <v>#REF!</v>
      </c>
    </row>
    <row r="200" spans="2:29" x14ac:dyDescent="0.2">
      <c r="B200" s="10" t="e">
        <f>IF(#REF!="Informix XPS",4096,2048)</f>
        <v>#REF!</v>
      </c>
      <c r="C200" s="10" t="e">
        <f>IF(#REF!="Informix XPS",4036,2020)</f>
        <v>#REF!</v>
      </c>
      <c r="D200" s="1" t="e">
        <f>IF(#REF!=0,0,#REF!+4)</f>
        <v>#REF!</v>
      </c>
      <c r="E200" s="1" t="e">
        <f t="shared" si="33"/>
        <v>#REF!</v>
      </c>
      <c r="F200" s="1" t="e">
        <f>IF(D200&lt;=C200,ROUNDUP((#REF!+#REF!)/E200,0),#REF!*E200)</f>
        <v>#REF!</v>
      </c>
      <c r="G200" s="1" t="e">
        <f t="shared" si="34"/>
        <v>#REF!</v>
      </c>
      <c r="H200" s="1" t="e">
        <f>IF(#REF!&gt;C200,#REF!,0)</f>
        <v>#REF!</v>
      </c>
      <c r="I200" s="1" t="e">
        <f>+IF(#REF!&gt;C200,#REF!-(C200+8),0)</f>
        <v>#REF!</v>
      </c>
      <c r="J200" s="1" t="e">
        <f>+IF(I200&lt;C200,0,#REF!*TRUNC(I200/(C200-8)))</f>
        <v>#REF!</v>
      </c>
      <c r="K200" s="1" t="e">
        <f>IF(H200&gt;0,+#REF!/(C200-8)-TRUNC(#REF!/(C200-8))+4,0)</f>
        <v>#REF!</v>
      </c>
      <c r="L200" s="1" t="e">
        <f t="shared" si="35"/>
        <v>#REF!</v>
      </c>
      <c r="M200" s="1" t="e">
        <f>+IF(H200&gt;0,IF(L200&lt;0.1,(#REF!/(TRUNC((C200/10)/I200)+1)),IF(AND(L200&gt;0.1,L200&lt;0.33),(#REF!/(TRUNC((C200/3)/I200)+1)),#REF!)),0)</f>
        <v>#REF!</v>
      </c>
      <c r="N200" s="1" t="e">
        <f t="shared" si="36"/>
        <v>#REF!</v>
      </c>
      <c r="O200" s="1" t="e">
        <f>+IF(#REF! &lt; (#REF!+#REF!)*0.02,1,#REF!/(#REF!+#REF!))</f>
        <v>#REF!</v>
      </c>
      <c r="P200" s="1" t="e">
        <f>+IF(#REF!&gt;0,#REF!+5,0)</f>
        <v>#REF!</v>
      </c>
      <c r="Q200" s="1" t="e">
        <f t="shared" si="37"/>
        <v>#REF!</v>
      </c>
      <c r="R200" s="1" t="e">
        <f>+IF(Q200 &gt; 0,TRUNC((#REF!+#REF!)/Q200),0)</f>
        <v>#REF!</v>
      </c>
      <c r="S200" s="1" t="e">
        <f>+(R200/(TRUNC((B200-28)/(#REF!+5))+4))</f>
        <v>#REF!</v>
      </c>
      <c r="T200" s="1" t="e">
        <f>+TRUNC(S200/(TRUNC((B200-28)/(#REF!+5))+4))</f>
        <v>#REF!</v>
      </c>
      <c r="U200" s="1" t="e">
        <f>+ROUNDUP((T200/(TRUNC((B200-56)/(#REF!+5))+4)),0)</f>
        <v>#REF!</v>
      </c>
      <c r="V200" s="1" t="e">
        <f t="shared" si="38"/>
        <v>#REF!</v>
      </c>
      <c r="W200" s="1" t="e">
        <f t="shared" si="39"/>
        <v>#REF!</v>
      </c>
      <c r="X200" s="1" t="e">
        <f t="shared" si="40"/>
        <v>#REF!</v>
      </c>
      <c r="Y200" s="1" t="e">
        <f t="shared" si="41"/>
        <v>#REF!</v>
      </c>
      <c r="Z200" s="1" t="e">
        <f t="shared" si="42"/>
        <v>#REF!</v>
      </c>
      <c r="AA200" s="2" t="e">
        <f>IF(Z200*#REF!/(#REF!+#REF!)&lt;16,16,Z200*#REF!/(#REF!+#REF!))</f>
        <v>#REF!</v>
      </c>
      <c r="AB200" s="9" t="e">
        <f>IF(+Z200*#REF!/(#REF!+#REF!)&lt;16,16,+Z200*#REF!/(#REF!+#REF!))</f>
        <v>#REF!</v>
      </c>
      <c r="AC200" s="2" t="e">
        <f t="shared" si="43"/>
        <v>#REF!</v>
      </c>
    </row>
    <row r="201" spans="2:29" x14ac:dyDescent="0.2">
      <c r="B201" s="10" t="e">
        <f>IF(#REF!="Informix XPS",4096,2048)</f>
        <v>#REF!</v>
      </c>
      <c r="C201" s="10" t="e">
        <f>IF(#REF!="Informix XPS",4036,2020)</f>
        <v>#REF!</v>
      </c>
      <c r="D201" s="1" t="e">
        <f>IF(#REF!=0,0,#REF!+4)</f>
        <v>#REF!</v>
      </c>
      <c r="E201" s="1" t="e">
        <f t="shared" si="33"/>
        <v>#REF!</v>
      </c>
      <c r="F201" s="1" t="e">
        <f>IF(D201&lt;=C201,ROUNDUP((#REF!+#REF!)/E201,0),#REF!*E201)</f>
        <v>#REF!</v>
      </c>
      <c r="G201" s="1" t="e">
        <f t="shared" si="34"/>
        <v>#REF!</v>
      </c>
      <c r="H201" s="1" t="e">
        <f>IF(#REF!&gt;C201,#REF!,0)</f>
        <v>#REF!</v>
      </c>
      <c r="I201" s="1" t="e">
        <f>+IF(#REF!&gt;C201,#REF!-(C201+8),0)</f>
        <v>#REF!</v>
      </c>
      <c r="J201" s="1" t="e">
        <f>+IF(I201&lt;C201,0,#REF!*TRUNC(I201/(C201-8)))</f>
        <v>#REF!</v>
      </c>
      <c r="K201" s="1" t="e">
        <f>IF(H201&gt;0,+#REF!/(C201-8)-TRUNC(#REF!/(C201-8))+4,0)</f>
        <v>#REF!</v>
      </c>
      <c r="L201" s="1" t="e">
        <f t="shared" si="35"/>
        <v>#REF!</v>
      </c>
      <c r="M201" s="1" t="e">
        <f>+IF(H201&gt;0,IF(L201&lt;0.1,(#REF!/(TRUNC((C201/10)/I201)+1)),IF(AND(L201&gt;0.1,L201&lt;0.33),(#REF!/(TRUNC((C201/3)/I201)+1)),#REF!)),0)</f>
        <v>#REF!</v>
      </c>
      <c r="N201" s="1" t="e">
        <f t="shared" si="36"/>
        <v>#REF!</v>
      </c>
      <c r="O201" s="1" t="e">
        <f>+IF(#REF! &lt; (#REF!+#REF!)*0.02,1,#REF!/(#REF!+#REF!))</f>
        <v>#REF!</v>
      </c>
      <c r="P201" s="1" t="e">
        <f>+IF(#REF!&gt;0,#REF!+5,0)</f>
        <v>#REF!</v>
      </c>
      <c r="Q201" s="1" t="e">
        <f t="shared" si="37"/>
        <v>#REF!</v>
      </c>
      <c r="R201" s="1" t="e">
        <f>+IF(Q201 &gt; 0,TRUNC((#REF!+#REF!)/Q201),0)</f>
        <v>#REF!</v>
      </c>
      <c r="S201" s="1" t="e">
        <f>+(R201/(TRUNC((B201-28)/(#REF!+5))+4))</f>
        <v>#REF!</v>
      </c>
      <c r="T201" s="1" t="e">
        <f>+TRUNC(S201/(TRUNC((B201-28)/(#REF!+5))+4))</f>
        <v>#REF!</v>
      </c>
      <c r="U201" s="1" t="e">
        <f>+ROUNDUP((T201/(TRUNC((B201-56)/(#REF!+5))+4)),0)</f>
        <v>#REF!</v>
      </c>
      <c r="V201" s="1" t="e">
        <f t="shared" si="38"/>
        <v>#REF!</v>
      </c>
      <c r="W201" s="1" t="e">
        <f t="shared" si="39"/>
        <v>#REF!</v>
      </c>
      <c r="X201" s="1" t="e">
        <f t="shared" si="40"/>
        <v>#REF!</v>
      </c>
      <c r="Y201" s="1" t="e">
        <f t="shared" si="41"/>
        <v>#REF!</v>
      </c>
      <c r="Z201" s="1" t="e">
        <f t="shared" si="42"/>
        <v>#REF!</v>
      </c>
      <c r="AA201" s="2" t="e">
        <f>IF(Z201*#REF!/(#REF!+#REF!)&lt;16,16,Z201*#REF!/(#REF!+#REF!))</f>
        <v>#REF!</v>
      </c>
      <c r="AB201" s="9" t="e">
        <f>IF(+Z201*#REF!/(#REF!+#REF!)&lt;16,16,+Z201*#REF!/(#REF!+#REF!))</f>
        <v>#REF!</v>
      </c>
      <c r="AC201" s="2" t="e">
        <f t="shared" si="43"/>
        <v>#REF!</v>
      </c>
    </row>
    <row r="202" spans="2:29" x14ac:dyDescent="0.2">
      <c r="B202" s="10" t="e">
        <f>IF(#REF!="Informix XPS",4096,2048)</f>
        <v>#REF!</v>
      </c>
      <c r="C202" s="10" t="e">
        <f>IF(#REF!="Informix XPS",4036,2020)</f>
        <v>#REF!</v>
      </c>
      <c r="D202" s="1" t="e">
        <f>IF(#REF!=0,0,#REF!+4)</f>
        <v>#REF!</v>
      </c>
      <c r="E202" s="1" t="e">
        <f t="shared" si="33"/>
        <v>#REF!</v>
      </c>
      <c r="F202" s="1" t="e">
        <f>IF(D202&lt;=C202,ROUNDUP((#REF!+#REF!)/E202,0),#REF!*E202)</f>
        <v>#REF!</v>
      </c>
      <c r="G202" s="1" t="e">
        <f t="shared" si="34"/>
        <v>#REF!</v>
      </c>
      <c r="H202" s="1" t="e">
        <f>IF(#REF!&gt;C202,#REF!,0)</f>
        <v>#REF!</v>
      </c>
      <c r="I202" s="1" t="e">
        <f>+IF(#REF!&gt;C202,#REF!-(C202+8),0)</f>
        <v>#REF!</v>
      </c>
      <c r="J202" s="1" t="e">
        <f>+IF(I202&lt;C202,0,#REF!*TRUNC(I202/(C202-8)))</f>
        <v>#REF!</v>
      </c>
      <c r="K202" s="1" t="e">
        <f>IF(H202&gt;0,+#REF!/(C202-8)-TRUNC(#REF!/(C202-8))+4,0)</f>
        <v>#REF!</v>
      </c>
      <c r="L202" s="1" t="e">
        <f t="shared" si="35"/>
        <v>#REF!</v>
      </c>
      <c r="M202" s="1" t="e">
        <f>+IF(H202&gt;0,IF(L202&lt;0.1,(#REF!/(TRUNC((C202/10)/I202)+1)),IF(AND(L202&gt;0.1,L202&lt;0.33),(#REF!/(TRUNC((C202/3)/I202)+1)),#REF!)),0)</f>
        <v>#REF!</v>
      </c>
      <c r="N202" s="1" t="e">
        <f t="shared" si="36"/>
        <v>#REF!</v>
      </c>
      <c r="O202" s="1" t="e">
        <f>+IF(#REF! &lt; (#REF!+#REF!)*0.02,1,#REF!/(#REF!+#REF!))</f>
        <v>#REF!</v>
      </c>
      <c r="P202" s="1" t="e">
        <f>+IF(#REF!&gt;0,#REF!+5,0)</f>
        <v>#REF!</v>
      </c>
      <c r="Q202" s="1" t="e">
        <f t="shared" si="37"/>
        <v>#REF!</v>
      </c>
      <c r="R202" s="1" t="e">
        <f>+IF(Q202 &gt; 0,TRUNC((#REF!+#REF!)/Q202),0)</f>
        <v>#REF!</v>
      </c>
      <c r="S202" s="1" t="e">
        <f>+(R202/(TRUNC((B202-28)/(#REF!+5))+4))</f>
        <v>#REF!</v>
      </c>
      <c r="T202" s="1" t="e">
        <f>+TRUNC(S202/(TRUNC((B202-28)/(#REF!+5))+4))</f>
        <v>#REF!</v>
      </c>
      <c r="U202" s="1" t="e">
        <f>+ROUNDUP((T202/(TRUNC((B202-56)/(#REF!+5))+4)),0)</f>
        <v>#REF!</v>
      </c>
      <c r="V202" s="1" t="e">
        <f t="shared" si="38"/>
        <v>#REF!</v>
      </c>
      <c r="W202" s="1" t="e">
        <f t="shared" si="39"/>
        <v>#REF!</v>
      </c>
      <c r="X202" s="1" t="e">
        <f t="shared" si="40"/>
        <v>#REF!</v>
      </c>
      <c r="Y202" s="1" t="e">
        <f t="shared" si="41"/>
        <v>#REF!</v>
      </c>
      <c r="Z202" s="1" t="e">
        <f t="shared" si="42"/>
        <v>#REF!</v>
      </c>
      <c r="AA202" s="2" t="e">
        <f>IF(Z202*#REF!/(#REF!+#REF!)&lt;16,16,Z202*#REF!/(#REF!+#REF!))</f>
        <v>#REF!</v>
      </c>
      <c r="AB202" s="9" t="e">
        <f>IF(+Z202*#REF!/(#REF!+#REF!)&lt;16,16,+Z202*#REF!/(#REF!+#REF!))</f>
        <v>#REF!</v>
      </c>
      <c r="AC202" s="2" t="e">
        <f t="shared" si="43"/>
        <v>#REF!</v>
      </c>
    </row>
    <row r="203" spans="2:29" x14ac:dyDescent="0.2">
      <c r="B203" s="10" t="e">
        <f>IF(#REF!="Informix XPS",4096,2048)</f>
        <v>#REF!</v>
      </c>
      <c r="C203" s="10" t="e">
        <f>IF(#REF!="Informix XPS",4036,2020)</f>
        <v>#REF!</v>
      </c>
      <c r="D203" s="1" t="e">
        <f>IF(#REF!=0,0,#REF!+4)</f>
        <v>#REF!</v>
      </c>
      <c r="E203" s="1" t="e">
        <f t="shared" si="33"/>
        <v>#REF!</v>
      </c>
      <c r="F203" s="1" t="e">
        <f>IF(D203&lt;=C203,ROUNDUP((#REF!+#REF!)/E203,0),#REF!*E203)</f>
        <v>#REF!</v>
      </c>
      <c r="G203" s="1" t="e">
        <f t="shared" si="34"/>
        <v>#REF!</v>
      </c>
      <c r="H203" s="1" t="e">
        <f>IF(#REF!&gt;C203,#REF!,0)</f>
        <v>#REF!</v>
      </c>
      <c r="I203" s="1" t="e">
        <f>+IF(#REF!&gt;C203,#REF!-(C203+8),0)</f>
        <v>#REF!</v>
      </c>
      <c r="J203" s="1" t="e">
        <f>+IF(I203&lt;C203,0,#REF!*TRUNC(I203/(C203-8)))</f>
        <v>#REF!</v>
      </c>
      <c r="K203" s="1" t="e">
        <f>IF(H203&gt;0,+#REF!/(C203-8)-TRUNC(#REF!/(C203-8))+4,0)</f>
        <v>#REF!</v>
      </c>
      <c r="L203" s="1" t="e">
        <f t="shared" si="35"/>
        <v>#REF!</v>
      </c>
      <c r="M203" s="1" t="e">
        <f>+IF(H203&gt;0,IF(L203&lt;0.1,(#REF!/(TRUNC((C203/10)/I203)+1)),IF(AND(L203&gt;0.1,L203&lt;0.33),(#REF!/(TRUNC((C203/3)/I203)+1)),#REF!)),0)</f>
        <v>#REF!</v>
      </c>
      <c r="N203" s="1" t="e">
        <f t="shared" si="36"/>
        <v>#REF!</v>
      </c>
      <c r="O203" s="1" t="e">
        <f>+IF(#REF! &lt; (#REF!+#REF!)*0.02,1,#REF!/(#REF!+#REF!))</f>
        <v>#REF!</v>
      </c>
      <c r="P203" s="1" t="e">
        <f>+IF(#REF!&gt;0,#REF!+5,0)</f>
        <v>#REF!</v>
      </c>
      <c r="Q203" s="1" t="e">
        <f t="shared" si="37"/>
        <v>#REF!</v>
      </c>
      <c r="R203" s="1" t="e">
        <f>+IF(Q203 &gt; 0,TRUNC((#REF!+#REF!)/Q203),0)</f>
        <v>#REF!</v>
      </c>
      <c r="S203" s="1" t="e">
        <f>+(R203/(TRUNC((B203-28)/(#REF!+5))+4))</f>
        <v>#REF!</v>
      </c>
      <c r="T203" s="1" t="e">
        <f>+TRUNC(S203/(TRUNC((B203-28)/(#REF!+5))+4))</f>
        <v>#REF!</v>
      </c>
      <c r="U203" s="1" t="e">
        <f>+ROUNDUP((T203/(TRUNC((B203-56)/(#REF!+5))+4)),0)</f>
        <v>#REF!</v>
      </c>
      <c r="V203" s="1" t="e">
        <f t="shared" si="38"/>
        <v>#REF!</v>
      </c>
      <c r="W203" s="1" t="e">
        <f t="shared" si="39"/>
        <v>#REF!</v>
      </c>
      <c r="X203" s="1" t="e">
        <f t="shared" si="40"/>
        <v>#REF!</v>
      </c>
      <c r="Y203" s="1" t="e">
        <f t="shared" si="41"/>
        <v>#REF!</v>
      </c>
      <c r="Z203" s="1" t="e">
        <f t="shared" si="42"/>
        <v>#REF!</v>
      </c>
      <c r="AA203" s="2" t="e">
        <f>IF(Z203*#REF!/(#REF!+#REF!)&lt;16,16,Z203*#REF!/(#REF!+#REF!))</f>
        <v>#REF!</v>
      </c>
      <c r="AB203" s="9" t="e">
        <f>IF(+Z203*#REF!/(#REF!+#REF!)&lt;16,16,+Z203*#REF!/(#REF!+#REF!))</f>
        <v>#REF!</v>
      </c>
      <c r="AC203" s="2" t="e">
        <f t="shared" si="43"/>
        <v>#REF!</v>
      </c>
    </row>
    <row r="204" spans="2:29" x14ac:dyDescent="0.2">
      <c r="B204" s="10" t="e">
        <f>IF(#REF!="Informix XPS",4096,2048)</f>
        <v>#REF!</v>
      </c>
      <c r="C204" s="10" t="e">
        <f>IF(#REF!="Informix XPS",4036,2020)</f>
        <v>#REF!</v>
      </c>
      <c r="D204" s="1" t="e">
        <f>IF(#REF!=0,0,#REF!+4)</f>
        <v>#REF!</v>
      </c>
      <c r="E204" s="1" t="e">
        <f t="shared" si="33"/>
        <v>#REF!</v>
      </c>
      <c r="F204" s="1" t="e">
        <f>IF(D204&lt;=C204,ROUNDUP((#REF!+#REF!)/E204,0),#REF!*E204)</f>
        <v>#REF!</v>
      </c>
      <c r="G204" s="1" t="e">
        <f t="shared" si="34"/>
        <v>#REF!</v>
      </c>
      <c r="H204" s="1" t="e">
        <f>IF(#REF!&gt;C204,#REF!,0)</f>
        <v>#REF!</v>
      </c>
      <c r="I204" s="1" t="e">
        <f>+IF(#REF!&gt;C204,#REF!-(C204+8),0)</f>
        <v>#REF!</v>
      </c>
      <c r="J204" s="1" t="e">
        <f>+IF(I204&lt;C204,0,#REF!*TRUNC(I204/(C204-8)))</f>
        <v>#REF!</v>
      </c>
      <c r="K204" s="1" t="e">
        <f>IF(H204&gt;0,+#REF!/(C204-8)-TRUNC(#REF!/(C204-8))+4,0)</f>
        <v>#REF!</v>
      </c>
      <c r="L204" s="1" t="e">
        <f t="shared" si="35"/>
        <v>#REF!</v>
      </c>
      <c r="M204" s="1" t="e">
        <f>+IF(H204&gt;0,IF(L204&lt;0.1,(#REF!/(TRUNC((C204/10)/I204)+1)),IF(AND(L204&gt;0.1,L204&lt;0.33),(#REF!/(TRUNC((C204/3)/I204)+1)),#REF!)),0)</f>
        <v>#REF!</v>
      </c>
      <c r="N204" s="1" t="e">
        <f t="shared" si="36"/>
        <v>#REF!</v>
      </c>
      <c r="O204" s="1" t="e">
        <f>+IF(#REF! &lt; (#REF!+#REF!)*0.02,1,#REF!/(#REF!+#REF!))</f>
        <v>#REF!</v>
      </c>
      <c r="P204" s="1" t="e">
        <f>+IF(#REF!&gt;0,#REF!+5,0)</f>
        <v>#REF!</v>
      </c>
      <c r="Q204" s="1" t="e">
        <f t="shared" si="37"/>
        <v>#REF!</v>
      </c>
      <c r="R204" s="1" t="e">
        <f>+IF(Q204 &gt; 0,TRUNC((#REF!+#REF!)/Q204),0)</f>
        <v>#REF!</v>
      </c>
      <c r="S204" s="1" t="e">
        <f>+(R204/(TRUNC((B204-28)/(#REF!+5))+4))</f>
        <v>#REF!</v>
      </c>
      <c r="T204" s="1" t="e">
        <f>+TRUNC(S204/(TRUNC((B204-28)/(#REF!+5))+4))</f>
        <v>#REF!</v>
      </c>
      <c r="U204" s="1" t="e">
        <f>+ROUNDUP((T204/(TRUNC((B204-56)/(#REF!+5))+4)),0)</f>
        <v>#REF!</v>
      </c>
      <c r="V204" s="1" t="e">
        <f t="shared" si="38"/>
        <v>#REF!</v>
      </c>
      <c r="W204" s="1" t="e">
        <f t="shared" si="39"/>
        <v>#REF!</v>
      </c>
      <c r="X204" s="1" t="e">
        <f t="shared" si="40"/>
        <v>#REF!</v>
      </c>
      <c r="Y204" s="1" t="e">
        <f t="shared" si="41"/>
        <v>#REF!</v>
      </c>
      <c r="Z204" s="1" t="e">
        <f t="shared" si="42"/>
        <v>#REF!</v>
      </c>
      <c r="AA204" s="2" t="e">
        <f>IF(Z204*#REF!/(#REF!+#REF!)&lt;16,16,Z204*#REF!/(#REF!+#REF!))</f>
        <v>#REF!</v>
      </c>
      <c r="AB204" s="9" t="e">
        <f>IF(+Z204*#REF!/(#REF!+#REF!)&lt;16,16,+Z204*#REF!/(#REF!+#REF!))</f>
        <v>#REF!</v>
      </c>
      <c r="AC204" s="2" t="e">
        <f t="shared" si="43"/>
        <v>#REF!</v>
      </c>
    </row>
    <row r="205" spans="2:29" x14ac:dyDescent="0.2">
      <c r="B205" s="10" t="e">
        <f>IF(#REF!="Informix XPS",4096,2048)</f>
        <v>#REF!</v>
      </c>
      <c r="C205" s="10" t="e">
        <f>IF(#REF!="Informix XPS",4036,2020)</f>
        <v>#REF!</v>
      </c>
      <c r="D205" s="1" t="e">
        <f>IF(#REF!=0,0,#REF!+4)</f>
        <v>#REF!</v>
      </c>
      <c r="E205" s="1" t="e">
        <f t="shared" si="33"/>
        <v>#REF!</v>
      </c>
      <c r="F205" s="1" t="e">
        <f>IF(D205&lt;=C205,ROUNDUP((#REF!+#REF!)/E205,0),#REF!*E205)</f>
        <v>#REF!</v>
      </c>
      <c r="G205" s="1" t="e">
        <f t="shared" si="34"/>
        <v>#REF!</v>
      </c>
      <c r="H205" s="1" t="e">
        <f>IF(#REF!&gt;C205,#REF!,0)</f>
        <v>#REF!</v>
      </c>
      <c r="I205" s="1" t="e">
        <f>+IF(#REF!&gt;C205,#REF!-(C205+8),0)</f>
        <v>#REF!</v>
      </c>
      <c r="J205" s="1" t="e">
        <f>+IF(I205&lt;C205,0,#REF!*TRUNC(I205/(C205-8)))</f>
        <v>#REF!</v>
      </c>
      <c r="K205" s="1" t="e">
        <f>IF(H205&gt;0,+#REF!/(C205-8)-TRUNC(#REF!/(C205-8))+4,0)</f>
        <v>#REF!</v>
      </c>
      <c r="L205" s="1" t="e">
        <f t="shared" si="35"/>
        <v>#REF!</v>
      </c>
      <c r="M205" s="1" t="e">
        <f>+IF(H205&gt;0,IF(L205&lt;0.1,(#REF!/(TRUNC((C205/10)/I205)+1)),IF(AND(L205&gt;0.1,L205&lt;0.33),(#REF!/(TRUNC((C205/3)/I205)+1)),#REF!)),0)</f>
        <v>#REF!</v>
      </c>
      <c r="N205" s="1" t="e">
        <f t="shared" si="36"/>
        <v>#REF!</v>
      </c>
      <c r="O205" s="1" t="e">
        <f>+IF(#REF! &lt; (#REF!+#REF!)*0.02,1,#REF!/(#REF!+#REF!))</f>
        <v>#REF!</v>
      </c>
      <c r="P205" s="1" t="e">
        <f>+IF(#REF!&gt;0,#REF!+5,0)</f>
        <v>#REF!</v>
      </c>
      <c r="Q205" s="1" t="e">
        <f t="shared" si="37"/>
        <v>#REF!</v>
      </c>
      <c r="R205" s="1" t="e">
        <f>+IF(Q205 &gt; 0,TRUNC((#REF!+#REF!)/Q205),0)</f>
        <v>#REF!</v>
      </c>
      <c r="S205" s="1" t="e">
        <f>+(R205/(TRUNC((B205-28)/(#REF!+5))+4))</f>
        <v>#REF!</v>
      </c>
      <c r="T205" s="1" t="e">
        <f>+TRUNC(S205/(TRUNC((B205-28)/(#REF!+5))+4))</f>
        <v>#REF!</v>
      </c>
      <c r="U205" s="1" t="e">
        <f>+ROUNDUP((T205/(TRUNC((B205-56)/(#REF!+5))+4)),0)</f>
        <v>#REF!</v>
      </c>
      <c r="V205" s="1" t="e">
        <f t="shared" si="38"/>
        <v>#REF!</v>
      </c>
      <c r="W205" s="1" t="e">
        <f t="shared" si="39"/>
        <v>#REF!</v>
      </c>
      <c r="X205" s="1" t="e">
        <f t="shared" si="40"/>
        <v>#REF!</v>
      </c>
      <c r="Y205" s="1" t="e">
        <f t="shared" si="41"/>
        <v>#REF!</v>
      </c>
      <c r="Z205" s="1" t="e">
        <f t="shared" si="42"/>
        <v>#REF!</v>
      </c>
      <c r="AA205" s="2" t="e">
        <f>IF(Z205*#REF!/(#REF!+#REF!)&lt;16,16,Z205*#REF!/(#REF!+#REF!))</f>
        <v>#REF!</v>
      </c>
      <c r="AB205" s="9" t="e">
        <f>IF(+Z205*#REF!/(#REF!+#REF!)&lt;16,16,+Z205*#REF!/(#REF!+#REF!))</f>
        <v>#REF!</v>
      </c>
      <c r="AC205" s="2" t="e">
        <f t="shared" si="43"/>
        <v>#REF!</v>
      </c>
    </row>
    <row r="206" spans="2:29" x14ac:dyDescent="0.2">
      <c r="B206" s="10" t="e">
        <f>IF(#REF!="Informix XPS",4096,2048)</f>
        <v>#REF!</v>
      </c>
      <c r="C206" s="10" t="e">
        <f>IF(#REF!="Informix XPS",4036,2020)</f>
        <v>#REF!</v>
      </c>
      <c r="D206" s="1" t="e">
        <f>IF(#REF!=0,0,#REF!+4)</f>
        <v>#REF!</v>
      </c>
      <c r="E206" s="1" t="e">
        <f t="shared" si="33"/>
        <v>#REF!</v>
      </c>
      <c r="F206" s="1" t="e">
        <f>IF(D206&lt;=C206,ROUNDUP((#REF!+#REF!)/E206,0),#REF!*E206)</f>
        <v>#REF!</v>
      </c>
      <c r="G206" s="1" t="e">
        <f t="shared" si="34"/>
        <v>#REF!</v>
      </c>
      <c r="H206" s="1" t="e">
        <f>IF(#REF!&gt;C206,#REF!,0)</f>
        <v>#REF!</v>
      </c>
      <c r="I206" s="1" t="e">
        <f>+IF(#REF!&gt;C206,#REF!-(C206+8),0)</f>
        <v>#REF!</v>
      </c>
      <c r="J206" s="1" t="e">
        <f>+IF(I206&lt;C206,0,#REF!*TRUNC(I206/(C206-8)))</f>
        <v>#REF!</v>
      </c>
      <c r="K206" s="1" t="e">
        <f>IF(H206&gt;0,+#REF!/(C206-8)-TRUNC(#REF!/(C206-8))+4,0)</f>
        <v>#REF!</v>
      </c>
      <c r="L206" s="1" t="e">
        <f t="shared" si="35"/>
        <v>#REF!</v>
      </c>
      <c r="M206" s="1" t="e">
        <f>+IF(H206&gt;0,IF(L206&lt;0.1,(#REF!/(TRUNC((C206/10)/I206)+1)),IF(AND(L206&gt;0.1,L206&lt;0.33),(#REF!/(TRUNC((C206/3)/I206)+1)),#REF!)),0)</f>
        <v>#REF!</v>
      </c>
      <c r="N206" s="1" t="e">
        <f t="shared" si="36"/>
        <v>#REF!</v>
      </c>
      <c r="O206" s="1" t="e">
        <f>+IF(#REF! &lt; (#REF!+#REF!)*0.02,1,#REF!/(#REF!+#REF!))</f>
        <v>#REF!</v>
      </c>
      <c r="P206" s="1" t="e">
        <f>+IF(#REF!&gt;0,#REF!+5,0)</f>
        <v>#REF!</v>
      </c>
      <c r="Q206" s="1" t="e">
        <f t="shared" si="37"/>
        <v>#REF!</v>
      </c>
      <c r="R206" s="1" t="e">
        <f>+IF(Q206 &gt; 0,TRUNC((#REF!+#REF!)/Q206),0)</f>
        <v>#REF!</v>
      </c>
      <c r="S206" s="1" t="e">
        <f>+(R206/(TRUNC((B206-28)/(#REF!+5))+4))</f>
        <v>#REF!</v>
      </c>
      <c r="T206" s="1" t="e">
        <f>+TRUNC(S206/(TRUNC((B206-28)/(#REF!+5))+4))</f>
        <v>#REF!</v>
      </c>
      <c r="U206" s="1" t="e">
        <f>+ROUNDUP((T206/(TRUNC((B206-56)/(#REF!+5))+4)),0)</f>
        <v>#REF!</v>
      </c>
      <c r="V206" s="1" t="e">
        <f t="shared" si="38"/>
        <v>#REF!</v>
      </c>
      <c r="W206" s="1" t="e">
        <f t="shared" si="39"/>
        <v>#REF!</v>
      </c>
      <c r="X206" s="1" t="e">
        <f t="shared" si="40"/>
        <v>#REF!</v>
      </c>
      <c r="Y206" s="1" t="e">
        <f t="shared" si="41"/>
        <v>#REF!</v>
      </c>
      <c r="Z206" s="1" t="e">
        <f t="shared" si="42"/>
        <v>#REF!</v>
      </c>
      <c r="AA206" s="2" t="e">
        <f>IF(Z206*#REF!/(#REF!+#REF!)&lt;16,16,Z206*#REF!/(#REF!+#REF!))</f>
        <v>#REF!</v>
      </c>
      <c r="AB206" s="9" t="e">
        <f>IF(+Z206*#REF!/(#REF!+#REF!)&lt;16,16,+Z206*#REF!/(#REF!+#REF!))</f>
        <v>#REF!</v>
      </c>
      <c r="AC206" s="2" t="e">
        <f t="shared" si="43"/>
        <v>#REF!</v>
      </c>
    </row>
    <row r="207" spans="2:29" x14ac:dyDescent="0.2">
      <c r="B207" s="10" t="e">
        <f>IF(#REF!="Informix XPS",4096,2048)</f>
        <v>#REF!</v>
      </c>
      <c r="C207" s="10" t="e">
        <f>IF(#REF!="Informix XPS",4036,2020)</f>
        <v>#REF!</v>
      </c>
      <c r="D207" s="1" t="e">
        <f>IF(#REF!=0,0,#REF!+4)</f>
        <v>#REF!</v>
      </c>
      <c r="E207" s="1" t="e">
        <f t="shared" si="33"/>
        <v>#REF!</v>
      </c>
      <c r="F207" s="1" t="e">
        <f>IF(D207&lt;=C207,ROUNDUP((#REF!+#REF!)/E207,0),#REF!*E207)</f>
        <v>#REF!</v>
      </c>
      <c r="G207" s="1" t="e">
        <f t="shared" si="34"/>
        <v>#REF!</v>
      </c>
      <c r="H207" s="1" t="e">
        <f>IF(#REF!&gt;C207,#REF!,0)</f>
        <v>#REF!</v>
      </c>
      <c r="I207" s="1" t="e">
        <f>+IF(#REF!&gt;C207,#REF!-(C207+8),0)</f>
        <v>#REF!</v>
      </c>
      <c r="J207" s="1" t="e">
        <f>+IF(I207&lt;C207,0,#REF!*TRUNC(I207/(C207-8)))</f>
        <v>#REF!</v>
      </c>
      <c r="K207" s="1" t="e">
        <f>IF(H207&gt;0,+#REF!/(C207-8)-TRUNC(#REF!/(C207-8))+4,0)</f>
        <v>#REF!</v>
      </c>
      <c r="L207" s="1" t="e">
        <f t="shared" si="35"/>
        <v>#REF!</v>
      </c>
      <c r="M207" s="1" t="e">
        <f>+IF(H207&gt;0,IF(L207&lt;0.1,(#REF!/(TRUNC((C207/10)/I207)+1)),IF(AND(L207&gt;0.1,L207&lt;0.33),(#REF!/(TRUNC((C207/3)/I207)+1)),#REF!)),0)</f>
        <v>#REF!</v>
      </c>
      <c r="N207" s="1" t="e">
        <f t="shared" si="36"/>
        <v>#REF!</v>
      </c>
      <c r="O207" s="1" t="e">
        <f>+IF(#REF! &lt; (#REF!+#REF!)*0.02,1,#REF!/(#REF!+#REF!))</f>
        <v>#REF!</v>
      </c>
      <c r="P207" s="1" t="e">
        <f>+IF(#REF!&gt;0,#REF!+5,0)</f>
        <v>#REF!</v>
      </c>
      <c r="Q207" s="1" t="e">
        <f t="shared" si="37"/>
        <v>#REF!</v>
      </c>
      <c r="R207" s="1" t="e">
        <f>+IF(Q207 &gt; 0,TRUNC((#REF!+#REF!)/Q207),0)</f>
        <v>#REF!</v>
      </c>
      <c r="S207" s="1" t="e">
        <f>+(R207/(TRUNC((B207-28)/(#REF!+5))+4))</f>
        <v>#REF!</v>
      </c>
      <c r="T207" s="1" t="e">
        <f>+TRUNC(S207/(TRUNC((B207-28)/(#REF!+5))+4))</f>
        <v>#REF!</v>
      </c>
      <c r="U207" s="1" t="e">
        <f>+ROUNDUP((T207/(TRUNC((B207-56)/(#REF!+5))+4)),0)</f>
        <v>#REF!</v>
      </c>
      <c r="V207" s="1" t="e">
        <f t="shared" si="38"/>
        <v>#REF!</v>
      </c>
      <c r="W207" s="1" t="e">
        <f t="shared" si="39"/>
        <v>#REF!</v>
      </c>
      <c r="X207" s="1" t="e">
        <f t="shared" si="40"/>
        <v>#REF!</v>
      </c>
      <c r="Y207" s="1" t="e">
        <f t="shared" si="41"/>
        <v>#REF!</v>
      </c>
      <c r="Z207" s="1" t="e">
        <f t="shared" si="42"/>
        <v>#REF!</v>
      </c>
      <c r="AA207" s="2" t="e">
        <f>IF(Z207*#REF!/(#REF!+#REF!)&lt;16,16,Z207*#REF!/(#REF!+#REF!))</f>
        <v>#REF!</v>
      </c>
      <c r="AB207" s="9" t="e">
        <f>IF(+Z207*#REF!/(#REF!+#REF!)&lt;16,16,+Z207*#REF!/(#REF!+#REF!))</f>
        <v>#REF!</v>
      </c>
      <c r="AC207" s="2" t="e">
        <f t="shared" si="43"/>
        <v>#REF!</v>
      </c>
    </row>
    <row r="208" spans="2:29" x14ac:dyDescent="0.2">
      <c r="B208" s="10" t="e">
        <f>IF(#REF!="Informix XPS",4096,2048)</f>
        <v>#REF!</v>
      </c>
      <c r="C208" s="10" t="e">
        <f>IF(#REF!="Informix XPS",4036,2020)</f>
        <v>#REF!</v>
      </c>
      <c r="D208" s="1" t="e">
        <f>IF(#REF!=0,0,#REF!+4)</f>
        <v>#REF!</v>
      </c>
      <c r="E208" s="1" t="e">
        <f t="shared" si="33"/>
        <v>#REF!</v>
      </c>
      <c r="F208" s="1" t="e">
        <f>IF(D208&lt;=C208,ROUNDUP((#REF!+#REF!)/E208,0),#REF!*E208)</f>
        <v>#REF!</v>
      </c>
      <c r="G208" s="1" t="e">
        <f t="shared" si="34"/>
        <v>#REF!</v>
      </c>
      <c r="H208" s="1" t="e">
        <f>IF(#REF!&gt;C208,#REF!,0)</f>
        <v>#REF!</v>
      </c>
      <c r="I208" s="1" t="e">
        <f>+IF(#REF!&gt;C208,#REF!-(C208+8),0)</f>
        <v>#REF!</v>
      </c>
      <c r="J208" s="1" t="e">
        <f>+IF(I208&lt;C208,0,#REF!*TRUNC(I208/(C208-8)))</f>
        <v>#REF!</v>
      </c>
      <c r="K208" s="1" t="e">
        <f>IF(H208&gt;0,+#REF!/(C208-8)-TRUNC(#REF!/(C208-8))+4,0)</f>
        <v>#REF!</v>
      </c>
      <c r="L208" s="1" t="e">
        <f t="shared" si="35"/>
        <v>#REF!</v>
      </c>
      <c r="M208" s="1" t="e">
        <f>+IF(H208&gt;0,IF(L208&lt;0.1,(#REF!/(TRUNC((C208/10)/I208)+1)),IF(AND(L208&gt;0.1,L208&lt;0.33),(#REF!/(TRUNC((C208/3)/I208)+1)),#REF!)),0)</f>
        <v>#REF!</v>
      </c>
      <c r="N208" s="1" t="e">
        <f t="shared" si="36"/>
        <v>#REF!</v>
      </c>
      <c r="O208" s="1" t="e">
        <f>+IF(#REF! &lt; (#REF!+#REF!)*0.02,1,#REF!/(#REF!+#REF!))</f>
        <v>#REF!</v>
      </c>
      <c r="P208" s="1" t="e">
        <f>+IF(#REF!&gt;0,#REF!+5,0)</f>
        <v>#REF!</v>
      </c>
      <c r="Q208" s="1" t="e">
        <f t="shared" si="37"/>
        <v>#REF!</v>
      </c>
      <c r="R208" s="1" t="e">
        <f>+IF(Q208 &gt; 0,TRUNC((#REF!+#REF!)/Q208),0)</f>
        <v>#REF!</v>
      </c>
      <c r="S208" s="1" t="e">
        <f>+(R208/(TRUNC((B208-28)/(#REF!+5))+4))</f>
        <v>#REF!</v>
      </c>
      <c r="T208" s="1" t="e">
        <f>+TRUNC(S208/(TRUNC((B208-28)/(#REF!+5))+4))</f>
        <v>#REF!</v>
      </c>
      <c r="U208" s="1" t="e">
        <f>+ROUNDUP((T208/(TRUNC((B208-56)/(#REF!+5))+4)),0)</f>
        <v>#REF!</v>
      </c>
      <c r="V208" s="1" t="e">
        <f t="shared" si="38"/>
        <v>#REF!</v>
      </c>
      <c r="W208" s="1" t="e">
        <f t="shared" si="39"/>
        <v>#REF!</v>
      </c>
      <c r="X208" s="1" t="e">
        <f t="shared" si="40"/>
        <v>#REF!</v>
      </c>
      <c r="Y208" s="1" t="e">
        <f t="shared" si="41"/>
        <v>#REF!</v>
      </c>
      <c r="Z208" s="1" t="e">
        <f t="shared" si="42"/>
        <v>#REF!</v>
      </c>
      <c r="AA208" s="2" t="e">
        <f>IF(Z208*#REF!/(#REF!+#REF!)&lt;16,16,Z208*#REF!/(#REF!+#REF!))</f>
        <v>#REF!</v>
      </c>
      <c r="AB208" s="9" t="e">
        <f>IF(+Z208*#REF!/(#REF!+#REF!)&lt;16,16,+Z208*#REF!/(#REF!+#REF!))</f>
        <v>#REF!</v>
      </c>
      <c r="AC208" s="2" t="e">
        <f t="shared" si="43"/>
        <v>#REF!</v>
      </c>
    </row>
    <row r="209" spans="2:29" x14ac:dyDescent="0.2">
      <c r="B209" s="10" t="e">
        <f>IF(#REF!="Informix XPS",4096,2048)</f>
        <v>#REF!</v>
      </c>
      <c r="C209" s="10" t="e">
        <f>IF(#REF!="Informix XPS",4036,2020)</f>
        <v>#REF!</v>
      </c>
      <c r="D209" s="1" t="e">
        <f>IF(#REF!=0,0,#REF!+4)</f>
        <v>#REF!</v>
      </c>
      <c r="E209" s="1" t="e">
        <f t="shared" si="33"/>
        <v>#REF!</v>
      </c>
      <c r="F209" s="1" t="e">
        <f>IF(D209&lt;=C209,ROUNDUP((#REF!+#REF!)/E209,0),#REF!*E209)</f>
        <v>#REF!</v>
      </c>
      <c r="G209" s="1" t="e">
        <f t="shared" si="34"/>
        <v>#REF!</v>
      </c>
      <c r="H209" s="1" t="e">
        <f>IF(#REF!&gt;C209,#REF!,0)</f>
        <v>#REF!</v>
      </c>
      <c r="I209" s="1" t="e">
        <f>+IF(#REF!&gt;C209,#REF!-(C209+8),0)</f>
        <v>#REF!</v>
      </c>
      <c r="J209" s="1" t="e">
        <f>+IF(I209&lt;C209,0,#REF!*TRUNC(I209/(C209-8)))</f>
        <v>#REF!</v>
      </c>
      <c r="K209" s="1" t="e">
        <f>IF(H209&gt;0,+#REF!/(C209-8)-TRUNC(#REF!/(C209-8))+4,0)</f>
        <v>#REF!</v>
      </c>
      <c r="L209" s="1" t="e">
        <f t="shared" si="35"/>
        <v>#REF!</v>
      </c>
      <c r="M209" s="1" t="e">
        <f>+IF(H209&gt;0,IF(L209&lt;0.1,(#REF!/(TRUNC((C209/10)/I209)+1)),IF(AND(L209&gt;0.1,L209&lt;0.33),(#REF!/(TRUNC((C209/3)/I209)+1)),#REF!)),0)</f>
        <v>#REF!</v>
      </c>
      <c r="N209" s="1" t="e">
        <f t="shared" si="36"/>
        <v>#REF!</v>
      </c>
      <c r="O209" s="1" t="e">
        <f>+IF(#REF! &lt; (#REF!+#REF!)*0.02,1,#REF!/(#REF!+#REF!))</f>
        <v>#REF!</v>
      </c>
      <c r="P209" s="1" t="e">
        <f>+IF(#REF!&gt;0,#REF!+5,0)</f>
        <v>#REF!</v>
      </c>
      <c r="Q209" s="1" t="e">
        <f t="shared" si="37"/>
        <v>#REF!</v>
      </c>
      <c r="R209" s="1" t="e">
        <f>+IF(Q209 &gt; 0,TRUNC((#REF!+#REF!)/Q209),0)</f>
        <v>#REF!</v>
      </c>
      <c r="S209" s="1" t="e">
        <f>+(R209/(TRUNC((B209-28)/(#REF!+5))+4))</f>
        <v>#REF!</v>
      </c>
      <c r="T209" s="1" t="e">
        <f>+TRUNC(S209/(TRUNC((B209-28)/(#REF!+5))+4))</f>
        <v>#REF!</v>
      </c>
      <c r="U209" s="1" t="e">
        <f>+ROUNDUP((T209/(TRUNC((B209-56)/(#REF!+5))+4)),0)</f>
        <v>#REF!</v>
      </c>
      <c r="V209" s="1" t="e">
        <f t="shared" si="38"/>
        <v>#REF!</v>
      </c>
      <c r="W209" s="1" t="e">
        <f t="shared" si="39"/>
        <v>#REF!</v>
      </c>
      <c r="X209" s="1" t="e">
        <f t="shared" si="40"/>
        <v>#REF!</v>
      </c>
      <c r="Y209" s="1" t="e">
        <f t="shared" si="41"/>
        <v>#REF!</v>
      </c>
      <c r="Z209" s="1" t="e">
        <f t="shared" si="42"/>
        <v>#REF!</v>
      </c>
      <c r="AA209" s="2" t="e">
        <f>IF(Z209*#REF!/(#REF!+#REF!)&lt;16,16,Z209*#REF!/(#REF!+#REF!))</f>
        <v>#REF!</v>
      </c>
      <c r="AB209" s="9" t="e">
        <f>IF(+Z209*#REF!/(#REF!+#REF!)&lt;16,16,+Z209*#REF!/(#REF!+#REF!))</f>
        <v>#REF!</v>
      </c>
      <c r="AC209" s="2" t="e">
        <f t="shared" si="43"/>
        <v>#REF!</v>
      </c>
    </row>
    <row r="210" spans="2:29" x14ac:dyDescent="0.2">
      <c r="B210" s="10" t="e">
        <f>IF(#REF!="Informix XPS",4096,2048)</f>
        <v>#REF!</v>
      </c>
      <c r="C210" s="10" t="e">
        <f>IF(#REF!="Informix XPS",4036,2020)</f>
        <v>#REF!</v>
      </c>
      <c r="D210" s="1" t="e">
        <f>IF(#REF!=0,0,#REF!+4)</f>
        <v>#REF!</v>
      </c>
      <c r="E210" s="1" t="e">
        <f t="shared" si="33"/>
        <v>#REF!</v>
      </c>
      <c r="F210" s="1" t="e">
        <f>IF(D210&lt;=C210,ROUNDUP((#REF!+#REF!)/E210,0),#REF!*E210)</f>
        <v>#REF!</v>
      </c>
      <c r="G210" s="1" t="e">
        <f t="shared" si="34"/>
        <v>#REF!</v>
      </c>
      <c r="H210" s="1" t="e">
        <f>IF(#REF!&gt;C210,#REF!,0)</f>
        <v>#REF!</v>
      </c>
      <c r="I210" s="1" t="e">
        <f>+IF(#REF!&gt;C210,#REF!-(C210+8),0)</f>
        <v>#REF!</v>
      </c>
      <c r="J210" s="1" t="e">
        <f>+IF(I210&lt;C210,0,#REF!*TRUNC(I210/(C210-8)))</f>
        <v>#REF!</v>
      </c>
      <c r="K210" s="1" t="e">
        <f>IF(H210&gt;0,+#REF!/(C210-8)-TRUNC(#REF!/(C210-8))+4,0)</f>
        <v>#REF!</v>
      </c>
      <c r="L210" s="1" t="e">
        <f t="shared" si="35"/>
        <v>#REF!</v>
      </c>
      <c r="M210" s="1" t="e">
        <f>+IF(H210&gt;0,IF(L210&lt;0.1,(#REF!/(TRUNC((C210/10)/I210)+1)),IF(AND(L210&gt;0.1,L210&lt;0.33),(#REF!/(TRUNC((C210/3)/I210)+1)),#REF!)),0)</f>
        <v>#REF!</v>
      </c>
      <c r="N210" s="1" t="e">
        <f t="shared" si="36"/>
        <v>#REF!</v>
      </c>
      <c r="O210" s="1" t="e">
        <f>+IF(#REF! &lt; (#REF!+#REF!)*0.02,1,#REF!/(#REF!+#REF!))</f>
        <v>#REF!</v>
      </c>
      <c r="P210" s="1" t="e">
        <f>+IF(#REF!&gt;0,#REF!+5,0)</f>
        <v>#REF!</v>
      </c>
      <c r="Q210" s="1" t="e">
        <f t="shared" si="37"/>
        <v>#REF!</v>
      </c>
      <c r="R210" s="1" t="e">
        <f>+IF(Q210 &gt; 0,TRUNC((#REF!+#REF!)/Q210),0)</f>
        <v>#REF!</v>
      </c>
      <c r="S210" s="1" t="e">
        <f>+(R210/(TRUNC((B210-28)/(#REF!+5))+4))</f>
        <v>#REF!</v>
      </c>
      <c r="T210" s="1" t="e">
        <f>+TRUNC(S210/(TRUNC((B210-28)/(#REF!+5))+4))</f>
        <v>#REF!</v>
      </c>
      <c r="U210" s="1" t="e">
        <f>+ROUNDUP((T210/(TRUNC((B210-56)/(#REF!+5))+4)),0)</f>
        <v>#REF!</v>
      </c>
      <c r="V210" s="1" t="e">
        <f t="shared" si="38"/>
        <v>#REF!</v>
      </c>
      <c r="W210" s="1" t="e">
        <f t="shared" si="39"/>
        <v>#REF!</v>
      </c>
      <c r="X210" s="1" t="e">
        <f t="shared" si="40"/>
        <v>#REF!</v>
      </c>
      <c r="Y210" s="1" t="e">
        <f t="shared" si="41"/>
        <v>#REF!</v>
      </c>
      <c r="Z210" s="1" t="e">
        <f t="shared" si="42"/>
        <v>#REF!</v>
      </c>
      <c r="AA210" s="2" t="e">
        <f>IF(Z210*#REF!/(#REF!+#REF!)&lt;16,16,Z210*#REF!/(#REF!+#REF!))</f>
        <v>#REF!</v>
      </c>
      <c r="AB210" s="9" t="e">
        <f>IF(+Z210*#REF!/(#REF!+#REF!)&lt;16,16,+Z210*#REF!/(#REF!+#REF!))</f>
        <v>#REF!</v>
      </c>
      <c r="AC210" s="2" t="e">
        <f t="shared" si="43"/>
        <v>#REF!</v>
      </c>
    </row>
    <row r="211" spans="2:29" x14ac:dyDescent="0.2">
      <c r="B211" s="10" t="e">
        <f>IF(#REF!="Informix XPS",4096,2048)</f>
        <v>#REF!</v>
      </c>
      <c r="C211" s="10" t="e">
        <f>IF(#REF!="Informix XPS",4036,2020)</f>
        <v>#REF!</v>
      </c>
      <c r="D211" s="1" t="e">
        <f>IF(#REF!=0,0,#REF!+4)</f>
        <v>#REF!</v>
      </c>
      <c r="E211" s="1" t="e">
        <f t="shared" si="33"/>
        <v>#REF!</v>
      </c>
      <c r="F211" s="1" t="e">
        <f>IF(D211&lt;=C211,ROUNDUP((#REF!+#REF!)/E211,0),#REF!*E211)</f>
        <v>#REF!</v>
      </c>
      <c r="G211" s="1" t="e">
        <f t="shared" si="34"/>
        <v>#REF!</v>
      </c>
      <c r="H211" s="1" t="e">
        <f>IF(#REF!&gt;C211,#REF!,0)</f>
        <v>#REF!</v>
      </c>
      <c r="I211" s="1" t="e">
        <f>+IF(#REF!&gt;C211,#REF!-(C211+8),0)</f>
        <v>#REF!</v>
      </c>
      <c r="J211" s="1" t="e">
        <f>+IF(I211&lt;C211,0,#REF!*TRUNC(I211/(C211-8)))</f>
        <v>#REF!</v>
      </c>
      <c r="K211" s="1" t="e">
        <f>IF(H211&gt;0,+#REF!/(C211-8)-TRUNC(#REF!/(C211-8))+4,0)</f>
        <v>#REF!</v>
      </c>
      <c r="L211" s="1" t="e">
        <f t="shared" si="35"/>
        <v>#REF!</v>
      </c>
      <c r="M211" s="1" t="e">
        <f>+IF(H211&gt;0,IF(L211&lt;0.1,(#REF!/(TRUNC((C211/10)/I211)+1)),IF(AND(L211&gt;0.1,L211&lt;0.33),(#REF!/(TRUNC((C211/3)/I211)+1)),#REF!)),0)</f>
        <v>#REF!</v>
      </c>
      <c r="N211" s="1" t="e">
        <f t="shared" si="36"/>
        <v>#REF!</v>
      </c>
      <c r="O211" s="1" t="e">
        <f>+IF(#REF! &lt; (#REF!+#REF!)*0.02,1,#REF!/(#REF!+#REF!))</f>
        <v>#REF!</v>
      </c>
      <c r="P211" s="1" t="e">
        <f>+IF(#REF!&gt;0,#REF!+5,0)</f>
        <v>#REF!</v>
      </c>
      <c r="Q211" s="1" t="e">
        <f t="shared" si="37"/>
        <v>#REF!</v>
      </c>
      <c r="R211" s="1" t="e">
        <f>+IF(Q211 &gt; 0,TRUNC((#REF!+#REF!)/Q211),0)</f>
        <v>#REF!</v>
      </c>
      <c r="S211" s="1" t="e">
        <f>+(R211/(TRUNC((B211-28)/(#REF!+5))+4))</f>
        <v>#REF!</v>
      </c>
      <c r="T211" s="1" t="e">
        <f>+TRUNC(S211/(TRUNC((B211-28)/(#REF!+5))+4))</f>
        <v>#REF!</v>
      </c>
      <c r="U211" s="1" t="e">
        <f>+ROUNDUP((T211/(TRUNC((B211-56)/(#REF!+5))+4)),0)</f>
        <v>#REF!</v>
      </c>
      <c r="V211" s="1" t="e">
        <f t="shared" si="38"/>
        <v>#REF!</v>
      </c>
      <c r="W211" s="1" t="e">
        <f t="shared" si="39"/>
        <v>#REF!</v>
      </c>
      <c r="X211" s="1" t="e">
        <f t="shared" si="40"/>
        <v>#REF!</v>
      </c>
      <c r="Y211" s="1" t="e">
        <f t="shared" si="41"/>
        <v>#REF!</v>
      </c>
      <c r="Z211" s="1" t="e">
        <f t="shared" si="42"/>
        <v>#REF!</v>
      </c>
      <c r="AA211" s="2" t="e">
        <f>IF(Z211*#REF!/(#REF!+#REF!)&lt;16,16,Z211*#REF!/(#REF!+#REF!))</f>
        <v>#REF!</v>
      </c>
      <c r="AB211" s="9" t="e">
        <f>IF(+Z211*#REF!/(#REF!+#REF!)&lt;16,16,+Z211*#REF!/(#REF!+#REF!))</f>
        <v>#REF!</v>
      </c>
      <c r="AC211" s="2" t="e">
        <f t="shared" si="43"/>
        <v>#REF!</v>
      </c>
    </row>
    <row r="212" spans="2:29" x14ac:dyDescent="0.2">
      <c r="B212" s="10" t="e">
        <f>IF(#REF!="Informix XPS",4096,2048)</f>
        <v>#REF!</v>
      </c>
      <c r="C212" s="10" t="e">
        <f>IF(#REF!="Informix XPS",4036,2020)</f>
        <v>#REF!</v>
      </c>
      <c r="D212" s="1" t="e">
        <f>IF(#REF!=0,0,#REF!+4)</f>
        <v>#REF!</v>
      </c>
      <c r="E212" s="1" t="e">
        <f t="shared" si="33"/>
        <v>#REF!</v>
      </c>
      <c r="F212" s="1" t="e">
        <f>IF(D212&lt;=C212,ROUNDUP((#REF!+#REF!)/E212,0),#REF!*E212)</f>
        <v>#REF!</v>
      </c>
      <c r="G212" s="1" t="e">
        <f t="shared" si="34"/>
        <v>#REF!</v>
      </c>
      <c r="H212" s="1" t="e">
        <f>IF(#REF!&gt;C212,#REF!,0)</f>
        <v>#REF!</v>
      </c>
      <c r="I212" s="1" t="e">
        <f>+IF(#REF!&gt;C212,#REF!-(C212+8),0)</f>
        <v>#REF!</v>
      </c>
      <c r="J212" s="1" t="e">
        <f>+IF(I212&lt;C212,0,#REF!*TRUNC(I212/(C212-8)))</f>
        <v>#REF!</v>
      </c>
      <c r="K212" s="1" t="e">
        <f>IF(H212&gt;0,+#REF!/(C212-8)-TRUNC(#REF!/(C212-8))+4,0)</f>
        <v>#REF!</v>
      </c>
      <c r="L212" s="1" t="e">
        <f t="shared" si="35"/>
        <v>#REF!</v>
      </c>
      <c r="M212" s="1" t="e">
        <f>+IF(H212&gt;0,IF(L212&lt;0.1,(#REF!/(TRUNC((C212/10)/I212)+1)),IF(AND(L212&gt;0.1,L212&lt;0.33),(#REF!/(TRUNC((C212/3)/I212)+1)),#REF!)),0)</f>
        <v>#REF!</v>
      </c>
      <c r="N212" s="1" t="e">
        <f t="shared" si="36"/>
        <v>#REF!</v>
      </c>
      <c r="O212" s="1" t="e">
        <f>+IF(#REF! &lt; (#REF!+#REF!)*0.02,1,#REF!/(#REF!+#REF!))</f>
        <v>#REF!</v>
      </c>
      <c r="P212" s="1" t="e">
        <f>+IF(#REF!&gt;0,#REF!+5,0)</f>
        <v>#REF!</v>
      </c>
      <c r="Q212" s="1" t="e">
        <f t="shared" si="37"/>
        <v>#REF!</v>
      </c>
      <c r="R212" s="1" t="e">
        <f>+IF(Q212 &gt; 0,TRUNC((#REF!+#REF!)/Q212),0)</f>
        <v>#REF!</v>
      </c>
      <c r="S212" s="1" t="e">
        <f>+(R212/(TRUNC((B212-28)/(#REF!+5))+4))</f>
        <v>#REF!</v>
      </c>
      <c r="T212" s="1" t="e">
        <f>+TRUNC(S212/(TRUNC((B212-28)/(#REF!+5))+4))</f>
        <v>#REF!</v>
      </c>
      <c r="U212" s="1" t="e">
        <f>+ROUNDUP((T212/(TRUNC((B212-56)/(#REF!+5))+4)),0)</f>
        <v>#REF!</v>
      </c>
      <c r="V212" s="1" t="e">
        <f t="shared" si="38"/>
        <v>#REF!</v>
      </c>
      <c r="W212" s="1" t="e">
        <f t="shared" si="39"/>
        <v>#REF!</v>
      </c>
      <c r="X212" s="1" t="e">
        <f t="shared" si="40"/>
        <v>#REF!</v>
      </c>
      <c r="Y212" s="1" t="e">
        <f t="shared" si="41"/>
        <v>#REF!</v>
      </c>
      <c r="Z212" s="1" t="e">
        <f t="shared" si="42"/>
        <v>#REF!</v>
      </c>
      <c r="AA212" s="2" t="e">
        <f>IF(Z212*#REF!/(#REF!+#REF!)&lt;16,16,Z212*#REF!/(#REF!+#REF!))</f>
        <v>#REF!</v>
      </c>
      <c r="AB212" s="9" t="e">
        <f>IF(+Z212*#REF!/(#REF!+#REF!)&lt;16,16,+Z212*#REF!/(#REF!+#REF!))</f>
        <v>#REF!</v>
      </c>
      <c r="AC212" s="2" t="e">
        <f t="shared" si="43"/>
        <v>#REF!</v>
      </c>
    </row>
    <row r="213" spans="2:29" x14ac:dyDescent="0.2">
      <c r="B213" s="10" t="e">
        <f>IF(#REF!="Informix XPS",4096,2048)</f>
        <v>#REF!</v>
      </c>
      <c r="C213" s="10" t="e">
        <f>IF(#REF!="Informix XPS",4036,2020)</f>
        <v>#REF!</v>
      </c>
      <c r="D213" s="1" t="e">
        <f>IF(#REF!=0,0,#REF!+4)</f>
        <v>#REF!</v>
      </c>
      <c r="E213" s="1" t="e">
        <f t="shared" si="33"/>
        <v>#REF!</v>
      </c>
      <c r="F213" s="1" t="e">
        <f>IF(D213&lt;=C213,ROUNDUP((#REF!+#REF!)/E213,0),#REF!*E213)</f>
        <v>#REF!</v>
      </c>
      <c r="G213" s="1" t="e">
        <f t="shared" si="34"/>
        <v>#REF!</v>
      </c>
      <c r="H213" s="1" t="e">
        <f>IF(#REF!&gt;C213,#REF!,0)</f>
        <v>#REF!</v>
      </c>
      <c r="I213" s="1" t="e">
        <f>+IF(#REF!&gt;C213,#REF!-(C213+8),0)</f>
        <v>#REF!</v>
      </c>
      <c r="J213" s="1" t="e">
        <f>+IF(I213&lt;C213,0,#REF!*TRUNC(I213/(C213-8)))</f>
        <v>#REF!</v>
      </c>
      <c r="K213" s="1" t="e">
        <f>IF(H213&gt;0,+#REF!/(C213-8)-TRUNC(#REF!/(C213-8))+4,0)</f>
        <v>#REF!</v>
      </c>
      <c r="L213" s="1" t="e">
        <f t="shared" si="35"/>
        <v>#REF!</v>
      </c>
      <c r="M213" s="1" t="e">
        <f>+IF(H213&gt;0,IF(L213&lt;0.1,(#REF!/(TRUNC((C213/10)/I213)+1)),IF(AND(L213&gt;0.1,L213&lt;0.33),(#REF!/(TRUNC((C213/3)/I213)+1)),#REF!)),0)</f>
        <v>#REF!</v>
      </c>
      <c r="N213" s="1" t="e">
        <f t="shared" si="36"/>
        <v>#REF!</v>
      </c>
      <c r="O213" s="1" t="e">
        <f>+IF(#REF! &lt; (#REF!+#REF!)*0.02,1,#REF!/(#REF!+#REF!))</f>
        <v>#REF!</v>
      </c>
      <c r="P213" s="1" t="e">
        <f>+IF(#REF!&gt;0,#REF!+5,0)</f>
        <v>#REF!</v>
      </c>
      <c r="Q213" s="1" t="e">
        <f t="shared" si="37"/>
        <v>#REF!</v>
      </c>
      <c r="R213" s="1" t="e">
        <f>+IF(Q213 &gt; 0,TRUNC((#REF!+#REF!)/Q213),0)</f>
        <v>#REF!</v>
      </c>
      <c r="S213" s="1" t="e">
        <f>+(R213/(TRUNC((B213-28)/(#REF!+5))+4))</f>
        <v>#REF!</v>
      </c>
      <c r="T213" s="1" t="e">
        <f>+TRUNC(S213/(TRUNC((B213-28)/(#REF!+5))+4))</f>
        <v>#REF!</v>
      </c>
      <c r="U213" s="1" t="e">
        <f>+ROUNDUP((T213/(TRUNC((B213-56)/(#REF!+5))+4)),0)</f>
        <v>#REF!</v>
      </c>
      <c r="V213" s="1" t="e">
        <f t="shared" si="38"/>
        <v>#REF!</v>
      </c>
      <c r="W213" s="1" t="e">
        <f t="shared" si="39"/>
        <v>#REF!</v>
      </c>
      <c r="X213" s="1" t="e">
        <f t="shared" si="40"/>
        <v>#REF!</v>
      </c>
      <c r="Y213" s="1" t="e">
        <f t="shared" si="41"/>
        <v>#REF!</v>
      </c>
      <c r="Z213" s="1" t="e">
        <f t="shared" si="42"/>
        <v>#REF!</v>
      </c>
      <c r="AA213" s="2" t="e">
        <f>IF(Z213*#REF!/(#REF!+#REF!)&lt;16,16,Z213*#REF!/(#REF!+#REF!))</f>
        <v>#REF!</v>
      </c>
      <c r="AB213" s="9" t="e">
        <f>IF(+Z213*#REF!/(#REF!+#REF!)&lt;16,16,+Z213*#REF!/(#REF!+#REF!))</f>
        <v>#REF!</v>
      </c>
      <c r="AC213" s="2" t="e">
        <f t="shared" si="43"/>
        <v>#REF!</v>
      </c>
    </row>
    <row r="214" spans="2:29" x14ac:dyDescent="0.2">
      <c r="B214" s="10" t="e">
        <f>IF(#REF!="Informix XPS",4096,2048)</f>
        <v>#REF!</v>
      </c>
      <c r="C214" s="10" t="e">
        <f>IF(#REF!="Informix XPS",4036,2020)</f>
        <v>#REF!</v>
      </c>
      <c r="D214" s="1" t="e">
        <f>IF(#REF!=0,0,#REF!+4)</f>
        <v>#REF!</v>
      </c>
      <c r="E214" s="1" t="e">
        <f t="shared" si="33"/>
        <v>#REF!</v>
      </c>
      <c r="F214" s="1" t="e">
        <f>IF(D214&lt;=C214,ROUNDUP((#REF!+#REF!)/E214,0),#REF!*E214)</f>
        <v>#REF!</v>
      </c>
      <c r="G214" s="1" t="e">
        <f t="shared" si="34"/>
        <v>#REF!</v>
      </c>
      <c r="H214" s="1" t="e">
        <f>IF(#REF!&gt;C214,#REF!,0)</f>
        <v>#REF!</v>
      </c>
      <c r="I214" s="1" t="e">
        <f>+IF(#REF!&gt;C214,#REF!-(C214+8),0)</f>
        <v>#REF!</v>
      </c>
      <c r="J214" s="1" t="e">
        <f>+IF(I214&lt;C214,0,#REF!*TRUNC(I214/(C214-8)))</f>
        <v>#REF!</v>
      </c>
      <c r="K214" s="1" t="e">
        <f>IF(H214&gt;0,+#REF!/(C214-8)-TRUNC(#REF!/(C214-8))+4,0)</f>
        <v>#REF!</v>
      </c>
      <c r="L214" s="1" t="e">
        <f t="shared" si="35"/>
        <v>#REF!</v>
      </c>
      <c r="M214" s="1" t="e">
        <f>+IF(H214&gt;0,IF(L214&lt;0.1,(#REF!/(TRUNC((C214/10)/I214)+1)),IF(AND(L214&gt;0.1,L214&lt;0.33),(#REF!/(TRUNC((C214/3)/I214)+1)),#REF!)),0)</f>
        <v>#REF!</v>
      </c>
      <c r="N214" s="1" t="e">
        <f t="shared" si="36"/>
        <v>#REF!</v>
      </c>
      <c r="O214" s="1" t="e">
        <f>+IF(#REF! &lt; (#REF!+#REF!)*0.02,1,#REF!/(#REF!+#REF!))</f>
        <v>#REF!</v>
      </c>
      <c r="P214" s="1" t="e">
        <f>+IF(#REF!&gt;0,#REF!+5,0)</f>
        <v>#REF!</v>
      </c>
      <c r="Q214" s="1" t="e">
        <f t="shared" si="37"/>
        <v>#REF!</v>
      </c>
      <c r="R214" s="1" t="e">
        <f>+IF(Q214 &gt; 0,TRUNC((#REF!+#REF!)/Q214),0)</f>
        <v>#REF!</v>
      </c>
      <c r="S214" s="1" t="e">
        <f>+(R214/(TRUNC((B214-28)/(#REF!+5))+4))</f>
        <v>#REF!</v>
      </c>
      <c r="T214" s="1" t="e">
        <f>+TRUNC(S214/(TRUNC((B214-28)/(#REF!+5))+4))</f>
        <v>#REF!</v>
      </c>
      <c r="U214" s="1" t="e">
        <f>+ROUNDUP((T214/(TRUNC((B214-56)/(#REF!+5))+4)),0)</f>
        <v>#REF!</v>
      </c>
      <c r="V214" s="1" t="e">
        <f t="shared" si="38"/>
        <v>#REF!</v>
      </c>
      <c r="W214" s="1" t="e">
        <f t="shared" si="39"/>
        <v>#REF!</v>
      </c>
      <c r="X214" s="1" t="e">
        <f t="shared" si="40"/>
        <v>#REF!</v>
      </c>
      <c r="Y214" s="1" t="e">
        <f t="shared" si="41"/>
        <v>#REF!</v>
      </c>
      <c r="Z214" s="1" t="e">
        <f t="shared" si="42"/>
        <v>#REF!</v>
      </c>
      <c r="AA214" s="2" t="e">
        <f>IF(Z214*#REF!/(#REF!+#REF!)&lt;16,16,Z214*#REF!/(#REF!+#REF!))</f>
        <v>#REF!</v>
      </c>
      <c r="AB214" s="9" t="e">
        <f>IF(+Z214*#REF!/(#REF!+#REF!)&lt;16,16,+Z214*#REF!/(#REF!+#REF!))</f>
        <v>#REF!</v>
      </c>
      <c r="AC214" s="2" t="e">
        <f t="shared" si="43"/>
        <v>#REF!</v>
      </c>
    </row>
    <row r="215" spans="2:29" x14ac:dyDescent="0.2">
      <c r="B215" s="10" t="e">
        <f>IF(#REF!="Informix XPS",4096,2048)</f>
        <v>#REF!</v>
      </c>
      <c r="C215" s="10" t="e">
        <f>IF(#REF!="Informix XPS",4036,2020)</f>
        <v>#REF!</v>
      </c>
      <c r="D215" s="1" t="e">
        <f>IF(#REF!=0,0,#REF!+4)</f>
        <v>#REF!</v>
      </c>
      <c r="E215" s="1" t="e">
        <f t="shared" si="33"/>
        <v>#REF!</v>
      </c>
      <c r="F215" s="1" t="e">
        <f>IF(D215&lt;=C215,ROUNDUP((#REF!+#REF!)/E215,0),#REF!*E215)</f>
        <v>#REF!</v>
      </c>
      <c r="G215" s="1" t="e">
        <f t="shared" si="34"/>
        <v>#REF!</v>
      </c>
      <c r="H215" s="1" t="e">
        <f>IF(#REF!&gt;C215,#REF!,0)</f>
        <v>#REF!</v>
      </c>
      <c r="I215" s="1" t="e">
        <f>+IF(#REF!&gt;C215,#REF!-(C215+8),0)</f>
        <v>#REF!</v>
      </c>
      <c r="J215" s="1" t="e">
        <f>+IF(I215&lt;C215,0,#REF!*TRUNC(I215/(C215-8)))</f>
        <v>#REF!</v>
      </c>
      <c r="K215" s="1" t="e">
        <f>IF(H215&gt;0,+#REF!/(C215-8)-TRUNC(#REF!/(C215-8))+4,0)</f>
        <v>#REF!</v>
      </c>
      <c r="L215" s="1" t="e">
        <f t="shared" si="35"/>
        <v>#REF!</v>
      </c>
      <c r="M215" s="1" t="e">
        <f>+IF(H215&gt;0,IF(L215&lt;0.1,(#REF!/(TRUNC((C215/10)/I215)+1)),IF(AND(L215&gt;0.1,L215&lt;0.33),(#REF!/(TRUNC((C215/3)/I215)+1)),#REF!)),0)</f>
        <v>#REF!</v>
      </c>
      <c r="N215" s="1" t="e">
        <f t="shared" si="36"/>
        <v>#REF!</v>
      </c>
      <c r="O215" s="1" t="e">
        <f>+IF(#REF! &lt; (#REF!+#REF!)*0.02,1,#REF!/(#REF!+#REF!))</f>
        <v>#REF!</v>
      </c>
      <c r="P215" s="1" t="e">
        <f>+IF(#REF!&gt;0,#REF!+5,0)</f>
        <v>#REF!</v>
      </c>
      <c r="Q215" s="1" t="e">
        <f t="shared" si="37"/>
        <v>#REF!</v>
      </c>
      <c r="R215" s="1" t="e">
        <f>+IF(Q215 &gt; 0,TRUNC((#REF!+#REF!)/Q215),0)</f>
        <v>#REF!</v>
      </c>
      <c r="S215" s="1" t="e">
        <f>+(R215/(TRUNC((B215-28)/(#REF!+5))+4))</f>
        <v>#REF!</v>
      </c>
      <c r="T215" s="1" t="e">
        <f>+TRUNC(S215/(TRUNC((B215-28)/(#REF!+5))+4))</f>
        <v>#REF!</v>
      </c>
      <c r="U215" s="1" t="e">
        <f>+ROUNDUP((T215/(TRUNC((B215-56)/(#REF!+5))+4)),0)</f>
        <v>#REF!</v>
      </c>
      <c r="V215" s="1" t="e">
        <f t="shared" si="38"/>
        <v>#REF!</v>
      </c>
      <c r="W215" s="1" t="e">
        <f t="shared" si="39"/>
        <v>#REF!</v>
      </c>
      <c r="X215" s="1" t="e">
        <f t="shared" si="40"/>
        <v>#REF!</v>
      </c>
      <c r="Y215" s="1" t="e">
        <f t="shared" si="41"/>
        <v>#REF!</v>
      </c>
      <c r="Z215" s="1" t="e">
        <f t="shared" si="42"/>
        <v>#REF!</v>
      </c>
      <c r="AA215" s="2" t="e">
        <f>IF(Z215*#REF!/(#REF!+#REF!)&lt;16,16,Z215*#REF!/(#REF!+#REF!))</f>
        <v>#REF!</v>
      </c>
      <c r="AB215" s="9" t="e">
        <f>IF(+Z215*#REF!/(#REF!+#REF!)&lt;16,16,+Z215*#REF!/(#REF!+#REF!))</f>
        <v>#REF!</v>
      </c>
      <c r="AC215" s="2" t="e">
        <f t="shared" si="43"/>
        <v>#REF!</v>
      </c>
    </row>
    <row r="216" spans="2:29" x14ac:dyDescent="0.2">
      <c r="B216" s="10" t="e">
        <f>IF(#REF!="Informix XPS",4096,2048)</f>
        <v>#REF!</v>
      </c>
      <c r="C216" s="10" t="e">
        <f>IF(#REF!="Informix XPS",4036,2020)</f>
        <v>#REF!</v>
      </c>
      <c r="D216" s="1" t="e">
        <f>IF(#REF!=0,0,#REF!+4)</f>
        <v>#REF!</v>
      </c>
      <c r="E216" s="1" t="e">
        <f t="shared" si="33"/>
        <v>#REF!</v>
      </c>
      <c r="F216" s="1" t="e">
        <f>IF(D216&lt;=C216,ROUNDUP((#REF!+#REF!)/E216,0),#REF!*E216)</f>
        <v>#REF!</v>
      </c>
      <c r="G216" s="1" t="e">
        <f t="shared" si="34"/>
        <v>#REF!</v>
      </c>
      <c r="H216" s="1" t="e">
        <f>IF(#REF!&gt;C216,#REF!,0)</f>
        <v>#REF!</v>
      </c>
      <c r="I216" s="1" t="e">
        <f>+IF(#REF!&gt;C216,#REF!-(C216+8),0)</f>
        <v>#REF!</v>
      </c>
      <c r="J216" s="1" t="e">
        <f>+IF(I216&lt;C216,0,#REF!*TRUNC(I216/(C216-8)))</f>
        <v>#REF!</v>
      </c>
      <c r="K216" s="1" t="e">
        <f>IF(H216&gt;0,+#REF!/(C216-8)-TRUNC(#REF!/(C216-8))+4,0)</f>
        <v>#REF!</v>
      </c>
      <c r="L216" s="1" t="e">
        <f t="shared" si="35"/>
        <v>#REF!</v>
      </c>
      <c r="M216" s="1" t="e">
        <f>+IF(H216&gt;0,IF(L216&lt;0.1,(#REF!/(TRUNC((C216/10)/I216)+1)),IF(AND(L216&gt;0.1,L216&lt;0.33),(#REF!/(TRUNC((C216/3)/I216)+1)),#REF!)),0)</f>
        <v>#REF!</v>
      </c>
      <c r="N216" s="1" t="e">
        <f t="shared" si="36"/>
        <v>#REF!</v>
      </c>
      <c r="O216" s="1" t="e">
        <f>+IF(#REF! &lt; (#REF!+#REF!)*0.02,1,#REF!/(#REF!+#REF!))</f>
        <v>#REF!</v>
      </c>
      <c r="P216" s="1" t="e">
        <f>+IF(#REF!&gt;0,#REF!+5,0)</f>
        <v>#REF!</v>
      </c>
      <c r="Q216" s="1" t="e">
        <f t="shared" si="37"/>
        <v>#REF!</v>
      </c>
      <c r="R216" s="1" t="e">
        <f>+IF(Q216 &gt; 0,TRUNC((#REF!+#REF!)/Q216),0)</f>
        <v>#REF!</v>
      </c>
      <c r="S216" s="1" t="e">
        <f>+(R216/(TRUNC((B216-28)/(#REF!+5))+4))</f>
        <v>#REF!</v>
      </c>
      <c r="T216" s="1" t="e">
        <f>+TRUNC(S216/(TRUNC((B216-28)/(#REF!+5))+4))</f>
        <v>#REF!</v>
      </c>
      <c r="U216" s="1" t="e">
        <f>+ROUNDUP((T216/(TRUNC((B216-56)/(#REF!+5))+4)),0)</f>
        <v>#REF!</v>
      </c>
      <c r="V216" s="1" t="e">
        <f t="shared" si="38"/>
        <v>#REF!</v>
      </c>
      <c r="W216" s="1" t="e">
        <f t="shared" si="39"/>
        <v>#REF!</v>
      </c>
      <c r="X216" s="1" t="e">
        <f t="shared" si="40"/>
        <v>#REF!</v>
      </c>
      <c r="Y216" s="1" t="e">
        <f t="shared" si="41"/>
        <v>#REF!</v>
      </c>
      <c r="Z216" s="1" t="e">
        <f t="shared" si="42"/>
        <v>#REF!</v>
      </c>
      <c r="AA216" s="2" t="e">
        <f>IF(Z216*#REF!/(#REF!+#REF!)&lt;16,16,Z216*#REF!/(#REF!+#REF!))</f>
        <v>#REF!</v>
      </c>
      <c r="AB216" s="9" t="e">
        <f>IF(+Z216*#REF!/(#REF!+#REF!)&lt;16,16,+Z216*#REF!/(#REF!+#REF!))</f>
        <v>#REF!</v>
      </c>
      <c r="AC216" s="2" t="e">
        <f t="shared" si="43"/>
        <v>#REF!</v>
      </c>
    </row>
    <row r="217" spans="2:29" x14ac:dyDescent="0.2">
      <c r="B217" s="10" t="e">
        <f>IF(#REF!="Informix XPS",4096,2048)</f>
        <v>#REF!</v>
      </c>
      <c r="C217" s="10" t="e">
        <f>IF(#REF!="Informix XPS",4036,2020)</f>
        <v>#REF!</v>
      </c>
      <c r="D217" s="1" t="e">
        <f>IF(#REF!=0,0,#REF!+4)</f>
        <v>#REF!</v>
      </c>
      <c r="E217" s="1" t="e">
        <f t="shared" si="33"/>
        <v>#REF!</v>
      </c>
      <c r="F217" s="1" t="e">
        <f>IF(D217&lt;=C217,ROUNDUP((#REF!+#REF!)/E217,0),#REF!*E217)</f>
        <v>#REF!</v>
      </c>
      <c r="G217" s="1" t="e">
        <f t="shared" si="34"/>
        <v>#REF!</v>
      </c>
      <c r="H217" s="1" t="e">
        <f>IF(#REF!&gt;C217,#REF!,0)</f>
        <v>#REF!</v>
      </c>
      <c r="I217" s="1" t="e">
        <f>+IF(#REF!&gt;C217,#REF!-(C217+8),0)</f>
        <v>#REF!</v>
      </c>
      <c r="J217" s="1" t="e">
        <f>+IF(I217&lt;C217,0,#REF!*TRUNC(I217/(C217-8)))</f>
        <v>#REF!</v>
      </c>
      <c r="K217" s="1" t="e">
        <f>IF(H217&gt;0,+#REF!/(C217-8)-TRUNC(#REF!/(C217-8))+4,0)</f>
        <v>#REF!</v>
      </c>
      <c r="L217" s="1" t="e">
        <f t="shared" si="35"/>
        <v>#REF!</v>
      </c>
      <c r="M217" s="1" t="e">
        <f>+IF(H217&gt;0,IF(L217&lt;0.1,(#REF!/(TRUNC((C217/10)/I217)+1)),IF(AND(L217&gt;0.1,L217&lt;0.33),(#REF!/(TRUNC((C217/3)/I217)+1)),#REF!)),0)</f>
        <v>#REF!</v>
      </c>
      <c r="N217" s="1" t="e">
        <f t="shared" si="36"/>
        <v>#REF!</v>
      </c>
      <c r="O217" s="1" t="e">
        <f>+IF(#REF! &lt; (#REF!+#REF!)*0.02,1,#REF!/(#REF!+#REF!))</f>
        <v>#REF!</v>
      </c>
      <c r="P217" s="1" t="e">
        <f>+IF(#REF!&gt;0,#REF!+5,0)</f>
        <v>#REF!</v>
      </c>
      <c r="Q217" s="1" t="e">
        <f t="shared" si="37"/>
        <v>#REF!</v>
      </c>
      <c r="R217" s="1" t="e">
        <f>+IF(Q217 &gt; 0,TRUNC((#REF!+#REF!)/Q217),0)</f>
        <v>#REF!</v>
      </c>
      <c r="S217" s="1" t="e">
        <f>+(R217/(TRUNC((B217-28)/(#REF!+5))+4))</f>
        <v>#REF!</v>
      </c>
      <c r="T217" s="1" t="e">
        <f>+TRUNC(S217/(TRUNC((B217-28)/(#REF!+5))+4))</f>
        <v>#REF!</v>
      </c>
      <c r="U217" s="1" t="e">
        <f>+ROUNDUP((T217/(TRUNC((B217-56)/(#REF!+5))+4)),0)</f>
        <v>#REF!</v>
      </c>
      <c r="V217" s="1" t="e">
        <f t="shared" si="38"/>
        <v>#REF!</v>
      </c>
      <c r="W217" s="1" t="e">
        <f t="shared" si="39"/>
        <v>#REF!</v>
      </c>
      <c r="X217" s="1" t="e">
        <f t="shared" si="40"/>
        <v>#REF!</v>
      </c>
      <c r="Y217" s="1" t="e">
        <f t="shared" si="41"/>
        <v>#REF!</v>
      </c>
      <c r="Z217" s="1" t="e">
        <f t="shared" si="42"/>
        <v>#REF!</v>
      </c>
      <c r="AA217" s="2" t="e">
        <f>IF(Z217*#REF!/(#REF!+#REF!)&lt;16,16,Z217*#REF!/(#REF!+#REF!))</f>
        <v>#REF!</v>
      </c>
      <c r="AB217" s="9" t="e">
        <f>IF(+Z217*#REF!/(#REF!+#REF!)&lt;16,16,+Z217*#REF!/(#REF!+#REF!))</f>
        <v>#REF!</v>
      </c>
      <c r="AC217" s="2" t="e">
        <f t="shared" si="43"/>
        <v>#REF!</v>
      </c>
    </row>
    <row r="218" spans="2:29" x14ac:dyDescent="0.2">
      <c r="B218" s="10" t="e">
        <f>IF(#REF!="Informix XPS",4096,2048)</f>
        <v>#REF!</v>
      </c>
      <c r="C218" s="10" t="e">
        <f>IF(#REF!="Informix XPS",4036,2020)</f>
        <v>#REF!</v>
      </c>
      <c r="D218" s="1" t="e">
        <f>IF(#REF!=0,0,#REF!+4)</f>
        <v>#REF!</v>
      </c>
      <c r="E218" s="1" t="e">
        <f t="shared" si="33"/>
        <v>#REF!</v>
      </c>
      <c r="F218" s="1" t="e">
        <f>IF(D218&lt;=C218,ROUNDUP((#REF!+#REF!)/E218,0),#REF!*E218)</f>
        <v>#REF!</v>
      </c>
      <c r="G218" s="1" t="e">
        <f t="shared" si="34"/>
        <v>#REF!</v>
      </c>
      <c r="H218" s="1" t="e">
        <f>IF(#REF!&gt;C218,#REF!,0)</f>
        <v>#REF!</v>
      </c>
      <c r="I218" s="1" t="e">
        <f>+IF(#REF!&gt;C218,#REF!-(C218+8),0)</f>
        <v>#REF!</v>
      </c>
      <c r="J218" s="1" t="e">
        <f>+IF(I218&lt;C218,0,#REF!*TRUNC(I218/(C218-8)))</f>
        <v>#REF!</v>
      </c>
      <c r="K218" s="1" t="e">
        <f>IF(H218&gt;0,+#REF!/(C218-8)-TRUNC(#REF!/(C218-8))+4,0)</f>
        <v>#REF!</v>
      </c>
      <c r="L218" s="1" t="e">
        <f t="shared" si="35"/>
        <v>#REF!</v>
      </c>
      <c r="M218" s="1" t="e">
        <f>+IF(H218&gt;0,IF(L218&lt;0.1,(#REF!/(TRUNC((C218/10)/I218)+1)),IF(AND(L218&gt;0.1,L218&lt;0.33),(#REF!/(TRUNC((C218/3)/I218)+1)),#REF!)),0)</f>
        <v>#REF!</v>
      </c>
      <c r="N218" s="1" t="e">
        <f t="shared" si="36"/>
        <v>#REF!</v>
      </c>
      <c r="O218" s="1" t="e">
        <f>+IF(#REF! &lt; (#REF!+#REF!)*0.02,1,#REF!/(#REF!+#REF!))</f>
        <v>#REF!</v>
      </c>
      <c r="P218" s="1" t="e">
        <f>+IF(#REF!&gt;0,#REF!+5,0)</f>
        <v>#REF!</v>
      </c>
      <c r="Q218" s="1" t="e">
        <f t="shared" si="37"/>
        <v>#REF!</v>
      </c>
      <c r="R218" s="1" t="e">
        <f>+IF(Q218 &gt; 0,TRUNC((#REF!+#REF!)/Q218),0)</f>
        <v>#REF!</v>
      </c>
      <c r="S218" s="1" t="e">
        <f>+(R218/(TRUNC((B218-28)/(#REF!+5))+4))</f>
        <v>#REF!</v>
      </c>
      <c r="T218" s="1" t="e">
        <f>+TRUNC(S218/(TRUNC((B218-28)/(#REF!+5))+4))</f>
        <v>#REF!</v>
      </c>
      <c r="U218" s="1" t="e">
        <f>+ROUNDUP((T218/(TRUNC((B218-56)/(#REF!+5))+4)),0)</f>
        <v>#REF!</v>
      </c>
      <c r="V218" s="1" t="e">
        <f t="shared" si="38"/>
        <v>#REF!</v>
      </c>
      <c r="W218" s="1" t="e">
        <f t="shared" si="39"/>
        <v>#REF!</v>
      </c>
      <c r="X218" s="1" t="e">
        <f t="shared" si="40"/>
        <v>#REF!</v>
      </c>
      <c r="Y218" s="1" t="e">
        <f t="shared" si="41"/>
        <v>#REF!</v>
      </c>
      <c r="Z218" s="1" t="e">
        <f t="shared" si="42"/>
        <v>#REF!</v>
      </c>
      <c r="AA218" s="2" t="e">
        <f>IF(Z218*#REF!/(#REF!+#REF!)&lt;16,16,Z218*#REF!/(#REF!+#REF!))</f>
        <v>#REF!</v>
      </c>
      <c r="AB218" s="9" t="e">
        <f>IF(+Z218*#REF!/(#REF!+#REF!)&lt;16,16,+Z218*#REF!/(#REF!+#REF!))</f>
        <v>#REF!</v>
      </c>
      <c r="AC218" s="2" t="e">
        <f t="shared" si="43"/>
        <v>#REF!</v>
      </c>
    </row>
    <row r="219" spans="2:29" x14ac:dyDescent="0.2">
      <c r="B219" s="10" t="e">
        <f>IF(#REF!="Informix XPS",4096,2048)</f>
        <v>#REF!</v>
      </c>
      <c r="C219" s="10" t="e">
        <f>IF(#REF!="Informix XPS",4036,2020)</f>
        <v>#REF!</v>
      </c>
      <c r="D219" s="1" t="e">
        <f>IF(#REF!=0,0,#REF!+4)</f>
        <v>#REF!</v>
      </c>
      <c r="E219" s="1" t="e">
        <f t="shared" si="33"/>
        <v>#REF!</v>
      </c>
      <c r="F219" s="1" t="e">
        <f>IF(D219&lt;=C219,ROUNDUP((#REF!+#REF!)/E219,0),#REF!*E219)</f>
        <v>#REF!</v>
      </c>
      <c r="G219" s="1" t="e">
        <f t="shared" si="34"/>
        <v>#REF!</v>
      </c>
      <c r="H219" s="1" t="e">
        <f>IF(#REF!&gt;C219,#REF!,0)</f>
        <v>#REF!</v>
      </c>
      <c r="I219" s="1" t="e">
        <f>+IF(#REF!&gt;C219,#REF!-(C219+8),0)</f>
        <v>#REF!</v>
      </c>
      <c r="J219" s="1" t="e">
        <f>+IF(I219&lt;C219,0,#REF!*TRUNC(I219/(C219-8)))</f>
        <v>#REF!</v>
      </c>
      <c r="K219" s="1" t="e">
        <f>IF(H219&gt;0,+#REF!/(C219-8)-TRUNC(#REF!/(C219-8))+4,0)</f>
        <v>#REF!</v>
      </c>
      <c r="L219" s="1" t="e">
        <f t="shared" si="35"/>
        <v>#REF!</v>
      </c>
      <c r="M219" s="1" t="e">
        <f>+IF(H219&gt;0,IF(L219&lt;0.1,(#REF!/(TRUNC((C219/10)/I219)+1)),IF(AND(L219&gt;0.1,L219&lt;0.33),(#REF!/(TRUNC((C219/3)/I219)+1)),#REF!)),0)</f>
        <v>#REF!</v>
      </c>
      <c r="N219" s="1" t="e">
        <f t="shared" si="36"/>
        <v>#REF!</v>
      </c>
      <c r="O219" s="1" t="e">
        <f>+IF(#REF! &lt; (#REF!+#REF!)*0.02,1,#REF!/(#REF!+#REF!))</f>
        <v>#REF!</v>
      </c>
      <c r="P219" s="1" t="e">
        <f>+IF(#REF!&gt;0,#REF!+5,0)</f>
        <v>#REF!</v>
      </c>
      <c r="Q219" s="1" t="e">
        <f t="shared" si="37"/>
        <v>#REF!</v>
      </c>
      <c r="R219" s="1" t="e">
        <f>+IF(Q219 &gt; 0,TRUNC((#REF!+#REF!)/Q219),0)</f>
        <v>#REF!</v>
      </c>
      <c r="S219" s="1" t="e">
        <f>+(R219/(TRUNC((B219-28)/(#REF!+5))+4))</f>
        <v>#REF!</v>
      </c>
      <c r="T219" s="1" t="e">
        <f>+TRUNC(S219/(TRUNC((B219-28)/(#REF!+5))+4))</f>
        <v>#REF!</v>
      </c>
      <c r="U219" s="1" t="e">
        <f>+ROUNDUP((T219/(TRUNC((B219-56)/(#REF!+5))+4)),0)</f>
        <v>#REF!</v>
      </c>
      <c r="V219" s="1" t="e">
        <f t="shared" si="38"/>
        <v>#REF!</v>
      </c>
      <c r="W219" s="1" t="e">
        <f t="shared" si="39"/>
        <v>#REF!</v>
      </c>
      <c r="X219" s="1" t="e">
        <f t="shared" si="40"/>
        <v>#REF!</v>
      </c>
      <c r="Y219" s="1" t="e">
        <f t="shared" si="41"/>
        <v>#REF!</v>
      </c>
      <c r="Z219" s="1" t="e">
        <f t="shared" si="42"/>
        <v>#REF!</v>
      </c>
      <c r="AA219" s="2" t="e">
        <f>IF(Z219*#REF!/(#REF!+#REF!)&lt;16,16,Z219*#REF!/(#REF!+#REF!))</f>
        <v>#REF!</v>
      </c>
      <c r="AB219" s="9" t="e">
        <f>IF(+Z219*#REF!/(#REF!+#REF!)&lt;16,16,+Z219*#REF!/(#REF!+#REF!))</f>
        <v>#REF!</v>
      </c>
      <c r="AC219" s="2" t="e">
        <f t="shared" si="43"/>
        <v>#REF!</v>
      </c>
    </row>
    <row r="220" spans="2:29" x14ac:dyDescent="0.2">
      <c r="B220" s="10" t="e">
        <f>IF(#REF!="Informix XPS",4096,2048)</f>
        <v>#REF!</v>
      </c>
      <c r="C220" s="10" t="e">
        <f>IF(#REF!="Informix XPS",4036,2020)</f>
        <v>#REF!</v>
      </c>
      <c r="D220" s="1" t="e">
        <f>IF(#REF!=0,0,#REF!+4)</f>
        <v>#REF!</v>
      </c>
      <c r="E220" s="1" t="e">
        <f t="shared" si="33"/>
        <v>#REF!</v>
      </c>
      <c r="F220" s="1" t="e">
        <f>IF(D220&lt;=C220,ROUNDUP((#REF!+#REF!)/E220,0),#REF!*E220)</f>
        <v>#REF!</v>
      </c>
      <c r="G220" s="1" t="e">
        <f t="shared" si="34"/>
        <v>#REF!</v>
      </c>
      <c r="H220" s="1" t="e">
        <f>IF(#REF!&gt;C220,#REF!,0)</f>
        <v>#REF!</v>
      </c>
      <c r="I220" s="1" t="e">
        <f>+IF(#REF!&gt;C220,#REF!-(C220+8),0)</f>
        <v>#REF!</v>
      </c>
      <c r="J220" s="1" t="e">
        <f>+IF(I220&lt;C220,0,#REF!*TRUNC(I220/(C220-8)))</f>
        <v>#REF!</v>
      </c>
      <c r="K220" s="1" t="e">
        <f>IF(H220&gt;0,+#REF!/(C220-8)-TRUNC(#REF!/(C220-8))+4,0)</f>
        <v>#REF!</v>
      </c>
      <c r="L220" s="1" t="e">
        <f t="shared" si="35"/>
        <v>#REF!</v>
      </c>
      <c r="M220" s="1" t="e">
        <f>+IF(H220&gt;0,IF(L220&lt;0.1,(#REF!/(TRUNC((C220/10)/I220)+1)),IF(AND(L220&gt;0.1,L220&lt;0.33),(#REF!/(TRUNC((C220/3)/I220)+1)),#REF!)),0)</f>
        <v>#REF!</v>
      </c>
      <c r="N220" s="1" t="e">
        <f t="shared" si="36"/>
        <v>#REF!</v>
      </c>
      <c r="O220" s="1" t="e">
        <f>+IF(#REF! &lt; (#REF!+#REF!)*0.02,1,#REF!/(#REF!+#REF!))</f>
        <v>#REF!</v>
      </c>
      <c r="P220" s="1" t="e">
        <f>+IF(#REF!&gt;0,#REF!+5,0)</f>
        <v>#REF!</v>
      </c>
      <c r="Q220" s="1" t="e">
        <f t="shared" si="37"/>
        <v>#REF!</v>
      </c>
      <c r="R220" s="1" t="e">
        <f>+IF(Q220 &gt; 0,TRUNC((#REF!+#REF!)/Q220),0)</f>
        <v>#REF!</v>
      </c>
      <c r="S220" s="1" t="e">
        <f>+(R220/(TRUNC((B220-28)/(#REF!+5))+4))</f>
        <v>#REF!</v>
      </c>
      <c r="T220" s="1" t="e">
        <f>+TRUNC(S220/(TRUNC((B220-28)/(#REF!+5))+4))</f>
        <v>#REF!</v>
      </c>
      <c r="U220" s="1" t="e">
        <f>+ROUNDUP((T220/(TRUNC((B220-56)/(#REF!+5))+4)),0)</f>
        <v>#REF!</v>
      </c>
      <c r="V220" s="1" t="e">
        <f t="shared" si="38"/>
        <v>#REF!</v>
      </c>
      <c r="W220" s="1" t="e">
        <f t="shared" si="39"/>
        <v>#REF!</v>
      </c>
      <c r="X220" s="1" t="e">
        <f t="shared" si="40"/>
        <v>#REF!</v>
      </c>
      <c r="Y220" s="1" t="e">
        <f t="shared" si="41"/>
        <v>#REF!</v>
      </c>
      <c r="Z220" s="1" t="e">
        <f t="shared" si="42"/>
        <v>#REF!</v>
      </c>
      <c r="AA220" s="2" t="e">
        <f>IF(Z220*#REF!/(#REF!+#REF!)&lt;16,16,Z220*#REF!/(#REF!+#REF!))</f>
        <v>#REF!</v>
      </c>
      <c r="AB220" s="9" t="e">
        <f>IF(+Z220*#REF!/(#REF!+#REF!)&lt;16,16,+Z220*#REF!/(#REF!+#REF!))</f>
        <v>#REF!</v>
      </c>
      <c r="AC220" s="2" t="e">
        <f t="shared" si="43"/>
        <v>#REF!</v>
      </c>
    </row>
    <row r="221" spans="2:29" x14ac:dyDescent="0.2">
      <c r="B221" s="10" t="e">
        <f>IF(#REF!="Informix XPS",4096,2048)</f>
        <v>#REF!</v>
      </c>
      <c r="C221" s="10" t="e">
        <f>IF(#REF!="Informix XPS",4036,2020)</f>
        <v>#REF!</v>
      </c>
      <c r="D221" s="1" t="e">
        <f>IF(#REF!=0,0,#REF!+4)</f>
        <v>#REF!</v>
      </c>
      <c r="E221" s="1" t="e">
        <f t="shared" si="33"/>
        <v>#REF!</v>
      </c>
      <c r="F221" s="1" t="e">
        <f>IF(D221&lt;=C221,ROUNDUP((#REF!+#REF!)/E221,0),#REF!*E221)</f>
        <v>#REF!</v>
      </c>
      <c r="G221" s="1" t="e">
        <f t="shared" si="34"/>
        <v>#REF!</v>
      </c>
      <c r="H221" s="1" t="e">
        <f>IF(#REF!&gt;C221,#REF!,0)</f>
        <v>#REF!</v>
      </c>
      <c r="I221" s="1" t="e">
        <f>+IF(#REF!&gt;C221,#REF!-(C221+8),0)</f>
        <v>#REF!</v>
      </c>
      <c r="J221" s="1" t="e">
        <f>+IF(I221&lt;C221,0,#REF!*TRUNC(I221/(C221-8)))</f>
        <v>#REF!</v>
      </c>
      <c r="K221" s="1" t="e">
        <f>IF(H221&gt;0,+#REF!/(C221-8)-TRUNC(#REF!/(C221-8))+4,0)</f>
        <v>#REF!</v>
      </c>
      <c r="L221" s="1" t="e">
        <f t="shared" si="35"/>
        <v>#REF!</v>
      </c>
      <c r="M221" s="1" t="e">
        <f>+IF(H221&gt;0,IF(L221&lt;0.1,(#REF!/(TRUNC((C221/10)/I221)+1)),IF(AND(L221&gt;0.1,L221&lt;0.33),(#REF!/(TRUNC((C221/3)/I221)+1)),#REF!)),0)</f>
        <v>#REF!</v>
      </c>
      <c r="N221" s="1" t="e">
        <f t="shared" si="36"/>
        <v>#REF!</v>
      </c>
      <c r="O221" s="1" t="e">
        <f>+IF(#REF! &lt; (#REF!+#REF!)*0.02,1,#REF!/(#REF!+#REF!))</f>
        <v>#REF!</v>
      </c>
      <c r="P221" s="1" t="e">
        <f>+IF(#REF!&gt;0,#REF!+5,0)</f>
        <v>#REF!</v>
      </c>
      <c r="Q221" s="1" t="e">
        <f t="shared" si="37"/>
        <v>#REF!</v>
      </c>
      <c r="R221" s="1" t="e">
        <f>+IF(Q221 &gt; 0,TRUNC((#REF!+#REF!)/Q221),0)</f>
        <v>#REF!</v>
      </c>
      <c r="S221" s="1" t="e">
        <f>+(R221/(TRUNC((B221-28)/(#REF!+5))+4))</f>
        <v>#REF!</v>
      </c>
      <c r="T221" s="1" t="e">
        <f>+TRUNC(S221/(TRUNC((B221-28)/(#REF!+5))+4))</f>
        <v>#REF!</v>
      </c>
      <c r="U221" s="1" t="e">
        <f>+ROUNDUP((T221/(TRUNC((B221-56)/(#REF!+5))+4)),0)</f>
        <v>#REF!</v>
      </c>
      <c r="V221" s="1" t="e">
        <f t="shared" si="38"/>
        <v>#REF!</v>
      </c>
      <c r="W221" s="1" t="e">
        <f t="shared" si="39"/>
        <v>#REF!</v>
      </c>
      <c r="X221" s="1" t="e">
        <f t="shared" si="40"/>
        <v>#REF!</v>
      </c>
      <c r="Y221" s="1" t="e">
        <f t="shared" si="41"/>
        <v>#REF!</v>
      </c>
      <c r="Z221" s="1" t="e">
        <f t="shared" si="42"/>
        <v>#REF!</v>
      </c>
      <c r="AA221" s="2" t="e">
        <f>IF(Z221*#REF!/(#REF!+#REF!)&lt;16,16,Z221*#REF!/(#REF!+#REF!))</f>
        <v>#REF!</v>
      </c>
      <c r="AB221" s="9" t="e">
        <f>IF(+Z221*#REF!/(#REF!+#REF!)&lt;16,16,+Z221*#REF!/(#REF!+#REF!))</f>
        <v>#REF!</v>
      </c>
      <c r="AC221" s="2" t="e">
        <f t="shared" si="43"/>
        <v>#REF!</v>
      </c>
    </row>
    <row r="222" spans="2:29" x14ac:dyDescent="0.2">
      <c r="B222" s="10" t="e">
        <f>IF(#REF!="Informix XPS",4096,2048)</f>
        <v>#REF!</v>
      </c>
      <c r="C222" s="10" t="e">
        <f>IF(#REF!="Informix XPS",4036,2020)</f>
        <v>#REF!</v>
      </c>
      <c r="D222" s="1" t="e">
        <f>IF(#REF!=0,0,#REF!+4)</f>
        <v>#REF!</v>
      </c>
      <c r="E222" s="1" t="e">
        <f t="shared" si="33"/>
        <v>#REF!</v>
      </c>
      <c r="F222" s="1" t="e">
        <f>IF(D222&lt;=C222,ROUNDUP((#REF!+#REF!)/E222,0),#REF!*E222)</f>
        <v>#REF!</v>
      </c>
      <c r="G222" s="1" t="e">
        <f t="shared" si="34"/>
        <v>#REF!</v>
      </c>
      <c r="H222" s="1" t="e">
        <f>IF(#REF!&gt;C222,#REF!,0)</f>
        <v>#REF!</v>
      </c>
      <c r="I222" s="1" t="e">
        <f>+IF(#REF!&gt;C222,#REF!-(C222+8),0)</f>
        <v>#REF!</v>
      </c>
      <c r="J222" s="1" t="e">
        <f>+IF(I222&lt;C222,0,#REF!*TRUNC(I222/(C222-8)))</f>
        <v>#REF!</v>
      </c>
      <c r="K222" s="1" t="e">
        <f>IF(H222&gt;0,+#REF!/(C222-8)-TRUNC(#REF!/(C222-8))+4,0)</f>
        <v>#REF!</v>
      </c>
      <c r="L222" s="1" t="e">
        <f t="shared" si="35"/>
        <v>#REF!</v>
      </c>
      <c r="M222" s="1" t="e">
        <f>+IF(H222&gt;0,IF(L222&lt;0.1,(#REF!/(TRUNC((C222/10)/I222)+1)),IF(AND(L222&gt;0.1,L222&lt;0.33),(#REF!/(TRUNC((C222/3)/I222)+1)),#REF!)),0)</f>
        <v>#REF!</v>
      </c>
      <c r="N222" s="1" t="e">
        <f t="shared" si="36"/>
        <v>#REF!</v>
      </c>
      <c r="O222" s="1" t="e">
        <f>+IF(#REF! &lt; (#REF!+#REF!)*0.02,1,#REF!/(#REF!+#REF!))</f>
        <v>#REF!</v>
      </c>
      <c r="P222" s="1" t="e">
        <f>+IF(#REF!&gt;0,#REF!+5,0)</f>
        <v>#REF!</v>
      </c>
      <c r="Q222" s="1" t="e">
        <f t="shared" si="37"/>
        <v>#REF!</v>
      </c>
      <c r="R222" s="1" t="e">
        <f>+IF(Q222 &gt; 0,TRUNC((#REF!+#REF!)/Q222),0)</f>
        <v>#REF!</v>
      </c>
      <c r="S222" s="1" t="e">
        <f>+(R222/(TRUNC((B222-28)/(#REF!+5))+4))</f>
        <v>#REF!</v>
      </c>
      <c r="T222" s="1" t="e">
        <f>+TRUNC(S222/(TRUNC((B222-28)/(#REF!+5))+4))</f>
        <v>#REF!</v>
      </c>
      <c r="U222" s="1" t="e">
        <f>+ROUNDUP((T222/(TRUNC((B222-56)/(#REF!+5))+4)),0)</f>
        <v>#REF!</v>
      </c>
      <c r="V222" s="1" t="e">
        <f t="shared" si="38"/>
        <v>#REF!</v>
      </c>
      <c r="W222" s="1" t="e">
        <f t="shared" si="39"/>
        <v>#REF!</v>
      </c>
      <c r="X222" s="1" t="e">
        <f t="shared" si="40"/>
        <v>#REF!</v>
      </c>
      <c r="Y222" s="1" t="e">
        <f t="shared" si="41"/>
        <v>#REF!</v>
      </c>
      <c r="Z222" s="1" t="e">
        <f t="shared" si="42"/>
        <v>#REF!</v>
      </c>
      <c r="AA222" s="2" t="e">
        <f>IF(Z222*#REF!/(#REF!+#REF!)&lt;16,16,Z222*#REF!/(#REF!+#REF!))</f>
        <v>#REF!</v>
      </c>
      <c r="AB222" s="9" t="e">
        <f>IF(+Z222*#REF!/(#REF!+#REF!)&lt;16,16,+Z222*#REF!/(#REF!+#REF!))</f>
        <v>#REF!</v>
      </c>
      <c r="AC222" s="2" t="e">
        <f t="shared" si="43"/>
        <v>#REF!</v>
      </c>
    </row>
    <row r="223" spans="2:29" x14ac:dyDescent="0.2">
      <c r="B223" s="10" t="e">
        <f>IF(#REF!="Informix XPS",4096,2048)</f>
        <v>#REF!</v>
      </c>
      <c r="C223" s="10" t="e">
        <f>IF(#REF!="Informix XPS",4036,2020)</f>
        <v>#REF!</v>
      </c>
      <c r="D223" s="1" t="e">
        <f>IF(#REF!=0,0,#REF!+4)</f>
        <v>#REF!</v>
      </c>
      <c r="E223" s="1" t="e">
        <f t="shared" si="33"/>
        <v>#REF!</v>
      </c>
      <c r="F223" s="1" t="e">
        <f>IF(D223&lt;=C223,ROUNDUP((#REF!+#REF!)/E223,0),#REF!*E223)</f>
        <v>#REF!</v>
      </c>
      <c r="G223" s="1" t="e">
        <f t="shared" si="34"/>
        <v>#REF!</v>
      </c>
      <c r="H223" s="1" t="e">
        <f>IF(#REF!&gt;C223,#REF!,0)</f>
        <v>#REF!</v>
      </c>
      <c r="I223" s="1" t="e">
        <f>+IF(#REF!&gt;C223,#REF!-(C223+8),0)</f>
        <v>#REF!</v>
      </c>
      <c r="J223" s="1" t="e">
        <f>+IF(I223&lt;C223,0,#REF!*TRUNC(I223/(C223-8)))</f>
        <v>#REF!</v>
      </c>
      <c r="K223" s="1" t="e">
        <f>IF(H223&gt;0,+#REF!/(C223-8)-TRUNC(#REF!/(C223-8))+4,0)</f>
        <v>#REF!</v>
      </c>
      <c r="L223" s="1" t="e">
        <f t="shared" si="35"/>
        <v>#REF!</v>
      </c>
      <c r="M223" s="1" t="e">
        <f>+IF(H223&gt;0,IF(L223&lt;0.1,(#REF!/(TRUNC((C223/10)/I223)+1)),IF(AND(L223&gt;0.1,L223&lt;0.33),(#REF!/(TRUNC((C223/3)/I223)+1)),#REF!)),0)</f>
        <v>#REF!</v>
      </c>
      <c r="N223" s="1" t="e">
        <f t="shared" si="36"/>
        <v>#REF!</v>
      </c>
      <c r="O223" s="1" t="e">
        <f>+IF(#REF! &lt; (#REF!+#REF!)*0.02,1,#REF!/(#REF!+#REF!))</f>
        <v>#REF!</v>
      </c>
      <c r="P223" s="1" t="e">
        <f>+IF(#REF!&gt;0,#REF!+5,0)</f>
        <v>#REF!</v>
      </c>
      <c r="Q223" s="1" t="e">
        <f t="shared" si="37"/>
        <v>#REF!</v>
      </c>
      <c r="R223" s="1" t="e">
        <f>+IF(Q223 &gt; 0,TRUNC((#REF!+#REF!)/Q223),0)</f>
        <v>#REF!</v>
      </c>
      <c r="S223" s="1" t="e">
        <f>+(R223/(TRUNC((B223-28)/(#REF!+5))+4))</f>
        <v>#REF!</v>
      </c>
      <c r="T223" s="1" t="e">
        <f>+TRUNC(S223/(TRUNC((B223-28)/(#REF!+5))+4))</f>
        <v>#REF!</v>
      </c>
      <c r="U223" s="1" t="e">
        <f>+ROUNDUP((T223/(TRUNC((B223-56)/(#REF!+5))+4)),0)</f>
        <v>#REF!</v>
      </c>
      <c r="V223" s="1" t="e">
        <f t="shared" si="38"/>
        <v>#REF!</v>
      </c>
      <c r="W223" s="1" t="e">
        <f t="shared" si="39"/>
        <v>#REF!</v>
      </c>
      <c r="X223" s="1" t="e">
        <f t="shared" si="40"/>
        <v>#REF!</v>
      </c>
      <c r="Y223" s="1" t="e">
        <f t="shared" si="41"/>
        <v>#REF!</v>
      </c>
      <c r="Z223" s="1" t="e">
        <f t="shared" si="42"/>
        <v>#REF!</v>
      </c>
      <c r="AA223" s="2" t="e">
        <f>IF(Z223*#REF!/(#REF!+#REF!)&lt;16,16,Z223*#REF!/(#REF!+#REF!))</f>
        <v>#REF!</v>
      </c>
      <c r="AB223" s="9" t="e">
        <f>IF(+Z223*#REF!/(#REF!+#REF!)&lt;16,16,+Z223*#REF!/(#REF!+#REF!))</f>
        <v>#REF!</v>
      </c>
      <c r="AC223" s="2" t="e">
        <f t="shared" si="43"/>
        <v>#REF!</v>
      </c>
    </row>
    <row r="224" spans="2:29" x14ac:dyDescent="0.2">
      <c r="B224" s="10" t="e">
        <f>IF(#REF!="Informix XPS",4096,2048)</f>
        <v>#REF!</v>
      </c>
      <c r="C224" s="10" t="e">
        <f>IF(#REF!="Informix XPS",4036,2020)</f>
        <v>#REF!</v>
      </c>
      <c r="D224" s="1" t="e">
        <f>IF(#REF!=0,0,#REF!+4)</f>
        <v>#REF!</v>
      </c>
      <c r="E224" s="1" t="e">
        <f t="shared" si="33"/>
        <v>#REF!</v>
      </c>
      <c r="F224" s="1" t="e">
        <f>IF(D224&lt;=C224,ROUNDUP((#REF!+#REF!)/E224,0),#REF!*E224)</f>
        <v>#REF!</v>
      </c>
      <c r="G224" s="1" t="e">
        <f t="shared" si="34"/>
        <v>#REF!</v>
      </c>
      <c r="H224" s="1" t="e">
        <f>IF(#REF!&gt;C224,#REF!,0)</f>
        <v>#REF!</v>
      </c>
      <c r="I224" s="1" t="e">
        <f>+IF(#REF!&gt;C224,#REF!-(C224+8),0)</f>
        <v>#REF!</v>
      </c>
      <c r="J224" s="1" t="e">
        <f>+IF(I224&lt;C224,0,#REF!*TRUNC(I224/(C224-8)))</f>
        <v>#REF!</v>
      </c>
      <c r="K224" s="1" t="e">
        <f>IF(H224&gt;0,+#REF!/(C224-8)-TRUNC(#REF!/(C224-8))+4,0)</f>
        <v>#REF!</v>
      </c>
      <c r="L224" s="1" t="e">
        <f t="shared" si="35"/>
        <v>#REF!</v>
      </c>
      <c r="M224" s="1" t="e">
        <f>+IF(H224&gt;0,IF(L224&lt;0.1,(#REF!/(TRUNC((C224/10)/I224)+1)),IF(AND(L224&gt;0.1,L224&lt;0.33),(#REF!/(TRUNC((C224/3)/I224)+1)),#REF!)),0)</f>
        <v>#REF!</v>
      </c>
      <c r="N224" s="1" t="e">
        <f t="shared" si="36"/>
        <v>#REF!</v>
      </c>
      <c r="O224" s="1" t="e">
        <f>+IF(#REF! &lt; (#REF!+#REF!)*0.02,1,#REF!/(#REF!+#REF!))</f>
        <v>#REF!</v>
      </c>
      <c r="P224" s="1" t="e">
        <f>+IF(#REF!&gt;0,#REF!+5,0)</f>
        <v>#REF!</v>
      </c>
      <c r="Q224" s="1" t="e">
        <f t="shared" si="37"/>
        <v>#REF!</v>
      </c>
      <c r="R224" s="1" t="e">
        <f>+IF(Q224 &gt; 0,TRUNC((#REF!+#REF!)/Q224),0)</f>
        <v>#REF!</v>
      </c>
      <c r="S224" s="1" t="e">
        <f>+(R224/(TRUNC((B224-28)/(#REF!+5))+4))</f>
        <v>#REF!</v>
      </c>
      <c r="T224" s="1" t="e">
        <f>+TRUNC(S224/(TRUNC((B224-28)/(#REF!+5))+4))</f>
        <v>#REF!</v>
      </c>
      <c r="U224" s="1" t="e">
        <f>+ROUNDUP((T224/(TRUNC((B224-56)/(#REF!+5))+4)),0)</f>
        <v>#REF!</v>
      </c>
      <c r="V224" s="1" t="e">
        <f t="shared" si="38"/>
        <v>#REF!</v>
      </c>
      <c r="W224" s="1" t="e">
        <f t="shared" si="39"/>
        <v>#REF!</v>
      </c>
      <c r="X224" s="1" t="e">
        <f t="shared" si="40"/>
        <v>#REF!</v>
      </c>
      <c r="Y224" s="1" t="e">
        <f t="shared" si="41"/>
        <v>#REF!</v>
      </c>
      <c r="Z224" s="1" t="e">
        <f t="shared" si="42"/>
        <v>#REF!</v>
      </c>
      <c r="AA224" s="2" t="e">
        <f>IF(Z224*#REF!/(#REF!+#REF!)&lt;16,16,Z224*#REF!/(#REF!+#REF!))</f>
        <v>#REF!</v>
      </c>
      <c r="AB224" s="9" t="e">
        <f>IF(+Z224*#REF!/(#REF!+#REF!)&lt;16,16,+Z224*#REF!/(#REF!+#REF!))</f>
        <v>#REF!</v>
      </c>
      <c r="AC224" s="2" t="e">
        <f t="shared" si="43"/>
        <v>#REF!</v>
      </c>
    </row>
    <row r="225" spans="2:29" x14ac:dyDescent="0.2">
      <c r="B225" s="10" t="e">
        <f>IF(#REF!="Informix XPS",4096,2048)</f>
        <v>#REF!</v>
      </c>
      <c r="C225" s="10" t="e">
        <f>IF(#REF!="Informix XPS",4036,2020)</f>
        <v>#REF!</v>
      </c>
      <c r="D225" s="1" t="e">
        <f>IF(#REF!=0,0,#REF!+4)</f>
        <v>#REF!</v>
      </c>
      <c r="E225" s="1" t="e">
        <f t="shared" si="33"/>
        <v>#REF!</v>
      </c>
      <c r="F225" s="1" t="e">
        <f>IF(D225&lt;=C225,ROUNDUP((#REF!+#REF!)/E225,0),#REF!*E225)</f>
        <v>#REF!</v>
      </c>
      <c r="G225" s="1" t="e">
        <f t="shared" si="34"/>
        <v>#REF!</v>
      </c>
      <c r="H225" s="1" t="e">
        <f>IF(#REF!&gt;C225,#REF!,0)</f>
        <v>#REF!</v>
      </c>
      <c r="I225" s="1" t="e">
        <f>+IF(#REF!&gt;C225,#REF!-(C225+8),0)</f>
        <v>#REF!</v>
      </c>
      <c r="J225" s="1" t="e">
        <f>+IF(I225&lt;C225,0,#REF!*TRUNC(I225/(C225-8)))</f>
        <v>#REF!</v>
      </c>
      <c r="K225" s="1" t="e">
        <f>IF(H225&gt;0,+#REF!/(C225-8)-TRUNC(#REF!/(C225-8))+4,0)</f>
        <v>#REF!</v>
      </c>
      <c r="L225" s="1" t="e">
        <f t="shared" si="35"/>
        <v>#REF!</v>
      </c>
      <c r="M225" s="1" t="e">
        <f>+IF(H225&gt;0,IF(L225&lt;0.1,(#REF!/(TRUNC((C225/10)/I225)+1)),IF(AND(L225&gt;0.1,L225&lt;0.33),(#REF!/(TRUNC((C225/3)/I225)+1)),#REF!)),0)</f>
        <v>#REF!</v>
      </c>
      <c r="N225" s="1" t="e">
        <f t="shared" si="36"/>
        <v>#REF!</v>
      </c>
      <c r="O225" s="1" t="e">
        <f>+IF(#REF! &lt; (#REF!+#REF!)*0.02,1,#REF!/(#REF!+#REF!))</f>
        <v>#REF!</v>
      </c>
      <c r="P225" s="1" t="e">
        <f>+IF(#REF!&gt;0,#REF!+5,0)</f>
        <v>#REF!</v>
      </c>
      <c r="Q225" s="1" t="e">
        <f t="shared" si="37"/>
        <v>#REF!</v>
      </c>
      <c r="R225" s="1" t="e">
        <f>+IF(Q225 &gt; 0,TRUNC((#REF!+#REF!)/Q225),0)</f>
        <v>#REF!</v>
      </c>
      <c r="S225" s="1" t="e">
        <f>+(R225/(TRUNC((B225-28)/(#REF!+5))+4))</f>
        <v>#REF!</v>
      </c>
      <c r="T225" s="1" t="e">
        <f>+TRUNC(S225/(TRUNC((B225-28)/(#REF!+5))+4))</f>
        <v>#REF!</v>
      </c>
      <c r="U225" s="1" t="e">
        <f>+ROUNDUP((T225/(TRUNC((B225-56)/(#REF!+5))+4)),0)</f>
        <v>#REF!</v>
      </c>
      <c r="V225" s="1" t="e">
        <f t="shared" si="38"/>
        <v>#REF!</v>
      </c>
      <c r="W225" s="1" t="e">
        <f t="shared" si="39"/>
        <v>#REF!</v>
      </c>
      <c r="X225" s="1" t="e">
        <f t="shared" si="40"/>
        <v>#REF!</v>
      </c>
      <c r="Y225" s="1" t="e">
        <f t="shared" si="41"/>
        <v>#REF!</v>
      </c>
      <c r="Z225" s="1" t="e">
        <f t="shared" si="42"/>
        <v>#REF!</v>
      </c>
      <c r="AA225" s="2" t="e">
        <f>IF(Z225*#REF!/(#REF!+#REF!)&lt;16,16,Z225*#REF!/(#REF!+#REF!))</f>
        <v>#REF!</v>
      </c>
      <c r="AB225" s="9" t="e">
        <f>IF(+Z225*#REF!/(#REF!+#REF!)&lt;16,16,+Z225*#REF!/(#REF!+#REF!))</f>
        <v>#REF!</v>
      </c>
      <c r="AC225" s="2" t="e">
        <f t="shared" si="43"/>
        <v>#REF!</v>
      </c>
    </row>
    <row r="226" spans="2:29" x14ac:dyDescent="0.2">
      <c r="B226" s="10" t="e">
        <f>IF(#REF!="Informix XPS",4096,2048)</f>
        <v>#REF!</v>
      </c>
      <c r="C226" s="10" t="e">
        <f>IF(#REF!="Informix XPS",4036,2020)</f>
        <v>#REF!</v>
      </c>
      <c r="D226" s="1" t="e">
        <f>IF(#REF!=0,0,#REF!+4)</f>
        <v>#REF!</v>
      </c>
      <c r="E226" s="1" t="e">
        <f t="shared" si="33"/>
        <v>#REF!</v>
      </c>
      <c r="F226" s="1" t="e">
        <f>IF(D226&lt;=C226,ROUNDUP((#REF!+#REF!)/E226,0),#REF!*E226)</f>
        <v>#REF!</v>
      </c>
      <c r="G226" s="1" t="e">
        <f t="shared" si="34"/>
        <v>#REF!</v>
      </c>
      <c r="H226" s="1" t="e">
        <f>IF(#REF!&gt;C226,#REF!,0)</f>
        <v>#REF!</v>
      </c>
      <c r="I226" s="1" t="e">
        <f>+IF(#REF!&gt;C226,#REF!-(C226+8),0)</f>
        <v>#REF!</v>
      </c>
      <c r="J226" s="1" t="e">
        <f>+IF(I226&lt;C226,0,#REF!*TRUNC(I226/(C226-8)))</f>
        <v>#REF!</v>
      </c>
      <c r="K226" s="1" t="e">
        <f>IF(H226&gt;0,+#REF!/(C226-8)-TRUNC(#REF!/(C226-8))+4,0)</f>
        <v>#REF!</v>
      </c>
      <c r="L226" s="1" t="e">
        <f t="shared" si="35"/>
        <v>#REF!</v>
      </c>
      <c r="M226" s="1" t="e">
        <f>+IF(H226&gt;0,IF(L226&lt;0.1,(#REF!/(TRUNC((C226/10)/I226)+1)),IF(AND(L226&gt;0.1,L226&lt;0.33),(#REF!/(TRUNC((C226/3)/I226)+1)),#REF!)),0)</f>
        <v>#REF!</v>
      </c>
      <c r="N226" s="1" t="e">
        <f t="shared" si="36"/>
        <v>#REF!</v>
      </c>
      <c r="O226" s="1" t="e">
        <f>+IF(#REF! &lt; (#REF!+#REF!)*0.02,1,#REF!/(#REF!+#REF!))</f>
        <v>#REF!</v>
      </c>
      <c r="P226" s="1" t="e">
        <f>+IF(#REF!&gt;0,#REF!+5,0)</f>
        <v>#REF!</v>
      </c>
      <c r="Q226" s="1" t="e">
        <f t="shared" si="37"/>
        <v>#REF!</v>
      </c>
      <c r="R226" s="1" t="e">
        <f>+IF(Q226 &gt; 0,TRUNC((#REF!+#REF!)/Q226),0)</f>
        <v>#REF!</v>
      </c>
      <c r="S226" s="1" t="e">
        <f>+(R226/(TRUNC((B226-28)/(#REF!+5))+4))</f>
        <v>#REF!</v>
      </c>
      <c r="T226" s="1" t="e">
        <f>+TRUNC(S226/(TRUNC((B226-28)/(#REF!+5))+4))</f>
        <v>#REF!</v>
      </c>
      <c r="U226" s="1" t="e">
        <f>+ROUNDUP((T226/(TRUNC((B226-56)/(#REF!+5))+4)),0)</f>
        <v>#REF!</v>
      </c>
      <c r="V226" s="1" t="e">
        <f t="shared" si="38"/>
        <v>#REF!</v>
      </c>
      <c r="W226" s="1" t="e">
        <f t="shared" si="39"/>
        <v>#REF!</v>
      </c>
      <c r="X226" s="1" t="e">
        <f t="shared" si="40"/>
        <v>#REF!</v>
      </c>
      <c r="Y226" s="1" t="e">
        <f t="shared" si="41"/>
        <v>#REF!</v>
      </c>
      <c r="Z226" s="1" t="e">
        <f t="shared" si="42"/>
        <v>#REF!</v>
      </c>
      <c r="AA226" s="2" t="e">
        <f>IF(Z226*#REF!/(#REF!+#REF!)&lt;16,16,Z226*#REF!/(#REF!+#REF!))</f>
        <v>#REF!</v>
      </c>
      <c r="AB226" s="9" t="e">
        <f>IF(+Z226*#REF!/(#REF!+#REF!)&lt;16,16,+Z226*#REF!/(#REF!+#REF!))</f>
        <v>#REF!</v>
      </c>
      <c r="AC226" s="2" t="e">
        <f t="shared" si="43"/>
        <v>#REF!</v>
      </c>
    </row>
    <row r="227" spans="2:29" x14ac:dyDescent="0.2">
      <c r="B227" s="10" t="e">
        <f>IF(#REF!="Informix XPS",4096,2048)</f>
        <v>#REF!</v>
      </c>
      <c r="C227" s="10" t="e">
        <f>IF(#REF!="Informix XPS",4036,2020)</f>
        <v>#REF!</v>
      </c>
      <c r="D227" s="1" t="e">
        <f>IF(#REF!=0,0,#REF!+4)</f>
        <v>#REF!</v>
      </c>
      <c r="E227" s="1" t="e">
        <f t="shared" si="33"/>
        <v>#REF!</v>
      </c>
      <c r="F227" s="1" t="e">
        <f>IF(D227&lt;=C227,ROUNDUP((#REF!+#REF!)/E227,0),#REF!*E227)</f>
        <v>#REF!</v>
      </c>
      <c r="G227" s="1" t="e">
        <f t="shared" si="34"/>
        <v>#REF!</v>
      </c>
      <c r="H227" s="1" t="e">
        <f>IF(#REF!&gt;C227,#REF!,0)</f>
        <v>#REF!</v>
      </c>
      <c r="I227" s="1" t="e">
        <f>+IF(#REF!&gt;C227,#REF!-(C227+8),0)</f>
        <v>#REF!</v>
      </c>
      <c r="J227" s="1" t="e">
        <f>+IF(I227&lt;C227,0,#REF!*TRUNC(I227/(C227-8)))</f>
        <v>#REF!</v>
      </c>
      <c r="K227" s="1" t="e">
        <f>IF(H227&gt;0,+#REF!/(C227-8)-TRUNC(#REF!/(C227-8))+4,0)</f>
        <v>#REF!</v>
      </c>
      <c r="L227" s="1" t="e">
        <f t="shared" si="35"/>
        <v>#REF!</v>
      </c>
      <c r="M227" s="1" t="e">
        <f>+IF(H227&gt;0,IF(L227&lt;0.1,(#REF!/(TRUNC((C227/10)/I227)+1)),IF(AND(L227&gt;0.1,L227&lt;0.33),(#REF!/(TRUNC((C227/3)/I227)+1)),#REF!)),0)</f>
        <v>#REF!</v>
      </c>
      <c r="N227" s="1" t="e">
        <f t="shared" si="36"/>
        <v>#REF!</v>
      </c>
      <c r="O227" s="1" t="e">
        <f>+IF(#REF! &lt; (#REF!+#REF!)*0.02,1,#REF!/(#REF!+#REF!))</f>
        <v>#REF!</v>
      </c>
      <c r="P227" s="1" t="e">
        <f>+IF(#REF!&gt;0,#REF!+5,0)</f>
        <v>#REF!</v>
      </c>
      <c r="Q227" s="1" t="e">
        <f t="shared" si="37"/>
        <v>#REF!</v>
      </c>
      <c r="R227" s="1" t="e">
        <f>+IF(Q227 &gt; 0,TRUNC((#REF!+#REF!)/Q227),0)</f>
        <v>#REF!</v>
      </c>
      <c r="S227" s="1" t="e">
        <f>+(R227/(TRUNC((B227-28)/(#REF!+5))+4))</f>
        <v>#REF!</v>
      </c>
      <c r="T227" s="1" t="e">
        <f>+TRUNC(S227/(TRUNC((B227-28)/(#REF!+5))+4))</f>
        <v>#REF!</v>
      </c>
      <c r="U227" s="1" t="e">
        <f>+ROUNDUP((T227/(TRUNC((B227-56)/(#REF!+5))+4)),0)</f>
        <v>#REF!</v>
      </c>
      <c r="V227" s="1" t="e">
        <f t="shared" si="38"/>
        <v>#REF!</v>
      </c>
      <c r="W227" s="1" t="e">
        <f t="shared" si="39"/>
        <v>#REF!</v>
      </c>
      <c r="X227" s="1" t="e">
        <f t="shared" si="40"/>
        <v>#REF!</v>
      </c>
      <c r="Y227" s="1" t="e">
        <f t="shared" si="41"/>
        <v>#REF!</v>
      </c>
      <c r="Z227" s="1" t="e">
        <f t="shared" si="42"/>
        <v>#REF!</v>
      </c>
      <c r="AA227" s="2" t="e">
        <f>IF(Z227*#REF!/(#REF!+#REF!)&lt;16,16,Z227*#REF!/(#REF!+#REF!))</f>
        <v>#REF!</v>
      </c>
      <c r="AB227" s="9" t="e">
        <f>IF(+Z227*#REF!/(#REF!+#REF!)&lt;16,16,+Z227*#REF!/(#REF!+#REF!))</f>
        <v>#REF!</v>
      </c>
      <c r="AC227" s="2" t="e">
        <f t="shared" si="43"/>
        <v>#REF!</v>
      </c>
    </row>
    <row r="228" spans="2:29" x14ac:dyDescent="0.2">
      <c r="B228" s="10" t="e">
        <f>IF(#REF!="Informix XPS",4096,2048)</f>
        <v>#REF!</v>
      </c>
      <c r="C228" s="10" t="e">
        <f>IF(#REF!="Informix XPS",4036,2020)</f>
        <v>#REF!</v>
      </c>
      <c r="D228" s="1" t="e">
        <f>IF(#REF!=0,0,#REF!+4)</f>
        <v>#REF!</v>
      </c>
      <c r="E228" s="1" t="e">
        <f t="shared" si="33"/>
        <v>#REF!</v>
      </c>
      <c r="F228" s="1" t="e">
        <f>IF(D228&lt;=C228,ROUNDUP((#REF!+#REF!)/E228,0),#REF!*E228)</f>
        <v>#REF!</v>
      </c>
      <c r="G228" s="1" t="e">
        <f t="shared" si="34"/>
        <v>#REF!</v>
      </c>
      <c r="H228" s="1" t="e">
        <f>IF(#REF!&gt;C228,#REF!,0)</f>
        <v>#REF!</v>
      </c>
      <c r="I228" s="1" t="e">
        <f>+IF(#REF!&gt;C228,#REF!-(C228+8),0)</f>
        <v>#REF!</v>
      </c>
      <c r="J228" s="1" t="e">
        <f>+IF(I228&lt;C228,0,#REF!*TRUNC(I228/(C228-8)))</f>
        <v>#REF!</v>
      </c>
      <c r="K228" s="1" t="e">
        <f>IF(H228&gt;0,+#REF!/(C228-8)-TRUNC(#REF!/(C228-8))+4,0)</f>
        <v>#REF!</v>
      </c>
      <c r="L228" s="1" t="e">
        <f t="shared" si="35"/>
        <v>#REF!</v>
      </c>
      <c r="M228" s="1" t="e">
        <f>+IF(H228&gt;0,IF(L228&lt;0.1,(#REF!/(TRUNC((C228/10)/I228)+1)),IF(AND(L228&gt;0.1,L228&lt;0.33),(#REF!/(TRUNC((C228/3)/I228)+1)),#REF!)),0)</f>
        <v>#REF!</v>
      </c>
      <c r="N228" s="1" t="e">
        <f t="shared" si="36"/>
        <v>#REF!</v>
      </c>
      <c r="O228" s="1" t="e">
        <f>+IF(#REF! &lt; (#REF!+#REF!)*0.02,1,#REF!/(#REF!+#REF!))</f>
        <v>#REF!</v>
      </c>
      <c r="P228" s="1" t="e">
        <f>+IF(#REF!&gt;0,#REF!+5,0)</f>
        <v>#REF!</v>
      </c>
      <c r="Q228" s="1" t="e">
        <f t="shared" si="37"/>
        <v>#REF!</v>
      </c>
      <c r="R228" s="1" t="e">
        <f>+IF(Q228 &gt; 0,TRUNC((#REF!+#REF!)/Q228),0)</f>
        <v>#REF!</v>
      </c>
      <c r="S228" s="1" t="e">
        <f>+(R228/(TRUNC((B228-28)/(#REF!+5))+4))</f>
        <v>#REF!</v>
      </c>
      <c r="T228" s="1" t="e">
        <f>+TRUNC(S228/(TRUNC((B228-28)/(#REF!+5))+4))</f>
        <v>#REF!</v>
      </c>
      <c r="U228" s="1" t="e">
        <f>+ROUNDUP((T228/(TRUNC((B228-56)/(#REF!+5))+4)),0)</f>
        <v>#REF!</v>
      </c>
      <c r="V228" s="1" t="e">
        <f t="shared" si="38"/>
        <v>#REF!</v>
      </c>
      <c r="W228" s="1" t="e">
        <f t="shared" si="39"/>
        <v>#REF!</v>
      </c>
      <c r="X228" s="1" t="e">
        <f t="shared" si="40"/>
        <v>#REF!</v>
      </c>
      <c r="Y228" s="1" t="e">
        <f t="shared" si="41"/>
        <v>#REF!</v>
      </c>
      <c r="Z228" s="1" t="e">
        <f t="shared" si="42"/>
        <v>#REF!</v>
      </c>
      <c r="AA228" s="2" t="e">
        <f>IF(Z228*#REF!/(#REF!+#REF!)&lt;16,16,Z228*#REF!/(#REF!+#REF!))</f>
        <v>#REF!</v>
      </c>
      <c r="AB228" s="9" t="e">
        <f>IF(+Z228*#REF!/(#REF!+#REF!)&lt;16,16,+Z228*#REF!/(#REF!+#REF!))</f>
        <v>#REF!</v>
      </c>
      <c r="AC228" s="2" t="e">
        <f t="shared" si="43"/>
        <v>#REF!</v>
      </c>
    </row>
    <row r="229" spans="2:29" x14ac:dyDescent="0.2">
      <c r="B229" s="10" t="e">
        <f>IF(#REF!="Informix XPS",4096,2048)</f>
        <v>#REF!</v>
      </c>
      <c r="C229" s="10" t="e">
        <f>IF(#REF!="Informix XPS",4036,2020)</f>
        <v>#REF!</v>
      </c>
      <c r="D229" s="1" t="e">
        <f>IF(#REF!=0,0,#REF!+4)</f>
        <v>#REF!</v>
      </c>
      <c r="E229" s="1" t="e">
        <f t="shared" si="33"/>
        <v>#REF!</v>
      </c>
      <c r="F229" s="1" t="e">
        <f>IF(D229&lt;=C229,ROUNDUP((#REF!+#REF!)/E229,0),#REF!*E229)</f>
        <v>#REF!</v>
      </c>
      <c r="G229" s="1" t="e">
        <f t="shared" si="34"/>
        <v>#REF!</v>
      </c>
      <c r="H229" s="1" t="e">
        <f>IF(#REF!&gt;C229,#REF!,0)</f>
        <v>#REF!</v>
      </c>
      <c r="I229" s="1" t="e">
        <f>+IF(#REF!&gt;C229,#REF!-(C229+8),0)</f>
        <v>#REF!</v>
      </c>
      <c r="J229" s="1" t="e">
        <f>+IF(I229&lt;C229,0,#REF!*TRUNC(I229/(C229-8)))</f>
        <v>#REF!</v>
      </c>
      <c r="K229" s="1" t="e">
        <f>IF(H229&gt;0,+#REF!/(C229-8)-TRUNC(#REF!/(C229-8))+4,0)</f>
        <v>#REF!</v>
      </c>
      <c r="L229" s="1" t="e">
        <f t="shared" si="35"/>
        <v>#REF!</v>
      </c>
      <c r="M229" s="1" t="e">
        <f>+IF(H229&gt;0,IF(L229&lt;0.1,(#REF!/(TRUNC((C229/10)/I229)+1)),IF(AND(L229&gt;0.1,L229&lt;0.33),(#REF!/(TRUNC((C229/3)/I229)+1)),#REF!)),0)</f>
        <v>#REF!</v>
      </c>
      <c r="N229" s="1" t="e">
        <f t="shared" si="36"/>
        <v>#REF!</v>
      </c>
      <c r="O229" s="1" t="e">
        <f>+IF(#REF! &lt; (#REF!+#REF!)*0.02,1,#REF!/(#REF!+#REF!))</f>
        <v>#REF!</v>
      </c>
      <c r="P229" s="1" t="e">
        <f>+IF(#REF!&gt;0,#REF!+5,0)</f>
        <v>#REF!</v>
      </c>
      <c r="Q229" s="1" t="e">
        <f t="shared" si="37"/>
        <v>#REF!</v>
      </c>
      <c r="R229" s="1" t="e">
        <f>+IF(Q229 &gt; 0,TRUNC((#REF!+#REF!)/Q229),0)</f>
        <v>#REF!</v>
      </c>
      <c r="S229" s="1" t="e">
        <f>+(R229/(TRUNC((B229-28)/(#REF!+5))+4))</f>
        <v>#REF!</v>
      </c>
      <c r="T229" s="1" t="e">
        <f>+TRUNC(S229/(TRUNC((B229-28)/(#REF!+5))+4))</f>
        <v>#REF!</v>
      </c>
      <c r="U229" s="1" t="e">
        <f>+ROUNDUP((T229/(TRUNC((B229-56)/(#REF!+5))+4)),0)</f>
        <v>#REF!</v>
      </c>
      <c r="V229" s="1" t="e">
        <f t="shared" si="38"/>
        <v>#REF!</v>
      </c>
      <c r="W229" s="1" t="e">
        <f t="shared" si="39"/>
        <v>#REF!</v>
      </c>
      <c r="X229" s="1" t="e">
        <f t="shared" si="40"/>
        <v>#REF!</v>
      </c>
      <c r="Y229" s="1" t="e">
        <f t="shared" si="41"/>
        <v>#REF!</v>
      </c>
      <c r="Z229" s="1" t="e">
        <f t="shared" si="42"/>
        <v>#REF!</v>
      </c>
      <c r="AA229" s="2" t="e">
        <f>IF(Z229*#REF!/(#REF!+#REF!)&lt;16,16,Z229*#REF!/(#REF!+#REF!))</f>
        <v>#REF!</v>
      </c>
      <c r="AB229" s="9" t="e">
        <f>IF(+Z229*#REF!/(#REF!+#REF!)&lt;16,16,+Z229*#REF!/(#REF!+#REF!))</f>
        <v>#REF!</v>
      </c>
      <c r="AC229" s="2" t="e">
        <f t="shared" si="43"/>
        <v>#REF!</v>
      </c>
    </row>
    <row r="230" spans="2:29" x14ac:dyDescent="0.2">
      <c r="B230" s="10" t="e">
        <f>IF(#REF!="Informix XPS",4096,2048)</f>
        <v>#REF!</v>
      </c>
      <c r="C230" s="10" t="e">
        <f>IF(#REF!="Informix XPS",4036,2020)</f>
        <v>#REF!</v>
      </c>
      <c r="D230" s="1" t="e">
        <f>IF(#REF!=0,0,#REF!+4)</f>
        <v>#REF!</v>
      </c>
      <c r="E230" s="1" t="e">
        <f t="shared" si="33"/>
        <v>#REF!</v>
      </c>
      <c r="F230" s="1" t="e">
        <f>IF(D230&lt;=C230,ROUNDUP((#REF!+#REF!)/E230,0),#REF!*E230)</f>
        <v>#REF!</v>
      </c>
      <c r="G230" s="1" t="e">
        <f t="shared" si="34"/>
        <v>#REF!</v>
      </c>
      <c r="H230" s="1" t="e">
        <f>IF(#REF!&gt;C230,#REF!,0)</f>
        <v>#REF!</v>
      </c>
      <c r="I230" s="1" t="e">
        <f>+IF(#REF!&gt;C230,#REF!-(C230+8),0)</f>
        <v>#REF!</v>
      </c>
      <c r="J230" s="1" t="e">
        <f>+IF(I230&lt;C230,0,#REF!*TRUNC(I230/(C230-8)))</f>
        <v>#REF!</v>
      </c>
      <c r="K230" s="1" t="e">
        <f>IF(H230&gt;0,+#REF!/(C230-8)-TRUNC(#REF!/(C230-8))+4,0)</f>
        <v>#REF!</v>
      </c>
      <c r="L230" s="1" t="e">
        <f t="shared" si="35"/>
        <v>#REF!</v>
      </c>
      <c r="M230" s="1" t="e">
        <f>+IF(H230&gt;0,IF(L230&lt;0.1,(#REF!/(TRUNC((C230/10)/I230)+1)),IF(AND(L230&gt;0.1,L230&lt;0.33),(#REF!/(TRUNC((C230/3)/I230)+1)),#REF!)),0)</f>
        <v>#REF!</v>
      </c>
      <c r="N230" s="1" t="e">
        <f t="shared" si="36"/>
        <v>#REF!</v>
      </c>
      <c r="O230" s="1" t="e">
        <f>+IF(#REF! &lt; (#REF!+#REF!)*0.02,1,#REF!/(#REF!+#REF!))</f>
        <v>#REF!</v>
      </c>
      <c r="P230" s="1" t="e">
        <f>+IF(#REF!&gt;0,#REF!+5,0)</f>
        <v>#REF!</v>
      </c>
      <c r="Q230" s="1" t="e">
        <f t="shared" si="37"/>
        <v>#REF!</v>
      </c>
      <c r="R230" s="1" t="e">
        <f>+IF(Q230 &gt; 0,TRUNC((#REF!+#REF!)/Q230),0)</f>
        <v>#REF!</v>
      </c>
      <c r="S230" s="1" t="e">
        <f>+(R230/(TRUNC((B230-28)/(#REF!+5))+4))</f>
        <v>#REF!</v>
      </c>
      <c r="T230" s="1" t="e">
        <f>+TRUNC(S230/(TRUNC((B230-28)/(#REF!+5))+4))</f>
        <v>#REF!</v>
      </c>
      <c r="U230" s="1" t="e">
        <f>+ROUNDUP((T230/(TRUNC((B230-56)/(#REF!+5))+4)),0)</f>
        <v>#REF!</v>
      </c>
      <c r="V230" s="1" t="e">
        <f t="shared" si="38"/>
        <v>#REF!</v>
      </c>
      <c r="W230" s="1" t="e">
        <f t="shared" si="39"/>
        <v>#REF!</v>
      </c>
      <c r="X230" s="1" t="e">
        <f t="shared" si="40"/>
        <v>#REF!</v>
      </c>
      <c r="Y230" s="1" t="e">
        <f t="shared" si="41"/>
        <v>#REF!</v>
      </c>
      <c r="Z230" s="1" t="e">
        <f t="shared" si="42"/>
        <v>#REF!</v>
      </c>
      <c r="AA230" s="2" t="e">
        <f>IF(Z230*#REF!/(#REF!+#REF!)&lt;16,16,Z230*#REF!/(#REF!+#REF!))</f>
        <v>#REF!</v>
      </c>
      <c r="AB230" s="9" t="e">
        <f>IF(+Z230*#REF!/(#REF!+#REF!)&lt;16,16,+Z230*#REF!/(#REF!+#REF!))</f>
        <v>#REF!</v>
      </c>
      <c r="AC230" s="2" t="e">
        <f t="shared" si="43"/>
        <v>#REF!</v>
      </c>
    </row>
    <row r="231" spans="2:29" x14ac:dyDescent="0.2">
      <c r="B231" s="10" t="e">
        <f>IF(#REF!="Informix XPS",4096,2048)</f>
        <v>#REF!</v>
      </c>
      <c r="C231" s="10" t="e">
        <f>IF(#REF!="Informix XPS",4036,2020)</f>
        <v>#REF!</v>
      </c>
      <c r="D231" s="1" t="e">
        <f>IF(#REF!=0,0,#REF!+4)</f>
        <v>#REF!</v>
      </c>
      <c r="E231" s="1" t="e">
        <f t="shared" si="33"/>
        <v>#REF!</v>
      </c>
      <c r="F231" s="1" t="e">
        <f>IF(D231&lt;=C231,ROUNDUP((#REF!+#REF!)/E231,0),#REF!*E231)</f>
        <v>#REF!</v>
      </c>
      <c r="G231" s="1" t="e">
        <f t="shared" si="34"/>
        <v>#REF!</v>
      </c>
      <c r="H231" s="1" t="e">
        <f>IF(#REF!&gt;C231,#REF!,0)</f>
        <v>#REF!</v>
      </c>
      <c r="I231" s="1" t="e">
        <f>+IF(#REF!&gt;C231,#REF!-(C231+8),0)</f>
        <v>#REF!</v>
      </c>
      <c r="J231" s="1" t="e">
        <f>+IF(I231&lt;C231,0,#REF!*TRUNC(I231/(C231-8)))</f>
        <v>#REF!</v>
      </c>
      <c r="K231" s="1" t="e">
        <f>IF(H231&gt;0,+#REF!/(C231-8)-TRUNC(#REF!/(C231-8))+4,0)</f>
        <v>#REF!</v>
      </c>
      <c r="L231" s="1" t="e">
        <f t="shared" si="35"/>
        <v>#REF!</v>
      </c>
      <c r="M231" s="1" t="e">
        <f>+IF(H231&gt;0,IF(L231&lt;0.1,(#REF!/(TRUNC((C231/10)/I231)+1)),IF(AND(L231&gt;0.1,L231&lt;0.33),(#REF!/(TRUNC((C231/3)/I231)+1)),#REF!)),0)</f>
        <v>#REF!</v>
      </c>
      <c r="N231" s="1" t="e">
        <f t="shared" si="36"/>
        <v>#REF!</v>
      </c>
      <c r="O231" s="1" t="e">
        <f>+IF(#REF! &lt; (#REF!+#REF!)*0.02,1,#REF!/(#REF!+#REF!))</f>
        <v>#REF!</v>
      </c>
      <c r="P231" s="1" t="e">
        <f>+IF(#REF!&gt;0,#REF!+5,0)</f>
        <v>#REF!</v>
      </c>
      <c r="Q231" s="1" t="e">
        <f t="shared" si="37"/>
        <v>#REF!</v>
      </c>
      <c r="R231" s="1" t="e">
        <f>+IF(Q231 &gt; 0,TRUNC((#REF!+#REF!)/Q231),0)</f>
        <v>#REF!</v>
      </c>
      <c r="S231" s="1" t="e">
        <f>+(R231/(TRUNC((B231-28)/(#REF!+5))+4))</f>
        <v>#REF!</v>
      </c>
      <c r="T231" s="1" t="e">
        <f>+TRUNC(S231/(TRUNC((B231-28)/(#REF!+5))+4))</f>
        <v>#REF!</v>
      </c>
      <c r="U231" s="1" t="e">
        <f>+ROUNDUP((T231/(TRUNC((B231-56)/(#REF!+5))+4)),0)</f>
        <v>#REF!</v>
      </c>
      <c r="V231" s="1" t="e">
        <f t="shared" si="38"/>
        <v>#REF!</v>
      </c>
      <c r="W231" s="1" t="e">
        <f t="shared" si="39"/>
        <v>#REF!</v>
      </c>
      <c r="X231" s="1" t="e">
        <f t="shared" si="40"/>
        <v>#REF!</v>
      </c>
      <c r="Y231" s="1" t="e">
        <f t="shared" si="41"/>
        <v>#REF!</v>
      </c>
      <c r="Z231" s="1" t="e">
        <f t="shared" si="42"/>
        <v>#REF!</v>
      </c>
      <c r="AA231" s="2" t="e">
        <f>IF(Z231*#REF!/(#REF!+#REF!)&lt;16,16,Z231*#REF!/(#REF!+#REF!))</f>
        <v>#REF!</v>
      </c>
      <c r="AB231" s="9" t="e">
        <f>IF(+Z231*#REF!/(#REF!+#REF!)&lt;16,16,+Z231*#REF!/(#REF!+#REF!))</f>
        <v>#REF!</v>
      </c>
      <c r="AC231" s="2" t="e">
        <f t="shared" si="43"/>
        <v>#REF!</v>
      </c>
    </row>
    <row r="232" spans="2:29" x14ac:dyDescent="0.2">
      <c r="B232" s="10" t="e">
        <f>IF(#REF!="Informix XPS",4096,2048)</f>
        <v>#REF!</v>
      </c>
      <c r="C232" s="10" t="e">
        <f>IF(#REF!="Informix XPS",4036,2020)</f>
        <v>#REF!</v>
      </c>
      <c r="D232" s="1" t="e">
        <f>IF(#REF!=0,0,#REF!+4)</f>
        <v>#REF!</v>
      </c>
      <c r="E232" s="1" t="e">
        <f t="shared" si="33"/>
        <v>#REF!</v>
      </c>
      <c r="F232" s="1" t="e">
        <f>IF(D232&lt;=C232,ROUNDUP((#REF!+#REF!)/E232,0),#REF!*E232)</f>
        <v>#REF!</v>
      </c>
      <c r="G232" s="1" t="e">
        <f t="shared" si="34"/>
        <v>#REF!</v>
      </c>
      <c r="H232" s="1" t="e">
        <f>IF(#REF!&gt;C232,#REF!,0)</f>
        <v>#REF!</v>
      </c>
      <c r="I232" s="1" t="e">
        <f>+IF(#REF!&gt;C232,#REF!-(C232+8),0)</f>
        <v>#REF!</v>
      </c>
      <c r="J232" s="1" t="e">
        <f>+IF(I232&lt;C232,0,#REF!*TRUNC(I232/(C232-8)))</f>
        <v>#REF!</v>
      </c>
      <c r="K232" s="1" t="e">
        <f>IF(H232&gt;0,+#REF!/(C232-8)-TRUNC(#REF!/(C232-8))+4,0)</f>
        <v>#REF!</v>
      </c>
      <c r="L232" s="1" t="e">
        <f t="shared" si="35"/>
        <v>#REF!</v>
      </c>
      <c r="M232" s="1" t="e">
        <f>+IF(H232&gt;0,IF(L232&lt;0.1,(#REF!/(TRUNC((C232/10)/I232)+1)),IF(AND(L232&gt;0.1,L232&lt;0.33),(#REF!/(TRUNC((C232/3)/I232)+1)),#REF!)),0)</f>
        <v>#REF!</v>
      </c>
      <c r="N232" s="1" t="e">
        <f t="shared" si="36"/>
        <v>#REF!</v>
      </c>
      <c r="O232" s="1" t="e">
        <f>+IF(#REF! &lt; (#REF!+#REF!)*0.02,1,#REF!/(#REF!+#REF!))</f>
        <v>#REF!</v>
      </c>
      <c r="P232" s="1" t="e">
        <f>+IF(#REF!&gt;0,#REF!+5,0)</f>
        <v>#REF!</v>
      </c>
      <c r="Q232" s="1" t="e">
        <f t="shared" si="37"/>
        <v>#REF!</v>
      </c>
      <c r="R232" s="1" t="e">
        <f>+IF(Q232 &gt; 0,TRUNC((#REF!+#REF!)/Q232),0)</f>
        <v>#REF!</v>
      </c>
      <c r="S232" s="1" t="e">
        <f>+(R232/(TRUNC((B232-28)/(#REF!+5))+4))</f>
        <v>#REF!</v>
      </c>
      <c r="T232" s="1" t="e">
        <f>+TRUNC(S232/(TRUNC((B232-28)/(#REF!+5))+4))</f>
        <v>#REF!</v>
      </c>
      <c r="U232" s="1" t="e">
        <f>+ROUNDUP((T232/(TRUNC((B232-56)/(#REF!+5))+4)),0)</f>
        <v>#REF!</v>
      </c>
      <c r="V232" s="1" t="e">
        <f t="shared" si="38"/>
        <v>#REF!</v>
      </c>
      <c r="W232" s="1" t="e">
        <f t="shared" si="39"/>
        <v>#REF!</v>
      </c>
      <c r="X232" s="1" t="e">
        <f t="shared" si="40"/>
        <v>#REF!</v>
      </c>
      <c r="Y232" s="1" t="e">
        <f t="shared" si="41"/>
        <v>#REF!</v>
      </c>
      <c r="Z232" s="1" t="e">
        <f t="shared" si="42"/>
        <v>#REF!</v>
      </c>
      <c r="AA232" s="2" t="e">
        <f>IF(Z232*#REF!/(#REF!+#REF!)&lt;16,16,Z232*#REF!/(#REF!+#REF!))</f>
        <v>#REF!</v>
      </c>
      <c r="AB232" s="9" t="e">
        <f>IF(+Z232*#REF!/(#REF!+#REF!)&lt;16,16,+Z232*#REF!/(#REF!+#REF!))</f>
        <v>#REF!</v>
      </c>
      <c r="AC232" s="2" t="e">
        <f t="shared" si="43"/>
        <v>#REF!</v>
      </c>
    </row>
    <row r="233" spans="2:29" x14ac:dyDescent="0.2">
      <c r="B233" s="10" t="e">
        <f>IF(#REF!="Informix XPS",4096,2048)</f>
        <v>#REF!</v>
      </c>
      <c r="C233" s="10" t="e">
        <f>IF(#REF!="Informix XPS",4036,2020)</f>
        <v>#REF!</v>
      </c>
      <c r="D233" s="1" t="e">
        <f>IF(#REF!=0,0,#REF!+4)</f>
        <v>#REF!</v>
      </c>
      <c r="E233" s="1" t="e">
        <f t="shared" si="33"/>
        <v>#REF!</v>
      </c>
      <c r="F233" s="1" t="e">
        <f>IF(D233&lt;=C233,ROUNDUP((#REF!+#REF!)/E233,0),#REF!*E233)</f>
        <v>#REF!</v>
      </c>
      <c r="G233" s="1" t="e">
        <f t="shared" si="34"/>
        <v>#REF!</v>
      </c>
      <c r="H233" s="1" t="e">
        <f>IF(#REF!&gt;C233,#REF!,0)</f>
        <v>#REF!</v>
      </c>
      <c r="I233" s="1" t="e">
        <f>+IF(#REF!&gt;C233,#REF!-(C233+8),0)</f>
        <v>#REF!</v>
      </c>
      <c r="J233" s="1" t="e">
        <f>+IF(I233&lt;C233,0,#REF!*TRUNC(I233/(C233-8)))</f>
        <v>#REF!</v>
      </c>
      <c r="K233" s="1" t="e">
        <f>IF(H233&gt;0,+#REF!/(C233-8)-TRUNC(#REF!/(C233-8))+4,0)</f>
        <v>#REF!</v>
      </c>
      <c r="L233" s="1" t="e">
        <f t="shared" si="35"/>
        <v>#REF!</v>
      </c>
      <c r="M233" s="1" t="e">
        <f>+IF(H233&gt;0,IF(L233&lt;0.1,(#REF!/(TRUNC((C233/10)/I233)+1)),IF(AND(L233&gt;0.1,L233&lt;0.33),(#REF!/(TRUNC((C233/3)/I233)+1)),#REF!)),0)</f>
        <v>#REF!</v>
      </c>
      <c r="N233" s="1" t="e">
        <f t="shared" si="36"/>
        <v>#REF!</v>
      </c>
      <c r="O233" s="1" t="e">
        <f>+IF(#REF! &lt; (#REF!+#REF!)*0.02,1,#REF!/(#REF!+#REF!))</f>
        <v>#REF!</v>
      </c>
      <c r="P233" s="1" t="e">
        <f>+IF(#REF!&gt;0,#REF!+5,0)</f>
        <v>#REF!</v>
      </c>
      <c r="Q233" s="1" t="e">
        <f t="shared" si="37"/>
        <v>#REF!</v>
      </c>
      <c r="R233" s="1" t="e">
        <f>+IF(Q233 &gt; 0,TRUNC((#REF!+#REF!)/Q233),0)</f>
        <v>#REF!</v>
      </c>
      <c r="S233" s="1" t="e">
        <f>+(R233/(TRUNC((B233-28)/(#REF!+5))+4))</f>
        <v>#REF!</v>
      </c>
      <c r="T233" s="1" t="e">
        <f>+TRUNC(S233/(TRUNC((B233-28)/(#REF!+5))+4))</f>
        <v>#REF!</v>
      </c>
      <c r="U233" s="1" t="e">
        <f>+ROUNDUP((T233/(TRUNC((B233-56)/(#REF!+5))+4)),0)</f>
        <v>#REF!</v>
      </c>
      <c r="V233" s="1" t="e">
        <f t="shared" si="38"/>
        <v>#REF!</v>
      </c>
      <c r="W233" s="1" t="e">
        <f t="shared" si="39"/>
        <v>#REF!</v>
      </c>
      <c r="X233" s="1" t="e">
        <f t="shared" si="40"/>
        <v>#REF!</v>
      </c>
      <c r="Y233" s="1" t="e">
        <f t="shared" si="41"/>
        <v>#REF!</v>
      </c>
      <c r="Z233" s="1" t="e">
        <f t="shared" si="42"/>
        <v>#REF!</v>
      </c>
      <c r="AA233" s="2" t="e">
        <f>IF(Z233*#REF!/(#REF!+#REF!)&lt;16,16,Z233*#REF!/(#REF!+#REF!))</f>
        <v>#REF!</v>
      </c>
      <c r="AB233" s="9" t="e">
        <f>IF(+Z233*#REF!/(#REF!+#REF!)&lt;16,16,+Z233*#REF!/(#REF!+#REF!))</f>
        <v>#REF!</v>
      </c>
      <c r="AC233" s="2" t="e">
        <f t="shared" si="43"/>
        <v>#REF!</v>
      </c>
    </row>
    <row r="234" spans="2:29" x14ac:dyDescent="0.2">
      <c r="B234" s="10" t="e">
        <f>IF(#REF!="Informix XPS",4096,2048)</f>
        <v>#REF!</v>
      </c>
      <c r="C234" s="10" t="e">
        <f>IF(#REF!="Informix XPS",4036,2020)</f>
        <v>#REF!</v>
      </c>
      <c r="D234" s="1" t="e">
        <f>IF(#REF!=0,0,#REF!+4)</f>
        <v>#REF!</v>
      </c>
      <c r="E234" s="1" t="e">
        <f t="shared" si="33"/>
        <v>#REF!</v>
      </c>
      <c r="F234" s="1" t="e">
        <f>IF(D234&lt;=C234,ROUNDUP((#REF!+#REF!)/E234,0),#REF!*E234)</f>
        <v>#REF!</v>
      </c>
      <c r="G234" s="1" t="e">
        <f t="shared" si="34"/>
        <v>#REF!</v>
      </c>
      <c r="H234" s="1" t="e">
        <f>IF(#REF!&gt;C234,#REF!,0)</f>
        <v>#REF!</v>
      </c>
      <c r="I234" s="1" t="e">
        <f>+IF(#REF!&gt;C234,#REF!-(C234+8),0)</f>
        <v>#REF!</v>
      </c>
      <c r="J234" s="1" t="e">
        <f>+IF(I234&lt;C234,0,#REF!*TRUNC(I234/(C234-8)))</f>
        <v>#REF!</v>
      </c>
      <c r="K234" s="1" t="e">
        <f>IF(H234&gt;0,+#REF!/(C234-8)-TRUNC(#REF!/(C234-8))+4,0)</f>
        <v>#REF!</v>
      </c>
      <c r="L234" s="1" t="e">
        <f t="shared" si="35"/>
        <v>#REF!</v>
      </c>
      <c r="M234" s="1" t="e">
        <f>+IF(H234&gt;0,IF(L234&lt;0.1,(#REF!/(TRUNC((C234/10)/I234)+1)),IF(AND(L234&gt;0.1,L234&lt;0.33),(#REF!/(TRUNC((C234/3)/I234)+1)),#REF!)),0)</f>
        <v>#REF!</v>
      </c>
      <c r="N234" s="1" t="e">
        <f t="shared" si="36"/>
        <v>#REF!</v>
      </c>
      <c r="O234" s="1" t="e">
        <f>+IF(#REF! &lt; (#REF!+#REF!)*0.02,1,#REF!/(#REF!+#REF!))</f>
        <v>#REF!</v>
      </c>
      <c r="P234" s="1" t="e">
        <f>+IF(#REF!&gt;0,#REF!+5,0)</f>
        <v>#REF!</v>
      </c>
      <c r="Q234" s="1" t="e">
        <f t="shared" si="37"/>
        <v>#REF!</v>
      </c>
      <c r="R234" s="1" t="e">
        <f>+IF(Q234 &gt; 0,TRUNC((#REF!+#REF!)/Q234),0)</f>
        <v>#REF!</v>
      </c>
      <c r="S234" s="1" t="e">
        <f>+(R234/(TRUNC((B234-28)/(#REF!+5))+4))</f>
        <v>#REF!</v>
      </c>
      <c r="T234" s="1" t="e">
        <f>+TRUNC(S234/(TRUNC((B234-28)/(#REF!+5))+4))</f>
        <v>#REF!</v>
      </c>
      <c r="U234" s="1" t="e">
        <f>+ROUNDUP((T234/(TRUNC((B234-56)/(#REF!+5))+4)),0)</f>
        <v>#REF!</v>
      </c>
      <c r="V234" s="1" t="e">
        <f t="shared" si="38"/>
        <v>#REF!</v>
      </c>
      <c r="W234" s="1" t="e">
        <f t="shared" si="39"/>
        <v>#REF!</v>
      </c>
      <c r="X234" s="1" t="e">
        <f t="shared" si="40"/>
        <v>#REF!</v>
      </c>
      <c r="Y234" s="1" t="e">
        <f t="shared" si="41"/>
        <v>#REF!</v>
      </c>
      <c r="Z234" s="1" t="e">
        <f t="shared" si="42"/>
        <v>#REF!</v>
      </c>
      <c r="AA234" s="2" t="e">
        <f>IF(Z234*#REF!/(#REF!+#REF!)&lt;16,16,Z234*#REF!/(#REF!+#REF!))</f>
        <v>#REF!</v>
      </c>
      <c r="AB234" s="9" t="e">
        <f>IF(+Z234*#REF!/(#REF!+#REF!)&lt;16,16,+Z234*#REF!/(#REF!+#REF!))</f>
        <v>#REF!</v>
      </c>
      <c r="AC234" s="2" t="e">
        <f t="shared" si="43"/>
        <v>#REF!</v>
      </c>
    </row>
    <row r="235" spans="2:29" x14ac:dyDescent="0.2">
      <c r="B235" s="10" t="e">
        <f>IF(#REF!="Informix XPS",4096,2048)</f>
        <v>#REF!</v>
      </c>
      <c r="C235" s="10" t="e">
        <f>IF(#REF!="Informix XPS",4036,2020)</f>
        <v>#REF!</v>
      </c>
      <c r="D235" s="1" t="e">
        <f>IF(#REF!=0,0,#REF!+4)</f>
        <v>#REF!</v>
      </c>
      <c r="E235" s="1" t="e">
        <f t="shared" si="33"/>
        <v>#REF!</v>
      </c>
      <c r="F235" s="1" t="e">
        <f>IF(D235&lt;=C235,ROUNDUP((#REF!+#REF!)/E235,0),#REF!*E235)</f>
        <v>#REF!</v>
      </c>
      <c r="G235" s="1" t="e">
        <f t="shared" si="34"/>
        <v>#REF!</v>
      </c>
      <c r="H235" s="1" t="e">
        <f>IF(#REF!&gt;C235,#REF!,0)</f>
        <v>#REF!</v>
      </c>
      <c r="I235" s="1" t="e">
        <f>+IF(#REF!&gt;C235,#REF!-(C235+8),0)</f>
        <v>#REF!</v>
      </c>
      <c r="J235" s="1" t="e">
        <f>+IF(I235&lt;C235,0,#REF!*TRUNC(I235/(C235-8)))</f>
        <v>#REF!</v>
      </c>
      <c r="K235" s="1" t="e">
        <f>IF(H235&gt;0,+#REF!/(C235-8)-TRUNC(#REF!/(C235-8))+4,0)</f>
        <v>#REF!</v>
      </c>
      <c r="L235" s="1" t="e">
        <f t="shared" si="35"/>
        <v>#REF!</v>
      </c>
      <c r="M235" s="1" t="e">
        <f>+IF(H235&gt;0,IF(L235&lt;0.1,(#REF!/(TRUNC((C235/10)/I235)+1)),IF(AND(L235&gt;0.1,L235&lt;0.33),(#REF!/(TRUNC((C235/3)/I235)+1)),#REF!)),0)</f>
        <v>#REF!</v>
      </c>
      <c r="N235" s="1" t="e">
        <f t="shared" si="36"/>
        <v>#REF!</v>
      </c>
      <c r="O235" s="1" t="e">
        <f>+IF(#REF! &lt; (#REF!+#REF!)*0.02,1,#REF!/(#REF!+#REF!))</f>
        <v>#REF!</v>
      </c>
      <c r="P235" s="1" t="e">
        <f>+IF(#REF!&gt;0,#REF!+5,0)</f>
        <v>#REF!</v>
      </c>
      <c r="Q235" s="1" t="e">
        <f t="shared" si="37"/>
        <v>#REF!</v>
      </c>
      <c r="R235" s="1" t="e">
        <f>+IF(Q235 &gt; 0,TRUNC((#REF!+#REF!)/Q235),0)</f>
        <v>#REF!</v>
      </c>
      <c r="S235" s="1" t="e">
        <f>+(R235/(TRUNC((B235-28)/(#REF!+5))+4))</f>
        <v>#REF!</v>
      </c>
      <c r="T235" s="1" t="e">
        <f>+TRUNC(S235/(TRUNC((B235-28)/(#REF!+5))+4))</f>
        <v>#REF!</v>
      </c>
      <c r="U235" s="1" t="e">
        <f>+ROUNDUP((T235/(TRUNC((B235-56)/(#REF!+5))+4)),0)</f>
        <v>#REF!</v>
      </c>
      <c r="V235" s="1" t="e">
        <f t="shared" si="38"/>
        <v>#REF!</v>
      </c>
      <c r="W235" s="1" t="e">
        <f t="shared" si="39"/>
        <v>#REF!</v>
      </c>
      <c r="X235" s="1" t="e">
        <f t="shared" si="40"/>
        <v>#REF!</v>
      </c>
      <c r="Y235" s="1" t="e">
        <f t="shared" si="41"/>
        <v>#REF!</v>
      </c>
      <c r="Z235" s="1" t="e">
        <f t="shared" si="42"/>
        <v>#REF!</v>
      </c>
      <c r="AA235" s="2" t="e">
        <f>IF(Z235*#REF!/(#REF!+#REF!)&lt;16,16,Z235*#REF!/(#REF!+#REF!))</f>
        <v>#REF!</v>
      </c>
      <c r="AB235" s="9" t="e">
        <f>IF(+Z235*#REF!/(#REF!+#REF!)&lt;16,16,+Z235*#REF!/(#REF!+#REF!))</f>
        <v>#REF!</v>
      </c>
      <c r="AC235" s="2" t="e">
        <f t="shared" si="43"/>
        <v>#REF!</v>
      </c>
    </row>
    <row r="236" spans="2:29" x14ac:dyDescent="0.2">
      <c r="B236" s="10" t="e">
        <f>IF(#REF!="Informix XPS",4096,2048)</f>
        <v>#REF!</v>
      </c>
      <c r="C236" s="10" t="e">
        <f>IF(#REF!="Informix XPS",4036,2020)</f>
        <v>#REF!</v>
      </c>
      <c r="D236" s="1" t="e">
        <f>IF(#REF!=0,0,#REF!+4)</f>
        <v>#REF!</v>
      </c>
      <c r="E236" s="1" t="e">
        <f t="shared" si="33"/>
        <v>#REF!</v>
      </c>
      <c r="F236" s="1" t="e">
        <f>IF(D236&lt;=C236,ROUNDUP((#REF!+#REF!)/E236,0),#REF!*E236)</f>
        <v>#REF!</v>
      </c>
      <c r="G236" s="1" t="e">
        <f t="shared" si="34"/>
        <v>#REF!</v>
      </c>
      <c r="H236" s="1" t="e">
        <f>IF(#REF!&gt;C236,#REF!,0)</f>
        <v>#REF!</v>
      </c>
      <c r="I236" s="1" t="e">
        <f>+IF(#REF!&gt;C236,#REF!-(C236+8),0)</f>
        <v>#REF!</v>
      </c>
      <c r="J236" s="1" t="e">
        <f>+IF(I236&lt;C236,0,#REF!*TRUNC(I236/(C236-8)))</f>
        <v>#REF!</v>
      </c>
      <c r="K236" s="1" t="e">
        <f>IF(H236&gt;0,+#REF!/(C236-8)-TRUNC(#REF!/(C236-8))+4,0)</f>
        <v>#REF!</v>
      </c>
      <c r="L236" s="1" t="e">
        <f t="shared" si="35"/>
        <v>#REF!</v>
      </c>
      <c r="M236" s="1" t="e">
        <f>+IF(H236&gt;0,IF(L236&lt;0.1,(#REF!/(TRUNC((C236/10)/I236)+1)),IF(AND(L236&gt;0.1,L236&lt;0.33),(#REF!/(TRUNC((C236/3)/I236)+1)),#REF!)),0)</f>
        <v>#REF!</v>
      </c>
      <c r="N236" s="1" t="e">
        <f t="shared" si="36"/>
        <v>#REF!</v>
      </c>
      <c r="O236" s="1" t="e">
        <f>+IF(#REF! &lt; (#REF!+#REF!)*0.02,1,#REF!/(#REF!+#REF!))</f>
        <v>#REF!</v>
      </c>
      <c r="P236" s="1" t="e">
        <f>+IF(#REF!&gt;0,#REF!+5,0)</f>
        <v>#REF!</v>
      </c>
      <c r="Q236" s="1" t="e">
        <f t="shared" si="37"/>
        <v>#REF!</v>
      </c>
      <c r="R236" s="1" t="e">
        <f>+IF(Q236 &gt; 0,TRUNC((#REF!+#REF!)/Q236),0)</f>
        <v>#REF!</v>
      </c>
      <c r="S236" s="1" t="e">
        <f>+(R236/(TRUNC((B236-28)/(#REF!+5))+4))</f>
        <v>#REF!</v>
      </c>
      <c r="T236" s="1" t="e">
        <f>+TRUNC(S236/(TRUNC((B236-28)/(#REF!+5))+4))</f>
        <v>#REF!</v>
      </c>
      <c r="U236" s="1" t="e">
        <f>+ROUNDUP((T236/(TRUNC((B236-56)/(#REF!+5))+4)),0)</f>
        <v>#REF!</v>
      </c>
      <c r="V236" s="1" t="e">
        <f t="shared" si="38"/>
        <v>#REF!</v>
      </c>
      <c r="W236" s="1" t="e">
        <f t="shared" si="39"/>
        <v>#REF!</v>
      </c>
      <c r="X236" s="1" t="e">
        <f t="shared" si="40"/>
        <v>#REF!</v>
      </c>
      <c r="Y236" s="1" t="e">
        <f t="shared" si="41"/>
        <v>#REF!</v>
      </c>
      <c r="Z236" s="1" t="e">
        <f t="shared" si="42"/>
        <v>#REF!</v>
      </c>
      <c r="AA236" s="2" t="e">
        <f>IF(Z236*#REF!/(#REF!+#REF!)&lt;16,16,Z236*#REF!/(#REF!+#REF!))</f>
        <v>#REF!</v>
      </c>
      <c r="AB236" s="9" t="e">
        <f>IF(+Z236*#REF!/(#REF!+#REF!)&lt;16,16,+Z236*#REF!/(#REF!+#REF!))</f>
        <v>#REF!</v>
      </c>
      <c r="AC236" s="2" t="e">
        <f t="shared" si="43"/>
        <v>#REF!</v>
      </c>
    </row>
    <row r="237" spans="2:29" x14ac:dyDescent="0.2">
      <c r="B237" s="10" t="e">
        <f>IF(#REF!="Informix XPS",4096,2048)</f>
        <v>#REF!</v>
      </c>
      <c r="C237" s="10" t="e">
        <f>IF(#REF!="Informix XPS",4036,2020)</f>
        <v>#REF!</v>
      </c>
      <c r="D237" s="1" t="e">
        <f>IF(#REF!=0,0,#REF!+4)</f>
        <v>#REF!</v>
      </c>
      <c r="E237" s="1" t="e">
        <f t="shared" si="33"/>
        <v>#REF!</v>
      </c>
      <c r="F237" s="1" t="e">
        <f>IF(D237&lt;=C237,ROUNDUP((#REF!+#REF!)/E237,0),#REF!*E237)</f>
        <v>#REF!</v>
      </c>
      <c r="G237" s="1" t="e">
        <f t="shared" si="34"/>
        <v>#REF!</v>
      </c>
      <c r="H237" s="1" t="e">
        <f>IF(#REF!&gt;C237,#REF!,0)</f>
        <v>#REF!</v>
      </c>
      <c r="I237" s="1" t="e">
        <f>+IF(#REF!&gt;C237,#REF!-(C237+8),0)</f>
        <v>#REF!</v>
      </c>
      <c r="J237" s="1" t="e">
        <f>+IF(I237&lt;C237,0,#REF!*TRUNC(I237/(C237-8)))</f>
        <v>#REF!</v>
      </c>
      <c r="K237" s="1" t="e">
        <f>IF(H237&gt;0,+#REF!/(C237-8)-TRUNC(#REF!/(C237-8))+4,0)</f>
        <v>#REF!</v>
      </c>
      <c r="L237" s="1" t="e">
        <f t="shared" si="35"/>
        <v>#REF!</v>
      </c>
      <c r="M237" s="1" t="e">
        <f>+IF(H237&gt;0,IF(L237&lt;0.1,(#REF!/(TRUNC((C237/10)/I237)+1)),IF(AND(L237&gt;0.1,L237&lt;0.33),(#REF!/(TRUNC((C237/3)/I237)+1)),#REF!)),0)</f>
        <v>#REF!</v>
      </c>
      <c r="N237" s="1" t="e">
        <f t="shared" si="36"/>
        <v>#REF!</v>
      </c>
      <c r="O237" s="1" t="e">
        <f>+IF(#REF! &lt; (#REF!+#REF!)*0.02,1,#REF!/(#REF!+#REF!))</f>
        <v>#REF!</v>
      </c>
      <c r="P237" s="1" t="e">
        <f>+IF(#REF!&gt;0,#REF!+5,0)</f>
        <v>#REF!</v>
      </c>
      <c r="Q237" s="1" t="e">
        <f t="shared" si="37"/>
        <v>#REF!</v>
      </c>
      <c r="R237" s="1" t="e">
        <f>+IF(Q237 &gt; 0,TRUNC((#REF!+#REF!)/Q237),0)</f>
        <v>#REF!</v>
      </c>
      <c r="S237" s="1" t="e">
        <f>+(R237/(TRUNC((B237-28)/(#REF!+5))+4))</f>
        <v>#REF!</v>
      </c>
      <c r="T237" s="1" t="e">
        <f>+TRUNC(S237/(TRUNC((B237-28)/(#REF!+5))+4))</f>
        <v>#REF!</v>
      </c>
      <c r="U237" s="1" t="e">
        <f>+ROUNDUP((T237/(TRUNC((B237-56)/(#REF!+5))+4)),0)</f>
        <v>#REF!</v>
      </c>
      <c r="V237" s="1" t="e">
        <f t="shared" si="38"/>
        <v>#REF!</v>
      </c>
      <c r="W237" s="1" t="e">
        <f t="shared" si="39"/>
        <v>#REF!</v>
      </c>
      <c r="X237" s="1" t="e">
        <f t="shared" si="40"/>
        <v>#REF!</v>
      </c>
      <c r="Y237" s="1" t="e">
        <f t="shared" si="41"/>
        <v>#REF!</v>
      </c>
      <c r="Z237" s="1" t="e">
        <f t="shared" si="42"/>
        <v>#REF!</v>
      </c>
      <c r="AA237" s="2" t="e">
        <f>IF(Z237*#REF!/(#REF!+#REF!)&lt;16,16,Z237*#REF!/(#REF!+#REF!))</f>
        <v>#REF!</v>
      </c>
      <c r="AB237" s="9" t="e">
        <f>IF(+Z237*#REF!/(#REF!+#REF!)&lt;16,16,+Z237*#REF!/(#REF!+#REF!))</f>
        <v>#REF!</v>
      </c>
      <c r="AC237" s="2" t="e">
        <f t="shared" si="43"/>
        <v>#REF!</v>
      </c>
    </row>
    <row r="238" spans="2:29" x14ac:dyDescent="0.2">
      <c r="B238" s="10" t="e">
        <f>IF(#REF!="Informix XPS",4096,2048)</f>
        <v>#REF!</v>
      </c>
      <c r="C238" s="10" t="e">
        <f>IF(#REF!="Informix XPS",4036,2020)</f>
        <v>#REF!</v>
      </c>
      <c r="D238" s="1" t="e">
        <f>IF(#REF!=0,0,#REF!+4)</f>
        <v>#REF!</v>
      </c>
      <c r="E238" s="1" t="e">
        <f t="shared" si="33"/>
        <v>#REF!</v>
      </c>
      <c r="F238" s="1" t="e">
        <f>IF(D238&lt;=C238,ROUNDUP((#REF!+#REF!)/E238,0),#REF!*E238)</f>
        <v>#REF!</v>
      </c>
      <c r="G238" s="1" t="e">
        <f t="shared" si="34"/>
        <v>#REF!</v>
      </c>
      <c r="H238" s="1" t="e">
        <f>IF(#REF!&gt;C238,#REF!,0)</f>
        <v>#REF!</v>
      </c>
      <c r="I238" s="1" t="e">
        <f>+IF(#REF!&gt;C238,#REF!-(C238+8),0)</f>
        <v>#REF!</v>
      </c>
      <c r="J238" s="1" t="e">
        <f>+IF(I238&lt;C238,0,#REF!*TRUNC(I238/(C238-8)))</f>
        <v>#REF!</v>
      </c>
      <c r="K238" s="1" t="e">
        <f>IF(H238&gt;0,+#REF!/(C238-8)-TRUNC(#REF!/(C238-8))+4,0)</f>
        <v>#REF!</v>
      </c>
      <c r="L238" s="1" t="e">
        <f t="shared" si="35"/>
        <v>#REF!</v>
      </c>
      <c r="M238" s="1" t="e">
        <f>+IF(H238&gt;0,IF(L238&lt;0.1,(#REF!/(TRUNC((C238/10)/I238)+1)),IF(AND(L238&gt;0.1,L238&lt;0.33),(#REF!/(TRUNC((C238/3)/I238)+1)),#REF!)),0)</f>
        <v>#REF!</v>
      </c>
      <c r="N238" s="1" t="e">
        <f t="shared" si="36"/>
        <v>#REF!</v>
      </c>
      <c r="O238" s="1" t="e">
        <f>+IF(#REF! &lt; (#REF!+#REF!)*0.02,1,#REF!/(#REF!+#REF!))</f>
        <v>#REF!</v>
      </c>
      <c r="P238" s="1" t="e">
        <f>+IF(#REF!&gt;0,#REF!+5,0)</f>
        <v>#REF!</v>
      </c>
      <c r="Q238" s="1" t="e">
        <f t="shared" si="37"/>
        <v>#REF!</v>
      </c>
      <c r="R238" s="1" t="e">
        <f>+IF(Q238 &gt; 0,TRUNC((#REF!+#REF!)/Q238),0)</f>
        <v>#REF!</v>
      </c>
      <c r="S238" s="1" t="e">
        <f>+(R238/(TRUNC((B238-28)/(#REF!+5))+4))</f>
        <v>#REF!</v>
      </c>
      <c r="T238" s="1" t="e">
        <f>+TRUNC(S238/(TRUNC((B238-28)/(#REF!+5))+4))</f>
        <v>#REF!</v>
      </c>
      <c r="U238" s="1" t="e">
        <f>+ROUNDUP((T238/(TRUNC((B238-56)/(#REF!+5))+4)),0)</f>
        <v>#REF!</v>
      </c>
      <c r="V238" s="1" t="e">
        <f t="shared" si="38"/>
        <v>#REF!</v>
      </c>
      <c r="W238" s="1" t="e">
        <f t="shared" si="39"/>
        <v>#REF!</v>
      </c>
      <c r="X238" s="1" t="e">
        <f t="shared" si="40"/>
        <v>#REF!</v>
      </c>
      <c r="Y238" s="1" t="e">
        <f t="shared" si="41"/>
        <v>#REF!</v>
      </c>
      <c r="Z238" s="1" t="e">
        <f t="shared" si="42"/>
        <v>#REF!</v>
      </c>
      <c r="AA238" s="2" t="e">
        <f>IF(Z238*#REF!/(#REF!+#REF!)&lt;16,16,Z238*#REF!/(#REF!+#REF!))</f>
        <v>#REF!</v>
      </c>
      <c r="AB238" s="9" t="e">
        <f>IF(+Z238*#REF!/(#REF!+#REF!)&lt;16,16,+Z238*#REF!/(#REF!+#REF!))</f>
        <v>#REF!</v>
      </c>
      <c r="AC238" s="2" t="e">
        <f t="shared" si="43"/>
        <v>#REF!</v>
      </c>
    </row>
    <row r="239" spans="2:29" x14ac:dyDescent="0.2">
      <c r="B239" s="10" t="e">
        <f>IF(#REF!="Informix XPS",4096,2048)</f>
        <v>#REF!</v>
      </c>
      <c r="C239" s="10" t="e">
        <f>IF(#REF!="Informix XPS",4036,2020)</f>
        <v>#REF!</v>
      </c>
      <c r="D239" s="1" t="e">
        <f>IF(#REF!=0,0,#REF!+4)</f>
        <v>#REF!</v>
      </c>
      <c r="E239" s="1" t="e">
        <f t="shared" si="33"/>
        <v>#REF!</v>
      </c>
      <c r="F239" s="1" t="e">
        <f>IF(D239&lt;=C239,ROUNDUP((#REF!+#REF!)/E239,0),#REF!*E239)</f>
        <v>#REF!</v>
      </c>
      <c r="G239" s="1" t="e">
        <f t="shared" si="34"/>
        <v>#REF!</v>
      </c>
      <c r="H239" s="1" t="e">
        <f>IF(#REF!&gt;C239,#REF!,0)</f>
        <v>#REF!</v>
      </c>
      <c r="I239" s="1" t="e">
        <f>+IF(#REF!&gt;C239,#REF!-(C239+8),0)</f>
        <v>#REF!</v>
      </c>
      <c r="J239" s="1" t="e">
        <f>+IF(I239&lt;C239,0,#REF!*TRUNC(I239/(C239-8)))</f>
        <v>#REF!</v>
      </c>
      <c r="K239" s="1" t="e">
        <f>IF(H239&gt;0,+#REF!/(C239-8)-TRUNC(#REF!/(C239-8))+4,0)</f>
        <v>#REF!</v>
      </c>
      <c r="L239" s="1" t="e">
        <f t="shared" si="35"/>
        <v>#REF!</v>
      </c>
      <c r="M239" s="1" t="e">
        <f>+IF(H239&gt;0,IF(L239&lt;0.1,(#REF!/(TRUNC((C239/10)/I239)+1)),IF(AND(L239&gt;0.1,L239&lt;0.33),(#REF!/(TRUNC((C239/3)/I239)+1)),#REF!)),0)</f>
        <v>#REF!</v>
      </c>
      <c r="N239" s="1" t="e">
        <f t="shared" si="36"/>
        <v>#REF!</v>
      </c>
      <c r="O239" s="1" t="e">
        <f>+IF(#REF! &lt; (#REF!+#REF!)*0.02,1,#REF!/(#REF!+#REF!))</f>
        <v>#REF!</v>
      </c>
      <c r="P239" s="1" t="e">
        <f>+IF(#REF!&gt;0,#REF!+5,0)</f>
        <v>#REF!</v>
      </c>
      <c r="Q239" s="1" t="e">
        <f t="shared" si="37"/>
        <v>#REF!</v>
      </c>
      <c r="R239" s="1" t="e">
        <f>+IF(Q239 &gt; 0,TRUNC((#REF!+#REF!)/Q239),0)</f>
        <v>#REF!</v>
      </c>
      <c r="S239" s="1" t="e">
        <f>+(R239/(TRUNC((B239-28)/(#REF!+5))+4))</f>
        <v>#REF!</v>
      </c>
      <c r="T239" s="1" t="e">
        <f>+TRUNC(S239/(TRUNC((B239-28)/(#REF!+5))+4))</f>
        <v>#REF!</v>
      </c>
      <c r="U239" s="1" t="e">
        <f>+ROUNDUP((T239/(TRUNC((B239-56)/(#REF!+5))+4)),0)</f>
        <v>#REF!</v>
      </c>
      <c r="V239" s="1" t="e">
        <f t="shared" si="38"/>
        <v>#REF!</v>
      </c>
      <c r="W239" s="1" t="e">
        <f t="shared" si="39"/>
        <v>#REF!</v>
      </c>
      <c r="X239" s="1" t="e">
        <f t="shared" si="40"/>
        <v>#REF!</v>
      </c>
      <c r="Y239" s="1" t="e">
        <f t="shared" si="41"/>
        <v>#REF!</v>
      </c>
      <c r="Z239" s="1" t="e">
        <f t="shared" si="42"/>
        <v>#REF!</v>
      </c>
      <c r="AA239" s="2" t="e">
        <f>IF(Z239*#REF!/(#REF!+#REF!)&lt;16,16,Z239*#REF!/(#REF!+#REF!))</f>
        <v>#REF!</v>
      </c>
      <c r="AB239" s="9" t="e">
        <f>IF(+Z239*#REF!/(#REF!+#REF!)&lt;16,16,+Z239*#REF!/(#REF!+#REF!))</f>
        <v>#REF!</v>
      </c>
      <c r="AC239" s="2" t="e">
        <f t="shared" si="43"/>
        <v>#REF!</v>
      </c>
    </row>
    <row r="240" spans="2:29" x14ac:dyDescent="0.2">
      <c r="B240" s="10" t="e">
        <f>IF(#REF!="Informix XPS",4096,2048)</f>
        <v>#REF!</v>
      </c>
      <c r="C240" s="10" t="e">
        <f>IF(#REF!="Informix XPS",4036,2020)</f>
        <v>#REF!</v>
      </c>
      <c r="D240" s="1" t="e">
        <f>IF(#REF!=0,0,#REF!+4)</f>
        <v>#REF!</v>
      </c>
      <c r="E240" s="1" t="e">
        <f t="shared" si="33"/>
        <v>#REF!</v>
      </c>
      <c r="F240" s="1" t="e">
        <f>IF(D240&lt;=C240,ROUNDUP((#REF!+#REF!)/E240,0),#REF!*E240)</f>
        <v>#REF!</v>
      </c>
      <c r="G240" s="1" t="e">
        <f t="shared" si="34"/>
        <v>#REF!</v>
      </c>
      <c r="H240" s="1" t="e">
        <f>IF(#REF!&gt;C240,#REF!,0)</f>
        <v>#REF!</v>
      </c>
      <c r="I240" s="1" t="e">
        <f>+IF(#REF!&gt;C240,#REF!-(C240+8),0)</f>
        <v>#REF!</v>
      </c>
      <c r="J240" s="1" t="e">
        <f>+IF(I240&lt;C240,0,#REF!*TRUNC(I240/(C240-8)))</f>
        <v>#REF!</v>
      </c>
      <c r="K240" s="1" t="e">
        <f>IF(H240&gt;0,+#REF!/(C240-8)-TRUNC(#REF!/(C240-8))+4,0)</f>
        <v>#REF!</v>
      </c>
      <c r="L240" s="1" t="e">
        <f t="shared" si="35"/>
        <v>#REF!</v>
      </c>
      <c r="M240" s="1" t="e">
        <f>+IF(H240&gt;0,IF(L240&lt;0.1,(#REF!/(TRUNC((C240/10)/I240)+1)),IF(AND(L240&gt;0.1,L240&lt;0.33),(#REF!/(TRUNC((C240/3)/I240)+1)),#REF!)),0)</f>
        <v>#REF!</v>
      </c>
      <c r="N240" s="1" t="e">
        <f t="shared" si="36"/>
        <v>#REF!</v>
      </c>
      <c r="O240" s="1" t="e">
        <f>+IF(#REF! &lt; (#REF!+#REF!)*0.02,1,#REF!/(#REF!+#REF!))</f>
        <v>#REF!</v>
      </c>
      <c r="P240" s="1" t="e">
        <f>+IF(#REF!&gt;0,#REF!+5,0)</f>
        <v>#REF!</v>
      </c>
      <c r="Q240" s="1" t="e">
        <f t="shared" si="37"/>
        <v>#REF!</v>
      </c>
      <c r="R240" s="1" t="e">
        <f>+IF(Q240 &gt; 0,TRUNC((#REF!+#REF!)/Q240),0)</f>
        <v>#REF!</v>
      </c>
      <c r="S240" s="1" t="e">
        <f>+(R240/(TRUNC((B240-28)/(#REF!+5))+4))</f>
        <v>#REF!</v>
      </c>
      <c r="T240" s="1" t="e">
        <f>+TRUNC(S240/(TRUNC((B240-28)/(#REF!+5))+4))</f>
        <v>#REF!</v>
      </c>
      <c r="U240" s="1" t="e">
        <f>+ROUNDUP((T240/(TRUNC((B240-56)/(#REF!+5))+4)),0)</f>
        <v>#REF!</v>
      </c>
      <c r="V240" s="1" t="e">
        <f t="shared" si="38"/>
        <v>#REF!</v>
      </c>
      <c r="W240" s="1" t="e">
        <f t="shared" si="39"/>
        <v>#REF!</v>
      </c>
      <c r="X240" s="1" t="e">
        <f t="shared" si="40"/>
        <v>#REF!</v>
      </c>
      <c r="Y240" s="1" t="e">
        <f t="shared" si="41"/>
        <v>#REF!</v>
      </c>
      <c r="Z240" s="1" t="e">
        <f t="shared" si="42"/>
        <v>#REF!</v>
      </c>
      <c r="AA240" s="2" t="e">
        <f>IF(Z240*#REF!/(#REF!+#REF!)&lt;16,16,Z240*#REF!/(#REF!+#REF!))</f>
        <v>#REF!</v>
      </c>
      <c r="AB240" s="9" t="e">
        <f>IF(+Z240*#REF!/(#REF!+#REF!)&lt;16,16,+Z240*#REF!/(#REF!+#REF!))</f>
        <v>#REF!</v>
      </c>
      <c r="AC240" s="2" t="e">
        <f t="shared" si="43"/>
        <v>#REF!</v>
      </c>
    </row>
    <row r="241" spans="2:29" x14ac:dyDescent="0.2">
      <c r="B241" s="10" t="e">
        <f>IF(#REF!="Informix XPS",4096,2048)</f>
        <v>#REF!</v>
      </c>
      <c r="C241" s="10" t="e">
        <f>IF(#REF!="Informix XPS",4036,2020)</f>
        <v>#REF!</v>
      </c>
      <c r="D241" s="1" t="e">
        <f>IF(#REF!=0,0,#REF!+4)</f>
        <v>#REF!</v>
      </c>
      <c r="E241" s="1" t="e">
        <f t="shared" si="33"/>
        <v>#REF!</v>
      </c>
      <c r="F241" s="1" t="e">
        <f>IF(D241&lt;=C241,ROUNDUP((#REF!+#REF!)/E241,0),#REF!*E241)</f>
        <v>#REF!</v>
      </c>
      <c r="G241" s="1" t="e">
        <f t="shared" si="34"/>
        <v>#REF!</v>
      </c>
      <c r="H241" s="1" t="e">
        <f>IF(#REF!&gt;C241,#REF!,0)</f>
        <v>#REF!</v>
      </c>
      <c r="I241" s="1" t="e">
        <f>+IF(#REF!&gt;C241,#REF!-(C241+8),0)</f>
        <v>#REF!</v>
      </c>
      <c r="J241" s="1" t="e">
        <f>+IF(I241&lt;C241,0,#REF!*TRUNC(I241/(C241-8)))</f>
        <v>#REF!</v>
      </c>
      <c r="K241" s="1" t="e">
        <f>IF(H241&gt;0,+#REF!/(C241-8)-TRUNC(#REF!/(C241-8))+4,0)</f>
        <v>#REF!</v>
      </c>
      <c r="L241" s="1" t="e">
        <f t="shared" si="35"/>
        <v>#REF!</v>
      </c>
      <c r="M241" s="1" t="e">
        <f>+IF(H241&gt;0,IF(L241&lt;0.1,(#REF!/(TRUNC((C241/10)/I241)+1)),IF(AND(L241&gt;0.1,L241&lt;0.33),(#REF!/(TRUNC((C241/3)/I241)+1)),#REF!)),0)</f>
        <v>#REF!</v>
      </c>
      <c r="N241" s="1" t="e">
        <f t="shared" si="36"/>
        <v>#REF!</v>
      </c>
      <c r="O241" s="1" t="e">
        <f>+IF(#REF! &lt; (#REF!+#REF!)*0.02,1,#REF!/(#REF!+#REF!))</f>
        <v>#REF!</v>
      </c>
      <c r="P241" s="1" t="e">
        <f>+IF(#REF!&gt;0,#REF!+5,0)</f>
        <v>#REF!</v>
      </c>
      <c r="Q241" s="1" t="e">
        <f t="shared" si="37"/>
        <v>#REF!</v>
      </c>
      <c r="R241" s="1" t="e">
        <f>+IF(Q241 &gt; 0,TRUNC((#REF!+#REF!)/Q241),0)</f>
        <v>#REF!</v>
      </c>
      <c r="S241" s="1" t="e">
        <f>+(R241/(TRUNC((B241-28)/(#REF!+5))+4))</f>
        <v>#REF!</v>
      </c>
      <c r="T241" s="1" t="e">
        <f>+TRUNC(S241/(TRUNC((B241-28)/(#REF!+5))+4))</f>
        <v>#REF!</v>
      </c>
      <c r="U241" s="1" t="e">
        <f>+ROUNDUP((T241/(TRUNC((B241-56)/(#REF!+5))+4)),0)</f>
        <v>#REF!</v>
      </c>
      <c r="V241" s="1" t="e">
        <f t="shared" si="38"/>
        <v>#REF!</v>
      </c>
      <c r="W241" s="1" t="e">
        <f t="shared" si="39"/>
        <v>#REF!</v>
      </c>
      <c r="X241" s="1" t="e">
        <f t="shared" si="40"/>
        <v>#REF!</v>
      </c>
      <c r="Y241" s="1" t="e">
        <f t="shared" si="41"/>
        <v>#REF!</v>
      </c>
      <c r="Z241" s="1" t="e">
        <f t="shared" si="42"/>
        <v>#REF!</v>
      </c>
      <c r="AA241" s="2" t="e">
        <f>IF(Z241*#REF!/(#REF!+#REF!)&lt;16,16,Z241*#REF!/(#REF!+#REF!))</f>
        <v>#REF!</v>
      </c>
      <c r="AB241" s="9" t="e">
        <f>IF(+Z241*#REF!/(#REF!+#REF!)&lt;16,16,+Z241*#REF!/(#REF!+#REF!))</f>
        <v>#REF!</v>
      </c>
      <c r="AC241" s="2" t="e">
        <f t="shared" si="43"/>
        <v>#REF!</v>
      </c>
    </row>
    <row r="242" spans="2:29" x14ac:dyDescent="0.2">
      <c r="B242" s="10" t="e">
        <f>IF(#REF!="Informix XPS",4096,2048)</f>
        <v>#REF!</v>
      </c>
      <c r="C242" s="10" t="e">
        <f>IF(#REF!="Informix XPS",4036,2020)</f>
        <v>#REF!</v>
      </c>
      <c r="D242" s="1" t="e">
        <f>IF(#REF!=0,0,#REF!+4)</f>
        <v>#REF!</v>
      </c>
      <c r="E242" s="1" t="e">
        <f t="shared" si="33"/>
        <v>#REF!</v>
      </c>
      <c r="F242" s="1" t="e">
        <f>IF(D242&lt;=C242,ROUNDUP((#REF!+#REF!)/E242,0),#REF!*E242)</f>
        <v>#REF!</v>
      </c>
      <c r="G242" s="1" t="e">
        <f t="shared" si="34"/>
        <v>#REF!</v>
      </c>
      <c r="H242" s="1" t="e">
        <f>IF(#REF!&gt;C242,#REF!,0)</f>
        <v>#REF!</v>
      </c>
      <c r="I242" s="1" t="e">
        <f>+IF(#REF!&gt;C242,#REF!-(C242+8),0)</f>
        <v>#REF!</v>
      </c>
      <c r="J242" s="1" t="e">
        <f>+IF(I242&lt;C242,0,#REF!*TRUNC(I242/(C242-8)))</f>
        <v>#REF!</v>
      </c>
      <c r="K242" s="1" t="e">
        <f>IF(H242&gt;0,+#REF!/(C242-8)-TRUNC(#REF!/(C242-8))+4,0)</f>
        <v>#REF!</v>
      </c>
      <c r="L242" s="1" t="e">
        <f t="shared" si="35"/>
        <v>#REF!</v>
      </c>
      <c r="M242" s="1" t="e">
        <f>+IF(H242&gt;0,IF(L242&lt;0.1,(#REF!/(TRUNC((C242/10)/I242)+1)),IF(AND(L242&gt;0.1,L242&lt;0.33),(#REF!/(TRUNC((C242/3)/I242)+1)),#REF!)),0)</f>
        <v>#REF!</v>
      </c>
      <c r="N242" s="1" t="e">
        <f t="shared" si="36"/>
        <v>#REF!</v>
      </c>
      <c r="O242" s="1" t="e">
        <f>+IF(#REF! &lt; (#REF!+#REF!)*0.02,1,#REF!/(#REF!+#REF!))</f>
        <v>#REF!</v>
      </c>
      <c r="P242" s="1" t="e">
        <f>+IF(#REF!&gt;0,#REF!+5,0)</f>
        <v>#REF!</v>
      </c>
      <c r="Q242" s="1" t="e">
        <f t="shared" si="37"/>
        <v>#REF!</v>
      </c>
      <c r="R242" s="1" t="e">
        <f>+IF(Q242 &gt; 0,TRUNC((#REF!+#REF!)/Q242),0)</f>
        <v>#REF!</v>
      </c>
      <c r="S242" s="1" t="e">
        <f>+(R242/(TRUNC((B242-28)/(#REF!+5))+4))</f>
        <v>#REF!</v>
      </c>
      <c r="T242" s="1" t="e">
        <f>+TRUNC(S242/(TRUNC((B242-28)/(#REF!+5))+4))</f>
        <v>#REF!</v>
      </c>
      <c r="U242" s="1" t="e">
        <f>+ROUNDUP((T242/(TRUNC((B242-56)/(#REF!+5))+4)),0)</f>
        <v>#REF!</v>
      </c>
      <c r="V242" s="1" t="e">
        <f t="shared" si="38"/>
        <v>#REF!</v>
      </c>
      <c r="W242" s="1" t="e">
        <f t="shared" si="39"/>
        <v>#REF!</v>
      </c>
      <c r="X242" s="1" t="e">
        <f t="shared" si="40"/>
        <v>#REF!</v>
      </c>
      <c r="Y242" s="1" t="e">
        <f t="shared" si="41"/>
        <v>#REF!</v>
      </c>
      <c r="Z242" s="1" t="e">
        <f t="shared" si="42"/>
        <v>#REF!</v>
      </c>
      <c r="AA242" s="2" t="e">
        <f>IF(Z242*#REF!/(#REF!+#REF!)&lt;16,16,Z242*#REF!/(#REF!+#REF!))</f>
        <v>#REF!</v>
      </c>
      <c r="AB242" s="9" t="e">
        <f>IF(+Z242*#REF!/(#REF!+#REF!)&lt;16,16,+Z242*#REF!/(#REF!+#REF!))</f>
        <v>#REF!</v>
      </c>
      <c r="AC242" s="2" t="e">
        <f t="shared" si="43"/>
        <v>#REF!</v>
      </c>
    </row>
    <row r="243" spans="2:29" x14ac:dyDescent="0.2">
      <c r="B243" s="10" t="e">
        <f>IF(#REF!="Informix XPS",4096,2048)</f>
        <v>#REF!</v>
      </c>
      <c r="C243" s="10" t="e">
        <f>IF(#REF!="Informix XPS",4036,2020)</f>
        <v>#REF!</v>
      </c>
      <c r="D243" s="1" t="e">
        <f>IF(#REF!=0,0,#REF!+4)</f>
        <v>#REF!</v>
      </c>
      <c r="E243" s="1" t="e">
        <f t="shared" si="33"/>
        <v>#REF!</v>
      </c>
      <c r="F243" s="1" t="e">
        <f>IF(D243&lt;=C243,ROUNDUP((#REF!+#REF!)/E243,0),#REF!*E243)</f>
        <v>#REF!</v>
      </c>
      <c r="G243" s="1" t="e">
        <f t="shared" si="34"/>
        <v>#REF!</v>
      </c>
      <c r="H243" s="1" t="e">
        <f>IF(#REF!&gt;C243,#REF!,0)</f>
        <v>#REF!</v>
      </c>
      <c r="I243" s="1" t="e">
        <f>+IF(#REF!&gt;C243,#REF!-(C243+8),0)</f>
        <v>#REF!</v>
      </c>
      <c r="J243" s="1" t="e">
        <f>+IF(I243&lt;C243,0,#REF!*TRUNC(I243/(C243-8)))</f>
        <v>#REF!</v>
      </c>
      <c r="K243" s="1" t="e">
        <f>IF(H243&gt;0,+#REF!/(C243-8)-TRUNC(#REF!/(C243-8))+4,0)</f>
        <v>#REF!</v>
      </c>
      <c r="L243" s="1" t="e">
        <f t="shared" si="35"/>
        <v>#REF!</v>
      </c>
      <c r="M243" s="1" t="e">
        <f>+IF(H243&gt;0,IF(L243&lt;0.1,(#REF!/(TRUNC((C243/10)/I243)+1)),IF(AND(L243&gt;0.1,L243&lt;0.33),(#REF!/(TRUNC((C243/3)/I243)+1)),#REF!)),0)</f>
        <v>#REF!</v>
      </c>
      <c r="N243" s="1" t="e">
        <f t="shared" si="36"/>
        <v>#REF!</v>
      </c>
      <c r="O243" s="1" t="e">
        <f>+IF(#REF! &lt; (#REF!+#REF!)*0.02,1,#REF!/(#REF!+#REF!))</f>
        <v>#REF!</v>
      </c>
      <c r="P243" s="1" t="e">
        <f>+IF(#REF!&gt;0,#REF!+5,0)</f>
        <v>#REF!</v>
      </c>
      <c r="Q243" s="1" t="e">
        <f t="shared" si="37"/>
        <v>#REF!</v>
      </c>
      <c r="R243" s="1" t="e">
        <f>+IF(Q243 &gt; 0,TRUNC((#REF!+#REF!)/Q243),0)</f>
        <v>#REF!</v>
      </c>
      <c r="S243" s="1" t="e">
        <f>+(R243/(TRUNC((B243-28)/(#REF!+5))+4))</f>
        <v>#REF!</v>
      </c>
      <c r="T243" s="1" t="e">
        <f>+TRUNC(S243/(TRUNC((B243-28)/(#REF!+5))+4))</f>
        <v>#REF!</v>
      </c>
      <c r="U243" s="1" t="e">
        <f>+ROUNDUP((T243/(TRUNC((B243-56)/(#REF!+5))+4)),0)</f>
        <v>#REF!</v>
      </c>
      <c r="V243" s="1" t="e">
        <f t="shared" si="38"/>
        <v>#REF!</v>
      </c>
      <c r="W243" s="1" t="e">
        <f t="shared" si="39"/>
        <v>#REF!</v>
      </c>
      <c r="X243" s="1" t="e">
        <f t="shared" si="40"/>
        <v>#REF!</v>
      </c>
      <c r="Y243" s="1" t="e">
        <f t="shared" si="41"/>
        <v>#REF!</v>
      </c>
      <c r="Z243" s="1" t="e">
        <f t="shared" si="42"/>
        <v>#REF!</v>
      </c>
      <c r="AA243" s="2" t="e">
        <f>IF(Z243*#REF!/(#REF!+#REF!)&lt;16,16,Z243*#REF!/(#REF!+#REF!))</f>
        <v>#REF!</v>
      </c>
      <c r="AB243" s="9" t="e">
        <f>IF(+Z243*#REF!/(#REF!+#REF!)&lt;16,16,+Z243*#REF!/(#REF!+#REF!))</f>
        <v>#REF!</v>
      </c>
      <c r="AC243" s="2" t="e">
        <f t="shared" si="43"/>
        <v>#REF!</v>
      </c>
    </row>
    <row r="244" spans="2:29" x14ac:dyDescent="0.2">
      <c r="B244" s="10" t="e">
        <f>IF(#REF!="Informix XPS",4096,2048)</f>
        <v>#REF!</v>
      </c>
      <c r="C244" s="10" t="e">
        <f>IF(#REF!="Informix XPS",4036,2020)</f>
        <v>#REF!</v>
      </c>
      <c r="D244" s="1" t="e">
        <f>IF(#REF!=0,0,#REF!+4)</f>
        <v>#REF!</v>
      </c>
      <c r="E244" s="1" t="e">
        <f t="shared" si="33"/>
        <v>#REF!</v>
      </c>
      <c r="F244" s="1" t="e">
        <f>IF(D244&lt;=C244,ROUNDUP((#REF!+#REF!)/E244,0),#REF!*E244)</f>
        <v>#REF!</v>
      </c>
      <c r="G244" s="1" t="e">
        <f t="shared" si="34"/>
        <v>#REF!</v>
      </c>
      <c r="H244" s="1" t="e">
        <f>IF(#REF!&gt;C244,#REF!,0)</f>
        <v>#REF!</v>
      </c>
      <c r="I244" s="1" t="e">
        <f>+IF(#REF!&gt;C244,#REF!-(C244+8),0)</f>
        <v>#REF!</v>
      </c>
      <c r="J244" s="1" t="e">
        <f>+IF(I244&lt;C244,0,#REF!*TRUNC(I244/(C244-8)))</f>
        <v>#REF!</v>
      </c>
      <c r="K244" s="1" t="e">
        <f>IF(H244&gt;0,+#REF!/(C244-8)-TRUNC(#REF!/(C244-8))+4,0)</f>
        <v>#REF!</v>
      </c>
      <c r="L244" s="1" t="e">
        <f t="shared" si="35"/>
        <v>#REF!</v>
      </c>
      <c r="M244" s="1" t="e">
        <f>+IF(H244&gt;0,IF(L244&lt;0.1,(#REF!/(TRUNC((C244/10)/I244)+1)),IF(AND(L244&gt;0.1,L244&lt;0.33),(#REF!/(TRUNC((C244/3)/I244)+1)),#REF!)),0)</f>
        <v>#REF!</v>
      </c>
      <c r="N244" s="1" t="e">
        <f t="shared" si="36"/>
        <v>#REF!</v>
      </c>
      <c r="O244" s="1" t="e">
        <f>+IF(#REF! &lt; (#REF!+#REF!)*0.02,1,#REF!/(#REF!+#REF!))</f>
        <v>#REF!</v>
      </c>
      <c r="P244" s="1" t="e">
        <f>+IF(#REF!&gt;0,#REF!+5,0)</f>
        <v>#REF!</v>
      </c>
      <c r="Q244" s="1" t="e">
        <f t="shared" si="37"/>
        <v>#REF!</v>
      </c>
      <c r="R244" s="1" t="e">
        <f>+IF(Q244 &gt; 0,TRUNC((#REF!+#REF!)/Q244),0)</f>
        <v>#REF!</v>
      </c>
      <c r="S244" s="1" t="e">
        <f>+(R244/(TRUNC((B244-28)/(#REF!+5))+4))</f>
        <v>#REF!</v>
      </c>
      <c r="T244" s="1" t="e">
        <f>+TRUNC(S244/(TRUNC((B244-28)/(#REF!+5))+4))</f>
        <v>#REF!</v>
      </c>
      <c r="U244" s="1" t="e">
        <f>+ROUNDUP((T244/(TRUNC((B244-56)/(#REF!+5))+4)),0)</f>
        <v>#REF!</v>
      </c>
      <c r="V244" s="1" t="e">
        <f t="shared" si="38"/>
        <v>#REF!</v>
      </c>
      <c r="W244" s="1" t="e">
        <f t="shared" si="39"/>
        <v>#REF!</v>
      </c>
      <c r="X244" s="1" t="e">
        <f t="shared" si="40"/>
        <v>#REF!</v>
      </c>
      <c r="Y244" s="1" t="e">
        <f t="shared" si="41"/>
        <v>#REF!</v>
      </c>
      <c r="Z244" s="1" t="e">
        <f t="shared" si="42"/>
        <v>#REF!</v>
      </c>
      <c r="AA244" s="2" t="e">
        <f>IF(Z244*#REF!/(#REF!+#REF!)&lt;16,16,Z244*#REF!/(#REF!+#REF!))</f>
        <v>#REF!</v>
      </c>
      <c r="AB244" s="9" t="e">
        <f>IF(+Z244*#REF!/(#REF!+#REF!)&lt;16,16,+Z244*#REF!/(#REF!+#REF!))</f>
        <v>#REF!</v>
      </c>
      <c r="AC244" s="2" t="e">
        <f t="shared" si="43"/>
        <v>#REF!</v>
      </c>
    </row>
    <row r="245" spans="2:29" x14ac:dyDescent="0.2">
      <c r="B245" s="10" t="e">
        <f>IF(#REF!="Informix XPS",4096,2048)</f>
        <v>#REF!</v>
      </c>
      <c r="C245" s="10" t="e">
        <f>IF(#REF!="Informix XPS",4036,2020)</f>
        <v>#REF!</v>
      </c>
      <c r="D245" s="1" t="e">
        <f>IF(#REF!=0,0,#REF!+4)</f>
        <v>#REF!</v>
      </c>
      <c r="E245" s="1" t="e">
        <f t="shared" si="33"/>
        <v>#REF!</v>
      </c>
      <c r="F245" s="1" t="e">
        <f>IF(D245&lt;=C245,ROUNDUP((#REF!+#REF!)/E245,0),#REF!*E245)</f>
        <v>#REF!</v>
      </c>
      <c r="G245" s="1" t="e">
        <f t="shared" si="34"/>
        <v>#REF!</v>
      </c>
      <c r="H245" s="1" t="e">
        <f>IF(#REF!&gt;C245,#REF!,0)</f>
        <v>#REF!</v>
      </c>
      <c r="I245" s="1" t="e">
        <f>+IF(#REF!&gt;C245,#REF!-(C245+8),0)</f>
        <v>#REF!</v>
      </c>
      <c r="J245" s="1" t="e">
        <f>+IF(I245&lt;C245,0,#REF!*TRUNC(I245/(C245-8)))</f>
        <v>#REF!</v>
      </c>
      <c r="K245" s="1" t="e">
        <f>IF(H245&gt;0,+#REF!/(C245-8)-TRUNC(#REF!/(C245-8))+4,0)</f>
        <v>#REF!</v>
      </c>
      <c r="L245" s="1" t="e">
        <f t="shared" si="35"/>
        <v>#REF!</v>
      </c>
      <c r="M245" s="1" t="e">
        <f>+IF(H245&gt;0,IF(L245&lt;0.1,(#REF!/(TRUNC((C245/10)/I245)+1)),IF(AND(L245&gt;0.1,L245&lt;0.33),(#REF!/(TRUNC((C245/3)/I245)+1)),#REF!)),0)</f>
        <v>#REF!</v>
      </c>
      <c r="N245" s="1" t="e">
        <f t="shared" si="36"/>
        <v>#REF!</v>
      </c>
      <c r="O245" s="1" t="e">
        <f>+IF(#REF! &lt; (#REF!+#REF!)*0.02,1,#REF!/(#REF!+#REF!))</f>
        <v>#REF!</v>
      </c>
      <c r="P245" s="1" t="e">
        <f>+IF(#REF!&gt;0,#REF!+5,0)</f>
        <v>#REF!</v>
      </c>
      <c r="Q245" s="1" t="e">
        <f t="shared" si="37"/>
        <v>#REF!</v>
      </c>
      <c r="R245" s="1" t="e">
        <f>+IF(Q245 &gt; 0,TRUNC((#REF!+#REF!)/Q245),0)</f>
        <v>#REF!</v>
      </c>
      <c r="S245" s="1" t="e">
        <f>+(R245/(TRUNC((B245-28)/(#REF!+5))+4))</f>
        <v>#REF!</v>
      </c>
      <c r="T245" s="1" t="e">
        <f>+TRUNC(S245/(TRUNC((B245-28)/(#REF!+5))+4))</f>
        <v>#REF!</v>
      </c>
      <c r="U245" s="1" t="e">
        <f>+ROUNDUP((T245/(TRUNC((B245-56)/(#REF!+5))+4)),0)</f>
        <v>#REF!</v>
      </c>
      <c r="V245" s="1" t="e">
        <f t="shared" si="38"/>
        <v>#REF!</v>
      </c>
      <c r="W245" s="1" t="e">
        <f t="shared" si="39"/>
        <v>#REF!</v>
      </c>
      <c r="X245" s="1" t="e">
        <f t="shared" si="40"/>
        <v>#REF!</v>
      </c>
      <c r="Y245" s="1" t="e">
        <f t="shared" si="41"/>
        <v>#REF!</v>
      </c>
      <c r="Z245" s="1" t="e">
        <f t="shared" si="42"/>
        <v>#REF!</v>
      </c>
      <c r="AA245" s="2" t="e">
        <f>IF(Z245*#REF!/(#REF!+#REF!)&lt;16,16,Z245*#REF!/(#REF!+#REF!))</f>
        <v>#REF!</v>
      </c>
      <c r="AB245" s="9" t="e">
        <f>IF(+Z245*#REF!/(#REF!+#REF!)&lt;16,16,+Z245*#REF!/(#REF!+#REF!))</f>
        <v>#REF!</v>
      </c>
      <c r="AC245" s="2" t="e">
        <f t="shared" si="43"/>
        <v>#REF!</v>
      </c>
    </row>
    <row r="246" spans="2:29" x14ac:dyDescent="0.2">
      <c r="B246" s="10" t="e">
        <f>IF(#REF!="Informix XPS",4096,2048)</f>
        <v>#REF!</v>
      </c>
      <c r="C246" s="10" t="e">
        <f>IF(#REF!="Informix XPS",4036,2020)</f>
        <v>#REF!</v>
      </c>
      <c r="D246" s="1" t="e">
        <f>IF(#REF!=0,0,#REF!+4)</f>
        <v>#REF!</v>
      </c>
      <c r="E246" s="1" t="e">
        <f t="shared" si="33"/>
        <v>#REF!</v>
      </c>
      <c r="F246" s="1" t="e">
        <f>IF(D246&lt;=C246,ROUNDUP((#REF!+#REF!)/E246,0),#REF!*E246)</f>
        <v>#REF!</v>
      </c>
      <c r="G246" s="1" t="e">
        <f t="shared" si="34"/>
        <v>#REF!</v>
      </c>
      <c r="H246" s="1" t="e">
        <f>IF(#REF!&gt;C246,#REF!,0)</f>
        <v>#REF!</v>
      </c>
      <c r="I246" s="1" t="e">
        <f>+IF(#REF!&gt;C246,#REF!-(C246+8),0)</f>
        <v>#REF!</v>
      </c>
      <c r="J246" s="1" t="e">
        <f>+IF(I246&lt;C246,0,#REF!*TRUNC(I246/(C246-8)))</f>
        <v>#REF!</v>
      </c>
      <c r="K246" s="1" t="e">
        <f>IF(H246&gt;0,+#REF!/(C246-8)-TRUNC(#REF!/(C246-8))+4,0)</f>
        <v>#REF!</v>
      </c>
      <c r="L246" s="1" t="e">
        <f t="shared" si="35"/>
        <v>#REF!</v>
      </c>
      <c r="M246" s="1" t="e">
        <f>+IF(H246&gt;0,IF(L246&lt;0.1,(#REF!/(TRUNC((C246/10)/I246)+1)),IF(AND(L246&gt;0.1,L246&lt;0.33),(#REF!/(TRUNC((C246/3)/I246)+1)),#REF!)),0)</f>
        <v>#REF!</v>
      </c>
      <c r="N246" s="1" t="e">
        <f t="shared" si="36"/>
        <v>#REF!</v>
      </c>
      <c r="O246" s="1" t="e">
        <f>+IF(#REF! &lt; (#REF!+#REF!)*0.02,1,#REF!/(#REF!+#REF!))</f>
        <v>#REF!</v>
      </c>
      <c r="P246" s="1" t="e">
        <f>+IF(#REF!&gt;0,#REF!+5,0)</f>
        <v>#REF!</v>
      </c>
      <c r="Q246" s="1" t="e">
        <f t="shared" si="37"/>
        <v>#REF!</v>
      </c>
      <c r="R246" s="1" t="e">
        <f>+IF(Q246 &gt; 0,TRUNC((#REF!+#REF!)/Q246),0)</f>
        <v>#REF!</v>
      </c>
      <c r="S246" s="1" t="e">
        <f>+(R246/(TRUNC((B246-28)/(#REF!+5))+4))</f>
        <v>#REF!</v>
      </c>
      <c r="T246" s="1" t="e">
        <f>+TRUNC(S246/(TRUNC((B246-28)/(#REF!+5))+4))</f>
        <v>#REF!</v>
      </c>
      <c r="U246" s="1" t="e">
        <f>+ROUNDUP((T246/(TRUNC((B246-56)/(#REF!+5))+4)),0)</f>
        <v>#REF!</v>
      </c>
      <c r="V246" s="1" t="e">
        <f t="shared" si="38"/>
        <v>#REF!</v>
      </c>
      <c r="W246" s="1" t="e">
        <f t="shared" si="39"/>
        <v>#REF!</v>
      </c>
      <c r="X246" s="1" t="e">
        <f t="shared" si="40"/>
        <v>#REF!</v>
      </c>
      <c r="Y246" s="1" t="e">
        <f t="shared" si="41"/>
        <v>#REF!</v>
      </c>
      <c r="Z246" s="1" t="e">
        <f t="shared" si="42"/>
        <v>#REF!</v>
      </c>
      <c r="AA246" s="2" t="e">
        <f>IF(Z246*#REF!/(#REF!+#REF!)&lt;16,16,Z246*#REF!/(#REF!+#REF!))</f>
        <v>#REF!</v>
      </c>
      <c r="AB246" s="9" t="e">
        <f>IF(+Z246*#REF!/(#REF!+#REF!)&lt;16,16,+Z246*#REF!/(#REF!+#REF!))</f>
        <v>#REF!</v>
      </c>
      <c r="AC246" s="2" t="e">
        <f t="shared" si="43"/>
        <v>#REF!</v>
      </c>
    </row>
    <row r="247" spans="2:29" x14ac:dyDescent="0.2">
      <c r="B247" s="10" t="e">
        <f>IF(#REF!="Informix XPS",4096,2048)</f>
        <v>#REF!</v>
      </c>
      <c r="C247" s="10" t="e">
        <f>IF(#REF!="Informix XPS",4036,2020)</f>
        <v>#REF!</v>
      </c>
      <c r="D247" s="1" t="e">
        <f>IF(#REF!=0,0,#REF!+4)</f>
        <v>#REF!</v>
      </c>
      <c r="E247" s="1" t="e">
        <f t="shared" si="33"/>
        <v>#REF!</v>
      </c>
      <c r="F247" s="1" t="e">
        <f>IF(D247&lt;=C247,ROUNDUP((#REF!+#REF!)/E247,0),#REF!*E247)</f>
        <v>#REF!</v>
      </c>
      <c r="G247" s="1" t="e">
        <f t="shared" si="34"/>
        <v>#REF!</v>
      </c>
      <c r="H247" s="1" t="e">
        <f>IF(#REF!&gt;C247,#REF!,0)</f>
        <v>#REF!</v>
      </c>
      <c r="I247" s="1" t="e">
        <f>+IF(#REF!&gt;C247,#REF!-(C247+8),0)</f>
        <v>#REF!</v>
      </c>
      <c r="J247" s="1" t="e">
        <f>+IF(I247&lt;C247,0,#REF!*TRUNC(I247/(C247-8)))</f>
        <v>#REF!</v>
      </c>
      <c r="K247" s="1" t="e">
        <f>IF(H247&gt;0,+#REF!/(C247-8)-TRUNC(#REF!/(C247-8))+4,0)</f>
        <v>#REF!</v>
      </c>
      <c r="L247" s="1" t="e">
        <f t="shared" si="35"/>
        <v>#REF!</v>
      </c>
      <c r="M247" s="1" t="e">
        <f>+IF(H247&gt;0,IF(L247&lt;0.1,(#REF!/(TRUNC((C247/10)/I247)+1)),IF(AND(L247&gt;0.1,L247&lt;0.33),(#REF!/(TRUNC((C247/3)/I247)+1)),#REF!)),0)</f>
        <v>#REF!</v>
      </c>
      <c r="N247" s="1" t="e">
        <f t="shared" si="36"/>
        <v>#REF!</v>
      </c>
      <c r="O247" s="1" t="e">
        <f>+IF(#REF! &lt; (#REF!+#REF!)*0.02,1,#REF!/(#REF!+#REF!))</f>
        <v>#REF!</v>
      </c>
      <c r="P247" s="1" t="e">
        <f>+IF(#REF!&gt;0,#REF!+5,0)</f>
        <v>#REF!</v>
      </c>
      <c r="Q247" s="1" t="e">
        <f t="shared" si="37"/>
        <v>#REF!</v>
      </c>
      <c r="R247" s="1" t="e">
        <f>+IF(Q247 &gt; 0,TRUNC((#REF!+#REF!)/Q247),0)</f>
        <v>#REF!</v>
      </c>
      <c r="S247" s="1" t="e">
        <f>+(R247/(TRUNC((B247-28)/(#REF!+5))+4))</f>
        <v>#REF!</v>
      </c>
      <c r="T247" s="1" t="e">
        <f>+TRUNC(S247/(TRUNC((B247-28)/(#REF!+5))+4))</f>
        <v>#REF!</v>
      </c>
      <c r="U247" s="1" t="e">
        <f>+ROUNDUP((T247/(TRUNC((B247-56)/(#REF!+5))+4)),0)</f>
        <v>#REF!</v>
      </c>
      <c r="V247" s="1" t="e">
        <f t="shared" si="38"/>
        <v>#REF!</v>
      </c>
      <c r="W247" s="1" t="e">
        <f t="shared" si="39"/>
        <v>#REF!</v>
      </c>
      <c r="X247" s="1" t="e">
        <f t="shared" si="40"/>
        <v>#REF!</v>
      </c>
      <c r="Y247" s="1" t="e">
        <f t="shared" si="41"/>
        <v>#REF!</v>
      </c>
      <c r="Z247" s="1" t="e">
        <f t="shared" si="42"/>
        <v>#REF!</v>
      </c>
      <c r="AA247" s="2" t="e">
        <f>IF(Z247*#REF!/(#REF!+#REF!)&lt;16,16,Z247*#REF!/(#REF!+#REF!))</f>
        <v>#REF!</v>
      </c>
      <c r="AB247" s="9" t="e">
        <f>IF(+Z247*#REF!/(#REF!+#REF!)&lt;16,16,+Z247*#REF!/(#REF!+#REF!))</f>
        <v>#REF!</v>
      </c>
      <c r="AC247" s="2" t="e">
        <f t="shared" si="43"/>
        <v>#REF!</v>
      </c>
    </row>
    <row r="248" spans="2:29" x14ac:dyDescent="0.2">
      <c r="B248" s="10" t="e">
        <f>IF(#REF!="Informix XPS",4096,2048)</f>
        <v>#REF!</v>
      </c>
      <c r="C248" s="10" t="e">
        <f>IF(#REF!="Informix XPS",4036,2020)</f>
        <v>#REF!</v>
      </c>
      <c r="D248" s="1" t="e">
        <f>IF(#REF!=0,0,#REF!+4)</f>
        <v>#REF!</v>
      </c>
      <c r="E248" s="1" t="e">
        <f t="shared" si="33"/>
        <v>#REF!</v>
      </c>
      <c r="F248" s="1" t="e">
        <f>IF(D248&lt;=C248,ROUNDUP((#REF!+#REF!)/E248,0),#REF!*E248)</f>
        <v>#REF!</v>
      </c>
      <c r="G248" s="1" t="e">
        <f t="shared" si="34"/>
        <v>#REF!</v>
      </c>
      <c r="H248" s="1" t="e">
        <f>IF(#REF!&gt;C248,#REF!,0)</f>
        <v>#REF!</v>
      </c>
      <c r="I248" s="1" t="e">
        <f>+IF(#REF!&gt;C248,#REF!-(C248+8),0)</f>
        <v>#REF!</v>
      </c>
      <c r="J248" s="1" t="e">
        <f>+IF(I248&lt;C248,0,#REF!*TRUNC(I248/(C248-8)))</f>
        <v>#REF!</v>
      </c>
      <c r="K248" s="1" t="e">
        <f>IF(H248&gt;0,+#REF!/(C248-8)-TRUNC(#REF!/(C248-8))+4,0)</f>
        <v>#REF!</v>
      </c>
      <c r="L248" s="1" t="e">
        <f t="shared" si="35"/>
        <v>#REF!</v>
      </c>
      <c r="M248" s="1" t="e">
        <f>+IF(H248&gt;0,IF(L248&lt;0.1,(#REF!/(TRUNC((C248/10)/I248)+1)),IF(AND(L248&gt;0.1,L248&lt;0.33),(#REF!/(TRUNC((C248/3)/I248)+1)),#REF!)),0)</f>
        <v>#REF!</v>
      </c>
      <c r="N248" s="1" t="e">
        <f t="shared" si="36"/>
        <v>#REF!</v>
      </c>
      <c r="O248" s="1" t="e">
        <f>+IF(#REF! &lt; (#REF!+#REF!)*0.02,1,#REF!/(#REF!+#REF!))</f>
        <v>#REF!</v>
      </c>
      <c r="P248" s="1" t="e">
        <f>+IF(#REF!&gt;0,#REF!+5,0)</f>
        <v>#REF!</v>
      </c>
      <c r="Q248" s="1" t="e">
        <f t="shared" si="37"/>
        <v>#REF!</v>
      </c>
      <c r="R248" s="1" t="e">
        <f>+IF(Q248 &gt; 0,TRUNC((#REF!+#REF!)/Q248),0)</f>
        <v>#REF!</v>
      </c>
      <c r="S248" s="1" t="e">
        <f>+(R248/(TRUNC((B248-28)/(#REF!+5))+4))</f>
        <v>#REF!</v>
      </c>
      <c r="T248" s="1" t="e">
        <f>+TRUNC(S248/(TRUNC((B248-28)/(#REF!+5))+4))</f>
        <v>#REF!</v>
      </c>
      <c r="U248" s="1" t="e">
        <f>+ROUNDUP((T248/(TRUNC((B248-56)/(#REF!+5))+4)),0)</f>
        <v>#REF!</v>
      </c>
      <c r="V248" s="1" t="e">
        <f t="shared" si="38"/>
        <v>#REF!</v>
      </c>
      <c r="W248" s="1" t="e">
        <f t="shared" si="39"/>
        <v>#REF!</v>
      </c>
      <c r="X248" s="1" t="e">
        <f t="shared" si="40"/>
        <v>#REF!</v>
      </c>
      <c r="Y248" s="1" t="e">
        <f t="shared" si="41"/>
        <v>#REF!</v>
      </c>
      <c r="Z248" s="1" t="e">
        <f t="shared" si="42"/>
        <v>#REF!</v>
      </c>
      <c r="AA248" s="2" t="e">
        <f>IF(Z248*#REF!/(#REF!+#REF!)&lt;16,16,Z248*#REF!/(#REF!+#REF!))</f>
        <v>#REF!</v>
      </c>
      <c r="AB248" s="9" t="e">
        <f>IF(+Z248*#REF!/(#REF!+#REF!)&lt;16,16,+Z248*#REF!/(#REF!+#REF!))</f>
        <v>#REF!</v>
      </c>
      <c r="AC248" s="2" t="e">
        <f t="shared" si="43"/>
        <v>#REF!</v>
      </c>
    </row>
    <row r="249" spans="2:29" x14ac:dyDescent="0.2">
      <c r="B249" s="10" t="e">
        <f>IF(#REF!="Informix XPS",4096,2048)</f>
        <v>#REF!</v>
      </c>
      <c r="C249" s="10" t="e">
        <f>IF(#REF!="Informix XPS",4036,2020)</f>
        <v>#REF!</v>
      </c>
      <c r="D249" s="1" t="e">
        <f>IF(#REF!=0,0,#REF!+4)</f>
        <v>#REF!</v>
      </c>
      <c r="E249" s="1" t="e">
        <f t="shared" si="33"/>
        <v>#REF!</v>
      </c>
      <c r="F249" s="1" t="e">
        <f>IF(D249&lt;=C249,ROUNDUP((#REF!+#REF!)/E249,0),#REF!*E249)</f>
        <v>#REF!</v>
      </c>
      <c r="G249" s="1" t="e">
        <f t="shared" si="34"/>
        <v>#REF!</v>
      </c>
      <c r="H249" s="1" t="e">
        <f>IF(#REF!&gt;C249,#REF!,0)</f>
        <v>#REF!</v>
      </c>
      <c r="I249" s="1" t="e">
        <f>+IF(#REF!&gt;C249,#REF!-(C249+8),0)</f>
        <v>#REF!</v>
      </c>
      <c r="J249" s="1" t="e">
        <f>+IF(I249&lt;C249,0,#REF!*TRUNC(I249/(C249-8)))</f>
        <v>#REF!</v>
      </c>
      <c r="K249" s="1" t="e">
        <f>IF(H249&gt;0,+#REF!/(C249-8)-TRUNC(#REF!/(C249-8))+4,0)</f>
        <v>#REF!</v>
      </c>
      <c r="L249" s="1" t="e">
        <f t="shared" si="35"/>
        <v>#REF!</v>
      </c>
      <c r="M249" s="1" t="e">
        <f>+IF(H249&gt;0,IF(L249&lt;0.1,(#REF!/(TRUNC((C249/10)/I249)+1)),IF(AND(L249&gt;0.1,L249&lt;0.33),(#REF!/(TRUNC((C249/3)/I249)+1)),#REF!)),0)</f>
        <v>#REF!</v>
      </c>
      <c r="N249" s="1" t="e">
        <f t="shared" si="36"/>
        <v>#REF!</v>
      </c>
      <c r="O249" s="1" t="e">
        <f>+IF(#REF! &lt; (#REF!+#REF!)*0.02,1,#REF!/(#REF!+#REF!))</f>
        <v>#REF!</v>
      </c>
      <c r="P249" s="1" t="e">
        <f>+IF(#REF!&gt;0,#REF!+5,0)</f>
        <v>#REF!</v>
      </c>
      <c r="Q249" s="1" t="e">
        <f t="shared" si="37"/>
        <v>#REF!</v>
      </c>
      <c r="R249" s="1" t="e">
        <f>+IF(Q249 &gt; 0,TRUNC((#REF!+#REF!)/Q249),0)</f>
        <v>#REF!</v>
      </c>
      <c r="S249" s="1" t="e">
        <f>+(R249/(TRUNC((B249-28)/(#REF!+5))+4))</f>
        <v>#REF!</v>
      </c>
      <c r="T249" s="1" t="e">
        <f>+TRUNC(S249/(TRUNC((B249-28)/(#REF!+5))+4))</f>
        <v>#REF!</v>
      </c>
      <c r="U249" s="1" t="e">
        <f>+ROUNDUP((T249/(TRUNC((B249-56)/(#REF!+5))+4)),0)</f>
        <v>#REF!</v>
      </c>
      <c r="V249" s="1" t="e">
        <f t="shared" si="38"/>
        <v>#REF!</v>
      </c>
      <c r="W249" s="1" t="e">
        <f t="shared" si="39"/>
        <v>#REF!</v>
      </c>
      <c r="X249" s="1" t="e">
        <f t="shared" si="40"/>
        <v>#REF!</v>
      </c>
      <c r="Y249" s="1" t="e">
        <f t="shared" si="41"/>
        <v>#REF!</v>
      </c>
      <c r="Z249" s="1" t="e">
        <f t="shared" si="42"/>
        <v>#REF!</v>
      </c>
      <c r="AA249" s="2" t="e">
        <f>IF(Z249*#REF!/(#REF!+#REF!)&lt;16,16,Z249*#REF!/(#REF!+#REF!))</f>
        <v>#REF!</v>
      </c>
      <c r="AB249" s="9" t="e">
        <f>IF(+Z249*#REF!/(#REF!+#REF!)&lt;16,16,+Z249*#REF!/(#REF!+#REF!))</f>
        <v>#REF!</v>
      </c>
      <c r="AC249" s="2" t="e">
        <f t="shared" si="43"/>
        <v>#REF!</v>
      </c>
    </row>
    <row r="250" spans="2:29" x14ac:dyDescent="0.2">
      <c r="B250" s="10" t="e">
        <f>IF(#REF!="Informix XPS",4096,2048)</f>
        <v>#REF!</v>
      </c>
      <c r="C250" s="10" t="e">
        <f>IF(#REF!="Informix XPS",4036,2020)</f>
        <v>#REF!</v>
      </c>
      <c r="D250" s="1" t="e">
        <f>IF(#REF!=0,0,#REF!+4)</f>
        <v>#REF!</v>
      </c>
      <c r="E250" s="1" t="e">
        <f t="shared" si="33"/>
        <v>#REF!</v>
      </c>
      <c r="F250" s="1" t="e">
        <f>IF(D250&lt;=C250,ROUNDUP((#REF!+#REF!)/E250,0),#REF!*E250)</f>
        <v>#REF!</v>
      </c>
      <c r="G250" s="1" t="e">
        <f t="shared" si="34"/>
        <v>#REF!</v>
      </c>
      <c r="H250" s="1" t="e">
        <f>IF(#REF!&gt;C250,#REF!,0)</f>
        <v>#REF!</v>
      </c>
      <c r="I250" s="1" t="e">
        <f>+IF(#REF!&gt;C250,#REF!-(C250+8),0)</f>
        <v>#REF!</v>
      </c>
      <c r="J250" s="1" t="e">
        <f>+IF(I250&lt;C250,0,#REF!*TRUNC(I250/(C250-8)))</f>
        <v>#REF!</v>
      </c>
      <c r="K250" s="1" t="e">
        <f>IF(H250&gt;0,+#REF!/(C250-8)-TRUNC(#REF!/(C250-8))+4,0)</f>
        <v>#REF!</v>
      </c>
      <c r="L250" s="1" t="e">
        <f t="shared" si="35"/>
        <v>#REF!</v>
      </c>
      <c r="M250" s="1" t="e">
        <f>+IF(H250&gt;0,IF(L250&lt;0.1,(#REF!/(TRUNC((C250/10)/I250)+1)),IF(AND(L250&gt;0.1,L250&lt;0.33),(#REF!/(TRUNC((C250/3)/I250)+1)),#REF!)),0)</f>
        <v>#REF!</v>
      </c>
      <c r="N250" s="1" t="e">
        <f t="shared" si="36"/>
        <v>#REF!</v>
      </c>
      <c r="O250" s="1" t="e">
        <f>+IF(#REF! &lt; (#REF!+#REF!)*0.02,1,#REF!/(#REF!+#REF!))</f>
        <v>#REF!</v>
      </c>
      <c r="P250" s="1" t="e">
        <f>+IF(#REF!&gt;0,#REF!+5,0)</f>
        <v>#REF!</v>
      </c>
      <c r="Q250" s="1" t="e">
        <f t="shared" si="37"/>
        <v>#REF!</v>
      </c>
      <c r="R250" s="1" t="e">
        <f>+IF(Q250 &gt; 0,TRUNC((#REF!+#REF!)/Q250),0)</f>
        <v>#REF!</v>
      </c>
      <c r="S250" s="1" t="e">
        <f>+(R250/(TRUNC((B250-28)/(#REF!+5))+4))</f>
        <v>#REF!</v>
      </c>
      <c r="T250" s="1" t="e">
        <f>+TRUNC(S250/(TRUNC((B250-28)/(#REF!+5))+4))</f>
        <v>#REF!</v>
      </c>
      <c r="U250" s="1" t="e">
        <f>+ROUNDUP((T250/(TRUNC((B250-56)/(#REF!+5))+4)),0)</f>
        <v>#REF!</v>
      </c>
      <c r="V250" s="1" t="e">
        <f t="shared" si="38"/>
        <v>#REF!</v>
      </c>
      <c r="W250" s="1" t="e">
        <f t="shared" si="39"/>
        <v>#REF!</v>
      </c>
      <c r="X250" s="1" t="e">
        <f t="shared" si="40"/>
        <v>#REF!</v>
      </c>
      <c r="Y250" s="1" t="e">
        <f t="shared" si="41"/>
        <v>#REF!</v>
      </c>
      <c r="Z250" s="1" t="e">
        <f t="shared" si="42"/>
        <v>#REF!</v>
      </c>
      <c r="AA250" s="2" t="e">
        <f>IF(Z250*#REF!/(#REF!+#REF!)&lt;16,16,Z250*#REF!/(#REF!+#REF!))</f>
        <v>#REF!</v>
      </c>
      <c r="AB250" s="9" t="e">
        <f>IF(+Z250*#REF!/(#REF!+#REF!)&lt;16,16,+Z250*#REF!/(#REF!+#REF!))</f>
        <v>#REF!</v>
      </c>
      <c r="AC250" s="2" t="e">
        <f t="shared" si="43"/>
        <v>#REF!</v>
      </c>
    </row>
    <row r="251" spans="2:29" x14ac:dyDescent="0.2">
      <c r="B251" s="10" t="e">
        <f>IF(#REF!="Informix XPS",4096,2048)</f>
        <v>#REF!</v>
      </c>
      <c r="C251" s="10" t="e">
        <f>IF(#REF!="Informix XPS",4036,2020)</f>
        <v>#REF!</v>
      </c>
      <c r="D251" s="1" t="e">
        <f>IF(#REF!=0,0,#REF!+4)</f>
        <v>#REF!</v>
      </c>
      <c r="E251" s="1" t="e">
        <f t="shared" si="33"/>
        <v>#REF!</v>
      </c>
      <c r="F251" s="1" t="e">
        <f>IF(D251&lt;=C251,ROUNDUP((#REF!+#REF!)/E251,0),#REF!*E251)</f>
        <v>#REF!</v>
      </c>
      <c r="G251" s="1" t="e">
        <f t="shared" si="34"/>
        <v>#REF!</v>
      </c>
      <c r="H251" s="1" t="e">
        <f>IF(#REF!&gt;C251,#REF!,0)</f>
        <v>#REF!</v>
      </c>
      <c r="I251" s="1" t="e">
        <f>+IF(#REF!&gt;C251,#REF!-(C251+8),0)</f>
        <v>#REF!</v>
      </c>
      <c r="J251" s="1" t="e">
        <f>+IF(I251&lt;C251,0,#REF!*TRUNC(I251/(C251-8)))</f>
        <v>#REF!</v>
      </c>
      <c r="K251" s="1" t="e">
        <f>IF(H251&gt;0,+#REF!/(C251-8)-TRUNC(#REF!/(C251-8))+4,0)</f>
        <v>#REF!</v>
      </c>
      <c r="L251" s="1" t="e">
        <f t="shared" si="35"/>
        <v>#REF!</v>
      </c>
      <c r="M251" s="1" t="e">
        <f>+IF(H251&gt;0,IF(L251&lt;0.1,(#REF!/(TRUNC((C251/10)/I251)+1)),IF(AND(L251&gt;0.1,L251&lt;0.33),(#REF!/(TRUNC((C251/3)/I251)+1)),#REF!)),0)</f>
        <v>#REF!</v>
      </c>
      <c r="N251" s="1" t="e">
        <f t="shared" si="36"/>
        <v>#REF!</v>
      </c>
      <c r="O251" s="1" t="e">
        <f>+IF(#REF! &lt; (#REF!+#REF!)*0.02,1,#REF!/(#REF!+#REF!))</f>
        <v>#REF!</v>
      </c>
      <c r="P251" s="1" t="e">
        <f>+IF(#REF!&gt;0,#REF!+5,0)</f>
        <v>#REF!</v>
      </c>
      <c r="Q251" s="1" t="e">
        <f t="shared" si="37"/>
        <v>#REF!</v>
      </c>
      <c r="R251" s="1" t="e">
        <f>+IF(Q251 &gt; 0,TRUNC((#REF!+#REF!)/Q251),0)</f>
        <v>#REF!</v>
      </c>
      <c r="S251" s="1" t="e">
        <f>+(R251/(TRUNC((B251-28)/(#REF!+5))+4))</f>
        <v>#REF!</v>
      </c>
      <c r="T251" s="1" t="e">
        <f>+TRUNC(S251/(TRUNC((B251-28)/(#REF!+5))+4))</f>
        <v>#REF!</v>
      </c>
      <c r="U251" s="1" t="e">
        <f>+ROUNDUP((T251/(TRUNC((B251-56)/(#REF!+5))+4)),0)</f>
        <v>#REF!</v>
      </c>
      <c r="V251" s="1" t="e">
        <f t="shared" si="38"/>
        <v>#REF!</v>
      </c>
      <c r="W251" s="1" t="e">
        <f t="shared" si="39"/>
        <v>#REF!</v>
      </c>
      <c r="X251" s="1" t="e">
        <f t="shared" si="40"/>
        <v>#REF!</v>
      </c>
      <c r="Y251" s="1" t="e">
        <f t="shared" si="41"/>
        <v>#REF!</v>
      </c>
      <c r="Z251" s="1" t="e">
        <f t="shared" si="42"/>
        <v>#REF!</v>
      </c>
      <c r="AA251" s="2" t="e">
        <f>IF(Z251*#REF!/(#REF!+#REF!)&lt;16,16,Z251*#REF!/(#REF!+#REF!))</f>
        <v>#REF!</v>
      </c>
      <c r="AB251" s="9" t="e">
        <f>IF(+Z251*#REF!/(#REF!+#REF!)&lt;16,16,+Z251*#REF!/(#REF!+#REF!))</f>
        <v>#REF!</v>
      </c>
      <c r="AC251" s="2" t="e">
        <f t="shared" si="43"/>
        <v>#REF!</v>
      </c>
    </row>
    <row r="252" spans="2:29" x14ac:dyDescent="0.2">
      <c r="B252" s="10" t="e">
        <f>IF(#REF!="Informix XPS",4096,2048)</f>
        <v>#REF!</v>
      </c>
      <c r="C252" s="10" t="e">
        <f>IF(#REF!="Informix XPS",4036,2020)</f>
        <v>#REF!</v>
      </c>
      <c r="D252" s="1" t="e">
        <f>IF(#REF!=0,0,#REF!+4)</f>
        <v>#REF!</v>
      </c>
      <c r="E252" s="1" t="e">
        <f t="shared" si="33"/>
        <v>#REF!</v>
      </c>
      <c r="F252" s="1" t="e">
        <f>IF(D252&lt;=C252,ROUNDUP((#REF!+#REF!)/E252,0),#REF!*E252)</f>
        <v>#REF!</v>
      </c>
      <c r="G252" s="1" t="e">
        <f t="shared" si="34"/>
        <v>#REF!</v>
      </c>
      <c r="H252" s="1" t="e">
        <f>IF(#REF!&gt;C252,#REF!,0)</f>
        <v>#REF!</v>
      </c>
      <c r="I252" s="1" t="e">
        <f>+IF(#REF!&gt;C252,#REF!-(C252+8),0)</f>
        <v>#REF!</v>
      </c>
      <c r="J252" s="1" t="e">
        <f>+IF(I252&lt;C252,0,#REF!*TRUNC(I252/(C252-8)))</f>
        <v>#REF!</v>
      </c>
      <c r="K252" s="1" t="e">
        <f>IF(H252&gt;0,+#REF!/(C252-8)-TRUNC(#REF!/(C252-8))+4,0)</f>
        <v>#REF!</v>
      </c>
      <c r="L252" s="1" t="e">
        <f t="shared" si="35"/>
        <v>#REF!</v>
      </c>
      <c r="M252" s="1" t="e">
        <f>+IF(H252&gt;0,IF(L252&lt;0.1,(#REF!/(TRUNC((C252/10)/I252)+1)),IF(AND(L252&gt;0.1,L252&lt;0.33),(#REF!/(TRUNC((C252/3)/I252)+1)),#REF!)),0)</f>
        <v>#REF!</v>
      </c>
      <c r="N252" s="1" t="e">
        <f t="shared" si="36"/>
        <v>#REF!</v>
      </c>
      <c r="O252" s="1" t="e">
        <f>+IF(#REF! &lt; (#REF!+#REF!)*0.02,1,#REF!/(#REF!+#REF!))</f>
        <v>#REF!</v>
      </c>
      <c r="P252" s="1" t="e">
        <f>+IF(#REF!&gt;0,#REF!+5,0)</f>
        <v>#REF!</v>
      </c>
      <c r="Q252" s="1" t="e">
        <f t="shared" si="37"/>
        <v>#REF!</v>
      </c>
      <c r="R252" s="1" t="e">
        <f>+IF(Q252 &gt; 0,TRUNC((#REF!+#REF!)/Q252),0)</f>
        <v>#REF!</v>
      </c>
      <c r="S252" s="1" t="e">
        <f>+(R252/(TRUNC((B252-28)/(#REF!+5))+4))</f>
        <v>#REF!</v>
      </c>
      <c r="T252" s="1" t="e">
        <f>+TRUNC(S252/(TRUNC((B252-28)/(#REF!+5))+4))</f>
        <v>#REF!</v>
      </c>
      <c r="U252" s="1" t="e">
        <f>+ROUNDUP((T252/(TRUNC((B252-56)/(#REF!+5))+4)),0)</f>
        <v>#REF!</v>
      </c>
      <c r="V252" s="1" t="e">
        <f t="shared" si="38"/>
        <v>#REF!</v>
      </c>
      <c r="W252" s="1" t="e">
        <f t="shared" si="39"/>
        <v>#REF!</v>
      </c>
      <c r="X252" s="1" t="e">
        <f t="shared" si="40"/>
        <v>#REF!</v>
      </c>
      <c r="Y252" s="1" t="e">
        <f t="shared" si="41"/>
        <v>#REF!</v>
      </c>
      <c r="Z252" s="1" t="e">
        <f t="shared" si="42"/>
        <v>#REF!</v>
      </c>
      <c r="AA252" s="2" t="e">
        <f>IF(Z252*#REF!/(#REF!+#REF!)&lt;16,16,Z252*#REF!/(#REF!+#REF!))</f>
        <v>#REF!</v>
      </c>
      <c r="AB252" s="9" t="e">
        <f>IF(+Z252*#REF!/(#REF!+#REF!)&lt;16,16,+Z252*#REF!/(#REF!+#REF!))</f>
        <v>#REF!</v>
      </c>
      <c r="AC252" s="2" t="e">
        <f t="shared" si="43"/>
        <v>#REF!</v>
      </c>
    </row>
    <row r="253" spans="2:29" x14ac:dyDescent="0.2">
      <c r="B253" s="10" t="e">
        <f>IF(#REF!="Informix XPS",4096,2048)</f>
        <v>#REF!</v>
      </c>
      <c r="C253" s="10" t="e">
        <f>IF(#REF!="Informix XPS",4036,2020)</f>
        <v>#REF!</v>
      </c>
      <c r="D253" s="1" t="e">
        <f>IF(#REF!=0,0,#REF!+4)</f>
        <v>#REF!</v>
      </c>
      <c r="E253" s="1" t="e">
        <f t="shared" si="33"/>
        <v>#REF!</v>
      </c>
      <c r="F253" s="1" t="e">
        <f>IF(D253&lt;=C253,ROUNDUP((#REF!+#REF!)/E253,0),#REF!*E253)</f>
        <v>#REF!</v>
      </c>
      <c r="G253" s="1" t="e">
        <f t="shared" si="34"/>
        <v>#REF!</v>
      </c>
      <c r="H253" s="1" t="e">
        <f>IF(#REF!&gt;C253,#REF!,0)</f>
        <v>#REF!</v>
      </c>
      <c r="I253" s="1" t="e">
        <f>+IF(#REF!&gt;C253,#REF!-(C253+8),0)</f>
        <v>#REF!</v>
      </c>
      <c r="J253" s="1" t="e">
        <f>+IF(I253&lt;C253,0,#REF!*TRUNC(I253/(C253-8)))</f>
        <v>#REF!</v>
      </c>
      <c r="K253" s="1" t="e">
        <f>IF(H253&gt;0,+#REF!/(C253-8)-TRUNC(#REF!/(C253-8))+4,0)</f>
        <v>#REF!</v>
      </c>
      <c r="L253" s="1" t="e">
        <f t="shared" si="35"/>
        <v>#REF!</v>
      </c>
      <c r="M253" s="1" t="e">
        <f>+IF(H253&gt;0,IF(L253&lt;0.1,(#REF!/(TRUNC((C253/10)/I253)+1)),IF(AND(L253&gt;0.1,L253&lt;0.33),(#REF!/(TRUNC((C253/3)/I253)+1)),#REF!)),0)</f>
        <v>#REF!</v>
      </c>
      <c r="N253" s="1" t="e">
        <f t="shared" si="36"/>
        <v>#REF!</v>
      </c>
      <c r="O253" s="1" t="e">
        <f>+IF(#REF! &lt; (#REF!+#REF!)*0.02,1,#REF!/(#REF!+#REF!))</f>
        <v>#REF!</v>
      </c>
      <c r="P253" s="1" t="e">
        <f>+IF(#REF!&gt;0,#REF!+5,0)</f>
        <v>#REF!</v>
      </c>
      <c r="Q253" s="1" t="e">
        <f t="shared" si="37"/>
        <v>#REF!</v>
      </c>
      <c r="R253" s="1" t="e">
        <f>+IF(Q253 &gt; 0,TRUNC((#REF!+#REF!)/Q253),0)</f>
        <v>#REF!</v>
      </c>
      <c r="S253" s="1" t="e">
        <f>+(R253/(TRUNC((B253-28)/(#REF!+5))+4))</f>
        <v>#REF!</v>
      </c>
      <c r="T253" s="1" t="e">
        <f>+TRUNC(S253/(TRUNC((B253-28)/(#REF!+5))+4))</f>
        <v>#REF!</v>
      </c>
      <c r="U253" s="1" t="e">
        <f>+ROUNDUP((T253/(TRUNC((B253-56)/(#REF!+5))+4)),0)</f>
        <v>#REF!</v>
      </c>
      <c r="V253" s="1" t="e">
        <f t="shared" si="38"/>
        <v>#REF!</v>
      </c>
      <c r="W253" s="1" t="e">
        <f t="shared" si="39"/>
        <v>#REF!</v>
      </c>
      <c r="X253" s="1" t="e">
        <f t="shared" si="40"/>
        <v>#REF!</v>
      </c>
      <c r="Y253" s="1" t="e">
        <f t="shared" si="41"/>
        <v>#REF!</v>
      </c>
      <c r="Z253" s="1" t="e">
        <f t="shared" si="42"/>
        <v>#REF!</v>
      </c>
      <c r="AA253" s="2" t="e">
        <f>IF(Z253*#REF!/(#REF!+#REF!)&lt;16,16,Z253*#REF!/(#REF!+#REF!))</f>
        <v>#REF!</v>
      </c>
      <c r="AB253" s="9" t="e">
        <f>IF(+Z253*#REF!/(#REF!+#REF!)&lt;16,16,+Z253*#REF!/(#REF!+#REF!))</f>
        <v>#REF!</v>
      </c>
      <c r="AC253" s="2" t="e">
        <f t="shared" si="43"/>
        <v>#REF!</v>
      </c>
    </row>
    <row r="254" spans="2:29" x14ac:dyDescent="0.2">
      <c r="B254" s="10" t="e">
        <f>IF(#REF!="Informix XPS",4096,2048)</f>
        <v>#REF!</v>
      </c>
      <c r="C254" s="10" t="e">
        <f>IF(#REF!="Informix XPS",4036,2020)</f>
        <v>#REF!</v>
      </c>
      <c r="D254" s="1" t="e">
        <f>IF(#REF!=0,0,#REF!+4)</f>
        <v>#REF!</v>
      </c>
      <c r="E254" s="1" t="e">
        <f t="shared" si="33"/>
        <v>#REF!</v>
      </c>
      <c r="F254" s="1" t="e">
        <f>IF(D254&lt;=C254,ROUNDUP((#REF!+#REF!)/E254,0),#REF!*E254)</f>
        <v>#REF!</v>
      </c>
      <c r="G254" s="1" t="e">
        <f t="shared" si="34"/>
        <v>#REF!</v>
      </c>
      <c r="H254" s="1" t="e">
        <f>IF(#REF!&gt;C254,#REF!,0)</f>
        <v>#REF!</v>
      </c>
      <c r="I254" s="1" t="e">
        <f>+IF(#REF!&gt;C254,#REF!-(C254+8),0)</f>
        <v>#REF!</v>
      </c>
      <c r="J254" s="1" t="e">
        <f>+IF(I254&lt;C254,0,#REF!*TRUNC(I254/(C254-8)))</f>
        <v>#REF!</v>
      </c>
      <c r="K254" s="1" t="e">
        <f>IF(H254&gt;0,+#REF!/(C254-8)-TRUNC(#REF!/(C254-8))+4,0)</f>
        <v>#REF!</v>
      </c>
      <c r="L254" s="1" t="e">
        <f t="shared" si="35"/>
        <v>#REF!</v>
      </c>
      <c r="M254" s="1" t="e">
        <f>+IF(H254&gt;0,IF(L254&lt;0.1,(#REF!/(TRUNC((C254/10)/I254)+1)),IF(AND(L254&gt;0.1,L254&lt;0.33),(#REF!/(TRUNC((C254/3)/I254)+1)),#REF!)),0)</f>
        <v>#REF!</v>
      </c>
      <c r="N254" s="1" t="e">
        <f t="shared" si="36"/>
        <v>#REF!</v>
      </c>
      <c r="O254" s="1" t="e">
        <f>+IF(#REF! &lt; (#REF!+#REF!)*0.02,1,#REF!/(#REF!+#REF!))</f>
        <v>#REF!</v>
      </c>
      <c r="P254" s="1" t="e">
        <f>+IF(#REF!&gt;0,#REF!+5,0)</f>
        <v>#REF!</v>
      </c>
      <c r="Q254" s="1" t="e">
        <f t="shared" si="37"/>
        <v>#REF!</v>
      </c>
      <c r="R254" s="1" t="e">
        <f>+IF(Q254 &gt; 0,TRUNC((#REF!+#REF!)/Q254),0)</f>
        <v>#REF!</v>
      </c>
      <c r="S254" s="1" t="e">
        <f>+(R254/(TRUNC((B254-28)/(#REF!+5))+4))</f>
        <v>#REF!</v>
      </c>
      <c r="T254" s="1" t="e">
        <f>+TRUNC(S254/(TRUNC((B254-28)/(#REF!+5))+4))</f>
        <v>#REF!</v>
      </c>
      <c r="U254" s="1" t="e">
        <f>+ROUNDUP((T254/(TRUNC((B254-56)/(#REF!+5))+4)),0)</f>
        <v>#REF!</v>
      </c>
      <c r="V254" s="1" t="e">
        <f t="shared" si="38"/>
        <v>#REF!</v>
      </c>
      <c r="W254" s="1" t="e">
        <f t="shared" si="39"/>
        <v>#REF!</v>
      </c>
      <c r="X254" s="1" t="e">
        <f t="shared" si="40"/>
        <v>#REF!</v>
      </c>
      <c r="Y254" s="1" t="e">
        <f t="shared" si="41"/>
        <v>#REF!</v>
      </c>
      <c r="Z254" s="1" t="e">
        <f t="shared" si="42"/>
        <v>#REF!</v>
      </c>
      <c r="AA254" s="2" t="e">
        <f>IF(Z254*#REF!/(#REF!+#REF!)&lt;16,16,Z254*#REF!/(#REF!+#REF!))</f>
        <v>#REF!</v>
      </c>
      <c r="AB254" s="9" t="e">
        <f>IF(+Z254*#REF!/(#REF!+#REF!)&lt;16,16,+Z254*#REF!/(#REF!+#REF!))</f>
        <v>#REF!</v>
      </c>
      <c r="AC254" s="2" t="e">
        <f t="shared" si="43"/>
        <v>#REF!</v>
      </c>
    </row>
    <row r="255" spans="2:29" x14ac:dyDescent="0.2">
      <c r="B255" s="10" t="e">
        <f>IF(#REF!="Informix XPS",4096,2048)</f>
        <v>#REF!</v>
      </c>
      <c r="C255" s="10" t="e">
        <f>IF(#REF!="Informix XPS",4036,2020)</f>
        <v>#REF!</v>
      </c>
      <c r="D255" s="1" t="e">
        <f>IF(#REF!=0,0,#REF!+4)</f>
        <v>#REF!</v>
      </c>
      <c r="E255" s="1" t="e">
        <f t="shared" si="33"/>
        <v>#REF!</v>
      </c>
      <c r="F255" s="1" t="e">
        <f>IF(D255&lt;=C255,ROUNDUP((#REF!+#REF!)/E255,0),#REF!*E255)</f>
        <v>#REF!</v>
      </c>
      <c r="G255" s="1" t="e">
        <f t="shared" si="34"/>
        <v>#REF!</v>
      </c>
      <c r="H255" s="1" t="e">
        <f>IF(#REF!&gt;C255,#REF!,0)</f>
        <v>#REF!</v>
      </c>
      <c r="I255" s="1" t="e">
        <f>+IF(#REF!&gt;C255,#REF!-(C255+8),0)</f>
        <v>#REF!</v>
      </c>
      <c r="J255" s="1" t="e">
        <f>+IF(I255&lt;C255,0,#REF!*TRUNC(I255/(C255-8)))</f>
        <v>#REF!</v>
      </c>
      <c r="K255" s="1" t="e">
        <f>IF(H255&gt;0,+#REF!/(C255-8)-TRUNC(#REF!/(C255-8))+4,0)</f>
        <v>#REF!</v>
      </c>
      <c r="L255" s="1" t="e">
        <f t="shared" si="35"/>
        <v>#REF!</v>
      </c>
      <c r="M255" s="1" t="e">
        <f>+IF(H255&gt;0,IF(L255&lt;0.1,(#REF!/(TRUNC((C255/10)/I255)+1)),IF(AND(L255&gt;0.1,L255&lt;0.33),(#REF!/(TRUNC((C255/3)/I255)+1)),#REF!)),0)</f>
        <v>#REF!</v>
      </c>
      <c r="N255" s="1" t="e">
        <f t="shared" si="36"/>
        <v>#REF!</v>
      </c>
      <c r="O255" s="1" t="e">
        <f>+IF(#REF! &lt; (#REF!+#REF!)*0.02,1,#REF!/(#REF!+#REF!))</f>
        <v>#REF!</v>
      </c>
      <c r="P255" s="1" t="e">
        <f>+IF(#REF!&gt;0,#REF!+5,0)</f>
        <v>#REF!</v>
      </c>
      <c r="Q255" s="1" t="e">
        <f t="shared" si="37"/>
        <v>#REF!</v>
      </c>
      <c r="R255" s="1" t="e">
        <f>+IF(Q255 &gt; 0,TRUNC((#REF!+#REF!)/Q255),0)</f>
        <v>#REF!</v>
      </c>
      <c r="S255" s="1" t="e">
        <f>+(R255/(TRUNC((B255-28)/(#REF!+5))+4))</f>
        <v>#REF!</v>
      </c>
      <c r="T255" s="1" t="e">
        <f>+TRUNC(S255/(TRUNC((B255-28)/(#REF!+5))+4))</f>
        <v>#REF!</v>
      </c>
      <c r="U255" s="1" t="e">
        <f>+ROUNDUP((T255/(TRUNC((B255-56)/(#REF!+5))+4)),0)</f>
        <v>#REF!</v>
      </c>
      <c r="V255" s="1" t="e">
        <f t="shared" si="38"/>
        <v>#REF!</v>
      </c>
      <c r="W255" s="1" t="e">
        <f t="shared" si="39"/>
        <v>#REF!</v>
      </c>
      <c r="X255" s="1" t="e">
        <f t="shared" si="40"/>
        <v>#REF!</v>
      </c>
      <c r="Y255" s="1" t="e">
        <f t="shared" si="41"/>
        <v>#REF!</v>
      </c>
      <c r="Z255" s="1" t="e">
        <f t="shared" si="42"/>
        <v>#REF!</v>
      </c>
      <c r="AA255" s="2" t="e">
        <f>IF(Z255*#REF!/(#REF!+#REF!)&lt;16,16,Z255*#REF!/(#REF!+#REF!))</f>
        <v>#REF!</v>
      </c>
      <c r="AB255" s="9" t="e">
        <f>IF(+Z255*#REF!/(#REF!+#REF!)&lt;16,16,+Z255*#REF!/(#REF!+#REF!))</f>
        <v>#REF!</v>
      </c>
      <c r="AC255" s="2" t="e">
        <f t="shared" si="43"/>
        <v>#REF!</v>
      </c>
    </row>
    <row r="256" spans="2:29" x14ac:dyDescent="0.2">
      <c r="B256" s="10" t="e">
        <f>IF(#REF!="Informix XPS",4096,2048)</f>
        <v>#REF!</v>
      </c>
      <c r="C256" s="10" t="e">
        <f>IF(#REF!="Informix XPS",4036,2020)</f>
        <v>#REF!</v>
      </c>
      <c r="D256" s="1" t="e">
        <f>IF(#REF!=0,0,#REF!+4)</f>
        <v>#REF!</v>
      </c>
      <c r="E256" s="1" t="e">
        <f t="shared" si="33"/>
        <v>#REF!</v>
      </c>
      <c r="F256" s="1" t="e">
        <f>IF(D256&lt;=C256,ROUNDUP((#REF!+#REF!)/E256,0),#REF!*E256)</f>
        <v>#REF!</v>
      </c>
      <c r="G256" s="1" t="e">
        <f t="shared" si="34"/>
        <v>#REF!</v>
      </c>
      <c r="H256" s="1" t="e">
        <f>IF(#REF!&gt;C256,#REF!,0)</f>
        <v>#REF!</v>
      </c>
      <c r="I256" s="1" t="e">
        <f>+IF(#REF!&gt;C256,#REF!-(C256+8),0)</f>
        <v>#REF!</v>
      </c>
      <c r="J256" s="1" t="e">
        <f>+IF(I256&lt;C256,0,#REF!*TRUNC(I256/(C256-8)))</f>
        <v>#REF!</v>
      </c>
      <c r="K256" s="1" t="e">
        <f>IF(H256&gt;0,+#REF!/(C256-8)-TRUNC(#REF!/(C256-8))+4,0)</f>
        <v>#REF!</v>
      </c>
      <c r="L256" s="1" t="e">
        <f t="shared" si="35"/>
        <v>#REF!</v>
      </c>
      <c r="M256" s="1" t="e">
        <f>+IF(H256&gt;0,IF(L256&lt;0.1,(#REF!/(TRUNC((C256/10)/I256)+1)),IF(AND(L256&gt;0.1,L256&lt;0.33),(#REF!/(TRUNC((C256/3)/I256)+1)),#REF!)),0)</f>
        <v>#REF!</v>
      </c>
      <c r="N256" s="1" t="e">
        <f t="shared" si="36"/>
        <v>#REF!</v>
      </c>
      <c r="O256" s="1" t="e">
        <f>+IF(#REF! &lt; (#REF!+#REF!)*0.02,1,#REF!/(#REF!+#REF!))</f>
        <v>#REF!</v>
      </c>
      <c r="P256" s="1" t="e">
        <f>+IF(#REF!&gt;0,#REF!+5,0)</f>
        <v>#REF!</v>
      </c>
      <c r="Q256" s="1" t="e">
        <f t="shared" si="37"/>
        <v>#REF!</v>
      </c>
      <c r="R256" s="1" t="e">
        <f>+IF(Q256 &gt; 0,TRUNC((#REF!+#REF!)/Q256),0)</f>
        <v>#REF!</v>
      </c>
      <c r="S256" s="1" t="e">
        <f>+(R256/(TRUNC((B256-28)/(#REF!+5))+4))</f>
        <v>#REF!</v>
      </c>
      <c r="T256" s="1" t="e">
        <f>+TRUNC(S256/(TRUNC((B256-28)/(#REF!+5))+4))</f>
        <v>#REF!</v>
      </c>
      <c r="U256" s="1" t="e">
        <f>+ROUNDUP((T256/(TRUNC((B256-56)/(#REF!+5))+4)),0)</f>
        <v>#REF!</v>
      </c>
      <c r="V256" s="1" t="e">
        <f t="shared" si="38"/>
        <v>#REF!</v>
      </c>
      <c r="W256" s="1" t="e">
        <f t="shared" si="39"/>
        <v>#REF!</v>
      </c>
      <c r="X256" s="1" t="e">
        <f t="shared" si="40"/>
        <v>#REF!</v>
      </c>
      <c r="Y256" s="1" t="e">
        <f t="shared" si="41"/>
        <v>#REF!</v>
      </c>
      <c r="Z256" s="1" t="e">
        <f t="shared" si="42"/>
        <v>#REF!</v>
      </c>
      <c r="AA256" s="2" t="e">
        <f>IF(Z256*#REF!/(#REF!+#REF!)&lt;16,16,Z256*#REF!/(#REF!+#REF!))</f>
        <v>#REF!</v>
      </c>
      <c r="AB256" s="9" t="e">
        <f>IF(+Z256*#REF!/(#REF!+#REF!)&lt;16,16,+Z256*#REF!/(#REF!+#REF!))</f>
        <v>#REF!</v>
      </c>
      <c r="AC256" s="2" t="e">
        <f t="shared" si="43"/>
        <v>#REF!</v>
      </c>
    </row>
    <row r="257" spans="2:29" x14ac:dyDescent="0.2">
      <c r="B257" s="10" t="e">
        <f>IF(#REF!="Informix XPS",4096,2048)</f>
        <v>#REF!</v>
      </c>
      <c r="C257" s="10" t="e">
        <f>IF(#REF!="Informix XPS",4036,2020)</f>
        <v>#REF!</v>
      </c>
      <c r="D257" s="1" t="e">
        <f>IF(#REF!=0,0,#REF!+4)</f>
        <v>#REF!</v>
      </c>
      <c r="E257" s="1" t="e">
        <f t="shared" si="33"/>
        <v>#REF!</v>
      </c>
      <c r="F257" s="1" t="e">
        <f>IF(D257&lt;=C257,ROUNDUP((#REF!+#REF!)/E257,0),#REF!*E257)</f>
        <v>#REF!</v>
      </c>
      <c r="G257" s="1" t="e">
        <f t="shared" si="34"/>
        <v>#REF!</v>
      </c>
      <c r="H257" s="1" t="e">
        <f>IF(#REF!&gt;C257,#REF!,0)</f>
        <v>#REF!</v>
      </c>
      <c r="I257" s="1" t="e">
        <f>+IF(#REF!&gt;C257,#REF!-(C257+8),0)</f>
        <v>#REF!</v>
      </c>
      <c r="J257" s="1" t="e">
        <f>+IF(I257&lt;C257,0,#REF!*TRUNC(I257/(C257-8)))</f>
        <v>#REF!</v>
      </c>
      <c r="K257" s="1" t="e">
        <f>IF(H257&gt;0,+#REF!/(C257-8)-TRUNC(#REF!/(C257-8))+4,0)</f>
        <v>#REF!</v>
      </c>
      <c r="L257" s="1" t="e">
        <f t="shared" si="35"/>
        <v>#REF!</v>
      </c>
      <c r="M257" s="1" t="e">
        <f>+IF(H257&gt;0,IF(L257&lt;0.1,(#REF!/(TRUNC((C257/10)/I257)+1)),IF(AND(L257&gt;0.1,L257&lt;0.33),(#REF!/(TRUNC((C257/3)/I257)+1)),#REF!)),0)</f>
        <v>#REF!</v>
      </c>
      <c r="N257" s="1" t="e">
        <f t="shared" si="36"/>
        <v>#REF!</v>
      </c>
      <c r="O257" s="1" t="e">
        <f>+IF(#REF! &lt; (#REF!+#REF!)*0.02,1,#REF!/(#REF!+#REF!))</f>
        <v>#REF!</v>
      </c>
      <c r="P257" s="1" t="e">
        <f>+IF(#REF!&gt;0,#REF!+5,0)</f>
        <v>#REF!</v>
      </c>
      <c r="Q257" s="1" t="e">
        <f t="shared" si="37"/>
        <v>#REF!</v>
      </c>
      <c r="R257" s="1" t="e">
        <f>+IF(Q257 &gt; 0,TRUNC((#REF!+#REF!)/Q257),0)</f>
        <v>#REF!</v>
      </c>
      <c r="S257" s="1" t="e">
        <f>+(R257/(TRUNC((B257-28)/(#REF!+5))+4))</f>
        <v>#REF!</v>
      </c>
      <c r="T257" s="1" t="e">
        <f>+TRUNC(S257/(TRUNC((B257-28)/(#REF!+5))+4))</f>
        <v>#REF!</v>
      </c>
      <c r="U257" s="1" t="e">
        <f>+ROUNDUP((T257/(TRUNC((B257-56)/(#REF!+5))+4)),0)</f>
        <v>#REF!</v>
      </c>
      <c r="V257" s="1" t="e">
        <f t="shared" si="38"/>
        <v>#REF!</v>
      </c>
      <c r="W257" s="1" t="e">
        <f t="shared" si="39"/>
        <v>#REF!</v>
      </c>
      <c r="X257" s="1" t="e">
        <f t="shared" si="40"/>
        <v>#REF!</v>
      </c>
      <c r="Y257" s="1" t="e">
        <f t="shared" si="41"/>
        <v>#REF!</v>
      </c>
      <c r="Z257" s="1" t="e">
        <f t="shared" si="42"/>
        <v>#REF!</v>
      </c>
      <c r="AA257" s="2" t="e">
        <f>IF(Z257*#REF!/(#REF!+#REF!)&lt;16,16,Z257*#REF!/(#REF!+#REF!))</f>
        <v>#REF!</v>
      </c>
      <c r="AB257" s="9" t="e">
        <f>IF(+Z257*#REF!/(#REF!+#REF!)&lt;16,16,+Z257*#REF!/(#REF!+#REF!))</f>
        <v>#REF!</v>
      </c>
      <c r="AC257" s="2" t="e">
        <f t="shared" si="43"/>
        <v>#REF!</v>
      </c>
    </row>
    <row r="258" spans="2:29" x14ac:dyDescent="0.2">
      <c r="B258" s="10" t="e">
        <f>IF(#REF!="Informix XPS",4096,2048)</f>
        <v>#REF!</v>
      </c>
      <c r="C258" s="10" t="e">
        <f>IF(#REF!="Informix XPS",4036,2020)</f>
        <v>#REF!</v>
      </c>
      <c r="D258" s="1" t="e">
        <f>IF(#REF!=0,0,#REF!+4)</f>
        <v>#REF!</v>
      </c>
      <c r="E258" s="1" t="e">
        <f t="shared" si="33"/>
        <v>#REF!</v>
      </c>
      <c r="F258" s="1" t="e">
        <f>IF(D258&lt;=C258,ROUNDUP((#REF!+#REF!)/E258,0),#REF!*E258)</f>
        <v>#REF!</v>
      </c>
      <c r="G258" s="1" t="e">
        <f t="shared" si="34"/>
        <v>#REF!</v>
      </c>
      <c r="H258" s="1" t="e">
        <f>IF(#REF!&gt;C258,#REF!,0)</f>
        <v>#REF!</v>
      </c>
      <c r="I258" s="1" t="e">
        <f>+IF(#REF!&gt;C258,#REF!-(C258+8),0)</f>
        <v>#REF!</v>
      </c>
      <c r="J258" s="1" t="e">
        <f>+IF(I258&lt;C258,0,#REF!*TRUNC(I258/(C258-8)))</f>
        <v>#REF!</v>
      </c>
      <c r="K258" s="1" t="e">
        <f>IF(H258&gt;0,+#REF!/(C258-8)-TRUNC(#REF!/(C258-8))+4,0)</f>
        <v>#REF!</v>
      </c>
      <c r="L258" s="1" t="e">
        <f t="shared" si="35"/>
        <v>#REF!</v>
      </c>
      <c r="M258" s="1" t="e">
        <f>+IF(H258&gt;0,IF(L258&lt;0.1,(#REF!/(TRUNC((C258/10)/I258)+1)),IF(AND(L258&gt;0.1,L258&lt;0.33),(#REF!/(TRUNC((C258/3)/I258)+1)),#REF!)),0)</f>
        <v>#REF!</v>
      </c>
      <c r="N258" s="1" t="e">
        <f t="shared" si="36"/>
        <v>#REF!</v>
      </c>
      <c r="O258" s="1" t="e">
        <f>+IF(#REF! &lt; (#REF!+#REF!)*0.02,1,#REF!/(#REF!+#REF!))</f>
        <v>#REF!</v>
      </c>
      <c r="P258" s="1" t="e">
        <f>+IF(#REF!&gt;0,#REF!+5,0)</f>
        <v>#REF!</v>
      </c>
      <c r="Q258" s="1" t="e">
        <f t="shared" si="37"/>
        <v>#REF!</v>
      </c>
      <c r="R258" s="1" t="e">
        <f>+IF(Q258 &gt; 0,TRUNC((#REF!+#REF!)/Q258),0)</f>
        <v>#REF!</v>
      </c>
      <c r="S258" s="1" t="e">
        <f>+(R258/(TRUNC((B258-28)/(#REF!+5))+4))</f>
        <v>#REF!</v>
      </c>
      <c r="T258" s="1" t="e">
        <f>+TRUNC(S258/(TRUNC((B258-28)/(#REF!+5))+4))</f>
        <v>#REF!</v>
      </c>
      <c r="U258" s="1" t="e">
        <f>+ROUNDUP((T258/(TRUNC((B258-56)/(#REF!+5))+4)),0)</f>
        <v>#REF!</v>
      </c>
      <c r="V258" s="1" t="e">
        <f t="shared" si="38"/>
        <v>#REF!</v>
      </c>
      <c r="W258" s="1" t="e">
        <f t="shared" si="39"/>
        <v>#REF!</v>
      </c>
      <c r="X258" s="1" t="e">
        <f t="shared" si="40"/>
        <v>#REF!</v>
      </c>
      <c r="Y258" s="1" t="e">
        <f t="shared" si="41"/>
        <v>#REF!</v>
      </c>
      <c r="Z258" s="1" t="e">
        <f t="shared" si="42"/>
        <v>#REF!</v>
      </c>
      <c r="AA258" s="2" t="e">
        <f>IF(Z258*#REF!/(#REF!+#REF!)&lt;16,16,Z258*#REF!/(#REF!+#REF!))</f>
        <v>#REF!</v>
      </c>
      <c r="AB258" s="9" t="e">
        <f>IF(+Z258*#REF!/(#REF!+#REF!)&lt;16,16,+Z258*#REF!/(#REF!+#REF!))</f>
        <v>#REF!</v>
      </c>
      <c r="AC258" s="2" t="e">
        <f t="shared" si="43"/>
        <v>#REF!</v>
      </c>
    </row>
    <row r="259" spans="2:29" x14ac:dyDescent="0.2">
      <c r="B259" s="10" t="e">
        <f>IF(#REF!="Informix XPS",4096,2048)</f>
        <v>#REF!</v>
      </c>
      <c r="C259" s="10" t="e">
        <f>IF(#REF!="Informix XPS",4036,2020)</f>
        <v>#REF!</v>
      </c>
      <c r="D259" s="1" t="e">
        <f>IF(#REF!=0,0,#REF!+4)</f>
        <v>#REF!</v>
      </c>
      <c r="E259" s="1" t="e">
        <f t="shared" si="33"/>
        <v>#REF!</v>
      </c>
      <c r="F259" s="1" t="e">
        <f>IF(D259&lt;=C259,ROUNDUP((#REF!+#REF!)/E259,0),#REF!*E259)</f>
        <v>#REF!</v>
      </c>
      <c r="G259" s="1" t="e">
        <f t="shared" si="34"/>
        <v>#REF!</v>
      </c>
      <c r="H259" s="1" t="e">
        <f>IF(#REF!&gt;C259,#REF!,0)</f>
        <v>#REF!</v>
      </c>
      <c r="I259" s="1" t="e">
        <f>+IF(#REF!&gt;C259,#REF!-(C259+8),0)</f>
        <v>#REF!</v>
      </c>
      <c r="J259" s="1" t="e">
        <f>+IF(I259&lt;C259,0,#REF!*TRUNC(I259/(C259-8)))</f>
        <v>#REF!</v>
      </c>
      <c r="K259" s="1" t="e">
        <f>IF(H259&gt;0,+#REF!/(C259-8)-TRUNC(#REF!/(C259-8))+4,0)</f>
        <v>#REF!</v>
      </c>
      <c r="L259" s="1" t="e">
        <f t="shared" si="35"/>
        <v>#REF!</v>
      </c>
      <c r="M259" s="1" t="e">
        <f>+IF(H259&gt;0,IF(L259&lt;0.1,(#REF!/(TRUNC((C259/10)/I259)+1)),IF(AND(L259&gt;0.1,L259&lt;0.33),(#REF!/(TRUNC((C259/3)/I259)+1)),#REF!)),0)</f>
        <v>#REF!</v>
      </c>
      <c r="N259" s="1" t="e">
        <f t="shared" si="36"/>
        <v>#REF!</v>
      </c>
      <c r="O259" s="1" t="e">
        <f>+IF(#REF! &lt; (#REF!+#REF!)*0.02,1,#REF!/(#REF!+#REF!))</f>
        <v>#REF!</v>
      </c>
      <c r="P259" s="1" t="e">
        <f>+IF(#REF!&gt;0,#REF!+5,0)</f>
        <v>#REF!</v>
      </c>
      <c r="Q259" s="1" t="e">
        <f t="shared" si="37"/>
        <v>#REF!</v>
      </c>
      <c r="R259" s="1" t="e">
        <f>+IF(Q259 &gt; 0,TRUNC((#REF!+#REF!)/Q259),0)</f>
        <v>#REF!</v>
      </c>
      <c r="S259" s="1" t="e">
        <f>+(R259/(TRUNC((B259-28)/(#REF!+5))+4))</f>
        <v>#REF!</v>
      </c>
      <c r="T259" s="1" t="e">
        <f>+TRUNC(S259/(TRUNC((B259-28)/(#REF!+5))+4))</f>
        <v>#REF!</v>
      </c>
      <c r="U259" s="1" t="e">
        <f>+ROUNDUP((T259/(TRUNC((B259-56)/(#REF!+5))+4)),0)</f>
        <v>#REF!</v>
      </c>
      <c r="V259" s="1" t="e">
        <f t="shared" si="38"/>
        <v>#REF!</v>
      </c>
      <c r="W259" s="1" t="e">
        <f t="shared" si="39"/>
        <v>#REF!</v>
      </c>
      <c r="X259" s="1" t="e">
        <f t="shared" si="40"/>
        <v>#REF!</v>
      </c>
      <c r="Y259" s="1" t="e">
        <f t="shared" si="41"/>
        <v>#REF!</v>
      </c>
      <c r="Z259" s="1" t="e">
        <f t="shared" si="42"/>
        <v>#REF!</v>
      </c>
      <c r="AA259" s="2" t="e">
        <f>IF(Z259*#REF!/(#REF!+#REF!)&lt;16,16,Z259*#REF!/(#REF!+#REF!))</f>
        <v>#REF!</v>
      </c>
      <c r="AB259" s="9" t="e">
        <f>IF(+Z259*#REF!/(#REF!+#REF!)&lt;16,16,+Z259*#REF!/(#REF!+#REF!))</f>
        <v>#REF!</v>
      </c>
      <c r="AC259" s="2" t="e">
        <f t="shared" si="43"/>
        <v>#REF!</v>
      </c>
    </row>
    <row r="260" spans="2:29" x14ac:dyDescent="0.2">
      <c r="B260" s="10" t="e">
        <f>IF(#REF!="Informix XPS",4096,2048)</f>
        <v>#REF!</v>
      </c>
      <c r="C260" s="10" t="e">
        <f>IF(#REF!="Informix XPS",4036,2020)</f>
        <v>#REF!</v>
      </c>
      <c r="D260" s="1" t="e">
        <f>IF(#REF!=0,0,#REF!+4)</f>
        <v>#REF!</v>
      </c>
      <c r="E260" s="1" t="e">
        <f t="shared" si="33"/>
        <v>#REF!</v>
      </c>
      <c r="F260" s="1" t="e">
        <f>IF(D260&lt;=C260,ROUNDUP((#REF!+#REF!)/E260,0),#REF!*E260)</f>
        <v>#REF!</v>
      </c>
      <c r="G260" s="1" t="e">
        <f t="shared" si="34"/>
        <v>#REF!</v>
      </c>
      <c r="H260" s="1" t="e">
        <f>IF(#REF!&gt;C260,#REF!,0)</f>
        <v>#REF!</v>
      </c>
      <c r="I260" s="1" t="e">
        <f>+IF(#REF!&gt;C260,#REF!-(C260+8),0)</f>
        <v>#REF!</v>
      </c>
      <c r="J260" s="1" t="e">
        <f>+IF(I260&lt;C260,0,#REF!*TRUNC(I260/(C260-8)))</f>
        <v>#REF!</v>
      </c>
      <c r="K260" s="1" t="e">
        <f>IF(H260&gt;0,+#REF!/(C260-8)-TRUNC(#REF!/(C260-8))+4,0)</f>
        <v>#REF!</v>
      </c>
      <c r="L260" s="1" t="e">
        <f t="shared" si="35"/>
        <v>#REF!</v>
      </c>
      <c r="M260" s="1" t="e">
        <f>+IF(H260&gt;0,IF(L260&lt;0.1,(#REF!/(TRUNC((C260/10)/I260)+1)),IF(AND(L260&gt;0.1,L260&lt;0.33),(#REF!/(TRUNC((C260/3)/I260)+1)),#REF!)),0)</f>
        <v>#REF!</v>
      </c>
      <c r="N260" s="1" t="e">
        <f t="shared" si="36"/>
        <v>#REF!</v>
      </c>
      <c r="O260" s="1" t="e">
        <f>+IF(#REF! &lt; (#REF!+#REF!)*0.02,1,#REF!/(#REF!+#REF!))</f>
        <v>#REF!</v>
      </c>
      <c r="P260" s="1" t="e">
        <f>+IF(#REF!&gt;0,#REF!+5,0)</f>
        <v>#REF!</v>
      </c>
      <c r="Q260" s="1" t="e">
        <f t="shared" si="37"/>
        <v>#REF!</v>
      </c>
      <c r="R260" s="1" t="e">
        <f>+IF(Q260 &gt; 0,TRUNC((#REF!+#REF!)/Q260),0)</f>
        <v>#REF!</v>
      </c>
      <c r="S260" s="1" t="e">
        <f>+(R260/(TRUNC((B260-28)/(#REF!+5))+4))</f>
        <v>#REF!</v>
      </c>
      <c r="T260" s="1" t="e">
        <f>+TRUNC(S260/(TRUNC((B260-28)/(#REF!+5))+4))</f>
        <v>#REF!</v>
      </c>
      <c r="U260" s="1" t="e">
        <f>+ROUNDUP((T260/(TRUNC((B260-56)/(#REF!+5))+4)),0)</f>
        <v>#REF!</v>
      </c>
      <c r="V260" s="1" t="e">
        <f t="shared" si="38"/>
        <v>#REF!</v>
      </c>
      <c r="W260" s="1" t="e">
        <f t="shared" si="39"/>
        <v>#REF!</v>
      </c>
      <c r="X260" s="1" t="e">
        <f t="shared" si="40"/>
        <v>#REF!</v>
      </c>
      <c r="Y260" s="1" t="e">
        <f t="shared" si="41"/>
        <v>#REF!</v>
      </c>
      <c r="Z260" s="1" t="e">
        <f t="shared" si="42"/>
        <v>#REF!</v>
      </c>
      <c r="AA260" s="2" t="e">
        <f>IF(Z260*#REF!/(#REF!+#REF!)&lt;16,16,Z260*#REF!/(#REF!+#REF!))</f>
        <v>#REF!</v>
      </c>
      <c r="AB260" s="9" t="e">
        <f>IF(+Z260*#REF!/(#REF!+#REF!)&lt;16,16,+Z260*#REF!/(#REF!+#REF!))</f>
        <v>#REF!</v>
      </c>
      <c r="AC260" s="2" t="e">
        <f t="shared" si="43"/>
        <v>#REF!</v>
      </c>
    </row>
    <row r="261" spans="2:29" x14ac:dyDescent="0.2">
      <c r="B261" s="10" t="e">
        <f>IF(#REF!="Informix XPS",4096,2048)</f>
        <v>#REF!</v>
      </c>
      <c r="C261" s="10" t="e">
        <f>IF(#REF!="Informix XPS",4036,2020)</f>
        <v>#REF!</v>
      </c>
      <c r="D261" s="1" t="e">
        <f>IF(#REF!=0,0,#REF!+4)</f>
        <v>#REF!</v>
      </c>
      <c r="E261" s="1" t="e">
        <f t="shared" si="33"/>
        <v>#REF!</v>
      </c>
      <c r="F261" s="1" t="e">
        <f>IF(D261&lt;=C261,ROUNDUP((#REF!+#REF!)/E261,0),#REF!*E261)</f>
        <v>#REF!</v>
      </c>
      <c r="G261" s="1" t="e">
        <f t="shared" si="34"/>
        <v>#REF!</v>
      </c>
      <c r="H261" s="1" t="e">
        <f>IF(#REF!&gt;C261,#REF!,0)</f>
        <v>#REF!</v>
      </c>
      <c r="I261" s="1" t="e">
        <f>+IF(#REF!&gt;C261,#REF!-(C261+8),0)</f>
        <v>#REF!</v>
      </c>
      <c r="J261" s="1" t="e">
        <f>+IF(I261&lt;C261,0,#REF!*TRUNC(I261/(C261-8)))</f>
        <v>#REF!</v>
      </c>
      <c r="K261" s="1" t="e">
        <f>IF(H261&gt;0,+#REF!/(C261-8)-TRUNC(#REF!/(C261-8))+4,0)</f>
        <v>#REF!</v>
      </c>
      <c r="L261" s="1" t="e">
        <f t="shared" si="35"/>
        <v>#REF!</v>
      </c>
      <c r="M261" s="1" t="e">
        <f>+IF(H261&gt;0,IF(L261&lt;0.1,(#REF!/(TRUNC((C261/10)/I261)+1)),IF(AND(L261&gt;0.1,L261&lt;0.33),(#REF!/(TRUNC((C261/3)/I261)+1)),#REF!)),0)</f>
        <v>#REF!</v>
      </c>
      <c r="N261" s="1" t="e">
        <f t="shared" si="36"/>
        <v>#REF!</v>
      </c>
      <c r="O261" s="1" t="e">
        <f>+IF(#REF! &lt; (#REF!+#REF!)*0.02,1,#REF!/(#REF!+#REF!))</f>
        <v>#REF!</v>
      </c>
      <c r="P261" s="1" t="e">
        <f>+IF(#REF!&gt;0,#REF!+5,0)</f>
        <v>#REF!</v>
      </c>
      <c r="Q261" s="1" t="e">
        <f t="shared" si="37"/>
        <v>#REF!</v>
      </c>
      <c r="R261" s="1" t="e">
        <f>+IF(Q261 &gt; 0,TRUNC((#REF!+#REF!)/Q261),0)</f>
        <v>#REF!</v>
      </c>
      <c r="S261" s="1" t="e">
        <f>+(R261/(TRUNC((B261-28)/(#REF!+5))+4))</f>
        <v>#REF!</v>
      </c>
      <c r="T261" s="1" t="e">
        <f>+TRUNC(S261/(TRUNC((B261-28)/(#REF!+5))+4))</f>
        <v>#REF!</v>
      </c>
      <c r="U261" s="1" t="e">
        <f>+ROUNDUP((T261/(TRUNC((B261-56)/(#REF!+5))+4)),0)</f>
        <v>#REF!</v>
      </c>
      <c r="V261" s="1" t="e">
        <f t="shared" si="38"/>
        <v>#REF!</v>
      </c>
      <c r="W261" s="1" t="e">
        <f t="shared" si="39"/>
        <v>#REF!</v>
      </c>
      <c r="X261" s="1" t="e">
        <f t="shared" si="40"/>
        <v>#REF!</v>
      </c>
      <c r="Y261" s="1" t="e">
        <f t="shared" si="41"/>
        <v>#REF!</v>
      </c>
      <c r="Z261" s="1" t="e">
        <f t="shared" si="42"/>
        <v>#REF!</v>
      </c>
      <c r="AA261" s="2" t="e">
        <f>IF(Z261*#REF!/(#REF!+#REF!)&lt;16,16,Z261*#REF!/(#REF!+#REF!))</f>
        <v>#REF!</v>
      </c>
      <c r="AB261" s="9" t="e">
        <f>IF(+Z261*#REF!/(#REF!+#REF!)&lt;16,16,+Z261*#REF!/(#REF!+#REF!))</f>
        <v>#REF!</v>
      </c>
      <c r="AC261" s="2" t="e">
        <f t="shared" si="43"/>
        <v>#REF!</v>
      </c>
    </row>
    <row r="262" spans="2:29" x14ac:dyDescent="0.2">
      <c r="B262" s="10" t="e">
        <f>IF(#REF!="Informix XPS",4096,2048)</f>
        <v>#REF!</v>
      </c>
      <c r="C262" s="10" t="e">
        <f>IF(#REF!="Informix XPS",4036,2020)</f>
        <v>#REF!</v>
      </c>
      <c r="D262" s="1" t="e">
        <f>IF(#REF!=0,0,#REF!+4)</f>
        <v>#REF!</v>
      </c>
      <c r="E262" s="1" t="e">
        <f t="shared" ref="E262:E325" si="44">IF(D262&lt;=C262,ROUNDDOWN(C262/D262,0),ROUNDUP(D262/C262,0))</f>
        <v>#REF!</v>
      </c>
      <c r="F262" s="1" t="e">
        <f>IF(D262&lt;=C262,ROUNDUP((#REF!+#REF!)/E262,0),#REF!*E262)</f>
        <v>#REF!</v>
      </c>
      <c r="G262" s="1" t="e">
        <f t="shared" ref="G262:G325" si="45">(F262*B262)/1024</f>
        <v>#REF!</v>
      </c>
      <c r="H262" s="1" t="e">
        <f>IF(#REF!&gt;C262,#REF!,0)</f>
        <v>#REF!</v>
      </c>
      <c r="I262" s="1" t="e">
        <f>+IF(#REF!&gt;C262,#REF!-(C262+8),0)</f>
        <v>#REF!</v>
      </c>
      <c r="J262" s="1" t="e">
        <f>+IF(I262&lt;C262,0,#REF!*TRUNC(I262/(C262-8)))</f>
        <v>#REF!</v>
      </c>
      <c r="K262" s="1" t="e">
        <f>IF(H262&gt;0,+#REF!/(C262-8)-TRUNC(#REF!/(C262-8))+4,0)</f>
        <v>#REF!</v>
      </c>
      <c r="L262" s="1" t="e">
        <f t="shared" ref="L262:L325" si="46">+K262/C262</f>
        <v>#REF!</v>
      </c>
      <c r="M262" s="1" t="e">
        <f>+IF(H262&gt;0,IF(L262&lt;0.1,(#REF!/(TRUNC((C262/10)/I262)+1)),IF(AND(L262&gt;0.1,L262&lt;0.33),(#REF!/(TRUNC((C262/3)/I262)+1)),#REF!)),0)</f>
        <v>#REF!</v>
      </c>
      <c r="N262" s="1" t="e">
        <f t="shared" ref="N262:N325" si="47">+F262+H262+J262+M262</f>
        <v>#REF!</v>
      </c>
      <c r="O262" s="1" t="e">
        <f>+IF(#REF! &lt; (#REF!+#REF!)*0.02,1,#REF!/(#REF!+#REF!))</f>
        <v>#REF!</v>
      </c>
      <c r="P262" s="1" t="e">
        <f>+IF(#REF!&gt;0,#REF!+5,0)</f>
        <v>#REF!</v>
      </c>
      <c r="Q262" s="1" t="e">
        <f t="shared" ref="Q262:Q325" si="48">+IF(P262 &gt; 0,TRUNC((B262-28)/P262),0)</f>
        <v>#REF!</v>
      </c>
      <c r="R262" s="1" t="e">
        <f>+IF(Q262 &gt; 0,TRUNC((#REF!+#REF!)/Q262),0)</f>
        <v>#REF!</v>
      </c>
      <c r="S262" s="1" t="e">
        <f>+(R262/(TRUNC((B262-28)/(#REF!+5))+4))</f>
        <v>#REF!</v>
      </c>
      <c r="T262" s="1" t="e">
        <f>+TRUNC(S262/(TRUNC((B262-28)/(#REF!+5))+4))</f>
        <v>#REF!</v>
      </c>
      <c r="U262" s="1" t="e">
        <f>+ROUNDUP((T262/(TRUNC((B262-56)/(#REF!+5))+4)),0)</f>
        <v>#REF!</v>
      </c>
      <c r="V262" s="1" t="e">
        <f t="shared" ref="V262:V325" si="49">+SUM(R262:U262)</f>
        <v>#REF!</v>
      </c>
      <c r="W262" s="1" t="e">
        <f t="shared" ref="W262:W325" si="50">100*V262/90</f>
        <v>#REF!</v>
      </c>
      <c r="X262" s="1" t="e">
        <f t="shared" ref="X262:X325" si="51">ROUNDUP((W262*B262)/1024,0)</f>
        <v>#REF!</v>
      </c>
      <c r="Y262" s="1" t="e">
        <f t="shared" ref="Y262:Y325" si="52">+W262+N262</f>
        <v>#REF!</v>
      </c>
      <c r="Z262" s="1" t="e">
        <f t="shared" ref="Z262:Z325" si="53">+Y262*B262/1024</f>
        <v>#REF!</v>
      </c>
      <c r="AA262" s="2" t="e">
        <f>IF(Z262*#REF!/(#REF!+#REF!)&lt;16,16,Z262*#REF!/(#REF!+#REF!))</f>
        <v>#REF!</v>
      </c>
      <c r="AB262" s="9" t="e">
        <f>IF(+Z262*#REF!/(#REF!+#REF!)&lt;16,16,+Z262*#REF!/(#REF!+#REF!))</f>
        <v>#REF!</v>
      </c>
      <c r="AC262" s="2" t="e">
        <f t="shared" ref="AC262:AC325" si="54">IF(+AB262/12&lt;16,16,+AB262/12)</f>
        <v>#REF!</v>
      </c>
    </row>
    <row r="263" spans="2:29" x14ac:dyDescent="0.2">
      <c r="B263" s="10" t="e">
        <f>IF(#REF!="Informix XPS",4096,2048)</f>
        <v>#REF!</v>
      </c>
      <c r="C263" s="10" t="e">
        <f>IF(#REF!="Informix XPS",4036,2020)</f>
        <v>#REF!</v>
      </c>
      <c r="D263" s="1" t="e">
        <f>IF(#REF!=0,0,#REF!+4)</f>
        <v>#REF!</v>
      </c>
      <c r="E263" s="1" t="e">
        <f t="shared" si="44"/>
        <v>#REF!</v>
      </c>
      <c r="F263" s="1" t="e">
        <f>IF(D263&lt;=C263,ROUNDUP((#REF!+#REF!)/E263,0),#REF!*E263)</f>
        <v>#REF!</v>
      </c>
      <c r="G263" s="1" t="e">
        <f t="shared" si="45"/>
        <v>#REF!</v>
      </c>
      <c r="H263" s="1" t="e">
        <f>IF(#REF!&gt;C263,#REF!,0)</f>
        <v>#REF!</v>
      </c>
      <c r="I263" s="1" t="e">
        <f>+IF(#REF!&gt;C263,#REF!-(C263+8),0)</f>
        <v>#REF!</v>
      </c>
      <c r="J263" s="1" t="e">
        <f>+IF(I263&lt;C263,0,#REF!*TRUNC(I263/(C263-8)))</f>
        <v>#REF!</v>
      </c>
      <c r="K263" s="1" t="e">
        <f>IF(H263&gt;0,+#REF!/(C263-8)-TRUNC(#REF!/(C263-8))+4,0)</f>
        <v>#REF!</v>
      </c>
      <c r="L263" s="1" t="e">
        <f t="shared" si="46"/>
        <v>#REF!</v>
      </c>
      <c r="M263" s="1" t="e">
        <f>+IF(H263&gt;0,IF(L263&lt;0.1,(#REF!/(TRUNC((C263/10)/I263)+1)),IF(AND(L263&gt;0.1,L263&lt;0.33),(#REF!/(TRUNC((C263/3)/I263)+1)),#REF!)),0)</f>
        <v>#REF!</v>
      </c>
      <c r="N263" s="1" t="e">
        <f t="shared" si="47"/>
        <v>#REF!</v>
      </c>
      <c r="O263" s="1" t="e">
        <f>+IF(#REF! &lt; (#REF!+#REF!)*0.02,1,#REF!/(#REF!+#REF!))</f>
        <v>#REF!</v>
      </c>
      <c r="P263" s="1" t="e">
        <f>+IF(#REF!&gt;0,#REF!+5,0)</f>
        <v>#REF!</v>
      </c>
      <c r="Q263" s="1" t="e">
        <f t="shared" si="48"/>
        <v>#REF!</v>
      </c>
      <c r="R263" s="1" t="e">
        <f>+IF(Q263 &gt; 0,TRUNC((#REF!+#REF!)/Q263),0)</f>
        <v>#REF!</v>
      </c>
      <c r="S263" s="1" t="e">
        <f>+(R263/(TRUNC((B263-28)/(#REF!+5))+4))</f>
        <v>#REF!</v>
      </c>
      <c r="T263" s="1" t="e">
        <f>+TRUNC(S263/(TRUNC((B263-28)/(#REF!+5))+4))</f>
        <v>#REF!</v>
      </c>
      <c r="U263" s="1" t="e">
        <f>+ROUNDUP((T263/(TRUNC((B263-56)/(#REF!+5))+4)),0)</f>
        <v>#REF!</v>
      </c>
      <c r="V263" s="1" t="e">
        <f t="shared" si="49"/>
        <v>#REF!</v>
      </c>
      <c r="W263" s="1" t="e">
        <f t="shared" si="50"/>
        <v>#REF!</v>
      </c>
      <c r="X263" s="1" t="e">
        <f t="shared" si="51"/>
        <v>#REF!</v>
      </c>
      <c r="Y263" s="1" t="e">
        <f t="shared" si="52"/>
        <v>#REF!</v>
      </c>
      <c r="Z263" s="1" t="e">
        <f t="shared" si="53"/>
        <v>#REF!</v>
      </c>
      <c r="AA263" s="2" t="e">
        <f>IF(Z263*#REF!/(#REF!+#REF!)&lt;16,16,Z263*#REF!/(#REF!+#REF!))</f>
        <v>#REF!</v>
      </c>
      <c r="AB263" s="9" t="e">
        <f>IF(+Z263*#REF!/(#REF!+#REF!)&lt;16,16,+Z263*#REF!/(#REF!+#REF!))</f>
        <v>#REF!</v>
      </c>
      <c r="AC263" s="2" t="e">
        <f t="shared" si="54"/>
        <v>#REF!</v>
      </c>
    </row>
    <row r="264" spans="2:29" x14ac:dyDescent="0.2">
      <c r="B264" s="10" t="e">
        <f>IF(#REF!="Informix XPS",4096,2048)</f>
        <v>#REF!</v>
      </c>
      <c r="C264" s="10" t="e">
        <f>IF(#REF!="Informix XPS",4036,2020)</f>
        <v>#REF!</v>
      </c>
      <c r="D264" s="1" t="e">
        <f>IF(#REF!=0,0,#REF!+4)</f>
        <v>#REF!</v>
      </c>
      <c r="E264" s="1" t="e">
        <f t="shared" si="44"/>
        <v>#REF!</v>
      </c>
      <c r="F264" s="1" t="e">
        <f>IF(D264&lt;=C264,ROUNDUP((#REF!+#REF!)/E264,0),#REF!*E264)</f>
        <v>#REF!</v>
      </c>
      <c r="G264" s="1" t="e">
        <f t="shared" si="45"/>
        <v>#REF!</v>
      </c>
      <c r="H264" s="1" t="e">
        <f>IF(#REF!&gt;C264,#REF!,0)</f>
        <v>#REF!</v>
      </c>
      <c r="I264" s="1" t="e">
        <f>+IF(#REF!&gt;C264,#REF!-(C264+8),0)</f>
        <v>#REF!</v>
      </c>
      <c r="J264" s="1" t="e">
        <f>+IF(I264&lt;C264,0,#REF!*TRUNC(I264/(C264-8)))</f>
        <v>#REF!</v>
      </c>
      <c r="K264" s="1" t="e">
        <f>IF(H264&gt;0,+#REF!/(C264-8)-TRUNC(#REF!/(C264-8))+4,0)</f>
        <v>#REF!</v>
      </c>
      <c r="L264" s="1" t="e">
        <f t="shared" si="46"/>
        <v>#REF!</v>
      </c>
      <c r="M264" s="1" t="e">
        <f>+IF(H264&gt;0,IF(L264&lt;0.1,(#REF!/(TRUNC((C264/10)/I264)+1)),IF(AND(L264&gt;0.1,L264&lt;0.33),(#REF!/(TRUNC((C264/3)/I264)+1)),#REF!)),0)</f>
        <v>#REF!</v>
      </c>
      <c r="N264" s="1" t="e">
        <f t="shared" si="47"/>
        <v>#REF!</v>
      </c>
      <c r="O264" s="1" t="e">
        <f>+IF(#REF! &lt; (#REF!+#REF!)*0.02,1,#REF!/(#REF!+#REF!))</f>
        <v>#REF!</v>
      </c>
      <c r="P264" s="1" t="e">
        <f>+IF(#REF!&gt;0,#REF!+5,0)</f>
        <v>#REF!</v>
      </c>
      <c r="Q264" s="1" t="e">
        <f t="shared" si="48"/>
        <v>#REF!</v>
      </c>
      <c r="R264" s="1" t="e">
        <f>+IF(Q264 &gt; 0,TRUNC((#REF!+#REF!)/Q264),0)</f>
        <v>#REF!</v>
      </c>
      <c r="S264" s="1" t="e">
        <f>+(R264/(TRUNC((B264-28)/(#REF!+5))+4))</f>
        <v>#REF!</v>
      </c>
      <c r="T264" s="1" t="e">
        <f>+TRUNC(S264/(TRUNC((B264-28)/(#REF!+5))+4))</f>
        <v>#REF!</v>
      </c>
      <c r="U264" s="1" t="e">
        <f>+ROUNDUP((T264/(TRUNC((B264-56)/(#REF!+5))+4)),0)</f>
        <v>#REF!</v>
      </c>
      <c r="V264" s="1" t="e">
        <f t="shared" si="49"/>
        <v>#REF!</v>
      </c>
      <c r="W264" s="1" t="e">
        <f t="shared" si="50"/>
        <v>#REF!</v>
      </c>
      <c r="X264" s="1" t="e">
        <f t="shared" si="51"/>
        <v>#REF!</v>
      </c>
      <c r="Y264" s="1" t="e">
        <f t="shared" si="52"/>
        <v>#REF!</v>
      </c>
      <c r="Z264" s="1" t="e">
        <f t="shared" si="53"/>
        <v>#REF!</v>
      </c>
      <c r="AA264" s="2" t="e">
        <f>IF(Z264*#REF!/(#REF!+#REF!)&lt;16,16,Z264*#REF!/(#REF!+#REF!))</f>
        <v>#REF!</v>
      </c>
      <c r="AB264" s="9" t="e">
        <f>IF(+Z264*#REF!/(#REF!+#REF!)&lt;16,16,+Z264*#REF!/(#REF!+#REF!))</f>
        <v>#REF!</v>
      </c>
      <c r="AC264" s="2" t="e">
        <f t="shared" si="54"/>
        <v>#REF!</v>
      </c>
    </row>
    <row r="265" spans="2:29" x14ac:dyDescent="0.2">
      <c r="B265" s="10" t="e">
        <f>IF(#REF!="Informix XPS",4096,2048)</f>
        <v>#REF!</v>
      </c>
      <c r="C265" s="10" t="e">
        <f>IF(#REF!="Informix XPS",4036,2020)</f>
        <v>#REF!</v>
      </c>
      <c r="D265" s="1" t="e">
        <f>IF(#REF!=0,0,#REF!+4)</f>
        <v>#REF!</v>
      </c>
      <c r="E265" s="1" t="e">
        <f t="shared" si="44"/>
        <v>#REF!</v>
      </c>
      <c r="F265" s="1" t="e">
        <f>IF(D265&lt;=C265,ROUNDUP((#REF!+#REF!)/E265,0),#REF!*E265)</f>
        <v>#REF!</v>
      </c>
      <c r="G265" s="1" t="e">
        <f t="shared" si="45"/>
        <v>#REF!</v>
      </c>
      <c r="H265" s="1" t="e">
        <f>IF(#REF!&gt;C265,#REF!,0)</f>
        <v>#REF!</v>
      </c>
      <c r="I265" s="1" t="e">
        <f>+IF(#REF!&gt;C265,#REF!-(C265+8),0)</f>
        <v>#REF!</v>
      </c>
      <c r="J265" s="1" t="e">
        <f>+IF(I265&lt;C265,0,#REF!*TRUNC(I265/(C265-8)))</f>
        <v>#REF!</v>
      </c>
      <c r="K265" s="1" t="e">
        <f>IF(H265&gt;0,+#REF!/(C265-8)-TRUNC(#REF!/(C265-8))+4,0)</f>
        <v>#REF!</v>
      </c>
      <c r="L265" s="1" t="e">
        <f t="shared" si="46"/>
        <v>#REF!</v>
      </c>
      <c r="M265" s="1" t="e">
        <f>+IF(H265&gt;0,IF(L265&lt;0.1,(#REF!/(TRUNC((C265/10)/I265)+1)),IF(AND(L265&gt;0.1,L265&lt;0.33),(#REF!/(TRUNC((C265/3)/I265)+1)),#REF!)),0)</f>
        <v>#REF!</v>
      </c>
      <c r="N265" s="1" t="e">
        <f t="shared" si="47"/>
        <v>#REF!</v>
      </c>
      <c r="O265" s="1" t="e">
        <f>+IF(#REF! &lt; (#REF!+#REF!)*0.02,1,#REF!/(#REF!+#REF!))</f>
        <v>#REF!</v>
      </c>
      <c r="P265" s="1" t="e">
        <f>+IF(#REF!&gt;0,#REF!+5,0)</f>
        <v>#REF!</v>
      </c>
      <c r="Q265" s="1" t="e">
        <f t="shared" si="48"/>
        <v>#REF!</v>
      </c>
      <c r="R265" s="1" t="e">
        <f>+IF(Q265 &gt; 0,TRUNC((#REF!+#REF!)/Q265),0)</f>
        <v>#REF!</v>
      </c>
      <c r="S265" s="1" t="e">
        <f>+(R265/(TRUNC((B265-28)/(#REF!+5))+4))</f>
        <v>#REF!</v>
      </c>
      <c r="T265" s="1" t="e">
        <f>+TRUNC(S265/(TRUNC((B265-28)/(#REF!+5))+4))</f>
        <v>#REF!</v>
      </c>
      <c r="U265" s="1" t="e">
        <f>+ROUNDUP((T265/(TRUNC((B265-56)/(#REF!+5))+4)),0)</f>
        <v>#REF!</v>
      </c>
      <c r="V265" s="1" t="e">
        <f t="shared" si="49"/>
        <v>#REF!</v>
      </c>
      <c r="W265" s="1" t="e">
        <f t="shared" si="50"/>
        <v>#REF!</v>
      </c>
      <c r="X265" s="1" t="e">
        <f t="shared" si="51"/>
        <v>#REF!</v>
      </c>
      <c r="Y265" s="1" t="e">
        <f t="shared" si="52"/>
        <v>#REF!</v>
      </c>
      <c r="Z265" s="1" t="e">
        <f t="shared" si="53"/>
        <v>#REF!</v>
      </c>
      <c r="AA265" s="2" t="e">
        <f>IF(Z265*#REF!/(#REF!+#REF!)&lt;16,16,Z265*#REF!/(#REF!+#REF!))</f>
        <v>#REF!</v>
      </c>
      <c r="AB265" s="9" t="e">
        <f>IF(+Z265*#REF!/(#REF!+#REF!)&lt;16,16,+Z265*#REF!/(#REF!+#REF!))</f>
        <v>#REF!</v>
      </c>
      <c r="AC265" s="2" t="e">
        <f t="shared" si="54"/>
        <v>#REF!</v>
      </c>
    </row>
    <row r="266" spans="2:29" x14ac:dyDescent="0.2">
      <c r="B266" s="10" t="e">
        <f>IF(#REF!="Informix XPS",4096,2048)</f>
        <v>#REF!</v>
      </c>
      <c r="C266" s="10" t="e">
        <f>IF(#REF!="Informix XPS",4036,2020)</f>
        <v>#REF!</v>
      </c>
      <c r="D266" s="1" t="e">
        <f>IF(#REF!=0,0,#REF!+4)</f>
        <v>#REF!</v>
      </c>
      <c r="E266" s="1" t="e">
        <f t="shared" si="44"/>
        <v>#REF!</v>
      </c>
      <c r="F266" s="1" t="e">
        <f>IF(D266&lt;=C266,ROUNDUP((#REF!+#REF!)/E266,0),#REF!*E266)</f>
        <v>#REF!</v>
      </c>
      <c r="G266" s="1" t="e">
        <f t="shared" si="45"/>
        <v>#REF!</v>
      </c>
      <c r="H266" s="1" t="e">
        <f>IF(#REF!&gt;C266,#REF!,0)</f>
        <v>#REF!</v>
      </c>
      <c r="I266" s="1" t="e">
        <f>+IF(#REF!&gt;C266,#REF!-(C266+8),0)</f>
        <v>#REF!</v>
      </c>
      <c r="J266" s="1" t="e">
        <f>+IF(I266&lt;C266,0,#REF!*TRUNC(I266/(C266-8)))</f>
        <v>#REF!</v>
      </c>
      <c r="K266" s="1" t="e">
        <f>IF(H266&gt;0,+#REF!/(C266-8)-TRUNC(#REF!/(C266-8))+4,0)</f>
        <v>#REF!</v>
      </c>
      <c r="L266" s="1" t="e">
        <f t="shared" si="46"/>
        <v>#REF!</v>
      </c>
      <c r="M266" s="1" t="e">
        <f>+IF(H266&gt;0,IF(L266&lt;0.1,(#REF!/(TRUNC((C266/10)/I266)+1)),IF(AND(L266&gt;0.1,L266&lt;0.33),(#REF!/(TRUNC((C266/3)/I266)+1)),#REF!)),0)</f>
        <v>#REF!</v>
      </c>
      <c r="N266" s="1" t="e">
        <f t="shared" si="47"/>
        <v>#REF!</v>
      </c>
      <c r="O266" s="1" t="e">
        <f>+IF(#REF! &lt; (#REF!+#REF!)*0.02,1,#REF!/(#REF!+#REF!))</f>
        <v>#REF!</v>
      </c>
      <c r="P266" s="1" t="e">
        <f>+IF(#REF!&gt;0,#REF!+5,0)</f>
        <v>#REF!</v>
      </c>
      <c r="Q266" s="1" t="e">
        <f t="shared" si="48"/>
        <v>#REF!</v>
      </c>
      <c r="R266" s="1" t="e">
        <f>+IF(Q266 &gt; 0,TRUNC((#REF!+#REF!)/Q266),0)</f>
        <v>#REF!</v>
      </c>
      <c r="S266" s="1" t="e">
        <f>+(R266/(TRUNC((B266-28)/(#REF!+5))+4))</f>
        <v>#REF!</v>
      </c>
      <c r="T266" s="1" t="e">
        <f>+TRUNC(S266/(TRUNC((B266-28)/(#REF!+5))+4))</f>
        <v>#REF!</v>
      </c>
      <c r="U266" s="1" t="e">
        <f>+ROUNDUP((T266/(TRUNC((B266-56)/(#REF!+5))+4)),0)</f>
        <v>#REF!</v>
      </c>
      <c r="V266" s="1" t="e">
        <f t="shared" si="49"/>
        <v>#REF!</v>
      </c>
      <c r="W266" s="1" t="e">
        <f t="shared" si="50"/>
        <v>#REF!</v>
      </c>
      <c r="X266" s="1" t="e">
        <f t="shared" si="51"/>
        <v>#REF!</v>
      </c>
      <c r="Y266" s="1" t="e">
        <f t="shared" si="52"/>
        <v>#REF!</v>
      </c>
      <c r="Z266" s="1" t="e">
        <f t="shared" si="53"/>
        <v>#REF!</v>
      </c>
      <c r="AA266" s="2" t="e">
        <f>IF(Z266*#REF!/(#REF!+#REF!)&lt;16,16,Z266*#REF!/(#REF!+#REF!))</f>
        <v>#REF!</v>
      </c>
      <c r="AB266" s="9" t="e">
        <f>IF(+Z266*#REF!/(#REF!+#REF!)&lt;16,16,+Z266*#REF!/(#REF!+#REF!))</f>
        <v>#REF!</v>
      </c>
      <c r="AC266" s="2" t="e">
        <f t="shared" si="54"/>
        <v>#REF!</v>
      </c>
    </row>
    <row r="267" spans="2:29" x14ac:dyDescent="0.2">
      <c r="B267" s="10" t="e">
        <f>IF(#REF!="Informix XPS",4096,2048)</f>
        <v>#REF!</v>
      </c>
      <c r="C267" s="10" t="e">
        <f>IF(#REF!="Informix XPS",4036,2020)</f>
        <v>#REF!</v>
      </c>
      <c r="D267" s="1" t="e">
        <f>IF(#REF!=0,0,#REF!+4)</f>
        <v>#REF!</v>
      </c>
      <c r="E267" s="1" t="e">
        <f t="shared" si="44"/>
        <v>#REF!</v>
      </c>
      <c r="F267" s="1" t="e">
        <f>IF(D267&lt;=C267,ROUNDUP((#REF!+#REF!)/E267,0),#REF!*E267)</f>
        <v>#REF!</v>
      </c>
      <c r="G267" s="1" t="e">
        <f t="shared" si="45"/>
        <v>#REF!</v>
      </c>
      <c r="H267" s="1" t="e">
        <f>IF(#REF!&gt;C267,#REF!,0)</f>
        <v>#REF!</v>
      </c>
      <c r="I267" s="1" t="e">
        <f>+IF(#REF!&gt;C267,#REF!-(C267+8),0)</f>
        <v>#REF!</v>
      </c>
      <c r="J267" s="1" t="e">
        <f>+IF(I267&lt;C267,0,#REF!*TRUNC(I267/(C267-8)))</f>
        <v>#REF!</v>
      </c>
      <c r="K267" s="1" t="e">
        <f>IF(H267&gt;0,+#REF!/(C267-8)-TRUNC(#REF!/(C267-8))+4,0)</f>
        <v>#REF!</v>
      </c>
      <c r="L267" s="1" t="e">
        <f t="shared" si="46"/>
        <v>#REF!</v>
      </c>
      <c r="M267" s="1" t="e">
        <f>+IF(H267&gt;0,IF(L267&lt;0.1,(#REF!/(TRUNC((C267/10)/I267)+1)),IF(AND(L267&gt;0.1,L267&lt;0.33),(#REF!/(TRUNC((C267/3)/I267)+1)),#REF!)),0)</f>
        <v>#REF!</v>
      </c>
      <c r="N267" s="1" t="e">
        <f t="shared" si="47"/>
        <v>#REF!</v>
      </c>
      <c r="O267" s="1" t="e">
        <f>+IF(#REF! &lt; (#REF!+#REF!)*0.02,1,#REF!/(#REF!+#REF!))</f>
        <v>#REF!</v>
      </c>
      <c r="P267" s="1" t="e">
        <f>+IF(#REF!&gt;0,#REF!+5,0)</f>
        <v>#REF!</v>
      </c>
      <c r="Q267" s="1" t="e">
        <f t="shared" si="48"/>
        <v>#REF!</v>
      </c>
      <c r="R267" s="1" t="e">
        <f>+IF(Q267 &gt; 0,TRUNC((#REF!+#REF!)/Q267),0)</f>
        <v>#REF!</v>
      </c>
      <c r="S267" s="1" t="e">
        <f>+(R267/(TRUNC((B267-28)/(#REF!+5))+4))</f>
        <v>#REF!</v>
      </c>
      <c r="T267" s="1" t="e">
        <f>+TRUNC(S267/(TRUNC((B267-28)/(#REF!+5))+4))</f>
        <v>#REF!</v>
      </c>
      <c r="U267" s="1" t="e">
        <f>+ROUNDUP((T267/(TRUNC((B267-56)/(#REF!+5))+4)),0)</f>
        <v>#REF!</v>
      </c>
      <c r="V267" s="1" t="e">
        <f t="shared" si="49"/>
        <v>#REF!</v>
      </c>
      <c r="W267" s="1" t="e">
        <f t="shared" si="50"/>
        <v>#REF!</v>
      </c>
      <c r="X267" s="1" t="e">
        <f t="shared" si="51"/>
        <v>#REF!</v>
      </c>
      <c r="Y267" s="1" t="e">
        <f t="shared" si="52"/>
        <v>#REF!</v>
      </c>
      <c r="Z267" s="1" t="e">
        <f t="shared" si="53"/>
        <v>#REF!</v>
      </c>
      <c r="AA267" s="2" t="e">
        <f>IF(Z267*#REF!/(#REF!+#REF!)&lt;16,16,Z267*#REF!/(#REF!+#REF!))</f>
        <v>#REF!</v>
      </c>
      <c r="AB267" s="9" t="e">
        <f>IF(+Z267*#REF!/(#REF!+#REF!)&lt;16,16,+Z267*#REF!/(#REF!+#REF!))</f>
        <v>#REF!</v>
      </c>
      <c r="AC267" s="2" t="e">
        <f t="shared" si="54"/>
        <v>#REF!</v>
      </c>
    </row>
    <row r="268" spans="2:29" x14ac:dyDescent="0.2">
      <c r="B268" s="10" t="e">
        <f>IF(#REF!="Informix XPS",4096,2048)</f>
        <v>#REF!</v>
      </c>
      <c r="C268" s="10" t="e">
        <f>IF(#REF!="Informix XPS",4036,2020)</f>
        <v>#REF!</v>
      </c>
      <c r="D268" s="1" t="e">
        <f>IF(#REF!=0,0,#REF!+4)</f>
        <v>#REF!</v>
      </c>
      <c r="E268" s="1" t="e">
        <f t="shared" si="44"/>
        <v>#REF!</v>
      </c>
      <c r="F268" s="1" t="e">
        <f>IF(D268&lt;=C268,ROUNDUP((#REF!+#REF!)/E268,0),#REF!*E268)</f>
        <v>#REF!</v>
      </c>
      <c r="G268" s="1" t="e">
        <f t="shared" si="45"/>
        <v>#REF!</v>
      </c>
      <c r="H268" s="1" t="e">
        <f>IF(#REF!&gt;C268,#REF!,0)</f>
        <v>#REF!</v>
      </c>
      <c r="I268" s="1" t="e">
        <f>+IF(#REF!&gt;C268,#REF!-(C268+8),0)</f>
        <v>#REF!</v>
      </c>
      <c r="J268" s="1" t="e">
        <f>+IF(I268&lt;C268,0,#REF!*TRUNC(I268/(C268-8)))</f>
        <v>#REF!</v>
      </c>
      <c r="K268" s="1" t="e">
        <f>IF(H268&gt;0,+#REF!/(C268-8)-TRUNC(#REF!/(C268-8))+4,0)</f>
        <v>#REF!</v>
      </c>
      <c r="L268" s="1" t="e">
        <f t="shared" si="46"/>
        <v>#REF!</v>
      </c>
      <c r="M268" s="1" t="e">
        <f>+IF(H268&gt;0,IF(L268&lt;0.1,(#REF!/(TRUNC((C268/10)/I268)+1)),IF(AND(L268&gt;0.1,L268&lt;0.33),(#REF!/(TRUNC((C268/3)/I268)+1)),#REF!)),0)</f>
        <v>#REF!</v>
      </c>
      <c r="N268" s="1" t="e">
        <f t="shared" si="47"/>
        <v>#REF!</v>
      </c>
      <c r="O268" s="1" t="e">
        <f>+IF(#REF! &lt; (#REF!+#REF!)*0.02,1,#REF!/(#REF!+#REF!))</f>
        <v>#REF!</v>
      </c>
      <c r="P268" s="1" t="e">
        <f>+IF(#REF!&gt;0,#REF!+5,0)</f>
        <v>#REF!</v>
      </c>
      <c r="Q268" s="1" t="e">
        <f t="shared" si="48"/>
        <v>#REF!</v>
      </c>
      <c r="R268" s="1" t="e">
        <f>+IF(Q268 &gt; 0,TRUNC((#REF!+#REF!)/Q268),0)</f>
        <v>#REF!</v>
      </c>
      <c r="S268" s="1" t="e">
        <f>+(R268/(TRUNC((B268-28)/(#REF!+5))+4))</f>
        <v>#REF!</v>
      </c>
      <c r="T268" s="1" t="e">
        <f>+TRUNC(S268/(TRUNC((B268-28)/(#REF!+5))+4))</f>
        <v>#REF!</v>
      </c>
      <c r="U268" s="1" t="e">
        <f>+ROUNDUP((T268/(TRUNC((B268-56)/(#REF!+5))+4)),0)</f>
        <v>#REF!</v>
      </c>
      <c r="V268" s="1" t="e">
        <f t="shared" si="49"/>
        <v>#REF!</v>
      </c>
      <c r="W268" s="1" t="e">
        <f t="shared" si="50"/>
        <v>#REF!</v>
      </c>
      <c r="X268" s="1" t="e">
        <f t="shared" si="51"/>
        <v>#REF!</v>
      </c>
      <c r="Y268" s="1" t="e">
        <f t="shared" si="52"/>
        <v>#REF!</v>
      </c>
      <c r="Z268" s="1" t="e">
        <f t="shared" si="53"/>
        <v>#REF!</v>
      </c>
      <c r="AA268" s="2" t="e">
        <f>IF(Z268*#REF!/(#REF!+#REF!)&lt;16,16,Z268*#REF!/(#REF!+#REF!))</f>
        <v>#REF!</v>
      </c>
      <c r="AB268" s="9" t="e">
        <f>IF(+Z268*#REF!/(#REF!+#REF!)&lt;16,16,+Z268*#REF!/(#REF!+#REF!))</f>
        <v>#REF!</v>
      </c>
      <c r="AC268" s="2" t="e">
        <f t="shared" si="54"/>
        <v>#REF!</v>
      </c>
    </row>
    <row r="269" spans="2:29" x14ac:dyDescent="0.2">
      <c r="B269" s="10" t="e">
        <f>IF(#REF!="Informix XPS",4096,2048)</f>
        <v>#REF!</v>
      </c>
      <c r="C269" s="10" t="e">
        <f>IF(#REF!="Informix XPS",4036,2020)</f>
        <v>#REF!</v>
      </c>
      <c r="D269" s="1" t="e">
        <f>IF(#REF!=0,0,#REF!+4)</f>
        <v>#REF!</v>
      </c>
      <c r="E269" s="1" t="e">
        <f t="shared" si="44"/>
        <v>#REF!</v>
      </c>
      <c r="F269" s="1" t="e">
        <f>IF(D269&lt;=C269,ROUNDUP((#REF!+#REF!)/E269,0),#REF!*E269)</f>
        <v>#REF!</v>
      </c>
      <c r="G269" s="1" t="e">
        <f t="shared" si="45"/>
        <v>#REF!</v>
      </c>
      <c r="H269" s="1" t="e">
        <f>IF(#REF!&gt;C269,#REF!,0)</f>
        <v>#REF!</v>
      </c>
      <c r="I269" s="1" t="e">
        <f>+IF(#REF!&gt;C269,#REF!-(C269+8),0)</f>
        <v>#REF!</v>
      </c>
      <c r="J269" s="1" t="e">
        <f>+IF(I269&lt;C269,0,#REF!*TRUNC(I269/(C269-8)))</f>
        <v>#REF!</v>
      </c>
      <c r="K269" s="1" t="e">
        <f>IF(H269&gt;0,+#REF!/(C269-8)-TRUNC(#REF!/(C269-8))+4,0)</f>
        <v>#REF!</v>
      </c>
      <c r="L269" s="1" t="e">
        <f t="shared" si="46"/>
        <v>#REF!</v>
      </c>
      <c r="M269" s="1" t="e">
        <f>+IF(H269&gt;0,IF(L269&lt;0.1,(#REF!/(TRUNC((C269/10)/I269)+1)),IF(AND(L269&gt;0.1,L269&lt;0.33),(#REF!/(TRUNC((C269/3)/I269)+1)),#REF!)),0)</f>
        <v>#REF!</v>
      </c>
      <c r="N269" s="1" t="e">
        <f t="shared" si="47"/>
        <v>#REF!</v>
      </c>
      <c r="O269" s="1" t="e">
        <f>+IF(#REF! &lt; (#REF!+#REF!)*0.02,1,#REF!/(#REF!+#REF!))</f>
        <v>#REF!</v>
      </c>
      <c r="P269" s="1" t="e">
        <f>+IF(#REF!&gt;0,#REF!+5,0)</f>
        <v>#REF!</v>
      </c>
      <c r="Q269" s="1" t="e">
        <f t="shared" si="48"/>
        <v>#REF!</v>
      </c>
      <c r="R269" s="1" t="e">
        <f>+IF(Q269 &gt; 0,TRUNC((#REF!+#REF!)/Q269),0)</f>
        <v>#REF!</v>
      </c>
      <c r="S269" s="1" t="e">
        <f>+(R269/(TRUNC((B269-28)/(#REF!+5))+4))</f>
        <v>#REF!</v>
      </c>
      <c r="T269" s="1" t="e">
        <f>+TRUNC(S269/(TRUNC((B269-28)/(#REF!+5))+4))</f>
        <v>#REF!</v>
      </c>
      <c r="U269" s="1" t="e">
        <f>+ROUNDUP((T269/(TRUNC((B269-56)/(#REF!+5))+4)),0)</f>
        <v>#REF!</v>
      </c>
      <c r="V269" s="1" t="e">
        <f t="shared" si="49"/>
        <v>#REF!</v>
      </c>
      <c r="W269" s="1" t="e">
        <f t="shared" si="50"/>
        <v>#REF!</v>
      </c>
      <c r="X269" s="1" t="e">
        <f t="shared" si="51"/>
        <v>#REF!</v>
      </c>
      <c r="Y269" s="1" t="e">
        <f t="shared" si="52"/>
        <v>#REF!</v>
      </c>
      <c r="Z269" s="1" t="e">
        <f t="shared" si="53"/>
        <v>#REF!</v>
      </c>
      <c r="AA269" s="2" t="e">
        <f>IF(Z269*#REF!/(#REF!+#REF!)&lt;16,16,Z269*#REF!/(#REF!+#REF!))</f>
        <v>#REF!</v>
      </c>
      <c r="AB269" s="9" t="e">
        <f>IF(+Z269*#REF!/(#REF!+#REF!)&lt;16,16,+Z269*#REF!/(#REF!+#REF!))</f>
        <v>#REF!</v>
      </c>
      <c r="AC269" s="2" t="e">
        <f t="shared" si="54"/>
        <v>#REF!</v>
      </c>
    </row>
    <row r="270" spans="2:29" x14ac:dyDescent="0.2">
      <c r="B270" s="10" t="e">
        <f>IF(#REF!="Informix XPS",4096,2048)</f>
        <v>#REF!</v>
      </c>
      <c r="C270" s="10" t="e">
        <f>IF(#REF!="Informix XPS",4036,2020)</f>
        <v>#REF!</v>
      </c>
      <c r="D270" s="1" t="e">
        <f>IF(#REF!=0,0,#REF!+4)</f>
        <v>#REF!</v>
      </c>
      <c r="E270" s="1" t="e">
        <f t="shared" si="44"/>
        <v>#REF!</v>
      </c>
      <c r="F270" s="1" t="e">
        <f>IF(D270&lt;=C270,ROUNDUP((#REF!+#REF!)/E270,0),#REF!*E270)</f>
        <v>#REF!</v>
      </c>
      <c r="G270" s="1" t="e">
        <f t="shared" si="45"/>
        <v>#REF!</v>
      </c>
      <c r="H270" s="1" t="e">
        <f>IF(#REF!&gt;C270,#REF!,0)</f>
        <v>#REF!</v>
      </c>
      <c r="I270" s="1" t="e">
        <f>+IF(#REF!&gt;C270,#REF!-(C270+8),0)</f>
        <v>#REF!</v>
      </c>
      <c r="J270" s="1" t="e">
        <f>+IF(I270&lt;C270,0,#REF!*TRUNC(I270/(C270-8)))</f>
        <v>#REF!</v>
      </c>
      <c r="K270" s="1" t="e">
        <f>IF(H270&gt;0,+#REF!/(C270-8)-TRUNC(#REF!/(C270-8))+4,0)</f>
        <v>#REF!</v>
      </c>
      <c r="L270" s="1" t="e">
        <f t="shared" si="46"/>
        <v>#REF!</v>
      </c>
      <c r="M270" s="1" t="e">
        <f>+IF(H270&gt;0,IF(L270&lt;0.1,(#REF!/(TRUNC((C270/10)/I270)+1)),IF(AND(L270&gt;0.1,L270&lt;0.33),(#REF!/(TRUNC((C270/3)/I270)+1)),#REF!)),0)</f>
        <v>#REF!</v>
      </c>
      <c r="N270" s="1" t="e">
        <f t="shared" si="47"/>
        <v>#REF!</v>
      </c>
      <c r="O270" s="1" t="e">
        <f>+IF(#REF! &lt; (#REF!+#REF!)*0.02,1,#REF!/(#REF!+#REF!))</f>
        <v>#REF!</v>
      </c>
      <c r="P270" s="1" t="e">
        <f>+IF(#REF!&gt;0,#REF!+5,0)</f>
        <v>#REF!</v>
      </c>
      <c r="Q270" s="1" t="e">
        <f t="shared" si="48"/>
        <v>#REF!</v>
      </c>
      <c r="R270" s="1" t="e">
        <f>+IF(Q270 &gt; 0,TRUNC((#REF!+#REF!)/Q270),0)</f>
        <v>#REF!</v>
      </c>
      <c r="S270" s="1" t="e">
        <f>+(R270/(TRUNC((B270-28)/(#REF!+5))+4))</f>
        <v>#REF!</v>
      </c>
      <c r="T270" s="1" t="e">
        <f>+TRUNC(S270/(TRUNC((B270-28)/(#REF!+5))+4))</f>
        <v>#REF!</v>
      </c>
      <c r="U270" s="1" t="e">
        <f>+ROUNDUP((T270/(TRUNC((B270-56)/(#REF!+5))+4)),0)</f>
        <v>#REF!</v>
      </c>
      <c r="V270" s="1" t="e">
        <f t="shared" si="49"/>
        <v>#REF!</v>
      </c>
      <c r="W270" s="1" t="e">
        <f t="shared" si="50"/>
        <v>#REF!</v>
      </c>
      <c r="X270" s="1" t="e">
        <f t="shared" si="51"/>
        <v>#REF!</v>
      </c>
      <c r="Y270" s="1" t="e">
        <f t="shared" si="52"/>
        <v>#REF!</v>
      </c>
      <c r="Z270" s="1" t="e">
        <f t="shared" si="53"/>
        <v>#REF!</v>
      </c>
      <c r="AA270" s="2" t="e">
        <f>IF(Z270*#REF!/(#REF!+#REF!)&lt;16,16,Z270*#REF!/(#REF!+#REF!))</f>
        <v>#REF!</v>
      </c>
      <c r="AB270" s="9" t="e">
        <f>IF(+Z270*#REF!/(#REF!+#REF!)&lt;16,16,+Z270*#REF!/(#REF!+#REF!))</f>
        <v>#REF!</v>
      </c>
      <c r="AC270" s="2" t="e">
        <f t="shared" si="54"/>
        <v>#REF!</v>
      </c>
    </row>
    <row r="271" spans="2:29" x14ac:dyDescent="0.2">
      <c r="B271" s="10" t="e">
        <f>IF(#REF!="Informix XPS",4096,2048)</f>
        <v>#REF!</v>
      </c>
      <c r="C271" s="10" t="e">
        <f>IF(#REF!="Informix XPS",4036,2020)</f>
        <v>#REF!</v>
      </c>
      <c r="D271" s="1" t="e">
        <f>IF(#REF!=0,0,#REF!+4)</f>
        <v>#REF!</v>
      </c>
      <c r="E271" s="1" t="e">
        <f t="shared" si="44"/>
        <v>#REF!</v>
      </c>
      <c r="F271" s="1" t="e">
        <f>IF(D271&lt;=C271,ROUNDUP((#REF!+#REF!)/E271,0),#REF!*E271)</f>
        <v>#REF!</v>
      </c>
      <c r="G271" s="1" t="e">
        <f t="shared" si="45"/>
        <v>#REF!</v>
      </c>
      <c r="H271" s="1" t="e">
        <f>IF(#REF!&gt;C271,#REF!,0)</f>
        <v>#REF!</v>
      </c>
      <c r="I271" s="1" t="e">
        <f>+IF(#REF!&gt;C271,#REF!-(C271+8),0)</f>
        <v>#REF!</v>
      </c>
      <c r="J271" s="1" t="e">
        <f>+IF(I271&lt;C271,0,#REF!*TRUNC(I271/(C271-8)))</f>
        <v>#REF!</v>
      </c>
      <c r="K271" s="1" t="e">
        <f>IF(H271&gt;0,+#REF!/(C271-8)-TRUNC(#REF!/(C271-8))+4,0)</f>
        <v>#REF!</v>
      </c>
      <c r="L271" s="1" t="e">
        <f t="shared" si="46"/>
        <v>#REF!</v>
      </c>
      <c r="M271" s="1" t="e">
        <f>+IF(H271&gt;0,IF(L271&lt;0.1,(#REF!/(TRUNC((C271/10)/I271)+1)),IF(AND(L271&gt;0.1,L271&lt;0.33),(#REF!/(TRUNC((C271/3)/I271)+1)),#REF!)),0)</f>
        <v>#REF!</v>
      </c>
      <c r="N271" s="1" t="e">
        <f t="shared" si="47"/>
        <v>#REF!</v>
      </c>
      <c r="O271" s="1" t="e">
        <f>+IF(#REF! &lt; (#REF!+#REF!)*0.02,1,#REF!/(#REF!+#REF!))</f>
        <v>#REF!</v>
      </c>
      <c r="P271" s="1" t="e">
        <f>+IF(#REF!&gt;0,#REF!+5,0)</f>
        <v>#REF!</v>
      </c>
      <c r="Q271" s="1" t="e">
        <f t="shared" si="48"/>
        <v>#REF!</v>
      </c>
      <c r="R271" s="1" t="e">
        <f>+IF(Q271 &gt; 0,TRUNC((#REF!+#REF!)/Q271),0)</f>
        <v>#REF!</v>
      </c>
      <c r="S271" s="1" t="e">
        <f>+(R271/(TRUNC((B271-28)/(#REF!+5))+4))</f>
        <v>#REF!</v>
      </c>
      <c r="T271" s="1" t="e">
        <f>+TRUNC(S271/(TRUNC((B271-28)/(#REF!+5))+4))</f>
        <v>#REF!</v>
      </c>
      <c r="U271" s="1" t="e">
        <f>+ROUNDUP((T271/(TRUNC((B271-56)/(#REF!+5))+4)),0)</f>
        <v>#REF!</v>
      </c>
      <c r="V271" s="1" t="e">
        <f t="shared" si="49"/>
        <v>#REF!</v>
      </c>
      <c r="W271" s="1" t="e">
        <f t="shared" si="50"/>
        <v>#REF!</v>
      </c>
      <c r="X271" s="1" t="e">
        <f t="shared" si="51"/>
        <v>#REF!</v>
      </c>
      <c r="Y271" s="1" t="e">
        <f t="shared" si="52"/>
        <v>#REF!</v>
      </c>
      <c r="Z271" s="1" t="e">
        <f t="shared" si="53"/>
        <v>#REF!</v>
      </c>
      <c r="AA271" s="2" t="e">
        <f>IF(Z271*#REF!/(#REF!+#REF!)&lt;16,16,Z271*#REF!/(#REF!+#REF!))</f>
        <v>#REF!</v>
      </c>
      <c r="AB271" s="9" t="e">
        <f>IF(+Z271*#REF!/(#REF!+#REF!)&lt;16,16,+Z271*#REF!/(#REF!+#REF!))</f>
        <v>#REF!</v>
      </c>
      <c r="AC271" s="2" t="e">
        <f t="shared" si="54"/>
        <v>#REF!</v>
      </c>
    </row>
    <row r="272" spans="2:29" x14ac:dyDescent="0.2">
      <c r="B272" s="10" t="e">
        <f>IF(#REF!="Informix XPS",4096,2048)</f>
        <v>#REF!</v>
      </c>
      <c r="C272" s="10" t="e">
        <f>IF(#REF!="Informix XPS",4036,2020)</f>
        <v>#REF!</v>
      </c>
      <c r="D272" s="1" t="e">
        <f>IF(#REF!=0,0,#REF!+4)</f>
        <v>#REF!</v>
      </c>
      <c r="E272" s="1" t="e">
        <f t="shared" si="44"/>
        <v>#REF!</v>
      </c>
      <c r="F272" s="1" t="e">
        <f>IF(D272&lt;=C272,ROUNDUP((#REF!+#REF!)/E272,0),#REF!*E272)</f>
        <v>#REF!</v>
      </c>
      <c r="G272" s="1" t="e">
        <f t="shared" si="45"/>
        <v>#REF!</v>
      </c>
      <c r="H272" s="1" t="e">
        <f>IF(#REF!&gt;C272,#REF!,0)</f>
        <v>#REF!</v>
      </c>
      <c r="I272" s="1" t="e">
        <f>+IF(#REF!&gt;C272,#REF!-(C272+8),0)</f>
        <v>#REF!</v>
      </c>
      <c r="J272" s="1" t="e">
        <f>+IF(I272&lt;C272,0,#REF!*TRUNC(I272/(C272-8)))</f>
        <v>#REF!</v>
      </c>
      <c r="K272" s="1" t="e">
        <f>IF(H272&gt;0,+#REF!/(C272-8)-TRUNC(#REF!/(C272-8))+4,0)</f>
        <v>#REF!</v>
      </c>
      <c r="L272" s="1" t="e">
        <f t="shared" si="46"/>
        <v>#REF!</v>
      </c>
      <c r="M272" s="1" t="e">
        <f>+IF(H272&gt;0,IF(L272&lt;0.1,(#REF!/(TRUNC((C272/10)/I272)+1)),IF(AND(L272&gt;0.1,L272&lt;0.33),(#REF!/(TRUNC((C272/3)/I272)+1)),#REF!)),0)</f>
        <v>#REF!</v>
      </c>
      <c r="N272" s="1" t="e">
        <f t="shared" si="47"/>
        <v>#REF!</v>
      </c>
      <c r="O272" s="1" t="e">
        <f>+IF(#REF! &lt; (#REF!+#REF!)*0.02,1,#REF!/(#REF!+#REF!))</f>
        <v>#REF!</v>
      </c>
      <c r="P272" s="1" t="e">
        <f>+IF(#REF!&gt;0,#REF!+5,0)</f>
        <v>#REF!</v>
      </c>
      <c r="Q272" s="1" t="e">
        <f t="shared" si="48"/>
        <v>#REF!</v>
      </c>
      <c r="R272" s="1" t="e">
        <f>+IF(Q272 &gt; 0,TRUNC((#REF!+#REF!)/Q272),0)</f>
        <v>#REF!</v>
      </c>
      <c r="S272" s="1" t="e">
        <f>+(R272/(TRUNC((B272-28)/(#REF!+5))+4))</f>
        <v>#REF!</v>
      </c>
      <c r="T272" s="1" t="e">
        <f>+TRUNC(S272/(TRUNC((B272-28)/(#REF!+5))+4))</f>
        <v>#REF!</v>
      </c>
      <c r="U272" s="1" t="e">
        <f>+ROUNDUP((T272/(TRUNC((B272-56)/(#REF!+5))+4)),0)</f>
        <v>#REF!</v>
      </c>
      <c r="V272" s="1" t="e">
        <f t="shared" si="49"/>
        <v>#REF!</v>
      </c>
      <c r="W272" s="1" t="e">
        <f t="shared" si="50"/>
        <v>#REF!</v>
      </c>
      <c r="X272" s="1" t="e">
        <f t="shared" si="51"/>
        <v>#REF!</v>
      </c>
      <c r="Y272" s="1" t="e">
        <f t="shared" si="52"/>
        <v>#REF!</v>
      </c>
      <c r="Z272" s="1" t="e">
        <f t="shared" si="53"/>
        <v>#REF!</v>
      </c>
      <c r="AA272" s="2" t="e">
        <f>IF(Z272*#REF!/(#REF!+#REF!)&lt;16,16,Z272*#REF!/(#REF!+#REF!))</f>
        <v>#REF!</v>
      </c>
      <c r="AB272" s="9" t="e">
        <f>IF(+Z272*#REF!/(#REF!+#REF!)&lt;16,16,+Z272*#REF!/(#REF!+#REF!))</f>
        <v>#REF!</v>
      </c>
      <c r="AC272" s="2" t="e">
        <f t="shared" si="54"/>
        <v>#REF!</v>
      </c>
    </row>
    <row r="273" spans="2:29" x14ac:dyDescent="0.2">
      <c r="B273" s="10" t="e">
        <f>IF(#REF!="Informix XPS",4096,2048)</f>
        <v>#REF!</v>
      </c>
      <c r="C273" s="10" t="e">
        <f>IF(#REF!="Informix XPS",4036,2020)</f>
        <v>#REF!</v>
      </c>
      <c r="D273" s="1" t="e">
        <f>IF(#REF!=0,0,#REF!+4)</f>
        <v>#REF!</v>
      </c>
      <c r="E273" s="1" t="e">
        <f t="shared" si="44"/>
        <v>#REF!</v>
      </c>
      <c r="F273" s="1" t="e">
        <f>IF(D273&lt;=C273,ROUNDUP((#REF!+#REF!)/E273,0),#REF!*E273)</f>
        <v>#REF!</v>
      </c>
      <c r="G273" s="1" t="e">
        <f t="shared" si="45"/>
        <v>#REF!</v>
      </c>
      <c r="H273" s="1" t="e">
        <f>IF(#REF!&gt;C273,#REF!,0)</f>
        <v>#REF!</v>
      </c>
      <c r="I273" s="1" t="e">
        <f>+IF(#REF!&gt;C273,#REF!-(C273+8),0)</f>
        <v>#REF!</v>
      </c>
      <c r="J273" s="1" t="e">
        <f>+IF(I273&lt;C273,0,#REF!*TRUNC(I273/(C273-8)))</f>
        <v>#REF!</v>
      </c>
      <c r="K273" s="1" t="e">
        <f>IF(H273&gt;0,+#REF!/(C273-8)-TRUNC(#REF!/(C273-8))+4,0)</f>
        <v>#REF!</v>
      </c>
      <c r="L273" s="1" t="e">
        <f t="shared" si="46"/>
        <v>#REF!</v>
      </c>
      <c r="M273" s="1" t="e">
        <f>+IF(H273&gt;0,IF(L273&lt;0.1,(#REF!/(TRUNC((C273/10)/I273)+1)),IF(AND(L273&gt;0.1,L273&lt;0.33),(#REF!/(TRUNC((C273/3)/I273)+1)),#REF!)),0)</f>
        <v>#REF!</v>
      </c>
      <c r="N273" s="1" t="e">
        <f t="shared" si="47"/>
        <v>#REF!</v>
      </c>
      <c r="O273" s="1" t="e">
        <f>+IF(#REF! &lt; (#REF!+#REF!)*0.02,1,#REF!/(#REF!+#REF!))</f>
        <v>#REF!</v>
      </c>
      <c r="P273" s="1" t="e">
        <f>+IF(#REF!&gt;0,#REF!+5,0)</f>
        <v>#REF!</v>
      </c>
      <c r="Q273" s="1" t="e">
        <f t="shared" si="48"/>
        <v>#REF!</v>
      </c>
      <c r="R273" s="1" t="e">
        <f>+IF(Q273 &gt; 0,TRUNC((#REF!+#REF!)/Q273),0)</f>
        <v>#REF!</v>
      </c>
      <c r="S273" s="1" t="e">
        <f>+(R273/(TRUNC((B273-28)/(#REF!+5))+4))</f>
        <v>#REF!</v>
      </c>
      <c r="T273" s="1" t="e">
        <f>+TRUNC(S273/(TRUNC((B273-28)/(#REF!+5))+4))</f>
        <v>#REF!</v>
      </c>
      <c r="U273" s="1" t="e">
        <f>+ROUNDUP((T273/(TRUNC((B273-56)/(#REF!+5))+4)),0)</f>
        <v>#REF!</v>
      </c>
      <c r="V273" s="1" t="e">
        <f t="shared" si="49"/>
        <v>#REF!</v>
      </c>
      <c r="W273" s="1" t="e">
        <f t="shared" si="50"/>
        <v>#REF!</v>
      </c>
      <c r="X273" s="1" t="e">
        <f t="shared" si="51"/>
        <v>#REF!</v>
      </c>
      <c r="Y273" s="1" t="e">
        <f t="shared" si="52"/>
        <v>#REF!</v>
      </c>
      <c r="Z273" s="1" t="e">
        <f t="shared" si="53"/>
        <v>#REF!</v>
      </c>
      <c r="AA273" s="2" t="e">
        <f>IF(Z273*#REF!/(#REF!+#REF!)&lt;16,16,Z273*#REF!/(#REF!+#REF!))</f>
        <v>#REF!</v>
      </c>
      <c r="AB273" s="9" t="e">
        <f>IF(+Z273*#REF!/(#REF!+#REF!)&lt;16,16,+Z273*#REF!/(#REF!+#REF!))</f>
        <v>#REF!</v>
      </c>
      <c r="AC273" s="2" t="e">
        <f t="shared" si="54"/>
        <v>#REF!</v>
      </c>
    </row>
    <row r="274" spans="2:29" x14ac:dyDescent="0.2">
      <c r="B274" s="10" t="e">
        <f>IF(#REF!="Informix XPS",4096,2048)</f>
        <v>#REF!</v>
      </c>
      <c r="C274" s="10" t="e">
        <f>IF(#REF!="Informix XPS",4036,2020)</f>
        <v>#REF!</v>
      </c>
      <c r="D274" s="1" t="e">
        <f>IF(#REF!=0,0,#REF!+4)</f>
        <v>#REF!</v>
      </c>
      <c r="E274" s="1" t="e">
        <f t="shared" si="44"/>
        <v>#REF!</v>
      </c>
      <c r="F274" s="1" t="e">
        <f>IF(D274&lt;=C274,ROUNDUP((#REF!+#REF!)/E274,0),#REF!*E274)</f>
        <v>#REF!</v>
      </c>
      <c r="G274" s="1" t="e">
        <f t="shared" si="45"/>
        <v>#REF!</v>
      </c>
      <c r="H274" s="1" t="e">
        <f>IF(#REF!&gt;C274,#REF!,0)</f>
        <v>#REF!</v>
      </c>
      <c r="I274" s="1" t="e">
        <f>+IF(#REF!&gt;C274,#REF!-(C274+8),0)</f>
        <v>#REF!</v>
      </c>
      <c r="J274" s="1" t="e">
        <f>+IF(I274&lt;C274,0,#REF!*TRUNC(I274/(C274-8)))</f>
        <v>#REF!</v>
      </c>
      <c r="K274" s="1" t="e">
        <f>IF(H274&gt;0,+#REF!/(C274-8)-TRUNC(#REF!/(C274-8))+4,0)</f>
        <v>#REF!</v>
      </c>
      <c r="L274" s="1" t="e">
        <f t="shared" si="46"/>
        <v>#REF!</v>
      </c>
      <c r="M274" s="1" t="e">
        <f>+IF(H274&gt;0,IF(L274&lt;0.1,(#REF!/(TRUNC((C274/10)/I274)+1)),IF(AND(L274&gt;0.1,L274&lt;0.33),(#REF!/(TRUNC((C274/3)/I274)+1)),#REF!)),0)</f>
        <v>#REF!</v>
      </c>
      <c r="N274" s="1" t="e">
        <f t="shared" si="47"/>
        <v>#REF!</v>
      </c>
      <c r="O274" s="1" t="e">
        <f>+IF(#REF! &lt; (#REF!+#REF!)*0.02,1,#REF!/(#REF!+#REF!))</f>
        <v>#REF!</v>
      </c>
      <c r="P274" s="1" t="e">
        <f>+IF(#REF!&gt;0,#REF!+5,0)</f>
        <v>#REF!</v>
      </c>
      <c r="Q274" s="1" t="e">
        <f t="shared" si="48"/>
        <v>#REF!</v>
      </c>
      <c r="R274" s="1" t="e">
        <f>+IF(Q274 &gt; 0,TRUNC((#REF!+#REF!)/Q274),0)</f>
        <v>#REF!</v>
      </c>
      <c r="S274" s="1" t="e">
        <f>+(R274/(TRUNC((B274-28)/(#REF!+5))+4))</f>
        <v>#REF!</v>
      </c>
      <c r="T274" s="1" t="e">
        <f>+TRUNC(S274/(TRUNC((B274-28)/(#REF!+5))+4))</f>
        <v>#REF!</v>
      </c>
      <c r="U274" s="1" t="e">
        <f>+ROUNDUP((T274/(TRUNC((B274-56)/(#REF!+5))+4)),0)</f>
        <v>#REF!</v>
      </c>
      <c r="V274" s="1" t="e">
        <f t="shared" si="49"/>
        <v>#REF!</v>
      </c>
      <c r="W274" s="1" t="e">
        <f t="shared" si="50"/>
        <v>#REF!</v>
      </c>
      <c r="X274" s="1" t="e">
        <f t="shared" si="51"/>
        <v>#REF!</v>
      </c>
      <c r="Y274" s="1" t="e">
        <f t="shared" si="52"/>
        <v>#REF!</v>
      </c>
      <c r="Z274" s="1" t="e">
        <f t="shared" si="53"/>
        <v>#REF!</v>
      </c>
      <c r="AA274" s="2" t="e">
        <f>IF(Z274*#REF!/(#REF!+#REF!)&lt;16,16,Z274*#REF!/(#REF!+#REF!))</f>
        <v>#REF!</v>
      </c>
      <c r="AB274" s="9" t="e">
        <f>IF(+Z274*#REF!/(#REF!+#REF!)&lt;16,16,+Z274*#REF!/(#REF!+#REF!))</f>
        <v>#REF!</v>
      </c>
      <c r="AC274" s="2" t="e">
        <f t="shared" si="54"/>
        <v>#REF!</v>
      </c>
    </row>
    <row r="275" spans="2:29" x14ac:dyDescent="0.2">
      <c r="B275" s="10" t="e">
        <f>IF(#REF!="Informix XPS",4096,2048)</f>
        <v>#REF!</v>
      </c>
      <c r="C275" s="10" t="e">
        <f>IF(#REF!="Informix XPS",4036,2020)</f>
        <v>#REF!</v>
      </c>
      <c r="D275" s="1" t="e">
        <f>IF(#REF!=0,0,#REF!+4)</f>
        <v>#REF!</v>
      </c>
      <c r="E275" s="1" t="e">
        <f t="shared" si="44"/>
        <v>#REF!</v>
      </c>
      <c r="F275" s="1" t="e">
        <f>IF(D275&lt;=C275,ROUNDUP((#REF!+#REF!)/E275,0),#REF!*E275)</f>
        <v>#REF!</v>
      </c>
      <c r="G275" s="1" t="e">
        <f t="shared" si="45"/>
        <v>#REF!</v>
      </c>
      <c r="H275" s="1" t="e">
        <f>IF(#REF!&gt;C275,#REF!,0)</f>
        <v>#REF!</v>
      </c>
      <c r="I275" s="1" t="e">
        <f>+IF(#REF!&gt;C275,#REF!-(C275+8),0)</f>
        <v>#REF!</v>
      </c>
      <c r="J275" s="1" t="e">
        <f>+IF(I275&lt;C275,0,#REF!*TRUNC(I275/(C275-8)))</f>
        <v>#REF!</v>
      </c>
      <c r="K275" s="1" t="e">
        <f>IF(H275&gt;0,+#REF!/(C275-8)-TRUNC(#REF!/(C275-8))+4,0)</f>
        <v>#REF!</v>
      </c>
      <c r="L275" s="1" t="e">
        <f t="shared" si="46"/>
        <v>#REF!</v>
      </c>
      <c r="M275" s="1" t="e">
        <f>+IF(H275&gt;0,IF(L275&lt;0.1,(#REF!/(TRUNC((C275/10)/I275)+1)),IF(AND(L275&gt;0.1,L275&lt;0.33),(#REF!/(TRUNC((C275/3)/I275)+1)),#REF!)),0)</f>
        <v>#REF!</v>
      </c>
      <c r="N275" s="1" t="e">
        <f t="shared" si="47"/>
        <v>#REF!</v>
      </c>
      <c r="O275" s="1" t="e">
        <f>+IF(#REF! &lt; (#REF!+#REF!)*0.02,1,#REF!/(#REF!+#REF!))</f>
        <v>#REF!</v>
      </c>
      <c r="P275" s="1" t="e">
        <f>+IF(#REF!&gt;0,#REF!+5,0)</f>
        <v>#REF!</v>
      </c>
      <c r="Q275" s="1" t="e">
        <f t="shared" si="48"/>
        <v>#REF!</v>
      </c>
      <c r="R275" s="1" t="e">
        <f>+IF(Q275 &gt; 0,TRUNC((#REF!+#REF!)/Q275),0)</f>
        <v>#REF!</v>
      </c>
      <c r="S275" s="1" t="e">
        <f>+(R275/(TRUNC((B275-28)/(#REF!+5))+4))</f>
        <v>#REF!</v>
      </c>
      <c r="T275" s="1" t="e">
        <f>+TRUNC(S275/(TRUNC((B275-28)/(#REF!+5))+4))</f>
        <v>#REF!</v>
      </c>
      <c r="U275" s="1" t="e">
        <f>+ROUNDUP((T275/(TRUNC((B275-56)/(#REF!+5))+4)),0)</f>
        <v>#REF!</v>
      </c>
      <c r="V275" s="1" t="e">
        <f t="shared" si="49"/>
        <v>#REF!</v>
      </c>
      <c r="W275" s="1" t="e">
        <f t="shared" si="50"/>
        <v>#REF!</v>
      </c>
      <c r="X275" s="1" t="e">
        <f t="shared" si="51"/>
        <v>#REF!</v>
      </c>
      <c r="Y275" s="1" t="e">
        <f t="shared" si="52"/>
        <v>#REF!</v>
      </c>
      <c r="Z275" s="1" t="e">
        <f t="shared" si="53"/>
        <v>#REF!</v>
      </c>
      <c r="AA275" s="2" t="e">
        <f>IF(Z275*#REF!/(#REF!+#REF!)&lt;16,16,Z275*#REF!/(#REF!+#REF!))</f>
        <v>#REF!</v>
      </c>
      <c r="AB275" s="9" t="e">
        <f>IF(+Z275*#REF!/(#REF!+#REF!)&lt;16,16,+Z275*#REF!/(#REF!+#REF!))</f>
        <v>#REF!</v>
      </c>
      <c r="AC275" s="2" t="e">
        <f t="shared" si="54"/>
        <v>#REF!</v>
      </c>
    </row>
    <row r="276" spans="2:29" x14ac:dyDescent="0.2">
      <c r="B276" s="10" t="e">
        <f>IF(#REF!="Informix XPS",4096,2048)</f>
        <v>#REF!</v>
      </c>
      <c r="C276" s="10" t="e">
        <f>IF(#REF!="Informix XPS",4036,2020)</f>
        <v>#REF!</v>
      </c>
      <c r="D276" s="1" t="e">
        <f>IF(#REF!=0,0,#REF!+4)</f>
        <v>#REF!</v>
      </c>
      <c r="E276" s="1" t="e">
        <f t="shared" si="44"/>
        <v>#REF!</v>
      </c>
      <c r="F276" s="1" t="e">
        <f>IF(D276&lt;=C276,ROUNDUP((#REF!+#REF!)/E276,0),#REF!*E276)</f>
        <v>#REF!</v>
      </c>
      <c r="G276" s="1" t="e">
        <f t="shared" si="45"/>
        <v>#REF!</v>
      </c>
      <c r="H276" s="1" t="e">
        <f>IF(#REF!&gt;C276,#REF!,0)</f>
        <v>#REF!</v>
      </c>
      <c r="I276" s="1" t="e">
        <f>+IF(#REF!&gt;C276,#REF!-(C276+8),0)</f>
        <v>#REF!</v>
      </c>
      <c r="J276" s="1" t="e">
        <f>+IF(I276&lt;C276,0,#REF!*TRUNC(I276/(C276-8)))</f>
        <v>#REF!</v>
      </c>
      <c r="K276" s="1" t="e">
        <f>IF(H276&gt;0,+#REF!/(C276-8)-TRUNC(#REF!/(C276-8))+4,0)</f>
        <v>#REF!</v>
      </c>
      <c r="L276" s="1" t="e">
        <f t="shared" si="46"/>
        <v>#REF!</v>
      </c>
      <c r="M276" s="1" t="e">
        <f>+IF(H276&gt;0,IF(L276&lt;0.1,(#REF!/(TRUNC((C276/10)/I276)+1)),IF(AND(L276&gt;0.1,L276&lt;0.33),(#REF!/(TRUNC((C276/3)/I276)+1)),#REF!)),0)</f>
        <v>#REF!</v>
      </c>
      <c r="N276" s="1" t="e">
        <f t="shared" si="47"/>
        <v>#REF!</v>
      </c>
      <c r="O276" s="1" t="e">
        <f>+IF(#REF! &lt; (#REF!+#REF!)*0.02,1,#REF!/(#REF!+#REF!))</f>
        <v>#REF!</v>
      </c>
      <c r="P276" s="1" t="e">
        <f>+IF(#REF!&gt;0,#REF!+5,0)</f>
        <v>#REF!</v>
      </c>
      <c r="Q276" s="1" t="e">
        <f t="shared" si="48"/>
        <v>#REF!</v>
      </c>
      <c r="R276" s="1" t="e">
        <f>+IF(Q276 &gt; 0,TRUNC((#REF!+#REF!)/Q276),0)</f>
        <v>#REF!</v>
      </c>
      <c r="S276" s="1" t="e">
        <f>+(R276/(TRUNC((B276-28)/(#REF!+5))+4))</f>
        <v>#REF!</v>
      </c>
      <c r="T276" s="1" t="e">
        <f>+TRUNC(S276/(TRUNC((B276-28)/(#REF!+5))+4))</f>
        <v>#REF!</v>
      </c>
      <c r="U276" s="1" t="e">
        <f>+ROUNDUP((T276/(TRUNC((B276-56)/(#REF!+5))+4)),0)</f>
        <v>#REF!</v>
      </c>
      <c r="V276" s="1" t="e">
        <f t="shared" si="49"/>
        <v>#REF!</v>
      </c>
      <c r="W276" s="1" t="e">
        <f t="shared" si="50"/>
        <v>#REF!</v>
      </c>
      <c r="X276" s="1" t="e">
        <f t="shared" si="51"/>
        <v>#REF!</v>
      </c>
      <c r="Y276" s="1" t="e">
        <f t="shared" si="52"/>
        <v>#REF!</v>
      </c>
      <c r="Z276" s="1" t="e">
        <f t="shared" si="53"/>
        <v>#REF!</v>
      </c>
      <c r="AA276" s="2" t="e">
        <f>IF(Z276*#REF!/(#REF!+#REF!)&lt;16,16,Z276*#REF!/(#REF!+#REF!))</f>
        <v>#REF!</v>
      </c>
      <c r="AB276" s="9" t="e">
        <f>IF(+Z276*#REF!/(#REF!+#REF!)&lt;16,16,+Z276*#REF!/(#REF!+#REF!))</f>
        <v>#REF!</v>
      </c>
      <c r="AC276" s="2" t="e">
        <f t="shared" si="54"/>
        <v>#REF!</v>
      </c>
    </row>
    <row r="277" spans="2:29" x14ac:dyDescent="0.2">
      <c r="B277" s="10" t="e">
        <f>IF(#REF!="Informix XPS",4096,2048)</f>
        <v>#REF!</v>
      </c>
      <c r="C277" s="10" t="e">
        <f>IF(#REF!="Informix XPS",4036,2020)</f>
        <v>#REF!</v>
      </c>
      <c r="D277" s="1" t="e">
        <f>IF(#REF!=0,0,#REF!+4)</f>
        <v>#REF!</v>
      </c>
      <c r="E277" s="1" t="e">
        <f t="shared" si="44"/>
        <v>#REF!</v>
      </c>
      <c r="F277" s="1" t="e">
        <f>IF(D277&lt;=C277,ROUNDUP((#REF!+#REF!)/E277,0),#REF!*E277)</f>
        <v>#REF!</v>
      </c>
      <c r="G277" s="1" t="e">
        <f t="shared" si="45"/>
        <v>#REF!</v>
      </c>
      <c r="H277" s="1" t="e">
        <f>IF(#REF!&gt;C277,#REF!,0)</f>
        <v>#REF!</v>
      </c>
      <c r="I277" s="1" t="e">
        <f>+IF(#REF!&gt;C277,#REF!-(C277+8),0)</f>
        <v>#REF!</v>
      </c>
      <c r="J277" s="1" t="e">
        <f>+IF(I277&lt;C277,0,#REF!*TRUNC(I277/(C277-8)))</f>
        <v>#REF!</v>
      </c>
      <c r="K277" s="1" t="e">
        <f>IF(H277&gt;0,+#REF!/(C277-8)-TRUNC(#REF!/(C277-8))+4,0)</f>
        <v>#REF!</v>
      </c>
      <c r="L277" s="1" t="e">
        <f t="shared" si="46"/>
        <v>#REF!</v>
      </c>
      <c r="M277" s="1" t="e">
        <f>+IF(H277&gt;0,IF(L277&lt;0.1,(#REF!/(TRUNC((C277/10)/I277)+1)),IF(AND(L277&gt;0.1,L277&lt;0.33),(#REF!/(TRUNC((C277/3)/I277)+1)),#REF!)),0)</f>
        <v>#REF!</v>
      </c>
      <c r="N277" s="1" t="e">
        <f t="shared" si="47"/>
        <v>#REF!</v>
      </c>
      <c r="O277" s="1" t="e">
        <f>+IF(#REF! &lt; (#REF!+#REF!)*0.02,1,#REF!/(#REF!+#REF!))</f>
        <v>#REF!</v>
      </c>
      <c r="P277" s="1" t="e">
        <f>+IF(#REF!&gt;0,#REF!+5,0)</f>
        <v>#REF!</v>
      </c>
      <c r="Q277" s="1" t="e">
        <f t="shared" si="48"/>
        <v>#REF!</v>
      </c>
      <c r="R277" s="1" t="e">
        <f>+IF(Q277 &gt; 0,TRUNC((#REF!+#REF!)/Q277),0)</f>
        <v>#REF!</v>
      </c>
      <c r="S277" s="1" t="e">
        <f>+(R277/(TRUNC((B277-28)/(#REF!+5))+4))</f>
        <v>#REF!</v>
      </c>
      <c r="T277" s="1" t="e">
        <f>+TRUNC(S277/(TRUNC((B277-28)/(#REF!+5))+4))</f>
        <v>#REF!</v>
      </c>
      <c r="U277" s="1" t="e">
        <f>+ROUNDUP((T277/(TRUNC((B277-56)/(#REF!+5))+4)),0)</f>
        <v>#REF!</v>
      </c>
      <c r="V277" s="1" t="e">
        <f t="shared" si="49"/>
        <v>#REF!</v>
      </c>
      <c r="W277" s="1" t="e">
        <f t="shared" si="50"/>
        <v>#REF!</v>
      </c>
      <c r="X277" s="1" t="e">
        <f t="shared" si="51"/>
        <v>#REF!</v>
      </c>
      <c r="Y277" s="1" t="e">
        <f t="shared" si="52"/>
        <v>#REF!</v>
      </c>
      <c r="Z277" s="1" t="e">
        <f t="shared" si="53"/>
        <v>#REF!</v>
      </c>
      <c r="AA277" s="2" t="e">
        <f>IF(Z277*#REF!/(#REF!+#REF!)&lt;16,16,Z277*#REF!/(#REF!+#REF!))</f>
        <v>#REF!</v>
      </c>
      <c r="AB277" s="9" t="e">
        <f>IF(+Z277*#REF!/(#REF!+#REF!)&lt;16,16,+Z277*#REF!/(#REF!+#REF!))</f>
        <v>#REF!</v>
      </c>
      <c r="AC277" s="2" t="e">
        <f t="shared" si="54"/>
        <v>#REF!</v>
      </c>
    </row>
    <row r="278" spans="2:29" x14ac:dyDescent="0.2">
      <c r="B278" s="10" t="e">
        <f>IF(#REF!="Informix XPS",4096,2048)</f>
        <v>#REF!</v>
      </c>
      <c r="C278" s="10" t="e">
        <f>IF(#REF!="Informix XPS",4036,2020)</f>
        <v>#REF!</v>
      </c>
      <c r="D278" s="1" t="e">
        <f>IF(#REF!=0,0,#REF!+4)</f>
        <v>#REF!</v>
      </c>
      <c r="E278" s="1" t="e">
        <f t="shared" si="44"/>
        <v>#REF!</v>
      </c>
      <c r="F278" s="1" t="e">
        <f>IF(D278&lt;=C278,ROUNDUP((#REF!+#REF!)/E278,0),#REF!*E278)</f>
        <v>#REF!</v>
      </c>
      <c r="G278" s="1" t="e">
        <f t="shared" si="45"/>
        <v>#REF!</v>
      </c>
      <c r="H278" s="1" t="e">
        <f>IF(#REF!&gt;C278,#REF!,0)</f>
        <v>#REF!</v>
      </c>
      <c r="I278" s="1" t="e">
        <f>+IF(#REF!&gt;C278,#REF!-(C278+8),0)</f>
        <v>#REF!</v>
      </c>
      <c r="J278" s="1" t="e">
        <f>+IF(I278&lt;C278,0,#REF!*TRUNC(I278/(C278-8)))</f>
        <v>#REF!</v>
      </c>
      <c r="K278" s="1" t="e">
        <f>IF(H278&gt;0,+#REF!/(C278-8)-TRUNC(#REF!/(C278-8))+4,0)</f>
        <v>#REF!</v>
      </c>
      <c r="L278" s="1" t="e">
        <f t="shared" si="46"/>
        <v>#REF!</v>
      </c>
      <c r="M278" s="1" t="e">
        <f>+IF(H278&gt;0,IF(L278&lt;0.1,(#REF!/(TRUNC((C278/10)/I278)+1)),IF(AND(L278&gt;0.1,L278&lt;0.33),(#REF!/(TRUNC((C278/3)/I278)+1)),#REF!)),0)</f>
        <v>#REF!</v>
      </c>
      <c r="N278" s="1" t="e">
        <f t="shared" si="47"/>
        <v>#REF!</v>
      </c>
      <c r="O278" s="1" t="e">
        <f>+IF(#REF! &lt; (#REF!+#REF!)*0.02,1,#REF!/(#REF!+#REF!))</f>
        <v>#REF!</v>
      </c>
      <c r="P278" s="1" t="e">
        <f>+IF(#REF!&gt;0,#REF!+5,0)</f>
        <v>#REF!</v>
      </c>
      <c r="Q278" s="1" t="e">
        <f t="shared" si="48"/>
        <v>#REF!</v>
      </c>
      <c r="R278" s="1" t="e">
        <f>+IF(Q278 &gt; 0,TRUNC((#REF!+#REF!)/Q278),0)</f>
        <v>#REF!</v>
      </c>
      <c r="S278" s="1" t="e">
        <f>+(R278/(TRUNC((B278-28)/(#REF!+5))+4))</f>
        <v>#REF!</v>
      </c>
      <c r="T278" s="1" t="e">
        <f>+TRUNC(S278/(TRUNC((B278-28)/(#REF!+5))+4))</f>
        <v>#REF!</v>
      </c>
      <c r="U278" s="1" t="e">
        <f>+ROUNDUP((T278/(TRUNC((B278-56)/(#REF!+5))+4)),0)</f>
        <v>#REF!</v>
      </c>
      <c r="V278" s="1" t="e">
        <f t="shared" si="49"/>
        <v>#REF!</v>
      </c>
      <c r="W278" s="1" t="e">
        <f t="shared" si="50"/>
        <v>#REF!</v>
      </c>
      <c r="X278" s="1" t="e">
        <f t="shared" si="51"/>
        <v>#REF!</v>
      </c>
      <c r="Y278" s="1" t="e">
        <f t="shared" si="52"/>
        <v>#REF!</v>
      </c>
      <c r="Z278" s="1" t="e">
        <f t="shared" si="53"/>
        <v>#REF!</v>
      </c>
      <c r="AA278" s="2" t="e">
        <f>IF(Z278*#REF!/(#REF!+#REF!)&lt;16,16,Z278*#REF!/(#REF!+#REF!))</f>
        <v>#REF!</v>
      </c>
      <c r="AB278" s="9" t="e">
        <f>IF(+Z278*#REF!/(#REF!+#REF!)&lt;16,16,+Z278*#REF!/(#REF!+#REF!))</f>
        <v>#REF!</v>
      </c>
      <c r="AC278" s="2" t="e">
        <f t="shared" si="54"/>
        <v>#REF!</v>
      </c>
    </row>
    <row r="279" spans="2:29" x14ac:dyDescent="0.2">
      <c r="B279" s="10" t="e">
        <f>IF(#REF!="Informix XPS",4096,2048)</f>
        <v>#REF!</v>
      </c>
      <c r="C279" s="10" t="e">
        <f>IF(#REF!="Informix XPS",4036,2020)</f>
        <v>#REF!</v>
      </c>
      <c r="D279" s="1" t="e">
        <f>IF(#REF!=0,0,#REF!+4)</f>
        <v>#REF!</v>
      </c>
      <c r="E279" s="1" t="e">
        <f t="shared" si="44"/>
        <v>#REF!</v>
      </c>
      <c r="F279" s="1" t="e">
        <f>IF(D279&lt;=C279,ROUNDUP((#REF!+#REF!)/E279,0),#REF!*E279)</f>
        <v>#REF!</v>
      </c>
      <c r="G279" s="1" t="e">
        <f t="shared" si="45"/>
        <v>#REF!</v>
      </c>
      <c r="H279" s="1" t="e">
        <f>IF(#REF!&gt;C279,#REF!,0)</f>
        <v>#REF!</v>
      </c>
      <c r="I279" s="1" t="e">
        <f>+IF(#REF!&gt;C279,#REF!-(C279+8),0)</f>
        <v>#REF!</v>
      </c>
      <c r="J279" s="1" t="e">
        <f>+IF(I279&lt;C279,0,#REF!*TRUNC(I279/(C279-8)))</f>
        <v>#REF!</v>
      </c>
      <c r="K279" s="1" t="e">
        <f>IF(H279&gt;0,+#REF!/(C279-8)-TRUNC(#REF!/(C279-8))+4,0)</f>
        <v>#REF!</v>
      </c>
      <c r="L279" s="1" t="e">
        <f t="shared" si="46"/>
        <v>#REF!</v>
      </c>
      <c r="M279" s="1" t="e">
        <f>+IF(H279&gt;0,IF(L279&lt;0.1,(#REF!/(TRUNC((C279/10)/I279)+1)),IF(AND(L279&gt;0.1,L279&lt;0.33),(#REF!/(TRUNC((C279/3)/I279)+1)),#REF!)),0)</f>
        <v>#REF!</v>
      </c>
      <c r="N279" s="1" t="e">
        <f t="shared" si="47"/>
        <v>#REF!</v>
      </c>
      <c r="O279" s="1" t="e">
        <f>+IF(#REF! &lt; (#REF!+#REF!)*0.02,1,#REF!/(#REF!+#REF!))</f>
        <v>#REF!</v>
      </c>
      <c r="P279" s="1" t="e">
        <f>+IF(#REF!&gt;0,#REF!+5,0)</f>
        <v>#REF!</v>
      </c>
      <c r="Q279" s="1" t="e">
        <f t="shared" si="48"/>
        <v>#REF!</v>
      </c>
      <c r="R279" s="1" t="e">
        <f>+IF(Q279 &gt; 0,TRUNC((#REF!+#REF!)/Q279),0)</f>
        <v>#REF!</v>
      </c>
      <c r="S279" s="1" t="e">
        <f>+(R279/(TRUNC((B279-28)/(#REF!+5))+4))</f>
        <v>#REF!</v>
      </c>
      <c r="T279" s="1" t="e">
        <f>+TRUNC(S279/(TRUNC((B279-28)/(#REF!+5))+4))</f>
        <v>#REF!</v>
      </c>
      <c r="U279" s="1" t="e">
        <f>+ROUNDUP((T279/(TRUNC((B279-56)/(#REF!+5))+4)),0)</f>
        <v>#REF!</v>
      </c>
      <c r="V279" s="1" t="e">
        <f t="shared" si="49"/>
        <v>#REF!</v>
      </c>
      <c r="W279" s="1" t="e">
        <f t="shared" si="50"/>
        <v>#REF!</v>
      </c>
      <c r="X279" s="1" t="e">
        <f t="shared" si="51"/>
        <v>#REF!</v>
      </c>
      <c r="Y279" s="1" t="e">
        <f t="shared" si="52"/>
        <v>#REF!</v>
      </c>
      <c r="Z279" s="1" t="e">
        <f t="shared" si="53"/>
        <v>#REF!</v>
      </c>
      <c r="AA279" s="2" t="e">
        <f>IF(Z279*#REF!/(#REF!+#REF!)&lt;16,16,Z279*#REF!/(#REF!+#REF!))</f>
        <v>#REF!</v>
      </c>
      <c r="AB279" s="9" t="e">
        <f>IF(+Z279*#REF!/(#REF!+#REF!)&lt;16,16,+Z279*#REF!/(#REF!+#REF!))</f>
        <v>#REF!</v>
      </c>
      <c r="AC279" s="2" t="e">
        <f t="shared" si="54"/>
        <v>#REF!</v>
      </c>
    </row>
    <row r="280" spans="2:29" x14ac:dyDescent="0.2">
      <c r="B280" s="10" t="e">
        <f>IF(#REF!="Informix XPS",4096,2048)</f>
        <v>#REF!</v>
      </c>
      <c r="C280" s="10" t="e">
        <f>IF(#REF!="Informix XPS",4036,2020)</f>
        <v>#REF!</v>
      </c>
      <c r="D280" s="1" t="e">
        <f>IF(#REF!=0,0,#REF!+4)</f>
        <v>#REF!</v>
      </c>
      <c r="E280" s="1" t="e">
        <f t="shared" si="44"/>
        <v>#REF!</v>
      </c>
      <c r="F280" s="1" t="e">
        <f>IF(D280&lt;=C280,ROUNDUP((#REF!+#REF!)/E280,0),#REF!*E280)</f>
        <v>#REF!</v>
      </c>
      <c r="G280" s="1" t="e">
        <f t="shared" si="45"/>
        <v>#REF!</v>
      </c>
      <c r="H280" s="1" t="e">
        <f>IF(#REF!&gt;C280,#REF!,0)</f>
        <v>#REF!</v>
      </c>
      <c r="I280" s="1" t="e">
        <f>+IF(#REF!&gt;C280,#REF!-(C280+8),0)</f>
        <v>#REF!</v>
      </c>
      <c r="J280" s="1" t="e">
        <f>+IF(I280&lt;C280,0,#REF!*TRUNC(I280/(C280-8)))</f>
        <v>#REF!</v>
      </c>
      <c r="K280" s="1" t="e">
        <f>IF(H280&gt;0,+#REF!/(C280-8)-TRUNC(#REF!/(C280-8))+4,0)</f>
        <v>#REF!</v>
      </c>
      <c r="L280" s="1" t="e">
        <f t="shared" si="46"/>
        <v>#REF!</v>
      </c>
      <c r="M280" s="1" t="e">
        <f>+IF(H280&gt;0,IF(L280&lt;0.1,(#REF!/(TRUNC((C280/10)/I280)+1)),IF(AND(L280&gt;0.1,L280&lt;0.33),(#REF!/(TRUNC((C280/3)/I280)+1)),#REF!)),0)</f>
        <v>#REF!</v>
      </c>
      <c r="N280" s="1" t="e">
        <f t="shared" si="47"/>
        <v>#REF!</v>
      </c>
      <c r="O280" s="1" t="e">
        <f>+IF(#REF! &lt; (#REF!+#REF!)*0.02,1,#REF!/(#REF!+#REF!))</f>
        <v>#REF!</v>
      </c>
      <c r="P280" s="1" t="e">
        <f>+IF(#REF!&gt;0,#REF!+5,0)</f>
        <v>#REF!</v>
      </c>
      <c r="Q280" s="1" t="e">
        <f t="shared" si="48"/>
        <v>#REF!</v>
      </c>
      <c r="R280" s="1" t="e">
        <f>+IF(Q280 &gt; 0,TRUNC((#REF!+#REF!)/Q280),0)</f>
        <v>#REF!</v>
      </c>
      <c r="S280" s="1" t="e">
        <f>+(R280/(TRUNC((B280-28)/(#REF!+5))+4))</f>
        <v>#REF!</v>
      </c>
      <c r="T280" s="1" t="e">
        <f>+TRUNC(S280/(TRUNC((B280-28)/(#REF!+5))+4))</f>
        <v>#REF!</v>
      </c>
      <c r="U280" s="1" t="e">
        <f>+ROUNDUP((T280/(TRUNC((B280-56)/(#REF!+5))+4)),0)</f>
        <v>#REF!</v>
      </c>
      <c r="V280" s="1" t="e">
        <f t="shared" si="49"/>
        <v>#REF!</v>
      </c>
      <c r="W280" s="1" t="e">
        <f t="shared" si="50"/>
        <v>#REF!</v>
      </c>
      <c r="X280" s="1" t="e">
        <f t="shared" si="51"/>
        <v>#REF!</v>
      </c>
      <c r="Y280" s="1" t="e">
        <f t="shared" si="52"/>
        <v>#REF!</v>
      </c>
      <c r="Z280" s="1" t="e">
        <f t="shared" si="53"/>
        <v>#REF!</v>
      </c>
      <c r="AA280" s="2" t="e">
        <f>IF(Z280*#REF!/(#REF!+#REF!)&lt;16,16,Z280*#REF!/(#REF!+#REF!))</f>
        <v>#REF!</v>
      </c>
      <c r="AB280" s="9" t="e">
        <f>IF(+Z280*#REF!/(#REF!+#REF!)&lt;16,16,+Z280*#REF!/(#REF!+#REF!))</f>
        <v>#REF!</v>
      </c>
      <c r="AC280" s="2" t="e">
        <f t="shared" si="54"/>
        <v>#REF!</v>
      </c>
    </row>
    <row r="281" spans="2:29" x14ac:dyDescent="0.2">
      <c r="B281" s="10" t="e">
        <f>IF(#REF!="Informix XPS",4096,2048)</f>
        <v>#REF!</v>
      </c>
      <c r="C281" s="10" t="e">
        <f>IF(#REF!="Informix XPS",4036,2020)</f>
        <v>#REF!</v>
      </c>
      <c r="D281" s="1" t="e">
        <f>IF(#REF!=0,0,#REF!+4)</f>
        <v>#REF!</v>
      </c>
      <c r="E281" s="1" t="e">
        <f t="shared" si="44"/>
        <v>#REF!</v>
      </c>
      <c r="F281" s="1" t="e">
        <f>IF(D281&lt;=C281,ROUNDUP((#REF!+#REF!)/E281,0),#REF!*E281)</f>
        <v>#REF!</v>
      </c>
      <c r="G281" s="1" t="e">
        <f t="shared" si="45"/>
        <v>#REF!</v>
      </c>
      <c r="H281" s="1" t="e">
        <f>IF(#REF!&gt;C281,#REF!,0)</f>
        <v>#REF!</v>
      </c>
      <c r="I281" s="1" t="e">
        <f>+IF(#REF!&gt;C281,#REF!-(C281+8),0)</f>
        <v>#REF!</v>
      </c>
      <c r="J281" s="1" t="e">
        <f>+IF(I281&lt;C281,0,#REF!*TRUNC(I281/(C281-8)))</f>
        <v>#REF!</v>
      </c>
      <c r="K281" s="1" t="e">
        <f>IF(H281&gt;0,+#REF!/(C281-8)-TRUNC(#REF!/(C281-8))+4,0)</f>
        <v>#REF!</v>
      </c>
      <c r="L281" s="1" t="e">
        <f t="shared" si="46"/>
        <v>#REF!</v>
      </c>
      <c r="M281" s="1" t="e">
        <f>+IF(H281&gt;0,IF(L281&lt;0.1,(#REF!/(TRUNC((C281/10)/I281)+1)),IF(AND(L281&gt;0.1,L281&lt;0.33),(#REF!/(TRUNC((C281/3)/I281)+1)),#REF!)),0)</f>
        <v>#REF!</v>
      </c>
      <c r="N281" s="1" t="e">
        <f t="shared" si="47"/>
        <v>#REF!</v>
      </c>
      <c r="O281" s="1" t="e">
        <f>+IF(#REF! &lt; (#REF!+#REF!)*0.02,1,#REF!/(#REF!+#REF!))</f>
        <v>#REF!</v>
      </c>
      <c r="P281" s="1" t="e">
        <f>+IF(#REF!&gt;0,#REF!+5,0)</f>
        <v>#REF!</v>
      </c>
      <c r="Q281" s="1" t="e">
        <f t="shared" si="48"/>
        <v>#REF!</v>
      </c>
      <c r="R281" s="1" t="e">
        <f>+IF(Q281 &gt; 0,TRUNC((#REF!+#REF!)/Q281),0)</f>
        <v>#REF!</v>
      </c>
      <c r="S281" s="1" t="e">
        <f>+(R281/(TRUNC((B281-28)/(#REF!+5))+4))</f>
        <v>#REF!</v>
      </c>
      <c r="T281" s="1" t="e">
        <f>+TRUNC(S281/(TRUNC((B281-28)/(#REF!+5))+4))</f>
        <v>#REF!</v>
      </c>
      <c r="U281" s="1" t="e">
        <f>+ROUNDUP((T281/(TRUNC((B281-56)/(#REF!+5))+4)),0)</f>
        <v>#REF!</v>
      </c>
      <c r="V281" s="1" t="e">
        <f t="shared" si="49"/>
        <v>#REF!</v>
      </c>
      <c r="W281" s="1" t="e">
        <f t="shared" si="50"/>
        <v>#REF!</v>
      </c>
      <c r="X281" s="1" t="e">
        <f t="shared" si="51"/>
        <v>#REF!</v>
      </c>
      <c r="Y281" s="1" t="e">
        <f t="shared" si="52"/>
        <v>#REF!</v>
      </c>
      <c r="Z281" s="1" t="e">
        <f t="shared" si="53"/>
        <v>#REF!</v>
      </c>
      <c r="AA281" s="2" t="e">
        <f>IF(Z281*#REF!/(#REF!+#REF!)&lt;16,16,Z281*#REF!/(#REF!+#REF!))</f>
        <v>#REF!</v>
      </c>
      <c r="AB281" s="9" t="e">
        <f>IF(+Z281*#REF!/(#REF!+#REF!)&lt;16,16,+Z281*#REF!/(#REF!+#REF!))</f>
        <v>#REF!</v>
      </c>
      <c r="AC281" s="2" t="e">
        <f t="shared" si="54"/>
        <v>#REF!</v>
      </c>
    </row>
    <row r="282" spans="2:29" x14ac:dyDescent="0.2">
      <c r="B282" s="10" t="e">
        <f>IF(#REF!="Informix XPS",4096,2048)</f>
        <v>#REF!</v>
      </c>
      <c r="C282" s="10" t="e">
        <f>IF(#REF!="Informix XPS",4036,2020)</f>
        <v>#REF!</v>
      </c>
      <c r="D282" s="1" t="e">
        <f>IF(#REF!=0,0,#REF!+4)</f>
        <v>#REF!</v>
      </c>
      <c r="E282" s="1" t="e">
        <f t="shared" si="44"/>
        <v>#REF!</v>
      </c>
      <c r="F282" s="1" t="e">
        <f>IF(D282&lt;=C282,ROUNDUP((#REF!+#REF!)/E282,0),#REF!*E282)</f>
        <v>#REF!</v>
      </c>
      <c r="G282" s="1" t="e">
        <f t="shared" si="45"/>
        <v>#REF!</v>
      </c>
      <c r="H282" s="1" t="e">
        <f>IF(#REF!&gt;C282,#REF!,0)</f>
        <v>#REF!</v>
      </c>
      <c r="I282" s="1" t="e">
        <f>+IF(#REF!&gt;C282,#REF!-(C282+8),0)</f>
        <v>#REF!</v>
      </c>
      <c r="J282" s="1" t="e">
        <f>+IF(I282&lt;C282,0,#REF!*TRUNC(I282/(C282-8)))</f>
        <v>#REF!</v>
      </c>
      <c r="K282" s="1" t="e">
        <f>IF(H282&gt;0,+#REF!/(C282-8)-TRUNC(#REF!/(C282-8))+4,0)</f>
        <v>#REF!</v>
      </c>
      <c r="L282" s="1" t="e">
        <f t="shared" si="46"/>
        <v>#REF!</v>
      </c>
      <c r="M282" s="1" t="e">
        <f>+IF(H282&gt;0,IF(L282&lt;0.1,(#REF!/(TRUNC((C282/10)/I282)+1)),IF(AND(L282&gt;0.1,L282&lt;0.33),(#REF!/(TRUNC((C282/3)/I282)+1)),#REF!)),0)</f>
        <v>#REF!</v>
      </c>
      <c r="N282" s="1" t="e">
        <f t="shared" si="47"/>
        <v>#REF!</v>
      </c>
      <c r="O282" s="1" t="e">
        <f>+IF(#REF! &lt; (#REF!+#REF!)*0.02,1,#REF!/(#REF!+#REF!))</f>
        <v>#REF!</v>
      </c>
      <c r="P282" s="1" t="e">
        <f>+IF(#REF!&gt;0,#REF!+5,0)</f>
        <v>#REF!</v>
      </c>
      <c r="Q282" s="1" t="e">
        <f t="shared" si="48"/>
        <v>#REF!</v>
      </c>
      <c r="R282" s="1" t="e">
        <f>+IF(Q282 &gt; 0,TRUNC((#REF!+#REF!)/Q282),0)</f>
        <v>#REF!</v>
      </c>
      <c r="S282" s="1" t="e">
        <f>+(R282/(TRUNC((B282-28)/(#REF!+5))+4))</f>
        <v>#REF!</v>
      </c>
      <c r="T282" s="1" t="e">
        <f>+TRUNC(S282/(TRUNC((B282-28)/(#REF!+5))+4))</f>
        <v>#REF!</v>
      </c>
      <c r="U282" s="1" t="e">
        <f>+ROUNDUP((T282/(TRUNC((B282-56)/(#REF!+5))+4)),0)</f>
        <v>#REF!</v>
      </c>
      <c r="V282" s="1" t="e">
        <f t="shared" si="49"/>
        <v>#REF!</v>
      </c>
      <c r="W282" s="1" t="e">
        <f t="shared" si="50"/>
        <v>#REF!</v>
      </c>
      <c r="X282" s="1" t="e">
        <f t="shared" si="51"/>
        <v>#REF!</v>
      </c>
      <c r="Y282" s="1" t="e">
        <f t="shared" si="52"/>
        <v>#REF!</v>
      </c>
      <c r="Z282" s="1" t="e">
        <f t="shared" si="53"/>
        <v>#REF!</v>
      </c>
      <c r="AA282" s="2" t="e">
        <f>IF(Z282*#REF!/(#REF!+#REF!)&lt;16,16,Z282*#REF!/(#REF!+#REF!))</f>
        <v>#REF!</v>
      </c>
      <c r="AB282" s="9" t="e">
        <f>IF(+Z282*#REF!/(#REF!+#REF!)&lt;16,16,+Z282*#REF!/(#REF!+#REF!))</f>
        <v>#REF!</v>
      </c>
      <c r="AC282" s="2" t="e">
        <f t="shared" si="54"/>
        <v>#REF!</v>
      </c>
    </row>
    <row r="283" spans="2:29" x14ac:dyDescent="0.2">
      <c r="B283" s="10" t="e">
        <f>IF(#REF!="Informix XPS",4096,2048)</f>
        <v>#REF!</v>
      </c>
      <c r="C283" s="10" t="e">
        <f>IF(#REF!="Informix XPS",4036,2020)</f>
        <v>#REF!</v>
      </c>
      <c r="D283" s="1" t="e">
        <f>IF(#REF!=0,0,#REF!+4)</f>
        <v>#REF!</v>
      </c>
      <c r="E283" s="1" t="e">
        <f t="shared" si="44"/>
        <v>#REF!</v>
      </c>
      <c r="F283" s="1" t="e">
        <f>IF(D283&lt;=C283,ROUNDUP((#REF!+#REF!)/E283,0),#REF!*E283)</f>
        <v>#REF!</v>
      </c>
      <c r="G283" s="1" t="e">
        <f t="shared" si="45"/>
        <v>#REF!</v>
      </c>
      <c r="H283" s="1" t="e">
        <f>IF(#REF!&gt;C283,#REF!,0)</f>
        <v>#REF!</v>
      </c>
      <c r="I283" s="1" t="e">
        <f>+IF(#REF!&gt;C283,#REF!-(C283+8),0)</f>
        <v>#REF!</v>
      </c>
      <c r="J283" s="1" t="e">
        <f>+IF(I283&lt;C283,0,#REF!*TRUNC(I283/(C283-8)))</f>
        <v>#REF!</v>
      </c>
      <c r="K283" s="1" t="e">
        <f>IF(H283&gt;0,+#REF!/(C283-8)-TRUNC(#REF!/(C283-8))+4,0)</f>
        <v>#REF!</v>
      </c>
      <c r="L283" s="1" t="e">
        <f t="shared" si="46"/>
        <v>#REF!</v>
      </c>
      <c r="M283" s="1" t="e">
        <f>+IF(H283&gt;0,IF(L283&lt;0.1,(#REF!/(TRUNC((C283/10)/I283)+1)),IF(AND(L283&gt;0.1,L283&lt;0.33),(#REF!/(TRUNC((C283/3)/I283)+1)),#REF!)),0)</f>
        <v>#REF!</v>
      </c>
      <c r="N283" s="1" t="e">
        <f t="shared" si="47"/>
        <v>#REF!</v>
      </c>
      <c r="O283" s="1" t="e">
        <f>+IF(#REF! &lt; (#REF!+#REF!)*0.02,1,#REF!/(#REF!+#REF!))</f>
        <v>#REF!</v>
      </c>
      <c r="P283" s="1" t="e">
        <f>+IF(#REF!&gt;0,#REF!+5,0)</f>
        <v>#REF!</v>
      </c>
      <c r="Q283" s="1" t="e">
        <f t="shared" si="48"/>
        <v>#REF!</v>
      </c>
      <c r="R283" s="1" t="e">
        <f>+IF(Q283 &gt; 0,TRUNC((#REF!+#REF!)/Q283),0)</f>
        <v>#REF!</v>
      </c>
      <c r="S283" s="1" t="e">
        <f>+(R283/(TRUNC((B283-28)/(#REF!+5))+4))</f>
        <v>#REF!</v>
      </c>
      <c r="T283" s="1" t="e">
        <f>+TRUNC(S283/(TRUNC((B283-28)/(#REF!+5))+4))</f>
        <v>#REF!</v>
      </c>
      <c r="U283" s="1" t="e">
        <f>+ROUNDUP((T283/(TRUNC((B283-56)/(#REF!+5))+4)),0)</f>
        <v>#REF!</v>
      </c>
      <c r="V283" s="1" t="e">
        <f t="shared" si="49"/>
        <v>#REF!</v>
      </c>
      <c r="W283" s="1" t="e">
        <f t="shared" si="50"/>
        <v>#REF!</v>
      </c>
      <c r="X283" s="1" t="e">
        <f t="shared" si="51"/>
        <v>#REF!</v>
      </c>
      <c r="Y283" s="1" t="e">
        <f t="shared" si="52"/>
        <v>#REF!</v>
      </c>
      <c r="Z283" s="1" t="e">
        <f t="shared" si="53"/>
        <v>#REF!</v>
      </c>
      <c r="AA283" s="2" t="e">
        <f>IF(Z283*#REF!/(#REF!+#REF!)&lt;16,16,Z283*#REF!/(#REF!+#REF!))</f>
        <v>#REF!</v>
      </c>
      <c r="AB283" s="9" t="e">
        <f>IF(+Z283*#REF!/(#REF!+#REF!)&lt;16,16,+Z283*#REF!/(#REF!+#REF!))</f>
        <v>#REF!</v>
      </c>
      <c r="AC283" s="2" t="e">
        <f t="shared" si="54"/>
        <v>#REF!</v>
      </c>
    </row>
    <row r="284" spans="2:29" x14ac:dyDescent="0.2">
      <c r="B284" s="10" t="e">
        <f>IF(#REF!="Informix XPS",4096,2048)</f>
        <v>#REF!</v>
      </c>
      <c r="C284" s="10" t="e">
        <f>IF(#REF!="Informix XPS",4036,2020)</f>
        <v>#REF!</v>
      </c>
      <c r="D284" s="1" t="e">
        <f>IF(#REF!=0,0,#REF!+4)</f>
        <v>#REF!</v>
      </c>
      <c r="E284" s="1" t="e">
        <f t="shared" si="44"/>
        <v>#REF!</v>
      </c>
      <c r="F284" s="1" t="e">
        <f>IF(D284&lt;=C284,ROUNDUP((#REF!+#REF!)/E284,0),#REF!*E284)</f>
        <v>#REF!</v>
      </c>
      <c r="G284" s="1" t="e">
        <f t="shared" si="45"/>
        <v>#REF!</v>
      </c>
      <c r="H284" s="1" t="e">
        <f>IF(#REF!&gt;C284,#REF!,0)</f>
        <v>#REF!</v>
      </c>
      <c r="I284" s="1" t="e">
        <f>+IF(#REF!&gt;C284,#REF!-(C284+8),0)</f>
        <v>#REF!</v>
      </c>
      <c r="J284" s="1" t="e">
        <f>+IF(I284&lt;C284,0,#REF!*TRUNC(I284/(C284-8)))</f>
        <v>#REF!</v>
      </c>
      <c r="K284" s="1" t="e">
        <f>IF(H284&gt;0,+#REF!/(C284-8)-TRUNC(#REF!/(C284-8))+4,0)</f>
        <v>#REF!</v>
      </c>
      <c r="L284" s="1" t="e">
        <f t="shared" si="46"/>
        <v>#REF!</v>
      </c>
      <c r="M284" s="1" t="e">
        <f>+IF(H284&gt;0,IF(L284&lt;0.1,(#REF!/(TRUNC((C284/10)/I284)+1)),IF(AND(L284&gt;0.1,L284&lt;0.33),(#REF!/(TRUNC((C284/3)/I284)+1)),#REF!)),0)</f>
        <v>#REF!</v>
      </c>
      <c r="N284" s="1" t="e">
        <f t="shared" si="47"/>
        <v>#REF!</v>
      </c>
      <c r="O284" s="1" t="e">
        <f>+IF(#REF! &lt; (#REF!+#REF!)*0.02,1,#REF!/(#REF!+#REF!))</f>
        <v>#REF!</v>
      </c>
      <c r="P284" s="1" t="e">
        <f>+IF(#REF!&gt;0,#REF!+5,0)</f>
        <v>#REF!</v>
      </c>
      <c r="Q284" s="1" t="e">
        <f t="shared" si="48"/>
        <v>#REF!</v>
      </c>
      <c r="R284" s="1" t="e">
        <f>+IF(Q284 &gt; 0,TRUNC((#REF!+#REF!)/Q284),0)</f>
        <v>#REF!</v>
      </c>
      <c r="S284" s="1" t="e">
        <f>+(R284/(TRUNC((B284-28)/(#REF!+5))+4))</f>
        <v>#REF!</v>
      </c>
      <c r="T284" s="1" t="e">
        <f>+TRUNC(S284/(TRUNC((B284-28)/(#REF!+5))+4))</f>
        <v>#REF!</v>
      </c>
      <c r="U284" s="1" t="e">
        <f>+ROUNDUP((T284/(TRUNC((B284-56)/(#REF!+5))+4)),0)</f>
        <v>#REF!</v>
      </c>
      <c r="V284" s="1" t="e">
        <f t="shared" si="49"/>
        <v>#REF!</v>
      </c>
      <c r="W284" s="1" t="e">
        <f t="shared" si="50"/>
        <v>#REF!</v>
      </c>
      <c r="X284" s="1" t="e">
        <f t="shared" si="51"/>
        <v>#REF!</v>
      </c>
      <c r="Y284" s="1" t="e">
        <f t="shared" si="52"/>
        <v>#REF!</v>
      </c>
      <c r="Z284" s="1" t="e">
        <f t="shared" si="53"/>
        <v>#REF!</v>
      </c>
      <c r="AA284" s="2" t="e">
        <f>IF(Z284*#REF!/(#REF!+#REF!)&lt;16,16,Z284*#REF!/(#REF!+#REF!))</f>
        <v>#REF!</v>
      </c>
      <c r="AB284" s="9" t="e">
        <f>IF(+Z284*#REF!/(#REF!+#REF!)&lt;16,16,+Z284*#REF!/(#REF!+#REF!))</f>
        <v>#REF!</v>
      </c>
      <c r="AC284" s="2" t="e">
        <f t="shared" si="54"/>
        <v>#REF!</v>
      </c>
    </row>
    <row r="285" spans="2:29" x14ac:dyDescent="0.2">
      <c r="B285" s="10" t="e">
        <f>IF(#REF!="Informix XPS",4096,2048)</f>
        <v>#REF!</v>
      </c>
      <c r="C285" s="10" t="e">
        <f>IF(#REF!="Informix XPS",4036,2020)</f>
        <v>#REF!</v>
      </c>
      <c r="D285" s="1" t="e">
        <f>IF(#REF!=0,0,#REF!+4)</f>
        <v>#REF!</v>
      </c>
      <c r="E285" s="1" t="e">
        <f t="shared" si="44"/>
        <v>#REF!</v>
      </c>
      <c r="F285" s="1" t="e">
        <f>IF(D285&lt;=C285,ROUNDUP((#REF!+#REF!)/E285,0),#REF!*E285)</f>
        <v>#REF!</v>
      </c>
      <c r="G285" s="1" t="e">
        <f t="shared" si="45"/>
        <v>#REF!</v>
      </c>
      <c r="H285" s="1" t="e">
        <f>IF(#REF!&gt;C285,#REF!,0)</f>
        <v>#REF!</v>
      </c>
      <c r="I285" s="1" t="e">
        <f>+IF(#REF!&gt;C285,#REF!-(C285+8),0)</f>
        <v>#REF!</v>
      </c>
      <c r="J285" s="1" t="e">
        <f>+IF(I285&lt;C285,0,#REF!*TRUNC(I285/(C285-8)))</f>
        <v>#REF!</v>
      </c>
      <c r="K285" s="1" t="e">
        <f>IF(H285&gt;0,+#REF!/(C285-8)-TRUNC(#REF!/(C285-8))+4,0)</f>
        <v>#REF!</v>
      </c>
      <c r="L285" s="1" t="e">
        <f t="shared" si="46"/>
        <v>#REF!</v>
      </c>
      <c r="M285" s="1" t="e">
        <f>+IF(H285&gt;0,IF(L285&lt;0.1,(#REF!/(TRUNC((C285/10)/I285)+1)),IF(AND(L285&gt;0.1,L285&lt;0.33),(#REF!/(TRUNC((C285/3)/I285)+1)),#REF!)),0)</f>
        <v>#REF!</v>
      </c>
      <c r="N285" s="1" t="e">
        <f t="shared" si="47"/>
        <v>#REF!</v>
      </c>
      <c r="O285" s="1" t="e">
        <f>+IF(#REF! &lt; (#REF!+#REF!)*0.02,1,#REF!/(#REF!+#REF!))</f>
        <v>#REF!</v>
      </c>
      <c r="P285" s="1" t="e">
        <f>+IF(#REF!&gt;0,#REF!+5,0)</f>
        <v>#REF!</v>
      </c>
      <c r="Q285" s="1" t="e">
        <f t="shared" si="48"/>
        <v>#REF!</v>
      </c>
      <c r="R285" s="1" t="e">
        <f>+IF(Q285 &gt; 0,TRUNC((#REF!+#REF!)/Q285),0)</f>
        <v>#REF!</v>
      </c>
      <c r="S285" s="1" t="e">
        <f>+(R285/(TRUNC((B285-28)/(#REF!+5))+4))</f>
        <v>#REF!</v>
      </c>
      <c r="T285" s="1" t="e">
        <f>+TRUNC(S285/(TRUNC((B285-28)/(#REF!+5))+4))</f>
        <v>#REF!</v>
      </c>
      <c r="U285" s="1" t="e">
        <f>+ROUNDUP((T285/(TRUNC((B285-56)/(#REF!+5))+4)),0)</f>
        <v>#REF!</v>
      </c>
      <c r="V285" s="1" t="e">
        <f t="shared" si="49"/>
        <v>#REF!</v>
      </c>
      <c r="W285" s="1" t="e">
        <f t="shared" si="50"/>
        <v>#REF!</v>
      </c>
      <c r="X285" s="1" t="e">
        <f t="shared" si="51"/>
        <v>#REF!</v>
      </c>
      <c r="Y285" s="1" t="e">
        <f t="shared" si="52"/>
        <v>#REF!</v>
      </c>
      <c r="Z285" s="1" t="e">
        <f t="shared" si="53"/>
        <v>#REF!</v>
      </c>
      <c r="AA285" s="2" t="e">
        <f>IF(Z285*#REF!/(#REF!+#REF!)&lt;16,16,Z285*#REF!/(#REF!+#REF!))</f>
        <v>#REF!</v>
      </c>
      <c r="AB285" s="9" t="e">
        <f>IF(+Z285*#REF!/(#REF!+#REF!)&lt;16,16,+Z285*#REF!/(#REF!+#REF!))</f>
        <v>#REF!</v>
      </c>
      <c r="AC285" s="2" t="e">
        <f t="shared" si="54"/>
        <v>#REF!</v>
      </c>
    </row>
    <row r="286" spans="2:29" x14ac:dyDescent="0.2">
      <c r="B286" s="10" t="e">
        <f>IF(#REF!="Informix XPS",4096,2048)</f>
        <v>#REF!</v>
      </c>
      <c r="C286" s="10" t="e">
        <f>IF(#REF!="Informix XPS",4036,2020)</f>
        <v>#REF!</v>
      </c>
      <c r="D286" s="1" t="e">
        <f>IF(#REF!=0,0,#REF!+4)</f>
        <v>#REF!</v>
      </c>
      <c r="E286" s="1" t="e">
        <f t="shared" si="44"/>
        <v>#REF!</v>
      </c>
      <c r="F286" s="1" t="e">
        <f>IF(D286&lt;=C286,ROUNDUP((#REF!+#REF!)/E286,0),#REF!*E286)</f>
        <v>#REF!</v>
      </c>
      <c r="G286" s="1" t="e">
        <f t="shared" si="45"/>
        <v>#REF!</v>
      </c>
      <c r="H286" s="1" t="e">
        <f>IF(#REF!&gt;C286,#REF!,0)</f>
        <v>#REF!</v>
      </c>
      <c r="I286" s="1" t="e">
        <f>+IF(#REF!&gt;C286,#REF!-(C286+8),0)</f>
        <v>#REF!</v>
      </c>
      <c r="J286" s="1" t="e">
        <f>+IF(I286&lt;C286,0,#REF!*TRUNC(I286/(C286-8)))</f>
        <v>#REF!</v>
      </c>
      <c r="K286" s="1" t="e">
        <f>IF(H286&gt;0,+#REF!/(C286-8)-TRUNC(#REF!/(C286-8))+4,0)</f>
        <v>#REF!</v>
      </c>
      <c r="L286" s="1" t="e">
        <f t="shared" si="46"/>
        <v>#REF!</v>
      </c>
      <c r="M286" s="1" t="e">
        <f>+IF(H286&gt;0,IF(L286&lt;0.1,(#REF!/(TRUNC((C286/10)/I286)+1)),IF(AND(L286&gt;0.1,L286&lt;0.33),(#REF!/(TRUNC((C286/3)/I286)+1)),#REF!)),0)</f>
        <v>#REF!</v>
      </c>
      <c r="N286" s="1" t="e">
        <f t="shared" si="47"/>
        <v>#REF!</v>
      </c>
      <c r="O286" s="1" t="e">
        <f>+IF(#REF! &lt; (#REF!+#REF!)*0.02,1,#REF!/(#REF!+#REF!))</f>
        <v>#REF!</v>
      </c>
      <c r="P286" s="1" t="e">
        <f>+IF(#REF!&gt;0,#REF!+5,0)</f>
        <v>#REF!</v>
      </c>
      <c r="Q286" s="1" t="e">
        <f t="shared" si="48"/>
        <v>#REF!</v>
      </c>
      <c r="R286" s="1" t="e">
        <f>+IF(Q286 &gt; 0,TRUNC((#REF!+#REF!)/Q286),0)</f>
        <v>#REF!</v>
      </c>
      <c r="S286" s="1" t="e">
        <f>+(R286/(TRUNC((B286-28)/(#REF!+5))+4))</f>
        <v>#REF!</v>
      </c>
      <c r="T286" s="1" t="e">
        <f>+TRUNC(S286/(TRUNC((B286-28)/(#REF!+5))+4))</f>
        <v>#REF!</v>
      </c>
      <c r="U286" s="1" t="e">
        <f>+ROUNDUP((T286/(TRUNC((B286-56)/(#REF!+5))+4)),0)</f>
        <v>#REF!</v>
      </c>
      <c r="V286" s="1" t="e">
        <f t="shared" si="49"/>
        <v>#REF!</v>
      </c>
      <c r="W286" s="1" t="e">
        <f t="shared" si="50"/>
        <v>#REF!</v>
      </c>
      <c r="X286" s="1" t="e">
        <f t="shared" si="51"/>
        <v>#REF!</v>
      </c>
      <c r="Y286" s="1" t="e">
        <f t="shared" si="52"/>
        <v>#REF!</v>
      </c>
      <c r="Z286" s="1" t="e">
        <f t="shared" si="53"/>
        <v>#REF!</v>
      </c>
      <c r="AA286" s="2" t="e">
        <f>IF(Z286*#REF!/(#REF!+#REF!)&lt;16,16,Z286*#REF!/(#REF!+#REF!))</f>
        <v>#REF!</v>
      </c>
      <c r="AB286" s="9" t="e">
        <f>IF(+Z286*#REF!/(#REF!+#REF!)&lt;16,16,+Z286*#REF!/(#REF!+#REF!))</f>
        <v>#REF!</v>
      </c>
      <c r="AC286" s="2" t="e">
        <f t="shared" si="54"/>
        <v>#REF!</v>
      </c>
    </row>
    <row r="287" spans="2:29" x14ac:dyDescent="0.2">
      <c r="B287" s="10" t="e">
        <f>IF(#REF!="Informix XPS",4096,2048)</f>
        <v>#REF!</v>
      </c>
      <c r="C287" s="10" t="e">
        <f>IF(#REF!="Informix XPS",4036,2020)</f>
        <v>#REF!</v>
      </c>
      <c r="D287" s="1" t="e">
        <f>IF(#REF!=0,0,#REF!+4)</f>
        <v>#REF!</v>
      </c>
      <c r="E287" s="1" t="e">
        <f t="shared" si="44"/>
        <v>#REF!</v>
      </c>
      <c r="F287" s="1" t="e">
        <f>IF(D287&lt;=C287,ROUNDUP((#REF!+#REF!)/E287,0),#REF!*E287)</f>
        <v>#REF!</v>
      </c>
      <c r="G287" s="1" t="e">
        <f t="shared" si="45"/>
        <v>#REF!</v>
      </c>
      <c r="H287" s="1" t="e">
        <f>IF(#REF!&gt;C287,#REF!,0)</f>
        <v>#REF!</v>
      </c>
      <c r="I287" s="1" t="e">
        <f>+IF(#REF!&gt;C287,#REF!-(C287+8),0)</f>
        <v>#REF!</v>
      </c>
      <c r="J287" s="1" t="e">
        <f>+IF(I287&lt;C287,0,#REF!*TRUNC(I287/(C287-8)))</f>
        <v>#REF!</v>
      </c>
      <c r="K287" s="1" t="e">
        <f>IF(H287&gt;0,+#REF!/(C287-8)-TRUNC(#REF!/(C287-8))+4,0)</f>
        <v>#REF!</v>
      </c>
      <c r="L287" s="1" t="e">
        <f t="shared" si="46"/>
        <v>#REF!</v>
      </c>
      <c r="M287" s="1" t="e">
        <f>+IF(H287&gt;0,IF(L287&lt;0.1,(#REF!/(TRUNC((C287/10)/I287)+1)),IF(AND(L287&gt;0.1,L287&lt;0.33),(#REF!/(TRUNC((C287/3)/I287)+1)),#REF!)),0)</f>
        <v>#REF!</v>
      </c>
      <c r="N287" s="1" t="e">
        <f t="shared" si="47"/>
        <v>#REF!</v>
      </c>
      <c r="O287" s="1" t="e">
        <f>+IF(#REF! &lt; (#REF!+#REF!)*0.02,1,#REF!/(#REF!+#REF!))</f>
        <v>#REF!</v>
      </c>
      <c r="P287" s="1" t="e">
        <f>+IF(#REF!&gt;0,#REF!+5,0)</f>
        <v>#REF!</v>
      </c>
      <c r="Q287" s="1" t="e">
        <f t="shared" si="48"/>
        <v>#REF!</v>
      </c>
      <c r="R287" s="1" t="e">
        <f>+IF(Q287 &gt; 0,TRUNC((#REF!+#REF!)/Q287),0)</f>
        <v>#REF!</v>
      </c>
      <c r="S287" s="1" t="e">
        <f>+(R287/(TRUNC((B287-28)/(#REF!+5))+4))</f>
        <v>#REF!</v>
      </c>
      <c r="T287" s="1" t="e">
        <f>+TRUNC(S287/(TRUNC((B287-28)/(#REF!+5))+4))</f>
        <v>#REF!</v>
      </c>
      <c r="U287" s="1" t="e">
        <f>+ROUNDUP((T287/(TRUNC((B287-56)/(#REF!+5))+4)),0)</f>
        <v>#REF!</v>
      </c>
      <c r="V287" s="1" t="e">
        <f t="shared" si="49"/>
        <v>#REF!</v>
      </c>
      <c r="W287" s="1" t="e">
        <f t="shared" si="50"/>
        <v>#REF!</v>
      </c>
      <c r="X287" s="1" t="e">
        <f t="shared" si="51"/>
        <v>#REF!</v>
      </c>
      <c r="Y287" s="1" t="e">
        <f t="shared" si="52"/>
        <v>#REF!</v>
      </c>
      <c r="Z287" s="1" t="e">
        <f t="shared" si="53"/>
        <v>#REF!</v>
      </c>
      <c r="AA287" s="2" t="e">
        <f>IF(Z287*#REF!/(#REF!+#REF!)&lt;16,16,Z287*#REF!/(#REF!+#REF!))</f>
        <v>#REF!</v>
      </c>
      <c r="AB287" s="9" t="e">
        <f>IF(+Z287*#REF!/(#REF!+#REF!)&lt;16,16,+Z287*#REF!/(#REF!+#REF!))</f>
        <v>#REF!</v>
      </c>
      <c r="AC287" s="2" t="e">
        <f t="shared" si="54"/>
        <v>#REF!</v>
      </c>
    </row>
    <row r="288" spans="2:29" x14ac:dyDescent="0.2">
      <c r="B288" s="10" t="e">
        <f>IF(#REF!="Informix XPS",4096,2048)</f>
        <v>#REF!</v>
      </c>
      <c r="C288" s="10" t="e">
        <f>IF(#REF!="Informix XPS",4036,2020)</f>
        <v>#REF!</v>
      </c>
      <c r="D288" s="1" t="e">
        <f>IF(#REF!=0,0,#REF!+4)</f>
        <v>#REF!</v>
      </c>
      <c r="E288" s="1" t="e">
        <f t="shared" si="44"/>
        <v>#REF!</v>
      </c>
      <c r="F288" s="1" t="e">
        <f>IF(D288&lt;=C288,ROUNDUP((#REF!+#REF!)/E288,0),#REF!*E288)</f>
        <v>#REF!</v>
      </c>
      <c r="G288" s="1" t="e">
        <f t="shared" si="45"/>
        <v>#REF!</v>
      </c>
      <c r="H288" s="1" t="e">
        <f>IF(#REF!&gt;C288,#REF!,0)</f>
        <v>#REF!</v>
      </c>
      <c r="I288" s="1" t="e">
        <f>+IF(#REF!&gt;C288,#REF!-(C288+8),0)</f>
        <v>#REF!</v>
      </c>
      <c r="J288" s="1" t="e">
        <f>+IF(I288&lt;C288,0,#REF!*TRUNC(I288/(C288-8)))</f>
        <v>#REF!</v>
      </c>
      <c r="K288" s="1" t="e">
        <f>IF(H288&gt;0,+#REF!/(C288-8)-TRUNC(#REF!/(C288-8))+4,0)</f>
        <v>#REF!</v>
      </c>
      <c r="L288" s="1" t="e">
        <f t="shared" si="46"/>
        <v>#REF!</v>
      </c>
      <c r="M288" s="1" t="e">
        <f>+IF(H288&gt;0,IF(L288&lt;0.1,(#REF!/(TRUNC((C288/10)/I288)+1)),IF(AND(L288&gt;0.1,L288&lt;0.33),(#REF!/(TRUNC((C288/3)/I288)+1)),#REF!)),0)</f>
        <v>#REF!</v>
      </c>
      <c r="N288" s="1" t="e">
        <f t="shared" si="47"/>
        <v>#REF!</v>
      </c>
      <c r="O288" s="1" t="e">
        <f>+IF(#REF! &lt; (#REF!+#REF!)*0.02,1,#REF!/(#REF!+#REF!))</f>
        <v>#REF!</v>
      </c>
      <c r="P288" s="1" t="e">
        <f>+IF(#REF!&gt;0,#REF!+5,0)</f>
        <v>#REF!</v>
      </c>
      <c r="Q288" s="1" t="e">
        <f t="shared" si="48"/>
        <v>#REF!</v>
      </c>
      <c r="R288" s="1" t="e">
        <f>+IF(Q288 &gt; 0,TRUNC((#REF!+#REF!)/Q288),0)</f>
        <v>#REF!</v>
      </c>
      <c r="S288" s="1" t="e">
        <f>+(R288/(TRUNC((B288-28)/(#REF!+5))+4))</f>
        <v>#REF!</v>
      </c>
      <c r="T288" s="1" t="e">
        <f>+TRUNC(S288/(TRUNC((B288-28)/(#REF!+5))+4))</f>
        <v>#REF!</v>
      </c>
      <c r="U288" s="1" t="e">
        <f>+ROUNDUP((T288/(TRUNC((B288-56)/(#REF!+5))+4)),0)</f>
        <v>#REF!</v>
      </c>
      <c r="V288" s="1" t="e">
        <f t="shared" si="49"/>
        <v>#REF!</v>
      </c>
      <c r="W288" s="1" t="e">
        <f t="shared" si="50"/>
        <v>#REF!</v>
      </c>
      <c r="X288" s="1" t="e">
        <f t="shared" si="51"/>
        <v>#REF!</v>
      </c>
      <c r="Y288" s="1" t="e">
        <f t="shared" si="52"/>
        <v>#REF!</v>
      </c>
      <c r="Z288" s="1" t="e">
        <f t="shared" si="53"/>
        <v>#REF!</v>
      </c>
      <c r="AA288" s="2" t="e">
        <f>IF(Z288*#REF!/(#REF!+#REF!)&lt;16,16,Z288*#REF!/(#REF!+#REF!))</f>
        <v>#REF!</v>
      </c>
      <c r="AB288" s="9" t="e">
        <f>IF(+Z288*#REF!/(#REF!+#REF!)&lt;16,16,+Z288*#REF!/(#REF!+#REF!))</f>
        <v>#REF!</v>
      </c>
      <c r="AC288" s="2" t="e">
        <f t="shared" si="54"/>
        <v>#REF!</v>
      </c>
    </row>
    <row r="289" spans="2:29" x14ac:dyDescent="0.2">
      <c r="B289" s="10" t="e">
        <f>IF(#REF!="Informix XPS",4096,2048)</f>
        <v>#REF!</v>
      </c>
      <c r="C289" s="10" t="e">
        <f>IF(#REF!="Informix XPS",4036,2020)</f>
        <v>#REF!</v>
      </c>
      <c r="D289" s="1" t="e">
        <f>IF(#REF!=0,0,#REF!+4)</f>
        <v>#REF!</v>
      </c>
      <c r="E289" s="1" t="e">
        <f t="shared" si="44"/>
        <v>#REF!</v>
      </c>
      <c r="F289" s="1" t="e">
        <f>IF(D289&lt;=C289,ROUNDUP((#REF!+#REF!)/E289,0),#REF!*E289)</f>
        <v>#REF!</v>
      </c>
      <c r="G289" s="1" t="e">
        <f t="shared" si="45"/>
        <v>#REF!</v>
      </c>
      <c r="H289" s="1" t="e">
        <f>IF(#REF!&gt;C289,#REF!,0)</f>
        <v>#REF!</v>
      </c>
      <c r="I289" s="1" t="e">
        <f>+IF(#REF!&gt;C289,#REF!-(C289+8),0)</f>
        <v>#REF!</v>
      </c>
      <c r="J289" s="1" t="e">
        <f>+IF(I289&lt;C289,0,#REF!*TRUNC(I289/(C289-8)))</f>
        <v>#REF!</v>
      </c>
      <c r="K289" s="1" t="e">
        <f>IF(H289&gt;0,+#REF!/(C289-8)-TRUNC(#REF!/(C289-8))+4,0)</f>
        <v>#REF!</v>
      </c>
      <c r="L289" s="1" t="e">
        <f t="shared" si="46"/>
        <v>#REF!</v>
      </c>
      <c r="M289" s="1" t="e">
        <f>+IF(H289&gt;0,IF(L289&lt;0.1,(#REF!/(TRUNC((C289/10)/I289)+1)),IF(AND(L289&gt;0.1,L289&lt;0.33),(#REF!/(TRUNC((C289/3)/I289)+1)),#REF!)),0)</f>
        <v>#REF!</v>
      </c>
      <c r="N289" s="1" t="e">
        <f t="shared" si="47"/>
        <v>#REF!</v>
      </c>
      <c r="O289" s="1" t="e">
        <f>+IF(#REF! &lt; (#REF!+#REF!)*0.02,1,#REF!/(#REF!+#REF!))</f>
        <v>#REF!</v>
      </c>
      <c r="P289" s="1" t="e">
        <f>+IF(#REF!&gt;0,#REF!+5,0)</f>
        <v>#REF!</v>
      </c>
      <c r="Q289" s="1" t="e">
        <f t="shared" si="48"/>
        <v>#REF!</v>
      </c>
      <c r="R289" s="1" t="e">
        <f>+IF(Q289 &gt; 0,TRUNC((#REF!+#REF!)/Q289),0)</f>
        <v>#REF!</v>
      </c>
      <c r="S289" s="1" t="e">
        <f>+(R289/(TRUNC((B289-28)/(#REF!+5))+4))</f>
        <v>#REF!</v>
      </c>
      <c r="T289" s="1" t="e">
        <f>+TRUNC(S289/(TRUNC((B289-28)/(#REF!+5))+4))</f>
        <v>#REF!</v>
      </c>
      <c r="U289" s="1" t="e">
        <f>+ROUNDUP((T289/(TRUNC((B289-56)/(#REF!+5))+4)),0)</f>
        <v>#REF!</v>
      </c>
      <c r="V289" s="1" t="e">
        <f t="shared" si="49"/>
        <v>#REF!</v>
      </c>
      <c r="W289" s="1" t="e">
        <f t="shared" si="50"/>
        <v>#REF!</v>
      </c>
      <c r="X289" s="1" t="e">
        <f t="shared" si="51"/>
        <v>#REF!</v>
      </c>
      <c r="Y289" s="1" t="e">
        <f t="shared" si="52"/>
        <v>#REF!</v>
      </c>
      <c r="Z289" s="1" t="e">
        <f t="shared" si="53"/>
        <v>#REF!</v>
      </c>
      <c r="AA289" s="2" t="e">
        <f>IF(Z289*#REF!/(#REF!+#REF!)&lt;16,16,Z289*#REF!/(#REF!+#REF!))</f>
        <v>#REF!</v>
      </c>
      <c r="AB289" s="9" t="e">
        <f>IF(+Z289*#REF!/(#REF!+#REF!)&lt;16,16,+Z289*#REF!/(#REF!+#REF!))</f>
        <v>#REF!</v>
      </c>
      <c r="AC289" s="2" t="e">
        <f t="shared" si="54"/>
        <v>#REF!</v>
      </c>
    </row>
    <row r="290" spans="2:29" x14ac:dyDescent="0.2">
      <c r="B290" s="10" t="e">
        <f>IF(#REF!="Informix XPS",4096,2048)</f>
        <v>#REF!</v>
      </c>
      <c r="C290" s="10" t="e">
        <f>IF(#REF!="Informix XPS",4036,2020)</f>
        <v>#REF!</v>
      </c>
      <c r="D290" s="1" t="e">
        <f>IF(#REF!=0,0,#REF!+4)</f>
        <v>#REF!</v>
      </c>
      <c r="E290" s="1" t="e">
        <f t="shared" si="44"/>
        <v>#REF!</v>
      </c>
      <c r="F290" s="1" t="e">
        <f>IF(D290&lt;=C290,ROUNDUP((#REF!+#REF!)/E290,0),#REF!*E290)</f>
        <v>#REF!</v>
      </c>
      <c r="G290" s="1" t="e">
        <f t="shared" si="45"/>
        <v>#REF!</v>
      </c>
      <c r="H290" s="1" t="e">
        <f>IF(#REF!&gt;C290,#REF!,0)</f>
        <v>#REF!</v>
      </c>
      <c r="I290" s="1" t="e">
        <f>+IF(#REF!&gt;C290,#REF!-(C290+8),0)</f>
        <v>#REF!</v>
      </c>
      <c r="J290" s="1" t="e">
        <f>+IF(I290&lt;C290,0,#REF!*TRUNC(I290/(C290-8)))</f>
        <v>#REF!</v>
      </c>
      <c r="K290" s="1" t="e">
        <f>IF(H290&gt;0,+#REF!/(C290-8)-TRUNC(#REF!/(C290-8))+4,0)</f>
        <v>#REF!</v>
      </c>
      <c r="L290" s="1" t="e">
        <f t="shared" si="46"/>
        <v>#REF!</v>
      </c>
      <c r="M290" s="1" t="e">
        <f>+IF(H290&gt;0,IF(L290&lt;0.1,(#REF!/(TRUNC((C290/10)/I290)+1)),IF(AND(L290&gt;0.1,L290&lt;0.33),(#REF!/(TRUNC((C290/3)/I290)+1)),#REF!)),0)</f>
        <v>#REF!</v>
      </c>
      <c r="N290" s="1" t="e">
        <f t="shared" si="47"/>
        <v>#REF!</v>
      </c>
      <c r="O290" s="1" t="e">
        <f>+IF(#REF! &lt; (#REF!+#REF!)*0.02,1,#REF!/(#REF!+#REF!))</f>
        <v>#REF!</v>
      </c>
      <c r="P290" s="1" t="e">
        <f>+IF(#REF!&gt;0,#REF!+5,0)</f>
        <v>#REF!</v>
      </c>
      <c r="Q290" s="1" t="e">
        <f t="shared" si="48"/>
        <v>#REF!</v>
      </c>
      <c r="R290" s="1" t="e">
        <f>+IF(Q290 &gt; 0,TRUNC((#REF!+#REF!)/Q290),0)</f>
        <v>#REF!</v>
      </c>
      <c r="S290" s="1" t="e">
        <f>+(R290/(TRUNC((B290-28)/(#REF!+5))+4))</f>
        <v>#REF!</v>
      </c>
      <c r="T290" s="1" t="e">
        <f>+TRUNC(S290/(TRUNC((B290-28)/(#REF!+5))+4))</f>
        <v>#REF!</v>
      </c>
      <c r="U290" s="1" t="e">
        <f>+ROUNDUP((T290/(TRUNC((B290-56)/(#REF!+5))+4)),0)</f>
        <v>#REF!</v>
      </c>
      <c r="V290" s="1" t="e">
        <f t="shared" si="49"/>
        <v>#REF!</v>
      </c>
      <c r="W290" s="1" t="e">
        <f t="shared" si="50"/>
        <v>#REF!</v>
      </c>
      <c r="X290" s="1" t="e">
        <f t="shared" si="51"/>
        <v>#REF!</v>
      </c>
      <c r="Y290" s="1" t="e">
        <f t="shared" si="52"/>
        <v>#REF!</v>
      </c>
      <c r="Z290" s="1" t="e">
        <f t="shared" si="53"/>
        <v>#REF!</v>
      </c>
      <c r="AA290" s="2" t="e">
        <f>IF(Z290*#REF!/(#REF!+#REF!)&lt;16,16,Z290*#REF!/(#REF!+#REF!))</f>
        <v>#REF!</v>
      </c>
      <c r="AB290" s="9" t="e">
        <f>IF(+Z290*#REF!/(#REF!+#REF!)&lt;16,16,+Z290*#REF!/(#REF!+#REF!))</f>
        <v>#REF!</v>
      </c>
      <c r="AC290" s="2" t="e">
        <f t="shared" si="54"/>
        <v>#REF!</v>
      </c>
    </row>
    <row r="291" spans="2:29" x14ac:dyDescent="0.2">
      <c r="B291" s="10" t="e">
        <f>IF(#REF!="Informix XPS",4096,2048)</f>
        <v>#REF!</v>
      </c>
      <c r="C291" s="10" t="e">
        <f>IF(#REF!="Informix XPS",4036,2020)</f>
        <v>#REF!</v>
      </c>
      <c r="D291" s="1" t="e">
        <f>IF(#REF!=0,0,#REF!+4)</f>
        <v>#REF!</v>
      </c>
      <c r="E291" s="1" t="e">
        <f t="shared" si="44"/>
        <v>#REF!</v>
      </c>
      <c r="F291" s="1" t="e">
        <f>IF(D291&lt;=C291,ROUNDUP((#REF!+#REF!)/E291,0),#REF!*E291)</f>
        <v>#REF!</v>
      </c>
      <c r="G291" s="1" t="e">
        <f t="shared" si="45"/>
        <v>#REF!</v>
      </c>
      <c r="H291" s="1" t="e">
        <f>IF(#REF!&gt;C291,#REF!,0)</f>
        <v>#REF!</v>
      </c>
      <c r="I291" s="1" t="e">
        <f>+IF(#REF!&gt;C291,#REF!-(C291+8),0)</f>
        <v>#REF!</v>
      </c>
      <c r="J291" s="1" t="e">
        <f>+IF(I291&lt;C291,0,#REF!*TRUNC(I291/(C291-8)))</f>
        <v>#REF!</v>
      </c>
      <c r="K291" s="1" t="e">
        <f>IF(H291&gt;0,+#REF!/(C291-8)-TRUNC(#REF!/(C291-8))+4,0)</f>
        <v>#REF!</v>
      </c>
      <c r="L291" s="1" t="e">
        <f t="shared" si="46"/>
        <v>#REF!</v>
      </c>
      <c r="M291" s="1" t="e">
        <f>+IF(H291&gt;0,IF(L291&lt;0.1,(#REF!/(TRUNC((C291/10)/I291)+1)),IF(AND(L291&gt;0.1,L291&lt;0.33),(#REF!/(TRUNC((C291/3)/I291)+1)),#REF!)),0)</f>
        <v>#REF!</v>
      </c>
      <c r="N291" s="1" t="e">
        <f t="shared" si="47"/>
        <v>#REF!</v>
      </c>
      <c r="O291" s="1" t="e">
        <f>+IF(#REF! &lt; (#REF!+#REF!)*0.02,1,#REF!/(#REF!+#REF!))</f>
        <v>#REF!</v>
      </c>
      <c r="P291" s="1" t="e">
        <f>+IF(#REF!&gt;0,#REF!+5,0)</f>
        <v>#REF!</v>
      </c>
      <c r="Q291" s="1" t="e">
        <f t="shared" si="48"/>
        <v>#REF!</v>
      </c>
      <c r="R291" s="1" t="e">
        <f>+IF(Q291 &gt; 0,TRUNC((#REF!+#REF!)/Q291),0)</f>
        <v>#REF!</v>
      </c>
      <c r="S291" s="1" t="e">
        <f>+(R291/(TRUNC((B291-28)/(#REF!+5))+4))</f>
        <v>#REF!</v>
      </c>
      <c r="T291" s="1" t="e">
        <f>+TRUNC(S291/(TRUNC((B291-28)/(#REF!+5))+4))</f>
        <v>#REF!</v>
      </c>
      <c r="U291" s="1" t="e">
        <f>+ROUNDUP((T291/(TRUNC((B291-56)/(#REF!+5))+4)),0)</f>
        <v>#REF!</v>
      </c>
      <c r="V291" s="1" t="e">
        <f t="shared" si="49"/>
        <v>#REF!</v>
      </c>
      <c r="W291" s="1" t="e">
        <f t="shared" si="50"/>
        <v>#REF!</v>
      </c>
      <c r="X291" s="1" t="e">
        <f t="shared" si="51"/>
        <v>#REF!</v>
      </c>
      <c r="Y291" s="1" t="e">
        <f t="shared" si="52"/>
        <v>#REF!</v>
      </c>
      <c r="Z291" s="1" t="e">
        <f t="shared" si="53"/>
        <v>#REF!</v>
      </c>
      <c r="AA291" s="2" t="e">
        <f>IF(Z291*#REF!/(#REF!+#REF!)&lt;16,16,Z291*#REF!/(#REF!+#REF!))</f>
        <v>#REF!</v>
      </c>
      <c r="AB291" s="9" t="e">
        <f>IF(+Z291*#REF!/(#REF!+#REF!)&lt;16,16,+Z291*#REF!/(#REF!+#REF!))</f>
        <v>#REF!</v>
      </c>
      <c r="AC291" s="2" t="e">
        <f t="shared" si="54"/>
        <v>#REF!</v>
      </c>
    </row>
    <row r="292" spans="2:29" x14ac:dyDescent="0.2">
      <c r="B292" s="10" t="e">
        <f>IF(#REF!="Informix XPS",4096,2048)</f>
        <v>#REF!</v>
      </c>
      <c r="C292" s="10" t="e">
        <f>IF(#REF!="Informix XPS",4036,2020)</f>
        <v>#REF!</v>
      </c>
      <c r="D292" s="1" t="e">
        <f>IF(#REF!=0,0,#REF!+4)</f>
        <v>#REF!</v>
      </c>
      <c r="E292" s="1" t="e">
        <f t="shared" si="44"/>
        <v>#REF!</v>
      </c>
      <c r="F292" s="1" t="e">
        <f>IF(D292&lt;=C292,ROUNDUP((#REF!+#REF!)/E292,0),#REF!*E292)</f>
        <v>#REF!</v>
      </c>
      <c r="G292" s="1" t="e">
        <f t="shared" si="45"/>
        <v>#REF!</v>
      </c>
      <c r="H292" s="1" t="e">
        <f>IF(#REF!&gt;C292,#REF!,0)</f>
        <v>#REF!</v>
      </c>
      <c r="I292" s="1" t="e">
        <f>+IF(#REF!&gt;C292,#REF!-(C292+8),0)</f>
        <v>#REF!</v>
      </c>
      <c r="J292" s="1" t="e">
        <f>+IF(I292&lt;C292,0,#REF!*TRUNC(I292/(C292-8)))</f>
        <v>#REF!</v>
      </c>
      <c r="K292" s="1" t="e">
        <f>IF(H292&gt;0,+#REF!/(C292-8)-TRUNC(#REF!/(C292-8))+4,0)</f>
        <v>#REF!</v>
      </c>
      <c r="L292" s="1" t="e">
        <f t="shared" si="46"/>
        <v>#REF!</v>
      </c>
      <c r="M292" s="1" t="e">
        <f>+IF(H292&gt;0,IF(L292&lt;0.1,(#REF!/(TRUNC((C292/10)/I292)+1)),IF(AND(L292&gt;0.1,L292&lt;0.33),(#REF!/(TRUNC((C292/3)/I292)+1)),#REF!)),0)</f>
        <v>#REF!</v>
      </c>
      <c r="N292" s="1" t="e">
        <f t="shared" si="47"/>
        <v>#REF!</v>
      </c>
      <c r="O292" s="1" t="e">
        <f>+IF(#REF! &lt; (#REF!+#REF!)*0.02,1,#REF!/(#REF!+#REF!))</f>
        <v>#REF!</v>
      </c>
      <c r="P292" s="1" t="e">
        <f>+IF(#REF!&gt;0,#REF!+5,0)</f>
        <v>#REF!</v>
      </c>
      <c r="Q292" s="1" t="e">
        <f t="shared" si="48"/>
        <v>#REF!</v>
      </c>
      <c r="R292" s="1" t="e">
        <f>+IF(Q292 &gt; 0,TRUNC((#REF!+#REF!)/Q292),0)</f>
        <v>#REF!</v>
      </c>
      <c r="S292" s="1" t="e">
        <f>+(R292/(TRUNC((B292-28)/(#REF!+5))+4))</f>
        <v>#REF!</v>
      </c>
      <c r="T292" s="1" t="e">
        <f>+TRUNC(S292/(TRUNC((B292-28)/(#REF!+5))+4))</f>
        <v>#REF!</v>
      </c>
      <c r="U292" s="1" t="e">
        <f>+ROUNDUP((T292/(TRUNC((B292-56)/(#REF!+5))+4)),0)</f>
        <v>#REF!</v>
      </c>
      <c r="V292" s="1" t="e">
        <f t="shared" si="49"/>
        <v>#REF!</v>
      </c>
      <c r="W292" s="1" t="e">
        <f t="shared" si="50"/>
        <v>#REF!</v>
      </c>
      <c r="X292" s="1" t="e">
        <f t="shared" si="51"/>
        <v>#REF!</v>
      </c>
      <c r="Y292" s="1" t="e">
        <f t="shared" si="52"/>
        <v>#REF!</v>
      </c>
      <c r="Z292" s="1" t="e">
        <f t="shared" si="53"/>
        <v>#REF!</v>
      </c>
      <c r="AA292" s="2" t="e">
        <f>IF(Z292*#REF!/(#REF!+#REF!)&lt;16,16,Z292*#REF!/(#REF!+#REF!))</f>
        <v>#REF!</v>
      </c>
      <c r="AB292" s="9" t="e">
        <f>IF(+Z292*#REF!/(#REF!+#REF!)&lt;16,16,+Z292*#REF!/(#REF!+#REF!))</f>
        <v>#REF!</v>
      </c>
      <c r="AC292" s="2" t="e">
        <f t="shared" si="54"/>
        <v>#REF!</v>
      </c>
    </row>
    <row r="293" spans="2:29" x14ac:dyDescent="0.2">
      <c r="B293" s="10" t="e">
        <f>IF(#REF!="Informix XPS",4096,2048)</f>
        <v>#REF!</v>
      </c>
      <c r="C293" s="10" t="e">
        <f>IF(#REF!="Informix XPS",4036,2020)</f>
        <v>#REF!</v>
      </c>
      <c r="D293" s="1" t="e">
        <f>IF(#REF!=0,0,#REF!+4)</f>
        <v>#REF!</v>
      </c>
      <c r="E293" s="1" t="e">
        <f t="shared" si="44"/>
        <v>#REF!</v>
      </c>
      <c r="F293" s="1" t="e">
        <f>IF(D293&lt;=C293,ROUNDUP((#REF!+#REF!)/E293,0),#REF!*E293)</f>
        <v>#REF!</v>
      </c>
      <c r="G293" s="1" t="e">
        <f t="shared" si="45"/>
        <v>#REF!</v>
      </c>
      <c r="H293" s="1" t="e">
        <f>IF(#REF!&gt;C293,#REF!,0)</f>
        <v>#REF!</v>
      </c>
      <c r="I293" s="1" t="e">
        <f>+IF(#REF!&gt;C293,#REF!-(C293+8),0)</f>
        <v>#REF!</v>
      </c>
      <c r="J293" s="1" t="e">
        <f>+IF(I293&lt;C293,0,#REF!*TRUNC(I293/(C293-8)))</f>
        <v>#REF!</v>
      </c>
      <c r="K293" s="1" t="e">
        <f>IF(H293&gt;0,+#REF!/(C293-8)-TRUNC(#REF!/(C293-8))+4,0)</f>
        <v>#REF!</v>
      </c>
      <c r="L293" s="1" t="e">
        <f t="shared" si="46"/>
        <v>#REF!</v>
      </c>
      <c r="M293" s="1" t="e">
        <f>+IF(H293&gt;0,IF(L293&lt;0.1,(#REF!/(TRUNC((C293/10)/I293)+1)),IF(AND(L293&gt;0.1,L293&lt;0.33),(#REF!/(TRUNC((C293/3)/I293)+1)),#REF!)),0)</f>
        <v>#REF!</v>
      </c>
      <c r="N293" s="1" t="e">
        <f t="shared" si="47"/>
        <v>#REF!</v>
      </c>
      <c r="O293" s="1" t="e">
        <f>+IF(#REF! &lt; (#REF!+#REF!)*0.02,1,#REF!/(#REF!+#REF!))</f>
        <v>#REF!</v>
      </c>
      <c r="P293" s="1" t="e">
        <f>+IF(#REF!&gt;0,#REF!+5,0)</f>
        <v>#REF!</v>
      </c>
      <c r="Q293" s="1" t="e">
        <f t="shared" si="48"/>
        <v>#REF!</v>
      </c>
      <c r="R293" s="1" t="e">
        <f>+IF(Q293 &gt; 0,TRUNC((#REF!+#REF!)/Q293),0)</f>
        <v>#REF!</v>
      </c>
      <c r="S293" s="1" t="e">
        <f>+(R293/(TRUNC((B293-28)/(#REF!+5))+4))</f>
        <v>#REF!</v>
      </c>
      <c r="T293" s="1" t="e">
        <f>+TRUNC(S293/(TRUNC((B293-28)/(#REF!+5))+4))</f>
        <v>#REF!</v>
      </c>
      <c r="U293" s="1" t="e">
        <f>+ROUNDUP((T293/(TRUNC((B293-56)/(#REF!+5))+4)),0)</f>
        <v>#REF!</v>
      </c>
      <c r="V293" s="1" t="e">
        <f t="shared" si="49"/>
        <v>#REF!</v>
      </c>
      <c r="W293" s="1" t="e">
        <f t="shared" si="50"/>
        <v>#REF!</v>
      </c>
      <c r="X293" s="1" t="e">
        <f t="shared" si="51"/>
        <v>#REF!</v>
      </c>
      <c r="Y293" s="1" t="e">
        <f t="shared" si="52"/>
        <v>#REF!</v>
      </c>
      <c r="Z293" s="1" t="e">
        <f t="shared" si="53"/>
        <v>#REF!</v>
      </c>
      <c r="AA293" s="2" t="e">
        <f>IF(Z293*#REF!/(#REF!+#REF!)&lt;16,16,Z293*#REF!/(#REF!+#REF!))</f>
        <v>#REF!</v>
      </c>
      <c r="AB293" s="9" t="e">
        <f>IF(+Z293*#REF!/(#REF!+#REF!)&lt;16,16,+Z293*#REF!/(#REF!+#REF!))</f>
        <v>#REF!</v>
      </c>
      <c r="AC293" s="2" t="e">
        <f t="shared" si="54"/>
        <v>#REF!</v>
      </c>
    </row>
    <row r="294" spans="2:29" x14ac:dyDescent="0.2">
      <c r="B294" s="10" t="e">
        <f>IF(#REF!="Informix XPS",4096,2048)</f>
        <v>#REF!</v>
      </c>
      <c r="C294" s="10" t="e">
        <f>IF(#REF!="Informix XPS",4036,2020)</f>
        <v>#REF!</v>
      </c>
      <c r="D294" s="1" t="e">
        <f>IF(#REF!=0,0,#REF!+4)</f>
        <v>#REF!</v>
      </c>
      <c r="E294" s="1" t="e">
        <f t="shared" si="44"/>
        <v>#REF!</v>
      </c>
      <c r="F294" s="1" t="e">
        <f>IF(D294&lt;=C294,ROUNDUP((#REF!+#REF!)/E294,0),#REF!*E294)</f>
        <v>#REF!</v>
      </c>
      <c r="G294" s="1" t="e">
        <f t="shared" si="45"/>
        <v>#REF!</v>
      </c>
      <c r="H294" s="1" t="e">
        <f>IF(#REF!&gt;C294,#REF!,0)</f>
        <v>#REF!</v>
      </c>
      <c r="I294" s="1" t="e">
        <f>+IF(#REF!&gt;C294,#REF!-(C294+8),0)</f>
        <v>#REF!</v>
      </c>
      <c r="J294" s="1" t="e">
        <f>+IF(I294&lt;C294,0,#REF!*TRUNC(I294/(C294-8)))</f>
        <v>#REF!</v>
      </c>
      <c r="K294" s="1" t="e">
        <f>IF(H294&gt;0,+#REF!/(C294-8)-TRUNC(#REF!/(C294-8))+4,0)</f>
        <v>#REF!</v>
      </c>
      <c r="L294" s="1" t="e">
        <f t="shared" si="46"/>
        <v>#REF!</v>
      </c>
      <c r="M294" s="1" t="e">
        <f>+IF(H294&gt;0,IF(L294&lt;0.1,(#REF!/(TRUNC((C294/10)/I294)+1)),IF(AND(L294&gt;0.1,L294&lt;0.33),(#REF!/(TRUNC((C294/3)/I294)+1)),#REF!)),0)</f>
        <v>#REF!</v>
      </c>
      <c r="N294" s="1" t="e">
        <f t="shared" si="47"/>
        <v>#REF!</v>
      </c>
      <c r="O294" s="1" t="e">
        <f>+IF(#REF! &lt; (#REF!+#REF!)*0.02,1,#REF!/(#REF!+#REF!))</f>
        <v>#REF!</v>
      </c>
      <c r="P294" s="1" t="e">
        <f>+IF(#REF!&gt;0,#REF!+5,0)</f>
        <v>#REF!</v>
      </c>
      <c r="Q294" s="1" t="e">
        <f t="shared" si="48"/>
        <v>#REF!</v>
      </c>
      <c r="R294" s="1" t="e">
        <f>+IF(Q294 &gt; 0,TRUNC((#REF!+#REF!)/Q294),0)</f>
        <v>#REF!</v>
      </c>
      <c r="S294" s="1" t="e">
        <f>+(R294/(TRUNC((B294-28)/(#REF!+5))+4))</f>
        <v>#REF!</v>
      </c>
      <c r="T294" s="1" t="e">
        <f>+TRUNC(S294/(TRUNC((B294-28)/(#REF!+5))+4))</f>
        <v>#REF!</v>
      </c>
      <c r="U294" s="1" t="e">
        <f>+ROUNDUP((T294/(TRUNC((B294-56)/(#REF!+5))+4)),0)</f>
        <v>#REF!</v>
      </c>
      <c r="V294" s="1" t="e">
        <f t="shared" si="49"/>
        <v>#REF!</v>
      </c>
      <c r="W294" s="1" t="e">
        <f t="shared" si="50"/>
        <v>#REF!</v>
      </c>
      <c r="X294" s="1" t="e">
        <f t="shared" si="51"/>
        <v>#REF!</v>
      </c>
      <c r="Y294" s="1" t="e">
        <f t="shared" si="52"/>
        <v>#REF!</v>
      </c>
      <c r="Z294" s="1" t="e">
        <f t="shared" si="53"/>
        <v>#REF!</v>
      </c>
      <c r="AA294" s="2" t="e">
        <f>IF(Z294*#REF!/(#REF!+#REF!)&lt;16,16,Z294*#REF!/(#REF!+#REF!))</f>
        <v>#REF!</v>
      </c>
      <c r="AB294" s="9" t="e">
        <f>IF(+Z294*#REF!/(#REF!+#REF!)&lt;16,16,+Z294*#REF!/(#REF!+#REF!))</f>
        <v>#REF!</v>
      </c>
      <c r="AC294" s="2" t="e">
        <f t="shared" si="54"/>
        <v>#REF!</v>
      </c>
    </row>
    <row r="295" spans="2:29" x14ac:dyDescent="0.2">
      <c r="B295" s="10" t="e">
        <f>IF(#REF!="Informix XPS",4096,2048)</f>
        <v>#REF!</v>
      </c>
      <c r="C295" s="10" t="e">
        <f>IF(#REF!="Informix XPS",4036,2020)</f>
        <v>#REF!</v>
      </c>
      <c r="D295" s="1" t="e">
        <f>IF(#REF!=0,0,#REF!+4)</f>
        <v>#REF!</v>
      </c>
      <c r="E295" s="1" t="e">
        <f t="shared" si="44"/>
        <v>#REF!</v>
      </c>
      <c r="F295" s="1" t="e">
        <f>IF(D295&lt;=C295,ROUNDUP((#REF!+#REF!)/E295,0),#REF!*E295)</f>
        <v>#REF!</v>
      </c>
      <c r="G295" s="1" t="e">
        <f t="shared" si="45"/>
        <v>#REF!</v>
      </c>
      <c r="H295" s="1" t="e">
        <f>IF(#REF!&gt;C295,#REF!,0)</f>
        <v>#REF!</v>
      </c>
      <c r="I295" s="1" t="e">
        <f>+IF(#REF!&gt;C295,#REF!-(C295+8),0)</f>
        <v>#REF!</v>
      </c>
      <c r="J295" s="1" t="e">
        <f>+IF(I295&lt;C295,0,#REF!*TRUNC(I295/(C295-8)))</f>
        <v>#REF!</v>
      </c>
      <c r="K295" s="1" t="e">
        <f>IF(H295&gt;0,+#REF!/(C295-8)-TRUNC(#REF!/(C295-8))+4,0)</f>
        <v>#REF!</v>
      </c>
      <c r="L295" s="1" t="e">
        <f t="shared" si="46"/>
        <v>#REF!</v>
      </c>
      <c r="M295" s="1" t="e">
        <f>+IF(H295&gt;0,IF(L295&lt;0.1,(#REF!/(TRUNC((C295/10)/I295)+1)),IF(AND(L295&gt;0.1,L295&lt;0.33),(#REF!/(TRUNC((C295/3)/I295)+1)),#REF!)),0)</f>
        <v>#REF!</v>
      </c>
      <c r="N295" s="1" t="e">
        <f t="shared" si="47"/>
        <v>#REF!</v>
      </c>
      <c r="O295" s="1" t="e">
        <f>+IF(#REF! &lt; (#REF!+#REF!)*0.02,1,#REF!/(#REF!+#REF!))</f>
        <v>#REF!</v>
      </c>
      <c r="P295" s="1" t="e">
        <f>+IF(#REF!&gt;0,#REF!+5,0)</f>
        <v>#REF!</v>
      </c>
      <c r="Q295" s="1" t="e">
        <f t="shared" si="48"/>
        <v>#REF!</v>
      </c>
      <c r="R295" s="1" t="e">
        <f>+IF(Q295 &gt; 0,TRUNC((#REF!+#REF!)/Q295),0)</f>
        <v>#REF!</v>
      </c>
      <c r="S295" s="1" t="e">
        <f>+(R295/(TRUNC((B295-28)/(#REF!+5))+4))</f>
        <v>#REF!</v>
      </c>
      <c r="T295" s="1" t="e">
        <f>+TRUNC(S295/(TRUNC((B295-28)/(#REF!+5))+4))</f>
        <v>#REF!</v>
      </c>
      <c r="U295" s="1" t="e">
        <f>+ROUNDUP((T295/(TRUNC((B295-56)/(#REF!+5))+4)),0)</f>
        <v>#REF!</v>
      </c>
      <c r="V295" s="1" t="e">
        <f t="shared" si="49"/>
        <v>#REF!</v>
      </c>
      <c r="W295" s="1" t="e">
        <f t="shared" si="50"/>
        <v>#REF!</v>
      </c>
      <c r="X295" s="1" t="e">
        <f t="shared" si="51"/>
        <v>#REF!</v>
      </c>
      <c r="Y295" s="1" t="e">
        <f t="shared" si="52"/>
        <v>#REF!</v>
      </c>
      <c r="Z295" s="1" t="e">
        <f t="shared" si="53"/>
        <v>#REF!</v>
      </c>
      <c r="AA295" s="2" t="e">
        <f>IF(Z295*#REF!/(#REF!+#REF!)&lt;16,16,Z295*#REF!/(#REF!+#REF!))</f>
        <v>#REF!</v>
      </c>
      <c r="AB295" s="9" t="e">
        <f>IF(+Z295*#REF!/(#REF!+#REF!)&lt;16,16,+Z295*#REF!/(#REF!+#REF!))</f>
        <v>#REF!</v>
      </c>
      <c r="AC295" s="2" t="e">
        <f t="shared" si="54"/>
        <v>#REF!</v>
      </c>
    </row>
    <row r="296" spans="2:29" x14ac:dyDescent="0.2">
      <c r="B296" s="10" t="e">
        <f>IF(#REF!="Informix XPS",4096,2048)</f>
        <v>#REF!</v>
      </c>
      <c r="C296" s="10" t="e">
        <f>IF(#REF!="Informix XPS",4036,2020)</f>
        <v>#REF!</v>
      </c>
      <c r="D296" s="1" t="e">
        <f>IF(#REF!=0,0,#REF!+4)</f>
        <v>#REF!</v>
      </c>
      <c r="E296" s="1" t="e">
        <f t="shared" si="44"/>
        <v>#REF!</v>
      </c>
      <c r="F296" s="1" t="e">
        <f>IF(D296&lt;=C296,ROUNDUP((#REF!+#REF!)/E296,0),#REF!*E296)</f>
        <v>#REF!</v>
      </c>
      <c r="G296" s="1" t="e">
        <f t="shared" si="45"/>
        <v>#REF!</v>
      </c>
      <c r="H296" s="1" t="e">
        <f>IF(#REF!&gt;C296,#REF!,0)</f>
        <v>#REF!</v>
      </c>
      <c r="I296" s="1" t="e">
        <f>+IF(#REF!&gt;C296,#REF!-(C296+8),0)</f>
        <v>#REF!</v>
      </c>
      <c r="J296" s="1" t="e">
        <f>+IF(I296&lt;C296,0,#REF!*TRUNC(I296/(C296-8)))</f>
        <v>#REF!</v>
      </c>
      <c r="K296" s="1" t="e">
        <f>IF(H296&gt;0,+#REF!/(C296-8)-TRUNC(#REF!/(C296-8))+4,0)</f>
        <v>#REF!</v>
      </c>
      <c r="L296" s="1" t="e">
        <f t="shared" si="46"/>
        <v>#REF!</v>
      </c>
      <c r="M296" s="1" t="e">
        <f>+IF(H296&gt;0,IF(L296&lt;0.1,(#REF!/(TRUNC((C296/10)/I296)+1)),IF(AND(L296&gt;0.1,L296&lt;0.33),(#REF!/(TRUNC((C296/3)/I296)+1)),#REF!)),0)</f>
        <v>#REF!</v>
      </c>
      <c r="N296" s="1" t="e">
        <f t="shared" si="47"/>
        <v>#REF!</v>
      </c>
      <c r="O296" s="1" t="e">
        <f>+IF(#REF! &lt; (#REF!+#REF!)*0.02,1,#REF!/(#REF!+#REF!))</f>
        <v>#REF!</v>
      </c>
      <c r="P296" s="1" t="e">
        <f>+IF(#REF!&gt;0,#REF!+5,0)</f>
        <v>#REF!</v>
      </c>
      <c r="Q296" s="1" t="e">
        <f t="shared" si="48"/>
        <v>#REF!</v>
      </c>
      <c r="R296" s="1" t="e">
        <f>+IF(Q296 &gt; 0,TRUNC((#REF!+#REF!)/Q296),0)</f>
        <v>#REF!</v>
      </c>
      <c r="S296" s="1" t="e">
        <f>+(R296/(TRUNC((B296-28)/(#REF!+5))+4))</f>
        <v>#REF!</v>
      </c>
      <c r="T296" s="1" t="e">
        <f>+TRUNC(S296/(TRUNC((B296-28)/(#REF!+5))+4))</f>
        <v>#REF!</v>
      </c>
      <c r="U296" s="1" t="e">
        <f>+ROUNDUP((T296/(TRUNC((B296-56)/(#REF!+5))+4)),0)</f>
        <v>#REF!</v>
      </c>
      <c r="V296" s="1" t="e">
        <f t="shared" si="49"/>
        <v>#REF!</v>
      </c>
      <c r="W296" s="1" t="e">
        <f t="shared" si="50"/>
        <v>#REF!</v>
      </c>
      <c r="X296" s="1" t="e">
        <f t="shared" si="51"/>
        <v>#REF!</v>
      </c>
      <c r="Y296" s="1" t="e">
        <f t="shared" si="52"/>
        <v>#REF!</v>
      </c>
      <c r="Z296" s="1" t="e">
        <f t="shared" si="53"/>
        <v>#REF!</v>
      </c>
      <c r="AA296" s="2" t="e">
        <f>IF(Z296*#REF!/(#REF!+#REF!)&lt;16,16,Z296*#REF!/(#REF!+#REF!))</f>
        <v>#REF!</v>
      </c>
      <c r="AB296" s="9" t="e">
        <f>IF(+Z296*#REF!/(#REF!+#REF!)&lt;16,16,+Z296*#REF!/(#REF!+#REF!))</f>
        <v>#REF!</v>
      </c>
      <c r="AC296" s="2" t="e">
        <f t="shared" si="54"/>
        <v>#REF!</v>
      </c>
    </row>
    <row r="297" spans="2:29" x14ac:dyDescent="0.2">
      <c r="B297" s="10" t="e">
        <f>IF(#REF!="Informix XPS",4096,2048)</f>
        <v>#REF!</v>
      </c>
      <c r="C297" s="10" t="e">
        <f>IF(#REF!="Informix XPS",4036,2020)</f>
        <v>#REF!</v>
      </c>
      <c r="D297" s="1" t="e">
        <f>IF(#REF!=0,0,#REF!+4)</f>
        <v>#REF!</v>
      </c>
      <c r="E297" s="1" t="e">
        <f t="shared" si="44"/>
        <v>#REF!</v>
      </c>
      <c r="F297" s="1" t="e">
        <f>IF(D297&lt;=C297,ROUNDUP((#REF!+#REF!)/E297,0),#REF!*E297)</f>
        <v>#REF!</v>
      </c>
      <c r="G297" s="1" t="e">
        <f t="shared" si="45"/>
        <v>#REF!</v>
      </c>
      <c r="H297" s="1" t="e">
        <f>IF(#REF!&gt;C297,#REF!,0)</f>
        <v>#REF!</v>
      </c>
      <c r="I297" s="1" t="e">
        <f>+IF(#REF!&gt;C297,#REF!-(C297+8),0)</f>
        <v>#REF!</v>
      </c>
      <c r="J297" s="1" t="e">
        <f>+IF(I297&lt;C297,0,#REF!*TRUNC(I297/(C297-8)))</f>
        <v>#REF!</v>
      </c>
      <c r="K297" s="1" t="e">
        <f>IF(H297&gt;0,+#REF!/(C297-8)-TRUNC(#REF!/(C297-8))+4,0)</f>
        <v>#REF!</v>
      </c>
      <c r="L297" s="1" t="e">
        <f t="shared" si="46"/>
        <v>#REF!</v>
      </c>
      <c r="M297" s="1" t="e">
        <f>+IF(H297&gt;0,IF(L297&lt;0.1,(#REF!/(TRUNC((C297/10)/I297)+1)),IF(AND(L297&gt;0.1,L297&lt;0.33),(#REF!/(TRUNC((C297/3)/I297)+1)),#REF!)),0)</f>
        <v>#REF!</v>
      </c>
      <c r="N297" s="1" t="e">
        <f t="shared" si="47"/>
        <v>#REF!</v>
      </c>
      <c r="O297" s="1" t="e">
        <f>+IF(#REF! &lt; (#REF!+#REF!)*0.02,1,#REF!/(#REF!+#REF!))</f>
        <v>#REF!</v>
      </c>
      <c r="P297" s="1" t="e">
        <f>+IF(#REF!&gt;0,#REF!+5,0)</f>
        <v>#REF!</v>
      </c>
      <c r="Q297" s="1" t="e">
        <f t="shared" si="48"/>
        <v>#REF!</v>
      </c>
      <c r="R297" s="1" t="e">
        <f>+IF(Q297 &gt; 0,TRUNC((#REF!+#REF!)/Q297),0)</f>
        <v>#REF!</v>
      </c>
      <c r="S297" s="1" t="e">
        <f>+(R297/(TRUNC((B297-28)/(#REF!+5))+4))</f>
        <v>#REF!</v>
      </c>
      <c r="T297" s="1" t="e">
        <f>+TRUNC(S297/(TRUNC((B297-28)/(#REF!+5))+4))</f>
        <v>#REF!</v>
      </c>
      <c r="U297" s="1" t="e">
        <f>+ROUNDUP((T297/(TRUNC((B297-56)/(#REF!+5))+4)),0)</f>
        <v>#REF!</v>
      </c>
      <c r="V297" s="1" t="e">
        <f t="shared" si="49"/>
        <v>#REF!</v>
      </c>
      <c r="W297" s="1" t="e">
        <f t="shared" si="50"/>
        <v>#REF!</v>
      </c>
      <c r="X297" s="1" t="e">
        <f t="shared" si="51"/>
        <v>#REF!</v>
      </c>
      <c r="Y297" s="1" t="e">
        <f t="shared" si="52"/>
        <v>#REF!</v>
      </c>
      <c r="Z297" s="1" t="e">
        <f t="shared" si="53"/>
        <v>#REF!</v>
      </c>
      <c r="AA297" s="2" t="e">
        <f>IF(Z297*#REF!/(#REF!+#REF!)&lt;16,16,Z297*#REF!/(#REF!+#REF!))</f>
        <v>#REF!</v>
      </c>
      <c r="AB297" s="9" t="e">
        <f>IF(+Z297*#REF!/(#REF!+#REF!)&lt;16,16,+Z297*#REF!/(#REF!+#REF!))</f>
        <v>#REF!</v>
      </c>
      <c r="AC297" s="2" t="e">
        <f t="shared" si="54"/>
        <v>#REF!</v>
      </c>
    </row>
    <row r="298" spans="2:29" x14ac:dyDescent="0.2">
      <c r="B298" s="10" t="e">
        <f>IF(#REF!="Informix XPS",4096,2048)</f>
        <v>#REF!</v>
      </c>
      <c r="C298" s="10" t="e">
        <f>IF(#REF!="Informix XPS",4036,2020)</f>
        <v>#REF!</v>
      </c>
      <c r="D298" s="1" t="e">
        <f>IF(#REF!=0,0,#REF!+4)</f>
        <v>#REF!</v>
      </c>
      <c r="E298" s="1" t="e">
        <f t="shared" si="44"/>
        <v>#REF!</v>
      </c>
      <c r="F298" s="1" t="e">
        <f>IF(D298&lt;=C298,ROUNDUP((#REF!+#REF!)/E298,0),#REF!*E298)</f>
        <v>#REF!</v>
      </c>
      <c r="G298" s="1" t="e">
        <f t="shared" si="45"/>
        <v>#REF!</v>
      </c>
      <c r="H298" s="1" t="e">
        <f>IF(#REF!&gt;C298,#REF!,0)</f>
        <v>#REF!</v>
      </c>
      <c r="I298" s="1" t="e">
        <f>+IF(#REF!&gt;C298,#REF!-(C298+8),0)</f>
        <v>#REF!</v>
      </c>
      <c r="J298" s="1" t="e">
        <f>+IF(I298&lt;C298,0,#REF!*TRUNC(I298/(C298-8)))</f>
        <v>#REF!</v>
      </c>
      <c r="K298" s="1" t="e">
        <f>IF(H298&gt;0,+#REF!/(C298-8)-TRUNC(#REF!/(C298-8))+4,0)</f>
        <v>#REF!</v>
      </c>
      <c r="L298" s="1" t="e">
        <f t="shared" si="46"/>
        <v>#REF!</v>
      </c>
      <c r="M298" s="1" t="e">
        <f>+IF(H298&gt;0,IF(L298&lt;0.1,(#REF!/(TRUNC((C298/10)/I298)+1)),IF(AND(L298&gt;0.1,L298&lt;0.33),(#REF!/(TRUNC((C298/3)/I298)+1)),#REF!)),0)</f>
        <v>#REF!</v>
      </c>
      <c r="N298" s="1" t="e">
        <f t="shared" si="47"/>
        <v>#REF!</v>
      </c>
      <c r="O298" s="1" t="e">
        <f>+IF(#REF! &lt; (#REF!+#REF!)*0.02,1,#REF!/(#REF!+#REF!))</f>
        <v>#REF!</v>
      </c>
      <c r="P298" s="1" t="e">
        <f>+IF(#REF!&gt;0,#REF!+5,0)</f>
        <v>#REF!</v>
      </c>
      <c r="Q298" s="1" t="e">
        <f t="shared" si="48"/>
        <v>#REF!</v>
      </c>
      <c r="R298" s="1" t="e">
        <f>+IF(Q298 &gt; 0,TRUNC((#REF!+#REF!)/Q298),0)</f>
        <v>#REF!</v>
      </c>
      <c r="S298" s="1" t="e">
        <f>+(R298/(TRUNC((B298-28)/(#REF!+5))+4))</f>
        <v>#REF!</v>
      </c>
      <c r="T298" s="1" t="e">
        <f>+TRUNC(S298/(TRUNC((B298-28)/(#REF!+5))+4))</f>
        <v>#REF!</v>
      </c>
      <c r="U298" s="1" t="e">
        <f>+ROUNDUP((T298/(TRUNC((B298-56)/(#REF!+5))+4)),0)</f>
        <v>#REF!</v>
      </c>
      <c r="V298" s="1" t="e">
        <f t="shared" si="49"/>
        <v>#REF!</v>
      </c>
      <c r="W298" s="1" t="e">
        <f t="shared" si="50"/>
        <v>#REF!</v>
      </c>
      <c r="X298" s="1" t="e">
        <f t="shared" si="51"/>
        <v>#REF!</v>
      </c>
      <c r="Y298" s="1" t="e">
        <f t="shared" si="52"/>
        <v>#REF!</v>
      </c>
      <c r="Z298" s="1" t="e">
        <f t="shared" si="53"/>
        <v>#REF!</v>
      </c>
      <c r="AA298" s="2" t="e">
        <f>IF(Z298*#REF!/(#REF!+#REF!)&lt;16,16,Z298*#REF!/(#REF!+#REF!))</f>
        <v>#REF!</v>
      </c>
      <c r="AB298" s="9" t="e">
        <f>IF(+Z298*#REF!/(#REF!+#REF!)&lt;16,16,+Z298*#REF!/(#REF!+#REF!))</f>
        <v>#REF!</v>
      </c>
      <c r="AC298" s="2" t="e">
        <f t="shared" si="54"/>
        <v>#REF!</v>
      </c>
    </row>
    <row r="299" spans="2:29" x14ac:dyDescent="0.2">
      <c r="B299" s="10" t="e">
        <f>IF(#REF!="Informix XPS",4096,2048)</f>
        <v>#REF!</v>
      </c>
      <c r="C299" s="10" t="e">
        <f>IF(#REF!="Informix XPS",4036,2020)</f>
        <v>#REF!</v>
      </c>
      <c r="D299" s="1" t="e">
        <f>IF(#REF!=0,0,#REF!+4)</f>
        <v>#REF!</v>
      </c>
      <c r="E299" s="1" t="e">
        <f t="shared" si="44"/>
        <v>#REF!</v>
      </c>
      <c r="F299" s="1" t="e">
        <f>IF(D299&lt;=C299,ROUNDUP((#REF!+#REF!)/E299,0),#REF!*E299)</f>
        <v>#REF!</v>
      </c>
      <c r="G299" s="1" t="e">
        <f t="shared" si="45"/>
        <v>#REF!</v>
      </c>
      <c r="H299" s="1" t="e">
        <f>IF(#REF!&gt;C299,#REF!,0)</f>
        <v>#REF!</v>
      </c>
      <c r="I299" s="1" t="e">
        <f>+IF(#REF!&gt;C299,#REF!-(C299+8),0)</f>
        <v>#REF!</v>
      </c>
      <c r="J299" s="1" t="e">
        <f>+IF(I299&lt;C299,0,#REF!*TRUNC(I299/(C299-8)))</f>
        <v>#REF!</v>
      </c>
      <c r="K299" s="1" t="e">
        <f>IF(H299&gt;0,+#REF!/(C299-8)-TRUNC(#REF!/(C299-8))+4,0)</f>
        <v>#REF!</v>
      </c>
      <c r="L299" s="1" t="e">
        <f t="shared" si="46"/>
        <v>#REF!</v>
      </c>
      <c r="M299" s="1" t="e">
        <f>+IF(H299&gt;0,IF(L299&lt;0.1,(#REF!/(TRUNC((C299/10)/I299)+1)),IF(AND(L299&gt;0.1,L299&lt;0.33),(#REF!/(TRUNC((C299/3)/I299)+1)),#REF!)),0)</f>
        <v>#REF!</v>
      </c>
      <c r="N299" s="1" t="e">
        <f t="shared" si="47"/>
        <v>#REF!</v>
      </c>
      <c r="O299" s="1" t="e">
        <f>+IF(#REF! &lt; (#REF!+#REF!)*0.02,1,#REF!/(#REF!+#REF!))</f>
        <v>#REF!</v>
      </c>
      <c r="P299" s="1" t="e">
        <f>+IF(#REF!&gt;0,#REF!+5,0)</f>
        <v>#REF!</v>
      </c>
      <c r="Q299" s="1" t="e">
        <f t="shared" si="48"/>
        <v>#REF!</v>
      </c>
      <c r="R299" s="1" t="e">
        <f>+IF(Q299 &gt; 0,TRUNC((#REF!+#REF!)/Q299),0)</f>
        <v>#REF!</v>
      </c>
      <c r="S299" s="1" t="e">
        <f>+(R299/(TRUNC((B299-28)/(#REF!+5))+4))</f>
        <v>#REF!</v>
      </c>
      <c r="T299" s="1" t="e">
        <f>+TRUNC(S299/(TRUNC((B299-28)/(#REF!+5))+4))</f>
        <v>#REF!</v>
      </c>
      <c r="U299" s="1" t="e">
        <f>+ROUNDUP((T299/(TRUNC((B299-56)/(#REF!+5))+4)),0)</f>
        <v>#REF!</v>
      </c>
      <c r="V299" s="1" t="e">
        <f t="shared" si="49"/>
        <v>#REF!</v>
      </c>
      <c r="W299" s="1" t="e">
        <f t="shared" si="50"/>
        <v>#REF!</v>
      </c>
      <c r="X299" s="1" t="e">
        <f t="shared" si="51"/>
        <v>#REF!</v>
      </c>
      <c r="Y299" s="1" t="e">
        <f t="shared" si="52"/>
        <v>#REF!</v>
      </c>
      <c r="Z299" s="1" t="e">
        <f t="shared" si="53"/>
        <v>#REF!</v>
      </c>
      <c r="AA299" s="2" t="e">
        <f>IF(Z299*#REF!/(#REF!+#REF!)&lt;16,16,Z299*#REF!/(#REF!+#REF!))</f>
        <v>#REF!</v>
      </c>
      <c r="AB299" s="9" t="e">
        <f>IF(+Z299*#REF!/(#REF!+#REF!)&lt;16,16,+Z299*#REF!/(#REF!+#REF!))</f>
        <v>#REF!</v>
      </c>
      <c r="AC299" s="2" t="e">
        <f t="shared" si="54"/>
        <v>#REF!</v>
      </c>
    </row>
    <row r="300" spans="2:29" x14ac:dyDescent="0.2">
      <c r="B300" s="10" t="e">
        <f>IF(#REF!="Informix XPS",4096,2048)</f>
        <v>#REF!</v>
      </c>
      <c r="C300" s="10" t="e">
        <f>IF(#REF!="Informix XPS",4036,2020)</f>
        <v>#REF!</v>
      </c>
      <c r="D300" s="1" t="e">
        <f>IF(#REF!=0,0,#REF!+4)</f>
        <v>#REF!</v>
      </c>
      <c r="E300" s="1" t="e">
        <f t="shared" si="44"/>
        <v>#REF!</v>
      </c>
      <c r="F300" s="1" t="e">
        <f>IF(D300&lt;=C300,ROUNDUP((#REF!+#REF!)/E300,0),#REF!*E300)</f>
        <v>#REF!</v>
      </c>
      <c r="G300" s="1" t="e">
        <f t="shared" si="45"/>
        <v>#REF!</v>
      </c>
      <c r="H300" s="1" t="e">
        <f>IF(#REF!&gt;C300,#REF!,0)</f>
        <v>#REF!</v>
      </c>
      <c r="I300" s="1" t="e">
        <f>+IF(#REF!&gt;C300,#REF!-(C300+8),0)</f>
        <v>#REF!</v>
      </c>
      <c r="J300" s="1" t="e">
        <f>+IF(I300&lt;C300,0,#REF!*TRUNC(I300/(C300-8)))</f>
        <v>#REF!</v>
      </c>
      <c r="K300" s="1" t="e">
        <f>IF(H300&gt;0,+#REF!/(C300-8)-TRUNC(#REF!/(C300-8))+4,0)</f>
        <v>#REF!</v>
      </c>
      <c r="L300" s="1" t="e">
        <f t="shared" si="46"/>
        <v>#REF!</v>
      </c>
      <c r="M300" s="1" t="e">
        <f>+IF(H300&gt;0,IF(L300&lt;0.1,(#REF!/(TRUNC((C300/10)/I300)+1)),IF(AND(L300&gt;0.1,L300&lt;0.33),(#REF!/(TRUNC((C300/3)/I300)+1)),#REF!)),0)</f>
        <v>#REF!</v>
      </c>
      <c r="N300" s="1" t="e">
        <f t="shared" si="47"/>
        <v>#REF!</v>
      </c>
      <c r="O300" s="1" t="e">
        <f>+IF(#REF! &lt; (#REF!+#REF!)*0.02,1,#REF!/(#REF!+#REF!))</f>
        <v>#REF!</v>
      </c>
      <c r="P300" s="1" t="e">
        <f>+IF(#REF!&gt;0,#REF!+5,0)</f>
        <v>#REF!</v>
      </c>
      <c r="Q300" s="1" t="e">
        <f t="shared" si="48"/>
        <v>#REF!</v>
      </c>
      <c r="R300" s="1" t="e">
        <f>+IF(Q300 &gt; 0,TRUNC((#REF!+#REF!)/Q300),0)</f>
        <v>#REF!</v>
      </c>
      <c r="S300" s="1" t="e">
        <f>+(R300/(TRUNC((B300-28)/(#REF!+5))+4))</f>
        <v>#REF!</v>
      </c>
      <c r="T300" s="1" t="e">
        <f>+TRUNC(S300/(TRUNC((B300-28)/(#REF!+5))+4))</f>
        <v>#REF!</v>
      </c>
      <c r="U300" s="1" t="e">
        <f>+ROUNDUP((T300/(TRUNC((B300-56)/(#REF!+5))+4)),0)</f>
        <v>#REF!</v>
      </c>
      <c r="V300" s="1" t="e">
        <f t="shared" si="49"/>
        <v>#REF!</v>
      </c>
      <c r="W300" s="1" t="e">
        <f t="shared" si="50"/>
        <v>#REF!</v>
      </c>
      <c r="X300" s="1" t="e">
        <f t="shared" si="51"/>
        <v>#REF!</v>
      </c>
      <c r="Y300" s="1" t="e">
        <f t="shared" si="52"/>
        <v>#REF!</v>
      </c>
      <c r="Z300" s="1" t="e">
        <f t="shared" si="53"/>
        <v>#REF!</v>
      </c>
      <c r="AA300" s="2" t="e">
        <f>IF(Z300*#REF!/(#REF!+#REF!)&lt;16,16,Z300*#REF!/(#REF!+#REF!))</f>
        <v>#REF!</v>
      </c>
      <c r="AB300" s="9" t="e">
        <f>IF(+Z300*#REF!/(#REF!+#REF!)&lt;16,16,+Z300*#REF!/(#REF!+#REF!))</f>
        <v>#REF!</v>
      </c>
      <c r="AC300" s="2" t="e">
        <f t="shared" si="54"/>
        <v>#REF!</v>
      </c>
    </row>
    <row r="301" spans="2:29" x14ac:dyDescent="0.2">
      <c r="B301" s="10" t="e">
        <f>IF(#REF!="Informix XPS",4096,2048)</f>
        <v>#REF!</v>
      </c>
      <c r="C301" s="10" t="e">
        <f>IF(#REF!="Informix XPS",4036,2020)</f>
        <v>#REF!</v>
      </c>
      <c r="D301" s="1" t="e">
        <f>IF(#REF!=0,0,#REF!+4)</f>
        <v>#REF!</v>
      </c>
      <c r="E301" s="1" t="e">
        <f t="shared" si="44"/>
        <v>#REF!</v>
      </c>
      <c r="F301" s="1" t="e">
        <f>IF(D301&lt;=C301,ROUNDUP((#REF!+#REF!)/E301,0),#REF!*E301)</f>
        <v>#REF!</v>
      </c>
      <c r="G301" s="1" t="e">
        <f t="shared" si="45"/>
        <v>#REF!</v>
      </c>
      <c r="H301" s="1" t="e">
        <f>IF(#REF!&gt;C301,#REF!,0)</f>
        <v>#REF!</v>
      </c>
      <c r="I301" s="1" t="e">
        <f>+IF(#REF!&gt;C301,#REF!-(C301+8),0)</f>
        <v>#REF!</v>
      </c>
      <c r="J301" s="1" t="e">
        <f>+IF(I301&lt;C301,0,#REF!*TRUNC(I301/(C301-8)))</f>
        <v>#REF!</v>
      </c>
      <c r="K301" s="1" t="e">
        <f>IF(H301&gt;0,+#REF!/(C301-8)-TRUNC(#REF!/(C301-8))+4,0)</f>
        <v>#REF!</v>
      </c>
      <c r="L301" s="1" t="e">
        <f t="shared" si="46"/>
        <v>#REF!</v>
      </c>
      <c r="M301" s="1" t="e">
        <f>+IF(H301&gt;0,IF(L301&lt;0.1,(#REF!/(TRUNC((C301/10)/I301)+1)),IF(AND(L301&gt;0.1,L301&lt;0.33),(#REF!/(TRUNC((C301/3)/I301)+1)),#REF!)),0)</f>
        <v>#REF!</v>
      </c>
      <c r="N301" s="1" t="e">
        <f t="shared" si="47"/>
        <v>#REF!</v>
      </c>
      <c r="O301" s="1" t="e">
        <f>+IF(#REF! &lt; (#REF!+#REF!)*0.02,1,#REF!/(#REF!+#REF!))</f>
        <v>#REF!</v>
      </c>
      <c r="P301" s="1" t="e">
        <f>+IF(#REF!&gt;0,#REF!+5,0)</f>
        <v>#REF!</v>
      </c>
      <c r="Q301" s="1" t="e">
        <f t="shared" si="48"/>
        <v>#REF!</v>
      </c>
      <c r="R301" s="1" t="e">
        <f>+IF(Q301 &gt; 0,TRUNC((#REF!+#REF!)/Q301),0)</f>
        <v>#REF!</v>
      </c>
      <c r="S301" s="1" t="e">
        <f>+(R301/(TRUNC((B301-28)/(#REF!+5))+4))</f>
        <v>#REF!</v>
      </c>
      <c r="T301" s="1" t="e">
        <f>+TRUNC(S301/(TRUNC((B301-28)/(#REF!+5))+4))</f>
        <v>#REF!</v>
      </c>
      <c r="U301" s="1" t="e">
        <f>+ROUNDUP((T301/(TRUNC((B301-56)/(#REF!+5))+4)),0)</f>
        <v>#REF!</v>
      </c>
      <c r="V301" s="1" t="e">
        <f t="shared" si="49"/>
        <v>#REF!</v>
      </c>
      <c r="W301" s="1" t="e">
        <f t="shared" si="50"/>
        <v>#REF!</v>
      </c>
      <c r="X301" s="1" t="e">
        <f t="shared" si="51"/>
        <v>#REF!</v>
      </c>
      <c r="Y301" s="1" t="e">
        <f t="shared" si="52"/>
        <v>#REF!</v>
      </c>
      <c r="Z301" s="1" t="e">
        <f t="shared" si="53"/>
        <v>#REF!</v>
      </c>
      <c r="AA301" s="2" t="e">
        <f>IF(Z301*#REF!/(#REF!+#REF!)&lt;16,16,Z301*#REF!/(#REF!+#REF!))</f>
        <v>#REF!</v>
      </c>
      <c r="AB301" s="9" t="e">
        <f>IF(+Z301*#REF!/(#REF!+#REF!)&lt;16,16,+Z301*#REF!/(#REF!+#REF!))</f>
        <v>#REF!</v>
      </c>
      <c r="AC301" s="2" t="e">
        <f t="shared" si="54"/>
        <v>#REF!</v>
      </c>
    </row>
    <row r="302" spans="2:29" x14ac:dyDescent="0.2">
      <c r="B302" s="10" t="e">
        <f>IF(#REF!="Informix XPS",4096,2048)</f>
        <v>#REF!</v>
      </c>
      <c r="C302" s="10" t="e">
        <f>IF(#REF!="Informix XPS",4036,2020)</f>
        <v>#REF!</v>
      </c>
      <c r="D302" s="1" t="e">
        <f>IF(#REF!=0,0,#REF!+4)</f>
        <v>#REF!</v>
      </c>
      <c r="E302" s="1" t="e">
        <f t="shared" si="44"/>
        <v>#REF!</v>
      </c>
      <c r="F302" s="1" t="e">
        <f>IF(D302&lt;=C302,ROUNDUP((#REF!+#REF!)/E302,0),#REF!*E302)</f>
        <v>#REF!</v>
      </c>
      <c r="G302" s="1" t="e">
        <f t="shared" si="45"/>
        <v>#REF!</v>
      </c>
      <c r="H302" s="1" t="e">
        <f>IF(#REF!&gt;C302,#REF!,0)</f>
        <v>#REF!</v>
      </c>
      <c r="I302" s="1" t="e">
        <f>+IF(#REF!&gt;C302,#REF!-(C302+8),0)</f>
        <v>#REF!</v>
      </c>
      <c r="J302" s="1" t="e">
        <f>+IF(I302&lt;C302,0,#REF!*TRUNC(I302/(C302-8)))</f>
        <v>#REF!</v>
      </c>
      <c r="K302" s="1" t="e">
        <f>IF(H302&gt;0,+#REF!/(C302-8)-TRUNC(#REF!/(C302-8))+4,0)</f>
        <v>#REF!</v>
      </c>
      <c r="L302" s="1" t="e">
        <f t="shared" si="46"/>
        <v>#REF!</v>
      </c>
      <c r="M302" s="1" t="e">
        <f>+IF(H302&gt;0,IF(L302&lt;0.1,(#REF!/(TRUNC((C302/10)/I302)+1)),IF(AND(L302&gt;0.1,L302&lt;0.33),(#REF!/(TRUNC((C302/3)/I302)+1)),#REF!)),0)</f>
        <v>#REF!</v>
      </c>
      <c r="N302" s="1" t="e">
        <f t="shared" si="47"/>
        <v>#REF!</v>
      </c>
      <c r="O302" s="1" t="e">
        <f>+IF(#REF! &lt; (#REF!+#REF!)*0.02,1,#REF!/(#REF!+#REF!))</f>
        <v>#REF!</v>
      </c>
      <c r="P302" s="1" t="e">
        <f>+IF(#REF!&gt;0,#REF!+5,0)</f>
        <v>#REF!</v>
      </c>
      <c r="Q302" s="1" t="e">
        <f t="shared" si="48"/>
        <v>#REF!</v>
      </c>
      <c r="R302" s="1" t="e">
        <f>+IF(Q302 &gt; 0,TRUNC((#REF!+#REF!)/Q302),0)</f>
        <v>#REF!</v>
      </c>
      <c r="S302" s="1" t="e">
        <f>+(R302/(TRUNC((B302-28)/(#REF!+5))+4))</f>
        <v>#REF!</v>
      </c>
      <c r="T302" s="1" t="e">
        <f>+TRUNC(S302/(TRUNC((B302-28)/(#REF!+5))+4))</f>
        <v>#REF!</v>
      </c>
      <c r="U302" s="1" t="e">
        <f>+ROUNDUP((T302/(TRUNC((B302-56)/(#REF!+5))+4)),0)</f>
        <v>#REF!</v>
      </c>
      <c r="V302" s="1" t="e">
        <f t="shared" si="49"/>
        <v>#REF!</v>
      </c>
      <c r="W302" s="1" t="e">
        <f t="shared" si="50"/>
        <v>#REF!</v>
      </c>
      <c r="X302" s="1" t="e">
        <f t="shared" si="51"/>
        <v>#REF!</v>
      </c>
      <c r="Y302" s="1" t="e">
        <f t="shared" si="52"/>
        <v>#REF!</v>
      </c>
      <c r="Z302" s="1" t="e">
        <f t="shared" si="53"/>
        <v>#REF!</v>
      </c>
      <c r="AA302" s="2" t="e">
        <f>IF(Z302*#REF!/(#REF!+#REF!)&lt;16,16,Z302*#REF!/(#REF!+#REF!))</f>
        <v>#REF!</v>
      </c>
      <c r="AB302" s="9" t="e">
        <f>IF(+Z302*#REF!/(#REF!+#REF!)&lt;16,16,+Z302*#REF!/(#REF!+#REF!))</f>
        <v>#REF!</v>
      </c>
      <c r="AC302" s="2" t="e">
        <f t="shared" si="54"/>
        <v>#REF!</v>
      </c>
    </row>
    <row r="303" spans="2:29" x14ac:dyDescent="0.2">
      <c r="B303" s="10" t="e">
        <f>IF(#REF!="Informix XPS",4096,2048)</f>
        <v>#REF!</v>
      </c>
      <c r="C303" s="10" t="e">
        <f>IF(#REF!="Informix XPS",4036,2020)</f>
        <v>#REF!</v>
      </c>
      <c r="D303" s="1" t="e">
        <f>IF(#REF!=0,0,#REF!+4)</f>
        <v>#REF!</v>
      </c>
      <c r="E303" s="1" t="e">
        <f t="shared" si="44"/>
        <v>#REF!</v>
      </c>
      <c r="F303" s="1" t="e">
        <f>IF(D303&lt;=C303,ROUNDUP((#REF!+#REF!)/E303,0),#REF!*E303)</f>
        <v>#REF!</v>
      </c>
      <c r="G303" s="1" t="e">
        <f t="shared" si="45"/>
        <v>#REF!</v>
      </c>
      <c r="H303" s="1" t="e">
        <f>IF(#REF!&gt;C303,#REF!,0)</f>
        <v>#REF!</v>
      </c>
      <c r="I303" s="1" t="e">
        <f>+IF(#REF!&gt;C303,#REF!-(C303+8),0)</f>
        <v>#REF!</v>
      </c>
      <c r="J303" s="1" t="e">
        <f>+IF(I303&lt;C303,0,#REF!*TRUNC(I303/(C303-8)))</f>
        <v>#REF!</v>
      </c>
      <c r="K303" s="1" t="e">
        <f>IF(H303&gt;0,+#REF!/(C303-8)-TRUNC(#REF!/(C303-8))+4,0)</f>
        <v>#REF!</v>
      </c>
      <c r="L303" s="1" t="e">
        <f t="shared" si="46"/>
        <v>#REF!</v>
      </c>
      <c r="M303" s="1" t="e">
        <f>+IF(H303&gt;0,IF(L303&lt;0.1,(#REF!/(TRUNC((C303/10)/I303)+1)),IF(AND(L303&gt;0.1,L303&lt;0.33),(#REF!/(TRUNC((C303/3)/I303)+1)),#REF!)),0)</f>
        <v>#REF!</v>
      </c>
      <c r="N303" s="1" t="e">
        <f t="shared" si="47"/>
        <v>#REF!</v>
      </c>
      <c r="O303" s="1" t="e">
        <f>+IF(#REF! &lt; (#REF!+#REF!)*0.02,1,#REF!/(#REF!+#REF!))</f>
        <v>#REF!</v>
      </c>
      <c r="P303" s="1" t="e">
        <f>+IF(#REF!&gt;0,#REF!+5,0)</f>
        <v>#REF!</v>
      </c>
      <c r="Q303" s="1" t="e">
        <f t="shared" si="48"/>
        <v>#REF!</v>
      </c>
      <c r="R303" s="1" t="e">
        <f>+IF(Q303 &gt; 0,TRUNC((#REF!+#REF!)/Q303),0)</f>
        <v>#REF!</v>
      </c>
      <c r="S303" s="1" t="e">
        <f>+(R303/(TRUNC((B303-28)/(#REF!+5))+4))</f>
        <v>#REF!</v>
      </c>
      <c r="T303" s="1" t="e">
        <f>+TRUNC(S303/(TRUNC((B303-28)/(#REF!+5))+4))</f>
        <v>#REF!</v>
      </c>
      <c r="U303" s="1" t="e">
        <f>+ROUNDUP((T303/(TRUNC((B303-56)/(#REF!+5))+4)),0)</f>
        <v>#REF!</v>
      </c>
      <c r="V303" s="1" t="e">
        <f t="shared" si="49"/>
        <v>#REF!</v>
      </c>
      <c r="W303" s="1" t="e">
        <f t="shared" si="50"/>
        <v>#REF!</v>
      </c>
      <c r="X303" s="1" t="e">
        <f t="shared" si="51"/>
        <v>#REF!</v>
      </c>
      <c r="Y303" s="1" t="e">
        <f t="shared" si="52"/>
        <v>#REF!</v>
      </c>
      <c r="Z303" s="1" t="e">
        <f t="shared" si="53"/>
        <v>#REF!</v>
      </c>
      <c r="AA303" s="2" t="e">
        <f>IF(Z303*#REF!/(#REF!+#REF!)&lt;16,16,Z303*#REF!/(#REF!+#REF!))</f>
        <v>#REF!</v>
      </c>
      <c r="AB303" s="9" t="e">
        <f>IF(+Z303*#REF!/(#REF!+#REF!)&lt;16,16,+Z303*#REF!/(#REF!+#REF!))</f>
        <v>#REF!</v>
      </c>
      <c r="AC303" s="2" t="e">
        <f t="shared" si="54"/>
        <v>#REF!</v>
      </c>
    </row>
    <row r="304" spans="2:29" x14ac:dyDescent="0.2">
      <c r="B304" s="10" t="e">
        <f>IF(#REF!="Informix XPS",4096,2048)</f>
        <v>#REF!</v>
      </c>
      <c r="C304" s="10" t="e">
        <f>IF(#REF!="Informix XPS",4036,2020)</f>
        <v>#REF!</v>
      </c>
      <c r="D304" s="1" t="e">
        <f>IF(#REF!=0,0,#REF!+4)</f>
        <v>#REF!</v>
      </c>
      <c r="E304" s="1" t="e">
        <f t="shared" si="44"/>
        <v>#REF!</v>
      </c>
      <c r="F304" s="1" t="e">
        <f>IF(D304&lt;=C304,ROUNDUP((#REF!+#REF!)/E304,0),#REF!*E304)</f>
        <v>#REF!</v>
      </c>
      <c r="G304" s="1" t="e">
        <f t="shared" si="45"/>
        <v>#REF!</v>
      </c>
      <c r="H304" s="1" t="e">
        <f>IF(#REF!&gt;C304,#REF!,0)</f>
        <v>#REF!</v>
      </c>
      <c r="I304" s="1" t="e">
        <f>+IF(#REF!&gt;C304,#REF!-(C304+8),0)</f>
        <v>#REF!</v>
      </c>
      <c r="J304" s="1" t="e">
        <f>+IF(I304&lt;C304,0,#REF!*TRUNC(I304/(C304-8)))</f>
        <v>#REF!</v>
      </c>
      <c r="K304" s="1" t="e">
        <f>IF(H304&gt;0,+#REF!/(C304-8)-TRUNC(#REF!/(C304-8))+4,0)</f>
        <v>#REF!</v>
      </c>
      <c r="L304" s="1" t="e">
        <f t="shared" si="46"/>
        <v>#REF!</v>
      </c>
      <c r="M304" s="1" t="e">
        <f>+IF(H304&gt;0,IF(L304&lt;0.1,(#REF!/(TRUNC((C304/10)/I304)+1)),IF(AND(L304&gt;0.1,L304&lt;0.33),(#REF!/(TRUNC((C304/3)/I304)+1)),#REF!)),0)</f>
        <v>#REF!</v>
      </c>
      <c r="N304" s="1" t="e">
        <f t="shared" si="47"/>
        <v>#REF!</v>
      </c>
      <c r="O304" s="1" t="e">
        <f>+IF(#REF! &lt; (#REF!+#REF!)*0.02,1,#REF!/(#REF!+#REF!))</f>
        <v>#REF!</v>
      </c>
      <c r="P304" s="1" t="e">
        <f>+IF(#REF!&gt;0,#REF!+5,0)</f>
        <v>#REF!</v>
      </c>
      <c r="Q304" s="1" t="e">
        <f t="shared" si="48"/>
        <v>#REF!</v>
      </c>
      <c r="R304" s="1" t="e">
        <f>+IF(Q304 &gt; 0,TRUNC((#REF!+#REF!)/Q304),0)</f>
        <v>#REF!</v>
      </c>
      <c r="S304" s="1" t="e">
        <f>+(R304/(TRUNC((B304-28)/(#REF!+5))+4))</f>
        <v>#REF!</v>
      </c>
      <c r="T304" s="1" t="e">
        <f>+TRUNC(S304/(TRUNC((B304-28)/(#REF!+5))+4))</f>
        <v>#REF!</v>
      </c>
      <c r="U304" s="1" t="e">
        <f>+ROUNDUP((T304/(TRUNC((B304-56)/(#REF!+5))+4)),0)</f>
        <v>#REF!</v>
      </c>
      <c r="V304" s="1" t="e">
        <f t="shared" si="49"/>
        <v>#REF!</v>
      </c>
      <c r="W304" s="1" t="e">
        <f t="shared" si="50"/>
        <v>#REF!</v>
      </c>
      <c r="X304" s="1" t="e">
        <f t="shared" si="51"/>
        <v>#REF!</v>
      </c>
      <c r="Y304" s="1" t="e">
        <f t="shared" si="52"/>
        <v>#REF!</v>
      </c>
      <c r="Z304" s="1" t="e">
        <f t="shared" si="53"/>
        <v>#REF!</v>
      </c>
      <c r="AA304" s="2" t="e">
        <f>IF(Z304*#REF!/(#REF!+#REF!)&lt;16,16,Z304*#REF!/(#REF!+#REF!))</f>
        <v>#REF!</v>
      </c>
      <c r="AB304" s="9" t="e">
        <f>IF(+Z304*#REF!/(#REF!+#REF!)&lt;16,16,+Z304*#REF!/(#REF!+#REF!))</f>
        <v>#REF!</v>
      </c>
      <c r="AC304" s="2" t="e">
        <f t="shared" si="54"/>
        <v>#REF!</v>
      </c>
    </row>
    <row r="305" spans="2:29" x14ac:dyDescent="0.2">
      <c r="B305" s="10" t="e">
        <f>IF(#REF!="Informix XPS",4096,2048)</f>
        <v>#REF!</v>
      </c>
      <c r="C305" s="10" t="e">
        <f>IF(#REF!="Informix XPS",4036,2020)</f>
        <v>#REF!</v>
      </c>
      <c r="D305" s="1" t="e">
        <f>IF(#REF!=0,0,#REF!+4)</f>
        <v>#REF!</v>
      </c>
      <c r="E305" s="1" t="e">
        <f t="shared" si="44"/>
        <v>#REF!</v>
      </c>
      <c r="F305" s="1" t="e">
        <f>IF(D305&lt;=C305,ROUNDUP((#REF!+#REF!)/E305,0),#REF!*E305)</f>
        <v>#REF!</v>
      </c>
      <c r="G305" s="1" t="e">
        <f t="shared" si="45"/>
        <v>#REF!</v>
      </c>
      <c r="H305" s="1" t="e">
        <f>IF(#REF!&gt;C305,#REF!,0)</f>
        <v>#REF!</v>
      </c>
      <c r="I305" s="1" t="e">
        <f>+IF(#REF!&gt;C305,#REF!-(C305+8),0)</f>
        <v>#REF!</v>
      </c>
      <c r="J305" s="1" t="e">
        <f>+IF(I305&lt;C305,0,#REF!*TRUNC(I305/(C305-8)))</f>
        <v>#REF!</v>
      </c>
      <c r="K305" s="1" t="e">
        <f>IF(H305&gt;0,+#REF!/(C305-8)-TRUNC(#REF!/(C305-8))+4,0)</f>
        <v>#REF!</v>
      </c>
      <c r="L305" s="1" t="e">
        <f t="shared" si="46"/>
        <v>#REF!</v>
      </c>
      <c r="M305" s="1" t="e">
        <f>+IF(H305&gt;0,IF(L305&lt;0.1,(#REF!/(TRUNC((C305/10)/I305)+1)),IF(AND(L305&gt;0.1,L305&lt;0.33),(#REF!/(TRUNC((C305/3)/I305)+1)),#REF!)),0)</f>
        <v>#REF!</v>
      </c>
      <c r="N305" s="1" t="e">
        <f t="shared" si="47"/>
        <v>#REF!</v>
      </c>
      <c r="O305" s="1" t="e">
        <f>+IF(#REF! &lt; (#REF!+#REF!)*0.02,1,#REF!/(#REF!+#REF!))</f>
        <v>#REF!</v>
      </c>
      <c r="P305" s="1" t="e">
        <f>+IF(#REF!&gt;0,#REF!+5,0)</f>
        <v>#REF!</v>
      </c>
      <c r="Q305" s="1" t="e">
        <f t="shared" si="48"/>
        <v>#REF!</v>
      </c>
      <c r="R305" s="1" t="e">
        <f>+IF(Q305 &gt; 0,TRUNC((#REF!+#REF!)/Q305),0)</f>
        <v>#REF!</v>
      </c>
      <c r="S305" s="1" t="e">
        <f>+(R305/(TRUNC((B305-28)/(#REF!+5))+4))</f>
        <v>#REF!</v>
      </c>
      <c r="T305" s="1" t="e">
        <f>+TRUNC(S305/(TRUNC((B305-28)/(#REF!+5))+4))</f>
        <v>#REF!</v>
      </c>
      <c r="U305" s="1" t="e">
        <f>+ROUNDUP((T305/(TRUNC((B305-56)/(#REF!+5))+4)),0)</f>
        <v>#REF!</v>
      </c>
      <c r="V305" s="1" t="e">
        <f t="shared" si="49"/>
        <v>#REF!</v>
      </c>
      <c r="W305" s="1" t="e">
        <f t="shared" si="50"/>
        <v>#REF!</v>
      </c>
      <c r="X305" s="1" t="e">
        <f t="shared" si="51"/>
        <v>#REF!</v>
      </c>
      <c r="Y305" s="1" t="e">
        <f t="shared" si="52"/>
        <v>#REF!</v>
      </c>
      <c r="Z305" s="1" t="e">
        <f t="shared" si="53"/>
        <v>#REF!</v>
      </c>
      <c r="AA305" s="2" t="e">
        <f>IF(Z305*#REF!/(#REF!+#REF!)&lt;16,16,Z305*#REF!/(#REF!+#REF!))</f>
        <v>#REF!</v>
      </c>
      <c r="AB305" s="9" t="e">
        <f>IF(+Z305*#REF!/(#REF!+#REF!)&lt;16,16,+Z305*#REF!/(#REF!+#REF!))</f>
        <v>#REF!</v>
      </c>
      <c r="AC305" s="2" t="e">
        <f t="shared" si="54"/>
        <v>#REF!</v>
      </c>
    </row>
    <row r="306" spans="2:29" x14ac:dyDescent="0.2">
      <c r="B306" s="10" t="e">
        <f>IF(#REF!="Informix XPS",4096,2048)</f>
        <v>#REF!</v>
      </c>
      <c r="C306" s="10" t="e">
        <f>IF(#REF!="Informix XPS",4036,2020)</f>
        <v>#REF!</v>
      </c>
      <c r="D306" s="1" t="e">
        <f>IF(#REF!=0,0,#REF!+4)</f>
        <v>#REF!</v>
      </c>
      <c r="E306" s="1" t="e">
        <f t="shared" si="44"/>
        <v>#REF!</v>
      </c>
      <c r="F306" s="1" t="e">
        <f>IF(D306&lt;=C306,ROUNDUP((#REF!+#REF!)/E306,0),#REF!*E306)</f>
        <v>#REF!</v>
      </c>
      <c r="G306" s="1" t="e">
        <f t="shared" si="45"/>
        <v>#REF!</v>
      </c>
      <c r="H306" s="1" t="e">
        <f>IF(#REF!&gt;C306,#REF!,0)</f>
        <v>#REF!</v>
      </c>
      <c r="I306" s="1" t="e">
        <f>+IF(#REF!&gt;C306,#REF!-(C306+8),0)</f>
        <v>#REF!</v>
      </c>
      <c r="J306" s="1" t="e">
        <f>+IF(I306&lt;C306,0,#REF!*TRUNC(I306/(C306-8)))</f>
        <v>#REF!</v>
      </c>
      <c r="K306" s="1" t="e">
        <f>IF(H306&gt;0,+#REF!/(C306-8)-TRUNC(#REF!/(C306-8))+4,0)</f>
        <v>#REF!</v>
      </c>
      <c r="L306" s="1" t="e">
        <f t="shared" si="46"/>
        <v>#REF!</v>
      </c>
      <c r="M306" s="1" t="e">
        <f>+IF(H306&gt;0,IF(L306&lt;0.1,(#REF!/(TRUNC((C306/10)/I306)+1)),IF(AND(L306&gt;0.1,L306&lt;0.33),(#REF!/(TRUNC((C306/3)/I306)+1)),#REF!)),0)</f>
        <v>#REF!</v>
      </c>
      <c r="N306" s="1" t="e">
        <f t="shared" si="47"/>
        <v>#REF!</v>
      </c>
      <c r="O306" s="1" t="e">
        <f>+IF(#REF! &lt; (#REF!+#REF!)*0.02,1,#REF!/(#REF!+#REF!))</f>
        <v>#REF!</v>
      </c>
      <c r="P306" s="1" t="e">
        <f>+IF(#REF!&gt;0,#REF!+5,0)</f>
        <v>#REF!</v>
      </c>
      <c r="Q306" s="1" t="e">
        <f t="shared" si="48"/>
        <v>#REF!</v>
      </c>
      <c r="R306" s="1" t="e">
        <f>+IF(Q306 &gt; 0,TRUNC((#REF!+#REF!)/Q306),0)</f>
        <v>#REF!</v>
      </c>
      <c r="S306" s="1" t="e">
        <f>+(R306/(TRUNC((B306-28)/(#REF!+5))+4))</f>
        <v>#REF!</v>
      </c>
      <c r="T306" s="1" t="e">
        <f>+TRUNC(S306/(TRUNC((B306-28)/(#REF!+5))+4))</f>
        <v>#REF!</v>
      </c>
      <c r="U306" s="1" t="e">
        <f>+ROUNDUP((T306/(TRUNC((B306-56)/(#REF!+5))+4)),0)</f>
        <v>#REF!</v>
      </c>
      <c r="V306" s="1" t="e">
        <f t="shared" si="49"/>
        <v>#REF!</v>
      </c>
      <c r="W306" s="1" t="e">
        <f t="shared" si="50"/>
        <v>#REF!</v>
      </c>
      <c r="X306" s="1" t="e">
        <f t="shared" si="51"/>
        <v>#REF!</v>
      </c>
      <c r="Y306" s="1" t="e">
        <f t="shared" si="52"/>
        <v>#REF!</v>
      </c>
      <c r="Z306" s="1" t="e">
        <f t="shared" si="53"/>
        <v>#REF!</v>
      </c>
      <c r="AA306" s="2" t="e">
        <f>IF(Z306*#REF!/(#REF!+#REF!)&lt;16,16,Z306*#REF!/(#REF!+#REF!))</f>
        <v>#REF!</v>
      </c>
      <c r="AB306" s="9" t="e">
        <f>IF(+Z306*#REF!/(#REF!+#REF!)&lt;16,16,+Z306*#REF!/(#REF!+#REF!))</f>
        <v>#REF!</v>
      </c>
      <c r="AC306" s="2" t="e">
        <f t="shared" si="54"/>
        <v>#REF!</v>
      </c>
    </row>
    <row r="307" spans="2:29" x14ac:dyDescent="0.2">
      <c r="B307" s="10" t="e">
        <f>IF(#REF!="Informix XPS",4096,2048)</f>
        <v>#REF!</v>
      </c>
      <c r="C307" s="10" t="e">
        <f>IF(#REF!="Informix XPS",4036,2020)</f>
        <v>#REF!</v>
      </c>
      <c r="D307" s="1" t="e">
        <f>IF(#REF!=0,0,#REF!+4)</f>
        <v>#REF!</v>
      </c>
      <c r="E307" s="1" t="e">
        <f t="shared" si="44"/>
        <v>#REF!</v>
      </c>
      <c r="F307" s="1" t="e">
        <f>IF(D307&lt;=C307,ROUNDUP((#REF!+#REF!)/E307,0),#REF!*E307)</f>
        <v>#REF!</v>
      </c>
      <c r="G307" s="1" t="e">
        <f t="shared" si="45"/>
        <v>#REF!</v>
      </c>
      <c r="H307" s="1" t="e">
        <f>IF(#REF!&gt;C307,#REF!,0)</f>
        <v>#REF!</v>
      </c>
      <c r="I307" s="1" t="e">
        <f>+IF(#REF!&gt;C307,#REF!-(C307+8),0)</f>
        <v>#REF!</v>
      </c>
      <c r="J307" s="1" t="e">
        <f>+IF(I307&lt;C307,0,#REF!*TRUNC(I307/(C307-8)))</f>
        <v>#REF!</v>
      </c>
      <c r="K307" s="1" t="e">
        <f>IF(H307&gt;0,+#REF!/(C307-8)-TRUNC(#REF!/(C307-8))+4,0)</f>
        <v>#REF!</v>
      </c>
      <c r="L307" s="1" t="e">
        <f t="shared" si="46"/>
        <v>#REF!</v>
      </c>
      <c r="M307" s="1" t="e">
        <f>+IF(H307&gt;0,IF(L307&lt;0.1,(#REF!/(TRUNC((C307/10)/I307)+1)),IF(AND(L307&gt;0.1,L307&lt;0.33),(#REF!/(TRUNC((C307/3)/I307)+1)),#REF!)),0)</f>
        <v>#REF!</v>
      </c>
      <c r="N307" s="1" t="e">
        <f t="shared" si="47"/>
        <v>#REF!</v>
      </c>
      <c r="O307" s="1" t="e">
        <f>+IF(#REF! &lt; (#REF!+#REF!)*0.02,1,#REF!/(#REF!+#REF!))</f>
        <v>#REF!</v>
      </c>
      <c r="P307" s="1" t="e">
        <f>+IF(#REF!&gt;0,#REF!+5,0)</f>
        <v>#REF!</v>
      </c>
      <c r="Q307" s="1" t="e">
        <f t="shared" si="48"/>
        <v>#REF!</v>
      </c>
      <c r="R307" s="1" t="e">
        <f>+IF(Q307 &gt; 0,TRUNC((#REF!+#REF!)/Q307),0)</f>
        <v>#REF!</v>
      </c>
      <c r="S307" s="1" t="e">
        <f>+(R307/(TRUNC((B307-28)/(#REF!+5))+4))</f>
        <v>#REF!</v>
      </c>
      <c r="T307" s="1" t="e">
        <f>+TRUNC(S307/(TRUNC((B307-28)/(#REF!+5))+4))</f>
        <v>#REF!</v>
      </c>
      <c r="U307" s="1" t="e">
        <f>+ROUNDUP((T307/(TRUNC((B307-56)/(#REF!+5))+4)),0)</f>
        <v>#REF!</v>
      </c>
      <c r="V307" s="1" t="e">
        <f t="shared" si="49"/>
        <v>#REF!</v>
      </c>
      <c r="W307" s="1" t="e">
        <f t="shared" si="50"/>
        <v>#REF!</v>
      </c>
      <c r="X307" s="1" t="e">
        <f t="shared" si="51"/>
        <v>#REF!</v>
      </c>
      <c r="Y307" s="1" t="e">
        <f t="shared" si="52"/>
        <v>#REF!</v>
      </c>
      <c r="Z307" s="1" t="e">
        <f t="shared" si="53"/>
        <v>#REF!</v>
      </c>
      <c r="AA307" s="2" t="e">
        <f>IF(Z307*#REF!/(#REF!+#REF!)&lt;16,16,Z307*#REF!/(#REF!+#REF!))</f>
        <v>#REF!</v>
      </c>
      <c r="AB307" s="9" t="e">
        <f>IF(+Z307*#REF!/(#REF!+#REF!)&lt;16,16,+Z307*#REF!/(#REF!+#REF!))</f>
        <v>#REF!</v>
      </c>
      <c r="AC307" s="2" t="e">
        <f t="shared" si="54"/>
        <v>#REF!</v>
      </c>
    </row>
    <row r="308" spans="2:29" x14ac:dyDescent="0.2">
      <c r="B308" s="10" t="e">
        <f>IF(#REF!="Informix XPS",4096,2048)</f>
        <v>#REF!</v>
      </c>
      <c r="C308" s="10" t="e">
        <f>IF(#REF!="Informix XPS",4036,2020)</f>
        <v>#REF!</v>
      </c>
      <c r="D308" s="1" t="e">
        <f>IF(#REF!=0,0,#REF!+4)</f>
        <v>#REF!</v>
      </c>
      <c r="E308" s="1" t="e">
        <f t="shared" si="44"/>
        <v>#REF!</v>
      </c>
      <c r="F308" s="1" t="e">
        <f>IF(D308&lt;=C308,ROUNDUP((#REF!+#REF!)/E308,0),#REF!*E308)</f>
        <v>#REF!</v>
      </c>
      <c r="G308" s="1" t="e">
        <f t="shared" si="45"/>
        <v>#REF!</v>
      </c>
      <c r="H308" s="1" t="e">
        <f>IF(#REF!&gt;C308,#REF!,0)</f>
        <v>#REF!</v>
      </c>
      <c r="I308" s="1" t="e">
        <f>+IF(#REF!&gt;C308,#REF!-(C308+8),0)</f>
        <v>#REF!</v>
      </c>
      <c r="J308" s="1" t="e">
        <f>+IF(I308&lt;C308,0,#REF!*TRUNC(I308/(C308-8)))</f>
        <v>#REF!</v>
      </c>
      <c r="K308" s="1" t="e">
        <f>IF(H308&gt;0,+#REF!/(C308-8)-TRUNC(#REF!/(C308-8))+4,0)</f>
        <v>#REF!</v>
      </c>
      <c r="L308" s="1" t="e">
        <f t="shared" si="46"/>
        <v>#REF!</v>
      </c>
      <c r="M308" s="1" t="e">
        <f>+IF(H308&gt;0,IF(L308&lt;0.1,(#REF!/(TRUNC((C308/10)/I308)+1)),IF(AND(L308&gt;0.1,L308&lt;0.33),(#REF!/(TRUNC((C308/3)/I308)+1)),#REF!)),0)</f>
        <v>#REF!</v>
      </c>
      <c r="N308" s="1" t="e">
        <f t="shared" si="47"/>
        <v>#REF!</v>
      </c>
      <c r="O308" s="1" t="e">
        <f>+IF(#REF! &lt; (#REF!+#REF!)*0.02,1,#REF!/(#REF!+#REF!))</f>
        <v>#REF!</v>
      </c>
      <c r="P308" s="1" t="e">
        <f>+IF(#REF!&gt;0,#REF!+5,0)</f>
        <v>#REF!</v>
      </c>
      <c r="Q308" s="1" t="e">
        <f t="shared" si="48"/>
        <v>#REF!</v>
      </c>
      <c r="R308" s="1" t="e">
        <f>+IF(Q308 &gt; 0,TRUNC((#REF!+#REF!)/Q308),0)</f>
        <v>#REF!</v>
      </c>
      <c r="S308" s="1" t="e">
        <f>+(R308/(TRUNC((B308-28)/(#REF!+5))+4))</f>
        <v>#REF!</v>
      </c>
      <c r="T308" s="1" t="e">
        <f>+TRUNC(S308/(TRUNC((B308-28)/(#REF!+5))+4))</f>
        <v>#REF!</v>
      </c>
      <c r="U308" s="1" t="e">
        <f>+ROUNDUP((T308/(TRUNC((B308-56)/(#REF!+5))+4)),0)</f>
        <v>#REF!</v>
      </c>
      <c r="V308" s="1" t="e">
        <f t="shared" si="49"/>
        <v>#REF!</v>
      </c>
      <c r="W308" s="1" t="e">
        <f t="shared" si="50"/>
        <v>#REF!</v>
      </c>
      <c r="X308" s="1" t="e">
        <f t="shared" si="51"/>
        <v>#REF!</v>
      </c>
      <c r="Y308" s="1" t="e">
        <f t="shared" si="52"/>
        <v>#REF!</v>
      </c>
      <c r="Z308" s="1" t="e">
        <f t="shared" si="53"/>
        <v>#REF!</v>
      </c>
      <c r="AA308" s="2" t="e">
        <f>IF(Z308*#REF!/(#REF!+#REF!)&lt;16,16,Z308*#REF!/(#REF!+#REF!))</f>
        <v>#REF!</v>
      </c>
      <c r="AB308" s="9" t="e">
        <f>IF(+Z308*#REF!/(#REF!+#REF!)&lt;16,16,+Z308*#REF!/(#REF!+#REF!))</f>
        <v>#REF!</v>
      </c>
      <c r="AC308" s="2" t="e">
        <f t="shared" si="54"/>
        <v>#REF!</v>
      </c>
    </row>
    <row r="309" spans="2:29" x14ac:dyDescent="0.2">
      <c r="B309" s="10" t="e">
        <f>IF(#REF!="Informix XPS",4096,2048)</f>
        <v>#REF!</v>
      </c>
      <c r="C309" s="10" t="e">
        <f>IF(#REF!="Informix XPS",4036,2020)</f>
        <v>#REF!</v>
      </c>
      <c r="D309" s="1" t="e">
        <f>IF(#REF!=0,0,#REF!+4)</f>
        <v>#REF!</v>
      </c>
      <c r="E309" s="1" t="e">
        <f t="shared" si="44"/>
        <v>#REF!</v>
      </c>
      <c r="F309" s="1" t="e">
        <f>IF(D309&lt;=C309,ROUNDUP((#REF!+#REF!)/E309,0),#REF!*E309)</f>
        <v>#REF!</v>
      </c>
      <c r="G309" s="1" t="e">
        <f t="shared" si="45"/>
        <v>#REF!</v>
      </c>
      <c r="H309" s="1" t="e">
        <f>IF(#REF!&gt;C309,#REF!,0)</f>
        <v>#REF!</v>
      </c>
      <c r="I309" s="1" t="e">
        <f>+IF(#REF!&gt;C309,#REF!-(C309+8),0)</f>
        <v>#REF!</v>
      </c>
      <c r="J309" s="1" t="e">
        <f>+IF(I309&lt;C309,0,#REF!*TRUNC(I309/(C309-8)))</f>
        <v>#REF!</v>
      </c>
      <c r="K309" s="1" t="e">
        <f>IF(H309&gt;0,+#REF!/(C309-8)-TRUNC(#REF!/(C309-8))+4,0)</f>
        <v>#REF!</v>
      </c>
      <c r="L309" s="1" t="e">
        <f t="shared" si="46"/>
        <v>#REF!</v>
      </c>
      <c r="M309" s="1" t="e">
        <f>+IF(H309&gt;0,IF(L309&lt;0.1,(#REF!/(TRUNC((C309/10)/I309)+1)),IF(AND(L309&gt;0.1,L309&lt;0.33),(#REF!/(TRUNC((C309/3)/I309)+1)),#REF!)),0)</f>
        <v>#REF!</v>
      </c>
      <c r="N309" s="1" t="e">
        <f t="shared" si="47"/>
        <v>#REF!</v>
      </c>
      <c r="O309" s="1" t="e">
        <f>+IF(#REF! &lt; (#REF!+#REF!)*0.02,1,#REF!/(#REF!+#REF!))</f>
        <v>#REF!</v>
      </c>
      <c r="P309" s="1" t="e">
        <f>+IF(#REF!&gt;0,#REF!+5,0)</f>
        <v>#REF!</v>
      </c>
      <c r="Q309" s="1" t="e">
        <f t="shared" si="48"/>
        <v>#REF!</v>
      </c>
      <c r="R309" s="1" t="e">
        <f>+IF(Q309 &gt; 0,TRUNC((#REF!+#REF!)/Q309),0)</f>
        <v>#REF!</v>
      </c>
      <c r="S309" s="1" t="e">
        <f>+(R309/(TRUNC((B309-28)/(#REF!+5))+4))</f>
        <v>#REF!</v>
      </c>
      <c r="T309" s="1" t="e">
        <f>+TRUNC(S309/(TRUNC((B309-28)/(#REF!+5))+4))</f>
        <v>#REF!</v>
      </c>
      <c r="U309" s="1" t="e">
        <f>+ROUNDUP((T309/(TRUNC((B309-56)/(#REF!+5))+4)),0)</f>
        <v>#REF!</v>
      </c>
      <c r="V309" s="1" t="e">
        <f t="shared" si="49"/>
        <v>#REF!</v>
      </c>
      <c r="W309" s="1" t="e">
        <f t="shared" si="50"/>
        <v>#REF!</v>
      </c>
      <c r="X309" s="1" t="e">
        <f t="shared" si="51"/>
        <v>#REF!</v>
      </c>
      <c r="Y309" s="1" t="e">
        <f t="shared" si="52"/>
        <v>#REF!</v>
      </c>
      <c r="Z309" s="1" t="e">
        <f t="shared" si="53"/>
        <v>#REF!</v>
      </c>
      <c r="AA309" s="2" t="e">
        <f>IF(Z309*#REF!/(#REF!+#REF!)&lt;16,16,Z309*#REF!/(#REF!+#REF!))</f>
        <v>#REF!</v>
      </c>
      <c r="AB309" s="9" t="e">
        <f>IF(+Z309*#REF!/(#REF!+#REF!)&lt;16,16,+Z309*#REF!/(#REF!+#REF!))</f>
        <v>#REF!</v>
      </c>
      <c r="AC309" s="2" t="e">
        <f t="shared" si="54"/>
        <v>#REF!</v>
      </c>
    </row>
    <row r="310" spans="2:29" x14ac:dyDescent="0.2">
      <c r="B310" s="10" t="e">
        <f>IF(#REF!="Informix XPS",4096,2048)</f>
        <v>#REF!</v>
      </c>
      <c r="C310" s="10" t="e">
        <f>IF(#REF!="Informix XPS",4036,2020)</f>
        <v>#REF!</v>
      </c>
      <c r="D310" s="1" t="e">
        <f>IF(#REF!=0,0,#REF!+4)</f>
        <v>#REF!</v>
      </c>
      <c r="E310" s="1" t="e">
        <f t="shared" si="44"/>
        <v>#REF!</v>
      </c>
      <c r="F310" s="1" t="e">
        <f>IF(D310&lt;=C310,ROUNDUP((#REF!+#REF!)/E310,0),#REF!*E310)</f>
        <v>#REF!</v>
      </c>
      <c r="G310" s="1" t="e">
        <f t="shared" si="45"/>
        <v>#REF!</v>
      </c>
      <c r="H310" s="1" t="e">
        <f>IF(#REF!&gt;C310,#REF!,0)</f>
        <v>#REF!</v>
      </c>
      <c r="I310" s="1" t="e">
        <f>+IF(#REF!&gt;C310,#REF!-(C310+8),0)</f>
        <v>#REF!</v>
      </c>
      <c r="J310" s="1" t="e">
        <f>+IF(I310&lt;C310,0,#REF!*TRUNC(I310/(C310-8)))</f>
        <v>#REF!</v>
      </c>
      <c r="K310" s="1" t="e">
        <f>IF(H310&gt;0,+#REF!/(C310-8)-TRUNC(#REF!/(C310-8))+4,0)</f>
        <v>#REF!</v>
      </c>
      <c r="L310" s="1" t="e">
        <f t="shared" si="46"/>
        <v>#REF!</v>
      </c>
      <c r="M310" s="1" t="e">
        <f>+IF(H310&gt;0,IF(L310&lt;0.1,(#REF!/(TRUNC((C310/10)/I310)+1)),IF(AND(L310&gt;0.1,L310&lt;0.33),(#REF!/(TRUNC((C310/3)/I310)+1)),#REF!)),0)</f>
        <v>#REF!</v>
      </c>
      <c r="N310" s="1" t="e">
        <f t="shared" si="47"/>
        <v>#REF!</v>
      </c>
      <c r="O310" s="1" t="e">
        <f>+IF(#REF! &lt; (#REF!+#REF!)*0.02,1,#REF!/(#REF!+#REF!))</f>
        <v>#REF!</v>
      </c>
      <c r="P310" s="1" t="e">
        <f>+IF(#REF!&gt;0,#REF!+5,0)</f>
        <v>#REF!</v>
      </c>
      <c r="Q310" s="1" t="e">
        <f t="shared" si="48"/>
        <v>#REF!</v>
      </c>
      <c r="R310" s="1" t="e">
        <f>+IF(Q310 &gt; 0,TRUNC((#REF!+#REF!)/Q310),0)</f>
        <v>#REF!</v>
      </c>
      <c r="S310" s="1" t="e">
        <f>+(R310/(TRUNC((B310-28)/(#REF!+5))+4))</f>
        <v>#REF!</v>
      </c>
      <c r="T310" s="1" t="e">
        <f>+TRUNC(S310/(TRUNC((B310-28)/(#REF!+5))+4))</f>
        <v>#REF!</v>
      </c>
      <c r="U310" s="1" t="e">
        <f>+ROUNDUP((T310/(TRUNC((B310-56)/(#REF!+5))+4)),0)</f>
        <v>#REF!</v>
      </c>
      <c r="V310" s="1" t="e">
        <f t="shared" si="49"/>
        <v>#REF!</v>
      </c>
      <c r="W310" s="1" t="e">
        <f t="shared" si="50"/>
        <v>#REF!</v>
      </c>
      <c r="X310" s="1" t="e">
        <f t="shared" si="51"/>
        <v>#REF!</v>
      </c>
      <c r="Y310" s="1" t="e">
        <f t="shared" si="52"/>
        <v>#REF!</v>
      </c>
      <c r="Z310" s="1" t="e">
        <f t="shared" si="53"/>
        <v>#REF!</v>
      </c>
      <c r="AA310" s="2" t="e">
        <f>IF(Z310*#REF!/(#REF!+#REF!)&lt;16,16,Z310*#REF!/(#REF!+#REF!))</f>
        <v>#REF!</v>
      </c>
      <c r="AB310" s="9" t="e">
        <f>IF(+Z310*#REF!/(#REF!+#REF!)&lt;16,16,+Z310*#REF!/(#REF!+#REF!))</f>
        <v>#REF!</v>
      </c>
      <c r="AC310" s="2" t="e">
        <f t="shared" si="54"/>
        <v>#REF!</v>
      </c>
    </row>
    <row r="311" spans="2:29" x14ac:dyDescent="0.2">
      <c r="B311" s="10" t="e">
        <f>IF(#REF!="Informix XPS",4096,2048)</f>
        <v>#REF!</v>
      </c>
      <c r="C311" s="10" t="e">
        <f>IF(#REF!="Informix XPS",4036,2020)</f>
        <v>#REF!</v>
      </c>
      <c r="D311" s="1" t="e">
        <f>IF(#REF!=0,0,#REF!+4)</f>
        <v>#REF!</v>
      </c>
      <c r="E311" s="1" t="e">
        <f t="shared" si="44"/>
        <v>#REF!</v>
      </c>
      <c r="F311" s="1" t="e">
        <f>IF(D311&lt;=C311,ROUNDUP((#REF!+#REF!)/E311,0),#REF!*E311)</f>
        <v>#REF!</v>
      </c>
      <c r="G311" s="1" t="e">
        <f t="shared" si="45"/>
        <v>#REF!</v>
      </c>
      <c r="H311" s="1" t="e">
        <f>IF(#REF!&gt;C311,#REF!,0)</f>
        <v>#REF!</v>
      </c>
      <c r="I311" s="1" t="e">
        <f>+IF(#REF!&gt;C311,#REF!-(C311+8),0)</f>
        <v>#REF!</v>
      </c>
      <c r="J311" s="1" t="e">
        <f>+IF(I311&lt;C311,0,#REF!*TRUNC(I311/(C311-8)))</f>
        <v>#REF!</v>
      </c>
      <c r="K311" s="1" t="e">
        <f>IF(H311&gt;0,+#REF!/(C311-8)-TRUNC(#REF!/(C311-8))+4,0)</f>
        <v>#REF!</v>
      </c>
      <c r="L311" s="1" t="e">
        <f t="shared" si="46"/>
        <v>#REF!</v>
      </c>
      <c r="M311" s="1" t="e">
        <f>+IF(H311&gt;0,IF(L311&lt;0.1,(#REF!/(TRUNC((C311/10)/I311)+1)),IF(AND(L311&gt;0.1,L311&lt;0.33),(#REF!/(TRUNC((C311/3)/I311)+1)),#REF!)),0)</f>
        <v>#REF!</v>
      </c>
      <c r="N311" s="1" t="e">
        <f t="shared" si="47"/>
        <v>#REF!</v>
      </c>
      <c r="O311" s="1" t="e">
        <f>+IF(#REF! &lt; (#REF!+#REF!)*0.02,1,#REF!/(#REF!+#REF!))</f>
        <v>#REF!</v>
      </c>
      <c r="P311" s="1" t="e">
        <f>+IF(#REF!&gt;0,#REF!+5,0)</f>
        <v>#REF!</v>
      </c>
      <c r="Q311" s="1" t="e">
        <f t="shared" si="48"/>
        <v>#REF!</v>
      </c>
      <c r="R311" s="1" t="e">
        <f>+IF(Q311 &gt; 0,TRUNC((#REF!+#REF!)/Q311),0)</f>
        <v>#REF!</v>
      </c>
      <c r="S311" s="1" t="e">
        <f>+(R311/(TRUNC((B311-28)/(#REF!+5))+4))</f>
        <v>#REF!</v>
      </c>
      <c r="T311" s="1" t="e">
        <f>+TRUNC(S311/(TRUNC((B311-28)/(#REF!+5))+4))</f>
        <v>#REF!</v>
      </c>
      <c r="U311" s="1" t="e">
        <f>+ROUNDUP((T311/(TRUNC((B311-56)/(#REF!+5))+4)),0)</f>
        <v>#REF!</v>
      </c>
      <c r="V311" s="1" t="e">
        <f t="shared" si="49"/>
        <v>#REF!</v>
      </c>
      <c r="W311" s="1" t="e">
        <f t="shared" si="50"/>
        <v>#REF!</v>
      </c>
      <c r="X311" s="1" t="e">
        <f t="shared" si="51"/>
        <v>#REF!</v>
      </c>
      <c r="Y311" s="1" t="e">
        <f t="shared" si="52"/>
        <v>#REF!</v>
      </c>
      <c r="Z311" s="1" t="e">
        <f t="shared" si="53"/>
        <v>#REF!</v>
      </c>
      <c r="AA311" s="2" t="e">
        <f>IF(Z311*#REF!/(#REF!+#REF!)&lt;16,16,Z311*#REF!/(#REF!+#REF!))</f>
        <v>#REF!</v>
      </c>
      <c r="AB311" s="9" t="e">
        <f>IF(+Z311*#REF!/(#REF!+#REF!)&lt;16,16,+Z311*#REF!/(#REF!+#REF!))</f>
        <v>#REF!</v>
      </c>
      <c r="AC311" s="2" t="e">
        <f t="shared" si="54"/>
        <v>#REF!</v>
      </c>
    </row>
    <row r="312" spans="2:29" x14ac:dyDescent="0.2">
      <c r="B312" s="10" t="e">
        <f>IF(#REF!="Informix XPS",4096,2048)</f>
        <v>#REF!</v>
      </c>
      <c r="C312" s="10" t="e">
        <f>IF(#REF!="Informix XPS",4036,2020)</f>
        <v>#REF!</v>
      </c>
      <c r="D312" s="1" t="e">
        <f>IF(#REF!=0,0,#REF!+4)</f>
        <v>#REF!</v>
      </c>
      <c r="E312" s="1" t="e">
        <f t="shared" si="44"/>
        <v>#REF!</v>
      </c>
      <c r="F312" s="1" t="e">
        <f>IF(D312&lt;=C312,ROUNDUP((#REF!+#REF!)/E312,0),#REF!*E312)</f>
        <v>#REF!</v>
      </c>
      <c r="G312" s="1" t="e">
        <f t="shared" si="45"/>
        <v>#REF!</v>
      </c>
      <c r="H312" s="1" t="e">
        <f>IF(#REF!&gt;C312,#REF!,0)</f>
        <v>#REF!</v>
      </c>
      <c r="I312" s="1" t="e">
        <f>+IF(#REF!&gt;C312,#REF!-(C312+8),0)</f>
        <v>#REF!</v>
      </c>
      <c r="J312" s="1" t="e">
        <f>+IF(I312&lt;C312,0,#REF!*TRUNC(I312/(C312-8)))</f>
        <v>#REF!</v>
      </c>
      <c r="K312" s="1" t="e">
        <f>IF(H312&gt;0,+#REF!/(C312-8)-TRUNC(#REF!/(C312-8))+4,0)</f>
        <v>#REF!</v>
      </c>
      <c r="L312" s="1" t="e">
        <f t="shared" si="46"/>
        <v>#REF!</v>
      </c>
      <c r="M312" s="1" t="e">
        <f>+IF(H312&gt;0,IF(L312&lt;0.1,(#REF!/(TRUNC((C312/10)/I312)+1)),IF(AND(L312&gt;0.1,L312&lt;0.33),(#REF!/(TRUNC((C312/3)/I312)+1)),#REF!)),0)</f>
        <v>#REF!</v>
      </c>
      <c r="N312" s="1" t="e">
        <f t="shared" si="47"/>
        <v>#REF!</v>
      </c>
      <c r="O312" s="1" t="e">
        <f>+IF(#REF! &lt; (#REF!+#REF!)*0.02,1,#REF!/(#REF!+#REF!))</f>
        <v>#REF!</v>
      </c>
      <c r="P312" s="1" t="e">
        <f>+IF(#REF!&gt;0,#REF!+5,0)</f>
        <v>#REF!</v>
      </c>
      <c r="Q312" s="1" t="e">
        <f t="shared" si="48"/>
        <v>#REF!</v>
      </c>
      <c r="R312" s="1" t="e">
        <f>+IF(Q312 &gt; 0,TRUNC((#REF!+#REF!)/Q312),0)</f>
        <v>#REF!</v>
      </c>
      <c r="S312" s="1" t="e">
        <f>+(R312/(TRUNC((B312-28)/(#REF!+5))+4))</f>
        <v>#REF!</v>
      </c>
      <c r="T312" s="1" t="e">
        <f>+TRUNC(S312/(TRUNC((B312-28)/(#REF!+5))+4))</f>
        <v>#REF!</v>
      </c>
      <c r="U312" s="1" t="e">
        <f>+ROUNDUP((T312/(TRUNC((B312-56)/(#REF!+5))+4)),0)</f>
        <v>#REF!</v>
      </c>
      <c r="V312" s="1" t="e">
        <f t="shared" si="49"/>
        <v>#REF!</v>
      </c>
      <c r="W312" s="1" t="e">
        <f t="shared" si="50"/>
        <v>#REF!</v>
      </c>
      <c r="X312" s="1" t="e">
        <f t="shared" si="51"/>
        <v>#REF!</v>
      </c>
      <c r="Y312" s="1" t="e">
        <f t="shared" si="52"/>
        <v>#REF!</v>
      </c>
      <c r="Z312" s="1" t="e">
        <f t="shared" si="53"/>
        <v>#REF!</v>
      </c>
      <c r="AA312" s="2" t="e">
        <f>IF(Z312*#REF!/(#REF!+#REF!)&lt;16,16,Z312*#REF!/(#REF!+#REF!))</f>
        <v>#REF!</v>
      </c>
      <c r="AB312" s="9" t="e">
        <f>IF(+Z312*#REF!/(#REF!+#REF!)&lt;16,16,+Z312*#REF!/(#REF!+#REF!))</f>
        <v>#REF!</v>
      </c>
      <c r="AC312" s="2" t="e">
        <f t="shared" si="54"/>
        <v>#REF!</v>
      </c>
    </row>
    <row r="313" spans="2:29" x14ac:dyDescent="0.2">
      <c r="B313" s="10" t="e">
        <f>IF(#REF!="Informix XPS",4096,2048)</f>
        <v>#REF!</v>
      </c>
      <c r="C313" s="10" t="e">
        <f>IF(#REF!="Informix XPS",4036,2020)</f>
        <v>#REF!</v>
      </c>
      <c r="D313" s="1" t="e">
        <f>IF(#REF!=0,0,#REF!+4)</f>
        <v>#REF!</v>
      </c>
      <c r="E313" s="1" t="e">
        <f t="shared" si="44"/>
        <v>#REF!</v>
      </c>
      <c r="F313" s="1" t="e">
        <f>IF(D313&lt;=C313,ROUNDUP((#REF!+#REF!)/E313,0),#REF!*E313)</f>
        <v>#REF!</v>
      </c>
      <c r="G313" s="1" t="e">
        <f t="shared" si="45"/>
        <v>#REF!</v>
      </c>
      <c r="H313" s="1" t="e">
        <f>IF(#REF!&gt;C313,#REF!,0)</f>
        <v>#REF!</v>
      </c>
      <c r="I313" s="1" t="e">
        <f>+IF(#REF!&gt;C313,#REF!-(C313+8),0)</f>
        <v>#REF!</v>
      </c>
      <c r="J313" s="1" t="e">
        <f>+IF(I313&lt;C313,0,#REF!*TRUNC(I313/(C313-8)))</f>
        <v>#REF!</v>
      </c>
      <c r="K313" s="1" t="e">
        <f>IF(H313&gt;0,+#REF!/(C313-8)-TRUNC(#REF!/(C313-8))+4,0)</f>
        <v>#REF!</v>
      </c>
      <c r="L313" s="1" t="e">
        <f t="shared" si="46"/>
        <v>#REF!</v>
      </c>
      <c r="M313" s="1" t="e">
        <f>+IF(H313&gt;0,IF(L313&lt;0.1,(#REF!/(TRUNC((C313/10)/I313)+1)),IF(AND(L313&gt;0.1,L313&lt;0.33),(#REF!/(TRUNC((C313/3)/I313)+1)),#REF!)),0)</f>
        <v>#REF!</v>
      </c>
      <c r="N313" s="1" t="e">
        <f t="shared" si="47"/>
        <v>#REF!</v>
      </c>
      <c r="O313" s="1" t="e">
        <f>+IF(#REF! &lt; (#REF!+#REF!)*0.02,1,#REF!/(#REF!+#REF!))</f>
        <v>#REF!</v>
      </c>
      <c r="P313" s="1" t="e">
        <f>+IF(#REF!&gt;0,#REF!+5,0)</f>
        <v>#REF!</v>
      </c>
      <c r="Q313" s="1" t="e">
        <f t="shared" si="48"/>
        <v>#REF!</v>
      </c>
      <c r="R313" s="1" t="e">
        <f>+IF(Q313 &gt; 0,TRUNC((#REF!+#REF!)/Q313),0)</f>
        <v>#REF!</v>
      </c>
      <c r="S313" s="1" t="e">
        <f>+(R313/(TRUNC((B313-28)/(#REF!+5))+4))</f>
        <v>#REF!</v>
      </c>
      <c r="T313" s="1" t="e">
        <f>+TRUNC(S313/(TRUNC((B313-28)/(#REF!+5))+4))</f>
        <v>#REF!</v>
      </c>
      <c r="U313" s="1" t="e">
        <f>+ROUNDUP((T313/(TRUNC((B313-56)/(#REF!+5))+4)),0)</f>
        <v>#REF!</v>
      </c>
      <c r="V313" s="1" t="e">
        <f t="shared" si="49"/>
        <v>#REF!</v>
      </c>
      <c r="W313" s="1" t="e">
        <f t="shared" si="50"/>
        <v>#REF!</v>
      </c>
      <c r="X313" s="1" t="e">
        <f t="shared" si="51"/>
        <v>#REF!</v>
      </c>
      <c r="Y313" s="1" t="e">
        <f t="shared" si="52"/>
        <v>#REF!</v>
      </c>
      <c r="Z313" s="1" t="e">
        <f t="shared" si="53"/>
        <v>#REF!</v>
      </c>
      <c r="AA313" s="2" t="e">
        <f>IF(Z313*#REF!/(#REF!+#REF!)&lt;16,16,Z313*#REF!/(#REF!+#REF!))</f>
        <v>#REF!</v>
      </c>
      <c r="AB313" s="9" t="e">
        <f>IF(+Z313*#REF!/(#REF!+#REF!)&lt;16,16,+Z313*#REF!/(#REF!+#REF!))</f>
        <v>#REF!</v>
      </c>
      <c r="AC313" s="2" t="e">
        <f t="shared" si="54"/>
        <v>#REF!</v>
      </c>
    </row>
    <row r="314" spans="2:29" x14ac:dyDescent="0.2">
      <c r="B314" s="10" t="e">
        <f>IF(#REF!="Informix XPS",4096,2048)</f>
        <v>#REF!</v>
      </c>
      <c r="C314" s="10" t="e">
        <f>IF(#REF!="Informix XPS",4036,2020)</f>
        <v>#REF!</v>
      </c>
      <c r="D314" s="1" t="e">
        <f>IF(#REF!=0,0,#REF!+4)</f>
        <v>#REF!</v>
      </c>
      <c r="E314" s="1" t="e">
        <f t="shared" si="44"/>
        <v>#REF!</v>
      </c>
      <c r="F314" s="1" t="e">
        <f>IF(D314&lt;=C314,ROUNDUP((#REF!+#REF!)/E314,0),#REF!*E314)</f>
        <v>#REF!</v>
      </c>
      <c r="G314" s="1" t="e">
        <f t="shared" si="45"/>
        <v>#REF!</v>
      </c>
      <c r="H314" s="1" t="e">
        <f>IF(#REF!&gt;C314,#REF!,0)</f>
        <v>#REF!</v>
      </c>
      <c r="I314" s="1" t="e">
        <f>+IF(#REF!&gt;C314,#REF!-(C314+8),0)</f>
        <v>#REF!</v>
      </c>
      <c r="J314" s="1" t="e">
        <f>+IF(I314&lt;C314,0,#REF!*TRUNC(I314/(C314-8)))</f>
        <v>#REF!</v>
      </c>
      <c r="K314" s="1" t="e">
        <f>IF(H314&gt;0,+#REF!/(C314-8)-TRUNC(#REF!/(C314-8))+4,0)</f>
        <v>#REF!</v>
      </c>
      <c r="L314" s="1" t="e">
        <f t="shared" si="46"/>
        <v>#REF!</v>
      </c>
      <c r="M314" s="1" t="e">
        <f>+IF(H314&gt;0,IF(L314&lt;0.1,(#REF!/(TRUNC((C314/10)/I314)+1)),IF(AND(L314&gt;0.1,L314&lt;0.33),(#REF!/(TRUNC((C314/3)/I314)+1)),#REF!)),0)</f>
        <v>#REF!</v>
      </c>
      <c r="N314" s="1" t="e">
        <f t="shared" si="47"/>
        <v>#REF!</v>
      </c>
      <c r="O314" s="1" t="e">
        <f>+IF(#REF! &lt; (#REF!+#REF!)*0.02,1,#REF!/(#REF!+#REF!))</f>
        <v>#REF!</v>
      </c>
      <c r="P314" s="1" t="e">
        <f>+IF(#REF!&gt;0,#REF!+5,0)</f>
        <v>#REF!</v>
      </c>
      <c r="Q314" s="1" t="e">
        <f t="shared" si="48"/>
        <v>#REF!</v>
      </c>
      <c r="R314" s="1" t="e">
        <f>+IF(Q314 &gt; 0,TRUNC((#REF!+#REF!)/Q314),0)</f>
        <v>#REF!</v>
      </c>
      <c r="S314" s="1" t="e">
        <f>+(R314/(TRUNC((B314-28)/(#REF!+5))+4))</f>
        <v>#REF!</v>
      </c>
      <c r="T314" s="1" t="e">
        <f>+TRUNC(S314/(TRUNC((B314-28)/(#REF!+5))+4))</f>
        <v>#REF!</v>
      </c>
      <c r="U314" s="1" t="e">
        <f>+ROUNDUP((T314/(TRUNC((B314-56)/(#REF!+5))+4)),0)</f>
        <v>#REF!</v>
      </c>
      <c r="V314" s="1" t="e">
        <f t="shared" si="49"/>
        <v>#REF!</v>
      </c>
      <c r="W314" s="1" t="e">
        <f t="shared" si="50"/>
        <v>#REF!</v>
      </c>
      <c r="X314" s="1" t="e">
        <f t="shared" si="51"/>
        <v>#REF!</v>
      </c>
      <c r="Y314" s="1" t="e">
        <f t="shared" si="52"/>
        <v>#REF!</v>
      </c>
      <c r="Z314" s="1" t="e">
        <f t="shared" si="53"/>
        <v>#REF!</v>
      </c>
      <c r="AA314" s="2" t="e">
        <f>IF(Z314*#REF!/(#REF!+#REF!)&lt;16,16,Z314*#REF!/(#REF!+#REF!))</f>
        <v>#REF!</v>
      </c>
      <c r="AB314" s="9" t="e">
        <f>IF(+Z314*#REF!/(#REF!+#REF!)&lt;16,16,+Z314*#REF!/(#REF!+#REF!))</f>
        <v>#REF!</v>
      </c>
      <c r="AC314" s="2" t="e">
        <f t="shared" si="54"/>
        <v>#REF!</v>
      </c>
    </row>
    <row r="315" spans="2:29" x14ac:dyDescent="0.2">
      <c r="B315" s="10" t="e">
        <f>IF(#REF!="Informix XPS",4096,2048)</f>
        <v>#REF!</v>
      </c>
      <c r="C315" s="10" t="e">
        <f>IF(#REF!="Informix XPS",4036,2020)</f>
        <v>#REF!</v>
      </c>
      <c r="D315" s="1" t="e">
        <f>IF(#REF!=0,0,#REF!+4)</f>
        <v>#REF!</v>
      </c>
      <c r="E315" s="1" t="e">
        <f t="shared" si="44"/>
        <v>#REF!</v>
      </c>
      <c r="F315" s="1" t="e">
        <f>IF(D315&lt;=C315,ROUNDUP((#REF!+#REF!)/E315,0),#REF!*E315)</f>
        <v>#REF!</v>
      </c>
      <c r="G315" s="1" t="e">
        <f t="shared" si="45"/>
        <v>#REF!</v>
      </c>
      <c r="H315" s="1" t="e">
        <f>IF(#REF!&gt;C315,#REF!,0)</f>
        <v>#REF!</v>
      </c>
      <c r="I315" s="1" t="e">
        <f>+IF(#REF!&gt;C315,#REF!-(C315+8),0)</f>
        <v>#REF!</v>
      </c>
      <c r="J315" s="1" t="e">
        <f>+IF(I315&lt;C315,0,#REF!*TRUNC(I315/(C315-8)))</f>
        <v>#REF!</v>
      </c>
      <c r="K315" s="1" t="e">
        <f>IF(H315&gt;0,+#REF!/(C315-8)-TRUNC(#REF!/(C315-8))+4,0)</f>
        <v>#REF!</v>
      </c>
      <c r="L315" s="1" t="e">
        <f t="shared" si="46"/>
        <v>#REF!</v>
      </c>
      <c r="M315" s="1" t="e">
        <f>+IF(H315&gt;0,IF(L315&lt;0.1,(#REF!/(TRUNC((C315/10)/I315)+1)),IF(AND(L315&gt;0.1,L315&lt;0.33),(#REF!/(TRUNC((C315/3)/I315)+1)),#REF!)),0)</f>
        <v>#REF!</v>
      </c>
      <c r="N315" s="1" t="e">
        <f t="shared" si="47"/>
        <v>#REF!</v>
      </c>
      <c r="O315" s="1" t="e">
        <f>+IF(#REF! &lt; (#REF!+#REF!)*0.02,1,#REF!/(#REF!+#REF!))</f>
        <v>#REF!</v>
      </c>
      <c r="P315" s="1" t="e">
        <f>+IF(#REF!&gt;0,#REF!+5,0)</f>
        <v>#REF!</v>
      </c>
      <c r="Q315" s="1" t="e">
        <f t="shared" si="48"/>
        <v>#REF!</v>
      </c>
      <c r="R315" s="1" t="e">
        <f>+IF(Q315 &gt; 0,TRUNC((#REF!+#REF!)/Q315),0)</f>
        <v>#REF!</v>
      </c>
      <c r="S315" s="1" t="e">
        <f>+(R315/(TRUNC((B315-28)/(#REF!+5))+4))</f>
        <v>#REF!</v>
      </c>
      <c r="T315" s="1" t="e">
        <f>+TRUNC(S315/(TRUNC((B315-28)/(#REF!+5))+4))</f>
        <v>#REF!</v>
      </c>
      <c r="U315" s="1" t="e">
        <f>+ROUNDUP((T315/(TRUNC((B315-56)/(#REF!+5))+4)),0)</f>
        <v>#REF!</v>
      </c>
      <c r="V315" s="1" t="e">
        <f t="shared" si="49"/>
        <v>#REF!</v>
      </c>
      <c r="W315" s="1" t="e">
        <f t="shared" si="50"/>
        <v>#REF!</v>
      </c>
      <c r="X315" s="1" t="e">
        <f t="shared" si="51"/>
        <v>#REF!</v>
      </c>
      <c r="Y315" s="1" t="e">
        <f t="shared" si="52"/>
        <v>#REF!</v>
      </c>
      <c r="Z315" s="1" t="e">
        <f t="shared" si="53"/>
        <v>#REF!</v>
      </c>
      <c r="AA315" s="2" t="e">
        <f>IF(Z315*#REF!/(#REF!+#REF!)&lt;16,16,Z315*#REF!/(#REF!+#REF!))</f>
        <v>#REF!</v>
      </c>
      <c r="AB315" s="9" t="e">
        <f>IF(+Z315*#REF!/(#REF!+#REF!)&lt;16,16,+Z315*#REF!/(#REF!+#REF!))</f>
        <v>#REF!</v>
      </c>
      <c r="AC315" s="2" t="e">
        <f t="shared" si="54"/>
        <v>#REF!</v>
      </c>
    </row>
    <row r="316" spans="2:29" x14ac:dyDescent="0.2">
      <c r="B316" s="10" t="e">
        <f>IF(#REF!="Informix XPS",4096,2048)</f>
        <v>#REF!</v>
      </c>
      <c r="C316" s="10" t="e">
        <f>IF(#REF!="Informix XPS",4036,2020)</f>
        <v>#REF!</v>
      </c>
      <c r="D316" s="1" t="e">
        <f>IF(#REF!=0,0,#REF!+4)</f>
        <v>#REF!</v>
      </c>
      <c r="E316" s="1" t="e">
        <f t="shared" si="44"/>
        <v>#REF!</v>
      </c>
      <c r="F316" s="1" t="e">
        <f>IF(D316&lt;=C316,ROUNDUP((#REF!+#REF!)/E316,0),#REF!*E316)</f>
        <v>#REF!</v>
      </c>
      <c r="G316" s="1" t="e">
        <f t="shared" si="45"/>
        <v>#REF!</v>
      </c>
      <c r="H316" s="1" t="e">
        <f>IF(#REF!&gt;C316,#REF!,0)</f>
        <v>#REF!</v>
      </c>
      <c r="I316" s="1" t="e">
        <f>+IF(#REF!&gt;C316,#REF!-(C316+8),0)</f>
        <v>#REF!</v>
      </c>
      <c r="J316" s="1" t="e">
        <f>+IF(I316&lt;C316,0,#REF!*TRUNC(I316/(C316-8)))</f>
        <v>#REF!</v>
      </c>
      <c r="K316" s="1" t="e">
        <f>IF(H316&gt;0,+#REF!/(C316-8)-TRUNC(#REF!/(C316-8))+4,0)</f>
        <v>#REF!</v>
      </c>
      <c r="L316" s="1" t="e">
        <f t="shared" si="46"/>
        <v>#REF!</v>
      </c>
      <c r="M316" s="1" t="e">
        <f>+IF(H316&gt;0,IF(L316&lt;0.1,(#REF!/(TRUNC((C316/10)/I316)+1)),IF(AND(L316&gt;0.1,L316&lt;0.33),(#REF!/(TRUNC((C316/3)/I316)+1)),#REF!)),0)</f>
        <v>#REF!</v>
      </c>
      <c r="N316" s="1" t="e">
        <f t="shared" si="47"/>
        <v>#REF!</v>
      </c>
      <c r="O316" s="1" t="e">
        <f>+IF(#REF! &lt; (#REF!+#REF!)*0.02,1,#REF!/(#REF!+#REF!))</f>
        <v>#REF!</v>
      </c>
      <c r="P316" s="1" t="e">
        <f>+IF(#REF!&gt;0,#REF!+5,0)</f>
        <v>#REF!</v>
      </c>
      <c r="Q316" s="1" t="e">
        <f t="shared" si="48"/>
        <v>#REF!</v>
      </c>
      <c r="R316" s="1" t="e">
        <f>+IF(Q316 &gt; 0,TRUNC((#REF!+#REF!)/Q316),0)</f>
        <v>#REF!</v>
      </c>
      <c r="S316" s="1" t="e">
        <f>+(R316/(TRUNC((B316-28)/(#REF!+5))+4))</f>
        <v>#REF!</v>
      </c>
      <c r="T316" s="1" t="e">
        <f>+TRUNC(S316/(TRUNC((B316-28)/(#REF!+5))+4))</f>
        <v>#REF!</v>
      </c>
      <c r="U316" s="1" t="e">
        <f>+ROUNDUP((T316/(TRUNC((B316-56)/(#REF!+5))+4)),0)</f>
        <v>#REF!</v>
      </c>
      <c r="V316" s="1" t="e">
        <f t="shared" si="49"/>
        <v>#REF!</v>
      </c>
      <c r="W316" s="1" t="e">
        <f t="shared" si="50"/>
        <v>#REF!</v>
      </c>
      <c r="X316" s="1" t="e">
        <f t="shared" si="51"/>
        <v>#REF!</v>
      </c>
      <c r="Y316" s="1" t="e">
        <f t="shared" si="52"/>
        <v>#REF!</v>
      </c>
      <c r="Z316" s="1" t="e">
        <f t="shared" si="53"/>
        <v>#REF!</v>
      </c>
      <c r="AA316" s="2" t="e">
        <f>IF(Z316*#REF!/(#REF!+#REF!)&lt;16,16,Z316*#REF!/(#REF!+#REF!))</f>
        <v>#REF!</v>
      </c>
      <c r="AB316" s="9" t="e">
        <f>IF(+Z316*#REF!/(#REF!+#REF!)&lt;16,16,+Z316*#REF!/(#REF!+#REF!))</f>
        <v>#REF!</v>
      </c>
      <c r="AC316" s="2" t="e">
        <f t="shared" si="54"/>
        <v>#REF!</v>
      </c>
    </row>
    <row r="317" spans="2:29" x14ac:dyDescent="0.2">
      <c r="B317" s="10" t="e">
        <f>IF(#REF!="Informix XPS",4096,2048)</f>
        <v>#REF!</v>
      </c>
      <c r="C317" s="10" t="e">
        <f>IF(#REF!="Informix XPS",4036,2020)</f>
        <v>#REF!</v>
      </c>
      <c r="D317" s="1" t="e">
        <f>IF(#REF!=0,0,#REF!+4)</f>
        <v>#REF!</v>
      </c>
      <c r="E317" s="1" t="e">
        <f t="shared" si="44"/>
        <v>#REF!</v>
      </c>
      <c r="F317" s="1" t="e">
        <f>IF(D317&lt;=C317,ROUNDUP((#REF!+#REF!)/E317,0),#REF!*E317)</f>
        <v>#REF!</v>
      </c>
      <c r="G317" s="1" t="e">
        <f t="shared" si="45"/>
        <v>#REF!</v>
      </c>
      <c r="H317" s="1" t="e">
        <f>IF(#REF!&gt;C317,#REF!,0)</f>
        <v>#REF!</v>
      </c>
      <c r="I317" s="1" t="e">
        <f>+IF(#REF!&gt;C317,#REF!-(C317+8),0)</f>
        <v>#REF!</v>
      </c>
      <c r="J317" s="1" t="e">
        <f>+IF(I317&lt;C317,0,#REF!*TRUNC(I317/(C317-8)))</f>
        <v>#REF!</v>
      </c>
      <c r="K317" s="1" t="e">
        <f>IF(H317&gt;0,+#REF!/(C317-8)-TRUNC(#REF!/(C317-8))+4,0)</f>
        <v>#REF!</v>
      </c>
      <c r="L317" s="1" t="e">
        <f t="shared" si="46"/>
        <v>#REF!</v>
      </c>
      <c r="M317" s="1" t="e">
        <f>+IF(H317&gt;0,IF(L317&lt;0.1,(#REF!/(TRUNC((C317/10)/I317)+1)),IF(AND(L317&gt;0.1,L317&lt;0.33),(#REF!/(TRUNC((C317/3)/I317)+1)),#REF!)),0)</f>
        <v>#REF!</v>
      </c>
      <c r="N317" s="1" t="e">
        <f t="shared" si="47"/>
        <v>#REF!</v>
      </c>
      <c r="O317" s="1" t="e">
        <f>+IF(#REF! &lt; (#REF!+#REF!)*0.02,1,#REF!/(#REF!+#REF!))</f>
        <v>#REF!</v>
      </c>
      <c r="P317" s="1" t="e">
        <f>+IF(#REF!&gt;0,#REF!+5,0)</f>
        <v>#REF!</v>
      </c>
      <c r="Q317" s="1" t="e">
        <f t="shared" si="48"/>
        <v>#REF!</v>
      </c>
      <c r="R317" s="1" t="e">
        <f>+IF(Q317 &gt; 0,TRUNC((#REF!+#REF!)/Q317),0)</f>
        <v>#REF!</v>
      </c>
      <c r="S317" s="1" t="e">
        <f>+(R317/(TRUNC((B317-28)/(#REF!+5))+4))</f>
        <v>#REF!</v>
      </c>
      <c r="T317" s="1" t="e">
        <f>+TRUNC(S317/(TRUNC((B317-28)/(#REF!+5))+4))</f>
        <v>#REF!</v>
      </c>
      <c r="U317" s="1" t="e">
        <f>+ROUNDUP((T317/(TRUNC((B317-56)/(#REF!+5))+4)),0)</f>
        <v>#REF!</v>
      </c>
      <c r="V317" s="1" t="e">
        <f t="shared" si="49"/>
        <v>#REF!</v>
      </c>
      <c r="W317" s="1" t="e">
        <f t="shared" si="50"/>
        <v>#REF!</v>
      </c>
      <c r="X317" s="1" t="e">
        <f t="shared" si="51"/>
        <v>#REF!</v>
      </c>
      <c r="Y317" s="1" t="e">
        <f t="shared" si="52"/>
        <v>#REF!</v>
      </c>
      <c r="Z317" s="1" t="e">
        <f t="shared" si="53"/>
        <v>#REF!</v>
      </c>
      <c r="AA317" s="2" t="e">
        <f>IF(Z317*#REF!/(#REF!+#REF!)&lt;16,16,Z317*#REF!/(#REF!+#REF!))</f>
        <v>#REF!</v>
      </c>
      <c r="AB317" s="9" t="e">
        <f>IF(+Z317*#REF!/(#REF!+#REF!)&lt;16,16,+Z317*#REF!/(#REF!+#REF!))</f>
        <v>#REF!</v>
      </c>
      <c r="AC317" s="2" t="e">
        <f t="shared" si="54"/>
        <v>#REF!</v>
      </c>
    </row>
    <row r="318" spans="2:29" x14ac:dyDescent="0.2">
      <c r="B318" s="10" t="e">
        <f>IF(#REF!="Informix XPS",4096,2048)</f>
        <v>#REF!</v>
      </c>
      <c r="C318" s="10" t="e">
        <f>IF(#REF!="Informix XPS",4036,2020)</f>
        <v>#REF!</v>
      </c>
      <c r="D318" s="1" t="e">
        <f>IF(#REF!=0,0,#REF!+4)</f>
        <v>#REF!</v>
      </c>
      <c r="E318" s="1" t="e">
        <f t="shared" si="44"/>
        <v>#REF!</v>
      </c>
      <c r="F318" s="1" t="e">
        <f>IF(D318&lt;=C318,ROUNDUP((#REF!+#REF!)/E318,0),#REF!*E318)</f>
        <v>#REF!</v>
      </c>
      <c r="G318" s="1" t="e">
        <f t="shared" si="45"/>
        <v>#REF!</v>
      </c>
      <c r="H318" s="1" t="e">
        <f>IF(#REF!&gt;C318,#REF!,0)</f>
        <v>#REF!</v>
      </c>
      <c r="I318" s="1" t="e">
        <f>+IF(#REF!&gt;C318,#REF!-(C318+8),0)</f>
        <v>#REF!</v>
      </c>
      <c r="J318" s="1" t="e">
        <f>+IF(I318&lt;C318,0,#REF!*TRUNC(I318/(C318-8)))</f>
        <v>#REF!</v>
      </c>
      <c r="K318" s="1" t="e">
        <f>IF(H318&gt;0,+#REF!/(C318-8)-TRUNC(#REF!/(C318-8))+4,0)</f>
        <v>#REF!</v>
      </c>
      <c r="L318" s="1" t="e">
        <f t="shared" si="46"/>
        <v>#REF!</v>
      </c>
      <c r="M318" s="1" t="e">
        <f>+IF(H318&gt;0,IF(L318&lt;0.1,(#REF!/(TRUNC((C318/10)/I318)+1)),IF(AND(L318&gt;0.1,L318&lt;0.33),(#REF!/(TRUNC((C318/3)/I318)+1)),#REF!)),0)</f>
        <v>#REF!</v>
      </c>
      <c r="N318" s="1" t="e">
        <f t="shared" si="47"/>
        <v>#REF!</v>
      </c>
      <c r="O318" s="1" t="e">
        <f>+IF(#REF! &lt; (#REF!+#REF!)*0.02,1,#REF!/(#REF!+#REF!))</f>
        <v>#REF!</v>
      </c>
      <c r="P318" s="1" t="e">
        <f>+IF(#REF!&gt;0,#REF!+5,0)</f>
        <v>#REF!</v>
      </c>
      <c r="Q318" s="1" t="e">
        <f t="shared" si="48"/>
        <v>#REF!</v>
      </c>
      <c r="R318" s="1" t="e">
        <f>+IF(Q318 &gt; 0,TRUNC((#REF!+#REF!)/Q318),0)</f>
        <v>#REF!</v>
      </c>
      <c r="S318" s="1" t="e">
        <f>+(R318/(TRUNC((B318-28)/(#REF!+5))+4))</f>
        <v>#REF!</v>
      </c>
      <c r="T318" s="1" t="e">
        <f>+TRUNC(S318/(TRUNC((B318-28)/(#REF!+5))+4))</f>
        <v>#REF!</v>
      </c>
      <c r="U318" s="1" t="e">
        <f>+ROUNDUP((T318/(TRUNC((B318-56)/(#REF!+5))+4)),0)</f>
        <v>#REF!</v>
      </c>
      <c r="V318" s="1" t="e">
        <f t="shared" si="49"/>
        <v>#REF!</v>
      </c>
      <c r="W318" s="1" t="e">
        <f t="shared" si="50"/>
        <v>#REF!</v>
      </c>
      <c r="X318" s="1" t="e">
        <f t="shared" si="51"/>
        <v>#REF!</v>
      </c>
      <c r="Y318" s="1" t="e">
        <f t="shared" si="52"/>
        <v>#REF!</v>
      </c>
      <c r="Z318" s="1" t="e">
        <f t="shared" si="53"/>
        <v>#REF!</v>
      </c>
      <c r="AA318" s="2" t="e">
        <f>IF(Z318*#REF!/(#REF!+#REF!)&lt;16,16,Z318*#REF!/(#REF!+#REF!))</f>
        <v>#REF!</v>
      </c>
      <c r="AB318" s="9" t="e">
        <f>IF(+Z318*#REF!/(#REF!+#REF!)&lt;16,16,+Z318*#REF!/(#REF!+#REF!))</f>
        <v>#REF!</v>
      </c>
      <c r="AC318" s="2" t="e">
        <f t="shared" si="54"/>
        <v>#REF!</v>
      </c>
    </row>
    <row r="319" spans="2:29" x14ac:dyDescent="0.2">
      <c r="B319" s="10" t="e">
        <f>IF(#REF!="Informix XPS",4096,2048)</f>
        <v>#REF!</v>
      </c>
      <c r="C319" s="10" t="e">
        <f>IF(#REF!="Informix XPS",4036,2020)</f>
        <v>#REF!</v>
      </c>
      <c r="D319" s="1" t="e">
        <f>IF(#REF!=0,0,#REF!+4)</f>
        <v>#REF!</v>
      </c>
      <c r="E319" s="1" t="e">
        <f t="shared" si="44"/>
        <v>#REF!</v>
      </c>
      <c r="F319" s="1" t="e">
        <f>IF(D319&lt;=C319,ROUNDUP((#REF!+#REF!)/E319,0),#REF!*E319)</f>
        <v>#REF!</v>
      </c>
      <c r="G319" s="1" t="e">
        <f t="shared" si="45"/>
        <v>#REF!</v>
      </c>
      <c r="H319" s="1" t="e">
        <f>IF(#REF!&gt;C319,#REF!,0)</f>
        <v>#REF!</v>
      </c>
      <c r="I319" s="1" t="e">
        <f>+IF(#REF!&gt;C319,#REF!-(C319+8),0)</f>
        <v>#REF!</v>
      </c>
      <c r="J319" s="1" t="e">
        <f>+IF(I319&lt;C319,0,#REF!*TRUNC(I319/(C319-8)))</f>
        <v>#REF!</v>
      </c>
      <c r="K319" s="1" t="e">
        <f>IF(H319&gt;0,+#REF!/(C319-8)-TRUNC(#REF!/(C319-8))+4,0)</f>
        <v>#REF!</v>
      </c>
      <c r="L319" s="1" t="e">
        <f t="shared" si="46"/>
        <v>#REF!</v>
      </c>
      <c r="M319" s="1" t="e">
        <f>+IF(H319&gt;0,IF(L319&lt;0.1,(#REF!/(TRUNC((C319/10)/I319)+1)),IF(AND(L319&gt;0.1,L319&lt;0.33),(#REF!/(TRUNC((C319/3)/I319)+1)),#REF!)),0)</f>
        <v>#REF!</v>
      </c>
      <c r="N319" s="1" t="e">
        <f t="shared" si="47"/>
        <v>#REF!</v>
      </c>
      <c r="O319" s="1" t="e">
        <f>+IF(#REF! &lt; (#REF!+#REF!)*0.02,1,#REF!/(#REF!+#REF!))</f>
        <v>#REF!</v>
      </c>
      <c r="P319" s="1" t="e">
        <f>+IF(#REF!&gt;0,#REF!+5,0)</f>
        <v>#REF!</v>
      </c>
      <c r="Q319" s="1" t="e">
        <f t="shared" si="48"/>
        <v>#REF!</v>
      </c>
      <c r="R319" s="1" t="e">
        <f>+IF(Q319 &gt; 0,TRUNC((#REF!+#REF!)/Q319),0)</f>
        <v>#REF!</v>
      </c>
      <c r="S319" s="1" t="e">
        <f>+(R319/(TRUNC((B319-28)/(#REF!+5))+4))</f>
        <v>#REF!</v>
      </c>
      <c r="T319" s="1" t="e">
        <f>+TRUNC(S319/(TRUNC((B319-28)/(#REF!+5))+4))</f>
        <v>#REF!</v>
      </c>
      <c r="U319" s="1" t="e">
        <f>+ROUNDUP((T319/(TRUNC((B319-56)/(#REF!+5))+4)),0)</f>
        <v>#REF!</v>
      </c>
      <c r="V319" s="1" t="e">
        <f t="shared" si="49"/>
        <v>#REF!</v>
      </c>
      <c r="W319" s="1" t="e">
        <f t="shared" si="50"/>
        <v>#REF!</v>
      </c>
      <c r="X319" s="1" t="e">
        <f t="shared" si="51"/>
        <v>#REF!</v>
      </c>
      <c r="Y319" s="1" t="e">
        <f t="shared" si="52"/>
        <v>#REF!</v>
      </c>
      <c r="Z319" s="1" t="e">
        <f t="shared" si="53"/>
        <v>#REF!</v>
      </c>
      <c r="AA319" s="2" t="e">
        <f>IF(Z319*#REF!/(#REF!+#REF!)&lt;16,16,Z319*#REF!/(#REF!+#REF!))</f>
        <v>#REF!</v>
      </c>
      <c r="AB319" s="9" t="e">
        <f>IF(+Z319*#REF!/(#REF!+#REF!)&lt;16,16,+Z319*#REF!/(#REF!+#REF!))</f>
        <v>#REF!</v>
      </c>
      <c r="AC319" s="2" t="e">
        <f t="shared" si="54"/>
        <v>#REF!</v>
      </c>
    </row>
    <row r="320" spans="2:29" x14ac:dyDescent="0.2">
      <c r="B320" s="10" t="e">
        <f>IF(#REF!="Informix XPS",4096,2048)</f>
        <v>#REF!</v>
      </c>
      <c r="C320" s="10" t="e">
        <f>IF(#REF!="Informix XPS",4036,2020)</f>
        <v>#REF!</v>
      </c>
      <c r="D320" s="1" t="e">
        <f>IF(#REF!=0,0,#REF!+4)</f>
        <v>#REF!</v>
      </c>
      <c r="E320" s="1" t="e">
        <f t="shared" si="44"/>
        <v>#REF!</v>
      </c>
      <c r="F320" s="1" t="e">
        <f>IF(D320&lt;=C320,ROUNDUP((#REF!+#REF!)/E320,0),#REF!*E320)</f>
        <v>#REF!</v>
      </c>
      <c r="G320" s="1" t="e">
        <f t="shared" si="45"/>
        <v>#REF!</v>
      </c>
      <c r="H320" s="1" t="e">
        <f>IF(#REF!&gt;C320,#REF!,0)</f>
        <v>#REF!</v>
      </c>
      <c r="I320" s="1" t="e">
        <f>+IF(#REF!&gt;C320,#REF!-(C320+8),0)</f>
        <v>#REF!</v>
      </c>
      <c r="J320" s="1" t="e">
        <f>+IF(I320&lt;C320,0,#REF!*TRUNC(I320/(C320-8)))</f>
        <v>#REF!</v>
      </c>
      <c r="K320" s="1" t="e">
        <f>IF(H320&gt;0,+#REF!/(C320-8)-TRUNC(#REF!/(C320-8))+4,0)</f>
        <v>#REF!</v>
      </c>
      <c r="L320" s="1" t="e">
        <f t="shared" si="46"/>
        <v>#REF!</v>
      </c>
      <c r="M320" s="1" t="e">
        <f>+IF(H320&gt;0,IF(L320&lt;0.1,(#REF!/(TRUNC((C320/10)/I320)+1)),IF(AND(L320&gt;0.1,L320&lt;0.33),(#REF!/(TRUNC((C320/3)/I320)+1)),#REF!)),0)</f>
        <v>#REF!</v>
      </c>
      <c r="N320" s="1" t="e">
        <f t="shared" si="47"/>
        <v>#REF!</v>
      </c>
      <c r="O320" s="1" t="e">
        <f>+IF(#REF! &lt; (#REF!+#REF!)*0.02,1,#REF!/(#REF!+#REF!))</f>
        <v>#REF!</v>
      </c>
      <c r="P320" s="1" t="e">
        <f>+IF(#REF!&gt;0,#REF!+5,0)</f>
        <v>#REF!</v>
      </c>
      <c r="Q320" s="1" t="e">
        <f t="shared" si="48"/>
        <v>#REF!</v>
      </c>
      <c r="R320" s="1" t="e">
        <f>+IF(Q320 &gt; 0,TRUNC((#REF!+#REF!)/Q320),0)</f>
        <v>#REF!</v>
      </c>
      <c r="S320" s="1" t="e">
        <f>+(R320/(TRUNC((B320-28)/(#REF!+5))+4))</f>
        <v>#REF!</v>
      </c>
      <c r="T320" s="1" t="e">
        <f>+TRUNC(S320/(TRUNC((B320-28)/(#REF!+5))+4))</f>
        <v>#REF!</v>
      </c>
      <c r="U320" s="1" t="e">
        <f>+ROUNDUP((T320/(TRUNC((B320-56)/(#REF!+5))+4)),0)</f>
        <v>#REF!</v>
      </c>
      <c r="V320" s="1" t="e">
        <f t="shared" si="49"/>
        <v>#REF!</v>
      </c>
      <c r="W320" s="1" t="e">
        <f t="shared" si="50"/>
        <v>#REF!</v>
      </c>
      <c r="X320" s="1" t="e">
        <f t="shared" si="51"/>
        <v>#REF!</v>
      </c>
      <c r="Y320" s="1" t="e">
        <f t="shared" si="52"/>
        <v>#REF!</v>
      </c>
      <c r="Z320" s="1" t="e">
        <f t="shared" si="53"/>
        <v>#REF!</v>
      </c>
      <c r="AA320" s="2" t="e">
        <f>IF(Z320*#REF!/(#REF!+#REF!)&lt;16,16,Z320*#REF!/(#REF!+#REF!))</f>
        <v>#REF!</v>
      </c>
      <c r="AB320" s="9" t="e">
        <f>IF(+Z320*#REF!/(#REF!+#REF!)&lt;16,16,+Z320*#REF!/(#REF!+#REF!))</f>
        <v>#REF!</v>
      </c>
      <c r="AC320" s="2" t="e">
        <f t="shared" si="54"/>
        <v>#REF!</v>
      </c>
    </row>
    <row r="321" spans="2:29" x14ac:dyDescent="0.2">
      <c r="B321" s="10" t="e">
        <f>IF(#REF!="Informix XPS",4096,2048)</f>
        <v>#REF!</v>
      </c>
      <c r="C321" s="10" t="e">
        <f>IF(#REF!="Informix XPS",4036,2020)</f>
        <v>#REF!</v>
      </c>
      <c r="D321" s="1" t="e">
        <f>IF(#REF!=0,0,#REF!+4)</f>
        <v>#REF!</v>
      </c>
      <c r="E321" s="1" t="e">
        <f t="shared" si="44"/>
        <v>#REF!</v>
      </c>
      <c r="F321" s="1" t="e">
        <f>IF(D321&lt;=C321,ROUNDUP((#REF!+#REF!)/E321,0),#REF!*E321)</f>
        <v>#REF!</v>
      </c>
      <c r="G321" s="1" t="e">
        <f t="shared" si="45"/>
        <v>#REF!</v>
      </c>
      <c r="H321" s="1" t="e">
        <f>IF(#REF!&gt;C321,#REF!,0)</f>
        <v>#REF!</v>
      </c>
      <c r="I321" s="1" t="e">
        <f>+IF(#REF!&gt;C321,#REF!-(C321+8),0)</f>
        <v>#REF!</v>
      </c>
      <c r="J321" s="1" t="e">
        <f>+IF(I321&lt;C321,0,#REF!*TRUNC(I321/(C321-8)))</f>
        <v>#REF!</v>
      </c>
      <c r="K321" s="1" t="e">
        <f>IF(H321&gt;0,+#REF!/(C321-8)-TRUNC(#REF!/(C321-8))+4,0)</f>
        <v>#REF!</v>
      </c>
      <c r="L321" s="1" t="e">
        <f t="shared" si="46"/>
        <v>#REF!</v>
      </c>
      <c r="M321" s="1" t="e">
        <f>+IF(H321&gt;0,IF(L321&lt;0.1,(#REF!/(TRUNC((C321/10)/I321)+1)),IF(AND(L321&gt;0.1,L321&lt;0.33),(#REF!/(TRUNC((C321/3)/I321)+1)),#REF!)),0)</f>
        <v>#REF!</v>
      </c>
      <c r="N321" s="1" t="e">
        <f t="shared" si="47"/>
        <v>#REF!</v>
      </c>
      <c r="O321" s="1" t="e">
        <f>+IF(#REF! &lt; (#REF!+#REF!)*0.02,1,#REF!/(#REF!+#REF!))</f>
        <v>#REF!</v>
      </c>
      <c r="P321" s="1" t="e">
        <f>+IF(#REF!&gt;0,#REF!+5,0)</f>
        <v>#REF!</v>
      </c>
      <c r="Q321" s="1" t="e">
        <f t="shared" si="48"/>
        <v>#REF!</v>
      </c>
      <c r="R321" s="1" t="e">
        <f>+IF(Q321 &gt; 0,TRUNC((#REF!+#REF!)/Q321),0)</f>
        <v>#REF!</v>
      </c>
      <c r="S321" s="1" t="e">
        <f>+(R321/(TRUNC((B321-28)/(#REF!+5))+4))</f>
        <v>#REF!</v>
      </c>
      <c r="T321" s="1" t="e">
        <f>+TRUNC(S321/(TRUNC((B321-28)/(#REF!+5))+4))</f>
        <v>#REF!</v>
      </c>
      <c r="U321" s="1" t="e">
        <f>+ROUNDUP((T321/(TRUNC((B321-56)/(#REF!+5))+4)),0)</f>
        <v>#REF!</v>
      </c>
      <c r="V321" s="1" t="e">
        <f t="shared" si="49"/>
        <v>#REF!</v>
      </c>
      <c r="W321" s="1" t="e">
        <f t="shared" si="50"/>
        <v>#REF!</v>
      </c>
      <c r="X321" s="1" t="e">
        <f t="shared" si="51"/>
        <v>#REF!</v>
      </c>
      <c r="Y321" s="1" t="e">
        <f t="shared" si="52"/>
        <v>#REF!</v>
      </c>
      <c r="Z321" s="1" t="e">
        <f t="shared" si="53"/>
        <v>#REF!</v>
      </c>
      <c r="AA321" s="2" t="e">
        <f>IF(Z321*#REF!/(#REF!+#REF!)&lt;16,16,Z321*#REF!/(#REF!+#REF!))</f>
        <v>#REF!</v>
      </c>
      <c r="AB321" s="9" t="e">
        <f>IF(+Z321*#REF!/(#REF!+#REF!)&lt;16,16,+Z321*#REF!/(#REF!+#REF!))</f>
        <v>#REF!</v>
      </c>
      <c r="AC321" s="2" t="e">
        <f t="shared" si="54"/>
        <v>#REF!</v>
      </c>
    </row>
    <row r="322" spans="2:29" x14ac:dyDescent="0.2">
      <c r="B322" s="10" t="e">
        <f>IF(#REF!="Informix XPS",4096,2048)</f>
        <v>#REF!</v>
      </c>
      <c r="C322" s="10" t="e">
        <f>IF(#REF!="Informix XPS",4036,2020)</f>
        <v>#REF!</v>
      </c>
      <c r="D322" s="1" t="e">
        <f>IF(#REF!=0,0,#REF!+4)</f>
        <v>#REF!</v>
      </c>
      <c r="E322" s="1" t="e">
        <f t="shared" si="44"/>
        <v>#REF!</v>
      </c>
      <c r="F322" s="1" t="e">
        <f>IF(D322&lt;=C322,ROUNDUP((#REF!+#REF!)/E322,0),#REF!*E322)</f>
        <v>#REF!</v>
      </c>
      <c r="G322" s="1" t="e">
        <f t="shared" si="45"/>
        <v>#REF!</v>
      </c>
      <c r="H322" s="1" t="e">
        <f>IF(#REF!&gt;C322,#REF!,0)</f>
        <v>#REF!</v>
      </c>
      <c r="I322" s="1" t="e">
        <f>+IF(#REF!&gt;C322,#REF!-(C322+8),0)</f>
        <v>#REF!</v>
      </c>
      <c r="J322" s="1" t="e">
        <f>+IF(I322&lt;C322,0,#REF!*TRUNC(I322/(C322-8)))</f>
        <v>#REF!</v>
      </c>
      <c r="K322" s="1" t="e">
        <f>IF(H322&gt;0,+#REF!/(C322-8)-TRUNC(#REF!/(C322-8))+4,0)</f>
        <v>#REF!</v>
      </c>
      <c r="L322" s="1" t="e">
        <f t="shared" si="46"/>
        <v>#REF!</v>
      </c>
      <c r="M322" s="1" t="e">
        <f>+IF(H322&gt;0,IF(L322&lt;0.1,(#REF!/(TRUNC((C322/10)/I322)+1)),IF(AND(L322&gt;0.1,L322&lt;0.33),(#REF!/(TRUNC((C322/3)/I322)+1)),#REF!)),0)</f>
        <v>#REF!</v>
      </c>
      <c r="N322" s="1" t="e">
        <f t="shared" si="47"/>
        <v>#REF!</v>
      </c>
      <c r="O322" s="1" t="e">
        <f>+IF(#REF! &lt; (#REF!+#REF!)*0.02,1,#REF!/(#REF!+#REF!))</f>
        <v>#REF!</v>
      </c>
      <c r="P322" s="1" t="e">
        <f>+IF(#REF!&gt;0,#REF!+5,0)</f>
        <v>#REF!</v>
      </c>
      <c r="Q322" s="1" t="e">
        <f t="shared" si="48"/>
        <v>#REF!</v>
      </c>
      <c r="R322" s="1" t="e">
        <f>+IF(Q322 &gt; 0,TRUNC((#REF!+#REF!)/Q322),0)</f>
        <v>#REF!</v>
      </c>
      <c r="S322" s="1" t="e">
        <f>+(R322/(TRUNC((B322-28)/(#REF!+5))+4))</f>
        <v>#REF!</v>
      </c>
      <c r="T322" s="1" t="e">
        <f>+TRUNC(S322/(TRUNC((B322-28)/(#REF!+5))+4))</f>
        <v>#REF!</v>
      </c>
      <c r="U322" s="1" t="e">
        <f>+ROUNDUP((T322/(TRUNC((B322-56)/(#REF!+5))+4)),0)</f>
        <v>#REF!</v>
      </c>
      <c r="V322" s="1" t="e">
        <f t="shared" si="49"/>
        <v>#REF!</v>
      </c>
      <c r="W322" s="1" t="e">
        <f t="shared" si="50"/>
        <v>#REF!</v>
      </c>
      <c r="X322" s="1" t="e">
        <f t="shared" si="51"/>
        <v>#REF!</v>
      </c>
      <c r="Y322" s="1" t="e">
        <f t="shared" si="52"/>
        <v>#REF!</v>
      </c>
      <c r="Z322" s="1" t="e">
        <f t="shared" si="53"/>
        <v>#REF!</v>
      </c>
      <c r="AA322" s="2" t="e">
        <f>IF(Z322*#REF!/(#REF!+#REF!)&lt;16,16,Z322*#REF!/(#REF!+#REF!))</f>
        <v>#REF!</v>
      </c>
      <c r="AB322" s="9" t="e">
        <f>IF(+Z322*#REF!/(#REF!+#REF!)&lt;16,16,+Z322*#REF!/(#REF!+#REF!))</f>
        <v>#REF!</v>
      </c>
      <c r="AC322" s="2" t="e">
        <f t="shared" si="54"/>
        <v>#REF!</v>
      </c>
    </row>
    <row r="323" spans="2:29" x14ac:dyDescent="0.2">
      <c r="B323" s="10" t="e">
        <f>IF(#REF!="Informix XPS",4096,2048)</f>
        <v>#REF!</v>
      </c>
      <c r="C323" s="10" t="e">
        <f>IF(#REF!="Informix XPS",4036,2020)</f>
        <v>#REF!</v>
      </c>
      <c r="D323" s="1" t="e">
        <f>IF(#REF!=0,0,#REF!+4)</f>
        <v>#REF!</v>
      </c>
      <c r="E323" s="1" t="e">
        <f t="shared" si="44"/>
        <v>#REF!</v>
      </c>
      <c r="F323" s="1" t="e">
        <f>IF(D323&lt;=C323,ROUNDUP((#REF!+#REF!)/E323,0),#REF!*E323)</f>
        <v>#REF!</v>
      </c>
      <c r="G323" s="1" t="e">
        <f t="shared" si="45"/>
        <v>#REF!</v>
      </c>
      <c r="H323" s="1" t="e">
        <f>IF(#REF!&gt;C323,#REF!,0)</f>
        <v>#REF!</v>
      </c>
      <c r="I323" s="1" t="e">
        <f>+IF(#REF!&gt;C323,#REF!-(C323+8),0)</f>
        <v>#REF!</v>
      </c>
      <c r="J323" s="1" t="e">
        <f>+IF(I323&lt;C323,0,#REF!*TRUNC(I323/(C323-8)))</f>
        <v>#REF!</v>
      </c>
      <c r="K323" s="1" t="e">
        <f>IF(H323&gt;0,+#REF!/(C323-8)-TRUNC(#REF!/(C323-8))+4,0)</f>
        <v>#REF!</v>
      </c>
      <c r="L323" s="1" t="e">
        <f t="shared" si="46"/>
        <v>#REF!</v>
      </c>
      <c r="M323" s="1" t="e">
        <f>+IF(H323&gt;0,IF(L323&lt;0.1,(#REF!/(TRUNC((C323/10)/I323)+1)),IF(AND(L323&gt;0.1,L323&lt;0.33),(#REF!/(TRUNC((C323/3)/I323)+1)),#REF!)),0)</f>
        <v>#REF!</v>
      </c>
      <c r="N323" s="1" t="e">
        <f t="shared" si="47"/>
        <v>#REF!</v>
      </c>
      <c r="O323" s="1" t="e">
        <f>+IF(#REF! &lt; (#REF!+#REF!)*0.02,1,#REF!/(#REF!+#REF!))</f>
        <v>#REF!</v>
      </c>
      <c r="P323" s="1" t="e">
        <f>+IF(#REF!&gt;0,#REF!+5,0)</f>
        <v>#REF!</v>
      </c>
      <c r="Q323" s="1" t="e">
        <f t="shared" si="48"/>
        <v>#REF!</v>
      </c>
      <c r="R323" s="1" t="e">
        <f>+IF(Q323 &gt; 0,TRUNC((#REF!+#REF!)/Q323),0)</f>
        <v>#REF!</v>
      </c>
      <c r="S323" s="1" t="e">
        <f>+(R323/(TRUNC((B323-28)/(#REF!+5))+4))</f>
        <v>#REF!</v>
      </c>
      <c r="T323" s="1" t="e">
        <f>+TRUNC(S323/(TRUNC((B323-28)/(#REF!+5))+4))</f>
        <v>#REF!</v>
      </c>
      <c r="U323" s="1" t="e">
        <f>+ROUNDUP((T323/(TRUNC((B323-56)/(#REF!+5))+4)),0)</f>
        <v>#REF!</v>
      </c>
      <c r="V323" s="1" t="e">
        <f t="shared" si="49"/>
        <v>#REF!</v>
      </c>
      <c r="W323" s="1" t="e">
        <f t="shared" si="50"/>
        <v>#REF!</v>
      </c>
      <c r="X323" s="1" t="e">
        <f t="shared" si="51"/>
        <v>#REF!</v>
      </c>
      <c r="Y323" s="1" t="e">
        <f t="shared" si="52"/>
        <v>#REF!</v>
      </c>
      <c r="Z323" s="1" t="e">
        <f t="shared" si="53"/>
        <v>#REF!</v>
      </c>
      <c r="AA323" s="2" t="e">
        <f>IF(Z323*#REF!/(#REF!+#REF!)&lt;16,16,Z323*#REF!/(#REF!+#REF!))</f>
        <v>#REF!</v>
      </c>
      <c r="AB323" s="9" t="e">
        <f>IF(+Z323*#REF!/(#REF!+#REF!)&lt;16,16,+Z323*#REF!/(#REF!+#REF!))</f>
        <v>#REF!</v>
      </c>
      <c r="AC323" s="2" t="e">
        <f t="shared" si="54"/>
        <v>#REF!</v>
      </c>
    </row>
    <row r="324" spans="2:29" x14ac:dyDescent="0.2">
      <c r="B324" s="10" t="e">
        <f>IF(#REF!="Informix XPS",4096,2048)</f>
        <v>#REF!</v>
      </c>
      <c r="C324" s="10" t="e">
        <f>IF(#REF!="Informix XPS",4036,2020)</f>
        <v>#REF!</v>
      </c>
      <c r="D324" s="1" t="e">
        <f>IF(#REF!=0,0,#REF!+4)</f>
        <v>#REF!</v>
      </c>
      <c r="E324" s="1" t="e">
        <f t="shared" si="44"/>
        <v>#REF!</v>
      </c>
      <c r="F324" s="1" t="e">
        <f>IF(D324&lt;=C324,ROUNDUP((#REF!+#REF!)/E324,0),#REF!*E324)</f>
        <v>#REF!</v>
      </c>
      <c r="G324" s="1" t="e">
        <f t="shared" si="45"/>
        <v>#REF!</v>
      </c>
      <c r="H324" s="1" t="e">
        <f>IF(#REF!&gt;C324,#REF!,0)</f>
        <v>#REF!</v>
      </c>
      <c r="I324" s="1" t="e">
        <f>+IF(#REF!&gt;C324,#REF!-(C324+8),0)</f>
        <v>#REF!</v>
      </c>
      <c r="J324" s="1" t="e">
        <f>+IF(I324&lt;C324,0,#REF!*TRUNC(I324/(C324-8)))</f>
        <v>#REF!</v>
      </c>
      <c r="K324" s="1" t="e">
        <f>IF(H324&gt;0,+#REF!/(C324-8)-TRUNC(#REF!/(C324-8))+4,0)</f>
        <v>#REF!</v>
      </c>
      <c r="L324" s="1" t="e">
        <f t="shared" si="46"/>
        <v>#REF!</v>
      </c>
      <c r="M324" s="1" t="e">
        <f>+IF(H324&gt;0,IF(L324&lt;0.1,(#REF!/(TRUNC((C324/10)/I324)+1)),IF(AND(L324&gt;0.1,L324&lt;0.33),(#REF!/(TRUNC((C324/3)/I324)+1)),#REF!)),0)</f>
        <v>#REF!</v>
      </c>
      <c r="N324" s="1" t="e">
        <f t="shared" si="47"/>
        <v>#REF!</v>
      </c>
      <c r="O324" s="1" t="e">
        <f>+IF(#REF! &lt; (#REF!+#REF!)*0.02,1,#REF!/(#REF!+#REF!))</f>
        <v>#REF!</v>
      </c>
      <c r="P324" s="1" t="e">
        <f>+IF(#REF!&gt;0,#REF!+5,0)</f>
        <v>#REF!</v>
      </c>
      <c r="Q324" s="1" t="e">
        <f t="shared" si="48"/>
        <v>#REF!</v>
      </c>
      <c r="R324" s="1" t="e">
        <f>+IF(Q324 &gt; 0,TRUNC((#REF!+#REF!)/Q324),0)</f>
        <v>#REF!</v>
      </c>
      <c r="S324" s="1" t="e">
        <f>+(R324/(TRUNC((B324-28)/(#REF!+5))+4))</f>
        <v>#REF!</v>
      </c>
      <c r="T324" s="1" t="e">
        <f>+TRUNC(S324/(TRUNC((B324-28)/(#REF!+5))+4))</f>
        <v>#REF!</v>
      </c>
      <c r="U324" s="1" t="e">
        <f>+ROUNDUP((T324/(TRUNC((B324-56)/(#REF!+5))+4)),0)</f>
        <v>#REF!</v>
      </c>
      <c r="V324" s="1" t="e">
        <f t="shared" si="49"/>
        <v>#REF!</v>
      </c>
      <c r="W324" s="1" t="e">
        <f t="shared" si="50"/>
        <v>#REF!</v>
      </c>
      <c r="X324" s="1" t="e">
        <f t="shared" si="51"/>
        <v>#REF!</v>
      </c>
      <c r="Y324" s="1" t="e">
        <f t="shared" si="52"/>
        <v>#REF!</v>
      </c>
      <c r="Z324" s="1" t="e">
        <f t="shared" si="53"/>
        <v>#REF!</v>
      </c>
      <c r="AA324" s="2" t="e">
        <f>IF(Z324*#REF!/(#REF!+#REF!)&lt;16,16,Z324*#REF!/(#REF!+#REF!))</f>
        <v>#REF!</v>
      </c>
      <c r="AB324" s="9" t="e">
        <f>IF(+Z324*#REF!/(#REF!+#REF!)&lt;16,16,+Z324*#REF!/(#REF!+#REF!))</f>
        <v>#REF!</v>
      </c>
      <c r="AC324" s="2" t="e">
        <f t="shared" si="54"/>
        <v>#REF!</v>
      </c>
    </row>
    <row r="325" spans="2:29" x14ac:dyDescent="0.2">
      <c r="B325" s="10" t="e">
        <f>IF(#REF!="Informix XPS",4096,2048)</f>
        <v>#REF!</v>
      </c>
      <c r="C325" s="10" t="e">
        <f>IF(#REF!="Informix XPS",4036,2020)</f>
        <v>#REF!</v>
      </c>
      <c r="D325" s="1" t="e">
        <f>IF(#REF!=0,0,#REF!+4)</f>
        <v>#REF!</v>
      </c>
      <c r="E325" s="1" t="e">
        <f t="shared" si="44"/>
        <v>#REF!</v>
      </c>
      <c r="F325" s="1" t="e">
        <f>IF(D325&lt;=C325,ROUNDUP((#REF!+#REF!)/E325,0),#REF!*E325)</f>
        <v>#REF!</v>
      </c>
      <c r="G325" s="1" t="e">
        <f t="shared" si="45"/>
        <v>#REF!</v>
      </c>
      <c r="H325" s="1" t="e">
        <f>IF(#REF!&gt;C325,#REF!,0)</f>
        <v>#REF!</v>
      </c>
      <c r="I325" s="1" t="e">
        <f>+IF(#REF!&gt;C325,#REF!-(C325+8),0)</f>
        <v>#REF!</v>
      </c>
      <c r="J325" s="1" t="e">
        <f>+IF(I325&lt;C325,0,#REF!*TRUNC(I325/(C325-8)))</f>
        <v>#REF!</v>
      </c>
      <c r="K325" s="1" t="e">
        <f>IF(H325&gt;0,+#REF!/(C325-8)-TRUNC(#REF!/(C325-8))+4,0)</f>
        <v>#REF!</v>
      </c>
      <c r="L325" s="1" t="e">
        <f t="shared" si="46"/>
        <v>#REF!</v>
      </c>
      <c r="M325" s="1" t="e">
        <f>+IF(H325&gt;0,IF(L325&lt;0.1,(#REF!/(TRUNC((C325/10)/I325)+1)),IF(AND(L325&gt;0.1,L325&lt;0.33),(#REF!/(TRUNC((C325/3)/I325)+1)),#REF!)),0)</f>
        <v>#REF!</v>
      </c>
      <c r="N325" s="1" t="e">
        <f t="shared" si="47"/>
        <v>#REF!</v>
      </c>
      <c r="O325" s="1" t="e">
        <f>+IF(#REF! &lt; (#REF!+#REF!)*0.02,1,#REF!/(#REF!+#REF!))</f>
        <v>#REF!</v>
      </c>
      <c r="P325" s="1" t="e">
        <f>+IF(#REF!&gt;0,#REF!+5,0)</f>
        <v>#REF!</v>
      </c>
      <c r="Q325" s="1" t="e">
        <f t="shared" si="48"/>
        <v>#REF!</v>
      </c>
      <c r="R325" s="1" t="e">
        <f>+IF(Q325 &gt; 0,TRUNC((#REF!+#REF!)/Q325),0)</f>
        <v>#REF!</v>
      </c>
      <c r="S325" s="1" t="e">
        <f>+(R325/(TRUNC((B325-28)/(#REF!+5))+4))</f>
        <v>#REF!</v>
      </c>
      <c r="T325" s="1" t="e">
        <f>+TRUNC(S325/(TRUNC((B325-28)/(#REF!+5))+4))</f>
        <v>#REF!</v>
      </c>
      <c r="U325" s="1" t="e">
        <f>+ROUNDUP((T325/(TRUNC((B325-56)/(#REF!+5))+4)),0)</f>
        <v>#REF!</v>
      </c>
      <c r="V325" s="1" t="e">
        <f t="shared" si="49"/>
        <v>#REF!</v>
      </c>
      <c r="W325" s="1" t="e">
        <f t="shared" si="50"/>
        <v>#REF!</v>
      </c>
      <c r="X325" s="1" t="e">
        <f t="shared" si="51"/>
        <v>#REF!</v>
      </c>
      <c r="Y325" s="1" t="e">
        <f t="shared" si="52"/>
        <v>#REF!</v>
      </c>
      <c r="Z325" s="1" t="e">
        <f t="shared" si="53"/>
        <v>#REF!</v>
      </c>
      <c r="AA325" s="2" t="e">
        <f>IF(Z325*#REF!/(#REF!+#REF!)&lt;16,16,Z325*#REF!/(#REF!+#REF!))</f>
        <v>#REF!</v>
      </c>
      <c r="AB325" s="9" t="e">
        <f>IF(+Z325*#REF!/(#REF!+#REF!)&lt;16,16,+Z325*#REF!/(#REF!+#REF!))</f>
        <v>#REF!</v>
      </c>
      <c r="AC325" s="2" t="e">
        <f t="shared" si="54"/>
        <v>#REF!</v>
      </c>
    </row>
    <row r="326" spans="2:29" x14ac:dyDescent="0.2">
      <c r="B326" s="10" t="e">
        <f>IF(#REF!="Informix XPS",4096,2048)</f>
        <v>#REF!</v>
      </c>
      <c r="C326" s="10" t="e">
        <f>IF(#REF!="Informix XPS",4036,2020)</f>
        <v>#REF!</v>
      </c>
      <c r="D326" s="1" t="e">
        <f>IF(#REF!=0,0,#REF!+4)</f>
        <v>#REF!</v>
      </c>
      <c r="E326" s="1" t="e">
        <f t="shared" ref="E326:E389" si="55">IF(D326&lt;=C326,ROUNDDOWN(C326/D326,0),ROUNDUP(D326/C326,0))</f>
        <v>#REF!</v>
      </c>
      <c r="F326" s="1" t="e">
        <f>IF(D326&lt;=C326,ROUNDUP((#REF!+#REF!)/E326,0),#REF!*E326)</f>
        <v>#REF!</v>
      </c>
      <c r="G326" s="1" t="e">
        <f t="shared" ref="G326:G389" si="56">(F326*B326)/1024</f>
        <v>#REF!</v>
      </c>
      <c r="H326" s="1" t="e">
        <f>IF(#REF!&gt;C326,#REF!,0)</f>
        <v>#REF!</v>
      </c>
      <c r="I326" s="1" t="e">
        <f>+IF(#REF!&gt;C326,#REF!-(C326+8),0)</f>
        <v>#REF!</v>
      </c>
      <c r="J326" s="1" t="e">
        <f>+IF(I326&lt;C326,0,#REF!*TRUNC(I326/(C326-8)))</f>
        <v>#REF!</v>
      </c>
      <c r="K326" s="1" t="e">
        <f>IF(H326&gt;0,+#REF!/(C326-8)-TRUNC(#REF!/(C326-8))+4,0)</f>
        <v>#REF!</v>
      </c>
      <c r="L326" s="1" t="e">
        <f t="shared" ref="L326:L389" si="57">+K326/C326</f>
        <v>#REF!</v>
      </c>
      <c r="M326" s="1" t="e">
        <f>+IF(H326&gt;0,IF(L326&lt;0.1,(#REF!/(TRUNC((C326/10)/I326)+1)),IF(AND(L326&gt;0.1,L326&lt;0.33),(#REF!/(TRUNC((C326/3)/I326)+1)),#REF!)),0)</f>
        <v>#REF!</v>
      </c>
      <c r="N326" s="1" t="e">
        <f t="shared" ref="N326:N389" si="58">+F326+H326+J326+M326</f>
        <v>#REF!</v>
      </c>
      <c r="O326" s="1" t="e">
        <f>+IF(#REF! &lt; (#REF!+#REF!)*0.02,1,#REF!/(#REF!+#REF!))</f>
        <v>#REF!</v>
      </c>
      <c r="P326" s="1" t="e">
        <f>+IF(#REF!&gt;0,#REF!+5,0)</f>
        <v>#REF!</v>
      </c>
      <c r="Q326" s="1" t="e">
        <f t="shared" ref="Q326:Q389" si="59">+IF(P326 &gt; 0,TRUNC((B326-28)/P326),0)</f>
        <v>#REF!</v>
      </c>
      <c r="R326" s="1" t="e">
        <f>+IF(Q326 &gt; 0,TRUNC((#REF!+#REF!)/Q326),0)</f>
        <v>#REF!</v>
      </c>
      <c r="S326" s="1" t="e">
        <f>+(R326/(TRUNC((B326-28)/(#REF!+5))+4))</f>
        <v>#REF!</v>
      </c>
      <c r="T326" s="1" t="e">
        <f>+TRUNC(S326/(TRUNC((B326-28)/(#REF!+5))+4))</f>
        <v>#REF!</v>
      </c>
      <c r="U326" s="1" t="e">
        <f>+ROUNDUP((T326/(TRUNC((B326-56)/(#REF!+5))+4)),0)</f>
        <v>#REF!</v>
      </c>
      <c r="V326" s="1" t="e">
        <f t="shared" ref="V326:V389" si="60">+SUM(R326:U326)</f>
        <v>#REF!</v>
      </c>
      <c r="W326" s="1" t="e">
        <f t="shared" ref="W326:W389" si="61">100*V326/90</f>
        <v>#REF!</v>
      </c>
      <c r="X326" s="1" t="e">
        <f t="shared" ref="X326:X389" si="62">ROUNDUP((W326*B326)/1024,0)</f>
        <v>#REF!</v>
      </c>
      <c r="Y326" s="1" t="e">
        <f t="shared" ref="Y326:Y389" si="63">+W326+N326</f>
        <v>#REF!</v>
      </c>
      <c r="Z326" s="1" t="e">
        <f t="shared" ref="Z326:Z389" si="64">+Y326*B326/1024</f>
        <v>#REF!</v>
      </c>
      <c r="AA326" s="2" t="e">
        <f>IF(Z326*#REF!/(#REF!+#REF!)&lt;16,16,Z326*#REF!/(#REF!+#REF!))</f>
        <v>#REF!</v>
      </c>
      <c r="AB326" s="9" t="e">
        <f>IF(+Z326*#REF!/(#REF!+#REF!)&lt;16,16,+Z326*#REF!/(#REF!+#REF!))</f>
        <v>#REF!</v>
      </c>
      <c r="AC326" s="2" t="e">
        <f t="shared" ref="AC326:AC389" si="65">IF(+AB326/12&lt;16,16,+AB326/12)</f>
        <v>#REF!</v>
      </c>
    </row>
    <row r="327" spans="2:29" x14ac:dyDescent="0.2">
      <c r="B327" s="10" t="e">
        <f>IF(#REF!="Informix XPS",4096,2048)</f>
        <v>#REF!</v>
      </c>
      <c r="C327" s="10" t="e">
        <f>IF(#REF!="Informix XPS",4036,2020)</f>
        <v>#REF!</v>
      </c>
      <c r="D327" s="1" t="e">
        <f>IF(#REF!=0,0,#REF!+4)</f>
        <v>#REF!</v>
      </c>
      <c r="E327" s="1" t="e">
        <f t="shared" si="55"/>
        <v>#REF!</v>
      </c>
      <c r="F327" s="1" t="e">
        <f>IF(D327&lt;=C327,ROUNDUP((#REF!+#REF!)/E327,0),#REF!*E327)</f>
        <v>#REF!</v>
      </c>
      <c r="G327" s="1" t="e">
        <f t="shared" si="56"/>
        <v>#REF!</v>
      </c>
      <c r="H327" s="1" t="e">
        <f>IF(#REF!&gt;C327,#REF!,0)</f>
        <v>#REF!</v>
      </c>
      <c r="I327" s="1" t="e">
        <f>+IF(#REF!&gt;C327,#REF!-(C327+8),0)</f>
        <v>#REF!</v>
      </c>
      <c r="J327" s="1" t="e">
        <f>+IF(I327&lt;C327,0,#REF!*TRUNC(I327/(C327-8)))</f>
        <v>#REF!</v>
      </c>
      <c r="K327" s="1" t="e">
        <f>IF(H327&gt;0,+#REF!/(C327-8)-TRUNC(#REF!/(C327-8))+4,0)</f>
        <v>#REF!</v>
      </c>
      <c r="L327" s="1" t="e">
        <f t="shared" si="57"/>
        <v>#REF!</v>
      </c>
      <c r="M327" s="1" t="e">
        <f>+IF(H327&gt;0,IF(L327&lt;0.1,(#REF!/(TRUNC((C327/10)/I327)+1)),IF(AND(L327&gt;0.1,L327&lt;0.33),(#REF!/(TRUNC((C327/3)/I327)+1)),#REF!)),0)</f>
        <v>#REF!</v>
      </c>
      <c r="N327" s="1" t="e">
        <f t="shared" si="58"/>
        <v>#REF!</v>
      </c>
      <c r="O327" s="1" t="e">
        <f>+IF(#REF! &lt; (#REF!+#REF!)*0.02,1,#REF!/(#REF!+#REF!))</f>
        <v>#REF!</v>
      </c>
      <c r="P327" s="1" t="e">
        <f>+IF(#REF!&gt;0,#REF!+5,0)</f>
        <v>#REF!</v>
      </c>
      <c r="Q327" s="1" t="e">
        <f t="shared" si="59"/>
        <v>#REF!</v>
      </c>
      <c r="R327" s="1" t="e">
        <f>+IF(Q327 &gt; 0,TRUNC((#REF!+#REF!)/Q327),0)</f>
        <v>#REF!</v>
      </c>
      <c r="S327" s="1" t="e">
        <f>+(R327/(TRUNC((B327-28)/(#REF!+5))+4))</f>
        <v>#REF!</v>
      </c>
      <c r="T327" s="1" t="e">
        <f>+TRUNC(S327/(TRUNC((B327-28)/(#REF!+5))+4))</f>
        <v>#REF!</v>
      </c>
      <c r="U327" s="1" t="e">
        <f>+ROUNDUP((T327/(TRUNC((B327-56)/(#REF!+5))+4)),0)</f>
        <v>#REF!</v>
      </c>
      <c r="V327" s="1" t="e">
        <f t="shared" si="60"/>
        <v>#REF!</v>
      </c>
      <c r="W327" s="1" t="e">
        <f t="shared" si="61"/>
        <v>#REF!</v>
      </c>
      <c r="X327" s="1" t="e">
        <f t="shared" si="62"/>
        <v>#REF!</v>
      </c>
      <c r="Y327" s="1" t="e">
        <f t="shared" si="63"/>
        <v>#REF!</v>
      </c>
      <c r="Z327" s="1" t="e">
        <f t="shared" si="64"/>
        <v>#REF!</v>
      </c>
      <c r="AA327" s="2" t="e">
        <f>IF(Z327*#REF!/(#REF!+#REF!)&lt;16,16,Z327*#REF!/(#REF!+#REF!))</f>
        <v>#REF!</v>
      </c>
      <c r="AB327" s="9" t="e">
        <f>IF(+Z327*#REF!/(#REF!+#REF!)&lt;16,16,+Z327*#REF!/(#REF!+#REF!))</f>
        <v>#REF!</v>
      </c>
      <c r="AC327" s="2" t="e">
        <f t="shared" si="65"/>
        <v>#REF!</v>
      </c>
    </row>
    <row r="328" spans="2:29" x14ac:dyDescent="0.2">
      <c r="B328" s="10" t="e">
        <f>IF(#REF!="Informix XPS",4096,2048)</f>
        <v>#REF!</v>
      </c>
      <c r="C328" s="10" t="e">
        <f>IF(#REF!="Informix XPS",4036,2020)</f>
        <v>#REF!</v>
      </c>
      <c r="D328" s="1" t="e">
        <f>IF(#REF!=0,0,#REF!+4)</f>
        <v>#REF!</v>
      </c>
      <c r="E328" s="1" t="e">
        <f t="shared" si="55"/>
        <v>#REF!</v>
      </c>
      <c r="F328" s="1" t="e">
        <f>IF(D328&lt;=C328,ROUNDUP((#REF!+#REF!)/E328,0),#REF!*E328)</f>
        <v>#REF!</v>
      </c>
      <c r="G328" s="1" t="e">
        <f t="shared" si="56"/>
        <v>#REF!</v>
      </c>
      <c r="H328" s="1" t="e">
        <f>IF(#REF!&gt;C328,#REF!,0)</f>
        <v>#REF!</v>
      </c>
      <c r="I328" s="1" t="e">
        <f>+IF(#REF!&gt;C328,#REF!-(C328+8),0)</f>
        <v>#REF!</v>
      </c>
      <c r="J328" s="1" t="e">
        <f>+IF(I328&lt;C328,0,#REF!*TRUNC(I328/(C328-8)))</f>
        <v>#REF!</v>
      </c>
      <c r="K328" s="1" t="e">
        <f>IF(H328&gt;0,+#REF!/(C328-8)-TRUNC(#REF!/(C328-8))+4,0)</f>
        <v>#REF!</v>
      </c>
      <c r="L328" s="1" t="e">
        <f t="shared" si="57"/>
        <v>#REF!</v>
      </c>
      <c r="M328" s="1" t="e">
        <f>+IF(H328&gt;0,IF(L328&lt;0.1,(#REF!/(TRUNC((C328/10)/I328)+1)),IF(AND(L328&gt;0.1,L328&lt;0.33),(#REF!/(TRUNC((C328/3)/I328)+1)),#REF!)),0)</f>
        <v>#REF!</v>
      </c>
      <c r="N328" s="1" t="e">
        <f t="shared" si="58"/>
        <v>#REF!</v>
      </c>
      <c r="O328" s="1" t="e">
        <f>+IF(#REF! &lt; (#REF!+#REF!)*0.02,1,#REF!/(#REF!+#REF!))</f>
        <v>#REF!</v>
      </c>
      <c r="P328" s="1" t="e">
        <f>+IF(#REF!&gt;0,#REF!+5,0)</f>
        <v>#REF!</v>
      </c>
      <c r="Q328" s="1" t="e">
        <f t="shared" si="59"/>
        <v>#REF!</v>
      </c>
      <c r="R328" s="1" t="e">
        <f>+IF(Q328 &gt; 0,TRUNC((#REF!+#REF!)/Q328),0)</f>
        <v>#REF!</v>
      </c>
      <c r="S328" s="1" t="e">
        <f>+(R328/(TRUNC((B328-28)/(#REF!+5))+4))</f>
        <v>#REF!</v>
      </c>
      <c r="T328" s="1" t="e">
        <f>+TRUNC(S328/(TRUNC((B328-28)/(#REF!+5))+4))</f>
        <v>#REF!</v>
      </c>
      <c r="U328" s="1" t="e">
        <f>+ROUNDUP((T328/(TRUNC((B328-56)/(#REF!+5))+4)),0)</f>
        <v>#REF!</v>
      </c>
      <c r="V328" s="1" t="e">
        <f t="shared" si="60"/>
        <v>#REF!</v>
      </c>
      <c r="W328" s="1" t="e">
        <f t="shared" si="61"/>
        <v>#REF!</v>
      </c>
      <c r="X328" s="1" t="e">
        <f t="shared" si="62"/>
        <v>#REF!</v>
      </c>
      <c r="Y328" s="1" t="e">
        <f t="shared" si="63"/>
        <v>#REF!</v>
      </c>
      <c r="Z328" s="1" t="e">
        <f t="shared" si="64"/>
        <v>#REF!</v>
      </c>
      <c r="AA328" s="2" t="e">
        <f>IF(Z328*#REF!/(#REF!+#REF!)&lt;16,16,Z328*#REF!/(#REF!+#REF!))</f>
        <v>#REF!</v>
      </c>
      <c r="AB328" s="9" t="e">
        <f>IF(+Z328*#REF!/(#REF!+#REF!)&lt;16,16,+Z328*#REF!/(#REF!+#REF!))</f>
        <v>#REF!</v>
      </c>
      <c r="AC328" s="2" t="e">
        <f t="shared" si="65"/>
        <v>#REF!</v>
      </c>
    </row>
    <row r="329" spans="2:29" x14ac:dyDescent="0.2">
      <c r="B329" s="10" t="e">
        <f>IF(#REF!="Informix XPS",4096,2048)</f>
        <v>#REF!</v>
      </c>
      <c r="C329" s="10" t="e">
        <f>IF(#REF!="Informix XPS",4036,2020)</f>
        <v>#REF!</v>
      </c>
      <c r="D329" s="1" t="e">
        <f>IF(#REF!=0,0,#REF!+4)</f>
        <v>#REF!</v>
      </c>
      <c r="E329" s="1" t="e">
        <f t="shared" si="55"/>
        <v>#REF!</v>
      </c>
      <c r="F329" s="1" t="e">
        <f>IF(D329&lt;=C329,ROUNDUP((#REF!+#REF!)/E329,0),#REF!*E329)</f>
        <v>#REF!</v>
      </c>
      <c r="G329" s="1" t="e">
        <f t="shared" si="56"/>
        <v>#REF!</v>
      </c>
      <c r="H329" s="1" t="e">
        <f>IF(#REF!&gt;C329,#REF!,0)</f>
        <v>#REF!</v>
      </c>
      <c r="I329" s="1" t="e">
        <f>+IF(#REF!&gt;C329,#REF!-(C329+8),0)</f>
        <v>#REF!</v>
      </c>
      <c r="J329" s="1" t="e">
        <f>+IF(I329&lt;C329,0,#REF!*TRUNC(I329/(C329-8)))</f>
        <v>#REF!</v>
      </c>
      <c r="K329" s="1" t="e">
        <f>IF(H329&gt;0,+#REF!/(C329-8)-TRUNC(#REF!/(C329-8))+4,0)</f>
        <v>#REF!</v>
      </c>
      <c r="L329" s="1" t="e">
        <f t="shared" si="57"/>
        <v>#REF!</v>
      </c>
      <c r="M329" s="1" t="e">
        <f>+IF(H329&gt;0,IF(L329&lt;0.1,(#REF!/(TRUNC((C329/10)/I329)+1)),IF(AND(L329&gt;0.1,L329&lt;0.33),(#REF!/(TRUNC((C329/3)/I329)+1)),#REF!)),0)</f>
        <v>#REF!</v>
      </c>
      <c r="N329" s="1" t="e">
        <f t="shared" si="58"/>
        <v>#REF!</v>
      </c>
      <c r="O329" s="1" t="e">
        <f>+IF(#REF! &lt; (#REF!+#REF!)*0.02,1,#REF!/(#REF!+#REF!))</f>
        <v>#REF!</v>
      </c>
      <c r="P329" s="1" t="e">
        <f>+IF(#REF!&gt;0,#REF!+5,0)</f>
        <v>#REF!</v>
      </c>
      <c r="Q329" s="1" t="e">
        <f t="shared" si="59"/>
        <v>#REF!</v>
      </c>
      <c r="R329" s="1" t="e">
        <f>+IF(Q329 &gt; 0,TRUNC((#REF!+#REF!)/Q329),0)</f>
        <v>#REF!</v>
      </c>
      <c r="S329" s="1" t="e">
        <f>+(R329/(TRUNC((B329-28)/(#REF!+5))+4))</f>
        <v>#REF!</v>
      </c>
      <c r="T329" s="1" t="e">
        <f>+TRUNC(S329/(TRUNC((B329-28)/(#REF!+5))+4))</f>
        <v>#REF!</v>
      </c>
      <c r="U329" s="1" t="e">
        <f>+ROUNDUP((T329/(TRUNC((B329-56)/(#REF!+5))+4)),0)</f>
        <v>#REF!</v>
      </c>
      <c r="V329" s="1" t="e">
        <f t="shared" si="60"/>
        <v>#REF!</v>
      </c>
      <c r="W329" s="1" t="e">
        <f t="shared" si="61"/>
        <v>#REF!</v>
      </c>
      <c r="X329" s="1" t="e">
        <f t="shared" si="62"/>
        <v>#REF!</v>
      </c>
      <c r="Y329" s="1" t="e">
        <f t="shared" si="63"/>
        <v>#REF!</v>
      </c>
      <c r="Z329" s="1" t="e">
        <f t="shared" si="64"/>
        <v>#REF!</v>
      </c>
      <c r="AA329" s="2" t="e">
        <f>IF(Z329*#REF!/(#REF!+#REF!)&lt;16,16,Z329*#REF!/(#REF!+#REF!))</f>
        <v>#REF!</v>
      </c>
      <c r="AB329" s="9" t="e">
        <f>IF(+Z329*#REF!/(#REF!+#REF!)&lt;16,16,+Z329*#REF!/(#REF!+#REF!))</f>
        <v>#REF!</v>
      </c>
      <c r="AC329" s="2" t="e">
        <f t="shared" si="65"/>
        <v>#REF!</v>
      </c>
    </row>
    <row r="330" spans="2:29" x14ac:dyDescent="0.2">
      <c r="B330" s="10" t="e">
        <f>IF(#REF!="Informix XPS",4096,2048)</f>
        <v>#REF!</v>
      </c>
      <c r="C330" s="10" t="e">
        <f>IF(#REF!="Informix XPS",4036,2020)</f>
        <v>#REF!</v>
      </c>
      <c r="D330" s="1" t="e">
        <f>IF(#REF!=0,0,#REF!+4)</f>
        <v>#REF!</v>
      </c>
      <c r="E330" s="1" t="e">
        <f t="shared" si="55"/>
        <v>#REF!</v>
      </c>
      <c r="F330" s="1" t="e">
        <f>IF(D330&lt;=C330,ROUNDUP((#REF!+#REF!)/E330,0),#REF!*E330)</f>
        <v>#REF!</v>
      </c>
      <c r="G330" s="1" t="e">
        <f t="shared" si="56"/>
        <v>#REF!</v>
      </c>
      <c r="H330" s="1" t="e">
        <f>IF(#REF!&gt;C330,#REF!,0)</f>
        <v>#REF!</v>
      </c>
      <c r="I330" s="1" t="e">
        <f>+IF(#REF!&gt;C330,#REF!-(C330+8),0)</f>
        <v>#REF!</v>
      </c>
      <c r="J330" s="1" t="e">
        <f>+IF(I330&lt;C330,0,#REF!*TRUNC(I330/(C330-8)))</f>
        <v>#REF!</v>
      </c>
      <c r="K330" s="1" t="e">
        <f>IF(H330&gt;0,+#REF!/(C330-8)-TRUNC(#REF!/(C330-8))+4,0)</f>
        <v>#REF!</v>
      </c>
      <c r="L330" s="1" t="e">
        <f t="shared" si="57"/>
        <v>#REF!</v>
      </c>
      <c r="M330" s="1" t="e">
        <f>+IF(H330&gt;0,IF(L330&lt;0.1,(#REF!/(TRUNC((C330/10)/I330)+1)),IF(AND(L330&gt;0.1,L330&lt;0.33),(#REF!/(TRUNC((C330/3)/I330)+1)),#REF!)),0)</f>
        <v>#REF!</v>
      </c>
      <c r="N330" s="1" t="e">
        <f t="shared" si="58"/>
        <v>#REF!</v>
      </c>
      <c r="O330" s="1" t="e">
        <f>+IF(#REF! &lt; (#REF!+#REF!)*0.02,1,#REF!/(#REF!+#REF!))</f>
        <v>#REF!</v>
      </c>
      <c r="P330" s="1" t="e">
        <f>+IF(#REF!&gt;0,#REF!+5,0)</f>
        <v>#REF!</v>
      </c>
      <c r="Q330" s="1" t="e">
        <f t="shared" si="59"/>
        <v>#REF!</v>
      </c>
      <c r="R330" s="1" t="e">
        <f>+IF(Q330 &gt; 0,TRUNC((#REF!+#REF!)/Q330),0)</f>
        <v>#REF!</v>
      </c>
      <c r="S330" s="1" t="e">
        <f>+(R330/(TRUNC((B330-28)/(#REF!+5))+4))</f>
        <v>#REF!</v>
      </c>
      <c r="T330" s="1" t="e">
        <f>+TRUNC(S330/(TRUNC((B330-28)/(#REF!+5))+4))</f>
        <v>#REF!</v>
      </c>
      <c r="U330" s="1" t="e">
        <f>+ROUNDUP((T330/(TRUNC((B330-56)/(#REF!+5))+4)),0)</f>
        <v>#REF!</v>
      </c>
      <c r="V330" s="1" t="e">
        <f t="shared" si="60"/>
        <v>#REF!</v>
      </c>
      <c r="W330" s="1" t="e">
        <f t="shared" si="61"/>
        <v>#REF!</v>
      </c>
      <c r="X330" s="1" t="e">
        <f t="shared" si="62"/>
        <v>#REF!</v>
      </c>
      <c r="Y330" s="1" t="e">
        <f t="shared" si="63"/>
        <v>#REF!</v>
      </c>
      <c r="Z330" s="1" t="e">
        <f t="shared" si="64"/>
        <v>#REF!</v>
      </c>
      <c r="AA330" s="2" t="e">
        <f>IF(Z330*#REF!/(#REF!+#REF!)&lt;16,16,Z330*#REF!/(#REF!+#REF!))</f>
        <v>#REF!</v>
      </c>
      <c r="AB330" s="9" t="e">
        <f>IF(+Z330*#REF!/(#REF!+#REF!)&lt;16,16,+Z330*#REF!/(#REF!+#REF!))</f>
        <v>#REF!</v>
      </c>
      <c r="AC330" s="2" t="e">
        <f t="shared" si="65"/>
        <v>#REF!</v>
      </c>
    </row>
    <row r="331" spans="2:29" x14ac:dyDescent="0.2">
      <c r="B331" s="10" t="e">
        <f>IF(#REF!="Informix XPS",4096,2048)</f>
        <v>#REF!</v>
      </c>
      <c r="C331" s="10" t="e">
        <f>IF(#REF!="Informix XPS",4036,2020)</f>
        <v>#REF!</v>
      </c>
      <c r="D331" s="1" t="e">
        <f>IF(#REF!=0,0,#REF!+4)</f>
        <v>#REF!</v>
      </c>
      <c r="E331" s="1" t="e">
        <f t="shared" si="55"/>
        <v>#REF!</v>
      </c>
      <c r="F331" s="1" t="e">
        <f>IF(D331&lt;=C331,ROUNDUP((#REF!+#REF!)/E331,0),#REF!*E331)</f>
        <v>#REF!</v>
      </c>
      <c r="G331" s="1" t="e">
        <f t="shared" si="56"/>
        <v>#REF!</v>
      </c>
      <c r="H331" s="1" t="e">
        <f>IF(#REF!&gt;C331,#REF!,0)</f>
        <v>#REF!</v>
      </c>
      <c r="I331" s="1" t="e">
        <f>+IF(#REF!&gt;C331,#REF!-(C331+8),0)</f>
        <v>#REF!</v>
      </c>
      <c r="J331" s="1" t="e">
        <f>+IF(I331&lt;C331,0,#REF!*TRUNC(I331/(C331-8)))</f>
        <v>#REF!</v>
      </c>
      <c r="K331" s="1" t="e">
        <f>IF(H331&gt;0,+#REF!/(C331-8)-TRUNC(#REF!/(C331-8))+4,0)</f>
        <v>#REF!</v>
      </c>
      <c r="L331" s="1" t="e">
        <f t="shared" si="57"/>
        <v>#REF!</v>
      </c>
      <c r="M331" s="1" t="e">
        <f>+IF(H331&gt;0,IF(L331&lt;0.1,(#REF!/(TRUNC((C331/10)/I331)+1)),IF(AND(L331&gt;0.1,L331&lt;0.33),(#REF!/(TRUNC((C331/3)/I331)+1)),#REF!)),0)</f>
        <v>#REF!</v>
      </c>
      <c r="N331" s="1" t="e">
        <f t="shared" si="58"/>
        <v>#REF!</v>
      </c>
      <c r="O331" s="1" t="e">
        <f>+IF(#REF! &lt; (#REF!+#REF!)*0.02,1,#REF!/(#REF!+#REF!))</f>
        <v>#REF!</v>
      </c>
      <c r="P331" s="1" t="e">
        <f>+IF(#REF!&gt;0,#REF!+5,0)</f>
        <v>#REF!</v>
      </c>
      <c r="Q331" s="1" t="e">
        <f t="shared" si="59"/>
        <v>#REF!</v>
      </c>
      <c r="R331" s="1" t="e">
        <f>+IF(Q331 &gt; 0,TRUNC((#REF!+#REF!)/Q331),0)</f>
        <v>#REF!</v>
      </c>
      <c r="S331" s="1" t="e">
        <f>+(R331/(TRUNC((B331-28)/(#REF!+5))+4))</f>
        <v>#REF!</v>
      </c>
      <c r="T331" s="1" t="e">
        <f>+TRUNC(S331/(TRUNC((B331-28)/(#REF!+5))+4))</f>
        <v>#REF!</v>
      </c>
      <c r="U331" s="1" t="e">
        <f>+ROUNDUP((T331/(TRUNC((B331-56)/(#REF!+5))+4)),0)</f>
        <v>#REF!</v>
      </c>
      <c r="V331" s="1" t="e">
        <f t="shared" si="60"/>
        <v>#REF!</v>
      </c>
      <c r="W331" s="1" t="e">
        <f t="shared" si="61"/>
        <v>#REF!</v>
      </c>
      <c r="X331" s="1" t="e">
        <f t="shared" si="62"/>
        <v>#REF!</v>
      </c>
      <c r="Y331" s="1" t="e">
        <f t="shared" si="63"/>
        <v>#REF!</v>
      </c>
      <c r="Z331" s="1" t="e">
        <f t="shared" si="64"/>
        <v>#REF!</v>
      </c>
      <c r="AA331" s="2" t="e">
        <f>IF(Z331*#REF!/(#REF!+#REF!)&lt;16,16,Z331*#REF!/(#REF!+#REF!))</f>
        <v>#REF!</v>
      </c>
      <c r="AB331" s="9" t="e">
        <f>IF(+Z331*#REF!/(#REF!+#REF!)&lt;16,16,+Z331*#REF!/(#REF!+#REF!))</f>
        <v>#REF!</v>
      </c>
      <c r="AC331" s="2" t="e">
        <f t="shared" si="65"/>
        <v>#REF!</v>
      </c>
    </row>
    <row r="332" spans="2:29" x14ac:dyDescent="0.2">
      <c r="B332" s="10" t="e">
        <f>IF(#REF!="Informix XPS",4096,2048)</f>
        <v>#REF!</v>
      </c>
      <c r="C332" s="10" t="e">
        <f>IF(#REF!="Informix XPS",4036,2020)</f>
        <v>#REF!</v>
      </c>
      <c r="D332" s="1" t="e">
        <f>IF(#REF!=0,0,#REF!+4)</f>
        <v>#REF!</v>
      </c>
      <c r="E332" s="1" t="e">
        <f t="shared" si="55"/>
        <v>#REF!</v>
      </c>
      <c r="F332" s="1" t="e">
        <f>IF(D332&lt;=C332,ROUNDUP((#REF!+#REF!)/E332,0),#REF!*E332)</f>
        <v>#REF!</v>
      </c>
      <c r="G332" s="1" t="e">
        <f t="shared" si="56"/>
        <v>#REF!</v>
      </c>
      <c r="H332" s="1" t="e">
        <f>IF(#REF!&gt;C332,#REF!,0)</f>
        <v>#REF!</v>
      </c>
      <c r="I332" s="1" t="e">
        <f>+IF(#REF!&gt;C332,#REF!-(C332+8),0)</f>
        <v>#REF!</v>
      </c>
      <c r="J332" s="1" t="e">
        <f>+IF(I332&lt;C332,0,#REF!*TRUNC(I332/(C332-8)))</f>
        <v>#REF!</v>
      </c>
      <c r="K332" s="1" t="e">
        <f>IF(H332&gt;0,+#REF!/(C332-8)-TRUNC(#REF!/(C332-8))+4,0)</f>
        <v>#REF!</v>
      </c>
      <c r="L332" s="1" t="e">
        <f t="shared" si="57"/>
        <v>#REF!</v>
      </c>
      <c r="M332" s="1" t="e">
        <f>+IF(H332&gt;0,IF(L332&lt;0.1,(#REF!/(TRUNC((C332/10)/I332)+1)),IF(AND(L332&gt;0.1,L332&lt;0.33),(#REF!/(TRUNC((C332/3)/I332)+1)),#REF!)),0)</f>
        <v>#REF!</v>
      </c>
      <c r="N332" s="1" t="e">
        <f t="shared" si="58"/>
        <v>#REF!</v>
      </c>
      <c r="O332" s="1" t="e">
        <f>+IF(#REF! &lt; (#REF!+#REF!)*0.02,1,#REF!/(#REF!+#REF!))</f>
        <v>#REF!</v>
      </c>
      <c r="P332" s="1" t="e">
        <f>+IF(#REF!&gt;0,#REF!+5,0)</f>
        <v>#REF!</v>
      </c>
      <c r="Q332" s="1" t="e">
        <f t="shared" si="59"/>
        <v>#REF!</v>
      </c>
      <c r="R332" s="1" t="e">
        <f>+IF(Q332 &gt; 0,TRUNC((#REF!+#REF!)/Q332),0)</f>
        <v>#REF!</v>
      </c>
      <c r="S332" s="1" t="e">
        <f>+(R332/(TRUNC((B332-28)/(#REF!+5))+4))</f>
        <v>#REF!</v>
      </c>
      <c r="T332" s="1" t="e">
        <f>+TRUNC(S332/(TRUNC((B332-28)/(#REF!+5))+4))</f>
        <v>#REF!</v>
      </c>
      <c r="U332" s="1" t="e">
        <f>+ROUNDUP((T332/(TRUNC((B332-56)/(#REF!+5))+4)),0)</f>
        <v>#REF!</v>
      </c>
      <c r="V332" s="1" t="e">
        <f t="shared" si="60"/>
        <v>#REF!</v>
      </c>
      <c r="W332" s="1" t="e">
        <f t="shared" si="61"/>
        <v>#REF!</v>
      </c>
      <c r="X332" s="1" t="e">
        <f t="shared" si="62"/>
        <v>#REF!</v>
      </c>
      <c r="Y332" s="1" t="e">
        <f t="shared" si="63"/>
        <v>#REF!</v>
      </c>
      <c r="Z332" s="1" t="e">
        <f t="shared" si="64"/>
        <v>#REF!</v>
      </c>
      <c r="AA332" s="2" t="e">
        <f>IF(Z332*#REF!/(#REF!+#REF!)&lt;16,16,Z332*#REF!/(#REF!+#REF!))</f>
        <v>#REF!</v>
      </c>
      <c r="AB332" s="9" t="e">
        <f>IF(+Z332*#REF!/(#REF!+#REF!)&lt;16,16,+Z332*#REF!/(#REF!+#REF!))</f>
        <v>#REF!</v>
      </c>
      <c r="AC332" s="2" t="e">
        <f t="shared" si="65"/>
        <v>#REF!</v>
      </c>
    </row>
    <row r="333" spans="2:29" x14ac:dyDescent="0.2">
      <c r="B333" s="10" t="e">
        <f>IF(#REF!="Informix XPS",4096,2048)</f>
        <v>#REF!</v>
      </c>
      <c r="C333" s="10" t="e">
        <f>IF(#REF!="Informix XPS",4036,2020)</f>
        <v>#REF!</v>
      </c>
      <c r="D333" s="1" t="e">
        <f>IF(#REF!=0,0,#REF!+4)</f>
        <v>#REF!</v>
      </c>
      <c r="E333" s="1" t="e">
        <f t="shared" si="55"/>
        <v>#REF!</v>
      </c>
      <c r="F333" s="1" t="e">
        <f>IF(D333&lt;=C333,ROUNDUP((#REF!+#REF!)/E333,0),#REF!*E333)</f>
        <v>#REF!</v>
      </c>
      <c r="G333" s="1" t="e">
        <f t="shared" si="56"/>
        <v>#REF!</v>
      </c>
      <c r="H333" s="1" t="e">
        <f>IF(#REF!&gt;C333,#REF!,0)</f>
        <v>#REF!</v>
      </c>
      <c r="I333" s="1" t="e">
        <f>+IF(#REF!&gt;C333,#REF!-(C333+8),0)</f>
        <v>#REF!</v>
      </c>
      <c r="J333" s="1" t="e">
        <f>+IF(I333&lt;C333,0,#REF!*TRUNC(I333/(C333-8)))</f>
        <v>#REF!</v>
      </c>
      <c r="K333" s="1" t="e">
        <f>IF(H333&gt;0,+#REF!/(C333-8)-TRUNC(#REF!/(C333-8))+4,0)</f>
        <v>#REF!</v>
      </c>
      <c r="L333" s="1" t="e">
        <f t="shared" si="57"/>
        <v>#REF!</v>
      </c>
      <c r="M333" s="1" t="e">
        <f>+IF(H333&gt;0,IF(L333&lt;0.1,(#REF!/(TRUNC((C333/10)/I333)+1)),IF(AND(L333&gt;0.1,L333&lt;0.33),(#REF!/(TRUNC((C333/3)/I333)+1)),#REF!)),0)</f>
        <v>#REF!</v>
      </c>
      <c r="N333" s="1" t="e">
        <f t="shared" si="58"/>
        <v>#REF!</v>
      </c>
      <c r="O333" s="1" t="e">
        <f>+IF(#REF! &lt; (#REF!+#REF!)*0.02,1,#REF!/(#REF!+#REF!))</f>
        <v>#REF!</v>
      </c>
      <c r="P333" s="1" t="e">
        <f>+IF(#REF!&gt;0,#REF!+5,0)</f>
        <v>#REF!</v>
      </c>
      <c r="Q333" s="1" t="e">
        <f t="shared" si="59"/>
        <v>#REF!</v>
      </c>
      <c r="R333" s="1" t="e">
        <f>+IF(Q333 &gt; 0,TRUNC((#REF!+#REF!)/Q333),0)</f>
        <v>#REF!</v>
      </c>
      <c r="S333" s="1" t="e">
        <f>+(R333/(TRUNC((B333-28)/(#REF!+5))+4))</f>
        <v>#REF!</v>
      </c>
      <c r="T333" s="1" t="e">
        <f>+TRUNC(S333/(TRUNC((B333-28)/(#REF!+5))+4))</f>
        <v>#REF!</v>
      </c>
      <c r="U333" s="1" t="e">
        <f>+ROUNDUP((T333/(TRUNC((B333-56)/(#REF!+5))+4)),0)</f>
        <v>#REF!</v>
      </c>
      <c r="V333" s="1" t="e">
        <f t="shared" si="60"/>
        <v>#REF!</v>
      </c>
      <c r="W333" s="1" t="e">
        <f t="shared" si="61"/>
        <v>#REF!</v>
      </c>
      <c r="X333" s="1" t="e">
        <f t="shared" si="62"/>
        <v>#REF!</v>
      </c>
      <c r="Y333" s="1" t="e">
        <f t="shared" si="63"/>
        <v>#REF!</v>
      </c>
      <c r="Z333" s="1" t="e">
        <f t="shared" si="64"/>
        <v>#REF!</v>
      </c>
      <c r="AA333" s="2" t="e">
        <f>IF(Z333*#REF!/(#REF!+#REF!)&lt;16,16,Z333*#REF!/(#REF!+#REF!))</f>
        <v>#REF!</v>
      </c>
      <c r="AB333" s="9" t="e">
        <f>IF(+Z333*#REF!/(#REF!+#REF!)&lt;16,16,+Z333*#REF!/(#REF!+#REF!))</f>
        <v>#REF!</v>
      </c>
      <c r="AC333" s="2" t="e">
        <f t="shared" si="65"/>
        <v>#REF!</v>
      </c>
    </row>
    <row r="334" spans="2:29" x14ac:dyDescent="0.2">
      <c r="B334" s="10" t="e">
        <f>IF(#REF!="Informix XPS",4096,2048)</f>
        <v>#REF!</v>
      </c>
      <c r="C334" s="10" t="e">
        <f>IF(#REF!="Informix XPS",4036,2020)</f>
        <v>#REF!</v>
      </c>
      <c r="D334" s="1" t="e">
        <f>IF(#REF!=0,0,#REF!+4)</f>
        <v>#REF!</v>
      </c>
      <c r="E334" s="1" t="e">
        <f t="shared" si="55"/>
        <v>#REF!</v>
      </c>
      <c r="F334" s="1" t="e">
        <f>IF(D334&lt;=C334,ROUNDUP((#REF!+#REF!)/E334,0),#REF!*E334)</f>
        <v>#REF!</v>
      </c>
      <c r="G334" s="1" t="e">
        <f t="shared" si="56"/>
        <v>#REF!</v>
      </c>
      <c r="H334" s="1" t="e">
        <f>IF(#REF!&gt;C334,#REF!,0)</f>
        <v>#REF!</v>
      </c>
      <c r="I334" s="1" t="e">
        <f>+IF(#REF!&gt;C334,#REF!-(C334+8),0)</f>
        <v>#REF!</v>
      </c>
      <c r="J334" s="1" t="e">
        <f>+IF(I334&lt;C334,0,#REF!*TRUNC(I334/(C334-8)))</f>
        <v>#REF!</v>
      </c>
      <c r="K334" s="1" t="e">
        <f>IF(H334&gt;0,+#REF!/(C334-8)-TRUNC(#REF!/(C334-8))+4,0)</f>
        <v>#REF!</v>
      </c>
      <c r="L334" s="1" t="e">
        <f t="shared" si="57"/>
        <v>#REF!</v>
      </c>
      <c r="M334" s="1" t="e">
        <f>+IF(H334&gt;0,IF(L334&lt;0.1,(#REF!/(TRUNC((C334/10)/I334)+1)),IF(AND(L334&gt;0.1,L334&lt;0.33),(#REF!/(TRUNC((C334/3)/I334)+1)),#REF!)),0)</f>
        <v>#REF!</v>
      </c>
      <c r="N334" s="1" t="e">
        <f t="shared" si="58"/>
        <v>#REF!</v>
      </c>
      <c r="O334" s="1" t="e">
        <f>+IF(#REF! &lt; (#REF!+#REF!)*0.02,1,#REF!/(#REF!+#REF!))</f>
        <v>#REF!</v>
      </c>
      <c r="P334" s="1" t="e">
        <f>+IF(#REF!&gt;0,#REF!+5,0)</f>
        <v>#REF!</v>
      </c>
      <c r="Q334" s="1" t="e">
        <f t="shared" si="59"/>
        <v>#REF!</v>
      </c>
      <c r="R334" s="1" t="e">
        <f>+IF(Q334 &gt; 0,TRUNC((#REF!+#REF!)/Q334),0)</f>
        <v>#REF!</v>
      </c>
      <c r="S334" s="1" t="e">
        <f>+(R334/(TRUNC((B334-28)/(#REF!+5))+4))</f>
        <v>#REF!</v>
      </c>
      <c r="T334" s="1" t="e">
        <f>+TRUNC(S334/(TRUNC((B334-28)/(#REF!+5))+4))</f>
        <v>#REF!</v>
      </c>
      <c r="U334" s="1" t="e">
        <f>+ROUNDUP((T334/(TRUNC((B334-56)/(#REF!+5))+4)),0)</f>
        <v>#REF!</v>
      </c>
      <c r="V334" s="1" t="e">
        <f t="shared" si="60"/>
        <v>#REF!</v>
      </c>
      <c r="W334" s="1" t="e">
        <f t="shared" si="61"/>
        <v>#REF!</v>
      </c>
      <c r="X334" s="1" t="e">
        <f t="shared" si="62"/>
        <v>#REF!</v>
      </c>
      <c r="Y334" s="1" t="e">
        <f t="shared" si="63"/>
        <v>#REF!</v>
      </c>
      <c r="Z334" s="1" t="e">
        <f t="shared" si="64"/>
        <v>#REF!</v>
      </c>
      <c r="AA334" s="2" t="e">
        <f>IF(Z334*#REF!/(#REF!+#REF!)&lt;16,16,Z334*#REF!/(#REF!+#REF!))</f>
        <v>#REF!</v>
      </c>
      <c r="AB334" s="9" t="e">
        <f>IF(+Z334*#REF!/(#REF!+#REF!)&lt;16,16,+Z334*#REF!/(#REF!+#REF!))</f>
        <v>#REF!</v>
      </c>
      <c r="AC334" s="2" t="e">
        <f t="shared" si="65"/>
        <v>#REF!</v>
      </c>
    </row>
    <row r="335" spans="2:29" x14ac:dyDescent="0.2">
      <c r="B335" s="10" t="e">
        <f>IF(#REF!="Informix XPS",4096,2048)</f>
        <v>#REF!</v>
      </c>
      <c r="C335" s="10" t="e">
        <f>IF(#REF!="Informix XPS",4036,2020)</f>
        <v>#REF!</v>
      </c>
      <c r="D335" s="1" t="e">
        <f>IF(#REF!=0,0,#REF!+4)</f>
        <v>#REF!</v>
      </c>
      <c r="E335" s="1" t="e">
        <f t="shared" si="55"/>
        <v>#REF!</v>
      </c>
      <c r="F335" s="1" t="e">
        <f>IF(D335&lt;=C335,ROUNDUP((#REF!+#REF!)/E335,0),#REF!*E335)</f>
        <v>#REF!</v>
      </c>
      <c r="G335" s="1" t="e">
        <f t="shared" si="56"/>
        <v>#REF!</v>
      </c>
      <c r="H335" s="1" t="e">
        <f>IF(#REF!&gt;C335,#REF!,0)</f>
        <v>#REF!</v>
      </c>
      <c r="I335" s="1" t="e">
        <f>+IF(#REF!&gt;C335,#REF!-(C335+8),0)</f>
        <v>#REF!</v>
      </c>
      <c r="J335" s="1" t="e">
        <f>+IF(I335&lt;C335,0,#REF!*TRUNC(I335/(C335-8)))</f>
        <v>#REF!</v>
      </c>
      <c r="K335" s="1" t="e">
        <f>IF(H335&gt;0,+#REF!/(C335-8)-TRUNC(#REF!/(C335-8))+4,0)</f>
        <v>#REF!</v>
      </c>
      <c r="L335" s="1" t="e">
        <f t="shared" si="57"/>
        <v>#REF!</v>
      </c>
      <c r="M335" s="1" t="e">
        <f>+IF(H335&gt;0,IF(L335&lt;0.1,(#REF!/(TRUNC((C335/10)/I335)+1)),IF(AND(L335&gt;0.1,L335&lt;0.33),(#REF!/(TRUNC((C335/3)/I335)+1)),#REF!)),0)</f>
        <v>#REF!</v>
      </c>
      <c r="N335" s="1" t="e">
        <f t="shared" si="58"/>
        <v>#REF!</v>
      </c>
      <c r="O335" s="1" t="e">
        <f>+IF(#REF! &lt; (#REF!+#REF!)*0.02,1,#REF!/(#REF!+#REF!))</f>
        <v>#REF!</v>
      </c>
      <c r="P335" s="1" t="e">
        <f>+IF(#REF!&gt;0,#REF!+5,0)</f>
        <v>#REF!</v>
      </c>
      <c r="Q335" s="1" t="e">
        <f t="shared" si="59"/>
        <v>#REF!</v>
      </c>
      <c r="R335" s="1" t="e">
        <f>+IF(Q335 &gt; 0,TRUNC((#REF!+#REF!)/Q335),0)</f>
        <v>#REF!</v>
      </c>
      <c r="S335" s="1" t="e">
        <f>+(R335/(TRUNC((B335-28)/(#REF!+5))+4))</f>
        <v>#REF!</v>
      </c>
      <c r="T335" s="1" t="e">
        <f>+TRUNC(S335/(TRUNC((B335-28)/(#REF!+5))+4))</f>
        <v>#REF!</v>
      </c>
      <c r="U335" s="1" t="e">
        <f>+ROUNDUP((T335/(TRUNC((B335-56)/(#REF!+5))+4)),0)</f>
        <v>#REF!</v>
      </c>
      <c r="V335" s="1" t="e">
        <f t="shared" si="60"/>
        <v>#REF!</v>
      </c>
      <c r="W335" s="1" t="e">
        <f t="shared" si="61"/>
        <v>#REF!</v>
      </c>
      <c r="X335" s="1" t="e">
        <f t="shared" si="62"/>
        <v>#REF!</v>
      </c>
      <c r="Y335" s="1" t="e">
        <f t="shared" si="63"/>
        <v>#REF!</v>
      </c>
      <c r="Z335" s="1" t="e">
        <f t="shared" si="64"/>
        <v>#REF!</v>
      </c>
      <c r="AA335" s="2" t="e">
        <f>IF(Z335*#REF!/(#REF!+#REF!)&lt;16,16,Z335*#REF!/(#REF!+#REF!))</f>
        <v>#REF!</v>
      </c>
      <c r="AB335" s="9" t="e">
        <f>IF(+Z335*#REF!/(#REF!+#REF!)&lt;16,16,+Z335*#REF!/(#REF!+#REF!))</f>
        <v>#REF!</v>
      </c>
      <c r="AC335" s="2" t="e">
        <f t="shared" si="65"/>
        <v>#REF!</v>
      </c>
    </row>
    <row r="336" spans="2:29" x14ac:dyDescent="0.2">
      <c r="B336" s="10" t="e">
        <f>IF(#REF!="Informix XPS",4096,2048)</f>
        <v>#REF!</v>
      </c>
      <c r="C336" s="10" t="e">
        <f>IF(#REF!="Informix XPS",4036,2020)</f>
        <v>#REF!</v>
      </c>
      <c r="D336" s="1" t="e">
        <f>IF(#REF!=0,0,#REF!+4)</f>
        <v>#REF!</v>
      </c>
      <c r="E336" s="1" t="e">
        <f t="shared" si="55"/>
        <v>#REF!</v>
      </c>
      <c r="F336" s="1" t="e">
        <f>IF(D336&lt;=C336,ROUNDUP((#REF!+#REF!)/E336,0),#REF!*E336)</f>
        <v>#REF!</v>
      </c>
      <c r="G336" s="1" t="e">
        <f t="shared" si="56"/>
        <v>#REF!</v>
      </c>
      <c r="H336" s="1" t="e">
        <f>IF(#REF!&gt;C336,#REF!,0)</f>
        <v>#REF!</v>
      </c>
      <c r="I336" s="1" t="e">
        <f>+IF(#REF!&gt;C336,#REF!-(C336+8),0)</f>
        <v>#REF!</v>
      </c>
      <c r="J336" s="1" t="e">
        <f>+IF(I336&lt;C336,0,#REF!*TRUNC(I336/(C336-8)))</f>
        <v>#REF!</v>
      </c>
      <c r="K336" s="1" t="e">
        <f>IF(H336&gt;0,+#REF!/(C336-8)-TRUNC(#REF!/(C336-8))+4,0)</f>
        <v>#REF!</v>
      </c>
      <c r="L336" s="1" t="e">
        <f t="shared" si="57"/>
        <v>#REF!</v>
      </c>
      <c r="M336" s="1" t="e">
        <f>+IF(H336&gt;0,IF(L336&lt;0.1,(#REF!/(TRUNC((C336/10)/I336)+1)),IF(AND(L336&gt;0.1,L336&lt;0.33),(#REF!/(TRUNC((C336/3)/I336)+1)),#REF!)),0)</f>
        <v>#REF!</v>
      </c>
      <c r="N336" s="1" t="e">
        <f t="shared" si="58"/>
        <v>#REF!</v>
      </c>
      <c r="O336" s="1" t="e">
        <f>+IF(#REF! &lt; (#REF!+#REF!)*0.02,1,#REF!/(#REF!+#REF!))</f>
        <v>#REF!</v>
      </c>
      <c r="P336" s="1" t="e">
        <f>+IF(#REF!&gt;0,#REF!+5,0)</f>
        <v>#REF!</v>
      </c>
      <c r="Q336" s="1" t="e">
        <f t="shared" si="59"/>
        <v>#REF!</v>
      </c>
      <c r="R336" s="1" t="e">
        <f>+IF(Q336 &gt; 0,TRUNC((#REF!+#REF!)/Q336),0)</f>
        <v>#REF!</v>
      </c>
      <c r="S336" s="1" t="e">
        <f>+(R336/(TRUNC((B336-28)/(#REF!+5))+4))</f>
        <v>#REF!</v>
      </c>
      <c r="T336" s="1" t="e">
        <f>+TRUNC(S336/(TRUNC((B336-28)/(#REF!+5))+4))</f>
        <v>#REF!</v>
      </c>
      <c r="U336" s="1" t="e">
        <f>+ROUNDUP((T336/(TRUNC((B336-56)/(#REF!+5))+4)),0)</f>
        <v>#REF!</v>
      </c>
      <c r="V336" s="1" t="e">
        <f t="shared" si="60"/>
        <v>#REF!</v>
      </c>
      <c r="W336" s="1" t="e">
        <f t="shared" si="61"/>
        <v>#REF!</v>
      </c>
      <c r="X336" s="1" t="e">
        <f t="shared" si="62"/>
        <v>#REF!</v>
      </c>
      <c r="Y336" s="1" t="e">
        <f t="shared" si="63"/>
        <v>#REF!</v>
      </c>
      <c r="Z336" s="1" t="e">
        <f t="shared" si="64"/>
        <v>#REF!</v>
      </c>
      <c r="AA336" s="2" t="e">
        <f>IF(Z336*#REF!/(#REF!+#REF!)&lt;16,16,Z336*#REF!/(#REF!+#REF!))</f>
        <v>#REF!</v>
      </c>
      <c r="AB336" s="9" t="e">
        <f>IF(+Z336*#REF!/(#REF!+#REF!)&lt;16,16,+Z336*#REF!/(#REF!+#REF!))</f>
        <v>#REF!</v>
      </c>
      <c r="AC336" s="2" t="e">
        <f t="shared" si="65"/>
        <v>#REF!</v>
      </c>
    </row>
    <row r="337" spans="2:29" x14ac:dyDescent="0.2">
      <c r="B337" s="10" t="e">
        <f>IF(#REF!="Informix XPS",4096,2048)</f>
        <v>#REF!</v>
      </c>
      <c r="C337" s="10" t="e">
        <f>IF(#REF!="Informix XPS",4036,2020)</f>
        <v>#REF!</v>
      </c>
      <c r="D337" s="1" t="e">
        <f>IF(#REF!=0,0,#REF!+4)</f>
        <v>#REF!</v>
      </c>
      <c r="E337" s="1" t="e">
        <f t="shared" si="55"/>
        <v>#REF!</v>
      </c>
      <c r="F337" s="1" t="e">
        <f>IF(D337&lt;=C337,ROUNDUP((#REF!+#REF!)/E337,0),#REF!*E337)</f>
        <v>#REF!</v>
      </c>
      <c r="G337" s="1" t="e">
        <f t="shared" si="56"/>
        <v>#REF!</v>
      </c>
      <c r="H337" s="1" t="e">
        <f>IF(#REF!&gt;C337,#REF!,0)</f>
        <v>#REF!</v>
      </c>
      <c r="I337" s="1" t="e">
        <f>+IF(#REF!&gt;C337,#REF!-(C337+8),0)</f>
        <v>#REF!</v>
      </c>
      <c r="J337" s="1" t="e">
        <f>+IF(I337&lt;C337,0,#REF!*TRUNC(I337/(C337-8)))</f>
        <v>#REF!</v>
      </c>
      <c r="K337" s="1" t="e">
        <f>IF(H337&gt;0,+#REF!/(C337-8)-TRUNC(#REF!/(C337-8))+4,0)</f>
        <v>#REF!</v>
      </c>
      <c r="L337" s="1" t="e">
        <f t="shared" si="57"/>
        <v>#REF!</v>
      </c>
      <c r="M337" s="1" t="e">
        <f>+IF(H337&gt;0,IF(L337&lt;0.1,(#REF!/(TRUNC((C337/10)/I337)+1)),IF(AND(L337&gt;0.1,L337&lt;0.33),(#REF!/(TRUNC((C337/3)/I337)+1)),#REF!)),0)</f>
        <v>#REF!</v>
      </c>
      <c r="N337" s="1" t="e">
        <f t="shared" si="58"/>
        <v>#REF!</v>
      </c>
      <c r="O337" s="1" t="e">
        <f>+IF(#REF! &lt; (#REF!+#REF!)*0.02,1,#REF!/(#REF!+#REF!))</f>
        <v>#REF!</v>
      </c>
      <c r="P337" s="1" t="e">
        <f>+IF(#REF!&gt;0,#REF!+5,0)</f>
        <v>#REF!</v>
      </c>
      <c r="Q337" s="1" t="e">
        <f t="shared" si="59"/>
        <v>#REF!</v>
      </c>
      <c r="R337" s="1" t="e">
        <f>+IF(Q337 &gt; 0,TRUNC((#REF!+#REF!)/Q337),0)</f>
        <v>#REF!</v>
      </c>
      <c r="S337" s="1" t="e">
        <f>+(R337/(TRUNC((B337-28)/(#REF!+5))+4))</f>
        <v>#REF!</v>
      </c>
      <c r="T337" s="1" t="e">
        <f>+TRUNC(S337/(TRUNC((B337-28)/(#REF!+5))+4))</f>
        <v>#REF!</v>
      </c>
      <c r="U337" s="1" t="e">
        <f>+ROUNDUP((T337/(TRUNC((B337-56)/(#REF!+5))+4)),0)</f>
        <v>#REF!</v>
      </c>
      <c r="V337" s="1" t="e">
        <f t="shared" si="60"/>
        <v>#REF!</v>
      </c>
      <c r="W337" s="1" t="e">
        <f t="shared" si="61"/>
        <v>#REF!</v>
      </c>
      <c r="X337" s="1" t="e">
        <f t="shared" si="62"/>
        <v>#REF!</v>
      </c>
      <c r="Y337" s="1" t="e">
        <f t="shared" si="63"/>
        <v>#REF!</v>
      </c>
      <c r="Z337" s="1" t="e">
        <f t="shared" si="64"/>
        <v>#REF!</v>
      </c>
      <c r="AA337" s="2" t="e">
        <f>IF(Z337*#REF!/(#REF!+#REF!)&lt;16,16,Z337*#REF!/(#REF!+#REF!))</f>
        <v>#REF!</v>
      </c>
      <c r="AB337" s="9" t="e">
        <f>IF(+Z337*#REF!/(#REF!+#REF!)&lt;16,16,+Z337*#REF!/(#REF!+#REF!))</f>
        <v>#REF!</v>
      </c>
      <c r="AC337" s="2" t="e">
        <f t="shared" si="65"/>
        <v>#REF!</v>
      </c>
    </row>
    <row r="338" spans="2:29" x14ac:dyDescent="0.2">
      <c r="B338" s="10" t="e">
        <f>IF(#REF!="Informix XPS",4096,2048)</f>
        <v>#REF!</v>
      </c>
      <c r="C338" s="10" t="e">
        <f>IF(#REF!="Informix XPS",4036,2020)</f>
        <v>#REF!</v>
      </c>
      <c r="D338" s="1" t="e">
        <f>IF(#REF!=0,0,#REF!+4)</f>
        <v>#REF!</v>
      </c>
      <c r="E338" s="1" t="e">
        <f t="shared" si="55"/>
        <v>#REF!</v>
      </c>
      <c r="F338" s="1" t="e">
        <f>IF(D338&lt;=C338,ROUNDUP((#REF!+#REF!)/E338,0),#REF!*E338)</f>
        <v>#REF!</v>
      </c>
      <c r="G338" s="1" t="e">
        <f t="shared" si="56"/>
        <v>#REF!</v>
      </c>
      <c r="H338" s="1" t="e">
        <f>IF(#REF!&gt;C338,#REF!,0)</f>
        <v>#REF!</v>
      </c>
      <c r="I338" s="1" t="e">
        <f>+IF(#REF!&gt;C338,#REF!-(C338+8),0)</f>
        <v>#REF!</v>
      </c>
      <c r="J338" s="1" t="e">
        <f>+IF(I338&lt;C338,0,#REF!*TRUNC(I338/(C338-8)))</f>
        <v>#REF!</v>
      </c>
      <c r="K338" s="1" t="e">
        <f>IF(H338&gt;0,+#REF!/(C338-8)-TRUNC(#REF!/(C338-8))+4,0)</f>
        <v>#REF!</v>
      </c>
      <c r="L338" s="1" t="e">
        <f t="shared" si="57"/>
        <v>#REF!</v>
      </c>
      <c r="M338" s="1" t="e">
        <f>+IF(H338&gt;0,IF(L338&lt;0.1,(#REF!/(TRUNC((C338/10)/I338)+1)),IF(AND(L338&gt;0.1,L338&lt;0.33),(#REF!/(TRUNC((C338/3)/I338)+1)),#REF!)),0)</f>
        <v>#REF!</v>
      </c>
      <c r="N338" s="1" t="e">
        <f t="shared" si="58"/>
        <v>#REF!</v>
      </c>
      <c r="O338" s="1" t="e">
        <f>+IF(#REF! &lt; (#REF!+#REF!)*0.02,1,#REF!/(#REF!+#REF!))</f>
        <v>#REF!</v>
      </c>
      <c r="P338" s="1" t="e">
        <f>+IF(#REF!&gt;0,#REF!+5,0)</f>
        <v>#REF!</v>
      </c>
      <c r="Q338" s="1" t="e">
        <f t="shared" si="59"/>
        <v>#REF!</v>
      </c>
      <c r="R338" s="1" t="e">
        <f>+IF(Q338 &gt; 0,TRUNC((#REF!+#REF!)/Q338),0)</f>
        <v>#REF!</v>
      </c>
      <c r="S338" s="1" t="e">
        <f>+(R338/(TRUNC((B338-28)/(#REF!+5))+4))</f>
        <v>#REF!</v>
      </c>
      <c r="T338" s="1" t="e">
        <f>+TRUNC(S338/(TRUNC((B338-28)/(#REF!+5))+4))</f>
        <v>#REF!</v>
      </c>
      <c r="U338" s="1" t="e">
        <f>+ROUNDUP((T338/(TRUNC((B338-56)/(#REF!+5))+4)),0)</f>
        <v>#REF!</v>
      </c>
      <c r="V338" s="1" t="e">
        <f t="shared" si="60"/>
        <v>#REF!</v>
      </c>
      <c r="W338" s="1" t="e">
        <f t="shared" si="61"/>
        <v>#REF!</v>
      </c>
      <c r="X338" s="1" t="e">
        <f t="shared" si="62"/>
        <v>#REF!</v>
      </c>
      <c r="Y338" s="1" t="e">
        <f t="shared" si="63"/>
        <v>#REF!</v>
      </c>
      <c r="Z338" s="1" t="e">
        <f t="shared" si="64"/>
        <v>#REF!</v>
      </c>
      <c r="AA338" s="2" t="e">
        <f>IF(Z338*#REF!/(#REF!+#REF!)&lt;16,16,Z338*#REF!/(#REF!+#REF!))</f>
        <v>#REF!</v>
      </c>
      <c r="AB338" s="9" t="e">
        <f>IF(+Z338*#REF!/(#REF!+#REF!)&lt;16,16,+Z338*#REF!/(#REF!+#REF!))</f>
        <v>#REF!</v>
      </c>
      <c r="AC338" s="2" t="e">
        <f t="shared" si="65"/>
        <v>#REF!</v>
      </c>
    </row>
    <row r="339" spans="2:29" x14ac:dyDescent="0.2">
      <c r="B339" s="10" t="e">
        <f>IF(#REF!="Informix XPS",4096,2048)</f>
        <v>#REF!</v>
      </c>
      <c r="C339" s="10" t="e">
        <f>IF(#REF!="Informix XPS",4036,2020)</f>
        <v>#REF!</v>
      </c>
      <c r="D339" s="1" t="e">
        <f>IF(#REF!=0,0,#REF!+4)</f>
        <v>#REF!</v>
      </c>
      <c r="E339" s="1" t="e">
        <f t="shared" si="55"/>
        <v>#REF!</v>
      </c>
      <c r="F339" s="1" t="e">
        <f>IF(D339&lt;=C339,ROUNDUP((#REF!+#REF!)/E339,0),#REF!*E339)</f>
        <v>#REF!</v>
      </c>
      <c r="G339" s="1" t="e">
        <f t="shared" si="56"/>
        <v>#REF!</v>
      </c>
      <c r="H339" s="1" t="e">
        <f>IF(#REF!&gt;C339,#REF!,0)</f>
        <v>#REF!</v>
      </c>
      <c r="I339" s="1" t="e">
        <f>+IF(#REF!&gt;C339,#REF!-(C339+8),0)</f>
        <v>#REF!</v>
      </c>
      <c r="J339" s="1" t="e">
        <f>+IF(I339&lt;C339,0,#REF!*TRUNC(I339/(C339-8)))</f>
        <v>#REF!</v>
      </c>
      <c r="K339" s="1" t="e">
        <f>IF(H339&gt;0,+#REF!/(C339-8)-TRUNC(#REF!/(C339-8))+4,0)</f>
        <v>#REF!</v>
      </c>
      <c r="L339" s="1" t="e">
        <f t="shared" si="57"/>
        <v>#REF!</v>
      </c>
      <c r="M339" s="1" t="e">
        <f>+IF(H339&gt;0,IF(L339&lt;0.1,(#REF!/(TRUNC((C339/10)/I339)+1)),IF(AND(L339&gt;0.1,L339&lt;0.33),(#REF!/(TRUNC((C339/3)/I339)+1)),#REF!)),0)</f>
        <v>#REF!</v>
      </c>
      <c r="N339" s="1" t="e">
        <f t="shared" si="58"/>
        <v>#REF!</v>
      </c>
      <c r="O339" s="1" t="e">
        <f>+IF(#REF! &lt; (#REF!+#REF!)*0.02,1,#REF!/(#REF!+#REF!))</f>
        <v>#REF!</v>
      </c>
      <c r="P339" s="1" t="e">
        <f>+IF(#REF!&gt;0,#REF!+5,0)</f>
        <v>#REF!</v>
      </c>
      <c r="Q339" s="1" t="e">
        <f t="shared" si="59"/>
        <v>#REF!</v>
      </c>
      <c r="R339" s="1" t="e">
        <f>+IF(Q339 &gt; 0,TRUNC((#REF!+#REF!)/Q339),0)</f>
        <v>#REF!</v>
      </c>
      <c r="S339" s="1" t="e">
        <f>+(R339/(TRUNC((B339-28)/(#REF!+5))+4))</f>
        <v>#REF!</v>
      </c>
      <c r="T339" s="1" t="e">
        <f>+TRUNC(S339/(TRUNC((B339-28)/(#REF!+5))+4))</f>
        <v>#REF!</v>
      </c>
      <c r="U339" s="1" t="e">
        <f>+ROUNDUP((T339/(TRUNC((B339-56)/(#REF!+5))+4)),0)</f>
        <v>#REF!</v>
      </c>
      <c r="V339" s="1" t="e">
        <f t="shared" si="60"/>
        <v>#REF!</v>
      </c>
      <c r="W339" s="1" t="e">
        <f t="shared" si="61"/>
        <v>#REF!</v>
      </c>
      <c r="X339" s="1" t="e">
        <f t="shared" si="62"/>
        <v>#REF!</v>
      </c>
      <c r="Y339" s="1" t="e">
        <f t="shared" si="63"/>
        <v>#REF!</v>
      </c>
      <c r="Z339" s="1" t="e">
        <f t="shared" si="64"/>
        <v>#REF!</v>
      </c>
      <c r="AA339" s="2" t="e">
        <f>IF(Z339*#REF!/(#REF!+#REF!)&lt;16,16,Z339*#REF!/(#REF!+#REF!))</f>
        <v>#REF!</v>
      </c>
      <c r="AB339" s="9" t="e">
        <f>IF(+Z339*#REF!/(#REF!+#REF!)&lt;16,16,+Z339*#REF!/(#REF!+#REF!))</f>
        <v>#REF!</v>
      </c>
      <c r="AC339" s="2" t="e">
        <f t="shared" si="65"/>
        <v>#REF!</v>
      </c>
    </row>
    <row r="340" spans="2:29" x14ac:dyDescent="0.2">
      <c r="B340" s="10" t="e">
        <f>IF(#REF!="Informix XPS",4096,2048)</f>
        <v>#REF!</v>
      </c>
      <c r="C340" s="10" t="e">
        <f>IF(#REF!="Informix XPS",4036,2020)</f>
        <v>#REF!</v>
      </c>
      <c r="D340" s="1" t="e">
        <f>IF(#REF!=0,0,#REF!+4)</f>
        <v>#REF!</v>
      </c>
      <c r="E340" s="1" t="e">
        <f t="shared" si="55"/>
        <v>#REF!</v>
      </c>
      <c r="F340" s="1" t="e">
        <f>IF(D340&lt;=C340,ROUNDUP((#REF!+#REF!)/E340,0),#REF!*E340)</f>
        <v>#REF!</v>
      </c>
      <c r="G340" s="1" t="e">
        <f t="shared" si="56"/>
        <v>#REF!</v>
      </c>
      <c r="H340" s="1" t="e">
        <f>IF(#REF!&gt;C340,#REF!,0)</f>
        <v>#REF!</v>
      </c>
      <c r="I340" s="1" t="e">
        <f>+IF(#REF!&gt;C340,#REF!-(C340+8),0)</f>
        <v>#REF!</v>
      </c>
      <c r="J340" s="1" t="e">
        <f>+IF(I340&lt;C340,0,#REF!*TRUNC(I340/(C340-8)))</f>
        <v>#REF!</v>
      </c>
      <c r="K340" s="1" t="e">
        <f>IF(H340&gt;0,+#REF!/(C340-8)-TRUNC(#REF!/(C340-8))+4,0)</f>
        <v>#REF!</v>
      </c>
      <c r="L340" s="1" t="e">
        <f t="shared" si="57"/>
        <v>#REF!</v>
      </c>
      <c r="M340" s="1" t="e">
        <f>+IF(H340&gt;0,IF(L340&lt;0.1,(#REF!/(TRUNC((C340/10)/I340)+1)),IF(AND(L340&gt;0.1,L340&lt;0.33),(#REF!/(TRUNC((C340/3)/I340)+1)),#REF!)),0)</f>
        <v>#REF!</v>
      </c>
      <c r="N340" s="1" t="e">
        <f t="shared" si="58"/>
        <v>#REF!</v>
      </c>
      <c r="O340" s="1" t="e">
        <f>+IF(#REF! &lt; (#REF!+#REF!)*0.02,1,#REF!/(#REF!+#REF!))</f>
        <v>#REF!</v>
      </c>
      <c r="P340" s="1" t="e">
        <f>+IF(#REF!&gt;0,#REF!+5,0)</f>
        <v>#REF!</v>
      </c>
      <c r="Q340" s="1" t="e">
        <f t="shared" si="59"/>
        <v>#REF!</v>
      </c>
      <c r="R340" s="1" t="e">
        <f>+IF(Q340 &gt; 0,TRUNC((#REF!+#REF!)/Q340),0)</f>
        <v>#REF!</v>
      </c>
      <c r="S340" s="1" t="e">
        <f>+(R340/(TRUNC((B340-28)/(#REF!+5))+4))</f>
        <v>#REF!</v>
      </c>
      <c r="T340" s="1" t="e">
        <f>+TRUNC(S340/(TRUNC((B340-28)/(#REF!+5))+4))</f>
        <v>#REF!</v>
      </c>
      <c r="U340" s="1" t="e">
        <f>+ROUNDUP((T340/(TRUNC((B340-56)/(#REF!+5))+4)),0)</f>
        <v>#REF!</v>
      </c>
      <c r="V340" s="1" t="e">
        <f t="shared" si="60"/>
        <v>#REF!</v>
      </c>
      <c r="W340" s="1" t="e">
        <f t="shared" si="61"/>
        <v>#REF!</v>
      </c>
      <c r="X340" s="1" t="e">
        <f t="shared" si="62"/>
        <v>#REF!</v>
      </c>
      <c r="Y340" s="1" t="e">
        <f t="shared" si="63"/>
        <v>#REF!</v>
      </c>
      <c r="Z340" s="1" t="e">
        <f t="shared" si="64"/>
        <v>#REF!</v>
      </c>
      <c r="AA340" s="2" t="e">
        <f>IF(Z340*#REF!/(#REF!+#REF!)&lt;16,16,Z340*#REF!/(#REF!+#REF!))</f>
        <v>#REF!</v>
      </c>
      <c r="AB340" s="9" t="e">
        <f>IF(+Z340*#REF!/(#REF!+#REF!)&lt;16,16,+Z340*#REF!/(#REF!+#REF!))</f>
        <v>#REF!</v>
      </c>
      <c r="AC340" s="2" t="e">
        <f t="shared" si="65"/>
        <v>#REF!</v>
      </c>
    </row>
    <row r="341" spans="2:29" x14ac:dyDescent="0.2">
      <c r="B341" s="10" t="e">
        <f>IF(#REF!="Informix XPS",4096,2048)</f>
        <v>#REF!</v>
      </c>
      <c r="C341" s="10" t="e">
        <f>IF(#REF!="Informix XPS",4036,2020)</f>
        <v>#REF!</v>
      </c>
      <c r="D341" s="1" t="e">
        <f>IF(#REF!=0,0,#REF!+4)</f>
        <v>#REF!</v>
      </c>
      <c r="E341" s="1" t="e">
        <f t="shared" si="55"/>
        <v>#REF!</v>
      </c>
      <c r="F341" s="1" t="e">
        <f>IF(D341&lt;=C341,ROUNDUP((#REF!+#REF!)/E341,0),#REF!*E341)</f>
        <v>#REF!</v>
      </c>
      <c r="G341" s="1" t="e">
        <f t="shared" si="56"/>
        <v>#REF!</v>
      </c>
      <c r="H341" s="1" t="e">
        <f>IF(#REF!&gt;C341,#REF!,0)</f>
        <v>#REF!</v>
      </c>
      <c r="I341" s="1" t="e">
        <f>+IF(#REF!&gt;C341,#REF!-(C341+8),0)</f>
        <v>#REF!</v>
      </c>
      <c r="J341" s="1" t="e">
        <f>+IF(I341&lt;C341,0,#REF!*TRUNC(I341/(C341-8)))</f>
        <v>#REF!</v>
      </c>
      <c r="K341" s="1" t="e">
        <f>IF(H341&gt;0,+#REF!/(C341-8)-TRUNC(#REF!/(C341-8))+4,0)</f>
        <v>#REF!</v>
      </c>
      <c r="L341" s="1" t="e">
        <f t="shared" si="57"/>
        <v>#REF!</v>
      </c>
      <c r="M341" s="1" t="e">
        <f>+IF(H341&gt;0,IF(L341&lt;0.1,(#REF!/(TRUNC((C341/10)/I341)+1)),IF(AND(L341&gt;0.1,L341&lt;0.33),(#REF!/(TRUNC((C341/3)/I341)+1)),#REF!)),0)</f>
        <v>#REF!</v>
      </c>
      <c r="N341" s="1" t="e">
        <f t="shared" si="58"/>
        <v>#REF!</v>
      </c>
      <c r="O341" s="1" t="e">
        <f>+IF(#REF! &lt; (#REF!+#REF!)*0.02,1,#REF!/(#REF!+#REF!))</f>
        <v>#REF!</v>
      </c>
      <c r="P341" s="1" t="e">
        <f>+IF(#REF!&gt;0,#REF!+5,0)</f>
        <v>#REF!</v>
      </c>
      <c r="Q341" s="1" t="e">
        <f t="shared" si="59"/>
        <v>#REF!</v>
      </c>
      <c r="R341" s="1" t="e">
        <f>+IF(Q341 &gt; 0,TRUNC((#REF!+#REF!)/Q341),0)</f>
        <v>#REF!</v>
      </c>
      <c r="S341" s="1" t="e">
        <f>+(R341/(TRUNC((B341-28)/(#REF!+5))+4))</f>
        <v>#REF!</v>
      </c>
      <c r="T341" s="1" t="e">
        <f>+TRUNC(S341/(TRUNC((B341-28)/(#REF!+5))+4))</f>
        <v>#REF!</v>
      </c>
      <c r="U341" s="1" t="e">
        <f>+ROUNDUP((T341/(TRUNC((B341-56)/(#REF!+5))+4)),0)</f>
        <v>#REF!</v>
      </c>
      <c r="V341" s="1" t="e">
        <f t="shared" si="60"/>
        <v>#REF!</v>
      </c>
      <c r="W341" s="1" t="e">
        <f t="shared" si="61"/>
        <v>#REF!</v>
      </c>
      <c r="X341" s="1" t="e">
        <f t="shared" si="62"/>
        <v>#REF!</v>
      </c>
      <c r="Y341" s="1" t="e">
        <f t="shared" si="63"/>
        <v>#REF!</v>
      </c>
      <c r="Z341" s="1" t="e">
        <f t="shared" si="64"/>
        <v>#REF!</v>
      </c>
      <c r="AA341" s="2" t="e">
        <f>IF(Z341*#REF!/(#REF!+#REF!)&lt;16,16,Z341*#REF!/(#REF!+#REF!))</f>
        <v>#REF!</v>
      </c>
      <c r="AB341" s="9" t="e">
        <f>IF(+Z341*#REF!/(#REF!+#REF!)&lt;16,16,+Z341*#REF!/(#REF!+#REF!))</f>
        <v>#REF!</v>
      </c>
      <c r="AC341" s="2" t="e">
        <f t="shared" si="65"/>
        <v>#REF!</v>
      </c>
    </row>
    <row r="342" spans="2:29" x14ac:dyDescent="0.2">
      <c r="B342" s="10" t="e">
        <f>IF(#REF!="Informix XPS",4096,2048)</f>
        <v>#REF!</v>
      </c>
      <c r="C342" s="10" t="e">
        <f>IF(#REF!="Informix XPS",4036,2020)</f>
        <v>#REF!</v>
      </c>
      <c r="D342" s="1" t="e">
        <f>IF(#REF!=0,0,#REF!+4)</f>
        <v>#REF!</v>
      </c>
      <c r="E342" s="1" t="e">
        <f t="shared" si="55"/>
        <v>#REF!</v>
      </c>
      <c r="F342" s="1" t="e">
        <f>IF(D342&lt;=C342,ROUNDUP((#REF!+#REF!)/E342,0),#REF!*E342)</f>
        <v>#REF!</v>
      </c>
      <c r="G342" s="1" t="e">
        <f t="shared" si="56"/>
        <v>#REF!</v>
      </c>
      <c r="H342" s="1" t="e">
        <f>IF(#REF!&gt;C342,#REF!,0)</f>
        <v>#REF!</v>
      </c>
      <c r="I342" s="1" t="e">
        <f>+IF(#REF!&gt;C342,#REF!-(C342+8),0)</f>
        <v>#REF!</v>
      </c>
      <c r="J342" s="1" t="e">
        <f>+IF(I342&lt;C342,0,#REF!*TRUNC(I342/(C342-8)))</f>
        <v>#REF!</v>
      </c>
      <c r="K342" s="1" t="e">
        <f>IF(H342&gt;0,+#REF!/(C342-8)-TRUNC(#REF!/(C342-8))+4,0)</f>
        <v>#REF!</v>
      </c>
      <c r="L342" s="1" t="e">
        <f t="shared" si="57"/>
        <v>#REF!</v>
      </c>
      <c r="M342" s="1" t="e">
        <f>+IF(H342&gt;0,IF(L342&lt;0.1,(#REF!/(TRUNC((C342/10)/I342)+1)),IF(AND(L342&gt;0.1,L342&lt;0.33),(#REF!/(TRUNC((C342/3)/I342)+1)),#REF!)),0)</f>
        <v>#REF!</v>
      </c>
      <c r="N342" s="1" t="e">
        <f t="shared" si="58"/>
        <v>#REF!</v>
      </c>
      <c r="O342" s="1" t="e">
        <f>+IF(#REF! &lt; (#REF!+#REF!)*0.02,1,#REF!/(#REF!+#REF!))</f>
        <v>#REF!</v>
      </c>
      <c r="P342" s="1" t="e">
        <f>+IF(#REF!&gt;0,#REF!+5,0)</f>
        <v>#REF!</v>
      </c>
      <c r="Q342" s="1" t="e">
        <f t="shared" si="59"/>
        <v>#REF!</v>
      </c>
      <c r="R342" s="1" t="e">
        <f>+IF(Q342 &gt; 0,TRUNC((#REF!+#REF!)/Q342),0)</f>
        <v>#REF!</v>
      </c>
      <c r="S342" s="1" t="e">
        <f>+(R342/(TRUNC((B342-28)/(#REF!+5))+4))</f>
        <v>#REF!</v>
      </c>
      <c r="T342" s="1" t="e">
        <f>+TRUNC(S342/(TRUNC((B342-28)/(#REF!+5))+4))</f>
        <v>#REF!</v>
      </c>
      <c r="U342" s="1" t="e">
        <f>+ROUNDUP((T342/(TRUNC((B342-56)/(#REF!+5))+4)),0)</f>
        <v>#REF!</v>
      </c>
      <c r="V342" s="1" t="e">
        <f t="shared" si="60"/>
        <v>#REF!</v>
      </c>
      <c r="W342" s="1" t="e">
        <f t="shared" si="61"/>
        <v>#REF!</v>
      </c>
      <c r="X342" s="1" t="e">
        <f t="shared" si="62"/>
        <v>#REF!</v>
      </c>
      <c r="Y342" s="1" t="e">
        <f t="shared" si="63"/>
        <v>#REF!</v>
      </c>
      <c r="Z342" s="1" t="e">
        <f t="shared" si="64"/>
        <v>#REF!</v>
      </c>
      <c r="AA342" s="2" t="e">
        <f>IF(Z342*#REF!/(#REF!+#REF!)&lt;16,16,Z342*#REF!/(#REF!+#REF!))</f>
        <v>#REF!</v>
      </c>
      <c r="AB342" s="9" t="e">
        <f>IF(+Z342*#REF!/(#REF!+#REF!)&lt;16,16,+Z342*#REF!/(#REF!+#REF!))</f>
        <v>#REF!</v>
      </c>
      <c r="AC342" s="2" t="e">
        <f t="shared" si="65"/>
        <v>#REF!</v>
      </c>
    </row>
    <row r="343" spans="2:29" x14ac:dyDescent="0.2">
      <c r="B343" s="10" t="e">
        <f>IF(#REF!="Informix XPS",4096,2048)</f>
        <v>#REF!</v>
      </c>
      <c r="C343" s="10" t="e">
        <f>IF(#REF!="Informix XPS",4036,2020)</f>
        <v>#REF!</v>
      </c>
      <c r="D343" s="1" t="e">
        <f>IF(#REF!=0,0,#REF!+4)</f>
        <v>#REF!</v>
      </c>
      <c r="E343" s="1" t="e">
        <f t="shared" si="55"/>
        <v>#REF!</v>
      </c>
      <c r="F343" s="1" t="e">
        <f>IF(D343&lt;=C343,ROUNDUP((#REF!+#REF!)/E343,0),#REF!*E343)</f>
        <v>#REF!</v>
      </c>
      <c r="G343" s="1" t="e">
        <f t="shared" si="56"/>
        <v>#REF!</v>
      </c>
      <c r="H343" s="1" t="e">
        <f>IF(#REF!&gt;C343,#REF!,0)</f>
        <v>#REF!</v>
      </c>
      <c r="I343" s="1" t="e">
        <f>+IF(#REF!&gt;C343,#REF!-(C343+8),0)</f>
        <v>#REF!</v>
      </c>
      <c r="J343" s="1" t="e">
        <f>+IF(I343&lt;C343,0,#REF!*TRUNC(I343/(C343-8)))</f>
        <v>#REF!</v>
      </c>
      <c r="K343" s="1" t="e">
        <f>IF(H343&gt;0,+#REF!/(C343-8)-TRUNC(#REF!/(C343-8))+4,0)</f>
        <v>#REF!</v>
      </c>
      <c r="L343" s="1" t="e">
        <f t="shared" si="57"/>
        <v>#REF!</v>
      </c>
      <c r="M343" s="1" t="e">
        <f>+IF(H343&gt;0,IF(L343&lt;0.1,(#REF!/(TRUNC((C343/10)/I343)+1)),IF(AND(L343&gt;0.1,L343&lt;0.33),(#REF!/(TRUNC((C343/3)/I343)+1)),#REF!)),0)</f>
        <v>#REF!</v>
      </c>
      <c r="N343" s="1" t="e">
        <f t="shared" si="58"/>
        <v>#REF!</v>
      </c>
      <c r="O343" s="1" t="e">
        <f>+IF(#REF! &lt; (#REF!+#REF!)*0.02,1,#REF!/(#REF!+#REF!))</f>
        <v>#REF!</v>
      </c>
      <c r="P343" s="1" t="e">
        <f>+IF(#REF!&gt;0,#REF!+5,0)</f>
        <v>#REF!</v>
      </c>
      <c r="Q343" s="1" t="e">
        <f t="shared" si="59"/>
        <v>#REF!</v>
      </c>
      <c r="R343" s="1" t="e">
        <f>+IF(Q343 &gt; 0,TRUNC((#REF!+#REF!)/Q343),0)</f>
        <v>#REF!</v>
      </c>
      <c r="S343" s="1" t="e">
        <f>+(R343/(TRUNC((B343-28)/(#REF!+5))+4))</f>
        <v>#REF!</v>
      </c>
      <c r="T343" s="1" t="e">
        <f>+TRUNC(S343/(TRUNC((B343-28)/(#REF!+5))+4))</f>
        <v>#REF!</v>
      </c>
      <c r="U343" s="1" t="e">
        <f>+ROUNDUP((T343/(TRUNC((B343-56)/(#REF!+5))+4)),0)</f>
        <v>#REF!</v>
      </c>
      <c r="V343" s="1" t="e">
        <f t="shared" si="60"/>
        <v>#REF!</v>
      </c>
      <c r="W343" s="1" t="e">
        <f t="shared" si="61"/>
        <v>#REF!</v>
      </c>
      <c r="X343" s="1" t="e">
        <f t="shared" si="62"/>
        <v>#REF!</v>
      </c>
      <c r="Y343" s="1" t="e">
        <f t="shared" si="63"/>
        <v>#REF!</v>
      </c>
      <c r="Z343" s="1" t="e">
        <f t="shared" si="64"/>
        <v>#REF!</v>
      </c>
      <c r="AA343" s="2" t="e">
        <f>IF(Z343*#REF!/(#REF!+#REF!)&lt;16,16,Z343*#REF!/(#REF!+#REF!))</f>
        <v>#REF!</v>
      </c>
      <c r="AB343" s="9" t="e">
        <f>IF(+Z343*#REF!/(#REF!+#REF!)&lt;16,16,+Z343*#REF!/(#REF!+#REF!))</f>
        <v>#REF!</v>
      </c>
      <c r="AC343" s="2" t="e">
        <f t="shared" si="65"/>
        <v>#REF!</v>
      </c>
    </row>
    <row r="344" spans="2:29" x14ac:dyDescent="0.2">
      <c r="B344" s="10" t="e">
        <f>IF(#REF!="Informix XPS",4096,2048)</f>
        <v>#REF!</v>
      </c>
      <c r="C344" s="10" t="e">
        <f>IF(#REF!="Informix XPS",4036,2020)</f>
        <v>#REF!</v>
      </c>
      <c r="D344" s="1" t="e">
        <f>IF(#REF!=0,0,#REF!+4)</f>
        <v>#REF!</v>
      </c>
      <c r="E344" s="1" t="e">
        <f t="shared" si="55"/>
        <v>#REF!</v>
      </c>
      <c r="F344" s="1" t="e">
        <f>IF(D344&lt;=C344,ROUNDUP((#REF!+#REF!)/E344,0),#REF!*E344)</f>
        <v>#REF!</v>
      </c>
      <c r="G344" s="1" t="e">
        <f t="shared" si="56"/>
        <v>#REF!</v>
      </c>
      <c r="H344" s="1" t="e">
        <f>IF(#REF!&gt;C344,#REF!,0)</f>
        <v>#REF!</v>
      </c>
      <c r="I344" s="1" t="e">
        <f>+IF(#REF!&gt;C344,#REF!-(C344+8),0)</f>
        <v>#REF!</v>
      </c>
      <c r="J344" s="1" t="e">
        <f>+IF(I344&lt;C344,0,#REF!*TRUNC(I344/(C344-8)))</f>
        <v>#REF!</v>
      </c>
      <c r="K344" s="1" t="e">
        <f>IF(H344&gt;0,+#REF!/(C344-8)-TRUNC(#REF!/(C344-8))+4,0)</f>
        <v>#REF!</v>
      </c>
      <c r="L344" s="1" t="e">
        <f t="shared" si="57"/>
        <v>#REF!</v>
      </c>
      <c r="M344" s="1" t="e">
        <f>+IF(H344&gt;0,IF(L344&lt;0.1,(#REF!/(TRUNC((C344/10)/I344)+1)),IF(AND(L344&gt;0.1,L344&lt;0.33),(#REF!/(TRUNC((C344/3)/I344)+1)),#REF!)),0)</f>
        <v>#REF!</v>
      </c>
      <c r="N344" s="1" t="e">
        <f t="shared" si="58"/>
        <v>#REF!</v>
      </c>
      <c r="O344" s="1" t="e">
        <f>+IF(#REF! &lt; (#REF!+#REF!)*0.02,1,#REF!/(#REF!+#REF!))</f>
        <v>#REF!</v>
      </c>
      <c r="P344" s="1" t="e">
        <f>+IF(#REF!&gt;0,#REF!+5,0)</f>
        <v>#REF!</v>
      </c>
      <c r="Q344" s="1" t="e">
        <f t="shared" si="59"/>
        <v>#REF!</v>
      </c>
      <c r="R344" s="1" t="e">
        <f>+IF(Q344 &gt; 0,TRUNC((#REF!+#REF!)/Q344),0)</f>
        <v>#REF!</v>
      </c>
      <c r="S344" s="1" t="e">
        <f>+(R344/(TRUNC((B344-28)/(#REF!+5))+4))</f>
        <v>#REF!</v>
      </c>
      <c r="T344" s="1" t="e">
        <f>+TRUNC(S344/(TRUNC((B344-28)/(#REF!+5))+4))</f>
        <v>#REF!</v>
      </c>
      <c r="U344" s="1" t="e">
        <f>+ROUNDUP((T344/(TRUNC((B344-56)/(#REF!+5))+4)),0)</f>
        <v>#REF!</v>
      </c>
      <c r="V344" s="1" t="e">
        <f t="shared" si="60"/>
        <v>#REF!</v>
      </c>
      <c r="W344" s="1" t="e">
        <f t="shared" si="61"/>
        <v>#REF!</v>
      </c>
      <c r="X344" s="1" t="e">
        <f t="shared" si="62"/>
        <v>#REF!</v>
      </c>
      <c r="Y344" s="1" t="e">
        <f t="shared" si="63"/>
        <v>#REF!</v>
      </c>
      <c r="Z344" s="1" t="e">
        <f t="shared" si="64"/>
        <v>#REF!</v>
      </c>
      <c r="AA344" s="2" t="e">
        <f>IF(Z344*#REF!/(#REF!+#REF!)&lt;16,16,Z344*#REF!/(#REF!+#REF!))</f>
        <v>#REF!</v>
      </c>
      <c r="AB344" s="9" t="e">
        <f>IF(+Z344*#REF!/(#REF!+#REF!)&lt;16,16,+Z344*#REF!/(#REF!+#REF!))</f>
        <v>#REF!</v>
      </c>
      <c r="AC344" s="2" t="e">
        <f t="shared" si="65"/>
        <v>#REF!</v>
      </c>
    </row>
    <row r="345" spans="2:29" x14ac:dyDescent="0.2">
      <c r="B345" s="10" t="e">
        <f>IF(#REF!="Informix XPS",4096,2048)</f>
        <v>#REF!</v>
      </c>
      <c r="C345" s="10" t="e">
        <f>IF(#REF!="Informix XPS",4036,2020)</f>
        <v>#REF!</v>
      </c>
      <c r="D345" s="1" t="e">
        <f>IF(#REF!=0,0,#REF!+4)</f>
        <v>#REF!</v>
      </c>
      <c r="E345" s="1" t="e">
        <f t="shared" si="55"/>
        <v>#REF!</v>
      </c>
      <c r="F345" s="1" t="e">
        <f>IF(D345&lt;=C345,ROUNDUP((#REF!+#REF!)/E345,0),#REF!*E345)</f>
        <v>#REF!</v>
      </c>
      <c r="G345" s="1" t="e">
        <f t="shared" si="56"/>
        <v>#REF!</v>
      </c>
      <c r="H345" s="1" t="e">
        <f>IF(#REF!&gt;C345,#REF!,0)</f>
        <v>#REF!</v>
      </c>
      <c r="I345" s="1" t="e">
        <f>+IF(#REF!&gt;C345,#REF!-(C345+8),0)</f>
        <v>#REF!</v>
      </c>
      <c r="J345" s="1" t="e">
        <f>+IF(I345&lt;C345,0,#REF!*TRUNC(I345/(C345-8)))</f>
        <v>#REF!</v>
      </c>
      <c r="K345" s="1" t="e">
        <f>IF(H345&gt;0,+#REF!/(C345-8)-TRUNC(#REF!/(C345-8))+4,0)</f>
        <v>#REF!</v>
      </c>
      <c r="L345" s="1" t="e">
        <f t="shared" si="57"/>
        <v>#REF!</v>
      </c>
      <c r="M345" s="1" t="e">
        <f>+IF(H345&gt;0,IF(L345&lt;0.1,(#REF!/(TRUNC((C345/10)/I345)+1)),IF(AND(L345&gt;0.1,L345&lt;0.33),(#REF!/(TRUNC((C345/3)/I345)+1)),#REF!)),0)</f>
        <v>#REF!</v>
      </c>
      <c r="N345" s="1" t="e">
        <f t="shared" si="58"/>
        <v>#REF!</v>
      </c>
      <c r="O345" s="1" t="e">
        <f>+IF(#REF! &lt; (#REF!+#REF!)*0.02,1,#REF!/(#REF!+#REF!))</f>
        <v>#REF!</v>
      </c>
      <c r="P345" s="1" t="e">
        <f>+IF(#REF!&gt;0,#REF!+5,0)</f>
        <v>#REF!</v>
      </c>
      <c r="Q345" s="1" t="e">
        <f t="shared" si="59"/>
        <v>#REF!</v>
      </c>
      <c r="R345" s="1" t="e">
        <f>+IF(Q345 &gt; 0,TRUNC((#REF!+#REF!)/Q345),0)</f>
        <v>#REF!</v>
      </c>
      <c r="S345" s="1" t="e">
        <f>+(R345/(TRUNC((B345-28)/(#REF!+5))+4))</f>
        <v>#REF!</v>
      </c>
      <c r="T345" s="1" t="e">
        <f>+TRUNC(S345/(TRUNC((B345-28)/(#REF!+5))+4))</f>
        <v>#REF!</v>
      </c>
      <c r="U345" s="1" t="e">
        <f>+ROUNDUP((T345/(TRUNC((B345-56)/(#REF!+5))+4)),0)</f>
        <v>#REF!</v>
      </c>
      <c r="V345" s="1" t="e">
        <f t="shared" si="60"/>
        <v>#REF!</v>
      </c>
      <c r="W345" s="1" t="e">
        <f t="shared" si="61"/>
        <v>#REF!</v>
      </c>
      <c r="X345" s="1" t="e">
        <f t="shared" si="62"/>
        <v>#REF!</v>
      </c>
      <c r="Y345" s="1" t="e">
        <f t="shared" si="63"/>
        <v>#REF!</v>
      </c>
      <c r="Z345" s="1" t="e">
        <f t="shared" si="64"/>
        <v>#REF!</v>
      </c>
      <c r="AA345" s="2" t="e">
        <f>IF(Z345*#REF!/(#REF!+#REF!)&lt;16,16,Z345*#REF!/(#REF!+#REF!))</f>
        <v>#REF!</v>
      </c>
      <c r="AB345" s="9" t="e">
        <f>IF(+Z345*#REF!/(#REF!+#REF!)&lt;16,16,+Z345*#REF!/(#REF!+#REF!))</f>
        <v>#REF!</v>
      </c>
      <c r="AC345" s="2" t="e">
        <f t="shared" si="65"/>
        <v>#REF!</v>
      </c>
    </row>
    <row r="346" spans="2:29" x14ac:dyDescent="0.2">
      <c r="B346" s="10" t="e">
        <f>IF(#REF!="Informix XPS",4096,2048)</f>
        <v>#REF!</v>
      </c>
      <c r="C346" s="10" t="e">
        <f>IF(#REF!="Informix XPS",4036,2020)</f>
        <v>#REF!</v>
      </c>
      <c r="D346" s="1" t="e">
        <f>IF(#REF!=0,0,#REF!+4)</f>
        <v>#REF!</v>
      </c>
      <c r="E346" s="1" t="e">
        <f t="shared" si="55"/>
        <v>#REF!</v>
      </c>
      <c r="F346" s="1" t="e">
        <f>IF(D346&lt;=C346,ROUNDUP((#REF!+#REF!)/E346,0),#REF!*E346)</f>
        <v>#REF!</v>
      </c>
      <c r="G346" s="1" t="e">
        <f t="shared" si="56"/>
        <v>#REF!</v>
      </c>
      <c r="H346" s="1" t="e">
        <f>IF(#REF!&gt;C346,#REF!,0)</f>
        <v>#REF!</v>
      </c>
      <c r="I346" s="1" t="e">
        <f>+IF(#REF!&gt;C346,#REF!-(C346+8),0)</f>
        <v>#REF!</v>
      </c>
      <c r="J346" s="1" t="e">
        <f>+IF(I346&lt;C346,0,#REF!*TRUNC(I346/(C346-8)))</f>
        <v>#REF!</v>
      </c>
      <c r="K346" s="1" t="e">
        <f>IF(H346&gt;0,+#REF!/(C346-8)-TRUNC(#REF!/(C346-8))+4,0)</f>
        <v>#REF!</v>
      </c>
      <c r="L346" s="1" t="e">
        <f t="shared" si="57"/>
        <v>#REF!</v>
      </c>
      <c r="M346" s="1" t="e">
        <f>+IF(H346&gt;0,IF(L346&lt;0.1,(#REF!/(TRUNC((C346/10)/I346)+1)),IF(AND(L346&gt;0.1,L346&lt;0.33),(#REF!/(TRUNC((C346/3)/I346)+1)),#REF!)),0)</f>
        <v>#REF!</v>
      </c>
      <c r="N346" s="1" t="e">
        <f t="shared" si="58"/>
        <v>#REF!</v>
      </c>
      <c r="O346" s="1" t="e">
        <f>+IF(#REF! &lt; (#REF!+#REF!)*0.02,1,#REF!/(#REF!+#REF!))</f>
        <v>#REF!</v>
      </c>
      <c r="P346" s="1" t="e">
        <f>+IF(#REF!&gt;0,#REF!+5,0)</f>
        <v>#REF!</v>
      </c>
      <c r="Q346" s="1" t="e">
        <f t="shared" si="59"/>
        <v>#REF!</v>
      </c>
      <c r="R346" s="1" t="e">
        <f>+IF(Q346 &gt; 0,TRUNC((#REF!+#REF!)/Q346),0)</f>
        <v>#REF!</v>
      </c>
      <c r="S346" s="1" t="e">
        <f>+(R346/(TRUNC((B346-28)/(#REF!+5))+4))</f>
        <v>#REF!</v>
      </c>
      <c r="T346" s="1" t="e">
        <f>+TRUNC(S346/(TRUNC((B346-28)/(#REF!+5))+4))</f>
        <v>#REF!</v>
      </c>
      <c r="U346" s="1" t="e">
        <f>+ROUNDUP((T346/(TRUNC((B346-56)/(#REF!+5))+4)),0)</f>
        <v>#REF!</v>
      </c>
      <c r="V346" s="1" t="e">
        <f t="shared" si="60"/>
        <v>#REF!</v>
      </c>
      <c r="W346" s="1" t="e">
        <f t="shared" si="61"/>
        <v>#REF!</v>
      </c>
      <c r="X346" s="1" t="e">
        <f t="shared" si="62"/>
        <v>#REF!</v>
      </c>
      <c r="Y346" s="1" t="e">
        <f t="shared" si="63"/>
        <v>#REF!</v>
      </c>
      <c r="Z346" s="1" t="e">
        <f t="shared" si="64"/>
        <v>#REF!</v>
      </c>
      <c r="AA346" s="2" t="e">
        <f>IF(Z346*#REF!/(#REF!+#REF!)&lt;16,16,Z346*#REF!/(#REF!+#REF!))</f>
        <v>#REF!</v>
      </c>
      <c r="AB346" s="9" t="e">
        <f>IF(+Z346*#REF!/(#REF!+#REF!)&lt;16,16,+Z346*#REF!/(#REF!+#REF!))</f>
        <v>#REF!</v>
      </c>
      <c r="AC346" s="2" t="e">
        <f t="shared" si="65"/>
        <v>#REF!</v>
      </c>
    </row>
    <row r="347" spans="2:29" x14ac:dyDescent="0.2">
      <c r="B347" s="10" t="e">
        <f>IF(#REF!="Informix XPS",4096,2048)</f>
        <v>#REF!</v>
      </c>
      <c r="C347" s="10" t="e">
        <f>IF(#REF!="Informix XPS",4036,2020)</f>
        <v>#REF!</v>
      </c>
      <c r="D347" s="1" t="e">
        <f>IF(#REF!=0,0,#REF!+4)</f>
        <v>#REF!</v>
      </c>
      <c r="E347" s="1" t="e">
        <f t="shared" si="55"/>
        <v>#REF!</v>
      </c>
      <c r="F347" s="1" t="e">
        <f>IF(D347&lt;=C347,ROUNDUP((#REF!+#REF!)/E347,0),#REF!*E347)</f>
        <v>#REF!</v>
      </c>
      <c r="G347" s="1" t="e">
        <f t="shared" si="56"/>
        <v>#REF!</v>
      </c>
      <c r="H347" s="1" t="e">
        <f>IF(#REF!&gt;C347,#REF!,0)</f>
        <v>#REF!</v>
      </c>
      <c r="I347" s="1" t="e">
        <f>+IF(#REF!&gt;C347,#REF!-(C347+8),0)</f>
        <v>#REF!</v>
      </c>
      <c r="J347" s="1" t="e">
        <f>+IF(I347&lt;C347,0,#REF!*TRUNC(I347/(C347-8)))</f>
        <v>#REF!</v>
      </c>
      <c r="K347" s="1" t="e">
        <f>IF(H347&gt;0,+#REF!/(C347-8)-TRUNC(#REF!/(C347-8))+4,0)</f>
        <v>#REF!</v>
      </c>
      <c r="L347" s="1" t="e">
        <f t="shared" si="57"/>
        <v>#REF!</v>
      </c>
      <c r="M347" s="1" t="e">
        <f>+IF(H347&gt;0,IF(L347&lt;0.1,(#REF!/(TRUNC((C347/10)/I347)+1)),IF(AND(L347&gt;0.1,L347&lt;0.33),(#REF!/(TRUNC((C347/3)/I347)+1)),#REF!)),0)</f>
        <v>#REF!</v>
      </c>
      <c r="N347" s="1" t="e">
        <f t="shared" si="58"/>
        <v>#REF!</v>
      </c>
      <c r="O347" s="1" t="e">
        <f>+IF(#REF! &lt; (#REF!+#REF!)*0.02,1,#REF!/(#REF!+#REF!))</f>
        <v>#REF!</v>
      </c>
      <c r="P347" s="1" t="e">
        <f>+IF(#REF!&gt;0,#REF!+5,0)</f>
        <v>#REF!</v>
      </c>
      <c r="Q347" s="1" t="e">
        <f t="shared" si="59"/>
        <v>#REF!</v>
      </c>
      <c r="R347" s="1" t="e">
        <f>+IF(Q347 &gt; 0,TRUNC((#REF!+#REF!)/Q347),0)</f>
        <v>#REF!</v>
      </c>
      <c r="S347" s="1" t="e">
        <f>+(R347/(TRUNC((B347-28)/(#REF!+5))+4))</f>
        <v>#REF!</v>
      </c>
      <c r="T347" s="1" t="e">
        <f>+TRUNC(S347/(TRUNC((B347-28)/(#REF!+5))+4))</f>
        <v>#REF!</v>
      </c>
      <c r="U347" s="1" t="e">
        <f>+ROUNDUP((T347/(TRUNC((B347-56)/(#REF!+5))+4)),0)</f>
        <v>#REF!</v>
      </c>
      <c r="V347" s="1" t="e">
        <f t="shared" si="60"/>
        <v>#REF!</v>
      </c>
      <c r="W347" s="1" t="e">
        <f t="shared" si="61"/>
        <v>#REF!</v>
      </c>
      <c r="X347" s="1" t="e">
        <f t="shared" si="62"/>
        <v>#REF!</v>
      </c>
      <c r="Y347" s="1" t="e">
        <f t="shared" si="63"/>
        <v>#REF!</v>
      </c>
      <c r="Z347" s="1" t="e">
        <f t="shared" si="64"/>
        <v>#REF!</v>
      </c>
      <c r="AA347" s="2" t="e">
        <f>IF(Z347*#REF!/(#REF!+#REF!)&lt;16,16,Z347*#REF!/(#REF!+#REF!))</f>
        <v>#REF!</v>
      </c>
      <c r="AB347" s="9" t="e">
        <f>IF(+Z347*#REF!/(#REF!+#REF!)&lt;16,16,+Z347*#REF!/(#REF!+#REF!))</f>
        <v>#REF!</v>
      </c>
      <c r="AC347" s="2" t="e">
        <f t="shared" si="65"/>
        <v>#REF!</v>
      </c>
    </row>
    <row r="348" spans="2:29" x14ac:dyDescent="0.2">
      <c r="B348" s="10" t="e">
        <f>IF(#REF!="Informix XPS",4096,2048)</f>
        <v>#REF!</v>
      </c>
      <c r="C348" s="10" t="e">
        <f>IF(#REF!="Informix XPS",4036,2020)</f>
        <v>#REF!</v>
      </c>
      <c r="D348" s="1" t="e">
        <f>IF(#REF!=0,0,#REF!+4)</f>
        <v>#REF!</v>
      </c>
      <c r="E348" s="1" t="e">
        <f t="shared" si="55"/>
        <v>#REF!</v>
      </c>
      <c r="F348" s="1" t="e">
        <f>IF(D348&lt;=C348,ROUNDUP((#REF!+#REF!)/E348,0),#REF!*E348)</f>
        <v>#REF!</v>
      </c>
      <c r="G348" s="1" t="e">
        <f t="shared" si="56"/>
        <v>#REF!</v>
      </c>
      <c r="H348" s="1" t="e">
        <f>IF(#REF!&gt;C348,#REF!,0)</f>
        <v>#REF!</v>
      </c>
      <c r="I348" s="1" t="e">
        <f>+IF(#REF!&gt;C348,#REF!-(C348+8),0)</f>
        <v>#REF!</v>
      </c>
      <c r="J348" s="1" t="e">
        <f>+IF(I348&lt;C348,0,#REF!*TRUNC(I348/(C348-8)))</f>
        <v>#REF!</v>
      </c>
      <c r="K348" s="1" t="e">
        <f>IF(H348&gt;0,+#REF!/(C348-8)-TRUNC(#REF!/(C348-8))+4,0)</f>
        <v>#REF!</v>
      </c>
      <c r="L348" s="1" t="e">
        <f t="shared" si="57"/>
        <v>#REF!</v>
      </c>
      <c r="M348" s="1" t="e">
        <f>+IF(H348&gt;0,IF(L348&lt;0.1,(#REF!/(TRUNC((C348/10)/I348)+1)),IF(AND(L348&gt;0.1,L348&lt;0.33),(#REF!/(TRUNC((C348/3)/I348)+1)),#REF!)),0)</f>
        <v>#REF!</v>
      </c>
      <c r="N348" s="1" t="e">
        <f t="shared" si="58"/>
        <v>#REF!</v>
      </c>
      <c r="O348" s="1" t="e">
        <f>+IF(#REF! &lt; (#REF!+#REF!)*0.02,1,#REF!/(#REF!+#REF!))</f>
        <v>#REF!</v>
      </c>
      <c r="P348" s="1" t="e">
        <f>+IF(#REF!&gt;0,#REF!+5,0)</f>
        <v>#REF!</v>
      </c>
      <c r="Q348" s="1" t="e">
        <f t="shared" si="59"/>
        <v>#REF!</v>
      </c>
      <c r="R348" s="1" t="e">
        <f>+IF(Q348 &gt; 0,TRUNC((#REF!+#REF!)/Q348),0)</f>
        <v>#REF!</v>
      </c>
      <c r="S348" s="1" t="e">
        <f>+(R348/(TRUNC((B348-28)/(#REF!+5))+4))</f>
        <v>#REF!</v>
      </c>
      <c r="T348" s="1" t="e">
        <f>+TRUNC(S348/(TRUNC((B348-28)/(#REF!+5))+4))</f>
        <v>#REF!</v>
      </c>
      <c r="U348" s="1" t="e">
        <f>+ROUNDUP((T348/(TRUNC((B348-56)/(#REF!+5))+4)),0)</f>
        <v>#REF!</v>
      </c>
      <c r="V348" s="1" t="e">
        <f t="shared" si="60"/>
        <v>#REF!</v>
      </c>
      <c r="W348" s="1" t="e">
        <f t="shared" si="61"/>
        <v>#REF!</v>
      </c>
      <c r="X348" s="1" t="e">
        <f t="shared" si="62"/>
        <v>#REF!</v>
      </c>
      <c r="Y348" s="1" t="e">
        <f t="shared" si="63"/>
        <v>#REF!</v>
      </c>
      <c r="Z348" s="1" t="e">
        <f t="shared" si="64"/>
        <v>#REF!</v>
      </c>
      <c r="AA348" s="2" t="e">
        <f>IF(Z348*#REF!/(#REF!+#REF!)&lt;16,16,Z348*#REF!/(#REF!+#REF!))</f>
        <v>#REF!</v>
      </c>
      <c r="AB348" s="9" t="e">
        <f>IF(+Z348*#REF!/(#REF!+#REF!)&lt;16,16,+Z348*#REF!/(#REF!+#REF!))</f>
        <v>#REF!</v>
      </c>
      <c r="AC348" s="2" t="e">
        <f t="shared" si="65"/>
        <v>#REF!</v>
      </c>
    </row>
    <row r="349" spans="2:29" x14ac:dyDescent="0.2">
      <c r="B349" s="10" t="e">
        <f>IF(#REF!="Informix XPS",4096,2048)</f>
        <v>#REF!</v>
      </c>
      <c r="C349" s="10" t="e">
        <f>IF(#REF!="Informix XPS",4036,2020)</f>
        <v>#REF!</v>
      </c>
      <c r="D349" s="1" t="e">
        <f>IF(#REF!=0,0,#REF!+4)</f>
        <v>#REF!</v>
      </c>
      <c r="E349" s="1" t="e">
        <f t="shared" si="55"/>
        <v>#REF!</v>
      </c>
      <c r="F349" s="1" t="e">
        <f>IF(D349&lt;=C349,ROUNDUP((#REF!+#REF!)/E349,0),#REF!*E349)</f>
        <v>#REF!</v>
      </c>
      <c r="G349" s="1" t="e">
        <f t="shared" si="56"/>
        <v>#REF!</v>
      </c>
      <c r="H349" s="1" t="e">
        <f>IF(#REF!&gt;C349,#REF!,0)</f>
        <v>#REF!</v>
      </c>
      <c r="I349" s="1" t="e">
        <f>+IF(#REF!&gt;C349,#REF!-(C349+8),0)</f>
        <v>#REF!</v>
      </c>
      <c r="J349" s="1" t="e">
        <f>+IF(I349&lt;C349,0,#REF!*TRUNC(I349/(C349-8)))</f>
        <v>#REF!</v>
      </c>
      <c r="K349" s="1" t="e">
        <f>IF(H349&gt;0,+#REF!/(C349-8)-TRUNC(#REF!/(C349-8))+4,0)</f>
        <v>#REF!</v>
      </c>
      <c r="L349" s="1" t="e">
        <f t="shared" si="57"/>
        <v>#REF!</v>
      </c>
      <c r="M349" s="1" t="e">
        <f>+IF(H349&gt;0,IF(L349&lt;0.1,(#REF!/(TRUNC((C349/10)/I349)+1)),IF(AND(L349&gt;0.1,L349&lt;0.33),(#REF!/(TRUNC((C349/3)/I349)+1)),#REF!)),0)</f>
        <v>#REF!</v>
      </c>
      <c r="N349" s="1" t="e">
        <f t="shared" si="58"/>
        <v>#REF!</v>
      </c>
      <c r="O349" s="1" t="e">
        <f>+IF(#REF! &lt; (#REF!+#REF!)*0.02,1,#REF!/(#REF!+#REF!))</f>
        <v>#REF!</v>
      </c>
      <c r="P349" s="1" t="e">
        <f>+IF(#REF!&gt;0,#REF!+5,0)</f>
        <v>#REF!</v>
      </c>
      <c r="Q349" s="1" t="e">
        <f t="shared" si="59"/>
        <v>#REF!</v>
      </c>
      <c r="R349" s="1" t="e">
        <f>+IF(Q349 &gt; 0,TRUNC((#REF!+#REF!)/Q349),0)</f>
        <v>#REF!</v>
      </c>
      <c r="S349" s="1" t="e">
        <f>+(R349/(TRUNC((B349-28)/(#REF!+5))+4))</f>
        <v>#REF!</v>
      </c>
      <c r="T349" s="1" t="e">
        <f>+TRUNC(S349/(TRUNC((B349-28)/(#REF!+5))+4))</f>
        <v>#REF!</v>
      </c>
      <c r="U349" s="1" t="e">
        <f>+ROUNDUP((T349/(TRUNC((B349-56)/(#REF!+5))+4)),0)</f>
        <v>#REF!</v>
      </c>
      <c r="V349" s="1" t="e">
        <f t="shared" si="60"/>
        <v>#REF!</v>
      </c>
      <c r="W349" s="1" t="e">
        <f t="shared" si="61"/>
        <v>#REF!</v>
      </c>
      <c r="X349" s="1" t="e">
        <f t="shared" si="62"/>
        <v>#REF!</v>
      </c>
      <c r="Y349" s="1" t="e">
        <f t="shared" si="63"/>
        <v>#REF!</v>
      </c>
      <c r="Z349" s="1" t="e">
        <f t="shared" si="64"/>
        <v>#REF!</v>
      </c>
      <c r="AA349" s="2" t="e">
        <f>IF(Z349*#REF!/(#REF!+#REF!)&lt;16,16,Z349*#REF!/(#REF!+#REF!))</f>
        <v>#REF!</v>
      </c>
      <c r="AB349" s="9" t="e">
        <f>IF(+Z349*#REF!/(#REF!+#REF!)&lt;16,16,+Z349*#REF!/(#REF!+#REF!))</f>
        <v>#REF!</v>
      </c>
      <c r="AC349" s="2" t="e">
        <f t="shared" si="65"/>
        <v>#REF!</v>
      </c>
    </row>
    <row r="350" spans="2:29" x14ac:dyDescent="0.2">
      <c r="B350" s="10" t="e">
        <f>IF(#REF!="Informix XPS",4096,2048)</f>
        <v>#REF!</v>
      </c>
      <c r="C350" s="10" t="e">
        <f>IF(#REF!="Informix XPS",4036,2020)</f>
        <v>#REF!</v>
      </c>
      <c r="D350" s="1" t="e">
        <f>IF(#REF!=0,0,#REF!+4)</f>
        <v>#REF!</v>
      </c>
      <c r="E350" s="1" t="e">
        <f t="shared" si="55"/>
        <v>#REF!</v>
      </c>
      <c r="F350" s="1" t="e">
        <f>IF(D350&lt;=C350,ROUNDUP((#REF!+#REF!)/E350,0),#REF!*E350)</f>
        <v>#REF!</v>
      </c>
      <c r="G350" s="1" t="e">
        <f t="shared" si="56"/>
        <v>#REF!</v>
      </c>
      <c r="H350" s="1" t="e">
        <f>IF(#REF!&gt;C350,#REF!,0)</f>
        <v>#REF!</v>
      </c>
      <c r="I350" s="1" t="e">
        <f>+IF(#REF!&gt;C350,#REF!-(C350+8),0)</f>
        <v>#REF!</v>
      </c>
      <c r="J350" s="1" t="e">
        <f>+IF(I350&lt;C350,0,#REF!*TRUNC(I350/(C350-8)))</f>
        <v>#REF!</v>
      </c>
      <c r="K350" s="1" t="e">
        <f>IF(H350&gt;0,+#REF!/(C350-8)-TRUNC(#REF!/(C350-8))+4,0)</f>
        <v>#REF!</v>
      </c>
      <c r="L350" s="1" t="e">
        <f t="shared" si="57"/>
        <v>#REF!</v>
      </c>
      <c r="M350" s="1" t="e">
        <f>+IF(H350&gt;0,IF(L350&lt;0.1,(#REF!/(TRUNC((C350/10)/I350)+1)),IF(AND(L350&gt;0.1,L350&lt;0.33),(#REF!/(TRUNC((C350/3)/I350)+1)),#REF!)),0)</f>
        <v>#REF!</v>
      </c>
      <c r="N350" s="1" t="e">
        <f t="shared" si="58"/>
        <v>#REF!</v>
      </c>
      <c r="O350" s="1" t="e">
        <f>+IF(#REF! &lt; (#REF!+#REF!)*0.02,1,#REF!/(#REF!+#REF!))</f>
        <v>#REF!</v>
      </c>
      <c r="P350" s="1" t="e">
        <f>+IF(#REF!&gt;0,#REF!+5,0)</f>
        <v>#REF!</v>
      </c>
      <c r="Q350" s="1" t="e">
        <f t="shared" si="59"/>
        <v>#REF!</v>
      </c>
      <c r="R350" s="1" t="e">
        <f>+IF(Q350 &gt; 0,TRUNC((#REF!+#REF!)/Q350),0)</f>
        <v>#REF!</v>
      </c>
      <c r="S350" s="1" t="e">
        <f>+(R350/(TRUNC((B350-28)/(#REF!+5))+4))</f>
        <v>#REF!</v>
      </c>
      <c r="T350" s="1" t="e">
        <f>+TRUNC(S350/(TRUNC((B350-28)/(#REF!+5))+4))</f>
        <v>#REF!</v>
      </c>
      <c r="U350" s="1" t="e">
        <f>+ROUNDUP((T350/(TRUNC((B350-56)/(#REF!+5))+4)),0)</f>
        <v>#REF!</v>
      </c>
      <c r="V350" s="1" t="e">
        <f t="shared" si="60"/>
        <v>#REF!</v>
      </c>
      <c r="W350" s="1" t="e">
        <f t="shared" si="61"/>
        <v>#REF!</v>
      </c>
      <c r="X350" s="1" t="e">
        <f t="shared" si="62"/>
        <v>#REF!</v>
      </c>
      <c r="Y350" s="1" t="e">
        <f t="shared" si="63"/>
        <v>#REF!</v>
      </c>
      <c r="Z350" s="1" t="e">
        <f t="shared" si="64"/>
        <v>#REF!</v>
      </c>
      <c r="AA350" s="2" t="e">
        <f>IF(Z350*#REF!/(#REF!+#REF!)&lt;16,16,Z350*#REF!/(#REF!+#REF!))</f>
        <v>#REF!</v>
      </c>
      <c r="AB350" s="9" t="e">
        <f>IF(+Z350*#REF!/(#REF!+#REF!)&lt;16,16,+Z350*#REF!/(#REF!+#REF!))</f>
        <v>#REF!</v>
      </c>
      <c r="AC350" s="2" t="e">
        <f t="shared" si="65"/>
        <v>#REF!</v>
      </c>
    </row>
    <row r="351" spans="2:29" x14ac:dyDescent="0.2">
      <c r="B351" s="10" t="e">
        <f>IF(#REF!="Informix XPS",4096,2048)</f>
        <v>#REF!</v>
      </c>
      <c r="C351" s="10" t="e">
        <f>IF(#REF!="Informix XPS",4036,2020)</f>
        <v>#REF!</v>
      </c>
      <c r="D351" s="1" t="e">
        <f>IF(#REF!=0,0,#REF!+4)</f>
        <v>#REF!</v>
      </c>
      <c r="E351" s="1" t="e">
        <f t="shared" si="55"/>
        <v>#REF!</v>
      </c>
      <c r="F351" s="1" t="e">
        <f>IF(D351&lt;=C351,ROUNDUP((#REF!+#REF!)/E351,0),#REF!*E351)</f>
        <v>#REF!</v>
      </c>
      <c r="G351" s="1" t="e">
        <f t="shared" si="56"/>
        <v>#REF!</v>
      </c>
      <c r="H351" s="1" t="e">
        <f>IF(#REF!&gt;C351,#REF!,0)</f>
        <v>#REF!</v>
      </c>
      <c r="I351" s="1" t="e">
        <f>+IF(#REF!&gt;C351,#REF!-(C351+8),0)</f>
        <v>#REF!</v>
      </c>
      <c r="J351" s="1" t="e">
        <f>+IF(I351&lt;C351,0,#REF!*TRUNC(I351/(C351-8)))</f>
        <v>#REF!</v>
      </c>
      <c r="K351" s="1" t="e">
        <f>IF(H351&gt;0,+#REF!/(C351-8)-TRUNC(#REF!/(C351-8))+4,0)</f>
        <v>#REF!</v>
      </c>
      <c r="L351" s="1" t="e">
        <f t="shared" si="57"/>
        <v>#REF!</v>
      </c>
      <c r="M351" s="1" t="e">
        <f>+IF(H351&gt;0,IF(L351&lt;0.1,(#REF!/(TRUNC((C351/10)/I351)+1)),IF(AND(L351&gt;0.1,L351&lt;0.33),(#REF!/(TRUNC((C351/3)/I351)+1)),#REF!)),0)</f>
        <v>#REF!</v>
      </c>
      <c r="N351" s="1" t="e">
        <f t="shared" si="58"/>
        <v>#REF!</v>
      </c>
      <c r="O351" s="1" t="e">
        <f>+IF(#REF! &lt; (#REF!+#REF!)*0.02,1,#REF!/(#REF!+#REF!))</f>
        <v>#REF!</v>
      </c>
      <c r="P351" s="1" t="e">
        <f>+IF(#REF!&gt;0,#REF!+5,0)</f>
        <v>#REF!</v>
      </c>
      <c r="Q351" s="1" t="e">
        <f t="shared" si="59"/>
        <v>#REF!</v>
      </c>
      <c r="R351" s="1" t="e">
        <f>+IF(Q351 &gt; 0,TRUNC((#REF!+#REF!)/Q351),0)</f>
        <v>#REF!</v>
      </c>
      <c r="S351" s="1" t="e">
        <f>+(R351/(TRUNC((B351-28)/(#REF!+5))+4))</f>
        <v>#REF!</v>
      </c>
      <c r="T351" s="1" t="e">
        <f>+TRUNC(S351/(TRUNC((B351-28)/(#REF!+5))+4))</f>
        <v>#REF!</v>
      </c>
      <c r="U351" s="1" t="e">
        <f>+ROUNDUP((T351/(TRUNC((B351-56)/(#REF!+5))+4)),0)</f>
        <v>#REF!</v>
      </c>
      <c r="V351" s="1" t="e">
        <f t="shared" si="60"/>
        <v>#REF!</v>
      </c>
      <c r="W351" s="1" t="e">
        <f t="shared" si="61"/>
        <v>#REF!</v>
      </c>
      <c r="X351" s="1" t="e">
        <f t="shared" si="62"/>
        <v>#REF!</v>
      </c>
      <c r="Y351" s="1" t="e">
        <f t="shared" si="63"/>
        <v>#REF!</v>
      </c>
      <c r="Z351" s="1" t="e">
        <f t="shared" si="64"/>
        <v>#REF!</v>
      </c>
      <c r="AA351" s="2" t="e">
        <f>IF(Z351*#REF!/(#REF!+#REF!)&lt;16,16,Z351*#REF!/(#REF!+#REF!))</f>
        <v>#REF!</v>
      </c>
      <c r="AB351" s="9" t="e">
        <f>IF(+Z351*#REF!/(#REF!+#REF!)&lt;16,16,+Z351*#REF!/(#REF!+#REF!))</f>
        <v>#REF!</v>
      </c>
      <c r="AC351" s="2" t="e">
        <f t="shared" si="65"/>
        <v>#REF!</v>
      </c>
    </row>
    <row r="352" spans="2:29" x14ac:dyDescent="0.2">
      <c r="B352" s="10" t="e">
        <f>IF(#REF!="Informix XPS",4096,2048)</f>
        <v>#REF!</v>
      </c>
      <c r="C352" s="10" t="e">
        <f>IF(#REF!="Informix XPS",4036,2020)</f>
        <v>#REF!</v>
      </c>
      <c r="D352" s="1" t="e">
        <f>IF(#REF!=0,0,#REF!+4)</f>
        <v>#REF!</v>
      </c>
      <c r="E352" s="1" t="e">
        <f t="shared" si="55"/>
        <v>#REF!</v>
      </c>
      <c r="F352" s="1" t="e">
        <f>IF(D352&lt;=C352,ROUNDUP((#REF!+#REF!)/E352,0),#REF!*E352)</f>
        <v>#REF!</v>
      </c>
      <c r="G352" s="1" t="e">
        <f t="shared" si="56"/>
        <v>#REF!</v>
      </c>
      <c r="H352" s="1" t="e">
        <f>IF(#REF!&gt;C352,#REF!,0)</f>
        <v>#REF!</v>
      </c>
      <c r="I352" s="1" t="e">
        <f>+IF(#REF!&gt;C352,#REF!-(C352+8),0)</f>
        <v>#REF!</v>
      </c>
      <c r="J352" s="1" t="e">
        <f>+IF(I352&lt;C352,0,#REF!*TRUNC(I352/(C352-8)))</f>
        <v>#REF!</v>
      </c>
      <c r="K352" s="1" t="e">
        <f>IF(H352&gt;0,+#REF!/(C352-8)-TRUNC(#REF!/(C352-8))+4,0)</f>
        <v>#REF!</v>
      </c>
      <c r="L352" s="1" t="e">
        <f t="shared" si="57"/>
        <v>#REF!</v>
      </c>
      <c r="M352" s="1" t="e">
        <f>+IF(H352&gt;0,IF(L352&lt;0.1,(#REF!/(TRUNC((C352/10)/I352)+1)),IF(AND(L352&gt;0.1,L352&lt;0.33),(#REF!/(TRUNC((C352/3)/I352)+1)),#REF!)),0)</f>
        <v>#REF!</v>
      </c>
      <c r="N352" s="1" t="e">
        <f t="shared" si="58"/>
        <v>#REF!</v>
      </c>
      <c r="O352" s="1" t="e">
        <f>+IF(#REF! &lt; (#REF!+#REF!)*0.02,1,#REF!/(#REF!+#REF!))</f>
        <v>#REF!</v>
      </c>
      <c r="P352" s="1" t="e">
        <f>+IF(#REF!&gt;0,#REF!+5,0)</f>
        <v>#REF!</v>
      </c>
      <c r="Q352" s="1" t="e">
        <f t="shared" si="59"/>
        <v>#REF!</v>
      </c>
      <c r="R352" s="1" t="e">
        <f>+IF(Q352 &gt; 0,TRUNC((#REF!+#REF!)/Q352),0)</f>
        <v>#REF!</v>
      </c>
      <c r="S352" s="1" t="e">
        <f>+(R352/(TRUNC((B352-28)/(#REF!+5))+4))</f>
        <v>#REF!</v>
      </c>
      <c r="T352" s="1" t="e">
        <f>+TRUNC(S352/(TRUNC((B352-28)/(#REF!+5))+4))</f>
        <v>#REF!</v>
      </c>
      <c r="U352" s="1" t="e">
        <f>+ROUNDUP((T352/(TRUNC((B352-56)/(#REF!+5))+4)),0)</f>
        <v>#REF!</v>
      </c>
      <c r="V352" s="1" t="e">
        <f t="shared" si="60"/>
        <v>#REF!</v>
      </c>
      <c r="W352" s="1" t="e">
        <f t="shared" si="61"/>
        <v>#REF!</v>
      </c>
      <c r="X352" s="1" t="e">
        <f t="shared" si="62"/>
        <v>#REF!</v>
      </c>
      <c r="Y352" s="1" t="e">
        <f t="shared" si="63"/>
        <v>#REF!</v>
      </c>
      <c r="Z352" s="1" t="e">
        <f t="shared" si="64"/>
        <v>#REF!</v>
      </c>
      <c r="AA352" s="2" t="e">
        <f>IF(Z352*#REF!/(#REF!+#REF!)&lt;16,16,Z352*#REF!/(#REF!+#REF!))</f>
        <v>#REF!</v>
      </c>
      <c r="AB352" s="9" t="e">
        <f>IF(+Z352*#REF!/(#REF!+#REF!)&lt;16,16,+Z352*#REF!/(#REF!+#REF!))</f>
        <v>#REF!</v>
      </c>
      <c r="AC352" s="2" t="e">
        <f t="shared" si="65"/>
        <v>#REF!</v>
      </c>
    </row>
    <row r="353" spans="2:29" x14ac:dyDescent="0.2">
      <c r="B353" s="10" t="e">
        <f>IF(#REF!="Informix XPS",4096,2048)</f>
        <v>#REF!</v>
      </c>
      <c r="C353" s="10" t="e">
        <f>IF(#REF!="Informix XPS",4036,2020)</f>
        <v>#REF!</v>
      </c>
      <c r="D353" s="1" t="e">
        <f>IF(#REF!=0,0,#REF!+4)</f>
        <v>#REF!</v>
      </c>
      <c r="E353" s="1" t="e">
        <f t="shared" si="55"/>
        <v>#REF!</v>
      </c>
      <c r="F353" s="1" t="e">
        <f>IF(D353&lt;=C353,ROUNDUP((#REF!+#REF!)/E353,0),#REF!*E353)</f>
        <v>#REF!</v>
      </c>
      <c r="G353" s="1" t="e">
        <f t="shared" si="56"/>
        <v>#REF!</v>
      </c>
      <c r="H353" s="1" t="e">
        <f>IF(#REF!&gt;C353,#REF!,0)</f>
        <v>#REF!</v>
      </c>
      <c r="I353" s="1" t="e">
        <f>+IF(#REF!&gt;C353,#REF!-(C353+8),0)</f>
        <v>#REF!</v>
      </c>
      <c r="J353" s="1" t="e">
        <f>+IF(I353&lt;C353,0,#REF!*TRUNC(I353/(C353-8)))</f>
        <v>#REF!</v>
      </c>
      <c r="K353" s="1" t="e">
        <f>IF(H353&gt;0,+#REF!/(C353-8)-TRUNC(#REF!/(C353-8))+4,0)</f>
        <v>#REF!</v>
      </c>
      <c r="L353" s="1" t="e">
        <f t="shared" si="57"/>
        <v>#REF!</v>
      </c>
      <c r="M353" s="1" t="e">
        <f>+IF(H353&gt;0,IF(L353&lt;0.1,(#REF!/(TRUNC((C353/10)/I353)+1)),IF(AND(L353&gt;0.1,L353&lt;0.33),(#REF!/(TRUNC((C353/3)/I353)+1)),#REF!)),0)</f>
        <v>#REF!</v>
      </c>
      <c r="N353" s="1" t="e">
        <f t="shared" si="58"/>
        <v>#REF!</v>
      </c>
      <c r="O353" s="1" t="e">
        <f>+IF(#REF! &lt; (#REF!+#REF!)*0.02,1,#REF!/(#REF!+#REF!))</f>
        <v>#REF!</v>
      </c>
      <c r="P353" s="1" t="e">
        <f>+IF(#REF!&gt;0,#REF!+5,0)</f>
        <v>#REF!</v>
      </c>
      <c r="Q353" s="1" t="e">
        <f t="shared" si="59"/>
        <v>#REF!</v>
      </c>
      <c r="R353" s="1" t="e">
        <f>+IF(Q353 &gt; 0,TRUNC((#REF!+#REF!)/Q353),0)</f>
        <v>#REF!</v>
      </c>
      <c r="S353" s="1" t="e">
        <f>+(R353/(TRUNC((B353-28)/(#REF!+5))+4))</f>
        <v>#REF!</v>
      </c>
      <c r="T353" s="1" t="e">
        <f>+TRUNC(S353/(TRUNC((B353-28)/(#REF!+5))+4))</f>
        <v>#REF!</v>
      </c>
      <c r="U353" s="1" t="e">
        <f>+ROUNDUP((T353/(TRUNC((B353-56)/(#REF!+5))+4)),0)</f>
        <v>#REF!</v>
      </c>
      <c r="V353" s="1" t="e">
        <f t="shared" si="60"/>
        <v>#REF!</v>
      </c>
      <c r="W353" s="1" t="e">
        <f t="shared" si="61"/>
        <v>#REF!</v>
      </c>
      <c r="X353" s="1" t="e">
        <f t="shared" si="62"/>
        <v>#REF!</v>
      </c>
      <c r="Y353" s="1" t="e">
        <f t="shared" si="63"/>
        <v>#REF!</v>
      </c>
      <c r="Z353" s="1" t="e">
        <f t="shared" si="64"/>
        <v>#REF!</v>
      </c>
      <c r="AA353" s="2" t="e">
        <f>IF(Z353*#REF!/(#REF!+#REF!)&lt;16,16,Z353*#REF!/(#REF!+#REF!))</f>
        <v>#REF!</v>
      </c>
      <c r="AB353" s="9" t="e">
        <f>IF(+Z353*#REF!/(#REF!+#REF!)&lt;16,16,+Z353*#REF!/(#REF!+#REF!))</f>
        <v>#REF!</v>
      </c>
      <c r="AC353" s="2" t="e">
        <f t="shared" si="65"/>
        <v>#REF!</v>
      </c>
    </row>
    <row r="354" spans="2:29" x14ac:dyDescent="0.2">
      <c r="B354" s="10" t="e">
        <f>IF(#REF!="Informix XPS",4096,2048)</f>
        <v>#REF!</v>
      </c>
      <c r="C354" s="10" t="e">
        <f>IF(#REF!="Informix XPS",4036,2020)</f>
        <v>#REF!</v>
      </c>
      <c r="D354" s="1" t="e">
        <f>IF(#REF!=0,0,#REF!+4)</f>
        <v>#REF!</v>
      </c>
      <c r="E354" s="1" t="e">
        <f t="shared" si="55"/>
        <v>#REF!</v>
      </c>
      <c r="F354" s="1" t="e">
        <f>IF(D354&lt;=C354,ROUNDUP((#REF!+#REF!)/E354,0),#REF!*E354)</f>
        <v>#REF!</v>
      </c>
      <c r="G354" s="1" t="e">
        <f t="shared" si="56"/>
        <v>#REF!</v>
      </c>
      <c r="H354" s="1" t="e">
        <f>IF(#REF!&gt;C354,#REF!,0)</f>
        <v>#REF!</v>
      </c>
      <c r="I354" s="1" t="e">
        <f>+IF(#REF!&gt;C354,#REF!-(C354+8),0)</f>
        <v>#REF!</v>
      </c>
      <c r="J354" s="1" t="e">
        <f>+IF(I354&lt;C354,0,#REF!*TRUNC(I354/(C354-8)))</f>
        <v>#REF!</v>
      </c>
      <c r="K354" s="1" t="e">
        <f>IF(H354&gt;0,+#REF!/(C354-8)-TRUNC(#REF!/(C354-8))+4,0)</f>
        <v>#REF!</v>
      </c>
      <c r="L354" s="1" t="e">
        <f t="shared" si="57"/>
        <v>#REF!</v>
      </c>
      <c r="M354" s="1" t="e">
        <f>+IF(H354&gt;0,IF(L354&lt;0.1,(#REF!/(TRUNC((C354/10)/I354)+1)),IF(AND(L354&gt;0.1,L354&lt;0.33),(#REF!/(TRUNC((C354/3)/I354)+1)),#REF!)),0)</f>
        <v>#REF!</v>
      </c>
      <c r="N354" s="1" t="e">
        <f t="shared" si="58"/>
        <v>#REF!</v>
      </c>
      <c r="O354" s="1" t="e">
        <f>+IF(#REF! &lt; (#REF!+#REF!)*0.02,1,#REF!/(#REF!+#REF!))</f>
        <v>#REF!</v>
      </c>
      <c r="P354" s="1" t="e">
        <f>+IF(#REF!&gt;0,#REF!+5,0)</f>
        <v>#REF!</v>
      </c>
      <c r="Q354" s="1" t="e">
        <f t="shared" si="59"/>
        <v>#REF!</v>
      </c>
      <c r="R354" s="1" t="e">
        <f>+IF(Q354 &gt; 0,TRUNC((#REF!+#REF!)/Q354),0)</f>
        <v>#REF!</v>
      </c>
      <c r="S354" s="1" t="e">
        <f>+(R354/(TRUNC((B354-28)/(#REF!+5))+4))</f>
        <v>#REF!</v>
      </c>
      <c r="T354" s="1" t="e">
        <f>+TRUNC(S354/(TRUNC((B354-28)/(#REF!+5))+4))</f>
        <v>#REF!</v>
      </c>
      <c r="U354" s="1" t="e">
        <f>+ROUNDUP((T354/(TRUNC((B354-56)/(#REF!+5))+4)),0)</f>
        <v>#REF!</v>
      </c>
      <c r="V354" s="1" t="e">
        <f t="shared" si="60"/>
        <v>#REF!</v>
      </c>
      <c r="W354" s="1" t="e">
        <f t="shared" si="61"/>
        <v>#REF!</v>
      </c>
      <c r="X354" s="1" t="e">
        <f t="shared" si="62"/>
        <v>#REF!</v>
      </c>
      <c r="Y354" s="1" t="e">
        <f t="shared" si="63"/>
        <v>#REF!</v>
      </c>
      <c r="Z354" s="1" t="e">
        <f t="shared" si="64"/>
        <v>#REF!</v>
      </c>
      <c r="AA354" s="2" t="e">
        <f>IF(Z354*#REF!/(#REF!+#REF!)&lt;16,16,Z354*#REF!/(#REF!+#REF!))</f>
        <v>#REF!</v>
      </c>
      <c r="AB354" s="9" t="e">
        <f>IF(+Z354*#REF!/(#REF!+#REF!)&lt;16,16,+Z354*#REF!/(#REF!+#REF!))</f>
        <v>#REF!</v>
      </c>
      <c r="AC354" s="2" t="e">
        <f t="shared" si="65"/>
        <v>#REF!</v>
      </c>
    </row>
    <row r="355" spans="2:29" x14ac:dyDescent="0.2">
      <c r="B355" s="10" t="e">
        <f>IF(#REF!="Informix XPS",4096,2048)</f>
        <v>#REF!</v>
      </c>
      <c r="C355" s="10" t="e">
        <f>IF(#REF!="Informix XPS",4036,2020)</f>
        <v>#REF!</v>
      </c>
      <c r="D355" s="1" t="e">
        <f>IF(#REF!=0,0,#REF!+4)</f>
        <v>#REF!</v>
      </c>
      <c r="E355" s="1" t="e">
        <f t="shared" si="55"/>
        <v>#REF!</v>
      </c>
      <c r="F355" s="1" t="e">
        <f>IF(D355&lt;=C355,ROUNDUP((#REF!+#REF!)/E355,0),#REF!*E355)</f>
        <v>#REF!</v>
      </c>
      <c r="G355" s="1" t="e">
        <f t="shared" si="56"/>
        <v>#REF!</v>
      </c>
      <c r="H355" s="1" t="e">
        <f>IF(#REF!&gt;C355,#REF!,0)</f>
        <v>#REF!</v>
      </c>
      <c r="I355" s="1" t="e">
        <f>+IF(#REF!&gt;C355,#REF!-(C355+8),0)</f>
        <v>#REF!</v>
      </c>
      <c r="J355" s="1" t="e">
        <f>+IF(I355&lt;C355,0,#REF!*TRUNC(I355/(C355-8)))</f>
        <v>#REF!</v>
      </c>
      <c r="K355" s="1" t="e">
        <f>IF(H355&gt;0,+#REF!/(C355-8)-TRUNC(#REF!/(C355-8))+4,0)</f>
        <v>#REF!</v>
      </c>
      <c r="L355" s="1" t="e">
        <f t="shared" si="57"/>
        <v>#REF!</v>
      </c>
      <c r="M355" s="1" t="e">
        <f>+IF(H355&gt;0,IF(L355&lt;0.1,(#REF!/(TRUNC((C355/10)/I355)+1)),IF(AND(L355&gt;0.1,L355&lt;0.33),(#REF!/(TRUNC((C355/3)/I355)+1)),#REF!)),0)</f>
        <v>#REF!</v>
      </c>
      <c r="N355" s="1" t="e">
        <f t="shared" si="58"/>
        <v>#REF!</v>
      </c>
      <c r="O355" s="1" t="e">
        <f>+IF(#REF! &lt; (#REF!+#REF!)*0.02,1,#REF!/(#REF!+#REF!))</f>
        <v>#REF!</v>
      </c>
      <c r="P355" s="1" t="e">
        <f>+IF(#REF!&gt;0,#REF!+5,0)</f>
        <v>#REF!</v>
      </c>
      <c r="Q355" s="1" t="e">
        <f t="shared" si="59"/>
        <v>#REF!</v>
      </c>
      <c r="R355" s="1" t="e">
        <f>+IF(Q355 &gt; 0,TRUNC((#REF!+#REF!)/Q355),0)</f>
        <v>#REF!</v>
      </c>
      <c r="S355" s="1" t="e">
        <f>+(R355/(TRUNC((B355-28)/(#REF!+5))+4))</f>
        <v>#REF!</v>
      </c>
      <c r="T355" s="1" t="e">
        <f>+TRUNC(S355/(TRUNC((B355-28)/(#REF!+5))+4))</f>
        <v>#REF!</v>
      </c>
      <c r="U355" s="1" t="e">
        <f>+ROUNDUP((T355/(TRUNC((B355-56)/(#REF!+5))+4)),0)</f>
        <v>#REF!</v>
      </c>
      <c r="V355" s="1" t="e">
        <f t="shared" si="60"/>
        <v>#REF!</v>
      </c>
      <c r="W355" s="1" t="e">
        <f t="shared" si="61"/>
        <v>#REF!</v>
      </c>
      <c r="X355" s="1" t="e">
        <f t="shared" si="62"/>
        <v>#REF!</v>
      </c>
      <c r="Y355" s="1" t="e">
        <f t="shared" si="63"/>
        <v>#REF!</v>
      </c>
      <c r="Z355" s="1" t="e">
        <f t="shared" si="64"/>
        <v>#REF!</v>
      </c>
      <c r="AA355" s="2" t="e">
        <f>IF(Z355*#REF!/(#REF!+#REF!)&lt;16,16,Z355*#REF!/(#REF!+#REF!))</f>
        <v>#REF!</v>
      </c>
      <c r="AB355" s="9" t="e">
        <f>IF(+Z355*#REF!/(#REF!+#REF!)&lt;16,16,+Z355*#REF!/(#REF!+#REF!))</f>
        <v>#REF!</v>
      </c>
      <c r="AC355" s="2" t="e">
        <f t="shared" si="65"/>
        <v>#REF!</v>
      </c>
    </row>
    <row r="356" spans="2:29" x14ac:dyDescent="0.2">
      <c r="B356" s="10" t="e">
        <f>IF(#REF!="Informix XPS",4096,2048)</f>
        <v>#REF!</v>
      </c>
      <c r="C356" s="10" t="e">
        <f>IF(#REF!="Informix XPS",4036,2020)</f>
        <v>#REF!</v>
      </c>
      <c r="D356" s="1" t="e">
        <f>IF(#REF!=0,0,#REF!+4)</f>
        <v>#REF!</v>
      </c>
      <c r="E356" s="1" t="e">
        <f t="shared" si="55"/>
        <v>#REF!</v>
      </c>
      <c r="F356" s="1" t="e">
        <f>IF(D356&lt;=C356,ROUNDUP((#REF!+#REF!)/E356,0),#REF!*E356)</f>
        <v>#REF!</v>
      </c>
      <c r="G356" s="1" t="e">
        <f t="shared" si="56"/>
        <v>#REF!</v>
      </c>
      <c r="H356" s="1" t="e">
        <f>IF(#REF!&gt;C356,#REF!,0)</f>
        <v>#REF!</v>
      </c>
      <c r="I356" s="1" t="e">
        <f>+IF(#REF!&gt;C356,#REF!-(C356+8),0)</f>
        <v>#REF!</v>
      </c>
      <c r="J356" s="1" t="e">
        <f>+IF(I356&lt;C356,0,#REF!*TRUNC(I356/(C356-8)))</f>
        <v>#REF!</v>
      </c>
      <c r="K356" s="1" t="e">
        <f>IF(H356&gt;0,+#REF!/(C356-8)-TRUNC(#REF!/(C356-8))+4,0)</f>
        <v>#REF!</v>
      </c>
      <c r="L356" s="1" t="e">
        <f t="shared" si="57"/>
        <v>#REF!</v>
      </c>
      <c r="M356" s="1" t="e">
        <f>+IF(H356&gt;0,IF(L356&lt;0.1,(#REF!/(TRUNC((C356/10)/I356)+1)),IF(AND(L356&gt;0.1,L356&lt;0.33),(#REF!/(TRUNC((C356/3)/I356)+1)),#REF!)),0)</f>
        <v>#REF!</v>
      </c>
      <c r="N356" s="1" t="e">
        <f t="shared" si="58"/>
        <v>#REF!</v>
      </c>
      <c r="O356" s="1" t="e">
        <f>+IF(#REF! &lt; (#REF!+#REF!)*0.02,1,#REF!/(#REF!+#REF!))</f>
        <v>#REF!</v>
      </c>
      <c r="P356" s="1" t="e">
        <f>+IF(#REF!&gt;0,#REF!+5,0)</f>
        <v>#REF!</v>
      </c>
      <c r="Q356" s="1" t="e">
        <f t="shared" si="59"/>
        <v>#REF!</v>
      </c>
      <c r="R356" s="1" t="e">
        <f>+IF(Q356 &gt; 0,TRUNC((#REF!+#REF!)/Q356),0)</f>
        <v>#REF!</v>
      </c>
      <c r="S356" s="1" t="e">
        <f>+(R356/(TRUNC((B356-28)/(#REF!+5))+4))</f>
        <v>#REF!</v>
      </c>
      <c r="T356" s="1" t="e">
        <f>+TRUNC(S356/(TRUNC((B356-28)/(#REF!+5))+4))</f>
        <v>#REF!</v>
      </c>
      <c r="U356" s="1" t="e">
        <f>+ROUNDUP((T356/(TRUNC((B356-56)/(#REF!+5))+4)),0)</f>
        <v>#REF!</v>
      </c>
      <c r="V356" s="1" t="e">
        <f t="shared" si="60"/>
        <v>#REF!</v>
      </c>
      <c r="W356" s="1" t="e">
        <f t="shared" si="61"/>
        <v>#REF!</v>
      </c>
      <c r="X356" s="1" t="e">
        <f t="shared" si="62"/>
        <v>#REF!</v>
      </c>
      <c r="Y356" s="1" t="e">
        <f t="shared" si="63"/>
        <v>#REF!</v>
      </c>
      <c r="Z356" s="1" t="e">
        <f t="shared" si="64"/>
        <v>#REF!</v>
      </c>
      <c r="AA356" s="2" t="e">
        <f>IF(Z356*#REF!/(#REF!+#REF!)&lt;16,16,Z356*#REF!/(#REF!+#REF!))</f>
        <v>#REF!</v>
      </c>
      <c r="AB356" s="9" t="e">
        <f>IF(+Z356*#REF!/(#REF!+#REF!)&lt;16,16,+Z356*#REF!/(#REF!+#REF!))</f>
        <v>#REF!</v>
      </c>
      <c r="AC356" s="2" t="e">
        <f t="shared" si="65"/>
        <v>#REF!</v>
      </c>
    </row>
    <row r="357" spans="2:29" x14ac:dyDescent="0.2">
      <c r="B357" s="10" t="e">
        <f>IF(#REF!="Informix XPS",4096,2048)</f>
        <v>#REF!</v>
      </c>
      <c r="C357" s="10" t="e">
        <f>IF(#REF!="Informix XPS",4036,2020)</f>
        <v>#REF!</v>
      </c>
      <c r="D357" s="1" t="e">
        <f>IF(#REF!=0,0,#REF!+4)</f>
        <v>#REF!</v>
      </c>
      <c r="E357" s="1" t="e">
        <f t="shared" si="55"/>
        <v>#REF!</v>
      </c>
      <c r="F357" s="1" t="e">
        <f>IF(D357&lt;=C357,ROUNDUP((#REF!+#REF!)/E357,0),#REF!*E357)</f>
        <v>#REF!</v>
      </c>
      <c r="G357" s="1" t="e">
        <f t="shared" si="56"/>
        <v>#REF!</v>
      </c>
      <c r="H357" s="1" t="e">
        <f>IF(#REF!&gt;C357,#REF!,0)</f>
        <v>#REF!</v>
      </c>
      <c r="I357" s="1" t="e">
        <f>+IF(#REF!&gt;C357,#REF!-(C357+8),0)</f>
        <v>#REF!</v>
      </c>
      <c r="J357" s="1" t="e">
        <f>+IF(I357&lt;C357,0,#REF!*TRUNC(I357/(C357-8)))</f>
        <v>#REF!</v>
      </c>
      <c r="K357" s="1" t="e">
        <f>IF(H357&gt;0,+#REF!/(C357-8)-TRUNC(#REF!/(C357-8))+4,0)</f>
        <v>#REF!</v>
      </c>
      <c r="L357" s="1" t="e">
        <f t="shared" si="57"/>
        <v>#REF!</v>
      </c>
      <c r="M357" s="1" t="e">
        <f>+IF(H357&gt;0,IF(L357&lt;0.1,(#REF!/(TRUNC((C357/10)/I357)+1)),IF(AND(L357&gt;0.1,L357&lt;0.33),(#REF!/(TRUNC((C357/3)/I357)+1)),#REF!)),0)</f>
        <v>#REF!</v>
      </c>
      <c r="N357" s="1" t="e">
        <f t="shared" si="58"/>
        <v>#REF!</v>
      </c>
      <c r="O357" s="1" t="e">
        <f>+IF(#REF! &lt; (#REF!+#REF!)*0.02,1,#REF!/(#REF!+#REF!))</f>
        <v>#REF!</v>
      </c>
      <c r="P357" s="1" t="e">
        <f>+IF(#REF!&gt;0,#REF!+5,0)</f>
        <v>#REF!</v>
      </c>
      <c r="Q357" s="1" t="e">
        <f t="shared" si="59"/>
        <v>#REF!</v>
      </c>
      <c r="R357" s="1" t="e">
        <f>+IF(Q357 &gt; 0,TRUNC((#REF!+#REF!)/Q357),0)</f>
        <v>#REF!</v>
      </c>
      <c r="S357" s="1" t="e">
        <f>+(R357/(TRUNC((B357-28)/(#REF!+5))+4))</f>
        <v>#REF!</v>
      </c>
      <c r="T357" s="1" t="e">
        <f>+TRUNC(S357/(TRUNC((B357-28)/(#REF!+5))+4))</f>
        <v>#REF!</v>
      </c>
      <c r="U357" s="1" t="e">
        <f>+ROUNDUP((T357/(TRUNC((B357-56)/(#REF!+5))+4)),0)</f>
        <v>#REF!</v>
      </c>
      <c r="V357" s="1" t="e">
        <f t="shared" si="60"/>
        <v>#REF!</v>
      </c>
      <c r="W357" s="1" t="e">
        <f t="shared" si="61"/>
        <v>#REF!</v>
      </c>
      <c r="X357" s="1" t="e">
        <f t="shared" si="62"/>
        <v>#REF!</v>
      </c>
      <c r="Y357" s="1" t="e">
        <f t="shared" si="63"/>
        <v>#REF!</v>
      </c>
      <c r="Z357" s="1" t="e">
        <f t="shared" si="64"/>
        <v>#REF!</v>
      </c>
      <c r="AA357" s="2" t="e">
        <f>IF(Z357*#REF!/(#REF!+#REF!)&lt;16,16,Z357*#REF!/(#REF!+#REF!))</f>
        <v>#REF!</v>
      </c>
      <c r="AB357" s="9" t="e">
        <f>IF(+Z357*#REF!/(#REF!+#REF!)&lt;16,16,+Z357*#REF!/(#REF!+#REF!))</f>
        <v>#REF!</v>
      </c>
      <c r="AC357" s="2" t="e">
        <f t="shared" si="65"/>
        <v>#REF!</v>
      </c>
    </row>
    <row r="358" spans="2:29" x14ac:dyDescent="0.2">
      <c r="B358" s="10" t="e">
        <f>IF(#REF!="Informix XPS",4096,2048)</f>
        <v>#REF!</v>
      </c>
      <c r="C358" s="10" t="e">
        <f>IF(#REF!="Informix XPS",4036,2020)</f>
        <v>#REF!</v>
      </c>
      <c r="D358" s="1" t="e">
        <f>IF(#REF!=0,0,#REF!+4)</f>
        <v>#REF!</v>
      </c>
      <c r="E358" s="1" t="e">
        <f t="shared" si="55"/>
        <v>#REF!</v>
      </c>
      <c r="F358" s="1" t="e">
        <f>IF(D358&lt;=C358,ROUNDUP((#REF!+#REF!)/E358,0),#REF!*E358)</f>
        <v>#REF!</v>
      </c>
      <c r="G358" s="1" t="e">
        <f t="shared" si="56"/>
        <v>#REF!</v>
      </c>
      <c r="H358" s="1" t="e">
        <f>IF(#REF!&gt;C358,#REF!,0)</f>
        <v>#REF!</v>
      </c>
      <c r="I358" s="1" t="e">
        <f>+IF(#REF!&gt;C358,#REF!-(C358+8),0)</f>
        <v>#REF!</v>
      </c>
      <c r="J358" s="1" t="e">
        <f>+IF(I358&lt;C358,0,#REF!*TRUNC(I358/(C358-8)))</f>
        <v>#REF!</v>
      </c>
      <c r="K358" s="1" t="e">
        <f>IF(H358&gt;0,+#REF!/(C358-8)-TRUNC(#REF!/(C358-8))+4,0)</f>
        <v>#REF!</v>
      </c>
      <c r="L358" s="1" t="e">
        <f t="shared" si="57"/>
        <v>#REF!</v>
      </c>
      <c r="M358" s="1" t="e">
        <f>+IF(H358&gt;0,IF(L358&lt;0.1,(#REF!/(TRUNC((C358/10)/I358)+1)),IF(AND(L358&gt;0.1,L358&lt;0.33),(#REF!/(TRUNC((C358/3)/I358)+1)),#REF!)),0)</f>
        <v>#REF!</v>
      </c>
      <c r="N358" s="1" t="e">
        <f t="shared" si="58"/>
        <v>#REF!</v>
      </c>
      <c r="O358" s="1" t="e">
        <f>+IF(#REF! &lt; (#REF!+#REF!)*0.02,1,#REF!/(#REF!+#REF!))</f>
        <v>#REF!</v>
      </c>
      <c r="P358" s="1" t="e">
        <f>+IF(#REF!&gt;0,#REF!+5,0)</f>
        <v>#REF!</v>
      </c>
      <c r="Q358" s="1" t="e">
        <f t="shared" si="59"/>
        <v>#REF!</v>
      </c>
      <c r="R358" s="1" t="e">
        <f>+IF(Q358 &gt; 0,TRUNC((#REF!+#REF!)/Q358),0)</f>
        <v>#REF!</v>
      </c>
      <c r="S358" s="1" t="e">
        <f>+(R358/(TRUNC((B358-28)/(#REF!+5))+4))</f>
        <v>#REF!</v>
      </c>
      <c r="T358" s="1" t="e">
        <f>+TRUNC(S358/(TRUNC((B358-28)/(#REF!+5))+4))</f>
        <v>#REF!</v>
      </c>
      <c r="U358" s="1" t="e">
        <f>+ROUNDUP((T358/(TRUNC((B358-56)/(#REF!+5))+4)),0)</f>
        <v>#REF!</v>
      </c>
      <c r="V358" s="1" t="e">
        <f t="shared" si="60"/>
        <v>#REF!</v>
      </c>
      <c r="W358" s="1" t="e">
        <f t="shared" si="61"/>
        <v>#REF!</v>
      </c>
      <c r="X358" s="1" t="e">
        <f t="shared" si="62"/>
        <v>#REF!</v>
      </c>
      <c r="Y358" s="1" t="e">
        <f t="shared" si="63"/>
        <v>#REF!</v>
      </c>
      <c r="Z358" s="1" t="e">
        <f t="shared" si="64"/>
        <v>#REF!</v>
      </c>
      <c r="AA358" s="2" t="e">
        <f>IF(Z358*#REF!/(#REF!+#REF!)&lt;16,16,Z358*#REF!/(#REF!+#REF!))</f>
        <v>#REF!</v>
      </c>
      <c r="AB358" s="9" t="e">
        <f>IF(+Z358*#REF!/(#REF!+#REF!)&lt;16,16,+Z358*#REF!/(#REF!+#REF!))</f>
        <v>#REF!</v>
      </c>
      <c r="AC358" s="2" t="e">
        <f t="shared" si="65"/>
        <v>#REF!</v>
      </c>
    </row>
    <row r="359" spans="2:29" x14ac:dyDescent="0.2">
      <c r="B359" s="10" t="e">
        <f>IF(#REF!="Informix XPS",4096,2048)</f>
        <v>#REF!</v>
      </c>
      <c r="C359" s="10" t="e">
        <f>IF(#REF!="Informix XPS",4036,2020)</f>
        <v>#REF!</v>
      </c>
      <c r="D359" s="1" t="e">
        <f>IF(#REF!=0,0,#REF!+4)</f>
        <v>#REF!</v>
      </c>
      <c r="E359" s="1" t="e">
        <f t="shared" si="55"/>
        <v>#REF!</v>
      </c>
      <c r="F359" s="1" t="e">
        <f>IF(D359&lt;=C359,ROUNDUP((#REF!+#REF!)/E359,0),#REF!*E359)</f>
        <v>#REF!</v>
      </c>
      <c r="G359" s="1" t="e">
        <f t="shared" si="56"/>
        <v>#REF!</v>
      </c>
      <c r="H359" s="1" t="e">
        <f>IF(#REF!&gt;C359,#REF!,0)</f>
        <v>#REF!</v>
      </c>
      <c r="I359" s="1" t="e">
        <f>+IF(#REF!&gt;C359,#REF!-(C359+8),0)</f>
        <v>#REF!</v>
      </c>
      <c r="J359" s="1" t="e">
        <f>+IF(I359&lt;C359,0,#REF!*TRUNC(I359/(C359-8)))</f>
        <v>#REF!</v>
      </c>
      <c r="K359" s="1" t="e">
        <f>IF(H359&gt;0,+#REF!/(C359-8)-TRUNC(#REF!/(C359-8))+4,0)</f>
        <v>#REF!</v>
      </c>
      <c r="L359" s="1" t="e">
        <f t="shared" si="57"/>
        <v>#REF!</v>
      </c>
      <c r="M359" s="1" t="e">
        <f>+IF(H359&gt;0,IF(L359&lt;0.1,(#REF!/(TRUNC((C359/10)/I359)+1)),IF(AND(L359&gt;0.1,L359&lt;0.33),(#REF!/(TRUNC((C359/3)/I359)+1)),#REF!)),0)</f>
        <v>#REF!</v>
      </c>
      <c r="N359" s="1" t="e">
        <f t="shared" si="58"/>
        <v>#REF!</v>
      </c>
      <c r="O359" s="1" t="e">
        <f>+IF(#REF! &lt; (#REF!+#REF!)*0.02,1,#REF!/(#REF!+#REF!))</f>
        <v>#REF!</v>
      </c>
      <c r="P359" s="1" t="e">
        <f>+IF(#REF!&gt;0,#REF!+5,0)</f>
        <v>#REF!</v>
      </c>
      <c r="Q359" s="1" t="e">
        <f t="shared" si="59"/>
        <v>#REF!</v>
      </c>
      <c r="R359" s="1" t="e">
        <f>+IF(Q359 &gt; 0,TRUNC((#REF!+#REF!)/Q359),0)</f>
        <v>#REF!</v>
      </c>
      <c r="S359" s="1" t="e">
        <f>+(R359/(TRUNC((B359-28)/(#REF!+5))+4))</f>
        <v>#REF!</v>
      </c>
      <c r="T359" s="1" t="e">
        <f>+TRUNC(S359/(TRUNC((B359-28)/(#REF!+5))+4))</f>
        <v>#REF!</v>
      </c>
      <c r="U359" s="1" t="e">
        <f>+ROUNDUP((T359/(TRUNC((B359-56)/(#REF!+5))+4)),0)</f>
        <v>#REF!</v>
      </c>
      <c r="V359" s="1" t="e">
        <f t="shared" si="60"/>
        <v>#REF!</v>
      </c>
      <c r="W359" s="1" t="e">
        <f t="shared" si="61"/>
        <v>#REF!</v>
      </c>
      <c r="X359" s="1" t="e">
        <f t="shared" si="62"/>
        <v>#REF!</v>
      </c>
      <c r="Y359" s="1" t="e">
        <f t="shared" si="63"/>
        <v>#REF!</v>
      </c>
      <c r="Z359" s="1" t="e">
        <f t="shared" si="64"/>
        <v>#REF!</v>
      </c>
      <c r="AA359" s="2" t="e">
        <f>IF(Z359*#REF!/(#REF!+#REF!)&lt;16,16,Z359*#REF!/(#REF!+#REF!))</f>
        <v>#REF!</v>
      </c>
      <c r="AB359" s="9" t="e">
        <f>IF(+Z359*#REF!/(#REF!+#REF!)&lt;16,16,+Z359*#REF!/(#REF!+#REF!))</f>
        <v>#REF!</v>
      </c>
      <c r="AC359" s="2" t="e">
        <f t="shared" si="65"/>
        <v>#REF!</v>
      </c>
    </row>
    <row r="360" spans="2:29" x14ac:dyDescent="0.2">
      <c r="B360" s="10" t="e">
        <f>IF(#REF!="Informix XPS",4096,2048)</f>
        <v>#REF!</v>
      </c>
      <c r="C360" s="10" t="e">
        <f>IF(#REF!="Informix XPS",4036,2020)</f>
        <v>#REF!</v>
      </c>
      <c r="D360" s="1" t="e">
        <f>IF(#REF!=0,0,#REF!+4)</f>
        <v>#REF!</v>
      </c>
      <c r="E360" s="1" t="e">
        <f t="shared" si="55"/>
        <v>#REF!</v>
      </c>
      <c r="F360" s="1" t="e">
        <f>IF(D360&lt;=C360,ROUNDUP((#REF!+#REF!)/E360,0),#REF!*E360)</f>
        <v>#REF!</v>
      </c>
      <c r="G360" s="1" t="e">
        <f t="shared" si="56"/>
        <v>#REF!</v>
      </c>
      <c r="H360" s="1" t="e">
        <f>IF(#REF!&gt;C360,#REF!,0)</f>
        <v>#REF!</v>
      </c>
      <c r="I360" s="1" t="e">
        <f>+IF(#REF!&gt;C360,#REF!-(C360+8),0)</f>
        <v>#REF!</v>
      </c>
      <c r="J360" s="1" t="e">
        <f>+IF(I360&lt;C360,0,#REF!*TRUNC(I360/(C360-8)))</f>
        <v>#REF!</v>
      </c>
      <c r="K360" s="1" t="e">
        <f>IF(H360&gt;0,+#REF!/(C360-8)-TRUNC(#REF!/(C360-8))+4,0)</f>
        <v>#REF!</v>
      </c>
      <c r="L360" s="1" t="e">
        <f t="shared" si="57"/>
        <v>#REF!</v>
      </c>
      <c r="M360" s="1" t="e">
        <f>+IF(H360&gt;0,IF(L360&lt;0.1,(#REF!/(TRUNC((C360/10)/I360)+1)),IF(AND(L360&gt;0.1,L360&lt;0.33),(#REF!/(TRUNC((C360/3)/I360)+1)),#REF!)),0)</f>
        <v>#REF!</v>
      </c>
      <c r="N360" s="1" t="e">
        <f t="shared" si="58"/>
        <v>#REF!</v>
      </c>
      <c r="O360" s="1" t="e">
        <f>+IF(#REF! &lt; (#REF!+#REF!)*0.02,1,#REF!/(#REF!+#REF!))</f>
        <v>#REF!</v>
      </c>
      <c r="P360" s="1" t="e">
        <f>+IF(#REF!&gt;0,#REF!+5,0)</f>
        <v>#REF!</v>
      </c>
      <c r="Q360" s="1" t="e">
        <f t="shared" si="59"/>
        <v>#REF!</v>
      </c>
      <c r="R360" s="1" t="e">
        <f>+IF(Q360 &gt; 0,TRUNC((#REF!+#REF!)/Q360),0)</f>
        <v>#REF!</v>
      </c>
      <c r="S360" s="1" t="e">
        <f>+(R360/(TRUNC((B360-28)/(#REF!+5))+4))</f>
        <v>#REF!</v>
      </c>
      <c r="T360" s="1" t="e">
        <f>+TRUNC(S360/(TRUNC((B360-28)/(#REF!+5))+4))</f>
        <v>#REF!</v>
      </c>
      <c r="U360" s="1" t="e">
        <f>+ROUNDUP((T360/(TRUNC((B360-56)/(#REF!+5))+4)),0)</f>
        <v>#REF!</v>
      </c>
      <c r="V360" s="1" t="e">
        <f t="shared" si="60"/>
        <v>#REF!</v>
      </c>
      <c r="W360" s="1" t="e">
        <f t="shared" si="61"/>
        <v>#REF!</v>
      </c>
      <c r="X360" s="1" t="e">
        <f t="shared" si="62"/>
        <v>#REF!</v>
      </c>
      <c r="Y360" s="1" t="e">
        <f t="shared" si="63"/>
        <v>#REF!</v>
      </c>
      <c r="Z360" s="1" t="e">
        <f t="shared" si="64"/>
        <v>#REF!</v>
      </c>
      <c r="AA360" s="2" t="e">
        <f>IF(Z360*#REF!/(#REF!+#REF!)&lt;16,16,Z360*#REF!/(#REF!+#REF!))</f>
        <v>#REF!</v>
      </c>
      <c r="AB360" s="9" t="e">
        <f>IF(+Z360*#REF!/(#REF!+#REF!)&lt;16,16,+Z360*#REF!/(#REF!+#REF!))</f>
        <v>#REF!</v>
      </c>
      <c r="AC360" s="2" t="e">
        <f t="shared" si="65"/>
        <v>#REF!</v>
      </c>
    </row>
    <row r="361" spans="2:29" x14ac:dyDescent="0.2">
      <c r="B361" s="10" t="e">
        <f>IF(#REF!="Informix XPS",4096,2048)</f>
        <v>#REF!</v>
      </c>
      <c r="C361" s="10" t="e">
        <f>IF(#REF!="Informix XPS",4036,2020)</f>
        <v>#REF!</v>
      </c>
      <c r="D361" s="1" t="e">
        <f>IF(#REF!=0,0,#REF!+4)</f>
        <v>#REF!</v>
      </c>
      <c r="E361" s="1" t="e">
        <f t="shared" si="55"/>
        <v>#REF!</v>
      </c>
      <c r="F361" s="1" t="e">
        <f>IF(D361&lt;=C361,ROUNDUP((#REF!+#REF!)/E361,0),#REF!*E361)</f>
        <v>#REF!</v>
      </c>
      <c r="G361" s="1" t="e">
        <f t="shared" si="56"/>
        <v>#REF!</v>
      </c>
      <c r="H361" s="1" t="e">
        <f>IF(#REF!&gt;C361,#REF!,0)</f>
        <v>#REF!</v>
      </c>
      <c r="I361" s="1" t="e">
        <f>+IF(#REF!&gt;C361,#REF!-(C361+8),0)</f>
        <v>#REF!</v>
      </c>
      <c r="J361" s="1" t="e">
        <f>+IF(I361&lt;C361,0,#REF!*TRUNC(I361/(C361-8)))</f>
        <v>#REF!</v>
      </c>
      <c r="K361" s="1" t="e">
        <f>IF(H361&gt;0,+#REF!/(C361-8)-TRUNC(#REF!/(C361-8))+4,0)</f>
        <v>#REF!</v>
      </c>
      <c r="L361" s="1" t="e">
        <f t="shared" si="57"/>
        <v>#REF!</v>
      </c>
      <c r="M361" s="1" t="e">
        <f>+IF(H361&gt;0,IF(L361&lt;0.1,(#REF!/(TRUNC((C361/10)/I361)+1)),IF(AND(L361&gt;0.1,L361&lt;0.33),(#REF!/(TRUNC((C361/3)/I361)+1)),#REF!)),0)</f>
        <v>#REF!</v>
      </c>
      <c r="N361" s="1" t="e">
        <f t="shared" si="58"/>
        <v>#REF!</v>
      </c>
      <c r="O361" s="1" t="e">
        <f>+IF(#REF! &lt; (#REF!+#REF!)*0.02,1,#REF!/(#REF!+#REF!))</f>
        <v>#REF!</v>
      </c>
      <c r="P361" s="1" t="e">
        <f>+IF(#REF!&gt;0,#REF!+5,0)</f>
        <v>#REF!</v>
      </c>
      <c r="Q361" s="1" t="e">
        <f t="shared" si="59"/>
        <v>#REF!</v>
      </c>
      <c r="R361" s="1" t="e">
        <f>+IF(Q361 &gt; 0,TRUNC((#REF!+#REF!)/Q361),0)</f>
        <v>#REF!</v>
      </c>
      <c r="S361" s="1" t="e">
        <f>+(R361/(TRUNC((B361-28)/(#REF!+5))+4))</f>
        <v>#REF!</v>
      </c>
      <c r="T361" s="1" t="e">
        <f>+TRUNC(S361/(TRUNC((B361-28)/(#REF!+5))+4))</f>
        <v>#REF!</v>
      </c>
      <c r="U361" s="1" t="e">
        <f>+ROUNDUP((T361/(TRUNC((B361-56)/(#REF!+5))+4)),0)</f>
        <v>#REF!</v>
      </c>
      <c r="V361" s="1" t="e">
        <f t="shared" si="60"/>
        <v>#REF!</v>
      </c>
      <c r="W361" s="1" t="e">
        <f t="shared" si="61"/>
        <v>#REF!</v>
      </c>
      <c r="X361" s="1" t="e">
        <f t="shared" si="62"/>
        <v>#REF!</v>
      </c>
      <c r="Y361" s="1" t="e">
        <f t="shared" si="63"/>
        <v>#REF!</v>
      </c>
      <c r="Z361" s="1" t="e">
        <f t="shared" si="64"/>
        <v>#REF!</v>
      </c>
      <c r="AA361" s="2" t="e">
        <f>IF(Z361*#REF!/(#REF!+#REF!)&lt;16,16,Z361*#REF!/(#REF!+#REF!))</f>
        <v>#REF!</v>
      </c>
      <c r="AB361" s="9" t="e">
        <f>IF(+Z361*#REF!/(#REF!+#REF!)&lt;16,16,+Z361*#REF!/(#REF!+#REF!))</f>
        <v>#REF!</v>
      </c>
      <c r="AC361" s="2" t="e">
        <f t="shared" si="65"/>
        <v>#REF!</v>
      </c>
    </row>
    <row r="362" spans="2:29" x14ac:dyDescent="0.2">
      <c r="B362" s="10" t="e">
        <f>IF(#REF!="Informix XPS",4096,2048)</f>
        <v>#REF!</v>
      </c>
      <c r="C362" s="10" t="e">
        <f>IF(#REF!="Informix XPS",4036,2020)</f>
        <v>#REF!</v>
      </c>
      <c r="D362" s="1" t="e">
        <f>IF(#REF!=0,0,#REF!+4)</f>
        <v>#REF!</v>
      </c>
      <c r="E362" s="1" t="e">
        <f t="shared" si="55"/>
        <v>#REF!</v>
      </c>
      <c r="F362" s="1" t="e">
        <f>IF(D362&lt;=C362,ROUNDUP((#REF!+#REF!)/E362,0),#REF!*E362)</f>
        <v>#REF!</v>
      </c>
      <c r="G362" s="1" t="e">
        <f t="shared" si="56"/>
        <v>#REF!</v>
      </c>
      <c r="H362" s="1" t="e">
        <f>IF(#REF!&gt;C362,#REF!,0)</f>
        <v>#REF!</v>
      </c>
      <c r="I362" s="1" t="e">
        <f>+IF(#REF!&gt;C362,#REF!-(C362+8),0)</f>
        <v>#REF!</v>
      </c>
      <c r="J362" s="1" t="e">
        <f>+IF(I362&lt;C362,0,#REF!*TRUNC(I362/(C362-8)))</f>
        <v>#REF!</v>
      </c>
      <c r="K362" s="1" t="e">
        <f>IF(H362&gt;0,+#REF!/(C362-8)-TRUNC(#REF!/(C362-8))+4,0)</f>
        <v>#REF!</v>
      </c>
      <c r="L362" s="1" t="e">
        <f t="shared" si="57"/>
        <v>#REF!</v>
      </c>
      <c r="M362" s="1" t="e">
        <f>+IF(H362&gt;0,IF(L362&lt;0.1,(#REF!/(TRUNC((C362/10)/I362)+1)),IF(AND(L362&gt;0.1,L362&lt;0.33),(#REF!/(TRUNC((C362/3)/I362)+1)),#REF!)),0)</f>
        <v>#REF!</v>
      </c>
      <c r="N362" s="1" t="e">
        <f t="shared" si="58"/>
        <v>#REF!</v>
      </c>
      <c r="O362" s="1" t="e">
        <f>+IF(#REF! &lt; (#REF!+#REF!)*0.02,1,#REF!/(#REF!+#REF!))</f>
        <v>#REF!</v>
      </c>
      <c r="P362" s="1" t="e">
        <f>+IF(#REF!&gt;0,#REF!+5,0)</f>
        <v>#REF!</v>
      </c>
      <c r="Q362" s="1" t="e">
        <f t="shared" si="59"/>
        <v>#REF!</v>
      </c>
      <c r="R362" s="1" t="e">
        <f>+IF(Q362 &gt; 0,TRUNC((#REF!+#REF!)/Q362),0)</f>
        <v>#REF!</v>
      </c>
      <c r="S362" s="1" t="e">
        <f>+(R362/(TRUNC((B362-28)/(#REF!+5))+4))</f>
        <v>#REF!</v>
      </c>
      <c r="T362" s="1" t="e">
        <f>+TRUNC(S362/(TRUNC((B362-28)/(#REF!+5))+4))</f>
        <v>#REF!</v>
      </c>
      <c r="U362" s="1" t="e">
        <f>+ROUNDUP((T362/(TRUNC((B362-56)/(#REF!+5))+4)),0)</f>
        <v>#REF!</v>
      </c>
      <c r="V362" s="1" t="e">
        <f t="shared" si="60"/>
        <v>#REF!</v>
      </c>
      <c r="W362" s="1" t="e">
        <f t="shared" si="61"/>
        <v>#REF!</v>
      </c>
      <c r="X362" s="1" t="e">
        <f t="shared" si="62"/>
        <v>#REF!</v>
      </c>
      <c r="Y362" s="1" t="e">
        <f t="shared" si="63"/>
        <v>#REF!</v>
      </c>
      <c r="Z362" s="1" t="e">
        <f t="shared" si="64"/>
        <v>#REF!</v>
      </c>
      <c r="AA362" s="2" t="e">
        <f>IF(Z362*#REF!/(#REF!+#REF!)&lt;16,16,Z362*#REF!/(#REF!+#REF!))</f>
        <v>#REF!</v>
      </c>
      <c r="AB362" s="9" t="e">
        <f>IF(+Z362*#REF!/(#REF!+#REF!)&lt;16,16,+Z362*#REF!/(#REF!+#REF!))</f>
        <v>#REF!</v>
      </c>
      <c r="AC362" s="2" t="e">
        <f t="shared" si="65"/>
        <v>#REF!</v>
      </c>
    </row>
    <row r="363" spans="2:29" x14ac:dyDescent="0.2">
      <c r="B363" s="10" t="e">
        <f>IF(#REF!="Informix XPS",4096,2048)</f>
        <v>#REF!</v>
      </c>
      <c r="C363" s="10" t="e">
        <f>IF(#REF!="Informix XPS",4036,2020)</f>
        <v>#REF!</v>
      </c>
      <c r="D363" s="1" t="e">
        <f>IF(#REF!=0,0,#REF!+4)</f>
        <v>#REF!</v>
      </c>
      <c r="E363" s="1" t="e">
        <f t="shared" si="55"/>
        <v>#REF!</v>
      </c>
      <c r="F363" s="1" t="e">
        <f>IF(D363&lt;=C363,ROUNDUP((#REF!+#REF!)/E363,0),#REF!*E363)</f>
        <v>#REF!</v>
      </c>
      <c r="G363" s="1" t="e">
        <f t="shared" si="56"/>
        <v>#REF!</v>
      </c>
      <c r="H363" s="1" t="e">
        <f>IF(#REF!&gt;C363,#REF!,0)</f>
        <v>#REF!</v>
      </c>
      <c r="I363" s="1" t="e">
        <f>+IF(#REF!&gt;C363,#REF!-(C363+8),0)</f>
        <v>#REF!</v>
      </c>
      <c r="J363" s="1" t="e">
        <f>+IF(I363&lt;C363,0,#REF!*TRUNC(I363/(C363-8)))</f>
        <v>#REF!</v>
      </c>
      <c r="K363" s="1" t="e">
        <f>IF(H363&gt;0,+#REF!/(C363-8)-TRUNC(#REF!/(C363-8))+4,0)</f>
        <v>#REF!</v>
      </c>
      <c r="L363" s="1" t="e">
        <f t="shared" si="57"/>
        <v>#REF!</v>
      </c>
      <c r="M363" s="1" t="e">
        <f>+IF(H363&gt;0,IF(L363&lt;0.1,(#REF!/(TRUNC((C363/10)/I363)+1)),IF(AND(L363&gt;0.1,L363&lt;0.33),(#REF!/(TRUNC((C363/3)/I363)+1)),#REF!)),0)</f>
        <v>#REF!</v>
      </c>
      <c r="N363" s="1" t="e">
        <f t="shared" si="58"/>
        <v>#REF!</v>
      </c>
      <c r="O363" s="1" t="e">
        <f>+IF(#REF! &lt; (#REF!+#REF!)*0.02,1,#REF!/(#REF!+#REF!))</f>
        <v>#REF!</v>
      </c>
      <c r="P363" s="1" t="e">
        <f>+IF(#REF!&gt;0,#REF!+5,0)</f>
        <v>#REF!</v>
      </c>
      <c r="Q363" s="1" t="e">
        <f t="shared" si="59"/>
        <v>#REF!</v>
      </c>
      <c r="R363" s="1" t="e">
        <f>+IF(Q363 &gt; 0,TRUNC((#REF!+#REF!)/Q363),0)</f>
        <v>#REF!</v>
      </c>
      <c r="S363" s="1" t="e">
        <f>+(R363/(TRUNC((B363-28)/(#REF!+5))+4))</f>
        <v>#REF!</v>
      </c>
      <c r="T363" s="1" t="e">
        <f>+TRUNC(S363/(TRUNC((B363-28)/(#REF!+5))+4))</f>
        <v>#REF!</v>
      </c>
      <c r="U363" s="1" t="e">
        <f>+ROUNDUP((T363/(TRUNC((B363-56)/(#REF!+5))+4)),0)</f>
        <v>#REF!</v>
      </c>
      <c r="V363" s="1" t="e">
        <f t="shared" si="60"/>
        <v>#REF!</v>
      </c>
      <c r="W363" s="1" t="e">
        <f t="shared" si="61"/>
        <v>#REF!</v>
      </c>
      <c r="X363" s="1" t="e">
        <f t="shared" si="62"/>
        <v>#REF!</v>
      </c>
      <c r="Y363" s="1" t="e">
        <f t="shared" si="63"/>
        <v>#REF!</v>
      </c>
      <c r="Z363" s="1" t="e">
        <f t="shared" si="64"/>
        <v>#REF!</v>
      </c>
      <c r="AA363" s="2" t="e">
        <f>IF(Z363*#REF!/(#REF!+#REF!)&lt;16,16,Z363*#REF!/(#REF!+#REF!))</f>
        <v>#REF!</v>
      </c>
      <c r="AB363" s="9" t="e">
        <f>IF(+Z363*#REF!/(#REF!+#REF!)&lt;16,16,+Z363*#REF!/(#REF!+#REF!))</f>
        <v>#REF!</v>
      </c>
      <c r="AC363" s="2" t="e">
        <f t="shared" si="65"/>
        <v>#REF!</v>
      </c>
    </row>
    <row r="364" spans="2:29" x14ac:dyDescent="0.2">
      <c r="B364" s="10" t="e">
        <f>IF(#REF!="Informix XPS",4096,2048)</f>
        <v>#REF!</v>
      </c>
      <c r="C364" s="10" t="e">
        <f>IF(#REF!="Informix XPS",4036,2020)</f>
        <v>#REF!</v>
      </c>
      <c r="D364" s="1" t="e">
        <f>IF(#REF!=0,0,#REF!+4)</f>
        <v>#REF!</v>
      </c>
      <c r="E364" s="1" t="e">
        <f t="shared" si="55"/>
        <v>#REF!</v>
      </c>
      <c r="F364" s="1" t="e">
        <f>IF(D364&lt;=C364,ROUNDUP((#REF!+#REF!)/E364,0),#REF!*E364)</f>
        <v>#REF!</v>
      </c>
      <c r="G364" s="1" t="e">
        <f t="shared" si="56"/>
        <v>#REF!</v>
      </c>
      <c r="H364" s="1" t="e">
        <f>IF(#REF!&gt;C364,#REF!,0)</f>
        <v>#REF!</v>
      </c>
      <c r="I364" s="1" t="e">
        <f>+IF(#REF!&gt;C364,#REF!-(C364+8),0)</f>
        <v>#REF!</v>
      </c>
      <c r="J364" s="1" t="e">
        <f>+IF(I364&lt;C364,0,#REF!*TRUNC(I364/(C364-8)))</f>
        <v>#REF!</v>
      </c>
      <c r="K364" s="1" t="e">
        <f>IF(H364&gt;0,+#REF!/(C364-8)-TRUNC(#REF!/(C364-8))+4,0)</f>
        <v>#REF!</v>
      </c>
      <c r="L364" s="1" t="e">
        <f t="shared" si="57"/>
        <v>#REF!</v>
      </c>
      <c r="M364" s="1" t="e">
        <f>+IF(H364&gt;0,IF(L364&lt;0.1,(#REF!/(TRUNC((C364/10)/I364)+1)),IF(AND(L364&gt;0.1,L364&lt;0.33),(#REF!/(TRUNC((C364/3)/I364)+1)),#REF!)),0)</f>
        <v>#REF!</v>
      </c>
      <c r="N364" s="1" t="e">
        <f t="shared" si="58"/>
        <v>#REF!</v>
      </c>
      <c r="O364" s="1" t="e">
        <f>+IF(#REF! &lt; (#REF!+#REF!)*0.02,1,#REF!/(#REF!+#REF!))</f>
        <v>#REF!</v>
      </c>
      <c r="P364" s="1" t="e">
        <f>+IF(#REF!&gt;0,#REF!+5,0)</f>
        <v>#REF!</v>
      </c>
      <c r="Q364" s="1" t="e">
        <f t="shared" si="59"/>
        <v>#REF!</v>
      </c>
      <c r="R364" s="1" t="e">
        <f>+IF(Q364 &gt; 0,TRUNC((#REF!+#REF!)/Q364),0)</f>
        <v>#REF!</v>
      </c>
      <c r="S364" s="1" t="e">
        <f>+(R364/(TRUNC((B364-28)/(#REF!+5))+4))</f>
        <v>#REF!</v>
      </c>
      <c r="T364" s="1" t="e">
        <f>+TRUNC(S364/(TRUNC((B364-28)/(#REF!+5))+4))</f>
        <v>#REF!</v>
      </c>
      <c r="U364" s="1" t="e">
        <f>+ROUNDUP((T364/(TRUNC((B364-56)/(#REF!+5))+4)),0)</f>
        <v>#REF!</v>
      </c>
      <c r="V364" s="1" t="e">
        <f t="shared" si="60"/>
        <v>#REF!</v>
      </c>
      <c r="W364" s="1" t="e">
        <f t="shared" si="61"/>
        <v>#REF!</v>
      </c>
      <c r="X364" s="1" t="e">
        <f t="shared" si="62"/>
        <v>#REF!</v>
      </c>
      <c r="Y364" s="1" t="e">
        <f t="shared" si="63"/>
        <v>#REF!</v>
      </c>
      <c r="Z364" s="1" t="e">
        <f t="shared" si="64"/>
        <v>#REF!</v>
      </c>
      <c r="AA364" s="2" t="e">
        <f>IF(Z364*#REF!/(#REF!+#REF!)&lt;16,16,Z364*#REF!/(#REF!+#REF!))</f>
        <v>#REF!</v>
      </c>
      <c r="AB364" s="9" t="e">
        <f>IF(+Z364*#REF!/(#REF!+#REF!)&lt;16,16,+Z364*#REF!/(#REF!+#REF!))</f>
        <v>#REF!</v>
      </c>
      <c r="AC364" s="2" t="e">
        <f t="shared" si="65"/>
        <v>#REF!</v>
      </c>
    </row>
    <row r="365" spans="2:29" x14ac:dyDescent="0.2">
      <c r="B365" s="10" t="e">
        <f>IF(#REF!="Informix XPS",4096,2048)</f>
        <v>#REF!</v>
      </c>
      <c r="C365" s="10" t="e">
        <f>IF(#REF!="Informix XPS",4036,2020)</f>
        <v>#REF!</v>
      </c>
      <c r="D365" s="1" t="e">
        <f>IF(#REF!=0,0,#REF!+4)</f>
        <v>#REF!</v>
      </c>
      <c r="E365" s="1" t="e">
        <f t="shared" si="55"/>
        <v>#REF!</v>
      </c>
      <c r="F365" s="1" t="e">
        <f>IF(D365&lt;=C365,ROUNDUP((#REF!+#REF!)/E365,0),#REF!*E365)</f>
        <v>#REF!</v>
      </c>
      <c r="G365" s="1" t="e">
        <f t="shared" si="56"/>
        <v>#REF!</v>
      </c>
      <c r="H365" s="1" t="e">
        <f>IF(#REF!&gt;C365,#REF!,0)</f>
        <v>#REF!</v>
      </c>
      <c r="I365" s="1" t="e">
        <f>+IF(#REF!&gt;C365,#REF!-(C365+8),0)</f>
        <v>#REF!</v>
      </c>
      <c r="J365" s="1" t="e">
        <f>+IF(I365&lt;C365,0,#REF!*TRUNC(I365/(C365-8)))</f>
        <v>#REF!</v>
      </c>
      <c r="K365" s="1" t="e">
        <f>IF(H365&gt;0,+#REF!/(C365-8)-TRUNC(#REF!/(C365-8))+4,0)</f>
        <v>#REF!</v>
      </c>
      <c r="L365" s="1" t="e">
        <f t="shared" si="57"/>
        <v>#REF!</v>
      </c>
      <c r="M365" s="1" t="e">
        <f>+IF(H365&gt;0,IF(L365&lt;0.1,(#REF!/(TRUNC((C365/10)/I365)+1)),IF(AND(L365&gt;0.1,L365&lt;0.33),(#REF!/(TRUNC((C365/3)/I365)+1)),#REF!)),0)</f>
        <v>#REF!</v>
      </c>
      <c r="N365" s="1" t="e">
        <f t="shared" si="58"/>
        <v>#REF!</v>
      </c>
      <c r="O365" s="1" t="e">
        <f>+IF(#REF! &lt; (#REF!+#REF!)*0.02,1,#REF!/(#REF!+#REF!))</f>
        <v>#REF!</v>
      </c>
      <c r="P365" s="1" t="e">
        <f>+IF(#REF!&gt;0,#REF!+5,0)</f>
        <v>#REF!</v>
      </c>
      <c r="Q365" s="1" t="e">
        <f t="shared" si="59"/>
        <v>#REF!</v>
      </c>
      <c r="R365" s="1" t="e">
        <f>+IF(Q365 &gt; 0,TRUNC((#REF!+#REF!)/Q365),0)</f>
        <v>#REF!</v>
      </c>
      <c r="S365" s="1" t="e">
        <f>+(R365/(TRUNC((B365-28)/(#REF!+5))+4))</f>
        <v>#REF!</v>
      </c>
      <c r="T365" s="1" t="e">
        <f>+TRUNC(S365/(TRUNC((B365-28)/(#REF!+5))+4))</f>
        <v>#REF!</v>
      </c>
      <c r="U365" s="1" t="e">
        <f>+ROUNDUP((T365/(TRUNC((B365-56)/(#REF!+5))+4)),0)</f>
        <v>#REF!</v>
      </c>
      <c r="V365" s="1" t="e">
        <f t="shared" si="60"/>
        <v>#REF!</v>
      </c>
      <c r="W365" s="1" t="e">
        <f t="shared" si="61"/>
        <v>#REF!</v>
      </c>
      <c r="X365" s="1" t="e">
        <f t="shared" si="62"/>
        <v>#REF!</v>
      </c>
      <c r="Y365" s="1" t="e">
        <f t="shared" si="63"/>
        <v>#REF!</v>
      </c>
      <c r="Z365" s="1" t="e">
        <f t="shared" si="64"/>
        <v>#REF!</v>
      </c>
      <c r="AA365" s="2" t="e">
        <f>IF(Z365*#REF!/(#REF!+#REF!)&lt;16,16,Z365*#REF!/(#REF!+#REF!))</f>
        <v>#REF!</v>
      </c>
      <c r="AB365" s="9" t="e">
        <f>IF(+Z365*#REF!/(#REF!+#REF!)&lt;16,16,+Z365*#REF!/(#REF!+#REF!))</f>
        <v>#REF!</v>
      </c>
      <c r="AC365" s="2" t="e">
        <f t="shared" si="65"/>
        <v>#REF!</v>
      </c>
    </row>
    <row r="366" spans="2:29" x14ac:dyDescent="0.2">
      <c r="B366" s="10" t="e">
        <f>IF(#REF!="Informix XPS",4096,2048)</f>
        <v>#REF!</v>
      </c>
      <c r="C366" s="10" t="e">
        <f>IF(#REF!="Informix XPS",4036,2020)</f>
        <v>#REF!</v>
      </c>
      <c r="D366" s="1" t="e">
        <f>IF(#REF!=0,0,#REF!+4)</f>
        <v>#REF!</v>
      </c>
      <c r="E366" s="1" t="e">
        <f t="shared" si="55"/>
        <v>#REF!</v>
      </c>
      <c r="F366" s="1" t="e">
        <f>IF(D366&lt;=C366,ROUNDUP((#REF!+#REF!)/E366,0),#REF!*E366)</f>
        <v>#REF!</v>
      </c>
      <c r="G366" s="1" t="e">
        <f t="shared" si="56"/>
        <v>#REF!</v>
      </c>
      <c r="H366" s="1" t="e">
        <f>IF(#REF!&gt;C366,#REF!,0)</f>
        <v>#REF!</v>
      </c>
      <c r="I366" s="1" t="e">
        <f>+IF(#REF!&gt;C366,#REF!-(C366+8),0)</f>
        <v>#REF!</v>
      </c>
      <c r="J366" s="1" t="e">
        <f>+IF(I366&lt;C366,0,#REF!*TRUNC(I366/(C366-8)))</f>
        <v>#REF!</v>
      </c>
      <c r="K366" s="1" t="e">
        <f>IF(H366&gt;0,+#REF!/(C366-8)-TRUNC(#REF!/(C366-8))+4,0)</f>
        <v>#REF!</v>
      </c>
      <c r="L366" s="1" t="e">
        <f t="shared" si="57"/>
        <v>#REF!</v>
      </c>
      <c r="M366" s="1" t="e">
        <f>+IF(H366&gt;0,IF(L366&lt;0.1,(#REF!/(TRUNC((C366/10)/I366)+1)),IF(AND(L366&gt;0.1,L366&lt;0.33),(#REF!/(TRUNC((C366/3)/I366)+1)),#REF!)),0)</f>
        <v>#REF!</v>
      </c>
      <c r="N366" s="1" t="e">
        <f t="shared" si="58"/>
        <v>#REF!</v>
      </c>
      <c r="O366" s="1" t="e">
        <f>+IF(#REF! &lt; (#REF!+#REF!)*0.02,1,#REF!/(#REF!+#REF!))</f>
        <v>#REF!</v>
      </c>
      <c r="P366" s="1" t="e">
        <f>+IF(#REF!&gt;0,#REF!+5,0)</f>
        <v>#REF!</v>
      </c>
      <c r="Q366" s="1" t="e">
        <f t="shared" si="59"/>
        <v>#REF!</v>
      </c>
      <c r="R366" s="1" t="e">
        <f>+IF(Q366 &gt; 0,TRUNC((#REF!+#REF!)/Q366),0)</f>
        <v>#REF!</v>
      </c>
      <c r="S366" s="1" t="e">
        <f>+(R366/(TRUNC((B366-28)/(#REF!+5))+4))</f>
        <v>#REF!</v>
      </c>
      <c r="T366" s="1" t="e">
        <f>+TRUNC(S366/(TRUNC((B366-28)/(#REF!+5))+4))</f>
        <v>#REF!</v>
      </c>
      <c r="U366" s="1" t="e">
        <f>+ROUNDUP((T366/(TRUNC((B366-56)/(#REF!+5))+4)),0)</f>
        <v>#REF!</v>
      </c>
      <c r="V366" s="1" t="e">
        <f t="shared" si="60"/>
        <v>#REF!</v>
      </c>
      <c r="W366" s="1" t="e">
        <f t="shared" si="61"/>
        <v>#REF!</v>
      </c>
      <c r="X366" s="1" t="e">
        <f t="shared" si="62"/>
        <v>#REF!</v>
      </c>
      <c r="Y366" s="1" t="e">
        <f t="shared" si="63"/>
        <v>#REF!</v>
      </c>
      <c r="Z366" s="1" t="e">
        <f t="shared" si="64"/>
        <v>#REF!</v>
      </c>
      <c r="AA366" s="2" t="e">
        <f>IF(Z366*#REF!/(#REF!+#REF!)&lt;16,16,Z366*#REF!/(#REF!+#REF!))</f>
        <v>#REF!</v>
      </c>
      <c r="AB366" s="9" t="e">
        <f>IF(+Z366*#REF!/(#REF!+#REF!)&lt;16,16,+Z366*#REF!/(#REF!+#REF!))</f>
        <v>#REF!</v>
      </c>
      <c r="AC366" s="2" t="e">
        <f t="shared" si="65"/>
        <v>#REF!</v>
      </c>
    </row>
    <row r="367" spans="2:29" x14ac:dyDescent="0.2">
      <c r="B367" s="10" t="e">
        <f>IF(#REF!="Informix XPS",4096,2048)</f>
        <v>#REF!</v>
      </c>
      <c r="C367" s="10" t="e">
        <f>IF(#REF!="Informix XPS",4036,2020)</f>
        <v>#REF!</v>
      </c>
      <c r="D367" s="1" t="e">
        <f>IF(#REF!=0,0,#REF!+4)</f>
        <v>#REF!</v>
      </c>
      <c r="E367" s="1" t="e">
        <f t="shared" si="55"/>
        <v>#REF!</v>
      </c>
      <c r="F367" s="1" t="e">
        <f>IF(D367&lt;=C367,ROUNDUP((#REF!+#REF!)/E367,0),#REF!*E367)</f>
        <v>#REF!</v>
      </c>
      <c r="G367" s="1" t="e">
        <f t="shared" si="56"/>
        <v>#REF!</v>
      </c>
      <c r="H367" s="1" t="e">
        <f>IF(#REF!&gt;C367,#REF!,0)</f>
        <v>#REF!</v>
      </c>
      <c r="I367" s="1" t="e">
        <f>+IF(#REF!&gt;C367,#REF!-(C367+8),0)</f>
        <v>#REF!</v>
      </c>
      <c r="J367" s="1" t="e">
        <f>+IF(I367&lt;C367,0,#REF!*TRUNC(I367/(C367-8)))</f>
        <v>#REF!</v>
      </c>
      <c r="K367" s="1" t="e">
        <f>IF(H367&gt;0,+#REF!/(C367-8)-TRUNC(#REF!/(C367-8))+4,0)</f>
        <v>#REF!</v>
      </c>
      <c r="L367" s="1" t="e">
        <f t="shared" si="57"/>
        <v>#REF!</v>
      </c>
      <c r="M367" s="1" t="e">
        <f>+IF(H367&gt;0,IF(L367&lt;0.1,(#REF!/(TRUNC((C367/10)/I367)+1)),IF(AND(L367&gt;0.1,L367&lt;0.33),(#REF!/(TRUNC((C367/3)/I367)+1)),#REF!)),0)</f>
        <v>#REF!</v>
      </c>
      <c r="N367" s="1" t="e">
        <f t="shared" si="58"/>
        <v>#REF!</v>
      </c>
      <c r="O367" s="1" t="e">
        <f>+IF(#REF! &lt; (#REF!+#REF!)*0.02,1,#REF!/(#REF!+#REF!))</f>
        <v>#REF!</v>
      </c>
      <c r="P367" s="1" t="e">
        <f>+IF(#REF!&gt;0,#REF!+5,0)</f>
        <v>#REF!</v>
      </c>
      <c r="Q367" s="1" t="e">
        <f t="shared" si="59"/>
        <v>#REF!</v>
      </c>
      <c r="R367" s="1" t="e">
        <f>+IF(Q367 &gt; 0,TRUNC((#REF!+#REF!)/Q367),0)</f>
        <v>#REF!</v>
      </c>
      <c r="S367" s="1" t="e">
        <f>+(R367/(TRUNC((B367-28)/(#REF!+5))+4))</f>
        <v>#REF!</v>
      </c>
      <c r="T367" s="1" t="e">
        <f>+TRUNC(S367/(TRUNC((B367-28)/(#REF!+5))+4))</f>
        <v>#REF!</v>
      </c>
      <c r="U367" s="1" t="e">
        <f>+ROUNDUP((T367/(TRUNC((B367-56)/(#REF!+5))+4)),0)</f>
        <v>#REF!</v>
      </c>
      <c r="V367" s="1" t="e">
        <f t="shared" si="60"/>
        <v>#REF!</v>
      </c>
      <c r="W367" s="1" t="e">
        <f t="shared" si="61"/>
        <v>#REF!</v>
      </c>
      <c r="X367" s="1" t="e">
        <f t="shared" si="62"/>
        <v>#REF!</v>
      </c>
      <c r="Y367" s="1" t="e">
        <f t="shared" si="63"/>
        <v>#REF!</v>
      </c>
      <c r="Z367" s="1" t="e">
        <f t="shared" si="64"/>
        <v>#REF!</v>
      </c>
      <c r="AA367" s="2" t="e">
        <f>IF(Z367*#REF!/(#REF!+#REF!)&lt;16,16,Z367*#REF!/(#REF!+#REF!))</f>
        <v>#REF!</v>
      </c>
      <c r="AB367" s="9" t="e">
        <f>IF(+Z367*#REF!/(#REF!+#REF!)&lt;16,16,+Z367*#REF!/(#REF!+#REF!))</f>
        <v>#REF!</v>
      </c>
      <c r="AC367" s="2" t="e">
        <f t="shared" si="65"/>
        <v>#REF!</v>
      </c>
    </row>
    <row r="368" spans="2:29" x14ac:dyDescent="0.2">
      <c r="B368" s="10" t="e">
        <f>IF(#REF!="Informix XPS",4096,2048)</f>
        <v>#REF!</v>
      </c>
      <c r="C368" s="10" t="e">
        <f>IF(#REF!="Informix XPS",4036,2020)</f>
        <v>#REF!</v>
      </c>
      <c r="D368" s="1" t="e">
        <f>IF(#REF!=0,0,#REF!+4)</f>
        <v>#REF!</v>
      </c>
      <c r="E368" s="1" t="e">
        <f t="shared" si="55"/>
        <v>#REF!</v>
      </c>
      <c r="F368" s="1" t="e">
        <f>IF(D368&lt;=C368,ROUNDUP((#REF!+#REF!)/E368,0),#REF!*E368)</f>
        <v>#REF!</v>
      </c>
      <c r="G368" s="1" t="e">
        <f t="shared" si="56"/>
        <v>#REF!</v>
      </c>
      <c r="H368" s="1" t="e">
        <f>IF(#REF!&gt;C368,#REF!,0)</f>
        <v>#REF!</v>
      </c>
      <c r="I368" s="1" t="e">
        <f>+IF(#REF!&gt;C368,#REF!-(C368+8),0)</f>
        <v>#REF!</v>
      </c>
      <c r="J368" s="1" t="e">
        <f>+IF(I368&lt;C368,0,#REF!*TRUNC(I368/(C368-8)))</f>
        <v>#REF!</v>
      </c>
      <c r="K368" s="1" t="e">
        <f>IF(H368&gt;0,+#REF!/(C368-8)-TRUNC(#REF!/(C368-8))+4,0)</f>
        <v>#REF!</v>
      </c>
      <c r="L368" s="1" t="e">
        <f t="shared" si="57"/>
        <v>#REF!</v>
      </c>
      <c r="M368" s="1" t="e">
        <f>+IF(H368&gt;0,IF(L368&lt;0.1,(#REF!/(TRUNC((C368/10)/I368)+1)),IF(AND(L368&gt;0.1,L368&lt;0.33),(#REF!/(TRUNC((C368/3)/I368)+1)),#REF!)),0)</f>
        <v>#REF!</v>
      </c>
      <c r="N368" s="1" t="e">
        <f t="shared" si="58"/>
        <v>#REF!</v>
      </c>
      <c r="O368" s="1" t="e">
        <f>+IF(#REF! &lt; (#REF!+#REF!)*0.02,1,#REF!/(#REF!+#REF!))</f>
        <v>#REF!</v>
      </c>
      <c r="P368" s="1" t="e">
        <f>+IF(#REF!&gt;0,#REF!+5,0)</f>
        <v>#REF!</v>
      </c>
      <c r="Q368" s="1" t="e">
        <f t="shared" si="59"/>
        <v>#REF!</v>
      </c>
      <c r="R368" s="1" t="e">
        <f>+IF(Q368 &gt; 0,TRUNC((#REF!+#REF!)/Q368),0)</f>
        <v>#REF!</v>
      </c>
      <c r="S368" s="1" t="e">
        <f>+(R368/(TRUNC((B368-28)/(#REF!+5))+4))</f>
        <v>#REF!</v>
      </c>
      <c r="T368" s="1" t="e">
        <f>+TRUNC(S368/(TRUNC((B368-28)/(#REF!+5))+4))</f>
        <v>#REF!</v>
      </c>
      <c r="U368" s="1" t="e">
        <f>+ROUNDUP((T368/(TRUNC((B368-56)/(#REF!+5))+4)),0)</f>
        <v>#REF!</v>
      </c>
      <c r="V368" s="1" t="e">
        <f t="shared" si="60"/>
        <v>#REF!</v>
      </c>
      <c r="W368" s="1" t="e">
        <f t="shared" si="61"/>
        <v>#REF!</v>
      </c>
      <c r="X368" s="1" t="e">
        <f t="shared" si="62"/>
        <v>#REF!</v>
      </c>
      <c r="Y368" s="1" t="e">
        <f t="shared" si="63"/>
        <v>#REF!</v>
      </c>
      <c r="Z368" s="1" t="e">
        <f t="shared" si="64"/>
        <v>#REF!</v>
      </c>
      <c r="AA368" s="2" t="e">
        <f>IF(Z368*#REF!/(#REF!+#REF!)&lt;16,16,Z368*#REF!/(#REF!+#REF!))</f>
        <v>#REF!</v>
      </c>
      <c r="AB368" s="9" t="e">
        <f>IF(+Z368*#REF!/(#REF!+#REF!)&lt;16,16,+Z368*#REF!/(#REF!+#REF!))</f>
        <v>#REF!</v>
      </c>
      <c r="AC368" s="2" t="e">
        <f t="shared" si="65"/>
        <v>#REF!</v>
      </c>
    </row>
    <row r="369" spans="2:29" x14ac:dyDescent="0.2">
      <c r="B369" s="10" t="e">
        <f>IF(#REF!="Informix XPS",4096,2048)</f>
        <v>#REF!</v>
      </c>
      <c r="C369" s="10" t="e">
        <f>IF(#REF!="Informix XPS",4036,2020)</f>
        <v>#REF!</v>
      </c>
      <c r="D369" s="1" t="e">
        <f>IF(#REF!=0,0,#REF!+4)</f>
        <v>#REF!</v>
      </c>
      <c r="E369" s="1" t="e">
        <f t="shared" si="55"/>
        <v>#REF!</v>
      </c>
      <c r="F369" s="1" t="e">
        <f>IF(D369&lt;=C369,ROUNDUP((#REF!+#REF!)/E369,0),#REF!*E369)</f>
        <v>#REF!</v>
      </c>
      <c r="G369" s="1" t="e">
        <f t="shared" si="56"/>
        <v>#REF!</v>
      </c>
      <c r="H369" s="1" t="e">
        <f>IF(#REF!&gt;C369,#REF!,0)</f>
        <v>#REF!</v>
      </c>
      <c r="I369" s="1" t="e">
        <f>+IF(#REF!&gt;C369,#REF!-(C369+8),0)</f>
        <v>#REF!</v>
      </c>
      <c r="J369" s="1" t="e">
        <f>+IF(I369&lt;C369,0,#REF!*TRUNC(I369/(C369-8)))</f>
        <v>#REF!</v>
      </c>
      <c r="K369" s="1" t="e">
        <f>IF(H369&gt;0,+#REF!/(C369-8)-TRUNC(#REF!/(C369-8))+4,0)</f>
        <v>#REF!</v>
      </c>
      <c r="L369" s="1" t="e">
        <f t="shared" si="57"/>
        <v>#REF!</v>
      </c>
      <c r="M369" s="1" t="e">
        <f>+IF(H369&gt;0,IF(L369&lt;0.1,(#REF!/(TRUNC((C369/10)/I369)+1)),IF(AND(L369&gt;0.1,L369&lt;0.33),(#REF!/(TRUNC((C369/3)/I369)+1)),#REF!)),0)</f>
        <v>#REF!</v>
      </c>
      <c r="N369" s="1" t="e">
        <f t="shared" si="58"/>
        <v>#REF!</v>
      </c>
      <c r="O369" s="1" t="e">
        <f>+IF(#REF! &lt; (#REF!+#REF!)*0.02,1,#REF!/(#REF!+#REF!))</f>
        <v>#REF!</v>
      </c>
      <c r="P369" s="1" t="e">
        <f>+IF(#REF!&gt;0,#REF!+5,0)</f>
        <v>#REF!</v>
      </c>
      <c r="Q369" s="1" t="e">
        <f t="shared" si="59"/>
        <v>#REF!</v>
      </c>
      <c r="R369" s="1" t="e">
        <f>+IF(Q369 &gt; 0,TRUNC((#REF!+#REF!)/Q369),0)</f>
        <v>#REF!</v>
      </c>
      <c r="S369" s="1" t="e">
        <f>+(R369/(TRUNC((B369-28)/(#REF!+5))+4))</f>
        <v>#REF!</v>
      </c>
      <c r="T369" s="1" t="e">
        <f>+TRUNC(S369/(TRUNC((B369-28)/(#REF!+5))+4))</f>
        <v>#REF!</v>
      </c>
      <c r="U369" s="1" t="e">
        <f>+ROUNDUP((T369/(TRUNC((B369-56)/(#REF!+5))+4)),0)</f>
        <v>#REF!</v>
      </c>
      <c r="V369" s="1" t="e">
        <f t="shared" si="60"/>
        <v>#REF!</v>
      </c>
      <c r="W369" s="1" t="e">
        <f t="shared" si="61"/>
        <v>#REF!</v>
      </c>
      <c r="X369" s="1" t="e">
        <f t="shared" si="62"/>
        <v>#REF!</v>
      </c>
      <c r="Y369" s="1" t="e">
        <f t="shared" si="63"/>
        <v>#REF!</v>
      </c>
      <c r="Z369" s="1" t="e">
        <f t="shared" si="64"/>
        <v>#REF!</v>
      </c>
      <c r="AA369" s="2" t="e">
        <f>IF(Z369*#REF!/(#REF!+#REF!)&lt;16,16,Z369*#REF!/(#REF!+#REF!))</f>
        <v>#REF!</v>
      </c>
      <c r="AB369" s="9" t="e">
        <f>IF(+Z369*#REF!/(#REF!+#REF!)&lt;16,16,+Z369*#REF!/(#REF!+#REF!))</f>
        <v>#REF!</v>
      </c>
      <c r="AC369" s="2" t="e">
        <f t="shared" si="65"/>
        <v>#REF!</v>
      </c>
    </row>
    <row r="370" spans="2:29" x14ac:dyDescent="0.2">
      <c r="B370" s="10" t="e">
        <f>IF(#REF!="Informix XPS",4096,2048)</f>
        <v>#REF!</v>
      </c>
      <c r="C370" s="10" t="e">
        <f>IF(#REF!="Informix XPS",4036,2020)</f>
        <v>#REF!</v>
      </c>
      <c r="D370" s="1" t="e">
        <f>IF(#REF!=0,0,#REF!+4)</f>
        <v>#REF!</v>
      </c>
      <c r="E370" s="1" t="e">
        <f t="shared" si="55"/>
        <v>#REF!</v>
      </c>
      <c r="F370" s="1" t="e">
        <f>IF(D370&lt;=C370,ROUNDUP((#REF!+#REF!)/E370,0),#REF!*E370)</f>
        <v>#REF!</v>
      </c>
      <c r="G370" s="1" t="e">
        <f t="shared" si="56"/>
        <v>#REF!</v>
      </c>
      <c r="H370" s="1" t="e">
        <f>IF(#REF!&gt;C370,#REF!,0)</f>
        <v>#REF!</v>
      </c>
      <c r="I370" s="1" t="e">
        <f>+IF(#REF!&gt;C370,#REF!-(C370+8),0)</f>
        <v>#REF!</v>
      </c>
      <c r="J370" s="1" t="e">
        <f>+IF(I370&lt;C370,0,#REF!*TRUNC(I370/(C370-8)))</f>
        <v>#REF!</v>
      </c>
      <c r="K370" s="1" t="e">
        <f>IF(H370&gt;0,+#REF!/(C370-8)-TRUNC(#REF!/(C370-8))+4,0)</f>
        <v>#REF!</v>
      </c>
      <c r="L370" s="1" t="e">
        <f t="shared" si="57"/>
        <v>#REF!</v>
      </c>
      <c r="M370" s="1" t="e">
        <f>+IF(H370&gt;0,IF(L370&lt;0.1,(#REF!/(TRUNC((C370/10)/I370)+1)),IF(AND(L370&gt;0.1,L370&lt;0.33),(#REF!/(TRUNC((C370/3)/I370)+1)),#REF!)),0)</f>
        <v>#REF!</v>
      </c>
      <c r="N370" s="1" t="e">
        <f t="shared" si="58"/>
        <v>#REF!</v>
      </c>
      <c r="O370" s="1" t="e">
        <f>+IF(#REF! &lt; (#REF!+#REF!)*0.02,1,#REF!/(#REF!+#REF!))</f>
        <v>#REF!</v>
      </c>
      <c r="P370" s="1" t="e">
        <f>+IF(#REF!&gt;0,#REF!+5,0)</f>
        <v>#REF!</v>
      </c>
      <c r="Q370" s="1" t="e">
        <f t="shared" si="59"/>
        <v>#REF!</v>
      </c>
      <c r="R370" s="1" t="e">
        <f>+IF(Q370 &gt; 0,TRUNC((#REF!+#REF!)/Q370),0)</f>
        <v>#REF!</v>
      </c>
      <c r="S370" s="1" t="e">
        <f>+(R370/(TRUNC((B370-28)/(#REF!+5))+4))</f>
        <v>#REF!</v>
      </c>
      <c r="T370" s="1" t="e">
        <f>+TRUNC(S370/(TRUNC((B370-28)/(#REF!+5))+4))</f>
        <v>#REF!</v>
      </c>
      <c r="U370" s="1" t="e">
        <f>+ROUNDUP((T370/(TRUNC((B370-56)/(#REF!+5))+4)),0)</f>
        <v>#REF!</v>
      </c>
      <c r="V370" s="1" t="e">
        <f t="shared" si="60"/>
        <v>#REF!</v>
      </c>
      <c r="W370" s="1" t="e">
        <f t="shared" si="61"/>
        <v>#REF!</v>
      </c>
      <c r="X370" s="1" t="e">
        <f t="shared" si="62"/>
        <v>#REF!</v>
      </c>
      <c r="Y370" s="1" t="e">
        <f t="shared" si="63"/>
        <v>#REF!</v>
      </c>
      <c r="Z370" s="1" t="e">
        <f t="shared" si="64"/>
        <v>#REF!</v>
      </c>
      <c r="AA370" s="2" t="e">
        <f>IF(Z370*#REF!/(#REF!+#REF!)&lt;16,16,Z370*#REF!/(#REF!+#REF!))</f>
        <v>#REF!</v>
      </c>
      <c r="AB370" s="9" t="e">
        <f>IF(+Z370*#REF!/(#REF!+#REF!)&lt;16,16,+Z370*#REF!/(#REF!+#REF!))</f>
        <v>#REF!</v>
      </c>
      <c r="AC370" s="2" t="e">
        <f t="shared" si="65"/>
        <v>#REF!</v>
      </c>
    </row>
    <row r="371" spans="2:29" x14ac:dyDescent="0.2">
      <c r="B371" s="10" t="e">
        <f>IF(#REF!="Informix XPS",4096,2048)</f>
        <v>#REF!</v>
      </c>
      <c r="C371" s="10" t="e">
        <f>IF(#REF!="Informix XPS",4036,2020)</f>
        <v>#REF!</v>
      </c>
      <c r="D371" s="1" t="e">
        <f>IF(#REF!=0,0,#REF!+4)</f>
        <v>#REF!</v>
      </c>
      <c r="E371" s="1" t="e">
        <f t="shared" si="55"/>
        <v>#REF!</v>
      </c>
      <c r="F371" s="1" t="e">
        <f>IF(D371&lt;=C371,ROUNDUP((#REF!+#REF!)/E371,0),#REF!*E371)</f>
        <v>#REF!</v>
      </c>
      <c r="G371" s="1" t="e">
        <f t="shared" si="56"/>
        <v>#REF!</v>
      </c>
      <c r="H371" s="1" t="e">
        <f>IF(#REF!&gt;C371,#REF!,0)</f>
        <v>#REF!</v>
      </c>
      <c r="I371" s="1" t="e">
        <f>+IF(#REF!&gt;C371,#REF!-(C371+8),0)</f>
        <v>#REF!</v>
      </c>
      <c r="J371" s="1" t="e">
        <f>+IF(I371&lt;C371,0,#REF!*TRUNC(I371/(C371-8)))</f>
        <v>#REF!</v>
      </c>
      <c r="K371" s="1" t="e">
        <f>IF(H371&gt;0,+#REF!/(C371-8)-TRUNC(#REF!/(C371-8))+4,0)</f>
        <v>#REF!</v>
      </c>
      <c r="L371" s="1" t="e">
        <f t="shared" si="57"/>
        <v>#REF!</v>
      </c>
      <c r="M371" s="1" t="e">
        <f>+IF(H371&gt;0,IF(L371&lt;0.1,(#REF!/(TRUNC((C371/10)/I371)+1)),IF(AND(L371&gt;0.1,L371&lt;0.33),(#REF!/(TRUNC((C371/3)/I371)+1)),#REF!)),0)</f>
        <v>#REF!</v>
      </c>
      <c r="N371" s="1" t="e">
        <f t="shared" si="58"/>
        <v>#REF!</v>
      </c>
      <c r="O371" s="1" t="e">
        <f>+IF(#REF! &lt; (#REF!+#REF!)*0.02,1,#REF!/(#REF!+#REF!))</f>
        <v>#REF!</v>
      </c>
      <c r="P371" s="1" t="e">
        <f>+IF(#REF!&gt;0,#REF!+5,0)</f>
        <v>#REF!</v>
      </c>
      <c r="Q371" s="1" t="e">
        <f t="shared" si="59"/>
        <v>#REF!</v>
      </c>
      <c r="R371" s="1" t="e">
        <f>+IF(Q371 &gt; 0,TRUNC((#REF!+#REF!)/Q371),0)</f>
        <v>#REF!</v>
      </c>
      <c r="S371" s="1" t="e">
        <f>+(R371/(TRUNC((B371-28)/(#REF!+5))+4))</f>
        <v>#REF!</v>
      </c>
      <c r="T371" s="1" t="e">
        <f>+TRUNC(S371/(TRUNC((B371-28)/(#REF!+5))+4))</f>
        <v>#REF!</v>
      </c>
      <c r="U371" s="1" t="e">
        <f>+ROUNDUP((T371/(TRUNC((B371-56)/(#REF!+5))+4)),0)</f>
        <v>#REF!</v>
      </c>
      <c r="V371" s="1" t="e">
        <f t="shared" si="60"/>
        <v>#REF!</v>
      </c>
      <c r="W371" s="1" t="e">
        <f t="shared" si="61"/>
        <v>#REF!</v>
      </c>
      <c r="X371" s="1" t="e">
        <f t="shared" si="62"/>
        <v>#REF!</v>
      </c>
      <c r="Y371" s="1" t="e">
        <f t="shared" si="63"/>
        <v>#REF!</v>
      </c>
      <c r="Z371" s="1" t="e">
        <f t="shared" si="64"/>
        <v>#REF!</v>
      </c>
      <c r="AA371" s="2" t="e">
        <f>IF(Z371*#REF!/(#REF!+#REF!)&lt;16,16,Z371*#REF!/(#REF!+#REF!))</f>
        <v>#REF!</v>
      </c>
      <c r="AB371" s="9" t="e">
        <f>IF(+Z371*#REF!/(#REF!+#REF!)&lt;16,16,+Z371*#REF!/(#REF!+#REF!))</f>
        <v>#REF!</v>
      </c>
      <c r="AC371" s="2" t="e">
        <f t="shared" si="65"/>
        <v>#REF!</v>
      </c>
    </row>
    <row r="372" spans="2:29" x14ac:dyDescent="0.2">
      <c r="B372" s="10" t="e">
        <f>IF(#REF!="Informix XPS",4096,2048)</f>
        <v>#REF!</v>
      </c>
      <c r="C372" s="10" t="e">
        <f>IF(#REF!="Informix XPS",4036,2020)</f>
        <v>#REF!</v>
      </c>
      <c r="D372" s="1" t="e">
        <f>IF(#REF!=0,0,#REF!+4)</f>
        <v>#REF!</v>
      </c>
      <c r="E372" s="1" t="e">
        <f t="shared" si="55"/>
        <v>#REF!</v>
      </c>
      <c r="F372" s="1" t="e">
        <f>IF(D372&lt;=C372,ROUNDUP((#REF!+#REF!)/E372,0),#REF!*E372)</f>
        <v>#REF!</v>
      </c>
      <c r="G372" s="1" t="e">
        <f t="shared" si="56"/>
        <v>#REF!</v>
      </c>
      <c r="H372" s="1" t="e">
        <f>IF(#REF!&gt;C372,#REF!,0)</f>
        <v>#REF!</v>
      </c>
      <c r="I372" s="1" t="e">
        <f>+IF(#REF!&gt;C372,#REF!-(C372+8),0)</f>
        <v>#REF!</v>
      </c>
      <c r="J372" s="1" t="e">
        <f>+IF(I372&lt;C372,0,#REF!*TRUNC(I372/(C372-8)))</f>
        <v>#REF!</v>
      </c>
      <c r="K372" s="1" t="e">
        <f>IF(H372&gt;0,+#REF!/(C372-8)-TRUNC(#REF!/(C372-8))+4,0)</f>
        <v>#REF!</v>
      </c>
      <c r="L372" s="1" t="e">
        <f t="shared" si="57"/>
        <v>#REF!</v>
      </c>
      <c r="M372" s="1" t="e">
        <f>+IF(H372&gt;0,IF(L372&lt;0.1,(#REF!/(TRUNC((C372/10)/I372)+1)),IF(AND(L372&gt;0.1,L372&lt;0.33),(#REF!/(TRUNC((C372/3)/I372)+1)),#REF!)),0)</f>
        <v>#REF!</v>
      </c>
      <c r="N372" s="1" t="e">
        <f t="shared" si="58"/>
        <v>#REF!</v>
      </c>
      <c r="O372" s="1" t="e">
        <f>+IF(#REF! &lt; (#REF!+#REF!)*0.02,1,#REF!/(#REF!+#REF!))</f>
        <v>#REF!</v>
      </c>
      <c r="P372" s="1" t="e">
        <f>+IF(#REF!&gt;0,#REF!+5,0)</f>
        <v>#REF!</v>
      </c>
      <c r="Q372" s="1" t="e">
        <f t="shared" si="59"/>
        <v>#REF!</v>
      </c>
      <c r="R372" s="1" t="e">
        <f>+IF(Q372 &gt; 0,TRUNC((#REF!+#REF!)/Q372),0)</f>
        <v>#REF!</v>
      </c>
      <c r="S372" s="1" t="e">
        <f>+(R372/(TRUNC((B372-28)/(#REF!+5))+4))</f>
        <v>#REF!</v>
      </c>
      <c r="T372" s="1" t="e">
        <f>+TRUNC(S372/(TRUNC((B372-28)/(#REF!+5))+4))</f>
        <v>#REF!</v>
      </c>
      <c r="U372" s="1" t="e">
        <f>+ROUNDUP((T372/(TRUNC((B372-56)/(#REF!+5))+4)),0)</f>
        <v>#REF!</v>
      </c>
      <c r="V372" s="1" t="e">
        <f t="shared" si="60"/>
        <v>#REF!</v>
      </c>
      <c r="W372" s="1" t="e">
        <f t="shared" si="61"/>
        <v>#REF!</v>
      </c>
      <c r="X372" s="1" t="e">
        <f t="shared" si="62"/>
        <v>#REF!</v>
      </c>
      <c r="Y372" s="1" t="e">
        <f t="shared" si="63"/>
        <v>#REF!</v>
      </c>
      <c r="Z372" s="1" t="e">
        <f t="shared" si="64"/>
        <v>#REF!</v>
      </c>
      <c r="AA372" s="2" t="e">
        <f>IF(Z372*#REF!/(#REF!+#REF!)&lt;16,16,Z372*#REF!/(#REF!+#REF!))</f>
        <v>#REF!</v>
      </c>
      <c r="AB372" s="9" t="e">
        <f>IF(+Z372*#REF!/(#REF!+#REF!)&lt;16,16,+Z372*#REF!/(#REF!+#REF!))</f>
        <v>#REF!</v>
      </c>
      <c r="AC372" s="2" t="e">
        <f t="shared" si="65"/>
        <v>#REF!</v>
      </c>
    </row>
    <row r="373" spans="2:29" x14ac:dyDescent="0.2">
      <c r="B373" s="10" t="e">
        <f>IF(#REF!="Informix XPS",4096,2048)</f>
        <v>#REF!</v>
      </c>
      <c r="C373" s="10" t="e">
        <f>IF(#REF!="Informix XPS",4036,2020)</f>
        <v>#REF!</v>
      </c>
      <c r="D373" s="1" t="e">
        <f>IF(#REF!=0,0,#REF!+4)</f>
        <v>#REF!</v>
      </c>
      <c r="E373" s="1" t="e">
        <f t="shared" si="55"/>
        <v>#REF!</v>
      </c>
      <c r="F373" s="1" t="e">
        <f>IF(D373&lt;=C373,ROUNDUP((#REF!+#REF!)/E373,0),#REF!*E373)</f>
        <v>#REF!</v>
      </c>
      <c r="G373" s="1" t="e">
        <f t="shared" si="56"/>
        <v>#REF!</v>
      </c>
      <c r="H373" s="1" t="e">
        <f>IF(#REF!&gt;C373,#REF!,0)</f>
        <v>#REF!</v>
      </c>
      <c r="I373" s="1" t="e">
        <f>+IF(#REF!&gt;C373,#REF!-(C373+8),0)</f>
        <v>#REF!</v>
      </c>
      <c r="J373" s="1" t="e">
        <f>+IF(I373&lt;C373,0,#REF!*TRUNC(I373/(C373-8)))</f>
        <v>#REF!</v>
      </c>
      <c r="K373" s="1" t="e">
        <f>IF(H373&gt;0,+#REF!/(C373-8)-TRUNC(#REF!/(C373-8))+4,0)</f>
        <v>#REF!</v>
      </c>
      <c r="L373" s="1" t="e">
        <f t="shared" si="57"/>
        <v>#REF!</v>
      </c>
      <c r="M373" s="1" t="e">
        <f>+IF(H373&gt;0,IF(L373&lt;0.1,(#REF!/(TRUNC((C373/10)/I373)+1)),IF(AND(L373&gt;0.1,L373&lt;0.33),(#REF!/(TRUNC((C373/3)/I373)+1)),#REF!)),0)</f>
        <v>#REF!</v>
      </c>
      <c r="N373" s="1" t="e">
        <f t="shared" si="58"/>
        <v>#REF!</v>
      </c>
      <c r="O373" s="1" t="e">
        <f>+IF(#REF! &lt; (#REF!+#REF!)*0.02,1,#REF!/(#REF!+#REF!))</f>
        <v>#REF!</v>
      </c>
      <c r="P373" s="1" t="e">
        <f>+IF(#REF!&gt;0,#REF!+5,0)</f>
        <v>#REF!</v>
      </c>
      <c r="Q373" s="1" t="e">
        <f t="shared" si="59"/>
        <v>#REF!</v>
      </c>
      <c r="R373" s="1" t="e">
        <f>+IF(Q373 &gt; 0,TRUNC((#REF!+#REF!)/Q373),0)</f>
        <v>#REF!</v>
      </c>
      <c r="S373" s="1" t="e">
        <f>+(R373/(TRUNC((B373-28)/(#REF!+5))+4))</f>
        <v>#REF!</v>
      </c>
      <c r="T373" s="1" t="e">
        <f>+TRUNC(S373/(TRUNC((B373-28)/(#REF!+5))+4))</f>
        <v>#REF!</v>
      </c>
      <c r="U373" s="1" t="e">
        <f>+ROUNDUP((T373/(TRUNC((B373-56)/(#REF!+5))+4)),0)</f>
        <v>#REF!</v>
      </c>
      <c r="V373" s="1" t="e">
        <f t="shared" si="60"/>
        <v>#REF!</v>
      </c>
      <c r="W373" s="1" t="e">
        <f t="shared" si="61"/>
        <v>#REF!</v>
      </c>
      <c r="X373" s="1" t="e">
        <f t="shared" si="62"/>
        <v>#REF!</v>
      </c>
      <c r="Y373" s="1" t="e">
        <f t="shared" si="63"/>
        <v>#REF!</v>
      </c>
      <c r="Z373" s="1" t="e">
        <f t="shared" si="64"/>
        <v>#REF!</v>
      </c>
      <c r="AA373" s="2" t="e">
        <f>IF(Z373*#REF!/(#REF!+#REF!)&lt;16,16,Z373*#REF!/(#REF!+#REF!))</f>
        <v>#REF!</v>
      </c>
      <c r="AB373" s="9" t="e">
        <f>IF(+Z373*#REF!/(#REF!+#REF!)&lt;16,16,+Z373*#REF!/(#REF!+#REF!))</f>
        <v>#REF!</v>
      </c>
      <c r="AC373" s="2" t="e">
        <f t="shared" si="65"/>
        <v>#REF!</v>
      </c>
    </row>
    <row r="374" spans="2:29" x14ac:dyDescent="0.2">
      <c r="B374" s="10" t="e">
        <f>IF(#REF!="Informix XPS",4096,2048)</f>
        <v>#REF!</v>
      </c>
      <c r="C374" s="10" t="e">
        <f>IF(#REF!="Informix XPS",4036,2020)</f>
        <v>#REF!</v>
      </c>
      <c r="D374" s="1" t="e">
        <f>IF(#REF!=0,0,#REF!+4)</f>
        <v>#REF!</v>
      </c>
      <c r="E374" s="1" t="e">
        <f t="shared" si="55"/>
        <v>#REF!</v>
      </c>
      <c r="F374" s="1" t="e">
        <f>IF(D374&lt;=C374,ROUNDUP((#REF!+#REF!)/E374,0),#REF!*E374)</f>
        <v>#REF!</v>
      </c>
      <c r="G374" s="1" t="e">
        <f t="shared" si="56"/>
        <v>#REF!</v>
      </c>
      <c r="H374" s="1" t="e">
        <f>IF(#REF!&gt;C374,#REF!,0)</f>
        <v>#REF!</v>
      </c>
      <c r="I374" s="1" t="e">
        <f>+IF(#REF!&gt;C374,#REF!-(C374+8),0)</f>
        <v>#REF!</v>
      </c>
      <c r="J374" s="1" t="e">
        <f>+IF(I374&lt;C374,0,#REF!*TRUNC(I374/(C374-8)))</f>
        <v>#REF!</v>
      </c>
      <c r="K374" s="1" t="e">
        <f>IF(H374&gt;0,+#REF!/(C374-8)-TRUNC(#REF!/(C374-8))+4,0)</f>
        <v>#REF!</v>
      </c>
      <c r="L374" s="1" t="e">
        <f t="shared" si="57"/>
        <v>#REF!</v>
      </c>
      <c r="M374" s="1" t="e">
        <f>+IF(H374&gt;0,IF(L374&lt;0.1,(#REF!/(TRUNC((C374/10)/I374)+1)),IF(AND(L374&gt;0.1,L374&lt;0.33),(#REF!/(TRUNC((C374/3)/I374)+1)),#REF!)),0)</f>
        <v>#REF!</v>
      </c>
      <c r="N374" s="1" t="e">
        <f t="shared" si="58"/>
        <v>#REF!</v>
      </c>
      <c r="O374" s="1" t="e">
        <f>+IF(#REF! &lt; (#REF!+#REF!)*0.02,1,#REF!/(#REF!+#REF!))</f>
        <v>#REF!</v>
      </c>
      <c r="P374" s="1" t="e">
        <f>+IF(#REF!&gt;0,#REF!+5,0)</f>
        <v>#REF!</v>
      </c>
      <c r="Q374" s="1" t="e">
        <f t="shared" si="59"/>
        <v>#REF!</v>
      </c>
      <c r="R374" s="1" t="e">
        <f>+IF(Q374 &gt; 0,TRUNC((#REF!+#REF!)/Q374),0)</f>
        <v>#REF!</v>
      </c>
      <c r="S374" s="1" t="e">
        <f>+(R374/(TRUNC((B374-28)/(#REF!+5))+4))</f>
        <v>#REF!</v>
      </c>
      <c r="T374" s="1" t="e">
        <f>+TRUNC(S374/(TRUNC((B374-28)/(#REF!+5))+4))</f>
        <v>#REF!</v>
      </c>
      <c r="U374" s="1" t="e">
        <f>+ROUNDUP((T374/(TRUNC((B374-56)/(#REF!+5))+4)),0)</f>
        <v>#REF!</v>
      </c>
      <c r="V374" s="1" t="e">
        <f t="shared" si="60"/>
        <v>#REF!</v>
      </c>
      <c r="W374" s="1" t="e">
        <f t="shared" si="61"/>
        <v>#REF!</v>
      </c>
      <c r="X374" s="1" t="e">
        <f t="shared" si="62"/>
        <v>#REF!</v>
      </c>
      <c r="Y374" s="1" t="e">
        <f t="shared" si="63"/>
        <v>#REF!</v>
      </c>
      <c r="Z374" s="1" t="e">
        <f t="shared" si="64"/>
        <v>#REF!</v>
      </c>
      <c r="AA374" s="2" t="e">
        <f>IF(Z374*#REF!/(#REF!+#REF!)&lt;16,16,Z374*#REF!/(#REF!+#REF!))</f>
        <v>#REF!</v>
      </c>
      <c r="AB374" s="9" t="e">
        <f>IF(+Z374*#REF!/(#REF!+#REF!)&lt;16,16,+Z374*#REF!/(#REF!+#REF!))</f>
        <v>#REF!</v>
      </c>
      <c r="AC374" s="2" t="e">
        <f t="shared" si="65"/>
        <v>#REF!</v>
      </c>
    </row>
    <row r="375" spans="2:29" x14ac:dyDescent="0.2">
      <c r="B375" s="10" t="e">
        <f>IF(#REF!="Informix XPS",4096,2048)</f>
        <v>#REF!</v>
      </c>
      <c r="C375" s="10" t="e">
        <f>IF(#REF!="Informix XPS",4036,2020)</f>
        <v>#REF!</v>
      </c>
      <c r="D375" s="1" t="e">
        <f>IF(#REF!=0,0,#REF!+4)</f>
        <v>#REF!</v>
      </c>
      <c r="E375" s="1" t="e">
        <f t="shared" si="55"/>
        <v>#REF!</v>
      </c>
      <c r="F375" s="1" t="e">
        <f>IF(D375&lt;=C375,ROUNDUP((#REF!+#REF!)/E375,0),#REF!*E375)</f>
        <v>#REF!</v>
      </c>
      <c r="G375" s="1" t="e">
        <f t="shared" si="56"/>
        <v>#REF!</v>
      </c>
      <c r="H375" s="1" t="e">
        <f>IF(#REF!&gt;C375,#REF!,0)</f>
        <v>#REF!</v>
      </c>
      <c r="I375" s="1" t="e">
        <f>+IF(#REF!&gt;C375,#REF!-(C375+8),0)</f>
        <v>#REF!</v>
      </c>
      <c r="J375" s="1" t="e">
        <f>+IF(I375&lt;C375,0,#REF!*TRUNC(I375/(C375-8)))</f>
        <v>#REF!</v>
      </c>
      <c r="K375" s="1" t="e">
        <f>IF(H375&gt;0,+#REF!/(C375-8)-TRUNC(#REF!/(C375-8))+4,0)</f>
        <v>#REF!</v>
      </c>
      <c r="L375" s="1" t="e">
        <f t="shared" si="57"/>
        <v>#REF!</v>
      </c>
      <c r="M375" s="1" t="e">
        <f>+IF(H375&gt;0,IF(L375&lt;0.1,(#REF!/(TRUNC((C375/10)/I375)+1)),IF(AND(L375&gt;0.1,L375&lt;0.33),(#REF!/(TRUNC((C375/3)/I375)+1)),#REF!)),0)</f>
        <v>#REF!</v>
      </c>
      <c r="N375" s="1" t="e">
        <f t="shared" si="58"/>
        <v>#REF!</v>
      </c>
      <c r="O375" s="1" t="e">
        <f>+IF(#REF! &lt; (#REF!+#REF!)*0.02,1,#REF!/(#REF!+#REF!))</f>
        <v>#REF!</v>
      </c>
      <c r="P375" s="1" t="e">
        <f>+IF(#REF!&gt;0,#REF!+5,0)</f>
        <v>#REF!</v>
      </c>
      <c r="Q375" s="1" t="e">
        <f t="shared" si="59"/>
        <v>#REF!</v>
      </c>
      <c r="R375" s="1" t="e">
        <f>+IF(Q375 &gt; 0,TRUNC((#REF!+#REF!)/Q375),0)</f>
        <v>#REF!</v>
      </c>
      <c r="S375" s="1" t="e">
        <f>+(R375/(TRUNC((B375-28)/(#REF!+5))+4))</f>
        <v>#REF!</v>
      </c>
      <c r="T375" s="1" t="e">
        <f>+TRUNC(S375/(TRUNC((B375-28)/(#REF!+5))+4))</f>
        <v>#REF!</v>
      </c>
      <c r="U375" s="1" t="e">
        <f>+ROUNDUP((T375/(TRUNC((B375-56)/(#REF!+5))+4)),0)</f>
        <v>#REF!</v>
      </c>
      <c r="V375" s="1" t="e">
        <f t="shared" si="60"/>
        <v>#REF!</v>
      </c>
      <c r="W375" s="1" t="e">
        <f t="shared" si="61"/>
        <v>#REF!</v>
      </c>
      <c r="X375" s="1" t="e">
        <f t="shared" si="62"/>
        <v>#REF!</v>
      </c>
      <c r="Y375" s="1" t="e">
        <f t="shared" si="63"/>
        <v>#REF!</v>
      </c>
      <c r="Z375" s="1" t="e">
        <f t="shared" si="64"/>
        <v>#REF!</v>
      </c>
      <c r="AA375" s="2" t="e">
        <f>IF(Z375*#REF!/(#REF!+#REF!)&lt;16,16,Z375*#REF!/(#REF!+#REF!))</f>
        <v>#REF!</v>
      </c>
      <c r="AB375" s="9" t="e">
        <f>IF(+Z375*#REF!/(#REF!+#REF!)&lt;16,16,+Z375*#REF!/(#REF!+#REF!))</f>
        <v>#REF!</v>
      </c>
      <c r="AC375" s="2" t="e">
        <f t="shared" si="65"/>
        <v>#REF!</v>
      </c>
    </row>
    <row r="376" spans="2:29" x14ac:dyDescent="0.2">
      <c r="B376" s="10" t="e">
        <f>IF(#REF!="Informix XPS",4096,2048)</f>
        <v>#REF!</v>
      </c>
      <c r="C376" s="10" t="e">
        <f>IF(#REF!="Informix XPS",4036,2020)</f>
        <v>#REF!</v>
      </c>
      <c r="D376" s="1" t="e">
        <f>IF(#REF!=0,0,#REF!+4)</f>
        <v>#REF!</v>
      </c>
      <c r="E376" s="1" t="e">
        <f t="shared" si="55"/>
        <v>#REF!</v>
      </c>
      <c r="F376" s="1" t="e">
        <f>IF(D376&lt;=C376,ROUNDUP((#REF!+#REF!)/E376,0),#REF!*E376)</f>
        <v>#REF!</v>
      </c>
      <c r="G376" s="1" t="e">
        <f t="shared" si="56"/>
        <v>#REF!</v>
      </c>
      <c r="H376" s="1" t="e">
        <f>IF(#REF!&gt;C376,#REF!,0)</f>
        <v>#REF!</v>
      </c>
      <c r="I376" s="1" t="e">
        <f>+IF(#REF!&gt;C376,#REF!-(C376+8),0)</f>
        <v>#REF!</v>
      </c>
      <c r="J376" s="1" t="e">
        <f>+IF(I376&lt;C376,0,#REF!*TRUNC(I376/(C376-8)))</f>
        <v>#REF!</v>
      </c>
      <c r="K376" s="1" t="e">
        <f>IF(H376&gt;0,+#REF!/(C376-8)-TRUNC(#REF!/(C376-8))+4,0)</f>
        <v>#REF!</v>
      </c>
      <c r="L376" s="1" t="e">
        <f t="shared" si="57"/>
        <v>#REF!</v>
      </c>
      <c r="M376" s="1" t="e">
        <f>+IF(H376&gt;0,IF(L376&lt;0.1,(#REF!/(TRUNC((C376/10)/I376)+1)),IF(AND(L376&gt;0.1,L376&lt;0.33),(#REF!/(TRUNC((C376/3)/I376)+1)),#REF!)),0)</f>
        <v>#REF!</v>
      </c>
      <c r="N376" s="1" t="e">
        <f t="shared" si="58"/>
        <v>#REF!</v>
      </c>
      <c r="O376" s="1" t="e">
        <f>+IF(#REF! &lt; (#REF!+#REF!)*0.02,1,#REF!/(#REF!+#REF!))</f>
        <v>#REF!</v>
      </c>
      <c r="P376" s="1" t="e">
        <f>+IF(#REF!&gt;0,#REF!+5,0)</f>
        <v>#REF!</v>
      </c>
      <c r="Q376" s="1" t="e">
        <f t="shared" si="59"/>
        <v>#REF!</v>
      </c>
      <c r="R376" s="1" t="e">
        <f>+IF(Q376 &gt; 0,TRUNC((#REF!+#REF!)/Q376),0)</f>
        <v>#REF!</v>
      </c>
      <c r="S376" s="1" t="e">
        <f>+(R376/(TRUNC((B376-28)/(#REF!+5))+4))</f>
        <v>#REF!</v>
      </c>
      <c r="T376" s="1" t="e">
        <f>+TRUNC(S376/(TRUNC((B376-28)/(#REF!+5))+4))</f>
        <v>#REF!</v>
      </c>
      <c r="U376" s="1" t="e">
        <f>+ROUNDUP((T376/(TRUNC((B376-56)/(#REF!+5))+4)),0)</f>
        <v>#REF!</v>
      </c>
      <c r="V376" s="1" t="e">
        <f t="shared" si="60"/>
        <v>#REF!</v>
      </c>
      <c r="W376" s="1" t="e">
        <f t="shared" si="61"/>
        <v>#REF!</v>
      </c>
      <c r="X376" s="1" t="e">
        <f t="shared" si="62"/>
        <v>#REF!</v>
      </c>
      <c r="Y376" s="1" t="e">
        <f t="shared" si="63"/>
        <v>#REF!</v>
      </c>
      <c r="Z376" s="1" t="e">
        <f t="shared" si="64"/>
        <v>#REF!</v>
      </c>
      <c r="AA376" s="2" t="e">
        <f>IF(Z376*#REF!/(#REF!+#REF!)&lt;16,16,Z376*#REF!/(#REF!+#REF!))</f>
        <v>#REF!</v>
      </c>
      <c r="AB376" s="9" t="e">
        <f>IF(+Z376*#REF!/(#REF!+#REF!)&lt;16,16,+Z376*#REF!/(#REF!+#REF!))</f>
        <v>#REF!</v>
      </c>
      <c r="AC376" s="2" t="e">
        <f t="shared" si="65"/>
        <v>#REF!</v>
      </c>
    </row>
    <row r="377" spans="2:29" x14ac:dyDescent="0.2">
      <c r="B377" s="10" t="e">
        <f>IF(#REF!="Informix XPS",4096,2048)</f>
        <v>#REF!</v>
      </c>
      <c r="C377" s="10" t="e">
        <f>IF(#REF!="Informix XPS",4036,2020)</f>
        <v>#REF!</v>
      </c>
      <c r="D377" s="1" t="e">
        <f>IF(#REF!=0,0,#REF!+4)</f>
        <v>#REF!</v>
      </c>
      <c r="E377" s="1" t="e">
        <f t="shared" si="55"/>
        <v>#REF!</v>
      </c>
      <c r="F377" s="1" t="e">
        <f>IF(D377&lt;=C377,ROUNDUP((#REF!+#REF!)/E377,0),#REF!*E377)</f>
        <v>#REF!</v>
      </c>
      <c r="G377" s="1" t="e">
        <f t="shared" si="56"/>
        <v>#REF!</v>
      </c>
      <c r="H377" s="1" t="e">
        <f>IF(#REF!&gt;C377,#REF!,0)</f>
        <v>#REF!</v>
      </c>
      <c r="I377" s="1" t="e">
        <f>+IF(#REF!&gt;C377,#REF!-(C377+8),0)</f>
        <v>#REF!</v>
      </c>
      <c r="J377" s="1" t="e">
        <f>+IF(I377&lt;C377,0,#REF!*TRUNC(I377/(C377-8)))</f>
        <v>#REF!</v>
      </c>
      <c r="K377" s="1" t="e">
        <f>IF(H377&gt;0,+#REF!/(C377-8)-TRUNC(#REF!/(C377-8))+4,0)</f>
        <v>#REF!</v>
      </c>
      <c r="L377" s="1" t="e">
        <f t="shared" si="57"/>
        <v>#REF!</v>
      </c>
      <c r="M377" s="1" t="e">
        <f>+IF(H377&gt;0,IF(L377&lt;0.1,(#REF!/(TRUNC((C377/10)/I377)+1)),IF(AND(L377&gt;0.1,L377&lt;0.33),(#REF!/(TRUNC((C377/3)/I377)+1)),#REF!)),0)</f>
        <v>#REF!</v>
      </c>
      <c r="N377" s="1" t="e">
        <f t="shared" si="58"/>
        <v>#REF!</v>
      </c>
      <c r="O377" s="1" t="e">
        <f>+IF(#REF! &lt; (#REF!+#REF!)*0.02,1,#REF!/(#REF!+#REF!))</f>
        <v>#REF!</v>
      </c>
      <c r="P377" s="1" t="e">
        <f>+IF(#REF!&gt;0,#REF!+5,0)</f>
        <v>#REF!</v>
      </c>
      <c r="Q377" s="1" t="e">
        <f t="shared" si="59"/>
        <v>#REF!</v>
      </c>
      <c r="R377" s="1" t="e">
        <f>+IF(Q377 &gt; 0,TRUNC((#REF!+#REF!)/Q377),0)</f>
        <v>#REF!</v>
      </c>
      <c r="S377" s="1" t="e">
        <f>+(R377/(TRUNC((B377-28)/(#REF!+5))+4))</f>
        <v>#REF!</v>
      </c>
      <c r="T377" s="1" t="e">
        <f>+TRUNC(S377/(TRUNC((B377-28)/(#REF!+5))+4))</f>
        <v>#REF!</v>
      </c>
      <c r="U377" s="1" t="e">
        <f>+ROUNDUP((T377/(TRUNC((B377-56)/(#REF!+5))+4)),0)</f>
        <v>#REF!</v>
      </c>
      <c r="V377" s="1" t="e">
        <f t="shared" si="60"/>
        <v>#REF!</v>
      </c>
      <c r="W377" s="1" t="e">
        <f t="shared" si="61"/>
        <v>#REF!</v>
      </c>
      <c r="X377" s="1" t="e">
        <f t="shared" si="62"/>
        <v>#REF!</v>
      </c>
      <c r="Y377" s="1" t="e">
        <f t="shared" si="63"/>
        <v>#REF!</v>
      </c>
      <c r="Z377" s="1" t="e">
        <f t="shared" si="64"/>
        <v>#REF!</v>
      </c>
      <c r="AA377" s="2" t="e">
        <f>IF(Z377*#REF!/(#REF!+#REF!)&lt;16,16,Z377*#REF!/(#REF!+#REF!))</f>
        <v>#REF!</v>
      </c>
      <c r="AB377" s="9" t="e">
        <f>IF(+Z377*#REF!/(#REF!+#REF!)&lt;16,16,+Z377*#REF!/(#REF!+#REF!))</f>
        <v>#REF!</v>
      </c>
      <c r="AC377" s="2" t="e">
        <f t="shared" si="65"/>
        <v>#REF!</v>
      </c>
    </row>
    <row r="378" spans="2:29" x14ac:dyDescent="0.2">
      <c r="B378" s="10" t="e">
        <f>IF(#REF!="Informix XPS",4096,2048)</f>
        <v>#REF!</v>
      </c>
      <c r="C378" s="10" t="e">
        <f>IF(#REF!="Informix XPS",4036,2020)</f>
        <v>#REF!</v>
      </c>
      <c r="D378" s="1" t="e">
        <f>IF(#REF!=0,0,#REF!+4)</f>
        <v>#REF!</v>
      </c>
      <c r="E378" s="1" t="e">
        <f t="shared" si="55"/>
        <v>#REF!</v>
      </c>
      <c r="F378" s="1" t="e">
        <f>IF(D378&lt;=C378,ROUNDUP((#REF!+#REF!)/E378,0),#REF!*E378)</f>
        <v>#REF!</v>
      </c>
      <c r="G378" s="1" t="e">
        <f t="shared" si="56"/>
        <v>#REF!</v>
      </c>
      <c r="H378" s="1" t="e">
        <f>IF(#REF!&gt;C378,#REF!,0)</f>
        <v>#REF!</v>
      </c>
      <c r="I378" s="1" t="e">
        <f>+IF(#REF!&gt;C378,#REF!-(C378+8),0)</f>
        <v>#REF!</v>
      </c>
      <c r="J378" s="1" t="e">
        <f>+IF(I378&lt;C378,0,#REF!*TRUNC(I378/(C378-8)))</f>
        <v>#REF!</v>
      </c>
      <c r="K378" s="1" t="e">
        <f>IF(H378&gt;0,+#REF!/(C378-8)-TRUNC(#REF!/(C378-8))+4,0)</f>
        <v>#REF!</v>
      </c>
      <c r="L378" s="1" t="e">
        <f t="shared" si="57"/>
        <v>#REF!</v>
      </c>
      <c r="M378" s="1" t="e">
        <f>+IF(H378&gt;0,IF(L378&lt;0.1,(#REF!/(TRUNC((C378/10)/I378)+1)),IF(AND(L378&gt;0.1,L378&lt;0.33),(#REF!/(TRUNC((C378/3)/I378)+1)),#REF!)),0)</f>
        <v>#REF!</v>
      </c>
      <c r="N378" s="1" t="e">
        <f t="shared" si="58"/>
        <v>#REF!</v>
      </c>
      <c r="O378" s="1" t="e">
        <f>+IF(#REF! &lt; (#REF!+#REF!)*0.02,1,#REF!/(#REF!+#REF!))</f>
        <v>#REF!</v>
      </c>
      <c r="P378" s="1" t="e">
        <f>+IF(#REF!&gt;0,#REF!+5,0)</f>
        <v>#REF!</v>
      </c>
      <c r="Q378" s="1" t="e">
        <f t="shared" si="59"/>
        <v>#REF!</v>
      </c>
      <c r="R378" s="1" t="e">
        <f>+IF(Q378 &gt; 0,TRUNC((#REF!+#REF!)/Q378),0)</f>
        <v>#REF!</v>
      </c>
      <c r="S378" s="1" t="e">
        <f>+(R378/(TRUNC((B378-28)/(#REF!+5))+4))</f>
        <v>#REF!</v>
      </c>
      <c r="T378" s="1" t="e">
        <f>+TRUNC(S378/(TRUNC((B378-28)/(#REF!+5))+4))</f>
        <v>#REF!</v>
      </c>
      <c r="U378" s="1" t="e">
        <f>+ROUNDUP((T378/(TRUNC((B378-56)/(#REF!+5))+4)),0)</f>
        <v>#REF!</v>
      </c>
      <c r="V378" s="1" t="e">
        <f t="shared" si="60"/>
        <v>#REF!</v>
      </c>
      <c r="W378" s="1" t="e">
        <f t="shared" si="61"/>
        <v>#REF!</v>
      </c>
      <c r="X378" s="1" t="e">
        <f t="shared" si="62"/>
        <v>#REF!</v>
      </c>
      <c r="Y378" s="1" t="e">
        <f t="shared" si="63"/>
        <v>#REF!</v>
      </c>
      <c r="Z378" s="1" t="e">
        <f t="shared" si="64"/>
        <v>#REF!</v>
      </c>
      <c r="AA378" s="2" t="e">
        <f>IF(Z378*#REF!/(#REF!+#REF!)&lt;16,16,Z378*#REF!/(#REF!+#REF!))</f>
        <v>#REF!</v>
      </c>
      <c r="AB378" s="9" t="e">
        <f>IF(+Z378*#REF!/(#REF!+#REF!)&lt;16,16,+Z378*#REF!/(#REF!+#REF!))</f>
        <v>#REF!</v>
      </c>
      <c r="AC378" s="2" t="e">
        <f t="shared" si="65"/>
        <v>#REF!</v>
      </c>
    </row>
    <row r="379" spans="2:29" x14ac:dyDescent="0.2">
      <c r="B379" s="10" t="e">
        <f>IF(#REF!="Informix XPS",4096,2048)</f>
        <v>#REF!</v>
      </c>
      <c r="C379" s="10" t="e">
        <f>IF(#REF!="Informix XPS",4036,2020)</f>
        <v>#REF!</v>
      </c>
      <c r="D379" s="1" t="e">
        <f>IF(#REF!=0,0,#REF!+4)</f>
        <v>#REF!</v>
      </c>
      <c r="E379" s="1" t="e">
        <f t="shared" si="55"/>
        <v>#REF!</v>
      </c>
      <c r="F379" s="1" t="e">
        <f>IF(D379&lt;=C379,ROUNDUP((#REF!+#REF!)/E379,0),#REF!*E379)</f>
        <v>#REF!</v>
      </c>
      <c r="G379" s="1" t="e">
        <f t="shared" si="56"/>
        <v>#REF!</v>
      </c>
      <c r="H379" s="1" t="e">
        <f>IF(#REF!&gt;C379,#REF!,0)</f>
        <v>#REF!</v>
      </c>
      <c r="I379" s="1" t="e">
        <f>+IF(#REF!&gt;C379,#REF!-(C379+8),0)</f>
        <v>#REF!</v>
      </c>
      <c r="J379" s="1" t="e">
        <f>+IF(I379&lt;C379,0,#REF!*TRUNC(I379/(C379-8)))</f>
        <v>#REF!</v>
      </c>
      <c r="K379" s="1" t="e">
        <f>IF(H379&gt;0,+#REF!/(C379-8)-TRUNC(#REF!/(C379-8))+4,0)</f>
        <v>#REF!</v>
      </c>
      <c r="L379" s="1" t="e">
        <f t="shared" si="57"/>
        <v>#REF!</v>
      </c>
      <c r="M379" s="1" t="e">
        <f>+IF(H379&gt;0,IF(L379&lt;0.1,(#REF!/(TRUNC((C379/10)/I379)+1)),IF(AND(L379&gt;0.1,L379&lt;0.33),(#REF!/(TRUNC((C379/3)/I379)+1)),#REF!)),0)</f>
        <v>#REF!</v>
      </c>
      <c r="N379" s="1" t="e">
        <f t="shared" si="58"/>
        <v>#REF!</v>
      </c>
      <c r="O379" s="1" t="e">
        <f>+IF(#REF! &lt; (#REF!+#REF!)*0.02,1,#REF!/(#REF!+#REF!))</f>
        <v>#REF!</v>
      </c>
      <c r="P379" s="1" t="e">
        <f>+IF(#REF!&gt;0,#REF!+5,0)</f>
        <v>#REF!</v>
      </c>
      <c r="Q379" s="1" t="e">
        <f t="shared" si="59"/>
        <v>#REF!</v>
      </c>
      <c r="R379" s="1" t="e">
        <f>+IF(Q379 &gt; 0,TRUNC((#REF!+#REF!)/Q379),0)</f>
        <v>#REF!</v>
      </c>
      <c r="S379" s="1" t="e">
        <f>+(R379/(TRUNC((B379-28)/(#REF!+5))+4))</f>
        <v>#REF!</v>
      </c>
      <c r="T379" s="1" t="e">
        <f>+TRUNC(S379/(TRUNC((B379-28)/(#REF!+5))+4))</f>
        <v>#REF!</v>
      </c>
      <c r="U379" s="1" t="e">
        <f>+ROUNDUP((T379/(TRUNC((B379-56)/(#REF!+5))+4)),0)</f>
        <v>#REF!</v>
      </c>
      <c r="V379" s="1" t="e">
        <f t="shared" si="60"/>
        <v>#REF!</v>
      </c>
      <c r="W379" s="1" t="e">
        <f t="shared" si="61"/>
        <v>#REF!</v>
      </c>
      <c r="X379" s="1" t="e">
        <f t="shared" si="62"/>
        <v>#REF!</v>
      </c>
      <c r="Y379" s="1" t="e">
        <f t="shared" si="63"/>
        <v>#REF!</v>
      </c>
      <c r="Z379" s="1" t="e">
        <f t="shared" si="64"/>
        <v>#REF!</v>
      </c>
      <c r="AA379" s="2" t="e">
        <f>IF(Z379*#REF!/(#REF!+#REF!)&lt;16,16,Z379*#REF!/(#REF!+#REF!))</f>
        <v>#REF!</v>
      </c>
      <c r="AB379" s="9" t="e">
        <f>IF(+Z379*#REF!/(#REF!+#REF!)&lt;16,16,+Z379*#REF!/(#REF!+#REF!))</f>
        <v>#REF!</v>
      </c>
      <c r="AC379" s="2" t="e">
        <f t="shared" si="65"/>
        <v>#REF!</v>
      </c>
    </row>
    <row r="380" spans="2:29" x14ac:dyDescent="0.2">
      <c r="B380" s="10" t="e">
        <f>IF(#REF!="Informix XPS",4096,2048)</f>
        <v>#REF!</v>
      </c>
      <c r="C380" s="10" t="e">
        <f>IF(#REF!="Informix XPS",4036,2020)</f>
        <v>#REF!</v>
      </c>
      <c r="D380" s="1" t="e">
        <f>IF(#REF!=0,0,#REF!+4)</f>
        <v>#REF!</v>
      </c>
      <c r="E380" s="1" t="e">
        <f t="shared" si="55"/>
        <v>#REF!</v>
      </c>
      <c r="F380" s="1" t="e">
        <f>IF(D380&lt;=C380,ROUNDUP((#REF!+#REF!)/E380,0),#REF!*E380)</f>
        <v>#REF!</v>
      </c>
      <c r="G380" s="1" t="e">
        <f t="shared" si="56"/>
        <v>#REF!</v>
      </c>
      <c r="H380" s="1" t="e">
        <f>IF(#REF!&gt;C380,#REF!,0)</f>
        <v>#REF!</v>
      </c>
      <c r="I380" s="1" t="e">
        <f>+IF(#REF!&gt;C380,#REF!-(C380+8),0)</f>
        <v>#REF!</v>
      </c>
      <c r="J380" s="1" t="e">
        <f>+IF(I380&lt;C380,0,#REF!*TRUNC(I380/(C380-8)))</f>
        <v>#REF!</v>
      </c>
      <c r="K380" s="1" t="e">
        <f>IF(H380&gt;0,+#REF!/(C380-8)-TRUNC(#REF!/(C380-8))+4,0)</f>
        <v>#REF!</v>
      </c>
      <c r="L380" s="1" t="e">
        <f t="shared" si="57"/>
        <v>#REF!</v>
      </c>
      <c r="M380" s="1" t="e">
        <f>+IF(H380&gt;0,IF(L380&lt;0.1,(#REF!/(TRUNC((C380/10)/I380)+1)),IF(AND(L380&gt;0.1,L380&lt;0.33),(#REF!/(TRUNC((C380/3)/I380)+1)),#REF!)),0)</f>
        <v>#REF!</v>
      </c>
      <c r="N380" s="1" t="e">
        <f t="shared" si="58"/>
        <v>#REF!</v>
      </c>
      <c r="O380" s="1" t="e">
        <f>+IF(#REF! &lt; (#REF!+#REF!)*0.02,1,#REF!/(#REF!+#REF!))</f>
        <v>#REF!</v>
      </c>
      <c r="P380" s="1" t="e">
        <f>+IF(#REF!&gt;0,#REF!+5,0)</f>
        <v>#REF!</v>
      </c>
      <c r="Q380" s="1" t="e">
        <f t="shared" si="59"/>
        <v>#REF!</v>
      </c>
      <c r="R380" s="1" t="e">
        <f>+IF(Q380 &gt; 0,TRUNC((#REF!+#REF!)/Q380),0)</f>
        <v>#REF!</v>
      </c>
      <c r="S380" s="1" t="e">
        <f>+(R380/(TRUNC((B380-28)/(#REF!+5))+4))</f>
        <v>#REF!</v>
      </c>
      <c r="T380" s="1" t="e">
        <f>+TRUNC(S380/(TRUNC((B380-28)/(#REF!+5))+4))</f>
        <v>#REF!</v>
      </c>
      <c r="U380" s="1" t="e">
        <f>+ROUNDUP((T380/(TRUNC((B380-56)/(#REF!+5))+4)),0)</f>
        <v>#REF!</v>
      </c>
      <c r="V380" s="1" t="e">
        <f t="shared" si="60"/>
        <v>#REF!</v>
      </c>
      <c r="W380" s="1" t="e">
        <f t="shared" si="61"/>
        <v>#REF!</v>
      </c>
      <c r="X380" s="1" t="e">
        <f t="shared" si="62"/>
        <v>#REF!</v>
      </c>
      <c r="Y380" s="1" t="e">
        <f t="shared" si="63"/>
        <v>#REF!</v>
      </c>
      <c r="Z380" s="1" t="e">
        <f t="shared" si="64"/>
        <v>#REF!</v>
      </c>
      <c r="AA380" s="2" t="e">
        <f>IF(Z380*#REF!/(#REF!+#REF!)&lt;16,16,Z380*#REF!/(#REF!+#REF!))</f>
        <v>#REF!</v>
      </c>
      <c r="AB380" s="9" t="e">
        <f>IF(+Z380*#REF!/(#REF!+#REF!)&lt;16,16,+Z380*#REF!/(#REF!+#REF!))</f>
        <v>#REF!</v>
      </c>
      <c r="AC380" s="2" t="e">
        <f t="shared" si="65"/>
        <v>#REF!</v>
      </c>
    </row>
    <row r="381" spans="2:29" x14ac:dyDescent="0.2">
      <c r="B381" s="10" t="e">
        <f>IF(#REF!="Informix XPS",4096,2048)</f>
        <v>#REF!</v>
      </c>
      <c r="C381" s="10" t="e">
        <f>IF(#REF!="Informix XPS",4036,2020)</f>
        <v>#REF!</v>
      </c>
      <c r="D381" s="1" t="e">
        <f>IF(#REF!=0,0,#REF!+4)</f>
        <v>#REF!</v>
      </c>
      <c r="E381" s="1" t="e">
        <f t="shared" si="55"/>
        <v>#REF!</v>
      </c>
      <c r="F381" s="1" t="e">
        <f>IF(D381&lt;=C381,ROUNDUP((#REF!+#REF!)/E381,0),#REF!*E381)</f>
        <v>#REF!</v>
      </c>
      <c r="G381" s="1" t="e">
        <f t="shared" si="56"/>
        <v>#REF!</v>
      </c>
      <c r="H381" s="1" t="e">
        <f>IF(#REF!&gt;C381,#REF!,0)</f>
        <v>#REF!</v>
      </c>
      <c r="I381" s="1" t="e">
        <f>+IF(#REF!&gt;C381,#REF!-(C381+8),0)</f>
        <v>#REF!</v>
      </c>
      <c r="J381" s="1" t="e">
        <f>+IF(I381&lt;C381,0,#REF!*TRUNC(I381/(C381-8)))</f>
        <v>#REF!</v>
      </c>
      <c r="K381" s="1" t="e">
        <f>IF(H381&gt;0,+#REF!/(C381-8)-TRUNC(#REF!/(C381-8))+4,0)</f>
        <v>#REF!</v>
      </c>
      <c r="L381" s="1" t="e">
        <f t="shared" si="57"/>
        <v>#REF!</v>
      </c>
      <c r="M381" s="1" t="e">
        <f>+IF(H381&gt;0,IF(L381&lt;0.1,(#REF!/(TRUNC((C381/10)/I381)+1)),IF(AND(L381&gt;0.1,L381&lt;0.33),(#REF!/(TRUNC((C381/3)/I381)+1)),#REF!)),0)</f>
        <v>#REF!</v>
      </c>
      <c r="N381" s="1" t="e">
        <f t="shared" si="58"/>
        <v>#REF!</v>
      </c>
      <c r="O381" s="1" t="e">
        <f>+IF(#REF! &lt; (#REF!+#REF!)*0.02,1,#REF!/(#REF!+#REF!))</f>
        <v>#REF!</v>
      </c>
      <c r="P381" s="1" t="e">
        <f>+IF(#REF!&gt;0,#REF!+5,0)</f>
        <v>#REF!</v>
      </c>
      <c r="Q381" s="1" t="e">
        <f t="shared" si="59"/>
        <v>#REF!</v>
      </c>
      <c r="R381" s="1" t="e">
        <f>+IF(Q381 &gt; 0,TRUNC((#REF!+#REF!)/Q381),0)</f>
        <v>#REF!</v>
      </c>
      <c r="S381" s="1" t="e">
        <f>+(R381/(TRUNC((B381-28)/(#REF!+5))+4))</f>
        <v>#REF!</v>
      </c>
      <c r="T381" s="1" t="e">
        <f>+TRUNC(S381/(TRUNC((B381-28)/(#REF!+5))+4))</f>
        <v>#REF!</v>
      </c>
      <c r="U381" s="1" t="e">
        <f>+ROUNDUP((T381/(TRUNC((B381-56)/(#REF!+5))+4)),0)</f>
        <v>#REF!</v>
      </c>
      <c r="V381" s="1" t="e">
        <f t="shared" si="60"/>
        <v>#REF!</v>
      </c>
      <c r="W381" s="1" t="e">
        <f t="shared" si="61"/>
        <v>#REF!</v>
      </c>
      <c r="X381" s="1" t="e">
        <f t="shared" si="62"/>
        <v>#REF!</v>
      </c>
      <c r="Y381" s="1" t="e">
        <f t="shared" si="63"/>
        <v>#REF!</v>
      </c>
      <c r="Z381" s="1" t="e">
        <f t="shared" si="64"/>
        <v>#REF!</v>
      </c>
      <c r="AA381" s="2" t="e">
        <f>IF(Z381*#REF!/(#REF!+#REF!)&lt;16,16,Z381*#REF!/(#REF!+#REF!))</f>
        <v>#REF!</v>
      </c>
      <c r="AB381" s="9" t="e">
        <f>IF(+Z381*#REF!/(#REF!+#REF!)&lt;16,16,+Z381*#REF!/(#REF!+#REF!))</f>
        <v>#REF!</v>
      </c>
      <c r="AC381" s="2" t="e">
        <f t="shared" si="65"/>
        <v>#REF!</v>
      </c>
    </row>
    <row r="382" spans="2:29" x14ac:dyDescent="0.2">
      <c r="B382" s="10" t="e">
        <f>IF(#REF!="Informix XPS",4096,2048)</f>
        <v>#REF!</v>
      </c>
      <c r="C382" s="10" t="e">
        <f>IF(#REF!="Informix XPS",4036,2020)</f>
        <v>#REF!</v>
      </c>
      <c r="D382" s="1" t="e">
        <f>IF(#REF!=0,0,#REF!+4)</f>
        <v>#REF!</v>
      </c>
      <c r="E382" s="1" t="e">
        <f t="shared" si="55"/>
        <v>#REF!</v>
      </c>
      <c r="F382" s="1" t="e">
        <f>IF(D382&lt;=C382,ROUNDUP((#REF!+#REF!)/E382,0),#REF!*E382)</f>
        <v>#REF!</v>
      </c>
      <c r="G382" s="1" t="e">
        <f t="shared" si="56"/>
        <v>#REF!</v>
      </c>
      <c r="H382" s="1" t="e">
        <f>IF(#REF!&gt;C382,#REF!,0)</f>
        <v>#REF!</v>
      </c>
      <c r="I382" s="1" t="e">
        <f>+IF(#REF!&gt;C382,#REF!-(C382+8),0)</f>
        <v>#REF!</v>
      </c>
      <c r="J382" s="1" t="e">
        <f>+IF(I382&lt;C382,0,#REF!*TRUNC(I382/(C382-8)))</f>
        <v>#REF!</v>
      </c>
      <c r="K382" s="1" t="e">
        <f>IF(H382&gt;0,+#REF!/(C382-8)-TRUNC(#REF!/(C382-8))+4,0)</f>
        <v>#REF!</v>
      </c>
      <c r="L382" s="1" t="e">
        <f t="shared" si="57"/>
        <v>#REF!</v>
      </c>
      <c r="M382" s="1" t="e">
        <f>+IF(H382&gt;0,IF(L382&lt;0.1,(#REF!/(TRUNC((C382/10)/I382)+1)),IF(AND(L382&gt;0.1,L382&lt;0.33),(#REF!/(TRUNC((C382/3)/I382)+1)),#REF!)),0)</f>
        <v>#REF!</v>
      </c>
      <c r="N382" s="1" t="e">
        <f t="shared" si="58"/>
        <v>#REF!</v>
      </c>
      <c r="O382" s="1" t="e">
        <f>+IF(#REF! &lt; (#REF!+#REF!)*0.02,1,#REF!/(#REF!+#REF!))</f>
        <v>#REF!</v>
      </c>
      <c r="P382" s="1" t="e">
        <f>+IF(#REF!&gt;0,#REF!+5,0)</f>
        <v>#REF!</v>
      </c>
      <c r="Q382" s="1" t="e">
        <f t="shared" si="59"/>
        <v>#REF!</v>
      </c>
      <c r="R382" s="1" t="e">
        <f>+IF(Q382 &gt; 0,TRUNC((#REF!+#REF!)/Q382),0)</f>
        <v>#REF!</v>
      </c>
      <c r="S382" s="1" t="e">
        <f>+(R382/(TRUNC((B382-28)/(#REF!+5))+4))</f>
        <v>#REF!</v>
      </c>
      <c r="T382" s="1" t="e">
        <f>+TRUNC(S382/(TRUNC((B382-28)/(#REF!+5))+4))</f>
        <v>#REF!</v>
      </c>
      <c r="U382" s="1" t="e">
        <f>+ROUNDUP((T382/(TRUNC((B382-56)/(#REF!+5))+4)),0)</f>
        <v>#REF!</v>
      </c>
      <c r="V382" s="1" t="e">
        <f t="shared" si="60"/>
        <v>#REF!</v>
      </c>
      <c r="W382" s="1" t="e">
        <f t="shared" si="61"/>
        <v>#REF!</v>
      </c>
      <c r="X382" s="1" t="e">
        <f t="shared" si="62"/>
        <v>#REF!</v>
      </c>
      <c r="Y382" s="1" t="e">
        <f t="shared" si="63"/>
        <v>#REF!</v>
      </c>
      <c r="Z382" s="1" t="e">
        <f t="shared" si="64"/>
        <v>#REF!</v>
      </c>
      <c r="AA382" s="2" t="e">
        <f>IF(Z382*#REF!/(#REF!+#REF!)&lt;16,16,Z382*#REF!/(#REF!+#REF!))</f>
        <v>#REF!</v>
      </c>
      <c r="AB382" s="9" t="e">
        <f>IF(+Z382*#REF!/(#REF!+#REF!)&lt;16,16,+Z382*#REF!/(#REF!+#REF!))</f>
        <v>#REF!</v>
      </c>
      <c r="AC382" s="2" t="e">
        <f t="shared" si="65"/>
        <v>#REF!</v>
      </c>
    </row>
    <row r="383" spans="2:29" x14ac:dyDescent="0.2">
      <c r="B383" s="10" t="e">
        <f>IF(#REF!="Informix XPS",4096,2048)</f>
        <v>#REF!</v>
      </c>
      <c r="C383" s="10" t="e">
        <f>IF(#REF!="Informix XPS",4036,2020)</f>
        <v>#REF!</v>
      </c>
      <c r="D383" s="1" t="e">
        <f>IF(#REF!=0,0,#REF!+4)</f>
        <v>#REF!</v>
      </c>
      <c r="E383" s="1" t="e">
        <f t="shared" si="55"/>
        <v>#REF!</v>
      </c>
      <c r="F383" s="1" t="e">
        <f>IF(D383&lt;=C383,ROUNDUP((#REF!+#REF!)/E383,0),#REF!*E383)</f>
        <v>#REF!</v>
      </c>
      <c r="G383" s="1" t="e">
        <f t="shared" si="56"/>
        <v>#REF!</v>
      </c>
      <c r="H383" s="1" t="e">
        <f>IF(#REF!&gt;C383,#REF!,0)</f>
        <v>#REF!</v>
      </c>
      <c r="I383" s="1" t="e">
        <f>+IF(#REF!&gt;C383,#REF!-(C383+8),0)</f>
        <v>#REF!</v>
      </c>
      <c r="J383" s="1" t="e">
        <f>+IF(I383&lt;C383,0,#REF!*TRUNC(I383/(C383-8)))</f>
        <v>#REF!</v>
      </c>
      <c r="K383" s="1" t="e">
        <f>IF(H383&gt;0,+#REF!/(C383-8)-TRUNC(#REF!/(C383-8))+4,0)</f>
        <v>#REF!</v>
      </c>
      <c r="L383" s="1" t="e">
        <f t="shared" si="57"/>
        <v>#REF!</v>
      </c>
      <c r="M383" s="1" t="e">
        <f>+IF(H383&gt;0,IF(L383&lt;0.1,(#REF!/(TRUNC((C383/10)/I383)+1)),IF(AND(L383&gt;0.1,L383&lt;0.33),(#REF!/(TRUNC((C383/3)/I383)+1)),#REF!)),0)</f>
        <v>#REF!</v>
      </c>
      <c r="N383" s="1" t="e">
        <f t="shared" si="58"/>
        <v>#REF!</v>
      </c>
      <c r="O383" s="1" t="e">
        <f>+IF(#REF! &lt; (#REF!+#REF!)*0.02,1,#REF!/(#REF!+#REF!))</f>
        <v>#REF!</v>
      </c>
      <c r="P383" s="1" t="e">
        <f>+IF(#REF!&gt;0,#REF!+5,0)</f>
        <v>#REF!</v>
      </c>
      <c r="Q383" s="1" t="e">
        <f t="shared" si="59"/>
        <v>#REF!</v>
      </c>
      <c r="R383" s="1" t="e">
        <f>+IF(Q383 &gt; 0,TRUNC((#REF!+#REF!)/Q383),0)</f>
        <v>#REF!</v>
      </c>
      <c r="S383" s="1" t="e">
        <f>+(R383/(TRUNC((B383-28)/(#REF!+5))+4))</f>
        <v>#REF!</v>
      </c>
      <c r="T383" s="1" t="e">
        <f>+TRUNC(S383/(TRUNC((B383-28)/(#REF!+5))+4))</f>
        <v>#REF!</v>
      </c>
      <c r="U383" s="1" t="e">
        <f>+ROUNDUP((T383/(TRUNC((B383-56)/(#REF!+5))+4)),0)</f>
        <v>#REF!</v>
      </c>
      <c r="V383" s="1" t="e">
        <f t="shared" si="60"/>
        <v>#REF!</v>
      </c>
      <c r="W383" s="1" t="e">
        <f t="shared" si="61"/>
        <v>#REF!</v>
      </c>
      <c r="X383" s="1" t="e">
        <f t="shared" si="62"/>
        <v>#REF!</v>
      </c>
      <c r="Y383" s="1" t="e">
        <f t="shared" si="63"/>
        <v>#REF!</v>
      </c>
      <c r="Z383" s="1" t="e">
        <f t="shared" si="64"/>
        <v>#REF!</v>
      </c>
      <c r="AA383" s="2" t="e">
        <f>IF(Z383*#REF!/(#REF!+#REF!)&lt;16,16,Z383*#REF!/(#REF!+#REF!))</f>
        <v>#REF!</v>
      </c>
      <c r="AB383" s="9" t="e">
        <f>IF(+Z383*#REF!/(#REF!+#REF!)&lt;16,16,+Z383*#REF!/(#REF!+#REF!))</f>
        <v>#REF!</v>
      </c>
      <c r="AC383" s="2" t="e">
        <f t="shared" si="65"/>
        <v>#REF!</v>
      </c>
    </row>
    <row r="384" spans="2:29" x14ac:dyDescent="0.2">
      <c r="B384" s="10" t="e">
        <f>IF(#REF!="Informix XPS",4096,2048)</f>
        <v>#REF!</v>
      </c>
      <c r="C384" s="10" t="e">
        <f>IF(#REF!="Informix XPS",4036,2020)</f>
        <v>#REF!</v>
      </c>
      <c r="D384" s="1" t="e">
        <f>IF(#REF!=0,0,#REF!+4)</f>
        <v>#REF!</v>
      </c>
      <c r="E384" s="1" t="e">
        <f t="shared" si="55"/>
        <v>#REF!</v>
      </c>
      <c r="F384" s="1" t="e">
        <f>IF(D384&lt;=C384,ROUNDUP((#REF!+#REF!)/E384,0),#REF!*E384)</f>
        <v>#REF!</v>
      </c>
      <c r="G384" s="1" t="e">
        <f t="shared" si="56"/>
        <v>#REF!</v>
      </c>
      <c r="H384" s="1" t="e">
        <f>IF(#REF!&gt;C384,#REF!,0)</f>
        <v>#REF!</v>
      </c>
      <c r="I384" s="1" t="e">
        <f>+IF(#REF!&gt;C384,#REF!-(C384+8),0)</f>
        <v>#REF!</v>
      </c>
      <c r="J384" s="1" t="e">
        <f>+IF(I384&lt;C384,0,#REF!*TRUNC(I384/(C384-8)))</f>
        <v>#REF!</v>
      </c>
      <c r="K384" s="1" t="e">
        <f>IF(H384&gt;0,+#REF!/(C384-8)-TRUNC(#REF!/(C384-8))+4,0)</f>
        <v>#REF!</v>
      </c>
      <c r="L384" s="1" t="e">
        <f t="shared" si="57"/>
        <v>#REF!</v>
      </c>
      <c r="M384" s="1" t="e">
        <f>+IF(H384&gt;0,IF(L384&lt;0.1,(#REF!/(TRUNC((C384/10)/I384)+1)),IF(AND(L384&gt;0.1,L384&lt;0.33),(#REF!/(TRUNC((C384/3)/I384)+1)),#REF!)),0)</f>
        <v>#REF!</v>
      </c>
      <c r="N384" s="1" t="e">
        <f t="shared" si="58"/>
        <v>#REF!</v>
      </c>
      <c r="O384" s="1" t="e">
        <f>+IF(#REF! &lt; (#REF!+#REF!)*0.02,1,#REF!/(#REF!+#REF!))</f>
        <v>#REF!</v>
      </c>
      <c r="P384" s="1" t="e">
        <f>+IF(#REF!&gt;0,#REF!+5,0)</f>
        <v>#REF!</v>
      </c>
      <c r="Q384" s="1" t="e">
        <f t="shared" si="59"/>
        <v>#REF!</v>
      </c>
      <c r="R384" s="1" t="e">
        <f>+IF(Q384 &gt; 0,TRUNC((#REF!+#REF!)/Q384),0)</f>
        <v>#REF!</v>
      </c>
      <c r="S384" s="1" t="e">
        <f>+(R384/(TRUNC((B384-28)/(#REF!+5))+4))</f>
        <v>#REF!</v>
      </c>
      <c r="T384" s="1" t="e">
        <f>+TRUNC(S384/(TRUNC((B384-28)/(#REF!+5))+4))</f>
        <v>#REF!</v>
      </c>
      <c r="U384" s="1" t="e">
        <f>+ROUNDUP((T384/(TRUNC((B384-56)/(#REF!+5))+4)),0)</f>
        <v>#REF!</v>
      </c>
      <c r="V384" s="1" t="e">
        <f t="shared" si="60"/>
        <v>#REF!</v>
      </c>
      <c r="W384" s="1" t="e">
        <f t="shared" si="61"/>
        <v>#REF!</v>
      </c>
      <c r="X384" s="1" t="e">
        <f t="shared" si="62"/>
        <v>#REF!</v>
      </c>
      <c r="Y384" s="1" t="e">
        <f t="shared" si="63"/>
        <v>#REF!</v>
      </c>
      <c r="Z384" s="1" t="e">
        <f t="shared" si="64"/>
        <v>#REF!</v>
      </c>
      <c r="AA384" s="2" t="e">
        <f>IF(Z384*#REF!/(#REF!+#REF!)&lt;16,16,Z384*#REF!/(#REF!+#REF!))</f>
        <v>#REF!</v>
      </c>
      <c r="AB384" s="9" t="e">
        <f>IF(+Z384*#REF!/(#REF!+#REF!)&lt;16,16,+Z384*#REF!/(#REF!+#REF!))</f>
        <v>#REF!</v>
      </c>
      <c r="AC384" s="2" t="e">
        <f t="shared" si="65"/>
        <v>#REF!</v>
      </c>
    </row>
    <row r="385" spans="2:29" x14ac:dyDescent="0.2">
      <c r="B385" s="10" t="e">
        <f>IF(#REF!="Informix XPS",4096,2048)</f>
        <v>#REF!</v>
      </c>
      <c r="C385" s="10" t="e">
        <f>IF(#REF!="Informix XPS",4036,2020)</f>
        <v>#REF!</v>
      </c>
      <c r="D385" s="1" t="e">
        <f>IF(#REF!=0,0,#REF!+4)</f>
        <v>#REF!</v>
      </c>
      <c r="E385" s="1" t="e">
        <f t="shared" si="55"/>
        <v>#REF!</v>
      </c>
      <c r="F385" s="1" t="e">
        <f>IF(D385&lt;=C385,ROUNDUP((#REF!+#REF!)/E385,0),#REF!*E385)</f>
        <v>#REF!</v>
      </c>
      <c r="G385" s="1" t="e">
        <f t="shared" si="56"/>
        <v>#REF!</v>
      </c>
      <c r="H385" s="1" t="e">
        <f>IF(#REF!&gt;C385,#REF!,0)</f>
        <v>#REF!</v>
      </c>
      <c r="I385" s="1" t="e">
        <f>+IF(#REF!&gt;C385,#REF!-(C385+8),0)</f>
        <v>#REF!</v>
      </c>
      <c r="J385" s="1" t="e">
        <f>+IF(I385&lt;C385,0,#REF!*TRUNC(I385/(C385-8)))</f>
        <v>#REF!</v>
      </c>
      <c r="K385" s="1" t="e">
        <f>IF(H385&gt;0,+#REF!/(C385-8)-TRUNC(#REF!/(C385-8))+4,0)</f>
        <v>#REF!</v>
      </c>
      <c r="L385" s="1" t="e">
        <f t="shared" si="57"/>
        <v>#REF!</v>
      </c>
      <c r="M385" s="1" t="e">
        <f>+IF(H385&gt;0,IF(L385&lt;0.1,(#REF!/(TRUNC((C385/10)/I385)+1)),IF(AND(L385&gt;0.1,L385&lt;0.33),(#REF!/(TRUNC((C385/3)/I385)+1)),#REF!)),0)</f>
        <v>#REF!</v>
      </c>
      <c r="N385" s="1" t="e">
        <f t="shared" si="58"/>
        <v>#REF!</v>
      </c>
      <c r="O385" s="1" t="e">
        <f>+IF(#REF! &lt; (#REF!+#REF!)*0.02,1,#REF!/(#REF!+#REF!))</f>
        <v>#REF!</v>
      </c>
      <c r="P385" s="1" t="e">
        <f>+IF(#REF!&gt;0,#REF!+5,0)</f>
        <v>#REF!</v>
      </c>
      <c r="Q385" s="1" t="e">
        <f t="shared" si="59"/>
        <v>#REF!</v>
      </c>
      <c r="R385" s="1" t="e">
        <f>+IF(Q385 &gt; 0,TRUNC((#REF!+#REF!)/Q385),0)</f>
        <v>#REF!</v>
      </c>
      <c r="S385" s="1" t="e">
        <f>+(R385/(TRUNC((B385-28)/(#REF!+5))+4))</f>
        <v>#REF!</v>
      </c>
      <c r="T385" s="1" t="e">
        <f>+TRUNC(S385/(TRUNC((B385-28)/(#REF!+5))+4))</f>
        <v>#REF!</v>
      </c>
      <c r="U385" s="1" t="e">
        <f>+ROUNDUP((T385/(TRUNC((B385-56)/(#REF!+5))+4)),0)</f>
        <v>#REF!</v>
      </c>
      <c r="V385" s="1" t="e">
        <f t="shared" si="60"/>
        <v>#REF!</v>
      </c>
      <c r="W385" s="1" t="e">
        <f t="shared" si="61"/>
        <v>#REF!</v>
      </c>
      <c r="X385" s="1" t="e">
        <f t="shared" si="62"/>
        <v>#REF!</v>
      </c>
      <c r="Y385" s="1" t="e">
        <f t="shared" si="63"/>
        <v>#REF!</v>
      </c>
      <c r="Z385" s="1" t="e">
        <f t="shared" si="64"/>
        <v>#REF!</v>
      </c>
      <c r="AA385" s="2" t="e">
        <f>IF(Z385*#REF!/(#REF!+#REF!)&lt;16,16,Z385*#REF!/(#REF!+#REF!))</f>
        <v>#REF!</v>
      </c>
      <c r="AB385" s="9" t="e">
        <f>IF(+Z385*#REF!/(#REF!+#REF!)&lt;16,16,+Z385*#REF!/(#REF!+#REF!))</f>
        <v>#REF!</v>
      </c>
      <c r="AC385" s="2" t="e">
        <f t="shared" si="65"/>
        <v>#REF!</v>
      </c>
    </row>
    <row r="386" spans="2:29" x14ac:dyDescent="0.2">
      <c r="B386" s="10" t="e">
        <f>IF(#REF!="Informix XPS",4096,2048)</f>
        <v>#REF!</v>
      </c>
      <c r="C386" s="10" t="e">
        <f>IF(#REF!="Informix XPS",4036,2020)</f>
        <v>#REF!</v>
      </c>
      <c r="D386" s="1" t="e">
        <f>IF(#REF!=0,0,#REF!+4)</f>
        <v>#REF!</v>
      </c>
      <c r="E386" s="1" t="e">
        <f t="shared" si="55"/>
        <v>#REF!</v>
      </c>
      <c r="F386" s="1" t="e">
        <f>IF(D386&lt;=C386,ROUNDUP((#REF!+#REF!)/E386,0),#REF!*E386)</f>
        <v>#REF!</v>
      </c>
      <c r="G386" s="1" t="e">
        <f t="shared" si="56"/>
        <v>#REF!</v>
      </c>
      <c r="H386" s="1" t="e">
        <f>IF(#REF!&gt;C386,#REF!,0)</f>
        <v>#REF!</v>
      </c>
      <c r="I386" s="1" t="e">
        <f>+IF(#REF!&gt;C386,#REF!-(C386+8),0)</f>
        <v>#REF!</v>
      </c>
      <c r="J386" s="1" t="e">
        <f>+IF(I386&lt;C386,0,#REF!*TRUNC(I386/(C386-8)))</f>
        <v>#REF!</v>
      </c>
      <c r="K386" s="1" t="e">
        <f>IF(H386&gt;0,+#REF!/(C386-8)-TRUNC(#REF!/(C386-8))+4,0)</f>
        <v>#REF!</v>
      </c>
      <c r="L386" s="1" t="e">
        <f t="shared" si="57"/>
        <v>#REF!</v>
      </c>
      <c r="M386" s="1" t="e">
        <f>+IF(H386&gt;0,IF(L386&lt;0.1,(#REF!/(TRUNC((C386/10)/I386)+1)),IF(AND(L386&gt;0.1,L386&lt;0.33),(#REF!/(TRUNC((C386/3)/I386)+1)),#REF!)),0)</f>
        <v>#REF!</v>
      </c>
      <c r="N386" s="1" t="e">
        <f t="shared" si="58"/>
        <v>#REF!</v>
      </c>
      <c r="O386" s="1" t="e">
        <f>+IF(#REF! &lt; (#REF!+#REF!)*0.02,1,#REF!/(#REF!+#REF!))</f>
        <v>#REF!</v>
      </c>
      <c r="P386" s="1" t="e">
        <f>+IF(#REF!&gt;0,#REF!+5,0)</f>
        <v>#REF!</v>
      </c>
      <c r="Q386" s="1" t="e">
        <f t="shared" si="59"/>
        <v>#REF!</v>
      </c>
      <c r="R386" s="1" t="e">
        <f>+IF(Q386 &gt; 0,TRUNC((#REF!+#REF!)/Q386),0)</f>
        <v>#REF!</v>
      </c>
      <c r="S386" s="1" t="e">
        <f>+(R386/(TRUNC((B386-28)/(#REF!+5))+4))</f>
        <v>#REF!</v>
      </c>
      <c r="T386" s="1" t="e">
        <f>+TRUNC(S386/(TRUNC((B386-28)/(#REF!+5))+4))</f>
        <v>#REF!</v>
      </c>
      <c r="U386" s="1" t="e">
        <f>+ROUNDUP((T386/(TRUNC((B386-56)/(#REF!+5))+4)),0)</f>
        <v>#REF!</v>
      </c>
      <c r="V386" s="1" t="e">
        <f t="shared" si="60"/>
        <v>#REF!</v>
      </c>
      <c r="W386" s="1" t="e">
        <f t="shared" si="61"/>
        <v>#REF!</v>
      </c>
      <c r="X386" s="1" t="e">
        <f t="shared" si="62"/>
        <v>#REF!</v>
      </c>
      <c r="Y386" s="1" t="e">
        <f t="shared" si="63"/>
        <v>#REF!</v>
      </c>
      <c r="Z386" s="1" t="e">
        <f t="shared" si="64"/>
        <v>#REF!</v>
      </c>
      <c r="AA386" s="2" t="e">
        <f>IF(Z386*#REF!/(#REF!+#REF!)&lt;16,16,Z386*#REF!/(#REF!+#REF!))</f>
        <v>#REF!</v>
      </c>
      <c r="AB386" s="9" t="e">
        <f>IF(+Z386*#REF!/(#REF!+#REF!)&lt;16,16,+Z386*#REF!/(#REF!+#REF!))</f>
        <v>#REF!</v>
      </c>
      <c r="AC386" s="2" t="e">
        <f t="shared" si="65"/>
        <v>#REF!</v>
      </c>
    </row>
    <row r="387" spans="2:29" x14ac:dyDescent="0.2">
      <c r="B387" s="10" t="e">
        <f>IF(#REF!="Informix XPS",4096,2048)</f>
        <v>#REF!</v>
      </c>
      <c r="C387" s="10" t="e">
        <f>IF(#REF!="Informix XPS",4036,2020)</f>
        <v>#REF!</v>
      </c>
      <c r="D387" s="1" t="e">
        <f>IF(#REF!=0,0,#REF!+4)</f>
        <v>#REF!</v>
      </c>
      <c r="E387" s="1" t="e">
        <f t="shared" si="55"/>
        <v>#REF!</v>
      </c>
      <c r="F387" s="1" t="e">
        <f>IF(D387&lt;=C387,ROUNDUP((#REF!+#REF!)/E387,0),#REF!*E387)</f>
        <v>#REF!</v>
      </c>
      <c r="G387" s="1" t="e">
        <f t="shared" si="56"/>
        <v>#REF!</v>
      </c>
      <c r="H387" s="1" t="e">
        <f>IF(#REF!&gt;C387,#REF!,0)</f>
        <v>#REF!</v>
      </c>
      <c r="I387" s="1" t="e">
        <f>+IF(#REF!&gt;C387,#REF!-(C387+8),0)</f>
        <v>#REF!</v>
      </c>
      <c r="J387" s="1" t="e">
        <f>+IF(I387&lt;C387,0,#REF!*TRUNC(I387/(C387-8)))</f>
        <v>#REF!</v>
      </c>
      <c r="K387" s="1" t="e">
        <f>IF(H387&gt;0,+#REF!/(C387-8)-TRUNC(#REF!/(C387-8))+4,0)</f>
        <v>#REF!</v>
      </c>
      <c r="L387" s="1" t="e">
        <f t="shared" si="57"/>
        <v>#REF!</v>
      </c>
      <c r="M387" s="1" t="e">
        <f>+IF(H387&gt;0,IF(L387&lt;0.1,(#REF!/(TRUNC((C387/10)/I387)+1)),IF(AND(L387&gt;0.1,L387&lt;0.33),(#REF!/(TRUNC((C387/3)/I387)+1)),#REF!)),0)</f>
        <v>#REF!</v>
      </c>
      <c r="N387" s="1" t="e">
        <f t="shared" si="58"/>
        <v>#REF!</v>
      </c>
      <c r="O387" s="1" t="e">
        <f>+IF(#REF! &lt; (#REF!+#REF!)*0.02,1,#REF!/(#REF!+#REF!))</f>
        <v>#REF!</v>
      </c>
      <c r="P387" s="1" t="e">
        <f>+IF(#REF!&gt;0,#REF!+5,0)</f>
        <v>#REF!</v>
      </c>
      <c r="Q387" s="1" t="e">
        <f t="shared" si="59"/>
        <v>#REF!</v>
      </c>
      <c r="R387" s="1" t="e">
        <f>+IF(Q387 &gt; 0,TRUNC((#REF!+#REF!)/Q387),0)</f>
        <v>#REF!</v>
      </c>
      <c r="S387" s="1" t="e">
        <f>+(R387/(TRUNC((B387-28)/(#REF!+5))+4))</f>
        <v>#REF!</v>
      </c>
      <c r="T387" s="1" t="e">
        <f>+TRUNC(S387/(TRUNC((B387-28)/(#REF!+5))+4))</f>
        <v>#REF!</v>
      </c>
      <c r="U387" s="1" t="e">
        <f>+ROUNDUP((T387/(TRUNC((B387-56)/(#REF!+5))+4)),0)</f>
        <v>#REF!</v>
      </c>
      <c r="V387" s="1" t="e">
        <f t="shared" si="60"/>
        <v>#REF!</v>
      </c>
      <c r="W387" s="1" t="e">
        <f t="shared" si="61"/>
        <v>#REF!</v>
      </c>
      <c r="X387" s="1" t="e">
        <f t="shared" si="62"/>
        <v>#REF!</v>
      </c>
      <c r="Y387" s="1" t="e">
        <f t="shared" si="63"/>
        <v>#REF!</v>
      </c>
      <c r="Z387" s="1" t="e">
        <f t="shared" si="64"/>
        <v>#REF!</v>
      </c>
      <c r="AA387" s="2" t="e">
        <f>IF(Z387*#REF!/(#REF!+#REF!)&lt;16,16,Z387*#REF!/(#REF!+#REF!))</f>
        <v>#REF!</v>
      </c>
      <c r="AB387" s="9" t="e">
        <f>IF(+Z387*#REF!/(#REF!+#REF!)&lt;16,16,+Z387*#REF!/(#REF!+#REF!))</f>
        <v>#REF!</v>
      </c>
      <c r="AC387" s="2" t="e">
        <f t="shared" si="65"/>
        <v>#REF!</v>
      </c>
    </row>
    <row r="388" spans="2:29" x14ac:dyDescent="0.2">
      <c r="B388" s="10" t="e">
        <f>IF(#REF!="Informix XPS",4096,2048)</f>
        <v>#REF!</v>
      </c>
      <c r="C388" s="10" t="e">
        <f>IF(#REF!="Informix XPS",4036,2020)</f>
        <v>#REF!</v>
      </c>
      <c r="D388" s="1" t="e">
        <f>IF(#REF!=0,0,#REF!+4)</f>
        <v>#REF!</v>
      </c>
      <c r="E388" s="1" t="e">
        <f t="shared" si="55"/>
        <v>#REF!</v>
      </c>
      <c r="F388" s="1" t="e">
        <f>IF(D388&lt;=C388,ROUNDUP((#REF!+#REF!)/E388,0),#REF!*E388)</f>
        <v>#REF!</v>
      </c>
      <c r="G388" s="1" t="e">
        <f t="shared" si="56"/>
        <v>#REF!</v>
      </c>
      <c r="H388" s="1" t="e">
        <f>IF(#REF!&gt;C388,#REF!,0)</f>
        <v>#REF!</v>
      </c>
      <c r="I388" s="1" t="e">
        <f>+IF(#REF!&gt;C388,#REF!-(C388+8),0)</f>
        <v>#REF!</v>
      </c>
      <c r="J388" s="1" t="e">
        <f>+IF(I388&lt;C388,0,#REF!*TRUNC(I388/(C388-8)))</f>
        <v>#REF!</v>
      </c>
      <c r="K388" s="1" t="e">
        <f>IF(H388&gt;0,+#REF!/(C388-8)-TRUNC(#REF!/(C388-8))+4,0)</f>
        <v>#REF!</v>
      </c>
      <c r="L388" s="1" t="e">
        <f t="shared" si="57"/>
        <v>#REF!</v>
      </c>
      <c r="M388" s="1" t="e">
        <f>+IF(H388&gt;0,IF(L388&lt;0.1,(#REF!/(TRUNC((C388/10)/I388)+1)),IF(AND(L388&gt;0.1,L388&lt;0.33),(#REF!/(TRUNC((C388/3)/I388)+1)),#REF!)),0)</f>
        <v>#REF!</v>
      </c>
      <c r="N388" s="1" t="e">
        <f t="shared" si="58"/>
        <v>#REF!</v>
      </c>
      <c r="O388" s="1" t="e">
        <f>+IF(#REF! &lt; (#REF!+#REF!)*0.02,1,#REF!/(#REF!+#REF!))</f>
        <v>#REF!</v>
      </c>
      <c r="P388" s="1" t="e">
        <f>+IF(#REF!&gt;0,#REF!+5,0)</f>
        <v>#REF!</v>
      </c>
      <c r="Q388" s="1" t="e">
        <f t="shared" si="59"/>
        <v>#REF!</v>
      </c>
      <c r="R388" s="1" t="e">
        <f>+IF(Q388 &gt; 0,TRUNC((#REF!+#REF!)/Q388),0)</f>
        <v>#REF!</v>
      </c>
      <c r="S388" s="1" t="e">
        <f>+(R388/(TRUNC((B388-28)/(#REF!+5))+4))</f>
        <v>#REF!</v>
      </c>
      <c r="T388" s="1" t="e">
        <f>+TRUNC(S388/(TRUNC((B388-28)/(#REF!+5))+4))</f>
        <v>#REF!</v>
      </c>
      <c r="U388" s="1" t="e">
        <f>+ROUNDUP((T388/(TRUNC((B388-56)/(#REF!+5))+4)),0)</f>
        <v>#REF!</v>
      </c>
      <c r="V388" s="1" t="e">
        <f t="shared" si="60"/>
        <v>#REF!</v>
      </c>
      <c r="W388" s="1" t="e">
        <f t="shared" si="61"/>
        <v>#REF!</v>
      </c>
      <c r="X388" s="1" t="e">
        <f t="shared" si="62"/>
        <v>#REF!</v>
      </c>
      <c r="Y388" s="1" t="e">
        <f t="shared" si="63"/>
        <v>#REF!</v>
      </c>
      <c r="Z388" s="1" t="e">
        <f t="shared" si="64"/>
        <v>#REF!</v>
      </c>
      <c r="AA388" s="2" t="e">
        <f>IF(Z388*#REF!/(#REF!+#REF!)&lt;16,16,Z388*#REF!/(#REF!+#REF!))</f>
        <v>#REF!</v>
      </c>
      <c r="AB388" s="9" t="e">
        <f>IF(+Z388*#REF!/(#REF!+#REF!)&lt;16,16,+Z388*#REF!/(#REF!+#REF!))</f>
        <v>#REF!</v>
      </c>
      <c r="AC388" s="2" t="e">
        <f t="shared" si="65"/>
        <v>#REF!</v>
      </c>
    </row>
    <row r="389" spans="2:29" x14ac:dyDescent="0.2">
      <c r="B389" s="10" t="e">
        <f>IF(#REF!="Informix XPS",4096,2048)</f>
        <v>#REF!</v>
      </c>
      <c r="C389" s="10" t="e">
        <f>IF(#REF!="Informix XPS",4036,2020)</f>
        <v>#REF!</v>
      </c>
      <c r="D389" s="1" t="e">
        <f>IF(#REF!=0,0,#REF!+4)</f>
        <v>#REF!</v>
      </c>
      <c r="E389" s="1" t="e">
        <f t="shared" si="55"/>
        <v>#REF!</v>
      </c>
      <c r="F389" s="1" t="e">
        <f>IF(D389&lt;=C389,ROUNDUP((#REF!+#REF!)/E389,0),#REF!*E389)</f>
        <v>#REF!</v>
      </c>
      <c r="G389" s="1" t="e">
        <f t="shared" si="56"/>
        <v>#REF!</v>
      </c>
      <c r="H389" s="1" t="e">
        <f>IF(#REF!&gt;C389,#REF!,0)</f>
        <v>#REF!</v>
      </c>
      <c r="I389" s="1" t="e">
        <f>+IF(#REF!&gt;C389,#REF!-(C389+8),0)</f>
        <v>#REF!</v>
      </c>
      <c r="J389" s="1" t="e">
        <f>+IF(I389&lt;C389,0,#REF!*TRUNC(I389/(C389-8)))</f>
        <v>#REF!</v>
      </c>
      <c r="K389" s="1" t="e">
        <f>IF(H389&gt;0,+#REF!/(C389-8)-TRUNC(#REF!/(C389-8))+4,0)</f>
        <v>#REF!</v>
      </c>
      <c r="L389" s="1" t="e">
        <f t="shared" si="57"/>
        <v>#REF!</v>
      </c>
      <c r="M389" s="1" t="e">
        <f>+IF(H389&gt;0,IF(L389&lt;0.1,(#REF!/(TRUNC((C389/10)/I389)+1)),IF(AND(L389&gt;0.1,L389&lt;0.33),(#REF!/(TRUNC((C389/3)/I389)+1)),#REF!)),0)</f>
        <v>#REF!</v>
      </c>
      <c r="N389" s="1" t="e">
        <f t="shared" si="58"/>
        <v>#REF!</v>
      </c>
      <c r="O389" s="1" t="e">
        <f>+IF(#REF! &lt; (#REF!+#REF!)*0.02,1,#REF!/(#REF!+#REF!))</f>
        <v>#REF!</v>
      </c>
      <c r="P389" s="1" t="e">
        <f>+IF(#REF!&gt;0,#REF!+5,0)</f>
        <v>#REF!</v>
      </c>
      <c r="Q389" s="1" t="e">
        <f t="shared" si="59"/>
        <v>#REF!</v>
      </c>
      <c r="R389" s="1" t="e">
        <f>+IF(Q389 &gt; 0,TRUNC((#REF!+#REF!)/Q389),0)</f>
        <v>#REF!</v>
      </c>
      <c r="S389" s="1" t="e">
        <f>+(R389/(TRUNC((B389-28)/(#REF!+5))+4))</f>
        <v>#REF!</v>
      </c>
      <c r="T389" s="1" t="e">
        <f>+TRUNC(S389/(TRUNC((B389-28)/(#REF!+5))+4))</f>
        <v>#REF!</v>
      </c>
      <c r="U389" s="1" t="e">
        <f>+ROUNDUP((T389/(TRUNC((B389-56)/(#REF!+5))+4)),0)</f>
        <v>#REF!</v>
      </c>
      <c r="V389" s="1" t="e">
        <f t="shared" si="60"/>
        <v>#REF!</v>
      </c>
      <c r="W389" s="1" t="e">
        <f t="shared" si="61"/>
        <v>#REF!</v>
      </c>
      <c r="X389" s="1" t="e">
        <f t="shared" si="62"/>
        <v>#REF!</v>
      </c>
      <c r="Y389" s="1" t="e">
        <f t="shared" si="63"/>
        <v>#REF!</v>
      </c>
      <c r="Z389" s="1" t="e">
        <f t="shared" si="64"/>
        <v>#REF!</v>
      </c>
      <c r="AA389" s="2" t="e">
        <f>IF(Z389*#REF!/(#REF!+#REF!)&lt;16,16,Z389*#REF!/(#REF!+#REF!))</f>
        <v>#REF!</v>
      </c>
      <c r="AB389" s="9" t="e">
        <f>IF(+Z389*#REF!/(#REF!+#REF!)&lt;16,16,+Z389*#REF!/(#REF!+#REF!))</f>
        <v>#REF!</v>
      </c>
      <c r="AC389" s="2" t="e">
        <f t="shared" si="65"/>
        <v>#REF!</v>
      </c>
    </row>
    <row r="390" spans="2:29" x14ac:dyDescent="0.2">
      <c r="B390" s="10" t="e">
        <f>IF(#REF!="Informix XPS",4096,2048)</f>
        <v>#REF!</v>
      </c>
      <c r="C390" s="10" t="e">
        <f>IF(#REF!="Informix XPS",4036,2020)</f>
        <v>#REF!</v>
      </c>
      <c r="D390" s="1" t="e">
        <f>IF(#REF!=0,0,#REF!+4)</f>
        <v>#REF!</v>
      </c>
      <c r="E390" s="1" t="e">
        <f t="shared" ref="E390:E453" si="66">IF(D390&lt;=C390,ROUNDDOWN(C390/D390,0),ROUNDUP(D390/C390,0))</f>
        <v>#REF!</v>
      </c>
      <c r="F390" s="1" t="e">
        <f>IF(D390&lt;=C390,ROUNDUP((#REF!+#REF!)/E390,0),#REF!*E390)</f>
        <v>#REF!</v>
      </c>
      <c r="G390" s="1" t="e">
        <f t="shared" ref="G390:G453" si="67">(F390*B390)/1024</f>
        <v>#REF!</v>
      </c>
      <c r="H390" s="1" t="e">
        <f>IF(#REF!&gt;C390,#REF!,0)</f>
        <v>#REF!</v>
      </c>
      <c r="I390" s="1" t="e">
        <f>+IF(#REF!&gt;C390,#REF!-(C390+8),0)</f>
        <v>#REF!</v>
      </c>
      <c r="J390" s="1" t="e">
        <f>+IF(I390&lt;C390,0,#REF!*TRUNC(I390/(C390-8)))</f>
        <v>#REF!</v>
      </c>
      <c r="K390" s="1" t="e">
        <f>IF(H390&gt;0,+#REF!/(C390-8)-TRUNC(#REF!/(C390-8))+4,0)</f>
        <v>#REF!</v>
      </c>
      <c r="L390" s="1" t="e">
        <f t="shared" ref="L390:L453" si="68">+K390/C390</f>
        <v>#REF!</v>
      </c>
      <c r="M390" s="1" t="e">
        <f>+IF(H390&gt;0,IF(L390&lt;0.1,(#REF!/(TRUNC((C390/10)/I390)+1)),IF(AND(L390&gt;0.1,L390&lt;0.33),(#REF!/(TRUNC((C390/3)/I390)+1)),#REF!)),0)</f>
        <v>#REF!</v>
      </c>
      <c r="N390" s="1" t="e">
        <f t="shared" ref="N390:N453" si="69">+F390+H390+J390+M390</f>
        <v>#REF!</v>
      </c>
      <c r="O390" s="1" t="e">
        <f>+IF(#REF! &lt; (#REF!+#REF!)*0.02,1,#REF!/(#REF!+#REF!))</f>
        <v>#REF!</v>
      </c>
      <c r="P390" s="1" t="e">
        <f>+IF(#REF!&gt;0,#REF!+5,0)</f>
        <v>#REF!</v>
      </c>
      <c r="Q390" s="1" t="e">
        <f t="shared" ref="Q390:Q453" si="70">+IF(P390 &gt; 0,TRUNC((B390-28)/P390),0)</f>
        <v>#REF!</v>
      </c>
      <c r="R390" s="1" t="e">
        <f>+IF(Q390 &gt; 0,TRUNC((#REF!+#REF!)/Q390),0)</f>
        <v>#REF!</v>
      </c>
      <c r="S390" s="1" t="e">
        <f>+(R390/(TRUNC((B390-28)/(#REF!+5))+4))</f>
        <v>#REF!</v>
      </c>
      <c r="T390" s="1" t="e">
        <f>+TRUNC(S390/(TRUNC((B390-28)/(#REF!+5))+4))</f>
        <v>#REF!</v>
      </c>
      <c r="U390" s="1" t="e">
        <f>+ROUNDUP((T390/(TRUNC((B390-56)/(#REF!+5))+4)),0)</f>
        <v>#REF!</v>
      </c>
      <c r="V390" s="1" t="e">
        <f t="shared" ref="V390:V453" si="71">+SUM(R390:U390)</f>
        <v>#REF!</v>
      </c>
      <c r="W390" s="1" t="e">
        <f t="shared" ref="W390:W453" si="72">100*V390/90</f>
        <v>#REF!</v>
      </c>
      <c r="X390" s="1" t="e">
        <f t="shared" ref="X390:X453" si="73">ROUNDUP((W390*B390)/1024,0)</f>
        <v>#REF!</v>
      </c>
      <c r="Y390" s="1" t="e">
        <f t="shared" ref="Y390:Y453" si="74">+W390+N390</f>
        <v>#REF!</v>
      </c>
      <c r="Z390" s="1" t="e">
        <f t="shared" ref="Z390:Z453" si="75">+Y390*B390/1024</f>
        <v>#REF!</v>
      </c>
      <c r="AA390" s="2" t="e">
        <f>IF(Z390*#REF!/(#REF!+#REF!)&lt;16,16,Z390*#REF!/(#REF!+#REF!))</f>
        <v>#REF!</v>
      </c>
      <c r="AB390" s="9" t="e">
        <f>IF(+Z390*#REF!/(#REF!+#REF!)&lt;16,16,+Z390*#REF!/(#REF!+#REF!))</f>
        <v>#REF!</v>
      </c>
      <c r="AC390" s="2" t="e">
        <f t="shared" ref="AC390:AC453" si="76">IF(+AB390/12&lt;16,16,+AB390/12)</f>
        <v>#REF!</v>
      </c>
    </row>
    <row r="391" spans="2:29" x14ac:dyDescent="0.2">
      <c r="B391" s="10" t="e">
        <f>IF(#REF!="Informix XPS",4096,2048)</f>
        <v>#REF!</v>
      </c>
      <c r="C391" s="10" t="e">
        <f>IF(#REF!="Informix XPS",4036,2020)</f>
        <v>#REF!</v>
      </c>
      <c r="D391" s="1" t="e">
        <f>IF(#REF!=0,0,#REF!+4)</f>
        <v>#REF!</v>
      </c>
      <c r="E391" s="1" t="e">
        <f t="shared" si="66"/>
        <v>#REF!</v>
      </c>
      <c r="F391" s="1" t="e">
        <f>IF(D391&lt;=C391,ROUNDUP((#REF!+#REF!)/E391,0),#REF!*E391)</f>
        <v>#REF!</v>
      </c>
      <c r="G391" s="1" t="e">
        <f t="shared" si="67"/>
        <v>#REF!</v>
      </c>
      <c r="H391" s="1" t="e">
        <f>IF(#REF!&gt;C391,#REF!,0)</f>
        <v>#REF!</v>
      </c>
      <c r="I391" s="1" t="e">
        <f>+IF(#REF!&gt;C391,#REF!-(C391+8),0)</f>
        <v>#REF!</v>
      </c>
      <c r="J391" s="1" t="e">
        <f>+IF(I391&lt;C391,0,#REF!*TRUNC(I391/(C391-8)))</f>
        <v>#REF!</v>
      </c>
      <c r="K391" s="1" t="e">
        <f>IF(H391&gt;0,+#REF!/(C391-8)-TRUNC(#REF!/(C391-8))+4,0)</f>
        <v>#REF!</v>
      </c>
      <c r="L391" s="1" t="e">
        <f t="shared" si="68"/>
        <v>#REF!</v>
      </c>
      <c r="M391" s="1" t="e">
        <f>+IF(H391&gt;0,IF(L391&lt;0.1,(#REF!/(TRUNC((C391/10)/I391)+1)),IF(AND(L391&gt;0.1,L391&lt;0.33),(#REF!/(TRUNC((C391/3)/I391)+1)),#REF!)),0)</f>
        <v>#REF!</v>
      </c>
      <c r="N391" s="1" t="e">
        <f t="shared" si="69"/>
        <v>#REF!</v>
      </c>
      <c r="O391" s="1" t="e">
        <f>+IF(#REF! &lt; (#REF!+#REF!)*0.02,1,#REF!/(#REF!+#REF!))</f>
        <v>#REF!</v>
      </c>
      <c r="P391" s="1" t="e">
        <f>+IF(#REF!&gt;0,#REF!+5,0)</f>
        <v>#REF!</v>
      </c>
      <c r="Q391" s="1" t="e">
        <f t="shared" si="70"/>
        <v>#REF!</v>
      </c>
      <c r="R391" s="1" t="e">
        <f>+IF(Q391 &gt; 0,TRUNC((#REF!+#REF!)/Q391),0)</f>
        <v>#REF!</v>
      </c>
      <c r="S391" s="1" t="e">
        <f>+(R391/(TRUNC((B391-28)/(#REF!+5))+4))</f>
        <v>#REF!</v>
      </c>
      <c r="T391" s="1" t="e">
        <f>+TRUNC(S391/(TRUNC((B391-28)/(#REF!+5))+4))</f>
        <v>#REF!</v>
      </c>
      <c r="U391" s="1" t="e">
        <f>+ROUNDUP((T391/(TRUNC((B391-56)/(#REF!+5))+4)),0)</f>
        <v>#REF!</v>
      </c>
      <c r="V391" s="1" t="e">
        <f t="shared" si="71"/>
        <v>#REF!</v>
      </c>
      <c r="W391" s="1" t="e">
        <f t="shared" si="72"/>
        <v>#REF!</v>
      </c>
      <c r="X391" s="1" t="e">
        <f t="shared" si="73"/>
        <v>#REF!</v>
      </c>
      <c r="Y391" s="1" t="e">
        <f t="shared" si="74"/>
        <v>#REF!</v>
      </c>
      <c r="Z391" s="1" t="e">
        <f t="shared" si="75"/>
        <v>#REF!</v>
      </c>
      <c r="AA391" s="2" t="e">
        <f>IF(Z391*#REF!/(#REF!+#REF!)&lt;16,16,Z391*#REF!/(#REF!+#REF!))</f>
        <v>#REF!</v>
      </c>
      <c r="AB391" s="9" t="e">
        <f>IF(+Z391*#REF!/(#REF!+#REF!)&lt;16,16,+Z391*#REF!/(#REF!+#REF!))</f>
        <v>#REF!</v>
      </c>
      <c r="AC391" s="2" t="e">
        <f t="shared" si="76"/>
        <v>#REF!</v>
      </c>
    </row>
    <row r="392" spans="2:29" x14ac:dyDescent="0.2">
      <c r="B392" s="10" t="e">
        <f>IF(#REF!="Informix XPS",4096,2048)</f>
        <v>#REF!</v>
      </c>
      <c r="C392" s="10" t="e">
        <f>IF(#REF!="Informix XPS",4036,2020)</f>
        <v>#REF!</v>
      </c>
      <c r="D392" s="1" t="e">
        <f>IF(#REF!=0,0,#REF!+4)</f>
        <v>#REF!</v>
      </c>
      <c r="E392" s="1" t="e">
        <f t="shared" si="66"/>
        <v>#REF!</v>
      </c>
      <c r="F392" s="1" t="e">
        <f>IF(D392&lt;=C392,ROUNDUP((#REF!+#REF!)/E392,0),#REF!*E392)</f>
        <v>#REF!</v>
      </c>
      <c r="G392" s="1" t="e">
        <f t="shared" si="67"/>
        <v>#REF!</v>
      </c>
      <c r="H392" s="1" t="e">
        <f>IF(#REF!&gt;C392,#REF!,0)</f>
        <v>#REF!</v>
      </c>
      <c r="I392" s="1" t="e">
        <f>+IF(#REF!&gt;C392,#REF!-(C392+8),0)</f>
        <v>#REF!</v>
      </c>
      <c r="J392" s="1" t="e">
        <f>+IF(I392&lt;C392,0,#REF!*TRUNC(I392/(C392-8)))</f>
        <v>#REF!</v>
      </c>
      <c r="K392" s="1" t="e">
        <f>IF(H392&gt;0,+#REF!/(C392-8)-TRUNC(#REF!/(C392-8))+4,0)</f>
        <v>#REF!</v>
      </c>
      <c r="L392" s="1" t="e">
        <f t="shared" si="68"/>
        <v>#REF!</v>
      </c>
      <c r="M392" s="1" t="e">
        <f>+IF(H392&gt;0,IF(L392&lt;0.1,(#REF!/(TRUNC((C392/10)/I392)+1)),IF(AND(L392&gt;0.1,L392&lt;0.33),(#REF!/(TRUNC((C392/3)/I392)+1)),#REF!)),0)</f>
        <v>#REF!</v>
      </c>
      <c r="N392" s="1" t="e">
        <f t="shared" si="69"/>
        <v>#REF!</v>
      </c>
      <c r="O392" s="1" t="e">
        <f>+IF(#REF! &lt; (#REF!+#REF!)*0.02,1,#REF!/(#REF!+#REF!))</f>
        <v>#REF!</v>
      </c>
      <c r="P392" s="1" t="e">
        <f>+IF(#REF!&gt;0,#REF!+5,0)</f>
        <v>#REF!</v>
      </c>
      <c r="Q392" s="1" t="e">
        <f t="shared" si="70"/>
        <v>#REF!</v>
      </c>
      <c r="R392" s="1" t="e">
        <f>+IF(Q392 &gt; 0,TRUNC((#REF!+#REF!)/Q392),0)</f>
        <v>#REF!</v>
      </c>
      <c r="S392" s="1" t="e">
        <f>+(R392/(TRUNC((B392-28)/(#REF!+5))+4))</f>
        <v>#REF!</v>
      </c>
      <c r="T392" s="1" t="e">
        <f>+TRUNC(S392/(TRUNC((B392-28)/(#REF!+5))+4))</f>
        <v>#REF!</v>
      </c>
      <c r="U392" s="1" t="e">
        <f>+ROUNDUP((T392/(TRUNC((B392-56)/(#REF!+5))+4)),0)</f>
        <v>#REF!</v>
      </c>
      <c r="V392" s="1" t="e">
        <f t="shared" si="71"/>
        <v>#REF!</v>
      </c>
      <c r="W392" s="1" t="e">
        <f t="shared" si="72"/>
        <v>#REF!</v>
      </c>
      <c r="X392" s="1" t="e">
        <f t="shared" si="73"/>
        <v>#REF!</v>
      </c>
      <c r="Y392" s="1" t="e">
        <f t="shared" si="74"/>
        <v>#REF!</v>
      </c>
      <c r="Z392" s="1" t="e">
        <f t="shared" si="75"/>
        <v>#REF!</v>
      </c>
      <c r="AA392" s="2" t="e">
        <f>IF(Z392*#REF!/(#REF!+#REF!)&lt;16,16,Z392*#REF!/(#REF!+#REF!))</f>
        <v>#REF!</v>
      </c>
      <c r="AB392" s="9" t="e">
        <f>IF(+Z392*#REF!/(#REF!+#REF!)&lt;16,16,+Z392*#REF!/(#REF!+#REF!))</f>
        <v>#REF!</v>
      </c>
      <c r="AC392" s="2" t="e">
        <f t="shared" si="76"/>
        <v>#REF!</v>
      </c>
    </row>
    <row r="393" spans="2:29" x14ac:dyDescent="0.2">
      <c r="B393" s="10" t="e">
        <f>IF(#REF!="Informix XPS",4096,2048)</f>
        <v>#REF!</v>
      </c>
      <c r="C393" s="10" t="e">
        <f>IF(#REF!="Informix XPS",4036,2020)</f>
        <v>#REF!</v>
      </c>
      <c r="D393" s="1" t="e">
        <f>IF(#REF!=0,0,#REF!+4)</f>
        <v>#REF!</v>
      </c>
      <c r="E393" s="1" t="e">
        <f t="shared" si="66"/>
        <v>#REF!</v>
      </c>
      <c r="F393" s="1" t="e">
        <f>IF(D393&lt;=C393,ROUNDUP((#REF!+#REF!)/E393,0),#REF!*E393)</f>
        <v>#REF!</v>
      </c>
      <c r="G393" s="1" t="e">
        <f t="shared" si="67"/>
        <v>#REF!</v>
      </c>
      <c r="H393" s="1" t="e">
        <f>IF(#REF!&gt;C393,#REF!,0)</f>
        <v>#REF!</v>
      </c>
      <c r="I393" s="1" t="e">
        <f>+IF(#REF!&gt;C393,#REF!-(C393+8),0)</f>
        <v>#REF!</v>
      </c>
      <c r="J393" s="1" t="e">
        <f>+IF(I393&lt;C393,0,#REF!*TRUNC(I393/(C393-8)))</f>
        <v>#REF!</v>
      </c>
      <c r="K393" s="1" t="e">
        <f>IF(H393&gt;0,+#REF!/(C393-8)-TRUNC(#REF!/(C393-8))+4,0)</f>
        <v>#REF!</v>
      </c>
      <c r="L393" s="1" t="e">
        <f t="shared" si="68"/>
        <v>#REF!</v>
      </c>
      <c r="M393" s="1" t="e">
        <f>+IF(H393&gt;0,IF(L393&lt;0.1,(#REF!/(TRUNC((C393/10)/I393)+1)),IF(AND(L393&gt;0.1,L393&lt;0.33),(#REF!/(TRUNC((C393/3)/I393)+1)),#REF!)),0)</f>
        <v>#REF!</v>
      </c>
      <c r="N393" s="1" t="e">
        <f t="shared" si="69"/>
        <v>#REF!</v>
      </c>
      <c r="O393" s="1" t="e">
        <f>+IF(#REF! &lt; (#REF!+#REF!)*0.02,1,#REF!/(#REF!+#REF!))</f>
        <v>#REF!</v>
      </c>
      <c r="P393" s="1" t="e">
        <f>+IF(#REF!&gt;0,#REF!+5,0)</f>
        <v>#REF!</v>
      </c>
      <c r="Q393" s="1" t="e">
        <f t="shared" si="70"/>
        <v>#REF!</v>
      </c>
      <c r="R393" s="1" t="e">
        <f>+IF(Q393 &gt; 0,TRUNC((#REF!+#REF!)/Q393),0)</f>
        <v>#REF!</v>
      </c>
      <c r="S393" s="1" t="e">
        <f>+(R393/(TRUNC((B393-28)/(#REF!+5))+4))</f>
        <v>#REF!</v>
      </c>
      <c r="T393" s="1" t="e">
        <f>+TRUNC(S393/(TRUNC((B393-28)/(#REF!+5))+4))</f>
        <v>#REF!</v>
      </c>
      <c r="U393" s="1" t="e">
        <f>+ROUNDUP((T393/(TRUNC((B393-56)/(#REF!+5))+4)),0)</f>
        <v>#REF!</v>
      </c>
      <c r="V393" s="1" t="e">
        <f t="shared" si="71"/>
        <v>#REF!</v>
      </c>
      <c r="W393" s="1" t="e">
        <f t="shared" si="72"/>
        <v>#REF!</v>
      </c>
      <c r="X393" s="1" t="e">
        <f t="shared" si="73"/>
        <v>#REF!</v>
      </c>
      <c r="Y393" s="1" t="e">
        <f t="shared" si="74"/>
        <v>#REF!</v>
      </c>
      <c r="Z393" s="1" t="e">
        <f t="shared" si="75"/>
        <v>#REF!</v>
      </c>
      <c r="AA393" s="2" t="e">
        <f>IF(Z393*#REF!/(#REF!+#REF!)&lt;16,16,Z393*#REF!/(#REF!+#REF!))</f>
        <v>#REF!</v>
      </c>
      <c r="AB393" s="9" t="e">
        <f>IF(+Z393*#REF!/(#REF!+#REF!)&lt;16,16,+Z393*#REF!/(#REF!+#REF!))</f>
        <v>#REF!</v>
      </c>
      <c r="AC393" s="2" t="e">
        <f t="shared" si="76"/>
        <v>#REF!</v>
      </c>
    </row>
    <row r="394" spans="2:29" x14ac:dyDescent="0.2">
      <c r="B394" s="10" t="e">
        <f>IF(#REF!="Informix XPS",4096,2048)</f>
        <v>#REF!</v>
      </c>
      <c r="C394" s="10" t="e">
        <f>IF(#REF!="Informix XPS",4036,2020)</f>
        <v>#REF!</v>
      </c>
      <c r="D394" s="1" t="e">
        <f>IF(#REF!=0,0,#REF!+4)</f>
        <v>#REF!</v>
      </c>
      <c r="E394" s="1" t="e">
        <f t="shared" si="66"/>
        <v>#REF!</v>
      </c>
      <c r="F394" s="1" t="e">
        <f>IF(D394&lt;=C394,ROUNDUP((#REF!+#REF!)/E394,0),#REF!*E394)</f>
        <v>#REF!</v>
      </c>
      <c r="G394" s="1" t="e">
        <f t="shared" si="67"/>
        <v>#REF!</v>
      </c>
      <c r="H394" s="1" t="e">
        <f>IF(#REF!&gt;C394,#REF!,0)</f>
        <v>#REF!</v>
      </c>
      <c r="I394" s="1" t="e">
        <f>+IF(#REF!&gt;C394,#REF!-(C394+8),0)</f>
        <v>#REF!</v>
      </c>
      <c r="J394" s="1" t="e">
        <f>+IF(I394&lt;C394,0,#REF!*TRUNC(I394/(C394-8)))</f>
        <v>#REF!</v>
      </c>
      <c r="K394" s="1" t="e">
        <f>IF(H394&gt;0,+#REF!/(C394-8)-TRUNC(#REF!/(C394-8))+4,0)</f>
        <v>#REF!</v>
      </c>
      <c r="L394" s="1" t="e">
        <f t="shared" si="68"/>
        <v>#REF!</v>
      </c>
      <c r="M394" s="1" t="e">
        <f>+IF(H394&gt;0,IF(L394&lt;0.1,(#REF!/(TRUNC((C394/10)/I394)+1)),IF(AND(L394&gt;0.1,L394&lt;0.33),(#REF!/(TRUNC((C394/3)/I394)+1)),#REF!)),0)</f>
        <v>#REF!</v>
      </c>
      <c r="N394" s="1" t="e">
        <f t="shared" si="69"/>
        <v>#REF!</v>
      </c>
      <c r="O394" s="1" t="e">
        <f>+IF(#REF! &lt; (#REF!+#REF!)*0.02,1,#REF!/(#REF!+#REF!))</f>
        <v>#REF!</v>
      </c>
      <c r="P394" s="1" t="e">
        <f>+IF(#REF!&gt;0,#REF!+5,0)</f>
        <v>#REF!</v>
      </c>
      <c r="Q394" s="1" t="e">
        <f t="shared" si="70"/>
        <v>#REF!</v>
      </c>
      <c r="R394" s="1" t="e">
        <f>+IF(Q394 &gt; 0,TRUNC((#REF!+#REF!)/Q394),0)</f>
        <v>#REF!</v>
      </c>
      <c r="S394" s="1" t="e">
        <f>+(R394/(TRUNC((B394-28)/(#REF!+5))+4))</f>
        <v>#REF!</v>
      </c>
      <c r="T394" s="1" t="e">
        <f>+TRUNC(S394/(TRUNC((B394-28)/(#REF!+5))+4))</f>
        <v>#REF!</v>
      </c>
      <c r="U394" s="1" t="e">
        <f>+ROUNDUP((T394/(TRUNC((B394-56)/(#REF!+5))+4)),0)</f>
        <v>#REF!</v>
      </c>
      <c r="V394" s="1" t="e">
        <f t="shared" si="71"/>
        <v>#REF!</v>
      </c>
      <c r="W394" s="1" t="e">
        <f t="shared" si="72"/>
        <v>#REF!</v>
      </c>
      <c r="X394" s="1" t="e">
        <f t="shared" si="73"/>
        <v>#REF!</v>
      </c>
      <c r="Y394" s="1" t="e">
        <f t="shared" si="74"/>
        <v>#REF!</v>
      </c>
      <c r="Z394" s="1" t="e">
        <f t="shared" si="75"/>
        <v>#REF!</v>
      </c>
      <c r="AA394" s="2" t="e">
        <f>IF(Z394*#REF!/(#REF!+#REF!)&lt;16,16,Z394*#REF!/(#REF!+#REF!))</f>
        <v>#REF!</v>
      </c>
      <c r="AB394" s="9" t="e">
        <f>IF(+Z394*#REF!/(#REF!+#REF!)&lt;16,16,+Z394*#REF!/(#REF!+#REF!))</f>
        <v>#REF!</v>
      </c>
      <c r="AC394" s="2" t="e">
        <f t="shared" si="76"/>
        <v>#REF!</v>
      </c>
    </row>
    <row r="395" spans="2:29" x14ac:dyDescent="0.2">
      <c r="B395" s="10" t="e">
        <f>IF(#REF!="Informix XPS",4096,2048)</f>
        <v>#REF!</v>
      </c>
      <c r="C395" s="10" t="e">
        <f>IF(#REF!="Informix XPS",4036,2020)</f>
        <v>#REF!</v>
      </c>
      <c r="D395" s="1" t="e">
        <f>IF(#REF!=0,0,#REF!+4)</f>
        <v>#REF!</v>
      </c>
      <c r="E395" s="1" t="e">
        <f t="shared" si="66"/>
        <v>#REF!</v>
      </c>
      <c r="F395" s="1" t="e">
        <f>IF(D395&lt;=C395,ROUNDUP((#REF!+#REF!)/E395,0),#REF!*E395)</f>
        <v>#REF!</v>
      </c>
      <c r="G395" s="1" t="e">
        <f t="shared" si="67"/>
        <v>#REF!</v>
      </c>
      <c r="H395" s="1" t="e">
        <f>IF(#REF!&gt;C395,#REF!,0)</f>
        <v>#REF!</v>
      </c>
      <c r="I395" s="1" t="e">
        <f>+IF(#REF!&gt;C395,#REF!-(C395+8),0)</f>
        <v>#REF!</v>
      </c>
      <c r="J395" s="1" t="e">
        <f>+IF(I395&lt;C395,0,#REF!*TRUNC(I395/(C395-8)))</f>
        <v>#REF!</v>
      </c>
      <c r="K395" s="1" t="e">
        <f>IF(H395&gt;0,+#REF!/(C395-8)-TRUNC(#REF!/(C395-8))+4,0)</f>
        <v>#REF!</v>
      </c>
      <c r="L395" s="1" t="e">
        <f t="shared" si="68"/>
        <v>#REF!</v>
      </c>
      <c r="M395" s="1" t="e">
        <f>+IF(H395&gt;0,IF(L395&lt;0.1,(#REF!/(TRUNC((C395/10)/I395)+1)),IF(AND(L395&gt;0.1,L395&lt;0.33),(#REF!/(TRUNC((C395/3)/I395)+1)),#REF!)),0)</f>
        <v>#REF!</v>
      </c>
      <c r="N395" s="1" t="e">
        <f t="shared" si="69"/>
        <v>#REF!</v>
      </c>
      <c r="O395" s="1" t="e">
        <f>+IF(#REF! &lt; (#REF!+#REF!)*0.02,1,#REF!/(#REF!+#REF!))</f>
        <v>#REF!</v>
      </c>
      <c r="P395" s="1" t="e">
        <f>+IF(#REF!&gt;0,#REF!+5,0)</f>
        <v>#REF!</v>
      </c>
      <c r="Q395" s="1" t="e">
        <f t="shared" si="70"/>
        <v>#REF!</v>
      </c>
      <c r="R395" s="1" t="e">
        <f>+IF(Q395 &gt; 0,TRUNC((#REF!+#REF!)/Q395),0)</f>
        <v>#REF!</v>
      </c>
      <c r="S395" s="1" t="e">
        <f>+(R395/(TRUNC((B395-28)/(#REF!+5))+4))</f>
        <v>#REF!</v>
      </c>
      <c r="T395" s="1" t="e">
        <f>+TRUNC(S395/(TRUNC((B395-28)/(#REF!+5))+4))</f>
        <v>#REF!</v>
      </c>
      <c r="U395" s="1" t="e">
        <f>+ROUNDUP((T395/(TRUNC((B395-56)/(#REF!+5))+4)),0)</f>
        <v>#REF!</v>
      </c>
      <c r="V395" s="1" t="e">
        <f t="shared" si="71"/>
        <v>#REF!</v>
      </c>
      <c r="W395" s="1" t="e">
        <f t="shared" si="72"/>
        <v>#REF!</v>
      </c>
      <c r="X395" s="1" t="e">
        <f t="shared" si="73"/>
        <v>#REF!</v>
      </c>
      <c r="Y395" s="1" t="e">
        <f t="shared" si="74"/>
        <v>#REF!</v>
      </c>
      <c r="Z395" s="1" t="e">
        <f t="shared" si="75"/>
        <v>#REF!</v>
      </c>
      <c r="AA395" s="2" t="e">
        <f>IF(Z395*#REF!/(#REF!+#REF!)&lt;16,16,Z395*#REF!/(#REF!+#REF!))</f>
        <v>#REF!</v>
      </c>
      <c r="AB395" s="9" t="e">
        <f>IF(+Z395*#REF!/(#REF!+#REF!)&lt;16,16,+Z395*#REF!/(#REF!+#REF!))</f>
        <v>#REF!</v>
      </c>
      <c r="AC395" s="2" t="e">
        <f t="shared" si="76"/>
        <v>#REF!</v>
      </c>
    </row>
    <row r="396" spans="2:29" x14ac:dyDescent="0.2">
      <c r="B396" s="10" t="e">
        <f>IF(#REF!="Informix XPS",4096,2048)</f>
        <v>#REF!</v>
      </c>
      <c r="C396" s="10" t="e">
        <f>IF(#REF!="Informix XPS",4036,2020)</f>
        <v>#REF!</v>
      </c>
      <c r="D396" s="1" t="e">
        <f>IF(#REF!=0,0,#REF!+4)</f>
        <v>#REF!</v>
      </c>
      <c r="E396" s="1" t="e">
        <f t="shared" si="66"/>
        <v>#REF!</v>
      </c>
      <c r="F396" s="1" t="e">
        <f>IF(D396&lt;=C396,ROUNDUP((#REF!+#REF!)/E396,0),#REF!*E396)</f>
        <v>#REF!</v>
      </c>
      <c r="G396" s="1" t="e">
        <f t="shared" si="67"/>
        <v>#REF!</v>
      </c>
      <c r="H396" s="1" t="e">
        <f>IF(#REF!&gt;C396,#REF!,0)</f>
        <v>#REF!</v>
      </c>
      <c r="I396" s="1" t="e">
        <f>+IF(#REF!&gt;C396,#REF!-(C396+8),0)</f>
        <v>#REF!</v>
      </c>
      <c r="J396" s="1" t="e">
        <f>+IF(I396&lt;C396,0,#REF!*TRUNC(I396/(C396-8)))</f>
        <v>#REF!</v>
      </c>
      <c r="K396" s="1" t="e">
        <f>IF(H396&gt;0,+#REF!/(C396-8)-TRUNC(#REF!/(C396-8))+4,0)</f>
        <v>#REF!</v>
      </c>
      <c r="L396" s="1" t="e">
        <f t="shared" si="68"/>
        <v>#REF!</v>
      </c>
      <c r="M396" s="1" t="e">
        <f>+IF(H396&gt;0,IF(L396&lt;0.1,(#REF!/(TRUNC((C396/10)/I396)+1)),IF(AND(L396&gt;0.1,L396&lt;0.33),(#REF!/(TRUNC((C396/3)/I396)+1)),#REF!)),0)</f>
        <v>#REF!</v>
      </c>
      <c r="N396" s="1" t="e">
        <f t="shared" si="69"/>
        <v>#REF!</v>
      </c>
      <c r="O396" s="1" t="e">
        <f>+IF(#REF! &lt; (#REF!+#REF!)*0.02,1,#REF!/(#REF!+#REF!))</f>
        <v>#REF!</v>
      </c>
      <c r="P396" s="1" t="e">
        <f>+IF(#REF!&gt;0,#REF!+5,0)</f>
        <v>#REF!</v>
      </c>
      <c r="Q396" s="1" t="e">
        <f t="shared" si="70"/>
        <v>#REF!</v>
      </c>
      <c r="R396" s="1" t="e">
        <f>+IF(Q396 &gt; 0,TRUNC((#REF!+#REF!)/Q396),0)</f>
        <v>#REF!</v>
      </c>
      <c r="S396" s="1" t="e">
        <f>+(R396/(TRUNC((B396-28)/(#REF!+5))+4))</f>
        <v>#REF!</v>
      </c>
      <c r="T396" s="1" t="e">
        <f>+TRUNC(S396/(TRUNC((B396-28)/(#REF!+5))+4))</f>
        <v>#REF!</v>
      </c>
      <c r="U396" s="1" t="e">
        <f>+ROUNDUP((T396/(TRUNC((B396-56)/(#REF!+5))+4)),0)</f>
        <v>#REF!</v>
      </c>
      <c r="V396" s="1" t="e">
        <f t="shared" si="71"/>
        <v>#REF!</v>
      </c>
      <c r="W396" s="1" t="e">
        <f t="shared" si="72"/>
        <v>#REF!</v>
      </c>
      <c r="X396" s="1" t="e">
        <f t="shared" si="73"/>
        <v>#REF!</v>
      </c>
      <c r="Y396" s="1" t="e">
        <f t="shared" si="74"/>
        <v>#REF!</v>
      </c>
      <c r="Z396" s="1" t="e">
        <f t="shared" si="75"/>
        <v>#REF!</v>
      </c>
      <c r="AA396" s="2" t="e">
        <f>IF(Z396*#REF!/(#REF!+#REF!)&lt;16,16,Z396*#REF!/(#REF!+#REF!))</f>
        <v>#REF!</v>
      </c>
      <c r="AB396" s="9" t="e">
        <f>IF(+Z396*#REF!/(#REF!+#REF!)&lt;16,16,+Z396*#REF!/(#REF!+#REF!))</f>
        <v>#REF!</v>
      </c>
      <c r="AC396" s="2" t="e">
        <f t="shared" si="76"/>
        <v>#REF!</v>
      </c>
    </row>
    <row r="397" spans="2:29" x14ac:dyDescent="0.2">
      <c r="B397" s="10" t="e">
        <f>IF(#REF!="Informix XPS",4096,2048)</f>
        <v>#REF!</v>
      </c>
      <c r="C397" s="10" t="e">
        <f>IF(#REF!="Informix XPS",4036,2020)</f>
        <v>#REF!</v>
      </c>
      <c r="D397" s="1" t="e">
        <f>IF(#REF!=0,0,#REF!+4)</f>
        <v>#REF!</v>
      </c>
      <c r="E397" s="1" t="e">
        <f t="shared" si="66"/>
        <v>#REF!</v>
      </c>
      <c r="F397" s="1" t="e">
        <f>IF(D397&lt;=C397,ROUNDUP((#REF!+#REF!)/E397,0),#REF!*E397)</f>
        <v>#REF!</v>
      </c>
      <c r="G397" s="1" t="e">
        <f t="shared" si="67"/>
        <v>#REF!</v>
      </c>
      <c r="H397" s="1" t="e">
        <f>IF(#REF!&gt;C397,#REF!,0)</f>
        <v>#REF!</v>
      </c>
      <c r="I397" s="1" t="e">
        <f>+IF(#REF!&gt;C397,#REF!-(C397+8),0)</f>
        <v>#REF!</v>
      </c>
      <c r="J397" s="1" t="e">
        <f>+IF(I397&lt;C397,0,#REF!*TRUNC(I397/(C397-8)))</f>
        <v>#REF!</v>
      </c>
      <c r="K397" s="1" t="e">
        <f>IF(H397&gt;0,+#REF!/(C397-8)-TRUNC(#REF!/(C397-8))+4,0)</f>
        <v>#REF!</v>
      </c>
      <c r="L397" s="1" t="e">
        <f t="shared" si="68"/>
        <v>#REF!</v>
      </c>
      <c r="M397" s="1" t="e">
        <f>+IF(H397&gt;0,IF(L397&lt;0.1,(#REF!/(TRUNC((C397/10)/I397)+1)),IF(AND(L397&gt;0.1,L397&lt;0.33),(#REF!/(TRUNC((C397/3)/I397)+1)),#REF!)),0)</f>
        <v>#REF!</v>
      </c>
      <c r="N397" s="1" t="e">
        <f t="shared" si="69"/>
        <v>#REF!</v>
      </c>
      <c r="O397" s="1" t="e">
        <f>+IF(#REF! &lt; (#REF!+#REF!)*0.02,1,#REF!/(#REF!+#REF!))</f>
        <v>#REF!</v>
      </c>
      <c r="P397" s="1" t="e">
        <f>+IF(#REF!&gt;0,#REF!+5,0)</f>
        <v>#REF!</v>
      </c>
      <c r="Q397" s="1" t="e">
        <f t="shared" si="70"/>
        <v>#REF!</v>
      </c>
      <c r="R397" s="1" t="e">
        <f>+IF(Q397 &gt; 0,TRUNC((#REF!+#REF!)/Q397),0)</f>
        <v>#REF!</v>
      </c>
      <c r="S397" s="1" t="e">
        <f>+(R397/(TRUNC((B397-28)/(#REF!+5))+4))</f>
        <v>#REF!</v>
      </c>
      <c r="T397" s="1" t="e">
        <f>+TRUNC(S397/(TRUNC((B397-28)/(#REF!+5))+4))</f>
        <v>#REF!</v>
      </c>
      <c r="U397" s="1" t="e">
        <f>+ROUNDUP((T397/(TRUNC((B397-56)/(#REF!+5))+4)),0)</f>
        <v>#REF!</v>
      </c>
      <c r="V397" s="1" t="e">
        <f t="shared" si="71"/>
        <v>#REF!</v>
      </c>
      <c r="W397" s="1" t="e">
        <f t="shared" si="72"/>
        <v>#REF!</v>
      </c>
      <c r="X397" s="1" t="e">
        <f t="shared" si="73"/>
        <v>#REF!</v>
      </c>
      <c r="Y397" s="1" t="e">
        <f t="shared" si="74"/>
        <v>#REF!</v>
      </c>
      <c r="Z397" s="1" t="e">
        <f t="shared" si="75"/>
        <v>#REF!</v>
      </c>
      <c r="AA397" s="2" t="e">
        <f>IF(Z397*#REF!/(#REF!+#REF!)&lt;16,16,Z397*#REF!/(#REF!+#REF!))</f>
        <v>#REF!</v>
      </c>
      <c r="AB397" s="9" t="e">
        <f>IF(+Z397*#REF!/(#REF!+#REF!)&lt;16,16,+Z397*#REF!/(#REF!+#REF!))</f>
        <v>#REF!</v>
      </c>
      <c r="AC397" s="2" t="e">
        <f t="shared" si="76"/>
        <v>#REF!</v>
      </c>
    </row>
    <row r="398" spans="2:29" x14ac:dyDescent="0.2">
      <c r="B398" s="10" t="e">
        <f>IF(#REF!="Informix XPS",4096,2048)</f>
        <v>#REF!</v>
      </c>
      <c r="C398" s="10" t="e">
        <f>IF(#REF!="Informix XPS",4036,2020)</f>
        <v>#REF!</v>
      </c>
      <c r="D398" s="1" t="e">
        <f>IF(#REF!=0,0,#REF!+4)</f>
        <v>#REF!</v>
      </c>
      <c r="E398" s="1" t="e">
        <f t="shared" si="66"/>
        <v>#REF!</v>
      </c>
      <c r="F398" s="1" t="e">
        <f>IF(D398&lt;=C398,ROUNDUP((#REF!+#REF!)/E398,0),#REF!*E398)</f>
        <v>#REF!</v>
      </c>
      <c r="G398" s="1" t="e">
        <f t="shared" si="67"/>
        <v>#REF!</v>
      </c>
      <c r="H398" s="1" t="e">
        <f>IF(#REF!&gt;C398,#REF!,0)</f>
        <v>#REF!</v>
      </c>
      <c r="I398" s="1" t="e">
        <f>+IF(#REF!&gt;C398,#REF!-(C398+8),0)</f>
        <v>#REF!</v>
      </c>
      <c r="J398" s="1" t="e">
        <f>+IF(I398&lt;C398,0,#REF!*TRUNC(I398/(C398-8)))</f>
        <v>#REF!</v>
      </c>
      <c r="K398" s="1" t="e">
        <f>IF(H398&gt;0,+#REF!/(C398-8)-TRUNC(#REF!/(C398-8))+4,0)</f>
        <v>#REF!</v>
      </c>
      <c r="L398" s="1" t="e">
        <f t="shared" si="68"/>
        <v>#REF!</v>
      </c>
      <c r="M398" s="1" t="e">
        <f>+IF(H398&gt;0,IF(L398&lt;0.1,(#REF!/(TRUNC((C398/10)/I398)+1)),IF(AND(L398&gt;0.1,L398&lt;0.33),(#REF!/(TRUNC((C398/3)/I398)+1)),#REF!)),0)</f>
        <v>#REF!</v>
      </c>
      <c r="N398" s="1" t="e">
        <f t="shared" si="69"/>
        <v>#REF!</v>
      </c>
      <c r="O398" s="1" t="e">
        <f>+IF(#REF! &lt; (#REF!+#REF!)*0.02,1,#REF!/(#REF!+#REF!))</f>
        <v>#REF!</v>
      </c>
      <c r="P398" s="1" t="e">
        <f>+IF(#REF!&gt;0,#REF!+5,0)</f>
        <v>#REF!</v>
      </c>
      <c r="Q398" s="1" t="e">
        <f t="shared" si="70"/>
        <v>#REF!</v>
      </c>
      <c r="R398" s="1" t="e">
        <f>+IF(Q398 &gt; 0,TRUNC((#REF!+#REF!)/Q398),0)</f>
        <v>#REF!</v>
      </c>
      <c r="S398" s="1" t="e">
        <f>+(R398/(TRUNC((B398-28)/(#REF!+5))+4))</f>
        <v>#REF!</v>
      </c>
      <c r="T398" s="1" t="e">
        <f>+TRUNC(S398/(TRUNC((B398-28)/(#REF!+5))+4))</f>
        <v>#REF!</v>
      </c>
      <c r="U398" s="1" t="e">
        <f>+ROUNDUP((T398/(TRUNC((B398-56)/(#REF!+5))+4)),0)</f>
        <v>#REF!</v>
      </c>
      <c r="V398" s="1" t="e">
        <f t="shared" si="71"/>
        <v>#REF!</v>
      </c>
      <c r="W398" s="1" t="e">
        <f t="shared" si="72"/>
        <v>#REF!</v>
      </c>
      <c r="X398" s="1" t="e">
        <f t="shared" si="73"/>
        <v>#REF!</v>
      </c>
      <c r="Y398" s="1" t="e">
        <f t="shared" si="74"/>
        <v>#REF!</v>
      </c>
      <c r="Z398" s="1" t="e">
        <f t="shared" si="75"/>
        <v>#REF!</v>
      </c>
      <c r="AA398" s="2" t="e">
        <f>IF(Z398*#REF!/(#REF!+#REF!)&lt;16,16,Z398*#REF!/(#REF!+#REF!))</f>
        <v>#REF!</v>
      </c>
      <c r="AB398" s="9" t="e">
        <f>IF(+Z398*#REF!/(#REF!+#REF!)&lt;16,16,+Z398*#REF!/(#REF!+#REF!))</f>
        <v>#REF!</v>
      </c>
      <c r="AC398" s="2" t="e">
        <f t="shared" si="76"/>
        <v>#REF!</v>
      </c>
    </row>
    <row r="399" spans="2:29" x14ac:dyDescent="0.2">
      <c r="B399" s="10" t="e">
        <f>IF(#REF!="Informix XPS",4096,2048)</f>
        <v>#REF!</v>
      </c>
      <c r="C399" s="10" t="e">
        <f>IF(#REF!="Informix XPS",4036,2020)</f>
        <v>#REF!</v>
      </c>
      <c r="D399" s="1" t="e">
        <f>IF(#REF!=0,0,#REF!+4)</f>
        <v>#REF!</v>
      </c>
      <c r="E399" s="1" t="e">
        <f t="shared" si="66"/>
        <v>#REF!</v>
      </c>
      <c r="F399" s="1" t="e">
        <f>IF(D399&lt;=C399,ROUNDUP((#REF!+#REF!)/E399,0),#REF!*E399)</f>
        <v>#REF!</v>
      </c>
      <c r="G399" s="1" t="e">
        <f t="shared" si="67"/>
        <v>#REF!</v>
      </c>
      <c r="H399" s="1" t="e">
        <f>IF(#REF!&gt;C399,#REF!,0)</f>
        <v>#REF!</v>
      </c>
      <c r="I399" s="1" t="e">
        <f>+IF(#REF!&gt;C399,#REF!-(C399+8),0)</f>
        <v>#REF!</v>
      </c>
      <c r="J399" s="1" t="e">
        <f>+IF(I399&lt;C399,0,#REF!*TRUNC(I399/(C399-8)))</f>
        <v>#REF!</v>
      </c>
      <c r="K399" s="1" t="e">
        <f>IF(H399&gt;0,+#REF!/(C399-8)-TRUNC(#REF!/(C399-8))+4,0)</f>
        <v>#REF!</v>
      </c>
      <c r="L399" s="1" t="e">
        <f t="shared" si="68"/>
        <v>#REF!</v>
      </c>
      <c r="M399" s="1" t="e">
        <f>+IF(H399&gt;0,IF(L399&lt;0.1,(#REF!/(TRUNC((C399/10)/I399)+1)),IF(AND(L399&gt;0.1,L399&lt;0.33),(#REF!/(TRUNC((C399/3)/I399)+1)),#REF!)),0)</f>
        <v>#REF!</v>
      </c>
      <c r="N399" s="1" t="e">
        <f t="shared" si="69"/>
        <v>#REF!</v>
      </c>
      <c r="O399" s="1" t="e">
        <f>+IF(#REF! &lt; (#REF!+#REF!)*0.02,1,#REF!/(#REF!+#REF!))</f>
        <v>#REF!</v>
      </c>
      <c r="P399" s="1" t="e">
        <f>+IF(#REF!&gt;0,#REF!+5,0)</f>
        <v>#REF!</v>
      </c>
      <c r="Q399" s="1" t="e">
        <f t="shared" si="70"/>
        <v>#REF!</v>
      </c>
      <c r="R399" s="1" t="e">
        <f>+IF(Q399 &gt; 0,TRUNC((#REF!+#REF!)/Q399),0)</f>
        <v>#REF!</v>
      </c>
      <c r="S399" s="1" t="e">
        <f>+(R399/(TRUNC((B399-28)/(#REF!+5))+4))</f>
        <v>#REF!</v>
      </c>
      <c r="T399" s="1" t="e">
        <f>+TRUNC(S399/(TRUNC((B399-28)/(#REF!+5))+4))</f>
        <v>#REF!</v>
      </c>
      <c r="U399" s="1" t="e">
        <f>+ROUNDUP((T399/(TRUNC((B399-56)/(#REF!+5))+4)),0)</f>
        <v>#REF!</v>
      </c>
      <c r="V399" s="1" t="e">
        <f t="shared" si="71"/>
        <v>#REF!</v>
      </c>
      <c r="W399" s="1" t="e">
        <f t="shared" si="72"/>
        <v>#REF!</v>
      </c>
      <c r="X399" s="1" t="e">
        <f t="shared" si="73"/>
        <v>#REF!</v>
      </c>
      <c r="Y399" s="1" t="e">
        <f t="shared" si="74"/>
        <v>#REF!</v>
      </c>
      <c r="Z399" s="1" t="e">
        <f t="shared" si="75"/>
        <v>#REF!</v>
      </c>
      <c r="AA399" s="2" t="e">
        <f>IF(Z399*#REF!/(#REF!+#REF!)&lt;16,16,Z399*#REF!/(#REF!+#REF!))</f>
        <v>#REF!</v>
      </c>
      <c r="AB399" s="9" t="e">
        <f>IF(+Z399*#REF!/(#REF!+#REF!)&lt;16,16,+Z399*#REF!/(#REF!+#REF!))</f>
        <v>#REF!</v>
      </c>
      <c r="AC399" s="2" t="e">
        <f t="shared" si="76"/>
        <v>#REF!</v>
      </c>
    </row>
    <row r="400" spans="2:29" x14ac:dyDescent="0.2">
      <c r="B400" s="10" t="e">
        <f>IF(#REF!="Informix XPS",4096,2048)</f>
        <v>#REF!</v>
      </c>
      <c r="C400" s="10" t="e">
        <f>IF(#REF!="Informix XPS",4036,2020)</f>
        <v>#REF!</v>
      </c>
      <c r="D400" s="1" t="e">
        <f>IF(#REF!=0,0,#REF!+4)</f>
        <v>#REF!</v>
      </c>
      <c r="E400" s="1" t="e">
        <f t="shared" si="66"/>
        <v>#REF!</v>
      </c>
      <c r="F400" s="1" t="e">
        <f>IF(D400&lt;=C400,ROUNDUP((#REF!+#REF!)/E400,0),#REF!*E400)</f>
        <v>#REF!</v>
      </c>
      <c r="G400" s="1" t="e">
        <f t="shared" si="67"/>
        <v>#REF!</v>
      </c>
      <c r="H400" s="1" t="e">
        <f>IF(#REF!&gt;C400,#REF!,0)</f>
        <v>#REF!</v>
      </c>
      <c r="I400" s="1" t="e">
        <f>+IF(#REF!&gt;C400,#REF!-(C400+8),0)</f>
        <v>#REF!</v>
      </c>
      <c r="J400" s="1" t="e">
        <f>+IF(I400&lt;C400,0,#REF!*TRUNC(I400/(C400-8)))</f>
        <v>#REF!</v>
      </c>
      <c r="K400" s="1" t="e">
        <f>IF(H400&gt;0,+#REF!/(C400-8)-TRUNC(#REF!/(C400-8))+4,0)</f>
        <v>#REF!</v>
      </c>
      <c r="L400" s="1" t="e">
        <f t="shared" si="68"/>
        <v>#REF!</v>
      </c>
      <c r="M400" s="1" t="e">
        <f>+IF(H400&gt;0,IF(L400&lt;0.1,(#REF!/(TRUNC((C400/10)/I400)+1)),IF(AND(L400&gt;0.1,L400&lt;0.33),(#REF!/(TRUNC((C400/3)/I400)+1)),#REF!)),0)</f>
        <v>#REF!</v>
      </c>
      <c r="N400" s="1" t="e">
        <f t="shared" si="69"/>
        <v>#REF!</v>
      </c>
      <c r="O400" s="1" t="e">
        <f>+IF(#REF! &lt; (#REF!+#REF!)*0.02,1,#REF!/(#REF!+#REF!))</f>
        <v>#REF!</v>
      </c>
      <c r="P400" s="1" t="e">
        <f>+IF(#REF!&gt;0,#REF!+5,0)</f>
        <v>#REF!</v>
      </c>
      <c r="Q400" s="1" t="e">
        <f t="shared" si="70"/>
        <v>#REF!</v>
      </c>
      <c r="R400" s="1" t="e">
        <f>+IF(Q400 &gt; 0,TRUNC((#REF!+#REF!)/Q400),0)</f>
        <v>#REF!</v>
      </c>
      <c r="S400" s="1" t="e">
        <f>+(R400/(TRUNC((B400-28)/(#REF!+5))+4))</f>
        <v>#REF!</v>
      </c>
      <c r="T400" s="1" t="e">
        <f>+TRUNC(S400/(TRUNC((B400-28)/(#REF!+5))+4))</f>
        <v>#REF!</v>
      </c>
      <c r="U400" s="1" t="e">
        <f>+ROUNDUP((T400/(TRUNC((B400-56)/(#REF!+5))+4)),0)</f>
        <v>#REF!</v>
      </c>
      <c r="V400" s="1" t="e">
        <f t="shared" si="71"/>
        <v>#REF!</v>
      </c>
      <c r="W400" s="1" t="e">
        <f t="shared" si="72"/>
        <v>#REF!</v>
      </c>
      <c r="X400" s="1" t="e">
        <f t="shared" si="73"/>
        <v>#REF!</v>
      </c>
      <c r="Y400" s="1" t="e">
        <f t="shared" si="74"/>
        <v>#REF!</v>
      </c>
      <c r="Z400" s="1" t="e">
        <f t="shared" si="75"/>
        <v>#REF!</v>
      </c>
      <c r="AA400" s="2" t="e">
        <f>IF(Z400*#REF!/(#REF!+#REF!)&lt;16,16,Z400*#REF!/(#REF!+#REF!))</f>
        <v>#REF!</v>
      </c>
      <c r="AB400" s="9" t="e">
        <f>IF(+Z400*#REF!/(#REF!+#REF!)&lt;16,16,+Z400*#REF!/(#REF!+#REF!))</f>
        <v>#REF!</v>
      </c>
      <c r="AC400" s="2" t="e">
        <f t="shared" si="76"/>
        <v>#REF!</v>
      </c>
    </row>
    <row r="401" spans="2:29" x14ac:dyDescent="0.2">
      <c r="B401" s="10" t="e">
        <f>IF(#REF!="Informix XPS",4096,2048)</f>
        <v>#REF!</v>
      </c>
      <c r="C401" s="10" t="e">
        <f>IF(#REF!="Informix XPS",4036,2020)</f>
        <v>#REF!</v>
      </c>
      <c r="D401" s="1" t="e">
        <f>IF(#REF!=0,0,#REF!+4)</f>
        <v>#REF!</v>
      </c>
      <c r="E401" s="1" t="e">
        <f t="shared" si="66"/>
        <v>#REF!</v>
      </c>
      <c r="F401" s="1" t="e">
        <f>IF(D401&lt;=C401,ROUNDUP((#REF!+#REF!)/E401,0),#REF!*E401)</f>
        <v>#REF!</v>
      </c>
      <c r="G401" s="1" t="e">
        <f t="shared" si="67"/>
        <v>#REF!</v>
      </c>
      <c r="H401" s="1" t="e">
        <f>IF(#REF!&gt;C401,#REF!,0)</f>
        <v>#REF!</v>
      </c>
      <c r="I401" s="1" t="e">
        <f>+IF(#REF!&gt;C401,#REF!-(C401+8),0)</f>
        <v>#REF!</v>
      </c>
      <c r="J401" s="1" t="e">
        <f>+IF(I401&lt;C401,0,#REF!*TRUNC(I401/(C401-8)))</f>
        <v>#REF!</v>
      </c>
      <c r="K401" s="1" t="e">
        <f>IF(H401&gt;0,+#REF!/(C401-8)-TRUNC(#REF!/(C401-8))+4,0)</f>
        <v>#REF!</v>
      </c>
      <c r="L401" s="1" t="e">
        <f t="shared" si="68"/>
        <v>#REF!</v>
      </c>
      <c r="M401" s="1" t="e">
        <f>+IF(H401&gt;0,IF(L401&lt;0.1,(#REF!/(TRUNC((C401/10)/I401)+1)),IF(AND(L401&gt;0.1,L401&lt;0.33),(#REF!/(TRUNC((C401/3)/I401)+1)),#REF!)),0)</f>
        <v>#REF!</v>
      </c>
      <c r="N401" s="1" t="e">
        <f t="shared" si="69"/>
        <v>#REF!</v>
      </c>
      <c r="O401" s="1" t="e">
        <f>+IF(#REF! &lt; (#REF!+#REF!)*0.02,1,#REF!/(#REF!+#REF!))</f>
        <v>#REF!</v>
      </c>
      <c r="P401" s="1" t="e">
        <f>+IF(#REF!&gt;0,#REF!+5,0)</f>
        <v>#REF!</v>
      </c>
      <c r="Q401" s="1" t="e">
        <f t="shared" si="70"/>
        <v>#REF!</v>
      </c>
      <c r="R401" s="1" t="e">
        <f>+IF(Q401 &gt; 0,TRUNC((#REF!+#REF!)/Q401),0)</f>
        <v>#REF!</v>
      </c>
      <c r="S401" s="1" t="e">
        <f>+(R401/(TRUNC((B401-28)/(#REF!+5))+4))</f>
        <v>#REF!</v>
      </c>
      <c r="T401" s="1" t="e">
        <f>+TRUNC(S401/(TRUNC((B401-28)/(#REF!+5))+4))</f>
        <v>#REF!</v>
      </c>
      <c r="U401" s="1" t="e">
        <f>+ROUNDUP((T401/(TRUNC((B401-56)/(#REF!+5))+4)),0)</f>
        <v>#REF!</v>
      </c>
      <c r="V401" s="1" t="e">
        <f t="shared" si="71"/>
        <v>#REF!</v>
      </c>
      <c r="W401" s="1" t="e">
        <f t="shared" si="72"/>
        <v>#REF!</v>
      </c>
      <c r="X401" s="1" t="e">
        <f t="shared" si="73"/>
        <v>#REF!</v>
      </c>
      <c r="Y401" s="1" t="e">
        <f t="shared" si="74"/>
        <v>#REF!</v>
      </c>
      <c r="Z401" s="1" t="e">
        <f t="shared" si="75"/>
        <v>#REF!</v>
      </c>
      <c r="AA401" s="2" t="e">
        <f>IF(Z401*#REF!/(#REF!+#REF!)&lt;16,16,Z401*#REF!/(#REF!+#REF!))</f>
        <v>#REF!</v>
      </c>
      <c r="AB401" s="9" t="e">
        <f>IF(+Z401*#REF!/(#REF!+#REF!)&lt;16,16,+Z401*#REF!/(#REF!+#REF!))</f>
        <v>#REF!</v>
      </c>
      <c r="AC401" s="2" t="e">
        <f t="shared" si="76"/>
        <v>#REF!</v>
      </c>
    </row>
    <row r="402" spans="2:29" x14ac:dyDescent="0.2">
      <c r="B402" s="10" t="e">
        <f>IF(#REF!="Informix XPS",4096,2048)</f>
        <v>#REF!</v>
      </c>
      <c r="C402" s="10" t="e">
        <f>IF(#REF!="Informix XPS",4036,2020)</f>
        <v>#REF!</v>
      </c>
      <c r="D402" s="1" t="e">
        <f>IF(#REF!=0,0,#REF!+4)</f>
        <v>#REF!</v>
      </c>
      <c r="E402" s="1" t="e">
        <f t="shared" si="66"/>
        <v>#REF!</v>
      </c>
      <c r="F402" s="1" t="e">
        <f>IF(D402&lt;=C402,ROUNDUP((#REF!+#REF!)/E402,0),#REF!*E402)</f>
        <v>#REF!</v>
      </c>
      <c r="G402" s="1" t="e">
        <f t="shared" si="67"/>
        <v>#REF!</v>
      </c>
      <c r="H402" s="1" t="e">
        <f>IF(#REF!&gt;C402,#REF!,0)</f>
        <v>#REF!</v>
      </c>
      <c r="I402" s="1" t="e">
        <f>+IF(#REF!&gt;C402,#REF!-(C402+8),0)</f>
        <v>#REF!</v>
      </c>
      <c r="J402" s="1" t="e">
        <f>+IF(I402&lt;C402,0,#REF!*TRUNC(I402/(C402-8)))</f>
        <v>#REF!</v>
      </c>
      <c r="K402" s="1" t="e">
        <f>IF(H402&gt;0,+#REF!/(C402-8)-TRUNC(#REF!/(C402-8))+4,0)</f>
        <v>#REF!</v>
      </c>
      <c r="L402" s="1" t="e">
        <f t="shared" si="68"/>
        <v>#REF!</v>
      </c>
      <c r="M402" s="1" t="e">
        <f>+IF(H402&gt;0,IF(L402&lt;0.1,(#REF!/(TRUNC((C402/10)/I402)+1)),IF(AND(L402&gt;0.1,L402&lt;0.33),(#REF!/(TRUNC((C402/3)/I402)+1)),#REF!)),0)</f>
        <v>#REF!</v>
      </c>
      <c r="N402" s="1" t="e">
        <f t="shared" si="69"/>
        <v>#REF!</v>
      </c>
      <c r="O402" s="1" t="e">
        <f>+IF(#REF! &lt; (#REF!+#REF!)*0.02,1,#REF!/(#REF!+#REF!))</f>
        <v>#REF!</v>
      </c>
      <c r="P402" s="1" t="e">
        <f>+IF(#REF!&gt;0,#REF!+5,0)</f>
        <v>#REF!</v>
      </c>
      <c r="Q402" s="1" t="e">
        <f t="shared" si="70"/>
        <v>#REF!</v>
      </c>
      <c r="R402" s="1" t="e">
        <f>+IF(Q402 &gt; 0,TRUNC((#REF!+#REF!)/Q402),0)</f>
        <v>#REF!</v>
      </c>
      <c r="S402" s="1" t="e">
        <f>+(R402/(TRUNC((B402-28)/(#REF!+5))+4))</f>
        <v>#REF!</v>
      </c>
      <c r="T402" s="1" t="e">
        <f>+TRUNC(S402/(TRUNC((B402-28)/(#REF!+5))+4))</f>
        <v>#REF!</v>
      </c>
      <c r="U402" s="1" t="e">
        <f>+ROUNDUP((T402/(TRUNC((B402-56)/(#REF!+5))+4)),0)</f>
        <v>#REF!</v>
      </c>
      <c r="V402" s="1" t="e">
        <f t="shared" si="71"/>
        <v>#REF!</v>
      </c>
      <c r="W402" s="1" t="e">
        <f t="shared" si="72"/>
        <v>#REF!</v>
      </c>
      <c r="X402" s="1" t="e">
        <f t="shared" si="73"/>
        <v>#REF!</v>
      </c>
      <c r="Y402" s="1" t="e">
        <f t="shared" si="74"/>
        <v>#REF!</v>
      </c>
      <c r="Z402" s="1" t="e">
        <f t="shared" si="75"/>
        <v>#REF!</v>
      </c>
      <c r="AA402" s="2" t="e">
        <f>IF(Z402*#REF!/(#REF!+#REF!)&lt;16,16,Z402*#REF!/(#REF!+#REF!))</f>
        <v>#REF!</v>
      </c>
      <c r="AB402" s="9" t="e">
        <f>IF(+Z402*#REF!/(#REF!+#REF!)&lt;16,16,+Z402*#REF!/(#REF!+#REF!))</f>
        <v>#REF!</v>
      </c>
      <c r="AC402" s="2" t="e">
        <f t="shared" si="76"/>
        <v>#REF!</v>
      </c>
    </row>
    <row r="403" spans="2:29" x14ac:dyDescent="0.2">
      <c r="B403" s="10" t="e">
        <f>IF(#REF!="Informix XPS",4096,2048)</f>
        <v>#REF!</v>
      </c>
      <c r="C403" s="10" t="e">
        <f>IF(#REF!="Informix XPS",4036,2020)</f>
        <v>#REF!</v>
      </c>
      <c r="D403" s="1" t="e">
        <f>IF(#REF!=0,0,#REF!+4)</f>
        <v>#REF!</v>
      </c>
      <c r="E403" s="1" t="e">
        <f t="shared" si="66"/>
        <v>#REF!</v>
      </c>
      <c r="F403" s="1" t="e">
        <f>IF(D403&lt;=C403,ROUNDUP((#REF!+#REF!)/E403,0),#REF!*E403)</f>
        <v>#REF!</v>
      </c>
      <c r="G403" s="1" t="e">
        <f t="shared" si="67"/>
        <v>#REF!</v>
      </c>
      <c r="H403" s="1" t="e">
        <f>IF(#REF!&gt;C403,#REF!,0)</f>
        <v>#REF!</v>
      </c>
      <c r="I403" s="1" t="e">
        <f>+IF(#REF!&gt;C403,#REF!-(C403+8),0)</f>
        <v>#REF!</v>
      </c>
      <c r="J403" s="1" t="e">
        <f>+IF(I403&lt;C403,0,#REF!*TRUNC(I403/(C403-8)))</f>
        <v>#REF!</v>
      </c>
      <c r="K403" s="1" t="e">
        <f>IF(H403&gt;0,+#REF!/(C403-8)-TRUNC(#REF!/(C403-8))+4,0)</f>
        <v>#REF!</v>
      </c>
      <c r="L403" s="1" t="e">
        <f t="shared" si="68"/>
        <v>#REF!</v>
      </c>
      <c r="M403" s="1" t="e">
        <f>+IF(H403&gt;0,IF(L403&lt;0.1,(#REF!/(TRUNC((C403/10)/I403)+1)),IF(AND(L403&gt;0.1,L403&lt;0.33),(#REF!/(TRUNC((C403/3)/I403)+1)),#REF!)),0)</f>
        <v>#REF!</v>
      </c>
      <c r="N403" s="1" t="e">
        <f t="shared" si="69"/>
        <v>#REF!</v>
      </c>
      <c r="O403" s="1" t="e">
        <f>+IF(#REF! &lt; (#REF!+#REF!)*0.02,1,#REF!/(#REF!+#REF!))</f>
        <v>#REF!</v>
      </c>
      <c r="P403" s="1" t="e">
        <f>+IF(#REF!&gt;0,#REF!+5,0)</f>
        <v>#REF!</v>
      </c>
      <c r="Q403" s="1" t="e">
        <f t="shared" si="70"/>
        <v>#REF!</v>
      </c>
      <c r="R403" s="1" t="e">
        <f>+IF(Q403 &gt; 0,TRUNC((#REF!+#REF!)/Q403),0)</f>
        <v>#REF!</v>
      </c>
      <c r="S403" s="1" t="e">
        <f>+(R403/(TRUNC((B403-28)/(#REF!+5))+4))</f>
        <v>#REF!</v>
      </c>
      <c r="T403" s="1" t="e">
        <f>+TRUNC(S403/(TRUNC((B403-28)/(#REF!+5))+4))</f>
        <v>#REF!</v>
      </c>
      <c r="U403" s="1" t="e">
        <f>+ROUNDUP((T403/(TRUNC((B403-56)/(#REF!+5))+4)),0)</f>
        <v>#REF!</v>
      </c>
      <c r="V403" s="1" t="e">
        <f t="shared" si="71"/>
        <v>#REF!</v>
      </c>
      <c r="W403" s="1" t="e">
        <f t="shared" si="72"/>
        <v>#REF!</v>
      </c>
      <c r="X403" s="1" t="e">
        <f t="shared" si="73"/>
        <v>#REF!</v>
      </c>
      <c r="Y403" s="1" t="e">
        <f t="shared" si="74"/>
        <v>#REF!</v>
      </c>
      <c r="Z403" s="1" t="e">
        <f t="shared" si="75"/>
        <v>#REF!</v>
      </c>
      <c r="AA403" s="2" t="e">
        <f>IF(Z403*#REF!/(#REF!+#REF!)&lt;16,16,Z403*#REF!/(#REF!+#REF!))</f>
        <v>#REF!</v>
      </c>
      <c r="AB403" s="9" t="e">
        <f>IF(+Z403*#REF!/(#REF!+#REF!)&lt;16,16,+Z403*#REF!/(#REF!+#REF!))</f>
        <v>#REF!</v>
      </c>
      <c r="AC403" s="2" t="e">
        <f t="shared" si="76"/>
        <v>#REF!</v>
      </c>
    </row>
    <row r="404" spans="2:29" x14ac:dyDescent="0.2">
      <c r="B404" s="10" t="e">
        <f>IF(#REF!="Informix XPS",4096,2048)</f>
        <v>#REF!</v>
      </c>
      <c r="C404" s="10" t="e">
        <f>IF(#REF!="Informix XPS",4036,2020)</f>
        <v>#REF!</v>
      </c>
      <c r="D404" s="1" t="e">
        <f>IF(#REF!=0,0,#REF!+4)</f>
        <v>#REF!</v>
      </c>
      <c r="E404" s="1" t="e">
        <f t="shared" si="66"/>
        <v>#REF!</v>
      </c>
      <c r="F404" s="1" t="e">
        <f>IF(D404&lt;=C404,ROUNDUP((#REF!+#REF!)/E404,0),#REF!*E404)</f>
        <v>#REF!</v>
      </c>
      <c r="G404" s="1" t="e">
        <f t="shared" si="67"/>
        <v>#REF!</v>
      </c>
      <c r="H404" s="1" t="e">
        <f>IF(#REF!&gt;C404,#REF!,0)</f>
        <v>#REF!</v>
      </c>
      <c r="I404" s="1" t="e">
        <f>+IF(#REF!&gt;C404,#REF!-(C404+8),0)</f>
        <v>#REF!</v>
      </c>
      <c r="J404" s="1" t="e">
        <f>+IF(I404&lt;C404,0,#REF!*TRUNC(I404/(C404-8)))</f>
        <v>#REF!</v>
      </c>
      <c r="K404" s="1" t="e">
        <f>IF(H404&gt;0,+#REF!/(C404-8)-TRUNC(#REF!/(C404-8))+4,0)</f>
        <v>#REF!</v>
      </c>
      <c r="L404" s="1" t="e">
        <f t="shared" si="68"/>
        <v>#REF!</v>
      </c>
      <c r="M404" s="1" t="e">
        <f>+IF(H404&gt;0,IF(L404&lt;0.1,(#REF!/(TRUNC((C404/10)/I404)+1)),IF(AND(L404&gt;0.1,L404&lt;0.33),(#REF!/(TRUNC((C404/3)/I404)+1)),#REF!)),0)</f>
        <v>#REF!</v>
      </c>
      <c r="N404" s="1" t="e">
        <f t="shared" si="69"/>
        <v>#REF!</v>
      </c>
      <c r="O404" s="1" t="e">
        <f>+IF(#REF! &lt; (#REF!+#REF!)*0.02,1,#REF!/(#REF!+#REF!))</f>
        <v>#REF!</v>
      </c>
      <c r="P404" s="1" t="e">
        <f>+IF(#REF!&gt;0,#REF!+5,0)</f>
        <v>#REF!</v>
      </c>
      <c r="Q404" s="1" t="e">
        <f t="shared" si="70"/>
        <v>#REF!</v>
      </c>
      <c r="R404" s="1" t="e">
        <f>+IF(Q404 &gt; 0,TRUNC((#REF!+#REF!)/Q404),0)</f>
        <v>#REF!</v>
      </c>
      <c r="S404" s="1" t="e">
        <f>+(R404/(TRUNC((B404-28)/(#REF!+5))+4))</f>
        <v>#REF!</v>
      </c>
      <c r="T404" s="1" t="e">
        <f>+TRUNC(S404/(TRUNC((B404-28)/(#REF!+5))+4))</f>
        <v>#REF!</v>
      </c>
      <c r="U404" s="1" t="e">
        <f>+ROUNDUP((T404/(TRUNC((B404-56)/(#REF!+5))+4)),0)</f>
        <v>#REF!</v>
      </c>
      <c r="V404" s="1" t="e">
        <f t="shared" si="71"/>
        <v>#REF!</v>
      </c>
      <c r="W404" s="1" t="e">
        <f t="shared" si="72"/>
        <v>#REF!</v>
      </c>
      <c r="X404" s="1" t="e">
        <f t="shared" si="73"/>
        <v>#REF!</v>
      </c>
      <c r="Y404" s="1" t="e">
        <f t="shared" si="74"/>
        <v>#REF!</v>
      </c>
      <c r="Z404" s="1" t="e">
        <f t="shared" si="75"/>
        <v>#REF!</v>
      </c>
      <c r="AA404" s="2" t="e">
        <f>IF(Z404*#REF!/(#REF!+#REF!)&lt;16,16,Z404*#REF!/(#REF!+#REF!))</f>
        <v>#REF!</v>
      </c>
      <c r="AB404" s="9" t="e">
        <f>IF(+Z404*#REF!/(#REF!+#REF!)&lt;16,16,+Z404*#REF!/(#REF!+#REF!))</f>
        <v>#REF!</v>
      </c>
      <c r="AC404" s="2" t="e">
        <f t="shared" si="76"/>
        <v>#REF!</v>
      </c>
    </row>
    <row r="405" spans="2:29" x14ac:dyDescent="0.2">
      <c r="B405" s="10" t="e">
        <f>IF(#REF!="Informix XPS",4096,2048)</f>
        <v>#REF!</v>
      </c>
      <c r="C405" s="10" t="e">
        <f>IF(#REF!="Informix XPS",4036,2020)</f>
        <v>#REF!</v>
      </c>
      <c r="D405" s="1" t="e">
        <f>IF(#REF!=0,0,#REF!+4)</f>
        <v>#REF!</v>
      </c>
      <c r="E405" s="1" t="e">
        <f t="shared" si="66"/>
        <v>#REF!</v>
      </c>
      <c r="F405" s="1" t="e">
        <f>IF(D405&lt;=C405,ROUNDUP((#REF!+#REF!)/E405,0),#REF!*E405)</f>
        <v>#REF!</v>
      </c>
      <c r="G405" s="1" t="e">
        <f t="shared" si="67"/>
        <v>#REF!</v>
      </c>
      <c r="H405" s="1" t="e">
        <f>IF(#REF!&gt;C405,#REF!,0)</f>
        <v>#REF!</v>
      </c>
      <c r="I405" s="1" t="e">
        <f>+IF(#REF!&gt;C405,#REF!-(C405+8),0)</f>
        <v>#REF!</v>
      </c>
      <c r="J405" s="1" t="e">
        <f>+IF(I405&lt;C405,0,#REF!*TRUNC(I405/(C405-8)))</f>
        <v>#REF!</v>
      </c>
      <c r="K405" s="1" t="e">
        <f>IF(H405&gt;0,+#REF!/(C405-8)-TRUNC(#REF!/(C405-8))+4,0)</f>
        <v>#REF!</v>
      </c>
      <c r="L405" s="1" t="e">
        <f t="shared" si="68"/>
        <v>#REF!</v>
      </c>
      <c r="M405" s="1" t="e">
        <f>+IF(H405&gt;0,IF(L405&lt;0.1,(#REF!/(TRUNC((C405/10)/I405)+1)),IF(AND(L405&gt;0.1,L405&lt;0.33),(#REF!/(TRUNC((C405/3)/I405)+1)),#REF!)),0)</f>
        <v>#REF!</v>
      </c>
      <c r="N405" s="1" t="e">
        <f t="shared" si="69"/>
        <v>#REF!</v>
      </c>
      <c r="O405" s="1" t="e">
        <f>+IF(#REF! &lt; (#REF!+#REF!)*0.02,1,#REF!/(#REF!+#REF!))</f>
        <v>#REF!</v>
      </c>
      <c r="P405" s="1" t="e">
        <f>+IF(#REF!&gt;0,#REF!+5,0)</f>
        <v>#REF!</v>
      </c>
      <c r="Q405" s="1" t="e">
        <f t="shared" si="70"/>
        <v>#REF!</v>
      </c>
      <c r="R405" s="1" t="e">
        <f>+IF(Q405 &gt; 0,TRUNC((#REF!+#REF!)/Q405),0)</f>
        <v>#REF!</v>
      </c>
      <c r="S405" s="1" t="e">
        <f>+(R405/(TRUNC((B405-28)/(#REF!+5))+4))</f>
        <v>#REF!</v>
      </c>
      <c r="T405" s="1" t="e">
        <f>+TRUNC(S405/(TRUNC((B405-28)/(#REF!+5))+4))</f>
        <v>#REF!</v>
      </c>
      <c r="U405" s="1" t="e">
        <f>+ROUNDUP((T405/(TRUNC((B405-56)/(#REF!+5))+4)),0)</f>
        <v>#REF!</v>
      </c>
      <c r="V405" s="1" t="e">
        <f t="shared" si="71"/>
        <v>#REF!</v>
      </c>
      <c r="W405" s="1" t="e">
        <f t="shared" si="72"/>
        <v>#REF!</v>
      </c>
      <c r="X405" s="1" t="e">
        <f t="shared" si="73"/>
        <v>#REF!</v>
      </c>
      <c r="Y405" s="1" t="e">
        <f t="shared" si="74"/>
        <v>#REF!</v>
      </c>
      <c r="Z405" s="1" t="e">
        <f t="shared" si="75"/>
        <v>#REF!</v>
      </c>
      <c r="AA405" s="2" t="e">
        <f>IF(Z405*#REF!/(#REF!+#REF!)&lt;16,16,Z405*#REF!/(#REF!+#REF!))</f>
        <v>#REF!</v>
      </c>
      <c r="AB405" s="9" t="e">
        <f>IF(+Z405*#REF!/(#REF!+#REF!)&lt;16,16,+Z405*#REF!/(#REF!+#REF!))</f>
        <v>#REF!</v>
      </c>
      <c r="AC405" s="2" t="e">
        <f t="shared" si="76"/>
        <v>#REF!</v>
      </c>
    </row>
    <row r="406" spans="2:29" x14ac:dyDescent="0.2">
      <c r="B406" s="10" t="e">
        <f>IF(#REF!="Informix XPS",4096,2048)</f>
        <v>#REF!</v>
      </c>
      <c r="C406" s="10" t="e">
        <f>IF(#REF!="Informix XPS",4036,2020)</f>
        <v>#REF!</v>
      </c>
      <c r="D406" s="1" t="e">
        <f>IF(#REF!=0,0,#REF!+4)</f>
        <v>#REF!</v>
      </c>
      <c r="E406" s="1" t="e">
        <f t="shared" si="66"/>
        <v>#REF!</v>
      </c>
      <c r="F406" s="1" t="e">
        <f>IF(D406&lt;=C406,ROUNDUP((#REF!+#REF!)/E406,0),#REF!*E406)</f>
        <v>#REF!</v>
      </c>
      <c r="G406" s="1" t="e">
        <f t="shared" si="67"/>
        <v>#REF!</v>
      </c>
      <c r="H406" s="1" t="e">
        <f>IF(#REF!&gt;C406,#REF!,0)</f>
        <v>#REF!</v>
      </c>
      <c r="I406" s="1" t="e">
        <f>+IF(#REF!&gt;C406,#REF!-(C406+8),0)</f>
        <v>#REF!</v>
      </c>
      <c r="J406" s="1" t="e">
        <f>+IF(I406&lt;C406,0,#REF!*TRUNC(I406/(C406-8)))</f>
        <v>#REF!</v>
      </c>
      <c r="K406" s="1" t="e">
        <f>IF(H406&gt;0,+#REF!/(C406-8)-TRUNC(#REF!/(C406-8))+4,0)</f>
        <v>#REF!</v>
      </c>
      <c r="L406" s="1" t="e">
        <f t="shared" si="68"/>
        <v>#REF!</v>
      </c>
      <c r="M406" s="1" t="e">
        <f>+IF(H406&gt;0,IF(L406&lt;0.1,(#REF!/(TRUNC((C406/10)/I406)+1)),IF(AND(L406&gt;0.1,L406&lt;0.33),(#REF!/(TRUNC((C406/3)/I406)+1)),#REF!)),0)</f>
        <v>#REF!</v>
      </c>
      <c r="N406" s="1" t="e">
        <f t="shared" si="69"/>
        <v>#REF!</v>
      </c>
      <c r="O406" s="1" t="e">
        <f>+IF(#REF! &lt; (#REF!+#REF!)*0.02,1,#REF!/(#REF!+#REF!))</f>
        <v>#REF!</v>
      </c>
      <c r="P406" s="1" t="e">
        <f>+IF(#REF!&gt;0,#REF!+5,0)</f>
        <v>#REF!</v>
      </c>
      <c r="Q406" s="1" t="e">
        <f t="shared" si="70"/>
        <v>#REF!</v>
      </c>
      <c r="R406" s="1" t="e">
        <f>+IF(Q406 &gt; 0,TRUNC((#REF!+#REF!)/Q406),0)</f>
        <v>#REF!</v>
      </c>
      <c r="S406" s="1" t="e">
        <f>+(R406/(TRUNC((B406-28)/(#REF!+5))+4))</f>
        <v>#REF!</v>
      </c>
      <c r="T406" s="1" t="e">
        <f>+TRUNC(S406/(TRUNC((B406-28)/(#REF!+5))+4))</f>
        <v>#REF!</v>
      </c>
      <c r="U406" s="1" t="e">
        <f>+ROUNDUP((T406/(TRUNC((B406-56)/(#REF!+5))+4)),0)</f>
        <v>#REF!</v>
      </c>
      <c r="V406" s="1" t="e">
        <f t="shared" si="71"/>
        <v>#REF!</v>
      </c>
      <c r="W406" s="1" t="e">
        <f t="shared" si="72"/>
        <v>#REF!</v>
      </c>
      <c r="X406" s="1" t="e">
        <f t="shared" si="73"/>
        <v>#REF!</v>
      </c>
      <c r="Y406" s="1" t="e">
        <f t="shared" si="74"/>
        <v>#REF!</v>
      </c>
      <c r="Z406" s="1" t="e">
        <f t="shared" si="75"/>
        <v>#REF!</v>
      </c>
      <c r="AA406" s="2" t="e">
        <f>IF(Z406*#REF!/(#REF!+#REF!)&lt;16,16,Z406*#REF!/(#REF!+#REF!))</f>
        <v>#REF!</v>
      </c>
      <c r="AB406" s="9" t="e">
        <f>IF(+Z406*#REF!/(#REF!+#REF!)&lt;16,16,+Z406*#REF!/(#REF!+#REF!))</f>
        <v>#REF!</v>
      </c>
      <c r="AC406" s="2" t="e">
        <f t="shared" si="76"/>
        <v>#REF!</v>
      </c>
    </row>
    <row r="407" spans="2:29" x14ac:dyDescent="0.2">
      <c r="B407" s="10" t="e">
        <f>IF(#REF!="Informix XPS",4096,2048)</f>
        <v>#REF!</v>
      </c>
      <c r="C407" s="10" t="e">
        <f>IF(#REF!="Informix XPS",4036,2020)</f>
        <v>#REF!</v>
      </c>
      <c r="D407" s="1" t="e">
        <f>IF(#REF!=0,0,#REF!+4)</f>
        <v>#REF!</v>
      </c>
      <c r="E407" s="1" t="e">
        <f t="shared" si="66"/>
        <v>#REF!</v>
      </c>
      <c r="F407" s="1" t="e">
        <f>IF(D407&lt;=C407,ROUNDUP((#REF!+#REF!)/E407,0),#REF!*E407)</f>
        <v>#REF!</v>
      </c>
      <c r="G407" s="1" t="e">
        <f t="shared" si="67"/>
        <v>#REF!</v>
      </c>
      <c r="H407" s="1" t="e">
        <f>IF(#REF!&gt;C407,#REF!,0)</f>
        <v>#REF!</v>
      </c>
      <c r="I407" s="1" t="e">
        <f>+IF(#REF!&gt;C407,#REF!-(C407+8),0)</f>
        <v>#REF!</v>
      </c>
      <c r="J407" s="1" t="e">
        <f>+IF(I407&lt;C407,0,#REF!*TRUNC(I407/(C407-8)))</f>
        <v>#REF!</v>
      </c>
      <c r="K407" s="1" t="e">
        <f>IF(H407&gt;0,+#REF!/(C407-8)-TRUNC(#REF!/(C407-8))+4,0)</f>
        <v>#REF!</v>
      </c>
      <c r="L407" s="1" t="e">
        <f t="shared" si="68"/>
        <v>#REF!</v>
      </c>
      <c r="M407" s="1" t="e">
        <f>+IF(H407&gt;0,IF(L407&lt;0.1,(#REF!/(TRUNC((C407/10)/I407)+1)),IF(AND(L407&gt;0.1,L407&lt;0.33),(#REF!/(TRUNC((C407/3)/I407)+1)),#REF!)),0)</f>
        <v>#REF!</v>
      </c>
      <c r="N407" s="1" t="e">
        <f t="shared" si="69"/>
        <v>#REF!</v>
      </c>
      <c r="O407" s="1" t="e">
        <f>+IF(#REF! &lt; (#REF!+#REF!)*0.02,1,#REF!/(#REF!+#REF!))</f>
        <v>#REF!</v>
      </c>
      <c r="P407" s="1" t="e">
        <f>+IF(#REF!&gt;0,#REF!+5,0)</f>
        <v>#REF!</v>
      </c>
      <c r="Q407" s="1" t="e">
        <f t="shared" si="70"/>
        <v>#REF!</v>
      </c>
      <c r="R407" s="1" t="e">
        <f>+IF(Q407 &gt; 0,TRUNC((#REF!+#REF!)/Q407),0)</f>
        <v>#REF!</v>
      </c>
      <c r="S407" s="1" t="e">
        <f>+(R407/(TRUNC((B407-28)/(#REF!+5))+4))</f>
        <v>#REF!</v>
      </c>
      <c r="T407" s="1" t="e">
        <f>+TRUNC(S407/(TRUNC((B407-28)/(#REF!+5))+4))</f>
        <v>#REF!</v>
      </c>
      <c r="U407" s="1" t="e">
        <f>+ROUNDUP((T407/(TRUNC((B407-56)/(#REF!+5))+4)),0)</f>
        <v>#REF!</v>
      </c>
      <c r="V407" s="1" t="e">
        <f t="shared" si="71"/>
        <v>#REF!</v>
      </c>
      <c r="W407" s="1" t="e">
        <f t="shared" si="72"/>
        <v>#REF!</v>
      </c>
      <c r="X407" s="1" t="e">
        <f t="shared" si="73"/>
        <v>#REF!</v>
      </c>
      <c r="Y407" s="1" t="e">
        <f t="shared" si="74"/>
        <v>#REF!</v>
      </c>
      <c r="Z407" s="1" t="e">
        <f t="shared" si="75"/>
        <v>#REF!</v>
      </c>
      <c r="AA407" s="2" t="e">
        <f>IF(Z407*#REF!/(#REF!+#REF!)&lt;16,16,Z407*#REF!/(#REF!+#REF!))</f>
        <v>#REF!</v>
      </c>
      <c r="AB407" s="9" t="e">
        <f>IF(+Z407*#REF!/(#REF!+#REF!)&lt;16,16,+Z407*#REF!/(#REF!+#REF!))</f>
        <v>#REF!</v>
      </c>
      <c r="AC407" s="2" t="e">
        <f t="shared" si="76"/>
        <v>#REF!</v>
      </c>
    </row>
    <row r="408" spans="2:29" x14ac:dyDescent="0.2">
      <c r="B408" s="10" t="e">
        <f>IF(#REF!="Informix XPS",4096,2048)</f>
        <v>#REF!</v>
      </c>
      <c r="C408" s="10" t="e">
        <f>IF(#REF!="Informix XPS",4036,2020)</f>
        <v>#REF!</v>
      </c>
      <c r="D408" s="1" t="e">
        <f>IF(#REF!=0,0,#REF!+4)</f>
        <v>#REF!</v>
      </c>
      <c r="E408" s="1" t="e">
        <f t="shared" si="66"/>
        <v>#REF!</v>
      </c>
      <c r="F408" s="1" t="e">
        <f>IF(D408&lt;=C408,ROUNDUP((#REF!+#REF!)/E408,0),#REF!*E408)</f>
        <v>#REF!</v>
      </c>
      <c r="G408" s="1" t="e">
        <f t="shared" si="67"/>
        <v>#REF!</v>
      </c>
      <c r="H408" s="1" t="e">
        <f>IF(#REF!&gt;C408,#REF!,0)</f>
        <v>#REF!</v>
      </c>
      <c r="I408" s="1" t="e">
        <f>+IF(#REF!&gt;C408,#REF!-(C408+8),0)</f>
        <v>#REF!</v>
      </c>
      <c r="J408" s="1" t="e">
        <f>+IF(I408&lt;C408,0,#REF!*TRUNC(I408/(C408-8)))</f>
        <v>#REF!</v>
      </c>
      <c r="K408" s="1" t="e">
        <f>IF(H408&gt;0,+#REF!/(C408-8)-TRUNC(#REF!/(C408-8))+4,0)</f>
        <v>#REF!</v>
      </c>
      <c r="L408" s="1" t="e">
        <f t="shared" si="68"/>
        <v>#REF!</v>
      </c>
      <c r="M408" s="1" t="e">
        <f>+IF(H408&gt;0,IF(L408&lt;0.1,(#REF!/(TRUNC((C408/10)/I408)+1)),IF(AND(L408&gt;0.1,L408&lt;0.33),(#REF!/(TRUNC((C408/3)/I408)+1)),#REF!)),0)</f>
        <v>#REF!</v>
      </c>
      <c r="N408" s="1" t="e">
        <f t="shared" si="69"/>
        <v>#REF!</v>
      </c>
      <c r="O408" s="1" t="e">
        <f>+IF(#REF! &lt; (#REF!+#REF!)*0.02,1,#REF!/(#REF!+#REF!))</f>
        <v>#REF!</v>
      </c>
      <c r="P408" s="1" t="e">
        <f>+IF(#REF!&gt;0,#REF!+5,0)</f>
        <v>#REF!</v>
      </c>
      <c r="Q408" s="1" t="e">
        <f t="shared" si="70"/>
        <v>#REF!</v>
      </c>
      <c r="R408" s="1" t="e">
        <f>+IF(Q408 &gt; 0,TRUNC((#REF!+#REF!)/Q408),0)</f>
        <v>#REF!</v>
      </c>
      <c r="S408" s="1" t="e">
        <f>+(R408/(TRUNC((B408-28)/(#REF!+5))+4))</f>
        <v>#REF!</v>
      </c>
      <c r="T408" s="1" t="e">
        <f>+TRUNC(S408/(TRUNC((B408-28)/(#REF!+5))+4))</f>
        <v>#REF!</v>
      </c>
      <c r="U408" s="1" t="e">
        <f>+ROUNDUP((T408/(TRUNC((B408-56)/(#REF!+5))+4)),0)</f>
        <v>#REF!</v>
      </c>
      <c r="V408" s="1" t="e">
        <f t="shared" si="71"/>
        <v>#REF!</v>
      </c>
      <c r="W408" s="1" t="e">
        <f t="shared" si="72"/>
        <v>#REF!</v>
      </c>
      <c r="X408" s="1" t="e">
        <f t="shared" si="73"/>
        <v>#REF!</v>
      </c>
      <c r="Y408" s="1" t="e">
        <f t="shared" si="74"/>
        <v>#REF!</v>
      </c>
      <c r="Z408" s="1" t="e">
        <f t="shared" si="75"/>
        <v>#REF!</v>
      </c>
      <c r="AA408" s="2" t="e">
        <f>IF(Z408*#REF!/(#REF!+#REF!)&lt;16,16,Z408*#REF!/(#REF!+#REF!))</f>
        <v>#REF!</v>
      </c>
      <c r="AB408" s="9" t="e">
        <f>IF(+Z408*#REF!/(#REF!+#REF!)&lt;16,16,+Z408*#REF!/(#REF!+#REF!))</f>
        <v>#REF!</v>
      </c>
      <c r="AC408" s="2" t="e">
        <f t="shared" si="76"/>
        <v>#REF!</v>
      </c>
    </row>
    <row r="409" spans="2:29" x14ac:dyDescent="0.2">
      <c r="B409" s="10" t="e">
        <f>IF(#REF!="Informix XPS",4096,2048)</f>
        <v>#REF!</v>
      </c>
      <c r="C409" s="10" t="e">
        <f>IF(#REF!="Informix XPS",4036,2020)</f>
        <v>#REF!</v>
      </c>
      <c r="D409" s="1" t="e">
        <f>IF(#REF!=0,0,#REF!+4)</f>
        <v>#REF!</v>
      </c>
      <c r="E409" s="1" t="e">
        <f t="shared" si="66"/>
        <v>#REF!</v>
      </c>
      <c r="F409" s="1" t="e">
        <f>IF(D409&lt;=C409,ROUNDUP((#REF!+#REF!)/E409,0),#REF!*E409)</f>
        <v>#REF!</v>
      </c>
      <c r="G409" s="1" t="e">
        <f t="shared" si="67"/>
        <v>#REF!</v>
      </c>
      <c r="H409" s="1" t="e">
        <f>IF(#REF!&gt;C409,#REF!,0)</f>
        <v>#REF!</v>
      </c>
      <c r="I409" s="1" t="e">
        <f>+IF(#REF!&gt;C409,#REF!-(C409+8),0)</f>
        <v>#REF!</v>
      </c>
      <c r="J409" s="1" t="e">
        <f>+IF(I409&lt;C409,0,#REF!*TRUNC(I409/(C409-8)))</f>
        <v>#REF!</v>
      </c>
      <c r="K409" s="1" t="e">
        <f>IF(H409&gt;0,+#REF!/(C409-8)-TRUNC(#REF!/(C409-8))+4,0)</f>
        <v>#REF!</v>
      </c>
      <c r="L409" s="1" t="e">
        <f t="shared" si="68"/>
        <v>#REF!</v>
      </c>
      <c r="M409" s="1" t="e">
        <f>+IF(H409&gt;0,IF(L409&lt;0.1,(#REF!/(TRUNC((C409/10)/I409)+1)),IF(AND(L409&gt;0.1,L409&lt;0.33),(#REF!/(TRUNC((C409/3)/I409)+1)),#REF!)),0)</f>
        <v>#REF!</v>
      </c>
      <c r="N409" s="1" t="e">
        <f t="shared" si="69"/>
        <v>#REF!</v>
      </c>
      <c r="O409" s="1" t="e">
        <f>+IF(#REF! &lt; (#REF!+#REF!)*0.02,1,#REF!/(#REF!+#REF!))</f>
        <v>#REF!</v>
      </c>
      <c r="P409" s="1" t="e">
        <f>+IF(#REF!&gt;0,#REF!+5,0)</f>
        <v>#REF!</v>
      </c>
      <c r="Q409" s="1" t="e">
        <f t="shared" si="70"/>
        <v>#REF!</v>
      </c>
      <c r="R409" s="1" t="e">
        <f>+IF(Q409 &gt; 0,TRUNC((#REF!+#REF!)/Q409),0)</f>
        <v>#REF!</v>
      </c>
      <c r="S409" s="1" t="e">
        <f>+(R409/(TRUNC((B409-28)/(#REF!+5))+4))</f>
        <v>#REF!</v>
      </c>
      <c r="T409" s="1" t="e">
        <f>+TRUNC(S409/(TRUNC((B409-28)/(#REF!+5))+4))</f>
        <v>#REF!</v>
      </c>
      <c r="U409" s="1" t="e">
        <f>+ROUNDUP((T409/(TRUNC((B409-56)/(#REF!+5))+4)),0)</f>
        <v>#REF!</v>
      </c>
      <c r="V409" s="1" t="e">
        <f t="shared" si="71"/>
        <v>#REF!</v>
      </c>
      <c r="W409" s="1" t="e">
        <f t="shared" si="72"/>
        <v>#REF!</v>
      </c>
      <c r="X409" s="1" t="e">
        <f t="shared" si="73"/>
        <v>#REF!</v>
      </c>
      <c r="Y409" s="1" t="e">
        <f t="shared" si="74"/>
        <v>#REF!</v>
      </c>
      <c r="Z409" s="1" t="e">
        <f t="shared" si="75"/>
        <v>#REF!</v>
      </c>
      <c r="AA409" s="2" t="e">
        <f>IF(Z409*#REF!/(#REF!+#REF!)&lt;16,16,Z409*#REF!/(#REF!+#REF!))</f>
        <v>#REF!</v>
      </c>
      <c r="AB409" s="9" t="e">
        <f>IF(+Z409*#REF!/(#REF!+#REF!)&lt;16,16,+Z409*#REF!/(#REF!+#REF!))</f>
        <v>#REF!</v>
      </c>
      <c r="AC409" s="2" t="e">
        <f t="shared" si="76"/>
        <v>#REF!</v>
      </c>
    </row>
    <row r="410" spans="2:29" x14ac:dyDescent="0.2">
      <c r="B410" s="10" t="e">
        <f>IF(#REF!="Informix XPS",4096,2048)</f>
        <v>#REF!</v>
      </c>
      <c r="C410" s="10" t="e">
        <f>IF(#REF!="Informix XPS",4036,2020)</f>
        <v>#REF!</v>
      </c>
      <c r="D410" s="1" t="e">
        <f>IF(#REF!=0,0,#REF!+4)</f>
        <v>#REF!</v>
      </c>
      <c r="E410" s="1" t="e">
        <f t="shared" si="66"/>
        <v>#REF!</v>
      </c>
      <c r="F410" s="1" t="e">
        <f>IF(D410&lt;=C410,ROUNDUP((#REF!+#REF!)/E410,0),#REF!*E410)</f>
        <v>#REF!</v>
      </c>
      <c r="G410" s="1" t="e">
        <f t="shared" si="67"/>
        <v>#REF!</v>
      </c>
      <c r="H410" s="1" t="e">
        <f>IF(#REF!&gt;C410,#REF!,0)</f>
        <v>#REF!</v>
      </c>
      <c r="I410" s="1" t="e">
        <f>+IF(#REF!&gt;C410,#REF!-(C410+8),0)</f>
        <v>#REF!</v>
      </c>
      <c r="J410" s="1" t="e">
        <f>+IF(I410&lt;C410,0,#REF!*TRUNC(I410/(C410-8)))</f>
        <v>#REF!</v>
      </c>
      <c r="K410" s="1" t="e">
        <f>IF(H410&gt;0,+#REF!/(C410-8)-TRUNC(#REF!/(C410-8))+4,0)</f>
        <v>#REF!</v>
      </c>
      <c r="L410" s="1" t="e">
        <f t="shared" si="68"/>
        <v>#REF!</v>
      </c>
      <c r="M410" s="1" t="e">
        <f>+IF(H410&gt;0,IF(L410&lt;0.1,(#REF!/(TRUNC((C410/10)/I410)+1)),IF(AND(L410&gt;0.1,L410&lt;0.33),(#REF!/(TRUNC((C410/3)/I410)+1)),#REF!)),0)</f>
        <v>#REF!</v>
      </c>
      <c r="N410" s="1" t="e">
        <f t="shared" si="69"/>
        <v>#REF!</v>
      </c>
      <c r="O410" s="1" t="e">
        <f>+IF(#REF! &lt; (#REF!+#REF!)*0.02,1,#REF!/(#REF!+#REF!))</f>
        <v>#REF!</v>
      </c>
      <c r="P410" s="1" t="e">
        <f>+IF(#REF!&gt;0,#REF!+5,0)</f>
        <v>#REF!</v>
      </c>
      <c r="Q410" s="1" t="e">
        <f t="shared" si="70"/>
        <v>#REF!</v>
      </c>
      <c r="R410" s="1" t="e">
        <f>+IF(Q410 &gt; 0,TRUNC((#REF!+#REF!)/Q410),0)</f>
        <v>#REF!</v>
      </c>
      <c r="S410" s="1" t="e">
        <f>+(R410/(TRUNC((B410-28)/(#REF!+5))+4))</f>
        <v>#REF!</v>
      </c>
      <c r="T410" s="1" t="e">
        <f>+TRUNC(S410/(TRUNC((B410-28)/(#REF!+5))+4))</f>
        <v>#REF!</v>
      </c>
      <c r="U410" s="1" t="e">
        <f>+ROUNDUP((T410/(TRUNC((B410-56)/(#REF!+5))+4)),0)</f>
        <v>#REF!</v>
      </c>
      <c r="V410" s="1" t="e">
        <f t="shared" si="71"/>
        <v>#REF!</v>
      </c>
      <c r="W410" s="1" t="e">
        <f t="shared" si="72"/>
        <v>#REF!</v>
      </c>
      <c r="X410" s="1" t="e">
        <f t="shared" si="73"/>
        <v>#REF!</v>
      </c>
      <c r="Y410" s="1" t="e">
        <f t="shared" si="74"/>
        <v>#REF!</v>
      </c>
      <c r="Z410" s="1" t="e">
        <f t="shared" si="75"/>
        <v>#REF!</v>
      </c>
      <c r="AA410" s="2" t="e">
        <f>IF(Z410*#REF!/(#REF!+#REF!)&lt;16,16,Z410*#REF!/(#REF!+#REF!))</f>
        <v>#REF!</v>
      </c>
      <c r="AB410" s="9" t="e">
        <f>IF(+Z410*#REF!/(#REF!+#REF!)&lt;16,16,+Z410*#REF!/(#REF!+#REF!))</f>
        <v>#REF!</v>
      </c>
      <c r="AC410" s="2" t="e">
        <f t="shared" si="76"/>
        <v>#REF!</v>
      </c>
    </row>
    <row r="411" spans="2:29" x14ac:dyDescent="0.2">
      <c r="B411" s="10" t="e">
        <f>IF(#REF!="Informix XPS",4096,2048)</f>
        <v>#REF!</v>
      </c>
      <c r="C411" s="10" t="e">
        <f>IF(#REF!="Informix XPS",4036,2020)</f>
        <v>#REF!</v>
      </c>
      <c r="D411" s="1" t="e">
        <f>IF(#REF!=0,0,#REF!+4)</f>
        <v>#REF!</v>
      </c>
      <c r="E411" s="1" t="e">
        <f t="shared" si="66"/>
        <v>#REF!</v>
      </c>
      <c r="F411" s="1" t="e">
        <f>IF(D411&lt;=C411,ROUNDUP((#REF!+#REF!)/E411,0),#REF!*E411)</f>
        <v>#REF!</v>
      </c>
      <c r="G411" s="1" t="e">
        <f t="shared" si="67"/>
        <v>#REF!</v>
      </c>
      <c r="H411" s="1" t="e">
        <f>IF(#REF!&gt;C411,#REF!,0)</f>
        <v>#REF!</v>
      </c>
      <c r="I411" s="1" t="e">
        <f>+IF(#REF!&gt;C411,#REF!-(C411+8),0)</f>
        <v>#REF!</v>
      </c>
      <c r="J411" s="1" t="e">
        <f>+IF(I411&lt;C411,0,#REF!*TRUNC(I411/(C411-8)))</f>
        <v>#REF!</v>
      </c>
      <c r="K411" s="1" t="e">
        <f>IF(H411&gt;0,+#REF!/(C411-8)-TRUNC(#REF!/(C411-8))+4,0)</f>
        <v>#REF!</v>
      </c>
      <c r="L411" s="1" t="e">
        <f t="shared" si="68"/>
        <v>#REF!</v>
      </c>
      <c r="M411" s="1" t="e">
        <f>+IF(H411&gt;0,IF(L411&lt;0.1,(#REF!/(TRUNC((C411/10)/I411)+1)),IF(AND(L411&gt;0.1,L411&lt;0.33),(#REF!/(TRUNC((C411/3)/I411)+1)),#REF!)),0)</f>
        <v>#REF!</v>
      </c>
      <c r="N411" s="1" t="e">
        <f t="shared" si="69"/>
        <v>#REF!</v>
      </c>
      <c r="O411" s="1" t="e">
        <f>+IF(#REF! &lt; (#REF!+#REF!)*0.02,1,#REF!/(#REF!+#REF!))</f>
        <v>#REF!</v>
      </c>
      <c r="P411" s="1" t="e">
        <f>+IF(#REF!&gt;0,#REF!+5,0)</f>
        <v>#REF!</v>
      </c>
      <c r="Q411" s="1" t="e">
        <f t="shared" si="70"/>
        <v>#REF!</v>
      </c>
      <c r="R411" s="1" t="e">
        <f>+IF(Q411 &gt; 0,TRUNC((#REF!+#REF!)/Q411),0)</f>
        <v>#REF!</v>
      </c>
      <c r="S411" s="1" t="e">
        <f>+(R411/(TRUNC((B411-28)/(#REF!+5))+4))</f>
        <v>#REF!</v>
      </c>
      <c r="T411" s="1" t="e">
        <f>+TRUNC(S411/(TRUNC((B411-28)/(#REF!+5))+4))</f>
        <v>#REF!</v>
      </c>
      <c r="U411" s="1" t="e">
        <f>+ROUNDUP((T411/(TRUNC((B411-56)/(#REF!+5))+4)),0)</f>
        <v>#REF!</v>
      </c>
      <c r="V411" s="1" t="e">
        <f t="shared" si="71"/>
        <v>#REF!</v>
      </c>
      <c r="W411" s="1" t="e">
        <f t="shared" si="72"/>
        <v>#REF!</v>
      </c>
      <c r="X411" s="1" t="e">
        <f t="shared" si="73"/>
        <v>#REF!</v>
      </c>
      <c r="Y411" s="1" t="e">
        <f t="shared" si="74"/>
        <v>#REF!</v>
      </c>
      <c r="Z411" s="1" t="e">
        <f t="shared" si="75"/>
        <v>#REF!</v>
      </c>
      <c r="AA411" s="2" t="e">
        <f>IF(Z411*#REF!/(#REF!+#REF!)&lt;16,16,Z411*#REF!/(#REF!+#REF!))</f>
        <v>#REF!</v>
      </c>
      <c r="AB411" s="9" t="e">
        <f>IF(+Z411*#REF!/(#REF!+#REF!)&lt;16,16,+Z411*#REF!/(#REF!+#REF!))</f>
        <v>#REF!</v>
      </c>
      <c r="AC411" s="2" t="e">
        <f t="shared" si="76"/>
        <v>#REF!</v>
      </c>
    </row>
    <row r="412" spans="2:29" x14ac:dyDescent="0.2">
      <c r="B412" s="10" t="e">
        <f>IF(#REF!="Informix XPS",4096,2048)</f>
        <v>#REF!</v>
      </c>
      <c r="C412" s="10" t="e">
        <f>IF(#REF!="Informix XPS",4036,2020)</f>
        <v>#REF!</v>
      </c>
      <c r="D412" s="1" t="e">
        <f>IF(#REF!=0,0,#REF!+4)</f>
        <v>#REF!</v>
      </c>
      <c r="E412" s="1" t="e">
        <f t="shared" si="66"/>
        <v>#REF!</v>
      </c>
      <c r="F412" s="1" t="e">
        <f>IF(D412&lt;=C412,ROUNDUP((#REF!+#REF!)/E412,0),#REF!*E412)</f>
        <v>#REF!</v>
      </c>
      <c r="G412" s="1" t="e">
        <f t="shared" si="67"/>
        <v>#REF!</v>
      </c>
      <c r="H412" s="1" t="e">
        <f>IF(#REF!&gt;C412,#REF!,0)</f>
        <v>#REF!</v>
      </c>
      <c r="I412" s="1" t="e">
        <f>+IF(#REF!&gt;C412,#REF!-(C412+8),0)</f>
        <v>#REF!</v>
      </c>
      <c r="J412" s="1" t="e">
        <f>+IF(I412&lt;C412,0,#REF!*TRUNC(I412/(C412-8)))</f>
        <v>#REF!</v>
      </c>
      <c r="K412" s="1" t="e">
        <f>IF(H412&gt;0,+#REF!/(C412-8)-TRUNC(#REF!/(C412-8))+4,0)</f>
        <v>#REF!</v>
      </c>
      <c r="L412" s="1" t="e">
        <f t="shared" si="68"/>
        <v>#REF!</v>
      </c>
      <c r="M412" s="1" t="e">
        <f>+IF(H412&gt;0,IF(L412&lt;0.1,(#REF!/(TRUNC((C412/10)/I412)+1)),IF(AND(L412&gt;0.1,L412&lt;0.33),(#REF!/(TRUNC((C412/3)/I412)+1)),#REF!)),0)</f>
        <v>#REF!</v>
      </c>
      <c r="N412" s="1" t="e">
        <f t="shared" si="69"/>
        <v>#REF!</v>
      </c>
      <c r="O412" s="1" t="e">
        <f>+IF(#REF! &lt; (#REF!+#REF!)*0.02,1,#REF!/(#REF!+#REF!))</f>
        <v>#REF!</v>
      </c>
      <c r="P412" s="1" t="e">
        <f>+IF(#REF!&gt;0,#REF!+5,0)</f>
        <v>#REF!</v>
      </c>
      <c r="Q412" s="1" t="e">
        <f t="shared" si="70"/>
        <v>#REF!</v>
      </c>
      <c r="R412" s="1" t="e">
        <f>+IF(Q412 &gt; 0,TRUNC((#REF!+#REF!)/Q412),0)</f>
        <v>#REF!</v>
      </c>
      <c r="S412" s="1" t="e">
        <f>+(R412/(TRUNC((B412-28)/(#REF!+5))+4))</f>
        <v>#REF!</v>
      </c>
      <c r="T412" s="1" t="e">
        <f>+TRUNC(S412/(TRUNC((B412-28)/(#REF!+5))+4))</f>
        <v>#REF!</v>
      </c>
      <c r="U412" s="1" t="e">
        <f>+ROUNDUP((T412/(TRUNC((B412-56)/(#REF!+5))+4)),0)</f>
        <v>#REF!</v>
      </c>
      <c r="V412" s="1" t="e">
        <f t="shared" si="71"/>
        <v>#REF!</v>
      </c>
      <c r="W412" s="1" t="e">
        <f t="shared" si="72"/>
        <v>#REF!</v>
      </c>
      <c r="X412" s="1" t="e">
        <f t="shared" si="73"/>
        <v>#REF!</v>
      </c>
      <c r="Y412" s="1" t="e">
        <f t="shared" si="74"/>
        <v>#REF!</v>
      </c>
      <c r="Z412" s="1" t="e">
        <f t="shared" si="75"/>
        <v>#REF!</v>
      </c>
      <c r="AA412" s="2" t="e">
        <f>IF(Z412*#REF!/(#REF!+#REF!)&lt;16,16,Z412*#REF!/(#REF!+#REF!))</f>
        <v>#REF!</v>
      </c>
      <c r="AB412" s="9" t="e">
        <f>IF(+Z412*#REF!/(#REF!+#REF!)&lt;16,16,+Z412*#REF!/(#REF!+#REF!))</f>
        <v>#REF!</v>
      </c>
      <c r="AC412" s="2" t="e">
        <f t="shared" si="76"/>
        <v>#REF!</v>
      </c>
    </row>
    <row r="413" spans="2:29" x14ac:dyDescent="0.2">
      <c r="B413" s="10" t="e">
        <f>IF(#REF!="Informix XPS",4096,2048)</f>
        <v>#REF!</v>
      </c>
      <c r="C413" s="10" t="e">
        <f>IF(#REF!="Informix XPS",4036,2020)</f>
        <v>#REF!</v>
      </c>
      <c r="D413" s="1" t="e">
        <f>IF(#REF!=0,0,#REF!+4)</f>
        <v>#REF!</v>
      </c>
      <c r="E413" s="1" t="e">
        <f t="shared" si="66"/>
        <v>#REF!</v>
      </c>
      <c r="F413" s="1" t="e">
        <f>IF(D413&lt;=C413,ROUNDUP((#REF!+#REF!)/E413,0),#REF!*E413)</f>
        <v>#REF!</v>
      </c>
      <c r="G413" s="1" t="e">
        <f t="shared" si="67"/>
        <v>#REF!</v>
      </c>
      <c r="H413" s="1" t="e">
        <f>IF(#REF!&gt;C413,#REF!,0)</f>
        <v>#REF!</v>
      </c>
      <c r="I413" s="1" t="e">
        <f>+IF(#REF!&gt;C413,#REF!-(C413+8),0)</f>
        <v>#REF!</v>
      </c>
      <c r="J413" s="1" t="e">
        <f>+IF(I413&lt;C413,0,#REF!*TRUNC(I413/(C413-8)))</f>
        <v>#REF!</v>
      </c>
      <c r="K413" s="1" t="e">
        <f>IF(H413&gt;0,+#REF!/(C413-8)-TRUNC(#REF!/(C413-8))+4,0)</f>
        <v>#REF!</v>
      </c>
      <c r="L413" s="1" t="e">
        <f t="shared" si="68"/>
        <v>#REF!</v>
      </c>
      <c r="M413" s="1" t="e">
        <f>+IF(H413&gt;0,IF(L413&lt;0.1,(#REF!/(TRUNC((C413/10)/I413)+1)),IF(AND(L413&gt;0.1,L413&lt;0.33),(#REF!/(TRUNC((C413/3)/I413)+1)),#REF!)),0)</f>
        <v>#REF!</v>
      </c>
      <c r="N413" s="1" t="e">
        <f t="shared" si="69"/>
        <v>#REF!</v>
      </c>
      <c r="O413" s="1" t="e">
        <f>+IF(#REF! &lt; (#REF!+#REF!)*0.02,1,#REF!/(#REF!+#REF!))</f>
        <v>#REF!</v>
      </c>
      <c r="P413" s="1" t="e">
        <f>+IF(#REF!&gt;0,#REF!+5,0)</f>
        <v>#REF!</v>
      </c>
      <c r="Q413" s="1" t="e">
        <f t="shared" si="70"/>
        <v>#REF!</v>
      </c>
      <c r="R413" s="1" t="e">
        <f>+IF(Q413 &gt; 0,TRUNC((#REF!+#REF!)/Q413),0)</f>
        <v>#REF!</v>
      </c>
      <c r="S413" s="1" t="e">
        <f>+(R413/(TRUNC((B413-28)/(#REF!+5))+4))</f>
        <v>#REF!</v>
      </c>
      <c r="T413" s="1" t="e">
        <f>+TRUNC(S413/(TRUNC((B413-28)/(#REF!+5))+4))</f>
        <v>#REF!</v>
      </c>
      <c r="U413" s="1" t="e">
        <f>+ROUNDUP((T413/(TRUNC((B413-56)/(#REF!+5))+4)),0)</f>
        <v>#REF!</v>
      </c>
      <c r="V413" s="1" t="e">
        <f t="shared" si="71"/>
        <v>#REF!</v>
      </c>
      <c r="W413" s="1" t="e">
        <f t="shared" si="72"/>
        <v>#REF!</v>
      </c>
      <c r="X413" s="1" t="e">
        <f t="shared" si="73"/>
        <v>#REF!</v>
      </c>
      <c r="Y413" s="1" t="e">
        <f t="shared" si="74"/>
        <v>#REF!</v>
      </c>
      <c r="Z413" s="1" t="e">
        <f t="shared" si="75"/>
        <v>#REF!</v>
      </c>
      <c r="AA413" s="2" t="e">
        <f>IF(Z413*#REF!/(#REF!+#REF!)&lt;16,16,Z413*#REF!/(#REF!+#REF!))</f>
        <v>#REF!</v>
      </c>
      <c r="AB413" s="9" t="e">
        <f>IF(+Z413*#REF!/(#REF!+#REF!)&lt;16,16,+Z413*#REF!/(#REF!+#REF!))</f>
        <v>#REF!</v>
      </c>
      <c r="AC413" s="2" t="e">
        <f t="shared" si="76"/>
        <v>#REF!</v>
      </c>
    </row>
    <row r="414" spans="2:29" x14ac:dyDescent="0.2">
      <c r="B414" s="10" t="e">
        <f>IF(#REF!="Informix XPS",4096,2048)</f>
        <v>#REF!</v>
      </c>
      <c r="C414" s="10" t="e">
        <f>IF(#REF!="Informix XPS",4036,2020)</f>
        <v>#REF!</v>
      </c>
      <c r="D414" s="1" t="e">
        <f>IF(#REF!=0,0,#REF!+4)</f>
        <v>#REF!</v>
      </c>
      <c r="E414" s="1" t="e">
        <f t="shared" si="66"/>
        <v>#REF!</v>
      </c>
      <c r="F414" s="1" t="e">
        <f>IF(D414&lt;=C414,ROUNDUP((#REF!+#REF!)/E414,0),#REF!*E414)</f>
        <v>#REF!</v>
      </c>
      <c r="G414" s="1" t="e">
        <f t="shared" si="67"/>
        <v>#REF!</v>
      </c>
      <c r="H414" s="1" t="e">
        <f>IF(#REF!&gt;C414,#REF!,0)</f>
        <v>#REF!</v>
      </c>
      <c r="I414" s="1" t="e">
        <f>+IF(#REF!&gt;C414,#REF!-(C414+8),0)</f>
        <v>#REF!</v>
      </c>
      <c r="J414" s="1" t="e">
        <f>+IF(I414&lt;C414,0,#REF!*TRUNC(I414/(C414-8)))</f>
        <v>#REF!</v>
      </c>
      <c r="K414" s="1" t="e">
        <f>IF(H414&gt;0,+#REF!/(C414-8)-TRUNC(#REF!/(C414-8))+4,0)</f>
        <v>#REF!</v>
      </c>
      <c r="L414" s="1" t="e">
        <f t="shared" si="68"/>
        <v>#REF!</v>
      </c>
      <c r="M414" s="1" t="e">
        <f>+IF(H414&gt;0,IF(L414&lt;0.1,(#REF!/(TRUNC((C414/10)/I414)+1)),IF(AND(L414&gt;0.1,L414&lt;0.33),(#REF!/(TRUNC((C414/3)/I414)+1)),#REF!)),0)</f>
        <v>#REF!</v>
      </c>
      <c r="N414" s="1" t="e">
        <f t="shared" si="69"/>
        <v>#REF!</v>
      </c>
      <c r="O414" s="1" t="e">
        <f>+IF(#REF! &lt; (#REF!+#REF!)*0.02,1,#REF!/(#REF!+#REF!))</f>
        <v>#REF!</v>
      </c>
      <c r="P414" s="1" t="e">
        <f>+IF(#REF!&gt;0,#REF!+5,0)</f>
        <v>#REF!</v>
      </c>
      <c r="Q414" s="1" t="e">
        <f t="shared" si="70"/>
        <v>#REF!</v>
      </c>
      <c r="R414" s="1" t="e">
        <f>+IF(Q414 &gt; 0,TRUNC((#REF!+#REF!)/Q414),0)</f>
        <v>#REF!</v>
      </c>
      <c r="S414" s="1" t="e">
        <f>+(R414/(TRUNC((B414-28)/(#REF!+5))+4))</f>
        <v>#REF!</v>
      </c>
      <c r="T414" s="1" t="e">
        <f>+TRUNC(S414/(TRUNC((B414-28)/(#REF!+5))+4))</f>
        <v>#REF!</v>
      </c>
      <c r="U414" s="1" t="e">
        <f>+ROUNDUP((T414/(TRUNC((B414-56)/(#REF!+5))+4)),0)</f>
        <v>#REF!</v>
      </c>
      <c r="V414" s="1" t="e">
        <f t="shared" si="71"/>
        <v>#REF!</v>
      </c>
      <c r="W414" s="1" t="e">
        <f t="shared" si="72"/>
        <v>#REF!</v>
      </c>
      <c r="X414" s="1" t="e">
        <f t="shared" si="73"/>
        <v>#REF!</v>
      </c>
      <c r="Y414" s="1" t="e">
        <f t="shared" si="74"/>
        <v>#REF!</v>
      </c>
      <c r="Z414" s="1" t="e">
        <f t="shared" si="75"/>
        <v>#REF!</v>
      </c>
      <c r="AA414" s="2" t="e">
        <f>IF(Z414*#REF!/(#REF!+#REF!)&lt;16,16,Z414*#REF!/(#REF!+#REF!))</f>
        <v>#REF!</v>
      </c>
      <c r="AB414" s="9" t="e">
        <f>IF(+Z414*#REF!/(#REF!+#REF!)&lt;16,16,+Z414*#REF!/(#REF!+#REF!))</f>
        <v>#REF!</v>
      </c>
      <c r="AC414" s="2" t="e">
        <f t="shared" si="76"/>
        <v>#REF!</v>
      </c>
    </row>
    <row r="415" spans="2:29" x14ac:dyDescent="0.2">
      <c r="B415" s="10" t="e">
        <f>IF(#REF!="Informix XPS",4096,2048)</f>
        <v>#REF!</v>
      </c>
      <c r="C415" s="10" t="e">
        <f>IF(#REF!="Informix XPS",4036,2020)</f>
        <v>#REF!</v>
      </c>
      <c r="D415" s="1" t="e">
        <f>IF(#REF!=0,0,#REF!+4)</f>
        <v>#REF!</v>
      </c>
      <c r="E415" s="1" t="e">
        <f t="shared" si="66"/>
        <v>#REF!</v>
      </c>
      <c r="F415" s="1" t="e">
        <f>IF(D415&lt;=C415,ROUNDUP((#REF!+#REF!)/E415,0),#REF!*E415)</f>
        <v>#REF!</v>
      </c>
      <c r="G415" s="1" t="e">
        <f t="shared" si="67"/>
        <v>#REF!</v>
      </c>
      <c r="H415" s="1" t="e">
        <f>IF(#REF!&gt;C415,#REF!,0)</f>
        <v>#REF!</v>
      </c>
      <c r="I415" s="1" t="e">
        <f>+IF(#REF!&gt;C415,#REF!-(C415+8),0)</f>
        <v>#REF!</v>
      </c>
      <c r="J415" s="1" t="e">
        <f>+IF(I415&lt;C415,0,#REF!*TRUNC(I415/(C415-8)))</f>
        <v>#REF!</v>
      </c>
      <c r="K415" s="1" t="e">
        <f>IF(H415&gt;0,+#REF!/(C415-8)-TRUNC(#REF!/(C415-8))+4,0)</f>
        <v>#REF!</v>
      </c>
      <c r="L415" s="1" t="e">
        <f t="shared" si="68"/>
        <v>#REF!</v>
      </c>
      <c r="M415" s="1" t="e">
        <f>+IF(H415&gt;0,IF(L415&lt;0.1,(#REF!/(TRUNC((C415/10)/I415)+1)),IF(AND(L415&gt;0.1,L415&lt;0.33),(#REF!/(TRUNC((C415/3)/I415)+1)),#REF!)),0)</f>
        <v>#REF!</v>
      </c>
      <c r="N415" s="1" t="e">
        <f t="shared" si="69"/>
        <v>#REF!</v>
      </c>
      <c r="O415" s="1" t="e">
        <f>+IF(#REF! &lt; (#REF!+#REF!)*0.02,1,#REF!/(#REF!+#REF!))</f>
        <v>#REF!</v>
      </c>
      <c r="P415" s="1" t="e">
        <f>+IF(#REF!&gt;0,#REF!+5,0)</f>
        <v>#REF!</v>
      </c>
      <c r="Q415" s="1" t="e">
        <f t="shared" si="70"/>
        <v>#REF!</v>
      </c>
      <c r="R415" s="1" t="e">
        <f>+IF(Q415 &gt; 0,TRUNC((#REF!+#REF!)/Q415),0)</f>
        <v>#REF!</v>
      </c>
      <c r="S415" s="1" t="e">
        <f>+(R415/(TRUNC((B415-28)/(#REF!+5))+4))</f>
        <v>#REF!</v>
      </c>
      <c r="T415" s="1" t="e">
        <f>+TRUNC(S415/(TRUNC((B415-28)/(#REF!+5))+4))</f>
        <v>#REF!</v>
      </c>
      <c r="U415" s="1" t="e">
        <f>+ROUNDUP((T415/(TRUNC((B415-56)/(#REF!+5))+4)),0)</f>
        <v>#REF!</v>
      </c>
      <c r="V415" s="1" t="e">
        <f t="shared" si="71"/>
        <v>#REF!</v>
      </c>
      <c r="W415" s="1" t="e">
        <f t="shared" si="72"/>
        <v>#REF!</v>
      </c>
      <c r="X415" s="1" t="e">
        <f t="shared" si="73"/>
        <v>#REF!</v>
      </c>
      <c r="Y415" s="1" t="e">
        <f t="shared" si="74"/>
        <v>#REF!</v>
      </c>
      <c r="Z415" s="1" t="e">
        <f t="shared" si="75"/>
        <v>#REF!</v>
      </c>
      <c r="AA415" s="2" t="e">
        <f>IF(Z415*#REF!/(#REF!+#REF!)&lt;16,16,Z415*#REF!/(#REF!+#REF!))</f>
        <v>#REF!</v>
      </c>
      <c r="AB415" s="9" t="e">
        <f>IF(+Z415*#REF!/(#REF!+#REF!)&lt;16,16,+Z415*#REF!/(#REF!+#REF!))</f>
        <v>#REF!</v>
      </c>
      <c r="AC415" s="2" t="e">
        <f t="shared" si="76"/>
        <v>#REF!</v>
      </c>
    </row>
    <row r="416" spans="2:29" x14ac:dyDescent="0.2">
      <c r="B416" s="10" t="e">
        <f>IF(#REF!="Informix XPS",4096,2048)</f>
        <v>#REF!</v>
      </c>
      <c r="C416" s="10" t="e">
        <f>IF(#REF!="Informix XPS",4036,2020)</f>
        <v>#REF!</v>
      </c>
      <c r="D416" s="1" t="e">
        <f>IF(#REF!=0,0,#REF!+4)</f>
        <v>#REF!</v>
      </c>
      <c r="E416" s="1" t="e">
        <f t="shared" si="66"/>
        <v>#REF!</v>
      </c>
      <c r="F416" s="1" t="e">
        <f>IF(D416&lt;=C416,ROUNDUP((#REF!+#REF!)/E416,0),#REF!*E416)</f>
        <v>#REF!</v>
      </c>
      <c r="G416" s="1" t="e">
        <f t="shared" si="67"/>
        <v>#REF!</v>
      </c>
      <c r="H416" s="1" t="e">
        <f>IF(#REF!&gt;C416,#REF!,0)</f>
        <v>#REF!</v>
      </c>
      <c r="I416" s="1" t="e">
        <f>+IF(#REF!&gt;C416,#REF!-(C416+8),0)</f>
        <v>#REF!</v>
      </c>
      <c r="J416" s="1" t="e">
        <f>+IF(I416&lt;C416,0,#REF!*TRUNC(I416/(C416-8)))</f>
        <v>#REF!</v>
      </c>
      <c r="K416" s="1" t="e">
        <f>IF(H416&gt;0,+#REF!/(C416-8)-TRUNC(#REF!/(C416-8))+4,0)</f>
        <v>#REF!</v>
      </c>
      <c r="L416" s="1" t="e">
        <f t="shared" si="68"/>
        <v>#REF!</v>
      </c>
      <c r="M416" s="1" t="e">
        <f>+IF(H416&gt;0,IF(L416&lt;0.1,(#REF!/(TRUNC((C416/10)/I416)+1)),IF(AND(L416&gt;0.1,L416&lt;0.33),(#REF!/(TRUNC((C416/3)/I416)+1)),#REF!)),0)</f>
        <v>#REF!</v>
      </c>
      <c r="N416" s="1" t="e">
        <f t="shared" si="69"/>
        <v>#REF!</v>
      </c>
      <c r="O416" s="1" t="e">
        <f>+IF(#REF! &lt; (#REF!+#REF!)*0.02,1,#REF!/(#REF!+#REF!))</f>
        <v>#REF!</v>
      </c>
      <c r="P416" s="1" t="e">
        <f>+IF(#REF!&gt;0,#REF!+5,0)</f>
        <v>#REF!</v>
      </c>
      <c r="Q416" s="1" t="e">
        <f t="shared" si="70"/>
        <v>#REF!</v>
      </c>
      <c r="R416" s="1" t="e">
        <f>+IF(Q416 &gt; 0,TRUNC((#REF!+#REF!)/Q416),0)</f>
        <v>#REF!</v>
      </c>
      <c r="S416" s="1" t="e">
        <f>+(R416/(TRUNC((B416-28)/(#REF!+5))+4))</f>
        <v>#REF!</v>
      </c>
      <c r="T416" s="1" t="e">
        <f>+TRUNC(S416/(TRUNC((B416-28)/(#REF!+5))+4))</f>
        <v>#REF!</v>
      </c>
      <c r="U416" s="1" t="e">
        <f>+ROUNDUP((T416/(TRUNC((B416-56)/(#REF!+5))+4)),0)</f>
        <v>#REF!</v>
      </c>
      <c r="V416" s="1" t="e">
        <f t="shared" si="71"/>
        <v>#REF!</v>
      </c>
      <c r="W416" s="1" t="e">
        <f t="shared" si="72"/>
        <v>#REF!</v>
      </c>
      <c r="X416" s="1" t="e">
        <f t="shared" si="73"/>
        <v>#REF!</v>
      </c>
      <c r="Y416" s="1" t="e">
        <f t="shared" si="74"/>
        <v>#REF!</v>
      </c>
      <c r="Z416" s="1" t="e">
        <f t="shared" si="75"/>
        <v>#REF!</v>
      </c>
      <c r="AA416" s="2" t="e">
        <f>IF(Z416*#REF!/(#REF!+#REF!)&lt;16,16,Z416*#REF!/(#REF!+#REF!))</f>
        <v>#REF!</v>
      </c>
      <c r="AB416" s="9" t="e">
        <f>IF(+Z416*#REF!/(#REF!+#REF!)&lt;16,16,+Z416*#REF!/(#REF!+#REF!))</f>
        <v>#REF!</v>
      </c>
      <c r="AC416" s="2" t="e">
        <f t="shared" si="76"/>
        <v>#REF!</v>
      </c>
    </row>
    <row r="417" spans="2:29" x14ac:dyDescent="0.2">
      <c r="B417" s="10" t="e">
        <f>IF(#REF!="Informix XPS",4096,2048)</f>
        <v>#REF!</v>
      </c>
      <c r="C417" s="10" t="e">
        <f>IF(#REF!="Informix XPS",4036,2020)</f>
        <v>#REF!</v>
      </c>
      <c r="D417" s="1" t="e">
        <f>IF(#REF!=0,0,#REF!+4)</f>
        <v>#REF!</v>
      </c>
      <c r="E417" s="1" t="e">
        <f t="shared" si="66"/>
        <v>#REF!</v>
      </c>
      <c r="F417" s="1" t="e">
        <f>IF(D417&lt;=C417,ROUNDUP((#REF!+#REF!)/E417,0),#REF!*E417)</f>
        <v>#REF!</v>
      </c>
      <c r="G417" s="1" t="e">
        <f t="shared" si="67"/>
        <v>#REF!</v>
      </c>
      <c r="H417" s="1" t="e">
        <f>IF(#REF!&gt;C417,#REF!,0)</f>
        <v>#REF!</v>
      </c>
      <c r="I417" s="1" t="e">
        <f>+IF(#REF!&gt;C417,#REF!-(C417+8),0)</f>
        <v>#REF!</v>
      </c>
      <c r="J417" s="1" t="e">
        <f>+IF(I417&lt;C417,0,#REF!*TRUNC(I417/(C417-8)))</f>
        <v>#REF!</v>
      </c>
      <c r="K417" s="1" t="e">
        <f>IF(H417&gt;0,+#REF!/(C417-8)-TRUNC(#REF!/(C417-8))+4,0)</f>
        <v>#REF!</v>
      </c>
      <c r="L417" s="1" t="e">
        <f t="shared" si="68"/>
        <v>#REF!</v>
      </c>
      <c r="M417" s="1" t="e">
        <f>+IF(H417&gt;0,IF(L417&lt;0.1,(#REF!/(TRUNC((C417/10)/I417)+1)),IF(AND(L417&gt;0.1,L417&lt;0.33),(#REF!/(TRUNC((C417/3)/I417)+1)),#REF!)),0)</f>
        <v>#REF!</v>
      </c>
      <c r="N417" s="1" t="e">
        <f t="shared" si="69"/>
        <v>#REF!</v>
      </c>
      <c r="O417" s="1" t="e">
        <f>+IF(#REF! &lt; (#REF!+#REF!)*0.02,1,#REF!/(#REF!+#REF!))</f>
        <v>#REF!</v>
      </c>
      <c r="P417" s="1" t="e">
        <f>+IF(#REF!&gt;0,#REF!+5,0)</f>
        <v>#REF!</v>
      </c>
      <c r="Q417" s="1" t="e">
        <f t="shared" si="70"/>
        <v>#REF!</v>
      </c>
      <c r="R417" s="1" t="e">
        <f>+IF(Q417 &gt; 0,TRUNC((#REF!+#REF!)/Q417),0)</f>
        <v>#REF!</v>
      </c>
      <c r="S417" s="1" t="e">
        <f>+(R417/(TRUNC((B417-28)/(#REF!+5))+4))</f>
        <v>#REF!</v>
      </c>
      <c r="T417" s="1" t="e">
        <f>+TRUNC(S417/(TRUNC((B417-28)/(#REF!+5))+4))</f>
        <v>#REF!</v>
      </c>
      <c r="U417" s="1" t="e">
        <f>+ROUNDUP((T417/(TRUNC((B417-56)/(#REF!+5))+4)),0)</f>
        <v>#REF!</v>
      </c>
      <c r="V417" s="1" t="e">
        <f t="shared" si="71"/>
        <v>#REF!</v>
      </c>
      <c r="W417" s="1" t="e">
        <f t="shared" si="72"/>
        <v>#REF!</v>
      </c>
      <c r="X417" s="1" t="e">
        <f t="shared" si="73"/>
        <v>#REF!</v>
      </c>
      <c r="Y417" s="1" t="e">
        <f t="shared" si="74"/>
        <v>#REF!</v>
      </c>
      <c r="Z417" s="1" t="e">
        <f t="shared" si="75"/>
        <v>#REF!</v>
      </c>
      <c r="AA417" s="2" t="e">
        <f>IF(Z417*#REF!/(#REF!+#REF!)&lt;16,16,Z417*#REF!/(#REF!+#REF!))</f>
        <v>#REF!</v>
      </c>
      <c r="AB417" s="9" t="e">
        <f>IF(+Z417*#REF!/(#REF!+#REF!)&lt;16,16,+Z417*#REF!/(#REF!+#REF!))</f>
        <v>#REF!</v>
      </c>
      <c r="AC417" s="2" t="e">
        <f t="shared" si="76"/>
        <v>#REF!</v>
      </c>
    </row>
    <row r="418" spans="2:29" x14ac:dyDescent="0.2">
      <c r="B418" s="10" t="e">
        <f>IF(#REF!="Informix XPS",4096,2048)</f>
        <v>#REF!</v>
      </c>
      <c r="C418" s="10" t="e">
        <f>IF(#REF!="Informix XPS",4036,2020)</f>
        <v>#REF!</v>
      </c>
      <c r="D418" s="1" t="e">
        <f>IF(#REF!=0,0,#REF!+4)</f>
        <v>#REF!</v>
      </c>
      <c r="E418" s="1" t="e">
        <f t="shared" si="66"/>
        <v>#REF!</v>
      </c>
      <c r="F418" s="1" t="e">
        <f>IF(D418&lt;=C418,ROUNDUP((#REF!+#REF!)/E418,0),#REF!*E418)</f>
        <v>#REF!</v>
      </c>
      <c r="G418" s="1" t="e">
        <f t="shared" si="67"/>
        <v>#REF!</v>
      </c>
      <c r="H418" s="1" t="e">
        <f>IF(#REF!&gt;C418,#REF!,0)</f>
        <v>#REF!</v>
      </c>
      <c r="I418" s="1" t="e">
        <f>+IF(#REF!&gt;C418,#REF!-(C418+8),0)</f>
        <v>#REF!</v>
      </c>
      <c r="J418" s="1" t="e">
        <f>+IF(I418&lt;C418,0,#REF!*TRUNC(I418/(C418-8)))</f>
        <v>#REF!</v>
      </c>
      <c r="K418" s="1" t="e">
        <f>IF(H418&gt;0,+#REF!/(C418-8)-TRUNC(#REF!/(C418-8))+4,0)</f>
        <v>#REF!</v>
      </c>
      <c r="L418" s="1" t="e">
        <f t="shared" si="68"/>
        <v>#REF!</v>
      </c>
      <c r="M418" s="1" t="e">
        <f>+IF(H418&gt;0,IF(L418&lt;0.1,(#REF!/(TRUNC((C418/10)/I418)+1)),IF(AND(L418&gt;0.1,L418&lt;0.33),(#REF!/(TRUNC((C418/3)/I418)+1)),#REF!)),0)</f>
        <v>#REF!</v>
      </c>
      <c r="N418" s="1" t="e">
        <f t="shared" si="69"/>
        <v>#REF!</v>
      </c>
      <c r="O418" s="1" t="e">
        <f>+IF(#REF! &lt; (#REF!+#REF!)*0.02,1,#REF!/(#REF!+#REF!))</f>
        <v>#REF!</v>
      </c>
      <c r="P418" s="1" t="e">
        <f>+IF(#REF!&gt;0,#REF!+5,0)</f>
        <v>#REF!</v>
      </c>
      <c r="Q418" s="1" t="e">
        <f t="shared" si="70"/>
        <v>#REF!</v>
      </c>
      <c r="R418" s="1" t="e">
        <f>+IF(Q418 &gt; 0,TRUNC((#REF!+#REF!)/Q418),0)</f>
        <v>#REF!</v>
      </c>
      <c r="S418" s="1" t="e">
        <f>+(R418/(TRUNC((B418-28)/(#REF!+5))+4))</f>
        <v>#REF!</v>
      </c>
      <c r="T418" s="1" t="e">
        <f>+TRUNC(S418/(TRUNC((B418-28)/(#REF!+5))+4))</f>
        <v>#REF!</v>
      </c>
      <c r="U418" s="1" t="e">
        <f>+ROUNDUP((T418/(TRUNC((B418-56)/(#REF!+5))+4)),0)</f>
        <v>#REF!</v>
      </c>
      <c r="V418" s="1" t="e">
        <f t="shared" si="71"/>
        <v>#REF!</v>
      </c>
      <c r="W418" s="1" t="e">
        <f t="shared" si="72"/>
        <v>#REF!</v>
      </c>
      <c r="X418" s="1" t="e">
        <f t="shared" si="73"/>
        <v>#REF!</v>
      </c>
      <c r="Y418" s="1" t="e">
        <f t="shared" si="74"/>
        <v>#REF!</v>
      </c>
      <c r="Z418" s="1" t="e">
        <f t="shared" si="75"/>
        <v>#REF!</v>
      </c>
      <c r="AA418" s="2" t="e">
        <f>IF(Z418*#REF!/(#REF!+#REF!)&lt;16,16,Z418*#REF!/(#REF!+#REF!))</f>
        <v>#REF!</v>
      </c>
      <c r="AB418" s="9" t="e">
        <f>IF(+Z418*#REF!/(#REF!+#REF!)&lt;16,16,+Z418*#REF!/(#REF!+#REF!))</f>
        <v>#REF!</v>
      </c>
      <c r="AC418" s="2" t="e">
        <f t="shared" si="76"/>
        <v>#REF!</v>
      </c>
    </row>
    <row r="419" spans="2:29" x14ac:dyDescent="0.2">
      <c r="B419" s="10" t="e">
        <f>IF(#REF!="Informix XPS",4096,2048)</f>
        <v>#REF!</v>
      </c>
      <c r="C419" s="10" t="e">
        <f>IF(#REF!="Informix XPS",4036,2020)</f>
        <v>#REF!</v>
      </c>
      <c r="D419" s="1" t="e">
        <f>IF(#REF!=0,0,#REF!+4)</f>
        <v>#REF!</v>
      </c>
      <c r="E419" s="1" t="e">
        <f t="shared" si="66"/>
        <v>#REF!</v>
      </c>
      <c r="F419" s="1" t="e">
        <f>IF(D419&lt;=C419,ROUNDUP((#REF!+#REF!)/E419,0),#REF!*E419)</f>
        <v>#REF!</v>
      </c>
      <c r="G419" s="1" t="e">
        <f t="shared" si="67"/>
        <v>#REF!</v>
      </c>
      <c r="H419" s="1" t="e">
        <f>IF(#REF!&gt;C419,#REF!,0)</f>
        <v>#REF!</v>
      </c>
      <c r="I419" s="1" t="e">
        <f>+IF(#REF!&gt;C419,#REF!-(C419+8),0)</f>
        <v>#REF!</v>
      </c>
      <c r="J419" s="1" t="e">
        <f>+IF(I419&lt;C419,0,#REF!*TRUNC(I419/(C419-8)))</f>
        <v>#REF!</v>
      </c>
      <c r="K419" s="1" t="e">
        <f>IF(H419&gt;0,+#REF!/(C419-8)-TRUNC(#REF!/(C419-8))+4,0)</f>
        <v>#REF!</v>
      </c>
      <c r="L419" s="1" t="e">
        <f t="shared" si="68"/>
        <v>#REF!</v>
      </c>
      <c r="M419" s="1" t="e">
        <f>+IF(H419&gt;0,IF(L419&lt;0.1,(#REF!/(TRUNC((C419/10)/I419)+1)),IF(AND(L419&gt;0.1,L419&lt;0.33),(#REF!/(TRUNC((C419/3)/I419)+1)),#REF!)),0)</f>
        <v>#REF!</v>
      </c>
      <c r="N419" s="1" t="e">
        <f t="shared" si="69"/>
        <v>#REF!</v>
      </c>
      <c r="O419" s="1" t="e">
        <f>+IF(#REF! &lt; (#REF!+#REF!)*0.02,1,#REF!/(#REF!+#REF!))</f>
        <v>#REF!</v>
      </c>
      <c r="P419" s="1" t="e">
        <f>+IF(#REF!&gt;0,#REF!+5,0)</f>
        <v>#REF!</v>
      </c>
      <c r="Q419" s="1" t="e">
        <f t="shared" si="70"/>
        <v>#REF!</v>
      </c>
      <c r="R419" s="1" t="e">
        <f>+IF(Q419 &gt; 0,TRUNC((#REF!+#REF!)/Q419),0)</f>
        <v>#REF!</v>
      </c>
      <c r="S419" s="1" t="e">
        <f>+(R419/(TRUNC((B419-28)/(#REF!+5))+4))</f>
        <v>#REF!</v>
      </c>
      <c r="T419" s="1" t="e">
        <f>+TRUNC(S419/(TRUNC((B419-28)/(#REF!+5))+4))</f>
        <v>#REF!</v>
      </c>
      <c r="U419" s="1" t="e">
        <f>+ROUNDUP((T419/(TRUNC((B419-56)/(#REF!+5))+4)),0)</f>
        <v>#REF!</v>
      </c>
      <c r="V419" s="1" t="e">
        <f t="shared" si="71"/>
        <v>#REF!</v>
      </c>
      <c r="W419" s="1" t="e">
        <f t="shared" si="72"/>
        <v>#REF!</v>
      </c>
      <c r="X419" s="1" t="e">
        <f t="shared" si="73"/>
        <v>#REF!</v>
      </c>
      <c r="Y419" s="1" t="e">
        <f t="shared" si="74"/>
        <v>#REF!</v>
      </c>
      <c r="Z419" s="1" t="e">
        <f t="shared" si="75"/>
        <v>#REF!</v>
      </c>
      <c r="AA419" s="2" t="e">
        <f>IF(Z419*#REF!/(#REF!+#REF!)&lt;16,16,Z419*#REF!/(#REF!+#REF!))</f>
        <v>#REF!</v>
      </c>
      <c r="AB419" s="9" t="e">
        <f>IF(+Z419*#REF!/(#REF!+#REF!)&lt;16,16,+Z419*#REF!/(#REF!+#REF!))</f>
        <v>#REF!</v>
      </c>
      <c r="AC419" s="2" t="e">
        <f t="shared" si="76"/>
        <v>#REF!</v>
      </c>
    </row>
    <row r="420" spans="2:29" x14ac:dyDescent="0.2">
      <c r="B420" s="10" t="e">
        <f>IF(#REF!="Informix XPS",4096,2048)</f>
        <v>#REF!</v>
      </c>
      <c r="C420" s="10" t="e">
        <f>IF(#REF!="Informix XPS",4036,2020)</f>
        <v>#REF!</v>
      </c>
      <c r="D420" s="1" t="e">
        <f>IF(#REF!=0,0,#REF!+4)</f>
        <v>#REF!</v>
      </c>
      <c r="E420" s="1" t="e">
        <f t="shared" si="66"/>
        <v>#REF!</v>
      </c>
      <c r="F420" s="1" t="e">
        <f>IF(D420&lt;=C420,ROUNDUP((#REF!+#REF!)/E420,0),#REF!*E420)</f>
        <v>#REF!</v>
      </c>
      <c r="G420" s="1" t="e">
        <f t="shared" si="67"/>
        <v>#REF!</v>
      </c>
      <c r="H420" s="1" t="e">
        <f>IF(#REF!&gt;C420,#REF!,0)</f>
        <v>#REF!</v>
      </c>
      <c r="I420" s="1" t="e">
        <f>+IF(#REF!&gt;C420,#REF!-(C420+8),0)</f>
        <v>#REF!</v>
      </c>
      <c r="J420" s="1" t="e">
        <f>+IF(I420&lt;C420,0,#REF!*TRUNC(I420/(C420-8)))</f>
        <v>#REF!</v>
      </c>
      <c r="K420" s="1" t="e">
        <f>IF(H420&gt;0,+#REF!/(C420-8)-TRUNC(#REF!/(C420-8))+4,0)</f>
        <v>#REF!</v>
      </c>
      <c r="L420" s="1" t="e">
        <f t="shared" si="68"/>
        <v>#REF!</v>
      </c>
      <c r="M420" s="1" t="e">
        <f>+IF(H420&gt;0,IF(L420&lt;0.1,(#REF!/(TRUNC((C420/10)/I420)+1)),IF(AND(L420&gt;0.1,L420&lt;0.33),(#REF!/(TRUNC((C420/3)/I420)+1)),#REF!)),0)</f>
        <v>#REF!</v>
      </c>
      <c r="N420" s="1" t="e">
        <f t="shared" si="69"/>
        <v>#REF!</v>
      </c>
      <c r="O420" s="1" t="e">
        <f>+IF(#REF! &lt; (#REF!+#REF!)*0.02,1,#REF!/(#REF!+#REF!))</f>
        <v>#REF!</v>
      </c>
      <c r="P420" s="1" t="e">
        <f>+IF(#REF!&gt;0,#REF!+5,0)</f>
        <v>#REF!</v>
      </c>
      <c r="Q420" s="1" t="e">
        <f t="shared" si="70"/>
        <v>#REF!</v>
      </c>
      <c r="R420" s="1" t="e">
        <f>+IF(Q420 &gt; 0,TRUNC((#REF!+#REF!)/Q420),0)</f>
        <v>#REF!</v>
      </c>
      <c r="S420" s="1" t="e">
        <f>+(R420/(TRUNC((B420-28)/(#REF!+5))+4))</f>
        <v>#REF!</v>
      </c>
      <c r="T420" s="1" t="e">
        <f>+TRUNC(S420/(TRUNC((B420-28)/(#REF!+5))+4))</f>
        <v>#REF!</v>
      </c>
      <c r="U420" s="1" t="e">
        <f>+ROUNDUP((T420/(TRUNC((B420-56)/(#REF!+5))+4)),0)</f>
        <v>#REF!</v>
      </c>
      <c r="V420" s="1" t="e">
        <f t="shared" si="71"/>
        <v>#REF!</v>
      </c>
      <c r="W420" s="1" t="e">
        <f t="shared" si="72"/>
        <v>#REF!</v>
      </c>
      <c r="X420" s="1" t="e">
        <f t="shared" si="73"/>
        <v>#REF!</v>
      </c>
      <c r="Y420" s="1" t="e">
        <f t="shared" si="74"/>
        <v>#REF!</v>
      </c>
      <c r="Z420" s="1" t="e">
        <f t="shared" si="75"/>
        <v>#REF!</v>
      </c>
      <c r="AA420" s="2" t="e">
        <f>IF(Z420*#REF!/(#REF!+#REF!)&lt;16,16,Z420*#REF!/(#REF!+#REF!))</f>
        <v>#REF!</v>
      </c>
      <c r="AB420" s="9" t="e">
        <f>IF(+Z420*#REF!/(#REF!+#REF!)&lt;16,16,+Z420*#REF!/(#REF!+#REF!))</f>
        <v>#REF!</v>
      </c>
      <c r="AC420" s="2" t="e">
        <f t="shared" si="76"/>
        <v>#REF!</v>
      </c>
    </row>
    <row r="421" spans="2:29" x14ac:dyDescent="0.2">
      <c r="B421" s="10" t="e">
        <f>IF(#REF!="Informix XPS",4096,2048)</f>
        <v>#REF!</v>
      </c>
      <c r="C421" s="10" t="e">
        <f>IF(#REF!="Informix XPS",4036,2020)</f>
        <v>#REF!</v>
      </c>
      <c r="D421" s="1" t="e">
        <f>IF(#REF!=0,0,#REF!+4)</f>
        <v>#REF!</v>
      </c>
      <c r="E421" s="1" t="e">
        <f t="shared" si="66"/>
        <v>#REF!</v>
      </c>
      <c r="F421" s="1" t="e">
        <f>IF(D421&lt;=C421,ROUNDUP((#REF!+#REF!)/E421,0),#REF!*E421)</f>
        <v>#REF!</v>
      </c>
      <c r="G421" s="1" t="e">
        <f t="shared" si="67"/>
        <v>#REF!</v>
      </c>
      <c r="H421" s="1" t="e">
        <f>IF(#REF!&gt;C421,#REF!,0)</f>
        <v>#REF!</v>
      </c>
      <c r="I421" s="1" t="e">
        <f>+IF(#REF!&gt;C421,#REF!-(C421+8),0)</f>
        <v>#REF!</v>
      </c>
      <c r="J421" s="1" t="e">
        <f>+IF(I421&lt;C421,0,#REF!*TRUNC(I421/(C421-8)))</f>
        <v>#REF!</v>
      </c>
      <c r="K421" s="1" t="e">
        <f>IF(H421&gt;0,+#REF!/(C421-8)-TRUNC(#REF!/(C421-8))+4,0)</f>
        <v>#REF!</v>
      </c>
      <c r="L421" s="1" t="e">
        <f t="shared" si="68"/>
        <v>#REF!</v>
      </c>
      <c r="M421" s="1" t="e">
        <f>+IF(H421&gt;0,IF(L421&lt;0.1,(#REF!/(TRUNC((C421/10)/I421)+1)),IF(AND(L421&gt;0.1,L421&lt;0.33),(#REF!/(TRUNC((C421/3)/I421)+1)),#REF!)),0)</f>
        <v>#REF!</v>
      </c>
      <c r="N421" s="1" t="e">
        <f t="shared" si="69"/>
        <v>#REF!</v>
      </c>
      <c r="O421" s="1" t="e">
        <f>+IF(#REF! &lt; (#REF!+#REF!)*0.02,1,#REF!/(#REF!+#REF!))</f>
        <v>#REF!</v>
      </c>
      <c r="P421" s="1" t="e">
        <f>+IF(#REF!&gt;0,#REF!+5,0)</f>
        <v>#REF!</v>
      </c>
      <c r="Q421" s="1" t="e">
        <f t="shared" si="70"/>
        <v>#REF!</v>
      </c>
      <c r="R421" s="1" t="e">
        <f>+IF(Q421 &gt; 0,TRUNC((#REF!+#REF!)/Q421),0)</f>
        <v>#REF!</v>
      </c>
      <c r="S421" s="1" t="e">
        <f>+(R421/(TRUNC((B421-28)/(#REF!+5))+4))</f>
        <v>#REF!</v>
      </c>
      <c r="T421" s="1" t="e">
        <f>+TRUNC(S421/(TRUNC((B421-28)/(#REF!+5))+4))</f>
        <v>#REF!</v>
      </c>
      <c r="U421" s="1" t="e">
        <f>+ROUNDUP((T421/(TRUNC((B421-56)/(#REF!+5))+4)),0)</f>
        <v>#REF!</v>
      </c>
      <c r="V421" s="1" t="e">
        <f t="shared" si="71"/>
        <v>#REF!</v>
      </c>
      <c r="W421" s="1" t="e">
        <f t="shared" si="72"/>
        <v>#REF!</v>
      </c>
      <c r="X421" s="1" t="e">
        <f t="shared" si="73"/>
        <v>#REF!</v>
      </c>
      <c r="Y421" s="1" t="e">
        <f t="shared" si="74"/>
        <v>#REF!</v>
      </c>
      <c r="Z421" s="1" t="e">
        <f t="shared" si="75"/>
        <v>#REF!</v>
      </c>
      <c r="AA421" s="2" t="e">
        <f>IF(Z421*#REF!/(#REF!+#REF!)&lt;16,16,Z421*#REF!/(#REF!+#REF!))</f>
        <v>#REF!</v>
      </c>
      <c r="AB421" s="9" t="e">
        <f>IF(+Z421*#REF!/(#REF!+#REF!)&lt;16,16,+Z421*#REF!/(#REF!+#REF!))</f>
        <v>#REF!</v>
      </c>
      <c r="AC421" s="2" t="e">
        <f t="shared" si="76"/>
        <v>#REF!</v>
      </c>
    </row>
    <row r="422" spans="2:29" x14ac:dyDescent="0.2">
      <c r="B422" s="10" t="e">
        <f>IF(#REF!="Informix XPS",4096,2048)</f>
        <v>#REF!</v>
      </c>
      <c r="C422" s="10" t="e">
        <f>IF(#REF!="Informix XPS",4036,2020)</f>
        <v>#REF!</v>
      </c>
      <c r="D422" s="1" t="e">
        <f>IF(#REF!=0,0,#REF!+4)</f>
        <v>#REF!</v>
      </c>
      <c r="E422" s="1" t="e">
        <f t="shared" si="66"/>
        <v>#REF!</v>
      </c>
      <c r="F422" s="1" t="e">
        <f>IF(D422&lt;=C422,ROUNDUP((#REF!+#REF!)/E422,0),#REF!*E422)</f>
        <v>#REF!</v>
      </c>
      <c r="G422" s="1" t="e">
        <f t="shared" si="67"/>
        <v>#REF!</v>
      </c>
      <c r="H422" s="1" t="e">
        <f>IF(#REF!&gt;C422,#REF!,0)</f>
        <v>#REF!</v>
      </c>
      <c r="I422" s="1" t="e">
        <f>+IF(#REF!&gt;C422,#REF!-(C422+8),0)</f>
        <v>#REF!</v>
      </c>
      <c r="J422" s="1" t="e">
        <f>+IF(I422&lt;C422,0,#REF!*TRUNC(I422/(C422-8)))</f>
        <v>#REF!</v>
      </c>
      <c r="K422" s="1" t="e">
        <f>IF(H422&gt;0,+#REF!/(C422-8)-TRUNC(#REF!/(C422-8))+4,0)</f>
        <v>#REF!</v>
      </c>
      <c r="L422" s="1" t="e">
        <f t="shared" si="68"/>
        <v>#REF!</v>
      </c>
      <c r="M422" s="1" t="e">
        <f>+IF(H422&gt;0,IF(L422&lt;0.1,(#REF!/(TRUNC((C422/10)/I422)+1)),IF(AND(L422&gt;0.1,L422&lt;0.33),(#REF!/(TRUNC((C422/3)/I422)+1)),#REF!)),0)</f>
        <v>#REF!</v>
      </c>
      <c r="N422" s="1" t="e">
        <f t="shared" si="69"/>
        <v>#REF!</v>
      </c>
      <c r="O422" s="1" t="e">
        <f>+IF(#REF! &lt; (#REF!+#REF!)*0.02,1,#REF!/(#REF!+#REF!))</f>
        <v>#REF!</v>
      </c>
      <c r="P422" s="1" t="e">
        <f>+IF(#REF!&gt;0,#REF!+5,0)</f>
        <v>#REF!</v>
      </c>
      <c r="Q422" s="1" t="e">
        <f t="shared" si="70"/>
        <v>#REF!</v>
      </c>
      <c r="R422" s="1" t="e">
        <f>+IF(Q422 &gt; 0,TRUNC((#REF!+#REF!)/Q422),0)</f>
        <v>#REF!</v>
      </c>
      <c r="S422" s="1" t="e">
        <f>+(R422/(TRUNC((B422-28)/(#REF!+5))+4))</f>
        <v>#REF!</v>
      </c>
      <c r="T422" s="1" t="e">
        <f>+TRUNC(S422/(TRUNC((B422-28)/(#REF!+5))+4))</f>
        <v>#REF!</v>
      </c>
      <c r="U422" s="1" t="e">
        <f>+ROUNDUP((T422/(TRUNC((B422-56)/(#REF!+5))+4)),0)</f>
        <v>#REF!</v>
      </c>
      <c r="V422" s="1" t="e">
        <f t="shared" si="71"/>
        <v>#REF!</v>
      </c>
      <c r="W422" s="1" t="e">
        <f t="shared" si="72"/>
        <v>#REF!</v>
      </c>
      <c r="X422" s="1" t="e">
        <f t="shared" si="73"/>
        <v>#REF!</v>
      </c>
      <c r="Y422" s="1" t="e">
        <f t="shared" si="74"/>
        <v>#REF!</v>
      </c>
      <c r="Z422" s="1" t="e">
        <f t="shared" si="75"/>
        <v>#REF!</v>
      </c>
      <c r="AA422" s="2" t="e">
        <f>IF(Z422*#REF!/(#REF!+#REF!)&lt;16,16,Z422*#REF!/(#REF!+#REF!))</f>
        <v>#REF!</v>
      </c>
      <c r="AB422" s="9" t="e">
        <f>IF(+Z422*#REF!/(#REF!+#REF!)&lt;16,16,+Z422*#REF!/(#REF!+#REF!))</f>
        <v>#REF!</v>
      </c>
      <c r="AC422" s="2" t="e">
        <f t="shared" si="76"/>
        <v>#REF!</v>
      </c>
    </row>
    <row r="423" spans="2:29" x14ac:dyDescent="0.2">
      <c r="B423" s="10" t="e">
        <f>IF(#REF!="Informix XPS",4096,2048)</f>
        <v>#REF!</v>
      </c>
      <c r="C423" s="10" t="e">
        <f>IF(#REF!="Informix XPS",4036,2020)</f>
        <v>#REF!</v>
      </c>
      <c r="D423" s="1" t="e">
        <f>IF(#REF!=0,0,#REF!+4)</f>
        <v>#REF!</v>
      </c>
      <c r="E423" s="1" t="e">
        <f t="shared" si="66"/>
        <v>#REF!</v>
      </c>
      <c r="F423" s="1" t="e">
        <f>IF(D423&lt;=C423,ROUNDUP((#REF!+#REF!)/E423,0),#REF!*E423)</f>
        <v>#REF!</v>
      </c>
      <c r="G423" s="1" t="e">
        <f t="shared" si="67"/>
        <v>#REF!</v>
      </c>
      <c r="H423" s="1" t="e">
        <f>IF(#REF!&gt;C423,#REF!,0)</f>
        <v>#REF!</v>
      </c>
      <c r="I423" s="1" t="e">
        <f>+IF(#REF!&gt;C423,#REF!-(C423+8),0)</f>
        <v>#REF!</v>
      </c>
      <c r="J423" s="1" t="e">
        <f>+IF(I423&lt;C423,0,#REF!*TRUNC(I423/(C423-8)))</f>
        <v>#REF!</v>
      </c>
      <c r="K423" s="1" t="e">
        <f>IF(H423&gt;0,+#REF!/(C423-8)-TRUNC(#REF!/(C423-8))+4,0)</f>
        <v>#REF!</v>
      </c>
      <c r="L423" s="1" t="e">
        <f t="shared" si="68"/>
        <v>#REF!</v>
      </c>
      <c r="M423" s="1" t="e">
        <f>+IF(H423&gt;0,IF(L423&lt;0.1,(#REF!/(TRUNC((C423/10)/I423)+1)),IF(AND(L423&gt;0.1,L423&lt;0.33),(#REF!/(TRUNC((C423/3)/I423)+1)),#REF!)),0)</f>
        <v>#REF!</v>
      </c>
      <c r="N423" s="1" t="e">
        <f t="shared" si="69"/>
        <v>#REF!</v>
      </c>
      <c r="O423" s="1" t="e">
        <f>+IF(#REF! &lt; (#REF!+#REF!)*0.02,1,#REF!/(#REF!+#REF!))</f>
        <v>#REF!</v>
      </c>
      <c r="P423" s="1" t="e">
        <f>+IF(#REF!&gt;0,#REF!+5,0)</f>
        <v>#REF!</v>
      </c>
      <c r="Q423" s="1" t="e">
        <f t="shared" si="70"/>
        <v>#REF!</v>
      </c>
      <c r="R423" s="1" t="e">
        <f>+IF(Q423 &gt; 0,TRUNC((#REF!+#REF!)/Q423),0)</f>
        <v>#REF!</v>
      </c>
      <c r="S423" s="1" t="e">
        <f>+(R423/(TRUNC((B423-28)/(#REF!+5))+4))</f>
        <v>#REF!</v>
      </c>
      <c r="T423" s="1" t="e">
        <f>+TRUNC(S423/(TRUNC((B423-28)/(#REF!+5))+4))</f>
        <v>#REF!</v>
      </c>
      <c r="U423" s="1" t="e">
        <f>+ROUNDUP((T423/(TRUNC((B423-56)/(#REF!+5))+4)),0)</f>
        <v>#REF!</v>
      </c>
      <c r="V423" s="1" t="e">
        <f t="shared" si="71"/>
        <v>#REF!</v>
      </c>
      <c r="W423" s="1" t="e">
        <f t="shared" si="72"/>
        <v>#REF!</v>
      </c>
      <c r="X423" s="1" t="e">
        <f t="shared" si="73"/>
        <v>#REF!</v>
      </c>
      <c r="Y423" s="1" t="e">
        <f t="shared" si="74"/>
        <v>#REF!</v>
      </c>
      <c r="Z423" s="1" t="e">
        <f t="shared" si="75"/>
        <v>#REF!</v>
      </c>
      <c r="AA423" s="2" t="e">
        <f>IF(Z423*#REF!/(#REF!+#REF!)&lt;16,16,Z423*#REF!/(#REF!+#REF!))</f>
        <v>#REF!</v>
      </c>
      <c r="AB423" s="9" t="e">
        <f>IF(+Z423*#REF!/(#REF!+#REF!)&lt;16,16,+Z423*#REF!/(#REF!+#REF!))</f>
        <v>#REF!</v>
      </c>
      <c r="AC423" s="2" t="e">
        <f t="shared" si="76"/>
        <v>#REF!</v>
      </c>
    </row>
    <row r="424" spans="2:29" x14ac:dyDescent="0.2">
      <c r="B424" s="10" t="e">
        <f>IF(#REF!="Informix XPS",4096,2048)</f>
        <v>#REF!</v>
      </c>
      <c r="C424" s="10" t="e">
        <f>IF(#REF!="Informix XPS",4036,2020)</f>
        <v>#REF!</v>
      </c>
      <c r="D424" s="1" t="e">
        <f>IF(#REF!=0,0,#REF!+4)</f>
        <v>#REF!</v>
      </c>
      <c r="E424" s="1" t="e">
        <f t="shared" si="66"/>
        <v>#REF!</v>
      </c>
      <c r="F424" s="1" t="e">
        <f>IF(D424&lt;=C424,ROUNDUP((#REF!+#REF!)/E424,0),#REF!*E424)</f>
        <v>#REF!</v>
      </c>
      <c r="G424" s="1" t="e">
        <f t="shared" si="67"/>
        <v>#REF!</v>
      </c>
      <c r="H424" s="1" t="e">
        <f>IF(#REF!&gt;C424,#REF!,0)</f>
        <v>#REF!</v>
      </c>
      <c r="I424" s="1" t="e">
        <f>+IF(#REF!&gt;C424,#REF!-(C424+8),0)</f>
        <v>#REF!</v>
      </c>
      <c r="J424" s="1" t="e">
        <f>+IF(I424&lt;C424,0,#REF!*TRUNC(I424/(C424-8)))</f>
        <v>#REF!</v>
      </c>
      <c r="K424" s="1" t="e">
        <f>IF(H424&gt;0,+#REF!/(C424-8)-TRUNC(#REF!/(C424-8))+4,0)</f>
        <v>#REF!</v>
      </c>
      <c r="L424" s="1" t="e">
        <f t="shared" si="68"/>
        <v>#REF!</v>
      </c>
      <c r="M424" s="1" t="e">
        <f>+IF(H424&gt;0,IF(L424&lt;0.1,(#REF!/(TRUNC((C424/10)/I424)+1)),IF(AND(L424&gt;0.1,L424&lt;0.33),(#REF!/(TRUNC((C424/3)/I424)+1)),#REF!)),0)</f>
        <v>#REF!</v>
      </c>
      <c r="N424" s="1" t="e">
        <f t="shared" si="69"/>
        <v>#REF!</v>
      </c>
      <c r="O424" s="1" t="e">
        <f>+IF(#REF! &lt; (#REF!+#REF!)*0.02,1,#REF!/(#REF!+#REF!))</f>
        <v>#REF!</v>
      </c>
      <c r="P424" s="1" t="e">
        <f>+IF(#REF!&gt;0,#REF!+5,0)</f>
        <v>#REF!</v>
      </c>
      <c r="Q424" s="1" t="e">
        <f t="shared" si="70"/>
        <v>#REF!</v>
      </c>
      <c r="R424" s="1" t="e">
        <f>+IF(Q424 &gt; 0,TRUNC((#REF!+#REF!)/Q424),0)</f>
        <v>#REF!</v>
      </c>
      <c r="S424" s="1" t="e">
        <f>+(R424/(TRUNC((B424-28)/(#REF!+5))+4))</f>
        <v>#REF!</v>
      </c>
      <c r="T424" s="1" t="e">
        <f>+TRUNC(S424/(TRUNC((B424-28)/(#REF!+5))+4))</f>
        <v>#REF!</v>
      </c>
      <c r="U424" s="1" t="e">
        <f>+ROUNDUP((T424/(TRUNC((B424-56)/(#REF!+5))+4)),0)</f>
        <v>#REF!</v>
      </c>
      <c r="V424" s="1" t="e">
        <f t="shared" si="71"/>
        <v>#REF!</v>
      </c>
      <c r="W424" s="1" t="e">
        <f t="shared" si="72"/>
        <v>#REF!</v>
      </c>
      <c r="X424" s="1" t="e">
        <f t="shared" si="73"/>
        <v>#REF!</v>
      </c>
      <c r="Y424" s="1" t="e">
        <f t="shared" si="74"/>
        <v>#REF!</v>
      </c>
      <c r="Z424" s="1" t="e">
        <f t="shared" si="75"/>
        <v>#REF!</v>
      </c>
      <c r="AA424" s="2" t="e">
        <f>IF(Z424*#REF!/(#REF!+#REF!)&lt;16,16,Z424*#REF!/(#REF!+#REF!))</f>
        <v>#REF!</v>
      </c>
      <c r="AB424" s="9" t="e">
        <f>IF(+Z424*#REF!/(#REF!+#REF!)&lt;16,16,+Z424*#REF!/(#REF!+#REF!))</f>
        <v>#REF!</v>
      </c>
      <c r="AC424" s="2" t="e">
        <f t="shared" si="76"/>
        <v>#REF!</v>
      </c>
    </row>
    <row r="425" spans="2:29" x14ac:dyDescent="0.2">
      <c r="B425" s="10" t="e">
        <f>IF(#REF!="Informix XPS",4096,2048)</f>
        <v>#REF!</v>
      </c>
      <c r="C425" s="10" t="e">
        <f>IF(#REF!="Informix XPS",4036,2020)</f>
        <v>#REF!</v>
      </c>
      <c r="D425" s="1" t="e">
        <f>IF(#REF!=0,0,#REF!+4)</f>
        <v>#REF!</v>
      </c>
      <c r="E425" s="1" t="e">
        <f t="shared" si="66"/>
        <v>#REF!</v>
      </c>
      <c r="F425" s="1" t="e">
        <f>IF(D425&lt;=C425,ROUNDUP((#REF!+#REF!)/E425,0),#REF!*E425)</f>
        <v>#REF!</v>
      </c>
      <c r="G425" s="1" t="e">
        <f t="shared" si="67"/>
        <v>#REF!</v>
      </c>
      <c r="H425" s="1" t="e">
        <f>IF(#REF!&gt;C425,#REF!,0)</f>
        <v>#REF!</v>
      </c>
      <c r="I425" s="1" t="e">
        <f>+IF(#REF!&gt;C425,#REF!-(C425+8),0)</f>
        <v>#REF!</v>
      </c>
      <c r="J425" s="1" t="e">
        <f>+IF(I425&lt;C425,0,#REF!*TRUNC(I425/(C425-8)))</f>
        <v>#REF!</v>
      </c>
      <c r="K425" s="1" t="e">
        <f>IF(H425&gt;0,+#REF!/(C425-8)-TRUNC(#REF!/(C425-8))+4,0)</f>
        <v>#REF!</v>
      </c>
      <c r="L425" s="1" t="e">
        <f t="shared" si="68"/>
        <v>#REF!</v>
      </c>
      <c r="M425" s="1" t="e">
        <f>+IF(H425&gt;0,IF(L425&lt;0.1,(#REF!/(TRUNC((C425/10)/I425)+1)),IF(AND(L425&gt;0.1,L425&lt;0.33),(#REF!/(TRUNC((C425/3)/I425)+1)),#REF!)),0)</f>
        <v>#REF!</v>
      </c>
      <c r="N425" s="1" t="e">
        <f t="shared" si="69"/>
        <v>#REF!</v>
      </c>
      <c r="O425" s="1" t="e">
        <f>+IF(#REF! &lt; (#REF!+#REF!)*0.02,1,#REF!/(#REF!+#REF!))</f>
        <v>#REF!</v>
      </c>
      <c r="P425" s="1" t="e">
        <f>+IF(#REF!&gt;0,#REF!+5,0)</f>
        <v>#REF!</v>
      </c>
      <c r="Q425" s="1" t="e">
        <f t="shared" si="70"/>
        <v>#REF!</v>
      </c>
      <c r="R425" s="1" t="e">
        <f>+IF(Q425 &gt; 0,TRUNC((#REF!+#REF!)/Q425),0)</f>
        <v>#REF!</v>
      </c>
      <c r="S425" s="1" t="e">
        <f>+(R425/(TRUNC((B425-28)/(#REF!+5))+4))</f>
        <v>#REF!</v>
      </c>
      <c r="T425" s="1" t="e">
        <f>+TRUNC(S425/(TRUNC((B425-28)/(#REF!+5))+4))</f>
        <v>#REF!</v>
      </c>
      <c r="U425" s="1" t="e">
        <f>+ROUNDUP((T425/(TRUNC((B425-56)/(#REF!+5))+4)),0)</f>
        <v>#REF!</v>
      </c>
      <c r="V425" s="1" t="e">
        <f t="shared" si="71"/>
        <v>#REF!</v>
      </c>
      <c r="W425" s="1" t="e">
        <f t="shared" si="72"/>
        <v>#REF!</v>
      </c>
      <c r="X425" s="1" t="e">
        <f t="shared" si="73"/>
        <v>#REF!</v>
      </c>
      <c r="Y425" s="1" t="e">
        <f t="shared" si="74"/>
        <v>#REF!</v>
      </c>
      <c r="Z425" s="1" t="e">
        <f t="shared" si="75"/>
        <v>#REF!</v>
      </c>
      <c r="AA425" s="2" t="e">
        <f>IF(Z425*#REF!/(#REF!+#REF!)&lt;16,16,Z425*#REF!/(#REF!+#REF!))</f>
        <v>#REF!</v>
      </c>
      <c r="AB425" s="9" t="e">
        <f>IF(+Z425*#REF!/(#REF!+#REF!)&lt;16,16,+Z425*#REF!/(#REF!+#REF!))</f>
        <v>#REF!</v>
      </c>
      <c r="AC425" s="2" t="e">
        <f t="shared" si="76"/>
        <v>#REF!</v>
      </c>
    </row>
    <row r="426" spans="2:29" x14ac:dyDescent="0.2">
      <c r="B426" s="10" t="e">
        <f>IF(#REF!="Informix XPS",4096,2048)</f>
        <v>#REF!</v>
      </c>
      <c r="C426" s="10" t="e">
        <f>IF(#REF!="Informix XPS",4036,2020)</f>
        <v>#REF!</v>
      </c>
      <c r="D426" s="1" t="e">
        <f>IF(#REF!=0,0,#REF!+4)</f>
        <v>#REF!</v>
      </c>
      <c r="E426" s="1" t="e">
        <f t="shared" si="66"/>
        <v>#REF!</v>
      </c>
      <c r="F426" s="1" t="e">
        <f>IF(D426&lt;=C426,ROUNDUP((#REF!+#REF!)/E426,0),#REF!*E426)</f>
        <v>#REF!</v>
      </c>
      <c r="G426" s="1" t="e">
        <f t="shared" si="67"/>
        <v>#REF!</v>
      </c>
      <c r="H426" s="1" t="e">
        <f>IF(#REF!&gt;C426,#REF!,0)</f>
        <v>#REF!</v>
      </c>
      <c r="I426" s="1" t="e">
        <f>+IF(#REF!&gt;C426,#REF!-(C426+8),0)</f>
        <v>#REF!</v>
      </c>
      <c r="J426" s="1" t="e">
        <f>+IF(I426&lt;C426,0,#REF!*TRUNC(I426/(C426-8)))</f>
        <v>#REF!</v>
      </c>
      <c r="K426" s="1" t="e">
        <f>IF(H426&gt;0,+#REF!/(C426-8)-TRUNC(#REF!/(C426-8))+4,0)</f>
        <v>#REF!</v>
      </c>
      <c r="L426" s="1" t="e">
        <f t="shared" si="68"/>
        <v>#REF!</v>
      </c>
      <c r="M426" s="1" t="e">
        <f>+IF(H426&gt;0,IF(L426&lt;0.1,(#REF!/(TRUNC((C426/10)/I426)+1)),IF(AND(L426&gt;0.1,L426&lt;0.33),(#REF!/(TRUNC((C426/3)/I426)+1)),#REF!)),0)</f>
        <v>#REF!</v>
      </c>
      <c r="N426" s="1" t="e">
        <f t="shared" si="69"/>
        <v>#REF!</v>
      </c>
      <c r="O426" s="1" t="e">
        <f>+IF(#REF! &lt; (#REF!+#REF!)*0.02,1,#REF!/(#REF!+#REF!))</f>
        <v>#REF!</v>
      </c>
      <c r="P426" s="1" t="e">
        <f>+IF(#REF!&gt;0,#REF!+5,0)</f>
        <v>#REF!</v>
      </c>
      <c r="Q426" s="1" t="e">
        <f t="shared" si="70"/>
        <v>#REF!</v>
      </c>
      <c r="R426" s="1" t="e">
        <f>+IF(Q426 &gt; 0,TRUNC((#REF!+#REF!)/Q426),0)</f>
        <v>#REF!</v>
      </c>
      <c r="S426" s="1" t="e">
        <f>+(R426/(TRUNC((B426-28)/(#REF!+5))+4))</f>
        <v>#REF!</v>
      </c>
      <c r="T426" s="1" t="e">
        <f>+TRUNC(S426/(TRUNC((B426-28)/(#REF!+5))+4))</f>
        <v>#REF!</v>
      </c>
      <c r="U426" s="1" t="e">
        <f>+ROUNDUP((T426/(TRUNC((B426-56)/(#REF!+5))+4)),0)</f>
        <v>#REF!</v>
      </c>
      <c r="V426" s="1" t="e">
        <f t="shared" si="71"/>
        <v>#REF!</v>
      </c>
      <c r="W426" s="1" t="e">
        <f t="shared" si="72"/>
        <v>#REF!</v>
      </c>
      <c r="X426" s="1" t="e">
        <f t="shared" si="73"/>
        <v>#REF!</v>
      </c>
      <c r="Y426" s="1" t="e">
        <f t="shared" si="74"/>
        <v>#REF!</v>
      </c>
      <c r="Z426" s="1" t="e">
        <f t="shared" si="75"/>
        <v>#REF!</v>
      </c>
      <c r="AA426" s="2" t="e">
        <f>IF(Z426*#REF!/(#REF!+#REF!)&lt;16,16,Z426*#REF!/(#REF!+#REF!))</f>
        <v>#REF!</v>
      </c>
      <c r="AB426" s="9" t="e">
        <f>IF(+Z426*#REF!/(#REF!+#REF!)&lt;16,16,+Z426*#REF!/(#REF!+#REF!))</f>
        <v>#REF!</v>
      </c>
      <c r="AC426" s="2" t="e">
        <f t="shared" si="76"/>
        <v>#REF!</v>
      </c>
    </row>
    <row r="427" spans="2:29" x14ac:dyDescent="0.2">
      <c r="B427" s="10" t="e">
        <f>IF(#REF!="Informix XPS",4096,2048)</f>
        <v>#REF!</v>
      </c>
      <c r="C427" s="10" t="e">
        <f>IF(#REF!="Informix XPS",4036,2020)</f>
        <v>#REF!</v>
      </c>
      <c r="D427" s="1" t="e">
        <f>IF(#REF!=0,0,#REF!+4)</f>
        <v>#REF!</v>
      </c>
      <c r="E427" s="1" t="e">
        <f t="shared" si="66"/>
        <v>#REF!</v>
      </c>
      <c r="F427" s="1" t="e">
        <f>IF(D427&lt;=C427,ROUNDUP((#REF!+#REF!)/E427,0),#REF!*E427)</f>
        <v>#REF!</v>
      </c>
      <c r="G427" s="1" t="e">
        <f t="shared" si="67"/>
        <v>#REF!</v>
      </c>
      <c r="H427" s="1" t="e">
        <f>IF(#REF!&gt;C427,#REF!,0)</f>
        <v>#REF!</v>
      </c>
      <c r="I427" s="1" t="e">
        <f>+IF(#REF!&gt;C427,#REF!-(C427+8),0)</f>
        <v>#REF!</v>
      </c>
      <c r="J427" s="1" t="e">
        <f>+IF(I427&lt;C427,0,#REF!*TRUNC(I427/(C427-8)))</f>
        <v>#REF!</v>
      </c>
      <c r="K427" s="1" t="e">
        <f>IF(H427&gt;0,+#REF!/(C427-8)-TRUNC(#REF!/(C427-8))+4,0)</f>
        <v>#REF!</v>
      </c>
      <c r="L427" s="1" t="e">
        <f t="shared" si="68"/>
        <v>#REF!</v>
      </c>
      <c r="M427" s="1" t="e">
        <f>+IF(H427&gt;0,IF(L427&lt;0.1,(#REF!/(TRUNC((C427/10)/I427)+1)),IF(AND(L427&gt;0.1,L427&lt;0.33),(#REF!/(TRUNC((C427/3)/I427)+1)),#REF!)),0)</f>
        <v>#REF!</v>
      </c>
      <c r="N427" s="1" t="e">
        <f t="shared" si="69"/>
        <v>#REF!</v>
      </c>
      <c r="O427" s="1" t="e">
        <f>+IF(#REF! &lt; (#REF!+#REF!)*0.02,1,#REF!/(#REF!+#REF!))</f>
        <v>#REF!</v>
      </c>
      <c r="P427" s="1" t="e">
        <f>+IF(#REF!&gt;0,#REF!+5,0)</f>
        <v>#REF!</v>
      </c>
      <c r="Q427" s="1" t="e">
        <f t="shared" si="70"/>
        <v>#REF!</v>
      </c>
      <c r="R427" s="1" t="e">
        <f>+IF(Q427 &gt; 0,TRUNC((#REF!+#REF!)/Q427),0)</f>
        <v>#REF!</v>
      </c>
      <c r="S427" s="1" t="e">
        <f>+(R427/(TRUNC((B427-28)/(#REF!+5))+4))</f>
        <v>#REF!</v>
      </c>
      <c r="T427" s="1" t="e">
        <f>+TRUNC(S427/(TRUNC((B427-28)/(#REF!+5))+4))</f>
        <v>#REF!</v>
      </c>
      <c r="U427" s="1" t="e">
        <f>+ROUNDUP((T427/(TRUNC((B427-56)/(#REF!+5))+4)),0)</f>
        <v>#REF!</v>
      </c>
      <c r="V427" s="1" t="e">
        <f t="shared" si="71"/>
        <v>#REF!</v>
      </c>
      <c r="W427" s="1" t="e">
        <f t="shared" si="72"/>
        <v>#REF!</v>
      </c>
      <c r="X427" s="1" t="e">
        <f t="shared" si="73"/>
        <v>#REF!</v>
      </c>
      <c r="Y427" s="1" t="e">
        <f t="shared" si="74"/>
        <v>#REF!</v>
      </c>
      <c r="Z427" s="1" t="e">
        <f t="shared" si="75"/>
        <v>#REF!</v>
      </c>
      <c r="AA427" s="2" t="e">
        <f>IF(Z427*#REF!/(#REF!+#REF!)&lt;16,16,Z427*#REF!/(#REF!+#REF!))</f>
        <v>#REF!</v>
      </c>
      <c r="AB427" s="9" t="e">
        <f>IF(+Z427*#REF!/(#REF!+#REF!)&lt;16,16,+Z427*#REF!/(#REF!+#REF!))</f>
        <v>#REF!</v>
      </c>
      <c r="AC427" s="2" t="e">
        <f t="shared" si="76"/>
        <v>#REF!</v>
      </c>
    </row>
    <row r="428" spans="2:29" x14ac:dyDescent="0.2">
      <c r="B428" s="10" t="e">
        <f>IF(#REF!="Informix XPS",4096,2048)</f>
        <v>#REF!</v>
      </c>
      <c r="C428" s="10" t="e">
        <f>IF(#REF!="Informix XPS",4036,2020)</f>
        <v>#REF!</v>
      </c>
      <c r="D428" s="1" t="e">
        <f>IF(#REF!=0,0,#REF!+4)</f>
        <v>#REF!</v>
      </c>
      <c r="E428" s="1" t="e">
        <f t="shared" si="66"/>
        <v>#REF!</v>
      </c>
      <c r="F428" s="1" t="e">
        <f>IF(D428&lt;=C428,ROUNDUP((#REF!+#REF!)/E428,0),#REF!*E428)</f>
        <v>#REF!</v>
      </c>
      <c r="G428" s="1" t="e">
        <f t="shared" si="67"/>
        <v>#REF!</v>
      </c>
      <c r="H428" s="1" t="e">
        <f>IF(#REF!&gt;C428,#REF!,0)</f>
        <v>#REF!</v>
      </c>
      <c r="I428" s="1" t="e">
        <f>+IF(#REF!&gt;C428,#REF!-(C428+8),0)</f>
        <v>#REF!</v>
      </c>
      <c r="J428" s="1" t="e">
        <f>+IF(I428&lt;C428,0,#REF!*TRUNC(I428/(C428-8)))</f>
        <v>#REF!</v>
      </c>
      <c r="K428" s="1" t="e">
        <f>IF(H428&gt;0,+#REF!/(C428-8)-TRUNC(#REF!/(C428-8))+4,0)</f>
        <v>#REF!</v>
      </c>
      <c r="L428" s="1" t="e">
        <f t="shared" si="68"/>
        <v>#REF!</v>
      </c>
      <c r="M428" s="1" t="e">
        <f>+IF(H428&gt;0,IF(L428&lt;0.1,(#REF!/(TRUNC((C428/10)/I428)+1)),IF(AND(L428&gt;0.1,L428&lt;0.33),(#REF!/(TRUNC((C428/3)/I428)+1)),#REF!)),0)</f>
        <v>#REF!</v>
      </c>
      <c r="N428" s="1" t="e">
        <f t="shared" si="69"/>
        <v>#REF!</v>
      </c>
      <c r="O428" s="1" t="e">
        <f>+IF(#REF! &lt; (#REF!+#REF!)*0.02,1,#REF!/(#REF!+#REF!))</f>
        <v>#REF!</v>
      </c>
      <c r="P428" s="1" t="e">
        <f>+IF(#REF!&gt;0,#REF!+5,0)</f>
        <v>#REF!</v>
      </c>
      <c r="Q428" s="1" t="e">
        <f t="shared" si="70"/>
        <v>#REF!</v>
      </c>
      <c r="R428" s="1" t="e">
        <f>+IF(Q428 &gt; 0,TRUNC((#REF!+#REF!)/Q428),0)</f>
        <v>#REF!</v>
      </c>
      <c r="S428" s="1" t="e">
        <f>+(R428/(TRUNC((B428-28)/(#REF!+5))+4))</f>
        <v>#REF!</v>
      </c>
      <c r="T428" s="1" t="e">
        <f>+TRUNC(S428/(TRUNC((B428-28)/(#REF!+5))+4))</f>
        <v>#REF!</v>
      </c>
      <c r="U428" s="1" t="e">
        <f>+ROUNDUP((T428/(TRUNC((B428-56)/(#REF!+5))+4)),0)</f>
        <v>#REF!</v>
      </c>
      <c r="V428" s="1" t="e">
        <f t="shared" si="71"/>
        <v>#REF!</v>
      </c>
      <c r="W428" s="1" t="e">
        <f t="shared" si="72"/>
        <v>#REF!</v>
      </c>
      <c r="X428" s="1" t="e">
        <f t="shared" si="73"/>
        <v>#REF!</v>
      </c>
      <c r="Y428" s="1" t="e">
        <f t="shared" si="74"/>
        <v>#REF!</v>
      </c>
      <c r="Z428" s="1" t="e">
        <f t="shared" si="75"/>
        <v>#REF!</v>
      </c>
      <c r="AA428" s="2" t="e">
        <f>IF(Z428*#REF!/(#REF!+#REF!)&lt;16,16,Z428*#REF!/(#REF!+#REF!))</f>
        <v>#REF!</v>
      </c>
      <c r="AB428" s="9" t="e">
        <f>IF(+Z428*#REF!/(#REF!+#REF!)&lt;16,16,+Z428*#REF!/(#REF!+#REF!))</f>
        <v>#REF!</v>
      </c>
      <c r="AC428" s="2" t="e">
        <f t="shared" si="76"/>
        <v>#REF!</v>
      </c>
    </row>
    <row r="429" spans="2:29" x14ac:dyDescent="0.2">
      <c r="B429" s="10" t="e">
        <f>IF(#REF!="Informix XPS",4096,2048)</f>
        <v>#REF!</v>
      </c>
      <c r="C429" s="10" t="e">
        <f>IF(#REF!="Informix XPS",4036,2020)</f>
        <v>#REF!</v>
      </c>
      <c r="D429" s="1" t="e">
        <f>IF(#REF!=0,0,#REF!+4)</f>
        <v>#REF!</v>
      </c>
      <c r="E429" s="1" t="e">
        <f t="shared" si="66"/>
        <v>#REF!</v>
      </c>
      <c r="F429" s="1" t="e">
        <f>IF(D429&lt;=C429,ROUNDUP((#REF!+#REF!)/E429,0),#REF!*E429)</f>
        <v>#REF!</v>
      </c>
      <c r="G429" s="1" t="e">
        <f t="shared" si="67"/>
        <v>#REF!</v>
      </c>
      <c r="H429" s="1" t="e">
        <f>IF(#REF!&gt;C429,#REF!,0)</f>
        <v>#REF!</v>
      </c>
      <c r="I429" s="1" t="e">
        <f>+IF(#REF!&gt;C429,#REF!-(C429+8),0)</f>
        <v>#REF!</v>
      </c>
      <c r="J429" s="1" t="e">
        <f>+IF(I429&lt;C429,0,#REF!*TRUNC(I429/(C429-8)))</f>
        <v>#REF!</v>
      </c>
      <c r="K429" s="1" t="e">
        <f>IF(H429&gt;0,+#REF!/(C429-8)-TRUNC(#REF!/(C429-8))+4,0)</f>
        <v>#REF!</v>
      </c>
      <c r="L429" s="1" t="e">
        <f t="shared" si="68"/>
        <v>#REF!</v>
      </c>
      <c r="M429" s="1" t="e">
        <f>+IF(H429&gt;0,IF(L429&lt;0.1,(#REF!/(TRUNC((C429/10)/I429)+1)),IF(AND(L429&gt;0.1,L429&lt;0.33),(#REF!/(TRUNC((C429/3)/I429)+1)),#REF!)),0)</f>
        <v>#REF!</v>
      </c>
      <c r="N429" s="1" t="e">
        <f t="shared" si="69"/>
        <v>#REF!</v>
      </c>
      <c r="O429" s="1" t="e">
        <f>+IF(#REF! &lt; (#REF!+#REF!)*0.02,1,#REF!/(#REF!+#REF!))</f>
        <v>#REF!</v>
      </c>
      <c r="P429" s="1" t="e">
        <f>+IF(#REF!&gt;0,#REF!+5,0)</f>
        <v>#REF!</v>
      </c>
      <c r="Q429" s="1" t="e">
        <f t="shared" si="70"/>
        <v>#REF!</v>
      </c>
      <c r="R429" s="1" t="e">
        <f>+IF(Q429 &gt; 0,TRUNC((#REF!+#REF!)/Q429),0)</f>
        <v>#REF!</v>
      </c>
      <c r="S429" s="1" t="e">
        <f>+(R429/(TRUNC((B429-28)/(#REF!+5))+4))</f>
        <v>#REF!</v>
      </c>
      <c r="T429" s="1" t="e">
        <f>+TRUNC(S429/(TRUNC((B429-28)/(#REF!+5))+4))</f>
        <v>#REF!</v>
      </c>
      <c r="U429" s="1" t="e">
        <f>+ROUNDUP((T429/(TRUNC((B429-56)/(#REF!+5))+4)),0)</f>
        <v>#REF!</v>
      </c>
      <c r="V429" s="1" t="e">
        <f t="shared" si="71"/>
        <v>#REF!</v>
      </c>
      <c r="W429" s="1" t="e">
        <f t="shared" si="72"/>
        <v>#REF!</v>
      </c>
      <c r="X429" s="1" t="e">
        <f t="shared" si="73"/>
        <v>#REF!</v>
      </c>
      <c r="Y429" s="1" t="e">
        <f t="shared" si="74"/>
        <v>#REF!</v>
      </c>
      <c r="Z429" s="1" t="e">
        <f t="shared" si="75"/>
        <v>#REF!</v>
      </c>
      <c r="AA429" s="2" t="e">
        <f>IF(Z429*#REF!/(#REF!+#REF!)&lt;16,16,Z429*#REF!/(#REF!+#REF!))</f>
        <v>#REF!</v>
      </c>
      <c r="AB429" s="9" t="e">
        <f>IF(+Z429*#REF!/(#REF!+#REF!)&lt;16,16,+Z429*#REF!/(#REF!+#REF!))</f>
        <v>#REF!</v>
      </c>
      <c r="AC429" s="2" t="e">
        <f t="shared" si="76"/>
        <v>#REF!</v>
      </c>
    </row>
    <row r="430" spans="2:29" x14ac:dyDescent="0.2">
      <c r="B430" s="10" t="e">
        <f>IF(#REF!="Informix XPS",4096,2048)</f>
        <v>#REF!</v>
      </c>
      <c r="C430" s="10" t="e">
        <f>IF(#REF!="Informix XPS",4036,2020)</f>
        <v>#REF!</v>
      </c>
      <c r="D430" s="1" t="e">
        <f>IF(#REF!=0,0,#REF!+4)</f>
        <v>#REF!</v>
      </c>
      <c r="E430" s="1" t="e">
        <f t="shared" si="66"/>
        <v>#REF!</v>
      </c>
      <c r="F430" s="1" t="e">
        <f>IF(D430&lt;=C430,ROUNDUP((#REF!+#REF!)/E430,0),#REF!*E430)</f>
        <v>#REF!</v>
      </c>
      <c r="G430" s="1" t="e">
        <f t="shared" si="67"/>
        <v>#REF!</v>
      </c>
      <c r="H430" s="1" t="e">
        <f>IF(#REF!&gt;C430,#REF!,0)</f>
        <v>#REF!</v>
      </c>
      <c r="I430" s="1" t="e">
        <f>+IF(#REF!&gt;C430,#REF!-(C430+8),0)</f>
        <v>#REF!</v>
      </c>
      <c r="J430" s="1" t="e">
        <f>+IF(I430&lt;C430,0,#REF!*TRUNC(I430/(C430-8)))</f>
        <v>#REF!</v>
      </c>
      <c r="K430" s="1" t="e">
        <f>IF(H430&gt;0,+#REF!/(C430-8)-TRUNC(#REF!/(C430-8))+4,0)</f>
        <v>#REF!</v>
      </c>
      <c r="L430" s="1" t="e">
        <f t="shared" si="68"/>
        <v>#REF!</v>
      </c>
      <c r="M430" s="1" t="e">
        <f>+IF(H430&gt;0,IF(L430&lt;0.1,(#REF!/(TRUNC((C430/10)/I430)+1)),IF(AND(L430&gt;0.1,L430&lt;0.33),(#REF!/(TRUNC((C430/3)/I430)+1)),#REF!)),0)</f>
        <v>#REF!</v>
      </c>
      <c r="N430" s="1" t="e">
        <f t="shared" si="69"/>
        <v>#REF!</v>
      </c>
      <c r="O430" s="1" t="e">
        <f>+IF(#REF! &lt; (#REF!+#REF!)*0.02,1,#REF!/(#REF!+#REF!))</f>
        <v>#REF!</v>
      </c>
      <c r="P430" s="1" t="e">
        <f>+IF(#REF!&gt;0,#REF!+5,0)</f>
        <v>#REF!</v>
      </c>
      <c r="Q430" s="1" t="e">
        <f t="shared" si="70"/>
        <v>#REF!</v>
      </c>
      <c r="R430" s="1" t="e">
        <f>+IF(Q430 &gt; 0,TRUNC((#REF!+#REF!)/Q430),0)</f>
        <v>#REF!</v>
      </c>
      <c r="S430" s="1" t="e">
        <f>+(R430/(TRUNC((B430-28)/(#REF!+5))+4))</f>
        <v>#REF!</v>
      </c>
      <c r="T430" s="1" t="e">
        <f>+TRUNC(S430/(TRUNC((B430-28)/(#REF!+5))+4))</f>
        <v>#REF!</v>
      </c>
      <c r="U430" s="1" t="e">
        <f>+ROUNDUP((T430/(TRUNC((B430-56)/(#REF!+5))+4)),0)</f>
        <v>#REF!</v>
      </c>
      <c r="V430" s="1" t="e">
        <f t="shared" si="71"/>
        <v>#REF!</v>
      </c>
      <c r="W430" s="1" t="e">
        <f t="shared" si="72"/>
        <v>#REF!</v>
      </c>
      <c r="X430" s="1" t="e">
        <f t="shared" si="73"/>
        <v>#REF!</v>
      </c>
      <c r="Y430" s="1" t="e">
        <f t="shared" si="74"/>
        <v>#REF!</v>
      </c>
      <c r="Z430" s="1" t="e">
        <f t="shared" si="75"/>
        <v>#REF!</v>
      </c>
      <c r="AA430" s="2" t="e">
        <f>IF(Z430*#REF!/(#REF!+#REF!)&lt;16,16,Z430*#REF!/(#REF!+#REF!))</f>
        <v>#REF!</v>
      </c>
      <c r="AB430" s="9" t="e">
        <f>IF(+Z430*#REF!/(#REF!+#REF!)&lt;16,16,+Z430*#REF!/(#REF!+#REF!))</f>
        <v>#REF!</v>
      </c>
      <c r="AC430" s="2" t="e">
        <f t="shared" si="76"/>
        <v>#REF!</v>
      </c>
    </row>
    <row r="431" spans="2:29" x14ac:dyDescent="0.2">
      <c r="B431" s="10" t="e">
        <f>IF(#REF!="Informix XPS",4096,2048)</f>
        <v>#REF!</v>
      </c>
      <c r="C431" s="10" t="e">
        <f>IF(#REF!="Informix XPS",4036,2020)</f>
        <v>#REF!</v>
      </c>
      <c r="D431" s="1" t="e">
        <f>IF(#REF!=0,0,#REF!+4)</f>
        <v>#REF!</v>
      </c>
      <c r="E431" s="1" t="e">
        <f t="shared" si="66"/>
        <v>#REF!</v>
      </c>
      <c r="F431" s="1" t="e">
        <f>IF(D431&lt;=C431,ROUNDUP((#REF!+#REF!)/E431,0),#REF!*E431)</f>
        <v>#REF!</v>
      </c>
      <c r="G431" s="1" t="e">
        <f t="shared" si="67"/>
        <v>#REF!</v>
      </c>
      <c r="H431" s="1" t="e">
        <f>IF(#REF!&gt;C431,#REF!,0)</f>
        <v>#REF!</v>
      </c>
      <c r="I431" s="1" t="e">
        <f>+IF(#REF!&gt;C431,#REF!-(C431+8),0)</f>
        <v>#REF!</v>
      </c>
      <c r="J431" s="1" t="e">
        <f>+IF(I431&lt;C431,0,#REF!*TRUNC(I431/(C431-8)))</f>
        <v>#REF!</v>
      </c>
      <c r="K431" s="1" t="e">
        <f>IF(H431&gt;0,+#REF!/(C431-8)-TRUNC(#REF!/(C431-8))+4,0)</f>
        <v>#REF!</v>
      </c>
      <c r="L431" s="1" t="e">
        <f t="shared" si="68"/>
        <v>#REF!</v>
      </c>
      <c r="M431" s="1" t="e">
        <f>+IF(H431&gt;0,IF(L431&lt;0.1,(#REF!/(TRUNC((C431/10)/I431)+1)),IF(AND(L431&gt;0.1,L431&lt;0.33),(#REF!/(TRUNC((C431/3)/I431)+1)),#REF!)),0)</f>
        <v>#REF!</v>
      </c>
      <c r="N431" s="1" t="e">
        <f t="shared" si="69"/>
        <v>#REF!</v>
      </c>
      <c r="O431" s="1" t="e">
        <f>+IF(#REF! &lt; (#REF!+#REF!)*0.02,1,#REF!/(#REF!+#REF!))</f>
        <v>#REF!</v>
      </c>
      <c r="P431" s="1" t="e">
        <f>+IF(#REF!&gt;0,#REF!+5,0)</f>
        <v>#REF!</v>
      </c>
      <c r="Q431" s="1" t="e">
        <f t="shared" si="70"/>
        <v>#REF!</v>
      </c>
      <c r="R431" s="1" t="e">
        <f>+IF(Q431 &gt; 0,TRUNC((#REF!+#REF!)/Q431),0)</f>
        <v>#REF!</v>
      </c>
      <c r="S431" s="1" t="e">
        <f>+(R431/(TRUNC((B431-28)/(#REF!+5))+4))</f>
        <v>#REF!</v>
      </c>
      <c r="T431" s="1" t="e">
        <f>+TRUNC(S431/(TRUNC((B431-28)/(#REF!+5))+4))</f>
        <v>#REF!</v>
      </c>
      <c r="U431" s="1" t="e">
        <f>+ROUNDUP((T431/(TRUNC((B431-56)/(#REF!+5))+4)),0)</f>
        <v>#REF!</v>
      </c>
      <c r="V431" s="1" t="e">
        <f t="shared" si="71"/>
        <v>#REF!</v>
      </c>
      <c r="W431" s="1" t="e">
        <f t="shared" si="72"/>
        <v>#REF!</v>
      </c>
      <c r="X431" s="1" t="e">
        <f t="shared" si="73"/>
        <v>#REF!</v>
      </c>
      <c r="Y431" s="1" t="e">
        <f t="shared" si="74"/>
        <v>#REF!</v>
      </c>
      <c r="Z431" s="1" t="e">
        <f t="shared" si="75"/>
        <v>#REF!</v>
      </c>
      <c r="AA431" s="2" t="e">
        <f>IF(Z431*#REF!/(#REF!+#REF!)&lt;16,16,Z431*#REF!/(#REF!+#REF!))</f>
        <v>#REF!</v>
      </c>
      <c r="AB431" s="9" t="e">
        <f>IF(+Z431*#REF!/(#REF!+#REF!)&lt;16,16,+Z431*#REF!/(#REF!+#REF!))</f>
        <v>#REF!</v>
      </c>
      <c r="AC431" s="2" t="e">
        <f t="shared" si="76"/>
        <v>#REF!</v>
      </c>
    </row>
    <row r="432" spans="2:29" x14ac:dyDescent="0.2">
      <c r="B432" s="10" t="e">
        <f>IF(#REF!="Informix XPS",4096,2048)</f>
        <v>#REF!</v>
      </c>
      <c r="C432" s="10" t="e">
        <f>IF(#REF!="Informix XPS",4036,2020)</f>
        <v>#REF!</v>
      </c>
      <c r="D432" s="1" t="e">
        <f>IF(#REF!=0,0,#REF!+4)</f>
        <v>#REF!</v>
      </c>
      <c r="E432" s="1" t="e">
        <f t="shared" si="66"/>
        <v>#REF!</v>
      </c>
      <c r="F432" s="1" t="e">
        <f>IF(D432&lt;=C432,ROUNDUP((#REF!+#REF!)/E432,0),#REF!*E432)</f>
        <v>#REF!</v>
      </c>
      <c r="G432" s="1" t="e">
        <f t="shared" si="67"/>
        <v>#REF!</v>
      </c>
      <c r="H432" s="1" t="e">
        <f>IF(#REF!&gt;C432,#REF!,0)</f>
        <v>#REF!</v>
      </c>
      <c r="I432" s="1" t="e">
        <f>+IF(#REF!&gt;C432,#REF!-(C432+8),0)</f>
        <v>#REF!</v>
      </c>
      <c r="J432" s="1" t="e">
        <f>+IF(I432&lt;C432,0,#REF!*TRUNC(I432/(C432-8)))</f>
        <v>#REF!</v>
      </c>
      <c r="K432" s="1" t="e">
        <f>IF(H432&gt;0,+#REF!/(C432-8)-TRUNC(#REF!/(C432-8))+4,0)</f>
        <v>#REF!</v>
      </c>
      <c r="L432" s="1" t="e">
        <f t="shared" si="68"/>
        <v>#REF!</v>
      </c>
      <c r="M432" s="1" t="e">
        <f>+IF(H432&gt;0,IF(L432&lt;0.1,(#REF!/(TRUNC((C432/10)/I432)+1)),IF(AND(L432&gt;0.1,L432&lt;0.33),(#REF!/(TRUNC((C432/3)/I432)+1)),#REF!)),0)</f>
        <v>#REF!</v>
      </c>
      <c r="N432" s="1" t="e">
        <f t="shared" si="69"/>
        <v>#REF!</v>
      </c>
      <c r="O432" s="1" t="e">
        <f>+IF(#REF! &lt; (#REF!+#REF!)*0.02,1,#REF!/(#REF!+#REF!))</f>
        <v>#REF!</v>
      </c>
      <c r="P432" s="1" t="e">
        <f>+IF(#REF!&gt;0,#REF!+5,0)</f>
        <v>#REF!</v>
      </c>
      <c r="Q432" s="1" t="e">
        <f t="shared" si="70"/>
        <v>#REF!</v>
      </c>
      <c r="R432" s="1" t="e">
        <f>+IF(Q432 &gt; 0,TRUNC((#REF!+#REF!)/Q432),0)</f>
        <v>#REF!</v>
      </c>
      <c r="S432" s="1" t="e">
        <f>+(R432/(TRUNC((B432-28)/(#REF!+5))+4))</f>
        <v>#REF!</v>
      </c>
      <c r="T432" s="1" t="e">
        <f>+TRUNC(S432/(TRUNC((B432-28)/(#REF!+5))+4))</f>
        <v>#REF!</v>
      </c>
      <c r="U432" s="1" t="e">
        <f>+ROUNDUP((T432/(TRUNC((B432-56)/(#REF!+5))+4)),0)</f>
        <v>#REF!</v>
      </c>
      <c r="V432" s="1" t="e">
        <f t="shared" si="71"/>
        <v>#REF!</v>
      </c>
      <c r="W432" s="1" t="e">
        <f t="shared" si="72"/>
        <v>#REF!</v>
      </c>
      <c r="X432" s="1" t="e">
        <f t="shared" si="73"/>
        <v>#REF!</v>
      </c>
      <c r="Y432" s="1" t="e">
        <f t="shared" si="74"/>
        <v>#REF!</v>
      </c>
      <c r="Z432" s="1" t="e">
        <f t="shared" si="75"/>
        <v>#REF!</v>
      </c>
      <c r="AA432" s="2" t="e">
        <f>IF(Z432*#REF!/(#REF!+#REF!)&lt;16,16,Z432*#REF!/(#REF!+#REF!))</f>
        <v>#REF!</v>
      </c>
      <c r="AB432" s="9" t="e">
        <f>IF(+Z432*#REF!/(#REF!+#REF!)&lt;16,16,+Z432*#REF!/(#REF!+#REF!))</f>
        <v>#REF!</v>
      </c>
      <c r="AC432" s="2" t="e">
        <f t="shared" si="76"/>
        <v>#REF!</v>
      </c>
    </row>
    <row r="433" spans="2:29" x14ac:dyDescent="0.2">
      <c r="B433" s="10" t="e">
        <f>IF(#REF!="Informix XPS",4096,2048)</f>
        <v>#REF!</v>
      </c>
      <c r="C433" s="10" t="e">
        <f>IF(#REF!="Informix XPS",4036,2020)</f>
        <v>#REF!</v>
      </c>
      <c r="D433" s="1" t="e">
        <f>IF(#REF!=0,0,#REF!+4)</f>
        <v>#REF!</v>
      </c>
      <c r="E433" s="1" t="e">
        <f t="shared" si="66"/>
        <v>#REF!</v>
      </c>
      <c r="F433" s="1" t="e">
        <f>IF(D433&lt;=C433,ROUNDUP((#REF!+#REF!)/E433,0),#REF!*E433)</f>
        <v>#REF!</v>
      </c>
      <c r="G433" s="1" t="e">
        <f t="shared" si="67"/>
        <v>#REF!</v>
      </c>
      <c r="H433" s="1" t="e">
        <f>IF(#REF!&gt;C433,#REF!,0)</f>
        <v>#REF!</v>
      </c>
      <c r="I433" s="1" t="e">
        <f>+IF(#REF!&gt;C433,#REF!-(C433+8),0)</f>
        <v>#REF!</v>
      </c>
      <c r="J433" s="1" t="e">
        <f>+IF(I433&lt;C433,0,#REF!*TRUNC(I433/(C433-8)))</f>
        <v>#REF!</v>
      </c>
      <c r="K433" s="1" t="e">
        <f>IF(H433&gt;0,+#REF!/(C433-8)-TRUNC(#REF!/(C433-8))+4,0)</f>
        <v>#REF!</v>
      </c>
      <c r="L433" s="1" t="e">
        <f t="shared" si="68"/>
        <v>#REF!</v>
      </c>
      <c r="M433" s="1" t="e">
        <f>+IF(H433&gt;0,IF(L433&lt;0.1,(#REF!/(TRUNC((C433/10)/I433)+1)),IF(AND(L433&gt;0.1,L433&lt;0.33),(#REF!/(TRUNC((C433/3)/I433)+1)),#REF!)),0)</f>
        <v>#REF!</v>
      </c>
      <c r="N433" s="1" t="e">
        <f t="shared" si="69"/>
        <v>#REF!</v>
      </c>
      <c r="O433" s="1" t="e">
        <f>+IF(#REF! &lt; (#REF!+#REF!)*0.02,1,#REF!/(#REF!+#REF!))</f>
        <v>#REF!</v>
      </c>
      <c r="P433" s="1" t="e">
        <f>+IF(#REF!&gt;0,#REF!+5,0)</f>
        <v>#REF!</v>
      </c>
      <c r="Q433" s="1" t="e">
        <f t="shared" si="70"/>
        <v>#REF!</v>
      </c>
      <c r="R433" s="1" t="e">
        <f>+IF(Q433 &gt; 0,TRUNC((#REF!+#REF!)/Q433),0)</f>
        <v>#REF!</v>
      </c>
      <c r="S433" s="1" t="e">
        <f>+(R433/(TRUNC((B433-28)/(#REF!+5))+4))</f>
        <v>#REF!</v>
      </c>
      <c r="T433" s="1" t="e">
        <f>+TRUNC(S433/(TRUNC((B433-28)/(#REF!+5))+4))</f>
        <v>#REF!</v>
      </c>
      <c r="U433" s="1" t="e">
        <f>+ROUNDUP((T433/(TRUNC((B433-56)/(#REF!+5))+4)),0)</f>
        <v>#REF!</v>
      </c>
      <c r="V433" s="1" t="e">
        <f t="shared" si="71"/>
        <v>#REF!</v>
      </c>
      <c r="W433" s="1" t="e">
        <f t="shared" si="72"/>
        <v>#REF!</v>
      </c>
      <c r="X433" s="1" t="e">
        <f t="shared" si="73"/>
        <v>#REF!</v>
      </c>
      <c r="Y433" s="1" t="e">
        <f t="shared" si="74"/>
        <v>#REF!</v>
      </c>
      <c r="Z433" s="1" t="e">
        <f t="shared" si="75"/>
        <v>#REF!</v>
      </c>
      <c r="AA433" s="2" t="e">
        <f>IF(Z433*#REF!/(#REF!+#REF!)&lt;16,16,Z433*#REF!/(#REF!+#REF!))</f>
        <v>#REF!</v>
      </c>
      <c r="AB433" s="9" t="e">
        <f>IF(+Z433*#REF!/(#REF!+#REF!)&lt;16,16,+Z433*#REF!/(#REF!+#REF!))</f>
        <v>#REF!</v>
      </c>
      <c r="AC433" s="2" t="e">
        <f t="shared" si="76"/>
        <v>#REF!</v>
      </c>
    </row>
    <row r="434" spans="2:29" x14ac:dyDescent="0.2">
      <c r="B434" s="10" t="e">
        <f>IF(#REF!="Informix XPS",4096,2048)</f>
        <v>#REF!</v>
      </c>
      <c r="C434" s="10" t="e">
        <f>IF(#REF!="Informix XPS",4036,2020)</f>
        <v>#REF!</v>
      </c>
      <c r="D434" s="1" t="e">
        <f>IF(#REF!=0,0,#REF!+4)</f>
        <v>#REF!</v>
      </c>
      <c r="E434" s="1" t="e">
        <f t="shared" si="66"/>
        <v>#REF!</v>
      </c>
      <c r="F434" s="1" t="e">
        <f>IF(D434&lt;=C434,ROUNDUP((#REF!+#REF!)/E434,0),#REF!*E434)</f>
        <v>#REF!</v>
      </c>
      <c r="G434" s="1" t="e">
        <f t="shared" si="67"/>
        <v>#REF!</v>
      </c>
      <c r="H434" s="1" t="e">
        <f>IF(#REF!&gt;C434,#REF!,0)</f>
        <v>#REF!</v>
      </c>
      <c r="I434" s="1" t="e">
        <f>+IF(#REF!&gt;C434,#REF!-(C434+8),0)</f>
        <v>#REF!</v>
      </c>
      <c r="J434" s="1" t="e">
        <f>+IF(I434&lt;C434,0,#REF!*TRUNC(I434/(C434-8)))</f>
        <v>#REF!</v>
      </c>
      <c r="K434" s="1" t="e">
        <f>IF(H434&gt;0,+#REF!/(C434-8)-TRUNC(#REF!/(C434-8))+4,0)</f>
        <v>#REF!</v>
      </c>
      <c r="L434" s="1" t="e">
        <f t="shared" si="68"/>
        <v>#REF!</v>
      </c>
      <c r="M434" s="1" t="e">
        <f>+IF(H434&gt;0,IF(L434&lt;0.1,(#REF!/(TRUNC((C434/10)/I434)+1)),IF(AND(L434&gt;0.1,L434&lt;0.33),(#REF!/(TRUNC((C434/3)/I434)+1)),#REF!)),0)</f>
        <v>#REF!</v>
      </c>
      <c r="N434" s="1" t="e">
        <f t="shared" si="69"/>
        <v>#REF!</v>
      </c>
      <c r="O434" s="1" t="e">
        <f>+IF(#REF! &lt; (#REF!+#REF!)*0.02,1,#REF!/(#REF!+#REF!))</f>
        <v>#REF!</v>
      </c>
      <c r="P434" s="1" t="e">
        <f>+IF(#REF!&gt;0,#REF!+5,0)</f>
        <v>#REF!</v>
      </c>
      <c r="Q434" s="1" t="e">
        <f t="shared" si="70"/>
        <v>#REF!</v>
      </c>
      <c r="R434" s="1" t="e">
        <f>+IF(Q434 &gt; 0,TRUNC((#REF!+#REF!)/Q434),0)</f>
        <v>#REF!</v>
      </c>
      <c r="S434" s="1" t="e">
        <f>+(R434/(TRUNC((B434-28)/(#REF!+5))+4))</f>
        <v>#REF!</v>
      </c>
      <c r="T434" s="1" t="e">
        <f>+TRUNC(S434/(TRUNC((B434-28)/(#REF!+5))+4))</f>
        <v>#REF!</v>
      </c>
      <c r="U434" s="1" t="e">
        <f>+ROUNDUP((T434/(TRUNC((B434-56)/(#REF!+5))+4)),0)</f>
        <v>#REF!</v>
      </c>
      <c r="V434" s="1" t="e">
        <f t="shared" si="71"/>
        <v>#REF!</v>
      </c>
      <c r="W434" s="1" t="e">
        <f t="shared" si="72"/>
        <v>#REF!</v>
      </c>
      <c r="X434" s="1" t="e">
        <f t="shared" si="73"/>
        <v>#REF!</v>
      </c>
      <c r="Y434" s="1" t="e">
        <f t="shared" si="74"/>
        <v>#REF!</v>
      </c>
      <c r="Z434" s="1" t="e">
        <f t="shared" si="75"/>
        <v>#REF!</v>
      </c>
      <c r="AA434" s="2" t="e">
        <f>IF(Z434*#REF!/(#REF!+#REF!)&lt;16,16,Z434*#REF!/(#REF!+#REF!))</f>
        <v>#REF!</v>
      </c>
      <c r="AB434" s="9" t="e">
        <f>IF(+Z434*#REF!/(#REF!+#REF!)&lt;16,16,+Z434*#REF!/(#REF!+#REF!))</f>
        <v>#REF!</v>
      </c>
      <c r="AC434" s="2" t="e">
        <f t="shared" si="76"/>
        <v>#REF!</v>
      </c>
    </row>
    <row r="435" spans="2:29" x14ac:dyDescent="0.2">
      <c r="B435" s="10" t="e">
        <f>IF(#REF!="Informix XPS",4096,2048)</f>
        <v>#REF!</v>
      </c>
      <c r="C435" s="10" t="e">
        <f>IF(#REF!="Informix XPS",4036,2020)</f>
        <v>#REF!</v>
      </c>
      <c r="D435" s="1" t="e">
        <f>IF(#REF!=0,0,#REF!+4)</f>
        <v>#REF!</v>
      </c>
      <c r="E435" s="1" t="e">
        <f t="shared" si="66"/>
        <v>#REF!</v>
      </c>
      <c r="F435" s="1" t="e">
        <f>IF(D435&lt;=C435,ROUNDUP((#REF!+#REF!)/E435,0),#REF!*E435)</f>
        <v>#REF!</v>
      </c>
      <c r="G435" s="1" t="e">
        <f t="shared" si="67"/>
        <v>#REF!</v>
      </c>
      <c r="H435" s="1" t="e">
        <f>IF(#REF!&gt;C435,#REF!,0)</f>
        <v>#REF!</v>
      </c>
      <c r="I435" s="1" t="e">
        <f>+IF(#REF!&gt;C435,#REF!-(C435+8),0)</f>
        <v>#REF!</v>
      </c>
      <c r="J435" s="1" t="e">
        <f>+IF(I435&lt;C435,0,#REF!*TRUNC(I435/(C435-8)))</f>
        <v>#REF!</v>
      </c>
      <c r="K435" s="1" t="e">
        <f>IF(H435&gt;0,+#REF!/(C435-8)-TRUNC(#REF!/(C435-8))+4,0)</f>
        <v>#REF!</v>
      </c>
      <c r="L435" s="1" t="e">
        <f t="shared" si="68"/>
        <v>#REF!</v>
      </c>
      <c r="M435" s="1" t="e">
        <f>+IF(H435&gt;0,IF(L435&lt;0.1,(#REF!/(TRUNC((C435/10)/I435)+1)),IF(AND(L435&gt;0.1,L435&lt;0.33),(#REF!/(TRUNC((C435/3)/I435)+1)),#REF!)),0)</f>
        <v>#REF!</v>
      </c>
      <c r="N435" s="1" t="e">
        <f t="shared" si="69"/>
        <v>#REF!</v>
      </c>
      <c r="O435" s="1" t="e">
        <f>+IF(#REF! &lt; (#REF!+#REF!)*0.02,1,#REF!/(#REF!+#REF!))</f>
        <v>#REF!</v>
      </c>
      <c r="P435" s="1" t="e">
        <f>+IF(#REF!&gt;0,#REF!+5,0)</f>
        <v>#REF!</v>
      </c>
      <c r="Q435" s="1" t="e">
        <f t="shared" si="70"/>
        <v>#REF!</v>
      </c>
      <c r="R435" s="1" t="e">
        <f>+IF(Q435 &gt; 0,TRUNC((#REF!+#REF!)/Q435),0)</f>
        <v>#REF!</v>
      </c>
      <c r="S435" s="1" t="e">
        <f>+(R435/(TRUNC((B435-28)/(#REF!+5))+4))</f>
        <v>#REF!</v>
      </c>
      <c r="T435" s="1" t="e">
        <f>+TRUNC(S435/(TRUNC((B435-28)/(#REF!+5))+4))</f>
        <v>#REF!</v>
      </c>
      <c r="U435" s="1" t="e">
        <f>+ROUNDUP((T435/(TRUNC((B435-56)/(#REF!+5))+4)),0)</f>
        <v>#REF!</v>
      </c>
      <c r="V435" s="1" t="e">
        <f t="shared" si="71"/>
        <v>#REF!</v>
      </c>
      <c r="W435" s="1" t="e">
        <f t="shared" si="72"/>
        <v>#REF!</v>
      </c>
      <c r="X435" s="1" t="e">
        <f t="shared" si="73"/>
        <v>#REF!</v>
      </c>
      <c r="Y435" s="1" t="e">
        <f t="shared" si="74"/>
        <v>#REF!</v>
      </c>
      <c r="Z435" s="1" t="e">
        <f t="shared" si="75"/>
        <v>#REF!</v>
      </c>
      <c r="AA435" s="2" t="e">
        <f>IF(Z435*#REF!/(#REF!+#REF!)&lt;16,16,Z435*#REF!/(#REF!+#REF!))</f>
        <v>#REF!</v>
      </c>
      <c r="AB435" s="9" t="e">
        <f>IF(+Z435*#REF!/(#REF!+#REF!)&lt;16,16,+Z435*#REF!/(#REF!+#REF!))</f>
        <v>#REF!</v>
      </c>
      <c r="AC435" s="2" t="e">
        <f t="shared" si="76"/>
        <v>#REF!</v>
      </c>
    </row>
    <row r="436" spans="2:29" x14ac:dyDescent="0.2">
      <c r="B436" s="10" t="e">
        <f>IF(#REF!="Informix XPS",4096,2048)</f>
        <v>#REF!</v>
      </c>
      <c r="C436" s="10" t="e">
        <f>IF(#REF!="Informix XPS",4036,2020)</f>
        <v>#REF!</v>
      </c>
      <c r="D436" s="1" t="e">
        <f>IF(#REF!=0,0,#REF!+4)</f>
        <v>#REF!</v>
      </c>
      <c r="E436" s="1" t="e">
        <f t="shared" si="66"/>
        <v>#REF!</v>
      </c>
      <c r="F436" s="1" t="e">
        <f>IF(D436&lt;=C436,ROUNDUP((#REF!+#REF!)/E436,0),#REF!*E436)</f>
        <v>#REF!</v>
      </c>
      <c r="G436" s="1" t="e">
        <f t="shared" si="67"/>
        <v>#REF!</v>
      </c>
      <c r="H436" s="1" t="e">
        <f>IF(#REF!&gt;C436,#REF!,0)</f>
        <v>#REF!</v>
      </c>
      <c r="I436" s="1" t="e">
        <f>+IF(#REF!&gt;C436,#REF!-(C436+8),0)</f>
        <v>#REF!</v>
      </c>
      <c r="J436" s="1" t="e">
        <f>+IF(I436&lt;C436,0,#REF!*TRUNC(I436/(C436-8)))</f>
        <v>#REF!</v>
      </c>
      <c r="K436" s="1" t="e">
        <f>IF(H436&gt;0,+#REF!/(C436-8)-TRUNC(#REF!/(C436-8))+4,0)</f>
        <v>#REF!</v>
      </c>
      <c r="L436" s="1" t="e">
        <f t="shared" si="68"/>
        <v>#REF!</v>
      </c>
      <c r="M436" s="1" t="e">
        <f>+IF(H436&gt;0,IF(L436&lt;0.1,(#REF!/(TRUNC((C436/10)/I436)+1)),IF(AND(L436&gt;0.1,L436&lt;0.33),(#REF!/(TRUNC((C436/3)/I436)+1)),#REF!)),0)</f>
        <v>#REF!</v>
      </c>
      <c r="N436" s="1" t="e">
        <f t="shared" si="69"/>
        <v>#REF!</v>
      </c>
      <c r="O436" s="1" t="e">
        <f>+IF(#REF! &lt; (#REF!+#REF!)*0.02,1,#REF!/(#REF!+#REF!))</f>
        <v>#REF!</v>
      </c>
      <c r="P436" s="1" t="e">
        <f>+IF(#REF!&gt;0,#REF!+5,0)</f>
        <v>#REF!</v>
      </c>
      <c r="Q436" s="1" t="e">
        <f t="shared" si="70"/>
        <v>#REF!</v>
      </c>
      <c r="R436" s="1" t="e">
        <f>+IF(Q436 &gt; 0,TRUNC((#REF!+#REF!)/Q436),0)</f>
        <v>#REF!</v>
      </c>
      <c r="S436" s="1" t="e">
        <f>+(R436/(TRUNC((B436-28)/(#REF!+5))+4))</f>
        <v>#REF!</v>
      </c>
      <c r="T436" s="1" t="e">
        <f>+TRUNC(S436/(TRUNC((B436-28)/(#REF!+5))+4))</f>
        <v>#REF!</v>
      </c>
      <c r="U436" s="1" t="e">
        <f>+ROUNDUP((T436/(TRUNC((B436-56)/(#REF!+5))+4)),0)</f>
        <v>#REF!</v>
      </c>
      <c r="V436" s="1" t="e">
        <f t="shared" si="71"/>
        <v>#REF!</v>
      </c>
      <c r="W436" s="1" t="e">
        <f t="shared" si="72"/>
        <v>#REF!</v>
      </c>
      <c r="X436" s="1" t="e">
        <f t="shared" si="73"/>
        <v>#REF!</v>
      </c>
      <c r="Y436" s="1" t="e">
        <f t="shared" si="74"/>
        <v>#REF!</v>
      </c>
      <c r="Z436" s="1" t="e">
        <f t="shared" si="75"/>
        <v>#REF!</v>
      </c>
      <c r="AA436" s="2" t="e">
        <f>IF(Z436*#REF!/(#REF!+#REF!)&lt;16,16,Z436*#REF!/(#REF!+#REF!))</f>
        <v>#REF!</v>
      </c>
      <c r="AB436" s="9" t="e">
        <f>IF(+Z436*#REF!/(#REF!+#REF!)&lt;16,16,+Z436*#REF!/(#REF!+#REF!))</f>
        <v>#REF!</v>
      </c>
      <c r="AC436" s="2" t="e">
        <f t="shared" si="76"/>
        <v>#REF!</v>
      </c>
    </row>
    <row r="437" spans="2:29" x14ac:dyDescent="0.2">
      <c r="B437" s="10" t="e">
        <f>IF(#REF!="Informix XPS",4096,2048)</f>
        <v>#REF!</v>
      </c>
      <c r="C437" s="10" t="e">
        <f>IF(#REF!="Informix XPS",4036,2020)</f>
        <v>#REF!</v>
      </c>
      <c r="D437" s="1" t="e">
        <f>IF(#REF!=0,0,#REF!+4)</f>
        <v>#REF!</v>
      </c>
      <c r="E437" s="1" t="e">
        <f t="shared" si="66"/>
        <v>#REF!</v>
      </c>
      <c r="F437" s="1" t="e">
        <f>IF(D437&lt;=C437,ROUNDUP((#REF!+#REF!)/E437,0),#REF!*E437)</f>
        <v>#REF!</v>
      </c>
      <c r="G437" s="1" t="e">
        <f t="shared" si="67"/>
        <v>#REF!</v>
      </c>
      <c r="H437" s="1" t="e">
        <f>IF(#REF!&gt;C437,#REF!,0)</f>
        <v>#REF!</v>
      </c>
      <c r="I437" s="1" t="e">
        <f>+IF(#REF!&gt;C437,#REF!-(C437+8),0)</f>
        <v>#REF!</v>
      </c>
      <c r="J437" s="1" t="e">
        <f>+IF(I437&lt;C437,0,#REF!*TRUNC(I437/(C437-8)))</f>
        <v>#REF!</v>
      </c>
      <c r="K437" s="1" t="e">
        <f>IF(H437&gt;0,+#REF!/(C437-8)-TRUNC(#REF!/(C437-8))+4,0)</f>
        <v>#REF!</v>
      </c>
      <c r="L437" s="1" t="e">
        <f t="shared" si="68"/>
        <v>#REF!</v>
      </c>
      <c r="M437" s="1" t="e">
        <f>+IF(H437&gt;0,IF(L437&lt;0.1,(#REF!/(TRUNC((C437/10)/I437)+1)),IF(AND(L437&gt;0.1,L437&lt;0.33),(#REF!/(TRUNC((C437/3)/I437)+1)),#REF!)),0)</f>
        <v>#REF!</v>
      </c>
      <c r="N437" s="1" t="e">
        <f t="shared" si="69"/>
        <v>#REF!</v>
      </c>
      <c r="O437" s="1" t="e">
        <f>+IF(#REF! &lt; (#REF!+#REF!)*0.02,1,#REF!/(#REF!+#REF!))</f>
        <v>#REF!</v>
      </c>
      <c r="P437" s="1" t="e">
        <f>+IF(#REF!&gt;0,#REF!+5,0)</f>
        <v>#REF!</v>
      </c>
      <c r="Q437" s="1" t="e">
        <f t="shared" si="70"/>
        <v>#REF!</v>
      </c>
      <c r="R437" s="1" t="e">
        <f>+IF(Q437 &gt; 0,TRUNC((#REF!+#REF!)/Q437),0)</f>
        <v>#REF!</v>
      </c>
      <c r="S437" s="1" t="e">
        <f>+(R437/(TRUNC((B437-28)/(#REF!+5))+4))</f>
        <v>#REF!</v>
      </c>
      <c r="T437" s="1" t="e">
        <f>+TRUNC(S437/(TRUNC((B437-28)/(#REF!+5))+4))</f>
        <v>#REF!</v>
      </c>
      <c r="U437" s="1" t="e">
        <f>+ROUNDUP((T437/(TRUNC((B437-56)/(#REF!+5))+4)),0)</f>
        <v>#REF!</v>
      </c>
      <c r="V437" s="1" t="e">
        <f t="shared" si="71"/>
        <v>#REF!</v>
      </c>
      <c r="W437" s="1" t="e">
        <f t="shared" si="72"/>
        <v>#REF!</v>
      </c>
      <c r="X437" s="1" t="e">
        <f t="shared" si="73"/>
        <v>#REF!</v>
      </c>
      <c r="Y437" s="1" t="e">
        <f t="shared" si="74"/>
        <v>#REF!</v>
      </c>
      <c r="Z437" s="1" t="e">
        <f t="shared" si="75"/>
        <v>#REF!</v>
      </c>
      <c r="AA437" s="2" t="e">
        <f>IF(Z437*#REF!/(#REF!+#REF!)&lt;16,16,Z437*#REF!/(#REF!+#REF!))</f>
        <v>#REF!</v>
      </c>
      <c r="AB437" s="9" t="e">
        <f>IF(+Z437*#REF!/(#REF!+#REF!)&lt;16,16,+Z437*#REF!/(#REF!+#REF!))</f>
        <v>#REF!</v>
      </c>
      <c r="AC437" s="2" t="e">
        <f t="shared" si="76"/>
        <v>#REF!</v>
      </c>
    </row>
    <row r="438" spans="2:29" x14ac:dyDescent="0.2">
      <c r="B438" s="10" t="e">
        <f>IF(#REF!="Informix XPS",4096,2048)</f>
        <v>#REF!</v>
      </c>
      <c r="C438" s="10" t="e">
        <f>IF(#REF!="Informix XPS",4036,2020)</f>
        <v>#REF!</v>
      </c>
      <c r="D438" s="1" t="e">
        <f>IF(#REF!=0,0,#REF!+4)</f>
        <v>#REF!</v>
      </c>
      <c r="E438" s="1" t="e">
        <f t="shared" si="66"/>
        <v>#REF!</v>
      </c>
      <c r="F438" s="1" t="e">
        <f>IF(D438&lt;=C438,ROUNDUP((#REF!+#REF!)/E438,0),#REF!*E438)</f>
        <v>#REF!</v>
      </c>
      <c r="G438" s="1" t="e">
        <f t="shared" si="67"/>
        <v>#REF!</v>
      </c>
      <c r="H438" s="1" t="e">
        <f>IF(#REF!&gt;C438,#REF!,0)</f>
        <v>#REF!</v>
      </c>
      <c r="I438" s="1" t="e">
        <f>+IF(#REF!&gt;C438,#REF!-(C438+8),0)</f>
        <v>#REF!</v>
      </c>
      <c r="J438" s="1" t="e">
        <f>+IF(I438&lt;C438,0,#REF!*TRUNC(I438/(C438-8)))</f>
        <v>#REF!</v>
      </c>
      <c r="K438" s="1" t="e">
        <f>IF(H438&gt;0,+#REF!/(C438-8)-TRUNC(#REF!/(C438-8))+4,0)</f>
        <v>#REF!</v>
      </c>
      <c r="L438" s="1" t="e">
        <f t="shared" si="68"/>
        <v>#REF!</v>
      </c>
      <c r="M438" s="1" t="e">
        <f>+IF(H438&gt;0,IF(L438&lt;0.1,(#REF!/(TRUNC((C438/10)/I438)+1)),IF(AND(L438&gt;0.1,L438&lt;0.33),(#REF!/(TRUNC((C438/3)/I438)+1)),#REF!)),0)</f>
        <v>#REF!</v>
      </c>
      <c r="N438" s="1" t="e">
        <f t="shared" si="69"/>
        <v>#REF!</v>
      </c>
      <c r="O438" s="1" t="e">
        <f>+IF(#REF! &lt; (#REF!+#REF!)*0.02,1,#REF!/(#REF!+#REF!))</f>
        <v>#REF!</v>
      </c>
      <c r="P438" s="1" t="e">
        <f>+IF(#REF!&gt;0,#REF!+5,0)</f>
        <v>#REF!</v>
      </c>
      <c r="Q438" s="1" t="e">
        <f t="shared" si="70"/>
        <v>#REF!</v>
      </c>
      <c r="R438" s="1" t="e">
        <f>+IF(Q438 &gt; 0,TRUNC((#REF!+#REF!)/Q438),0)</f>
        <v>#REF!</v>
      </c>
      <c r="S438" s="1" t="e">
        <f>+(R438/(TRUNC((B438-28)/(#REF!+5))+4))</f>
        <v>#REF!</v>
      </c>
      <c r="T438" s="1" t="e">
        <f>+TRUNC(S438/(TRUNC((B438-28)/(#REF!+5))+4))</f>
        <v>#REF!</v>
      </c>
      <c r="U438" s="1" t="e">
        <f>+ROUNDUP((T438/(TRUNC((B438-56)/(#REF!+5))+4)),0)</f>
        <v>#REF!</v>
      </c>
      <c r="V438" s="1" t="e">
        <f t="shared" si="71"/>
        <v>#REF!</v>
      </c>
      <c r="W438" s="1" t="e">
        <f t="shared" si="72"/>
        <v>#REF!</v>
      </c>
      <c r="X438" s="1" t="e">
        <f t="shared" si="73"/>
        <v>#REF!</v>
      </c>
      <c r="Y438" s="1" t="e">
        <f t="shared" si="74"/>
        <v>#REF!</v>
      </c>
      <c r="Z438" s="1" t="e">
        <f t="shared" si="75"/>
        <v>#REF!</v>
      </c>
      <c r="AA438" s="2" t="e">
        <f>IF(Z438*#REF!/(#REF!+#REF!)&lt;16,16,Z438*#REF!/(#REF!+#REF!))</f>
        <v>#REF!</v>
      </c>
      <c r="AB438" s="9" t="e">
        <f>IF(+Z438*#REF!/(#REF!+#REF!)&lt;16,16,+Z438*#REF!/(#REF!+#REF!))</f>
        <v>#REF!</v>
      </c>
      <c r="AC438" s="2" t="e">
        <f t="shared" si="76"/>
        <v>#REF!</v>
      </c>
    </row>
    <row r="439" spans="2:29" x14ac:dyDescent="0.2">
      <c r="B439" s="10" t="e">
        <f>IF(#REF!="Informix XPS",4096,2048)</f>
        <v>#REF!</v>
      </c>
      <c r="C439" s="10" t="e">
        <f>IF(#REF!="Informix XPS",4036,2020)</f>
        <v>#REF!</v>
      </c>
      <c r="D439" s="1" t="e">
        <f>IF(#REF!=0,0,#REF!+4)</f>
        <v>#REF!</v>
      </c>
      <c r="E439" s="1" t="e">
        <f t="shared" si="66"/>
        <v>#REF!</v>
      </c>
      <c r="F439" s="1" t="e">
        <f>IF(D439&lt;=C439,ROUNDUP((#REF!+#REF!)/E439,0),#REF!*E439)</f>
        <v>#REF!</v>
      </c>
      <c r="G439" s="1" t="e">
        <f t="shared" si="67"/>
        <v>#REF!</v>
      </c>
      <c r="H439" s="1" t="e">
        <f>IF(#REF!&gt;C439,#REF!,0)</f>
        <v>#REF!</v>
      </c>
      <c r="I439" s="1" t="e">
        <f>+IF(#REF!&gt;C439,#REF!-(C439+8),0)</f>
        <v>#REF!</v>
      </c>
      <c r="J439" s="1" t="e">
        <f>+IF(I439&lt;C439,0,#REF!*TRUNC(I439/(C439-8)))</f>
        <v>#REF!</v>
      </c>
      <c r="K439" s="1" t="e">
        <f>IF(H439&gt;0,+#REF!/(C439-8)-TRUNC(#REF!/(C439-8))+4,0)</f>
        <v>#REF!</v>
      </c>
      <c r="L439" s="1" t="e">
        <f t="shared" si="68"/>
        <v>#REF!</v>
      </c>
      <c r="M439" s="1" t="e">
        <f>+IF(H439&gt;0,IF(L439&lt;0.1,(#REF!/(TRUNC((C439/10)/I439)+1)),IF(AND(L439&gt;0.1,L439&lt;0.33),(#REF!/(TRUNC((C439/3)/I439)+1)),#REF!)),0)</f>
        <v>#REF!</v>
      </c>
      <c r="N439" s="1" t="e">
        <f t="shared" si="69"/>
        <v>#REF!</v>
      </c>
      <c r="O439" s="1" t="e">
        <f>+IF(#REF! &lt; (#REF!+#REF!)*0.02,1,#REF!/(#REF!+#REF!))</f>
        <v>#REF!</v>
      </c>
      <c r="P439" s="1" t="e">
        <f>+IF(#REF!&gt;0,#REF!+5,0)</f>
        <v>#REF!</v>
      </c>
      <c r="Q439" s="1" t="e">
        <f t="shared" si="70"/>
        <v>#REF!</v>
      </c>
      <c r="R439" s="1" t="e">
        <f>+IF(Q439 &gt; 0,TRUNC((#REF!+#REF!)/Q439),0)</f>
        <v>#REF!</v>
      </c>
      <c r="S439" s="1" t="e">
        <f>+(R439/(TRUNC((B439-28)/(#REF!+5))+4))</f>
        <v>#REF!</v>
      </c>
      <c r="T439" s="1" t="e">
        <f>+TRUNC(S439/(TRUNC((B439-28)/(#REF!+5))+4))</f>
        <v>#REF!</v>
      </c>
      <c r="U439" s="1" t="e">
        <f>+ROUNDUP((T439/(TRUNC((B439-56)/(#REF!+5))+4)),0)</f>
        <v>#REF!</v>
      </c>
      <c r="V439" s="1" t="e">
        <f t="shared" si="71"/>
        <v>#REF!</v>
      </c>
      <c r="W439" s="1" t="e">
        <f t="shared" si="72"/>
        <v>#REF!</v>
      </c>
      <c r="X439" s="1" t="e">
        <f t="shared" si="73"/>
        <v>#REF!</v>
      </c>
      <c r="Y439" s="1" t="e">
        <f t="shared" si="74"/>
        <v>#REF!</v>
      </c>
      <c r="Z439" s="1" t="e">
        <f t="shared" si="75"/>
        <v>#REF!</v>
      </c>
      <c r="AA439" s="2" t="e">
        <f>IF(Z439*#REF!/(#REF!+#REF!)&lt;16,16,Z439*#REF!/(#REF!+#REF!))</f>
        <v>#REF!</v>
      </c>
      <c r="AB439" s="9" t="e">
        <f>IF(+Z439*#REF!/(#REF!+#REF!)&lt;16,16,+Z439*#REF!/(#REF!+#REF!))</f>
        <v>#REF!</v>
      </c>
      <c r="AC439" s="2" t="e">
        <f t="shared" si="76"/>
        <v>#REF!</v>
      </c>
    </row>
    <row r="440" spans="2:29" x14ac:dyDescent="0.2">
      <c r="B440" s="10" t="e">
        <f>IF(#REF!="Informix XPS",4096,2048)</f>
        <v>#REF!</v>
      </c>
      <c r="C440" s="10" t="e">
        <f>IF(#REF!="Informix XPS",4036,2020)</f>
        <v>#REF!</v>
      </c>
      <c r="D440" s="1" t="e">
        <f>IF(#REF!=0,0,#REF!+4)</f>
        <v>#REF!</v>
      </c>
      <c r="E440" s="1" t="e">
        <f t="shared" si="66"/>
        <v>#REF!</v>
      </c>
      <c r="F440" s="1" t="e">
        <f>IF(D440&lt;=C440,ROUNDUP((#REF!+#REF!)/E440,0),#REF!*E440)</f>
        <v>#REF!</v>
      </c>
      <c r="G440" s="1" t="e">
        <f t="shared" si="67"/>
        <v>#REF!</v>
      </c>
      <c r="H440" s="1" t="e">
        <f>IF(#REF!&gt;C440,#REF!,0)</f>
        <v>#REF!</v>
      </c>
      <c r="I440" s="1" t="e">
        <f>+IF(#REF!&gt;C440,#REF!-(C440+8),0)</f>
        <v>#REF!</v>
      </c>
      <c r="J440" s="1" t="e">
        <f>+IF(I440&lt;C440,0,#REF!*TRUNC(I440/(C440-8)))</f>
        <v>#REF!</v>
      </c>
      <c r="K440" s="1" t="e">
        <f>IF(H440&gt;0,+#REF!/(C440-8)-TRUNC(#REF!/(C440-8))+4,0)</f>
        <v>#REF!</v>
      </c>
      <c r="L440" s="1" t="e">
        <f t="shared" si="68"/>
        <v>#REF!</v>
      </c>
      <c r="M440" s="1" t="e">
        <f>+IF(H440&gt;0,IF(L440&lt;0.1,(#REF!/(TRUNC((C440/10)/I440)+1)),IF(AND(L440&gt;0.1,L440&lt;0.33),(#REF!/(TRUNC((C440/3)/I440)+1)),#REF!)),0)</f>
        <v>#REF!</v>
      </c>
      <c r="N440" s="1" t="e">
        <f t="shared" si="69"/>
        <v>#REF!</v>
      </c>
      <c r="O440" s="1" t="e">
        <f>+IF(#REF! &lt; (#REF!+#REF!)*0.02,1,#REF!/(#REF!+#REF!))</f>
        <v>#REF!</v>
      </c>
      <c r="P440" s="1" t="e">
        <f>+IF(#REF!&gt;0,#REF!+5,0)</f>
        <v>#REF!</v>
      </c>
      <c r="Q440" s="1" t="e">
        <f t="shared" si="70"/>
        <v>#REF!</v>
      </c>
      <c r="R440" s="1" t="e">
        <f>+IF(Q440 &gt; 0,TRUNC((#REF!+#REF!)/Q440),0)</f>
        <v>#REF!</v>
      </c>
      <c r="S440" s="1" t="e">
        <f>+(R440/(TRUNC((B440-28)/(#REF!+5))+4))</f>
        <v>#REF!</v>
      </c>
      <c r="T440" s="1" t="e">
        <f>+TRUNC(S440/(TRUNC((B440-28)/(#REF!+5))+4))</f>
        <v>#REF!</v>
      </c>
      <c r="U440" s="1" t="e">
        <f>+ROUNDUP((T440/(TRUNC((B440-56)/(#REF!+5))+4)),0)</f>
        <v>#REF!</v>
      </c>
      <c r="V440" s="1" t="e">
        <f t="shared" si="71"/>
        <v>#REF!</v>
      </c>
      <c r="W440" s="1" t="e">
        <f t="shared" si="72"/>
        <v>#REF!</v>
      </c>
      <c r="X440" s="1" t="e">
        <f t="shared" si="73"/>
        <v>#REF!</v>
      </c>
      <c r="Y440" s="1" t="e">
        <f t="shared" si="74"/>
        <v>#REF!</v>
      </c>
      <c r="Z440" s="1" t="e">
        <f t="shared" si="75"/>
        <v>#REF!</v>
      </c>
      <c r="AA440" s="2" t="e">
        <f>IF(Z440*#REF!/(#REF!+#REF!)&lt;16,16,Z440*#REF!/(#REF!+#REF!))</f>
        <v>#REF!</v>
      </c>
      <c r="AB440" s="9" t="e">
        <f>IF(+Z440*#REF!/(#REF!+#REF!)&lt;16,16,+Z440*#REF!/(#REF!+#REF!))</f>
        <v>#REF!</v>
      </c>
      <c r="AC440" s="2" t="e">
        <f t="shared" si="76"/>
        <v>#REF!</v>
      </c>
    </row>
    <row r="441" spans="2:29" x14ac:dyDescent="0.2">
      <c r="B441" s="10" t="e">
        <f>IF(#REF!="Informix XPS",4096,2048)</f>
        <v>#REF!</v>
      </c>
      <c r="C441" s="10" t="e">
        <f>IF(#REF!="Informix XPS",4036,2020)</f>
        <v>#REF!</v>
      </c>
      <c r="D441" s="1" t="e">
        <f>IF(#REF!=0,0,#REF!+4)</f>
        <v>#REF!</v>
      </c>
      <c r="E441" s="1" t="e">
        <f t="shared" si="66"/>
        <v>#REF!</v>
      </c>
      <c r="F441" s="1" t="e">
        <f>IF(D441&lt;=C441,ROUNDUP((#REF!+#REF!)/E441,0),#REF!*E441)</f>
        <v>#REF!</v>
      </c>
      <c r="G441" s="1" t="e">
        <f t="shared" si="67"/>
        <v>#REF!</v>
      </c>
      <c r="H441" s="1" t="e">
        <f>IF(#REF!&gt;C441,#REF!,0)</f>
        <v>#REF!</v>
      </c>
      <c r="I441" s="1" t="e">
        <f>+IF(#REF!&gt;C441,#REF!-(C441+8),0)</f>
        <v>#REF!</v>
      </c>
      <c r="J441" s="1" t="e">
        <f>+IF(I441&lt;C441,0,#REF!*TRUNC(I441/(C441-8)))</f>
        <v>#REF!</v>
      </c>
      <c r="K441" s="1" t="e">
        <f>IF(H441&gt;0,+#REF!/(C441-8)-TRUNC(#REF!/(C441-8))+4,0)</f>
        <v>#REF!</v>
      </c>
      <c r="L441" s="1" t="e">
        <f t="shared" si="68"/>
        <v>#REF!</v>
      </c>
      <c r="M441" s="1" t="e">
        <f>+IF(H441&gt;0,IF(L441&lt;0.1,(#REF!/(TRUNC((C441/10)/I441)+1)),IF(AND(L441&gt;0.1,L441&lt;0.33),(#REF!/(TRUNC((C441/3)/I441)+1)),#REF!)),0)</f>
        <v>#REF!</v>
      </c>
      <c r="N441" s="1" t="e">
        <f t="shared" si="69"/>
        <v>#REF!</v>
      </c>
      <c r="O441" s="1" t="e">
        <f>+IF(#REF! &lt; (#REF!+#REF!)*0.02,1,#REF!/(#REF!+#REF!))</f>
        <v>#REF!</v>
      </c>
      <c r="P441" s="1" t="e">
        <f>+IF(#REF!&gt;0,#REF!+5,0)</f>
        <v>#REF!</v>
      </c>
      <c r="Q441" s="1" t="e">
        <f t="shared" si="70"/>
        <v>#REF!</v>
      </c>
      <c r="R441" s="1" t="e">
        <f>+IF(Q441 &gt; 0,TRUNC((#REF!+#REF!)/Q441),0)</f>
        <v>#REF!</v>
      </c>
      <c r="S441" s="1" t="e">
        <f>+(R441/(TRUNC((B441-28)/(#REF!+5))+4))</f>
        <v>#REF!</v>
      </c>
      <c r="T441" s="1" t="e">
        <f>+TRUNC(S441/(TRUNC((B441-28)/(#REF!+5))+4))</f>
        <v>#REF!</v>
      </c>
      <c r="U441" s="1" t="e">
        <f>+ROUNDUP((T441/(TRUNC((B441-56)/(#REF!+5))+4)),0)</f>
        <v>#REF!</v>
      </c>
      <c r="V441" s="1" t="e">
        <f t="shared" si="71"/>
        <v>#REF!</v>
      </c>
      <c r="W441" s="1" t="e">
        <f t="shared" si="72"/>
        <v>#REF!</v>
      </c>
      <c r="X441" s="1" t="e">
        <f t="shared" si="73"/>
        <v>#REF!</v>
      </c>
      <c r="Y441" s="1" t="e">
        <f t="shared" si="74"/>
        <v>#REF!</v>
      </c>
      <c r="Z441" s="1" t="e">
        <f t="shared" si="75"/>
        <v>#REF!</v>
      </c>
      <c r="AA441" s="2" t="e">
        <f>IF(Z441*#REF!/(#REF!+#REF!)&lt;16,16,Z441*#REF!/(#REF!+#REF!))</f>
        <v>#REF!</v>
      </c>
      <c r="AB441" s="9" t="e">
        <f>IF(+Z441*#REF!/(#REF!+#REF!)&lt;16,16,+Z441*#REF!/(#REF!+#REF!))</f>
        <v>#REF!</v>
      </c>
      <c r="AC441" s="2" t="e">
        <f t="shared" si="76"/>
        <v>#REF!</v>
      </c>
    </row>
    <row r="442" spans="2:29" x14ac:dyDescent="0.2">
      <c r="B442" s="10" t="e">
        <f>IF(#REF!="Informix XPS",4096,2048)</f>
        <v>#REF!</v>
      </c>
      <c r="C442" s="10" t="e">
        <f>IF(#REF!="Informix XPS",4036,2020)</f>
        <v>#REF!</v>
      </c>
      <c r="D442" s="1" t="e">
        <f>IF(#REF!=0,0,#REF!+4)</f>
        <v>#REF!</v>
      </c>
      <c r="E442" s="1" t="e">
        <f t="shared" si="66"/>
        <v>#REF!</v>
      </c>
      <c r="F442" s="1" t="e">
        <f>IF(D442&lt;=C442,ROUNDUP((#REF!+#REF!)/E442,0),#REF!*E442)</f>
        <v>#REF!</v>
      </c>
      <c r="G442" s="1" t="e">
        <f t="shared" si="67"/>
        <v>#REF!</v>
      </c>
      <c r="H442" s="1" t="e">
        <f>IF(#REF!&gt;C442,#REF!,0)</f>
        <v>#REF!</v>
      </c>
      <c r="I442" s="1" t="e">
        <f>+IF(#REF!&gt;C442,#REF!-(C442+8),0)</f>
        <v>#REF!</v>
      </c>
      <c r="J442" s="1" t="e">
        <f>+IF(I442&lt;C442,0,#REF!*TRUNC(I442/(C442-8)))</f>
        <v>#REF!</v>
      </c>
      <c r="K442" s="1" t="e">
        <f>IF(H442&gt;0,+#REF!/(C442-8)-TRUNC(#REF!/(C442-8))+4,0)</f>
        <v>#REF!</v>
      </c>
      <c r="L442" s="1" t="e">
        <f t="shared" si="68"/>
        <v>#REF!</v>
      </c>
      <c r="M442" s="1" t="e">
        <f>+IF(H442&gt;0,IF(L442&lt;0.1,(#REF!/(TRUNC((C442/10)/I442)+1)),IF(AND(L442&gt;0.1,L442&lt;0.33),(#REF!/(TRUNC((C442/3)/I442)+1)),#REF!)),0)</f>
        <v>#REF!</v>
      </c>
      <c r="N442" s="1" t="e">
        <f t="shared" si="69"/>
        <v>#REF!</v>
      </c>
      <c r="O442" s="1" t="e">
        <f>+IF(#REF! &lt; (#REF!+#REF!)*0.02,1,#REF!/(#REF!+#REF!))</f>
        <v>#REF!</v>
      </c>
      <c r="P442" s="1" t="e">
        <f>+IF(#REF!&gt;0,#REF!+5,0)</f>
        <v>#REF!</v>
      </c>
      <c r="Q442" s="1" t="e">
        <f t="shared" si="70"/>
        <v>#REF!</v>
      </c>
      <c r="R442" s="1" t="e">
        <f>+IF(Q442 &gt; 0,TRUNC((#REF!+#REF!)/Q442),0)</f>
        <v>#REF!</v>
      </c>
      <c r="S442" s="1" t="e">
        <f>+(R442/(TRUNC((B442-28)/(#REF!+5))+4))</f>
        <v>#REF!</v>
      </c>
      <c r="T442" s="1" t="e">
        <f>+TRUNC(S442/(TRUNC((B442-28)/(#REF!+5))+4))</f>
        <v>#REF!</v>
      </c>
      <c r="U442" s="1" t="e">
        <f>+ROUNDUP((T442/(TRUNC((B442-56)/(#REF!+5))+4)),0)</f>
        <v>#REF!</v>
      </c>
      <c r="V442" s="1" t="e">
        <f t="shared" si="71"/>
        <v>#REF!</v>
      </c>
      <c r="W442" s="1" t="e">
        <f t="shared" si="72"/>
        <v>#REF!</v>
      </c>
      <c r="X442" s="1" t="e">
        <f t="shared" si="73"/>
        <v>#REF!</v>
      </c>
      <c r="Y442" s="1" t="e">
        <f t="shared" si="74"/>
        <v>#REF!</v>
      </c>
      <c r="Z442" s="1" t="e">
        <f t="shared" si="75"/>
        <v>#REF!</v>
      </c>
      <c r="AA442" s="2" t="e">
        <f>IF(Z442*#REF!/(#REF!+#REF!)&lt;16,16,Z442*#REF!/(#REF!+#REF!))</f>
        <v>#REF!</v>
      </c>
      <c r="AB442" s="9" t="e">
        <f>IF(+Z442*#REF!/(#REF!+#REF!)&lt;16,16,+Z442*#REF!/(#REF!+#REF!))</f>
        <v>#REF!</v>
      </c>
      <c r="AC442" s="2" t="e">
        <f t="shared" si="76"/>
        <v>#REF!</v>
      </c>
    </row>
    <row r="443" spans="2:29" x14ac:dyDescent="0.2">
      <c r="B443" s="10" t="e">
        <f>IF(#REF!="Informix XPS",4096,2048)</f>
        <v>#REF!</v>
      </c>
      <c r="C443" s="10" t="e">
        <f>IF(#REF!="Informix XPS",4036,2020)</f>
        <v>#REF!</v>
      </c>
      <c r="D443" s="1" t="e">
        <f>IF(#REF!=0,0,#REF!+4)</f>
        <v>#REF!</v>
      </c>
      <c r="E443" s="1" t="e">
        <f t="shared" si="66"/>
        <v>#REF!</v>
      </c>
      <c r="F443" s="1" t="e">
        <f>IF(D443&lt;=C443,ROUNDUP((#REF!+#REF!)/E443,0),#REF!*E443)</f>
        <v>#REF!</v>
      </c>
      <c r="G443" s="1" t="e">
        <f t="shared" si="67"/>
        <v>#REF!</v>
      </c>
      <c r="H443" s="1" t="e">
        <f>IF(#REF!&gt;C443,#REF!,0)</f>
        <v>#REF!</v>
      </c>
      <c r="I443" s="1" t="e">
        <f>+IF(#REF!&gt;C443,#REF!-(C443+8),0)</f>
        <v>#REF!</v>
      </c>
      <c r="J443" s="1" t="e">
        <f>+IF(I443&lt;C443,0,#REF!*TRUNC(I443/(C443-8)))</f>
        <v>#REF!</v>
      </c>
      <c r="K443" s="1" t="e">
        <f>IF(H443&gt;0,+#REF!/(C443-8)-TRUNC(#REF!/(C443-8))+4,0)</f>
        <v>#REF!</v>
      </c>
      <c r="L443" s="1" t="e">
        <f t="shared" si="68"/>
        <v>#REF!</v>
      </c>
      <c r="M443" s="1" t="e">
        <f>+IF(H443&gt;0,IF(L443&lt;0.1,(#REF!/(TRUNC((C443/10)/I443)+1)),IF(AND(L443&gt;0.1,L443&lt;0.33),(#REF!/(TRUNC((C443/3)/I443)+1)),#REF!)),0)</f>
        <v>#REF!</v>
      </c>
      <c r="N443" s="1" t="e">
        <f t="shared" si="69"/>
        <v>#REF!</v>
      </c>
      <c r="O443" s="1" t="e">
        <f>+IF(#REF! &lt; (#REF!+#REF!)*0.02,1,#REF!/(#REF!+#REF!))</f>
        <v>#REF!</v>
      </c>
      <c r="P443" s="1" t="e">
        <f>+IF(#REF!&gt;0,#REF!+5,0)</f>
        <v>#REF!</v>
      </c>
      <c r="Q443" s="1" t="e">
        <f t="shared" si="70"/>
        <v>#REF!</v>
      </c>
      <c r="R443" s="1" t="e">
        <f>+IF(Q443 &gt; 0,TRUNC((#REF!+#REF!)/Q443),0)</f>
        <v>#REF!</v>
      </c>
      <c r="S443" s="1" t="e">
        <f>+(R443/(TRUNC((B443-28)/(#REF!+5))+4))</f>
        <v>#REF!</v>
      </c>
      <c r="T443" s="1" t="e">
        <f>+TRUNC(S443/(TRUNC((B443-28)/(#REF!+5))+4))</f>
        <v>#REF!</v>
      </c>
      <c r="U443" s="1" t="e">
        <f>+ROUNDUP((T443/(TRUNC((B443-56)/(#REF!+5))+4)),0)</f>
        <v>#REF!</v>
      </c>
      <c r="V443" s="1" t="e">
        <f t="shared" si="71"/>
        <v>#REF!</v>
      </c>
      <c r="W443" s="1" t="e">
        <f t="shared" si="72"/>
        <v>#REF!</v>
      </c>
      <c r="X443" s="1" t="e">
        <f t="shared" si="73"/>
        <v>#REF!</v>
      </c>
      <c r="Y443" s="1" t="e">
        <f t="shared" si="74"/>
        <v>#REF!</v>
      </c>
      <c r="Z443" s="1" t="e">
        <f t="shared" si="75"/>
        <v>#REF!</v>
      </c>
      <c r="AA443" s="2" t="e">
        <f>IF(Z443*#REF!/(#REF!+#REF!)&lt;16,16,Z443*#REF!/(#REF!+#REF!))</f>
        <v>#REF!</v>
      </c>
      <c r="AB443" s="9" t="e">
        <f>IF(+Z443*#REF!/(#REF!+#REF!)&lt;16,16,+Z443*#REF!/(#REF!+#REF!))</f>
        <v>#REF!</v>
      </c>
      <c r="AC443" s="2" t="e">
        <f t="shared" si="76"/>
        <v>#REF!</v>
      </c>
    </row>
    <row r="444" spans="2:29" x14ac:dyDescent="0.2">
      <c r="B444" s="10" t="e">
        <f>IF(#REF!="Informix XPS",4096,2048)</f>
        <v>#REF!</v>
      </c>
      <c r="C444" s="10" t="e">
        <f>IF(#REF!="Informix XPS",4036,2020)</f>
        <v>#REF!</v>
      </c>
      <c r="D444" s="1" t="e">
        <f>IF(#REF!=0,0,#REF!+4)</f>
        <v>#REF!</v>
      </c>
      <c r="E444" s="1" t="e">
        <f t="shared" si="66"/>
        <v>#REF!</v>
      </c>
      <c r="F444" s="1" t="e">
        <f>IF(D444&lt;=C444,ROUNDUP((#REF!+#REF!)/E444,0),#REF!*E444)</f>
        <v>#REF!</v>
      </c>
      <c r="G444" s="1" t="e">
        <f t="shared" si="67"/>
        <v>#REF!</v>
      </c>
      <c r="H444" s="1" t="e">
        <f>IF(#REF!&gt;C444,#REF!,0)</f>
        <v>#REF!</v>
      </c>
      <c r="I444" s="1" t="e">
        <f>+IF(#REF!&gt;C444,#REF!-(C444+8),0)</f>
        <v>#REF!</v>
      </c>
      <c r="J444" s="1" t="e">
        <f>+IF(I444&lt;C444,0,#REF!*TRUNC(I444/(C444-8)))</f>
        <v>#REF!</v>
      </c>
      <c r="K444" s="1" t="e">
        <f>IF(H444&gt;0,+#REF!/(C444-8)-TRUNC(#REF!/(C444-8))+4,0)</f>
        <v>#REF!</v>
      </c>
      <c r="L444" s="1" t="e">
        <f t="shared" si="68"/>
        <v>#REF!</v>
      </c>
      <c r="M444" s="1" t="e">
        <f>+IF(H444&gt;0,IF(L444&lt;0.1,(#REF!/(TRUNC((C444/10)/I444)+1)),IF(AND(L444&gt;0.1,L444&lt;0.33),(#REF!/(TRUNC((C444/3)/I444)+1)),#REF!)),0)</f>
        <v>#REF!</v>
      </c>
      <c r="N444" s="1" t="e">
        <f t="shared" si="69"/>
        <v>#REF!</v>
      </c>
      <c r="O444" s="1" t="e">
        <f>+IF(#REF! &lt; (#REF!+#REF!)*0.02,1,#REF!/(#REF!+#REF!))</f>
        <v>#REF!</v>
      </c>
      <c r="P444" s="1" t="e">
        <f>+IF(#REF!&gt;0,#REF!+5,0)</f>
        <v>#REF!</v>
      </c>
      <c r="Q444" s="1" t="e">
        <f t="shared" si="70"/>
        <v>#REF!</v>
      </c>
      <c r="R444" s="1" t="e">
        <f>+IF(Q444 &gt; 0,TRUNC((#REF!+#REF!)/Q444),0)</f>
        <v>#REF!</v>
      </c>
      <c r="S444" s="1" t="e">
        <f>+(R444/(TRUNC((B444-28)/(#REF!+5))+4))</f>
        <v>#REF!</v>
      </c>
      <c r="T444" s="1" t="e">
        <f>+TRUNC(S444/(TRUNC((B444-28)/(#REF!+5))+4))</f>
        <v>#REF!</v>
      </c>
      <c r="U444" s="1" t="e">
        <f>+ROUNDUP((T444/(TRUNC((B444-56)/(#REF!+5))+4)),0)</f>
        <v>#REF!</v>
      </c>
      <c r="V444" s="1" t="e">
        <f t="shared" si="71"/>
        <v>#REF!</v>
      </c>
      <c r="W444" s="1" t="e">
        <f t="shared" si="72"/>
        <v>#REF!</v>
      </c>
      <c r="X444" s="1" t="e">
        <f t="shared" si="73"/>
        <v>#REF!</v>
      </c>
      <c r="Y444" s="1" t="e">
        <f t="shared" si="74"/>
        <v>#REF!</v>
      </c>
      <c r="Z444" s="1" t="e">
        <f t="shared" si="75"/>
        <v>#REF!</v>
      </c>
      <c r="AA444" s="2" t="e">
        <f>IF(Z444*#REF!/(#REF!+#REF!)&lt;16,16,Z444*#REF!/(#REF!+#REF!))</f>
        <v>#REF!</v>
      </c>
      <c r="AB444" s="9" t="e">
        <f>IF(+Z444*#REF!/(#REF!+#REF!)&lt;16,16,+Z444*#REF!/(#REF!+#REF!))</f>
        <v>#REF!</v>
      </c>
      <c r="AC444" s="2" t="e">
        <f t="shared" si="76"/>
        <v>#REF!</v>
      </c>
    </row>
    <row r="445" spans="2:29" x14ac:dyDescent="0.2">
      <c r="B445" s="10" t="e">
        <f>IF(#REF!="Informix XPS",4096,2048)</f>
        <v>#REF!</v>
      </c>
      <c r="C445" s="10" t="e">
        <f>IF(#REF!="Informix XPS",4036,2020)</f>
        <v>#REF!</v>
      </c>
      <c r="D445" s="1" t="e">
        <f>IF(#REF!=0,0,#REF!+4)</f>
        <v>#REF!</v>
      </c>
      <c r="E445" s="1" t="e">
        <f t="shared" si="66"/>
        <v>#REF!</v>
      </c>
      <c r="F445" s="1" t="e">
        <f>IF(D445&lt;=C445,ROUNDUP((#REF!+#REF!)/E445,0),#REF!*E445)</f>
        <v>#REF!</v>
      </c>
      <c r="G445" s="1" t="e">
        <f t="shared" si="67"/>
        <v>#REF!</v>
      </c>
      <c r="H445" s="1" t="e">
        <f>IF(#REF!&gt;C445,#REF!,0)</f>
        <v>#REF!</v>
      </c>
      <c r="I445" s="1" t="e">
        <f>+IF(#REF!&gt;C445,#REF!-(C445+8),0)</f>
        <v>#REF!</v>
      </c>
      <c r="J445" s="1" t="e">
        <f>+IF(I445&lt;C445,0,#REF!*TRUNC(I445/(C445-8)))</f>
        <v>#REF!</v>
      </c>
      <c r="K445" s="1" t="e">
        <f>IF(H445&gt;0,+#REF!/(C445-8)-TRUNC(#REF!/(C445-8))+4,0)</f>
        <v>#REF!</v>
      </c>
      <c r="L445" s="1" t="e">
        <f t="shared" si="68"/>
        <v>#REF!</v>
      </c>
      <c r="M445" s="1" t="e">
        <f>+IF(H445&gt;0,IF(L445&lt;0.1,(#REF!/(TRUNC((C445/10)/I445)+1)),IF(AND(L445&gt;0.1,L445&lt;0.33),(#REF!/(TRUNC((C445/3)/I445)+1)),#REF!)),0)</f>
        <v>#REF!</v>
      </c>
      <c r="N445" s="1" t="e">
        <f t="shared" si="69"/>
        <v>#REF!</v>
      </c>
      <c r="O445" s="1" t="e">
        <f>+IF(#REF! &lt; (#REF!+#REF!)*0.02,1,#REF!/(#REF!+#REF!))</f>
        <v>#REF!</v>
      </c>
      <c r="P445" s="1" t="e">
        <f>+IF(#REF!&gt;0,#REF!+5,0)</f>
        <v>#REF!</v>
      </c>
      <c r="Q445" s="1" t="e">
        <f t="shared" si="70"/>
        <v>#REF!</v>
      </c>
      <c r="R445" s="1" t="e">
        <f>+IF(Q445 &gt; 0,TRUNC((#REF!+#REF!)/Q445),0)</f>
        <v>#REF!</v>
      </c>
      <c r="S445" s="1" t="e">
        <f>+(R445/(TRUNC((B445-28)/(#REF!+5))+4))</f>
        <v>#REF!</v>
      </c>
      <c r="T445" s="1" t="e">
        <f>+TRUNC(S445/(TRUNC((B445-28)/(#REF!+5))+4))</f>
        <v>#REF!</v>
      </c>
      <c r="U445" s="1" t="e">
        <f>+ROUNDUP((T445/(TRUNC((B445-56)/(#REF!+5))+4)),0)</f>
        <v>#REF!</v>
      </c>
      <c r="V445" s="1" t="e">
        <f t="shared" si="71"/>
        <v>#REF!</v>
      </c>
      <c r="W445" s="1" t="e">
        <f t="shared" si="72"/>
        <v>#REF!</v>
      </c>
      <c r="X445" s="1" t="e">
        <f t="shared" si="73"/>
        <v>#REF!</v>
      </c>
      <c r="Y445" s="1" t="e">
        <f t="shared" si="74"/>
        <v>#REF!</v>
      </c>
      <c r="Z445" s="1" t="e">
        <f t="shared" si="75"/>
        <v>#REF!</v>
      </c>
      <c r="AA445" s="2" t="e">
        <f>IF(Z445*#REF!/(#REF!+#REF!)&lt;16,16,Z445*#REF!/(#REF!+#REF!))</f>
        <v>#REF!</v>
      </c>
      <c r="AB445" s="9" t="e">
        <f>IF(+Z445*#REF!/(#REF!+#REF!)&lt;16,16,+Z445*#REF!/(#REF!+#REF!))</f>
        <v>#REF!</v>
      </c>
      <c r="AC445" s="2" t="e">
        <f t="shared" si="76"/>
        <v>#REF!</v>
      </c>
    </row>
    <row r="446" spans="2:29" x14ac:dyDescent="0.2">
      <c r="B446" s="10" t="e">
        <f>IF(#REF!="Informix XPS",4096,2048)</f>
        <v>#REF!</v>
      </c>
      <c r="C446" s="10" t="e">
        <f>IF(#REF!="Informix XPS",4036,2020)</f>
        <v>#REF!</v>
      </c>
      <c r="D446" s="1" t="e">
        <f>IF(#REF!=0,0,#REF!+4)</f>
        <v>#REF!</v>
      </c>
      <c r="E446" s="1" t="e">
        <f t="shared" si="66"/>
        <v>#REF!</v>
      </c>
      <c r="F446" s="1" t="e">
        <f>IF(D446&lt;=C446,ROUNDUP((#REF!+#REF!)/E446,0),#REF!*E446)</f>
        <v>#REF!</v>
      </c>
      <c r="G446" s="1" t="e">
        <f t="shared" si="67"/>
        <v>#REF!</v>
      </c>
      <c r="H446" s="1" t="e">
        <f>IF(#REF!&gt;C446,#REF!,0)</f>
        <v>#REF!</v>
      </c>
      <c r="I446" s="1" t="e">
        <f>+IF(#REF!&gt;C446,#REF!-(C446+8),0)</f>
        <v>#REF!</v>
      </c>
      <c r="J446" s="1" t="e">
        <f>+IF(I446&lt;C446,0,#REF!*TRUNC(I446/(C446-8)))</f>
        <v>#REF!</v>
      </c>
      <c r="K446" s="1" t="e">
        <f>IF(H446&gt;0,+#REF!/(C446-8)-TRUNC(#REF!/(C446-8))+4,0)</f>
        <v>#REF!</v>
      </c>
      <c r="L446" s="1" t="e">
        <f t="shared" si="68"/>
        <v>#REF!</v>
      </c>
      <c r="M446" s="1" t="e">
        <f>+IF(H446&gt;0,IF(L446&lt;0.1,(#REF!/(TRUNC((C446/10)/I446)+1)),IF(AND(L446&gt;0.1,L446&lt;0.33),(#REF!/(TRUNC((C446/3)/I446)+1)),#REF!)),0)</f>
        <v>#REF!</v>
      </c>
      <c r="N446" s="1" t="e">
        <f t="shared" si="69"/>
        <v>#REF!</v>
      </c>
      <c r="O446" s="1" t="e">
        <f>+IF(#REF! &lt; (#REF!+#REF!)*0.02,1,#REF!/(#REF!+#REF!))</f>
        <v>#REF!</v>
      </c>
      <c r="P446" s="1" t="e">
        <f>+IF(#REF!&gt;0,#REF!+5,0)</f>
        <v>#REF!</v>
      </c>
      <c r="Q446" s="1" t="e">
        <f t="shared" si="70"/>
        <v>#REF!</v>
      </c>
      <c r="R446" s="1" t="e">
        <f>+IF(Q446 &gt; 0,TRUNC((#REF!+#REF!)/Q446),0)</f>
        <v>#REF!</v>
      </c>
      <c r="S446" s="1" t="e">
        <f>+(R446/(TRUNC((B446-28)/(#REF!+5))+4))</f>
        <v>#REF!</v>
      </c>
      <c r="T446" s="1" t="e">
        <f>+TRUNC(S446/(TRUNC((B446-28)/(#REF!+5))+4))</f>
        <v>#REF!</v>
      </c>
      <c r="U446" s="1" t="e">
        <f>+ROUNDUP((T446/(TRUNC((B446-56)/(#REF!+5))+4)),0)</f>
        <v>#REF!</v>
      </c>
      <c r="V446" s="1" t="e">
        <f t="shared" si="71"/>
        <v>#REF!</v>
      </c>
      <c r="W446" s="1" t="e">
        <f t="shared" si="72"/>
        <v>#REF!</v>
      </c>
      <c r="X446" s="1" t="e">
        <f t="shared" si="73"/>
        <v>#REF!</v>
      </c>
      <c r="Y446" s="1" t="e">
        <f t="shared" si="74"/>
        <v>#REF!</v>
      </c>
      <c r="Z446" s="1" t="e">
        <f t="shared" si="75"/>
        <v>#REF!</v>
      </c>
      <c r="AA446" s="2" t="e">
        <f>IF(Z446*#REF!/(#REF!+#REF!)&lt;16,16,Z446*#REF!/(#REF!+#REF!))</f>
        <v>#REF!</v>
      </c>
      <c r="AB446" s="9" t="e">
        <f>IF(+Z446*#REF!/(#REF!+#REF!)&lt;16,16,+Z446*#REF!/(#REF!+#REF!))</f>
        <v>#REF!</v>
      </c>
      <c r="AC446" s="2" t="e">
        <f t="shared" si="76"/>
        <v>#REF!</v>
      </c>
    </row>
    <row r="447" spans="2:29" x14ac:dyDescent="0.2">
      <c r="B447" s="10" t="e">
        <f>IF(#REF!="Informix XPS",4096,2048)</f>
        <v>#REF!</v>
      </c>
      <c r="C447" s="10" t="e">
        <f>IF(#REF!="Informix XPS",4036,2020)</f>
        <v>#REF!</v>
      </c>
      <c r="D447" s="1" t="e">
        <f>IF(#REF!=0,0,#REF!+4)</f>
        <v>#REF!</v>
      </c>
      <c r="E447" s="1" t="e">
        <f t="shared" si="66"/>
        <v>#REF!</v>
      </c>
      <c r="F447" s="1" t="e">
        <f>IF(D447&lt;=C447,ROUNDUP((#REF!+#REF!)/E447,0),#REF!*E447)</f>
        <v>#REF!</v>
      </c>
      <c r="G447" s="1" t="e">
        <f t="shared" si="67"/>
        <v>#REF!</v>
      </c>
      <c r="H447" s="1" t="e">
        <f>IF(#REF!&gt;C447,#REF!,0)</f>
        <v>#REF!</v>
      </c>
      <c r="I447" s="1" t="e">
        <f>+IF(#REF!&gt;C447,#REF!-(C447+8),0)</f>
        <v>#REF!</v>
      </c>
      <c r="J447" s="1" t="e">
        <f>+IF(I447&lt;C447,0,#REF!*TRUNC(I447/(C447-8)))</f>
        <v>#REF!</v>
      </c>
      <c r="K447" s="1" t="e">
        <f>IF(H447&gt;0,+#REF!/(C447-8)-TRUNC(#REF!/(C447-8))+4,0)</f>
        <v>#REF!</v>
      </c>
      <c r="L447" s="1" t="e">
        <f t="shared" si="68"/>
        <v>#REF!</v>
      </c>
      <c r="M447" s="1" t="e">
        <f>+IF(H447&gt;0,IF(L447&lt;0.1,(#REF!/(TRUNC((C447/10)/I447)+1)),IF(AND(L447&gt;0.1,L447&lt;0.33),(#REF!/(TRUNC((C447/3)/I447)+1)),#REF!)),0)</f>
        <v>#REF!</v>
      </c>
      <c r="N447" s="1" t="e">
        <f t="shared" si="69"/>
        <v>#REF!</v>
      </c>
      <c r="O447" s="1" t="e">
        <f>+IF(#REF! &lt; (#REF!+#REF!)*0.02,1,#REF!/(#REF!+#REF!))</f>
        <v>#REF!</v>
      </c>
      <c r="P447" s="1" t="e">
        <f>+IF(#REF!&gt;0,#REF!+5,0)</f>
        <v>#REF!</v>
      </c>
      <c r="Q447" s="1" t="e">
        <f t="shared" si="70"/>
        <v>#REF!</v>
      </c>
      <c r="R447" s="1" t="e">
        <f>+IF(Q447 &gt; 0,TRUNC((#REF!+#REF!)/Q447),0)</f>
        <v>#REF!</v>
      </c>
      <c r="S447" s="1" t="e">
        <f>+(R447/(TRUNC((B447-28)/(#REF!+5))+4))</f>
        <v>#REF!</v>
      </c>
      <c r="T447" s="1" t="e">
        <f>+TRUNC(S447/(TRUNC((B447-28)/(#REF!+5))+4))</f>
        <v>#REF!</v>
      </c>
      <c r="U447" s="1" t="e">
        <f>+ROUNDUP((T447/(TRUNC((B447-56)/(#REF!+5))+4)),0)</f>
        <v>#REF!</v>
      </c>
      <c r="V447" s="1" t="e">
        <f t="shared" si="71"/>
        <v>#REF!</v>
      </c>
      <c r="W447" s="1" t="e">
        <f t="shared" si="72"/>
        <v>#REF!</v>
      </c>
      <c r="X447" s="1" t="e">
        <f t="shared" si="73"/>
        <v>#REF!</v>
      </c>
      <c r="Y447" s="1" t="e">
        <f t="shared" si="74"/>
        <v>#REF!</v>
      </c>
      <c r="Z447" s="1" t="e">
        <f t="shared" si="75"/>
        <v>#REF!</v>
      </c>
      <c r="AA447" s="2" t="e">
        <f>IF(Z447*#REF!/(#REF!+#REF!)&lt;16,16,Z447*#REF!/(#REF!+#REF!))</f>
        <v>#REF!</v>
      </c>
      <c r="AB447" s="9" t="e">
        <f>IF(+Z447*#REF!/(#REF!+#REF!)&lt;16,16,+Z447*#REF!/(#REF!+#REF!))</f>
        <v>#REF!</v>
      </c>
      <c r="AC447" s="2" t="e">
        <f t="shared" si="76"/>
        <v>#REF!</v>
      </c>
    </row>
    <row r="448" spans="2:29" x14ac:dyDescent="0.2">
      <c r="B448" s="10" t="e">
        <f>IF(#REF!="Informix XPS",4096,2048)</f>
        <v>#REF!</v>
      </c>
      <c r="C448" s="10" t="e">
        <f>IF(#REF!="Informix XPS",4036,2020)</f>
        <v>#REF!</v>
      </c>
      <c r="D448" s="1" t="e">
        <f>IF(#REF!=0,0,#REF!+4)</f>
        <v>#REF!</v>
      </c>
      <c r="E448" s="1" t="e">
        <f t="shared" si="66"/>
        <v>#REF!</v>
      </c>
      <c r="F448" s="1" t="e">
        <f>IF(D448&lt;=C448,ROUNDUP((#REF!+#REF!)/E448,0),#REF!*E448)</f>
        <v>#REF!</v>
      </c>
      <c r="G448" s="1" t="e">
        <f t="shared" si="67"/>
        <v>#REF!</v>
      </c>
      <c r="H448" s="1" t="e">
        <f>IF(#REF!&gt;C448,#REF!,0)</f>
        <v>#REF!</v>
      </c>
      <c r="I448" s="1" t="e">
        <f>+IF(#REF!&gt;C448,#REF!-(C448+8),0)</f>
        <v>#REF!</v>
      </c>
      <c r="J448" s="1" t="e">
        <f>+IF(I448&lt;C448,0,#REF!*TRUNC(I448/(C448-8)))</f>
        <v>#REF!</v>
      </c>
      <c r="K448" s="1" t="e">
        <f>IF(H448&gt;0,+#REF!/(C448-8)-TRUNC(#REF!/(C448-8))+4,0)</f>
        <v>#REF!</v>
      </c>
      <c r="L448" s="1" t="e">
        <f t="shared" si="68"/>
        <v>#REF!</v>
      </c>
      <c r="M448" s="1" t="e">
        <f>+IF(H448&gt;0,IF(L448&lt;0.1,(#REF!/(TRUNC((C448/10)/I448)+1)),IF(AND(L448&gt;0.1,L448&lt;0.33),(#REF!/(TRUNC((C448/3)/I448)+1)),#REF!)),0)</f>
        <v>#REF!</v>
      </c>
      <c r="N448" s="1" t="e">
        <f t="shared" si="69"/>
        <v>#REF!</v>
      </c>
      <c r="O448" s="1" t="e">
        <f>+IF(#REF! &lt; (#REF!+#REF!)*0.02,1,#REF!/(#REF!+#REF!))</f>
        <v>#REF!</v>
      </c>
      <c r="P448" s="1" t="e">
        <f>+IF(#REF!&gt;0,#REF!+5,0)</f>
        <v>#REF!</v>
      </c>
      <c r="Q448" s="1" t="e">
        <f t="shared" si="70"/>
        <v>#REF!</v>
      </c>
      <c r="R448" s="1" t="e">
        <f>+IF(Q448 &gt; 0,TRUNC((#REF!+#REF!)/Q448),0)</f>
        <v>#REF!</v>
      </c>
      <c r="S448" s="1" t="e">
        <f>+(R448/(TRUNC((B448-28)/(#REF!+5))+4))</f>
        <v>#REF!</v>
      </c>
      <c r="T448" s="1" t="e">
        <f>+TRUNC(S448/(TRUNC((B448-28)/(#REF!+5))+4))</f>
        <v>#REF!</v>
      </c>
      <c r="U448" s="1" t="e">
        <f>+ROUNDUP((T448/(TRUNC((B448-56)/(#REF!+5))+4)),0)</f>
        <v>#REF!</v>
      </c>
      <c r="V448" s="1" t="e">
        <f t="shared" si="71"/>
        <v>#REF!</v>
      </c>
      <c r="W448" s="1" t="e">
        <f t="shared" si="72"/>
        <v>#REF!</v>
      </c>
      <c r="X448" s="1" t="e">
        <f t="shared" si="73"/>
        <v>#REF!</v>
      </c>
      <c r="Y448" s="1" t="e">
        <f t="shared" si="74"/>
        <v>#REF!</v>
      </c>
      <c r="Z448" s="1" t="e">
        <f t="shared" si="75"/>
        <v>#REF!</v>
      </c>
      <c r="AA448" s="2" t="e">
        <f>IF(Z448*#REF!/(#REF!+#REF!)&lt;16,16,Z448*#REF!/(#REF!+#REF!))</f>
        <v>#REF!</v>
      </c>
      <c r="AB448" s="9" t="e">
        <f>IF(+Z448*#REF!/(#REF!+#REF!)&lt;16,16,+Z448*#REF!/(#REF!+#REF!))</f>
        <v>#REF!</v>
      </c>
      <c r="AC448" s="2" t="e">
        <f t="shared" si="76"/>
        <v>#REF!</v>
      </c>
    </row>
    <row r="449" spans="2:29" x14ac:dyDescent="0.2">
      <c r="B449" s="10" t="e">
        <f>IF(#REF!="Informix XPS",4096,2048)</f>
        <v>#REF!</v>
      </c>
      <c r="C449" s="10" t="e">
        <f>IF(#REF!="Informix XPS",4036,2020)</f>
        <v>#REF!</v>
      </c>
      <c r="D449" s="1" t="e">
        <f>IF(#REF!=0,0,#REF!+4)</f>
        <v>#REF!</v>
      </c>
      <c r="E449" s="1" t="e">
        <f t="shared" si="66"/>
        <v>#REF!</v>
      </c>
      <c r="F449" s="1" t="e">
        <f>IF(D449&lt;=C449,ROUNDUP((#REF!+#REF!)/E449,0),#REF!*E449)</f>
        <v>#REF!</v>
      </c>
      <c r="G449" s="1" t="e">
        <f t="shared" si="67"/>
        <v>#REF!</v>
      </c>
      <c r="H449" s="1" t="e">
        <f>IF(#REF!&gt;C449,#REF!,0)</f>
        <v>#REF!</v>
      </c>
      <c r="I449" s="1" t="e">
        <f>+IF(#REF!&gt;C449,#REF!-(C449+8),0)</f>
        <v>#REF!</v>
      </c>
      <c r="J449" s="1" t="e">
        <f>+IF(I449&lt;C449,0,#REF!*TRUNC(I449/(C449-8)))</f>
        <v>#REF!</v>
      </c>
      <c r="K449" s="1" t="e">
        <f>IF(H449&gt;0,+#REF!/(C449-8)-TRUNC(#REF!/(C449-8))+4,0)</f>
        <v>#REF!</v>
      </c>
      <c r="L449" s="1" t="e">
        <f t="shared" si="68"/>
        <v>#REF!</v>
      </c>
      <c r="M449" s="1" t="e">
        <f>+IF(H449&gt;0,IF(L449&lt;0.1,(#REF!/(TRUNC((C449/10)/I449)+1)),IF(AND(L449&gt;0.1,L449&lt;0.33),(#REF!/(TRUNC((C449/3)/I449)+1)),#REF!)),0)</f>
        <v>#REF!</v>
      </c>
      <c r="N449" s="1" t="e">
        <f t="shared" si="69"/>
        <v>#REF!</v>
      </c>
      <c r="O449" s="1" t="e">
        <f>+IF(#REF! &lt; (#REF!+#REF!)*0.02,1,#REF!/(#REF!+#REF!))</f>
        <v>#REF!</v>
      </c>
      <c r="P449" s="1" t="e">
        <f>+IF(#REF!&gt;0,#REF!+5,0)</f>
        <v>#REF!</v>
      </c>
      <c r="Q449" s="1" t="e">
        <f t="shared" si="70"/>
        <v>#REF!</v>
      </c>
      <c r="R449" s="1" t="e">
        <f>+IF(Q449 &gt; 0,TRUNC((#REF!+#REF!)/Q449),0)</f>
        <v>#REF!</v>
      </c>
      <c r="S449" s="1" t="e">
        <f>+(R449/(TRUNC((B449-28)/(#REF!+5))+4))</f>
        <v>#REF!</v>
      </c>
      <c r="T449" s="1" t="e">
        <f>+TRUNC(S449/(TRUNC((B449-28)/(#REF!+5))+4))</f>
        <v>#REF!</v>
      </c>
      <c r="U449" s="1" t="e">
        <f>+ROUNDUP((T449/(TRUNC((B449-56)/(#REF!+5))+4)),0)</f>
        <v>#REF!</v>
      </c>
      <c r="V449" s="1" t="e">
        <f t="shared" si="71"/>
        <v>#REF!</v>
      </c>
      <c r="W449" s="1" t="e">
        <f t="shared" si="72"/>
        <v>#REF!</v>
      </c>
      <c r="X449" s="1" t="e">
        <f t="shared" si="73"/>
        <v>#REF!</v>
      </c>
      <c r="Y449" s="1" t="e">
        <f t="shared" si="74"/>
        <v>#REF!</v>
      </c>
      <c r="Z449" s="1" t="e">
        <f t="shared" si="75"/>
        <v>#REF!</v>
      </c>
      <c r="AA449" s="2" t="e">
        <f>IF(Z449*#REF!/(#REF!+#REF!)&lt;16,16,Z449*#REF!/(#REF!+#REF!))</f>
        <v>#REF!</v>
      </c>
      <c r="AB449" s="9" t="e">
        <f>IF(+Z449*#REF!/(#REF!+#REF!)&lt;16,16,+Z449*#REF!/(#REF!+#REF!))</f>
        <v>#REF!</v>
      </c>
      <c r="AC449" s="2" t="e">
        <f t="shared" si="76"/>
        <v>#REF!</v>
      </c>
    </row>
    <row r="450" spans="2:29" x14ac:dyDescent="0.2">
      <c r="B450" s="10" t="e">
        <f>IF(#REF!="Informix XPS",4096,2048)</f>
        <v>#REF!</v>
      </c>
      <c r="C450" s="10" t="e">
        <f>IF(#REF!="Informix XPS",4036,2020)</f>
        <v>#REF!</v>
      </c>
      <c r="D450" s="1" t="e">
        <f>IF(#REF!=0,0,#REF!+4)</f>
        <v>#REF!</v>
      </c>
      <c r="E450" s="1" t="e">
        <f t="shared" si="66"/>
        <v>#REF!</v>
      </c>
      <c r="F450" s="1" t="e">
        <f>IF(D450&lt;=C450,ROUNDUP((#REF!+#REF!)/E450,0),#REF!*E450)</f>
        <v>#REF!</v>
      </c>
      <c r="G450" s="1" t="e">
        <f t="shared" si="67"/>
        <v>#REF!</v>
      </c>
      <c r="H450" s="1" t="e">
        <f>IF(#REF!&gt;C450,#REF!,0)</f>
        <v>#REF!</v>
      </c>
      <c r="I450" s="1" t="e">
        <f>+IF(#REF!&gt;C450,#REF!-(C450+8),0)</f>
        <v>#REF!</v>
      </c>
      <c r="J450" s="1" t="e">
        <f>+IF(I450&lt;C450,0,#REF!*TRUNC(I450/(C450-8)))</f>
        <v>#REF!</v>
      </c>
      <c r="K450" s="1" t="e">
        <f>IF(H450&gt;0,+#REF!/(C450-8)-TRUNC(#REF!/(C450-8))+4,0)</f>
        <v>#REF!</v>
      </c>
      <c r="L450" s="1" t="e">
        <f t="shared" si="68"/>
        <v>#REF!</v>
      </c>
      <c r="M450" s="1" t="e">
        <f>+IF(H450&gt;0,IF(L450&lt;0.1,(#REF!/(TRUNC((C450/10)/I450)+1)),IF(AND(L450&gt;0.1,L450&lt;0.33),(#REF!/(TRUNC((C450/3)/I450)+1)),#REF!)),0)</f>
        <v>#REF!</v>
      </c>
      <c r="N450" s="1" t="e">
        <f t="shared" si="69"/>
        <v>#REF!</v>
      </c>
      <c r="O450" s="1" t="e">
        <f>+IF(#REF! &lt; (#REF!+#REF!)*0.02,1,#REF!/(#REF!+#REF!))</f>
        <v>#REF!</v>
      </c>
      <c r="P450" s="1" t="e">
        <f>+IF(#REF!&gt;0,#REF!+5,0)</f>
        <v>#REF!</v>
      </c>
      <c r="Q450" s="1" t="e">
        <f t="shared" si="70"/>
        <v>#REF!</v>
      </c>
      <c r="R450" s="1" t="e">
        <f>+IF(Q450 &gt; 0,TRUNC((#REF!+#REF!)/Q450),0)</f>
        <v>#REF!</v>
      </c>
      <c r="S450" s="1" t="e">
        <f>+(R450/(TRUNC((B450-28)/(#REF!+5))+4))</f>
        <v>#REF!</v>
      </c>
      <c r="T450" s="1" t="e">
        <f>+TRUNC(S450/(TRUNC((B450-28)/(#REF!+5))+4))</f>
        <v>#REF!</v>
      </c>
      <c r="U450" s="1" t="e">
        <f>+ROUNDUP((T450/(TRUNC((B450-56)/(#REF!+5))+4)),0)</f>
        <v>#REF!</v>
      </c>
      <c r="V450" s="1" t="e">
        <f t="shared" si="71"/>
        <v>#REF!</v>
      </c>
      <c r="W450" s="1" t="e">
        <f t="shared" si="72"/>
        <v>#REF!</v>
      </c>
      <c r="X450" s="1" t="e">
        <f t="shared" si="73"/>
        <v>#REF!</v>
      </c>
      <c r="Y450" s="1" t="e">
        <f t="shared" si="74"/>
        <v>#REF!</v>
      </c>
      <c r="Z450" s="1" t="e">
        <f t="shared" si="75"/>
        <v>#REF!</v>
      </c>
      <c r="AA450" s="2" t="e">
        <f>IF(Z450*#REF!/(#REF!+#REF!)&lt;16,16,Z450*#REF!/(#REF!+#REF!))</f>
        <v>#REF!</v>
      </c>
      <c r="AB450" s="9" t="e">
        <f>IF(+Z450*#REF!/(#REF!+#REF!)&lt;16,16,+Z450*#REF!/(#REF!+#REF!))</f>
        <v>#REF!</v>
      </c>
      <c r="AC450" s="2" t="e">
        <f t="shared" si="76"/>
        <v>#REF!</v>
      </c>
    </row>
    <row r="451" spans="2:29" x14ac:dyDescent="0.2">
      <c r="B451" s="10" t="e">
        <f>IF(#REF!="Informix XPS",4096,2048)</f>
        <v>#REF!</v>
      </c>
      <c r="C451" s="10" t="e">
        <f>IF(#REF!="Informix XPS",4036,2020)</f>
        <v>#REF!</v>
      </c>
      <c r="D451" s="1" t="e">
        <f>IF(#REF!=0,0,#REF!+4)</f>
        <v>#REF!</v>
      </c>
      <c r="E451" s="1" t="e">
        <f t="shared" si="66"/>
        <v>#REF!</v>
      </c>
      <c r="F451" s="1" t="e">
        <f>IF(D451&lt;=C451,ROUNDUP((#REF!+#REF!)/E451,0),#REF!*E451)</f>
        <v>#REF!</v>
      </c>
      <c r="G451" s="1" t="e">
        <f t="shared" si="67"/>
        <v>#REF!</v>
      </c>
      <c r="H451" s="1" t="e">
        <f>IF(#REF!&gt;C451,#REF!,0)</f>
        <v>#REF!</v>
      </c>
      <c r="I451" s="1" t="e">
        <f>+IF(#REF!&gt;C451,#REF!-(C451+8),0)</f>
        <v>#REF!</v>
      </c>
      <c r="J451" s="1" t="e">
        <f>+IF(I451&lt;C451,0,#REF!*TRUNC(I451/(C451-8)))</f>
        <v>#REF!</v>
      </c>
      <c r="K451" s="1" t="e">
        <f>IF(H451&gt;0,+#REF!/(C451-8)-TRUNC(#REF!/(C451-8))+4,0)</f>
        <v>#REF!</v>
      </c>
      <c r="L451" s="1" t="e">
        <f t="shared" si="68"/>
        <v>#REF!</v>
      </c>
      <c r="M451" s="1" t="e">
        <f>+IF(H451&gt;0,IF(L451&lt;0.1,(#REF!/(TRUNC((C451/10)/I451)+1)),IF(AND(L451&gt;0.1,L451&lt;0.33),(#REF!/(TRUNC((C451/3)/I451)+1)),#REF!)),0)</f>
        <v>#REF!</v>
      </c>
      <c r="N451" s="1" t="e">
        <f t="shared" si="69"/>
        <v>#REF!</v>
      </c>
      <c r="O451" s="1" t="e">
        <f>+IF(#REF! &lt; (#REF!+#REF!)*0.02,1,#REF!/(#REF!+#REF!))</f>
        <v>#REF!</v>
      </c>
      <c r="P451" s="1" t="e">
        <f>+IF(#REF!&gt;0,#REF!+5,0)</f>
        <v>#REF!</v>
      </c>
      <c r="Q451" s="1" t="e">
        <f t="shared" si="70"/>
        <v>#REF!</v>
      </c>
      <c r="R451" s="1" t="e">
        <f>+IF(Q451 &gt; 0,TRUNC((#REF!+#REF!)/Q451),0)</f>
        <v>#REF!</v>
      </c>
      <c r="S451" s="1" t="e">
        <f>+(R451/(TRUNC((B451-28)/(#REF!+5))+4))</f>
        <v>#REF!</v>
      </c>
      <c r="T451" s="1" t="e">
        <f>+TRUNC(S451/(TRUNC((B451-28)/(#REF!+5))+4))</f>
        <v>#REF!</v>
      </c>
      <c r="U451" s="1" t="e">
        <f>+ROUNDUP((T451/(TRUNC((B451-56)/(#REF!+5))+4)),0)</f>
        <v>#REF!</v>
      </c>
      <c r="V451" s="1" t="e">
        <f t="shared" si="71"/>
        <v>#REF!</v>
      </c>
      <c r="W451" s="1" t="e">
        <f t="shared" si="72"/>
        <v>#REF!</v>
      </c>
      <c r="X451" s="1" t="e">
        <f t="shared" si="73"/>
        <v>#REF!</v>
      </c>
      <c r="Y451" s="1" t="e">
        <f t="shared" si="74"/>
        <v>#REF!</v>
      </c>
      <c r="Z451" s="1" t="e">
        <f t="shared" si="75"/>
        <v>#REF!</v>
      </c>
      <c r="AA451" s="2" t="e">
        <f>IF(Z451*#REF!/(#REF!+#REF!)&lt;16,16,Z451*#REF!/(#REF!+#REF!))</f>
        <v>#REF!</v>
      </c>
      <c r="AB451" s="9" t="e">
        <f>IF(+Z451*#REF!/(#REF!+#REF!)&lt;16,16,+Z451*#REF!/(#REF!+#REF!))</f>
        <v>#REF!</v>
      </c>
      <c r="AC451" s="2" t="e">
        <f t="shared" si="76"/>
        <v>#REF!</v>
      </c>
    </row>
    <row r="452" spans="2:29" x14ac:dyDescent="0.2">
      <c r="B452" s="10" t="e">
        <f>IF(#REF!="Informix XPS",4096,2048)</f>
        <v>#REF!</v>
      </c>
      <c r="C452" s="10" t="e">
        <f>IF(#REF!="Informix XPS",4036,2020)</f>
        <v>#REF!</v>
      </c>
      <c r="D452" s="1" t="e">
        <f>IF(#REF!=0,0,#REF!+4)</f>
        <v>#REF!</v>
      </c>
      <c r="E452" s="1" t="e">
        <f t="shared" si="66"/>
        <v>#REF!</v>
      </c>
      <c r="F452" s="1" t="e">
        <f>IF(D452&lt;=C452,ROUNDUP((#REF!+#REF!)/E452,0),#REF!*E452)</f>
        <v>#REF!</v>
      </c>
      <c r="G452" s="1" t="e">
        <f t="shared" si="67"/>
        <v>#REF!</v>
      </c>
      <c r="H452" s="1" t="e">
        <f>IF(#REF!&gt;C452,#REF!,0)</f>
        <v>#REF!</v>
      </c>
      <c r="I452" s="1" t="e">
        <f>+IF(#REF!&gt;C452,#REF!-(C452+8),0)</f>
        <v>#REF!</v>
      </c>
      <c r="J452" s="1" t="e">
        <f>+IF(I452&lt;C452,0,#REF!*TRUNC(I452/(C452-8)))</f>
        <v>#REF!</v>
      </c>
      <c r="K452" s="1" t="e">
        <f>IF(H452&gt;0,+#REF!/(C452-8)-TRUNC(#REF!/(C452-8))+4,0)</f>
        <v>#REF!</v>
      </c>
      <c r="L452" s="1" t="e">
        <f t="shared" si="68"/>
        <v>#REF!</v>
      </c>
      <c r="M452" s="1" t="e">
        <f>+IF(H452&gt;0,IF(L452&lt;0.1,(#REF!/(TRUNC((C452/10)/I452)+1)),IF(AND(L452&gt;0.1,L452&lt;0.33),(#REF!/(TRUNC((C452/3)/I452)+1)),#REF!)),0)</f>
        <v>#REF!</v>
      </c>
      <c r="N452" s="1" t="e">
        <f t="shared" si="69"/>
        <v>#REF!</v>
      </c>
      <c r="O452" s="1" t="e">
        <f>+IF(#REF! &lt; (#REF!+#REF!)*0.02,1,#REF!/(#REF!+#REF!))</f>
        <v>#REF!</v>
      </c>
      <c r="P452" s="1" t="e">
        <f>+IF(#REF!&gt;0,#REF!+5,0)</f>
        <v>#REF!</v>
      </c>
      <c r="Q452" s="1" t="e">
        <f t="shared" si="70"/>
        <v>#REF!</v>
      </c>
      <c r="R452" s="1" t="e">
        <f>+IF(Q452 &gt; 0,TRUNC((#REF!+#REF!)/Q452),0)</f>
        <v>#REF!</v>
      </c>
      <c r="S452" s="1" t="e">
        <f>+(R452/(TRUNC((B452-28)/(#REF!+5))+4))</f>
        <v>#REF!</v>
      </c>
      <c r="T452" s="1" t="e">
        <f>+TRUNC(S452/(TRUNC((B452-28)/(#REF!+5))+4))</f>
        <v>#REF!</v>
      </c>
      <c r="U452" s="1" t="e">
        <f>+ROUNDUP((T452/(TRUNC((B452-56)/(#REF!+5))+4)),0)</f>
        <v>#REF!</v>
      </c>
      <c r="V452" s="1" t="e">
        <f t="shared" si="71"/>
        <v>#REF!</v>
      </c>
      <c r="W452" s="1" t="e">
        <f t="shared" si="72"/>
        <v>#REF!</v>
      </c>
      <c r="X452" s="1" t="e">
        <f t="shared" si="73"/>
        <v>#REF!</v>
      </c>
      <c r="Y452" s="1" t="e">
        <f t="shared" si="74"/>
        <v>#REF!</v>
      </c>
      <c r="Z452" s="1" t="e">
        <f t="shared" si="75"/>
        <v>#REF!</v>
      </c>
      <c r="AA452" s="2" t="e">
        <f>IF(Z452*#REF!/(#REF!+#REF!)&lt;16,16,Z452*#REF!/(#REF!+#REF!))</f>
        <v>#REF!</v>
      </c>
      <c r="AB452" s="9" t="e">
        <f>IF(+Z452*#REF!/(#REF!+#REF!)&lt;16,16,+Z452*#REF!/(#REF!+#REF!))</f>
        <v>#REF!</v>
      </c>
      <c r="AC452" s="2" t="e">
        <f t="shared" si="76"/>
        <v>#REF!</v>
      </c>
    </row>
    <row r="453" spans="2:29" x14ac:dyDescent="0.2">
      <c r="B453" s="10" t="e">
        <f>IF(#REF!="Informix XPS",4096,2048)</f>
        <v>#REF!</v>
      </c>
      <c r="C453" s="10" t="e">
        <f>IF(#REF!="Informix XPS",4036,2020)</f>
        <v>#REF!</v>
      </c>
      <c r="D453" s="1" t="e">
        <f>IF(#REF!=0,0,#REF!+4)</f>
        <v>#REF!</v>
      </c>
      <c r="E453" s="1" t="e">
        <f t="shared" si="66"/>
        <v>#REF!</v>
      </c>
      <c r="F453" s="1" t="e">
        <f>IF(D453&lt;=C453,ROUNDUP((#REF!+#REF!)/E453,0),#REF!*E453)</f>
        <v>#REF!</v>
      </c>
      <c r="G453" s="1" t="e">
        <f t="shared" si="67"/>
        <v>#REF!</v>
      </c>
      <c r="H453" s="1" t="e">
        <f>IF(#REF!&gt;C453,#REF!,0)</f>
        <v>#REF!</v>
      </c>
      <c r="I453" s="1" t="e">
        <f>+IF(#REF!&gt;C453,#REF!-(C453+8),0)</f>
        <v>#REF!</v>
      </c>
      <c r="J453" s="1" t="e">
        <f>+IF(I453&lt;C453,0,#REF!*TRUNC(I453/(C453-8)))</f>
        <v>#REF!</v>
      </c>
      <c r="K453" s="1" t="e">
        <f>IF(H453&gt;0,+#REF!/(C453-8)-TRUNC(#REF!/(C453-8))+4,0)</f>
        <v>#REF!</v>
      </c>
      <c r="L453" s="1" t="e">
        <f t="shared" si="68"/>
        <v>#REF!</v>
      </c>
      <c r="M453" s="1" t="e">
        <f>+IF(H453&gt;0,IF(L453&lt;0.1,(#REF!/(TRUNC((C453/10)/I453)+1)),IF(AND(L453&gt;0.1,L453&lt;0.33),(#REF!/(TRUNC((C453/3)/I453)+1)),#REF!)),0)</f>
        <v>#REF!</v>
      </c>
      <c r="N453" s="1" t="e">
        <f t="shared" si="69"/>
        <v>#REF!</v>
      </c>
      <c r="O453" s="1" t="e">
        <f>+IF(#REF! &lt; (#REF!+#REF!)*0.02,1,#REF!/(#REF!+#REF!))</f>
        <v>#REF!</v>
      </c>
      <c r="P453" s="1" t="e">
        <f>+IF(#REF!&gt;0,#REF!+5,0)</f>
        <v>#REF!</v>
      </c>
      <c r="Q453" s="1" t="e">
        <f t="shared" si="70"/>
        <v>#REF!</v>
      </c>
      <c r="R453" s="1" t="e">
        <f>+IF(Q453 &gt; 0,TRUNC((#REF!+#REF!)/Q453),0)</f>
        <v>#REF!</v>
      </c>
      <c r="S453" s="1" t="e">
        <f>+(R453/(TRUNC((B453-28)/(#REF!+5))+4))</f>
        <v>#REF!</v>
      </c>
      <c r="T453" s="1" t="e">
        <f>+TRUNC(S453/(TRUNC((B453-28)/(#REF!+5))+4))</f>
        <v>#REF!</v>
      </c>
      <c r="U453" s="1" t="e">
        <f>+ROUNDUP((T453/(TRUNC((B453-56)/(#REF!+5))+4)),0)</f>
        <v>#REF!</v>
      </c>
      <c r="V453" s="1" t="e">
        <f t="shared" si="71"/>
        <v>#REF!</v>
      </c>
      <c r="W453" s="1" t="e">
        <f t="shared" si="72"/>
        <v>#REF!</v>
      </c>
      <c r="X453" s="1" t="e">
        <f t="shared" si="73"/>
        <v>#REF!</v>
      </c>
      <c r="Y453" s="1" t="e">
        <f t="shared" si="74"/>
        <v>#REF!</v>
      </c>
      <c r="Z453" s="1" t="e">
        <f t="shared" si="75"/>
        <v>#REF!</v>
      </c>
      <c r="AA453" s="2" t="e">
        <f>IF(Z453*#REF!/(#REF!+#REF!)&lt;16,16,Z453*#REF!/(#REF!+#REF!))</f>
        <v>#REF!</v>
      </c>
      <c r="AB453" s="9" t="e">
        <f>IF(+Z453*#REF!/(#REF!+#REF!)&lt;16,16,+Z453*#REF!/(#REF!+#REF!))</f>
        <v>#REF!</v>
      </c>
      <c r="AC453" s="2" t="e">
        <f t="shared" si="76"/>
        <v>#REF!</v>
      </c>
    </row>
    <row r="454" spans="2:29" x14ac:dyDescent="0.2">
      <c r="B454" s="10" t="e">
        <f>IF(#REF!="Informix XPS",4096,2048)</f>
        <v>#REF!</v>
      </c>
      <c r="C454" s="10" t="e">
        <f>IF(#REF!="Informix XPS",4036,2020)</f>
        <v>#REF!</v>
      </c>
      <c r="D454" s="1" t="e">
        <f>IF(#REF!=0,0,#REF!+4)</f>
        <v>#REF!</v>
      </c>
      <c r="E454" s="1" t="e">
        <f t="shared" ref="E454:E517" si="77">IF(D454&lt;=C454,ROUNDDOWN(C454/D454,0),ROUNDUP(D454/C454,0))</f>
        <v>#REF!</v>
      </c>
      <c r="F454" s="1" t="e">
        <f>IF(D454&lt;=C454,ROUNDUP((#REF!+#REF!)/E454,0),#REF!*E454)</f>
        <v>#REF!</v>
      </c>
      <c r="G454" s="1" t="e">
        <f t="shared" ref="G454:G517" si="78">(F454*B454)/1024</f>
        <v>#REF!</v>
      </c>
      <c r="H454" s="1" t="e">
        <f>IF(#REF!&gt;C454,#REF!,0)</f>
        <v>#REF!</v>
      </c>
      <c r="I454" s="1" t="e">
        <f>+IF(#REF!&gt;C454,#REF!-(C454+8),0)</f>
        <v>#REF!</v>
      </c>
      <c r="J454" s="1" t="e">
        <f>+IF(I454&lt;C454,0,#REF!*TRUNC(I454/(C454-8)))</f>
        <v>#REF!</v>
      </c>
      <c r="K454" s="1" t="e">
        <f>IF(H454&gt;0,+#REF!/(C454-8)-TRUNC(#REF!/(C454-8))+4,0)</f>
        <v>#REF!</v>
      </c>
      <c r="L454" s="1" t="e">
        <f t="shared" ref="L454:L517" si="79">+K454/C454</f>
        <v>#REF!</v>
      </c>
      <c r="M454" s="1" t="e">
        <f>+IF(H454&gt;0,IF(L454&lt;0.1,(#REF!/(TRUNC((C454/10)/I454)+1)),IF(AND(L454&gt;0.1,L454&lt;0.33),(#REF!/(TRUNC((C454/3)/I454)+1)),#REF!)),0)</f>
        <v>#REF!</v>
      </c>
      <c r="N454" s="1" t="e">
        <f t="shared" ref="N454:N517" si="80">+F454+H454+J454+M454</f>
        <v>#REF!</v>
      </c>
      <c r="O454" s="1" t="e">
        <f>+IF(#REF! &lt; (#REF!+#REF!)*0.02,1,#REF!/(#REF!+#REF!))</f>
        <v>#REF!</v>
      </c>
      <c r="P454" s="1" t="e">
        <f>+IF(#REF!&gt;0,#REF!+5,0)</f>
        <v>#REF!</v>
      </c>
      <c r="Q454" s="1" t="e">
        <f t="shared" ref="Q454:Q517" si="81">+IF(P454 &gt; 0,TRUNC((B454-28)/P454),0)</f>
        <v>#REF!</v>
      </c>
      <c r="R454" s="1" t="e">
        <f>+IF(Q454 &gt; 0,TRUNC((#REF!+#REF!)/Q454),0)</f>
        <v>#REF!</v>
      </c>
      <c r="S454" s="1" t="e">
        <f>+(R454/(TRUNC((B454-28)/(#REF!+5))+4))</f>
        <v>#REF!</v>
      </c>
      <c r="T454" s="1" t="e">
        <f>+TRUNC(S454/(TRUNC((B454-28)/(#REF!+5))+4))</f>
        <v>#REF!</v>
      </c>
      <c r="U454" s="1" t="e">
        <f>+ROUNDUP((T454/(TRUNC((B454-56)/(#REF!+5))+4)),0)</f>
        <v>#REF!</v>
      </c>
      <c r="V454" s="1" t="e">
        <f t="shared" ref="V454:V517" si="82">+SUM(R454:U454)</f>
        <v>#REF!</v>
      </c>
      <c r="W454" s="1" t="e">
        <f t="shared" ref="W454:W517" si="83">100*V454/90</f>
        <v>#REF!</v>
      </c>
      <c r="X454" s="1" t="e">
        <f t="shared" ref="X454:X517" si="84">ROUNDUP((W454*B454)/1024,0)</f>
        <v>#REF!</v>
      </c>
      <c r="Y454" s="1" t="e">
        <f t="shared" ref="Y454:Y517" si="85">+W454+N454</f>
        <v>#REF!</v>
      </c>
      <c r="Z454" s="1" t="e">
        <f t="shared" ref="Z454:Z517" si="86">+Y454*B454/1024</f>
        <v>#REF!</v>
      </c>
      <c r="AA454" s="2" t="e">
        <f>IF(Z454*#REF!/(#REF!+#REF!)&lt;16,16,Z454*#REF!/(#REF!+#REF!))</f>
        <v>#REF!</v>
      </c>
      <c r="AB454" s="9" t="e">
        <f>IF(+Z454*#REF!/(#REF!+#REF!)&lt;16,16,+Z454*#REF!/(#REF!+#REF!))</f>
        <v>#REF!</v>
      </c>
      <c r="AC454" s="2" t="e">
        <f t="shared" ref="AC454:AC517" si="87">IF(+AB454/12&lt;16,16,+AB454/12)</f>
        <v>#REF!</v>
      </c>
    </row>
    <row r="455" spans="2:29" x14ac:dyDescent="0.2">
      <c r="B455" s="10" t="e">
        <f>IF(#REF!="Informix XPS",4096,2048)</f>
        <v>#REF!</v>
      </c>
      <c r="C455" s="10" t="e">
        <f>IF(#REF!="Informix XPS",4036,2020)</f>
        <v>#REF!</v>
      </c>
      <c r="D455" s="1" t="e">
        <f>IF(#REF!=0,0,#REF!+4)</f>
        <v>#REF!</v>
      </c>
      <c r="E455" s="1" t="e">
        <f t="shared" si="77"/>
        <v>#REF!</v>
      </c>
      <c r="F455" s="1" t="e">
        <f>IF(D455&lt;=C455,ROUNDUP((#REF!+#REF!)/E455,0),#REF!*E455)</f>
        <v>#REF!</v>
      </c>
      <c r="G455" s="1" t="e">
        <f t="shared" si="78"/>
        <v>#REF!</v>
      </c>
      <c r="H455" s="1" t="e">
        <f>IF(#REF!&gt;C455,#REF!,0)</f>
        <v>#REF!</v>
      </c>
      <c r="I455" s="1" t="e">
        <f>+IF(#REF!&gt;C455,#REF!-(C455+8),0)</f>
        <v>#REF!</v>
      </c>
      <c r="J455" s="1" t="e">
        <f>+IF(I455&lt;C455,0,#REF!*TRUNC(I455/(C455-8)))</f>
        <v>#REF!</v>
      </c>
      <c r="K455" s="1" t="e">
        <f>IF(H455&gt;0,+#REF!/(C455-8)-TRUNC(#REF!/(C455-8))+4,0)</f>
        <v>#REF!</v>
      </c>
      <c r="L455" s="1" t="e">
        <f t="shared" si="79"/>
        <v>#REF!</v>
      </c>
      <c r="M455" s="1" t="e">
        <f>+IF(H455&gt;0,IF(L455&lt;0.1,(#REF!/(TRUNC((C455/10)/I455)+1)),IF(AND(L455&gt;0.1,L455&lt;0.33),(#REF!/(TRUNC((C455/3)/I455)+1)),#REF!)),0)</f>
        <v>#REF!</v>
      </c>
      <c r="N455" s="1" t="e">
        <f t="shared" si="80"/>
        <v>#REF!</v>
      </c>
      <c r="O455" s="1" t="e">
        <f>+IF(#REF! &lt; (#REF!+#REF!)*0.02,1,#REF!/(#REF!+#REF!))</f>
        <v>#REF!</v>
      </c>
      <c r="P455" s="1" t="e">
        <f>+IF(#REF!&gt;0,#REF!+5,0)</f>
        <v>#REF!</v>
      </c>
      <c r="Q455" s="1" t="e">
        <f t="shared" si="81"/>
        <v>#REF!</v>
      </c>
      <c r="R455" s="1" t="e">
        <f>+IF(Q455 &gt; 0,TRUNC((#REF!+#REF!)/Q455),0)</f>
        <v>#REF!</v>
      </c>
      <c r="S455" s="1" t="e">
        <f>+(R455/(TRUNC((B455-28)/(#REF!+5))+4))</f>
        <v>#REF!</v>
      </c>
      <c r="T455" s="1" t="e">
        <f>+TRUNC(S455/(TRUNC((B455-28)/(#REF!+5))+4))</f>
        <v>#REF!</v>
      </c>
      <c r="U455" s="1" t="e">
        <f>+ROUNDUP((T455/(TRUNC((B455-56)/(#REF!+5))+4)),0)</f>
        <v>#REF!</v>
      </c>
      <c r="V455" s="1" t="e">
        <f t="shared" si="82"/>
        <v>#REF!</v>
      </c>
      <c r="W455" s="1" t="e">
        <f t="shared" si="83"/>
        <v>#REF!</v>
      </c>
      <c r="X455" s="1" t="e">
        <f t="shared" si="84"/>
        <v>#REF!</v>
      </c>
      <c r="Y455" s="1" t="e">
        <f t="shared" si="85"/>
        <v>#REF!</v>
      </c>
      <c r="Z455" s="1" t="e">
        <f t="shared" si="86"/>
        <v>#REF!</v>
      </c>
      <c r="AA455" s="2" t="e">
        <f>IF(Z455*#REF!/(#REF!+#REF!)&lt;16,16,Z455*#REF!/(#REF!+#REF!))</f>
        <v>#REF!</v>
      </c>
      <c r="AB455" s="9" t="e">
        <f>IF(+Z455*#REF!/(#REF!+#REF!)&lt;16,16,+Z455*#REF!/(#REF!+#REF!))</f>
        <v>#REF!</v>
      </c>
      <c r="AC455" s="2" t="e">
        <f t="shared" si="87"/>
        <v>#REF!</v>
      </c>
    </row>
    <row r="456" spans="2:29" x14ac:dyDescent="0.2">
      <c r="B456" s="10" t="e">
        <f>IF(#REF!="Informix XPS",4096,2048)</f>
        <v>#REF!</v>
      </c>
      <c r="C456" s="10" t="e">
        <f>IF(#REF!="Informix XPS",4036,2020)</f>
        <v>#REF!</v>
      </c>
      <c r="D456" s="1" t="e">
        <f>IF(#REF!=0,0,#REF!+4)</f>
        <v>#REF!</v>
      </c>
      <c r="E456" s="1" t="e">
        <f t="shared" si="77"/>
        <v>#REF!</v>
      </c>
      <c r="F456" s="1" t="e">
        <f>IF(D456&lt;=C456,ROUNDUP((#REF!+#REF!)/E456,0),#REF!*E456)</f>
        <v>#REF!</v>
      </c>
      <c r="G456" s="1" t="e">
        <f t="shared" si="78"/>
        <v>#REF!</v>
      </c>
      <c r="H456" s="1" t="e">
        <f>IF(#REF!&gt;C456,#REF!,0)</f>
        <v>#REF!</v>
      </c>
      <c r="I456" s="1" t="e">
        <f>+IF(#REF!&gt;C456,#REF!-(C456+8),0)</f>
        <v>#REF!</v>
      </c>
      <c r="J456" s="1" t="e">
        <f>+IF(I456&lt;C456,0,#REF!*TRUNC(I456/(C456-8)))</f>
        <v>#REF!</v>
      </c>
      <c r="K456" s="1" t="e">
        <f>IF(H456&gt;0,+#REF!/(C456-8)-TRUNC(#REF!/(C456-8))+4,0)</f>
        <v>#REF!</v>
      </c>
      <c r="L456" s="1" t="e">
        <f t="shared" si="79"/>
        <v>#REF!</v>
      </c>
      <c r="M456" s="1" t="e">
        <f>+IF(H456&gt;0,IF(L456&lt;0.1,(#REF!/(TRUNC((C456/10)/I456)+1)),IF(AND(L456&gt;0.1,L456&lt;0.33),(#REF!/(TRUNC((C456/3)/I456)+1)),#REF!)),0)</f>
        <v>#REF!</v>
      </c>
      <c r="N456" s="1" t="e">
        <f t="shared" si="80"/>
        <v>#REF!</v>
      </c>
      <c r="O456" s="1" t="e">
        <f>+IF(#REF! &lt; (#REF!+#REF!)*0.02,1,#REF!/(#REF!+#REF!))</f>
        <v>#REF!</v>
      </c>
      <c r="P456" s="1" t="e">
        <f>+IF(#REF!&gt;0,#REF!+5,0)</f>
        <v>#REF!</v>
      </c>
      <c r="Q456" s="1" t="e">
        <f t="shared" si="81"/>
        <v>#REF!</v>
      </c>
      <c r="R456" s="1" t="e">
        <f>+IF(Q456 &gt; 0,TRUNC((#REF!+#REF!)/Q456),0)</f>
        <v>#REF!</v>
      </c>
      <c r="S456" s="1" t="e">
        <f>+(R456/(TRUNC((B456-28)/(#REF!+5))+4))</f>
        <v>#REF!</v>
      </c>
      <c r="T456" s="1" t="e">
        <f>+TRUNC(S456/(TRUNC((B456-28)/(#REF!+5))+4))</f>
        <v>#REF!</v>
      </c>
      <c r="U456" s="1" t="e">
        <f>+ROUNDUP((T456/(TRUNC((B456-56)/(#REF!+5))+4)),0)</f>
        <v>#REF!</v>
      </c>
      <c r="V456" s="1" t="e">
        <f t="shared" si="82"/>
        <v>#REF!</v>
      </c>
      <c r="W456" s="1" t="e">
        <f t="shared" si="83"/>
        <v>#REF!</v>
      </c>
      <c r="X456" s="1" t="e">
        <f t="shared" si="84"/>
        <v>#REF!</v>
      </c>
      <c r="Y456" s="1" t="e">
        <f t="shared" si="85"/>
        <v>#REF!</v>
      </c>
      <c r="Z456" s="1" t="e">
        <f t="shared" si="86"/>
        <v>#REF!</v>
      </c>
      <c r="AA456" s="2" t="e">
        <f>IF(Z456*#REF!/(#REF!+#REF!)&lt;16,16,Z456*#REF!/(#REF!+#REF!))</f>
        <v>#REF!</v>
      </c>
      <c r="AB456" s="9" t="e">
        <f>IF(+Z456*#REF!/(#REF!+#REF!)&lt;16,16,+Z456*#REF!/(#REF!+#REF!))</f>
        <v>#REF!</v>
      </c>
      <c r="AC456" s="2" t="e">
        <f t="shared" si="87"/>
        <v>#REF!</v>
      </c>
    </row>
    <row r="457" spans="2:29" x14ac:dyDescent="0.2">
      <c r="B457" s="10" t="e">
        <f>IF(#REF!="Informix XPS",4096,2048)</f>
        <v>#REF!</v>
      </c>
      <c r="C457" s="10" t="e">
        <f>IF(#REF!="Informix XPS",4036,2020)</f>
        <v>#REF!</v>
      </c>
      <c r="D457" s="1" t="e">
        <f>IF(#REF!=0,0,#REF!+4)</f>
        <v>#REF!</v>
      </c>
      <c r="E457" s="1" t="e">
        <f t="shared" si="77"/>
        <v>#REF!</v>
      </c>
      <c r="F457" s="1" t="e">
        <f>IF(D457&lt;=C457,ROUNDUP((#REF!+#REF!)/E457,0),#REF!*E457)</f>
        <v>#REF!</v>
      </c>
      <c r="G457" s="1" t="e">
        <f t="shared" si="78"/>
        <v>#REF!</v>
      </c>
      <c r="H457" s="1" t="e">
        <f>IF(#REF!&gt;C457,#REF!,0)</f>
        <v>#REF!</v>
      </c>
      <c r="I457" s="1" t="e">
        <f>+IF(#REF!&gt;C457,#REF!-(C457+8),0)</f>
        <v>#REF!</v>
      </c>
      <c r="J457" s="1" t="e">
        <f>+IF(I457&lt;C457,0,#REF!*TRUNC(I457/(C457-8)))</f>
        <v>#REF!</v>
      </c>
      <c r="K457" s="1" t="e">
        <f>IF(H457&gt;0,+#REF!/(C457-8)-TRUNC(#REF!/(C457-8))+4,0)</f>
        <v>#REF!</v>
      </c>
      <c r="L457" s="1" t="e">
        <f t="shared" si="79"/>
        <v>#REF!</v>
      </c>
      <c r="M457" s="1" t="e">
        <f>+IF(H457&gt;0,IF(L457&lt;0.1,(#REF!/(TRUNC((C457/10)/I457)+1)),IF(AND(L457&gt;0.1,L457&lt;0.33),(#REF!/(TRUNC((C457/3)/I457)+1)),#REF!)),0)</f>
        <v>#REF!</v>
      </c>
      <c r="N457" s="1" t="e">
        <f t="shared" si="80"/>
        <v>#REF!</v>
      </c>
      <c r="O457" s="1" t="e">
        <f>+IF(#REF! &lt; (#REF!+#REF!)*0.02,1,#REF!/(#REF!+#REF!))</f>
        <v>#REF!</v>
      </c>
      <c r="P457" s="1" t="e">
        <f>+IF(#REF!&gt;0,#REF!+5,0)</f>
        <v>#REF!</v>
      </c>
      <c r="Q457" s="1" t="e">
        <f t="shared" si="81"/>
        <v>#REF!</v>
      </c>
      <c r="R457" s="1" t="e">
        <f>+IF(Q457 &gt; 0,TRUNC((#REF!+#REF!)/Q457),0)</f>
        <v>#REF!</v>
      </c>
      <c r="S457" s="1" t="e">
        <f>+(R457/(TRUNC((B457-28)/(#REF!+5))+4))</f>
        <v>#REF!</v>
      </c>
      <c r="T457" s="1" t="e">
        <f>+TRUNC(S457/(TRUNC((B457-28)/(#REF!+5))+4))</f>
        <v>#REF!</v>
      </c>
      <c r="U457" s="1" t="e">
        <f>+ROUNDUP((T457/(TRUNC((B457-56)/(#REF!+5))+4)),0)</f>
        <v>#REF!</v>
      </c>
      <c r="V457" s="1" t="e">
        <f t="shared" si="82"/>
        <v>#REF!</v>
      </c>
      <c r="W457" s="1" t="e">
        <f t="shared" si="83"/>
        <v>#REF!</v>
      </c>
      <c r="X457" s="1" t="e">
        <f t="shared" si="84"/>
        <v>#REF!</v>
      </c>
      <c r="Y457" s="1" t="e">
        <f t="shared" si="85"/>
        <v>#REF!</v>
      </c>
      <c r="Z457" s="1" t="e">
        <f t="shared" si="86"/>
        <v>#REF!</v>
      </c>
      <c r="AA457" s="2" t="e">
        <f>IF(Z457*#REF!/(#REF!+#REF!)&lt;16,16,Z457*#REF!/(#REF!+#REF!))</f>
        <v>#REF!</v>
      </c>
      <c r="AB457" s="9" t="e">
        <f>IF(+Z457*#REF!/(#REF!+#REF!)&lt;16,16,+Z457*#REF!/(#REF!+#REF!))</f>
        <v>#REF!</v>
      </c>
      <c r="AC457" s="2" t="e">
        <f t="shared" si="87"/>
        <v>#REF!</v>
      </c>
    </row>
    <row r="458" spans="2:29" x14ac:dyDescent="0.2">
      <c r="B458" s="10" t="e">
        <f>IF(#REF!="Informix XPS",4096,2048)</f>
        <v>#REF!</v>
      </c>
      <c r="C458" s="10" t="e">
        <f>IF(#REF!="Informix XPS",4036,2020)</f>
        <v>#REF!</v>
      </c>
      <c r="D458" s="1" t="e">
        <f>IF(#REF!=0,0,#REF!+4)</f>
        <v>#REF!</v>
      </c>
      <c r="E458" s="1" t="e">
        <f t="shared" si="77"/>
        <v>#REF!</v>
      </c>
      <c r="F458" s="1" t="e">
        <f>IF(D458&lt;=C458,ROUNDUP((#REF!+#REF!)/E458,0),#REF!*E458)</f>
        <v>#REF!</v>
      </c>
      <c r="G458" s="1" t="e">
        <f t="shared" si="78"/>
        <v>#REF!</v>
      </c>
      <c r="H458" s="1" t="e">
        <f>IF(#REF!&gt;C458,#REF!,0)</f>
        <v>#REF!</v>
      </c>
      <c r="I458" s="1" t="e">
        <f>+IF(#REF!&gt;C458,#REF!-(C458+8),0)</f>
        <v>#REF!</v>
      </c>
      <c r="J458" s="1" t="e">
        <f>+IF(I458&lt;C458,0,#REF!*TRUNC(I458/(C458-8)))</f>
        <v>#REF!</v>
      </c>
      <c r="K458" s="1" t="e">
        <f>IF(H458&gt;0,+#REF!/(C458-8)-TRUNC(#REF!/(C458-8))+4,0)</f>
        <v>#REF!</v>
      </c>
      <c r="L458" s="1" t="e">
        <f t="shared" si="79"/>
        <v>#REF!</v>
      </c>
      <c r="M458" s="1" t="e">
        <f>+IF(H458&gt;0,IF(L458&lt;0.1,(#REF!/(TRUNC((C458/10)/I458)+1)),IF(AND(L458&gt;0.1,L458&lt;0.33),(#REF!/(TRUNC((C458/3)/I458)+1)),#REF!)),0)</f>
        <v>#REF!</v>
      </c>
      <c r="N458" s="1" t="e">
        <f t="shared" si="80"/>
        <v>#REF!</v>
      </c>
      <c r="O458" s="1" t="e">
        <f>+IF(#REF! &lt; (#REF!+#REF!)*0.02,1,#REF!/(#REF!+#REF!))</f>
        <v>#REF!</v>
      </c>
      <c r="P458" s="1" t="e">
        <f>+IF(#REF!&gt;0,#REF!+5,0)</f>
        <v>#REF!</v>
      </c>
      <c r="Q458" s="1" t="e">
        <f t="shared" si="81"/>
        <v>#REF!</v>
      </c>
      <c r="R458" s="1" t="e">
        <f>+IF(Q458 &gt; 0,TRUNC((#REF!+#REF!)/Q458),0)</f>
        <v>#REF!</v>
      </c>
      <c r="S458" s="1" t="e">
        <f>+(R458/(TRUNC((B458-28)/(#REF!+5))+4))</f>
        <v>#REF!</v>
      </c>
      <c r="T458" s="1" t="e">
        <f>+TRUNC(S458/(TRUNC((B458-28)/(#REF!+5))+4))</f>
        <v>#REF!</v>
      </c>
      <c r="U458" s="1" t="e">
        <f>+ROUNDUP((T458/(TRUNC((B458-56)/(#REF!+5))+4)),0)</f>
        <v>#REF!</v>
      </c>
      <c r="V458" s="1" t="e">
        <f t="shared" si="82"/>
        <v>#REF!</v>
      </c>
      <c r="W458" s="1" t="e">
        <f t="shared" si="83"/>
        <v>#REF!</v>
      </c>
      <c r="X458" s="1" t="e">
        <f t="shared" si="84"/>
        <v>#REF!</v>
      </c>
      <c r="Y458" s="1" t="e">
        <f t="shared" si="85"/>
        <v>#REF!</v>
      </c>
      <c r="Z458" s="1" t="e">
        <f t="shared" si="86"/>
        <v>#REF!</v>
      </c>
      <c r="AA458" s="2" t="e">
        <f>IF(Z458*#REF!/(#REF!+#REF!)&lt;16,16,Z458*#REF!/(#REF!+#REF!))</f>
        <v>#REF!</v>
      </c>
      <c r="AB458" s="9" t="e">
        <f>IF(+Z458*#REF!/(#REF!+#REF!)&lt;16,16,+Z458*#REF!/(#REF!+#REF!))</f>
        <v>#REF!</v>
      </c>
      <c r="AC458" s="2" t="e">
        <f t="shared" si="87"/>
        <v>#REF!</v>
      </c>
    </row>
    <row r="459" spans="2:29" x14ac:dyDescent="0.2">
      <c r="B459" s="10" t="e">
        <f>IF(#REF!="Informix XPS",4096,2048)</f>
        <v>#REF!</v>
      </c>
      <c r="C459" s="10" t="e">
        <f>IF(#REF!="Informix XPS",4036,2020)</f>
        <v>#REF!</v>
      </c>
      <c r="D459" s="1" t="e">
        <f>IF(#REF!=0,0,#REF!+4)</f>
        <v>#REF!</v>
      </c>
      <c r="E459" s="1" t="e">
        <f t="shared" si="77"/>
        <v>#REF!</v>
      </c>
      <c r="F459" s="1" t="e">
        <f>IF(D459&lt;=C459,ROUNDUP((#REF!+#REF!)/E459,0),#REF!*E459)</f>
        <v>#REF!</v>
      </c>
      <c r="G459" s="1" t="e">
        <f t="shared" si="78"/>
        <v>#REF!</v>
      </c>
      <c r="H459" s="1" t="e">
        <f>IF(#REF!&gt;C459,#REF!,0)</f>
        <v>#REF!</v>
      </c>
      <c r="I459" s="1" t="e">
        <f>+IF(#REF!&gt;C459,#REF!-(C459+8),0)</f>
        <v>#REF!</v>
      </c>
      <c r="J459" s="1" t="e">
        <f>+IF(I459&lt;C459,0,#REF!*TRUNC(I459/(C459-8)))</f>
        <v>#REF!</v>
      </c>
      <c r="K459" s="1" t="e">
        <f>IF(H459&gt;0,+#REF!/(C459-8)-TRUNC(#REF!/(C459-8))+4,0)</f>
        <v>#REF!</v>
      </c>
      <c r="L459" s="1" t="e">
        <f t="shared" si="79"/>
        <v>#REF!</v>
      </c>
      <c r="M459" s="1" t="e">
        <f>+IF(H459&gt;0,IF(L459&lt;0.1,(#REF!/(TRUNC((C459/10)/I459)+1)),IF(AND(L459&gt;0.1,L459&lt;0.33),(#REF!/(TRUNC((C459/3)/I459)+1)),#REF!)),0)</f>
        <v>#REF!</v>
      </c>
      <c r="N459" s="1" t="e">
        <f t="shared" si="80"/>
        <v>#REF!</v>
      </c>
      <c r="O459" s="1" t="e">
        <f>+IF(#REF! &lt; (#REF!+#REF!)*0.02,1,#REF!/(#REF!+#REF!))</f>
        <v>#REF!</v>
      </c>
      <c r="P459" s="1" t="e">
        <f>+IF(#REF!&gt;0,#REF!+5,0)</f>
        <v>#REF!</v>
      </c>
      <c r="Q459" s="1" t="e">
        <f t="shared" si="81"/>
        <v>#REF!</v>
      </c>
      <c r="R459" s="1" t="e">
        <f>+IF(Q459 &gt; 0,TRUNC((#REF!+#REF!)/Q459),0)</f>
        <v>#REF!</v>
      </c>
      <c r="S459" s="1" t="e">
        <f>+(R459/(TRUNC((B459-28)/(#REF!+5))+4))</f>
        <v>#REF!</v>
      </c>
      <c r="T459" s="1" t="e">
        <f>+TRUNC(S459/(TRUNC((B459-28)/(#REF!+5))+4))</f>
        <v>#REF!</v>
      </c>
      <c r="U459" s="1" t="e">
        <f>+ROUNDUP((T459/(TRUNC((B459-56)/(#REF!+5))+4)),0)</f>
        <v>#REF!</v>
      </c>
      <c r="V459" s="1" t="e">
        <f t="shared" si="82"/>
        <v>#REF!</v>
      </c>
      <c r="W459" s="1" t="e">
        <f t="shared" si="83"/>
        <v>#REF!</v>
      </c>
      <c r="X459" s="1" t="e">
        <f t="shared" si="84"/>
        <v>#REF!</v>
      </c>
      <c r="Y459" s="1" t="e">
        <f t="shared" si="85"/>
        <v>#REF!</v>
      </c>
      <c r="Z459" s="1" t="e">
        <f t="shared" si="86"/>
        <v>#REF!</v>
      </c>
      <c r="AA459" s="2" t="e">
        <f>IF(Z459*#REF!/(#REF!+#REF!)&lt;16,16,Z459*#REF!/(#REF!+#REF!))</f>
        <v>#REF!</v>
      </c>
      <c r="AB459" s="9" t="e">
        <f>IF(+Z459*#REF!/(#REF!+#REF!)&lt;16,16,+Z459*#REF!/(#REF!+#REF!))</f>
        <v>#REF!</v>
      </c>
      <c r="AC459" s="2" t="e">
        <f t="shared" si="87"/>
        <v>#REF!</v>
      </c>
    </row>
    <row r="460" spans="2:29" x14ac:dyDescent="0.2">
      <c r="B460" s="10" t="e">
        <f>IF(#REF!="Informix XPS",4096,2048)</f>
        <v>#REF!</v>
      </c>
      <c r="C460" s="10" t="e">
        <f>IF(#REF!="Informix XPS",4036,2020)</f>
        <v>#REF!</v>
      </c>
      <c r="D460" s="1" t="e">
        <f>IF(#REF!=0,0,#REF!+4)</f>
        <v>#REF!</v>
      </c>
      <c r="E460" s="1" t="e">
        <f t="shared" si="77"/>
        <v>#REF!</v>
      </c>
      <c r="F460" s="1" t="e">
        <f>IF(D460&lt;=C460,ROUNDUP((#REF!+#REF!)/E460,0),#REF!*E460)</f>
        <v>#REF!</v>
      </c>
      <c r="G460" s="1" t="e">
        <f t="shared" si="78"/>
        <v>#REF!</v>
      </c>
      <c r="H460" s="1" t="e">
        <f>IF(#REF!&gt;C460,#REF!,0)</f>
        <v>#REF!</v>
      </c>
      <c r="I460" s="1" t="e">
        <f>+IF(#REF!&gt;C460,#REF!-(C460+8),0)</f>
        <v>#REF!</v>
      </c>
      <c r="J460" s="1" t="e">
        <f>+IF(I460&lt;C460,0,#REF!*TRUNC(I460/(C460-8)))</f>
        <v>#REF!</v>
      </c>
      <c r="K460" s="1" t="e">
        <f>IF(H460&gt;0,+#REF!/(C460-8)-TRUNC(#REF!/(C460-8))+4,0)</f>
        <v>#REF!</v>
      </c>
      <c r="L460" s="1" t="e">
        <f t="shared" si="79"/>
        <v>#REF!</v>
      </c>
      <c r="M460" s="1" t="e">
        <f>+IF(H460&gt;0,IF(L460&lt;0.1,(#REF!/(TRUNC((C460/10)/I460)+1)),IF(AND(L460&gt;0.1,L460&lt;0.33),(#REF!/(TRUNC((C460/3)/I460)+1)),#REF!)),0)</f>
        <v>#REF!</v>
      </c>
      <c r="N460" s="1" t="e">
        <f t="shared" si="80"/>
        <v>#REF!</v>
      </c>
      <c r="O460" s="1" t="e">
        <f>+IF(#REF! &lt; (#REF!+#REF!)*0.02,1,#REF!/(#REF!+#REF!))</f>
        <v>#REF!</v>
      </c>
      <c r="P460" s="1" t="e">
        <f>+IF(#REF!&gt;0,#REF!+5,0)</f>
        <v>#REF!</v>
      </c>
      <c r="Q460" s="1" t="e">
        <f t="shared" si="81"/>
        <v>#REF!</v>
      </c>
      <c r="R460" s="1" t="e">
        <f>+IF(Q460 &gt; 0,TRUNC((#REF!+#REF!)/Q460),0)</f>
        <v>#REF!</v>
      </c>
      <c r="S460" s="1" t="e">
        <f>+(R460/(TRUNC((B460-28)/(#REF!+5))+4))</f>
        <v>#REF!</v>
      </c>
      <c r="T460" s="1" t="e">
        <f>+TRUNC(S460/(TRUNC((B460-28)/(#REF!+5))+4))</f>
        <v>#REF!</v>
      </c>
      <c r="U460" s="1" t="e">
        <f>+ROUNDUP((T460/(TRUNC((B460-56)/(#REF!+5))+4)),0)</f>
        <v>#REF!</v>
      </c>
      <c r="V460" s="1" t="e">
        <f t="shared" si="82"/>
        <v>#REF!</v>
      </c>
      <c r="W460" s="1" t="e">
        <f t="shared" si="83"/>
        <v>#REF!</v>
      </c>
      <c r="X460" s="1" t="e">
        <f t="shared" si="84"/>
        <v>#REF!</v>
      </c>
      <c r="Y460" s="1" t="e">
        <f t="shared" si="85"/>
        <v>#REF!</v>
      </c>
      <c r="Z460" s="1" t="e">
        <f t="shared" si="86"/>
        <v>#REF!</v>
      </c>
      <c r="AA460" s="2" t="e">
        <f>IF(Z460*#REF!/(#REF!+#REF!)&lt;16,16,Z460*#REF!/(#REF!+#REF!))</f>
        <v>#REF!</v>
      </c>
      <c r="AB460" s="9" t="e">
        <f>IF(+Z460*#REF!/(#REF!+#REF!)&lt;16,16,+Z460*#REF!/(#REF!+#REF!))</f>
        <v>#REF!</v>
      </c>
      <c r="AC460" s="2" t="e">
        <f t="shared" si="87"/>
        <v>#REF!</v>
      </c>
    </row>
    <row r="461" spans="2:29" x14ac:dyDescent="0.2">
      <c r="B461" s="10" t="e">
        <f>IF(#REF!="Informix XPS",4096,2048)</f>
        <v>#REF!</v>
      </c>
      <c r="C461" s="10" t="e">
        <f>IF(#REF!="Informix XPS",4036,2020)</f>
        <v>#REF!</v>
      </c>
      <c r="D461" s="1" t="e">
        <f>IF(#REF!=0,0,#REF!+4)</f>
        <v>#REF!</v>
      </c>
      <c r="E461" s="1" t="e">
        <f t="shared" si="77"/>
        <v>#REF!</v>
      </c>
      <c r="F461" s="1" t="e">
        <f>IF(D461&lt;=C461,ROUNDUP((#REF!+#REF!)/E461,0),#REF!*E461)</f>
        <v>#REF!</v>
      </c>
      <c r="G461" s="1" t="e">
        <f t="shared" si="78"/>
        <v>#REF!</v>
      </c>
      <c r="H461" s="1" t="e">
        <f>IF(#REF!&gt;C461,#REF!,0)</f>
        <v>#REF!</v>
      </c>
      <c r="I461" s="1" t="e">
        <f>+IF(#REF!&gt;C461,#REF!-(C461+8),0)</f>
        <v>#REF!</v>
      </c>
      <c r="J461" s="1" t="e">
        <f>+IF(I461&lt;C461,0,#REF!*TRUNC(I461/(C461-8)))</f>
        <v>#REF!</v>
      </c>
      <c r="K461" s="1" t="e">
        <f>IF(H461&gt;0,+#REF!/(C461-8)-TRUNC(#REF!/(C461-8))+4,0)</f>
        <v>#REF!</v>
      </c>
      <c r="L461" s="1" t="e">
        <f t="shared" si="79"/>
        <v>#REF!</v>
      </c>
      <c r="M461" s="1" t="e">
        <f>+IF(H461&gt;0,IF(L461&lt;0.1,(#REF!/(TRUNC((C461/10)/I461)+1)),IF(AND(L461&gt;0.1,L461&lt;0.33),(#REF!/(TRUNC((C461/3)/I461)+1)),#REF!)),0)</f>
        <v>#REF!</v>
      </c>
      <c r="N461" s="1" t="e">
        <f t="shared" si="80"/>
        <v>#REF!</v>
      </c>
      <c r="O461" s="1" t="e">
        <f>+IF(#REF! &lt; (#REF!+#REF!)*0.02,1,#REF!/(#REF!+#REF!))</f>
        <v>#REF!</v>
      </c>
      <c r="P461" s="1" t="e">
        <f>+IF(#REF!&gt;0,#REF!+5,0)</f>
        <v>#REF!</v>
      </c>
      <c r="Q461" s="1" t="e">
        <f t="shared" si="81"/>
        <v>#REF!</v>
      </c>
      <c r="R461" s="1" t="e">
        <f>+IF(Q461 &gt; 0,TRUNC((#REF!+#REF!)/Q461),0)</f>
        <v>#REF!</v>
      </c>
      <c r="S461" s="1" t="e">
        <f>+(R461/(TRUNC((B461-28)/(#REF!+5))+4))</f>
        <v>#REF!</v>
      </c>
      <c r="T461" s="1" t="e">
        <f>+TRUNC(S461/(TRUNC((B461-28)/(#REF!+5))+4))</f>
        <v>#REF!</v>
      </c>
      <c r="U461" s="1" t="e">
        <f>+ROUNDUP((T461/(TRUNC((B461-56)/(#REF!+5))+4)),0)</f>
        <v>#REF!</v>
      </c>
      <c r="V461" s="1" t="e">
        <f t="shared" si="82"/>
        <v>#REF!</v>
      </c>
      <c r="W461" s="1" t="e">
        <f t="shared" si="83"/>
        <v>#REF!</v>
      </c>
      <c r="X461" s="1" t="e">
        <f t="shared" si="84"/>
        <v>#REF!</v>
      </c>
      <c r="Y461" s="1" t="e">
        <f t="shared" si="85"/>
        <v>#REF!</v>
      </c>
      <c r="Z461" s="1" t="e">
        <f t="shared" si="86"/>
        <v>#REF!</v>
      </c>
      <c r="AA461" s="2" t="e">
        <f>IF(Z461*#REF!/(#REF!+#REF!)&lt;16,16,Z461*#REF!/(#REF!+#REF!))</f>
        <v>#REF!</v>
      </c>
      <c r="AB461" s="9" t="e">
        <f>IF(+Z461*#REF!/(#REF!+#REF!)&lt;16,16,+Z461*#REF!/(#REF!+#REF!))</f>
        <v>#REF!</v>
      </c>
      <c r="AC461" s="2" t="e">
        <f t="shared" si="87"/>
        <v>#REF!</v>
      </c>
    </row>
    <row r="462" spans="2:29" x14ac:dyDescent="0.2">
      <c r="B462" s="10" t="e">
        <f>IF(#REF!="Informix XPS",4096,2048)</f>
        <v>#REF!</v>
      </c>
      <c r="C462" s="10" t="e">
        <f>IF(#REF!="Informix XPS",4036,2020)</f>
        <v>#REF!</v>
      </c>
      <c r="D462" s="1" t="e">
        <f>IF(#REF!=0,0,#REF!+4)</f>
        <v>#REF!</v>
      </c>
      <c r="E462" s="1" t="e">
        <f t="shared" si="77"/>
        <v>#REF!</v>
      </c>
      <c r="F462" s="1" t="e">
        <f>IF(D462&lt;=C462,ROUNDUP((#REF!+#REF!)/E462,0),#REF!*E462)</f>
        <v>#REF!</v>
      </c>
      <c r="G462" s="1" t="e">
        <f t="shared" si="78"/>
        <v>#REF!</v>
      </c>
      <c r="H462" s="1" t="e">
        <f>IF(#REF!&gt;C462,#REF!,0)</f>
        <v>#REF!</v>
      </c>
      <c r="I462" s="1" t="e">
        <f>+IF(#REF!&gt;C462,#REF!-(C462+8),0)</f>
        <v>#REF!</v>
      </c>
      <c r="J462" s="1" t="e">
        <f>+IF(I462&lt;C462,0,#REF!*TRUNC(I462/(C462-8)))</f>
        <v>#REF!</v>
      </c>
      <c r="K462" s="1" t="e">
        <f>IF(H462&gt;0,+#REF!/(C462-8)-TRUNC(#REF!/(C462-8))+4,0)</f>
        <v>#REF!</v>
      </c>
      <c r="L462" s="1" t="e">
        <f t="shared" si="79"/>
        <v>#REF!</v>
      </c>
      <c r="M462" s="1" t="e">
        <f>+IF(H462&gt;0,IF(L462&lt;0.1,(#REF!/(TRUNC((C462/10)/I462)+1)),IF(AND(L462&gt;0.1,L462&lt;0.33),(#REF!/(TRUNC((C462/3)/I462)+1)),#REF!)),0)</f>
        <v>#REF!</v>
      </c>
      <c r="N462" s="1" t="e">
        <f t="shared" si="80"/>
        <v>#REF!</v>
      </c>
      <c r="O462" s="1" t="e">
        <f>+IF(#REF! &lt; (#REF!+#REF!)*0.02,1,#REF!/(#REF!+#REF!))</f>
        <v>#REF!</v>
      </c>
      <c r="P462" s="1" t="e">
        <f>+IF(#REF!&gt;0,#REF!+5,0)</f>
        <v>#REF!</v>
      </c>
      <c r="Q462" s="1" t="e">
        <f t="shared" si="81"/>
        <v>#REF!</v>
      </c>
      <c r="R462" s="1" t="e">
        <f>+IF(Q462 &gt; 0,TRUNC((#REF!+#REF!)/Q462),0)</f>
        <v>#REF!</v>
      </c>
      <c r="S462" s="1" t="e">
        <f>+(R462/(TRUNC((B462-28)/(#REF!+5))+4))</f>
        <v>#REF!</v>
      </c>
      <c r="T462" s="1" t="e">
        <f>+TRUNC(S462/(TRUNC((B462-28)/(#REF!+5))+4))</f>
        <v>#REF!</v>
      </c>
      <c r="U462" s="1" t="e">
        <f>+ROUNDUP((T462/(TRUNC((B462-56)/(#REF!+5))+4)),0)</f>
        <v>#REF!</v>
      </c>
      <c r="V462" s="1" t="e">
        <f t="shared" si="82"/>
        <v>#REF!</v>
      </c>
      <c r="W462" s="1" t="e">
        <f t="shared" si="83"/>
        <v>#REF!</v>
      </c>
      <c r="X462" s="1" t="e">
        <f t="shared" si="84"/>
        <v>#REF!</v>
      </c>
      <c r="Y462" s="1" t="e">
        <f t="shared" si="85"/>
        <v>#REF!</v>
      </c>
      <c r="Z462" s="1" t="e">
        <f t="shared" si="86"/>
        <v>#REF!</v>
      </c>
      <c r="AA462" s="2" t="e">
        <f>IF(Z462*#REF!/(#REF!+#REF!)&lt;16,16,Z462*#REF!/(#REF!+#REF!))</f>
        <v>#REF!</v>
      </c>
      <c r="AB462" s="9" t="e">
        <f>IF(+Z462*#REF!/(#REF!+#REF!)&lt;16,16,+Z462*#REF!/(#REF!+#REF!))</f>
        <v>#REF!</v>
      </c>
      <c r="AC462" s="2" t="e">
        <f t="shared" si="87"/>
        <v>#REF!</v>
      </c>
    </row>
    <row r="463" spans="2:29" x14ac:dyDescent="0.2">
      <c r="B463" s="10" t="e">
        <f>IF(#REF!="Informix XPS",4096,2048)</f>
        <v>#REF!</v>
      </c>
      <c r="C463" s="10" t="e">
        <f>IF(#REF!="Informix XPS",4036,2020)</f>
        <v>#REF!</v>
      </c>
      <c r="D463" s="1" t="e">
        <f>IF(#REF!=0,0,#REF!+4)</f>
        <v>#REF!</v>
      </c>
      <c r="E463" s="1" t="e">
        <f t="shared" si="77"/>
        <v>#REF!</v>
      </c>
      <c r="F463" s="1" t="e">
        <f>IF(D463&lt;=C463,ROUNDUP((#REF!+#REF!)/E463,0),#REF!*E463)</f>
        <v>#REF!</v>
      </c>
      <c r="G463" s="1" t="e">
        <f t="shared" si="78"/>
        <v>#REF!</v>
      </c>
      <c r="H463" s="1" t="e">
        <f>IF(#REF!&gt;C463,#REF!,0)</f>
        <v>#REF!</v>
      </c>
      <c r="I463" s="1" t="e">
        <f>+IF(#REF!&gt;C463,#REF!-(C463+8),0)</f>
        <v>#REF!</v>
      </c>
      <c r="J463" s="1" t="e">
        <f>+IF(I463&lt;C463,0,#REF!*TRUNC(I463/(C463-8)))</f>
        <v>#REF!</v>
      </c>
      <c r="K463" s="1" t="e">
        <f>IF(H463&gt;0,+#REF!/(C463-8)-TRUNC(#REF!/(C463-8))+4,0)</f>
        <v>#REF!</v>
      </c>
      <c r="L463" s="1" t="e">
        <f t="shared" si="79"/>
        <v>#REF!</v>
      </c>
      <c r="M463" s="1" t="e">
        <f>+IF(H463&gt;0,IF(L463&lt;0.1,(#REF!/(TRUNC((C463/10)/I463)+1)),IF(AND(L463&gt;0.1,L463&lt;0.33),(#REF!/(TRUNC((C463/3)/I463)+1)),#REF!)),0)</f>
        <v>#REF!</v>
      </c>
      <c r="N463" s="1" t="e">
        <f t="shared" si="80"/>
        <v>#REF!</v>
      </c>
      <c r="O463" s="1" t="e">
        <f>+IF(#REF! &lt; (#REF!+#REF!)*0.02,1,#REF!/(#REF!+#REF!))</f>
        <v>#REF!</v>
      </c>
      <c r="P463" s="1" t="e">
        <f>+IF(#REF!&gt;0,#REF!+5,0)</f>
        <v>#REF!</v>
      </c>
      <c r="Q463" s="1" t="e">
        <f t="shared" si="81"/>
        <v>#REF!</v>
      </c>
      <c r="R463" s="1" t="e">
        <f>+IF(Q463 &gt; 0,TRUNC((#REF!+#REF!)/Q463),0)</f>
        <v>#REF!</v>
      </c>
      <c r="S463" s="1" t="e">
        <f>+(R463/(TRUNC((B463-28)/(#REF!+5))+4))</f>
        <v>#REF!</v>
      </c>
      <c r="T463" s="1" t="e">
        <f>+TRUNC(S463/(TRUNC((B463-28)/(#REF!+5))+4))</f>
        <v>#REF!</v>
      </c>
      <c r="U463" s="1" t="e">
        <f>+ROUNDUP((T463/(TRUNC((B463-56)/(#REF!+5))+4)),0)</f>
        <v>#REF!</v>
      </c>
      <c r="V463" s="1" t="e">
        <f t="shared" si="82"/>
        <v>#REF!</v>
      </c>
      <c r="W463" s="1" t="e">
        <f t="shared" si="83"/>
        <v>#REF!</v>
      </c>
      <c r="X463" s="1" t="e">
        <f t="shared" si="84"/>
        <v>#REF!</v>
      </c>
      <c r="Y463" s="1" t="e">
        <f t="shared" si="85"/>
        <v>#REF!</v>
      </c>
      <c r="Z463" s="1" t="e">
        <f t="shared" si="86"/>
        <v>#REF!</v>
      </c>
      <c r="AA463" s="2" t="e">
        <f>IF(Z463*#REF!/(#REF!+#REF!)&lt;16,16,Z463*#REF!/(#REF!+#REF!))</f>
        <v>#REF!</v>
      </c>
      <c r="AB463" s="9" t="e">
        <f>IF(+Z463*#REF!/(#REF!+#REF!)&lt;16,16,+Z463*#REF!/(#REF!+#REF!))</f>
        <v>#REF!</v>
      </c>
      <c r="AC463" s="2" t="e">
        <f t="shared" si="87"/>
        <v>#REF!</v>
      </c>
    </row>
    <row r="464" spans="2:29" x14ac:dyDescent="0.2">
      <c r="B464" s="10" t="e">
        <f>IF(#REF!="Informix XPS",4096,2048)</f>
        <v>#REF!</v>
      </c>
      <c r="C464" s="10" t="e">
        <f>IF(#REF!="Informix XPS",4036,2020)</f>
        <v>#REF!</v>
      </c>
      <c r="D464" s="1" t="e">
        <f>IF(#REF!=0,0,#REF!+4)</f>
        <v>#REF!</v>
      </c>
      <c r="E464" s="1" t="e">
        <f t="shared" si="77"/>
        <v>#REF!</v>
      </c>
      <c r="F464" s="1" t="e">
        <f>IF(D464&lt;=C464,ROUNDUP((#REF!+#REF!)/E464,0),#REF!*E464)</f>
        <v>#REF!</v>
      </c>
      <c r="G464" s="1" t="e">
        <f t="shared" si="78"/>
        <v>#REF!</v>
      </c>
      <c r="H464" s="1" t="e">
        <f>IF(#REF!&gt;C464,#REF!,0)</f>
        <v>#REF!</v>
      </c>
      <c r="I464" s="1" t="e">
        <f>+IF(#REF!&gt;C464,#REF!-(C464+8),0)</f>
        <v>#REF!</v>
      </c>
      <c r="J464" s="1" t="e">
        <f>+IF(I464&lt;C464,0,#REF!*TRUNC(I464/(C464-8)))</f>
        <v>#REF!</v>
      </c>
      <c r="K464" s="1" t="e">
        <f>IF(H464&gt;0,+#REF!/(C464-8)-TRUNC(#REF!/(C464-8))+4,0)</f>
        <v>#REF!</v>
      </c>
      <c r="L464" s="1" t="e">
        <f t="shared" si="79"/>
        <v>#REF!</v>
      </c>
      <c r="M464" s="1" t="e">
        <f>+IF(H464&gt;0,IF(L464&lt;0.1,(#REF!/(TRUNC((C464/10)/I464)+1)),IF(AND(L464&gt;0.1,L464&lt;0.33),(#REF!/(TRUNC((C464/3)/I464)+1)),#REF!)),0)</f>
        <v>#REF!</v>
      </c>
      <c r="N464" s="1" t="e">
        <f t="shared" si="80"/>
        <v>#REF!</v>
      </c>
      <c r="O464" s="1" t="e">
        <f>+IF(#REF! &lt; (#REF!+#REF!)*0.02,1,#REF!/(#REF!+#REF!))</f>
        <v>#REF!</v>
      </c>
      <c r="P464" s="1" t="e">
        <f>+IF(#REF!&gt;0,#REF!+5,0)</f>
        <v>#REF!</v>
      </c>
      <c r="Q464" s="1" t="e">
        <f t="shared" si="81"/>
        <v>#REF!</v>
      </c>
      <c r="R464" s="1" t="e">
        <f>+IF(Q464 &gt; 0,TRUNC((#REF!+#REF!)/Q464),0)</f>
        <v>#REF!</v>
      </c>
      <c r="S464" s="1" t="e">
        <f>+(R464/(TRUNC((B464-28)/(#REF!+5))+4))</f>
        <v>#REF!</v>
      </c>
      <c r="T464" s="1" t="e">
        <f>+TRUNC(S464/(TRUNC((B464-28)/(#REF!+5))+4))</f>
        <v>#REF!</v>
      </c>
      <c r="U464" s="1" t="e">
        <f>+ROUNDUP((T464/(TRUNC((B464-56)/(#REF!+5))+4)),0)</f>
        <v>#REF!</v>
      </c>
      <c r="V464" s="1" t="e">
        <f t="shared" si="82"/>
        <v>#REF!</v>
      </c>
      <c r="W464" s="1" t="e">
        <f t="shared" si="83"/>
        <v>#REF!</v>
      </c>
      <c r="X464" s="1" t="e">
        <f t="shared" si="84"/>
        <v>#REF!</v>
      </c>
      <c r="Y464" s="1" t="e">
        <f t="shared" si="85"/>
        <v>#REF!</v>
      </c>
      <c r="Z464" s="1" t="e">
        <f t="shared" si="86"/>
        <v>#REF!</v>
      </c>
      <c r="AA464" s="2" t="e">
        <f>IF(Z464*#REF!/(#REF!+#REF!)&lt;16,16,Z464*#REF!/(#REF!+#REF!))</f>
        <v>#REF!</v>
      </c>
      <c r="AB464" s="9" t="e">
        <f>IF(+Z464*#REF!/(#REF!+#REF!)&lt;16,16,+Z464*#REF!/(#REF!+#REF!))</f>
        <v>#REF!</v>
      </c>
      <c r="AC464" s="2" t="e">
        <f t="shared" si="87"/>
        <v>#REF!</v>
      </c>
    </row>
    <row r="465" spans="2:29" x14ac:dyDescent="0.2">
      <c r="B465" s="10" t="e">
        <f>IF(#REF!="Informix XPS",4096,2048)</f>
        <v>#REF!</v>
      </c>
      <c r="C465" s="10" t="e">
        <f>IF(#REF!="Informix XPS",4036,2020)</f>
        <v>#REF!</v>
      </c>
      <c r="D465" s="1" t="e">
        <f>IF(#REF!=0,0,#REF!+4)</f>
        <v>#REF!</v>
      </c>
      <c r="E465" s="1" t="e">
        <f t="shared" si="77"/>
        <v>#REF!</v>
      </c>
      <c r="F465" s="1" t="e">
        <f>IF(D465&lt;=C465,ROUNDUP((#REF!+#REF!)/E465,0),#REF!*E465)</f>
        <v>#REF!</v>
      </c>
      <c r="G465" s="1" t="e">
        <f t="shared" si="78"/>
        <v>#REF!</v>
      </c>
      <c r="H465" s="1" t="e">
        <f>IF(#REF!&gt;C465,#REF!,0)</f>
        <v>#REF!</v>
      </c>
      <c r="I465" s="1" t="e">
        <f>+IF(#REF!&gt;C465,#REF!-(C465+8),0)</f>
        <v>#REF!</v>
      </c>
      <c r="J465" s="1" t="e">
        <f>+IF(I465&lt;C465,0,#REF!*TRUNC(I465/(C465-8)))</f>
        <v>#REF!</v>
      </c>
      <c r="K465" s="1" t="e">
        <f>IF(H465&gt;0,+#REF!/(C465-8)-TRUNC(#REF!/(C465-8))+4,0)</f>
        <v>#REF!</v>
      </c>
      <c r="L465" s="1" t="e">
        <f t="shared" si="79"/>
        <v>#REF!</v>
      </c>
      <c r="M465" s="1" t="e">
        <f>+IF(H465&gt;0,IF(L465&lt;0.1,(#REF!/(TRUNC((C465/10)/I465)+1)),IF(AND(L465&gt;0.1,L465&lt;0.33),(#REF!/(TRUNC((C465/3)/I465)+1)),#REF!)),0)</f>
        <v>#REF!</v>
      </c>
      <c r="N465" s="1" t="e">
        <f t="shared" si="80"/>
        <v>#REF!</v>
      </c>
      <c r="O465" s="1" t="e">
        <f>+IF(#REF! &lt; (#REF!+#REF!)*0.02,1,#REF!/(#REF!+#REF!))</f>
        <v>#REF!</v>
      </c>
      <c r="P465" s="1" t="e">
        <f>+IF(#REF!&gt;0,#REF!+5,0)</f>
        <v>#REF!</v>
      </c>
      <c r="Q465" s="1" t="e">
        <f t="shared" si="81"/>
        <v>#REF!</v>
      </c>
      <c r="R465" s="1" t="e">
        <f>+IF(Q465 &gt; 0,TRUNC((#REF!+#REF!)/Q465),0)</f>
        <v>#REF!</v>
      </c>
      <c r="S465" s="1" t="e">
        <f>+(R465/(TRUNC((B465-28)/(#REF!+5))+4))</f>
        <v>#REF!</v>
      </c>
      <c r="T465" s="1" t="e">
        <f>+TRUNC(S465/(TRUNC((B465-28)/(#REF!+5))+4))</f>
        <v>#REF!</v>
      </c>
      <c r="U465" s="1" t="e">
        <f>+ROUNDUP((T465/(TRUNC((B465-56)/(#REF!+5))+4)),0)</f>
        <v>#REF!</v>
      </c>
      <c r="V465" s="1" t="e">
        <f t="shared" si="82"/>
        <v>#REF!</v>
      </c>
      <c r="W465" s="1" t="e">
        <f t="shared" si="83"/>
        <v>#REF!</v>
      </c>
      <c r="X465" s="1" t="e">
        <f t="shared" si="84"/>
        <v>#REF!</v>
      </c>
      <c r="Y465" s="1" t="e">
        <f t="shared" si="85"/>
        <v>#REF!</v>
      </c>
      <c r="Z465" s="1" t="e">
        <f t="shared" si="86"/>
        <v>#REF!</v>
      </c>
      <c r="AA465" s="2" t="e">
        <f>IF(Z465*#REF!/(#REF!+#REF!)&lt;16,16,Z465*#REF!/(#REF!+#REF!))</f>
        <v>#REF!</v>
      </c>
      <c r="AB465" s="9" t="e">
        <f>IF(+Z465*#REF!/(#REF!+#REF!)&lt;16,16,+Z465*#REF!/(#REF!+#REF!))</f>
        <v>#REF!</v>
      </c>
      <c r="AC465" s="2" t="e">
        <f t="shared" si="87"/>
        <v>#REF!</v>
      </c>
    </row>
    <row r="466" spans="2:29" x14ac:dyDescent="0.2">
      <c r="B466" s="10" t="e">
        <f>IF(#REF!="Informix XPS",4096,2048)</f>
        <v>#REF!</v>
      </c>
      <c r="C466" s="10" t="e">
        <f>IF(#REF!="Informix XPS",4036,2020)</f>
        <v>#REF!</v>
      </c>
      <c r="D466" s="1" t="e">
        <f>IF(#REF!=0,0,#REF!+4)</f>
        <v>#REF!</v>
      </c>
      <c r="E466" s="1" t="e">
        <f t="shared" si="77"/>
        <v>#REF!</v>
      </c>
      <c r="F466" s="1" t="e">
        <f>IF(D466&lt;=C466,ROUNDUP((#REF!+#REF!)/E466,0),#REF!*E466)</f>
        <v>#REF!</v>
      </c>
      <c r="G466" s="1" t="e">
        <f t="shared" si="78"/>
        <v>#REF!</v>
      </c>
      <c r="H466" s="1" t="e">
        <f>IF(#REF!&gt;C466,#REF!,0)</f>
        <v>#REF!</v>
      </c>
      <c r="I466" s="1" t="e">
        <f>+IF(#REF!&gt;C466,#REF!-(C466+8),0)</f>
        <v>#REF!</v>
      </c>
      <c r="J466" s="1" t="e">
        <f>+IF(I466&lt;C466,0,#REF!*TRUNC(I466/(C466-8)))</f>
        <v>#REF!</v>
      </c>
      <c r="K466" s="1" t="e">
        <f>IF(H466&gt;0,+#REF!/(C466-8)-TRUNC(#REF!/(C466-8))+4,0)</f>
        <v>#REF!</v>
      </c>
      <c r="L466" s="1" t="e">
        <f t="shared" si="79"/>
        <v>#REF!</v>
      </c>
      <c r="M466" s="1" t="e">
        <f>+IF(H466&gt;0,IF(L466&lt;0.1,(#REF!/(TRUNC((C466/10)/I466)+1)),IF(AND(L466&gt;0.1,L466&lt;0.33),(#REF!/(TRUNC((C466/3)/I466)+1)),#REF!)),0)</f>
        <v>#REF!</v>
      </c>
      <c r="N466" s="1" t="e">
        <f t="shared" si="80"/>
        <v>#REF!</v>
      </c>
      <c r="O466" s="1" t="e">
        <f>+IF(#REF! &lt; (#REF!+#REF!)*0.02,1,#REF!/(#REF!+#REF!))</f>
        <v>#REF!</v>
      </c>
      <c r="P466" s="1" t="e">
        <f>+IF(#REF!&gt;0,#REF!+5,0)</f>
        <v>#REF!</v>
      </c>
      <c r="Q466" s="1" t="e">
        <f t="shared" si="81"/>
        <v>#REF!</v>
      </c>
      <c r="R466" s="1" t="e">
        <f>+IF(Q466 &gt; 0,TRUNC((#REF!+#REF!)/Q466),0)</f>
        <v>#REF!</v>
      </c>
      <c r="S466" s="1" t="e">
        <f>+(R466/(TRUNC((B466-28)/(#REF!+5))+4))</f>
        <v>#REF!</v>
      </c>
      <c r="T466" s="1" t="e">
        <f>+TRUNC(S466/(TRUNC((B466-28)/(#REF!+5))+4))</f>
        <v>#REF!</v>
      </c>
      <c r="U466" s="1" t="e">
        <f>+ROUNDUP((T466/(TRUNC((B466-56)/(#REF!+5))+4)),0)</f>
        <v>#REF!</v>
      </c>
      <c r="V466" s="1" t="e">
        <f t="shared" si="82"/>
        <v>#REF!</v>
      </c>
      <c r="W466" s="1" t="e">
        <f t="shared" si="83"/>
        <v>#REF!</v>
      </c>
      <c r="X466" s="1" t="e">
        <f t="shared" si="84"/>
        <v>#REF!</v>
      </c>
      <c r="Y466" s="1" t="e">
        <f t="shared" si="85"/>
        <v>#REF!</v>
      </c>
      <c r="Z466" s="1" t="e">
        <f t="shared" si="86"/>
        <v>#REF!</v>
      </c>
      <c r="AA466" s="2" t="e">
        <f>IF(Z466*#REF!/(#REF!+#REF!)&lt;16,16,Z466*#REF!/(#REF!+#REF!))</f>
        <v>#REF!</v>
      </c>
      <c r="AB466" s="9" t="e">
        <f>IF(+Z466*#REF!/(#REF!+#REF!)&lt;16,16,+Z466*#REF!/(#REF!+#REF!))</f>
        <v>#REF!</v>
      </c>
      <c r="AC466" s="2" t="e">
        <f t="shared" si="87"/>
        <v>#REF!</v>
      </c>
    </row>
    <row r="467" spans="2:29" x14ac:dyDescent="0.2">
      <c r="B467" s="10" t="e">
        <f>IF(#REF!="Informix XPS",4096,2048)</f>
        <v>#REF!</v>
      </c>
      <c r="C467" s="10" t="e">
        <f>IF(#REF!="Informix XPS",4036,2020)</f>
        <v>#REF!</v>
      </c>
      <c r="D467" s="1" t="e">
        <f>IF(#REF!=0,0,#REF!+4)</f>
        <v>#REF!</v>
      </c>
      <c r="E467" s="1" t="e">
        <f t="shared" si="77"/>
        <v>#REF!</v>
      </c>
      <c r="F467" s="1" t="e">
        <f>IF(D467&lt;=C467,ROUNDUP((#REF!+#REF!)/E467,0),#REF!*E467)</f>
        <v>#REF!</v>
      </c>
      <c r="G467" s="1" t="e">
        <f t="shared" si="78"/>
        <v>#REF!</v>
      </c>
      <c r="H467" s="1" t="e">
        <f>IF(#REF!&gt;C467,#REF!,0)</f>
        <v>#REF!</v>
      </c>
      <c r="I467" s="1" t="e">
        <f>+IF(#REF!&gt;C467,#REF!-(C467+8),0)</f>
        <v>#REF!</v>
      </c>
      <c r="J467" s="1" t="e">
        <f>+IF(I467&lt;C467,0,#REF!*TRUNC(I467/(C467-8)))</f>
        <v>#REF!</v>
      </c>
      <c r="K467" s="1" t="e">
        <f>IF(H467&gt;0,+#REF!/(C467-8)-TRUNC(#REF!/(C467-8))+4,0)</f>
        <v>#REF!</v>
      </c>
      <c r="L467" s="1" t="e">
        <f t="shared" si="79"/>
        <v>#REF!</v>
      </c>
      <c r="M467" s="1" t="e">
        <f>+IF(H467&gt;0,IF(L467&lt;0.1,(#REF!/(TRUNC((C467/10)/I467)+1)),IF(AND(L467&gt;0.1,L467&lt;0.33),(#REF!/(TRUNC((C467/3)/I467)+1)),#REF!)),0)</f>
        <v>#REF!</v>
      </c>
      <c r="N467" s="1" t="e">
        <f t="shared" si="80"/>
        <v>#REF!</v>
      </c>
      <c r="O467" s="1" t="e">
        <f>+IF(#REF! &lt; (#REF!+#REF!)*0.02,1,#REF!/(#REF!+#REF!))</f>
        <v>#REF!</v>
      </c>
      <c r="P467" s="1" t="e">
        <f>+IF(#REF!&gt;0,#REF!+5,0)</f>
        <v>#REF!</v>
      </c>
      <c r="Q467" s="1" t="e">
        <f t="shared" si="81"/>
        <v>#REF!</v>
      </c>
      <c r="R467" s="1" t="e">
        <f>+IF(Q467 &gt; 0,TRUNC((#REF!+#REF!)/Q467),0)</f>
        <v>#REF!</v>
      </c>
      <c r="S467" s="1" t="e">
        <f>+(R467/(TRUNC((B467-28)/(#REF!+5))+4))</f>
        <v>#REF!</v>
      </c>
      <c r="T467" s="1" t="e">
        <f>+TRUNC(S467/(TRUNC((B467-28)/(#REF!+5))+4))</f>
        <v>#REF!</v>
      </c>
      <c r="U467" s="1" t="e">
        <f>+ROUNDUP((T467/(TRUNC((B467-56)/(#REF!+5))+4)),0)</f>
        <v>#REF!</v>
      </c>
      <c r="V467" s="1" t="e">
        <f t="shared" si="82"/>
        <v>#REF!</v>
      </c>
      <c r="W467" s="1" t="e">
        <f t="shared" si="83"/>
        <v>#REF!</v>
      </c>
      <c r="X467" s="1" t="e">
        <f t="shared" si="84"/>
        <v>#REF!</v>
      </c>
      <c r="Y467" s="1" t="e">
        <f t="shared" si="85"/>
        <v>#REF!</v>
      </c>
      <c r="Z467" s="1" t="e">
        <f t="shared" si="86"/>
        <v>#REF!</v>
      </c>
      <c r="AA467" s="2" t="e">
        <f>IF(Z467*#REF!/(#REF!+#REF!)&lt;16,16,Z467*#REF!/(#REF!+#REF!))</f>
        <v>#REF!</v>
      </c>
      <c r="AB467" s="9" t="e">
        <f>IF(+Z467*#REF!/(#REF!+#REF!)&lt;16,16,+Z467*#REF!/(#REF!+#REF!))</f>
        <v>#REF!</v>
      </c>
      <c r="AC467" s="2" t="e">
        <f t="shared" si="87"/>
        <v>#REF!</v>
      </c>
    </row>
    <row r="468" spans="2:29" x14ac:dyDescent="0.2">
      <c r="B468" s="10" t="e">
        <f>IF(#REF!="Informix XPS",4096,2048)</f>
        <v>#REF!</v>
      </c>
      <c r="C468" s="10" t="e">
        <f>IF(#REF!="Informix XPS",4036,2020)</f>
        <v>#REF!</v>
      </c>
      <c r="D468" s="1" t="e">
        <f>IF(#REF!=0,0,#REF!+4)</f>
        <v>#REF!</v>
      </c>
      <c r="E468" s="1" t="e">
        <f t="shared" si="77"/>
        <v>#REF!</v>
      </c>
      <c r="F468" s="1" t="e">
        <f>IF(D468&lt;=C468,ROUNDUP((#REF!+#REF!)/E468,0),#REF!*E468)</f>
        <v>#REF!</v>
      </c>
      <c r="G468" s="1" t="e">
        <f t="shared" si="78"/>
        <v>#REF!</v>
      </c>
      <c r="H468" s="1" t="e">
        <f>IF(#REF!&gt;C468,#REF!,0)</f>
        <v>#REF!</v>
      </c>
      <c r="I468" s="1" t="e">
        <f>+IF(#REF!&gt;C468,#REF!-(C468+8),0)</f>
        <v>#REF!</v>
      </c>
      <c r="J468" s="1" t="e">
        <f>+IF(I468&lt;C468,0,#REF!*TRUNC(I468/(C468-8)))</f>
        <v>#REF!</v>
      </c>
      <c r="K468" s="1" t="e">
        <f>IF(H468&gt;0,+#REF!/(C468-8)-TRUNC(#REF!/(C468-8))+4,0)</f>
        <v>#REF!</v>
      </c>
      <c r="L468" s="1" t="e">
        <f t="shared" si="79"/>
        <v>#REF!</v>
      </c>
      <c r="M468" s="1" t="e">
        <f>+IF(H468&gt;0,IF(L468&lt;0.1,(#REF!/(TRUNC((C468/10)/I468)+1)),IF(AND(L468&gt;0.1,L468&lt;0.33),(#REF!/(TRUNC((C468/3)/I468)+1)),#REF!)),0)</f>
        <v>#REF!</v>
      </c>
      <c r="N468" s="1" t="e">
        <f t="shared" si="80"/>
        <v>#REF!</v>
      </c>
      <c r="O468" s="1" t="e">
        <f>+IF(#REF! &lt; (#REF!+#REF!)*0.02,1,#REF!/(#REF!+#REF!))</f>
        <v>#REF!</v>
      </c>
      <c r="P468" s="1" t="e">
        <f>+IF(#REF!&gt;0,#REF!+5,0)</f>
        <v>#REF!</v>
      </c>
      <c r="Q468" s="1" t="e">
        <f t="shared" si="81"/>
        <v>#REF!</v>
      </c>
      <c r="R468" s="1" t="e">
        <f>+IF(Q468 &gt; 0,TRUNC((#REF!+#REF!)/Q468),0)</f>
        <v>#REF!</v>
      </c>
      <c r="S468" s="1" t="e">
        <f>+(R468/(TRUNC((B468-28)/(#REF!+5))+4))</f>
        <v>#REF!</v>
      </c>
      <c r="T468" s="1" t="e">
        <f>+TRUNC(S468/(TRUNC((B468-28)/(#REF!+5))+4))</f>
        <v>#REF!</v>
      </c>
      <c r="U468" s="1" t="e">
        <f>+ROUNDUP((T468/(TRUNC((B468-56)/(#REF!+5))+4)),0)</f>
        <v>#REF!</v>
      </c>
      <c r="V468" s="1" t="e">
        <f t="shared" si="82"/>
        <v>#REF!</v>
      </c>
      <c r="W468" s="1" t="e">
        <f t="shared" si="83"/>
        <v>#REF!</v>
      </c>
      <c r="X468" s="1" t="e">
        <f t="shared" si="84"/>
        <v>#REF!</v>
      </c>
      <c r="Y468" s="1" t="e">
        <f t="shared" si="85"/>
        <v>#REF!</v>
      </c>
      <c r="Z468" s="1" t="e">
        <f t="shared" si="86"/>
        <v>#REF!</v>
      </c>
      <c r="AA468" s="2" t="e">
        <f>IF(Z468*#REF!/(#REF!+#REF!)&lt;16,16,Z468*#REF!/(#REF!+#REF!))</f>
        <v>#REF!</v>
      </c>
      <c r="AB468" s="9" t="e">
        <f>IF(+Z468*#REF!/(#REF!+#REF!)&lt;16,16,+Z468*#REF!/(#REF!+#REF!))</f>
        <v>#REF!</v>
      </c>
      <c r="AC468" s="2" t="e">
        <f t="shared" si="87"/>
        <v>#REF!</v>
      </c>
    </row>
    <row r="469" spans="2:29" x14ac:dyDescent="0.2">
      <c r="B469" s="10" t="e">
        <f>IF(#REF!="Informix XPS",4096,2048)</f>
        <v>#REF!</v>
      </c>
      <c r="C469" s="10" t="e">
        <f>IF(#REF!="Informix XPS",4036,2020)</f>
        <v>#REF!</v>
      </c>
      <c r="D469" s="1" t="e">
        <f>IF(#REF!=0,0,#REF!+4)</f>
        <v>#REF!</v>
      </c>
      <c r="E469" s="1" t="e">
        <f t="shared" si="77"/>
        <v>#REF!</v>
      </c>
      <c r="F469" s="1" t="e">
        <f>IF(D469&lt;=C469,ROUNDUP((#REF!+#REF!)/E469,0),#REF!*E469)</f>
        <v>#REF!</v>
      </c>
      <c r="G469" s="1" t="e">
        <f t="shared" si="78"/>
        <v>#REF!</v>
      </c>
      <c r="H469" s="1" t="e">
        <f>IF(#REF!&gt;C469,#REF!,0)</f>
        <v>#REF!</v>
      </c>
      <c r="I469" s="1" t="e">
        <f>+IF(#REF!&gt;C469,#REF!-(C469+8),0)</f>
        <v>#REF!</v>
      </c>
      <c r="J469" s="1" t="e">
        <f>+IF(I469&lt;C469,0,#REF!*TRUNC(I469/(C469-8)))</f>
        <v>#REF!</v>
      </c>
      <c r="K469" s="1" t="e">
        <f>IF(H469&gt;0,+#REF!/(C469-8)-TRUNC(#REF!/(C469-8))+4,0)</f>
        <v>#REF!</v>
      </c>
      <c r="L469" s="1" t="e">
        <f t="shared" si="79"/>
        <v>#REF!</v>
      </c>
      <c r="M469" s="1" t="e">
        <f>+IF(H469&gt;0,IF(L469&lt;0.1,(#REF!/(TRUNC((C469/10)/I469)+1)),IF(AND(L469&gt;0.1,L469&lt;0.33),(#REF!/(TRUNC((C469/3)/I469)+1)),#REF!)),0)</f>
        <v>#REF!</v>
      </c>
      <c r="N469" s="1" t="e">
        <f t="shared" si="80"/>
        <v>#REF!</v>
      </c>
      <c r="O469" s="1" t="e">
        <f>+IF(#REF! &lt; (#REF!+#REF!)*0.02,1,#REF!/(#REF!+#REF!))</f>
        <v>#REF!</v>
      </c>
      <c r="P469" s="1" t="e">
        <f>+IF(#REF!&gt;0,#REF!+5,0)</f>
        <v>#REF!</v>
      </c>
      <c r="Q469" s="1" t="e">
        <f t="shared" si="81"/>
        <v>#REF!</v>
      </c>
      <c r="R469" s="1" t="e">
        <f>+IF(Q469 &gt; 0,TRUNC((#REF!+#REF!)/Q469),0)</f>
        <v>#REF!</v>
      </c>
      <c r="S469" s="1" t="e">
        <f>+(R469/(TRUNC((B469-28)/(#REF!+5))+4))</f>
        <v>#REF!</v>
      </c>
      <c r="T469" s="1" t="e">
        <f>+TRUNC(S469/(TRUNC((B469-28)/(#REF!+5))+4))</f>
        <v>#REF!</v>
      </c>
      <c r="U469" s="1" t="e">
        <f>+ROUNDUP((T469/(TRUNC((B469-56)/(#REF!+5))+4)),0)</f>
        <v>#REF!</v>
      </c>
      <c r="V469" s="1" t="e">
        <f t="shared" si="82"/>
        <v>#REF!</v>
      </c>
      <c r="W469" s="1" t="e">
        <f t="shared" si="83"/>
        <v>#REF!</v>
      </c>
      <c r="X469" s="1" t="e">
        <f t="shared" si="84"/>
        <v>#REF!</v>
      </c>
      <c r="Y469" s="1" t="e">
        <f t="shared" si="85"/>
        <v>#REF!</v>
      </c>
      <c r="Z469" s="1" t="e">
        <f t="shared" si="86"/>
        <v>#REF!</v>
      </c>
      <c r="AA469" s="2" t="e">
        <f>IF(Z469*#REF!/(#REF!+#REF!)&lt;16,16,Z469*#REF!/(#REF!+#REF!))</f>
        <v>#REF!</v>
      </c>
      <c r="AB469" s="9" t="e">
        <f>IF(+Z469*#REF!/(#REF!+#REF!)&lt;16,16,+Z469*#REF!/(#REF!+#REF!))</f>
        <v>#REF!</v>
      </c>
      <c r="AC469" s="2" t="e">
        <f t="shared" si="87"/>
        <v>#REF!</v>
      </c>
    </row>
    <row r="470" spans="2:29" x14ac:dyDescent="0.2">
      <c r="B470" s="10" t="e">
        <f>IF(#REF!="Informix XPS",4096,2048)</f>
        <v>#REF!</v>
      </c>
      <c r="C470" s="10" t="e">
        <f>IF(#REF!="Informix XPS",4036,2020)</f>
        <v>#REF!</v>
      </c>
      <c r="D470" s="1" t="e">
        <f>IF(#REF!=0,0,#REF!+4)</f>
        <v>#REF!</v>
      </c>
      <c r="E470" s="1" t="e">
        <f t="shared" si="77"/>
        <v>#REF!</v>
      </c>
      <c r="F470" s="1" t="e">
        <f>IF(D470&lt;=C470,ROUNDUP((#REF!+#REF!)/E470,0),#REF!*E470)</f>
        <v>#REF!</v>
      </c>
      <c r="G470" s="1" t="e">
        <f t="shared" si="78"/>
        <v>#REF!</v>
      </c>
      <c r="H470" s="1" t="e">
        <f>IF(#REF!&gt;C470,#REF!,0)</f>
        <v>#REF!</v>
      </c>
      <c r="I470" s="1" t="e">
        <f>+IF(#REF!&gt;C470,#REF!-(C470+8),0)</f>
        <v>#REF!</v>
      </c>
      <c r="J470" s="1" t="e">
        <f>+IF(I470&lt;C470,0,#REF!*TRUNC(I470/(C470-8)))</f>
        <v>#REF!</v>
      </c>
      <c r="K470" s="1" t="e">
        <f>IF(H470&gt;0,+#REF!/(C470-8)-TRUNC(#REF!/(C470-8))+4,0)</f>
        <v>#REF!</v>
      </c>
      <c r="L470" s="1" t="e">
        <f t="shared" si="79"/>
        <v>#REF!</v>
      </c>
      <c r="M470" s="1" t="e">
        <f>+IF(H470&gt;0,IF(L470&lt;0.1,(#REF!/(TRUNC((C470/10)/I470)+1)),IF(AND(L470&gt;0.1,L470&lt;0.33),(#REF!/(TRUNC((C470/3)/I470)+1)),#REF!)),0)</f>
        <v>#REF!</v>
      </c>
      <c r="N470" s="1" t="e">
        <f t="shared" si="80"/>
        <v>#REF!</v>
      </c>
      <c r="O470" s="1" t="e">
        <f>+IF(#REF! &lt; (#REF!+#REF!)*0.02,1,#REF!/(#REF!+#REF!))</f>
        <v>#REF!</v>
      </c>
      <c r="P470" s="1" t="e">
        <f>+IF(#REF!&gt;0,#REF!+5,0)</f>
        <v>#REF!</v>
      </c>
      <c r="Q470" s="1" t="e">
        <f t="shared" si="81"/>
        <v>#REF!</v>
      </c>
      <c r="R470" s="1" t="e">
        <f>+IF(Q470 &gt; 0,TRUNC((#REF!+#REF!)/Q470),0)</f>
        <v>#REF!</v>
      </c>
      <c r="S470" s="1" t="e">
        <f>+(R470/(TRUNC((B470-28)/(#REF!+5))+4))</f>
        <v>#REF!</v>
      </c>
      <c r="T470" s="1" t="e">
        <f>+TRUNC(S470/(TRUNC((B470-28)/(#REF!+5))+4))</f>
        <v>#REF!</v>
      </c>
      <c r="U470" s="1" t="e">
        <f>+ROUNDUP((T470/(TRUNC((B470-56)/(#REF!+5))+4)),0)</f>
        <v>#REF!</v>
      </c>
      <c r="V470" s="1" t="e">
        <f t="shared" si="82"/>
        <v>#REF!</v>
      </c>
      <c r="W470" s="1" t="e">
        <f t="shared" si="83"/>
        <v>#REF!</v>
      </c>
      <c r="X470" s="1" t="e">
        <f t="shared" si="84"/>
        <v>#REF!</v>
      </c>
      <c r="Y470" s="1" t="e">
        <f t="shared" si="85"/>
        <v>#REF!</v>
      </c>
      <c r="Z470" s="1" t="e">
        <f t="shared" si="86"/>
        <v>#REF!</v>
      </c>
      <c r="AA470" s="2" t="e">
        <f>IF(Z470*#REF!/(#REF!+#REF!)&lt;16,16,Z470*#REF!/(#REF!+#REF!))</f>
        <v>#REF!</v>
      </c>
      <c r="AB470" s="9" t="e">
        <f>IF(+Z470*#REF!/(#REF!+#REF!)&lt;16,16,+Z470*#REF!/(#REF!+#REF!))</f>
        <v>#REF!</v>
      </c>
      <c r="AC470" s="2" t="e">
        <f t="shared" si="87"/>
        <v>#REF!</v>
      </c>
    </row>
    <row r="471" spans="2:29" x14ac:dyDescent="0.2">
      <c r="B471" s="10" t="e">
        <f>IF(#REF!="Informix XPS",4096,2048)</f>
        <v>#REF!</v>
      </c>
      <c r="C471" s="10" t="e">
        <f>IF(#REF!="Informix XPS",4036,2020)</f>
        <v>#REF!</v>
      </c>
      <c r="D471" s="1" t="e">
        <f>IF(#REF!=0,0,#REF!+4)</f>
        <v>#REF!</v>
      </c>
      <c r="E471" s="1" t="e">
        <f t="shared" si="77"/>
        <v>#REF!</v>
      </c>
      <c r="F471" s="1" t="e">
        <f>IF(D471&lt;=C471,ROUNDUP((#REF!+#REF!)/E471,0),#REF!*E471)</f>
        <v>#REF!</v>
      </c>
      <c r="G471" s="1" t="e">
        <f t="shared" si="78"/>
        <v>#REF!</v>
      </c>
      <c r="H471" s="1" t="e">
        <f>IF(#REF!&gt;C471,#REF!,0)</f>
        <v>#REF!</v>
      </c>
      <c r="I471" s="1" t="e">
        <f>+IF(#REF!&gt;C471,#REF!-(C471+8),0)</f>
        <v>#REF!</v>
      </c>
      <c r="J471" s="1" t="e">
        <f>+IF(I471&lt;C471,0,#REF!*TRUNC(I471/(C471-8)))</f>
        <v>#REF!</v>
      </c>
      <c r="K471" s="1" t="e">
        <f>IF(H471&gt;0,+#REF!/(C471-8)-TRUNC(#REF!/(C471-8))+4,0)</f>
        <v>#REF!</v>
      </c>
      <c r="L471" s="1" t="e">
        <f t="shared" si="79"/>
        <v>#REF!</v>
      </c>
      <c r="M471" s="1" t="e">
        <f>+IF(H471&gt;0,IF(L471&lt;0.1,(#REF!/(TRUNC((C471/10)/I471)+1)),IF(AND(L471&gt;0.1,L471&lt;0.33),(#REF!/(TRUNC((C471/3)/I471)+1)),#REF!)),0)</f>
        <v>#REF!</v>
      </c>
      <c r="N471" s="1" t="e">
        <f t="shared" si="80"/>
        <v>#REF!</v>
      </c>
      <c r="O471" s="1" t="e">
        <f>+IF(#REF! &lt; (#REF!+#REF!)*0.02,1,#REF!/(#REF!+#REF!))</f>
        <v>#REF!</v>
      </c>
      <c r="P471" s="1" t="e">
        <f>+IF(#REF!&gt;0,#REF!+5,0)</f>
        <v>#REF!</v>
      </c>
      <c r="Q471" s="1" t="e">
        <f t="shared" si="81"/>
        <v>#REF!</v>
      </c>
      <c r="R471" s="1" t="e">
        <f>+IF(Q471 &gt; 0,TRUNC((#REF!+#REF!)/Q471),0)</f>
        <v>#REF!</v>
      </c>
      <c r="S471" s="1" t="e">
        <f>+(R471/(TRUNC((B471-28)/(#REF!+5))+4))</f>
        <v>#REF!</v>
      </c>
      <c r="T471" s="1" t="e">
        <f>+TRUNC(S471/(TRUNC((B471-28)/(#REF!+5))+4))</f>
        <v>#REF!</v>
      </c>
      <c r="U471" s="1" t="e">
        <f>+ROUNDUP((T471/(TRUNC((B471-56)/(#REF!+5))+4)),0)</f>
        <v>#REF!</v>
      </c>
      <c r="V471" s="1" t="e">
        <f t="shared" si="82"/>
        <v>#REF!</v>
      </c>
      <c r="W471" s="1" t="e">
        <f t="shared" si="83"/>
        <v>#REF!</v>
      </c>
      <c r="X471" s="1" t="e">
        <f t="shared" si="84"/>
        <v>#REF!</v>
      </c>
      <c r="Y471" s="1" t="e">
        <f t="shared" si="85"/>
        <v>#REF!</v>
      </c>
      <c r="Z471" s="1" t="e">
        <f t="shared" si="86"/>
        <v>#REF!</v>
      </c>
      <c r="AA471" s="2" t="e">
        <f>IF(Z471*#REF!/(#REF!+#REF!)&lt;16,16,Z471*#REF!/(#REF!+#REF!))</f>
        <v>#REF!</v>
      </c>
      <c r="AB471" s="9" t="e">
        <f>IF(+Z471*#REF!/(#REF!+#REF!)&lt;16,16,+Z471*#REF!/(#REF!+#REF!))</f>
        <v>#REF!</v>
      </c>
      <c r="AC471" s="2" t="e">
        <f t="shared" si="87"/>
        <v>#REF!</v>
      </c>
    </row>
    <row r="472" spans="2:29" x14ac:dyDescent="0.2">
      <c r="B472" s="10" t="e">
        <f>IF(#REF!="Informix XPS",4096,2048)</f>
        <v>#REF!</v>
      </c>
      <c r="C472" s="10" t="e">
        <f>IF(#REF!="Informix XPS",4036,2020)</f>
        <v>#REF!</v>
      </c>
      <c r="D472" s="1" t="e">
        <f>IF(#REF!=0,0,#REF!+4)</f>
        <v>#REF!</v>
      </c>
      <c r="E472" s="1" t="e">
        <f t="shared" si="77"/>
        <v>#REF!</v>
      </c>
      <c r="F472" s="1" t="e">
        <f>IF(D472&lt;=C472,ROUNDUP((#REF!+#REF!)/E472,0),#REF!*E472)</f>
        <v>#REF!</v>
      </c>
      <c r="G472" s="1" t="e">
        <f t="shared" si="78"/>
        <v>#REF!</v>
      </c>
      <c r="H472" s="1" t="e">
        <f>IF(#REF!&gt;C472,#REF!,0)</f>
        <v>#REF!</v>
      </c>
      <c r="I472" s="1" t="e">
        <f>+IF(#REF!&gt;C472,#REF!-(C472+8),0)</f>
        <v>#REF!</v>
      </c>
      <c r="J472" s="1" t="e">
        <f>+IF(I472&lt;C472,0,#REF!*TRUNC(I472/(C472-8)))</f>
        <v>#REF!</v>
      </c>
      <c r="K472" s="1" t="e">
        <f>IF(H472&gt;0,+#REF!/(C472-8)-TRUNC(#REF!/(C472-8))+4,0)</f>
        <v>#REF!</v>
      </c>
      <c r="L472" s="1" t="e">
        <f t="shared" si="79"/>
        <v>#REF!</v>
      </c>
      <c r="M472" s="1" t="e">
        <f>+IF(H472&gt;0,IF(L472&lt;0.1,(#REF!/(TRUNC((C472/10)/I472)+1)),IF(AND(L472&gt;0.1,L472&lt;0.33),(#REF!/(TRUNC((C472/3)/I472)+1)),#REF!)),0)</f>
        <v>#REF!</v>
      </c>
      <c r="N472" s="1" t="e">
        <f t="shared" si="80"/>
        <v>#REF!</v>
      </c>
      <c r="O472" s="1" t="e">
        <f>+IF(#REF! &lt; (#REF!+#REF!)*0.02,1,#REF!/(#REF!+#REF!))</f>
        <v>#REF!</v>
      </c>
      <c r="P472" s="1" t="e">
        <f>+IF(#REF!&gt;0,#REF!+5,0)</f>
        <v>#REF!</v>
      </c>
      <c r="Q472" s="1" t="e">
        <f t="shared" si="81"/>
        <v>#REF!</v>
      </c>
      <c r="R472" s="1" t="e">
        <f>+IF(Q472 &gt; 0,TRUNC((#REF!+#REF!)/Q472),0)</f>
        <v>#REF!</v>
      </c>
      <c r="S472" s="1" t="e">
        <f>+(R472/(TRUNC((B472-28)/(#REF!+5))+4))</f>
        <v>#REF!</v>
      </c>
      <c r="T472" s="1" t="e">
        <f>+TRUNC(S472/(TRUNC((B472-28)/(#REF!+5))+4))</f>
        <v>#REF!</v>
      </c>
      <c r="U472" s="1" t="e">
        <f>+ROUNDUP((T472/(TRUNC((B472-56)/(#REF!+5))+4)),0)</f>
        <v>#REF!</v>
      </c>
      <c r="V472" s="1" t="e">
        <f t="shared" si="82"/>
        <v>#REF!</v>
      </c>
      <c r="W472" s="1" t="e">
        <f t="shared" si="83"/>
        <v>#REF!</v>
      </c>
      <c r="X472" s="1" t="e">
        <f t="shared" si="84"/>
        <v>#REF!</v>
      </c>
      <c r="Y472" s="1" t="e">
        <f t="shared" si="85"/>
        <v>#REF!</v>
      </c>
      <c r="Z472" s="1" t="e">
        <f t="shared" si="86"/>
        <v>#REF!</v>
      </c>
      <c r="AA472" s="2" t="e">
        <f>IF(Z472*#REF!/(#REF!+#REF!)&lt;16,16,Z472*#REF!/(#REF!+#REF!))</f>
        <v>#REF!</v>
      </c>
      <c r="AB472" s="9" t="e">
        <f>IF(+Z472*#REF!/(#REF!+#REF!)&lt;16,16,+Z472*#REF!/(#REF!+#REF!))</f>
        <v>#REF!</v>
      </c>
      <c r="AC472" s="2" t="e">
        <f t="shared" si="87"/>
        <v>#REF!</v>
      </c>
    </row>
    <row r="473" spans="2:29" x14ac:dyDescent="0.2">
      <c r="B473" s="10" t="e">
        <f>IF(#REF!="Informix XPS",4096,2048)</f>
        <v>#REF!</v>
      </c>
      <c r="C473" s="10" t="e">
        <f>IF(#REF!="Informix XPS",4036,2020)</f>
        <v>#REF!</v>
      </c>
      <c r="D473" s="1" t="e">
        <f>IF(#REF!=0,0,#REF!+4)</f>
        <v>#REF!</v>
      </c>
      <c r="E473" s="1" t="e">
        <f t="shared" si="77"/>
        <v>#REF!</v>
      </c>
      <c r="F473" s="1" t="e">
        <f>IF(D473&lt;=C473,ROUNDUP((#REF!+#REF!)/E473,0),#REF!*E473)</f>
        <v>#REF!</v>
      </c>
      <c r="G473" s="1" t="e">
        <f t="shared" si="78"/>
        <v>#REF!</v>
      </c>
      <c r="H473" s="1" t="e">
        <f>IF(#REF!&gt;C473,#REF!,0)</f>
        <v>#REF!</v>
      </c>
      <c r="I473" s="1" t="e">
        <f>+IF(#REF!&gt;C473,#REF!-(C473+8),0)</f>
        <v>#REF!</v>
      </c>
      <c r="J473" s="1" t="e">
        <f>+IF(I473&lt;C473,0,#REF!*TRUNC(I473/(C473-8)))</f>
        <v>#REF!</v>
      </c>
      <c r="K473" s="1" t="e">
        <f>IF(H473&gt;0,+#REF!/(C473-8)-TRUNC(#REF!/(C473-8))+4,0)</f>
        <v>#REF!</v>
      </c>
      <c r="L473" s="1" t="e">
        <f t="shared" si="79"/>
        <v>#REF!</v>
      </c>
      <c r="M473" s="1" t="e">
        <f>+IF(H473&gt;0,IF(L473&lt;0.1,(#REF!/(TRUNC((C473/10)/I473)+1)),IF(AND(L473&gt;0.1,L473&lt;0.33),(#REF!/(TRUNC((C473/3)/I473)+1)),#REF!)),0)</f>
        <v>#REF!</v>
      </c>
      <c r="N473" s="1" t="e">
        <f t="shared" si="80"/>
        <v>#REF!</v>
      </c>
      <c r="O473" s="1" t="e">
        <f>+IF(#REF! &lt; (#REF!+#REF!)*0.02,1,#REF!/(#REF!+#REF!))</f>
        <v>#REF!</v>
      </c>
      <c r="P473" s="1" t="e">
        <f>+IF(#REF!&gt;0,#REF!+5,0)</f>
        <v>#REF!</v>
      </c>
      <c r="Q473" s="1" t="e">
        <f t="shared" si="81"/>
        <v>#REF!</v>
      </c>
      <c r="R473" s="1" t="e">
        <f>+IF(Q473 &gt; 0,TRUNC((#REF!+#REF!)/Q473),0)</f>
        <v>#REF!</v>
      </c>
      <c r="S473" s="1" t="e">
        <f>+(R473/(TRUNC((B473-28)/(#REF!+5))+4))</f>
        <v>#REF!</v>
      </c>
      <c r="T473" s="1" t="e">
        <f>+TRUNC(S473/(TRUNC((B473-28)/(#REF!+5))+4))</f>
        <v>#REF!</v>
      </c>
      <c r="U473" s="1" t="e">
        <f>+ROUNDUP((T473/(TRUNC((B473-56)/(#REF!+5))+4)),0)</f>
        <v>#REF!</v>
      </c>
      <c r="V473" s="1" t="e">
        <f t="shared" si="82"/>
        <v>#REF!</v>
      </c>
      <c r="W473" s="1" t="e">
        <f t="shared" si="83"/>
        <v>#REF!</v>
      </c>
      <c r="X473" s="1" t="e">
        <f t="shared" si="84"/>
        <v>#REF!</v>
      </c>
      <c r="Y473" s="1" t="e">
        <f t="shared" si="85"/>
        <v>#REF!</v>
      </c>
      <c r="Z473" s="1" t="e">
        <f t="shared" si="86"/>
        <v>#REF!</v>
      </c>
      <c r="AA473" s="2" t="e">
        <f>IF(Z473*#REF!/(#REF!+#REF!)&lt;16,16,Z473*#REF!/(#REF!+#REF!))</f>
        <v>#REF!</v>
      </c>
      <c r="AB473" s="9" t="e">
        <f>IF(+Z473*#REF!/(#REF!+#REF!)&lt;16,16,+Z473*#REF!/(#REF!+#REF!))</f>
        <v>#REF!</v>
      </c>
      <c r="AC473" s="2" t="e">
        <f t="shared" si="87"/>
        <v>#REF!</v>
      </c>
    </row>
    <row r="474" spans="2:29" x14ac:dyDescent="0.2">
      <c r="B474" s="10" t="e">
        <f>IF(#REF!="Informix XPS",4096,2048)</f>
        <v>#REF!</v>
      </c>
      <c r="C474" s="10" t="e">
        <f>IF(#REF!="Informix XPS",4036,2020)</f>
        <v>#REF!</v>
      </c>
      <c r="D474" s="1" t="e">
        <f>IF(#REF!=0,0,#REF!+4)</f>
        <v>#REF!</v>
      </c>
      <c r="E474" s="1" t="e">
        <f t="shared" si="77"/>
        <v>#REF!</v>
      </c>
      <c r="F474" s="1" t="e">
        <f>IF(D474&lt;=C474,ROUNDUP((#REF!+#REF!)/E474,0),#REF!*E474)</f>
        <v>#REF!</v>
      </c>
      <c r="G474" s="1" t="e">
        <f t="shared" si="78"/>
        <v>#REF!</v>
      </c>
      <c r="H474" s="1" t="e">
        <f>IF(#REF!&gt;C474,#REF!,0)</f>
        <v>#REF!</v>
      </c>
      <c r="I474" s="1" t="e">
        <f>+IF(#REF!&gt;C474,#REF!-(C474+8),0)</f>
        <v>#REF!</v>
      </c>
      <c r="J474" s="1" t="e">
        <f>+IF(I474&lt;C474,0,#REF!*TRUNC(I474/(C474-8)))</f>
        <v>#REF!</v>
      </c>
      <c r="K474" s="1" t="e">
        <f>IF(H474&gt;0,+#REF!/(C474-8)-TRUNC(#REF!/(C474-8))+4,0)</f>
        <v>#REF!</v>
      </c>
      <c r="L474" s="1" t="e">
        <f t="shared" si="79"/>
        <v>#REF!</v>
      </c>
      <c r="M474" s="1" t="e">
        <f>+IF(H474&gt;0,IF(L474&lt;0.1,(#REF!/(TRUNC((C474/10)/I474)+1)),IF(AND(L474&gt;0.1,L474&lt;0.33),(#REF!/(TRUNC((C474/3)/I474)+1)),#REF!)),0)</f>
        <v>#REF!</v>
      </c>
      <c r="N474" s="1" t="e">
        <f t="shared" si="80"/>
        <v>#REF!</v>
      </c>
      <c r="O474" s="1" t="e">
        <f>+IF(#REF! &lt; (#REF!+#REF!)*0.02,1,#REF!/(#REF!+#REF!))</f>
        <v>#REF!</v>
      </c>
      <c r="P474" s="1" t="e">
        <f>+IF(#REF!&gt;0,#REF!+5,0)</f>
        <v>#REF!</v>
      </c>
      <c r="Q474" s="1" t="e">
        <f t="shared" si="81"/>
        <v>#REF!</v>
      </c>
      <c r="R474" s="1" t="e">
        <f>+IF(Q474 &gt; 0,TRUNC((#REF!+#REF!)/Q474),0)</f>
        <v>#REF!</v>
      </c>
      <c r="S474" s="1" t="e">
        <f>+(R474/(TRUNC((B474-28)/(#REF!+5))+4))</f>
        <v>#REF!</v>
      </c>
      <c r="T474" s="1" t="e">
        <f>+TRUNC(S474/(TRUNC((B474-28)/(#REF!+5))+4))</f>
        <v>#REF!</v>
      </c>
      <c r="U474" s="1" t="e">
        <f>+ROUNDUP((T474/(TRUNC((B474-56)/(#REF!+5))+4)),0)</f>
        <v>#REF!</v>
      </c>
      <c r="V474" s="1" t="e">
        <f t="shared" si="82"/>
        <v>#REF!</v>
      </c>
      <c r="W474" s="1" t="e">
        <f t="shared" si="83"/>
        <v>#REF!</v>
      </c>
      <c r="X474" s="1" t="e">
        <f t="shared" si="84"/>
        <v>#REF!</v>
      </c>
      <c r="Y474" s="1" t="e">
        <f t="shared" si="85"/>
        <v>#REF!</v>
      </c>
      <c r="Z474" s="1" t="e">
        <f t="shared" si="86"/>
        <v>#REF!</v>
      </c>
      <c r="AA474" s="2" t="e">
        <f>IF(Z474*#REF!/(#REF!+#REF!)&lt;16,16,Z474*#REF!/(#REF!+#REF!))</f>
        <v>#REF!</v>
      </c>
      <c r="AB474" s="9" t="e">
        <f>IF(+Z474*#REF!/(#REF!+#REF!)&lt;16,16,+Z474*#REF!/(#REF!+#REF!))</f>
        <v>#REF!</v>
      </c>
      <c r="AC474" s="2" t="e">
        <f t="shared" si="87"/>
        <v>#REF!</v>
      </c>
    </row>
    <row r="475" spans="2:29" x14ac:dyDescent="0.2">
      <c r="B475" s="10" t="e">
        <f>IF(#REF!="Informix XPS",4096,2048)</f>
        <v>#REF!</v>
      </c>
      <c r="C475" s="10" t="e">
        <f>IF(#REF!="Informix XPS",4036,2020)</f>
        <v>#REF!</v>
      </c>
      <c r="D475" s="1" t="e">
        <f>IF(#REF!=0,0,#REF!+4)</f>
        <v>#REF!</v>
      </c>
      <c r="E475" s="1" t="e">
        <f t="shared" si="77"/>
        <v>#REF!</v>
      </c>
      <c r="F475" s="1" t="e">
        <f>IF(D475&lt;=C475,ROUNDUP((#REF!+#REF!)/E475,0),#REF!*E475)</f>
        <v>#REF!</v>
      </c>
      <c r="G475" s="1" t="e">
        <f t="shared" si="78"/>
        <v>#REF!</v>
      </c>
      <c r="H475" s="1" t="e">
        <f>IF(#REF!&gt;C475,#REF!,0)</f>
        <v>#REF!</v>
      </c>
      <c r="I475" s="1" t="e">
        <f>+IF(#REF!&gt;C475,#REF!-(C475+8),0)</f>
        <v>#REF!</v>
      </c>
      <c r="J475" s="1" t="e">
        <f>+IF(I475&lt;C475,0,#REF!*TRUNC(I475/(C475-8)))</f>
        <v>#REF!</v>
      </c>
      <c r="K475" s="1" t="e">
        <f>IF(H475&gt;0,+#REF!/(C475-8)-TRUNC(#REF!/(C475-8))+4,0)</f>
        <v>#REF!</v>
      </c>
      <c r="L475" s="1" t="e">
        <f t="shared" si="79"/>
        <v>#REF!</v>
      </c>
      <c r="M475" s="1" t="e">
        <f>+IF(H475&gt;0,IF(L475&lt;0.1,(#REF!/(TRUNC((C475/10)/I475)+1)),IF(AND(L475&gt;0.1,L475&lt;0.33),(#REF!/(TRUNC((C475/3)/I475)+1)),#REF!)),0)</f>
        <v>#REF!</v>
      </c>
      <c r="N475" s="1" t="e">
        <f t="shared" si="80"/>
        <v>#REF!</v>
      </c>
      <c r="O475" s="1" t="e">
        <f>+IF(#REF! &lt; (#REF!+#REF!)*0.02,1,#REF!/(#REF!+#REF!))</f>
        <v>#REF!</v>
      </c>
      <c r="P475" s="1" t="e">
        <f>+IF(#REF!&gt;0,#REF!+5,0)</f>
        <v>#REF!</v>
      </c>
      <c r="Q475" s="1" t="e">
        <f t="shared" si="81"/>
        <v>#REF!</v>
      </c>
      <c r="R475" s="1" t="e">
        <f>+IF(Q475 &gt; 0,TRUNC((#REF!+#REF!)/Q475),0)</f>
        <v>#REF!</v>
      </c>
      <c r="S475" s="1" t="e">
        <f>+(R475/(TRUNC((B475-28)/(#REF!+5))+4))</f>
        <v>#REF!</v>
      </c>
      <c r="T475" s="1" t="e">
        <f>+TRUNC(S475/(TRUNC((B475-28)/(#REF!+5))+4))</f>
        <v>#REF!</v>
      </c>
      <c r="U475" s="1" t="e">
        <f>+ROUNDUP((T475/(TRUNC((B475-56)/(#REF!+5))+4)),0)</f>
        <v>#REF!</v>
      </c>
      <c r="V475" s="1" t="e">
        <f t="shared" si="82"/>
        <v>#REF!</v>
      </c>
      <c r="W475" s="1" t="e">
        <f t="shared" si="83"/>
        <v>#REF!</v>
      </c>
      <c r="X475" s="1" t="e">
        <f t="shared" si="84"/>
        <v>#REF!</v>
      </c>
      <c r="Y475" s="1" t="e">
        <f t="shared" si="85"/>
        <v>#REF!</v>
      </c>
      <c r="Z475" s="1" t="e">
        <f t="shared" si="86"/>
        <v>#REF!</v>
      </c>
      <c r="AA475" s="2" t="e">
        <f>IF(Z475*#REF!/(#REF!+#REF!)&lt;16,16,Z475*#REF!/(#REF!+#REF!))</f>
        <v>#REF!</v>
      </c>
      <c r="AB475" s="9" t="e">
        <f>IF(+Z475*#REF!/(#REF!+#REF!)&lt;16,16,+Z475*#REF!/(#REF!+#REF!))</f>
        <v>#REF!</v>
      </c>
      <c r="AC475" s="2" t="e">
        <f t="shared" si="87"/>
        <v>#REF!</v>
      </c>
    </row>
    <row r="476" spans="2:29" x14ac:dyDescent="0.2">
      <c r="B476" s="10" t="e">
        <f>IF(#REF!="Informix XPS",4096,2048)</f>
        <v>#REF!</v>
      </c>
      <c r="C476" s="10" t="e">
        <f>IF(#REF!="Informix XPS",4036,2020)</f>
        <v>#REF!</v>
      </c>
      <c r="D476" s="1" t="e">
        <f>IF(#REF!=0,0,#REF!+4)</f>
        <v>#REF!</v>
      </c>
      <c r="E476" s="1" t="e">
        <f t="shared" si="77"/>
        <v>#REF!</v>
      </c>
      <c r="F476" s="1" t="e">
        <f>IF(D476&lt;=C476,ROUNDUP((#REF!+#REF!)/E476,0),#REF!*E476)</f>
        <v>#REF!</v>
      </c>
      <c r="G476" s="1" t="e">
        <f t="shared" si="78"/>
        <v>#REF!</v>
      </c>
      <c r="H476" s="1" t="e">
        <f>IF(#REF!&gt;C476,#REF!,0)</f>
        <v>#REF!</v>
      </c>
      <c r="I476" s="1" t="e">
        <f>+IF(#REF!&gt;C476,#REF!-(C476+8),0)</f>
        <v>#REF!</v>
      </c>
      <c r="J476" s="1" t="e">
        <f>+IF(I476&lt;C476,0,#REF!*TRUNC(I476/(C476-8)))</f>
        <v>#REF!</v>
      </c>
      <c r="K476" s="1" t="e">
        <f>IF(H476&gt;0,+#REF!/(C476-8)-TRUNC(#REF!/(C476-8))+4,0)</f>
        <v>#REF!</v>
      </c>
      <c r="L476" s="1" t="e">
        <f t="shared" si="79"/>
        <v>#REF!</v>
      </c>
      <c r="M476" s="1" t="e">
        <f>+IF(H476&gt;0,IF(L476&lt;0.1,(#REF!/(TRUNC((C476/10)/I476)+1)),IF(AND(L476&gt;0.1,L476&lt;0.33),(#REF!/(TRUNC((C476/3)/I476)+1)),#REF!)),0)</f>
        <v>#REF!</v>
      </c>
      <c r="N476" s="1" t="e">
        <f t="shared" si="80"/>
        <v>#REF!</v>
      </c>
      <c r="O476" s="1" t="e">
        <f>+IF(#REF! &lt; (#REF!+#REF!)*0.02,1,#REF!/(#REF!+#REF!))</f>
        <v>#REF!</v>
      </c>
      <c r="P476" s="1" t="e">
        <f>+IF(#REF!&gt;0,#REF!+5,0)</f>
        <v>#REF!</v>
      </c>
      <c r="Q476" s="1" t="e">
        <f t="shared" si="81"/>
        <v>#REF!</v>
      </c>
      <c r="R476" s="1" t="e">
        <f>+IF(Q476 &gt; 0,TRUNC((#REF!+#REF!)/Q476),0)</f>
        <v>#REF!</v>
      </c>
      <c r="S476" s="1" t="e">
        <f>+(R476/(TRUNC((B476-28)/(#REF!+5))+4))</f>
        <v>#REF!</v>
      </c>
      <c r="T476" s="1" t="e">
        <f>+TRUNC(S476/(TRUNC((B476-28)/(#REF!+5))+4))</f>
        <v>#REF!</v>
      </c>
      <c r="U476" s="1" t="e">
        <f>+ROUNDUP((T476/(TRUNC((B476-56)/(#REF!+5))+4)),0)</f>
        <v>#REF!</v>
      </c>
      <c r="V476" s="1" t="e">
        <f t="shared" si="82"/>
        <v>#REF!</v>
      </c>
      <c r="W476" s="1" t="e">
        <f t="shared" si="83"/>
        <v>#REF!</v>
      </c>
      <c r="X476" s="1" t="e">
        <f t="shared" si="84"/>
        <v>#REF!</v>
      </c>
      <c r="Y476" s="1" t="e">
        <f t="shared" si="85"/>
        <v>#REF!</v>
      </c>
      <c r="Z476" s="1" t="e">
        <f t="shared" si="86"/>
        <v>#REF!</v>
      </c>
      <c r="AA476" s="2" t="e">
        <f>IF(Z476*#REF!/(#REF!+#REF!)&lt;16,16,Z476*#REF!/(#REF!+#REF!))</f>
        <v>#REF!</v>
      </c>
      <c r="AB476" s="9" t="e">
        <f>IF(+Z476*#REF!/(#REF!+#REF!)&lt;16,16,+Z476*#REF!/(#REF!+#REF!))</f>
        <v>#REF!</v>
      </c>
      <c r="AC476" s="2" t="e">
        <f t="shared" si="87"/>
        <v>#REF!</v>
      </c>
    </row>
    <row r="477" spans="2:29" x14ac:dyDescent="0.2">
      <c r="B477" s="10" t="e">
        <f>IF(#REF!="Informix XPS",4096,2048)</f>
        <v>#REF!</v>
      </c>
      <c r="C477" s="10" t="e">
        <f>IF(#REF!="Informix XPS",4036,2020)</f>
        <v>#REF!</v>
      </c>
      <c r="D477" s="1" t="e">
        <f>IF(#REF!=0,0,#REF!+4)</f>
        <v>#REF!</v>
      </c>
      <c r="E477" s="1" t="e">
        <f t="shared" si="77"/>
        <v>#REF!</v>
      </c>
      <c r="F477" s="1" t="e">
        <f>IF(D477&lt;=C477,ROUNDUP((#REF!+#REF!)/E477,0),#REF!*E477)</f>
        <v>#REF!</v>
      </c>
      <c r="G477" s="1" t="e">
        <f t="shared" si="78"/>
        <v>#REF!</v>
      </c>
      <c r="H477" s="1" t="e">
        <f>IF(#REF!&gt;C477,#REF!,0)</f>
        <v>#REF!</v>
      </c>
      <c r="I477" s="1" t="e">
        <f>+IF(#REF!&gt;C477,#REF!-(C477+8),0)</f>
        <v>#REF!</v>
      </c>
      <c r="J477" s="1" t="e">
        <f>+IF(I477&lt;C477,0,#REF!*TRUNC(I477/(C477-8)))</f>
        <v>#REF!</v>
      </c>
      <c r="K477" s="1" t="e">
        <f>IF(H477&gt;0,+#REF!/(C477-8)-TRUNC(#REF!/(C477-8))+4,0)</f>
        <v>#REF!</v>
      </c>
      <c r="L477" s="1" t="e">
        <f t="shared" si="79"/>
        <v>#REF!</v>
      </c>
      <c r="M477" s="1" t="e">
        <f>+IF(H477&gt;0,IF(L477&lt;0.1,(#REF!/(TRUNC((C477/10)/I477)+1)),IF(AND(L477&gt;0.1,L477&lt;0.33),(#REF!/(TRUNC((C477/3)/I477)+1)),#REF!)),0)</f>
        <v>#REF!</v>
      </c>
      <c r="N477" s="1" t="e">
        <f t="shared" si="80"/>
        <v>#REF!</v>
      </c>
      <c r="O477" s="1" t="e">
        <f>+IF(#REF! &lt; (#REF!+#REF!)*0.02,1,#REF!/(#REF!+#REF!))</f>
        <v>#REF!</v>
      </c>
      <c r="P477" s="1" t="e">
        <f>+IF(#REF!&gt;0,#REF!+5,0)</f>
        <v>#REF!</v>
      </c>
      <c r="Q477" s="1" t="e">
        <f t="shared" si="81"/>
        <v>#REF!</v>
      </c>
      <c r="R477" s="1" t="e">
        <f>+IF(Q477 &gt; 0,TRUNC((#REF!+#REF!)/Q477),0)</f>
        <v>#REF!</v>
      </c>
      <c r="S477" s="1" t="e">
        <f>+(R477/(TRUNC((B477-28)/(#REF!+5))+4))</f>
        <v>#REF!</v>
      </c>
      <c r="T477" s="1" t="e">
        <f>+TRUNC(S477/(TRUNC((B477-28)/(#REF!+5))+4))</f>
        <v>#REF!</v>
      </c>
      <c r="U477" s="1" t="e">
        <f>+ROUNDUP((T477/(TRUNC((B477-56)/(#REF!+5))+4)),0)</f>
        <v>#REF!</v>
      </c>
      <c r="V477" s="1" t="e">
        <f t="shared" si="82"/>
        <v>#REF!</v>
      </c>
      <c r="W477" s="1" t="e">
        <f t="shared" si="83"/>
        <v>#REF!</v>
      </c>
      <c r="X477" s="1" t="e">
        <f t="shared" si="84"/>
        <v>#REF!</v>
      </c>
      <c r="Y477" s="1" t="e">
        <f t="shared" si="85"/>
        <v>#REF!</v>
      </c>
      <c r="Z477" s="1" t="e">
        <f t="shared" si="86"/>
        <v>#REF!</v>
      </c>
      <c r="AA477" s="2" t="e">
        <f>IF(Z477*#REF!/(#REF!+#REF!)&lt;16,16,Z477*#REF!/(#REF!+#REF!))</f>
        <v>#REF!</v>
      </c>
      <c r="AB477" s="9" t="e">
        <f>IF(+Z477*#REF!/(#REF!+#REF!)&lt;16,16,+Z477*#REF!/(#REF!+#REF!))</f>
        <v>#REF!</v>
      </c>
      <c r="AC477" s="2" t="e">
        <f t="shared" si="87"/>
        <v>#REF!</v>
      </c>
    </row>
    <row r="478" spans="2:29" x14ac:dyDescent="0.2">
      <c r="B478" s="10" t="e">
        <f>IF(#REF!="Informix XPS",4096,2048)</f>
        <v>#REF!</v>
      </c>
      <c r="C478" s="10" t="e">
        <f>IF(#REF!="Informix XPS",4036,2020)</f>
        <v>#REF!</v>
      </c>
      <c r="D478" s="1" t="e">
        <f>IF(#REF!=0,0,#REF!+4)</f>
        <v>#REF!</v>
      </c>
      <c r="E478" s="1" t="e">
        <f t="shared" si="77"/>
        <v>#REF!</v>
      </c>
      <c r="F478" s="1" t="e">
        <f>IF(D478&lt;=C478,ROUNDUP((#REF!+#REF!)/E478,0),#REF!*E478)</f>
        <v>#REF!</v>
      </c>
      <c r="G478" s="1" t="e">
        <f t="shared" si="78"/>
        <v>#REF!</v>
      </c>
      <c r="H478" s="1" t="e">
        <f>IF(#REF!&gt;C478,#REF!,0)</f>
        <v>#REF!</v>
      </c>
      <c r="I478" s="1" t="e">
        <f>+IF(#REF!&gt;C478,#REF!-(C478+8),0)</f>
        <v>#REF!</v>
      </c>
      <c r="J478" s="1" t="e">
        <f>+IF(I478&lt;C478,0,#REF!*TRUNC(I478/(C478-8)))</f>
        <v>#REF!</v>
      </c>
      <c r="K478" s="1" t="e">
        <f>IF(H478&gt;0,+#REF!/(C478-8)-TRUNC(#REF!/(C478-8))+4,0)</f>
        <v>#REF!</v>
      </c>
      <c r="L478" s="1" t="e">
        <f t="shared" si="79"/>
        <v>#REF!</v>
      </c>
      <c r="M478" s="1" t="e">
        <f>+IF(H478&gt;0,IF(L478&lt;0.1,(#REF!/(TRUNC((C478/10)/I478)+1)),IF(AND(L478&gt;0.1,L478&lt;0.33),(#REF!/(TRUNC((C478/3)/I478)+1)),#REF!)),0)</f>
        <v>#REF!</v>
      </c>
      <c r="N478" s="1" t="e">
        <f t="shared" si="80"/>
        <v>#REF!</v>
      </c>
      <c r="O478" s="1" t="e">
        <f>+IF(#REF! &lt; (#REF!+#REF!)*0.02,1,#REF!/(#REF!+#REF!))</f>
        <v>#REF!</v>
      </c>
      <c r="P478" s="1" t="e">
        <f>+IF(#REF!&gt;0,#REF!+5,0)</f>
        <v>#REF!</v>
      </c>
      <c r="Q478" s="1" t="e">
        <f t="shared" si="81"/>
        <v>#REF!</v>
      </c>
      <c r="R478" s="1" t="e">
        <f>+IF(Q478 &gt; 0,TRUNC((#REF!+#REF!)/Q478),0)</f>
        <v>#REF!</v>
      </c>
      <c r="S478" s="1" t="e">
        <f>+(R478/(TRUNC((B478-28)/(#REF!+5))+4))</f>
        <v>#REF!</v>
      </c>
      <c r="T478" s="1" t="e">
        <f>+TRUNC(S478/(TRUNC((B478-28)/(#REF!+5))+4))</f>
        <v>#REF!</v>
      </c>
      <c r="U478" s="1" t="e">
        <f>+ROUNDUP((T478/(TRUNC((B478-56)/(#REF!+5))+4)),0)</f>
        <v>#REF!</v>
      </c>
      <c r="V478" s="1" t="e">
        <f t="shared" si="82"/>
        <v>#REF!</v>
      </c>
      <c r="W478" s="1" t="e">
        <f t="shared" si="83"/>
        <v>#REF!</v>
      </c>
      <c r="X478" s="1" t="e">
        <f t="shared" si="84"/>
        <v>#REF!</v>
      </c>
      <c r="Y478" s="1" t="e">
        <f t="shared" si="85"/>
        <v>#REF!</v>
      </c>
      <c r="Z478" s="1" t="e">
        <f t="shared" si="86"/>
        <v>#REF!</v>
      </c>
      <c r="AA478" s="2" t="e">
        <f>IF(Z478*#REF!/(#REF!+#REF!)&lt;16,16,Z478*#REF!/(#REF!+#REF!))</f>
        <v>#REF!</v>
      </c>
      <c r="AB478" s="9" t="e">
        <f>IF(+Z478*#REF!/(#REF!+#REF!)&lt;16,16,+Z478*#REF!/(#REF!+#REF!))</f>
        <v>#REF!</v>
      </c>
      <c r="AC478" s="2" t="e">
        <f t="shared" si="87"/>
        <v>#REF!</v>
      </c>
    </row>
    <row r="479" spans="2:29" x14ac:dyDescent="0.2">
      <c r="B479" s="10" t="e">
        <f>IF(#REF!="Informix XPS",4096,2048)</f>
        <v>#REF!</v>
      </c>
      <c r="C479" s="10" t="e">
        <f>IF(#REF!="Informix XPS",4036,2020)</f>
        <v>#REF!</v>
      </c>
      <c r="D479" s="1" t="e">
        <f>IF(#REF!=0,0,#REF!+4)</f>
        <v>#REF!</v>
      </c>
      <c r="E479" s="1" t="e">
        <f t="shared" si="77"/>
        <v>#REF!</v>
      </c>
      <c r="F479" s="1" t="e">
        <f>IF(D479&lt;=C479,ROUNDUP((#REF!+#REF!)/E479,0),#REF!*E479)</f>
        <v>#REF!</v>
      </c>
      <c r="G479" s="1" t="e">
        <f t="shared" si="78"/>
        <v>#REF!</v>
      </c>
      <c r="H479" s="1" t="e">
        <f>IF(#REF!&gt;C479,#REF!,0)</f>
        <v>#REF!</v>
      </c>
      <c r="I479" s="1" t="e">
        <f>+IF(#REF!&gt;C479,#REF!-(C479+8),0)</f>
        <v>#REF!</v>
      </c>
      <c r="J479" s="1" t="e">
        <f>+IF(I479&lt;C479,0,#REF!*TRUNC(I479/(C479-8)))</f>
        <v>#REF!</v>
      </c>
      <c r="K479" s="1" t="e">
        <f>IF(H479&gt;0,+#REF!/(C479-8)-TRUNC(#REF!/(C479-8))+4,0)</f>
        <v>#REF!</v>
      </c>
      <c r="L479" s="1" t="e">
        <f t="shared" si="79"/>
        <v>#REF!</v>
      </c>
      <c r="M479" s="1" t="e">
        <f>+IF(H479&gt;0,IF(L479&lt;0.1,(#REF!/(TRUNC((C479/10)/I479)+1)),IF(AND(L479&gt;0.1,L479&lt;0.33),(#REF!/(TRUNC((C479/3)/I479)+1)),#REF!)),0)</f>
        <v>#REF!</v>
      </c>
      <c r="N479" s="1" t="e">
        <f t="shared" si="80"/>
        <v>#REF!</v>
      </c>
      <c r="O479" s="1" t="e">
        <f>+IF(#REF! &lt; (#REF!+#REF!)*0.02,1,#REF!/(#REF!+#REF!))</f>
        <v>#REF!</v>
      </c>
      <c r="P479" s="1" t="e">
        <f>+IF(#REF!&gt;0,#REF!+5,0)</f>
        <v>#REF!</v>
      </c>
      <c r="Q479" s="1" t="e">
        <f t="shared" si="81"/>
        <v>#REF!</v>
      </c>
      <c r="R479" s="1" t="e">
        <f>+IF(Q479 &gt; 0,TRUNC((#REF!+#REF!)/Q479),0)</f>
        <v>#REF!</v>
      </c>
      <c r="S479" s="1" t="e">
        <f>+(R479/(TRUNC((B479-28)/(#REF!+5))+4))</f>
        <v>#REF!</v>
      </c>
      <c r="T479" s="1" t="e">
        <f>+TRUNC(S479/(TRUNC((B479-28)/(#REF!+5))+4))</f>
        <v>#REF!</v>
      </c>
      <c r="U479" s="1" t="e">
        <f>+ROUNDUP((T479/(TRUNC((B479-56)/(#REF!+5))+4)),0)</f>
        <v>#REF!</v>
      </c>
      <c r="V479" s="1" t="e">
        <f t="shared" si="82"/>
        <v>#REF!</v>
      </c>
      <c r="W479" s="1" t="e">
        <f t="shared" si="83"/>
        <v>#REF!</v>
      </c>
      <c r="X479" s="1" t="e">
        <f t="shared" si="84"/>
        <v>#REF!</v>
      </c>
      <c r="Y479" s="1" t="e">
        <f t="shared" si="85"/>
        <v>#REF!</v>
      </c>
      <c r="Z479" s="1" t="e">
        <f t="shared" si="86"/>
        <v>#REF!</v>
      </c>
      <c r="AA479" s="2" t="e">
        <f>IF(Z479*#REF!/(#REF!+#REF!)&lt;16,16,Z479*#REF!/(#REF!+#REF!))</f>
        <v>#REF!</v>
      </c>
      <c r="AB479" s="9" t="e">
        <f>IF(+Z479*#REF!/(#REF!+#REF!)&lt;16,16,+Z479*#REF!/(#REF!+#REF!))</f>
        <v>#REF!</v>
      </c>
      <c r="AC479" s="2" t="e">
        <f t="shared" si="87"/>
        <v>#REF!</v>
      </c>
    </row>
    <row r="480" spans="2:29" x14ac:dyDescent="0.2">
      <c r="B480" s="10" t="e">
        <f>IF(#REF!="Informix XPS",4096,2048)</f>
        <v>#REF!</v>
      </c>
      <c r="C480" s="10" t="e">
        <f>IF(#REF!="Informix XPS",4036,2020)</f>
        <v>#REF!</v>
      </c>
      <c r="D480" s="1" t="e">
        <f>IF(#REF!=0,0,#REF!+4)</f>
        <v>#REF!</v>
      </c>
      <c r="E480" s="1" t="e">
        <f t="shared" si="77"/>
        <v>#REF!</v>
      </c>
      <c r="F480" s="1" t="e">
        <f>IF(D480&lt;=C480,ROUNDUP((#REF!+#REF!)/E480,0),#REF!*E480)</f>
        <v>#REF!</v>
      </c>
      <c r="G480" s="1" t="e">
        <f t="shared" si="78"/>
        <v>#REF!</v>
      </c>
      <c r="H480" s="1" t="e">
        <f>IF(#REF!&gt;C480,#REF!,0)</f>
        <v>#REF!</v>
      </c>
      <c r="I480" s="1" t="e">
        <f>+IF(#REF!&gt;C480,#REF!-(C480+8),0)</f>
        <v>#REF!</v>
      </c>
      <c r="J480" s="1" t="e">
        <f>+IF(I480&lt;C480,0,#REF!*TRUNC(I480/(C480-8)))</f>
        <v>#REF!</v>
      </c>
      <c r="K480" s="1" t="e">
        <f>IF(H480&gt;0,+#REF!/(C480-8)-TRUNC(#REF!/(C480-8))+4,0)</f>
        <v>#REF!</v>
      </c>
      <c r="L480" s="1" t="e">
        <f t="shared" si="79"/>
        <v>#REF!</v>
      </c>
      <c r="M480" s="1" t="e">
        <f>+IF(H480&gt;0,IF(L480&lt;0.1,(#REF!/(TRUNC((C480/10)/I480)+1)),IF(AND(L480&gt;0.1,L480&lt;0.33),(#REF!/(TRUNC((C480/3)/I480)+1)),#REF!)),0)</f>
        <v>#REF!</v>
      </c>
      <c r="N480" s="1" t="e">
        <f t="shared" si="80"/>
        <v>#REF!</v>
      </c>
      <c r="O480" s="1" t="e">
        <f>+IF(#REF! &lt; (#REF!+#REF!)*0.02,1,#REF!/(#REF!+#REF!))</f>
        <v>#REF!</v>
      </c>
      <c r="P480" s="1" t="e">
        <f>+IF(#REF!&gt;0,#REF!+5,0)</f>
        <v>#REF!</v>
      </c>
      <c r="Q480" s="1" t="e">
        <f t="shared" si="81"/>
        <v>#REF!</v>
      </c>
      <c r="R480" s="1" t="e">
        <f>+IF(Q480 &gt; 0,TRUNC((#REF!+#REF!)/Q480),0)</f>
        <v>#REF!</v>
      </c>
      <c r="S480" s="1" t="e">
        <f>+(R480/(TRUNC((B480-28)/(#REF!+5))+4))</f>
        <v>#REF!</v>
      </c>
      <c r="T480" s="1" t="e">
        <f>+TRUNC(S480/(TRUNC((B480-28)/(#REF!+5))+4))</f>
        <v>#REF!</v>
      </c>
      <c r="U480" s="1" t="e">
        <f>+ROUNDUP((T480/(TRUNC((B480-56)/(#REF!+5))+4)),0)</f>
        <v>#REF!</v>
      </c>
      <c r="V480" s="1" t="e">
        <f t="shared" si="82"/>
        <v>#REF!</v>
      </c>
      <c r="W480" s="1" t="e">
        <f t="shared" si="83"/>
        <v>#REF!</v>
      </c>
      <c r="X480" s="1" t="e">
        <f t="shared" si="84"/>
        <v>#REF!</v>
      </c>
      <c r="Y480" s="1" t="e">
        <f t="shared" si="85"/>
        <v>#REF!</v>
      </c>
      <c r="Z480" s="1" t="e">
        <f t="shared" si="86"/>
        <v>#REF!</v>
      </c>
      <c r="AA480" s="2" t="e">
        <f>IF(Z480*#REF!/(#REF!+#REF!)&lt;16,16,Z480*#REF!/(#REF!+#REF!))</f>
        <v>#REF!</v>
      </c>
      <c r="AB480" s="9" t="e">
        <f>IF(+Z480*#REF!/(#REF!+#REF!)&lt;16,16,+Z480*#REF!/(#REF!+#REF!))</f>
        <v>#REF!</v>
      </c>
      <c r="AC480" s="2" t="e">
        <f t="shared" si="87"/>
        <v>#REF!</v>
      </c>
    </row>
    <row r="481" spans="2:29" x14ac:dyDescent="0.2">
      <c r="B481" s="10" t="e">
        <f>IF(#REF!="Informix XPS",4096,2048)</f>
        <v>#REF!</v>
      </c>
      <c r="C481" s="10" t="e">
        <f>IF(#REF!="Informix XPS",4036,2020)</f>
        <v>#REF!</v>
      </c>
      <c r="D481" s="1" t="e">
        <f>IF(#REF!=0,0,#REF!+4)</f>
        <v>#REF!</v>
      </c>
      <c r="E481" s="1" t="e">
        <f t="shared" si="77"/>
        <v>#REF!</v>
      </c>
      <c r="F481" s="1" t="e">
        <f>IF(D481&lt;=C481,ROUNDUP((#REF!+#REF!)/E481,0),#REF!*E481)</f>
        <v>#REF!</v>
      </c>
      <c r="G481" s="1" t="e">
        <f t="shared" si="78"/>
        <v>#REF!</v>
      </c>
      <c r="H481" s="1" t="e">
        <f>IF(#REF!&gt;C481,#REF!,0)</f>
        <v>#REF!</v>
      </c>
      <c r="I481" s="1" t="e">
        <f>+IF(#REF!&gt;C481,#REF!-(C481+8),0)</f>
        <v>#REF!</v>
      </c>
      <c r="J481" s="1" t="e">
        <f>+IF(I481&lt;C481,0,#REF!*TRUNC(I481/(C481-8)))</f>
        <v>#REF!</v>
      </c>
      <c r="K481" s="1" t="e">
        <f>IF(H481&gt;0,+#REF!/(C481-8)-TRUNC(#REF!/(C481-8))+4,0)</f>
        <v>#REF!</v>
      </c>
      <c r="L481" s="1" t="e">
        <f t="shared" si="79"/>
        <v>#REF!</v>
      </c>
      <c r="M481" s="1" t="e">
        <f>+IF(H481&gt;0,IF(L481&lt;0.1,(#REF!/(TRUNC((C481/10)/I481)+1)),IF(AND(L481&gt;0.1,L481&lt;0.33),(#REF!/(TRUNC((C481/3)/I481)+1)),#REF!)),0)</f>
        <v>#REF!</v>
      </c>
      <c r="N481" s="1" t="e">
        <f t="shared" si="80"/>
        <v>#REF!</v>
      </c>
      <c r="O481" s="1" t="e">
        <f>+IF(#REF! &lt; (#REF!+#REF!)*0.02,1,#REF!/(#REF!+#REF!))</f>
        <v>#REF!</v>
      </c>
      <c r="P481" s="1" t="e">
        <f>+IF(#REF!&gt;0,#REF!+5,0)</f>
        <v>#REF!</v>
      </c>
      <c r="Q481" s="1" t="e">
        <f t="shared" si="81"/>
        <v>#REF!</v>
      </c>
      <c r="R481" s="1" t="e">
        <f>+IF(Q481 &gt; 0,TRUNC((#REF!+#REF!)/Q481),0)</f>
        <v>#REF!</v>
      </c>
      <c r="S481" s="1" t="e">
        <f>+(R481/(TRUNC((B481-28)/(#REF!+5))+4))</f>
        <v>#REF!</v>
      </c>
      <c r="T481" s="1" t="e">
        <f>+TRUNC(S481/(TRUNC((B481-28)/(#REF!+5))+4))</f>
        <v>#REF!</v>
      </c>
      <c r="U481" s="1" t="e">
        <f>+ROUNDUP((T481/(TRUNC((B481-56)/(#REF!+5))+4)),0)</f>
        <v>#REF!</v>
      </c>
      <c r="V481" s="1" t="e">
        <f t="shared" si="82"/>
        <v>#REF!</v>
      </c>
      <c r="W481" s="1" t="e">
        <f t="shared" si="83"/>
        <v>#REF!</v>
      </c>
      <c r="X481" s="1" t="e">
        <f t="shared" si="84"/>
        <v>#REF!</v>
      </c>
      <c r="Y481" s="1" t="e">
        <f t="shared" si="85"/>
        <v>#REF!</v>
      </c>
      <c r="Z481" s="1" t="e">
        <f t="shared" si="86"/>
        <v>#REF!</v>
      </c>
      <c r="AA481" s="2" t="e">
        <f>IF(Z481*#REF!/(#REF!+#REF!)&lt;16,16,Z481*#REF!/(#REF!+#REF!))</f>
        <v>#REF!</v>
      </c>
      <c r="AB481" s="9" t="e">
        <f>IF(+Z481*#REF!/(#REF!+#REF!)&lt;16,16,+Z481*#REF!/(#REF!+#REF!))</f>
        <v>#REF!</v>
      </c>
      <c r="AC481" s="2" t="e">
        <f t="shared" si="87"/>
        <v>#REF!</v>
      </c>
    </row>
    <row r="482" spans="2:29" x14ac:dyDescent="0.2">
      <c r="B482" s="10" t="e">
        <f>IF(#REF!="Informix XPS",4096,2048)</f>
        <v>#REF!</v>
      </c>
      <c r="C482" s="10" t="e">
        <f>IF(#REF!="Informix XPS",4036,2020)</f>
        <v>#REF!</v>
      </c>
      <c r="D482" s="1" t="e">
        <f>IF(#REF!=0,0,#REF!+4)</f>
        <v>#REF!</v>
      </c>
      <c r="E482" s="1" t="e">
        <f t="shared" si="77"/>
        <v>#REF!</v>
      </c>
      <c r="F482" s="1" t="e">
        <f>IF(D482&lt;=C482,ROUNDUP((#REF!+#REF!)/E482,0),#REF!*E482)</f>
        <v>#REF!</v>
      </c>
      <c r="G482" s="1" t="e">
        <f t="shared" si="78"/>
        <v>#REF!</v>
      </c>
      <c r="H482" s="1" t="e">
        <f>IF(#REF!&gt;C482,#REF!,0)</f>
        <v>#REF!</v>
      </c>
      <c r="I482" s="1" t="e">
        <f>+IF(#REF!&gt;C482,#REF!-(C482+8),0)</f>
        <v>#REF!</v>
      </c>
      <c r="J482" s="1" t="e">
        <f>+IF(I482&lt;C482,0,#REF!*TRUNC(I482/(C482-8)))</f>
        <v>#REF!</v>
      </c>
      <c r="K482" s="1" t="e">
        <f>IF(H482&gt;0,+#REF!/(C482-8)-TRUNC(#REF!/(C482-8))+4,0)</f>
        <v>#REF!</v>
      </c>
      <c r="L482" s="1" t="e">
        <f t="shared" si="79"/>
        <v>#REF!</v>
      </c>
      <c r="M482" s="1" t="e">
        <f>+IF(H482&gt;0,IF(L482&lt;0.1,(#REF!/(TRUNC((C482/10)/I482)+1)),IF(AND(L482&gt;0.1,L482&lt;0.33),(#REF!/(TRUNC((C482/3)/I482)+1)),#REF!)),0)</f>
        <v>#REF!</v>
      </c>
      <c r="N482" s="1" t="e">
        <f t="shared" si="80"/>
        <v>#REF!</v>
      </c>
      <c r="O482" s="1" t="e">
        <f>+IF(#REF! &lt; (#REF!+#REF!)*0.02,1,#REF!/(#REF!+#REF!))</f>
        <v>#REF!</v>
      </c>
      <c r="P482" s="1" t="e">
        <f>+IF(#REF!&gt;0,#REF!+5,0)</f>
        <v>#REF!</v>
      </c>
      <c r="Q482" s="1" t="e">
        <f t="shared" si="81"/>
        <v>#REF!</v>
      </c>
      <c r="R482" s="1" t="e">
        <f>+IF(Q482 &gt; 0,TRUNC((#REF!+#REF!)/Q482),0)</f>
        <v>#REF!</v>
      </c>
      <c r="S482" s="1" t="e">
        <f>+(R482/(TRUNC((B482-28)/(#REF!+5))+4))</f>
        <v>#REF!</v>
      </c>
      <c r="T482" s="1" t="e">
        <f>+TRUNC(S482/(TRUNC((B482-28)/(#REF!+5))+4))</f>
        <v>#REF!</v>
      </c>
      <c r="U482" s="1" t="e">
        <f>+ROUNDUP((T482/(TRUNC((B482-56)/(#REF!+5))+4)),0)</f>
        <v>#REF!</v>
      </c>
      <c r="V482" s="1" t="e">
        <f t="shared" si="82"/>
        <v>#REF!</v>
      </c>
      <c r="W482" s="1" t="e">
        <f t="shared" si="83"/>
        <v>#REF!</v>
      </c>
      <c r="X482" s="1" t="e">
        <f t="shared" si="84"/>
        <v>#REF!</v>
      </c>
      <c r="Y482" s="1" t="e">
        <f t="shared" si="85"/>
        <v>#REF!</v>
      </c>
      <c r="Z482" s="1" t="e">
        <f t="shared" si="86"/>
        <v>#REF!</v>
      </c>
      <c r="AA482" s="2" t="e">
        <f>IF(Z482*#REF!/(#REF!+#REF!)&lt;16,16,Z482*#REF!/(#REF!+#REF!))</f>
        <v>#REF!</v>
      </c>
      <c r="AB482" s="9" t="e">
        <f>IF(+Z482*#REF!/(#REF!+#REF!)&lt;16,16,+Z482*#REF!/(#REF!+#REF!))</f>
        <v>#REF!</v>
      </c>
      <c r="AC482" s="2" t="e">
        <f t="shared" si="87"/>
        <v>#REF!</v>
      </c>
    </row>
    <row r="483" spans="2:29" x14ac:dyDescent="0.2">
      <c r="B483" s="10" t="e">
        <f>IF(#REF!="Informix XPS",4096,2048)</f>
        <v>#REF!</v>
      </c>
      <c r="C483" s="10" t="e">
        <f>IF(#REF!="Informix XPS",4036,2020)</f>
        <v>#REF!</v>
      </c>
      <c r="D483" s="1" t="e">
        <f>IF(#REF!=0,0,#REF!+4)</f>
        <v>#REF!</v>
      </c>
      <c r="E483" s="1" t="e">
        <f t="shared" si="77"/>
        <v>#REF!</v>
      </c>
      <c r="F483" s="1" t="e">
        <f>IF(D483&lt;=C483,ROUNDUP((#REF!+#REF!)/E483,0),#REF!*E483)</f>
        <v>#REF!</v>
      </c>
      <c r="G483" s="1" t="e">
        <f t="shared" si="78"/>
        <v>#REF!</v>
      </c>
      <c r="H483" s="1" t="e">
        <f>IF(#REF!&gt;C483,#REF!,0)</f>
        <v>#REF!</v>
      </c>
      <c r="I483" s="1" t="e">
        <f>+IF(#REF!&gt;C483,#REF!-(C483+8),0)</f>
        <v>#REF!</v>
      </c>
      <c r="J483" s="1" t="e">
        <f>+IF(I483&lt;C483,0,#REF!*TRUNC(I483/(C483-8)))</f>
        <v>#REF!</v>
      </c>
      <c r="K483" s="1" t="e">
        <f>IF(H483&gt;0,+#REF!/(C483-8)-TRUNC(#REF!/(C483-8))+4,0)</f>
        <v>#REF!</v>
      </c>
      <c r="L483" s="1" t="e">
        <f t="shared" si="79"/>
        <v>#REF!</v>
      </c>
      <c r="M483" s="1" t="e">
        <f>+IF(H483&gt;0,IF(L483&lt;0.1,(#REF!/(TRUNC((C483/10)/I483)+1)),IF(AND(L483&gt;0.1,L483&lt;0.33),(#REF!/(TRUNC((C483/3)/I483)+1)),#REF!)),0)</f>
        <v>#REF!</v>
      </c>
      <c r="N483" s="1" t="e">
        <f t="shared" si="80"/>
        <v>#REF!</v>
      </c>
      <c r="O483" s="1" t="e">
        <f>+IF(#REF! &lt; (#REF!+#REF!)*0.02,1,#REF!/(#REF!+#REF!))</f>
        <v>#REF!</v>
      </c>
      <c r="P483" s="1" t="e">
        <f>+IF(#REF!&gt;0,#REF!+5,0)</f>
        <v>#REF!</v>
      </c>
      <c r="Q483" s="1" t="e">
        <f t="shared" si="81"/>
        <v>#REF!</v>
      </c>
      <c r="R483" s="1" t="e">
        <f>+IF(Q483 &gt; 0,TRUNC((#REF!+#REF!)/Q483),0)</f>
        <v>#REF!</v>
      </c>
      <c r="S483" s="1" t="e">
        <f>+(R483/(TRUNC((B483-28)/(#REF!+5))+4))</f>
        <v>#REF!</v>
      </c>
      <c r="T483" s="1" t="e">
        <f>+TRUNC(S483/(TRUNC((B483-28)/(#REF!+5))+4))</f>
        <v>#REF!</v>
      </c>
      <c r="U483" s="1" t="e">
        <f>+ROUNDUP((T483/(TRUNC((B483-56)/(#REF!+5))+4)),0)</f>
        <v>#REF!</v>
      </c>
      <c r="V483" s="1" t="e">
        <f t="shared" si="82"/>
        <v>#REF!</v>
      </c>
      <c r="W483" s="1" t="e">
        <f t="shared" si="83"/>
        <v>#REF!</v>
      </c>
      <c r="X483" s="1" t="e">
        <f t="shared" si="84"/>
        <v>#REF!</v>
      </c>
      <c r="Y483" s="1" t="e">
        <f t="shared" si="85"/>
        <v>#REF!</v>
      </c>
      <c r="Z483" s="1" t="e">
        <f t="shared" si="86"/>
        <v>#REF!</v>
      </c>
      <c r="AA483" s="2" t="e">
        <f>IF(Z483*#REF!/(#REF!+#REF!)&lt;16,16,Z483*#REF!/(#REF!+#REF!))</f>
        <v>#REF!</v>
      </c>
      <c r="AB483" s="9" t="e">
        <f>IF(+Z483*#REF!/(#REF!+#REF!)&lt;16,16,+Z483*#REF!/(#REF!+#REF!))</f>
        <v>#REF!</v>
      </c>
      <c r="AC483" s="2" t="e">
        <f t="shared" si="87"/>
        <v>#REF!</v>
      </c>
    </row>
    <row r="484" spans="2:29" x14ac:dyDescent="0.2">
      <c r="B484" s="10" t="e">
        <f>IF(#REF!="Informix XPS",4096,2048)</f>
        <v>#REF!</v>
      </c>
      <c r="C484" s="10" t="e">
        <f>IF(#REF!="Informix XPS",4036,2020)</f>
        <v>#REF!</v>
      </c>
      <c r="D484" s="1" t="e">
        <f>IF(#REF!=0,0,#REF!+4)</f>
        <v>#REF!</v>
      </c>
      <c r="E484" s="1" t="e">
        <f t="shared" si="77"/>
        <v>#REF!</v>
      </c>
      <c r="F484" s="1" t="e">
        <f>IF(D484&lt;=C484,ROUNDUP((#REF!+#REF!)/E484,0),#REF!*E484)</f>
        <v>#REF!</v>
      </c>
      <c r="G484" s="1" t="e">
        <f t="shared" si="78"/>
        <v>#REF!</v>
      </c>
      <c r="H484" s="1" t="e">
        <f>IF(#REF!&gt;C484,#REF!,0)</f>
        <v>#REF!</v>
      </c>
      <c r="I484" s="1" t="e">
        <f>+IF(#REF!&gt;C484,#REF!-(C484+8),0)</f>
        <v>#REF!</v>
      </c>
      <c r="J484" s="1" t="e">
        <f>+IF(I484&lt;C484,0,#REF!*TRUNC(I484/(C484-8)))</f>
        <v>#REF!</v>
      </c>
      <c r="K484" s="1" t="e">
        <f>IF(H484&gt;0,+#REF!/(C484-8)-TRUNC(#REF!/(C484-8))+4,0)</f>
        <v>#REF!</v>
      </c>
      <c r="L484" s="1" t="e">
        <f t="shared" si="79"/>
        <v>#REF!</v>
      </c>
      <c r="M484" s="1" t="e">
        <f>+IF(H484&gt;0,IF(L484&lt;0.1,(#REF!/(TRUNC((C484/10)/I484)+1)),IF(AND(L484&gt;0.1,L484&lt;0.33),(#REF!/(TRUNC((C484/3)/I484)+1)),#REF!)),0)</f>
        <v>#REF!</v>
      </c>
      <c r="N484" s="1" t="e">
        <f t="shared" si="80"/>
        <v>#REF!</v>
      </c>
      <c r="O484" s="1" t="e">
        <f>+IF(#REF! &lt; (#REF!+#REF!)*0.02,1,#REF!/(#REF!+#REF!))</f>
        <v>#REF!</v>
      </c>
      <c r="P484" s="1" t="e">
        <f>+IF(#REF!&gt;0,#REF!+5,0)</f>
        <v>#REF!</v>
      </c>
      <c r="Q484" s="1" t="e">
        <f t="shared" si="81"/>
        <v>#REF!</v>
      </c>
      <c r="R484" s="1" t="e">
        <f>+IF(Q484 &gt; 0,TRUNC((#REF!+#REF!)/Q484),0)</f>
        <v>#REF!</v>
      </c>
      <c r="S484" s="1" t="e">
        <f>+(R484/(TRUNC((B484-28)/(#REF!+5))+4))</f>
        <v>#REF!</v>
      </c>
      <c r="T484" s="1" t="e">
        <f>+TRUNC(S484/(TRUNC((B484-28)/(#REF!+5))+4))</f>
        <v>#REF!</v>
      </c>
      <c r="U484" s="1" t="e">
        <f>+ROUNDUP((T484/(TRUNC((B484-56)/(#REF!+5))+4)),0)</f>
        <v>#REF!</v>
      </c>
      <c r="V484" s="1" t="e">
        <f t="shared" si="82"/>
        <v>#REF!</v>
      </c>
      <c r="W484" s="1" t="e">
        <f t="shared" si="83"/>
        <v>#REF!</v>
      </c>
      <c r="X484" s="1" t="e">
        <f t="shared" si="84"/>
        <v>#REF!</v>
      </c>
      <c r="Y484" s="1" t="e">
        <f t="shared" si="85"/>
        <v>#REF!</v>
      </c>
      <c r="Z484" s="1" t="e">
        <f t="shared" si="86"/>
        <v>#REF!</v>
      </c>
      <c r="AA484" s="2" t="e">
        <f>IF(Z484*#REF!/(#REF!+#REF!)&lt;16,16,Z484*#REF!/(#REF!+#REF!))</f>
        <v>#REF!</v>
      </c>
      <c r="AB484" s="9" t="e">
        <f>IF(+Z484*#REF!/(#REF!+#REF!)&lt;16,16,+Z484*#REF!/(#REF!+#REF!))</f>
        <v>#REF!</v>
      </c>
      <c r="AC484" s="2" t="e">
        <f t="shared" si="87"/>
        <v>#REF!</v>
      </c>
    </row>
    <row r="485" spans="2:29" x14ac:dyDescent="0.2">
      <c r="B485" s="10" t="e">
        <f>IF(#REF!="Informix XPS",4096,2048)</f>
        <v>#REF!</v>
      </c>
      <c r="C485" s="10" t="e">
        <f>IF(#REF!="Informix XPS",4036,2020)</f>
        <v>#REF!</v>
      </c>
      <c r="D485" s="1" t="e">
        <f>IF(#REF!=0,0,#REF!+4)</f>
        <v>#REF!</v>
      </c>
      <c r="E485" s="1" t="e">
        <f t="shared" si="77"/>
        <v>#REF!</v>
      </c>
      <c r="F485" s="1" t="e">
        <f>IF(D485&lt;=C485,ROUNDUP((#REF!+#REF!)/E485,0),#REF!*E485)</f>
        <v>#REF!</v>
      </c>
      <c r="G485" s="1" t="e">
        <f t="shared" si="78"/>
        <v>#REF!</v>
      </c>
      <c r="H485" s="1" t="e">
        <f>IF(#REF!&gt;C485,#REF!,0)</f>
        <v>#REF!</v>
      </c>
      <c r="I485" s="1" t="e">
        <f>+IF(#REF!&gt;C485,#REF!-(C485+8),0)</f>
        <v>#REF!</v>
      </c>
      <c r="J485" s="1" t="e">
        <f>+IF(I485&lt;C485,0,#REF!*TRUNC(I485/(C485-8)))</f>
        <v>#REF!</v>
      </c>
      <c r="K485" s="1" t="e">
        <f>IF(H485&gt;0,+#REF!/(C485-8)-TRUNC(#REF!/(C485-8))+4,0)</f>
        <v>#REF!</v>
      </c>
      <c r="L485" s="1" t="e">
        <f t="shared" si="79"/>
        <v>#REF!</v>
      </c>
      <c r="M485" s="1" t="e">
        <f>+IF(H485&gt;0,IF(L485&lt;0.1,(#REF!/(TRUNC((C485/10)/I485)+1)),IF(AND(L485&gt;0.1,L485&lt;0.33),(#REF!/(TRUNC((C485/3)/I485)+1)),#REF!)),0)</f>
        <v>#REF!</v>
      </c>
      <c r="N485" s="1" t="e">
        <f t="shared" si="80"/>
        <v>#REF!</v>
      </c>
      <c r="O485" s="1" t="e">
        <f>+IF(#REF! &lt; (#REF!+#REF!)*0.02,1,#REF!/(#REF!+#REF!))</f>
        <v>#REF!</v>
      </c>
      <c r="P485" s="1" t="e">
        <f>+IF(#REF!&gt;0,#REF!+5,0)</f>
        <v>#REF!</v>
      </c>
      <c r="Q485" s="1" t="e">
        <f t="shared" si="81"/>
        <v>#REF!</v>
      </c>
      <c r="R485" s="1" t="e">
        <f>+IF(Q485 &gt; 0,TRUNC((#REF!+#REF!)/Q485),0)</f>
        <v>#REF!</v>
      </c>
      <c r="S485" s="1" t="e">
        <f>+(R485/(TRUNC((B485-28)/(#REF!+5))+4))</f>
        <v>#REF!</v>
      </c>
      <c r="T485" s="1" t="e">
        <f>+TRUNC(S485/(TRUNC((B485-28)/(#REF!+5))+4))</f>
        <v>#REF!</v>
      </c>
      <c r="U485" s="1" t="e">
        <f>+ROUNDUP((T485/(TRUNC((B485-56)/(#REF!+5))+4)),0)</f>
        <v>#REF!</v>
      </c>
      <c r="V485" s="1" t="e">
        <f t="shared" si="82"/>
        <v>#REF!</v>
      </c>
      <c r="W485" s="1" t="e">
        <f t="shared" si="83"/>
        <v>#REF!</v>
      </c>
      <c r="X485" s="1" t="e">
        <f t="shared" si="84"/>
        <v>#REF!</v>
      </c>
      <c r="Y485" s="1" t="e">
        <f t="shared" si="85"/>
        <v>#REF!</v>
      </c>
      <c r="Z485" s="1" t="e">
        <f t="shared" si="86"/>
        <v>#REF!</v>
      </c>
      <c r="AA485" s="2" t="e">
        <f>IF(Z485*#REF!/(#REF!+#REF!)&lt;16,16,Z485*#REF!/(#REF!+#REF!))</f>
        <v>#REF!</v>
      </c>
      <c r="AB485" s="9" t="e">
        <f>IF(+Z485*#REF!/(#REF!+#REF!)&lt;16,16,+Z485*#REF!/(#REF!+#REF!))</f>
        <v>#REF!</v>
      </c>
      <c r="AC485" s="2" t="e">
        <f t="shared" si="87"/>
        <v>#REF!</v>
      </c>
    </row>
    <row r="486" spans="2:29" x14ac:dyDescent="0.2">
      <c r="B486" s="10" t="e">
        <f>IF(#REF!="Informix XPS",4096,2048)</f>
        <v>#REF!</v>
      </c>
      <c r="C486" s="10" t="e">
        <f>IF(#REF!="Informix XPS",4036,2020)</f>
        <v>#REF!</v>
      </c>
      <c r="D486" s="1" t="e">
        <f>IF(#REF!=0,0,#REF!+4)</f>
        <v>#REF!</v>
      </c>
      <c r="E486" s="1" t="e">
        <f t="shared" si="77"/>
        <v>#REF!</v>
      </c>
      <c r="F486" s="1" t="e">
        <f>IF(D486&lt;=C486,ROUNDUP((#REF!+#REF!)/E486,0),#REF!*E486)</f>
        <v>#REF!</v>
      </c>
      <c r="G486" s="1" t="e">
        <f t="shared" si="78"/>
        <v>#REF!</v>
      </c>
      <c r="H486" s="1" t="e">
        <f>IF(#REF!&gt;C486,#REF!,0)</f>
        <v>#REF!</v>
      </c>
      <c r="I486" s="1" t="e">
        <f>+IF(#REF!&gt;C486,#REF!-(C486+8),0)</f>
        <v>#REF!</v>
      </c>
      <c r="J486" s="1" t="e">
        <f>+IF(I486&lt;C486,0,#REF!*TRUNC(I486/(C486-8)))</f>
        <v>#REF!</v>
      </c>
      <c r="K486" s="1" t="e">
        <f>IF(H486&gt;0,+#REF!/(C486-8)-TRUNC(#REF!/(C486-8))+4,0)</f>
        <v>#REF!</v>
      </c>
      <c r="L486" s="1" t="e">
        <f t="shared" si="79"/>
        <v>#REF!</v>
      </c>
      <c r="M486" s="1" t="e">
        <f>+IF(H486&gt;0,IF(L486&lt;0.1,(#REF!/(TRUNC((C486/10)/I486)+1)),IF(AND(L486&gt;0.1,L486&lt;0.33),(#REF!/(TRUNC((C486/3)/I486)+1)),#REF!)),0)</f>
        <v>#REF!</v>
      </c>
      <c r="N486" s="1" t="e">
        <f t="shared" si="80"/>
        <v>#REF!</v>
      </c>
      <c r="O486" s="1" t="e">
        <f>+IF(#REF! &lt; (#REF!+#REF!)*0.02,1,#REF!/(#REF!+#REF!))</f>
        <v>#REF!</v>
      </c>
      <c r="P486" s="1" t="e">
        <f>+IF(#REF!&gt;0,#REF!+5,0)</f>
        <v>#REF!</v>
      </c>
      <c r="Q486" s="1" t="e">
        <f t="shared" si="81"/>
        <v>#REF!</v>
      </c>
      <c r="R486" s="1" t="e">
        <f>+IF(Q486 &gt; 0,TRUNC((#REF!+#REF!)/Q486),0)</f>
        <v>#REF!</v>
      </c>
      <c r="S486" s="1" t="e">
        <f>+(R486/(TRUNC((B486-28)/(#REF!+5))+4))</f>
        <v>#REF!</v>
      </c>
      <c r="T486" s="1" t="e">
        <f>+TRUNC(S486/(TRUNC((B486-28)/(#REF!+5))+4))</f>
        <v>#REF!</v>
      </c>
      <c r="U486" s="1" t="e">
        <f>+ROUNDUP((T486/(TRUNC((B486-56)/(#REF!+5))+4)),0)</f>
        <v>#REF!</v>
      </c>
      <c r="V486" s="1" t="e">
        <f t="shared" si="82"/>
        <v>#REF!</v>
      </c>
      <c r="W486" s="1" t="e">
        <f t="shared" si="83"/>
        <v>#REF!</v>
      </c>
      <c r="X486" s="1" t="e">
        <f t="shared" si="84"/>
        <v>#REF!</v>
      </c>
      <c r="Y486" s="1" t="e">
        <f t="shared" si="85"/>
        <v>#REF!</v>
      </c>
      <c r="Z486" s="1" t="e">
        <f t="shared" si="86"/>
        <v>#REF!</v>
      </c>
      <c r="AA486" s="2" t="e">
        <f>IF(Z486*#REF!/(#REF!+#REF!)&lt;16,16,Z486*#REF!/(#REF!+#REF!))</f>
        <v>#REF!</v>
      </c>
      <c r="AB486" s="9" t="e">
        <f>IF(+Z486*#REF!/(#REF!+#REF!)&lt;16,16,+Z486*#REF!/(#REF!+#REF!))</f>
        <v>#REF!</v>
      </c>
      <c r="AC486" s="2" t="e">
        <f t="shared" si="87"/>
        <v>#REF!</v>
      </c>
    </row>
    <row r="487" spans="2:29" x14ac:dyDescent="0.2">
      <c r="B487" s="10" t="e">
        <f>IF(#REF!="Informix XPS",4096,2048)</f>
        <v>#REF!</v>
      </c>
      <c r="C487" s="10" t="e">
        <f>IF(#REF!="Informix XPS",4036,2020)</f>
        <v>#REF!</v>
      </c>
      <c r="D487" s="1" t="e">
        <f>IF(#REF!=0,0,#REF!+4)</f>
        <v>#REF!</v>
      </c>
      <c r="E487" s="1" t="e">
        <f t="shared" si="77"/>
        <v>#REF!</v>
      </c>
      <c r="F487" s="1" t="e">
        <f>IF(D487&lt;=C487,ROUNDUP((#REF!+#REF!)/E487,0),#REF!*E487)</f>
        <v>#REF!</v>
      </c>
      <c r="G487" s="1" t="e">
        <f t="shared" si="78"/>
        <v>#REF!</v>
      </c>
      <c r="H487" s="1" t="e">
        <f>IF(#REF!&gt;C487,#REF!,0)</f>
        <v>#REF!</v>
      </c>
      <c r="I487" s="1" t="e">
        <f>+IF(#REF!&gt;C487,#REF!-(C487+8),0)</f>
        <v>#REF!</v>
      </c>
      <c r="J487" s="1" t="e">
        <f>+IF(I487&lt;C487,0,#REF!*TRUNC(I487/(C487-8)))</f>
        <v>#REF!</v>
      </c>
      <c r="K487" s="1" t="e">
        <f>IF(H487&gt;0,+#REF!/(C487-8)-TRUNC(#REF!/(C487-8))+4,0)</f>
        <v>#REF!</v>
      </c>
      <c r="L487" s="1" t="e">
        <f t="shared" si="79"/>
        <v>#REF!</v>
      </c>
      <c r="M487" s="1" t="e">
        <f>+IF(H487&gt;0,IF(L487&lt;0.1,(#REF!/(TRUNC((C487/10)/I487)+1)),IF(AND(L487&gt;0.1,L487&lt;0.33),(#REF!/(TRUNC((C487/3)/I487)+1)),#REF!)),0)</f>
        <v>#REF!</v>
      </c>
      <c r="N487" s="1" t="e">
        <f t="shared" si="80"/>
        <v>#REF!</v>
      </c>
      <c r="O487" s="1" t="e">
        <f>+IF(#REF! &lt; (#REF!+#REF!)*0.02,1,#REF!/(#REF!+#REF!))</f>
        <v>#REF!</v>
      </c>
      <c r="P487" s="1" t="e">
        <f>+IF(#REF!&gt;0,#REF!+5,0)</f>
        <v>#REF!</v>
      </c>
      <c r="Q487" s="1" t="e">
        <f t="shared" si="81"/>
        <v>#REF!</v>
      </c>
      <c r="R487" s="1" t="e">
        <f>+IF(Q487 &gt; 0,TRUNC((#REF!+#REF!)/Q487),0)</f>
        <v>#REF!</v>
      </c>
      <c r="S487" s="1" t="e">
        <f>+(R487/(TRUNC((B487-28)/(#REF!+5))+4))</f>
        <v>#REF!</v>
      </c>
      <c r="T487" s="1" t="e">
        <f>+TRUNC(S487/(TRUNC((B487-28)/(#REF!+5))+4))</f>
        <v>#REF!</v>
      </c>
      <c r="U487" s="1" t="e">
        <f>+ROUNDUP((T487/(TRUNC((B487-56)/(#REF!+5))+4)),0)</f>
        <v>#REF!</v>
      </c>
      <c r="V487" s="1" t="e">
        <f t="shared" si="82"/>
        <v>#REF!</v>
      </c>
      <c r="W487" s="1" t="e">
        <f t="shared" si="83"/>
        <v>#REF!</v>
      </c>
      <c r="X487" s="1" t="e">
        <f t="shared" si="84"/>
        <v>#REF!</v>
      </c>
      <c r="Y487" s="1" t="e">
        <f t="shared" si="85"/>
        <v>#REF!</v>
      </c>
      <c r="Z487" s="1" t="e">
        <f t="shared" si="86"/>
        <v>#REF!</v>
      </c>
      <c r="AA487" s="2" t="e">
        <f>IF(Z487*#REF!/(#REF!+#REF!)&lt;16,16,Z487*#REF!/(#REF!+#REF!))</f>
        <v>#REF!</v>
      </c>
      <c r="AB487" s="9" t="e">
        <f>IF(+Z487*#REF!/(#REF!+#REF!)&lt;16,16,+Z487*#REF!/(#REF!+#REF!))</f>
        <v>#REF!</v>
      </c>
      <c r="AC487" s="2" t="e">
        <f t="shared" si="87"/>
        <v>#REF!</v>
      </c>
    </row>
    <row r="488" spans="2:29" x14ac:dyDescent="0.2">
      <c r="B488" s="10" t="e">
        <f>IF(#REF!="Informix XPS",4096,2048)</f>
        <v>#REF!</v>
      </c>
      <c r="C488" s="10" t="e">
        <f>IF(#REF!="Informix XPS",4036,2020)</f>
        <v>#REF!</v>
      </c>
      <c r="D488" s="1" t="e">
        <f>IF(#REF!=0,0,#REF!+4)</f>
        <v>#REF!</v>
      </c>
      <c r="E488" s="1" t="e">
        <f t="shared" si="77"/>
        <v>#REF!</v>
      </c>
      <c r="F488" s="1" t="e">
        <f>IF(D488&lt;=C488,ROUNDUP((#REF!+#REF!)/E488,0),#REF!*E488)</f>
        <v>#REF!</v>
      </c>
      <c r="G488" s="1" t="e">
        <f t="shared" si="78"/>
        <v>#REF!</v>
      </c>
      <c r="H488" s="1" t="e">
        <f>IF(#REF!&gt;C488,#REF!,0)</f>
        <v>#REF!</v>
      </c>
      <c r="I488" s="1" t="e">
        <f>+IF(#REF!&gt;C488,#REF!-(C488+8),0)</f>
        <v>#REF!</v>
      </c>
      <c r="J488" s="1" t="e">
        <f>+IF(I488&lt;C488,0,#REF!*TRUNC(I488/(C488-8)))</f>
        <v>#REF!</v>
      </c>
      <c r="K488" s="1" t="e">
        <f>IF(H488&gt;0,+#REF!/(C488-8)-TRUNC(#REF!/(C488-8))+4,0)</f>
        <v>#REF!</v>
      </c>
      <c r="L488" s="1" t="e">
        <f t="shared" si="79"/>
        <v>#REF!</v>
      </c>
      <c r="M488" s="1" t="e">
        <f>+IF(H488&gt;0,IF(L488&lt;0.1,(#REF!/(TRUNC((C488/10)/I488)+1)),IF(AND(L488&gt;0.1,L488&lt;0.33),(#REF!/(TRUNC((C488/3)/I488)+1)),#REF!)),0)</f>
        <v>#REF!</v>
      </c>
      <c r="N488" s="1" t="e">
        <f t="shared" si="80"/>
        <v>#REF!</v>
      </c>
      <c r="O488" s="1" t="e">
        <f>+IF(#REF! &lt; (#REF!+#REF!)*0.02,1,#REF!/(#REF!+#REF!))</f>
        <v>#REF!</v>
      </c>
      <c r="P488" s="1" t="e">
        <f>+IF(#REF!&gt;0,#REF!+5,0)</f>
        <v>#REF!</v>
      </c>
      <c r="Q488" s="1" t="e">
        <f t="shared" si="81"/>
        <v>#REF!</v>
      </c>
      <c r="R488" s="1" t="e">
        <f>+IF(Q488 &gt; 0,TRUNC((#REF!+#REF!)/Q488),0)</f>
        <v>#REF!</v>
      </c>
      <c r="S488" s="1" t="e">
        <f>+(R488/(TRUNC((B488-28)/(#REF!+5))+4))</f>
        <v>#REF!</v>
      </c>
      <c r="T488" s="1" t="e">
        <f>+TRUNC(S488/(TRUNC((B488-28)/(#REF!+5))+4))</f>
        <v>#REF!</v>
      </c>
      <c r="U488" s="1" t="e">
        <f>+ROUNDUP((T488/(TRUNC((B488-56)/(#REF!+5))+4)),0)</f>
        <v>#REF!</v>
      </c>
      <c r="V488" s="1" t="e">
        <f t="shared" si="82"/>
        <v>#REF!</v>
      </c>
      <c r="W488" s="1" t="e">
        <f t="shared" si="83"/>
        <v>#REF!</v>
      </c>
      <c r="X488" s="1" t="e">
        <f t="shared" si="84"/>
        <v>#REF!</v>
      </c>
      <c r="Y488" s="1" t="e">
        <f t="shared" si="85"/>
        <v>#REF!</v>
      </c>
      <c r="Z488" s="1" t="e">
        <f t="shared" si="86"/>
        <v>#REF!</v>
      </c>
      <c r="AA488" s="2" t="e">
        <f>IF(Z488*#REF!/(#REF!+#REF!)&lt;16,16,Z488*#REF!/(#REF!+#REF!))</f>
        <v>#REF!</v>
      </c>
      <c r="AB488" s="9" t="e">
        <f>IF(+Z488*#REF!/(#REF!+#REF!)&lt;16,16,+Z488*#REF!/(#REF!+#REF!))</f>
        <v>#REF!</v>
      </c>
      <c r="AC488" s="2" t="e">
        <f t="shared" si="87"/>
        <v>#REF!</v>
      </c>
    </row>
    <row r="489" spans="2:29" x14ac:dyDescent="0.2">
      <c r="B489" s="10" t="e">
        <f>IF(#REF!="Informix XPS",4096,2048)</f>
        <v>#REF!</v>
      </c>
      <c r="C489" s="10" t="e">
        <f>IF(#REF!="Informix XPS",4036,2020)</f>
        <v>#REF!</v>
      </c>
      <c r="D489" s="1" t="e">
        <f>IF(#REF!=0,0,#REF!+4)</f>
        <v>#REF!</v>
      </c>
      <c r="E489" s="1" t="e">
        <f t="shared" si="77"/>
        <v>#REF!</v>
      </c>
      <c r="F489" s="1" t="e">
        <f>IF(D489&lt;=C489,ROUNDUP((#REF!+#REF!)/E489,0),#REF!*E489)</f>
        <v>#REF!</v>
      </c>
      <c r="G489" s="1" t="e">
        <f t="shared" si="78"/>
        <v>#REF!</v>
      </c>
      <c r="H489" s="1" t="e">
        <f>IF(#REF!&gt;C489,#REF!,0)</f>
        <v>#REF!</v>
      </c>
      <c r="I489" s="1" t="e">
        <f>+IF(#REF!&gt;C489,#REF!-(C489+8),0)</f>
        <v>#REF!</v>
      </c>
      <c r="J489" s="1" t="e">
        <f>+IF(I489&lt;C489,0,#REF!*TRUNC(I489/(C489-8)))</f>
        <v>#REF!</v>
      </c>
      <c r="K489" s="1" t="e">
        <f>IF(H489&gt;0,+#REF!/(C489-8)-TRUNC(#REF!/(C489-8))+4,0)</f>
        <v>#REF!</v>
      </c>
      <c r="L489" s="1" t="e">
        <f t="shared" si="79"/>
        <v>#REF!</v>
      </c>
      <c r="M489" s="1" t="e">
        <f>+IF(H489&gt;0,IF(L489&lt;0.1,(#REF!/(TRUNC((C489/10)/I489)+1)),IF(AND(L489&gt;0.1,L489&lt;0.33),(#REF!/(TRUNC((C489/3)/I489)+1)),#REF!)),0)</f>
        <v>#REF!</v>
      </c>
      <c r="N489" s="1" t="e">
        <f t="shared" si="80"/>
        <v>#REF!</v>
      </c>
      <c r="O489" s="1" t="e">
        <f>+IF(#REF! &lt; (#REF!+#REF!)*0.02,1,#REF!/(#REF!+#REF!))</f>
        <v>#REF!</v>
      </c>
      <c r="P489" s="1" t="e">
        <f>+IF(#REF!&gt;0,#REF!+5,0)</f>
        <v>#REF!</v>
      </c>
      <c r="Q489" s="1" t="e">
        <f t="shared" si="81"/>
        <v>#REF!</v>
      </c>
      <c r="R489" s="1" t="e">
        <f>+IF(Q489 &gt; 0,TRUNC((#REF!+#REF!)/Q489),0)</f>
        <v>#REF!</v>
      </c>
      <c r="S489" s="1" t="e">
        <f>+(R489/(TRUNC((B489-28)/(#REF!+5))+4))</f>
        <v>#REF!</v>
      </c>
      <c r="T489" s="1" t="e">
        <f>+TRUNC(S489/(TRUNC((B489-28)/(#REF!+5))+4))</f>
        <v>#REF!</v>
      </c>
      <c r="U489" s="1" t="e">
        <f>+ROUNDUP((T489/(TRUNC((B489-56)/(#REF!+5))+4)),0)</f>
        <v>#REF!</v>
      </c>
      <c r="V489" s="1" t="e">
        <f t="shared" si="82"/>
        <v>#REF!</v>
      </c>
      <c r="W489" s="1" t="e">
        <f t="shared" si="83"/>
        <v>#REF!</v>
      </c>
      <c r="X489" s="1" t="e">
        <f t="shared" si="84"/>
        <v>#REF!</v>
      </c>
      <c r="Y489" s="1" t="e">
        <f t="shared" si="85"/>
        <v>#REF!</v>
      </c>
      <c r="Z489" s="1" t="e">
        <f t="shared" si="86"/>
        <v>#REF!</v>
      </c>
      <c r="AA489" s="2" t="e">
        <f>IF(Z489*#REF!/(#REF!+#REF!)&lt;16,16,Z489*#REF!/(#REF!+#REF!))</f>
        <v>#REF!</v>
      </c>
      <c r="AB489" s="9" t="e">
        <f>IF(+Z489*#REF!/(#REF!+#REF!)&lt;16,16,+Z489*#REF!/(#REF!+#REF!))</f>
        <v>#REF!</v>
      </c>
      <c r="AC489" s="2" t="e">
        <f t="shared" si="87"/>
        <v>#REF!</v>
      </c>
    </row>
    <row r="490" spans="2:29" x14ac:dyDescent="0.2">
      <c r="B490" s="10" t="e">
        <f>IF(#REF!="Informix XPS",4096,2048)</f>
        <v>#REF!</v>
      </c>
      <c r="C490" s="10" t="e">
        <f>IF(#REF!="Informix XPS",4036,2020)</f>
        <v>#REF!</v>
      </c>
      <c r="D490" s="1" t="e">
        <f>IF(#REF!=0,0,#REF!+4)</f>
        <v>#REF!</v>
      </c>
      <c r="E490" s="1" t="e">
        <f t="shared" si="77"/>
        <v>#REF!</v>
      </c>
      <c r="F490" s="1" t="e">
        <f>IF(D490&lt;=C490,ROUNDUP((#REF!+#REF!)/E490,0),#REF!*E490)</f>
        <v>#REF!</v>
      </c>
      <c r="G490" s="1" t="e">
        <f t="shared" si="78"/>
        <v>#REF!</v>
      </c>
      <c r="H490" s="1" t="e">
        <f>IF(#REF!&gt;C490,#REF!,0)</f>
        <v>#REF!</v>
      </c>
      <c r="I490" s="1" t="e">
        <f>+IF(#REF!&gt;C490,#REF!-(C490+8),0)</f>
        <v>#REF!</v>
      </c>
      <c r="J490" s="1" t="e">
        <f>+IF(I490&lt;C490,0,#REF!*TRUNC(I490/(C490-8)))</f>
        <v>#REF!</v>
      </c>
      <c r="K490" s="1" t="e">
        <f>IF(H490&gt;0,+#REF!/(C490-8)-TRUNC(#REF!/(C490-8))+4,0)</f>
        <v>#REF!</v>
      </c>
      <c r="L490" s="1" t="e">
        <f t="shared" si="79"/>
        <v>#REF!</v>
      </c>
      <c r="M490" s="1" t="e">
        <f>+IF(H490&gt;0,IF(L490&lt;0.1,(#REF!/(TRUNC((C490/10)/I490)+1)),IF(AND(L490&gt;0.1,L490&lt;0.33),(#REF!/(TRUNC((C490/3)/I490)+1)),#REF!)),0)</f>
        <v>#REF!</v>
      </c>
      <c r="N490" s="1" t="e">
        <f t="shared" si="80"/>
        <v>#REF!</v>
      </c>
      <c r="O490" s="1" t="e">
        <f>+IF(#REF! &lt; (#REF!+#REF!)*0.02,1,#REF!/(#REF!+#REF!))</f>
        <v>#REF!</v>
      </c>
      <c r="P490" s="1" t="e">
        <f>+IF(#REF!&gt;0,#REF!+5,0)</f>
        <v>#REF!</v>
      </c>
      <c r="Q490" s="1" t="e">
        <f t="shared" si="81"/>
        <v>#REF!</v>
      </c>
      <c r="R490" s="1" t="e">
        <f>+IF(Q490 &gt; 0,TRUNC((#REF!+#REF!)/Q490),0)</f>
        <v>#REF!</v>
      </c>
      <c r="S490" s="1" t="e">
        <f>+(R490/(TRUNC((B490-28)/(#REF!+5))+4))</f>
        <v>#REF!</v>
      </c>
      <c r="T490" s="1" t="e">
        <f>+TRUNC(S490/(TRUNC((B490-28)/(#REF!+5))+4))</f>
        <v>#REF!</v>
      </c>
      <c r="U490" s="1" t="e">
        <f>+ROUNDUP((T490/(TRUNC((B490-56)/(#REF!+5))+4)),0)</f>
        <v>#REF!</v>
      </c>
      <c r="V490" s="1" t="e">
        <f t="shared" si="82"/>
        <v>#REF!</v>
      </c>
      <c r="W490" s="1" t="e">
        <f t="shared" si="83"/>
        <v>#REF!</v>
      </c>
      <c r="X490" s="1" t="e">
        <f t="shared" si="84"/>
        <v>#REF!</v>
      </c>
      <c r="Y490" s="1" t="e">
        <f t="shared" si="85"/>
        <v>#REF!</v>
      </c>
      <c r="Z490" s="1" t="e">
        <f t="shared" si="86"/>
        <v>#REF!</v>
      </c>
      <c r="AA490" s="2" t="e">
        <f>IF(Z490*#REF!/(#REF!+#REF!)&lt;16,16,Z490*#REF!/(#REF!+#REF!))</f>
        <v>#REF!</v>
      </c>
      <c r="AB490" s="9" t="e">
        <f>IF(+Z490*#REF!/(#REF!+#REF!)&lt;16,16,+Z490*#REF!/(#REF!+#REF!))</f>
        <v>#REF!</v>
      </c>
      <c r="AC490" s="2" t="e">
        <f t="shared" si="87"/>
        <v>#REF!</v>
      </c>
    </row>
    <row r="491" spans="2:29" x14ac:dyDescent="0.2">
      <c r="B491" s="10" t="e">
        <f>IF(#REF!="Informix XPS",4096,2048)</f>
        <v>#REF!</v>
      </c>
      <c r="C491" s="10" t="e">
        <f>IF(#REF!="Informix XPS",4036,2020)</f>
        <v>#REF!</v>
      </c>
      <c r="D491" s="1" t="e">
        <f>IF(#REF!=0,0,#REF!+4)</f>
        <v>#REF!</v>
      </c>
      <c r="E491" s="1" t="e">
        <f t="shared" si="77"/>
        <v>#REF!</v>
      </c>
      <c r="F491" s="1" t="e">
        <f>IF(D491&lt;=C491,ROUNDUP((#REF!+#REF!)/E491,0),#REF!*E491)</f>
        <v>#REF!</v>
      </c>
      <c r="G491" s="1" t="e">
        <f t="shared" si="78"/>
        <v>#REF!</v>
      </c>
      <c r="H491" s="1" t="e">
        <f>IF(#REF!&gt;C491,#REF!,0)</f>
        <v>#REF!</v>
      </c>
      <c r="I491" s="1" t="e">
        <f>+IF(#REF!&gt;C491,#REF!-(C491+8),0)</f>
        <v>#REF!</v>
      </c>
      <c r="J491" s="1" t="e">
        <f>+IF(I491&lt;C491,0,#REF!*TRUNC(I491/(C491-8)))</f>
        <v>#REF!</v>
      </c>
      <c r="K491" s="1" t="e">
        <f>IF(H491&gt;0,+#REF!/(C491-8)-TRUNC(#REF!/(C491-8))+4,0)</f>
        <v>#REF!</v>
      </c>
      <c r="L491" s="1" t="e">
        <f t="shared" si="79"/>
        <v>#REF!</v>
      </c>
      <c r="M491" s="1" t="e">
        <f>+IF(H491&gt;0,IF(L491&lt;0.1,(#REF!/(TRUNC((C491/10)/I491)+1)),IF(AND(L491&gt;0.1,L491&lt;0.33),(#REF!/(TRUNC((C491/3)/I491)+1)),#REF!)),0)</f>
        <v>#REF!</v>
      </c>
      <c r="N491" s="1" t="e">
        <f t="shared" si="80"/>
        <v>#REF!</v>
      </c>
      <c r="O491" s="1" t="e">
        <f>+IF(#REF! &lt; (#REF!+#REF!)*0.02,1,#REF!/(#REF!+#REF!))</f>
        <v>#REF!</v>
      </c>
      <c r="P491" s="1" t="e">
        <f>+IF(#REF!&gt;0,#REF!+5,0)</f>
        <v>#REF!</v>
      </c>
      <c r="Q491" s="1" t="e">
        <f t="shared" si="81"/>
        <v>#REF!</v>
      </c>
      <c r="R491" s="1" t="e">
        <f>+IF(Q491 &gt; 0,TRUNC((#REF!+#REF!)/Q491),0)</f>
        <v>#REF!</v>
      </c>
      <c r="S491" s="1" t="e">
        <f>+(R491/(TRUNC((B491-28)/(#REF!+5))+4))</f>
        <v>#REF!</v>
      </c>
      <c r="T491" s="1" t="e">
        <f>+TRUNC(S491/(TRUNC((B491-28)/(#REF!+5))+4))</f>
        <v>#REF!</v>
      </c>
      <c r="U491" s="1" t="e">
        <f>+ROUNDUP((T491/(TRUNC((B491-56)/(#REF!+5))+4)),0)</f>
        <v>#REF!</v>
      </c>
      <c r="V491" s="1" t="e">
        <f t="shared" si="82"/>
        <v>#REF!</v>
      </c>
      <c r="W491" s="1" t="e">
        <f t="shared" si="83"/>
        <v>#REF!</v>
      </c>
      <c r="X491" s="1" t="e">
        <f t="shared" si="84"/>
        <v>#REF!</v>
      </c>
      <c r="Y491" s="1" t="e">
        <f t="shared" si="85"/>
        <v>#REF!</v>
      </c>
      <c r="Z491" s="1" t="e">
        <f t="shared" si="86"/>
        <v>#REF!</v>
      </c>
      <c r="AA491" s="2" t="e">
        <f>IF(Z491*#REF!/(#REF!+#REF!)&lt;16,16,Z491*#REF!/(#REF!+#REF!))</f>
        <v>#REF!</v>
      </c>
      <c r="AB491" s="9" t="e">
        <f>IF(+Z491*#REF!/(#REF!+#REF!)&lt;16,16,+Z491*#REF!/(#REF!+#REF!))</f>
        <v>#REF!</v>
      </c>
      <c r="AC491" s="2" t="e">
        <f t="shared" si="87"/>
        <v>#REF!</v>
      </c>
    </row>
    <row r="492" spans="2:29" x14ac:dyDescent="0.2">
      <c r="B492" s="10" t="e">
        <f>IF(#REF!="Informix XPS",4096,2048)</f>
        <v>#REF!</v>
      </c>
      <c r="C492" s="10" t="e">
        <f>IF(#REF!="Informix XPS",4036,2020)</f>
        <v>#REF!</v>
      </c>
      <c r="D492" s="1" t="e">
        <f>IF(#REF!=0,0,#REF!+4)</f>
        <v>#REF!</v>
      </c>
      <c r="E492" s="1" t="e">
        <f t="shared" si="77"/>
        <v>#REF!</v>
      </c>
      <c r="F492" s="1" t="e">
        <f>IF(D492&lt;=C492,ROUNDUP((#REF!+#REF!)/E492,0),#REF!*E492)</f>
        <v>#REF!</v>
      </c>
      <c r="G492" s="1" t="e">
        <f t="shared" si="78"/>
        <v>#REF!</v>
      </c>
      <c r="H492" s="1" t="e">
        <f>IF(#REF!&gt;C492,#REF!,0)</f>
        <v>#REF!</v>
      </c>
      <c r="I492" s="1" t="e">
        <f>+IF(#REF!&gt;C492,#REF!-(C492+8),0)</f>
        <v>#REF!</v>
      </c>
      <c r="J492" s="1" t="e">
        <f>+IF(I492&lt;C492,0,#REF!*TRUNC(I492/(C492-8)))</f>
        <v>#REF!</v>
      </c>
      <c r="K492" s="1" t="e">
        <f>IF(H492&gt;0,+#REF!/(C492-8)-TRUNC(#REF!/(C492-8))+4,0)</f>
        <v>#REF!</v>
      </c>
      <c r="L492" s="1" t="e">
        <f t="shared" si="79"/>
        <v>#REF!</v>
      </c>
      <c r="M492" s="1" t="e">
        <f>+IF(H492&gt;0,IF(L492&lt;0.1,(#REF!/(TRUNC((C492/10)/I492)+1)),IF(AND(L492&gt;0.1,L492&lt;0.33),(#REF!/(TRUNC((C492/3)/I492)+1)),#REF!)),0)</f>
        <v>#REF!</v>
      </c>
      <c r="N492" s="1" t="e">
        <f t="shared" si="80"/>
        <v>#REF!</v>
      </c>
      <c r="O492" s="1" t="e">
        <f>+IF(#REF! &lt; (#REF!+#REF!)*0.02,1,#REF!/(#REF!+#REF!))</f>
        <v>#REF!</v>
      </c>
      <c r="P492" s="1" t="e">
        <f>+IF(#REF!&gt;0,#REF!+5,0)</f>
        <v>#REF!</v>
      </c>
      <c r="Q492" s="1" t="e">
        <f t="shared" si="81"/>
        <v>#REF!</v>
      </c>
      <c r="R492" s="1" t="e">
        <f>+IF(Q492 &gt; 0,TRUNC((#REF!+#REF!)/Q492),0)</f>
        <v>#REF!</v>
      </c>
      <c r="S492" s="1" t="e">
        <f>+(R492/(TRUNC((B492-28)/(#REF!+5))+4))</f>
        <v>#REF!</v>
      </c>
      <c r="T492" s="1" t="e">
        <f>+TRUNC(S492/(TRUNC((B492-28)/(#REF!+5))+4))</f>
        <v>#REF!</v>
      </c>
      <c r="U492" s="1" t="e">
        <f>+ROUNDUP((T492/(TRUNC((B492-56)/(#REF!+5))+4)),0)</f>
        <v>#REF!</v>
      </c>
      <c r="V492" s="1" t="e">
        <f t="shared" si="82"/>
        <v>#REF!</v>
      </c>
      <c r="W492" s="1" t="e">
        <f t="shared" si="83"/>
        <v>#REF!</v>
      </c>
      <c r="X492" s="1" t="e">
        <f t="shared" si="84"/>
        <v>#REF!</v>
      </c>
      <c r="Y492" s="1" t="e">
        <f t="shared" si="85"/>
        <v>#REF!</v>
      </c>
      <c r="Z492" s="1" t="e">
        <f t="shared" si="86"/>
        <v>#REF!</v>
      </c>
      <c r="AA492" s="2" t="e">
        <f>IF(Z492*#REF!/(#REF!+#REF!)&lt;16,16,Z492*#REF!/(#REF!+#REF!))</f>
        <v>#REF!</v>
      </c>
      <c r="AB492" s="9" t="e">
        <f>IF(+Z492*#REF!/(#REF!+#REF!)&lt;16,16,+Z492*#REF!/(#REF!+#REF!))</f>
        <v>#REF!</v>
      </c>
      <c r="AC492" s="2" t="e">
        <f t="shared" si="87"/>
        <v>#REF!</v>
      </c>
    </row>
    <row r="493" spans="2:29" x14ac:dyDescent="0.2">
      <c r="B493" s="10" t="e">
        <f>IF(#REF!="Informix XPS",4096,2048)</f>
        <v>#REF!</v>
      </c>
      <c r="C493" s="10" t="e">
        <f>IF(#REF!="Informix XPS",4036,2020)</f>
        <v>#REF!</v>
      </c>
      <c r="D493" s="1" t="e">
        <f>IF(#REF!=0,0,#REF!+4)</f>
        <v>#REF!</v>
      </c>
      <c r="E493" s="1" t="e">
        <f t="shared" si="77"/>
        <v>#REF!</v>
      </c>
      <c r="F493" s="1" t="e">
        <f>IF(D493&lt;=C493,ROUNDUP((#REF!+#REF!)/E493,0),#REF!*E493)</f>
        <v>#REF!</v>
      </c>
      <c r="G493" s="1" t="e">
        <f t="shared" si="78"/>
        <v>#REF!</v>
      </c>
      <c r="H493" s="1" t="e">
        <f>IF(#REF!&gt;C493,#REF!,0)</f>
        <v>#REF!</v>
      </c>
      <c r="I493" s="1" t="e">
        <f>+IF(#REF!&gt;C493,#REF!-(C493+8),0)</f>
        <v>#REF!</v>
      </c>
      <c r="J493" s="1" t="e">
        <f>+IF(I493&lt;C493,0,#REF!*TRUNC(I493/(C493-8)))</f>
        <v>#REF!</v>
      </c>
      <c r="K493" s="1" t="e">
        <f>IF(H493&gt;0,+#REF!/(C493-8)-TRUNC(#REF!/(C493-8))+4,0)</f>
        <v>#REF!</v>
      </c>
      <c r="L493" s="1" t="e">
        <f t="shared" si="79"/>
        <v>#REF!</v>
      </c>
      <c r="M493" s="1" t="e">
        <f>+IF(H493&gt;0,IF(L493&lt;0.1,(#REF!/(TRUNC((C493/10)/I493)+1)),IF(AND(L493&gt;0.1,L493&lt;0.33),(#REF!/(TRUNC((C493/3)/I493)+1)),#REF!)),0)</f>
        <v>#REF!</v>
      </c>
      <c r="N493" s="1" t="e">
        <f t="shared" si="80"/>
        <v>#REF!</v>
      </c>
      <c r="O493" s="1" t="e">
        <f>+IF(#REF! &lt; (#REF!+#REF!)*0.02,1,#REF!/(#REF!+#REF!))</f>
        <v>#REF!</v>
      </c>
      <c r="P493" s="1" t="e">
        <f>+IF(#REF!&gt;0,#REF!+5,0)</f>
        <v>#REF!</v>
      </c>
      <c r="Q493" s="1" t="e">
        <f t="shared" si="81"/>
        <v>#REF!</v>
      </c>
      <c r="R493" s="1" t="e">
        <f>+IF(Q493 &gt; 0,TRUNC((#REF!+#REF!)/Q493),0)</f>
        <v>#REF!</v>
      </c>
      <c r="S493" s="1" t="e">
        <f>+(R493/(TRUNC((B493-28)/(#REF!+5))+4))</f>
        <v>#REF!</v>
      </c>
      <c r="T493" s="1" t="e">
        <f>+TRUNC(S493/(TRUNC((B493-28)/(#REF!+5))+4))</f>
        <v>#REF!</v>
      </c>
      <c r="U493" s="1" t="e">
        <f>+ROUNDUP((T493/(TRUNC((B493-56)/(#REF!+5))+4)),0)</f>
        <v>#REF!</v>
      </c>
      <c r="V493" s="1" t="e">
        <f t="shared" si="82"/>
        <v>#REF!</v>
      </c>
      <c r="W493" s="1" t="e">
        <f t="shared" si="83"/>
        <v>#REF!</v>
      </c>
      <c r="X493" s="1" t="e">
        <f t="shared" si="84"/>
        <v>#REF!</v>
      </c>
      <c r="Y493" s="1" t="e">
        <f t="shared" si="85"/>
        <v>#REF!</v>
      </c>
      <c r="Z493" s="1" t="e">
        <f t="shared" si="86"/>
        <v>#REF!</v>
      </c>
      <c r="AA493" s="2" t="e">
        <f>IF(Z493*#REF!/(#REF!+#REF!)&lt;16,16,Z493*#REF!/(#REF!+#REF!))</f>
        <v>#REF!</v>
      </c>
      <c r="AB493" s="9" t="e">
        <f>IF(+Z493*#REF!/(#REF!+#REF!)&lt;16,16,+Z493*#REF!/(#REF!+#REF!))</f>
        <v>#REF!</v>
      </c>
      <c r="AC493" s="2" t="e">
        <f t="shared" si="87"/>
        <v>#REF!</v>
      </c>
    </row>
    <row r="494" spans="2:29" x14ac:dyDescent="0.2">
      <c r="B494" s="10" t="e">
        <f>IF(#REF!="Informix XPS",4096,2048)</f>
        <v>#REF!</v>
      </c>
      <c r="C494" s="10" t="e">
        <f>IF(#REF!="Informix XPS",4036,2020)</f>
        <v>#REF!</v>
      </c>
      <c r="D494" s="1" t="e">
        <f>IF(#REF!=0,0,#REF!+4)</f>
        <v>#REF!</v>
      </c>
      <c r="E494" s="1" t="e">
        <f t="shared" si="77"/>
        <v>#REF!</v>
      </c>
      <c r="F494" s="1" t="e">
        <f>IF(D494&lt;=C494,ROUNDUP((#REF!+#REF!)/E494,0),#REF!*E494)</f>
        <v>#REF!</v>
      </c>
      <c r="G494" s="1" t="e">
        <f t="shared" si="78"/>
        <v>#REF!</v>
      </c>
      <c r="H494" s="1" t="e">
        <f>IF(#REF!&gt;C494,#REF!,0)</f>
        <v>#REF!</v>
      </c>
      <c r="I494" s="1" t="e">
        <f>+IF(#REF!&gt;C494,#REF!-(C494+8),0)</f>
        <v>#REF!</v>
      </c>
      <c r="J494" s="1" t="e">
        <f>+IF(I494&lt;C494,0,#REF!*TRUNC(I494/(C494-8)))</f>
        <v>#REF!</v>
      </c>
      <c r="K494" s="1" t="e">
        <f>IF(H494&gt;0,+#REF!/(C494-8)-TRUNC(#REF!/(C494-8))+4,0)</f>
        <v>#REF!</v>
      </c>
      <c r="L494" s="1" t="e">
        <f t="shared" si="79"/>
        <v>#REF!</v>
      </c>
      <c r="M494" s="1" t="e">
        <f>+IF(H494&gt;0,IF(L494&lt;0.1,(#REF!/(TRUNC((C494/10)/I494)+1)),IF(AND(L494&gt;0.1,L494&lt;0.33),(#REF!/(TRUNC((C494/3)/I494)+1)),#REF!)),0)</f>
        <v>#REF!</v>
      </c>
      <c r="N494" s="1" t="e">
        <f t="shared" si="80"/>
        <v>#REF!</v>
      </c>
      <c r="O494" s="1" t="e">
        <f>+IF(#REF! &lt; (#REF!+#REF!)*0.02,1,#REF!/(#REF!+#REF!))</f>
        <v>#REF!</v>
      </c>
      <c r="P494" s="1" t="e">
        <f>+IF(#REF!&gt;0,#REF!+5,0)</f>
        <v>#REF!</v>
      </c>
      <c r="Q494" s="1" t="e">
        <f t="shared" si="81"/>
        <v>#REF!</v>
      </c>
      <c r="R494" s="1" t="e">
        <f>+IF(Q494 &gt; 0,TRUNC((#REF!+#REF!)/Q494),0)</f>
        <v>#REF!</v>
      </c>
      <c r="S494" s="1" t="e">
        <f>+(R494/(TRUNC((B494-28)/(#REF!+5))+4))</f>
        <v>#REF!</v>
      </c>
      <c r="T494" s="1" t="e">
        <f>+TRUNC(S494/(TRUNC((B494-28)/(#REF!+5))+4))</f>
        <v>#REF!</v>
      </c>
      <c r="U494" s="1" t="e">
        <f>+ROUNDUP((T494/(TRUNC((B494-56)/(#REF!+5))+4)),0)</f>
        <v>#REF!</v>
      </c>
      <c r="V494" s="1" t="e">
        <f t="shared" si="82"/>
        <v>#REF!</v>
      </c>
      <c r="W494" s="1" t="e">
        <f t="shared" si="83"/>
        <v>#REF!</v>
      </c>
      <c r="X494" s="1" t="e">
        <f t="shared" si="84"/>
        <v>#REF!</v>
      </c>
      <c r="Y494" s="1" t="e">
        <f t="shared" si="85"/>
        <v>#REF!</v>
      </c>
      <c r="Z494" s="1" t="e">
        <f t="shared" si="86"/>
        <v>#REF!</v>
      </c>
      <c r="AA494" s="2" t="e">
        <f>IF(Z494*#REF!/(#REF!+#REF!)&lt;16,16,Z494*#REF!/(#REF!+#REF!))</f>
        <v>#REF!</v>
      </c>
      <c r="AB494" s="9" t="e">
        <f>IF(+Z494*#REF!/(#REF!+#REF!)&lt;16,16,+Z494*#REF!/(#REF!+#REF!))</f>
        <v>#REF!</v>
      </c>
      <c r="AC494" s="2" t="e">
        <f t="shared" si="87"/>
        <v>#REF!</v>
      </c>
    </row>
    <row r="495" spans="2:29" x14ac:dyDescent="0.2">
      <c r="B495" s="10" t="e">
        <f>IF(#REF!="Informix XPS",4096,2048)</f>
        <v>#REF!</v>
      </c>
      <c r="C495" s="10" t="e">
        <f>IF(#REF!="Informix XPS",4036,2020)</f>
        <v>#REF!</v>
      </c>
      <c r="D495" s="1" t="e">
        <f>IF(#REF!=0,0,#REF!+4)</f>
        <v>#REF!</v>
      </c>
      <c r="E495" s="1" t="e">
        <f t="shared" si="77"/>
        <v>#REF!</v>
      </c>
      <c r="F495" s="1" t="e">
        <f>IF(D495&lt;=C495,ROUNDUP((#REF!+#REF!)/E495,0),#REF!*E495)</f>
        <v>#REF!</v>
      </c>
      <c r="G495" s="1" t="e">
        <f t="shared" si="78"/>
        <v>#REF!</v>
      </c>
      <c r="H495" s="1" t="e">
        <f>IF(#REF!&gt;C495,#REF!,0)</f>
        <v>#REF!</v>
      </c>
      <c r="I495" s="1" t="e">
        <f>+IF(#REF!&gt;C495,#REF!-(C495+8),0)</f>
        <v>#REF!</v>
      </c>
      <c r="J495" s="1" t="e">
        <f>+IF(I495&lt;C495,0,#REF!*TRUNC(I495/(C495-8)))</f>
        <v>#REF!</v>
      </c>
      <c r="K495" s="1" t="e">
        <f>IF(H495&gt;0,+#REF!/(C495-8)-TRUNC(#REF!/(C495-8))+4,0)</f>
        <v>#REF!</v>
      </c>
      <c r="L495" s="1" t="e">
        <f t="shared" si="79"/>
        <v>#REF!</v>
      </c>
      <c r="M495" s="1" t="e">
        <f>+IF(H495&gt;0,IF(L495&lt;0.1,(#REF!/(TRUNC((C495/10)/I495)+1)),IF(AND(L495&gt;0.1,L495&lt;0.33),(#REF!/(TRUNC((C495/3)/I495)+1)),#REF!)),0)</f>
        <v>#REF!</v>
      </c>
      <c r="N495" s="1" t="e">
        <f t="shared" si="80"/>
        <v>#REF!</v>
      </c>
      <c r="O495" s="1" t="e">
        <f>+IF(#REF! &lt; (#REF!+#REF!)*0.02,1,#REF!/(#REF!+#REF!))</f>
        <v>#REF!</v>
      </c>
      <c r="P495" s="1" t="e">
        <f>+IF(#REF!&gt;0,#REF!+5,0)</f>
        <v>#REF!</v>
      </c>
      <c r="Q495" s="1" t="e">
        <f t="shared" si="81"/>
        <v>#REF!</v>
      </c>
      <c r="R495" s="1" t="e">
        <f>+IF(Q495 &gt; 0,TRUNC((#REF!+#REF!)/Q495),0)</f>
        <v>#REF!</v>
      </c>
      <c r="S495" s="1" t="e">
        <f>+(R495/(TRUNC((B495-28)/(#REF!+5))+4))</f>
        <v>#REF!</v>
      </c>
      <c r="T495" s="1" t="e">
        <f>+TRUNC(S495/(TRUNC((B495-28)/(#REF!+5))+4))</f>
        <v>#REF!</v>
      </c>
      <c r="U495" s="1" t="e">
        <f>+ROUNDUP((T495/(TRUNC((B495-56)/(#REF!+5))+4)),0)</f>
        <v>#REF!</v>
      </c>
      <c r="V495" s="1" t="e">
        <f t="shared" si="82"/>
        <v>#REF!</v>
      </c>
      <c r="W495" s="1" t="e">
        <f t="shared" si="83"/>
        <v>#REF!</v>
      </c>
      <c r="X495" s="1" t="e">
        <f t="shared" si="84"/>
        <v>#REF!</v>
      </c>
      <c r="Y495" s="1" t="e">
        <f t="shared" si="85"/>
        <v>#REF!</v>
      </c>
      <c r="Z495" s="1" t="e">
        <f t="shared" si="86"/>
        <v>#REF!</v>
      </c>
      <c r="AA495" s="2" t="e">
        <f>IF(Z495*#REF!/(#REF!+#REF!)&lt;16,16,Z495*#REF!/(#REF!+#REF!))</f>
        <v>#REF!</v>
      </c>
      <c r="AB495" s="9" t="e">
        <f>IF(+Z495*#REF!/(#REF!+#REF!)&lt;16,16,+Z495*#REF!/(#REF!+#REF!))</f>
        <v>#REF!</v>
      </c>
      <c r="AC495" s="2" t="e">
        <f t="shared" si="87"/>
        <v>#REF!</v>
      </c>
    </row>
    <row r="496" spans="2:29" x14ac:dyDescent="0.2">
      <c r="B496" s="10" t="e">
        <f>IF(#REF!="Informix XPS",4096,2048)</f>
        <v>#REF!</v>
      </c>
      <c r="C496" s="10" t="e">
        <f>IF(#REF!="Informix XPS",4036,2020)</f>
        <v>#REF!</v>
      </c>
      <c r="D496" s="1" t="e">
        <f>IF(#REF!=0,0,#REF!+4)</f>
        <v>#REF!</v>
      </c>
      <c r="E496" s="1" t="e">
        <f t="shared" si="77"/>
        <v>#REF!</v>
      </c>
      <c r="F496" s="1" t="e">
        <f>IF(D496&lt;=C496,ROUNDUP((#REF!+#REF!)/E496,0),#REF!*E496)</f>
        <v>#REF!</v>
      </c>
      <c r="G496" s="1" t="e">
        <f t="shared" si="78"/>
        <v>#REF!</v>
      </c>
      <c r="H496" s="1" t="e">
        <f>IF(#REF!&gt;C496,#REF!,0)</f>
        <v>#REF!</v>
      </c>
      <c r="I496" s="1" t="e">
        <f>+IF(#REF!&gt;C496,#REF!-(C496+8),0)</f>
        <v>#REF!</v>
      </c>
      <c r="J496" s="1" t="e">
        <f>+IF(I496&lt;C496,0,#REF!*TRUNC(I496/(C496-8)))</f>
        <v>#REF!</v>
      </c>
      <c r="K496" s="1" t="e">
        <f>IF(H496&gt;0,+#REF!/(C496-8)-TRUNC(#REF!/(C496-8))+4,0)</f>
        <v>#REF!</v>
      </c>
      <c r="L496" s="1" t="e">
        <f t="shared" si="79"/>
        <v>#REF!</v>
      </c>
      <c r="M496" s="1" t="e">
        <f>+IF(H496&gt;0,IF(L496&lt;0.1,(#REF!/(TRUNC((C496/10)/I496)+1)),IF(AND(L496&gt;0.1,L496&lt;0.33),(#REF!/(TRUNC((C496/3)/I496)+1)),#REF!)),0)</f>
        <v>#REF!</v>
      </c>
      <c r="N496" s="1" t="e">
        <f t="shared" si="80"/>
        <v>#REF!</v>
      </c>
      <c r="O496" s="1" t="e">
        <f>+IF(#REF! &lt; (#REF!+#REF!)*0.02,1,#REF!/(#REF!+#REF!))</f>
        <v>#REF!</v>
      </c>
      <c r="P496" s="1" t="e">
        <f>+IF(#REF!&gt;0,#REF!+5,0)</f>
        <v>#REF!</v>
      </c>
      <c r="Q496" s="1" t="e">
        <f t="shared" si="81"/>
        <v>#REF!</v>
      </c>
      <c r="R496" s="1" t="e">
        <f>+IF(Q496 &gt; 0,TRUNC((#REF!+#REF!)/Q496),0)</f>
        <v>#REF!</v>
      </c>
      <c r="S496" s="1" t="e">
        <f>+(R496/(TRUNC((B496-28)/(#REF!+5))+4))</f>
        <v>#REF!</v>
      </c>
      <c r="T496" s="1" t="e">
        <f>+TRUNC(S496/(TRUNC((B496-28)/(#REF!+5))+4))</f>
        <v>#REF!</v>
      </c>
      <c r="U496" s="1" t="e">
        <f>+ROUNDUP((T496/(TRUNC((B496-56)/(#REF!+5))+4)),0)</f>
        <v>#REF!</v>
      </c>
      <c r="V496" s="1" t="e">
        <f t="shared" si="82"/>
        <v>#REF!</v>
      </c>
      <c r="W496" s="1" t="e">
        <f t="shared" si="83"/>
        <v>#REF!</v>
      </c>
      <c r="X496" s="1" t="e">
        <f t="shared" si="84"/>
        <v>#REF!</v>
      </c>
      <c r="Y496" s="1" t="e">
        <f t="shared" si="85"/>
        <v>#REF!</v>
      </c>
      <c r="Z496" s="1" t="e">
        <f t="shared" si="86"/>
        <v>#REF!</v>
      </c>
      <c r="AA496" s="2" t="e">
        <f>IF(Z496*#REF!/(#REF!+#REF!)&lt;16,16,Z496*#REF!/(#REF!+#REF!))</f>
        <v>#REF!</v>
      </c>
      <c r="AB496" s="9" t="e">
        <f>IF(+Z496*#REF!/(#REF!+#REF!)&lt;16,16,+Z496*#REF!/(#REF!+#REF!))</f>
        <v>#REF!</v>
      </c>
      <c r="AC496" s="2" t="e">
        <f t="shared" si="87"/>
        <v>#REF!</v>
      </c>
    </row>
    <row r="497" spans="2:29" x14ac:dyDescent="0.2">
      <c r="B497" s="10" t="e">
        <f>IF(#REF!="Informix XPS",4096,2048)</f>
        <v>#REF!</v>
      </c>
      <c r="C497" s="10" t="e">
        <f>IF(#REF!="Informix XPS",4036,2020)</f>
        <v>#REF!</v>
      </c>
      <c r="D497" s="1" t="e">
        <f>IF(#REF!=0,0,#REF!+4)</f>
        <v>#REF!</v>
      </c>
      <c r="E497" s="1" t="e">
        <f t="shared" si="77"/>
        <v>#REF!</v>
      </c>
      <c r="F497" s="1" t="e">
        <f>IF(D497&lt;=C497,ROUNDUP((#REF!+#REF!)/E497,0),#REF!*E497)</f>
        <v>#REF!</v>
      </c>
      <c r="G497" s="1" t="e">
        <f t="shared" si="78"/>
        <v>#REF!</v>
      </c>
      <c r="H497" s="1" t="e">
        <f>IF(#REF!&gt;C497,#REF!,0)</f>
        <v>#REF!</v>
      </c>
      <c r="I497" s="1" t="e">
        <f>+IF(#REF!&gt;C497,#REF!-(C497+8),0)</f>
        <v>#REF!</v>
      </c>
      <c r="J497" s="1" t="e">
        <f>+IF(I497&lt;C497,0,#REF!*TRUNC(I497/(C497-8)))</f>
        <v>#REF!</v>
      </c>
      <c r="K497" s="1" t="e">
        <f>IF(H497&gt;0,+#REF!/(C497-8)-TRUNC(#REF!/(C497-8))+4,0)</f>
        <v>#REF!</v>
      </c>
      <c r="L497" s="1" t="e">
        <f t="shared" si="79"/>
        <v>#REF!</v>
      </c>
      <c r="M497" s="1" t="e">
        <f>+IF(H497&gt;0,IF(L497&lt;0.1,(#REF!/(TRUNC((C497/10)/I497)+1)),IF(AND(L497&gt;0.1,L497&lt;0.33),(#REF!/(TRUNC((C497/3)/I497)+1)),#REF!)),0)</f>
        <v>#REF!</v>
      </c>
      <c r="N497" s="1" t="e">
        <f t="shared" si="80"/>
        <v>#REF!</v>
      </c>
      <c r="O497" s="1" t="e">
        <f>+IF(#REF! &lt; (#REF!+#REF!)*0.02,1,#REF!/(#REF!+#REF!))</f>
        <v>#REF!</v>
      </c>
      <c r="P497" s="1" t="e">
        <f>+IF(#REF!&gt;0,#REF!+5,0)</f>
        <v>#REF!</v>
      </c>
      <c r="Q497" s="1" t="e">
        <f t="shared" si="81"/>
        <v>#REF!</v>
      </c>
      <c r="R497" s="1" t="e">
        <f>+IF(Q497 &gt; 0,TRUNC((#REF!+#REF!)/Q497),0)</f>
        <v>#REF!</v>
      </c>
      <c r="S497" s="1" t="e">
        <f>+(R497/(TRUNC((B497-28)/(#REF!+5))+4))</f>
        <v>#REF!</v>
      </c>
      <c r="T497" s="1" t="e">
        <f>+TRUNC(S497/(TRUNC((B497-28)/(#REF!+5))+4))</f>
        <v>#REF!</v>
      </c>
      <c r="U497" s="1" t="e">
        <f>+ROUNDUP((T497/(TRUNC((B497-56)/(#REF!+5))+4)),0)</f>
        <v>#REF!</v>
      </c>
      <c r="V497" s="1" t="e">
        <f t="shared" si="82"/>
        <v>#REF!</v>
      </c>
      <c r="W497" s="1" t="e">
        <f t="shared" si="83"/>
        <v>#REF!</v>
      </c>
      <c r="X497" s="1" t="e">
        <f t="shared" si="84"/>
        <v>#REF!</v>
      </c>
      <c r="Y497" s="1" t="e">
        <f t="shared" si="85"/>
        <v>#REF!</v>
      </c>
      <c r="Z497" s="1" t="e">
        <f t="shared" si="86"/>
        <v>#REF!</v>
      </c>
      <c r="AA497" s="2" t="e">
        <f>IF(Z497*#REF!/(#REF!+#REF!)&lt;16,16,Z497*#REF!/(#REF!+#REF!))</f>
        <v>#REF!</v>
      </c>
      <c r="AB497" s="9" t="e">
        <f>IF(+Z497*#REF!/(#REF!+#REF!)&lt;16,16,+Z497*#REF!/(#REF!+#REF!))</f>
        <v>#REF!</v>
      </c>
      <c r="AC497" s="2" t="e">
        <f t="shared" si="87"/>
        <v>#REF!</v>
      </c>
    </row>
    <row r="498" spans="2:29" x14ac:dyDescent="0.2">
      <c r="B498" s="10" t="e">
        <f>IF(#REF!="Informix XPS",4096,2048)</f>
        <v>#REF!</v>
      </c>
      <c r="C498" s="10" t="e">
        <f>IF(#REF!="Informix XPS",4036,2020)</f>
        <v>#REF!</v>
      </c>
      <c r="D498" s="1" t="e">
        <f>IF(#REF!=0,0,#REF!+4)</f>
        <v>#REF!</v>
      </c>
      <c r="E498" s="1" t="e">
        <f t="shared" si="77"/>
        <v>#REF!</v>
      </c>
      <c r="F498" s="1" t="e">
        <f>IF(D498&lt;=C498,ROUNDUP((#REF!+#REF!)/E498,0),#REF!*E498)</f>
        <v>#REF!</v>
      </c>
      <c r="G498" s="1" t="e">
        <f t="shared" si="78"/>
        <v>#REF!</v>
      </c>
      <c r="H498" s="1" t="e">
        <f>IF(#REF!&gt;C498,#REF!,0)</f>
        <v>#REF!</v>
      </c>
      <c r="I498" s="1" t="e">
        <f>+IF(#REF!&gt;C498,#REF!-(C498+8),0)</f>
        <v>#REF!</v>
      </c>
      <c r="J498" s="1" t="e">
        <f>+IF(I498&lt;C498,0,#REF!*TRUNC(I498/(C498-8)))</f>
        <v>#REF!</v>
      </c>
      <c r="K498" s="1" t="e">
        <f>IF(H498&gt;0,+#REF!/(C498-8)-TRUNC(#REF!/(C498-8))+4,0)</f>
        <v>#REF!</v>
      </c>
      <c r="L498" s="1" t="e">
        <f t="shared" si="79"/>
        <v>#REF!</v>
      </c>
      <c r="M498" s="1" t="e">
        <f>+IF(H498&gt;0,IF(L498&lt;0.1,(#REF!/(TRUNC((C498/10)/I498)+1)),IF(AND(L498&gt;0.1,L498&lt;0.33),(#REF!/(TRUNC((C498/3)/I498)+1)),#REF!)),0)</f>
        <v>#REF!</v>
      </c>
      <c r="N498" s="1" t="e">
        <f t="shared" si="80"/>
        <v>#REF!</v>
      </c>
      <c r="O498" s="1" t="e">
        <f>+IF(#REF! &lt; (#REF!+#REF!)*0.02,1,#REF!/(#REF!+#REF!))</f>
        <v>#REF!</v>
      </c>
      <c r="P498" s="1" t="e">
        <f>+IF(#REF!&gt;0,#REF!+5,0)</f>
        <v>#REF!</v>
      </c>
      <c r="Q498" s="1" t="e">
        <f t="shared" si="81"/>
        <v>#REF!</v>
      </c>
      <c r="R498" s="1" t="e">
        <f>+IF(Q498 &gt; 0,TRUNC((#REF!+#REF!)/Q498),0)</f>
        <v>#REF!</v>
      </c>
      <c r="S498" s="1" t="e">
        <f>+(R498/(TRUNC((B498-28)/(#REF!+5))+4))</f>
        <v>#REF!</v>
      </c>
      <c r="T498" s="1" t="e">
        <f>+TRUNC(S498/(TRUNC((B498-28)/(#REF!+5))+4))</f>
        <v>#REF!</v>
      </c>
      <c r="U498" s="1" t="e">
        <f>+ROUNDUP((T498/(TRUNC((B498-56)/(#REF!+5))+4)),0)</f>
        <v>#REF!</v>
      </c>
      <c r="V498" s="1" t="e">
        <f t="shared" si="82"/>
        <v>#REF!</v>
      </c>
      <c r="W498" s="1" t="e">
        <f t="shared" si="83"/>
        <v>#REF!</v>
      </c>
      <c r="X498" s="1" t="e">
        <f t="shared" si="84"/>
        <v>#REF!</v>
      </c>
      <c r="Y498" s="1" t="e">
        <f t="shared" si="85"/>
        <v>#REF!</v>
      </c>
      <c r="Z498" s="1" t="e">
        <f t="shared" si="86"/>
        <v>#REF!</v>
      </c>
      <c r="AA498" s="2" t="e">
        <f>IF(Z498*#REF!/(#REF!+#REF!)&lt;16,16,Z498*#REF!/(#REF!+#REF!))</f>
        <v>#REF!</v>
      </c>
      <c r="AB498" s="9" t="e">
        <f>IF(+Z498*#REF!/(#REF!+#REF!)&lt;16,16,+Z498*#REF!/(#REF!+#REF!))</f>
        <v>#REF!</v>
      </c>
      <c r="AC498" s="2" t="e">
        <f t="shared" si="87"/>
        <v>#REF!</v>
      </c>
    </row>
    <row r="499" spans="2:29" x14ac:dyDescent="0.2">
      <c r="B499" s="10" t="e">
        <f>IF(#REF!="Informix XPS",4096,2048)</f>
        <v>#REF!</v>
      </c>
      <c r="C499" s="10" t="e">
        <f>IF(#REF!="Informix XPS",4036,2020)</f>
        <v>#REF!</v>
      </c>
      <c r="D499" s="1" t="e">
        <f>IF(#REF!=0,0,#REF!+4)</f>
        <v>#REF!</v>
      </c>
      <c r="E499" s="1" t="e">
        <f t="shared" si="77"/>
        <v>#REF!</v>
      </c>
      <c r="F499" s="1" t="e">
        <f>IF(D499&lt;=C499,ROUNDUP((#REF!+#REF!)/E499,0),#REF!*E499)</f>
        <v>#REF!</v>
      </c>
      <c r="G499" s="1" t="e">
        <f t="shared" si="78"/>
        <v>#REF!</v>
      </c>
      <c r="H499" s="1" t="e">
        <f>IF(#REF!&gt;C499,#REF!,0)</f>
        <v>#REF!</v>
      </c>
      <c r="I499" s="1" t="e">
        <f>+IF(#REF!&gt;C499,#REF!-(C499+8),0)</f>
        <v>#REF!</v>
      </c>
      <c r="J499" s="1" t="e">
        <f>+IF(I499&lt;C499,0,#REF!*TRUNC(I499/(C499-8)))</f>
        <v>#REF!</v>
      </c>
      <c r="K499" s="1" t="e">
        <f>IF(H499&gt;0,+#REF!/(C499-8)-TRUNC(#REF!/(C499-8))+4,0)</f>
        <v>#REF!</v>
      </c>
      <c r="L499" s="1" t="e">
        <f t="shared" si="79"/>
        <v>#REF!</v>
      </c>
      <c r="M499" s="1" t="e">
        <f>+IF(H499&gt;0,IF(L499&lt;0.1,(#REF!/(TRUNC((C499/10)/I499)+1)),IF(AND(L499&gt;0.1,L499&lt;0.33),(#REF!/(TRUNC((C499/3)/I499)+1)),#REF!)),0)</f>
        <v>#REF!</v>
      </c>
      <c r="N499" s="1" t="e">
        <f t="shared" si="80"/>
        <v>#REF!</v>
      </c>
      <c r="O499" s="1" t="e">
        <f>+IF(#REF! &lt; (#REF!+#REF!)*0.02,1,#REF!/(#REF!+#REF!))</f>
        <v>#REF!</v>
      </c>
      <c r="P499" s="1" t="e">
        <f>+IF(#REF!&gt;0,#REF!+5,0)</f>
        <v>#REF!</v>
      </c>
      <c r="Q499" s="1" t="e">
        <f t="shared" si="81"/>
        <v>#REF!</v>
      </c>
      <c r="R499" s="1" t="e">
        <f>+IF(Q499 &gt; 0,TRUNC((#REF!+#REF!)/Q499),0)</f>
        <v>#REF!</v>
      </c>
      <c r="S499" s="1" t="e">
        <f>+(R499/(TRUNC((B499-28)/(#REF!+5))+4))</f>
        <v>#REF!</v>
      </c>
      <c r="T499" s="1" t="e">
        <f>+TRUNC(S499/(TRUNC((B499-28)/(#REF!+5))+4))</f>
        <v>#REF!</v>
      </c>
      <c r="U499" s="1" t="e">
        <f>+ROUNDUP((T499/(TRUNC((B499-56)/(#REF!+5))+4)),0)</f>
        <v>#REF!</v>
      </c>
      <c r="V499" s="1" t="e">
        <f t="shared" si="82"/>
        <v>#REF!</v>
      </c>
      <c r="W499" s="1" t="e">
        <f t="shared" si="83"/>
        <v>#REF!</v>
      </c>
      <c r="X499" s="1" t="e">
        <f t="shared" si="84"/>
        <v>#REF!</v>
      </c>
      <c r="Y499" s="1" t="e">
        <f t="shared" si="85"/>
        <v>#REF!</v>
      </c>
      <c r="Z499" s="1" t="e">
        <f t="shared" si="86"/>
        <v>#REF!</v>
      </c>
      <c r="AA499" s="2" t="e">
        <f>IF(Z499*#REF!/(#REF!+#REF!)&lt;16,16,Z499*#REF!/(#REF!+#REF!))</f>
        <v>#REF!</v>
      </c>
      <c r="AB499" s="9" t="e">
        <f>IF(+Z499*#REF!/(#REF!+#REF!)&lt;16,16,+Z499*#REF!/(#REF!+#REF!))</f>
        <v>#REF!</v>
      </c>
      <c r="AC499" s="2" t="e">
        <f t="shared" si="87"/>
        <v>#REF!</v>
      </c>
    </row>
    <row r="500" spans="2:29" x14ac:dyDescent="0.2">
      <c r="B500" s="10" t="e">
        <f>IF(#REF!="Informix XPS",4096,2048)</f>
        <v>#REF!</v>
      </c>
      <c r="C500" s="10" t="e">
        <f>IF(#REF!="Informix XPS",4036,2020)</f>
        <v>#REF!</v>
      </c>
      <c r="D500" s="1" t="e">
        <f>IF(#REF!=0,0,#REF!+4)</f>
        <v>#REF!</v>
      </c>
      <c r="E500" s="1" t="e">
        <f t="shared" si="77"/>
        <v>#REF!</v>
      </c>
      <c r="F500" s="1" t="e">
        <f>IF(D500&lt;=C500,ROUNDUP((#REF!+#REF!)/E500,0),#REF!*E500)</f>
        <v>#REF!</v>
      </c>
      <c r="G500" s="1" t="e">
        <f t="shared" si="78"/>
        <v>#REF!</v>
      </c>
      <c r="H500" s="1" t="e">
        <f>IF(#REF!&gt;C500,#REF!,0)</f>
        <v>#REF!</v>
      </c>
      <c r="I500" s="1" t="e">
        <f>+IF(#REF!&gt;C500,#REF!-(C500+8),0)</f>
        <v>#REF!</v>
      </c>
      <c r="J500" s="1" t="e">
        <f>+IF(I500&lt;C500,0,#REF!*TRUNC(I500/(C500-8)))</f>
        <v>#REF!</v>
      </c>
      <c r="K500" s="1" t="e">
        <f>IF(H500&gt;0,+#REF!/(C500-8)-TRUNC(#REF!/(C500-8))+4,0)</f>
        <v>#REF!</v>
      </c>
      <c r="L500" s="1" t="e">
        <f t="shared" si="79"/>
        <v>#REF!</v>
      </c>
      <c r="M500" s="1" t="e">
        <f>+IF(H500&gt;0,IF(L500&lt;0.1,(#REF!/(TRUNC((C500/10)/I500)+1)),IF(AND(L500&gt;0.1,L500&lt;0.33),(#REF!/(TRUNC((C500/3)/I500)+1)),#REF!)),0)</f>
        <v>#REF!</v>
      </c>
      <c r="N500" s="1" t="e">
        <f t="shared" si="80"/>
        <v>#REF!</v>
      </c>
      <c r="O500" s="1" t="e">
        <f>+IF(#REF! &lt; (#REF!+#REF!)*0.02,1,#REF!/(#REF!+#REF!))</f>
        <v>#REF!</v>
      </c>
      <c r="P500" s="1" t="e">
        <f>+IF(#REF!&gt;0,#REF!+5,0)</f>
        <v>#REF!</v>
      </c>
      <c r="Q500" s="1" t="e">
        <f t="shared" si="81"/>
        <v>#REF!</v>
      </c>
      <c r="R500" s="1" t="e">
        <f>+IF(Q500 &gt; 0,TRUNC((#REF!+#REF!)/Q500),0)</f>
        <v>#REF!</v>
      </c>
      <c r="S500" s="1" t="e">
        <f>+(R500/(TRUNC((B500-28)/(#REF!+5))+4))</f>
        <v>#REF!</v>
      </c>
      <c r="T500" s="1" t="e">
        <f>+TRUNC(S500/(TRUNC((B500-28)/(#REF!+5))+4))</f>
        <v>#REF!</v>
      </c>
      <c r="U500" s="1" t="e">
        <f>+ROUNDUP((T500/(TRUNC((B500-56)/(#REF!+5))+4)),0)</f>
        <v>#REF!</v>
      </c>
      <c r="V500" s="1" t="e">
        <f t="shared" si="82"/>
        <v>#REF!</v>
      </c>
      <c r="W500" s="1" t="e">
        <f t="shared" si="83"/>
        <v>#REF!</v>
      </c>
      <c r="X500" s="1" t="e">
        <f t="shared" si="84"/>
        <v>#REF!</v>
      </c>
      <c r="Y500" s="1" t="e">
        <f t="shared" si="85"/>
        <v>#REF!</v>
      </c>
      <c r="Z500" s="1" t="e">
        <f t="shared" si="86"/>
        <v>#REF!</v>
      </c>
      <c r="AA500" s="2" t="e">
        <f>IF(Z500*#REF!/(#REF!+#REF!)&lt;16,16,Z500*#REF!/(#REF!+#REF!))</f>
        <v>#REF!</v>
      </c>
      <c r="AB500" s="9" t="e">
        <f>IF(+Z500*#REF!/(#REF!+#REF!)&lt;16,16,+Z500*#REF!/(#REF!+#REF!))</f>
        <v>#REF!</v>
      </c>
      <c r="AC500" s="2" t="e">
        <f t="shared" si="87"/>
        <v>#REF!</v>
      </c>
    </row>
    <row r="501" spans="2:29" x14ac:dyDescent="0.2">
      <c r="B501" s="10" t="e">
        <f>IF(#REF!="Informix XPS",4096,2048)</f>
        <v>#REF!</v>
      </c>
      <c r="C501" s="10" t="e">
        <f>IF(#REF!="Informix XPS",4036,2020)</f>
        <v>#REF!</v>
      </c>
      <c r="D501" s="1" t="e">
        <f>IF(#REF!=0,0,#REF!+4)</f>
        <v>#REF!</v>
      </c>
      <c r="E501" s="1" t="e">
        <f t="shared" si="77"/>
        <v>#REF!</v>
      </c>
      <c r="F501" s="1" t="e">
        <f>IF(D501&lt;=C501,ROUNDUP((#REF!+#REF!)/E501,0),#REF!*E501)</f>
        <v>#REF!</v>
      </c>
      <c r="G501" s="1" t="e">
        <f t="shared" si="78"/>
        <v>#REF!</v>
      </c>
      <c r="H501" s="1" t="e">
        <f>IF(#REF!&gt;C501,#REF!,0)</f>
        <v>#REF!</v>
      </c>
      <c r="I501" s="1" t="e">
        <f>+IF(#REF!&gt;C501,#REF!-(C501+8),0)</f>
        <v>#REF!</v>
      </c>
      <c r="J501" s="1" t="e">
        <f>+IF(I501&lt;C501,0,#REF!*TRUNC(I501/(C501-8)))</f>
        <v>#REF!</v>
      </c>
      <c r="K501" s="1" t="e">
        <f>IF(H501&gt;0,+#REF!/(C501-8)-TRUNC(#REF!/(C501-8))+4,0)</f>
        <v>#REF!</v>
      </c>
      <c r="L501" s="1" t="e">
        <f t="shared" si="79"/>
        <v>#REF!</v>
      </c>
      <c r="M501" s="1" t="e">
        <f>+IF(H501&gt;0,IF(L501&lt;0.1,(#REF!/(TRUNC((C501/10)/I501)+1)),IF(AND(L501&gt;0.1,L501&lt;0.33),(#REF!/(TRUNC((C501/3)/I501)+1)),#REF!)),0)</f>
        <v>#REF!</v>
      </c>
      <c r="N501" s="1" t="e">
        <f t="shared" si="80"/>
        <v>#REF!</v>
      </c>
      <c r="O501" s="1" t="e">
        <f>+IF(#REF! &lt; (#REF!+#REF!)*0.02,1,#REF!/(#REF!+#REF!))</f>
        <v>#REF!</v>
      </c>
      <c r="P501" s="1" t="e">
        <f>+IF(#REF!&gt;0,#REF!+5,0)</f>
        <v>#REF!</v>
      </c>
      <c r="Q501" s="1" t="e">
        <f t="shared" si="81"/>
        <v>#REF!</v>
      </c>
      <c r="R501" s="1" t="e">
        <f>+IF(Q501 &gt; 0,TRUNC((#REF!+#REF!)/Q501),0)</f>
        <v>#REF!</v>
      </c>
      <c r="S501" s="1" t="e">
        <f>+(R501/(TRUNC((B501-28)/(#REF!+5))+4))</f>
        <v>#REF!</v>
      </c>
      <c r="T501" s="1" t="e">
        <f>+TRUNC(S501/(TRUNC((B501-28)/(#REF!+5))+4))</f>
        <v>#REF!</v>
      </c>
      <c r="U501" s="1" t="e">
        <f>+ROUNDUP((T501/(TRUNC((B501-56)/(#REF!+5))+4)),0)</f>
        <v>#REF!</v>
      </c>
      <c r="V501" s="1" t="e">
        <f t="shared" si="82"/>
        <v>#REF!</v>
      </c>
      <c r="W501" s="1" t="e">
        <f t="shared" si="83"/>
        <v>#REF!</v>
      </c>
      <c r="X501" s="1" t="e">
        <f t="shared" si="84"/>
        <v>#REF!</v>
      </c>
      <c r="Y501" s="1" t="e">
        <f t="shared" si="85"/>
        <v>#REF!</v>
      </c>
      <c r="Z501" s="1" t="e">
        <f t="shared" si="86"/>
        <v>#REF!</v>
      </c>
      <c r="AA501" s="2" t="e">
        <f>IF(Z501*#REF!/(#REF!+#REF!)&lt;16,16,Z501*#REF!/(#REF!+#REF!))</f>
        <v>#REF!</v>
      </c>
      <c r="AB501" s="9" t="e">
        <f>IF(+Z501*#REF!/(#REF!+#REF!)&lt;16,16,+Z501*#REF!/(#REF!+#REF!))</f>
        <v>#REF!</v>
      </c>
      <c r="AC501" s="2" t="e">
        <f t="shared" si="87"/>
        <v>#REF!</v>
      </c>
    </row>
    <row r="502" spans="2:29" x14ac:dyDescent="0.2">
      <c r="B502" s="10" t="e">
        <f>IF(#REF!="Informix XPS",4096,2048)</f>
        <v>#REF!</v>
      </c>
      <c r="C502" s="10" t="e">
        <f>IF(#REF!="Informix XPS",4036,2020)</f>
        <v>#REF!</v>
      </c>
      <c r="D502" s="1" t="e">
        <f>IF(#REF!=0,0,#REF!+4)</f>
        <v>#REF!</v>
      </c>
      <c r="E502" s="1" t="e">
        <f t="shared" si="77"/>
        <v>#REF!</v>
      </c>
      <c r="F502" s="1" t="e">
        <f>IF(D502&lt;=C502,ROUNDUP((#REF!+#REF!)/E502,0),#REF!*E502)</f>
        <v>#REF!</v>
      </c>
      <c r="G502" s="1" t="e">
        <f t="shared" si="78"/>
        <v>#REF!</v>
      </c>
      <c r="H502" s="1" t="e">
        <f>IF(#REF!&gt;C502,#REF!,0)</f>
        <v>#REF!</v>
      </c>
      <c r="I502" s="1" t="e">
        <f>+IF(#REF!&gt;C502,#REF!-(C502+8),0)</f>
        <v>#REF!</v>
      </c>
      <c r="J502" s="1" t="e">
        <f>+IF(I502&lt;C502,0,#REF!*TRUNC(I502/(C502-8)))</f>
        <v>#REF!</v>
      </c>
      <c r="K502" s="1" t="e">
        <f>IF(H502&gt;0,+#REF!/(C502-8)-TRUNC(#REF!/(C502-8))+4,0)</f>
        <v>#REF!</v>
      </c>
      <c r="L502" s="1" t="e">
        <f t="shared" si="79"/>
        <v>#REF!</v>
      </c>
      <c r="M502" s="1" t="e">
        <f>+IF(H502&gt;0,IF(L502&lt;0.1,(#REF!/(TRUNC((C502/10)/I502)+1)),IF(AND(L502&gt;0.1,L502&lt;0.33),(#REF!/(TRUNC((C502/3)/I502)+1)),#REF!)),0)</f>
        <v>#REF!</v>
      </c>
      <c r="N502" s="1" t="e">
        <f t="shared" si="80"/>
        <v>#REF!</v>
      </c>
      <c r="O502" s="1" t="e">
        <f>+IF(#REF! &lt; (#REF!+#REF!)*0.02,1,#REF!/(#REF!+#REF!))</f>
        <v>#REF!</v>
      </c>
      <c r="P502" s="1" t="e">
        <f>+IF(#REF!&gt;0,#REF!+5,0)</f>
        <v>#REF!</v>
      </c>
      <c r="Q502" s="1" t="e">
        <f t="shared" si="81"/>
        <v>#REF!</v>
      </c>
      <c r="R502" s="1" t="e">
        <f>+IF(Q502 &gt; 0,TRUNC((#REF!+#REF!)/Q502),0)</f>
        <v>#REF!</v>
      </c>
      <c r="S502" s="1" t="e">
        <f>+(R502/(TRUNC((B502-28)/(#REF!+5))+4))</f>
        <v>#REF!</v>
      </c>
      <c r="T502" s="1" t="e">
        <f>+TRUNC(S502/(TRUNC((B502-28)/(#REF!+5))+4))</f>
        <v>#REF!</v>
      </c>
      <c r="U502" s="1" t="e">
        <f>+ROUNDUP((T502/(TRUNC((B502-56)/(#REF!+5))+4)),0)</f>
        <v>#REF!</v>
      </c>
      <c r="V502" s="1" t="e">
        <f t="shared" si="82"/>
        <v>#REF!</v>
      </c>
      <c r="W502" s="1" t="e">
        <f t="shared" si="83"/>
        <v>#REF!</v>
      </c>
      <c r="X502" s="1" t="e">
        <f t="shared" si="84"/>
        <v>#REF!</v>
      </c>
      <c r="Y502" s="1" t="e">
        <f t="shared" si="85"/>
        <v>#REF!</v>
      </c>
      <c r="Z502" s="1" t="e">
        <f t="shared" si="86"/>
        <v>#REF!</v>
      </c>
      <c r="AA502" s="2" t="e">
        <f>IF(Z502*#REF!/(#REF!+#REF!)&lt;16,16,Z502*#REF!/(#REF!+#REF!))</f>
        <v>#REF!</v>
      </c>
      <c r="AB502" s="9" t="e">
        <f>IF(+Z502*#REF!/(#REF!+#REF!)&lt;16,16,+Z502*#REF!/(#REF!+#REF!))</f>
        <v>#REF!</v>
      </c>
      <c r="AC502" s="2" t="e">
        <f t="shared" si="87"/>
        <v>#REF!</v>
      </c>
    </row>
    <row r="503" spans="2:29" x14ac:dyDescent="0.2">
      <c r="B503" s="10" t="e">
        <f>IF(#REF!="Informix XPS",4096,2048)</f>
        <v>#REF!</v>
      </c>
      <c r="C503" s="10" t="e">
        <f>IF(#REF!="Informix XPS",4036,2020)</f>
        <v>#REF!</v>
      </c>
      <c r="D503" s="1" t="e">
        <f>IF(#REF!=0,0,#REF!+4)</f>
        <v>#REF!</v>
      </c>
      <c r="E503" s="1" t="e">
        <f t="shared" si="77"/>
        <v>#REF!</v>
      </c>
      <c r="F503" s="1" t="e">
        <f>IF(D503&lt;=C503,ROUNDUP((#REF!+#REF!)/E503,0),#REF!*E503)</f>
        <v>#REF!</v>
      </c>
      <c r="G503" s="1" t="e">
        <f t="shared" si="78"/>
        <v>#REF!</v>
      </c>
      <c r="H503" s="1" t="e">
        <f>IF(#REF!&gt;C503,#REF!,0)</f>
        <v>#REF!</v>
      </c>
      <c r="I503" s="1" t="e">
        <f>+IF(#REF!&gt;C503,#REF!-(C503+8),0)</f>
        <v>#REF!</v>
      </c>
      <c r="J503" s="1" t="e">
        <f>+IF(I503&lt;C503,0,#REF!*TRUNC(I503/(C503-8)))</f>
        <v>#REF!</v>
      </c>
      <c r="K503" s="1" t="e">
        <f>IF(H503&gt;0,+#REF!/(C503-8)-TRUNC(#REF!/(C503-8))+4,0)</f>
        <v>#REF!</v>
      </c>
      <c r="L503" s="1" t="e">
        <f t="shared" si="79"/>
        <v>#REF!</v>
      </c>
      <c r="M503" s="1" t="e">
        <f>+IF(H503&gt;0,IF(L503&lt;0.1,(#REF!/(TRUNC((C503/10)/I503)+1)),IF(AND(L503&gt;0.1,L503&lt;0.33),(#REF!/(TRUNC((C503/3)/I503)+1)),#REF!)),0)</f>
        <v>#REF!</v>
      </c>
      <c r="N503" s="1" t="e">
        <f t="shared" si="80"/>
        <v>#REF!</v>
      </c>
      <c r="O503" s="1" t="e">
        <f>+IF(#REF! &lt; (#REF!+#REF!)*0.02,1,#REF!/(#REF!+#REF!))</f>
        <v>#REF!</v>
      </c>
      <c r="P503" s="1" t="e">
        <f>+IF(#REF!&gt;0,#REF!+5,0)</f>
        <v>#REF!</v>
      </c>
      <c r="Q503" s="1" t="e">
        <f t="shared" si="81"/>
        <v>#REF!</v>
      </c>
      <c r="R503" s="1" t="e">
        <f>+IF(Q503 &gt; 0,TRUNC((#REF!+#REF!)/Q503),0)</f>
        <v>#REF!</v>
      </c>
      <c r="S503" s="1" t="e">
        <f>+(R503/(TRUNC((B503-28)/(#REF!+5))+4))</f>
        <v>#REF!</v>
      </c>
      <c r="T503" s="1" t="e">
        <f>+TRUNC(S503/(TRUNC((B503-28)/(#REF!+5))+4))</f>
        <v>#REF!</v>
      </c>
      <c r="U503" s="1" t="e">
        <f>+ROUNDUP((T503/(TRUNC((B503-56)/(#REF!+5))+4)),0)</f>
        <v>#REF!</v>
      </c>
      <c r="V503" s="1" t="e">
        <f t="shared" si="82"/>
        <v>#REF!</v>
      </c>
      <c r="W503" s="1" t="e">
        <f t="shared" si="83"/>
        <v>#REF!</v>
      </c>
      <c r="X503" s="1" t="e">
        <f t="shared" si="84"/>
        <v>#REF!</v>
      </c>
      <c r="Y503" s="1" t="e">
        <f t="shared" si="85"/>
        <v>#REF!</v>
      </c>
      <c r="Z503" s="1" t="e">
        <f t="shared" si="86"/>
        <v>#REF!</v>
      </c>
      <c r="AA503" s="2" t="e">
        <f>IF(Z503*#REF!/(#REF!+#REF!)&lt;16,16,Z503*#REF!/(#REF!+#REF!))</f>
        <v>#REF!</v>
      </c>
      <c r="AB503" s="9" t="e">
        <f>IF(+Z503*#REF!/(#REF!+#REF!)&lt;16,16,+Z503*#REF!/(#REF!+#REF!))</f>
        <v>#REF!</v>
      </c>
      <c r="AC503" s="2" t="e">
        <f t="shared" si="87"/>
        <v>#REF!</v>
      </c>
    </row>
    <row r="504" spans="2:29" x14ac:dyDescent="0.2">
      <c r="B504" s="10" t="e">
        <f>IF(#REF!="Informix XPS",4096,2048)</f>
        <v>#REF!</v>
      </c>
      <c r="C504" s="10" t="e">
        <f>IF(#REF!="Informix XPS",4036,2020)</f>
        <v>#REF!</v>
      </c>
      <c r="D504" s="1" t="e">
        <f>IF(#REF!=0,0,#REF!+4)</f>
        <v>#REF!</v>
      </c>
      <c r="E504" s="1" t="e">
        <f t="shared" si="77"/>
        <v>#REF!</v>
      </c>
      <c r="F504" s="1" t="e">
        <f>IF(D504&lt;=C504,ROUNDUP((#REF!+#REF!)/E504,0),#REF!*E504)</f>
        <v>#REF!</v>
      </c>
      <c r="G504" s="1" t="e">
        <f t="shared" si="78"/>
        <v>#REF!</v>
      </c>
      <c r="H504" s="1" t="e">
        <f>IF(#REF!&gt;C504,#REF!,0)</f>
        <v>#REF!</v>
      </c>
      <c r="I504" s="1" t="e">
        <f>+IF(#REF!&gt;C504,#REF!-(C504+8),0)</f>
        <v>#REF!</v>
      </c>
      <c r="J504" s="1" t="e">
        <f>+IF(I504&lt;C504,0,#REF!*TRUNC(I504/(C504-8)))</f>
        <v>#REF!</v>
      </c>
      <c r="K504" s="1" t="e">
        <f>IF(H504&gt;0,+#REF!/(C504-8)-TRUNC(#REF!/(C504-8))+4,0)</f>
        <v>#REF!</v>
      </c>
      <c r="L504" s="1" t="e">
        <f t="shared" si="79"/>
        <v>#REF!</v>
      </c>
      <c r="M504" s="1" t="e">
        <f>+IF(H504&gt;0,IF(L504&lt;0.1,(#REF!/(TRUNC((C504/10)/I504)+1)),IF(AND(L504&gt;0.1,L504&lt;0.33),(#REF!/(TRUNC((C504/3)/I504)+1)),#REF!)),0)</f>
        <v>#REF!</v>
      </c>
      <c r="N504" s="1" t="e">
        <f t="shared" si="80"/>
        <v>#REF!</v>
      </c>
      <c r="O504" s="1" t="e">
        <f>+IF(#REF! &lt; (#REF!+#REF!)*0.02,1,#REF!/(#REF!+#REF!))</f>
        <v>#REF!</v>
      </c>
      <c r="P504" s="1" t="e">
        <f>+IF(#REF!&gt;0,#REF!+5,0)</f>
        <v>#REF!</v>
      </c>
      <c r="Q504" s="1" t="e">
        <f t="shared" si="81"/>
        <v>#REF!</v>
      </c>
      <c r="R504" s="1" t="e">
        <f>+IF(Q504 &gt; 0,TRUNC((#REF!+#REF!)/Q504),0)</f>
        <v>#REF!</v>
      </c>
      <c r="S504" s="1" t="e">
        <f>+(R504/(TRUNC((B504-28)/(#REF!+5))+4))</f>
        <v>#REF!</v>
      </c>
      <c r="T504" s="1" t="e">
        <f>+TRUNC(S504/(TRUNC((B504-28)/(#REF!+5))+4))</f>
        <v>#REF!</v>
      </c>
      <c r="U504" s="1" t="e">
        <f>+ROUNDUP((T504/(TRUNC((B504-56)/(#REF!+5))+4)),0)</f>
        <v>#REF!</v>
      </c>
      <c r="V504" s="1" t="e">
        <f t="shared" si="82"/>
        <v>#REF!</v>
      </c>
      <c r="W504" s="1" t="e">
        <f t="shared" si="83"/>
        <v>#REF!</v>
      </c>
      <c r="X504" s="1" t="e">
        <f t="shared" si="84"/>
        <v>#REF!</v>
      </c>
      <c r="Y504" s="1" t="e">
        <f t="shared" si="85"/>
        <v>#REF!</v>
      </c>
      <c r="Z504" s="1" t="e">
        <f t="shared" si="86"/>
        <v>#REF!</v>
      </c>
      <c r="AA504" s="2" t="e">
        <f>IF(Z504*#REF!/(#REF!+#REF!)&lt;16,16,Z504*#REF!/(#REF!+#REF!))</f>
        <v>#REF!</v>
      </c>
      <c r="AB504" s="9" t="e">
        <f>IF(+Z504*#REF!/(#REF!+#REF!)&lt;16,16,+Z504*#REF!/(#REF!+#REF!))</f>
        <v>#REF!</v>
      </c>
      <c r="AC504" s="2" t="e">
        <f t="shared" si="87"/>
        <v>#REF!</v>
      </c>
    </row>
    <row r="505" spans="2:29" x14ac:dyDescent="0.2">
      <c r="B505" s="10" t="e">
        <f>IF(#REF!="Informix XPS",4096,2048)</f>
        <v>#REF!</v>
      </c>
      <c r="C505" s="10" t="e">
        <f>IF(#REF!="Informix XPS",4036,2020)</f>
        <v>#REF!</v>
      </c>
      <c r="D505" s="1" t="e">
        <f>IF(#REF!=0,0,#REF!+4)</f>
        <v>#REF!</v>
      </c>
      <c r="E505" s="1" t="e">
        <f t="shared" si="77"/>
        <v>#REF!</v>
      </c>
      <c r="F505" s="1" t="e">
        <f>IF(D505&lt;=C505,ROUNDUP((#REF!+#REF!)/E505,0),#REF!*E505)</f>
        <v>#REF!</v>
      </c>
      <c r="G505" s="1" t="e">
        <f t="shared" si="78"/>
        <v>#REF!</v>
      </c>
      <c r="H505" s="1" t="e">
        <f>IF(#REF!&gt;C505,#REF!,0)</f>
        <v>#REF!</v>
      </c>
      <c r="I505" s="1" t="e">
        <f>+IF(#REF!&gt;C505,#REF!-(C505+8),0)</f>
        <v>#REF!</v>
      </c>
      <c r="J505" s="1" t="e">
        <f>+IF(I505&lt;C505,0,#REF!*TRUNC(I505/(C505-8)))</f>
        <v>#REF!</v>
      </c>
      <c r="K505" s="1" t="e">
        <f>IF(H505&gt;0,+#REF!/(C505-8)-TRUNC(#REF!/(C505-8))+4,0)</f>
        <v>#REF!</v>
      </c>
      <c r="L505" s="1" t="e">
        <f t="shared" si="79"/>
        <v>#REF!</v>
      </c>
      <c r="M505" s="1" t="e">
        <f>+IF(H505&gt;0,IF(L505&lt;0.1,(#REF!/(TRUNC((C505/10)/I505)+1)),IF(AND(L505&gt;0.1,L505&lt;0.33),(#REF!/(TRUNC((C505/3)/I505)+1)),#REF!)),0)</f>
        <v>#REF!</v>
      </c>
      <c r="N505" s="1" t="e">
        <f t="shared" si="80"/>
        <v>#REF!</v>
      </c>
      <c r="O505" s="1" t="e">
        <f>+IF(#REF! &lt; (#REF!+#REF!)*0.02,1,#REF!/(#REF!+#REF!))</f>
        <v>#REF!</v>
      </c>
      <c r="P505" s="1" t="e">
        <f>+IF(#REF!&gt;0,#REF!+5,0)</f>
        <v>#REF!</v>
      </c>
      <c r="Q505" s="1" t="e">
        <f t="shared" si="81"/>
        <v>#REF!</v>
      </c>
      <c r="R505" s="1" t="e">
        <f>+IF(Q505 &gt; 0,TRUNC((#REF!+#REF!)/Q505),0)</f>
        <v>#REF!</v>
      </c>
      <c r="S505" s="1" t="e">
        <f>+(R505/(TRUNC((B505-28)/(#REF!+5))+4))</f>
        <v>#REF!</v>
      </c>
      <c r="T505" s="1" t="e">
        <f>+TRUNC(S505/(TRUNC((B505-28)/(#REF!+5))+4))</f>
        <v>#REF!</v>
      </c>
      <c r="U505" s="1" t="e">
        <f>+ROUNDUP((T505/(TRUNC((B505-56)/(#REF!+5))+4)),0)</f>
        <v>#REF!</v>
      </c>
      <c r="V505" s="1" t="e">
        <f t="shared" si="82"/>
        <v>#REF!</v>
      </c>
      <c r="W505" s="1" t="e">
        <f t="shared" si="83"/>
        <v>#REF!</v>
      </c>
      <c r="X505" s="1" t="e">
        <f t="shared" si="84"/>
        <v>#REF!</v>
      </c>
      <c r="Y505" s="1" t="e">
        <f t="shared" si="85"/>
        <v>#REF!</v>
      </c>
      <c r="Z505" s="1" t="e">
        <f t="shared" si="86"/>
        <v>#REF!</v>
      </c>
      <c r="AA505" s="2" t="e">
        <f>IF(Z505*#REF!/(#REF!+#REF!)&lt;16,16,Z505*#REF!/(#REF!+#REF!))</f>
        <v>#REF!</v>
      </c>
      <c r="AB505" s="9" t="e">
        <f>IF(+Z505*#REF!/(#REF!+#REF!)&lt;16,16,+Z505*#REF!/(#REF!+#REF!))</f>
        <v>#REF!</v>
      </c>
      <c r="AC505" s="2" t="e">
        <f t="shared" si="87"/>
        <v>#REF!</v>
      </c>
    </row>
    <row r="506" spans="2:29" x14ac:dyDescent="0.2">
      <c r="B506" s="10" t="e">
        <f>IF(#REF!="Informix XPS",4096,2048)</f>
        <v>#REF!</v>
      </c>
      <c r="C506" s="10" t="e">
        <f>IF(#REF!="Informix XPS",4036,2020)</f>
        <v>#REF!</v>
      </c>
      <c r="D506" s="1" t="e">
        <f>IF(#REF!=0,0,#REF!+4)</f>
        <v>#REF!</v>
      </c>
      <c r="E506" s="1" t="e">
        <f t="shared" si="77"/>
        <v>#REF!</v>
      </c>
      <c r="F506" s="1" t="e">
        <f>IF(D506&lt;=C506,ROUNDUP((#REF!+#REF!)/E506,0),#REF!*E506)</f>
        <v>#REF!</v>
      </c>
      <c r="G506" s="1" t="e">
        <f t="shared" si="78"/>
        <v>#REF!</v>
      </c>
      <c r="H506" s="1" t="e">
        <f>IF(#REF!&gt;C506,#REF!,0)</f>
        <v>#REF!</v>
      </c>
      <c r="I506" s="1" t="e">
        <f>+IF(#REF!&gt;C506,#REF!-(C506+8),0)</f>
        <v>#REF!</v>
      </c>
      <c r="J506" s="1" t="e">
        <f>+IF(I506&lt;C506,0,#REF!*TRUNC(I506/(C506-8)))</f>
        <v>#REF!</v>
      </c>
      <c r="K506" s="1" t="e">
        <f>IF(H506&gt;0,+#REF!/(C506-8)-TRUNC(#REF!/(C506-8))+4,0)</f>
        <v>#REF!</v>
      </c>
      <c r="L506" s="1" t="e">
        <f t="shared" si="79"/>
        <v>#REF!</v>
      </c>
      <c r="M506" s="1" t="e">
        <f>+IF(H506&gt;0,IF(L506&lt;0.1,(#REF!/(TRUNC((C506/10)/I506)+1)),IF(AND(L506&gt;0.1,L506&lt;0.33),(#REF!/(TRUNC((C506/3)/I506)+1)),#REF!)),0)</f>
        <v>#REF!</v>
      </c>
      <c r="N506" s="1" t="e">
        <f t="shared" si="80"/>
        <v>#REF!</v>
      </c>
      <c r="O506" s="1" t="e">
        <f>+IF(#REF! &lt; (#REF!+#REF!)*0.02,1,#REF!/(#REF!+#REF!))</f>
        <v>#REF!</v>
      </c>
      <c r="P506" s="1" t="e">
        <f>+IF(#REF!&gt;0,#REF!+5,0)</f>
        <v>#REF!</v>
      </c>
      <c r="Q506" s="1" t="e">
        <f t="shared" si="81"/>
        <v>#REF!</v>
      </c>
      <c r="R506" s="1" t="e">
        <f>+IF(Q506 &gt; 0,TRUNC((#REF!+#REF!)/Q506),0)</f>
        <v>#REF!</v>
      </c>
      <c r="S506" s="1" t="e">
        <f>+(R506/(TRUNC((B506-28)/(#REF!+5))+4))</f>
        <v>#REF!</v>
      </c>
      <c r="T506" s="1" t="e">
        <f>+TRUNC(S506/(TRUNC((B506-28)/(#REF!+5))+4))</f>
        <v>#REF!</v>
      </c>
      <c r="U506" s="1" t="e">
        <f>+ROUNDUP((T506/(TRUNC((B506-56)/(#REF!+5))+4)),0)</f>
        <v>#REF!</v>
      </c>
      <c r="V506" s="1" t="e">
        <f t="shared" si="82"/>
        <v>#REF!</v>
      </c>
      <c r="W506" s="1" t="e">
        <f t="shared" si="83"/>
        <v>#REF!</v>
      </c>
      <c r="X506" s="1" t="e">
        <f t="shared" si="84"/>
        <v>#REF!</v>
      </c>
      <c r="Y506" s="1" t="e">
        <f t="shared" si="85"/>
        <v>#REF!</v>
      </c>
      <c r="Z506" s="1" t="e">
        <f t="shared" si="86"/>
        <v>#REF!</v>
      </c>
      <c r="AA506" s="2" t="e">
        <f>IF(Z506*#REF!/(#REF!+#REF!)&lt;16,16,Z506*#REF!/(#REF!+#REF!))</f>
        <v>#REF!</v>
      </c>
      <c r="AB506" s="9" t="e">
        <f>IF(+Z506*#REF!/(#REF!+#REF!)&lt;16,16,+Z506*#REF!/(#REF!+#REF!))</f>
        <v>#REF!</v>
      </c>
      <c r="AC506" s="2" t="e">
        <f t="shared" si="87"/>
        <v>#REF!</v>
      </c>
    </row>
    <row r="507" spans="2:29" x14ac:dyDescent="0.2">
      <c r="B507" s="10" t="e">
        <f>IF(#REF!="Informix XPS",4096,2048)</f>
        <v>#REF!</v>
      </c>
      <c r="C507" s="10" t="e">
        <f>IF(#REF!="Informix XPS",4036,2020)</f>
        <v>#REF!</v>
      </c>
      <c r="D507" s="1" t="e">
        <f>IF(#REF!=0,0,#REF!+4)</f>
        <v>#REF!</v>
      </c>
      <c r="E507" s="1" t="e">
        <f t="shared" si="77"/>
        <v>#REF!</v>
      </c>
      <c r="F507" s="1" t="e">
        <f>IF(D507&lt;=C507,ROUNDUP((#REF!+#REF!)/E507,0),#REF!*E507)</f>
        <v>#REF!</v>
      </c>
      <c r="G507" s="1" t="e">
        <f t="shared" si="78"/>
        <v>#REF!</v>
      </c>
      <c r="H507" s="1" t="e">
        <f>IF(#REF!&gt;C507,#REF!,0)</f>
        <v>#REF!</v>
      </c>
      <c r="I507" s="1" t="e">
        <f>+IF(#REF!&gt;C507,#REF!-(C507+8),0)</f>
        <v>#REF!</v>
      </c>
      <c r="J507" s="1" t="e">
        <f>+IF(I507&lt;C507,0,#REF!*TRUNC(I507/(C507-8)))</f>
        <v>#REF!</v>
      </c>
      <c r="K507" s="1" t="e">
        <f>IF(H507&gt;0,+#REF!/(C507-8)-TRUNC(#REF!/(C507-8))+4,0)</f>
        <v>#REF!</v>
      </c>
      <c r="L507" s="1" t="e">
        <f t="shared" si="79"/>
        <v>#REF!</v>
      </c>
      <c r="M507" s="1" t="e">
        <f>+IF(H507&gt;0,IF(L507&lt;0.1,(#REF!/(TRUNC((C507/10)/I507)+1)),IF(AND(L507&gt;0.1,L507&lt;0.33),(#REF!/(TRUNC((C507/3)/I507)+1)),#REF!)),0)</f>
        <v>#REF!</v>
      </c>
      <c r="N507" s="1" t="e">
        <f t="shared" si="80"/>
        <v>#REF!</v>
      </c>
      <c r="O507" s="1" t="e">
        <f>+IF(#REF! &lt; (#REF!+#REF!)*0.02,1,#REF!/(#REF!+#REF!))</f>
        <v>#REF!</v>
      </c>
      <c r="P507" s="1" t="e">
        <f>+IF(#REF!&gt;0,#REF!+5,0)</f>
        <v>#REF!</v>
      </c>
      <c r="Q507" s="1" t="e">
        <f t="shared" si="81"/>
        <v>#REF!</v>
      </c>
      <c r="R507" s="1" t="e">
        <f>+IF(Q507 &gt; 0,TRUNC((#REF!+#REF!)/Q507),0)</f>
        <v>#REF!</v>
      </c>
      <c r="S507" s="1" t="e">
        <f>+(R507/(TRUNC((B507-28)/(#REF!+5))+4))</f>
        <v>#REF!</v>
      </c>
      <c r="T507" s="1" t="e">
        <f>+TRUNC(S507/(TRUNC((B507-28)/(#REF!+5))+4))</f>
        <v>#REF!</v>
      </c>
      <c r="U507" s="1" t="e">
        <f>+ROUNDUP((T507/(TRUNC((B507-56)/(#REF!+5))+4)),0)</f>
        <v>#REF!</v>
      </c>
      <c r="V507" s="1" t="e">
        <f t="shared" si="82"/>
        <v>#REF!</v>
      </c>
      <c r="W507" s="1" t="e">
        <f t="shared" si="83"/>
        <v>#REF!</v>
      </c>
      <c r="X507" s="1" t="e">
        <f t="shared" si="84"/>
        <v>#REF!</v>
      </c>
      <c r="Y507" s="1" t="e">
        <f t="shared" si="85"/>
        <v>#REF!</v>
      </c>
      <c r="Z507" s="1" t="e">
        <f t="shared" si="86"/>
        <v>#REF!</v>
      </c>
      <c r="AA507" s="2" t="e">
        <f>IF(Z507*#REF!/(#REF!+#REF!)&lt;16,16,Z507*#REF!/(#REF!+#REF!))</f>
        <v>#REF!</v>
      </c>
      <c r="AB507" s="9" t="e">
        <f>IF(+Z507*#REF!/(#REF!+#REF!)&lt;16,16,+Z507*#REF!/(#REF!+#REF!))</f>
        <v>#REF!</v>
      </c>
      <c r="AC507" s="2" t="e">
        <f t="shared" si="87"/>
        <v>#REF!</v>
      </c>
    </row>
    <row r="508" spans="2:29" x14ac:dyDescent="0.2">
      <c r="B508" s="10" t="e">
        <f>IF(#REF!="Informix XPS",4096,2048)</f>
        <v>#REF!</v>
      </c>
      <c r="C508" s="10" t="e">
        <f>IF(#REF!="Informix XPS",4036,2020)</f>
        <v>#REF!</v>
      </c>
      <c r="D508" s="1" t="e">
        <f>IF(#REF!=0,0,#REF!+4)</f>
        <v>#REF!</v>
      </c>
      <c r="E508" s="1" t="e">
        <f t="shared" si="77"/>
        <v>#REF!</v>
      </c>
      <c r="F508" s="1" t="e">
        <f>IF(D508&lt;=C508,ROUNDUP((#REF!+#REF!)/E508,0),#REF!*E508)</f>
        <v>#REF!</v>
      </c>
      <c r="G508" s="1" t="e">
        <f t="shared" si="78"/>
        <v>#REF!</v>
      </c>
      <c r="H508" s="1" t="e">
        <f>IF(#REF!&gt;C508,#REF!,0)</f>
        <v>#REF!</v>
      </c>
      <c r="I508" s="1" t="e">
        <f>+IF(#REF!&gt;C508,#REF!-(C508+8),0)</f>
        <v>#REF!</v>
      </c>
      <c r="J508" s="1" t="e">
        <f>+IF(I508&lt;C508,0,#REF!*TRUNC(I508/(C508-8)))</f>
        <v>#REF!</v>
      </c>
      <c r="K508" s="1" t="e">
        <f>IF(H508&gt;0,+#REF!/(C508-8)-TRUNC(#REF!/(C508-8))+4,0)</f>
        <v>#REF!</v>
      </c>
      <c r="L508" s="1" t="e">
        <f t="shared" si="79"/>
        <v>#REF!</v>
      </c>
      <c r="M508" s="1" t="e">
        <f>+IF(H508&gt;0,IF(L508&lt;0.1,(#REF!/(TRUNC((C508/10)/I508)+1)),IF(AND(L508&gt;0.1,L508&lt;0.33),(#REF!/(TRUNC((C508/3)/I508)+1)),#REF!)),0)</f>
        <v>#REF!</v>
      </c>
      <c r="N508" s="1" t="e">
        <f t="shared" si="80"/>
        <v>#REF!</v>
      </c>
      <c r="O508" s="1" t="e">
        <f>+IF(#REF! &lt; (#REF!+#REF!)*0.02,1,#REF!/(#REF!+#REF!))</f>
        <v>#REF!</v>
      </c>
      <c r="P508" s="1" t="e">
        <f>+IF(#REF!&gt;0,#REF!+5,0)</f>
        <v>#REF!</v>
      </c>
      <c r="Q508" s="1" t="e">
        <f t="shared" si="81"/>
        <v>#REF!</v>
      </c>
      <c r="R508" s="1" t="e">
        <f>+IF(Q508 &gt; 0,TRUNC((#REF!+#REF!)/Q508),0)</f>
        <v>#REF!</v>
      </c>
      <c r="S508" s="1" t="e">
        <f>+(R508/(TRUNC((B508-28)/(#REF!+5))+4))</f>
        <v>#REF!</v>
      </c>
      <c r="T508" s="1" t="e">
        <f>+TRUNC(S508/(TRUNC((B508-28)/(#REF!+5))+4))</f>
        <v>#REF!</v>
      </c>
      <c r="U508" s="1" t="e">
        <f>+ROUNDUP((T508/(TRUNC((B508-56)/(#REF!+5))+4)),0)</f>
        <v>#REF!</v>
      </c>
      <c r="V508" s="1" t="e">
        <f t="shared" si="82"/>
        <v>#REF!</v>
      </c>
      <c r="W508" s="1" t="e">
        <f t="shared" si="83"/>
        <v>#REF!</v>
      </c>
      <c r="X508" s="1" t="e">
        <f t="shared" si="84"/>
        <v>#REF!</v>
      </c>
      <c r="Y508" s="1" t="e">
        <f t="shared" si="85"/>
        <v>#REF!</v>
      </c>
      <c r="Z508" s="1" t="e">
        <f t="shared" si="86"/>
        <v>#REF!</v>
      </c>
      <c r="AA508" s="2" t="e">
        <f>IF(Z508*#REF!/(#REF!+#REF!)&lt;16,16,Z508*#REF!/(#REF!+#REF!))</f>
        <v>#REF!</v>
      </c>
      <c r="AB508" s="9" t="e">
        <f>IF(+Z508*#REF!/(#REF!+#REF!)&lt;16,16,+Z508*#REF!/(#REF!+#REF!))</f>
        <v>#REF!</v>
      </c>
      <c r="AC508" s="2" t="e">
        <f t="shared" si="87"/>
        <v>#REF!</v>
      </c>
    </row>
    <row r="509" spans="2:29" x14ac:dyDescent="0.2">
      <c r="B509" s="10" t="e">
        <f>IF(#REF!="Informix XPS",4096,2048)</f>
        <v>#REF!</v>
      </c>
      <c r="C509" s="10" t="e">
        <f>IF(#REF!="Informix XPS",4036,2020)</f>
        <v>#REF!</v>
      </c>
      <c r="D509" s="1" t="e">
        <f>IF(#REF!=0,0,#REF!+4)</f>
        <v>#REF!</v>
      </c>
      <c r="E509" s="1" t="e">
        <f t="shared" si="77"/>
        <v>#REF!</v>
      </c>
      <c r="F509" s="1" t="e">
        <f>IF(D509&lt;=C509,ROUNDUP((#REF!+#REF!)/E509,0),#REF!*E509)</f>
        <v>#REF!</v>
      </c>
      <c r="G509" s="1" t="e">
        <f t="shared" si="78"/>
        <v>#REF!</v>
      </c>
      <c r="H509" s="1" t="e">
        <f>IF(#REF!&gt;C509,#REF!,0)</f>
        <v>#REF!</v>
      </c>
      <c r="I509" s="1" t="e">
        <f>+IF(#REF!&gt;C509,#REF!-(C509+8),0)</f>
        <v>#REF!</v>
      </c>
      <c r="J509" s="1" t="e">
        <f>+IF(I509&lt;C509,0,#REF!*TRUNC(I509/(C509-8)))</f>
        <v>#REF!</v>
      </c>
      <c r="K509" s="1" t="e">
        <f>IF(H509&gt;0,+#REF!/(C509-8)-TRUNC(#REF!/(C509-8))+4,0)</f>
        <v>#REF!</v>
      </c>
      <c r="L509" s="1" t="e">
        <f t="shared" si="79"/>
        <v>#REF!</v>
      </c>
      <c r="M509" s="1" t="e">
        <f>+IF(H509&gt;0,IF(L509&lt;0.1,(#REF!/(TRUNC((C509/10)/I509)+1)),IF(AND(L509&gt;0.1,L509&lt;0.33),(#REF!/(TRUNC((C509/3)/I509)+1)),#REF!)),0)</f>
        <v>#REF!</v>
      </c>
      <c r="N509" s="1" t="e">
        <f t="shared" si="80"/>
        <v>#REF!</v>
      </c>
      <c r="O509" s="1" t="e">
        <f>+IF(#REF! &lt; (#REF!+#REF!)*0.02,1,#REF!/(#REF!+#REF!))</f>
        <v>#REF!</v>
      </c>
      <c r="P509" s="1" t="e">
        <f>+IF(#REF!&gt;0,#REF!+5,0)</f>
        <v>#REF!</v>
      </c>
      <c r="Q509" s="1" t="e">
        <f t="shared" si="81"/>
        <v>#REF!</v>
      </c>
      <c r="R509" s="1" t="e">
        <f>+IF(Q509 &gt; 0,TRUNC((#REF!+#REF!)/Q509),0)</f>
        <v>#REF!</v>
      </c>
      <c r="S509" s="1" t="e">
        <f>+(R509/(TRUNC((B509-28)/(#REF!+5))+4))</f>
        <v>#REF!</v>
      </c>
      <c r="T509" s="1" t="e">
        <f>+TRUNC(S509/(TRUNC((B509-28)/(#REF!+5))+4))</f>
        <v>#REF!</v>
      </c>
      <c r="U509" s="1" t="e">
        <f>+ROUNDUP((T509/(TRUNC((B509-56)/(#REF!+5))+4)),0)</f>
        <v>#REF!</v>
      </c>
      <c r="V509" s="1" t="e">
        <f t="shared" si="82"/>
        <v>#REF!</v>
      </c>
      <c r="W509" s="1" t="e">
        <f t="shared" si="83"/>
        <v>#REF!</v>
      </c>
      <c r="X509" s="1" t="e">
        <f t="shared" si="84"/>
        <v>#REF!</v>
      </c>
      <c r="Y509" s="1" t="e">
        <f t="shared" si="85"/>
        <v>#REF!</v>
      </c>
      <c r="Z509" s="1" t="e">
        <f t="shared" si="86"/>
        <v>#REF!</v>
      </c>
      <c r="AA509" s="2" t="e">
        <f>IF(Z509*#REF!/(#REF!+#REF!)&lt;16,16,Z509*#REF!/(#REF!+#REF!))</f>
        <v>#REF!</v>
      </c>
      <c r="AB509" s="9" t="e">
        <f>IF(+Z509*#REF!/(#REF!+#REF!)&lt;16,16,+Z509*#REF!/(#REF!+#REF!))</f>
        <v>#REF!</v>
      </c>
      <c r="AC509" s="2" t="e">
        <f t="shared" si="87"/>
        <v>#REF!</v>
      </c>
    </row>
    <row r="510" spans="2:29" x14ac:dyDescent="0.2">
      <c r="B510" s="10" t="e">
        <f>IF(#REF!="Informix XPS",4096,2048)</f>
        <v>#REF!</v>
      </c>
      <c r="C510" s="10" t="e">
        <f>IF(#REF!="Informix XPS",4036,2020)</f>
        <v>#REF!</v>
      </c>
      <c r="D510" s="1" t="e">
        <f>IF(#REF!=0,0,#REF!+4)</f>
        <v>#REF!</v>
      </c>
      <c r="E510" s="1" t="e">
        <f t="shared" si="77"/>
        <v>#REF!</v>
      </c>
      <c r="F510" s="1" t="e">
        <f>IF(D510&lt;=C510,ROUNDUP((#REF!+#REF!)/E510,0),#REF!*E510)</f>
        <v>#REF!</v>
      </c>
      <c r="G510" s="1" t="e">
        <f t="shared" si="78"/>
        <v>#REF!</v>
      </c>
      <c r="H510" s="1" t="e">
        <f>IF(#REF!&gt;C510,#REF!,0)</f>
        <v>#REF!</v>
      </c>
      <c r="I510" s="1" t="e">
        <f>+IF(#REF!&gt;C510,#REF!-(C510+8),0)</f>
        <v>#REF!</v>
      </c>
      <c r="J510" s="1" t="e">
        <f>+IF(I510&lt;C510,0,#REF!*TRUNC(I510/(C510-8)))</f>
        <v>#REF!</v>
      </c>
      <c r="K510" s="1" t="e">
        <f>IF(H510&gt;0,+#REF!/(C510-8)-TRUNC(#REF!/(C510-8))+4,0)</f>
        <v>#REF!</v>
      </c>
      <c r="L510" s="1" t="e">
        <f t="shared" si="79"/>
        <v>#REF!</v>
      </c>
      <c r="M510" s="1" t="e">
        <f>+IF(H510&gt;0,IF(L510&lt;0.1,(#REF!/(TRUNC((C510/10)/I510)+1)),IF(AND(L510&gt;0.1,L510&lt;0.33),(#REF!/(TRUNC((C510/3)/I510)+1)),#REF!)),0)</f>
        <v>#REF!</v>
      </c>
      <c r="N510" s="1" t="e">
        <f t="shared" si="80"/>
        <v>#REF!</v>
      </c>
      <c r="O510" s="1" t="e">
        <f>+IF(#REF! &lt; (#REF!+#REF!)*0.02,1,#REF!/(#REF!+#REF!))</f>
        <v>#REF!</v>
      </c>
      <c r="P510" s="1" t="e">
        <f>+IF(#REF!&gt;0,#REF!+5,0)</f>
        <v>#REF!</v>
      </c>
      <c r="Q510" s="1" t="e">
        <f t="shared" si="81"/>
        <v>#REF!</v>
      </c>
      <c r="R510" s="1" t="e">
        <f>+IF(Q510 &gt; 0,TRUNC((#REF!+#REF!)/Q510),0)</f>
        <v>#REF!</v>
      </c>
      <c r="S510" s="1" t="e">
        <f>+(R510/(TRUNC((B510-28)/(#REF!+5))+4))</f>
        <v>#REF!</v>
      </c>
      <c r="T510" s="1" t="e">
        <f>+TRUNC(S510/(TRUNC((B510-28)/(#REF!+5))+4))</f>
        <v>#REF!</v>
      </c>
      <c r="U510" s="1" t="e">
        <f>+ROUNDUP((T510/(TRUNC((B510-56)/(#REF!+5))+4)),0)</f>
        <v>#REF!</v>
      </c>
      <c r="V510" s="1" t="e">
        <f t="shared" si="82"/>
        <v>#REF!</v>
      </c>
      <c r="W510" s="1" t="e">
        <f t="shared" si="83"/>
        <v>#REF!</v>
      </c>
      <c r="X510" s="1" t="e">
        <f t="shared" si="84"/>
        <v>#REF!</v>
      </c>
      <c r="Y510" s="1" t="e">
        <f t="shared" si="85"/>
        <v>#REF!</v>
      </c>
      <c r="Z510" s="1" t="e">
        <f t="shared" si="86"/>
        <v>#REF!</v>
      </c>
      <c r="AA510" s="2" t="e">
        <f>IF(Z510*#REF!/(#REF!+#REF!)&lt;16,16,Z510*#REF!/(#REF!+#REF!))</f>
        <v>#REF!</v>
      </c>
      <c r="AB510" s="9" t="e">
        <f>IF(+Z510*#REF!/(#REF!+#REF!)&lt;16,16,+Z510*#REF!/(#REF!+#REF!))</f>
        <v>#REF!</v>
      </c>
      <c r="AC510" s="2" t="e">
        <f t="shared" si="87"/>
        <v>#REF!</v>
      </c>
    </row>
    <row r="511" spans="2:29" x14ac:dyDescent="0.2">
      <c r="B511" s="10" t="e">
        <f>IF(#REF!="Informix XPS",4096,2048)</f>
        <v>#REF!</v>
      </c>
      <c r="C511" s="10" t="e">
        <f>IF(#REF!="Informix XPS",4036,2020)</f>
        <v>#REF!</v>
      </c>
      <c r="D511" s="1" t="e">
        <f>IF(#REF!=0,0,#REF!+4)</f>
        <v>#REF!</v>
      </c>
      <c r="E511" s="1" t="e">
        <f t="shared" si="77"/>
        <v>#REF!</v>
      </c>
      <c r="F511" s="1" t="e">
        <f>IF(D511&lt;=C511,ROUNDUP((#REF!+#REF!)/E511,0),#REF!*E511)</f>
        <v>#REF!</v>
      </c>
      <c r="G511" s="1" t="e">
        <f t="shared" si="78"/>
        <v>#REF!</v>
      </c>
      <c r="H511" s="1" t="e">
        <f>IF(#REF!&gt;C511,#REF!,0)</f>
        <v>#REF!</v>
      </c>
      <c r="I511" s="1" t="e">
        <f>+IF(#REF!&gt;C511,#REF!-(C511+8),0)</f>
        <v>#REF!</v>
      </c>
      <c r="J511" s="1" t="e">
        <f>+IF(I511&lt;C511,0,#REF!*TRUNC(I511/(C511-8)))</f>
        <v>#REF!</v>
      </c>
      <c r="K511" s="1" t="e">
        <f>IF(H511&gt;0,+#REF!/(C511-8)-TRUNC(#REF!/(C511-8))+4,0)</f>
        <v>#REF!</v>
      </c>
      <c r="L511" s="1" t="e">
        <f t="shared" si="79"/>
        <v>#REF!</v>
      </c>
      <c r="M511" s="1" t="e">
        <f>+IF(H511&gt;0,IF(L511&lt;0.1,(#REF!/(TRUNC((C511/10)/I511)+1)),IF(AND(L511&gt;0.1,L511&lt;0.33),(#REF!/(TRUNC((C511/3)/I511)+1)),#REF!)),0)</f>
        <v>#REF!</v>
      </c>
      <c r="N511" s="1" t="e">
        <f t="shared" si="80"/>
        <v>#REF!</v>
      </c>
      <c r="O511" s="1" t="e">
        <f>+IF(#REF! &lt; (#REF!+#REF!)*0.02,1,#REF!/(#REF!+#REF!))</f>
        <v>#REF!</v>
      </c>
      <c r="P511" s="1" t="e">
        <f>+IF(#REF!&gt;0,#REF!+5,0)</f>
        <v>#REF!</v>
      </c>
      <c r="Q511" s="1" t="e">
        <f t="shared" si="81"/>
        <v>#REF!</v>
      </c>
      <c r="R511" s="1" t="e">
        <f>+IF(Q511 &gt; 0,TRUNC((#REF!+#REF!)/Q511),0)</f>
        <v>#REF!</v>
      </c>
      <c r="S511" s="1" t="e">
        <f>+(R511/(TRUNC((B511-28)/(#REF!+5))+4))</f>
        <v>#REF!</v>
      </c>
      <c r="T511" s="1" t="e">
        <f>+TRUNC(S511/(TRUNC((B511-28)/(#REF!+5))+4))</f>
        <v>#REF!</v>
      </c>
      <c r="U511" s="1" t="e">
        <f>+ROUNDUP((T511/(TRUNC((B511-56)/(#REF!+5))+4)),0)</f>
        <v>#REF!</v>
      </c>
      <c r="V511" s="1" t="e">
        <f t="shared" si="82"/>
        <v>#REF!</v>
      </c>
      <c r="W511" s="1" t="e">
        <f t="shared" si="83"/>
        <v>#REF!</v>
      </c>
      <c r="X511" s="1" t="e">
        <f t="shared" si="84"/>
        <v>#REF!</v>
      </c>
      <c r="Y511" s="1" t="e">
        <f t="shared" si="85"/>
        <v>#REF!</v>
      </c>
      <c r="Z511" s="1" t="e">
        <f t="shared" si="86"/>
        <v>#REF!</v>
      </c>
      <c r="AA511" s="2" t="e">
        <f>IF(Z511*#REF!/(#REF!+#REF!)&lt;16,16,Z511*#REF!/(#REF!+#REF!))</f>
        <v>#REF!</v>
      </c>
      <c r="AB511" s="9" t="e">
        <f>IF(+Z511*#REF!/(#REF!+#REF!)&lt;16,16,+Z511*#REF!/(#REF!+#REF!))</f>
        <v>#REF!</v>
      </c>
      <c r="AC511" s="2" t="e">
        <f t="shared" si="87"/>
        <v>#REF!</v>
      </c>
    </row>
    <row r="512" spans="2:29" x14ac:dyDescent="0.2">
      <c r="B512" s="10" t="e">
        <f>IF(#REF!="Informix XPS",4096,2048)</f>
        <v>#REF!</v>
      </c>
      <c r="C512" s="10" t="e">
        <f>IF(#REF!="Informix XPS",4036,2020)</f>
        <v>#REF!</v>
      </c>
      <c r="D512" s="1" t="e">
        <f>IF(#REF!=0,0,#REF!+4)</f>
        <v>#REF!</v>
      </c>
      <c r="E512" s="1" t="e">
        <f t="shared" si="77"/>
        <v>#REF!</v>
      </c>
      <c r="F512" s="1" t="e">
        <f>IF(D512&lt;=C512,ROUNDUP((#REF!+#REF!)/E512,0),#REF!*E512)</f>
        <v>#REF!</v>
      </c>
      <c r="G512" s="1" t="e">
        <f t="shared" si="78"/>
        <v>#REF!</v>
      </c>
      <c r="H512" s="1" t="e">
        <f>IF(#REF!&gt;C512,#REF!,0)</f>
        <v>#REF!</v>
      </c>
      <c r="I512" s="1" t="e">
        <f>+IF(#REF!&gt;C512,#REF!-(C512+8),0)</f>
        <v>#REF!</v>
      </c>
      <c r="J512" s="1" t="e">
        <f>+IF(I512&lt;C512,0,#REF!*TRUNC(I512/(C512-8)))</f>
        <v>#REF!</v>
      </c>
      <c r="K512" s="1" t="e">
        <f>IF(H512&gt;0,+#REF!/(C512-8)-TRUNC(#REF!/(C512-8))+4,0)</f>
        <v>#REF!</v>
      </c>
      <c r="L512" s="1" t="e">
        <f t="shared" si="79"/>
        <v>#REF!</v>
      </c>
      <c r="M512" s="1" t="e">
        <f>+IF(H512&gt;0,IF(L512&lt;0.1,(#REF!/(TRUNC((C512/10)/I512)+1)),IF(AND(L512&gt;0.1,L512&lt;0.33),(#REF!/(TRUNC((C512/3)/I512)+1)),#REF!)),0)</f>
        <v>#REF!</v>
      </c>
      <c r="N512" s="1" t="e">
        <f t="shared" si="80"/>
        <v>#REF!</v>
      </c>
      <c r="O512" s="1" t="e">
        <f>+IF(#REF! &lt; (#REF!+#REF!)*0.02,1,#REF!/(#REF!+#REF!))</f>
        <v>#REF!</v>
      </c>
      <c r="P512" s="1" t="e">
        <f>+IF(#REF!&gt;0,#REF!+5,0)</f>
        <v>#REF!</v>
      </c>
      <c r="Q512" s="1" t="e">
        <f t="shared" si="81"/>
        <v>#REF!</v>
      </c>
      <c r="R512" s="1" t="e">
        <f>+IF(Q512 &gt; 0,TRUNC((#REF!+#REF!)/Q512),0)</f>
        <v>#REF!</v>
      </c>
      <c r="S512" s="1" t="e">
        <f>+(R512/(TRUNC((B512-28)/(#REF!+5))+4))</f>
        <v>#REF!</v>
      </c>
      <c r="T512" s="1" t="e">
        <f>+TRUNC(S512/(TRUNC((B512-28)/(#REF!+5))+4))</f>
        <v>#REF!</v>
      </c>
      <c r="U512" s="1" t="e">
        <f>+ROUNDUP((T512/(TRUNC((B512-56)/(#REF!+5))+4)),0)</f>
        <v>#REF!</v>
      </c>
      <c r="V512" s="1" t="e">
        <f t="shared" si="82"/>
        <v>#REF!</v>
      </c>
      <c r="W512" s="1" t="e">
        <f t="shared" si="83"/>
        <v>#REF!</v>
      </c>
      <c r="X512" s="1" t="e">
        <f t="shared" si="84"/>
        <v>#REF!</v>
      </c>
      <c r="Y512" s="1" t="e">
        <f t="shared" si="85"/>
        <v>#REF!</v>
      </c>
      <c r="Z512" s="1" t="e">
        <f t="shared" si="86"/>
        <v>#REF!</v>
      </c>
      <c r="AA512" s="2" t="e">
        <f>IF(Z512*#REF!/(#REF!+#REF!)&lt;16,16,Z512*#REF!/(#REF!+#REF!))</f>
        <v>#REF!</v>
      </c>
      <c r="AB512" s="9" t="e">
        <f>IF(+Z512*#REF!/(#REF!+#REF!)&lt;16,16,+Z512*#REF!/(#REF!+#REF!))</f>
        <v>#REF!</v>
      </c>
      <c r="AC512" s="2" t="e">
        <f t="shared" si="87"/>
        <v>#REF!</v>
      </c>
    </row>
    <row r="513" spans="2:29" x14ac:dyDescent="0.2">
      <c r="B513" s="10" t="e">
        <f>IF(#REF!="Informix XPS",4096,2048)</f>
        <v>#REF!</v>
      </c>
      <c r="C513" s="10" t="e">
        <f>IF(#REF!="Informix XPS",4036,2020)</f>
        <v>#REF!</v>
      </c>
      <c r="D513" s="1" t="e">
        <f>IF(#REF!=0,0,#REF!+4)</f>
        <v>#REF!</v>
      </c>
      <c r="E513" s="1" t="e">
        <f t="shared" si="77"/>
        <v>#REF!</v>
      </c>
      <c r="F513" s="1" t="e">
        <f>IF(D513&lt;=C513,ROUNDUP((#REF!+#REF!)/E513,0),#REF!*E513)</f>
        <v>#REF!</v>
      </c>
      <c r="G513" s="1" t="e">
        <f t="shared" si="78"/>
        <v>#REF!</v>
      </c>
      <c r="H513" s="1" t="e">
        <f>IF(#REF!&gt;C513,#REF!,0)</f>
        <v>#REF!</v>
      </c>
      <c r="I513" s="1" t="e">
        <f>+IF(#REF!&gt;C513,#REF!-(C513+8),0)</f>
        <v>#REF!</v>
      </c>
      <c r="J513" s="1" t="e">
        <f>+IF(I513&lt;C513,0,#REF!*TRUNC(I513/(C513-8)))</f>
        <v>#REF!</v>
      </c>
      <c r="K513" s="1" t="e">
        <f>IF(H513&gt;0,+#REF!/(C513-8)-TRUNC(#REF!/(C513-8))+4,0)</f>
        <v>#REF!</v>
      </c>
      <c r="L513" s="1" t="e">
        <f t="shared" si="79"/>
        <v>#REF!</v>
      </c>
      <c r="M513" s="1" t="e">
        <f>+IF(H513&gt;0,IF(L513&lt;0.1,(#REF!/(TRUNC((C513/10)/I513)+1)),IF(AND(L513&gt;0.1,L513&lt;0.33),(#REF!/(TRUNC((C513/3)/I513)+1)),#REF!)),0)</f>
        <v>#REF!</v>
      </c>
      <c r="N513" s="1" t="e">
        <f t="shared" si="80"/>
        <v>#REF!</v>
      </c>
      <c r="O513" s="1" t="e">
        <f>+IF(#REF! &lt; (#REF!+#REF!)*0.02,1,#REF!/(#REF!+#REF!))</f>
        <v>#REF!</v>
      </c>
      <c r="P513" s="1" t="e">
        <f>+IF(#REF!&gt;0,#REF!+5,0)</f>
        <v>#REF!</v>
      </c>
      <c r="Q513" s="1" t="e">
        <f t="shared" si="81"/>
        <v>#REF!</v>
      </c>
      <c r="R513" s="1" t="e">
        <f>+IF(Q513 &gt; 0,TRUNC((#REF!+#REF!)/Q513),0)</f>
        <v>#REF!</v>
      </c>
      <c r="S513" s="1" t="e">
        <f>+(R513/(TRUNC((B513-28)/(#REF!+5))+4))</f>
        <v>#REF!</v>
      </c>
      <c r="T513" s="1" t="e">
        <f>+TRUNC(S513/(TRUNC((B513-28)/(#REF!+5))+4))</f>
        <v>#REF!</v>
      </c>
      <c r="U513" s="1" t="e">
        <f>+ROUNDUP((T513/(TRUNC((B513-56)/(#REF!+5))+4)),0)</f>
        <v>#REF!</v>
      </c>
      <c r="V513" s="1" t="e">
        <f t="shared" si="82"/>
        <v>#REF!</v>
      </c>
      <c r="W513" s="1" t="e">
        <f t="shared" si="83"/>
        <v>#REF!</v>
      </c>
      <c r="X513" s="1" t="e">
        <f t="shared" si="84"/>
        <v>#REF!</v>
      </c>
      <c r="Y513" s="1" t="e">
        <f t="shared" si="85"/>
        <v>#REF!</v>
      </c>
      <c r="Z513" s="1" t="e">
        <f t="shared" si="86"/>
        <v>#REF!</v>
      </c>
      <c r="AA513" s="2" t="e">
        <f>IF(Z513*#REF!/(#REF!+#REF!)&lt;16,16,Z513*#REF!/(#REF!+#REF!))</f>
        <v>#REF!</v>
      </c>
      <c r="AB513" s="9" t="e">
        <f>IF(+Z513*#REF!/(#REF!+#REF!)&lt;16,16,+Z513*#REF!/(#REF!+#REF!))</f>
        <v>#REF!</v>
      </c>
      <c r="AC513" s="2" t="e">
        <f t="shared" si="87"/>
        <v>#REF!</v>
      </c>
    </row>
    <row r="514" spans="2:29" x14ac:dyDescent="0.2">
      <c r="B514" s="10" t="e">
        <f>IF(#REF!="Informix XPS",4096,2048)</f>
        <v>#REF!</v>
      </c>
      <c r="C514" s="10" t="e">
        <f>IF(#REF!="Informix XPS",4036,2020)</f>
        <v>#REF!</v>
      </c>
      <c r="D514" s="1" t="e">
        <f>IF(#REF!=0,0,#REF!+4)</f>
        <v>#REF!</v>
      </c>
      <c r="E514" s="1" t="e">
        <f t="shared" si="77"/>
        <v>#REF!</v>
      </c>
      <c r="F514" s="1" t="e">
        <f>IF(D514&lt;=C514,ROUNDUP((#REF!+#REF!)/E514,0),#REF!*E514)</f>
        <v>#REF!</v>
      </c>
      <c r="G514" s="1" t="e">
        <f t="shared" si="78"/>
        <v>#REF!</v>
      </c>
      <c r="H514" s="1" t="e">
        <f>IF(#REF!&gt;C514,#REF!,0)</f>
        <v>#REF!</v>
      </c>
      <c r="I514" s="1" t="e">
        <f>+IF(#REF!&gt;C514,#REF!-(C514+8),0)</f>
        <v>#REF!</v>
      </c>
      <c r="J514" s="1" t="e">
        <f>+IF(I514&lt;C514,0,#REF!*TRUNC(I514/(C514-8)))</f>
        <v>#REF!</v>
      </c>
      <c r="K514" s="1" t="e">
        <f>IF(H514&gt;0,+#REF!/(C514-8)-TRUNC(#REF!/(C514-8))+4,0)</f>
        <v>#REF!</v>
      </c>
      <c r="L514" s="1" t="e">
        <f t="shared" si="79"/>
        <v>#REF!</v>
      </c>
      <c r="M514" s="1" t="e">
        <f>+IF(H514&gt;0,IF(L514&lt;0.1,(#REF!/(TRUNC((C514/10)/I514)+1)),IF(AND(L514&gt;0.1,L514&lt;0.33),(#REF!/(TRUNC((C514/3)/I514)+1)),#REF!)),0)</f>
        <v>#REF!</v>
      </c>
      <c r="N514" s="1" t="e">
        <f t="shared" si="80"/>
        <v>#REF!</v>
      </c>
      <c r="O514" s="1" t="e">
        <f>+IF(#REF! &lt; (#REF!+#REF!)*0.02,1,#REF!/(#REF!+#REF!))</f>
        <v>#REF!</v>
      </c>
      <c r="P514" s="1" t="e">
        <f>+IF(#REF!&gt;0,#REF!+5,0)</f>
        <v>#REF!</v>
      </c>
      <c r="Q514" s="1" t="e">
        <f t="shared" si="81"/>
        <v>#REF!</v>
      </c>
      <c r="R514" s="1" t="e">
        <f>+IF(Q514 &gt; 0,TRUNC((#REF!+#REF!)/Q514),0)</f>
        <v>#REF!</v>
      </c>
      <c r="S514" s="1" t="e">
        <f>+(R514/(TRUNC((B514-28)/(#REF!+5))+4))</f>
        <v>#REF!</v>
      </c>
      <c r="T514" s="1" t="e">
        <f>+TRUNC(S514/(TRUNC((B514-28)/(#REF!+5))+4))</f>
        <v>#REF!</v>
      </c>
      <c r="U514" s="1" t="e">
        <f>+ROUNDUP((T514/(TRUNC((B514-56)/(#REF!+5))+4)),0)</f>
        <v>#REF!</v>
      </c>
      <c r="V514" s="1" t="e">
        <f t="shared" si="82"/>
        <v>#REF!</v>
      </c>
      <c r="W514" s="1" t="e">
        <f t="shared" si="83"/>
        <v>#REF!</v>
      </c>
      <c r="X514" s="1" t="e">
        <f t="shared" si="84"/>
        <v>#REF!</v>
      </c>
      <c r="Y514" s="1" t="e">
        <f t="shared" si="85"/>
        <v>#REF!</v>
      </c>
      <c r="Z514" s="1" t="e">
        <f t="shared" si="86"/>
        <v>#REF!</v>
      </c>
      <c r="AA514" s="2" t="e">
        <f>IF(Z514*#REF!/(#REF!+#REF!)&lt;16,16,Z514*#REF!/(#REF!+#REF!))</f>
        <v>#REF!</v>
      </c>
      <c r="AB514" s="9" t="e">
        <f>IF(+Z514*#REF!/(#REF!+#REF!)&lt;16,16,+Z514*#REF!/(#REF!+#REF!))</f>
        <v>#REF!</v>
      </c>
      <c r="AC514" s="2" t="e">
        <f t="shared" si="87"/>
        <v>#REF!</v>
      </c>
    </row>
    <row r="515" spans="2:29" x14ac:dyDescent="0.2">
      <c r="B515" s="10" t="e">
        <f>IF(#REF!="Informix XPS",4096,2048)</f>
        <v>#REF!</v>
      </c>
      <c r="C515" s="10" t="e">
        <f>IF(#REF!="Informix XPS",4036,2020)</f>
        <v>#REF!</v>
      </c>
      <c r="D515" s="1" t="e">
        <f>IF(#REF!=0,0,#REF!+4)</f>
        <v>#REF!</v>
      </c>
      <c r="E515" s="1" t="e">
        <f t="shared" si="77"/>
        <v>#REF!</v>
      </c>
      <c r="F515" s="1" t="e">
        <f>IF(D515&lt;=C515,ROUNDUP((#REF!+#REF!)/E515,0),#REF!*E515)</f>
        <v>#REF!</v>
      </c>
      <c r="G515" s="1" t="e">
        <f t="shared" si="78"/>
        <v>#REF!</v>
      </c>
      <c r="H515" s="1" t="e">
        <f>IF(#REF!&gt;C515,#REF!,0)</f>
        <v>#REF!</v>
      </c>
      <c r="I515" s="1" t="e">
        <f>+IF(#REF!&gt;C515,#REF!-(C515+8),0)</f>
        <v>#REF!</v>
      </c>
      <c r="J515" s="1" t="e">
        <f>+IF(I515&lt;C515,0,#REF!*TRUNC(I515/(C515-8)))</f>
        <v>#REF!</v>
      </c>
      <c r="K515" s="1" t="e">
        <f>IF(H515&gt;0,+#REF!/(C515-8)-TRUNC(#REF!/(C515-8))+4,0)</f>
        <v>#REF!</v>
      </c>
      <c r="L515" s="1" t="e">
        <f t="shared" si="79"/>
        <v>#REF!</v>
      </c>
      <c r="M515" s="1" t="e">
        <f>+IF(H515&gt;0,IF(L515&lt;0.1,(#REF!/(TRUNC((C515/10)/I515)+1)),IF(AND(L515&gt;0.1,L515&lt;0.33),(#REF!/(TRUNC((C515/3)/I515)+1)),#REF!)),0)</f>
        <v>#REF!</v>
      </c>
      <c r="N515" s="1" t="e">
        <f t="shared" si="80"/>
        <v>#REF!</v>
      </c>
      <c r="O515" s="1" t="e">
        <f>+IF(#REF! &lt; (#REF!+#REF!)*0.02,1,#REF!/(#REF!+#REF!))</f>
        <v>#REF!</v>
      </c>
      <c r="P515" s="1" t="e">
        <f>+IF(#REF!&gt;0,#REF!+5,0)</f>
        <v>#REF!</v>
      </c>
      <c r="Q515" s="1" t="e">
        <f t="shared" si="81"/>
        <v>#REF!</v>
      </c>
      <c r="R515" s="1" t="e">
        <f>+IF(Q515 &gt; 0,TRUNC((#REF!+#REF!)/Q515),0)</f>
        <v>#REF!</v>
      </c>
      <c r="S515" s="1" t="e">
        <f>+(R515/(TRUNC((B515-28)/(#REF!+5))+4))</f>
        <v>#REF!</v>
      </c>
      <c r="T515" s="1" t="e">
        <f>+TRUNC(S515/(TRUNC((B515-28)/(#REF!+5))+4))</f>
        <v>#REF!</v>
      </c>
      <c r="U515" s="1" t="e">
        <f>+ROUNDUP((T515/(TRUNC((B515-56)/(#REF!+5))+4)),0)</f>
        <v>#REF!</v>
      </c>
      <c r="V515" s="1" t="e">
        <f t="shared" si="82"/>
        <v>#REF!</v>
      </c>
      <c r="W515" s="1" t="e">
        <f t="shared" si="83"/>
        <v>#REF!</v>
      </c>
      <c r="X515" s="1" t="e">
        <f t="shared" si="84"/>
        <v>#REF!</v>
      </c>
      <c r="Y515" s="1" t="e">
        <f t="shared" si="85"/>
        <v>#REF!</v>
      </c>
      <c r="Z515" s="1" t="e">
        <f t="shared" si="86"/>
        <v>#REF!</v>
      </c>
      <c r="AA515" s="2" t="e">
        <f>IF(Z515*#REF!/(#REF!+#REF!)&lt;16,16,Z515*#REF!/(#REF!+#REF!))</f>
        <v>#REF!</v>
      </c>
      <c r="AB515" s="9" t="e">
        <f>IF(+Z515*#REF!/(#REF!+#REF!)&lt;16,16,+Z515*#REF!/(#REF!+#REF!))</f>
        <v>#REF!</v>
      </c>
      <c r="AC515" s="2" t="e">
        <f t="shared" si="87"/>
        <v>#REF!</v>
      </c>
    </row>
    <row r="516" spans="2:29" x14ac:dyDescent="0.2">
      <c r="B516" s="10" t="e">
        <f>IF(#REF!="Informix XPS",4096,2048)</f>
        <v>#REF!</v>
      </c>
      <c r="C516" s="10" t="e">
        <f>IF(#REF!="Informix XPS",4036,2020)</f>
        <v>#REF!</v>
      </c>
      <c r="D516" s="1" t="e">
        <f>IF(#REF!=0,0,#REF!+4)</f>
        <v>#REF!</v>
      </c>
      <c r="E516" s="1" t="e">
        <f t="shared" si="77"/>
        <v>#REF!</v>
      </c>
      <c r="F516" s="1" t="e">
        <f>IF(D516&lt;=C516,ROUNDUP((#REF!+#REF!)/E516,0),#REF!*E516)</f>
        <v>#REF!</v>
      </c>
      <c r="G516" s="1" t="e">
        <f t="shared" si="78"/>
        <v>#REF!</v>
      </c>
      <c r="H516" s="1" t="e">
        <f>IF(#REF!&gt;C516,#REF!,0)</f>
        <v>#REF!</v>
      </c>
      <c r="I516" s="1" t="e">
        <f>+IF(#REF!&gt;C516,#REF!-(C516+8),0)</f>
        <v>#REF!</v>
      </c>
      <c r="J516" s="1" t="e">
        <f>+IF(I516&lt;C516,0,#REF!*TRUNC(I516/(C516-8)))</f>
        <v>#REF!</v>
      </c>
      <c r="K516" s="1" t="e">
        <f>IF(H516&gt;0,+#REF!/(C516-8)-TRUNC(#REF!/(C516-8))+4,0)</f>
        <v>#REF!</v>
      </c>
      <c r="L516" s="1" t="e">
        <f t="shared" si="79"/>
        <v>#REF!</v>
      </c>
      <c r="M516" s="1" t="e">
        <f>+IF(H516&gt;0,IF(L516&lt;0.1,(#REF!/(TRUNC((C516/10)/I516)+1)),IF(AND(L516&gt;0.1,L516&lt;0.33),(#REF!/(TRUNC((C516/3)/I516)+1)),#REF!)),0)</f>
        <v>#REF!</v>
      </c>
      <c r="N516" s="1" t="e">
        <f t="shared" si="80"/>
        <v>#REF!</v>
      </c>
      <c r="O516" s="1" t="e">
        <f>+IF(#REF! &lt; (#REF!+#REF!)*0.02,1,#REF!/(#REF!+#REF!))</f>
        <v>#REF!</v>
      </c>
      <c r="P516" s="1" t="e">
        <f>+IF(#REF!&gt;0,#REF!+5,0)</f>
        <v>#REF!</v>
      </c>
      <c r="Q516" s="1" t="e">
        <f t="shared" si="81"/>
        <v>#REF!</v>
      </c>
      <c r="R516" s="1" t="e">
        <f>+IF(Q516 &gt; 0,TRUNC((#REF!+#REF!)/Q516),0)</f>
        <v>#REF!</v>
      </c>
      <c r="S516" s="1" t="e">
        <f>+(R516/(TRUNC((B516-28)/(#REF!+5))+4))</f>
        <v>#REF!</v>
      </c>
      <c r="T516" s="1" t="e">
        <f>+TRUNC(S516/(TRUNC((B516-28)/(#REF!+5))+4))</f>
        <v>#REF!</v>
      </c>
      <c r="U516" s="1" t="e">
        <f>+ROUNDUP((T516/(TRUNC((B516-56)/(#REF!+5))+4)),0)</f>
        <v>#REF!</v>
      </c>
      <c r="V516" s="1" t="e">
        <f t="shared" si="82"/>
        <v>#REF!</v>
      </c>
      <c r="W516" s="1" t="e">
        <f t="shared" si="83"/>
        <v>#REF!</v>
      </c>
      <c r="X516" s="1" t="e">
        <f t="shared" si="84"/>
        <v>#REF!</v>
      </c>
      <c r="Y516" s="1" t="e">
        <f t="shared" si="85"/>
        <v>#REF!</v>
      </c>
      <c r="Z516" s="1" t="e">
        <f t="shared" si="86"/>
        <v>#REF!</v>
      </c>
      <c r="AA516" s="2" t="e">
        <f>IF(Z516*#REF!/(#REF!+#REF!)&lt;16,16,Z516*#REF!/(#REF!+#REF!))</f>
        <v>#REF!</v>
      </c>
      <c r="AB516" s="9" t="e">
        <f>IF(+Z516*#REF!/(#REF!+#REF!)&lt;16,16,+Z516*#REF!/(#REF!+#REF!))</f>
        <v>#REF!</v>
      </c>
      <c r="AC516" s="2" t="e">
        <f t="shared" si="87"/>
        <v>#REF!</v>
      </c>
    </row>
    <row r="517" spans="2:29" x14ac:dyDescent="0.2">
      <c r="B517" s="10" t="e">
        <f>IF(#REF!="Informix XPS",4096,2048)</f>
        <v>#REF!</v>
      </c>
      <c r="C517" s="10" t="e">
        <f>IF(#REF!="Informix XPS",4036,2020)</f>
        <v>#REF!</v>
      </c>
      <c r="D517" s="1" t="e">
        <f>IF(#REF!=0,0,#REF!+4)</f>
        <v>#REF!</v>
      </c>
      <c r="E517" s="1" t="e">
        <f t="shared" si="77"/>
        <v>#REF!</v>
      </c>
      <c r="F517" s="1" t="e">
        <f>IF(D517&lt;=C517,ROUNDUP((#REF!+#REF!)/E517,0),#REF!*E517)</f>
        <v>#REF!</v>
      </c>
      <c r="G517" s="1" t="e">
        <f t="shared" si="78"/>
        <v>#REF!</v>
      </c>
      <c r="H517" s="1" t="e">
        <f>IF(#REF!&gt;C517,#REF!,0)</f>
        <v>#REF!</v>
      </c>
      <c r="I517" s="1" t="e">
        <f>+IF(#REF!&gt;C517,#REF!-(C517+8),0)</f>
        <v>#REF!</v>
      </c>
      <c r="J517" s="1" t="e">
        <f>+IF(I517&lt;C517,0,#REF!*TRUNC(I517/(C517-8)))</f>
        <v>#REF!</v>
      </c>
      <c r="K517" s="1" t="e">
        <f>IF(H517&gt;0,+#REF!/(C517-8)-TRUNC(#REF!/(C517-8))+4,0)</f>
        <v>#REF!</v>
      </c>
      <c r="L517" s="1" t="e">
        <f t="shared" si="79"/>
        <v>#REF!</v>
      </c>
      <c r="M517" s="1" t="e">
        <f>+IF(H517&gt;0,IF(L517&lt;0.1,(#REF!/(TRUNC((C517/10)/I517)+1)),IF(AND(L517&gt;0.1,L517&lt;0.33),(#REF!/(TRUNC((C517/3)/I517)+1)),#REF!)),0)</f>
        <v>#REF!</v>
      </c>
      <c r="N517" s="1" t="e">
        <f t="shared" si="80"/>
        <v>#REF!</v>
      </c>
      <c r="O517" s="1" t="e">
        <f>+IF(#REF! &lt; (#REF!+#REF!)*0.02,1,#REF!/(#REF!+#REF!))</f>
        <v>#REF!</v>
      </c>
      <c r="P517" s="1" t="e">
        <f>+IF(#REF!&gt;0,#REF!+5,0)</f>
        <v>#REF!</v>
      </c>
      <c r="Q517" s="1" t="e">
        <f t="shared" si="81"/>
        <v>#REF!</v>
      </c>
      <c r="R517" s="1" t="e">
        <f>+IF(Q517 &gt; 0,TRUNC((#REF!+#REF!)/Q517),0)</f>
        <v>#REF!</v>
      </c>
      <c r="S517" s="1" t="e">
        <f>+(R517/(TRUNC((B517-28)/(#REF!+5))+4))</f>
        <v>#REF!</v>
      </c>
      <c r="T517" s="1" t="e">
        <f>+TRUNC(S517/(TRUNC((B517-28)/(#REF!+5))+4))</f>
        <v>#REF!</v>
      </c>
      <c r="U517" s="1" t="e">
        <f>+ROUNDUP((T517/(TRUNC((B517-56)/(#REF!+5))+4)),0)</f>
        <v>#REF!</v>
      </c>
      <c r="V517" s="1" t="e">
        <f t="shared" si="82"/>
        <v>#REF!</v>
      </c>
      <c r="W517" s="1" t="e">
        <f t="shared" si="83"/>
        <v>#REF!</v>
      </c>
      <c r="X517" s="1" t="e">
        <f t="shared" si="84"/>
        <v>#REF!</v>
      </c>
      <c r="Y517" s="1" t="e">
        <f t="shared" si="85"/>
        <v>#REF!</v>
      </c>
      <c r="Z517" s="1" t="e">
        <f t="shared" si="86"/>
        <v>#REF!</v>
      </c>
      <c r="AA517" s="2" t="e">
        <f>IF(Z517*#REF!/(#REF!+#REF!)&lt;16,16,Z517*#REF!/(#REF!+#REF!))</f>
        <v>#REF!</v>
      </c>
      <c r="AB517" s="9" t="e">
        <f>IF(+Z517*#REF!/(#REF!+#REF!)&lt;16,16,+Z517*#REF!/(#REF!+#REF!))</f>
        <v>#REF!</v>
      </c>
      <c r="AC517" s="2" t="e">
        <f t="shared" si="87"/>
        <v>#REF!</v>
      </c>
    </row>
    <row r="518" spans="2:29" x14ac:dyDescent="0.2">
      <c r="B518" s="10" t="e">
        <f>IF(#REF!="Informix XPS",4096,2048)</f>
        <v>#REF!</v>
      </c>
      <c r="C518" s="10" t="e">
        <f>IF(#REF!="Informix XPS",4036,2020)</f>
        <v>#REF!</v>
      </c>
      <c r="D518" s="1" t="e">
        <f>IF(#REF!=0,0,#REF!+4)</f>
        <v>#REF!</v>
      </c>
      <c r="E518" s="1" t="e">
        <f t="shared" ref="E518:E581" si="88">IF(D518&lt;=C518,ROUNDDOWN(C518/D518,0),ROUNDUP(D518/C518,0))</f>
        <v>#REF!</v>
      </c>
      <c r="F518" s="1" t="e">
        <f>IF(D518&lt;=C518,ROUNDUP((#REF!+#REF!)/E518,0),#REF!*E518)</f>
        <v>#REF!</v>
      </c>
      <c r="G518" s="1" t="e">
        <f t="shared" ref="G518:G581" si="89">(F518*B518)/1024</f>
        <v>#REF!</v>
      </c>
      <c r="H518" s="1" t="e">
        <f>IF(#REF!&gt;C518,#REF!,0)</f>
        <v>#REF!</v>
      </c>
      <c r="I518" s="1" t="e">
        <f>+IF(#REF!&gt;C518,#REF!-(C518+8),0)</f>
        <v>#REF!</v>
      </c>
      <c r="J518" s="1" t="e">
        <f>+IF(I518&lt;C518,0,#REF!*TRUNC(I518/(C518-8)))</f>
        <v>#REF!</v>
      </c>
      <c r="K518" s="1" t="e">
        <f>IF(H518&gt;0,+#REF!/(C518-8)-TRUNC(#REF!/(C518-8))+4,0)</f>
        <v>#REF!</v>
      </c>
      <c r="L518" s="1" t="e">
        <f t="shared" ref="L518:L581" si="90">+K518/C518</f>
        <v>#REF!</v>
      </c>
      <c r="M518" s="1" t="e">
        <f>+IF(H518&gt;0,IF(L518&lt;0.1,(#REF!/(TRUNC((C518/10)/I518)+1)),IF(AND(L518&gt;0.1,L518&lt;0.33),(#REF!/(TRUNC((C518/3)/I518)+1)),#REF!)),0)</f>
        <v>#REF!</v>
      </c>
      <c r="N518" s="1" t="e">
        <f t="shared" ref="N518:N581" si="91">+F518+H518+J518+M518</f>
        <v>#REF!</v>
      </c>
      <c r="O518" s="1" t="e">
        <f>+IF(#REF! &lt; (#REF!+#REF!)*0.02,1,#REF!/(#REF!+#REF!))</f>
        <v>#REF!</v>
      </c>
      <c r="P518" s="1" t="e">
        <f>+IF(#REF!&gt;0,#REF!+5,0)</f>
        <v>#REF!</v>
      </c>
      <c r="Q518" s="1" t="e">
        <f t="shared" ref="Q518:Q581" si="92">+IF(P518 &gt; 0,TRUNC((B518-28)/P518),0)</f>
        <v>#REF!</v>
      </c>
      <c r="R518" s="1" t="e">
        <f>+IF(Q518 &gt; 0,TRUNC((#REF!+#REF!)/Q518),0)</f>
        <v>#REF!</v>
      </c>
      <c r="S518" s="1" t="e">
        <f>+(R518/(TRUNC((B518-28)/(#REF!+5))+4))</f>
        <v>#REF!</v>
      </c>
      <c r="T518" s="1" t="e">
        <f>+TRUNC(S518/(TRUNC((B518-28)/(#REF!+5))+4))</f>
        <v>#REF!</v>
      </c>
      <c r="U518" s="1" t="e">
        <f>+ROUNDUP((T518/(TRUNC((B518-56)/(#REF!+5))+4)),0)</f>
        <v>#REF!</v>
      </c>
      <c r="V518" s="1" t="e">
        <f t="shared" ref="V518:V581" si="93">+SUM(R518:U518)</f>
        <v>#REF!</v>
      </c>
      <c r="W518" s="1" t="e">
        <f t="shared" ref="W518:W581" si="94">100*V518/90</f>
        <v>#REF!</v>
      </c>
      <c r="X518" s="1" t="e">
        <f t="shared" ref="X518:X581" si="95">ROUNDUP((W518*B518)/1024,0)</f>
        <v>#REF!</v>
      </c>
      <c r="Y518" s="1" t="e">
        <f t="shared" ref="Y518:Y581" si="96">+W518+N518</f>
        <v>#REF!</v>
      </c>
      <c r="Z518" s="1" t="e">
        <f t="shared" ref="Z518:Z581" si="97">+Y518*B518/1024</f>
        <v>#REF!</v>
      </c>
      <c r="AA518" s="2" t="e">
        <f>IF(Z518*#REF!/(#REF!+#REF!)&lt;16,16,Z518*#REF!/(#REF!+#REF!))</f>
        <v>#REF!</v>
      </c>
      <c r="AB518" s="9" t="e">
        <f>IF(+Z518*#REF!/(#REF!+#REF!)&lt;16,16,+Z518*#REF!/(#REF!+#REF!))</f>
        <v>#REF!</v>
      </c>
      <c r="AC518" s="2" t="e">
        <f t="shared" ref="AC518:AC581" si="98">IF(+AB518/12&lt;16,16,+AB518/12)</f>
        <v>#REF!</v>
      </c>
    </row>
    <row r="519" spans="2:29" x14ac:dyDescent="0.2">
      <c r="B519" s="10" t="e">
        <f>IF(#REF!="Informix XPS",4096,2048)</f>
        <v>#REF!</v>
      </c>
      <c r="C519" s="10" t="e">
        <f>IF(#REF!="Informix XPS",4036,2020)</f>
        <v>#REF!</v>
      </c>
      <c r="D519" s="1" t="e">
        <f>IF(#REF!=0,0,#REF!+4)</f>
        <v>#REF!</v>
      </c>
      <c r="E519" s="1" t="e">
        <f t="shared" si="88"/>
        <v>#REF!</v>
      </c>
      <c r="F519" s="1" t="e">
        <f>IF(D519&lt;=C519,ROUNDUP((#REF!+#REF!)/E519,0),#REF!*E519)</f>
        <v>#REF!</v>
      </c>
      <c r="G519" s="1" t="e">
        <f t="shared" si="89"/>
        <v>#REF!</v>
      </c>
      <c r="H519" s="1" t="e">
        <f>IF(#REF!&gt;C519,#REF!,0)</f>
        <v>#REF!</v>
      </c>
      <c r="I519" s="1" t="e">
        <f>+IF(#REF!&gt;C519,#REF!-(C519+8),0)</f>
        <v>#REF!</v>
      </c>
      <c r="J519" s="1" t="e">
        <f>+IF(I519&lt;C519,0,#REF!*TRUNC(I519/(C519-8)))</f>
        <v>#REF!</v>
      </c>
      <c r="K519" s="1" t="e">
        <f>IF(H519&gt;0,+#REF!/(C519-8)-TRUNC(#REF!/(C519-8))+4,0)</f>
        <v>#REF!</v>
      </c>
      <c r="L519" s="1" t="e">
        <f t="shared" si="90"/>
        <v>#REF!</v>
      </c>
      <c r="M519" s="1" t="e">
        <f>+IF(H519&gt;0,IF(L519&lt;0.1,(#REF!/(TRUNC((C519/10)/I519)+1)),IF(AND(L519&gt;0.1,L519&lt;0.33),(#REF!/(TRUNC((C519/3)/I519)+1)),#REF!)),0)</f>
        <v>#REF!</v>
      </c>
      <c r="N519" s="1" t="e">
        <f t="shared" si="91"/>
        <v>#REF!</v>
      </c>
      <c r="O519" s="1" t="e">
        <f>+IF(#REF! &lt; (#REF!+#REF!)*0.02,1,#REF!/(#REF!+#REF!))</f>
        <v>#REF!</v>
      </c>
      <c r="P519" s="1" t="e">
        <f>+IF(#REF!&gt;0,#REF!+5,0)</f>
        <v>#REF!</v>
      </c>
      <c r="Q519" s="1" t="e">
        <f t="shared" si="92"/>
        <v>#REF!</v>
      </c>
      <c r="R519" s="1" t="e">
        <f>+IF(Q519 &gt; 0,TRUNC((#REF!+#REF!)/Q519),0)</f>
        <v>#REF!</v>
      </c>
      <c r="S519" s="1" t="e">
        <f>+(R519/(TRUNC((B519-28)/(#REF!+5))+4))</f>
        <v>#REF!</v>
      </c>
      <c r="T519" s="1" t="e">
        <f>+TRUNC(S519/(TRUNC((B519-28)/(#REF!+5))+4))</f>
        <v>#REF!</v>
      </c>
      <c r="U519" s="1" t="e">
        <f>+ROUNDUP((T519/(TRUNC((B519-56)/(#REF!+5))+4)),0)</f>
        <v>#REF!</v>
      </c>
      <c r="V519" s="1" t="e">
        <f t="shared" si="93"/>
        <v>#REF!</v>
      </c>
      <c r="W519" s="1" t="e">
        <f t="shared" si="94"/>
        <v>#REF!</v>
      </c>
      <c r="X519" s="1" t="e">
        <f t="shared" si="95"/>
        <v>#REF!</v>
      </c>
      <c r="Y519" s="1" t="e">
        <f t="shared" si="96"/>
        <v>#REF!</v>
      </c>
      <c r="Z519" s="1" t="e">
        <f t="shared" si="97"/>
        <v>#REF!</v>
      </c>
      <c r="AA519" s="2" t="e">
        <f>IF(Z519*#REF!/(#REF!+#REF!)&lt;16,16,Z519*#REF!/(#REF!+#REF!))</f>
        <v>#REF!</v>
      </c>
      <c r="AB519" s="9" t="e">
        <f>IF(+Z519*#REF!/(#REF!+#REF!)&lt;16,16,+Z519*#REF!/(#REF!+#REF!))</f>
        <v>#REF!</v>
      </c>
      <c r="AC519" s="2" t="e">
        <f t="shared" si="98"/>
        <v>#REF!</v>
      </c>
    </row>
    <row r="520" spans="2:29" x14ac:dyDescent="0.2">
      <c r="B520" s="10" t="e">
        <f>IF(#REF!="Informix XPS",4096,2048)</f>
        <v>#REF!</v>
      </c>
      <c r="C520" s="10" t="e">
        <f>IF(#REF!="Informix XPS",4036,2020)</f>
        <v>#REF!</v>
      </c>
      <c r="D520" s="1" t="e">
        <f>IF(#REF!=0,0,#REF!+4)</f>
        <v>#REF!</v>
      </c>
      <c r="E520" s="1" t="e">
        <f t="shared" si="88"/>
        <v>#REF!</v>
      </c>
      <c r="F520" s="1" t="e">
        <f>IF(D520&lt;=C520,ROUNDUP((#REF!+#REF!)/E520,0),#REF!*E520)</f>
        <v>#REF!</v>
      </c>
      <c r="G520" s="1" t="e">
        <f t="shared" si="89"/>
        <v>#REF!</v>
      </c>
      <c r="H520" s="1" t="e">
        <f>IF(#REF!&gt;C520,#REF!,0)</f>
        <v>#REF!</v>
      </c>
      <c r="I520" s="1" t="e">
        <f>+IF(#REF!&gt;C520,#REF!-(C520+8),0)</f>
        <v>#REF!</v>
      </c>
      <c r="J520" s="1" t="e">
        <f>+IF(I520&lt;C520,0,#REF!*TRUNC(I520/(C520-8)))</f>
        <v>#REF!</v>
      </c>
      <c r="K520" s="1" t="e">
        <f>IF(H520&gt;0,+#REF!/(C520-8)-TRUNC(#REF!/(C520-8))+4,0)</f>
        <v>#REF!</v>
      </c>
      <c r="L520" s="1" t="e">
        <f t="shared" si="90"/>
        <v>#REF!</v>
      </c>
      <c r="M520" s="1" t="e">
        <f>+IF(H520&gt;0,IF(L520&lt;0.1,(#REF!/(TRUNC((C520/10)/I520)+1)),IF(AND(L520&gt;0.1,L520&lt;0.33),(#REF!/(TRUNC((C520/3)/I520)+1)),#REF!)),0)</f>
        <v>#REF!</v>
      </c>
      <c r="N520" s="1" t="e">
        <f t="shared" si="91"/>
        <v>#REF!</v>
      </c>
      <c r="O520" s="1" t="e">
        <f>+IF(#REF! &lt; (#REF!+#REF!)*0.02,1,#REF!/(#REF!+#REF!))</f>
        <v>#REF!</v>
      </c>
      <c r="P520" s="1" t="e">
        <f>+IF(#REF!&gt;0,#REF!+5,0)</f>
        <v>#REF!</v>
      </c>
      <c r="Q520" s="1" t="e">
        <f t="shared" si="92"/>
        <v>#REF!</v>
      </c>
      <c r="R520" s="1" t="e">
        <f>+IF(Q520 &gt; 0,TRUNC((#REF!+#REF!)/Q520),0)</f>
        <v>#REF!</v>
      </c>
      <c r="S520" s="1" t="e">
        <f>+(R520/(TRUNC((B520-28)/(#REF!+5))+4))</f>
        <v>#REF!</v>
      </c>
      <c r="T520" s="1" t="e">
        <f>+TRUNC(S520/(TRUNC((B520-28)/(#REF!+5))+4))</f>
        <v>#REF!</v>
      </c>
      <c r="U520" s="1" t="e">
        <f>+ROUNDUP((T520/(TRUNC((B520-56)/(#REF!+5))+4)),0)</f>
        <v>#REF!</v>
      </c>
      <c r="V520" s="1" t="e">
        <f t="shared" si="93"/>
        <v>#REF!</v>
      </c>
      <c r="W520" s="1" t="e">
        <f t="shared" si="94"/>
        <v>#REF!</v>
      </c>
      <c r="X520" s="1" t="e">
        <f t="shared" si="95"/>
        <v>#REF!</v>
      </c>
      <c r="Y520" s="1" t="e">
        <f t="shared" si="96"/>
        <v>#REF!</v>
      </c>
      <c r="Z520" s="1" t="e">
        <f t="shared" si="97"/>
        <v>#REF!</v>
      </c>
      <c r="AA520" s="2" t="e">
        <f>IF(Z520*#REF!/(#REF!+#REF!)&lt;16,16,Z520*#REF!/(#REF!+#REF!))</f>
        <v>#REF!</v>
      </c>
      <c r="AB520" s="9" t="e">
        <f>IF(+Z520*#REF!/(#REF!+#REF!)&lt;16,16,+Z520*#REF!/(#REF!+#REF!))</f>
        <v>#REF!</v>
      </c>
      <c r="AC520" s="2" t="e">
        <f t="shared" si="98"/>
        <v>#REF!</v>
      </c>
    </row>
    <row r="521" spans="2:29" x14ac:dyDescent="0.2">
      <c r="B521" s="10" t="e">
        <f>IF(#REF!="Informix XPS",4096,2048)</f>
        <v>#REF!</v>
      </c>
      <c r="C521" s="10" t="e">
        <f>IF(#REF!="Informix XPS",4036,2020)</f>
        <v>#REF!</v>
      </c>
      <c r="D521" s="1" t="e">
        <f>IF(#REF!=0,0,#REF!+4)</f>
        <v>#REF!</v>
      </c>
      <c r="E521" s="1" t="e">
        <f t="shared" si="88"/>
        <v>#REF!</v>
      </c>
      <c r="F521" s="1" t="e">
        <f>IF(D521&lt;=C521,ROUNDUP((#REF!+#REF!)/E521,0),#REF!*E521)</f>
        <v>#REF!</v>
      </c>
      <c r="G521" s="1" t="e">
        <f t="shared" si="89"/>
        <v>#REF!</v>
      </c>
      <c r="H521" s="1" t="e">
        <f>IF(#REF!&gt;C521,#REF!,0)</f>
        <v>#REF!</v>
      </c>
      <c r="I521" s="1" t="e">
        <f>+IF(#REF!&gt;C521,#REF!-(C521+8),0)</f>
        <v>#REF!</v>
      </c>
      <c r="J521" s="1" t="e">
        <f>+IF(I521&lt;C521,0,#REF!*TRUNC(I521/(C521-8)))</f>
        <v>#REF!</v>
      </c>
      <c r="K521" s="1" t="e">
        <f>IF(H521&gt;0,+#REF!/(C521-8)-TRUNC(#REF!/(C521-8))+4,0)</f>
        <v>#REF!</v>
      </c>
      <c r="L521" s="1" t="e">
        <f t="shared" si="90"/>
        <v>#REF!</v>
      </c>
      <c r="M521" s="1" t="e">
        <f>+IF(H521&gt;0,IF(L521&lt;0.1,(#REF!/(TRUNC((C521/10)/I521)+1)),IF(AND(L521&gt;0.1,L521&lt;0.33),(#REF!/(TRUNC((C521/3)/I521)+1)),#REF!)),0)</f>
        <v>#REF!</v>
      </c>
      <c r="N521" s="1" t="e">
        <f t="shared" si="91"/>
        <v>#REF!</v>
      </c>
      <c r="O521" s="1" t="e">
        <f>+IF(#REF! &lt; (#REF!+#REF!)*0.02,1,#REF!/(#REF!+#REF!))</f>
        <v>#REF!</v>
      </c>
      <c r="P521" s="1" t="e">
        <f>+IF(#REF!&gt;0,#REF!+5,0)</f>
        <v>#REF!</v>
      </c>
      <c r="Q521" s="1" t="e">
        <f t="shared" si="92"/>
        <v>#REF!</v>
      </c>
      <c r="R521" s="1" t="e">
        <f>+IF(Q521 &gt; 0,TRUNC((#REF!+#REF!)/Q521),0)</f>
        <v>#REF!</v>
      </c>
      <c r="S521" s="1" t="e">
        <f>+(R521/(TRUNC((B521-28)/(#REF!+5))+4))</f>
        <v>#REF!</v>
      </c>
      <c r="T521" s="1" t="e">
        <f>+TRUNC(S521/(TRUNC((B521-28)/(#REF!+5))+4))</f>
        <v>#REF!</v>
      </c>
      <c r="U521" s="1" t="e">
        <f>+ROUNDUP((T521/(TRUNC((B521-56)/(#REF!+5))+4)),0)</f>
        <v>#REF!</v>
      </c>
      <c r="V521" s="1" t="e">
        <f t="shared" si="93"/>
        <v>#REF!</v>
      </c>
      <c r="W521" s="1" t="e">
        <f t="shared" si="94"/>
        <v>#REF!</v>
      </c>
      <c r="X521" s="1" t="e">
        <f t="shared" si="95"/>
        <v>#REF!</v>
      </c>
      <c r="Y521" s="1" t="e">
        <f t="shared" si="96"/>
        <v>#REF!</v>
      </c>
      <c r="Z521" s="1" t="e">
        <f t="shared" si="97"/>
        <v>#REF!</v>
      </c>
      <c r="AA521" s="2" t="e">
        <f>IF(Z521*#REF!/(#REF!+#REF!)&lt;16,16,Z521*#REF!/(#REF!+#REF!))</f>
        <v>#REF!</v>
      </c>
      <c r="AB521" s="9" t="e">
        <f>IF(+Z521*#REF!/(#REF!+#REF!)&lt;16,16,+Z521*#REF!/(#REF!+#REF!))</f>
        <v>#REF!</v>
      </c>
      <c r="AC521" s="2" t="e">
        <f t="shared" si="98"/>
        <v>#REF!</v>
      </c>
    </row>
    <row r="522" spans="2:29" x14ac:dyDescent="0.2">
      <c r="B522" s="10" t="e">
        <f>IF(#REF!="Informix XPS",4096,2048)</f>
        <v>#REF!</v>
      </c>
      <c r="C522" s="10" t="e">
        <f>IF(#REF!="Informix XPS",4036,2020)</f>
        <v>#REF!</v>
      </c>
      <c r="D522" s="1" t="e">
        <f>IF(#REF!=0,0,#REF!+4)</f>
        <v>#REF!</v>
      </c>
      <c r="E522" s="1" t="e">
        <f t="shared" si="88"/>
        <v>#REF!</v>
      </c>
      <c r="F522" s="1" t="e">
        <f>IF(D522&lt;=C522,ROUNDUP((#REF!+#REF!)/E522,0),#REF!*E522)</f>
        <v>#REF!</v>
      </c>
      <c r="G522" s="1" t="e">
        <f t="shared" si="89"/>
        <v>#REF!</v>
      </c>
      <c r="H522" s="1" t="e">
        <f>IF(#REF!&gt;C522,#REF!,0)</f>
        <v>#REF!</v>
      </c>
      <c r="I522" s="1" t="e">
        <f>+IF(#REF!&gt;C522,#REF!-(C522+8),0)</f>
        <v>#REF!</v>
      </c>
      <c r="J522" s="1" t="e">
        <f>+IF(I522&lt;C522,0,#REF!*TRUNC(I522/(C522-8)))</f>
        <v>#REF!</v>
      </c>
      <c r="K522" s="1" t="e">
        <f>IF(H522&gt;0,+#REF!/(C522-8)-TRUNC(#REF!/(C522-8))+4,0)</f>
        <v>#REF!</v>
      </c>
      <c r="L522" s="1" t="e">
        <f t="shared" si="90"/>
        <v>#REF!</v>
      </c>
      <c r="M522" s="1" t="e">
        <f>+IF(H522&gt;0,IF(L522&lt;0.1,(#REF!/(TRUNC((C522/10)/I522)+1)),IF(AND(L522&gt;0.1,L522&lt;0.33),(#REF!/(TRUNC((C522/3)/I522)+1)),#REF!)),0)</f>
        <v>#REF!</v>
      </c>
      <c r="N522" s="1" t="e">
        <f t="shared" si="91"/>
        <v>#REF!</v>
      </c>
      <c r="O522" s="1" t="e">
        <f>+IF(#REF! &lt; (#REF!+#REF!)*0.02,1,#REF!/(#REF!+#REF!))</f>
        <v>#REF!</v>
      </c>
      <c r="P522" s="1" t="e">
        <f>+IF(#REF!&gt;0,#REF!+5,0)</f>
        <v>#REF!</v>
      </c>
      <c r="Q522" s="1" t="e">
        <f t="shared" si="92"/>
        <v>#REF!</v>
      </c>
      <c r="R522" s="1" t="e">
        <f>+IF(Q522 &gt; 0,TRUNC((#REF!+#REF!)/Q522),0)</f>
        <v>#REF!</v>
      </c>
      <c r="S522" s="1" t="e">
        <f>+(R522/(TRUNC((B522-28)/(#REF!+5))+4))</f>
        <v>#REF!</v>
      </c>
      <c r="T522" s="1" t="e">
        <f>+TRUNC(S522/(TRUNC((B522-28)/(#REF!+5))+4))</f>
        <v>#REF!</v>
      </c>
      <c r="U522" s="1" t="e">
        <f>+ROUNDUP((T522/(TRUNC((B522-56)/(#REF!+5))+4)),0)</f>
        <v>#REF!</v>
      </c>
      <c r="V522" s="1" t="e">
        <f t="shared" si="93"/>
        <v>#REF!</v>
      </c>
      <c r="W522" s="1" t="e">
        <f t="shared" si="94"/>
        <v>#REF!</v>
      </c>
      <c r="X522" s="1" t="e">
        <f t="shared" si="95"/>
        <v>#REF!</v>
      </c>
      <c r="Y522" s="1" t="e">
        <f t="shared" si="96"/>
        <v>#REF!</v>
      </c>
      <c r="Z522" s="1" t="e">
        <f t="shared" si="97"/>
        <v>#REF!</v>
      </c>
      <c r="AA522" s="2" t="e">
        <f>IF(Z522*#REF!/(#REF!+#REF!)&lt;16,16,Z522*#REF!/(#REF!+#REF!))</f>
        <v>#REF!</v>
      </c>
      <c r="AB522" s="9" t="e">
        <f>IF(+Z522*#REF!/(#REF!+#REF!)&lt;16,16,+Z522*#REF!/(#REF!+#REF!))</f>
        <v>#REF!</v>
      </c>
      <c r="AC522" s="2" t="e">
        <f t="shared" si="98"/>
        <v>#REF!</v>
      </c>
    </row>
    <row r="523" spans="2:29" x14ac:dyDescent="0.2">
      <c r="B523" s="10" t="e">
        <f>IF(#REF!="Informix XPS",4096,2048)</f>
        <v>#REF!</v>
      </c>
      <c r="C523" s="10" t="e">
        <f>IF(#REF!="Informix XPS",4036,2020)</f>
        <v>#REF!</v>
      </c>
      <c r="D523" s="1" t="e">
        <f>IF(#REF!=0,0,#REF!+4)</f>
        <v>#REF!</v>
      </c>
      <c r="E523" s="1" t="e">
        <f t="shared" si="88"/>
        <v>#REF!</v>
      </c>
      <c r="F523" s="1" t="e">
        <f>IF(D523&lt;=C523,ROUNDUP((#REF!+#REF!)/E523,0),#REF!*E523)</f>
        <v>#REF!</v>
      </c>
      <c r="G523" s="1" t="e">
        <f t="shared" si="89"/>
        <v>#REF!</v>
      </c>
      <c r="H523" s="1" t="e">
        <f>IF(#REF!&gt;C523,#REF!,0)</f>
        <v>#REF!</v>
      </c>
      <c r="I523" s="1" t="e">
        <f>+IF(#REF!&gt;C523,#REF!-(C523+8),0)</f>
        <v>#REF!</v>
      </c>
      <c r="J523" s="1" t="e">
        <f>+IF(I523&lt;C523,0,#REF!*TRUNC(I523/(C523-8)))</f>
        <v>#REF!</v>
      </c>
      <c r="K523" s="1" t="e">
        <f>IF(H523&gt;0,+#REF!/(C523-8)-TRUNC(#REF!/(C523-8))+4,0)</f>
        <v>#REF!</v>
      </c>
      <c r="L523" s="1" t="e">
        <f t="shared" si="90"/>
        <v>#REF!</v>
      </c>
      <c r="M523" s="1" t="e">
        <f>+IF(H523&gt;0,IF(L523&lt;0.1,(#REF!/(TRUNC((C523/10)/I523)+1)),IF(AND(L523&gt;0.1,L523&lt;0.33),(#REF!/(TRUNC((C523/3)/I523)+1)),#REF!)),0)</f>
        <v>#REF!</v>
      </c>
      <c r="N523" s="1" t="e">
        <f t="shared" si="91"/>
        <v>#REF!</v>
      </c>
      <c r="O523" s="1" t="e">
        <f>+IF(#REF! &lt; (#REF!+#REF!)*0.02,1,#REF!/(#REF!+#REF!))</f>
        <v>#REF!</v>
      </c>
      <c r="P523" s="1" t="e">
        <f>+IF(#REF!&gt;0,#REF!+5,0)</f>
        <v>#REF!</v>
      </c>
      <c r="Q523" s="1" t="e">
        <f t="shared" si="92"/>
        <v>#REF!</v>
      </c>
      <c r="R523" s="1" t="e">
        <f>+IF(Q523 &gt; 0,TRUNC((#REF!+#REF!)/Q523),0)</f>
        <v>#REF!</v>
      </c>
      <c r="S523" s="1" t="e">
        <f>+(R523/(TRUNC((B523-28)/(#REF!+5))+4))</f>
        <v>#REF!</v>
      </c>
      <c r="T523" s="1" t="e">
        <f>+TRUNC(S523/(TRUNC((B523-28)/(#REF!+5))+4))</f>
        <v>#REF!</v>
      </c>
      <c r="U523" s="1" t="e">
        <f>+ROUNDUP((T523/(TRUNC((B523-56)/(#REF!+5))+4)),0)</f>
        <v>#REF!</v>
      </c>
      <c r="V523" s="1" t="e">
        <f t="shared" si="93"/>
        <v>#REF!</v>
      </c>
      <c r="W523" s="1" t="e">
        <f t="shared" si="94"/>
        <v>#REF!</v>
      </c>
      <c r="X523" s="1" t="e">
        <f t="shared" si="95"/>
        <v>#REF!</v>
      </c>
      <c r="Y523" s="1" t="e">
        <f t="shared" si="96"/>
        <v>#REF!</v>
      </c>
      <c r="Z523" s="1" t="e">
        <f t="shared" si="97"/>
        <v>#REF!</v>
      </c>
      <c r="AA523" s="2" t="e">
        <f>IF(Z523*#REF!/(#REF!+#REF!)&lt;16,16,Z523*#REF!/(#REF!+#REF!))</f>
        <v>#REF!</v>
      </c>
      <c r="AB523" s="9" t="e">
        <f>IF(+Z523*#REF!/(#REF!+#REF!)&lt;16,16,+Z523*#REF!/(#REF!+#REF!))</f>
        <v>#REF!</v>
      </c>
      <c r="AC523" s="2" t="e">
        <f t="shared" si="98"/>
        <v>#REF!</v>
      </c>
    </row>
    <row r="524" spans="2:29" x14ac:dyDescent="0.2">
      <c r="B524" s="10" t="e">
        <f>IF(#REF!="Informix XPS",4096,2048)</f>
        <v>#REF!</v>
      </c>
      <c r="C524" s="10" t="e">
        <f>IF(#REF!="Informix XPS",4036,2020)</f>
        <v>#REF!</v>
      </c>
      <c r="D524" s="1" t="e">
        <f>IF(#REF!=0,0,#REF!+4)</f>
        <v>#REF!</v>
      </c>
      <c r="E524" s="1" t="e">
        <f t="shared" si="88"/>
        <v>#REF!</v>
      </c>
      <c r="F524" s="1" t="e">
        <f>IF(D524&lt;=C524,ROUNDUP((#REF!+#REF!)/E524,0),#REF!*E524)</f>
        <v>#REF!</v>
      </c>
      <c r="G524" s="1" t="e">
        <f t="shared" si="89"/>
        <v>#REF!</v>
      </c>
      <c r="H524" s="1" t="e">
        <f>IF(#REF!&gt;C524,#REF!,0)</f>
        <v>#REF!</v>
      </c>
      <c r="I524" s="1" t="e">
        <f>+IF(#REF!&gt;C524,#REF!-(C524+8),0)</f>
        <v>#REF!</v>
      </c>
      <c r="J524" s="1" t="e">
        <f>+IF(I524&lt;C524,0,#REF!*TRUNC(I524/(C524-8)))</f>
        <v>#REF!</v>
      </c>
      <c r="K524" s="1" t="e">
        <f>IF(H524&gt;0,+#REF!/(C524-8)-TRUNC(#REF!/(C524-8))+4,0)</f>
        <v>#REF!</v>
      </c>
      <c r="L524" s="1" t="e">
        <f t="shared" si="90"/>
        <v>#REF!</v>
      </c>
      <c r="M524" s="1" t="e">
        <f>+IF(H524&gt;0,IF(L524&lt;0.1,(#REF!/(TRUNC((C524/10)/I524)+1)),IF(AND(L524&gt;0.1,L524&lt;0.33),(#REF!/(TRUNC((C524/3)/I524)+1)),#REF!)),0)</f>
        <v>#REF!</v>
      </c>
      <c r="N524" s="1" t="e">
        <f t="shared" si="91"/>
        <v>#REF!</v>
      </c>
      <c r="O524" s="1" t="e">
        <f>+IF(#REF! &lt; (#REF!+#REF!)*0.02,1,#REF!/(#REF!+#REF!))</f>
        <v>#REF!</v>
      </c>
      <c r="P524" s="1" t="e">
        <f>+IF(#REF!&gt;0,#REF!+5,0)</f>
        <v>#REF!</v>
      </c>
      <c r="Q524" s="1" t="e">
        <f t="shared" si="92"/>
        <v>#REF!</v>
      </c>
      <c r="R524" s="1" t="e">
        <f>+IF(Q524 &gt; 0,TRUNC((#REF!+#REF!)/Q524),0)</f>
        <v>#REF!</v>
      </c>
      <c r="S524" s="1" t="e">
        <f>+(R524/(TRUNC((B524-28)/(#REF!+5))+4))</f>
        <v>#REF!</v>
      </c>
      <c r="T524" s="1" t="e">
        <f>+TRUNC(S524/(TRUNC((B524-28)/(#REF!+5))+4))</f>
        <v>#REF!</v>
      </c>
      <c r="U524" s="1" t="e">
        <f>+ROUNDUP((T524/(TRUNC((B524-56)/(#REF!+5))+4)),0)</f>
        <v>#REF!</v>
      </c>
      <c r="V524" s="1" t="e">
        <f t="shared" si="93"/>
        <v>#REF!</v>
      </c>
      <c r="W524" s="1" t="e">
        <f t="shared" si="94"/>
        <v>#REF!</v>
      </c>
      <c r="X524" s="1" t="e">
        <f t="shared" si="95"/>
        <v>#REF!</v>
      </c>
      <c r="Y524" s="1" t="e">
        <f t="shared" si="96"/>
        <v>#REF!</v>
      </c>
      <c r="Z524" s="1" t="e">
        <f t="shared" si="97"/>
        <v>#REF!</v>
      </c>
      <c r="AA524" s="2" t="e">
        <f>IF(Z524*#REF!/(#REF!+#REF!)&lt;16,16,Z524*#REF!/(#REF!+#REF!))</f>
        <v>#REF!</v>
      </c>
      <c r="AB524" s="9" t="e">
        <f>IF(+Z524*#REF!/(#REF!+#REF!)&lt;16,16,+Z524*#REF!/(#REF!+#REF!))</f>
        <v>#REF!</v>
      </c>
      <c r="AC524" s="2" t="e">
        <f t="shared" si="98"/>
        <v>#REF!</v>
      </c>
    </row>
    <row r="525" spans="2:29" x14ac:dyDescent="0.2">
      <c r="B525" s="10" t="e">
        <f>IF(#REF!="Informix XPS",4096,2048)</f>
        <v>#REF!</v>
      </c>
      <c r="C525" s="10" t="e">
        <f>IF(#REF!="Informix XPS",4036,2020)</f>
        <v>#REF!</v>
      </c>
      <c r="D525" s="1" t="e">
        <f>IF(#REF!=0,0,#REF!+4)</f>
        <v>#REF!</v>
      </c>
      <c r="E525" s="1" t="e">
        <f t="shared" si="88"/>
        <v>#REF!</v>
      </c>
      <c r="F525" s="1" t="e">
        <f>IF(D525&lt;=C525,ROUNDUP((#REF!+#REF!)/E525,0),#REF!*E525)</f>
        <v>#REF!</v>
      </c>
      <c r="G525" s="1" t="e">
        <f t="shared" si="89"/>
        <v>#REF!</v>
      </c>
      <c r="H525" s="1" t="e">
        <f>IF(#REF!&gt;C525,#REF!,0)</f>
        <v>#REF!</v>
      </c>
      <c r="I525" s="1" t="e">
        <f>+IF(#REF!&gt;C525,#REF!-(C525+8),0)</f>
        <v>#REF!</v>
      </c>
      <c r="J525" s="1" t="e">
        <f>+IF(I525&lt;C525,0,#REF!*TRUNC(I525/(C525-8)))</f>
        <v>#REF!</v>
      </c>
      <c r="K525" s="1" t="e">
        <f>IF(H525&gt;0,+#REF!/(C525-8)-TRUNC(#REF!/(C525-8))+4,0)</f>
        <v>#REF!</v>
      </c>
      <c r="L525" s="1" t="e">
        <f t="shared" si="90"/>
        <v>#REF!</v>
      </c>
      <c r="M525" s="1" t="e">
        <f>+IF(H525&gt;0,IF(L525&lt;0.1,(#REF!/(TRUNC((C525/10)/I525)+1)),IF(AND(L525&gt;0.1,L525&lt;0.33),(#REF!/(TRUNC((C525/3)/I525)+1)),#REF!)),0)</f>
        <v>#REF!</v>
      </c>
      <c r="N525" s="1" t="e">
        <f t="shared" si="91"/>
        <v>#REF!</v>
      </c>
      <c r="O525" s="1" t="e">
        <f>+IF(#REF! &lt; (#REF!+#REF!)*0.02,1,#REF!/(#REF!+#REF!))</f>
        <v>#REF!</v>
      </c>
      <c r="P525" s="1" t="e">
        <f>+IF(#REF!&gt;0,#REF!+5,0)</f>
        <v>#REF!</v>
      </c>
      <c r="Q525" s="1" t="e">
        <f t="shared" si="92"/>
        <v>#REF!</v>
      </c>
      <c r="R525" s="1" t="e">
        <f>+IF(Q525 &gt; 0,TRUNC((#REF!+#REF!)/Q525),0)</f>
        <v>#REF!</v>
      </c>
      <c r="S525" s="1" t="e">
        <f>+(R525/(TRUNC((B525-28)/(#REF!+5))+4))</f>
        <v>#REF!</v>
      </c>
      <c r="T525" s="1" t="e">
        <f>+TRUNC(S525/(TRUNC((B525-28)/(#REF!+5))+4))</f>
        <v>#REF!</v>
      </c>
      <c r="U525" s="1" t="e">
        <f>+ROUNDUP((T525/(TRUNC((B525-56)/(#REF!+5))+4)),0)</f>
        <v>#REF!</v>
      </c>
      <c r="V525" s="1" t="e">
        <f t="shared" si="93"/>
        <v>#REF!</v>
      </c>
      <c r="W525" s="1" t="e">
        <f t="shared" si="94"/>
        <v>#REF!</v>
      </c>
      <c r="X525" s="1" t="e">
        <f t="shared" si="95"/>
        <v>#REF!</v>
      </c>
      <c r="Y525" s="1" t="e">
        <f t="shared" si="96"/>
        <v>#REF!</v>
      </c>
      <c r="Z525" s="1" t="e">
        <f t="shared" si="97"/>
        <v>#REF!</v>
      </c>
      <c r="AA525" s="2" t="e">
        <f>IF(Z525*#REF!/(#REF!+#REF!)&lt;16,16,Z525*#REF!/(#REF!+#REF!))</f>
        <v>#REF!</v>
      </c>
      <c r="AB525" s="9" t="e">
        <f>IF(+Z525*#REF!/(#REF!+#REF!)&lt;16,16,+Z525*#REF!/(#REF!+#REF!))</f>
        <v>#REF!</v>
      </c>
      <c r="AC525" s="2" t="e">
        <f t="shared" si="98"/>
        <v>#REF!</v>
      </c>
    </row>
    <row r="526" spans="2:29" x14ac:dyDescent="0.2">
      <c r="B526" s="10" t="e">
        <f>IF(#REF!="Informix XPS",4096,2048)</f>
        <v>#REF!</v>
      </c>
      <c r="C526" s="10" t="e">
        <f>IF(#REF!="Informix XPS",4036,2020)</f>
        <v>#REF!</v>
      </c>
      <c r="D526" s="1" t="e">
        <f>IF(#REF!=0,0,#REF!+4)</f>
        <v>#REF!</v>
      </c>
      <c r="E526" s="1" t="e">
        <f t="shared" si="88"/>
        <v>#REF!</v>
      </c>
      <c r="F526" s="1" t="e">
        <f>IF(D526&lt;=C526,ROUNDUP((#REF!+#REF!)/E526,0),#REF!*E526)</f>
        <v>#REF!</v>
      </c>
      <c r="G526" s="1" t="e">
        <f t="shared" si="89"/>
        <v>#REF!</v>
      </c>
      <c r="H526" s="1" t="e">
        <f>IF(#REF!&gt;C526,#REF!,0)</f>
        <v>#REF!</v>
      </c>
      <c r="I526" s="1" t="e">
        <f>+IF(#REF!&gt;C526,#REF!-(C526+8),0)</f>
        <v>#REF!</v>
      </c>
      <c r="J526" s="1" t="e">
        <f>+IF(I526&lt;C526,0,#REF!*TRUNC(I526/(C526-8)))</f>
        <v>#REF!</v>
      </c>
      <c r="K526" s="1" t="e">
        <f>IF(H526&gt;0,+#REF!/(C526-8)-TRUNC(#REF!/(C526-8))+4,0)</f>
        <v>#REF!</v>
      </c>
      <c r="L526" s="1" t="e">
        <f t="shared" si="90"/>
        <v>#REF!</v>
      </c>
      <c r="M526" s="1" t="e">
        <f>+IF(H526&gt;0,IF(L526&lt;0.1,(#REF!/(TRUNC((C526/10)/I526)+1)),IF(AND(L526&gt;0.1,L526&lt;0.33),(#REF!/(TRUNC((C526/3)/I526)+1)),#REF!)),0)</f>
        <v>#REF!</v>
      </c>
      <c r="N526" s="1" t="e">
        <f t="shared" si="91"/>
        <v>#REF!</v>
      </c>
      <c r="O526" s="1" t="e">
        <f>+IF(#REF! &lt; (#REF!+#REF!)*0.02,1,#REF!/(#REF!+#REF!))</f>
        <v>#REF!</v>
      </c>
      <c r="P526" s="1" t="e">
        <f>+IF(#REF!&gt;0,#REF!+5,0)</f>
        <v>#REF!</v>
      </c>
      <c r="Q526" s="1" t="e">
        <f t="shared" si="92"/>
        <v>#REF!</v>
      </c>
      <c r="R526" s="1" t="e">
        <f>+IF(Q526 &gt; 0,TRUNC((#REF!+#REF!)/Q526),0)</f>
        <v>#REF!</v>
      </c>
      <c r="S526" s="1" t="e">
        <f>+(R526/(TRUNC((B526-28)/(#REF!+5))+4))</f>
        <v>#REF!</v>
      </c>
      <c r="T526" s="1" t="e">
        <f>+TRUNC(S526/(TRUNC((B526-28)/(#REF!+5))+4))</f>
        <v>#REF!</v>
      </c>
      <c r="U526" s="1" t="e">
        <f>+ROUNDUP((T526/(TRUNC((B526-56)/(#REF!+5))+4)),0)</f>
        <v>#REF!</v>
      </c>
      <c r="V526" s="1" t="e">
        <f t="shared" si="93"/>
        <v>#REF!</v>
      </c>
      <c r="W526" s="1" t="e">
        <f t="shared" si="94"/>
        <v>#REF!</v>
      </c>
      <c r="X526" s="1" t="e">
        <f t="shared" si="95"/>
        <v>#REF!</v>
      </c>
      <c r="Y526" s="1" t="e">
        <f t="shared" si="96"/>
        <v>#REF!</v>
      </c>
      <c r="Z526" s="1" t="e">
        <f t="shared" si="97"/>
        <v>#REF!</v>
      </c>
      <c r="AA526" s="2" t="e">
        <f>IF(Z526*#REF!/(#REF!+#REF!)&lt;16,16,Z526*#REF!/(#REF!+#REF!))</f>
        <v>#REF!</v>
      </c>
      <c r="AB526" s="9" t="e">
        <f>IF(+Z526*#REF!/(#REF!+#REF!)&lt;16,16,+Z526*#REF!/(#REF!+#REF!))</f>
        <v>#REF!</v>
      </c>
      <c r="AC526" s="2" t="e">
        <f t="shared" si="98"/>
        <v>#REF!</v>
      </c>
    </row>
    <row r="527" spans="2:29" x14ac:dyDescent="0.2">
      <c r="B527" s="10" t="e">
        <f>IF(#REF!="Informix XPS",4096,2048)</f>
        <v>#REF!</v>
      </c>
      <c r="C527" s="10" t="e">
        <f>IF(#REF!="Informix XPS",4036,2020)</f>
        <v>#REF!</v>
      </c>
      <c r="D527" s="1" t="e">
        <f>IF(#REF!=0,0,#REF!+4)</f>
        <v>#REF!</v>
      </c>
      <c r="E527" s="1" t="e">
        <f t="shared" si="88"/>
        <v>#REF!</v>
      </c>
      <c r="F527" s="1" t="e">
        <f>IF(D527&lt;=C527,ROUNDUP((#REF!+#REF!)/E527,0),#REF!*E527)</f>
        <v>#REF!</v>
      </c>
      <c r="G527" s="1" t="e">
        <f t="shared" si="89"/>
        <v>#REF!</v>
      </c>
      <c r="H527" s="1" t="e">
        <f>IF(#REF!&gt;C527,#REF!,0)</f>
        <v>#REF!</v>
      </c>
      <c r="I527" s="1" t="e">
        <f>+IF(#REF!&gt;C527,#REF!-(C527+8),0)</f>
        <v>#REF!</v>
      </c>
      <c r="J527" s="1" t="e">
        <f>+IF(I527&lt;C527,0,#REF!*TRUNC(I527/(C527-8)))</f>
        <v>#REF!</v>
      </c>
      <c r="K527" s="1" t="e">
        <f>IF(H527&gt;0,+#REF!/(C527-8)-TRUNC(#REF!/(C527-8))+4,0)</f>
        <v>#REF!</v>
      </c>
      <c r="L527" s="1" t="e">
        <f t="shared" si="90"/>
        <v>#REF!</v>
      </c>
      <c r="M527" s="1" t="e">
        <f>+IF(H527&gt;0,IF(L527&lt;0.1,(#REF!/(TRUNC((C527/10)/I527)+1)),IF(AND(L527&gt;0.1,L527&lt;0.33),(#REF!/(TRUNC((C527/3)/I527)+1)),#REF!)),0)</f>
        <v>#REF!</v>
      </c>
      <c r="N527" s="1" t="e">
        <f t="shared" si="91"/>
        <v>#REF!</v>
      </c>
      <c r="O527" s="1" t="e">
        <f>+IF(#REF! &lt; (#REF!+#REF!)*0.02,1,#REF!/(#REF!+#REF!))</f>
        <v>#REF!</v>
      </c>
      <c r="P527" s="1" t="e">
        <f>+IF(#REF!&gt;0,#REF!+5,0)</f>
        <v>#REF!</v>
      </c>
      <c r="Q527" s="1" t="e">
        <f t="shared" si="92"/>
        <v>#REF!</v>
      </c>
      <c r="R527" s="1" t="e">
        <f>+IF(Q527 &gt; 0,TRUNC((#REF!+#REF!)/Q527),0)</f>
        <v>#REF!</v>
      </c>
      <c r="S527" s="1" t="e">
        <f>+(R527/(TRUNC((B527-28)/(#REF!+5))+4))</f>
        <v>#REF!</v>
      </c>
      <c r="T527" s="1" t="e">
        <f>+TRUNC(S527/(TRUNC((B527-28)/(#REF!+5))+4))</f>
        <v>#REF!</v>
      </c>
      <c r="U527" s="1" t="e">
        <f>+ROUNDUP((T527/(TRUNC((B527-56)/(#REF!+5))+4)),0)</f>
        <v>#REF!</v>
      </c>
      <c r="V527" s="1" t="e">
        <f t="shared" si="93"/>
        <v>#REF!</v>
      </c>
      <c r="W527" s="1" t="e">
        <f t="shared" si="94"/>
        <v>#REF!</v>
      </c>
      <c r="X527" s="1" t="e">
        <f t="shared" si="95"/>
        <v>#REF!</v>
      </c>
      <c r="Y527" s="1" t="e">
        <f t="shared" si="96"/>
        <v>#REF!</v>
      </c>
      <c r="Z527" s="1" t="e">
        <f t="shared" si="97"/>
        <v>#REF!</v>
      </c>
      <c r="AA527" s="2" t="e">
        <f>IF(Z527*#REF!/(#REF!+#REF!)&lt;16,16,Z527*#REF!/(#REF!+#REF!))</f>
        <v>#REF!</v>
      </c>
      <c r="AB527" s="9" t="e">
        <f>IF(+Z527*#REF!/(#REF!+#REF!)&lt;16,16,+Z527*#REF!/(#REF!+#REF!))</f>
        <v>#REF!</v>
      </c>
      <c r="AC527" s="2" t="e">
        <f t="shared" si="98"/>
        <v>#REF!</v>
      </c>
    </row>
    <row r="528" spans="2:29" x14ac:dyDescent="0.2">
      <c r="B528" s="10" t="e">
        <f>IF(#REF!="Informix XPS",4096,2048)</f>
        <v>#REF!</v>
      </c>
      <c r="C528" s="10" t="e">
        <f>IF(#REF!="Informix XPS",4036,2020)</f>
        <v>#REF!</v>
      </c>
      <c r="D528" s="1" t="e">
        <f>IF(#REF!=0,0,#REF!+4)</f>
        <v>#REF!</v>
      </c>
      <c r="E528" s="1" t="e">
        <f t="shared" si="88"/>
        <v>#REF!</v>
      </c>
      <c r="F528" s="1" t="e">
        <f>IF(D528&lt;=C528,ROUNDUP((#REF!+#REF!)/E528,0),#REF!*E528)</f>
        <v>#REF!</v>
      </c>
      <c r="G528" s="1" t="e">
        <f t="shared" si="89"/>
        <v>#REF!</v>
      </c>
      <c r="H528" s="1" t="e">
        <f>IF(#REF!&gt;C528,#REF!,0)</f>
        <v>#REF!</v>
      </c>
      <c r="I528" s="1" t="e">
        <f>+IF(#REF!&gt;C528,#REF!-(C528+8),0)</f>
        <v>#REF!</v>
      </c>
      <c r="J528" s="1" t="e">
        <f>+IF(I528&lt;C528,0,#REF!*TRUNC(I528/(C528-8)))</f>
        <v>#REF!</v>
      </c>
      <c r="K528" s="1" t="e">
        <f>IF(H528&gt;0,+#REF!/(C528-8)-TRUNC(#REF!/(C528-8))+4,0)</f>
        <v>#REF!</v>
      </c>
      <c r="L528" s="1" t="e">
        <f t="shared" si="90"/>
        <v>#REF!</v>
      </c>
      <c r="M528" s="1" t="e">
        <f>+IF(H528&gt;0,IF(L528&lt;0.1,(#REF!/(TRUNC((C528/10)/I528)+1)),IF(AND(L528&gt;0.1,L528&lt;0.33),(#REF!/(TRUNC((C528/3)/I528)+1)),#REF!)),0)</f>
        <v>#REF!</v>
      </c>
      <c r="N528" s="1" t="e">
        <f t="shared" si="91"/>
        <v>#REF!</v>
      </c>
      <c r="O528" s="1" t="e">
        <f>+IF(#REF! &lt; (#REF!+#REF!)*0.02,1,#REF!/(#REF!+#REF!))</f>
        <v>#REF!</v>
      </c>
      <c r="P528" s="1" t="e">
        <f>+IF(#REF!&gt;0,#REF!+5,0)</f>
        <v>#REF!</v>
      </c>
      <c r="Q528" s="1" t="e">
        <f t="shared" si="92"/>
        <v>#REF!</v>
      </c>
      <c r="R528" s="1" t="e">
        <f>+IF(Q528 &gt; 0,TRUNC((#REF!+#REF!)/Q528),0)</f>
        <v>#REF!</v>
      </c>
      <c r="S528" s="1" t="e">
        <f>+(R528/(TRUNC((B528-28)/(#REF!+5))+4))</f>
        <v>#REF!</v>
      </c>
      <c r="T528" s="1" t="e">
        <f>+TRUNC(S528/(TRUNC((B528-28)/(#REF!+5))+4))</f>
        <v>#REF!</v>
      </c>
      <c r="U528" s="1" t="e">
        <f>+ROUNDUP((T528/(TRUNC((B528-56)/(#REF!+5))+4)),0)</f>
        <v>#REF!</v>
      </c>
      <c r="V528" s="1" t="e">
        <f t="shared" si="93"/>
        <v>#REF!</v>
      </c>
      <c r="W528" s="1" t="e">
        <f t="shared" si="94"/>
        <v>#REF!</v>
      </c>
      <c r="X528" s="1" t="e">
        <f t="shared" si="95"/>
        <v>#REF!</v>
      </c>
      <c r="Y528" s="1" t="e">
        <f t="shared" si="96"/>
        <v>#REF!</v>
      </c>
      <c r="Z528" s="1" t="e">
        <f t="shared" si="97"/>
        <v>#REF!</v>
      </c>
      <c r="AA528" s="2" t="e">
        <f>IF(Z528*#REF!/(#REF!+#REF!)&lt;16,16,Z528*#REF!/(#REF!+#REF!))</f>
        <v>#REF!</v>
      </c>
      <c r="AB528" s="9" t="e">
        <f>IF(+Z528*#REF!/(#REF!+#REF!)&lt;16,16,+Z528*#REF!/(#REF!+#REF!))</f>
        <v>#REF!</v>
      </c>
      <c r="AC528" s="2" t="e">
        <f t="shared" si="98"/>
        <v>#REF!</v>
      </c>
    </row>
    <row r="529" spans="2:29" x14ac:dyDescent="0.2">
      <c r="B529" s="10" t="e">
        <f>IF(#REF!="Informix XPS",4096,2048)</f>
        <v>#REF!</v>
      </c>
      <c r="C529" s="10" t="e">
        <f>IF(#REF!="Informix XPS",4036,2020)</f>
        <v>#REF!</v>
      </c>
      <c r="D529" s="1" t="e">
        <f>IF(#REF!=0,0,#REF!+4)</f>
        <v>#REF!</v>
      </c>
      <c r="E529" s="1" t="e">
        <f t="shared" si="88"/>
        <v>#REF!</v>
      </c>
      <c r="F529" s="1" t="e">
        <f>IF(D529&lt;=C529,ROUNDUP((#REF!+#REF!)/E529,0),#REF!*E529)</f>
        <v>#REF!</v>
      </c>
      <c r="G529" s="1" t="e">
        <f t="shared" si="89"/>
        <v>#REF!</v>
      </c>
      <c r="H529" s="1" t="e">
        <f>IF(#REF!&gt;C529,#REF!,0)</f>
        <v>#REF!</v>
      </c>
      <c r="I529" s="1" t="e">
        <f>+IF(#REF!&gt;C529,#REF!-(C529+8),0)</f>
        <v>#REF!</v>
      </c>
      <c r="J529" s="1" t="e">
        <f>+IF(I529&lt;C529,0,#REF!*TRUNC(I529/(C529-8)))</f>
        <v>#REF!</v>
      </c>
      <c r="K529" s="1" t="e">
        <f>IF(H529&gt;0,+#REF!/(C529-8)-TRUNC(#REF!/(C529-8))+4,0)</f>
        <v>#REF!</v>
      </c>
      <c r="L529" s="1" t="e">
        <f t="shared" si="90"/>
        <v>#REF!</v>
      </c>
      <c r="M529" s="1" t="e">
        <f>+IF(H529&gt;0,IF(L529&lt;0.1,(#REF!/(TRUNC((C529/10)/I529)+1)),IF(AND(L529&gt;0.1,L529&lt;0.33),(#REF!/(TRUNC((C529/3)/I529)+1)),#REF!)),0)</f>
        <v>#REF!</v>
      </c>
      <c r="N529" s="1" t="e">
        <f t="shared" si="91"/>
        <v>#REF!</v>
      </c>
      <c r="O529" s="1" t="e">
        <f>+IF(#REF! &lt; (#REF!+#REF!)*0.02,1,#REF!/(#REF!+#REF!))</f>
        <v>#REF!</v>
      </c>
      <c r="P529" s="1" t="e">
        <f>+IF(#REF!&gt;0,#REF!+5,0)</f>
        <v>#REF!</v>
      </c>
      <c r="Q529" s="1" t="e">
        <f t="shared" si="92"/>
        <v>#REF!</v>
      </c>
      <c r="R529" s="1" t="e">
        <f>+IF(Q529 &gt; 0,TRUNC((#REF!+#REF!)/Q529),0)</f>
        <v>#REF!</v>
      </c>
      <c r="S529" s="1" t="e">
        <f>+(R529/(TRUNC((B529-28)/(#REF!+5))+4))</f>
        <v>#REF!</v>
      </c>
      <c r="T529" s="1" t="e">
        <f>+TRUNC(S529/(TRUNC((B529-28)/(#REF!+5))+4))</f>
        <v>#REF!</v>
      </c>
      <c r="U529" s="1" t="e">
        <f>+ROUNDUP((T529/(TRUNC((B529-56)/(#REF!+5))+4)),0)</f>
        <v>#REF!</v>
      </c>
      <c r="V529" s="1" t="e">
        <f t="shared" si="93"/>
        <v>#REF!</v>
      </c>
      <c r="W529" s="1" t="e">
        <f t="shared" si="94"/>
        <v>#REF!</v>
      </c>
      <c r="X529" s="1" t="e">
        <f t="shared" si="95"/>
        <v>#REF!</v>
      </c>
      <c r="Y529" s="1" t="e">
        <f t="shared" si="96"/>
        <v>#REF!</v>
      </c>
      <c r="Z529" s="1" t="e">
        <f t="shared" si="97"/>
        <v>#REF!</v>
      </c>
      <c r="AA529" s="2" t="e">
        <f>IF(Z529*#REF!/(#REF!+#REF!)&lt;16,16,Z529*#REF!/(#REF!+#REF!))</f>
        <v>#REF!</v>
      </c>
      <c r="AB529" s="9" t="e">
        <f>IF(+Z529*#REF!/(#REF!+#REF!)&lt;16,16,+Z529*#REF!/(#REF!+#REF!))</f>
        <v>#REF!</v>
      </c>
      <c r="AC529" s="2" t="e">
        <f t="shared" si="98"/>
        <v>#REF!</v>
      </c>
    </row>
    <row r="530" spans="2:29" x14ac:dyDescent="0.2">
      <c r="B530" s="10" t="e">
        <f>IF(#REF!="Informix XPS",4096,2048)</f>
        <v>#REF!</v>
      </c>
      <c r="C530" s="10" t="e">
        <f>IF(#REF!="Informix XPS",4036,2020)</f>
        <v>#REF!</v>
      </c>
      <c r="D530" s="1" t="e">
        <f>IF(#REF!=0,0,#REF!+4)</f>
        <v>#REF!</v>
      </c>
      <c r="E530" s="1" t="e">
        <f t="shared" si="88"/>
        <v>#REF!</v>
      </c>
      <c r="F530" s="1" t="e">
        <f>IF(D530&lt;=C530,ROUNDUP((#REF!+#REF!)/E530,0),#REF!*E530)</f>
        <v>#REF!</v>
      </c>
      <c r="G530" s="1" t="e">
        <f t="shared" si="89"/>
        <v>#REF!</v>
      </c>
      <c r="H530" s="1" t="e">
        <f>IF(#REF!&gt;C530,#REF!,0)</f>
        <v>#REF!</v>
      </c>
      <c r="I530" s="1" t="e">
        <f>+IF(#REF!&gt;C530,#REF!-(C530+8),0)</f>
        <v>#REF!</v>
      </c>
      <c r="J530" s="1" t="e">
        <f>+IF(I530&lt;C530,0,#REF!*TRUNC(I530/(C530-8)))</f>
        <v>#REF!</v>
      </c>
      <c r="K530" s="1" t="e">
        <f>IF(H530&gt;0,+#REF!/(C530-8)-TRUNC(#REF!/(C530-8))+4,0)</f>
        <v>#REF!</v>
      </c>
      <c r="L530" s="1" t="e">
        <f t="shared" si="90"/>
        <v>#REF!</v>
      </c>
      <c r="M530" s="1" t="e">
        <f>+IF(H530&gt;0,IF(L530&lt;0.1,(#REF!/(TRUNC((C530/10)/I530)+1)),IF(AND(L530&gt;0.1,L530&lt;0.33),(#REF!/(TRUNC((C530/3)/I530)+1)),#REF!)),0)</f>
        <v>#REF!</v>
      </c>
      <c r="N530" s="1" t="e">
        <f t="shared" si="91"/>
        <v>#REF!</v>
      </c>
      <c r="O530" s="1" t="e">
        <f>+IF(#REF! &lt; (#REF!+#REF!)*0.02,1,#REF!/(#REF!+#REF!))</f>
        <v>#REF!</v>
      </c>
      <c r="P530" s="1" t="e">
        <f>+IF(#REF!&gt;0,#REF!+5,0)</f>
        <v>#REF!</v>
      </c>
      <c r="Q530" s="1" t="e">
        <f t="shared" si="92"/>
        <v>#REF!</v>
      </c>
      <c r="R530" s="1" t="e">
        <f>+IF(Q530 &gt; 0,TRUNC((#REF!+#REF!)/Q530),0)</f>
        <v>#REF!</v>
      </c>
      <c r="S530" s="1" t="e">
        <f>+(R530/(TRUNC((B530-28)/(#REF!+5))+4))</f>
        <v>#REF!</v>
      </c>
      <c r="T530" s="1" t="e">
        <f>+TRUNC(S530/(TRUNC((B530-28)/(#REF!+5))+4))</f>
        <v>#REF!</v>
      </c>
      <c r="U530" s="1" t="e">
        <f>+ROUNDUP((T530/(TRUNC((B530-56)/(#REF!+5))+4)),0)</f>
        <v>#REF!</v>
      </c>
      <c r="V530" s="1" t="e">
        <f t="shared" si="93"/>
        <v>#REF!</v>
      </c>
      <c r="W530" s="1" t="e">
        <f t="shared" si="94"/>
        <v>#REF!</v>
      </c>
      <c r="X530" s="1" t="e">
        <f t="shared" si="95"/>
        <v>#REF!</v>
      </c>
      <c r="Y530" s="1" t="e">
        <f t="shared" si="96"/>
        <v>#REF!</v>
      </c>
      <c r="Z530" s="1" t="e">
        <f t="shared" si="97"/>
        <v>#REF!</v>
      </c>
      <c r="AA530" s="2" t="e">
        <f>IF(Z530*#REF!/(#REF!+#REF!)&lt;16,16,Z530*#REF!/(#REF!+#REF!))</f>
        <v>#REF!</v>
      </c>
      <c r="AB530" s="9" t="e">
        <f>IF(+Z530*#REF!/(#REF!+#REF!)&lt;16,16,+Z530*#REF!/(#REF!+#REF!))</f>
        <v>#REF!</v>
      </c>
      <c r="AC530" s="2" t="e">
        <f t="shared" si="98"/>
        <v>#REF!</v>
      </c>
    </row>
    <row r="531" spans="2:29" x14ac:dyDescent="0.2">
      <c r="B531" s="10" t="e">
        <f>IF(#REF!="Informix XPS",4096,2048)</f>
        <v>#REF!</v>
      </c>
      <c r="C531" s="10" t="e">
        <f>IF(#REF!="Informix XPS",4036,2020)</f>
        <v>#REF!</v>
      </c>
      <c r="D531" s="1" t="e">
        <f>IF(#REF!=0,0,#REF!+4)</f>
        <v>#REF!</v>
      </c>
      <c r="E531" s="1" t="e">
        <f t="shared" si="88"/>
        <v>#REF!</v>
      </c>
      <c r="F531" s="1" t="e">
        <f>IF(D531&lt;=C531,ROUNDUP((#REF!+#REF!)/E531,0),#REF!*E531)</f>
        <v>#REF!</v>
      </c>
      <c r="G531" s="1" t="e">
        <f t="shared" si="89"/>
        <v>#REF!</v>
      </c>
      <c r="H531" s="1" t="e">
        <f>IF(#REF!&gt;C531,#REF!,0)</f>
        <v>#REF!</v>
      </c>
      <c r="I531" s="1" t="e">
        <f>+IF(#REF!&gt;C531,#REF!-(C531+8),0)</f>
        <v>#REF!</v>
      </c>
      <c r="J531" s="1" t="e">
        <f>+IF(I531&lt;C531,0,#REF!*TRUNC(I531/(C531-8)))</f>
        <v>#REF!</v>
      </c>
      <c r="K531" s="1" t="e">
        <f>IF(H531&gt;0,+#REF!/(C531-8)-TRUNC(#REF!/(C531-8))+4,0)</f>
        <v>#REF!</v>
      </c>
      <c r="L531" s="1" t="e">
        <f t="shared" si="90"/>
        <v>#REF!</v>
      </c>
      <c r="M531" s="1" t="e">
        <f>+IF(H531&gt;0,IF(L531&lt;0.1,(#REF!/(TRUNC((C531/10)/I531)+1)),IF(AND(L531&gt;0.1,L531&lt;0.33),(#REF!/(TRUNC((C531/3)/I531)+1)),#REF!)),0)</f>
        <v>#REF!</v>
      </c>
      <c r="N531" s="1" t="e">
        <f t="shared" si="91"/>
        <v>#REF!</v>
      </c>
      <c r="O531" s="1" t="e">
        <f>+IF(#REF! &lt; (#REF!+#REF!)*0.02,1,#REF!/(#REF!+#REF!))</f>
        <v>#REF!</v>
      </c>
      <c r="P531" s="1" t="e">
        <f>+IF(#REF!&gt;0,#REF!+5,0)</f>
        <v>#REF!</v>
      </c>
      <c r="Q531" s="1" t="e">
        <f t="shared" si="92"/>
        <v>#REF!</v>
      </c>
      <c r="R531" s="1" t="e">
        <f>+IF(Q531 &gt; 0,TRUNC((#REF!+#REF!)/Q531),0)</f>
        <v>#REF!</v>
      </c>
      <c r="S531" s="1" t="e">
        <f>+(R531/(TRUNC((B531-28)/(#REF!+5))+4))</f>
        <v>#REF!</v>
      </c>
      <c r="T531" s="1" t="e">
        <f>+TRUNC(S531/(TRUNC((B531-28)/(#REF!+5))+4))</f>
        <v>#REF!</v>
      </c>
      <c r="U531" s="1" t="e">
        <f>+ROUNDUP((T531/(TRUNC((B531-56)/(#REF!+5))+4)),0)</f>
        <v>#REF!</v>
      </c>
      <c r="V531" s="1" t="e">
        <f t="shared" si="93"/>
        <v>#REF!</v>
      </c>
      <c r="W531" s="1" t="e">
        <f t="shared" si="94"/>
        <v>#REF!</v>
      </c>
      <c r="X531" s="1" t="e">
        <f t="shared" si="95"/>
        <v>#REF!</v>
      </c>
      <c r="Y531" s="1" t="e">
        <f t="shared" si="96"/>
        <v>#REF!</v>
      </c>
      <c r="Z531" s="1" t="e">
        <f t="shared" si="97"/>
        <v>#REF!</v>
      </c>
      <c r="AA531" s="2" t="e">
        <f>IF(Z531*#REF!/(#REF!+#REF!)&lt;16,16,Z531*#REF!/(#REF!+#REF!))</f>
        <v>#REF!</v>
      </c>
      <c r="AB531" s="9" t="e">
        <f>IF(+Z531*#REF!/(#REF!+#REF!)&lt;16,16,+Z531*#REF!/(#REF!+#REF!))</f>
        <v>#REF!</v>
      </c>
      <c r="AC531" s="2" t="e">
        <f t="shared" si="98"/>
        <v>#REF!</v>
      </c>
    </row>
    <row r="532" spans="2:29" x14ac:dyDescent="0.2">
      <c r="B532" s="10" t="e">
        <f>IF(#REF!="Informix XPS",4096,2048)</f>
        <v>#REF!</v>
      </c>
      <c r="C532" s="10" t="e">
        <f>IF(#REF!="Informix XPS",4036,2020)</f>
        <v>#REF!</v>
      </c>
      <c r="D532" s="1" t="e">
        <f>IF(#REF!=0,0,#REF!+4)</f>
        <v>#REF!</v>
      </c>
      <c r="E532" s="1" t="e">
        <f t="shared" si="88"/>
        <v>#REF!</v>
      </c>
      <c r="F532" s="1" t="e">
        <f>IF(D532&lt;=C532,ROUNDUP((#REF!+#REF!)/E532,0),#REF!*E532)</f>
        <v>#REF!</v>
      </c>
      <c r="G532" s="1" t="e">
        <f t="shared" si="89"/>
        <v>#REF!</v>
      </c>
      <c r="H532" s="1" t="e">
        <f>IF(#REF!&gt;C532,#REF!,0)</f>
        <v>#REF!</v>
      </c>
      <c r="I532" s="1" t="e">
        <f>+IF(#REF!&gt;C532,#REF!-(C532+8),0)</f>
        <v>#REF!</v>
      </c>
      <c r="J532" s="1" t="e">
        <f>+IF(I532&lt;C532,0,#REF!*TRUNC(I532/(C532-8)))</f>
        <v>#REF!</v>
      </c>
      <c r="K532" s="1" t="e">
        <f>IF(H532&gt;0,+#REF!/(C532-8)-TRUNC(#REF!/(C532-8))+4,0)</f>
        <v>#REF!</v>
      </c>
      <c r="L532" s="1" t="e">
        <f t="shared" si="90"/>
        <v>#REF!</v>
      </c>
      <c r="M532" s="1" t="e">
        <f>+IF(H532&gt;0,IF(L532&lt;0.1,(#REF!/(TRUNC((C532/10)/I532)+1)),IF(AND(L532&gt;0.1,L532&lt;0.33),(#REF!/(TRUNC((C532/3)/I532)+1)),#REF!)),0)</f>
        <v>#REF!</v>
      </c>
      <c r="N532" s="1" t="e">
        <f t="shared" si="91"/>
        <v>#REF!</v>
      </c>
      <c r="O532" s="1" t="e">
        <f>+IF(#REF! &lt; (#REF!+#REF!)*0.02,1,#REF!/(#REF!+#REF!))</f>
        <v>#REF!</v>
      </c>
      <c r="P532" s="1" t="e">
        <f>+IF(#REF!&gt;0,#REF!+5,0)</f>
        <v>#REF!</v>
      </c>
      <c r="Q532" s="1" t="e">
        <f t="shared" si="92"/>
        <v>#REF!</v>
      </c>
      <c r="R532" s="1" t="e">
        <f>+IF(Q532 &gt; 0,TRUNC((#REF!+#REF!)/Q532),0)</f>
        <v>#REF!</v>
      </c>
      <c r="S532" s="1" t="e">
        <f>+(R532/(TRUNC((B532-28)/(#REF!+5))+4))</f>
        <v>#REF!</v>
      </c>
      <c r="T532" s="1" t="e">
        <f>+TRUNC(S532/(TRUNC((B532-28)/(#REF!+5))+4))</f>
        <v>#REF!</v>
      </c>
      <c r="U532" s="1" t="e">
        <f>+ROUNDUP((T532/(TRUNC((B532-56)/(#REF!+5))+4)),0)</f>
        <v>#REF!</v>
      </c>
      <c r="V532" s="1" t="e">
        <f t="shared" si="93"/>
        <v>#REF!</v>
      </c>
      <c r="W532" s="1" t="e">
        <f t="shared" si="94"/>
        <v>#REF!</v>
      </c>
      <c r="X532" s="1" t="e">
        <f t="shared" si="95"/>
        <v>#REF!</v>
      </c>
      <c r="Y532" s="1" t="e">
        <f t="shared" si="96"/>
        <v>#REF!</v>
      </c>
      <c r="Z532" s="1" t="e">
        <f t="shared" si="97"/>
        <v>#REF!</v>
      </c>
      <c r="AA532" s="2" t="e">
        <f>IF(Z532*#REF!/(#REF!+#REF!)&lt;16,16,Z532*#REF!/(#REF!+#REF!))</f>
        <v>#REF!</v>
      </c>
      <c r="AB532" s="9" t="e">
        <f>IF(+Z532*#REF!/(#REF!+#REF!)&lt;16,16,+Z532*#REF!/(#REF!+#REF!))</f>
        <v>#REF!</v>
      </c>
      <c r="AC532" s="2" t="e">
        <f t="shared" si="98"/>
        <v>#REF!</v>
      </c>
    </row>
    <row r="533" spans="2:29" x14ac:dyDescent="0.2">
      <c r="B533" s="10" t="e">
        <f>IF(#REF!="Informix XPS",4096,2048)</f>
        <v>#REF!</v>
      </c>
      <c r="C533" s="10" t="e">
        <f>IF(#REF!="Informix XPS",4036,2020)</f>
        <v>#REF!</v>
      </c>
      <c r="D533" s="1" t="e">
        <f>IF(#REF!=0,0,#REF!+4)</f>
        <v>#REF!</v>
      </c>
      <c r="E533" s="1" t="e">
        <f t="shared" si="88"/>
        <v>#REF!</v>
      </c>
      <c r="F533" s="1" t="e">
        <f>IF(D533&lt;=C533,ROUNDUP((#REF!+#REF!)/E533,0),#REF!*E533)</f>
        <v>#REF!</v>
      </c>
      <c r="G533" s="1" t="e">
        <f t="shared" si="89"/>
        <v>#REF!</v>
      </c>
      <c r="H533" s="1" t="e">
        <f>IF(#REF!&gt;C533,#REF!,0)</f>
        <v>#REF!</v>
      </c>
      <c r="I533" s="1" t="e">
        <f>+IF(#REF!&gt;C533,#REF!-(C533+8),0)</f>
        <v>#REF!</v>
      </c>
      <c r="J533" s="1" t="e">
        <f>+IF(I533&lt;C533,0,#REF!*TRUNC(I533/(C533-8)))</f>
        <v>#REF!</v>
      </c>
      <c r="K533" s="1" t="e">
        <f>IF(H533&gt;0,+#REF!/(C533-8)-TRUNC(#REF!/(C533-8))+4,0)</f>
        <v>#REF!</v>
      </c>
      <c r="L533" s="1" t="e">
        <f t="shared" si="90"/>
        <v>#REF!</v>
      </c>
      <c r="M533" s="1" t="e">
        <f>+IF(H533&gt;0,IF(L533&lt;0.1,(#REF!/(TRUNC((C533/10)/I533)+1)),IF(AND(L533&gt;0.1,L533&lt;0.33),(#REF!/(TRUNC((C533/3)/I533)+1)),#REF!)),0)</f>
        <v>#REF!</v>
      </c>
      <c r="N533" s="1" t="e">
        <f t="shared" si="91"/>
        <v>#REF!</v>
      </c>
      <c r="O533" s="1" t="e">
        <f>+IF(#REF! &lt; (#REF!+#REF!)*0.02,1,#REF!/(#REF!+#REF!))</f>
        <v>#REF!</v>
      </c>
      <c r="P533" s="1" t="e">
        <f>+IF(#REF!&gt;0,#REF!+5,0)</f>
        <v>#REF!</v>
      </c>
      <c r="Q533" s="1" t="e">
        <f t="shared" si="92"/>
        <v>#REF!</v>
      </c>
      <c r="R533" s="1" t="e">
        <f>+IF(Q533 &gt; 0,TRUNC((#REF!+#REF!)/Q533),0)</f>
        <v>#REF!</v>
      </c>
      <c r="S533" s="1" t="e">
        <f>+(R533/(TRUNC((B533-28)/(#REF!+5))+4))</f>
        <v>#REF!</v>
      </c>
      <c r="T533" s="1" t="e">
        <f>+TRUNC(S533/(TRUNC((B533-28)/(#REF!+5))+4))</f>
        <v>#REF!</v>
      </c>
      <c r="U533" s="1" t="e">
        <f>+ROUNDUP((T533/(TRUNC((B533-56)/(#REF!+5))+4)),0)</f>
        <v>#REF!</v>
      </c>
      <c r="V533" s="1" t="e">
        <f t="shared" si="93"/>
        <v>#REF!</v>
      </c>
      <c r="W533" s="1" t="e">
        <f t="shared" si="94"/>
        <v>#REF!</v>
      </c>
      <c r="X533" s="1" t="e">
        <f t="shared" si="95"/>
        <v>#REF!</v>
      </c>
      <c r="Y533" s="1" t="e">
        <f t="shared" si="96"/>
        <v>#REF!</v>
      </c>
      <c r="Z533" s="1" t="e">
        <f t="shared" si="97"/>
        <v>#REF!</v>
      </c>
      <c r="AA533" s="2" t="e">
        <f>IF(Z533*#REF!/(#REF!+#REF!)&lt;16,16,Z533*#REF!/(#REF!+#REF!))</f>
        <v>#REF!</v>
      </c>
      <c r="AB533" s="9" t="e">
        <f>IF(+Z533*#REF!/(#REF!+#REF!)&lt;16,16,+Z533*#REF!/(#REF!+#REF!))</f>
        <v>#REF!</v>
      </c>
      <c r="AC533" s="2" t="e">
        <f t="shared" si="98"/>
        <v>#REF!</v>
      </c>
    </row>
    <row r="534" spans="2:29" x14ac:dyDescent="0.2">
      <c r="B534" s="10" t="e">
        <f>IF(#REF!="Informix XPS",4096,2048)</f>
        <v>#REF!</v>
      </c>
      <c r="C534" s="10" t="e">
        <f>IF(#REF!="Informix XPS",4036,2020)</f>
        <v>#REF!</v>
      </c>
      <c r="D534" s="1" t="e">
        <f>IF(#REF!=0,0,#REF!+4)</f>
        <v>#REF!</v>
      </c>
      <c r="E534" s="1" t="e">
        <f t="shared" si="88"/>
        <v>#REF!</v>
      </c>
      <c r="F534" s="1" t="e">
        <f>IF(D534&lt;=C534,ROUNDUP((#REF!+#REF!)/E534,0),#REF!*E534)</f>
        <v>#REF!</v>
      </c>
      <c r="G534" s="1" t="e">
        <f t="shared" si="89"/>
        <v>#REF!</v>
      </c>
      <c r="H534" s="1" t="e">
        <f>IF(#REF!&gt;C534,#REF!,0)</f>
        <v>#REF!</v>
      </c>
      <c r="I534" s="1" t="e">
        <f>+IF(#REF!&gt;C534,#REF!-(C534+8),0)</f>
        <v>#REF!</v>
      </c>
      <c r="J534" s="1" t="e">
        <f>+IF(I534&lt;C534,0,#REF!*TRUNC(I534/(C534-8)))</f>
        <v>#REF!</v>
      </c>
      <c r="K534" s="1" t="e">
        <f>IF(H534&gt;0,+#REF!/(C534-8)-TRUNC(#REF!/(C534-8))+4,0)</f>
        <v>#REF!</v>
      </c>
      <c r="L534" s="1" t="e">
        <f t="shared" si="90"/>
        <v>#REF!</v>
      </c>
      <c r="M534" s="1" t="e">
        <f>+IF(H534&gt;0,IF(L534&lt;0.1,(#REF!/(TRUNC((C534/10)/I534)+1)),IF(AND(L534&gt;0.1,L534&lt;0.33),(#REF!/(TRUNC((C534/3)/I534)+1)),#REF!)),0)</f>
        <v>#REF!</v>
      </c>
      <c r="N534" s="1" t="e">
        <f t="shared" si="91"/>
        <v>#REF!</v>
      </c>
      <c r="O534" s="1" t="e">
        <f>+IF(#REF! &lt; (#REF!+#REF!)*0.02,1,#REF!/(#REF!+#REF!))</f>
        <v>#REF!</v>
      </c>
      <c r="P534" s="1" t="e">
        <f>+IF(#REF!&gt;0,#REF!+5,0)</f>
        <v>#REF!</v>
      </c>
      <c r="Q534" s="1" t="e">
        <f t="shared" si="92"/>
        <v>#REF!</v>
      </c>
      <c r="R534" s="1" t="e">
        <f>+IF(Q534 &gt; 0,TRUNC((#REF!+#REF!)/Q534),0)</f>
        <v>#REF!</v>
      </c>
      <c r="S534" s="1" t="e">
        <f>+(R534/(TRUNC((B534-28)/(#REF!+5))+4))</f>
        <v>#REF!</v>
      </c>
      <c r="T534" s="1" t="e">
        <f>+TRUNC(S534/(TRUNC((B534-28)/(#REF!+5))+4))</f>
        <v>#REF!</v>
      </c>
      <c r="U534" s="1" t="e">
        <f>+ROUNDUP((T534/(TRUNC((B534-56)/(#REF!+5))+4)),0)</f>
        <v>#REF!</v>
      </c>
      <c r="V534" s="1" t="e">
        <f t="shared" si="93"/>
        <v>#REF!</v>
      </c>
      <c r="W534" s="1" t="e">
        <f t="shared" si="94"/>
        <v>#REF!</v>
      </c>
      <c r="X534" s="1" t="e">
        <f t="shared" si="95"/>
        <v>#REF!</v>
      </c>
      <c r="Y534" s="1" t="e">
        <f t="shared" si="96"/>
        <v>#REF!</v>
      </c>
      <c r="Z534" s="1" t="e">
        <f t="shared" si="97"/>
        <v>#REF!</v>
      </c>
      <c r="AA534" s="2" t="e">
        <f>IF(Z534*#REF!/(#REF!+#REF!)&lt;16,16,Z534*#REF!/(#REF!+#REF!))</f>
        <v>#REF!</v>
      </c>
      <c r="AB534" s="9" t="e">
        <f>IF(+Z534*#REF!/(#REF!+#REF!)&lt;16,16,+Z534*#REF!/(#REF!+#REF!))</f>
        <v>#REF!</v>
      </c>
      <c r="AC534" s="2" t="e">
        <f t="shared" si="98"/>
        <v>#REF!</v>
      </c>
    </row>
    <row r="535" spans="2:29" x14ac:dyDescent="0.2">
      <c r="B535" s="10" t="e">
        <f>IF(#REF!="Informix XPS",4096,2048)</f>
        <v>#REF!</v>
      </c>
      <c r="C535" s="10" t="e">
        <f>IF(#REF!="Informix XPS",4036,2020)</f>
        <v>#REF!</v>
      </c>
      <c r="D535" s="1" t="e">
        <f>IF(#REF!=0,0,#REF!+4)</f>
        <v>#REF!</v>
      </c>
      <c r="E535" s="1" t="e">
        <f t="shared" si="88"/>
        <v>#REF!</v>
      </c>
      <c r="F535" s="1" t="e">
        <f>IF(D535&lt;=C535,ROUNDUP((#REF!+#REF!)/E535,0),#REF!*E535)</f>
        <v>#REF!</v>
      </c>
      <c r="G535" s="1" t="e">
        <f t="shared" si="89"/>
        <v>#REF!</v>
      </c>
      <c r="H535" s="1" t="e">
        <f>IF(#REF!&gt;C535,#REF!,0)</f>
        <v>#REF!</v>
      </c>
      <c r="I535" s="1" t="e">
        <f>+IF(#REF!&gt;C535,#REF!-(C535+8),0)</f>
        <v>#REF!</v>
      </c>
      <c r="J535" s="1" t="e">
        <f>+IF(I535&lt;C535,0,#REF!*TRUNC(I535/(C535-8)))</f>
        <v>#REF!</v>
      </c>
      <c r="K535" s="1" t="e">
        <f>IF(H535&gt;0,+#REF!/(C535-8)-TRUNC(#REF!/(C535-8))+4,0)</f>
        <v>#REF!</v>
      </c>
      <c r="L535" s="1" t="e">
        <f t="shared" si="90"/>
        <v>#REF!</v>
      </c>
      <c r="M535" s="1" t="e">
        <f>+IF(H535&gt;0,IF(L535&lt;0.1,(#REF!/(TRUNC((C535/10)/I535)+1)),IF(AND(L535&gt;0.1,L535&lt;0.33),(#REF!/(TRUNC((C535/3)/I535)+1)),#REF!)),0)</f>
        <v>#REF!</v>
      </c>
      <c r="N535" s="1" t="e">
        <f t="shared" si="91"/>
        <v>#REF!</v>
      </c>
      <c r="O535" s="1" t="e">
        <f>+IF(#REF! &lt; (#REF!+#REF!)*0.02,1,#REF!/(#REF!+#REF!))</f>
        <v>#REF!</v>
      </c>
      <c r="P535" s="1" t="e">
        <f>+IF(#REF!&gt;0,#REF!+5,0)</f>
        <v>#REF!</v>
      </c>
      <c r="Q535" s="1" t="e">
        <f t="shared" si="92"/>
        <v>#REF!</v>
      </c>
      <c r="R535" s="1" t="e">
        <f>+IF(Q535 &gt; 0,TRUNC((#REF!+#REF!)/Q535),0)</f>
        <v>#REF!</v>
      </c>
      <c r="S535" s="1" t="e">
        <f>+(R535/(TRUNC((B535-28)/(#REF!+5))+4))</f>
        <v>#REF!</v>
      </c>
      <c r="T535" s="1" t="e">
        <f>+TRUNC(S535/(TRUNC((B535-28)/(#REF!+5))+4))</f>
        <v>#REF!</v>
      </c>
      <c r="U535" s="1" t="e">
        <f>+ROUNDUP((T535/(TRUNC((B535-56)/(#REF!+5))+4)),0)</f>
        <v>#REF!</v>
      </c>
      <c r="V535" s="1" t="e">
        <f t="shared" si="93"/>
        <v>#REF!</v>
      </c>
      <c r="W535" s="1" t="e">
        <f t="shared" si="94"/>
        <v>#REF!</v>
      </c>
      <c r="X535" s="1" t="e">
        <f t="shared" si="95"/>
        <v>#REF!</v>
      </c>
      <c r="Y535" s="1" t="e">
        <f t="shared" si="96"/>
        <v>#REF!</v>
      </c>
      <c r="Z535" s="1" t="e">
        <f t="shared" si="97"/>
        <v>#REF!</v>
      </c>
      <c r="AA535" s="2" t="e">
        <f>IF(Z535*#REF!/(#REF!+#REF!)&lt;16,16,Z535*#REF!/(#REF!+#REF!))</f>
        <v>#REF!</v>
      </c>
      <c r="AB535" s="9" t="e">
        <f>IF(+Z535*#REF!/(#REF!+#REF!)&lt;16,16,+Z535*#REF!/(#REF!+#REF!))</f>
        <v>#REF!</v>
      </c>
      <c r="AC535" s="2" t="e">
        <f t="shared" si="98"/>
        <v>#REF!</v>
      </c>
    </row>
    <row r="536" spans="2:29" x14ac:dyDescent="0.2">
      <c r="B536" s="10" t="e">
        <f>IF(#REF!="Informix XPS",4096,2048)</f>
        <v>#REF!</v>
      </c>
      <c r="C536" s="10" t="e">
        <f>IF(#REF!="Informix XPS",4036,2020)</f>
        <v>#REF!</v>
      </c>
      <c r="D536" s="1" t="e">
        <f>IF(#REF!=0,0,#REF!+4)</f>
        <v>#REF!</v>
      </c>
      <c r="E536" s="1" t="e">
        <f t="shared" si="88"/>
        <v>#REF!</v>
      </c>
      <c r="F536" s="1" t="e">
        <f>IF(D536&lt;=C536,ROUNDUP((#REF!+#REF!)/E536,0),#REF!*E536)</f>
        <v>#REF!</v>
      </c>
      <c r="G536" s="1" t="e">
        <f t="shared" si="89"/>
        <v>#REF!</v>
      </c>
      <c r="H536" s="1" t="e">
        <f>IF(#REF!&gt;C536,#REF!,0)</f>
        <v>#REF!</v>
      </c>
      <c r="I536" s="1" t="e">
        <f>+IF(#REF!&gt;C536,#REF!-(C536+8),0)</f>
        <v>#REF!</v>
      </c>
      <c r="J536" s="1" t="e">
        <f>+IF(I536&lt;C536,0,#REF!*TRUNC(I536/(C536-8)))</f>
        <v>#REF!</v>
      </c>
      <c r="K536" s="1" t="e">
        <f>IF(H536&gt;0,+#REF!/(C536-8)-TRUNC(#REF!/(C536-8))+4,0)</f>
        <v>#REF!</v>
      </c>
      <c r="L536" s="1" t="e">
        <f t="shared" si="90"/>
        <v>#REF!</v>
      </c>
      <c r="M536" s="1" t="e">
        <f>+IF(H536&gt;0,IF(L536&lt;0.1,(#REF!/(TRUNC((C536/10)/I536)+1)),IF(AND(L536&gt;0.1,L536&lt;0.33),(#REF!/(TRUNC((C536/3)/I536)+1)),#REF!)),0)</f>
        <v>#REF!</v>
      </c>
      <c r="N536" s="1" t="e">
        <f t="shared" si="91"/>
        <v>#REF!</v>
      </c>
      <c r="O536" s="1" t="e">
        <f>+IF(#REF! &lt; (#REF!+#REF!)*0.02,1,#REF!/(#REF!+#REF!))</f>
        <v>#REF!</v>
      </c>
      <c r="P536" s="1" t="e">
        <f>+IF(#REF!&gt;0,#REF!+5,0)</f>
        <v>#REF!</v>
      </c>
      <c r="Q536" s="1" t="e">
        <f t="shared" si="92"/>
        <v>#REF!</v>
      </c>
      <c r="R536" s="1" t="e">
        <f>+IF(Q536 &gt; 0,TRUNC((#REF!+#REF!)/Q536),0)</f>
        <v>#REF!</v>
      </c>
      <c r="S536" s="1" t="e">
        <f>+(R536/(TRUNC((B536-28)/(#REF!+5))+4))</f>
        <v>#REF!</v>
      </c>
      <c r="T536" s="1" t="e">
        <f>+TRUNC(S536/(TRUNC((B536-28)/(#REF!+5))+4))</f>
        <v>#REF!</v>
      </c>
      <c r="U536" s="1" t="e">
        <f>+ROUNDUP((T536/(TRUNC((B536-56)/(#REF!+5))+4)),0)</f>
        <v>#REF!</v>
      </c>
      <c r="V536" s="1" t="e">
        <f t="shared" si="93"/>
        <v>#REF!</v>
      </c>
      <c r="W536" s="1" t="e">
        <f t="shared" si="94"/>
        <v>#REF!</v>
      </c>
      <c r="X536" s="1" t="e">
        <f t="shared" si="95"/>
        <v>#REF!</v>
      </c>
      <c r="Y536" s="1" t="e">
        <f t="shared" si="96"/>
        <v>#REF!</v>
      </c>
      <c r="Z536" s="1" t="e">
        <f t="shared" si="97"/>
        <v>#REF!</v>
      </c>
      <c r="AA536" s="2" t="e">
        <f>IF(Z536*#REF!/(#REF!+#REF!)&lt;16,16,Z536*#REF!/(#REF!+#REF!))</f>
        <v>#REF!</v>
      </c>
      <c r="AB536" s="9" t="e">
        <f>IF(+Z536*#REF!/(#REF!+#REF!)&lt;16,16,+Z536*#REF!/(#REF!+#REF!))</f>
        <v>#REF!</v>
      </c>
      <c r="AC536" s="2" t="e">
        <f t="shared" si="98"/>
        <v>#REF!</v>
      </c>
    </row>
    <row r="537" spans="2:29" x14ac:dyDescent="0.2">
      <c r="B537" s="10" t="e">
        <f>IF(#REF!="Informix XPS",4096,2048)</f>
        <v>#REF!</v>
      </c>
      <c r="C537" s="10" t="e">
        <f>IF(#REF!="Informix XPS",4036,2020)</f>
        <v>#REF!</v>
      </c>
      <c r="D537" s="1" t="e">
        <f>IF(#REF!=0,0,#REF!+4)</f>
        <v>#REF!</v>
      </c>
      <c r="E537" s="1" t="e">
        <f t="shared" si="88"/>
        <v>#REF!</v>
      </c>
      <c r="F537" s="1" t="e">
        <f>IF(D537&lt;=C537,ROUNDUP((#REF!+#REF!)/E537,0),#REF!*E537)</f>
        <v>#REF!</v>
      </c>
      <c r="G537" s="1" t="e">
        <f t="shared" si="89"/>
        <v>#REF!</v>
      </c>
      <c r="H537" s="1" t="e">
        <f>IF(#REF!&gt;C537,#REF!,0)</f>
        <v>#REF!</v>
      </c>
      <c r="I537" s="1" t="e">
        <f>+IF(#REF!&gt;C537,#REF!-(C537+8),0)</f>
        <v>#REF!</v>
      </c>
      <c r="J537" s="1" t="e">
        <f>+IF(I537&lt;C537,0,#REF!*TRUNC(I537/(C537-8)))</f>
        <v>#REF!</v>
      </c>
      <c r="K537" s="1" t="e">
        <f>IF(H537&gt;0,+#REF!/(C537-8)-TRUNC(#REF!/(C537-8))+4,0)</f>
        <v>#REF!</v>
      </c>
      <c r="L537" s="1" t="e">
        <f t="shared" si="90"/>
        <v>#REF!</v>
      </c>
      <c r="M537" s="1" t="e">
        <f>+IF(H537&gt;0,IF(L537&lt;0.1,(#REF!/(TRUNC((C537/10)/I537)+1)),IF(AND(L537&gt;0.1,L537&lt;0.33),(#REF!/(TRUNC((C537/3)/I537)+1)),#REF!)),0)</f>
        <v>#REF!</v>
      </c>
      <c r="N537" s="1" t="e">
        <f t="shared" si="91"/>
        <v>#REF!</v>
      </c>
      <c r="O537" s="1" t="e">
        <f>+IF(#REF! &lt; (#REF!+#REF!)*0.02,1,#REF!/(#REF!+#REF!))</f>
        <v>#REF!</v>
      </c>
      <c r="P537" s="1" t="e">
        <f>+IF(#REF!&gt;0,#REF!+5,0)</f>
        <v>#REF!</v>
      </c>
      <c r="Q537" s="1" t="e">
        <f t="shared" si="92"/>
        <v>#REF!</v>
      </c>
      <c r="R537" s="1" t="e">
        <f>+IF(Q537 &gt; 0,TRUNC((#REF!+#REF!)/Q537),0)</f>
        <v>#REF!</v>
      </c>
      <c r="S537" s="1" t="e">
        <f>+(R537/(TRUNC((B537-28)/(#REF!+5))+4))</f>
        <v>#REF!</v>
      </c>
      <c r="T537" s="1" t="e">
        <f>+TRUNC(S537/(TRUNC((B537-28)/(#REF!+5))+4))</f>
        <v>#REF!</v>
      </c>
      <c r="U537" s="1" t="e">
        <f>+ROUNDUP((T537/(TRUNC((B537-56)/(#REF!+5))+4)),0)</f>
        <v>#REF!</v>
      </c>
      <c r="V537" s="1" t="e">
        <f t="shared" si="93"/>
        <v>#REF!</v>
      </c>
      <c r="W537" s="1" t="e">
        <f t="shared" si="94"/>
        <v>#REF!</v>
      </c>
      <c r="X537" s="1" t="e">
        <f t="shared" si="95"/>
        <v>#REF!</v>
      </c>
      <c r="Y537" s="1" t="e">
        <f t="shared" si="96"/>
        <v>#REF!</v>
      </c>
      <c r="Z537" s="1" t="e">
        <f t="shared" si="97"/>
        <v>#REF!</v>
      </c>
      <c r="AA537" s="2" t="e">
        <f>IF(Z537*#REF!/(#REF!+#REF!)&lt;16,16,Z537*#REF!/(#REF!+#REF!))</f>
        <v>#REF!</v>
      </c>
      <c r="AB537" s="9" t="e">
        <f>IF(+Z537*#REF!/(#REF!+#REF!)&lt;16,16,+Z537*#REF!/(#REF!+#REF!))</f>
        <v>#REF!</v>
      </c>
      <c r="AC537" s="2" t="e">
        <f t="shared" si="98"/>
        <v>#REF!</v>
      </c>
    </row>
    <row r="538" spans="2:29" x14ac:dyDescent="0.2">
      <c r="B538" s="10" t="e">
        <f>IF(#REF!="Informix XPS",4096,2048)</f>
        <v>#REF!</v>
      </c>
      <c r="C538" s="10" t="e">
        <f>IF(#REF!="Informix XPS",4036,2020)</f>
        <v>#REF!</v>
      </c>
      <c r="D538" s="1" t="e">
        <f>IF(#REF!=0,0,#REF!+4)</f>
        <v>#REF!</v>
      </c>
      <c r="E538" s="1" t="e">
        <f t="shared" si="88"/>
        <v>#REF!</v>
      </c>
      <c r="F538" s="1" t="e">
        <f>IF(D538&lt;=C538,ROUNDUP((#REF!+#REF!)/E538,0),#REF!*E538)</f>
        <v>#REF!</v>
      </c>
      <c r="G538" s="1" t="e">
        <f t="shared" si="89"/>
        <v>#REF!</v>
      </c>
      <c r="H538" s="1" t="e">
        <f>IF(#REF!&gt;C538,#REF!,0)</f>
        <v>#REF!</v>
      </c>
      <c r="I538" s="1" t="e">
        <f>+IF(#REF!&gt;C538,#REF!-(C538+8),0)</f>
        <v>#REF!</v>
      </c>
      <c r="J538" s="1" t="e">
        <f>+IF(I538&lt;C538,0,#REF!*TRUNC(I538/(C538-8)))</f>
        <v>#REF!</v>
      </c>
      <c r="K538" s="1" t="e">
        <f>IF(H538&gt;0,+#REF!/(C538-8)-TRUNC(#REF!/(C538-8))+4,0)</f>
        <v>#REF!</v>
      </c>
      <c r="L538" s="1" t="e">
        <f t="shared" si="90"/>
        <v>#REF!</v>
      </c>
      <c r="M538" s="1" t="e">
        <f>+IF(H538&gt;0,IF(L538&lt;0.1,(#REF!/(TRUNC((C538/10)/I538)+1)),IF(AND(L538&gt;0.1,L538&lt;0.33),(#REF!/(TRUNC((C538/3)/I538)+1)),#REF!)),0)</f>
        <v>#REF!</v>
      </c>
      <c r="N538" s="1" t="e">
        <f t="shared" si="91"/>
        <v>#REF!</v>
      </c>
      <c r="O538" s="1" t="e">
        <f>+IF(#REF! &lt; (#REF!+#REF!)*0.02,1,#REF!/(#REF!+#REF!))</f>
        <v>#REF!</v>
      </c>
      <c r="P538" s="1" t="e">
        <f>+IF(#REF!&gt;0,#REF!+5,0)</f>
        <v>#REF!</v>
      </c>
      <c r="Q538" s="1" t="e">
        <f t="shared" si="92"/>
        <v>#REF!</v>
      </c>
      <c r="R538" s="1" t="e">
        <f>+IF(Q538 &gt; 0,TRUNC((#REF!+#REF!)/Q538),0)</f>
        <v>#REF!</v>
      </c>
      <c r="S538" s="1" t="e">
        <f>+(R538/(TRUNC((B538-28)/(#REF!+5))+4))</f>
        <v>#REF!</v>
      </c>
      <c r="T538" s="1" t="e">
        <f>+TRUNC(S538/(TRUNC((B538-28)/(#REF!+5))+4))</f>
        <v>#REF!</v>
      </c>
      <c r="U538" s="1" t="e">
        <f>+ROUNDUP((T538/(TRUNC((B538-56)/(#REF!+5))+4)),0)</f>
        <v>#REF!</v>
      </c>
      <c r="V538" s="1" t="e">
        <f t="shared" si="93"/>
        <v>#REF!</v>
      </c>
      <c r="W538" s="1" t="e">
        <f t="shared" si="94"/>
        <v>#REF!</v>
      </c>
      <c r="X538" s="1" t="e">
        <f t="shared" si="95"/>
        <v>#REF!</v>
      </c>
      <c r="Y538" s="1" t="e">
        <f t="shared" si="96"/>
        <v>#REF!</v>
      </c>
      <c r="Z538" s="1" t="e">
        <f t="shared" si="97"/>
        <v>#REF!</v>
      </c>
      <c r="AA538" s="2" t="e">
        <f>IF(Z538*#REF!/(#REF!+#REF!)&lt;16,16,Z538*#REF!/(#REF!+#REF!))</f>
        <v>#REF!</v>
      </c>
      <c r="AB538" s="9" t="e">
        <f>IF(+Z538*#REF!/(#REF!+#REF!)&lt;16,16,+Z538*#REF!/(#REF!+#REF!))</f>
        <v>#REF!</v>
      </c>
      <c r="AC538" s="2" t="e">
        <f t="shared" si="98"/>
        <v>#REF!</v>
      </c>
    </row>
    <row r="539" spans="2:29" x14ac:dyDescent="0.2">
      <c r="B539" s="10" t="e">
        <f>IF(#REF!="Informix XPS",4096,2048)</f>
        <v>#REF!</v>
      </c>
      <c r="C539" s="10" t="e">
        <f>IF(#REF!="Informix XPS",4036,2020)</f>
        <v>#REF!</v>
      </c>
      <c r="D539" s="1" t="e">
        <f>IF(#REF!=0,0,#REF!+4)</f>
        <v>#REF!</v>
      </c>
      <c r="E539" s="1" t="e">
        <f t="shared" si="88"/>
        <v>#REF!</v>
      </c>
      <c r="F539" s="1" t="e">
        <f>IF(D539&lt;=C539,ROUNDUP((#REF!+#REF!)/E539,0),#REF!*E539)</f>
        <v>#REF!</v>
      </c>
      <c r="G539" s="1" t="e">
        <f t="shared" si="89"/>
        <v>#REF!</v>
      </c>
      <c r="H539" s="1" t="e">
        <f>IF(#REF!&gt;C539,#REF!,0)</f>
        <v>#REF!</v>
      </c>
      <c r="I539" s="1" t="e">
        <f>+IF(#REF!&gt;C539,#REF!-(C539+8),0)</f>
        <v>#REF!</v>
      </c>
      <c r="J539" s="1" t="e">
        <f>+IF(I539&lt;C539,0,#REF!*TRUNC(I539/(C539-8)))</f>
        <v>#REF!</v>
      </c>
      <c r="K539" s="1" t="e">
        <f>IF(H539&gt;0,+#REF!/(C539-8)-TRUNC(#REF!/(C539-8))+4,0)</f>
        <v>#REF!</v>
      </c>
      <c r="L539" s="1" t="e">
        <f t="shared" si="90"/>
        <v>#REF!</v>
      </c>
      <c r="M539" s="1" t="e">
        <f>+IF(H539&gt;0,IF(L539&lt;0.1,(#REF!/(TRUNC((C539/10)/I539)+1)),IF(AND(L539&gt;0.1,L539&lt;0.33),(#REF!/(TRUNC((C539/3)/I539)+1)),#REF!)),0)</f>
        <v>#REF!</v>
      </c>
      <c r="N539" s="1" t="e">
        <f t="shared" si="91"/>
        <v>#REF!</v>
      </c>
      <c r="O539" s="1" t="e">
        <f>+IF(#REF! &lt; (#REF!+#REF!)*0.02,1,#REF!/(#REF!+#REF!))</f>
        <v>#REF!</v>
      </c>
      <c r="P539" s="1" t="e">
        <f>+IF(#REF!&gt;0,#REF!+5,0)</f>
        <v>#REF!</v>
      </c>
      <c r="Q539" s="1" t="e">
        <f t="shared" si="92"/>
        <v>#REF!</v>
      </c>
      <c r="R539" s="1" t="e">
        <f>+IF(Q539 &gt; 0,TRUNC((#REF!+#REF!)/Q539),0)</f>
        <v>#REF!</v>
      </c>
      <c r="S539" s="1" t="e">
        <f>+(R539/(TRUNC((B539-28)/(#REF!+5))+4))</f>
        <v>#REF!</v>
      </c>
      <c r="T539" s="1" t="e">
        <f>+TRUNC(S539/(TRUNC((B539-28)/(#REF!+5))+4))</f>
        <v>#REF!</v>
      </c>
      <c r="U539" s="1" t="e">
        <f>+ROUNDUP((T539/(TRUNC((B539-56)/(#REF!+5))+4)),0)</f>
        <v>#REF!</v>
      </c>
      <c r="V539" s="1" t="e">
        <f t="shared" si="93"/>
        <v>#REF!</v>
      </c>
      <c r="W539" s="1" t="e">
        <f t="shared" si="94"/>
        <v>#REF!</v>
      </c>
      <c r="X539" s="1" t="e">
        <f t="shared" si="95"/>
        <v>#REF!</v>
      </c>
      <c r="Y539" s="1" t="e">
        <f t="shared" si="96"/>
        <v>#REF!</v>
      </c>
      <c r="Z539" s="1" t="e">
        <f t="shared" si="97"/>
        <v>#REF!</v>
      </c>
      <c r="AA539" s="2" t="e">
        <f>IF(Z539*#REF!/(#REF!+#REF!)&lt;16,16,Z539*#REF!/(#REF!+#REF!))</f>
        <v>#REF!</v>
      </c>
      <c r="AB539" s="9" t="e">
        <f>IF(+Z539*#REF!/(#REF!+#REF!)&lt;16,16,+Z539*#REF!/(#REF!+#REF!))</f>
        <v>#REF!</v>
      </c>
      <c r="AC539" s="2" t="e">
        <f t="shared" si="98"/>
        <v>#REF!</v>
      </c>
    </row>
    <row r="540" spans="2:29" x14ac:dyDescent="0.2">
      <c r="B540" s="10" t="e">
        <f>IF(#REF!="Informix XPS",4096,2048)</f>
        <v>#REF!</v>
      </c>
      <c r="C540" s="10" t="e">
        <f>IF(#REF!="Informix XPS",4036,2020)</f>
        <v>#REF!</v>
      </c>
      <c r="D540" s="1" t="e">
        <f>IF(#REF!=0,0,#REF!+4)</f>
        <v>#REF!</v>
      </c>
      <c r="E540" s="1" t="e">
        <f t="shared" si="88"/>
        <v>#REF!</v>
      </c>
      <c r="F540" s="1" t="e">
        <f>IF(D540&lt;=C540,ROUNDUP((#REF!+#REF!)/E540,0),#REF!*E540)</f>
        <v>#REF!</v>
      </c>
      <c r="G540" s="1" t="e">
        <f t="shared" si="89"/>
        <v>#REF!</v>
      </c>
      <c r="H540" s="1" t="e">
        <f>IF(#REF!&gt;C540,#REF!,0)</f>
        <v>#REF!</v>
      </c>
      <c r="I540" s="1" t="e">
        <f>+IF(#REF!&gt;C540,#REF!-(C540+8),0)</f>
        <v>#REF!</v>
      </c>
      <c r="J540" s="1" t="e">
        <f>+IF(I540&lt;C540,0,#REF!*TRUNC(I540/(C540-8)))</f>
        <v>#REF!</v>
      </c>
      <c r="K540" s="1" t="e">
        <f>IF(H540&gt;0,+#REF!/(C540-8)-TRUNC(#REF!/(C540-8))+4,0)</f>
        <v>#REF!</v>
      </c>
      <c r="L540" s="1" t="e">
        <f t="shared" si="90"/>
        <v>#REF!</v>
      </c>
      <c r="M540" s="1" t="e">
        <f>+IF(H540&gt;0,IF(L540&lt;0.1,(#REF!/(TRUNC((C540/10)/I540)+1)),IF(AND(L540&gt;0.1,L540&lt;0.33),(#REF!/(TRUNC((C540/3)/I540)+1)),#REF!)),0)</f>
        <v>#REF!</v>
      </c>
      <c r="N540" s="1" t="e">
        <f t="shared" si="91"/>
        <v>#REF!</v>
      </c>
      <c r="O540" s="1" t="e">
        <f>+IF(#REF! &lt; (#REF!+#REF!)*0.02,1,#REF!/(#REF!+#REF!))</f>
        <v>#REF!</v>
      </c>
      <c r="P540" s="1" t="e">
        <f>+IF(#REF!&gt;0,#REF!+5,0)</f>
        <v>#REF!</v>
      </c>
      <c r="Q540" s="1" t="e">
        <f t="shared" si="92"/>
        <v>#REF!</v>
      </c>
      <c r="R540" s="1" t="e">
        <f>+IF(Q540 &gt; 0,TRUNC((#REF!+#REF!)/Q540),0)</f>
        <v>#REF!</v>
      </c>
      <c r="S540" s="1" t="e">
        <f>+(R540/(TRUNC((B540-28)/(#REF!+5))+4))</f>
        <v>#REF!</v>
      </c>
      <c r="T540" s="1" t="e">
        <f>+TRUNC(S540/(TRUNC((B540-28)/(#REF!+5))+4))</f>
        <v>#REF!</v>
      </c>
      <c r="U540" s="1" t="e">
        <f>+ROUNDUP((T540/(TRUNC((B540-56)/(#REF!+5))+4)),0)</f>
        <v>#REF!</v>
      </c>
      <c r="V540" s="1" t="e">
        <f t="shared" si="93"/>
        <v>#REF!</v>
      </c>
      <c r="W540" s="1" t="e">
        <f t="shared" si="94"/>
        <v>#REF!</v>
      </c>
      <c r="X540" s="1" t="e">
        <f t="shared" si="95"/>
        <v>#REF!</v>
      </c>
      <c r="Y540" s="1" t="e">
        <f t="shared" si="96"/>
        <v>#REF!</v>
      </c>
      <c r="Z540" s="1" t="e">
        <f t="shared" si="97"/>
        <v>#REF!</v>
      </c>
      <c r="AA540" s="2" t="e">
        <f>IF(Z540*#REF!/(#REF!+#REF!)&lt;16,16,Z540*#REF!/(#REF!+#REF!))</f>
        <v>#REF!</v>
      </c>
      <c r="AB540" s="9" t="e">
        <f>IF(+Z540*#REF!/(#REF!+#REF!)&lt;16,16,+Z540*#REF!/(#REF!+#REF!))</f>
        <v>#REF!</v>
      </c>
      <c r="AC540" s="2" t="e">
        <f t="shared" si="98"/>
        <v>#REF!</v>
      </c>
    </row>
    <row r="541" spans="2:29" x14ac:dyDescent="0.2">
      <c r="B541" s="10" t="e">
        <f>IF(#REF!="Informix XPS",4096,2048)</f>
        <v>#REF!</v>
      </c>
      <c r="C541" s="10" t="e">
        <f>IF(#REF!="Informix XPS",4036,2020)</f>
        <v>#REF!</v>
      </c>
      <c r="D541" s="1" t="e">
        <f>IF(#REF!=0,0,#REF!+4)</f>
        <v>#REF!</v>
      </c>
      <c r="E541" s="1" t="e">
        <f t="shared" si="88"/>
        <v>#REF!</v>
      </c>
      <c r="F541" s="1" t="e">
        <f>IF(D541&lt;=C541,ROUNDUP((#REF!+#REF!)/E541,0),#REF!*E541)</f>
        <v>#REF!</v>
      </c>
      <c r="G541" s="1" t="e">
        <f t="shared" si="89"/>
        <v>#REF!</v>
      </c>
      <c r="H541" s="1" t="e">
        <f>IF(#REF!&gt;C541,#REF!,0)</f>
        <v>#REF!</v>
      </c>
      <c r="I541" s="1" t="e">
        <f>+IF(#REF!&gt;C541,#REF!-(C541+8),0)</f>
        <v>#REF!</v>
      </c>
      <c r="J541" s="1" t="e">
        <f>+IF(I541&lt;C541,0,#REF!*TRUNC(I541/(C541-8)))</f>
        <v>#REF!</v>
      </c>
      <c r="K541" s="1" t="e">
        <f>IF(H541&gt;0,+#REF!/(C541-8)-TRUNC(#REF!/(C541-8))+4,0)</f>
        <v>#REF!</v>
      </c>
      <c r="L541" s="1" t="e">
        <f t="shared" si="90"/>
        <v>#REF!</v>
      </c>
      <c r="M541" s="1" t="e">
        <f>+IF(H541&gt;0,IF(L541&lt;0.1,(#REF!/(TRUNC((C541/10)/I541)+1)),IF(AND(L541&gt;0.1,L541&lt;0.33),(#REF!/(TRUNC((C541/3)/I541)+1)),#REF!)),0)</f>
        <v>#REF!</v>
      </c>
      <c r="N541" s="1" t="e">
        <f t="shared" si="91"/>
        <v>#REF!</v>
      </c>
      <c r="O541" s="1" t="e">
        <f>+IF(#REF! &lt; (#REF!+#REF!)*0.02,1,#REF!/(#REF!+#REF!))</f>
        <v>#REF!</v>
      </c>
      <c r="P541" s="1" t="e">
        <f>+IF(#REF!&gt;0,#REF!+5,0)</f>
        <v>#REF!</v>
      </c>
      <c r="Q541" s="1" t="e">
        <f t="shared" si="92"/>
        <v>#REF!</v>
      </c>
      <c r="R541" s="1" t="e">
        <f>+IF(Q541 &gt; 0,TRUNC((#REF!+#REF!)/Q541),0)</f>
        <v>#REF!</v>
      </c>
      <c r="S541" s="1" t="e">
        <f>+(R541/(TRUNC((B541-28)/(#REF!+5))+4))</f>
        <v>#REF!</v>
      </c>
      <c r="T541" s="1" t="e">
        <f>+TRUNC(S541/(TRUNC((B541-28)/(#REF!+5))+4))</f>
        <v>#REF!</v>
      </c>
      <c r="U541" s="1" t="e">
        <f>+ROUNDUP((T541/(TRUNC((B541-56)/(#REF!+5))+4)),0)</f>
        <v>#REF!</v>
      </c>
      <c r="V541" s="1" t="e">
        <f t="shared" si="93"/>
        <v>#REF!</v>
      </c>
      <c r="W541" s="1" t="e">
        <f t="shared" si="94"/>
        <v>#REF!</v>
      </c>
      <c r="X541" s="1" t="e">
        <f t="shared" si="95"/>
        <v>#REF!</v>
      </c>
      <c r="Y541" s="1" t="e">
        <f t="shared" si="96"/>
        <v>#REF!</v>
      </c>
      <c r="Z541" s="1" t="e">
        <f t="shared" si="97"/>
        <v>#REF!</v>
      </c>
      <c r="AA541" s="2" t="e">
        <f>IF(Z541*#REF!/(#REF!+#REF!)&lt;16,16,Z541*#REF!/(#REF!+#REF!))</f>
        <v>#REF!</v>
      </c>
      <c r="AB541" s="9" t="e">
        <f>IF(+Z541*#REF!/(#REF!+#REF!)&lt;16,16,+Z541*#REF!/(#REF!+#REF!))</f>
        <v>#REF!</v>
      </c>
      <c r="AC541" s="2" t="e">
        <f t="shared" si="98"/>
        <v>#REF!</v>
      </c>
    </row>
    <row r="542" spans="2:29" x14ac:dyDescent="0.2">
      <c r="B542" s="10" t="e">
        <f>IF(#REF!="Informix XPS",4096,2048)</f>
        <v>#REF!</v>
      </c>
      <c r="C542" s="10" t="e">
        <f>IF(#REF!="Informix XPS",4036,2020)</f>
        <v>#REF!</v>
      </c>
      <c r="D542" s="1" t="e">
        <f>IF(#REF!=0,0,#REF!+4)</f>
        <v>#REF!</v>
      </c>
      <c r="E542" s="1" t="e">
        <f t="shared" si="88"/>
        <v>#REF!</v>
      </c>
      <c r="F542" s="1" t="e">
        <f>IF(D542&lt;=C542,ROUNDUP((#REF!+#REF!)/E542,0),#REF!*E542)</f>
        <v>#REF!</v>
      </c>
      <c r="G542" s="1" t="e">
        <f t="shared" si="89"/>
        <v>#REF!</v>
      </c>
      <c r="H542" s="1" t="e">
        <f>IF(#REF!&gt;C542,#REF!,0)</f>
        <v>#REF!</v>
      </c>
      <c r="I542" s="1" t="e">
        <f>+IF(#REF!&gt;C542,#REF!-(C542+8),0)</f>
        <v>#REF!</v>
      </c>
      <c r="J542" s="1" t="e">
        <f>+IF(I542&lt;C542,0,#REF!*TRUNC(I542/(C542-8)))</f>
        <v>#REF!</v>
      </c>
      <c r="K542" s="1" t="e">
        <f>IF(H542&gt;0,+#REF!/(C542-8)-TRUNC(#REF!/(C542-8))+4,0)</f>
        <v>#REF!</v>
      </c>
      <c r="L542" s="1" t="e">
        <f t="shared" si="90"/>
        <v>#REF!</v>
      </c>
      <c r="M542" s="1" t="e">
        <f>+IF(H542&gt;0,IF(L542&lt;0.1,(#REF!/(TRUNC((C542/10)/I542)+1)),IF(AND(L542&gt;0.1,L542&lt;0.33),(#REF!/(TRUNC((C542/3)/I542)+1)),#REF!)),0)</f>
        <v>#REF!</v>
      </c>
      <c r="N542" s="1" t="e">
        <f t="shared" si="91"/>
        <v>#REF!</v>
      </c>
      <c r="O542" s="1" t="e">
        <f>+IF(#REF! &lt; (#REF!+#REF!)*0.02,1,#REF!/(#REF!+#REF!))</f>
        <v>#REF!</v>
      </c>
      <c r="P542" s="1" t="e">
        <f>+IF(#REF!&gt;0,#REF!+5,0)</f>
        <v>#REF!</v>
      </c>
      <c r="Q542" s="1" t="e">
        <f t="shared" si="92"/>
        <v>#REF!</v>
      </c>
      <c r="R542" s="1" t="e">
        <f>+IF(Q542 &gt; 0,TRUNC((#REF!+#REF!)/Q542),0)</f>
        <v>#REF!</v>
      </c>
      <c r="S542" s="1" t="e">
        <f>+(R542/(TRUNC((B542-28)/(#REF!+5))+4))</f>
        <v>#REF!</v>
      </c>
      <c r="T542" s="1" t="e">
        <f>+TRUNC(S542/(TRUNC((B542-28)/(#REF!+5))+4))</f>
        <v>#REF!</v>
      </c>
      <c r="U542" s="1" t="e">
        <f>+ROUNDUP((T542/(TRUNC((B542-56)/(#REF!+5))+4)),0)</f>
        <v>#REF!</v>
      </c>
      <c r="V542" s="1" t="e">
        <f t="shared" si="93"/>
        <v>#REF!</v>
      </c>
      <c r="W542" s="1" t="e">
        <f t="shared" si="94"/>
        <v>#REF!</v>
      </c>
      <c r="X542" s="1" t="e">
        <f t="shared" si="95"/>
        <v>#REF!</v>
      </c>
      <c r="Y542" s="1" t="e">
        <f t="shared" si="96"/>
        <v>#REF!</v>
      </c>
      <c r="Z542" s="1" t="e">
        <f t="shared" si="97"/>
        <v>#REF!</v>
      </c>
      <c r="AA542" s="2" t="e">
        <f>IF(Z542*#REF!/(#REF!+#REF!)&lt;16,16,Z542*#REF!/(#REF!+#REF!))</f>
        <v>#REF!</v>
      </c>
      <c r="AB542" s="9" t="e">
        <f>IF(+Z542*#REF!/(#REF!+#REF!)&lt;16,16,+Z542*#REF!/(#REF!+#REF!))</f>
        <v>#REF!</v>
      </c>
      <c r="AC542" s="2" t="e">
        <f t="shared" si="98"/>
        <v>#REF!</v>
      </c>
    </row>
    <row r="543" spans="2:29" x14ac:dyDescent="0.2">
      <c r="B543" s="10" t="e">
        <f>IF(#REF!="Informix XPS",4096,2048)</f>
        <v>#REF!</v>
      </c>
      <c r="C543" s="10" t="e">
        <f>IF(#REF!="Informix XPS",4036,2020)</f>
        <v>#REF!</v>
      </c>
      <c r="D543" s="1" t="e">
        <f>IF(#REF!=0,0,#REF!+4)</f>
        <v>#REF!</v>
      </c>
      <c r="E543" s="1" t="e">
        <f t="shared" si="88"/>
        <v>#REF!</v>
      </c>
      <c r="F543" s="1" t="e">
        <f>IF(D543&lt;=C543,ROUNDUP((#REF!+#REF!)/E543,0),#REF!*E543)</f>
        <v>#REF!</v>
      </c>
      <c r="G543" s="1" t="e">
        <f t="shared" si="89"/>
        <v>#REF!</v>
      </c>
      <c r="H543" s="1" t="e">
        <f>IF(#REF!&gt;C543,#REF!,0)</f>
        <v>#REF!</v>
      </c>
      <c r="I543" s="1" t="e">
        <f>+IF(#REF!&gt;C543,#REF!-(C543+8),0)</f>
        <v>#REF!</v>
      </c>
      <c r="J543" s="1" t="e">
        <f>+IF(I543&lt;C543,0,#REF!*TRUNC(I543/(C543-8)))</f>
        <v>#REF!</v>
      </c>
      <c r="K543" s="1" t="e">
        <f>IF(H543&gt;0,+#REF!/(C543-8)-TRUNC(#REF!/(C543-8))+4,0)</f>
        <v>#REF!</v>
      </c>
      <c r="L543" s="1" t="e">
        <f t="shared" si="90"/>
        <v>#REF!</v>
      </c>
      <c r="M543" s="1" t="e">
        <f>+IF(H543&gt;0,IF(L543&lt;0.1,(#REF!/(TRUNC((C543/10)/I543)+1)),IF(AND(L543&gt;0.1,L543&lt;0.33),(#REF!/(TRUNC((C543/3)/I543)+1)),#REF!)),0)</f>
        <v>#REF!</v>
      </c>
      <c r="N543" s="1" t="e">
        <f t="shared" si="91"/>
        <v>#REF!</v>
      </c>
      <c r="O543" s="1" t="e">
        <f>+IF(#REF! &lt; (#REF!+#REF!)*0.02,1,#REF!/(#REF!+#REF!))</f>
        <v>#REF!</v>
      </c>
      <c r="P543" s="1" t="e">
        <f>+IF(#REF!&gt;0,#REF!+5,0)</f>
        <v>#REF!</v>
      </c>
      <c r="Q543" s="1" t="e">
        <f t="shared" si="92"/>
        <v>#REF!</v>
      </c>
      <c r="R543" s="1" t="e">
        <f>+IF(Q543 &gt; 0,TRUNC((#REF!+#REF!)/Q543),0)</f>
        <v>#REF!</v>
      </c>
      <c r="S543" s="1" t="e">
        <f>+(R543/(TRUNC((B543-28)/(#REF!+5))+4))</f>
        <v>#REF!</v>
      </c>
      <c r="T543" s="1" t="e">
        <f>+TRUNC(S543/(TRUNC((B543-28)/(#REF!+5))+4))</f>
        <v>#REF!</v>
      </c>
      <c r="U543" s="1" t="e">
        <f>+ROUNDUP((T543/(TRUNC((B543-56)/(#REF!+5))+4)),0)</f>
        <v>#REF!</v>
      </c>
      <c r="V543" s="1" t="e">
        <f t="shared" si="93"/>
        <v>#REF!</v>
      </c>
      <c r="W543" s="1" t="e">
        <f t="shared" si="94"/>
        <v>#REF!</v>
      </c>
      <c r="X543" s="1" t="e">
        <f t="shared" si="95"/>
        <v>#REF!</v>
      </c>
      <c r="Y543" s="1" t="e">
        <f t="shared" si="96"/>
        <v>#REF!</v>
      </c>
      <c r="Z543" s="1" t="e">
        <f t="shared" si="97"/>
        <v>#REF!</v>
      </c>
      <c r="AA543" s="2" t="e">
        <f>IF(Z543*#REF!/(#REF!+#REF!)&lt;16,16,Z543*#REF!/(#REF!+#REF!))</f>
        <v>#REF!</v>
      </c>
      <c r="AB543" s="9" t="e">
        <f>IF(+Z543*#REF!/(#REF!+#REF!)&lt;16,16,+Z543*#REF!/(#REF!+#REF!))</f>
        <v>#REF!</v>
      </c>
      <c r="AC543" s="2" t="e">
        <f t="shared" si="98"/>
        <v>#REF!</v>
      </c>
    </row>
    <row r="544" spans="2:29" x14ac:dyDescent="0.2">
      <c r="B544" s="10" t="e">
        <f>IF(#REF!="Informix XPS",4096,2048)</f>
        <v>#REF!</v>
      </c>
      <c r="C544" s="10" t="e">
        <f>IF(#REF!="Informix XPS",4036,2020)</f>
        <v>#REF!</v>
      </c>
      <c r="D544" s="1" t="e">
        <f>IF(#REF!=0,0,#REF!+4)</f>
        <v>#REF!</v>
      </c>
      <c r="E544" s="1" t="e">
        <f t="shared" si="88"/>
        <v>#REF!</v>
      </c>
      <c r="F544" s="1" t="e">
        <f>IF(D544&lt;=C544,ROUNDUP((#REF!+#REF!)/E544,0),#REF!*E544)</f>
        <v>#REF!</v>
      </c>
      <c r="G544" s="1" t="e">
        <f t="shared" si="89"/>
        <v>#REF!</v>
      </c>
      <c r="H544" s="1" t="e">
        <f>IF(#REF!&gt;C544,#REF!,0)</f>
        <v>#REF!</v>
      </c>
      <c r="I544" s="1" t="e">
        <f>+IF(#REF!&gt;C544,#REF!-(C544+8),0)</f>
        <v>#REF!</v>
      </c>
      <c r="J544" s="1" t="e">
        <f>+IF(I544&lt;C544,0,#REF!*TRUNC(I544/(C544-8)))</f>
        <v>#REF!</v>
      </c>
      <c r="K544" s="1" t="e">
        <f>IF(H544&gt;0,+#REF!/(C544-8)-TRUNC(#REF!/(C544-8))+4,0)</f>
        <v>#REF!</v>
      </c>
      <c r="L544" s="1" t="e">
        <f t="shared" si="90"/>
        <v>#REF!</v>
      </c>
      <c r="M544" s="1" t="e">
        <f>+IF(H544&gt;0,IF(L544&lt;0.1,(#REF!/(TRUNC((C544/10)/I544)+1)),IF(AND(L544&gt;0.1,L544&lt;0.33),(#REF!/(TRUNC((C544/3)/I544)+1)),#REF!)),0)</f>
        <v>#REF!</v>
      </c>
      <c r="N544" s="1" t="e">
        <f t="shared" si="91"/>
        <v>#REF!</v>
      </c>
      <c r="O544" s="1" t="e">
        <f>+IF(#REF! &lt; (#REF!+#REF!)*0.02,1,#REF!/(#REF!+#REF!))</f>
        <v>#REF!</v>
      </c>
      <c r="P544" s="1" t="e">
        <f>+IF(#REF!&gt;0,#REF!+5,0)</f>
        <v>#REF!</v>
      </c>
      <c r="Q544" s="1" t="e">
        <f t="shared" si="92"/>
        <v>#REF!</v>
      </c>
      <c r="R544" s="1" t="e">
        <f>+IF(Q544 &gt; 0,TRUNC((#REF!+#REF!)/Q544),0)</f>
        <v>#REF!</v>
      </c>
      <c r="S544" s="1" t="e">
        <f>+(R544/(TRUNC((B544-28)/(#REF!+5))+4))</f>
        <v>#REF!</v>
      </c>
      <c r="T544" s="1" t="e">
        <f>+TRUNC(S544/(TRUNC((B544-28)/(#REF!+5))+4))</f>
        <v>#REF!</v>
      </c>
      <c r="U544" s="1" t="e">
        <f>+ROUNDUP((T544/(TRUNC((B544-56)/(#REF!+5))+4)),0)</f>
        <v>#REF!</v>
      </c>
      <c r="V544" s="1" t="e">
        <f t="shared" si="93"/>
        <v>#REF!</v>
      </c>
      <c r="W544" s="1" t="e">
        <f t="shared" si="94"/>
        <v>#REF!</v>
      </c>
      <c r="X544" s="1" t="e">
        <f t="shared" si="95"/>
        <v>#REF!</v>
      </c>
      <c r="Y544" s="1" t="e">
        <f t="shared" si="96"/>
        <v>#REF!</v>
      </c>
      <c r="Z544" s="1" t="e">
        <f t="shared" si="97"/>
        <v>#REF!</v>
      </c>
      <c r="AA544" s="2" t="e">
        <f>IF(Z544*#REF!/(#REF!+#REF!)&lt;16,16,Z544*#REF!/(#REF!+#REF!))</f>
        <v>#REF!</v>
      </c>
      <c r="AB544" s="9" t="e">
        <f>IF(+Z544*#REF!/(#REF!+#REF!)&lt;16,16,+Z544*#REF!/(#REF!+#REF!))</f>
        <v>#REF!</v>
      </c>
      <c r="AC544" s="2" t="e">
        <f t="shared" si="98"/>
        <v>#REF!</v>
      </c>
    </row>
    <row r="545" spans="2:29" x14ac:dyDescent="0.2">
      <c r="B545" s="10" t="e">
        <f>IF(#REF!="Informix XPS",4096,2048)</f>
        <v>#REF!</v>
      </c>
      <c r="C545" s="10" t="e">
        <f>IF(#REF!="Informix XPS",4036,2020)</f>
        <v>#REF!</v>
      </c>
      <c r="D545" s="1" t="e">
        <f>IF(#REF!=0,0,#REF!+4)</f>
        <v>#REF!</v>
      </c>
      <c r="E545" s="1" t="e">
        <f t="shared" si="88"/>
        <v>#REF!</v>
      </c>
      <c r="F545" s="1" t="e">
        <f>IF(D545&lt;=C545,ROUNDUP((#REF!+#REF!)/E545,0),#REF!*E545)</f>
        <v>#REF!</v>
      </c>
      <c r="G545" s="1" t="e">
        <f t="shared" si="89"/>
        <v>#REF!</v>
      </c>
      <c r="H545" s="1" t="e">
        <f>IF(#REF!&gt;C545,#REF!,0)</f>
        <v>#REF!</v>
      </c>
      <c r="I545" s="1" t="e">
        <f>+IF(#REF!&gt;C545,#REF!-(C545+8),0)</f>
        <v>#REF!</v>
      </c>
      <c r="J545" s="1" t="e">
        <f>+IF(I545&lt;C545,0,#REF!*TRUNC(I545/(C545-8)))</f>
        <v>#REF!</v>
      </c>
      <c r="K545" s="1" t="e">
        <f>IF(H545&gt;0,+#REF!/(C545-8)-TRUNC(#REF!/(C545-8))+4,0)</f>
        <v>#REF!</v>
      </c>
      <c r="L545" s="1" t="e">
        <f t="shared" si="90"/>
        <v>#REF!</v>
      </c>
      <c r="M545" s="1" t="e">
        <f>+IF(H545&gt;0,IF(L545&lt;0.1,(#REF!/(TRUNC((C545/10)/I545)+1)),IF(AND(L545&gt;0.1,L545&lt;0.33),(#REF!/(TRUNC((C545/3)/I545)+1)),#REF!)),0)</f>
        <v>#REF!</v>
      </c>
      <c r="N545" s="1" t="e">
        <f t="shared" si="91"/>
        <v>#REF!</v>
      </c>
      <c r="O545" s="1" t="e">
        <f>+IF(#REF! &lt; (#REF!+#REF!)*0.02,1,#REF!/(#REF!+#REF!))</f>
        <v>#REF!</v>
      </c>
      <c r="P545" s="1" t="e">
        <f>+IF(#REF!&gt;0,#REF!+5,0)</f>
        <v>#REF!</v>
      </c>
      <c r="Q545" s="1" t="e">
        <f t="shared" si="92"/>
        <v>#REF!</v>
      </c>
      <c r="R545" s="1" t="e">
        <f>+IF(Q545 &gt; 0,TRUNC((#REF!+#REF!)/Q545),0)</f>
        <v>#REF!</v>
      </c>
      <c r="S545" s="1" t="e">
        <f>+(R545/(TRUNC((B545-28)/(#REF!+5))+4))</f>
        <v>#REF!</v>
      </c>
      <c r="T545" s="1" t="e">
        <f>+TRUNC(S545/(TRUNC((B545-28)/(#REF!+5))+4))</f>
        <v>#REF!</v>
      </c>
      <c r="U545" s="1" t="e">
        <f>+ROUNDUP((T545/(TRUNC((B545-56)/(#REF!+5))+4)),0)</f>
        <v>#REF!</v>
      </c>
      <c r="V545" s="1" t="e">
        <f t="shared" si="93"/>
        <v>#REF!</v>
      </c>
      <c r="W545" s="1" t="e">
        <f t="shared" si="94"/>
        <v>#REF!</v>
      </c>
      <c r="X545" s="1" t="e">
        <f t="shared" si="95"/>
        <v>#REF!</v>
      </c>
      <c r="Y545" s="1" t="e">
        <f t="shared" si="96"/>
        <v>#REF!</v>
      </c>
      <c r="Z545" s="1" t="e">
        <f t="shared" si="97"/>
        <v>#REF!</v>
      </c>
      <c r="AA545" s="2" t="e">
        <f>IF(Z545*#REF!/(#REF!+#REF!)&lt;16,16,Z545*#REF!/(#REF!+#REF!))</f>
        <v>#REF!</v>
      </c>
      <c r="AB545" s="9" t="e">
        <f>IF(+Z545*#REF!/(#REF!+#REF!)&lt;16,16,+Z545*#REF!/(#REF!+#REF!))</f>
        <v>#REF!</v>
      </c>
      <c r="AC545" s="2" t="e">
        <f t="shared" si="98"/>
        <v>#REF!</v>
      </c>
    </row>
    <row r="546" spans="2:29" x14ac:dyDescent="0.2">
      <c r="B546" s="10" t="e">
        <f>IF(#REF!="Informix XPS",4096,2048)</f>
        <v>#REF!</v>
      </c>
      <c r="C546" s="10" t="e">
        <f>IF(#REF!="Informix XPS",4036,2020)</f>
        <v>#REF!</v>
      </c>
      <c r="D546" s="1" t="e">
        <f>IF(#REF!=0,0,#REF!+4)</f>
        <v>#REF!</v>
      </c>
      <c r="E546" s="1" t="e">
        <f t="shared" si="88"/>
        <v>#REF!</v>
      </c>
      <c r="F546" s="1" t="e">
        <f>IF(D546&lt;=C546,ROUNDUP((#REF!+#REF!)/E546,0),#REF!*E546)</f>
        <v>#REF!</v>
      </c>
      <c r="G546" s="1" t="e">
        <f t="shared" si="89"/>
        <v>#REF!</v>
      </c>
      <c r="H546" s="1" t="e">
        <f>IF(#REF!&gt;C546,#REF!,0)</f>
        <v>#REF!</v>
      </c>
      <c r="I546" s="1" t="e">
        <f>+IF(#REF!&gt;C546,#REF!-(C546+8),0)</f>
        <v>#REF!</v>
      </c>
      <c r="J546" s="1" t="e">
        <f>+IF(I546&lt;C546,0,#REF!*TRUNC(I546/(C546-8)))</f>
        <v>#REF!</v>
      </c>
      <c r="K546" s="1" t="e">
        <f>IF(H546&gt;0,+#REF!/(C546-8)-TRUNC(#REF!/(C546-8))+4,0)</f>
        <v>#REF!</v>
      </c>
      <c r="L546" s="1" t="e">
        <f t="shared" si="90"/>
        <v>#REF!</v>
      </c>
      <c r="M546" s="1" t="e">
        <f>+IF(H546&gt;0,IF(L546&lt;0.1,(#REF!/(TRUNC((C546/10)/I546)+1)),IF(AND(L546&gt;0.1,L546&lt;0.33),(#REF!/(TRUNC((C546/3)/I546)+1)),#REF!)),0)</f>
        <v>#REF!</v>
      </c>
      <c r="N546" s="1" t="e">
        <f t="shared" si="91"/>
        <v>#REF!</v>
      </c>
      <c r="O546" s="1" t="e">
        <f>+IF(#REF! &lt; (#REF!+#REF!)*0.02,1,#REF!/(#REF!+#REF!))</f>
        <v>#REF!</v>
      </c>
      <c r="P546" s="1" t="e">
        <f>+IF(#REF!&gt;0,#REF!+5,0)</f>
        <v>#REF!</v>
      </c>
      <c r="Q546" s="1" t="e">
        <f t="shared" si="92"/>
        <v>#REF!</v>
      </c>
      <c r="R546" s="1" t="e">
        <f>+IF(Q546 &gt; 0,TRUNC((#REF!+#REF!)/Q546),0)</f>
        <v>#REF!</v>
      </c>
      <c r="S546" s="1" t="e">
        <f>+(R546/(TRUNC((B546-28)/(#REF!+5))+4))</f>
        <v>#REF!</v>
      </c>
      <c r="T546" s="1" t="e">
        <f>+TRUNC(S546/(TRUNC((B546-28)/(#REF!+5))+4))</f>
        <v>#REF!</v>
      </c>
      <c r="U546" s="1" t="e">
        <f>+ROUNDUP((T546/(TRUNC((B546-56)/(#REF!+5))+4)),0)</f>
        <v>#REF!</v>
      </c>
      <c r="V546" s="1" t="e">
        <f t="shared" si="93"/>
        <v>#REF!</v>
      </c>
      <c r="W546" s="1" t="e">
        <f t="shared" si="94"/>
        <v>#REF!</v>
      </c>
      <c r="X546" s="1" t="e">
        <f t="shared" si="95"/>
        <v>#REF!</v>
      </c>
      <c r="Y546" s="1" t="e">
        <f t="shared" si="96"/>
        <v>#REF!</v>
      </c>
      <c r="Z546" s="1" t="e">
        <f t="shared" si="97"/>
        <v>#REF!</v>
      </c>
      <c r="AA546" s="2" t="e">
        <f>IF(Z546*#REF!/(#REF!+#REF!)&lt;16,16,Z546*#REF!/(#REF!+#REF!))</f>
        <v>#REF!</v>
      </c>
      <c r="AB546" s="9" t="e">
        <f>IF(+Z546*#REF!/(#REF!+#REF!)&lt;16,16,+Z546*#REF!/(#REF!+#REF!))</f>
        <v>#REF!</v>
      </c>
      <c r="AC546" s="2" t="e">
        <f t="shared" si="98"/>
        <v>#REF!</v>
      </c>
    </row>
    <row r="547" spans="2:29" x14ac:dyDescent="0.2">
      <c r="B547" s="10" t="e">
        <f>IF(#REF!="Informix XPS",4096,2048)</f>
        <v>#REF!</v>
      </c>
      <c r="C547" s="10" t="e">
        <f>IF(#REF!="Informix XPS",4036,2020)</f>
        <v>#REF!</v>
      </c>
      <c r="D547" s="1" t="e">
        <f>IF(#REF!=0,0,#REF!+4)</f>
        <v>#REF!</v>
      </c>
      <c r="E547" s="1" t="e">
        <f t="shared" si="88"/>
        <v>#REF!</v>
      </c>
      <c r="F547" s="1" t="e">
        <f>IF(D547&lt;=C547,ROUNDUP((#REF!+#REF!)/E547,0),#REF!*E547)</f>
        <v>#REF!</v>
      </c>
      <c r="G547" s="1" t="e">
        <f t="shared" si="89"/>
        <v>#REF!</v>
      </c>
      <c r="H547" s="1" t="e">
        <f>IF(#REF!&gt;C547,#REF!,0)</f>
        <v>#REF!</v>
      </c>
      <c r="I547" s="1" t="e">
        <f>+IF(#REF!&gt;C547,#REF!-(C547+8),0)</f>
        <v>#REF!</v>
      </c>
      <c r="J547" s="1" t="e">
        <f>+IF(I547&lt;C547,0,#REF!*TRUNC(I547/(C547-8)))</f>
        <v>#REF!</v>
      </c>
      <c r="K547" s="1" t="e">
        <f>IF(H547&gt;0,+#REF!/(C547-8)-TRUNC(#REF!/(C547-8))+4,0)</f>
        <v>#REF!</v>
      </c>
      <c r="L547" s="1" t="e">
        <f t="shared" si="90"/>
        <v>#REF!</v>
      </c>
      <c r="M547" s="1" t="e">
        <f>+IF(H547&gt;0,IF(L547&lt;0.1,(#REF!/(TRUNC((C547/10)/I547)+1)),IF(AND(L547&gt;0.1,L547&lt;0.33),(#REF!/(TRUNC((C547/3)/I547)+1)),#REF!)),0)</f>
        <v>#REF!</v>
      </c>
      <c r="N547" s="1" t="e">
        <f t="shared" si="91"/>
        <v>#REF!</v>
      </c>
      <c r="O547" s="1" t="e">
        <f>+IF(#REF! &lt; (#REF!+#REF!)*0.02,1,#REF!/(#REF!+#REF!))</f>
        <v>#REF!</v>
      </c>
      <c r="P547" s="1" t="e">
        <f>+IF(#REF!&gt;0,#REF!+5,0)</f>
        <v>#REF!</v>
      </c>
      <c r="Q547" s="1" t="e">
        <f t="shared" si="92"/>
        <v>#REF!</v>
      </c>
      <c r="R547" s="1" t="e">
        <f>+IF(Q547 &gt; 0,TRUNC((#REF!+#REF!)/Q547),0)</f>
        <v>#REF!</v>
      </c>
      <c r="S547" s="1" t="e">
        <f>+(R547/(TRUNC((B547-28)/(#REF!+5))+4))</f>
        <v>#REF!</v>
      </c>
      <c r="T547" s="1" t="e">
        <f>+TRUNC(S547/(TRUNC((B547-28)/(#REF!+5))+4))</f>
        <v>#REF!</v>
      </c>
      <c r="U547" s="1" t="e">
        <f>+ROUNDUP((T547/(TRUNC((B547-56)/(#REF!+5))+4)),0)</f>
        <v>#REF!</v>
      </c>
      <c r="V547" s="1" t="e">
        <f t="shared" si="93"/>
        <v>#REF!</v>
      </c>
      <c r="W547" s="1" t="e">
        <f t="shared" si="94"/>
        <v>#REF!</v>
      </c>
      <c r="X547" s="1" t="e">
        <f t="shared" si="95"/>
        <v>#REF!</v>
      </c>
      <c r="Y547" s="1" t="e">
        <f t="shared" si="96"/>
        <v>#REF!</v>
      </c>
      <c r="Z547" s="1" t="e">
        <f t="shared" si="97"/>
        <v>#REF!</v>
      </c>
      <c r="AA547" s="2" t="e">
        <f>IF(Z547*#REF!/(#REF!+#REF!)&lt;16,16,Z547*#REF!/(#REF!+#REF!))</f>
        <v>#REF!</v>
      </c>
      <c r="AB547" s="9" t="e">
        <f>IF(+Z547*#REF!/(#REF!+#REF!)&lt;16,16,+Z547*#REF!/(#REF!+#REF!))</f>
        <v>#REF!</v>
      </c>
      <c r="AC547" s="2" t="e">
        <f t="shared" si="98"/>
        <v>#REF!</v>
      </c>
    </row>
    <row r="548" spans="2:29" x14ac:dyDescent="0.2">
      <c r="B548" s="10" t="e">
        <f>IF(#REF!="Informix XPS",4096,2048)</f>
        <v>#REF!</v>
      </c>
      <c r="C548" s="10" t="e">
        <f>IF(#REF!="Informix XPS",4036,2020)</f>
        <v>#REF!</v>
      </c>
      <c r="D548" s="1" t="e">
        <f>IF(#REF!=0,0,#REF!+4)</f>
        <v>#REF!</v>
      </c>
      <c r="E548" s="1" t="e">
        <f t="shared" si="88"/>
        <v>#REF!</v>
      </c>
      <c r="F548" s="1" t="e">
        <f>IF(D548&lt;=C548,ROUNDUP((#REF!+#REF!)/E548,0),#REF!*E548)</f>
        <v>#REF!</v>
      </c>
      <c r="G548" s="1" t="e">
        <f t="shared" si="89"/>
        <v>#REF!</v>
      </c>
      <c r="H548" s="1" t="e">
        <f>IF(#REF!&gt;C548,#REF!,0)</f>
        <v>#REF!</v>
      </c>
      <c r="I548" s="1" t="e">
        <f>+IF(#REF!&gt;C548,#REF!-(C548+8),0)</f>
        <v>#REF!</v>
      </c>
      <c r="J548" s="1" t="e">
        <f>+IF(I548&lt;C548,0,#REF!*TRUNC(I548/(C548-8)))</f>
        <v>#REF!</v>
      </c>
      <c r="K548" s="1" t="e">
        <f>IF(H548&gt;0,+#REF!/(C548-8)-TRUNC(#REF!/(C548-8))+4,0)</f>
        <v>#REF!</v>
      </c>
      <c r="L548" s="1" t="e">
        <f t="shared" si="90"/>
        <v>#REF!</v>
      </c>
      <c r="M548" s="1" t="e">
        <f>+IF(H548&gt;0,IF(L548&lt;0.1,(#REF!/(TRUNC((C548/10)/I548)+1)),IF(AND(L548&gt;0.1,L548&lt;0.33),(#REF!/(TRUNC((C548/3)/I548)+1)),#REF!)),0)</f>
        <v>#REF!</v>
      </c>
      <c r="N548" s="1" t="e">
        <f t="shared" si="91"/>
        <v>#REF!</v>
      </c>
      <c r="O548" s="1" t="e">
        <f>+IF(#REF! &lt; (#REF!+#REF!)*0.02,1,#REF!/(#REF!+#REF!))</f>
        <v>#REF!</v>
      </c>
      <c r="P548" s="1" t="e">
        <f>+IF(#REF!&gt;0,#REF!+5,0)</f>
        <v>#REF!</v>
      </c>
      <c r="Q548" s="1" t="e">
        <f t="shared" si="92"/>
        <v>#REF!</v>
      </c>
      <c r="R548" s="1" t="e">
        <f>+IF(Q548 &gt; 0,TRUNC((#REF!+#REF!)/Q548),0)</f>
        <v>#REF!</v>
      </c>
      <c r="S548" s="1" t="e">
        <f>+(R548/(TRUNC((B548-28)/(#REF!+5))+4))</f>
        <v>#REF!</v>
      </c>
      <c r="T548" s="1" t="e">
        <f>+TRUNC(S548/(TRUNC((B548-28)/(#REF!+5))+4))</f>
        <v>#REF!</v>
      </c>
      <c r="U548" s="1" t="e">
        <f>+ROUNDUP((T548/(TRUNC((B548-56)/(#REF!+5))+4)),0)</f>
        <v>#REF!</v>
      </c>
      <c r="V548" s="1" t="e">
        <f t="shared" si="93"/>
        <v>#REF!</v>
      </c>
      <c r="W548" s="1" t="e">
        <f t="shared" si="94"/>
        <v>#REF!</v>
      </c>
      <c r="X548" s="1" t="e">
        <f t="shared" si="95"/>
        <v>#REF!</v>
      </c>
      <c r="Y548" s="1" t="e">
        <f t="shared" si="96"/>
        <v>#REF!</v>
      </c>
      <c r="Z548" s="1" t="e">
        <f t="shared" si="97"/>
        <v>#REF!</v>
      </c>
      <c r="AA548" s="2" t="e">
        <f>IF(Z548*#REF!/(#REF!+#REF!)&lt;16,16,Z548*#REF!/(#REF!+#REF!))</f>
        <v>#REF!</v>
      </c>
      <c r="AB548" s="9" t="e">
        <f>IF(+Z548*#REF!/(#REF!+#REF!)&lt;16,16,+Z548*#REF!/(#REF!+#REF!))</f>
        <v>#REF!</v>
      </c>
      <c r="AC548" s="2" t="e">
        <f t="shared" si="98"/>
        <v>#REF!</v>
      </c>
    </row>
    <row r="549" spans="2:29" x14ac:dyDescent="0.2">
      <c r="B549" s="10" t="e">
        <f>IF(#REF!="Informix XPS",4096,2048)</f>
        <v>#REF!</v>
      </c>
      <c r="C549" s="10" t="e">
        <f>IF(#REF!="Informix XPS",4036,2020)</f>
        <v>#REF!</v>
      </c>
      <c r="D549" s="1" t="e">
        <f>IF(#REF!=0,0,#REF!+4)</f>
        <v>#REF!</v>
      </c>
      <c r="E549" s="1" t="e">
        <f t="shared" si="88"/>
        <v>#REF!</v>
      </c>
      <c r="F549" s="1" t="e">
        <f>IF(D549&lt;=C549,ROUNDUP((#REF!+#REF!)/E549,0),#REF!*E549)</f>
        <v>#REF!</v>
      </c>
      <c r="G549" s="1" t="e">
        <f t="shared" si="89"/>
        <v>#REF!</v>
      </c>
      <c r="H549" s="1" t="e">
        <f>IF(#REF!&gt;C549,#REF!,0)</f>
        <v>#REF!</v>
      </c>
      <c r="I549" s="1" t="e">
        <f>+IF(#REF!&gt;C549,#REF!-(C549+8),0)</f>
        <v>#REF!</v>
      </c>
      <c r="J549" s="1" t="e">
        <f>+IF(I549&lt;C549,0,#REF!*TRUNC(I549/(C549-8)))</f>
        <v>#REF!</v>
      </c>
      <c r="K549" s="1" t="e">
        <f>IF(H549&gt;0,+#REF!/(C549-8)-TRUNC(#REF!/(C549-8))+4,0)</f>
        <v>#REF!</v>
      </c>
      <c r="L549" s="1" t="e">
        <f t="shared" si="90"/>
        <v>#REF!</v>
      </c>
      <c r="M549" s="1" t="e">
        <f>+IF(H549&gt;0,IF(L549&lt;0.1,(#REF!/(TRUNC((C549/10)/I549)+1)),IF(AND(L549&gt;0.1,L549&lt;0.33),(#REF!/(TRUNC((C549/3)/I549)+1)),#REF!)),0)</f>
        <v>#REF!</v>
      </c>
      <c r="N549" s="1" t="e">
        <f t="shared" si="91"/>
        <v>#REF!</v>
      </c>
      <c r="O549" s="1" t="e">
        <f>+IF(#REF! &lt; (#REF!+#REF!)*0.02,1,#REF!/(#REF!+#REF!))</f>
        <v>#REF!</v>
      </c>
      <c r="P549" s="1" t="e">
        <f>+IF(#REF!&gt;0,#REF!+5,0)</f>
        <v>#REF!</v>
      </c>
      <c r="Q549" s="1" t="e">
        <f t="shared" si="92"/>
        <v>#REF!</v>
      </c>
      <c r="R549" s="1" t="e">
        <f>+IF(Q549 &gt; 0,TRUNC((#REF!+#REF!)/Q549),0)</f>
        <v>#REF!</v>
      </c>
      <c r="S549" s="1" t="e">
        <f>+(R549/(TRUNC((B549-28)/(#REF!+5))+4))</f>
        <v>#REF!</v>
      </c>
      <c r="T549" s="1" t="e">
        <f>+TRUNC(S549/(TRUNC((B549-28)/(#REF!+5))+4))</f>
        <v>#REF!</v>
      </c>
      <c r="U549" s="1" t="e">
        <f>+ROUNDUP((T549/(TRUNC((B549-56)/(#REF!+5))+4)),0)</f>
        <v>#REF!</v>
      </c>
      <c r="V549" s="1" t="e">
        <f t="shared" si="93"/>
        <v>#REF!</v>
      </c>
      <c r="W549" s="1" t="e">
        <f t="shared" si="94"/>
        <v>#REF!</v>
      </c>
      <c r="X549" s="1" t="e">
        <f t="shared" si="95"/>
        <v>#REF!</v>
      </c>
      <c r="Y549" s="1" t="e">
        <f t="shared" si="96"/>
        <v>#REF!</v>
      </c>
      <c r="Z549" s="1" t="e">
        <f t="shared" si="97"/>
        <v>#REF!</v>
      </c>
      <c r="AA549" s="2" t="e">
        <f>IF(Z549*#REF!/(#REF!+#REF!)&lt;16,16,Z549*#REF!/(#REF!+#REF!))</f>
        <v>#REF!</v>
      </c>
      <c r="AB549" s="9" t="e">
        <f>IF(+Z549*#REF!/(#REF!+#REF!)&lt;16,16,+Z549*#REF!/(#REF!+#REF!))</f>
        <v>#REF!</v>
      </c>
      <c r="AC549" s="2" t="e">
        <f t="shared" si="98"/>
        <v>#REF!</v>
      </c>
    </row>
    <row r="550" spans="2:29" x14ac:dyDescent="0.2">
      <c r="B550" s="10" t="e">
        <f>IF(#REF!="Informix XPS",4096,2048)</f>
        <v>#REF!</v>
      </c>
      <c r="C550" s="10" t="e">
        <f>IF(#REF!="Informix XPS",4036,2020)</f>
        <v>#REF!</v>
      </c>
      <c r="D550" s="1" t="e">
        <f>IF(#REF!=0,0,#REF!+4)</f>
        <v>#REF!</v>
      </c>
      <c r="E550" s="1" t="e">
        <f t="shared" si="88"/>
        <v>#REF!</v>
      </c>
      <c r="F550" s="1" t="e">
        <f>IF(D550&lt;=C550,ROUNDUP((#REF!+#REF!)/E550,0),#REF!*E550)</f>
        <v>#REF!</v>
      </c>
      <c r="G550" s="1" t="e">
        <f t="shared" si="89"/>
        <v>#REF!</v>
      </c>
      <c r="H550" s="1" t="e">
        <f>IF(#REF!&gt;C550,#REF!,0)</f>
        <v>#REF!</v>
      </c>
      <c r="I550" s="1" t="e">
        <f>+IF(#REF!&gt;C550,#REF!-(C550+8),0)</f>
        <v>#REF!</v>
      </c>
      <c r="J550" s="1" t="e">
        <f>+IF(I550&lt;C550,0,#REF!*TRUNC(I550/(C550-8)))</f>
        <v>#REF!</v>
      </c>
      <c r="K550" s="1" t="e">
        <f>IF(H550&gt;0,+#REF!/(C550-8)-TRUNC(#REF!/(C550-8))+4,0)</f>
        <v>#REF!</v>
      </c>
      <c r="L550" s="1" t="e">
        <f t="shared" si="90"/>
        <v>#REF!</v>
      </c>
      <c r="M550" s="1" t="e">
        <f>+IF(H550&gt;0,IF(L550&lt;0.1,(#REF!/(TRUNC((C550/10)/I550)+1)),IF(AND(L550&gt;0.1,L550&lt;0.33),(#REF!/(TRUNC((C550/3)/I550)+1)),#REF!)),0)</f>
        <v>#REF!</v>
      </c>
      <c r="N550" s="1" t="e">
        <f t="shared" si="91"/>
        <v>#REF!</v>
      </c>
      <c r="O550" s="1" t="e">
        <f>+IF(#REF! &lt; (#REF!+#REF!)*0.02,1,#REF!/(#REF!+#REF!))</f>
        <v>#REF!</v>
      </c>
      <c r="P550" s="1" t="e">
        <f>+IF(#REF!&gt;0,#REF!+5,0)</f>
        <v>#REF!</v>
      </c>
      <c r="Q550" s="1" t="e">
        <f t="shared" si="92"/>
        <v>#REF!</v>
      </c>
      <c r="R550" s="1" t="e">
        <f>+IF(Q550 &gt; 0,TRUNC((#REF!+#REF!)/Q550),0)</f>
        <v>#REF!</v>
      </c>
      <c r="S550" s="1" t="e">
        <f>+(R550/(TRUNC((B550-28)/(#REF!+5))+4))</f>
        <v>#REF!</v>
      </c>
      <c r="T550" s="1" t="e">
        <f>+TRUNC(S550/(TRUNC((B550-28)/(#REF!+5))+4))</f>
        <v>#REF!</v>
      </c>
      <c r="U550" s="1" t="e">
        <f>+ROUNDUP((T550/(TRUNC((B550-56)/(#REF!+5))+4)),0)</f>
        <v>#REF!</v>
      </c>
      <c r="V550" s="1" t="e">
        <f t="shared" si="93"/>
        <v>#REF!</v>
      </c>
      <c r="W550" s="1" t="e">
        <f t="shared" si="94"/>
        <v>#REF!</v>
      </c>
      <c r="X550" s="1" t="e">
        <f t="shared" si="95"/>
        <v>#REF!</v>
      </c>
      <c r="Y550" s="1" t="e">
        <f t="shared" si="96"/>
        <v>#REF!</v>
      </c>
      <c r="Z550" s="1" t="e">
        <f t="shared" si="97"/>
        <v>#REF!</v>
      </c>
      <c r="AA550" s="2" t="e">
        <f>IF(Z550*#REF!/(#REF!+#REF!)&lt;16,16,Z550*#REF!/(#REF!+#REF!))</f>
        <v>#REF!</v>
      </c>
      <c r="AB550" s="9" t="e">
        <f>IF(+Z550*#REF!/(#REF!+#REF!)&lt;16,16,+Z550*#REF!/(#REF!+#REF!))</f>
        <v>#REF!</v>
      </c>
      <c r="AC550" s="2" t="e">
        <f t="shared" si="98"/>
        <v>#REF!</v>
      </c>
    </row>
    <row r="551" spans="2:29" x14ac:dyDescent="0.2">
      <c r="B551" s="10" t="e">
        <f>IF(#REF!="Informix XPS",4096,2048)</f>
        <v>#REF!</v>
      </c>
      <c r="C551" s="10" t="e">
        <f>IF(#REF!="Informix XPS",4036,2020)</f>
        <v>#REF!</v>
      </c>
      <c r="D551" s="1" t="e">
        <f>IF(#REF!=0,0,#REF!+4)</f>
        <v>#REF!</v>
      </c>
      <c r="E551" s="1" t="e">
        <f t="shared" si="88"/>
        <v>#REF!</v>
      </c>
      <c r="F551" s="1" t="e">
        <f>IF(D551&lt;=C551,ROUNDUP((#REF!+#REF!)/E551,0),#REF!*E551)</f>
        <v>#REF!</v>
      </c>
      <c r="G551" s="1" t="e">
        <f t="shared" si="89"/>
        <v>#REF!</v>
      </c>
      <c r="H551" s="1" t="e">
        <f>IF(#REF!&gt;C551,#REF!,0)</f>
        <v>#REF!</v>
      </c>
      <c r="I551" s="1" t="e">
        <f>+IF(#REF!&gt;C551,#REF!-(C551+8),0)</f>
        <v>#REF!</v>
      </c>
      <c r="J551" s="1" t="e">
        <f>+IF(I551&lt;C551,0,#REF!*TRUNC(I551/(C551-8)))</f>
        <v>#REF!</v>
      </c>
      <c r="K551" s="1" t="e">
        <f>IF(H551&gt;0,+#REF!/(C551-8)-TRUNC(#REF!/(C551-8))+4,0)</f>
        <v>#REF!</v>
      </c>
      <c r="L551" s="1" t="e">
        <f t="shared" si="90"/>
        <v>#REF!</v>
      </c>
      <c r="M551" s="1" t="e">
        <f>+IF(H551&gt;0,IF(L551&lt;0.1,(#REF!/(TRUNC((C551/10)/I551)+1)),IF(AND(L551&gt;0.1,L551&lt;0.33),(#REF!/(TRUNC((C551/3)/I551)+1)),#REF!)),0)</f>
        <v>#REF!</v>
      </c>
      <c r="N551" s="1" t="e">
        <f t="shared" si="91"/>
        <v>#REF!</v>
      </c>
      <c r="O551" s="1" t="e">
        <f>+IF(#REF! &lt; (#REF!+#REF!)*0.02,1,#REF!/(#REF!+#REF!))</f>
        <v>#REF!</v>
      </c>
      <c r="P551" s="1" t="e">
        <f>+IF(#REF!&gt;0,#REF!+5,0)</f>
        <v>#REF!</v>
      </c>
      <c r="Q551" s="1" t="e">
        <f t="shared" si="92"/>
        <v>#REF!</v>
      </c>
      <c r="R551" s="1" t="e">
        <f>+IF(Q551 &gt; 0,TRUNC((#REF!+#REF!)/Q551),0)</f>
        <v>#REF!</v>
      </c>
      <c r="S551" s="1" t="e">
        <f>+(R551/(TRUNC((B551-28)/(#REF!+5))+4))</f>
        <v>#REF!</v>
      </c>
      <c r="T551" s="1" t="e">
        <f>+TRUNC(S551/(TRUNC((B551-28)/(#REF!+5))+4))</f>
        <v>#REF!</v>
      </c>
      <c r="U551" s="1" t="e">
        <f>+ROUNDUP((T551/(TRUNC((B551-56)/(#REF!+5))+4)),0)</f>
        <v>#REF!</v>
      </c>
      <c r="V551" s="1" t="e">
        <f t="shared" si="93"/>
        <v>#REF!</v>
      </c>
      <c r="W551" s="1" t="e">
        <f t="shared" si="94"/>
        <v>#REF!</v>
      </c>
      <c r="X551" s="1" t="e">
        <f t="shared" si="95"/>
        <v>#REF!</v>
      </c>
      <c r="Y551" s="1" t="e">
        <f t="shared" si="96"/>
        <v>#REF!</v>
      </c>
      <c r="Z551" s="1" t="e">
        <f t="shared" si="97"/>
        <v>#REF!</v>
      </c>
      <c r="AA551" s="2" t="e">
        <f>IF(Z551*#REF!/(#REF!+#REF!)&lt;16,16,Z551*#REF!/(#REF!+#REF!))</f>
        <v>#REF!</v>
      </c>
      <c r="AB551" s="9" t="e">
        <f>IF(+Z551*#REF!/(#REF!+#REF!)&lt;16,16,+Z551*#REF!/(#REF!+#REF!))</f>
        <v>#REF!</v>
      </c>
      <c r="AC551" s="2" t="e">
        <f t="shared" si="98"/>
        <v>#REF!</v>
      </c>
    </row>
    <row r="552" spans="2:29" x14ac:dyDescent="0.2">
      <c r="B552" s="10" t="e">
        <f>IF(#REF!="Informix XPS",4096,2048)</f>
        <v>#REF!</v>
      </c>
      <c r="C552" s="10" t="e">
        <f>IF(#REF!="Informix XPS",4036,2020)</f>
        <v>#REF!</v>
      </c>
      <c r="D552" s="1" t="e">
        <f>IF(#REF!=0,0,#REF!+4)</f>
        <v>#REF!</v>
      </c>
      <c r="E552" s="1" t="e">
        <f t="shared" si="88"/>
        <v>#REF!</v>
      </c>
      <c r="F552" s="1" t="e">
        <f>IF(D552&lt;=C552,ROUNDUP((#REF!+#REF!)/E552,0),#REF!*E552)</f>
        <v>#REF!</v>
      </c>
      <c r="G552" s="1" t="e">
        <f t="shared" si="89"/>
        <v>#REF!</v>
      </c>
      <c r="H552" s="1" t="e">
        <f>IF(#REF!&gt;C552,#REF!,0)</f>
        <v>#REF!</v>
      </c>
      <c r="I552" s="1" t="e">
        <f>+IF(#REF!&gt;C552,#REF!-(C552+8),0)</f>
        <v>#REF!</v>
      </c>
      <c r="J552" s="1" t="e">
        <f>+IF(I552&lt;C552,0,#REF!*TRUNC(I552/(C552-8)))</f>
        <v>#REF!</v>
      </c>
      <c r="K552" s="1" t="e">
        <f>IF(H552&gt;0,+#REF!/(C552-8)-TRUNC(#REF!/(C552-8))+4,0)</f>
        <v>#REF!</v>
      </c>
      <c r="L552" s="1" t="e">
        <f t="shared" si="90"/>
        <v>#REF!</v>
      </c>
      <c r="M552" s="1" t="e">
        <f>+IF(H552&gt;0,IF(L552&lt;0.1,(#REF!/(TRUNC((C552/10)/I552)+1)),IF(AND(L552&gt;0.1,L552&lt;0.33),(#REF!/(TRUNC((C552/3)/I552)+1)),#REF!)),0)</f>
        <v>#REF!</v>
      </c>
      <c r="N552" s="1" t="e">
        <f t="shared" si="91"/>
        <v>#REF!</v>
      </c>
      <c r="O552" s="1" t="e">
        <f>+IF(#REF! &lt; (#REF!+#REF!)*0.02,1,#REF!/(#REF!+#REF!))</f>
        <v>#REF!</v>
      </c>
      <c r="P552" s="1" t="e">
        <f>+IF(#REF!&gt;0,#REF!+5,0)</f>
        <v>#REF!</v>
      </c>
      <c r="Q552" s="1" t="e">
        <f t="shared" si="92"/>
        <v>#REF!</v>
      </c>
      <c r="R552" s="1" t="e">
        <f>+IF(Q552 &gt; 0,TRUNC((#REF!+#REF!)/Q552),0)</f>
        <v>#REF!</v>
      </c>
      <c r="S552" s="1" t="e">
        <f>+(R552/(TRUNC((B552-28)/(#REF!+5))+4))</f>
        <v>#REF!</v>
      </c>
      <c r="T552" s="1" t="e">
        <f>+TRUNC(S552/(TRUNC((B552-28)/(#REF!+5))+4))</f>
        <v>#REF!</v>
      </c>
      <c r="U552" s="1" t="e">
        <f>+ROUNDUP((T552/(TRUNC((B552-56)/(#REF!+5))+4)),0)</f>
        <v>#REF!</v>
      </c>
      <c r="V552" s="1" t="e">
        <f t="shared" si="93"/>
        <v>#REF!</v>
      </c>
      <c r="W552" s="1" t="e">
        <f t="shared" si="94"/>
        <v>#REF!</v>
      </c>
      <c r="X552" s="1" t="e">
        <f t="shared" si="95"/>
        <v>#REF!</v>
      </c>
      <c r="Y552" s="1" t="e">
        <f t="shared" si="96"/>
        <v>#REF!</v>
      </c>
      <c r="Z552" s="1" t="e">
        <f t="shared" si="97"/>
        <v>#REF!</v>
      </c>
      <c r="AA552" s="2" t="e">
        <f>IF(Z552*#REF!/(#REF!+#REF!)&lt;16,16,Z552*#REF!/(#REF!+#REF!))</f>
        <v>#REF!</v>
      </c>
      <c r="AB552" s="9" t="e">
        <f>IF(+Z552*#REF!/(#REF!+#REF!)&lt;16,16,+Z552*#REF!/(#REF!+#REF!))</f>
        <v>#REF!</v>
      </c>
      <c r="AC552" s="2" t="e">
        <f t="shared" si="98"/>
        <v>#REF!</v>
      </c>
    </row>
    <row r="553" spans="2:29" x14ac:dyDescent="0.2">
      <c r="B553" s="10" t="e">
        <f>IF(#REF!="Informix XPS",4096,2048)</f>
        <v>#REF!</v>
      </c>
      <c r="C553" s="10" t="e">
        <f>IF(#REF!="Informix XPS",4036,2020)</f>
        <v>#REF!</v>
      </c>
      <c r="D553" s="1" t="e">
        <f>IF(#REF!=0,0,#REF!+4)</f>
        <v>#REF!</v>
      </c>
      <c r="E553" s="1" t="e">
        <f t="shared" si="88"/>
        <v>#REF!</v>
      </c>
      <c r="F553" s="1" t="e">
        <f>IF(D553&lt;=C553,ROUNDUP((#REF!+#REF!)/E553,0),#REF!*E553)</f>
        <v>#REF!</v>
      </c>
      <c r="G553" s="1" t="e">
        <f t="shared" si="89"/>
        <v>#REF!</v>
      </c>
      <c r="H553" s="1" t="e">
        <f>IF(#REF!&gt;C553,#REF!,0)</f>
        <v>#REF!</v>
      </c>
      <c r="I553" s="1" t="e">
        <f>+IF(#REF!&gt;C553,#REF!-(C553+8),0)</f>
        <v>#REF!</v>
      </c>
      <c r="J553" s="1" t="e">
        <f>+IF(I553&lt;C553,0,#REF!*TRUNC(I553/(C553-8)))</f>
        <v>#REF!</v>
      </c>
      <c r="K553" s="1" t="e">
        <f>IF(H553&gt;0,+#REF!/(C553-8)-TRUNC(#REF!/(C553-8))+4,0)</f>
        <v>#REF!</v>
      </c>
      <c r="L553" s="1" t="e">
        <f t="shared" si="90"/>
        <v>#REF!</v>
      </c>
      <c r="M553" s="1" t="e">
        <f>+IF(H553&gt;0,IF(L553&lt;0.1,(#REF!/(TRUNC((C553/10)/I553)+1)),IF(AND(L553&gt;0.1,L553&lt;0.33),(#REF!/(TRUNC((C553/3)/I553)+1)),#REF!)),0)</f>
        <v>#REF!</v>
      </c>
      <c r="N553" s="1" t="e">
        <f t="shared" si="91"/>
        <v>#REF!</v>
      </c>
      <c r="O553" s="1" t="e">
        <f>+IF(#REF! &lt; (#REF!+#REF!)*0.02,1,#REF!/(#REF!+#REF!))</f>
        <v>#REF!</v>
      </c>
      <c r="P553" s="1" t="e">
        <f>+IF(#REF!&gt;0,#REF!+5,0)</f>
        <v>#REF!</v>
      </c>
      <c r="Q553" s="1" t="e">
        <f t="shared" si="92"/>
        <v>#REF!</v>
      </c>
      <c r="R553" s="1" t="e">
        <f>+IF(Q553 &gt; 0,TRUNC((#REF!+#REF!)/Q553),0)</f>
        <v>#REF!</v>
      </c>
      <c r="S553" s="1" t="e">
        <f>+(R553/(TRUNC((B553-28)/(#REF!+5))+4))</f>
        <v>#REF!</v>
      </c>
      <c r="T553" s="1" t="e">
        <f>+TRUNC(S553/(TRUNC((B553-28)/(#REF!+5))+4))</f>
        <v>#REF!</v>
      </c>
      <c r="U553" s="1" t="e">
        <f>+ROUNDUP((T553/(TRUNC((B553-56)/(#REF!+5))+4)),0)</f>
        <v>#REF!</v>
      </c>
      <c r="V553" s="1" t="e">
        <f t="shared" si="93"/>
        <v>#REF!</v>
      </c>
      <c r="W553" s="1" t="e">
        <f t="shared" si="94"/>
        <v>#REF!</v>
      </c>
      <c r="X553" s="1" t="e">
        <f t="shared" si="95"/>
        <v>#REF!</v>
      </c>
      <c r="Y553" s="1" t="e">
        <f t="shared" si="96"/>
        <v>#REF!</v>
      </c>
      <c r="Z553" s="1" t="e">
        <f t="shared" si="97"/>
        <v>#REF!</v>
      </c>
      <c r="AA553" s="2" t="e">
        <f>IF(Z553*#REF!/(#REF!+#REF!)&lt;16,16,Z553*#REF!/(#REF!+#REF!))</f>
        <v>#REF!</v>
      </c>
      <c r="AB553" s="9" t="e">
        <f>IF(+Z553*#REF!/(#REF!+#REF!)&lt;16,16,+Z553*#REF!/(#REF!+#REF!))</f>
        <v>#REF!</v>
      </c>
      <c r="AC553" s="2" t="e">
        <f t="shared" si="98"/>
        <v>#REF!</v>
      </c>
    </row>
    <row r="554" spans="2:29" x14ac:dyDescent="0.2">
      <c r="B554" s="10" t="e">
        <f>IF(#REF!="Informix XPS",4096,2048)</f>
        <v>#REF!</v>
      </c>
      <c r="C554" s="10" t="e">
        <f>IF(#REF!="Informix XPS",4036,2020)</f>
        <v>#REF!</v>
      </c>
      <c r="D554" s="1" t="e">
        <f>IF(#REF!=0,0,#REF!+4)</f>
        <v>#REF!</v>
      </c>
      <c r="E554" s="1" t="e">
        <f t="shared" si="88"/>
        <v>#REF!</v>
      </c>
      <c r="F554" s="1" t="e">
        <f>IF(D554&lt;=C554,ROUNDUP((#REF!+#REF!)/E554,0),#REF!*E554)</f>
        <v>#REF!</v>
      </c>
      <c r="G554" s="1" t="e">
        <f t="shared" si="89"/>
        <v>#REF!</v>
      </c>
      <c r="H554" s="1" t="e">
        <f>IF(#REF!&gt;C554,#REF!,0)</f>
        <v>#REF!</v>
      </c>
      <c r="I554" s="1" t="e">
        <f>+IF(#REF!&gt;C554,#REF!-(C554+8),0)</f>
        <v>#REF!</v>
      </c>
      <c r="J554" s="1" t="e">
        <f>+IF(I554&lt;C554,0,#REF!*TRUNC(I554/(C554-8)))</f>
        <v>#REF!</v>
      </c>
      <c r="K554" s="1" t="e">
        <f>IF(H554&gt;0,+#REF!/(C554-8)-TRUNC(#REF!/(C554-8))+4,0)</f>
        <v>#REF!</v>
      </c>
      <c r="L554" s="1" t="e">
        <f t="shared" si="90"/>
        <v>#REF!</v>
      </c>
      <c r="M554" s="1" t="e">
        <f>+IF(H554&gt;0,IF(L554&lt;0.1,(#REF!/(TRUNC((C554/10)/I554)+1)),IF(AND(L554&gt;0.1,L554&lt;0.33),(#REF!/(TRUNC((C554/3)/I554)+1)),#REF!)),0)</f>
        <v>#REF!</v>
      </c>
      <c r="N554" s="1" t="e">
        <f t="shared" si="91"/>
        <v>#REF!</v>
      </c>
      <c r="O554" s="1" t="e">
        <f>+IF(#REF! &lt; (#REF!+#REF!)*0.02,1,#REF!/(#REF!+#REF!))</f>
        <v>#REF!</v>
      </c>
      <c r="P554" s="1" t="e">
        <f>+IF(#REF!&gt;0,#REF!+5,0)</f>
        <v>#REF!</v>
      </c>
      <c r="Q554" s="1" t="e">
        <f t="shared" si="92"/>
        <v>#REF!</v>
      </c>
      <c r="R554" s="1" t="e">
        <f>+IF(Q554 &gt; 0,TRUNC((#REF!+#REF!)/Q554),0)</f>
        <v>#REF!</v>
      </c>
      <c r="S554" s="1" t="e">
        <f>+(R554/(TRUNC((B554-28)/(#REF!+5))+4))</f>
        <v>#REF!</v>
      </c>
      <c r="T554" s="1" t="e">
        <f>+TRUNC(S554/(TRUNC((B554-28)/(#REF!+5))+4))</f>
        <v>#REF!</v>
      </c>
      <c r="U554" s="1" t="e">
        <f>+ROUNDUP((T554/(TRUNC((B554-56)/(#REF!+5))+4)),0)</f>
        <v>#REF!</v>
      </c>
      <c r="V554" s="1" t="e">
        <f t="shared" si="93"/>
        <v>#REF!</v>
      </c>
      <c r="W554" s="1" t="e">
        <f t="shared" si="94"/>
        <v>#REF!</v>
      </c>
      <c r="X554" s="1" t="e">
        <f t="shared" si="95"/>
        <v>#REF!</v>
      </c>
      <c r="Y554" s="1" t="e">
        <f t="shared" si="96"/>
        <v>#REF!</v>
      </c>
      <c r="Z554" s="1" t="e">
        <f t="shared" si="97"/>
        <v>#REF!</v>
      </c>
      <c r="AA554" s="2" t="e">
        <f>IF(Z554*#REF!/(#REF!+#REF!)&lt;16,16,Z554*#REF!/(#REF!+#REF!))</f>
        <v>#REF!</v>
      </c>
      <c r="AB554" s="9" t="e">
        <f>IF(+Z554*#REF!/(#REF!+#REF!)&lt;16,16,+Z554*#REF!/(#REF!+#REF!))</f>
        <v>#REF!</v>
      </c>
      <c r="AC554" s="2" t="e">
        <f t="shared" si="98"/>
        <v>#REF!</v>
      </c>
    </row>
    <row r="555" spans="2:29" x14ac:dyDescent="0.2">
      <c r="B555" s="10" t="e">
        <f>IF(#REF!="Informix XPS",4096,2048)</f>
        <v>#REF!</v>
      </c>
      <c r="C555" s="10" t="e">
        <f>IF(#REF!="Informix XPS",4036,2020)</f>
        <v>#REF!</v>
      </c>
      <c r="D555" s="1" t="e">
        <f>IF(#REF!=0,0,#REF!+4)</f>
        <v>#REF!</v>
      </c>
      <c r="E555" s="1" t="e">
        <f t="shared" si="88"/>
        <v>#REF!</v>
      </c>
      <c r="F555" s="1" t="e">
        <f>IF(D555&lt;=C555,ROUNDUP((#REF!+#REF!)/E555,0),#REF!*E555)</f>
        <v>#REF!</v>
      </c>
      <c r="G555" s="1" t="e">
        <f t="shared" si="89"/>
        <v>#REF!</v>
      </c>
      <c r="H555" s="1" t="e">
        <f>IF(#REF!&gt;C555,#REF!,0)</f>
        <v>#REF!</v>
      </c>
      <c r="I555" s="1" t="e">
        <f>+IF(#REF!&gt;C555,#REF!-(C555+8),0)</f>
        <v>#REF!</v>
      </c>
      <c r="J555" s="1" t="e">
        <f>+IF(I555&lt;C555,0,#REF!*TRUNC(I555/(C555-8)))</f>
        <v>#REF!</v>
      </c>
      <c r="K555" s="1" t="e">
        <f>IF(H555&gt;0,+#REF!/(C555-8)-TRUNC(#REF!/(C555-8))+4,0)</f>
        <v>#REF!</v>
      </c>
      <c r="L555" s="1" t="e">
        <f t="shared" si="90"/>
        <v>#REF!</v>
      </c>
      <c r="M555" s="1" t="e">
        <f>+IF(H555&gt;0,IF(L555&lt;0.1,(#REF!/(TRUNC((C555/10)/I555)+1)),IF(AND(L555&gt;0.1,L555&lt;0.33),(#REF!/(TRUNC((C555/3)/I555)+1)),#REF!)),0)</f>
        <v>#REF!</v>
      </c>
      <c r="N555" s="1" t="e">
        <f t="shared" si="91"/>
        <v>#REF!</v>
      </c>
      <c r="O555" s="1" t="e">
        <f>+IF(#REF! &lt; (#REF!+#REF!)*0.02,1,#REF!/(#REF!+#REF!))</f>
        <v>#REF!</v>
      </c>
      <c r="P555" s="1" t="e">
        <f>+IF(#REF!&gt;0,#REF!+5,0)</f>
        <v>#REF!</v>
      </c>
      <c r="Q555" s="1" t="e">
        <f t="shared" si="92"/>
        <v>#REF!</v>
      </c>
      <c r="R555" s="1" t="e">
        <f>+IF(Q555 &gt; 0,TRUNC((#REF!+#REF!)/Q555),0)</f>
        <v>#REF!</v>
      </c>
      <c r="S555" s="1" t="e">
        <f>+(R555/(TRUNC((B555-28)/(#REF!+5))+4))</f>
        <v>#REF!</v>
      </c>
      <c r="T555" s="1" t="e">
        <f>+TRUNC(S555/(TRUNC((B555-28)/(#REF!+5))+4))</f>
        <v>#REF!</v>
      </c>
      <c r="U555" s="1" t="e">
        <f>+ROUNDUP((T555/(TRUNC((B555-56)/(#REF!+5))+4)),0)</f>
        <v>#REF!</v>
      </c>
      <c r="V555" s="1" t="e">
        <f t="shared" si="93"/>
        <v>#REF!</v>
      </c>
      <c r="W555" s="1" t="e">
        <f t="shared" si="94"/>
        <v>#REF!</v>
      </c>
      <c r="X555" s="1" t="e">
        <f t="shared" si="95"/>
        <v>#REF!</v>
      </c>
      <c r="Y555" s="1" t="e">
        <f t="shared" si="96"/>
        <v>#REF!</v>
      </c>
      <c r="Z555" s="1" t="e">
        <f t="shared" si="97"/>
        <v>#REF!</v>
      </c>
      <c r="AA555" s="2" t="e">
        <f>IF(Z555*#REF!/(#REF!+#REF!)&lt;16,16,Z555*#REF!/(#REF!+#REF!))</f>
        <v>#REF!</v>
      </c>
      <c r="AB555" s="9" t="e">
        <f>IF(+Z555*#REF!/(#REF!+#REF!)&lt;16,16,+Z555*#REF!/(#REF!+#REF!))</f>
        <v>#REF!</v>
      </c>
      <c r="AC555" s="2" t="e">
        <f t="shared" si="98"/>
        <v>#REF!</v>
      </c>
    </row>
    <row r="556" spans="2:29" x14ac:dyDescent="0.2">
      <c r="B556" s="10" t="e">
        <f>IF(#REF!="Informix XPS",4096,2048)</f>
        <v>#REF!</v>
      </c>
      <c r="C556" s="10" t="e">
        <f>IF(#REF!="Informix XPS",4036,2020)</f>
        <v>#REF!</v>
      </c>
      <c r="D556" s="1" t="e">
        <f>IF(#REF!=0,0,#REF!+4)</f>
        <v>#REF!</v>
      </c>
      <c r="E556" s="1" t="e">
        <f t="shared" si="88"/>
        <v>#REF!</v>
      </c>
      <c r="F556" s="1" t="e">
        <f>IF(D556&lt;=C556,ROUNDUP((#REF!+#REF!)/E556,0),#REF!*E556)</f>
        <v>#REF!</v>
      </c>
      <c r="G556" s="1" t="e">
        <f t="shared" si="89"/>
        <v>#REF!</v>
      </c>
      <c r="H556" s="1" t="e">
        <f>IF(#REF!&gt;C556,#REF!,0)</f>
        <v>#REF!</v>
      </c>
      <c r="I556" s="1" t="e">
        <f>+IF(#REF!&gt;C556,#REF!-(C556+8),0)</f>
        <v>#REF!</v>
      </c>
      <c r="J556" s="1" t="e">
        <f>+IF(I556&lt;C556,0,#REF!*TRUNC(I556/(C556-8)))</f>
        <v>#REF!</v>
      </c>
      <c r="K556" s="1" t="e">
        <f>IF(H556&gt;0,+#REF!/(C556-8)-TRUNC(#REF!/(C556-8))+4,0)</f>
        <v>#REF!</v>
      </c>
      <c r="L556" s="1" t="e">
        <f t="shared" si="90"/>
        <v>#REF!</v>
      </c>
      <c r="M556" s="1" t="e">
        <f>+IF(H556&gt;0,IF(L556&lt;0.1,(#REF!/(TRUNC((C556/10)/I556)+1)),IF(AND(L556&gt;0.1,L556&lt;0.33),(#REF!/(TRUNC((C556/3)/I556)+1)),#REF!)),0)</f>
        <v>#REF!</v>
      </c>
      <c r="N556" s="1" t="e">
        <f t="shared" si="91"/>
        <v>#REF!</v>
      </c>
      <c r="O556" s="1" t="e">
        <f>+IF(#REF! &lt; (#REF!+#REF!)*0.02,1,#REF!/(#REF!+#REF!))</f>
        <v>#REF!</v>
      </c>
      <c r="P556" s="1" t="e">
        <f>+IF(#REF!&gt;0,#REF!+5,0)</f>
        <v>#REF!</v>
      </c>
      <c r="Q556" s="1" t="e">
        <f t="shared" si="92"/>
        <v>#REF!</v>
      </c>
      <c r="R556" s="1" t="e">
        <f>+IF(Q556 &gt; 0,TRUNC((#REF!+#REF!)/Q556),0)</f>
        <v>#REF!</v>
      </c>
      <c r="S556" s="1" t="e">
        <f>+(R556/(TRUNC((B556-28)/(#REF!+5))+4))</f>
        <v>#REF!</v>
      </c>
      <c r="T556" s="1" t="e">
        <f>+TRUNC(S556/(TRUNC((B556-28)/(#REF!+5))+4))</f>
        <v>#REF!</v>
      </c>
      <c r="U556" s="1" t="e">
        <f>+ROUNDUP((T556/(TRUNC((B556-56)/(#REF!+5))+4)),0)</f>
        <v>#REF!</v>
      </c>
      <c r="V556" s="1" t="e">
        <f t="shared" si="93"/>
        <v>#REF!</v>
      </c>
      <c r="W556" s="1" t="e">
        <f t="shared" si="94"/>
        <v>#REF!</v>
      </c>
      <c r="X556" s="1" t="e">
        <f t="shared" si="95"/>
        <v>#REF!</v>
      </c>
      <c r="Y556" s="1" t="e">
        <f t="shared" si="96"/>
        <v>#REF!</v>
      </c>
      <c r="Z556" s="1" t="e">
        <f t="shared" si="97"/>
        <v>#REF!</v>
      </c>
      <c r="AA556" s="2" t="e">
        <f>IF(Z556*#REF!/(#REF!+#REF!)&lt;16,16,Z556*#REF!/(#REF!+#REF!))</f>
        <v>#REF!</v>
      </c>
      <c r="AB556" s="9" t="e">
        <f>IF(+Z556*#REF!/(#REF!+#REF!)&lt;16,16,+Z556*#REF!/(#REF!+#REF!))</f>
        <v>#REF!</v>
      </c>
      <c r="AC556" s="2" t="e">
        <f t="shared" si="98"/>
        <v>#REF!</v>
      </c>
    </row>
    <row r="557" spans="2:29" x14ac:dyDescent="0.2">
      <c r="B557" s="10" t="e">
        <f>IF(#REF!="Informix XPS",4096,2048)</f>
        <v>#REF!</v>
      </c>
      <c r="C557" s="10" t="e">
        <f>IF(#REF!="Informix XPS",4036,2020)</f>
        <v>#REF!</v>
      </c>
      <c r="D557" s="1" t="e">
        <f>IF(#REF!=0,0,#REF!+4)</f>
        <v>#REF!</v>
      </c>
      <c r="E557" s="1" t="e">
        <f t="shared" si="88"/>
        <v>#REF!</v>
      </c>
      <c r="F557" s="1" t="e">
        <f>IF(D557&lt;=C557,ROUNDUP((#REF!+#REF!)/E557,0),#REF!*E557)</f>
        <v>#REF!</v>
      </c>
      <c r="G557" s="1" t="e">
        <f t="shared" si="89"/>
        <v>#REF!</v>
      </c>
      <c r="H557" s="1" t="e">
        <f>IF(#REF!&gt;C557,#REF!,0)</f>
        <v>#REF!</v>
      </c>
      <c r="I557" s="1" t="e">
        <f>+IF(#REF!&gt;C557,#REF!-(C557+8),0)</f>
        <v>#REF!</v>
      </c>
      <c r="J557" s="1" t="e">
        <f>+IF(I557&lt;C557,0,#REF!*TRUNC(I557/(C557-8)))</f>
        <v>#REF!</v>
      </c>
      <c r="K557" s="1" t="e">
        <f>IF(H557&gt;0,+#REF!/(C557-8)-TRUNC(#REF!/(C557-8))+4,0)</f>
        <v>#REF!</v>
      </c>
      <c r="L557" s="1" t="e">
        <f t="shared" si="90"/>
        <v>#REF!</v>
      </c>
      <c r="M557" s="1" t="e">
        <f>+IF(H557&gt;0,IF(L557&lt;0.1,(#REF!/(TRUNC((C557/10)/I557)+1)),IF(AND(L557&gt;0.1,L557&lt;0.33),(#REF!/(TRUNC((C557/3)/I557)+1)),#REF!)),0)</f>
        <v>#REF!</v>
      </c>
      <c r="N557" s="1" t="e">
        <f t="shared" si="91"/>
        <v>#REF!</v>
      </c>
      <c r="O557" s="1" t="e">
        <f>+IF(#REF! &lt; (#REF!+#REF!)*0.02,1,#REF!/(#REF!+#REF!))</f>
        <v>#REF!</v>
      </c>
      <c r="P557" s="1" t="e">
        <f>+IF(#REF!&gt;0,#REF!+5,0)</f>
        <v>#REF!</v>
      </c>
      <c r="Q557" s="1" t="e">
        <f t="shared" si="92"/>
        <v>#REF!</v>
      </c>
      <c r="R557" s="1" t="e">
        <f>+IF(Q557 &gt; 0,TRUNC((#REF!+#REF!)/Q557),0)</f>
        <v>#REF!</v>
      </c>
      <c r="S557" s="1" t="e">
        <f>+(R557/(TRUNC((B557-28)/(#REF!+5))+4))</f>
        <v>#REF!</v>
      </c>
      <c r="T557" s="1" t="e">
        <f>+TRUNC(S557/(TRUNC((B557-28)/(#REF!+5))+4))</f>
        <v>#REF!</v>
      </c>
      <c r="U557" s="1" t="e">
        <f>+ROUNDUP((T557/(TRUNC((B557-56)/(#REF!+5))+4)),0)</f>
        <v>#REF!</v>
      </c>
      <c r="V557" s="1" t="e">
        <f t="shared" si="93"/>
        <v>#REF!</v>
      </c>
      <c r="W557" s="1" t="e">
        <f t="shared" si="94"/>
        <v>#REF!</v>
      </c>
      <c r="X557" s="1" t="e">
        <f t="shared" si="95"/>
        <v>#REF!</v>
      </c>
      <c r="Y557" s="1" t="e">
        <f t="shared" si="96"/>
        <v>#REF!</v>
      </c>
      <c r="Z557" s="1" t="e">
        <f t="shared" si="97"/>
        <v>#REF!</v>
      </c>
      <c r="AA557" s="2" t="e">
        <f>IF(Z557*#REF!/(#REF!+#REF!)&lt;16,16,Z557*#REF!/(#REF!+#REF!))</f>
        <v>#REF!</v>
      </c>
      <c r="AB557" s="9" t="e">
        <f>IF(+Z557*#REF!/(#REF!+#REF!)&lt;16,16,+Z557*#REF!/(#REF!+#REF!))</f>
        <v>#REF!</v>
      </c>
      <c r="AC557" s="2" t="e">
        <f t="shared" si="98"/>
        <v>#REF!</v>
      </c>
    </row>
    <row r="558" spans="2:29" x14ac:dyDescent="0.2">
      <c r="B558" s="10" t="e">
        <f>IF(#REF!="Informix XPS",4096,2048)</f>
        <v>#REF!</v>
      </c>
      <c r="C558" s="10" t="e">
        <f>IF(#REF!="Informix XPS",4036,2020)</f>
        <v>#REF!</v>
      </c>
      <c r="D558" s="1" t="e">
        <f>IF(#REF!=0,0,#REF!+4)</f>
        <v>#REF!</v>
      </c>
      <c r="E558" s="1" t="e">
        <f t="shared" si="88"/>
        <v>#REF!</v>
      </c>
      <c r="F558" s="1" t="e">
        <f>IF(D558&lt;=C558,ROUNDUP((#REF!+#REF!)/E558,0),#REF!*E558)</f>
        <v>#REF!</v>
      </c>
      <c r="G558" s="1" t="e">
        <f t="shared" si="89"/>
        <v>#REF!</v>
      </c>
      <c r="H558" s="1" t="e">
        <f>IF(#REF!&gt;C558,#REF!,0)</f>
        <v>#REF!</v>
      </c>
      <c r="I558" s="1" t="e">
        <f>+IF(#REF!&gt;C558,#REF!-(C558+8),0)</f>
        <v>#REF!</v>
      </c>
      <c r="J558" s="1" t="e">
        <f>+IF(I558&lt;C558,0,#REF!*TRUNC(I558/(C558-8)))</f>
        <v>#REF!</v>
      </c>
      <c r="K558" s="1" t="e">
        <f>IF(H558&gt;0,+#REF!/(C558-8)-TRUNC(#REF!/(C558-8))+4,0)</f>
        <v>#REF!</v>
      </c>
      <c r="L558" s="1" t="e">
        <f t="shared" si="90"/>
        <v>#REF!</v>
      </c>
      <c r="M558" s="1" t="e">
        <f>+IF(H558&gt;0,IF(L558&lt;0.1,(#REF!/(TRUNC((C558/10)/I558)+1)),IF(AND(L558&gt;0.1,L558&lt;0.33),(#REF!/(TRUNC((C558/3)/I558)+1)),#REF!)),0)</f>
        <v>#REF!</v>
      </c>
      <c r="N558" s="1" t="e">
        <f t="shared" si="91"/>
        <v>#REF!</v>
      </c>
      <c r="O558" s="1" t="e">
        <f>+IF(#REF! &lt; (#REF!+#REF!)*0.02,1,#REF!/(#REF!+#REF!))</f>
        <v>#REF!</v>
      </c>
      <c r="P558" s="1" t="e">
        <f>+IF(#REF!&gt;0,#REF!+5,0)</f>
        <v>#REF!</v>
      </c>
      <c r="Q558" s="1" t="e">
        <f t="shared" si="92"/>
        <v>#REF!</v>
      </c>
      <c r="R558" s="1" t="e">
        <f>+IF(Q558 &gt; 0,TRUNC((#REF!+#REF!)/Q558),0)</f>
        <v>#REF!</v>
      </c>
      <c r="S558" s="1" t="e">
        <f>+(R558/(TRUNC((B558-28)/(#REF!+5))+4))</f>
        <v>#REF!</v>
      </c>
      <c r="T558" s="1" t="e">
        <f>+TRUNC(S558/(TRUNC((B558-28)/(#REF!+5))+4))</f>
        <v>#REF!</v>
      </c>
      <c r="U558" s="1" t="e">
        <f>+ROUNDUP((T558/(TRUNC((B558-56)/(#REF!+5))+4)),0)</f>
        <v>#REF!</v>
      </c>
      <c r="V558" s="1" t="e">
        <f t="shared" si="93"/>
        <v>#REF!</v>
      </c>
      <c r="W558" s="1" t="e">
        <f t="shared" si="94"/>
        <v>#REF!</v>
      </c>
      <c r="X558" s="1" t="e">
        <f t="shared" si="95"/>
        <v>#REF!</v>
      </c>
      <c r="Y558" s="1" t="e">
        <f t="shared" si="96"/>
        <v>#REF!</v>
      </c>
      <c r="Z558" s="1" t="e">
        <f t="shared" si="97"/>
        <v>#REF!</v>
      </c>
      <c r="AA558" s="2" t="e">
        <f>IF(Z558*#REF!/(#REF!+#REF!)&lt;16,16,Z558*#REF!/(#REF!+#REF!))</f>
        <v>#REF!</v>
      </c>
      <c r="AB558" s="9" t="e">
        <f>IF(+Z558*#REF!/(#REF!+#REF!)&lt;16,16,+Z558*#REF!/(#REF!+#REF!))</f>
        <v>#REF!</v>
      </c>
      <c r="AC558" s="2" t="e">
        <f t="shared" si="98"/>
        <v>#REF!</v>
      </c>
    </row>
    <row r="559" spans="2:29" x14ac:dyDescent="0.2">
      <c r="B559" s="10" t="e">
        <f>IF(#REF!="Informix XPS",4096,2048)</f>
        <v>#REF!</v>
      </c>
      <c r="C559" s="10" t="e">
        <f>IF(#REF!="Informix XPS",4036,2020)</f>
        <v>#REF!</v>
      </c>
      <c r="D559" s="1" t="e">
        <f>IF(#REF!=0,0,#REF!+4)</f>
        <v>#REF!</v>
      </c>
      <c r="E559" s="1" t="e">
        <f t="shared" si="88"/>
        <v>#REF!</v>
      </c>
      <c r="F559" s="1" t="e">
        <f>IF(D559&lt;=C559,ROUNDUP((#REF!+#REF!)/E559,0),#REF!*E559)</f>
        <v>#REF!</v>
      </c>
      <c r="G559" s="1" t="e">
        <f t="shared" si="89"/>
        <v>#REF!</v>
      </c>
      <c r="H559" s="1" t="e">
        <f>IF(#REF!&gt;C559,#REF!,0)</f>
        <v>#REF!</v>
      </c>
      <c r="I559" s="1" t="e">
        <f>+IF(#REF!&gt;C559,#REF!-(C559+8),0)</f>
        <v>#REF!</v>
      </c>
      <c r="J559" s="1" t="e">
        <f>+IF(I559&lt;C559,0,#REF!*TRUNC(I559/(C559-8)))</f>
        <v>#REF!</v>
      </c>
      <c r="K559" s="1" t="e">
        <f>IF(H559&gt;0,+#REF!/(C559-8)-TRUNC(#REF!/(C559-8))+4,0)</f>
        <v>#REF!</v>
      </c>
      <c r="L559" s="1" t="e">
        <f t="shared" si="90"/>
        <v>#REF!</v>
      </c>
      <c r="M559" s="1" t="e">
        <f>+IF(H559&gt;0,IF(L559&lt;0.1,(#REF!/(TRUNC((C559/10)/I559)+1)),IF(AND(L559&gt;0.1,L559&lt;0.33),(#REF!/(TRUNC((C559/3)/I559)+1)),#REF!)),0)</f>
        <v>#REF!</v>
      </c>
      <c r="N559" s="1" t="e">
        <f t="shared" si="91"/>
        <v>#REF!</v>
      </c>
      <c r="O559" s="1" t="e">
        <f>+IF(#REF! &lt; (#REF!+#REF!)*0.02,1,#REF!/(#REF!+#REF!))</f>
        <v>#REF!</v>
      </c>
      <c r="P559" s="1" t="e">
        <f>+IF(#REF!&gt;0,#REF!+5,0)</f>
        <v>#REF!</v>
      </c>
      <c r="Q559" s="1" t="e">
        <f t="shared" si="92"/>
        <v>#REF!</v>
      </c>
      <c r="R559" s="1" t="e">
        <f>+IF(Q559 &gt; 0,TRUNC((#REF!+#REF!)/Q559),0)</f>
        <v>#REF!</v>
      </c>
      <c r="S559" s="1" t="e">
        <f>+(R559/(TRUNC((B559-28)/(#REF!+5))+4))</f>
        <v>#REF!</v>
      </c>
      <c r="T559" s="1" t="e">
        <f>+TRUNC(S559/(TRUNC((B559-28)/(#REF!+5))+4))</f>
        <v>#REF!</v>
      </c>
      <c r="U559" s="1" t="e">
        <f>+ROUNDUP((T559/(TRUNC((B559-56)/(#REF!+5))+4)),0)</f>
        <v>#REF!</v>
      </c>
      <c r="V559" s="1" t="e">
        <f t="shared" si="93"/>
        <v>#REF!</v>
      </c>
      <c r="W559" s="1" t="e">
        <f t="shared" si="94"/>
        <v>#REF!</v>
      </c>
      <c r="X559" s="1" t="e">
        <f t="shared" si="95"/>
        <v>#REF!</v>
      </c>
      <c r="Y559" s="1" t="e">
        <f t="shared" si="96"/>
        <v>#REF!</v>
      </c>
      <c r="Z559" s="1" t="e">
        <f t="shared" si="97"/>
        <v>#REF!</v>
      </c>
      <c r="AA559" s="2" t="e">
        <f>IF(Z559*#REF!/(#REF!+#REF!)&lt;16,16,Z559*#REF!/(#REF!+#REF!))</f>
        <v>#REF!</v>
      </c>
      <c r="AB559" s="9" t="e">
        <f>IF(+Z559*#REF!/(#REF!+#REF!)&lt;16,16,+Z559*#REF!/(#REF!+#REF!))</f>
        <v>#REF!</v>
      </c>
      <c r="AC559" s="2" t="e">
        <f t="shared" si="98"/>
        <v>#REF!</v>
      </c>
    </row>
    <row r="560" spans="2:29" x14ac:dyDescent="0.2">
      <c r="B560" s="10" t="e">
        <f>IF(#REF!="Informix XPS",4096,2048)</f>
        <v>#REF!</v>
      </c>
      <c r="C560" s="10" t="e">
        <f>IF(#REF!="Informix XPS",4036,2020)</f>
        <v>#REF!</v>
      </c>
      <c r="D560" s="1" t="e">
        <f>IF(#REF!=0,0,#REF!+4)</f>
        <v>#REF!</v>
      </c>
      <c r="E560" s="1" t="e">
        <f t="shared" si="88"/>
        <v>#REF!</v>
      </c>
      <c r="F560" s="1" t="e">
        <f>IF(D560&lt;=C560,ROUNDUP((#REF!+#REF!)/E560,0),#REF!*E560)</f>
        <v>#REF!</v>
      </c>
      <c r="G560" s="1" t="e">
        <f t="shared" si="89"/>
        <v>#REF!</v>
      </c>
      <c r="H560" s="1" t="e">
        <f>IF(#REF!&gt;C560,#REF!,0)</f>
        <v>#REF!</v>
      </c>
      <c r="I560" s="1" t="e">
        <f>+IF(#REF!&gt;C560,#REF!-(C560+8),0)</f>
        <v>#REF!</v>
      </c>
      <c r="J560" s="1" t="e">
        <f>+IF(I560&lt;C560,0,#REF!*TRUNC(I560/(C560-8)))</f>
        <v>#REF!</v>
      </c>
      <c r="K560" s="1" t="e">
        <f>IF(H560&gt;0,+#REF!/(C560-8)-TRUNC(#REF!/(C560-8))+4,0)</f>
        <v>#REF!</v>
      </c>
      <c r="L560" s="1" t="e">
        <f t="shared" si="90"/>
        <v>#REF!</v>
      </c>
      <c r="M560" s="1" t="e">
        <f>+IF(H560&gt;0,IF(L560&lt;0.1,(#REF!/(TRUNC((C560/10)/I560)+1)),IF(AND(L560&gt;0.1,L560&lt;0.33),(#REF!/(TRUNC((C560/3)/I560)+1)),#REF!)),0)</f>
        <v>#REF!</v>
      </c>
      <c r="N560" s="1" t="e">
        <f t="shared" si="91"/>
        <v>#REF!</v>
      </c>
      <c r="O560" s="1" t="e">
        <f>+IF(#REF! &lt; (#REF!+#REF!)*0.02,1,#REF!/(#REF!+#REF!))</f>
        <v>#REF!</v>
      </c>
      <c r="P560" s="1" t="e">
        <f>+IF(#REF!&gt;0,#REF!+5,0)</f>
        <v>#REF!</v>
      </c>
      <c r="Q560" s="1" t="e">
        <f t="shared" si="92"/>
        <v>#REF!</v>
      </c>
      <c r="R560" s="1" t="e">
        <f>+IF(Q560 &gt; 0,TRUNC((#REF!+#REF!)/Q560),0)</f>
        <v>#REF!</v>
      </c>
      <c r="S560" s="1" t="e">
        <f>+(R560/(TRUNC((B560-28)/(#REF!+5))+4))</f>
        <v>#REF!</v>
      </c>
      <c r="T560" s="1" t="e">
        <f>+TRUNC(S560/(TRUNC((B560-28)/(#REF!+5))+4))</f>
        <v>#REF!</v>
      </c>
      <c r="U560" s="1" t="e">
        <f>+ROUNDUP((T560/(TRUNC((B560-56)/(#REF!+5))+4)),0)</f>
        <v>#REF!</v>
      </c>
      <c r="V560" s="1" t="e">
        <f t="shared" si="93"/>
        <v>#REF!</v>
      </c>
      <c r="W560" s="1" t="e">
        <f t="shared" si="94"/>
        <v>#REF!</v>
      </c>
      <c r="X560" s="1" t="e">
        <f t="shared" si="95"/>
        <v>#REF!</v>
      </c>
      <c r="Y560" s="1" t="e">
        <f t="shared" si="96"/>
        <v>#REF!</v>
      </c>
      <c r="Z560" s="1" t="e">
        <f t="shared" si="97"/>
        <v>#REF!</v>
      </c>
      <c r="AA560" s="2" t="e">
        <f>IF(Z560*#REF!/(#REF!+#REF!)&lt;16,16,Z560*#REF!/(#REF!+#REF!))</f>
        <v>#REF!</v>
      </c>
      <c r="AB560" s="9" t="e">
        <f>IF(+Z560*#REF!/(#REF!+#REF!)&lt;16,16,+Z560*#REF!/(#REF!+#REF!))</f>
        <v>#REF!</v>
      </c>
      <c r="AC560" s="2" t="e">
        <f t="shared" si="98"/>
        <v>#REF!</v>
      </c>
    </row>
    <row r="561" spans="2:29" x14ac:dyDescent="0.2">
      <c r="B561" s="10" t="e">
        <f>IF(#REF!="Informix XPS",4096,2048)</f>
        <v>#REF!</v>
      </c>
      <c r="C561" s="10" t="e">
        <f>IF(#REF!="Informix XPS",4036,2020)</f>
        <v>#REF!</v>
      </c>
      <c r="D561" s="1" t="e">
        <f>IF(#REF!=0,0,#REF!+4)</f>
        <v>#REF!</v>
      </c>
      <c r="E561" s="1" t="e">
        <f t="shared" si="88"/>
        <v>#REF!</v>
      </c>
      <c r="F561" s="1" t="e">
        <f>IF(D561&lt;=C561,ROUNDUP((#REF!+#REF!)/E561,0),#REF!*E561)</f>
        <v>#REF!</v>
      </c>
      <c r="G561" s="1" t="e">
        <f t="shared" si="89"/>
        <v>#REF!</v>
      </c>
      <c r="H561" s="1" t="e">
        <f>IF(#REF!&gt;C561,#REF!,0)</f>
        <v>#REF!</v>
      </c>
      <c r="I561" s="1" t="e">
        <f>+IF(#REF!&gt;C561,#REF!-(C561+8),0)</f>
        <v>#REF!</v>
      </c>
      <c r="J561" s="1" t="e">
        <f>+IF(I561&lt;C561,0,#REF!*TRUNC(I561/(C561-8)))</f>
        <v>#REF!</v>
      </c>
      <c r="K561" s="1" t="e">
        <f>IF(H561&gt;0,+#REF!/(C561-8)-TRUNC(#REF!/(C561-8))+4,0)</f>
        <v>#REF!</v>
      </c>
      <c r="L561" s="1" t="e">
        <f t="shared" si="90"/>
        <v>#REF!</v>
      </c>
      <c r="M561" s="1" t="e">
        <f>+IF(H561&gt;0,IF(L561&lt;0.1,(#REF!/(TRUNC((C561/10)/I561)+1)),IF(AND(L561&gt;0.1,L561&lt;0.33),(#REF!/(TRUNC((C561/3)/I561)+1)),#REF!)),0)</f>
        <v>#REF!</v>
      </c>
      <c r="N561" s="1" t="e">
        <f t="shared" si="91"/>
        <v>#REF!</v>
      </c>
      <c r="O561" s="1" t="e">
        <f>+IF(#REF! &lt; (#REF!+#REF!)*0.02,1,#REF!/(#REF!+#REF!))</f>
        <v>#REF!</v>
      </c>
      <c r="P561" s="1" t="e">
        <f>+IF(#REF!&gt;0,#REF!+5,0)</f>
        <v>#REF!</v>
      </c>
      <c r="Q561" s="1" t="e">
        <f t="shared" si="92"/>
        <v>#REF!</v>
      </c>
      <c r="R561" s="1" t="e">
        <f>+IF(Q561 &gt; 0,TRUNC((#REF!+#REF!)/Q561),0)</f>
        <v>#REF!</v>
      </c>
      <c r="S561" s="1" t="e">
        <f>+(R561/(TRUNC((B561-28)/(#REF!+5))+4))</f>
        <v>#REF!</v>
      </c>
      <c r="T561" s="1" t="e">
        <f>+TRUNC(S561/(TRUNC((B561-28)/(#REF!+5))+4))</f>
        <v>#REF!</v>
      </c>
      <c r="U561" s="1" t="e">
        <f>+ROUNDUP((T561/(TRUNC((B561-56)/(#REF!+5))+4)),0)</f>
        <v>#REF!</v>
      </c>
      <c r="V561" s="1" t="e">
        <f t="shared" si="93"/>
        <v>#REF!</v>
      </c>
      <c r="W561" s="1" t="e">
        <f t="shared" si="94"/>
        <v>#REF!</v>
      </c>
      <c r="X561" s="1" t="e">
        <f t="shared" si="95"/>
        <v>#REF!</v>
      </c>
      <c r="Y561" s="1" t="e">
        <f t="shared" si="96"/>
        <v>#REF!</v>
      </c>
      <c r="Z561" s="1" t="e">
        <f t="shared" si="97"/>
        <v>#REF!</v>
      </c>
      <c r="AA561" s="2" t="e">
        <f>IF(Z561*#REF!/(#REF!+#REF!)&lt;16,16,Z561*#REF!/(#REF!+#REF!))</f>
        <v>#REF!</v>
      </c>
      <c r="AB561" s="9" t="e">
        <f>IF(+Z561*#REF!/(#REF!+#REF!)&lt;16,16,+Z561*#REF!/(#REF!+#REF!))</f>
        <v>#REF!</v>
      </c>
      <c r="AC561" s="2" t="e">
        <f t="shared" si="98"/>
        <v>#REF!</v>
      </c>
    </row>
    <row r="562" spans="2:29" x14ac:dyDescent="0.2">
      <c r="B562" s="10" t="e">
        <f>IF(#REF!="Informix XPS",4096,2048)</f>
        <v>#REF!</v>
      </c>
      <c r="C562" s="10" t="e">
        <f>IF(#REF!="Informix XPS",4036,2020)</f>
        <v>#REF!</v>
      </c>
      <c r="D562" s="1" t="e">
        <f>IF(#REF!=0,0,#REF!+4)</f>
        <v>#REF!</v>
      </c>
      <c r="E562" s="1" t="e">
        <f t="shared" si="88"/>
        <v>#REF!</v>
      </c>
      <c r="F562" s="1" t="e">
        <f>IF(D562&lt;=C562,ROUNDUP((#REF!+#REF!)/E562,0),#REF!*E562)</f>
        <v>#REF!</v>
      </c>
      <c r="G562" s="1" t="e">
        <f t="shared" si="89"/>
        <v>#REF!</v>
      </c>
      <c r="H562" s="1" t="e">
        <f>IF(#REF!&gt;C562,#REF!,0)</f>
        <v>#REF!</v>
      </c>
      <c r="I562" s="1" t="e">
        <f>+IF(#REF!&gt;C562,#REF!-(C562+8),0)</f>
        <v>#REF!</v>
      </c>
      <c r="J562" s="1" t="e">
        <f>+IF(I562&lt;C562,0,#REF!*TRUNC(I562/(C562-8)))</f>
        <v>#REF!</v>
      </c>
      <c r="K562" s="1" t="e">
        <f>IF(H562&gt;0,+#REF!/(C562-8)-TRUNC(#REF!/(C562-8))+4,0)</f>
        <v>#REF!</v>
      </c>
      <c r="L562" s="1" t="e">
        <f t="shared" si="90"/>
        <v>#REF!</v>
      </c>
      <c r="M562" s="1" t="e">
        <f>+IF(H562&gt;0,IF(L562&lt;0.1,(#REF!/(TRUNC((C562/10)/I562)+1)),IF(AND(L562&gt;0.1,L562&lt;0.33),(#REF!/(TRUNC((C562/3)/I562)+1)),#REF!)),0)</f>
        <v>#REF!</v>
      </c>
      <c r="N562" s="1" t="e">
        <f t="shared" si="91"/>
        <v>#REF!</v>
      </c>
      <c r="O562" s="1" t="e">
        <f>+IF(#REF! &lt; (#REF!+#REF!)*0.02,1,#REF!/(#REF!+#REF!))</f>
        <v>#REF!</v>
      </c>
      <c r="P562" s="1" t="e">
        <f>+IF(#REF!&gt;0,#REF!+5,0)</f>
        <v>#REF!</v>
      </c>
      <c r="Q562" s="1" t="e">
        <f t="shared" si="92"/>
        <v>#REF!</v>
      </c>
      <c r="R562" s="1" t="e">
        <f>+IF(Q562 &gt; 0,TRUNC((#REF!+#REF!)/Q562),0)</f>
        <v>#REF!</v>
      </c>
      <c r="S562" s="1" t="e">
        <f>+(R562/(TRUNC((B562-28)/(#REF!+5))+4))</f>
        <v>#REF!</v>
      </c>
      <c r="T562" s="1" t="e">
        <f>+TRUNC(S562/(TRUNC((B562-28)/(#REF!+5))+4))</f>
        <v>#REF!</v>
      </c>
      <c r="U562" s="1" t="e">
        <f>+ROUNDUP((T562/(TRUNC((B562-56)/(#REF!+5))+4)),0)</f>
        <v>#REF!</v>
      </c>
      <c r="V562" s="1" t="e">
        <f t="shared" si="93"/>
        <v>#REF!</v>
      </c>
      <c r="W562" s="1" t="e">
        <f t="shared" si="94"/>
        <v>#REF!</v>
      </c>
      <c r="X562" s="1" t="e">
        <f t="shared" si="95"/>
        <v>#REF!</v>
      </c>
      <c r="Y562" s="1" t="e">
        <f t="shared" si="96"/>
        <v>#REF!</v>
      </c>
      <c r="Z562" s="1" t="e">
        <f t="shared" si="97"/>
        <v>#REF!</v>
      </c>
      <c r="AA562" s="2" t="e">
        <f>IF(Z562*#REF!/(#REF!+#REF!)&lt;16,16,Z562*#REF!/(#REF!+#REF!))</f>
        <v>#REF!</v>
      </c>
      <c r="AB562" s="9" t="e">
        <f>IF(+Z562*#REF!/(#REF!+#REF!)&lt;16,16,+Z562*#REF!/(#REF!+#REF!))</f>
        <v>#REF!</v>
      </c>
      <c r="AC562" s="2" t="e">
        <f t="shared" si="98"/>
        <v>#REF!</v>
      </c>
    </row>
    <row r="563" spans="2:29" x14ac:dyDescent="0.2">
      <c r="B563" s="10" t="e">
        <f>IF(#REF!="Informix XPS",4096,2048)</f>
        <v>#REF!</v>
      </c>
      <c r="C563" s="10" t="e">
        <f>IF(#REF!="Informix XPS",4036,2020)</f>
        <v>#REF!</v>
      </c>
      <c r="D563" s="1" t="e">
        <f>IF(#REF!=0,0,#REF!+4)</f>
        <v>#REF!</v>
      </c>
      <c r="E563" s="1" t="e">
        <f t="shared" si="88"/>
        <v>#REF!</v>
      </c>
      <c r="F563" s="1" t="e">
        <f>IF(D563&lt;=C563,ROUNDUP((#REF!+#REF!)/E563,0),#REF!*E563)</f>
        <v>#REF!</v>
      </c>
      <c r="G563" s="1" t="e">
        <f t="shared" si="89"/>
        <v>#REF!</v>
      </c>
      <c r="H563" s="1" t="e">
        <f>IF(#REF!&gt;C563,#REF!,0)</f>
        <v>#REF!</v>
      </c>
      <c r="I563" s="1" t="e">
        <f>+IF(#REF!&gt;C563,#REF!-(C563+8),0)</f>
        <v>#REF!</v>
      </c>
      <c r="J563" s="1" t="e">
        <f>+IF(I563&lt;C563,0,#REF!*TRUNC(I563/(C563-8)))</f>
        <v>#REF!</v>
      </c>
      <c r="K563" s="1" t="e">
        <f>IF(H563&gt;0,+#REF!/(C563-8)-TRUNC(#REF!/(C563-8))+4,0)</f>
        <v>#REF!</v>
      </c>
      <c r="L563" s="1" t="e">
        <f t="shared" si="90"/>
        <v>#REF!</v>
      </c>
      <c r="M563" s="1" t="e">
        <f>+IF(H563&gt;0,IF(L563&lt;0.1,(#REF!/(TRUNC((C563/10)/I563)+1)),IF(AND(L563&gt;0.1,L563&lt;0.33),(#REF!/(TRUNC((C563/3)/I563)+1)),#REF!)),0)</f>
        <v>#REF!</v>
      </c>
      <c r="N563" s="1" t="e">
        <f t="shared" si="91"/>
        <v>#REF!</v>
      </c>
      <c r="O563" s="1" t="e">
        <f>+IF(#REF! &lt; (#REF!+#REF!)*0.02,1,#REF!/(#REF!+#REF!))</f>
        <v>#REF!</v>
      </c>
      <c r="P563" s="1" t="e">
        <f>+IF(#REF!&gt;0,#REF!+5,0)</f>
        <v>#REF!</v>
      </c>
      <c r="Q563" s="1" t="e">
        <f t="shared" si="92"/>
        <v>#REF!</v>
      </c>
      <c r="R563" s="1" t="e">
        <f>+IF(Q563 &gt; 0,TRUNC((#REF!+#REF!)/Q563),0)</f>
        <v>#REF!</v>
      </c>
      <c r="S563" s="1" t="e">
        <f>+(R563/(TRUNC((B563-28)/(#REF!+5))+4))</f>
        <v>#REF!</v>
      </c>
      <c r="T563" s="1" t="e">
        <f>+TRUNC(S563/(TRUNC((B563-28)/(#REF!+5))+4))</f>
        <v>#REF!</v>
      </c>
      <c r="U563" s="1" t="e">
        <f>+ROUNDUP((T563/(TRUNC((B563-56)/(#REF!+5))+4)),0)</f>
        <v>#REF!</v>
      </c>
      <c r="V563" s="1" t="e">
        <f t="shared" si="93"/>
        <v>#REF!</v>
      </c>
      <c r="W563" s="1" t="e">
        <f t="shared" si="94"/>
        <v>#REF!</v>
      </c>
      <c r="X563" s="1" t="e">
        <f t="shared" si="95"/>
        <v>#REF!</v>
      </c>
      <c r="Y563" s="1" t="e">
        <f t="shared" si="96"/>
        <v>#REF!</v>
      </c>
      <c r="Z563" s="1" t="e">
        <f t="shared" si="97"/>
        <v>#REF!</v>
      </c>
      <c r="AA563" s="2" t="e">
        <f>IF(Z563*#REF!/(#REF!+#REF!)&lt;16,16,Z563*#REF!/(#REF!+#REF!))</f>
        <v>#REF!</v>
      </c>
      <c r="AB563" s="9" t="e">
        <f>IF(+Z563*#REF!/(#REF!+#REF!)&lt;16,16,+Z563*#REF!/(#REF!+#REF!))</f>
        <v>#REF!</v>
      </c>
      <c r="AC563" s="2" t="e">
        <f t="shared" si="98"/>
        <v>#REF!</v>
      </c>
    </row>
    <row r="564" spans="2:29" x14ac:dyDescent="0.2">
      <c r="B564" s="10" t="e">
        <f>IF(#REF!="Informix XPS",4096,2048)</f>
        <v>#REF!</v>
      </c>
      <c r="C564" s="10" t="e">
        <f>IF(#REF!="Informix XPS",4036,2020)</f>
        <v>#REF!</v>
      </c>
      <c r="D564" s="1" t="e">
        <f>IF(#REF!=0,0,#REF!+4)</f>
        <v>#REF!</v>
      </c>
      <c r="E564" s="1" t="e">
        <f t="shared" si="88"/>
        <v>#REF!</v>
      </c>
      <c r="F564" s="1" t="e">
        <f>IF(D564&lt;=C564,ROUNDUP((#REF!+#REF!)/E564,0),#REF!*E564)</f>
        <v>#REF!</v>
      </c>
      <c r="G564" s="1" t="e">
        <f t="shared" si="89"/>
        <v>#REF!</v>
      </c>
      <c r="H564" s="1" t="e">
        <f>IF(#REF!&gt;C564,#REF!,0)</f>
        <v>#REF!</v>
      </c>
      <c r="I564" s="1" t="e">
        <f>+IF(#REF!&gt;C564,#REF!-(C564+8),0)</f>
        <v>#REF!</v>
      </c>
      <c r="J564" s="1" t="e">
        <f>+IF(I564&lt;C564,0,#REF!*TRUNC(I564/(C564-8)))</f>
        <v>#REF!</v>
      </c>
      <c r="K564" s="1" t="e">
        <f>IF(H564&gt;0,+#REF!/(C564-8)-TRUNC(#REF!/(C564-8))+4,0)</f>
        <v>#REF!</v>
      </c>
      <c r="L564" s="1" t="e">
        <f t="shared" si="90"/>
        <v>#REF!</v>
      </c>
      <c r="M564" s="1" t="e">
        <f>+IF(H564&gt;0,IF(L564&lt;0.1,(#REF!/(TRUNC((C564/10)/I564)+1)),IF(AND(L564&gt;0.1,L564&lt;0.33),(#REF!/(TRUNC((C564/3)/I564)+1)),#REF!)),0)</f>
        <v>#REF!</v>
      </c>
      <c r="N564" s="1" t="e">
        <f t="shared" si="91"/>
        <v>#REF!</v>
      </c>
      <c r="O564" s="1" t="e">
        <f>+IF(#REF! &lt; (#REF!+#REF!)*0.02,1,#REF!/(#REF!+#REF!))</f>
        <v>#REF!</v>
      </c>
      <c r="P564" s="1" t="e">
        <f>+IF(#REF!&gt;0,#REF!+5,0)</f>
        <v>#REF!</v>
      </c>
      <c r="Q564" s="1" t="e">
        <f t="shared" si="92"/>
        <v>#REF!</v>
      </c>
      <c r="R564" s="1" t="e">
        <f>+IF(Q564 &gt; 0,TRUNC((#REF!+#REF!)/Q564),0)</f>
        <v>#REF!</v>
      </c>
      <c r="S564" s="1" t="e">
        <f>+(R564/(TRUNC((B564-28)/(#REF!+5))+4))</f>
        <v>#REF!</v>
      </c>
      <c r="T564" s="1" t="e">
        <f>+TRUNC(S564/(TRUNC((B564-28)/(#REF!+5))+4))</f>
        <v>#REF!</v>
      </c>
      <c r="U564" s="1" t="e">
        <f>+ROUNDUP((T564/(TRUNC((B564-56)/(#REF!+5))+4)),0)</f>
        <v>#REF!</v>
      </c>
      <c r="V564" s="1" t="e">
        <f t="shared" si="93"/>
        <v>#REF!</v>
      </c>
      <c r="W564" s="1" t="e">
        <f t="shared" si="94"/>
        <v>#REF!</v>
      </c>
      <c r="X564" s="1" t="e">
        <f t="shared" si="95"/>
        <v>#REF!</v>
      </c>
      <c r="Y564" s="1" t="e">
        <f t="shared" si="96"/>
        <v>#REF!</v>
      </c>
      <c r="Z564" s="1" t="e">
        <f t="shared" si="97"/>
        <v>#REF!</v>
      </c>
      <c r="AA564" s="2" t="e">
        <f>IF(Z564*#REF!/(#REF!+#REF!)&lt;16,16,Z564*#REF!/(#REF!+#REF!))</f>
        <v>#REF!</v>
      </c>
      <c r="AB564" s="9" t="e">
        <f>IF(+Z564*#REF!/(#REF!+#REF!)&lt;16,16,+Z564*#REF!/(#REF!+#REF!))</f>
        <v>#REF!</v>
      </c>
      <c r="AC564" s="2" t="e">
        <f t="shared" si="98"/>
        <v>#REF!</v>
      </c>
    </row>
    <row r="565" spans="2:29" x14ac:dyDescent="0.2">
      <c r="B565" s="10" t="e">
        <f>IF(#REF!="Informix XPS",4096,2048)</f>
        <v>#REF!</v>
      </c>
      <c r="C565" s="10" t="e">
        <f>IF(#REF!="Informix XPS",4036,2020)</f>
        <v>#REF!</v>
      </c>
      <c r="D565" s="1" t="e">
        <f>IF(#REF!=0,0,#REF!+4)</f>
        <v>#REF!</v>
      </c>
      <c r="E565" s="1" t="e">
        <f t="shared" si="88"/>
        <v>#REF!</v>
      </c>
      <c r="F565" s="1" t="e">
        <f>IF(D565&lt;=C565,ROUNDUP((#REF!+#REF!)/E565,0),#REF!*E565)</f>
        <v>#REF!</v>
      </c>
      <c r="G565" s="1" t="e">
        <f t="shared" si="89"/>
        <v>#REF!</v>
      </c>
      <c r="H565" s="1" t="e">
        <f>IF(#REF!&gt;C565,#REF!,0)</f>
        <v>#REF!</v>
      </c>
      <c r="I565" s="1" t="e">
        <f>+IF(#REF!&gt;C565,#REF!-(C565+8),0)</f>
        <v>#REF!</v>
      </c>
      <c r="J565" s="1" t="e">
        <f>+IF(I565&lt;C565,0,#REF!*TRUNC(I565/(C565-8)))</f>
        <v>#REF!</v>
      </c>
      <c r="K565" s="1" t="e">
        <f>IF(H565&gt;0,+#REF!/(C565-8)-TRUNC(#REF!/(C565-8))+4,0)</f>
        <v>#REF!</v>
      </c>
      <c r="L565" s="1" t="e">
        <f t="shared" si="90"/>
        <v>#REF!</v>
      </c>
      <c r="M565" s="1" t="e">
        <f>+IF(H565&gt;0,IF(L565&lt;0.1,(#REF!/(TRUNC((C565/10)/I565)+1)),IF(AND(L565&gt;0.1,L565&lt;0.33),(#REF!/(TRUNC((C565/3)/I565)+1)),#REF!)),0)</f>
        <v>#REF!</v>
      </c>
      <c r="N565" s="1" t="e">
        <f t="shared" si="91"/>
        <v>#REF!</v>
      </c>
      <c r="O565" s="1" t="e">
        <f>+IF(#REF! &lt; (#REF!+#REF!)*0.02,1,#REF!/(#REF!+#REF!))</f>
        <v>#REF!</v>
      </c>
      <c r="P565" s="1" t="e">
        <f>+IF(#REF!&gt;0,#REF!+5,0)</f>
        <v>#REF!</v>
      </c>
      <c r="Q565" s="1" t="e">
        <f t="shared" si="92"/>
        <v>#REF!</v>
      </c>
      <c r="R565" s="1" t="e">
        <f>+IF(Q565 &gt; 0,TRUNC((#REF!+#REF!)/Q565),0)</f>
        <v>#REF!</v>
      </c>
      <c r="S565" s="1" t="e">
        <f>+(R565/(TRUNC((B565-28)/(#REF!+5))+4))</f>
        <v>#REF!</v>
      </c>
      <c r="T565" s="1" t="e">
        <f>+TRUNC(S565/(TRUNC((B565-28)/(#REF!+5))+4))</f>
        <v>#REF!</v>
      </c>
      <c r="U565" s="1" t="e">
        <f>+ROUNDUP((T565/(TRUNC((B565-56)/(#REF!+5))+4)),0)</f>
        <v>#REF!</v>
      </c>
      <c r="V565" s="1" t="e">
        <f t="shared" si="93"/>
        <v>#REF!</v>
      </c>
      <c r="W565" s="1" t="e">
        <f t="shared" si="94"/>
        <v>#REF!</v>
      </c>
      <c r="X565" s="1" t="e">
        <f t="shared" si="95"/>
        <v>#REF!</v>
      </c>
      <c r="Y565" s="1" t="e">
        <f t="shared" si="96"/>
        <v>#REF!</v>
      </c>
      <c r="Z565" s="1" t="e">
        <f t="shared" si="97"/>
        <v>#REF!</v>
      </c>
      <c r="AA565" s="2" t="e">
        <f>IF(Z565*#REF!/(#REF!+#REF!)&lt;16,16,Z565*#REF!/(#REF!+#REF!))</f>
        <v>#REF!</v>
      </c>
      <c r="AB565" s="9" t="e">
        <f>IF(+Z565*#REF!/(#REF!+#REF!)&lt;16,16,+Z565*#REF!/(#REF!+#REF!))</f>
        <v>#REF!</v>
      </c>
      <c r="AC565" s="2" t="e">
        <f t="shared" si="98"/>
        <v>#REF!</v>
      </c>
    </row>
    <row r="566" spans="2:29" x14ac:dyDescent="0.2">
      <c r="B566" s="10" t="e">
        <f>IF(#REF!="Informix XPS",4096,2048)</f>
        <v>#REF!</v>
      </c>
      <c r="C566" s="10" t="e">
        <f>IF(#REF!="Informix XPS",4036,2020)</f>
        <v>#REF!</v>
      </c>
      <c r="D566" s="1" t="e">
        <f>IF(#REF!=0,0,#REF!+4)</f>
        <v>#REF!</v>
      </c>
      <c r="E566" s="1" t="e">
        <f t="shared" si="88"/>
        <v>#REF!</v>
      </c>
      <c r="F566" s="1" t="e">
        <f>IF(D566&lt;=C566,ROUNDUP((#REF!+#REF!)/E566,0),#REF!*E566)</f>
        <v>#REF!</v>
      </c>
      <c r="G566" s="1" t="e">
        <f t="shared" si="89"/>
        <v>#REF!</v>
      </c>
      <c r="H566" s="1" t="e">
        <f>IF(#REF!&gt;C566,#REF!,0)</f>
        <v>#REF!</v>
      </c>
      <c r="I566" s="1" t="e">
        <f>+IF(#REF!&gt;C566,#REF!-(C566+8),0)</f>
        <v>#REF!</v>
      </c>
      <c r="J566" s="1" t="e">
        <f>+IF(I566&lt;C566,0,#REF!*TRUNC(I566/(C566-8)))</f>
        <v>#REF!</v>
      </c>
      <c r="K566" s="1" t="e">
        <f>IF(H566&gt;0,+#REF!/(C566-8)-TRUNC(#REF!/(C566-8))+4,0)</f>
        <v>#REF!</v>
      </c>
      <c r="L566" s="1" t="e">
        <f t="shared" si="90"/>
        <v>#REF!</v>
      </c>
      <c r="M566" s="1" t="e">
        <f>+IF(H566&gt;0,IF(L566&lt;0.1,(#REF!/(TRUNC((C566/10)/I566)+1)),IF(AND(L566&gt;0.1,L566&lt;0.33),(#REF!/(TRUNC((C566/3)/I566)+1)),#REF!)),0)</f>
        <v>#REF!</v>
      </c>
      <c r="N566" s="1" t="e">
        <f t="shared" si="91"/>
        <v>#REF!</v>
      </c>
      <c r="O566" s="1" t="e">
        <f>+IF(#REF! &lt; (#REF!+#REF!)*0.02,1,#REF!/(#REF!+#REF!))</f>
        <v>#REF!</v>
      </c>
      <c r="P566" s="1" t="e">
        <f>+IF(#REF!&gt;0,#REF!+5,0)</f>
        <v>#REF!</v>
      </c>
      <c r="Q566" s="1" t="e">
        <f t="shared" si="92"/>
        <v>#REF!</v>
      </c>
      <c r="R566" s="1" t="e">
        <f>+IF(Q566 &gt; 0,TRUNC((#REF!+#REF!)/Q566),0)</f>
        <v>#REF!</v>
      </c>
      <c r="S566" s="1" t="e">
        <f>+(R566/(TRUNC((B566-28)/(#REF!+5))+4))</f>
        <v>#REF!</v>
      </c>
      <c r="T566" s="1" t="e">
        <f>+TRUNC(S566/(TRUNC((B566-28)/(#REF!+5))+4))</f>
        <v>#REF!</v>
      </c>
      <c r="U566" s="1" t="e">
        <f>+ROUNDUP((T566/(TRUNC((B566-56)/(#REF!+5))+4)),0)</f>
        <v>#REF!</v>
      </c>
      <c r="V566" s="1" t="e">
        <f t="shared" si="93"/>
        <v>#REF!</v>
      </c>
      <c r="W566" s="1" t="e">
        <f t="shared" si="94"/>
        <v>#REF!</v>
      </c>
      <c r="X566" s="1" t="e">
        <f t="shared" si="95"/>
        <v>#REF!</v>
      </c>
      <c r="Y566" s="1" t="e">
        <f t="shared" si="96"/>
        <v>#REF!</v>
      </c>
      <c r="Z566" s="1" t="e">
        <f t="shared" si="97"/>
        <v>#REF!</v>
      </c>
      <c r="AA566" s="2" t="e">
        <f>IF(Z566*#REF!/(#REF!+#REF!)&lt;16,16,Z566*#REF!/(#REF!+#REF!))</f>
        <v>#REF!</v>
      </c>
      <c r="AB566" s="9" t="e">
        <f>IF(+Z566*#REF!/(#REF!+#REF!)&lt;16,16,+Z566*#REF!/(#REF!+#REF!))</f>
        <v>#REF!</v>
      </c>
      <c r="AC566" s="2" t="e">
        <f t="shared" si="98"/>
        <v>#REF!</v>
      </c>
    </row>
    <row r="567" spans="2:29" x14ac:dyDescent="0.2">
      <c r="B567" s="10" t="e">
        <f>IF(#REF!="Informix XPS",4096,2048)</f>
        <v>#REF!</v>
      </c>
      <c r="C567" s="10" t="e">
        <f>IF(#REF!="Informix XPS",4036,2020)</f>
        <v>#REF!</v>
      </c>
      <c r="D567" s="1" t="e">
        <f>IF(#REF!=0,0,#REF!+4)</f>
        <v>#REF!</v>
      </c>
      <c r="E567" s="1" t="e">
        <f t="shared" si="88"/>
        <v>#REF!</v>
      </c>
      <c r="F567" s="1" t="e">
        <f>IF(D567&lt;=C567,ROUNDUP((#REF!+#REF!)/E567,0),#REF!*E567)</f>
        <v>#REF!</v>
      </c>
      <c r="G567" s="1" t="e">
        <f t="shared" si="89"/>
        <v>#REF!</v>
      </c>
      <c r="H567" s="1" t="e">
        <f>IF(#REF!&gt;C567,#REF!,0)</f>
        <v>#REF!</v>
      </c>
      <c r="I567" s="1" t="e">
        <f>+IF(#REF!&gt;C567,#REF!-(C567+8),0)</f>
        <v>#REF!</v>
      </c>
      <c r="J567" s="1" t="e">
        <f>+IF(I567&lt;C567,0,#REF!*TRUNC(I567/(C567-8)))</f>
        <v>#REF!</v>
      </c>
      <c r="K567" s="1" t="e">
        <f>IF(H567&gt;0,+#REF!/(C567-8)-TRUNC(#REF!/(C567-8))+4,0)</f>
        <v>#REF!</v>
      </c>
      <c r="L567" s="1" t="e">
        <f t="shared" si="90"/>
        <v>#REF!</v>
      </c>
      <c r="M567" s="1" t="e">
        <f>+IF(H567&gt;0,IF(L567&lt;0.1,(#REF!/(TRUNC((C567/10)/I567)+1)),IF(AND(L567&gt;0.1,L567&lt;0.33),(#REF!/(TRUNC((C567/3)/I567)+1)),#REF!)),0)</f>
        <v>#REF!</v>
      </c>
      <c r="N567" s="1" t="e">
        <f t="shared" si="91"/>
        <v>#REF!</v>
      </c>
      <c r="O567" s="1" t="e">
        <f>+IF(#REF! &lt; (#REF!+#REF!)*0.02,1,#REF!/(#REF!+#REF!))</f>
        <v>#REF!</v>
      </c>
      <c r="P567" s="1" t="e">
        <f>+IF(#REF!&gt;0,#REF!+5,0)</f>
        <v>#REF!</v>
      </c>
      <c r="Q567" s="1" t="e">
        <f t="shared" si="92"/>
        <v>#REF!</v>
      </c>
      <c r="R567" s="1" t="e">
        <f>+IF(Q567 &gt; 0,TRUNC((#REF!+#REF!)/Q567),0)</f>
        <v>#REF!</v>
      </c>
      <c r="S567" s="1" t="e">
        <f>+(R567/(TRUNC((B567-28)/(#REF!+5))+4))</f>
        <v>#REF!</v>
      </c>
      <c r="T567" s="1" t="e">
        <f>+TRUNC(S567/(TRUNC((B567-28)/(#REF!+5))+4))</f>
        <v>#REF!</v>
      </c>
      <c r="U567" s="1" t="e">
        <f>+ROUNDUP((T567/(TRUNC((B567-56)/(#REF!+5))+4)),0)</f>
        <v>#REF!</v>
      </c>
      <c r="V567" s="1" t="e">
        <f t="shared" si="93"/>
        <v>#REF!</v>
      </c>
      <c r="W567" s="1" t="e">
        <f t="shared" si="94"/>
        <v>#REF!</v>
      </c>
      <c r="X567" s="1" t="e">
        <f t="shared" si="95"/>
        <v>#REF!</v>
      </c>
      <c r="Y567" s="1" t="e">
        <f t="shared" si="96"/>
        <v>#REF!</v>
      </c>
      <c r="Z567" s="1" t="e">
        <f t="shared" si="97"/>
        <v>#REF!</v>
      </c>
      <c r="AA567" s="2" t="e">
        <f>IF(Z567*#REF!/(#REF!+#REF!)&lt;16,16,Z567*#REF!/(#REF!+#REF!))</f>
        <v>#REF!</v>
      </c>
      <c r="AB567" s="9" t="e">
        <f>IF(+Z567*#REF!/(#REF!+#REF!)&lt;16,16,+Z567*#REF!/(#REF!+#REF!))</f>
        <v>#REF!</v>
      </c>
      <c r="AC567" s="2" t="e">
        <f t="shared" si="98"/>
        <v>#REF!</v>
      </c>
    </row>
    <row r="568" spans="2:29" x14ac:dyDescent="0.2">
      <c r="B568" s="10" t="e">
        <f>IF(#REF!="Informix XPS",4096,2048)</f>
        <v>#REF!</v>
      </c>
      <c r="C568" s="10" t="e">
        <f>IF(#REF!="Informix XPS",4036,2020)</f>
        <v>#REF!</v>
      </c>
      <c r="D568" s="1" t="e">
        <f>IF(#REF!=0,0,#REF!+4)</f>
        <v>#REF!</v>
      </c>
      <c r="E568" s="1" t="e">
        <f t="shared" si="88"/>
        <v>#REF!</v>
      </c>
      <c r="F568" s="1" t="e">
        <f>IF(D568&lt;=C568,ROUNDUP((#REF!+#REF!)/E568,0),#REF!*E568)</f>
        <v>#REF!</v>
      </c>
      <c r="G568" s="1" t="e">
        <f t="shared" si="89"/>
        <v>#REF!</v>
      </c>
      <c r="H568" s="1" t="e">
        <f>IF(#REF!&gt;C568,#REF!,0)</f>
        <v>#REF!</v>
      </c>
      <c r="I568" s="1" t="e">
        <f>+IF(#REF!&gt;C568,#REF!-(C568+8),0)</f>
        <v>#REF!</v>
      </c>
      <c r="J568" s="1" t="e">
        <f>+IF(I568&lt;C568,0,#REF!*TRUNC(I568/(C568-8)))</f>
        <v>#REF!</v>
      </c>
      <c r="K568" s="1" t="e">
        <f>IF(H568&gt;0,+#REF!/(C568-8)-TRUNC(#REF!/(C568-8))+4,0)</f>
        <v>#REF!</v>
      </c>
      <c r="L568" s="1" t="e">
        <f t="shared" si="90"/>
        <v>#REF!</v>
      </c>
      <c r="M568" s="1" t="e">
        <f>+IF(H568&gt;0,IF(L568&lt;0.1,(#REF!/(TRUNC((C568/10)/I568)+1)),IF(AND(L568&gt;0.1,L568&lt;0.33),(#REF!/(TRUNC((C568/3)/I568)+1)),#REF!)),0)</f>
        <v>#REF!</v>
      </c>
      <c r="N568" s="1" t="e">
        <f t="shared" si="91"/>
        <v>#REF!</v>
      </c>
      <c r="O568" s="1" t="e">
        <f>+IF(#REF! &lt; (#REF!+#REF!)*0.02,1,#REF!/(#REF!+#REF!))</f>
        <v>#REF!</v>
      </c>
      <c r="P568" s="1" t="e">
        <f>+IF(#REF!&gt;0,#REF!+5,0)</f>
        <v>#REF!</v>
      </c>
      <c r="Q568" s="1" t="e">
        <f t="shared" si="92"/>
        <v>#REF!</v>
      </c>
      <c r="R568" s="1" t="e">
        <f>+IF(Q568 &gt; 0,TRUNC((#REF!+#REF!)/Q568),0)</f>
        <v>#REF!</v>
      </c>
      <c r="S568" s="1" t="e">
        <f>+(R568/(TRUNC((B568-28)/(#REF!+5))+4))</f>
        <v>#REF!</v>
      </c>
      <c r="T568" s="1" t="e">
        <f>+TRUNC(S568/(TRUNC((B568-28)/(#REF!+5))+4))</f>
        <v>#REF!</v>
      </c>
      <c r="U568" s="1" t="e">
        <f>+ROUNDUP((T568/(TRUNC((B568-56)/(#REF!+5))+4)),0)</f>
        <v>#REF!</v>
      </c>
      <c r="V568" s="1" t="e">
        <f t="shared" si="93"/>
        <v>#REF!</v>
      </c>
      <c r="W568" s="1" t="e">
        <f t="shared" si="94"/>
        <v>#REF!</v>
      </c>
      <c r="X568" s="1" t="e">
        <f t="shared" si="95"/>
        <v>#REF!</v>
      </c>
      <c r="Y568" s="1" t="e">
        <f t="shared" si="96"/>
        <v>#REF!</v>
      </c>
      <c r="Z568" s="1" t="e">
        <f t="shared" si="97"/>
        <v>#REF!</v>
      </c>
      <c r="AA568" s="2" t="e">
        <f>IF(Z568*#REF!/(#REF!+#REF!)&lt;16,16,Z568*#REF!/(#REF!+#REF!))</f>
        <v>#REF!</v>
      </c>
      <c r="AB568" s="9" t="e">
        <f>IF(+Z568*#REF!/(#REF!+#REF!)&lt;16,16,+Z568*#REF!/(#REF!+#REF!))</f>
        <v>#REF!</v>
      </c>
      <c r="AC568" s="2" t="e">
        <f t="shared" si="98"/>
        <v>#REF!</v>
      </c>
    </row>
    <row r="569" spans="2:29" x14ac:dyDescent="0.2">
      <c r="B569" s="10" t="e">
        <f>IF(#REF!="Informix XPS",4096,2048)</f>
        <v>#REF!</v>
      </c>
      <c r="C569" s="10" t="e">
        <f>IF(#REF!="Informix XPS",4036,2020)</f>
        <v>#REF!</v>
      </c>
      <c r="D569" s="1" t="e">
        <f>IF(#REF!=0,0,#REF!+4)</f>
        <v>#REF!</v>
      </c>
      <c r="E569" s="1" t="e">
        <f t="shared" si="88"/>
        <v>#REF!</v>
      </c>
      <c r="F569" s="1" t="e">
        <f>IF(D569&lt;=C569,ROUNDUP((#REF!+#REF!)/E569,0),#REF!*E569)</f>
        <v>#REF!</v>
      </c>
      <c r="G569" s="1" t="e">
        <f t="shared" si="89"/>
        <v>#REF!</v>
      </c>
      <c r="H569" s="1" t="e">
        <f>IF(#REF!&gt;C569,#REF!,0)</f>
        <v>#REF!</v>
      </c>
      <c r="I569" s="1" t="e">
        <f>+IF(#REF!&gt;C569,#REF!-(C569+8),0)</f>
        <v>#REF!</v>
      </c>
      <c r="J569" s="1" t="e">
        <f>+IF(I569&lt;C569,0,#REF!*TRUNC(I569/(C569-8)))</f>
        <v>#REF!</v>
      </c>
      <c r="K569" s="1" t="e">
        <f>IF(H569&gt;0,+#REF!/(C569-8)-TRUNC(#REF!/(C569-8))+4,0)</f>
        <v>#REF!</v>
      </c>
      <c r="L569" s="1" t="e">
        <f t="shared" si="90"/>
        <v>#REF!</v>
      </c>
      <c r="M569" s="1" t="e">
        <f>+IF(H569&gt;0,IF(L569&lt;0.1,(#REF!/(TRUNC((C569/10)/I569)+1)),IF(AND(L569&gt;0.1,L569&lt;0.33),(#REF!/(TRUNC((C569/3)/I569)+1)),#REF!)),0)</f>
        <v>#REF!</v>
      </c>
      <c r="N569" s="1" t="e">
        <f t="shared" si="91"/>
        <v>#REF!</v>
      </c>
      <c r="O569" s="1" t="e">
        <f>+IF(#REF! &lt; (#REF!+#REF!)*0.02,1,#REF!/(#REF!+#REF!))</f>
        <v>#REF!</v>
      </c>
      <c r="P569" s="1" t="e">
        <f>+IF(#REF!&gt;0,#REF!+5,0)</f>
        <v>#REF!</v>
      </c>
      <c r="Q569" s="1" t="e">
        <f t="shared" si="92"/>
        <v>#REF!</v>
      </c>
      <c r="R569" s="1" t="e">
        <f>+IF(Q569 &gt; 0,TRUNC((#REF!+#REF!)/Q569),0)</f>
        <v>#REF!</v>
      </c>
      <c r="S569" s="1" t="e">
        <f>+(R569/(TRUNC((B569-28)/(#REF!+5))+4))</f>
        <v>#REF!</v>
      </c>
      <c r="T569" s="1" t="e">
        <f>+TRUNC(S569/(TRUNC((B569-28)/(#REF!+5))+4))</f>
        <v>#REF!</v>
      </c>
      <c r="U569" s="1" t="e">
        <f>+ROUNDUP((T569/(TRUNC((B569-56)/(#REF!+5))+4)),0)</f>
        <v>#REF!</v>
      </c>
      <c r="V569" s="1" t="e">
        <f t="shared" si="93"/>
        <v>#REF!</v>
      </c>
      <c r="W569" s="1" t="e">
        <f t="shared" si="94"/>
        <v>#REF!</v>
      </c>
      <c r="X569" s="1" t="e">
        <f t="shared" si="95"/>
        <v>#REF!</v>
      </c>
      <c r="Y569" s="1" t="e">
        <f t="shared" si="96"/>
        <v>#REF!</v>
      </c>
      <c r="Z569" s="1" t="e">
        <f t="shared" si="97"/>
        <v>#REF!</v>
      </c>
      <c r="AA569" s="2" t="e">
        <f>IF(Z569*#REF!/(#REF!+#REF!)&lt;16,16,Z569*#REF!/(#REF!+#REF!))</f>
        <v>#REF!</v>
      </c>
      <c r="AB569" s="9" t="e">
        <f>IF(+Z569*#REF!/(#REF!+#REF!)&lt;16,16,+Z569*#REF!/(#REF!+#REF!))</f>
        <v>#REF!</v>
      </c>
      <c r="AC569" s="2" t="e">
        <f t="shared" si="98"/>
        <v>#REF!</v>
      </c>
    </row>
    <row r="570" spans="2:29" x14ac:dyDescent="0.2">
      <c r="B570" s="10" t="e">
        <f>IF(#REF!="Informix XPS",4096,2048)</f>
        <v>#REF!</v>
      </c>
      <c r="C570" s="10" t="e">
        <f>IF(#REF!="Informix XPS",4036,2020)</f>
        <v>#REF!</v>
      </c>
      <c r="D570" s="1" t="e">
        <f>IF(#REF!=0,0,#REF!+4)</f>
        <v>#REF!</v>
      </c>
      <c r="E570" s="1" t="e">
        <f t="shared" si="88"/>
        <v>#REF!</v>
      </c>
      <c r="F570" s="1" t="e">
        <f>IF(D570&lt;=C570,ROUNDUP((#REF!+#REF!)/E570,0),#REF!*E570)</f>
        <v>#REF!</v>
      </c>
      <c r="G570" s="1" t="e">
        <f t="shared" si="89"/>
        <v>#REF!</v>
      </c>
      <c r="H570" s="1" t="e">
        <f>IF(#REF!&gt;C570,#REF!,0)</f>
        <v>#REF!</v>
      </c>
      <c r="I570" s="1" t="e">
        <f>+IF(#REF!&gt;C570,#REF!-(C570+8),0)</f>
        <v>#REF!</v>
      </c>
      <c r="J570" s="1" t="e">
        <f>+IF(I570&lt;C570,0,#REF!*TRUNC(I570/(C570-8)))</f>
        <v>#REF!</v>
      </c>
      <c r="K570" s="1" t="e">
        <f>IF(H570&gt;0,+#REF!/(C570-8)-TRUNC(#REF!/(C570-8))+4,0)</f>
        <v>#REF!</v>
      </c>
      <c r="L570" s="1" t="e">
        <f t="shared" si="90"/>
        <v>#REF!</v>
      </c>
      <c r="M570" s="1" t="e">
        <f>+IF(H570&gt;0,IF(L570&lt;0.1,(#REF!/(TRUNC((C570/10)/I570)+1)),IF(AND(L570&gt;0.1,L570&lt;0.33),(#REF!/(TRUNC((C570/3)/I570)+1)),#REF!)),0)</f>
        <v>#REF!</v>
      </c>
      <c r="N570" s="1" t="e">
        <f t="shared" si="91"/>
        <v>#REF!</v>
      </c>
      <c r="O570" s="1" t="e">
        <f>+IF(#REF! &lt; (#REF!+#REF!)*0.02,1,#REF!/(#REF!+#REF!))</f>
        <v>#REF!</v>
      </c>
      <c r="P570" s="1" t="e">
        <f>+IF(#REF!&gt;0,#REF!+5,0)</f>
        <v>#REF!</v>
      </c>
      <c r="Q570" s="1" t="e">
        <f t="shared" si="92"/>
        <v>#REF!</v>
      </c>
      <c r="R570" s="1" t="e">
        <f>+IF(Q570 &gt; 0,TRUNC((#REF!+#REF!)/Q570),0)</f>
        <v>#REF!</v>
      </c>
      <c r="S570" s="1" t="e">
        <f>+(R570/(TRUNC((B570-28)/(#REF!+5))+4))</f>
        <v>#REF!</v>
      </c>
      <c r="T570" s="1" t="e">
        <f>+TRUNC(S570/(TRUNC((B570-28)/(#REF!+5))+4))</f>
        <v>#REF!</v>
      </c>
      <c r="U570" s="1" t="e">
        <f>+ROUNDUP((T570/(TRUNC((B570-56)/(#REF!+5))+4)),0)</f>
        <v>#REF!</v>
      </c>
      <c r="V570" s="1" t="e">
        <f t="shared" si="93"/>
        <v>#REF!</v>
      </c>
      <c r="W570" s="1" t="e">
        <f t="shared" si="94"/>
        <v>#REF!</v>
      </c>
      <c r="X570" s="1" t="e">
        <f t="shared" si="95"/>
        <v>#REF!</v>
      </c>
      <c r="Y570" s="1" t="e">
        <f t="shared" si="96"/>
        <v>#REF!</v>
      </c>
      <c r="Z570" s="1" t="e">
        <f t="shared" si="97"/>
        <v>#REF!</v>
      </c>
      <c r="AA570" s="2" t="e">
        <f>IF(Z570*#REF!/(#REF!+#REF!)&lt;16,16,Z570*#REF!/(#REF!+#REF!))</f>
        <v>#REF!</v>
      </c>
      <c r="AB570" s="9" t="e">
        <f>IF(+Z570*#REF!/(#REF!+#REF!)&lt;16,16,+Z570*#REF!/(#REF!+#REF!))</f>
        <v>#REF!</v>
      </c>
      <c r="AC570" s="2" t="e">
        <f t="shared" si="98"/>
        <v>#REF!</v>
      </c>
    </row>
    <row r="571" spans="2:29" x14ac:dyDescent="0.2">
      <c r="B571" s="10" t="e">
        <f>IF(#REF!="Informix XPS",4096,2048)</f>
        <v>#REF!</v>
      </c>
      <c r="C571" s="10" t="e">
        <f>IF(#REF!="Informix XPS",4036,2020)</f>
        <v>#REF!</v>
      </c>
      <c r="D571" s="1" t="e">
        <f>IF(#REF!=0,0,#REF!+4)</f>
        <v>#REF!</v>
      </c>
      <c r="E571" s="1" t="e">
        <f t="shared" si="88"/>
        <v>#REF!</v>
      </c>
      <c r="F571" s="1" t="e">
        <f>IF(D571&lt;=C571,ROUNDUP((#REF!+#REF!)/E571,0),#REF!*E571)</f>
        <v>#REF!</v>
      </c>
      <c r="G571" s="1" t="e">
        <f t="shared" si="89"/>
        <v>#REF!</v>
      </c>
      <c r="H571" s="1" t="e">
        <f>IF(#REF!&gt;C571,#REF!,0)</f>
        <v>#REF!</v>
      </c>
      <c r="I571" s="1" t="e">
        <f>+IF(#REF!&gt;C571,#REF!-(C571+8),0)</f>
        <v>#REF!</v>
      </c>
      <c r="J571" s="1" t="e">
        <f>+IF(I571&lt;C571,0,#REF!*TRUNC(I571/(C571-8)))</f>
        <v>#REF!</v>
      </c>
      <c r="K571" s="1" t="e">
        <f>IF(H571&gt;0,+#REF!/(C571-8)-TRUNC(#REF!/(C571-8))+4,0)</f>
        <v>#REF!</v>
      </c>
      <c r="L571" s="1" t="e">
        <f t="shared" si="90"/>
        <v>#REF!</v>
      </c>
      <c r="M571" s="1" t="e">
        <f>+IF(H571&gt;0,IF(L571&lt;0.1,(#REF!/(TRUNC((C571/10)/I571)+1)),IF(AND(L571&gt;0.1,L571&lt;0.33),(#REF!/(TRUNC((C571/3)/I571)+1)),#REF!)),0)</f>
        <v>#REF!</v>
      </c>
      <c r="N571" s="1" t="e">
        <f t="shared" si="91"/>
        <v>#REF!</v>
      </c>
      <c r="O571" s="1" t="e">
        <f>+IF(#REF! &lt; (#REF!+#REF!)*0.02,1,#REF!/(#REF!+#REF!))</f>
        <v>#REF!</v>
      </c>
      <c r="P571" s="1" t="e">
        <f>+IF(#REF!&gt;0,#REF!+5,0)</f>
        <v>#REF!</v>
      </c>
      <c r="Q571" s="1" t="e">
        <f t="shared" si="92"/>
        <v>#REF!</v>
      </c>
      <c r="R571" s="1" t="e">
        <f>+IF(Q571 &gt; 0,TRUNC((#REF!+#REF!)/Q571),0)</f>
        <v>#REF!</v>
      </c>
      <c r="S571" s="1" t="e">
        <f>+(R571/(TRUNC((B571-28)/(#REF!+5))+4))</f>
        <v>#REF!</v>
      </c>
      <c r="T571" s="1" t="e">
        <f>+TRUNC(S571/(TRUNC((B571-28)/(#REF!+5))+4))</f>
        <v>#REF!</v>
      </c>
      <c r="U571" s="1" t="e">
        <f>+ROUNDUP((T571/(TRUNC((B571-56)/(#REF!+5))+4)),0)</f>
        <v>#REF!</v>
      </c>
      <c r="V571" s="1" t="e">
        <f t="shared" si="93"/>
        <v>#REF!</v>
      </c>
      <c r="W571" s="1" t="e">
        <f t="shared" si="94"/>
        <v>#REF!</v>
      </c>
      <c r="X571" s="1" t="e">
        <f t="shared" si="95"/>
        <v>#REF!</v>
      </c>
      <c r="Y571" s="1" t="e">
        <f t="shared" si="96"/>
        <v>#REF!</v>
      </c>
      <c r="Z571" s="1" t="e">
        <f t="shared" si="97"/>
        <v>#REF!</v>
      </c>
      <c r="AA571" s="2" t="e">
        <f>IF(Z571*#REF!/(#REF!+#REF!)&lt;16,16,Z571*#REF!/(#REF!+#REF!))</f>
        <v>#REF!</v>
      </c>
      <c r="AB571" s="9" t="e">
        <f>IF(+Z571*#REF!/(#REF!+#REF!)&lt;16,16,+Z571*#REF!/(#REF!+#REF!))</f>
        <v>#REF!</v>
      </c>
      <c r="AC571" s="2" t="e">
        <f t="shared" si="98"/>
        <v>#REF!</v>
      </c>
    </row>
    <row r="572" spans="2:29" x14ac:dyDescent="0.2">
      <c r="B572" s="10" t="e">
        <f>IF(#REF!="Informix XPS",4096,2048)</f>
        <v>#REF!</v>
      </c>
      <c r="C572" s="10" t="e">
        <f>IF(#REF!="Informix XPS",4036,2020)</f>
        <v>#REF!</v>
      </c>
      <c r="D572" s="1" t="e">
        <f>IF(#REF!=0,0,#REF!+4)</f>
        <v>#REF!</v>
      </c>
      <c r="E572" s="1" t="e">
        <f t="shared" si="88"/>
        <v>#REF!</v>
      </c>
      <c r="F572" s="1" t="e">
        <f>IF(D572&lt;=C572,ROUNDUP((#REF!+#REF!)/E572,0),#REF!*E572)</f>
        <v>#REF!</v>
      </c>
      <c r="G572" s="1" t="e">
        <f t="shared" si="89"/>
        <v>#REF!</v>
      </c>
      <c r="H572" s="1" t="e">
        <f>IF(#REF!&gt;C572,#REF!,0)</f>
        <v>#REF!</v>
      </c>
      <c r="I572" s="1" t="e">
        <f>+IF(#REF!&gt;C572,#REF!-(C572+8),0)</f>
        <v>#REF!</v>
      </c>
      <c r="J572" s="1" t="e">
        <f>+IF(I572&lt;C572,0,#REF!*TRUNC(I572/(C572-8)))</f>
        <v>#REF!</v>
      </c>
      <c r="K572" s="1" t="e">
        <f>IF(H572&gt;0,+#REF!/(C572-8)-TRUNC(#REF!/(C572-8))+4,0)</f>
        <v>#REF!</v>
      </c>
      <c r="L572" s="1" t="e">
        <f t="shared" si="90"/>
        <v>#REF!</v>
      </c>
      <c r="M572" s="1" t="e">
        <f>+IF(H572&gt;0,IF(L572&lt;0.1,(#REF!/(TRUNC((C572/10)/I572)+1)),IF(AND(L572&gt;0.1,L572&lt;0.33),(#REF!/(TRUNC((C572/3)/I572)+1)),#REF!)),0)</f>
        <v>#REF!</v>
      </c>
      <c r="N572" s="1" t="e">
        <f t="shared" si="91"/>
        <v>#REF!</v>
      </c>
      <c r="O572" s="1" t="e">
        <f>+IF(#REF! &lt; (#REF!+#REF!)*0.02,1,#REF!/(#REF!+#REF!))</f>
        <v>#REF!</v>
      </c>
      <c r="P572" s="1" t="e">
        <f>+IF(#REF!&gt;0,#REF!+5,0)</f>
        <v>#REF!</v>
      </c>
      <c r="Q572" s="1" t="e">
        <f t="shared" si="92"/>
        <v>#REF!</v>
      </c>
      <c r="R572" s="1" t="e">
        <f>+IF(Q572 &gt; 0,TRUNC((#REF!+#REF!)/Q572),0)</f>
        <v>#REF!</v>
      </c>
      <c r="S572" s="1" t="e">
        <f>+(R572/(TRUNC((B572-28)/(#REF!+5))+4))</f>
        <v>#REF!</v>
      </c>
      <c r="T572" s="1" t="e">
        <f>+TRUNC(S572/(TRUNC((B572-28)/(#REF!+5))+4))</f>
        <v>#REF!</v>
      </c>
      <c r="U572" s="1" t="e">
        <f>+ROUNDUP((T572/(TRUNC((B572-56)/(#REF!+5))+4)),0)</f>
        <v>#REF!</v>
      </c>
      <c r="V572" s="1" t="e">
        <f t="shared" si="93"/>
        <v>#REF!</v>
      </c>
      <c r="W572" s="1" t="e">
        <f t="shared" si="94"/>
        <v>#REF!</v>
      </c>
      <c r="X572" s="1" t="e">
        <f t="shared" si="95"/>
        <v>#REF!</v>
      </c>
      <c r="Y572" s="1" t="e">
        <f t="shared" si="96"/>
        <v>#REF!</v>
      </c>
      <c r="Z572" s="1" t="e">
        <f t="shared" si="97"/>
        <v>#REF!</v>
      </c>
      <c r="AA572" s="2" t="e">
        <f>IF(Z572*#REF!/(#REF!+#REF!)&lt;16,16,Z572*#REF!/(#REF!+#REF!))</f>
        <v>#REF!</v>
      </c>
      <c r="AB572" s="9" t="e">
        <f>IF(+Z572*#REF!/(#REF!+#REF!)&lt;16,16,+Z572*#REF!/(#REF!+#REF!))</f>
        <v>#REF!</v>
      </c>
      <c r="AC572" s="2" t="e">
        <f t="shared" si="98"/>
        <v>#REF!</v>
      </c>
    </row>
    <row r="573" spans="2:29" x14ac:dyDescent="0.2">
      <c r="B573" s="10" t="e">
        <f>IF(#REF!="Informix XPS",4096,2048)</f>
        <v>#REF!</v>
      </c>
      <c r="C573" s="10" t="e">
        <f>IF(#REF!="Informix XPS",4036,2020)</f>
        <v>#REF!</v>
      </c>
      <c r="D573" s="1" t="e">
        <f>IF(#REF!=0,0,#REF!+4)</f>
        <v>#REF!</v>
      </c>
      <c r="E573" s="1" t="e">
        <f t="shared" si="88"/>
        <v>#REF!</v>
      </c>
      <c r="F573" s="1" t="e">
        <f>IF(D573&lt;=C573,ROUNDUP((#REF!+#REF!)/E573,0),#REF!*E573)</f>
        <v>#REF!</v>
      </c>
      <c r="G573" s="1" t="e">
        <f t="shared" si="89"/>
        <v>#REF!</v>
      </c>
      <c r="H573" s="1" t="e">
        <f>IF(#REF!&gt;C573,#REF!,0)</f>
        <v>#REF!</v>
      </c>
      <c r="I573" s="1" t="e">
        <f>+IF(#REF!&gt;C573,#REF!-(C573+8),0)</f>
        <v>#REF!</v>
      </c>
      <c r="J573" s="1" t="e">
        <f>+IF(I573&lt;C573,0,#REF!*TRUNC(I573/(C573-8)))</f>
        <v>#REF!</v>
      </c>
      <c r="K573" s="1" t="e">
        <f>IF(H573&gt;0,+#REF!/(C573-8)-TRUNC(#REF!/(C573-8))+4,0)</f>
        <v>#REF!</v>
      </c>
      <c r="L573" s="1" t="e">
        <f t="shared" si="90"/>
        <v>#REF!</v>
      </c>
      <c r="M573" s="1" t="e">
        <f>+IF(H573&gt;0,IF(L573&lt;0.1,(#REF!/(TRUNC((C573/10)/I573)+1)),IF(AND(L573&gt;0.1,L573&lt;0.33),(#REF!/(TRUNC((C573/3)/I573)+1)),#REF!)),0)</f>
        <v>#REF!</v>
      </c>
      <c r="N573" s="1" t="e">
        <f t="shared" si="91"/>
        <v>#REF!</v>
      </c>
      <c r="O573" s="1" t="e">
        <f>+IF(#REF! &lt; (#REF!+#REF!)*0.02,1,#REF!/(#REF!+#REF!))</f>
        <v>#REF!</v>
      </c>
      <c r="P573" s="1" t="e">
        <f>+IF(#REF!&gt;0,#REF!+5,0)</f>
        <v>#REF!</v>
      </c>
      <c r="Q573" s="1" t="e">
        <f t="shared" si="92"/>
        <v>#REF!</v>
      </c>
      <c r="R573" s="1" t="e">
        <f>+IF(Q573 &gt; 0,TRUNC((#REF!+#REF!)/Q573),0)</f>
        <v>#REF!</v>
      </c>
      <c r="S573" s="1" t="e">
        <f>+(R573/(TRUNC((B573-28)/(#REF!+5))+4))</f>
        <v>#REF!</v>
      </c>
      <c r="T573" s="1" t="e">
        <f>+TRUNC(S573/(TRUNC((B573-28)/(#REF!+5))+4))</f>
        <v>#REF!</v>
      </c>
      <c r="U573" s="1" t="e">
        <f>+ROUNDUP((T573/(TRUNC((B573-56)/(#REF!+5))+4)),0)</f>
        <v>#REF!</v>
      </c>
      <c r="V573" s="1" t="e">
        <f t="shared" si="93"/>
        <v>#REF!</v>
      </c>
      <c r="W573" s="1" t="e">
        <f t="shared" si="94"/>
        <v>#REF!</v>
      </c>
      <c r="X573" s="1" t="e">
        <f t="shared" si="95"/>
        <v>#REF!</v>
      </c>
      <c r="Y573" s="1" t="e">
        <f t="shared" si="96"/>
        <v>#REF!</v>
      </c>
      <c r="Z573" s="1" t="e">
        <f t="shared" si="97"/>
        <v>#REF!</v>
      </c>
      <c r="AA573" s="2" t="e">
        <f>IF(Z573*#REF!/(#REF!+#REF!)&lt;16,16,Z573*#REF!/(#REF!+#REF!))</f>
        <v>#REF!</v>
      </c>
      <c r="AB573" s="9" t="e">
        <f>IF(+Z573*#REF!/(#REF!+#REF!)&lt;16,16,+Z573*#REF!/(#REF!+#REF!))</f>
        <v>#REF!</v>
      </c>
      <c r="AC573" s="2" t="e">
        <f t="shared" si="98"/>
        <v>#REF!</v>
      </c>
    </row>
    <row r="574" spans="2:29" x14ac:dyDescent="0.2">
      <c r="B574" s="10" t="e">
        <f>IF(#REF!="Informix XPS",4096,2048)</f>
        <v>#REF!</v>
      </c>
      <c r="C574" s="10" t="e">
        <f>IF(#REF!="Informix XPS",4036,2020)</f>
        <v>#REF!</v>
      </c>
      <c r="D574" s="1" t="e">
        <f>IF(#REF!=0,0,#REF!+4)</f>
        <v>#REF!</v>
      </c>
      <c r="E574" s="1" t="e">
        <f t="shared" si="88"/>
        <v>#REF!</v>
      </c>
      <c r="F574" s="1" t="e">
        <f>IF(D574&lt;=C574,ROUNDUP((#REF!+#REF!)/E574,0),#REF!*E574)</f>
        <v>#REF!</v>
      </c>
      <c r="G574" s="1" t="e">
        <f t="shared" si="89"/>
        <v>#REF!</v>
      </c>
      <c r="H574" s="1" t="e">
        <f>IF(#REF!&gt;C574,#REF!,0)</f>
        <v>#REF!</v>
      </c>
      <c r="I574" s="1" t="e">
        <f>+IF(#REF!&gt;C574,#REF!-(C574+8),0)</f>
        <v>#REF!</v>
      </c>
      <c r="J574" s="1" t="e">
        <f>+IF(I574&lt;C574,0,#REF!*TRUNC(I574/(C574-8)))</f>
        <v>#REF!</v>
      </c>
      <c r="K574" s="1" t="e">
        <f>IF(H574&gt;0,+#REF!/(C574-8)-TRUNC(#REF!/(C574-8))+4,0)</f>
        <v>#REF!</v>
      </c>
      <c r="L574" s="1" t="e">
        <f t="shared" si="90"/>
        <v>#REF!</v>
      </c>
      <c r="M574" s="1" t="e">
        <f>+IF(H574&gt;0,IF(L574&lt;0.1,(#REF!/(TRUNC((C574/10)/I574)+1)),IF(AND(L574&gt;0.1,L574&lt;0.33),(#REF!/(TRUNC((C574/3)/I574)+1)),#REF!)),0)</f>
        <v>#REF!</v>
      </c>
      <c r="N574" s="1" t="e">
        <f t="shared" si="91"/>
        <v>#REF!</v>
      </c>
      <c r="O574" s="1" t="e">
        <f>+IF(#REF! &lt; (#REF!+#REF!)*0.02,1,#REF!/(#REF!+#REF!))</f>
        <v>#REF!</v>
      </c>
      <c r="P574" s="1" t="e">
        <f>+IF(#REF!&gt;0,#REF!+5,0)</f>
        <v>#REF!</v>
      </c>
      <c r="Q574" s="1" t="e">
        <f t="shared" si="92"/>
        <v>#REF!</v>
      </c>
      <c r="R574" s="1" t="e">
        <f>+IF(Q574 &gt; 0,TRUNC((#REF!+#REF!)/Q574),0)</f>
        <v>#REF!</v>
      </c>
      <c r="S574" s="1" t="e">
        <f>+(R574/(TRUNC((B574-28)/(#REF!+5))+4))</f>
        <v>#REF!</v>
      </c>
      <c r="T574" s="1" t="e">
        <f>+TRUNC(S574/(TRUNC((B574-28)/(#REF!+5))+4))</f>
        <v>#REF!</v>
      </c>
      <c r="U574" s="1" t="e">
        <f>+ROUNDUP((T574/(TRUNC((B574-56)/(#REF!+5))+4)),0)</f>
        <v>#REF!</v>
      </c>
      <c r="V574" s="1" t="e">
        <f t="shared" si="93"/>
        <v>#REF!</v>
      </c>
      <c r="W574" s="1" t="e">
        <f t="shared" si="94"/>
        <v>#REF!</v>
      </c>
      <c r="X574" s="1" t="e">
        <f t="shared" si="95"/>
        <v>#REF!</v>
      </c>
      <c r="Y574" s="1" t="e">
        <f t="shared" si="96"/>
        <v>#REF!</v>
      </c>
      <c r="Z574" s="1" t="e">
        <f t="shared" si="97"/>
        <v>#REF!</v>
      </c>
      <c r="AA574" s="2" t="e">
        <f>IF(Z574*#REF!/(#REF!+#REF!)&lt;16,16,Z574*#REF!/(#REF!+#REF!))</f>
        <v>#REF!</v>
      </c>
      <c r="AB574" s="9" t="e">
        <f>IF(+Z574*#REF!/(#REF!+#REF!)&lt;16,16,+Z574*#REF!/(#REF!+#REF!))</f>
        <v>#REF!</v>
      </c>
      <c r="AC574" s="2" t="e">
        <f t="shared" si="98"/>
        <v>#REF!</v>
      </c>
    </row>
    <row r="575" spans="2:29" x14ac:dyDescent="0.2">
      <c r="B575" s="10" t="e">
        <f>IF(#REF!="Informix XPS",4096,2048)</f>
        <v>#REF!</v>
      </c>
      <c r="C575" s="10" t="e">
        <f>IF(#REF!="Informix XPS",4036,2020)</f>
        <v>#REF!</v>
      </c>
      <c r="D575" s="1" t="e">
        <f>IF(#REF!=0,0,#REF!+4)</f>
        <v>#REF!</v>
      </c>
      <c r="E575" s="1" t="e">
        <f t="shared" si="88"/>
        <v>#REF!</v>
      </c>
      <c r="F575" s="1" t="e">
        <f>IF(D575&lt;=C575,ROUNDUP((#REF!+#REF!)/E575,0),#REF!*E575)</f>
        <v>#REF!</v>
      </c>
      <c r="G575" s="1" t="e">
        <f t="shared" si="89"/>
        <v>#REF!</v>
      </c>
      <c r="H575" s="1" t="e">
        <f>IF(#REF!&gt;C575,#REF!,0)</f>
        <v>#REF!</v>
      </c>
      <c r="I575" s="1" t="e">
        <f>+IF(#REF!&gt;C575,#REF!-(C575+8),0)</f>
        <v>#REF!</v>
      </c>
      <c r="J575" s="1" t="e">
        <f>+IF(I575&lt;C575,0,#REF!*TRUNC(I575/(C575-8)))</f>
        <v>#REF!</v>
      </c>
      <c r="K575" s="1" t="e">
        <f>IF(H575&gt;0,+#REF!/(C575-8)-TRUNC(#REF!/(C575-8))+4,0)</f>
        <v>#REF!</v>
      </c>
      <c r="L575" s="1" t="e">
        <f t="shared" si="90"/>
        <v>#REF!</v>
      </c>
      <c r="M575" s="1" t="e">
        <f>+IF(H575&gt;0,IF(L575&lt;0.1,(#REF!/(TRUNC((C575/10)/I575)+1)),IF(AND(L575&gt;0.1,L575&lt;0.33),(#REF!/(TRUNC((C575/3)/I575)+1)),#REF!)),0)</f>
        <v>#REF!</v>
      </c>
      <c r="N575" s="1" t="e">
        <f t="shared" si="91"/>
        <v>#REF!</v>
      </c>
      <c r="O575" s="1" t="e">
        <f>+IF(#REF! &lt; (#REF!+#REF!)*0.02,1,#REF!/(#REF!+#REF!))</f>
        <v>#REF!</v>
      </c>
      <c r="P575" s="1" t="e">
        <f>+IF(#REF!&gt;0,#REF!+5,0)</f>
        <v>#REF!</v>
      </c>
      <c r="Q575" s="1" t="e">
        <f t="shared" si="92"/>
        <v>#REF!</v>
      </c>
      <c r="R575" s="1" t="e">
        <f>+IF(Q575 &gt; 0,TRUNC((#REF!+#REF!)/Q575),0)</f>
        <v>#REF!</v>
      </c>
      <c r="S575" s="1" t="e">
        <f>+(R575/(TRUNC((B575-28)/(#REF!+5))+4))</f>
        <v>#REF!</v>
      </c>
      <c r="T575" s="1" t="e">
        <f>+TRUNC(S575/(TRUNC((B575-28)/(#REF!+5))+4))</f>
        <v>#REF!</v>
      </c>
      <c r="U575" s="1" t="e">
        <f>+ROUNDUP((T575/(TRUNC((B575-56)/(#REF!+5))+4)),0)</f>
        <v>#REF!</v>
      </c>
      <c r="V575" s="1" t="e">
        <f t="shared" si="93"/>
        <v>#REF!</v>
      </c>
      <c r="W575" s="1" t="e">
        <f t="shared" si="94"/>
        <v>#REF!</v>
      </c>
      <c r="X575" s="1" t="e">
        <f t="shared" si="95"/>
        <v>#REF!</v>
      </c>
      <c r="Y575" s="1" t="e">
        <f t="shared" si="96"/>
        <v>#REF!</v>
      </c>
      <c r="Z575" s="1" t="e">
        <f t="shared" si="97"/>
        <v>#REF!</v>
      </c>
      <c r="AA575" s="2" t="e">
        <f>IF(Z575*#REF!/(#REF!+#REF!)&lt;16,16,Z575*#REF!/(#REF!+#REF!))</f>
        <v>#REF!</v>
      </c>
      <c r="AB575" s="9" t="e">
        <f>IF(+Z575*#REF!/(#REF!+#REF!)&lt;16,16,+Z575*#REF!/(#REF!+#REF!))</f>
        <v>#REF!</v>
      </c>
      <c r="AC575" s="2" t="e">
        <f t="shared" si="98"/>
        <v>#REF!</v>
      </c>
    </row>
    <row r="576" spans="2:29" x14ac:dyDescent="0.2">
      <c r="B576" s="10" t="e">
        <f>IF(#REF!="Informix XPS",4096,2048)</f>
        <v>#REF!</v>
      </c>
      <c r="C576" s="10" t="e">
        <f>IF(#REF!="Informix XPS",4036,2020)</f>
        <v>#REF!</v>
      </c>
      <c r="D576" s="1" t="e">
        <f>IF(#REF!=0,0,#REF!+4)</f>
        <v>#REF!</v>
      </c>
      <c r="E576" s="1" t="e">
        <f t="shared" si="88"/>
        <v>#REF!</v>
      </c>
      <c r="F576" s="1" t="e">
        <f>IF(D576&lt;=C576,ROUNDUP((#REF!+#REF!)/E576,0),#REF!*E576)</f>
        <v>#REF!</v>
      </c>
      <c r="G576" s="1" t="e">
        <f t="shared" si="89"/>
        <v>#REF!</v>
      </c>
      <c r="H576" s="1" t="e">
        <f>IF(#REF!&gt;C576,#REF!,0)</f>
        <v>#REF!</v>
      </c>
      <c r="I576" s="1" t="e">
        <f>+IF(#REF!&gt;C576,#REF!-(C576+8),0)</f>
        <v>#REF!</v>
      </c>
      <c r="J576" s="1" t="e">
        <f>+IF(I576&lt;C576,0,#REF!*TRUNC(I576/(C576-8)))</f>
        <v>#REF!</v>
      </c>
      <c r="K576" s="1" t="e">
        <f>IF(H576&gt;0,+#REF!/(C576-8)-TRUNC(#REF!/(C576-8))+4,0)</f>
        <v>#REF!</v>
      </c>
      <c r="L576" s="1" t="e">
        <f t="shared" si="90"/>
        <v>#REF!</v>
      </c>
      <c r="M576" s="1" t="e">
        <f>+IF(H576&gt;0,IF(L576&lt;0.1,(#REF!/(TRUNC((C576/10)/I576)+1)),IF(AND(L576&gt;0.1,L576&lt;0.33),(#REF!/(TRUNC((C576/3)/I576)+1)),#REF!)),0)</f>
        <v>#REF!</v>
      </c>
      <c r="N576" s="1" t="e">
        <f t="shared" si="91"/>
        <v>#REF!</v>
      </c>
      <c r="O576" s="1" t="e">
        <f>+IF(#REF! &lt; (#REF!+#REF!)*0.02,1,#REF!/(#REF!+#REF!))</f>
        <v>#REF!</v>
      </c>
      <c r="P576" s="1" t="e">
        <f>+IF(#REF!&gt;0,#REF!+5,0)</f>
        <v>#REF!</v>
      </c>
      <c r="Q576" s="1" t="e">
        <f t="shared" si="92"/>
        <v>#REF!</v>
      </c>
      <c r="R576" s="1" t="e">
        <f>+IF(Q576 &gt; 0,TRUNC((#REF!+#REF!)/Q576),0)</f>
        <v>#REF!</v>
      </c>
      <c r="S576" s="1" t="e">
        <f>+(R576/(TRUNC((B576-28)/(#REF!+5))+4))</f>
        <v>#REF!</v>
      </c>
      <c r="T576" s="1" t="e">
        <f>+TRUNC(S576/(TRUNC((B576-28)/(#REF!+5))+4))</f>
        <v>#REF!</v>
      </c>
      <c r="U576" s="1" t="e">
        <f>+ROUNDUP((T576/(TRUNC((B576-56)/(#REF!+5))+4)),0)</f>
        <v>#REF!</v>
      </c>
      <c r="V576" s="1" t="e">
        <f t="shared" si="93"/>
        <v>#REF!</v>
      </c>
      <c r="W576" s="1" t="e">
        <f t="shared" si="94"/>
        <v>#REF!</v>
      </c>
      <c r="X576" s="1" t="e">
        <f t="shared" si="95"/>
        <v>#REF!</v>
      </c>
      <c r="Y576" s="1" t="e">
        <f t="shared" si="96"/>
        <v>#REF!</v>
      </c>
      <c r="Z576" s="1" t="e">
        <f t="shared" si="97"/>
        <v>#REF!</v>
      </c>
      <c r="AA576" s="2" t="e">
        <f>IF(Z576*#REF!/(#REF!+#REF!)&lt;16,16,Z576*#REF!/(#REF!+#REF!))</f>
        <v>#REF!</v>
      </c>
      <c r="AB576" s="9" t="e">
        <f>IF(+Z576*#REF!/(#REF!+#REF!)&lt;16,16,+Z576*#REF!/(#REF!+#REF!))</f>
        <v>#REF!</v>
      </c>
      <c r="AC576" s="2" t="e">
        <f t="shared" si="98"/>
        <v>#REF!</v>
      </c>
    </row>
    <row r="577" spans="2:29" x14ac:dyDescent="0.2">
      <c r="B577" s="10" t="e">
        <f>IF(#REF!="Informix XPS",4096,2048)</f>
        <v>#REF!</v>
      </c>
      <c r="C577" s="10" t="e">
        <f>IF(#REF!="Informix XPS",4036,2020)</f>
        <v>#REF!</v>
      </c>
      <c r="D577" s="1" t="e">
        <f>IF(#REF!=0,0,#REF!+4)</f>
        <v>#REF!</v>
      </c>
      <c r="E577" s="1" t="e">
        <f t="shared" si="88"/>
        <v>#REF!</v>
      </c>
      <c r="F577" s="1" t="e">
        <f>IF(D577&lt;=C577,ROUNDUP((#REF!+#REF!)/E577,0),#REF!*E577)</f>
        <v>#REF!</v>
      </c>
      <c r="G577" s="1" t="e">
        <f t="shared" si="89"/>
        <v>#REF!</v>
      </c>
      <c r="H577" s="1" t="e">
        <f>IF(#REF!&gt;C577,#REF!,0)</f>
        <v>#REF!</v>
      </c>
      <c r="I577" s="1" t="e">
        <f>+IF(#REF!&gt;C577,#REF!-(C577+8),0)</f>
        <v>#REF!</v>
      </c>
      <c r="J577" s="1" t="e">
        <f>+IF(I577&lt;C577,0,#REF!*TRUNC(I577/(C577-8)))</f>
        <v>#REF!</v>
      </c>
      <c r="K577" s="1" t="e">
        <f>IF(H577&gt;0,+#REF!/(C577-8)-TRUNC(#REF!/(C577-8))+4,0)</f>
        <v>#REF!</v>
      </c>
      <c r="L577" s="1" t="e">
        <f t="shared" si="90"/>
        <v>#REF!</v>
      </c>
      <c r="M577" s="1" t="e">
        <f>+IF(H577&gt;0,IF(L577&lt;0.1,(#REF!/(TRUNC((C577/10)/I577)+1)),IF(AND(L577&gt;0.1,L577&lt;0.33),(#REF!/(TRUNC((C577/3)/I577)+1)),#REF!)),0)</f>
        <v>#REF!</v>
      </c>
      <c r="N577" s="1" t="e">
        <f t="shared" si="91"/>
        <v>#REF!</v>
      </c>
      <c r="O577" s="1" t="e">
        <f>+IF(#REF! &lt; (#REF!+#REF!)*0.02,1,#REF!/(#REF!+#REF!))</f>
        <v>#REF!</v>
      </c>
      <c r="P577" s="1" t="e">
        <f>+IF(#REF!&gt;0,#REF!+5,0)</f>
        <v>#REF!</v>
      </c>
      <c r="Q577" s="1" t="e">
        <f t="shared" si="92"/>
        <v>#REF!</v>
      </c>
      <c r="R577" s="1" t="e">
        <f>+IF(Q577 &gt; 0,TRUNC((#REF!+#REF!)/Q577),0)</f>
        <v>#REF!</v>
      </c>
      <c r="S577" s="1" t="e">
        <f>+(R577/(TRUNC((B577-28)/(#REF!+5))+4))</f>
        <v>#REF!</v>
      </c>
      <c r="T577" s="1" t="e">
        <f>+TRUNC(S577/(TRUNC((B577-28)/(#REF!+5))+4))</f>
        <v>#REF!</v>
      </c>
      <c r="U577" s="1" t="e">
        <f>+ROUNDUP((T577/(TRUNC((B577-56)/(#REF!+5))+4)),0)</f>
        <v>#REF!</v>
      </c>
      <c r="V577" s="1" t="e">
        <f t="shared" si="93"/>
        <v>#REF!</v>
      </c>
      <c r="W577" s="1" t="e">
        <f t="shared" si="94"/>
        <v>#REF!</v>
      </c>
      <c r="X577" s="1" t="e">
        <f t="shared" si="95"/>
        <v>#REF!</v>
      </c>
      <c r="Y577" s="1" t="e">
        <f t="shared" si="96"/>
        <v>#REF!</v>
      </c>
      <c r="Z577" s="1" t="e">
        <f t="shared" si="97"/>
        <v>#REF!</v>
      </c>
      <c r="AA577" s="2" t="e">
        <f>IF(Z577*#REF!/(#REF!+#REF!)&lt;16,16,Z577*#REF!/(#REF!+#REF!))</f>
        <v>#REF!</v>
      </c>
      <c r="AB577" s="9" t="e">
        <f>IF(+Z577*#REF!/(#REF!+#REF!)&lt;16,16,+Z577*#REF!/(#REF!+#REF!))</f>
        <v>#REF!</v>
      </c>
      <c r="AC577" s="2" t="e">
        <f t="shared" si="98"/>
        <v>#REF!</v>
      </c>
    </row>
    <row r="578" spans="2:29" x14ac:dyDescent="0.2">
      <c r="B578" s="10" t="e">
        <f>IF(#REF!="Informix XPS",4096,2048)</f>
        <v>#REF!</v>
      </c>
      <c r="C578" s="10" t="e">
        <f>IF(#REF!="Informix XPS",4036,2020)</f>
        <v>#REF!</v>
      </c>
      <c r="D578" s="1" t="e">
        <f>IF(#REF!=0,0,#REF!+4)</f>
        <v>#REF!</v>
      </c>
      <c r="E578" s="1" t="e">
        <f t="shared" si="88"/>
        <v>#REF!</v>
      </c>
      <c r="F578" s="1" t="e">
        <f>IF(D578&lt;=C578,ROUNDUP((#REF!+#REF!)/E578,0),#REF!*E578)</f>
        <v>#REF!</v>
      </c>
      <c r="G578" s="1" t="e">
        <f t="shared" si="89"/>
        <v>#REF!</v>
      </c>
      <c r="H578" s="1" t="e">
        <f>IF(#REF!&gt;C578,#REF!,0)</f>
        <v>#REF!</v>
      </c>
      <c r="I578" s="1" t="e">
        <f>+IF(#REF!&gt;C578,#REF!-(C578+8),0)</f>
        <v>#REF!</v>
      </c>
      <c r="J578" s="1" t="e">
        <f>+IF(I578&lt;C578,0,#REF!*TRUNC(I578/(C578-8)))</f>
        <v>#REF!</v>
      </c>
      <c r="K578" s="1" t="e">
        <f>IF(H578&gt;0,+#REF!/(C578-8)-TRUNC(#REF!/(C578-8))+4,0)</f>
        <v>#REF!</v>
      </c>
      <c r="L578" s="1" t="e">
        <f t="shared" si="90"/>
        <v>#REF!</v>
      </c>
      <c r="M578" s="1" t="e">
        <f>+IF(H578&gt;0,IF(L578&lt;0.1,(#REF!/(TRUNC((C578/10)/I578)+1)),IF(AND(L578&gt;0.1,L578&lt;0.33),(#REF!/(TRUNC((C578/3)/I578)+1)),#REF!)),0)</f>
        <v>#REF!</v>
      </c>
      <c r="N578" s="1" t="e">
        <f t="shared" si="91"/>
        <v>#REF!</v>
      </c>
      <c r="O578" s="1" t="e">
        <f>+IF(#REF! &lt; (#REF!+#REF!)*0.02,1,#REF!/(#REF!+#REF!))</f>
        <v>#REF!</v>
      </c>
      <c r="P578" s="1" t="e">
        <f>+IF(#REF!&gt;0,#REF!+5,0)</f>
        <v>#REF!</v>
      </c>
      <c r="Q578" s="1" t="e">
        <f t="shared" si="92"/>
        <v>#REF!</v>
      </c>
      <c r="R578" s="1" t="e">
        <f>+IF(Q578 &gt; 0,TRUNC((#REF!+#REF!)/Q578),0)</f>
        <v>#REF!</v>
      </c>
      <c r="S578" s="1" t="e">
        <f>+(R578/(TRUNC((B578-28)/(#REF!+5))+4))</f>
        <v>#REF!</v>
      </c>
      <c r="T578" s="1" t="e">
        <f>+TRUNC(S578/(TRUNC((B578-28)/(#REF!+5))+4))</f>
        <v>#REF!</v>
      </c>
      <c r="U578" s="1" t="e">
        <f>+ROUNDUP((T578/(TRUNC((B578-56)/(#REF!+5))+4)),0)</f>
        <v>#REF!</v>
      </c>
      <c r="V578" s="1" t="e">
        <f t="shared" si="93"/>
        <v>#REF!</v>
      </c>
      <c r="W578" s="1" t="e">
        <f t="shared" si="94"/>
        <v>#REF!</v>
      </c>
      <c r="X578" s="1" t="e">
        <f t="shared" si="95"/>
        <v>#REF!</v>
      </c>
      <c r="Y578" s="1" t="e">
        <f t="shared" si="96"/>
        <v>#REF!</v>
      </c>
      <c r="Z578" s="1" t="e">
        <f t="shared" si="97"/>
        <v>#REF!</v>
      </c>
      <c r="AA578" s="2" t="e">
        <f>IF(Z578*#REF!/(#REF!+#REF!)&lt;16,16,Z578*#REF!/(#REF!+#REF!))</f>
        <v>#REF!</v>
      </c>
      <c r="AB578" s="9" t="e">
        <f>IF(+Z578*#REF!/(#REF!+#REF!)&lt;16,16,+Z578*#REF!/(#REF!+#REF!))</f>
        <v>#REF!</v>
      </c>
      <c r="AC578" s="2" t="e">
        <f t="shared" si="98"/>
        <v>#REF!</v>
      </c>
    </row>
    <row r="579" spans="2:29" x14ac:dyDescent="0.2">
      <c r="B579" s="10" t="e">
        <f>IF(#REF!="Informix XPS",4096,2048)</f>
        <v>#REF!</v>
      </c>
      <c r="C579" s="10" t="e">
        <f>IF(#REF!="Informix XPS",4036,2020)</f>
        <v>#REF!</v>
      </c>
      <c r="D579" s="1" t="e">
        <f>IF(#REF!=0,0,#REF!+4)</f>
        <v>#REF!</v>
      </c>
      <c r="E579" s="1" t="e">
        <f t="shared" si="88"/>
        <v>#REF!</v>
      </c>
      <c r="F579" s="1" t="e">
        <f>IF(D579&lt;=C579,ROUNDUP((#REF!+#REF!)/E579,0),#REF!*E579)</f>
        <v>#REF!</v>
      </c>
      <c r="G579" s="1" t="e">
        <f t="shared" si="89"/>
        <v>#REF!</v>
      </c>
      <c r="H579" s="1" t="e">
        <f>IF(#REF!&gt;C579,#REF!,0)</f>
        <v>#REF!</v>
      </c>
      <c r="I579" s="1" t="e">
        <f>+IF(#REF!&gt;C579,#REF!-(C579+8),0)</f>
        <v>#REF!</v>
      </c>
      <c r="J579" s="1" t="e">
        <f>+IF(I579&lt;C579,0,#REF!*TRUNC(I579/(C579-8)))</f>
        <v>#REF!</v>
      </c>
      <c r="K579" s="1" t="e">
        <f>IF(H579&gt;0,+#REF!/(C579-8)-TRUNC(#REF!/(C579-8))+4,0)</f>
        <v>#REF!</v>
      </c>
      <c r="L579" s="1" t="e">
        <f t="shared" si="90"/>
        <v>#REF!</v>
      </c>
      <c r="M579" s="1" t="e">
        <f>+IF(H579&gt;0,IF(L579&lt;0.1,(#REF!/(TRUNC((C579/10)/I579)+1)),IF(AND(L579&gt;0.1,L579&lt;0.33),(#REF!/(TRUNC((C579/3)/I579)+1)),#REF!)),0)</f>
        <v>#REF!</v>
      </c>
      <c r="N579" s="1" t="e">
        <f t="shared" si="91"/>
        <v>#REF!</v>
      </c>
      <c r="O579" s="1" t="e">
        <f>+IF(#REF! &lt; (#REF!+#REF!)*0.02,1,#REF!/(#REF!+#REF!))</f>
        <v>#REF!</v>
      </c>
      <c r="P579" s="1" t="e">
        <f>+IF(#REF!&gt;0,#REF!+5,0)</f>
        <v>#REF!</v>
      </c>
      <c r="Q579" s="1" t="e">
        <f t="shared" si="92"/>
        <v>#REF!</v>
      </c>
      <c r="R579" s="1" t="e">
        <f>+IF(Q579 &gt; 0,TRUNC((#REF!+#REF!)/Q579),0)</f>
        <v>#REF!</v>
      </c>
      <c r="S579" s="1" t="e">
        <f>+(R579/(TRUNC((B579-28)/(#REF!+5))+4))</f>
        <v>#REF!</v>
      </c>
      <c r="T579" s="1" t="e">
        <f>+TRUNC(S579/(TRUNC((B579-28)/(#REF!+5))+4))</f>
        <v>#REF!</v>
      </c>
      <c r="U579" s="1" t="e">
        <f>+ROUNDUP((T579/(TRUNC((B579-56)/(#REF!+5))+4)),0)</f>
        <v>#REF!</v>
      </c>
      <c r="V579" s="1" t="e">
        <f t="shared" si="93"/>
        <v>#REF!</v>
      </c>
      <c r="W579" s="1" t="e">
        <f t="shared" si="94"/>
        <v>#REF!</v>
      </c>
      <c r="X579" s="1" t="e">
        <f t="shared" si="95"/>
        <v>#REF!</v>
      </c>
      <c r="Y579" s="1" t="e">
        <f t="shared" si="96"/>
        <v>#REF!</v>
      </c>
      <c r="Z579" s="1" t="e">
        <f t="shared" si="97"/>
        <v>#REF!</v>
      </c>
      <c r="AA579" s="2" t="e">
        <f>IF(Z579*#REF!/(#REF!+#REF!)&lt;16,16,Z579*#REF!/(#REF!+#REF!))</f>
        <v>#REF!</v>
      </c>
      <c r="AB579" s="9" t="e">
        <f>IF(+Z579*#REF!/(#REF!+#REF!)&lt;16,16,+Z579*#REF!/(#REF!+#REF!))</f>
        <v>#REF!</v>
      </c>
      <c r="AC579" s="2" t="e">
        <f t="shared" si="98"/>
        <v>#REF!</v>
      </c>
    </row>
    <row r="580" spans="2:29" x14ac:dyDescent="0.2">
      <c r="B580" s="10" t="e">
        <f>IF(#REF!="Informix XPS",4096,2048)</f>
        <v>#REF!</v>
      </c>
      <c r="C580" s="10" t="e">
        <f>IF(#REF!="Informix XPS",4036,2020)</f>
        <v>#REF!</v>
      </c>
      <c r="D580" s="1" t="e">
        <f>IF(#REF!=0,0,#REF!+4)</f>
        <v>#REF!</v>
      </c>
      <c r="E580" s="1" t="e">
        <f t="shared" si="88"/>
        <v>#REF!</v>
      </c>
      <c r="F580" s="1" t="e">
        <f>IF(D580&lt;=C580,ROUNDUP((#REF!+#REF!)/E580,0),#REF!*E580)</f>
        <v>#REF!</v>
      </c>
      <c r="G580" s="1" t="e">
        <f t="shared" si="89"/>
        <v>#REF!</v>
      </c>
      <c r="H580" s="1" t="e">
        <f>IF(#REF!&gt;C580,#REF!,0)</f>
        <v>#REF!</v>
      </c>
      <c r="I580" s="1" t="e">
        <f>+IF(#REF!&gt;C580,#REF!-(C580+8),0)</f>
        <v>#REF!</v>
      </c>
      <c r="J580" s="1" t="e">
        <f>+IF(I580&lt;C580,0,#REF!*TRUNC(I580/(C580-8)))</f>
        <v>#REF!</v>
      </c>
      <c r="K580" s="1" t="e">
        <f>IF(H580&gt;0,+#REF!/(C580-8)-TRUNC(#REF!/(C580-8))+4,0)</f>
        <v>#REF!</v>
      </c>
      <c r="L580" s="1" t="e">
        <f t="shared" si="90"/>
        <v>#REF!</v>
      </c>
      <c r="M580" s="1" t="e">
        <f>+IF(H580&gt;0,IF(L580&lt;0.1,(#REF!/(TRUNC((C580/10)/I580)+1)),IF(AND(L580&gt;0.1,L580&lt;0.33),(#REF!/(TRUNC((C580/3)/I580)+1)),#REF!)),0)</f>
        <v>#REF!</v>
      </c>
      <c r="N580" s="1" t="e">
        <f t="shared" si="91"/>
        <v>#REF!</v>
      </c>
      <c r="O580" s="1" t="e">
        <f>+IF(#REF! &lt; (#REF!+#REF!)*0.02,1,#REF!/(#REF!+#REF!))</f>
        <v>#REF!</v>
      </c>
      <c r="P580" s="1" t="e">
        <f>+IF(#REF!&gt;0,#REF!+5,0)</f>
        <v>#REF!</v>
      </c>
      <c r="Q580" s="1" t="e">
        <f t="shared" si="92"/>
        <v>#REF!</v>
      </c>
      <c r="R580" s="1" t="e">
        <f>+IF(Q580 &gt; 0,TRUNC((#REF!+#REF!)/Q580),0)</f>
        <v>#REF!</v>
      </c>
      <c r="S580" s="1" t="e">
        <f>+(R580/(TRUNC((B580-28)/(#REF!+5))+4))</f>
        <v>#REF!</v>
      </c>
      <c r="T580" s="1" t="e">
        <f>+TRUNC(S580/(TRUNC((B580-28)/(#REF!+5))+4))</f>
        <v>#REF!</v>
      </c>
      <c r="U580" s="1" t="e">
        <f>+ROUNDUP((T580/(TRUNC((B580-56)/(#REF!+5))+4)),0)</f>
        <v>#REF!</v>
      </c>
      <c r="V580" s="1" t="e">
        <f t="shared" si="93"/>
        <v>#REF!</v>
      </c>
      <c r="W580" s="1" t="e">
        <f t="shared" si="94"/>
        <v>#REF!</v>
      </c>
      <c r="X580" s="1" t="e">
        <f t="shared" si="95"/>
        <v>#REF!</v>
      </c>
      <c r="Y580" s="1" t="e">
        <f t="shared" si="96"/>
        <v>#REF!</v>
      </c>
      <c r="Z580" s="1" t="e">
        <f t="shared" si="97"/>
        <v>#REF!</v>
      </c>
      <c r="AA580" s="2" t="e">
        <f>IF(Z580*#REF!/(#REF!+#REF!)&lt;16,16,Z580*#REF!/(#REF!+#REF!))</f>
        <v>#REF!</v>
      </c>
      <c r="AB580" s="9" t="e">
        <f>IF(+Z580*#REF!/(#REF!+#REF!)&lt;16,16,+Z580*#REF!/(#REF!+#REF!))</f>
        <v>#REF!</v>
      </c>
      <c r="AC580" s="2" t="e">
        <f t="shared" si="98"/>
        <v>#REF!</v>
      </c>
    </row>
    <row r="581" spans="2:29" x14ac:dyDescent="0.2">
      <c r="B581" s="10" t="e">
        <f>IF(#REF!="Informix XPS",4096,2048)</f>
        <v>#REF!</v>
      </c>
      <c r="C581" s="10" t="e">
        <f>IF(#REF!="Informix XPS",4036,2020)</f>
        <v>#REF!</v>
      </c>
      <c r="D581" s="1" t="e">
        <f>IF(#REF!=0,0,#REF!+4)</f>
        <v>#REF!</v>
      </c>
      <c r="E581" s="1" t="e">
        <f t="shared" si="88"/>
        <v>#REF!</v>
      </c>
      <c r="F581" s="1" t="e">
        <f>IF(D581&lt;=C581,ROUNDUP((#REF!+#REF!)/E581,0),#REF!*E581)</f>
        <v>#REF!</v>
      </c>
      <c r="G581" s="1" t="e">
        <f t="shared" si="89"/>
        <v>#REF!</v>
      </c>
      <c r="H581" s="1" t="e">
        <f>IF(#REF!&gt;C581,#REF!,0)</f>
        <v>#REF!</v>
      </c>
      <c r="I581" s="1" t="e">
        <f>+IF(#REF!&gt;C581,#REF!-(C581+8),0)</f>
        <v>#REF!</v>
      </c>
      <c r="J581" s="1" t="e">
        <f>+IF(I581&lt;C581,0,#REF!*TRUNC(I581/(C581-8)))</f>
        <v>#REF!</v>
      </c>
      <c r="K581" s="1" t="e">
        <f>IF(H581&gt;0,+#REF!/(C581-8)-TRUNC(#REF!/(C581-8))+4,0)</f>
        <v>#REF!</v>
      </c>
      <c r="L581" s="1" t="e">
        <f t="shared" si="90"/>
        <v>#REF!</v>
      </c>
      <c r="M581" s="1" t="e">
        <f>+IF(H581&gt;0,IF(L581&lt;0.1,(#REF!/(TRUNC((C581/10)/I581)+1)),IF(AND(L581&gt;0.1,L581&lt;0.33),(#REF!/(TRUNC((C581/3)/I581)+1)),#REF!)),0)</f>
        <v>#REF!</v>
      </c>
      <c r="N581" s="1" t="e">
        <f t="shared" si="91"/>
        <v>#REF!</v>
      </c>
      <c r="O581" s="1" t="e">
        <f>+IF(#REF! &lt; (#REF!+#REF!)*0.02,1,#REF!/(#REF!+#REF!))</f>
        <v>#REF!</v>
      </c>
      <c r="P581" s="1" t="e">
        <f>+IF(#REF!&gt;0,#REF!+5,0)</f>
        <v>#REF!</v>
      </c>
      <c r="Q581" s="1" t="e">
        <f t="shared" si="92"/>
        <v>#REF!</v>
      </c>
      <c r="R581" s="1" t="e">
        <f>+IF(Q581 &gt; 0,TRUNC((#REF!+#REF!)/Q581),0)</f>
        <v>#REF!</v>
      </c>
      <c r="S581" s="1" t="e">
        <f>+(R581/(TRUNC((B581-28)/(#REF!+5))+4))</f>
        <v>#REF!</v>
      </c>
      <c r="T581" s="1" t="e">
        <f>+TRUNC(S581/(TRUNC((B581-28)/(#REF!+5))+4))</f>
        <v>#REF!</v>
      </c>
      <c r="U581" s="1" t="e">
        <f>+ROUNDUP((T581/(TRUNC((B581-56)/(#REF!+5))+4)),0)</f>
        <v>#REF!</v>
      </c>
      <c r="V581" s="1" t="e">
        <f t="shared" si="93"/>
        <v>#REF!</v>
      </c>
      <c r="W581" s="1" t="e">
        <f t="shared" si="94"/>
        <v>#REF!</v>
      </c>
      <c r="X581" s="1" t="e">
        <f t="shared" si="95"/>
        <v>#REF!</v>
      </c>
      <c r="Y581" s="1" t="e">
        <f t="shared" si="96"/>
        <v>#REF!</v>
      </c>
      <c r="Z581" s="1" t="e">
        <f t="shared" si="97"/>
        <v>#REF!</v>
      </c>
      <c r="AA581" s="2" t="e">
        <f>IF(Z581*#REF!/(#REF!+#REF!)&lt;16,16,Z581*#REF!/(#REF!+#REF!))</f>
        <v>#REF!</v>
      </c>
      <c r="AB581" s="9" t="e">
        <f>IF(+Z581*#REF!/(#REF!+#REF!)&lt;16,16,+Z581*#REF!/(#REF!+#REF!))</f>
        <v>#REF!</v>
      </c>
      <c r="AC581" s="2" t="e">
        <f t="shared" si="98"/>
        <v>#REF!</v>
      </c>
    </row>
    <row r="582" spans="2:29" x14ac:dyDescent="0.2">
      <c r="B582" s="10" t="e">
        <f>IF(#REF!="Informix XPS",4096,2048)</f>
        <v>#REF!</v>
      </c>
      <c r="C582" s="10" t="e">
        <f>IF(#REF!="Informix XPS",4036,2020)</f>
        <v>#REF!</v>
      </c>
      <c r="D582" s="1" t="e">
        <f>IF(#REF!=0,0,#REF!+4)</f>
        <v>#REF!</v>
      </c>
      <c r="E582" s="1" t="e">
        <f t="shared" ref="E582:E645" si="99">IF(D582&lt;=C582,ROUNDDOWN(C582/D582,0),ROUNDUP(D582/C582,0))</f>
        <v>#REF!</v>
      </c>
      <c r="F582" s="1" t="e">
        <f>IF(D582&lt;=C582,ROUNDUP((#REF!+#REF!)/E582,0),#REF!*E582)</f>
        <v>#REF!</v>
      </c>
      <c r="G582" s="1" t="e">
        <f t="shared" ref="G582:G645" si="100">(F582*B582)/1024</f>
        <v>#REF!</v>
      </c>
      <c r="H582" s="1" t="e">
        <f>IF(#REF!&gt;C582,#REF!,0)</f>
        <v>#REF!</v>
      </c>
      <c r="I582" s="1" t="e">
        <f>+IF(#REF!&gt;C582,#REF!-(C582+8),0)</f>
        <v>#REF!</v>
      </c>
      <c r="J582" s="1" t="e">
        <f>+IF(I582&lt;C582,0,#REF!*TRUNC(I582/(C582-8)))</f>
        <v>#REF!</v>
      </c>
      <c r="K582" s="1" t="e">
        <f>IF(H582&gt;0,+#REF!/(C582-8)-TRUNC(#REF!/(C582-8))+4,0)</f>
        <v>#REF!</v>
      </c>
      <c r="L582" s="1" t="e">
        <f t="shared" ref="L582:L645" si="101">+K582/C582</f>
        <v>#REF!</v>
      </c>
      <c r="M582" s="1" t="e">
        <f>+IF(H582&gt;0,IF(L582&lt;0.1,(#REF!/(TRUNC((C582/10)/I582)+1)),IF(AND(L582&gt;0.1,L582&lt;0.33),(#REF!/(TRUNC((C582/3)/I582)+1)),#REF!)),0)</f>
        <v>#REF!</v>
      </c>
      <c r="N582" s="1" t="e">
        <f t="shared" ref="N582:N645" si="102">+F582+H582+J582+M582</f>
        <v>#REF!</v>
      </c>
      <c r="O582" s="1" t="e">
        <f>+IF(#REF! &lt; (#REF!+#REF!)*0.02,1,#REF!/(#REF!+#REF!))</f>
        <v>#REF!</v>
      </c>
      <c r="P582" s="1" t="e">
        <f>+IF(#REF!&gt;0,#REF!+5,0)</f>
        <v>#REF!</v>
      </c>
      <c r="Q582" s="1" t="e">
        <f t="shared" ref="Q582:Q645" si="103">+IF(P582 &gt; 0,TRUNC((B582-28)/P582),0)</f>
        <v>#REF!</v>
      </c>
      <c r="R582" s="1" t="e">
        <f>+IF(Q582 &gt; 0,TRUNC((#REF!+#REF!)/Q582),0)</f>
        <v>#REF!</v>
      </c>
      <c r="S582" s="1" t="e">
        <f>+(R582/(TRUNC((B582-28)/(#REF!+5))+4))</f>
        <v>#REF!</v>
      </c>
      <c r="T582" s="1" t="e">
        <f>+TRUNC(S582/(TRUNC((B582-28)/(#REF!+5))+4))</f>
        <v>#REF!</v>
      </c>
      <c r="U582" s="1" t="e">
        <f>+ROUNDUP((T582/(TRUNC((B582-56)/(#REF!+5))+4)),0)</f>
        <v>#REF!</v>
      </c>
      <c r="V582" s="1" t="e">
        <f t="shared" ref="V582:V645" si="104">+SUM(R582:U582)</f>
        <v>#REF!</v>
      </c>
      <c r="W582" s="1" t="e">
        <f t="shared" ref="W582:W645" si="105">100*V582/90</f>
        <v>#REF!</v>
      </c>
      <c r="X582" s="1" t="e">
        <f t="shared" ref="X582:X645" si="106">ROUNDUP((W582*B582)/1024,0)</f>
        <v>#REF!</v>
      </c>
      <c r="Y582" s="1" t="e">
        <f t="shared" ref="Y582:Y645" si="107">+W582+N582</f>
        <v>#REF!</v>
      </c>
      <c r="Z582" s="1" t="e">
        <f t="shared" ref="Z582:Z645" si="108">+Y582*B582/1024</f>
        <v>#REF!</v>
      </c>
      <c r="AA582" s="2" t="e">
        <f>IF(Z582*#REF!/(#REF!+#REF!)&lt;16,16,Z582*#REF!/(#REF!+#REF!))</f>
        <v>#REF!</v>
      </c>
      <c r="AB582" s="9" t="e">
        <f>IF(+Z582*#REF!/(#REF!+#REF!)&lt;16,16,+Z582*#REF!/(#REF!+#REF!))</f>
        <v>#REF!</v>
      </c>
      <c r="AC582" s="2" t="e">
        <f t="shared" ref="AC582:AC645" si="109">IF(+AB582/12&lt;16,16,+AB582/12)</f>
        <v>#REF!</v>
      </c>
    </row>
    <row r="583" spans="2:29" x14ac:dyDescent="0.2">
      <c r="B583" s="10" t="e">
        <f>IF(#REF!="Informix XPS",4096,2048)</f>
        <v>#REF!</v>
      </c>
      <c r="C583" s="10" t="e">
        <f>IF(#REF!="Informix XPS",4036,2020)</f>
        <v>#REF!</v>
      </c>
      <c r="D583" s="1" t="e">
        <f>IF(#REF!=0,0,#REF!+4)</f>
        <v>#REF!</v>
      </c>
      <c r="E583" s="1" t="e">
        <f t="shared" si="99"/>
        <v>#REF!</v>
      </c>
      <c r="F583" s="1" t="e">
        <f>IF(D583&lt;=C583,ROUNDUP((#REF!+#REF!)/E583,0),#REF!*E583)</f>
        <v>#REF!</v>
      </c>
      <c r="G583" s="1" t="e">
        <f t="shared" si="100"/>
        <v>#REF!</v>
      </c>
      <c r="H583" s="1" t="e">
        <f>IF(#REF!&gt;C583,#REF!,0)</f>
        <v>#REF!</v>
      </c>
      <c r="I583" s="1" t="e">
        <f>+IF(#REF!&gt;C583,#REF!-(C583+8),0)</f>
        <v>#REF!</v>
      </c>
      <c r="J583" s="1" t="e">
        <f>+IF(I583&lt;C583,0,#REF!*TRUNC(I583/(C583-8)))</f>
        <v>#REF!</v>
      </c>
      <c r="K583" s="1" t="e">
        <f>IF(H583&gt;0,+#REF!/(C583-8)-TRUNC(#REF!/(C583-8))+4,0)</f>
        <v>#REF!</v>
      </c>
      <c r="L583" s="1" t="e">
        <f t="shared" si="101"/>
        <v>#REF!</v>
      </c>
      <c r="M583" s="1" t="e">
        <f>+IF(H583&gt;0,IF(L583&lt;0.1,(#REF!/(TRUNC((C583/10)/I583)+1)),IF(AND(L583&gt;0.1,L583&lt;0.33),(#REF!/(TRUNC((C583/3)/I583)+1)),#REF!)),0)</f>
        <v>#REF!</v>
      </c>
      <c r="N583" s="1" t="e">
        <f t="shared" si="102"/>
        <v>#REF!</v>
      </c>
      <c r="O583" s="1" t="e">
        <f>+IF(#REF! &lt; (#REF!+#REF!)*0.02,1,#REF!/(#REF!+#REF!))</f>
        <v>#REF!</v>
      </c>
      <c r="P583" s="1" t="e">
        <f>+IF(#REF!&gt;0,#REF!+5,0)</f>
        <v>#REF!</v>
      </c>
      <c r="Q583" s="1" t="e">
        <f t="shared" si="103"/>
        <v>#REF!</v>
      </c>
      <c r="R583" s="1" t="e">
        <f>+IF(Q583 &gt; 0,TRUNC((#REF!+#REF!)/Q583),0)</f>
        <v>#REF!</v>
      </c>
      <c r="S583" s="1" t="e">
        <f>+(R583/(TRUNC((B583-28)/(#REF!+5))+4))</f>
        <v>#REF!</v>
      </c>
      <c r="T583" s="1" t="e">
        <f>+TRUNC(S583/(TRUNC((B583-28)/(#REF!+5))+4))</f>
        <v>#REF!</v>
      </c>
      <c r="U583" s="1" t="e">
        <f>+ROUNDUP((T583/(TRUNC((B583-56)/(#REF!+5))+4)),0)</f>
        <v>#REF!</v>
      </c>
      <c r="V583" s="1" t="e">
        <f t="shared" si="104"/>
        <v>#REF!</v>
      </c>
      <c r="W583" s="1" t="e">
        <f t="shared" si="105"/>
        <v>#REF!</v>
      </c>
      <c r="X583" s="1" t="e">
        <f t="shared" si="106"/>
        <v>#REF!</v>
      </c>
      <c r="Y583" s="1" t="e">
        <f t="shared" si="107"/>
        <v>#REF!</v>
      </c>
      <c r="Z583" s="1" t="e">
        <f t="shared" si="108"/>
        <v>#REF!</v>
      </c>
      <c r="AA583" s="2" t="e">
        <f>IF(Z583*#REF!/(#REF!+#REF!)&lt;16,16,Z583*#REF!/(#REF!+#REF!))</f>
        <v>#REF!</v>
      </c>
      <c r="AB583" s="9" t="e">
        <f>IF(+Z583*#REF!/(#REF!+#REF!)&lt;16,16,+Z583*#REF!/(#REF!+#REF!))</f>
        <v>#REF!</v>
      </c>
      <c r="AC583" s="2" t="e">
        <f t="shared" si="109"/>
        <v>#REF!</v>
      </c>
    </row>
    <row r="584" spans="2:29" x14ac:dyDescent="0.2">
      <c r="B584" s="10" t="e">
        <f>IF(#REF!="Informix XPS",4096,2048)</f>
        <v>#REF!</v>
      </c>
      <c r="C584" s="10" t="e">
        <f>IF(#REF!="Informix XPS",4036,2020)</f>
        <v>#REF!</v>
      </c>
      <c r="D584" s="1" t="e">
        <f>IF(#REF!=0,0,#REF!+4)</f>
        <v>#REF!</v>
      </c>
      <c r="E584" s="1" t="e">
        <f t="shared" si="99"/>
        <v>#REF!</v>
      </c>
      <c r="F584" s="1" t="e">
        <f>IF(D584&lt;=C584,ROUNDUP((#REF!+#REF!)/E584,0),#REF!*E584)</f>
        <v>#REF!</v>
      </c>
      <c r="G584" s="1" t="e">
        <f t="shared" si="100"/>
        <v>#REF!</v>
      </c>
      <c r="H584" s="1" t="e">
        <f>IF(#REF!&gt;C584,#REF!,0)</f>
        <v>#REF!</v>
      </c>
      <c r="I584" s="1" t="e">
        <f>+IF(#REF!&gt;C584,#REF!-(C584+8),0)</f>
        <v>#REF!</v>
      </c>
      <c r="J584" s="1" t="e">
        <f>+IF(I584&lt;C584,0,#REF!*TRUNC(I584/(C584-8)))</f>
        <v>#REF!</v>
      </c>
      <c r="K584" s="1" t="e">
        <f>IF(H584&gt;0,+#REF!/(C584-8)-TRUNC(#REF!/(C584-8))+4,0)</f>
        <v>#REF!</v>
      </c>
      <c r="L584" s="1" t="e">
        <f t="shared" si="101"/>
        <v>#REF!</v>
      </c>
      <c r="M584" s="1" t="e">
        <f>+IF(H584&gt;0,IF(L584&lt;0.1,(#REF!/(TRUNC((C584/10)/I584)+1)),IF(AND(L584&gt;0.1,L584&lt;0.33),(#REF!/(TRUNC((C584/3)/I584)+1)),#REF!)),0)</f>
        <v>#REF!</v>
      </c>
      <c r="N584" s="1" t="e">
        <f t="shared" si="102"/>
        <v>#REF!</v>
      </c>
      <c r="O584" s="1" t="e">
        <f>+IF(#REF! &lt; (#REF!+#REF!)*0.02,1,#REF!/(#REF!+#REF!))</f>
        <v>#REF!</v>
      </c>
      <c r="P584" s="1" t="e">
        <f>+IF(#REF!&gt;0,#REF!+5,0)</f>
        <v>#REF!</v>
      </c>
      <c r="Q584" s="1" t="e">
        <f t="shared" si="103"/>
        <v>#REF!</v>
      </c>
      <c r="R584" s="1" t="e">
        <f>+IF(Q584 &gt; 0,TRUNC((#REF!+#REF!)/Q584),0)</f>
        <v>#REF!</v>
      </c>
      <c r="S584" s="1" t="e">
        <f>+(R584/(TRUNC((B584-28)/(#REF!+5))+4))</f>
        <v>#REF!</v>
      </c>
      <c r="T584" s="1" t="e">
        <f>+TRUNC(S584/(TRUNC((B584-28)/(#REF!+5))+4))</f>
        <v>#REF!</v>
      </c>
      <c r="U584" s="1" t="e">
        <f>+ROUNDUP((T584/(TRUNC((B584-56)/(#REF!+5))+4)),0)</f>
        <v>#REF!</v>
      </c>
      <c r="V584" s="1" t="e">
        <f t="shared" si="104"/>
        <v>#REF!</v>
      </c>
      <c r="W584" s="1" t="e">
        <f t="shared" si="105"/>
        <v>#REF!</v>
      </c>
      <c r="X584" s="1" t="e">
        <f t="shared" si="106"/>
        <v>#REF!</v>
      </c>
      <c r="Y584" s="1" t="e">
        <f t="shared" si="107"/>
        <v>#REF!</v>
      </c>
      <c r="Z584" s="1" t="e">
        <f t="shared" si="108"/>
        <v>#REF!</v>
      </c>
      <c r="AA584" s="2" t="e">
        <f>IF(Z584*#REF!/(#REF!+#REF!)&lt;16,16,Z584*#REF!/(#REF!+#REF!))</f>
        <v>#REF!</v>
      </c>
      <c r="AB584" s="9" t="e">
        <f>IF(+Z584*#REF!/(#REF!+#REF!)&lt;16,16,+Z584*#REF!/(#REF!+#REF!))</f>
        <v>#REF!</v>
      </c>
      <c r="AC584" s="2" t="e">
        <f t="shared" si="109"/>
        <v>#REF!</v>
      </c>
    </row>
    <row r="585" spans="2:29" x14ac:dyDescent="0.2">
      <c r="B585" s="10" t="e">
        <f>IF(#REF!="Informix XPS",4096,2048)</f>
        <v>#REF!</v>
      </c>
      <c r="C585" s="10" t="e">
        <f>IF(#REF!="Informix XPS",4036,2020)</f>
        <v>#REF!</v>
      </c>
      <c r="D585" s="1" t="e">
        <f>IF(#REF!=0,0,#REF!+4)</f>
        <v>#REF!</v>
      </c>
      <c r="E585" s="1" t="e">
        <f t="shared" si="99"/>
        <v>#REF!</v>
      </c>
      <c r="F585" s="1" t="e">
        <f>IF(D585&lt;=C585,ROUNDUP((#REF!+#REF!)/E585,0),#REF!*E585)</f>
        <v>#REF!</v>
      </c>
      <c r="G585" s="1" t="e">
        <f t="shared" si="100"/>
        <v>#REF!</v>
      </c>
      <c r="H585" s="1" t="e">
        <f>IF(#REF!&gt;C585,#REF!,0)</f>
        <v>#REF!</v>
      </c>
      <c r="I585" s="1" t="e">
        <f>+IF(#REF!&gt;C585,#REF!-(C585+8),0)</f>
        <v>#REF!</v>
      </c>
      <c r="J585" s="1" t="e">
        <f>+IF(I585&lt;C585,0,#REF!*TRUNC(I585/(C585-8)))</f>
        <v>#REF!</v>
      </c>
      <c r="K585" s="1" t="e">
        <f>IF(H585&gt;0,+#REF!/(C585-8)-TRUNC(#REF!/(C585-8))+4,0)</f>
        <v>#REF!</v>
      </c>
      <c r="L585" s="1" t="e">
        <f t="shared" si="101"/>
        <v>#REF!</v>
      </c>
      <c r="M585" s="1" t="e">
        <f>+IF(H585&gt;0,IF(L585&lt;0.1,(#REF!/(TRUNC((C585/10)/I585)+1)),IF(AND(L585&gt;0.1,L585&lt;0.33),(#REF!/(TRUNC((C585/3)/I585)+1)),#REF!)),0)</f>
        <v>#REF!</v>
      </c>
      <c r="N585" s="1" t="e">
        <f t="shared" si="102"/>
        <v>#REF!</v>
      </c>
      <c r="O585" s="1" t="e">
        <f>+IF(#REF! &lt; (#REF!+#REF!)*0.02,1,#REF!/(#REF!+#REF!))</f>
        <v>#REF!</v>
      </c>
      <c r="P585" s="1" t="e">
        <f>+IF(#REF!&gt;0,#REF!+5,0)</f>
        <v>#REF!</v>
      </c>
      <c r="Q585" s="1" t="e">
        <f t="shared" si="103"/>
        <v>#REF!</v>
      </c>
      <c r="R585" s="1" t="e">
        <f>+IF(Q585 &gt; 0,TRUNC((#REF!+#REF!)/Q585),0)</f>
        <v>#REF!</v>
      </c>
      <c r="S585" s="1" t="e">
        <f>+(R585/(TRUNC((B585-28)/(#REF!+5))+4))</f>
        <v>#REF!</v>
      </c>
      <c r="T585" s="1" t="e">
        <f>+TRUNC(S585/(TRUNC((B585-28)/(#REF!+5))+4))</f>
        <v>#REF!</v>
      </c>
      <c r="U585" s="1" t="e">
        <f>+ROUNDUP((T585/(TRUNC((B585-56)/(#REF!+5))+4)),0)</f>
        <v>#REF!</v>
      </c>
      <c r="V585" s="1" t="e">
        <f t="shared" si="104"/>
        <v>#REF!</v>
      </c>
      <c r="W585" s="1" t="e">
        <f t="shared" si="105"/>
        <v>#REF!</v>
      </c>
      <c r="X585" s="1" t="e">
        <f t="shared" si="106"/>
        <v>#REF!</v>
      </c>
      <c r="Y585" s="1" t="e">
        <f t="shared" si="107"/>
        <v>#REF!</v>
      </c>
      <c r="Z585" s="1" t="e">
        <f t="shared" si="108"/>
        <v>#REF!</v>
      </c>
      <c r="AA585" s="2" t="e">
        <f>IF(Z585*#REF!/(#REF!+#REF!)&lt;16,16,Z585*#REF!/(#REF!+#REF!))</f>
        <v>#REF!</v>
      </c>
      <c r="AB585" s="9" t="e">
        <f>IF(+Z585*#REF!/(#REF!+#REF!)&lt;16,16,+Z585*#REF!/(#REF!+#REF!))</f>
        <v>#REF!</v>
      </c>
      <c r="AC585" s="2" t="e">
        <f t="shared" si="109"/>
        <v>#REF!</v>
      </c>
    </row>
    <row r="586" spans="2:29" x14ac:dyDescent="0.2">
      <c r="B586" s="10" t="e">
        <f>IF(#REF!="Informix XPS",4096,2048)</f>
        <v>#REF!</v>
      </c>
      <c r="C586" s="10" t="e">
        <f>IF(#REF!="Informix XPS",4036,2020)</f>
        <v>#REF!</v>
      </c>
      <c r="D586" s="1" t="e">
        <f>IF(#REF!=0,0,#REF!+4)</f>
        <v>#REF!</v>
      </c>
      <c r="E586" s="1" t="e">
        <f t="shared" si="99"/>
        <v>#REF!</v>
      </c>
      <c r="F586" s="1" t="e">
        <f>IF(D586&lt;=C586,ROUNDUP((#REF!+#REF!)/E586,0),#REF!*E586)</f>
        <v>#REF!</v>
      </c>
      <c r="G586" s="1" t="e">
        <f t="shared" si="100"/>
        <v>#REF!</v>
      </c>
      <c r="H586" s="1" t="e">
        <f>IF(#REF!&gt;C586,#REF!,0)</f>
        <v>#REF!</v>
      </c>
      <c r="I586" s="1" t="e">
        <f>+IF(#REF!&gt;C586,#REF!-(C586+8),0)</f>
        <v>#REF!</v>
      </c>
      <c r="J586" s="1" t="e">
        <f>+IF(I586&lt;C586,0,#REF!*TRUNC(I586/(C586-8)))</f>
        <v>#REF!</v>
      </c>
      <c r="K586" s="1" t="e">
        <f>IF(H586&gt;0,+#REF!/(C586-8)-TRUNC(#REF!/(C586-8))+4,0)</f>
        <v>#REF!</v>
      </c>
      <c r="L586" s="1" t="e">
        <f t="shared" si="101"/>
        <v>#REF!</v>
      </c>
      <c r="M586" s="1" t="e">
        <f>+IF(H586&gt;0,IF(L586&lt;0.1,(#REF!/(TRUNC((C586/10)/I586)+1)),IF(AND(L586&gt;0.1,L586&lt;0.33),(#REF!/(TRUNC((C586/3)/I586)+1)),#REF!)),0)</f>
        <v>#REF!</v>
      </c>
      <c r="N586" s="1" t="e">
        <f t="shared" si="102"/>
        <v>#REF!</v>
      </c>
      <c r="O586" s="1" t="e">
        <f>+IF(#REF! &lt; (#REF!+#REF!)*0.02,1,#REF!/(#REF!+#REF!))</f>
        <v>#REF!</v>
      </c>
      <c r="P586" s="1" t="e">
        <f>+IF(#REF!&gt;0,#REF!+5,0)</f>
        <v>#REF!</v>
      </c>
      <c r="Q586" s="1" t="e">
        <f t="shared" si="103"/>
        <v>#REF!</v>
      </c>
      <c r="R586" s="1" t="e">
        <f>+IF(Q586 &gt; 0,TRUNC((#REF!+#REF!)/Q586),0)</f>
        <v>#REF!</v>
      </c>
      <c r="S586" s="1" t="e">
        <f>+(R586/(TRUNC((B586-28)/(#REF!+5))+4))</f>
        <v>#REF!</v>
      </c>
      <c r="T586" s="1" t="e">
        <f>+TRUNC(S586/(TRUNC((B586-28)/(#REF!+5))+4))</f>
        <v>#REF!</v>
      </c>
      <c r="U586" s="1" t="e">
        <f>+ROUNDUP((T586/(TRUNC((B586-56)/(#REF!+5))+4)),0)</f>
        <v>#REF!</v>
      </c>
      <c r="V586" s="1" t="e">
        <f t="shared" si="104"/>
        <v>#REF!</v>
      </c>
      <c r="W586" s="1" t="e">
        <f t="shared" si="105"/>
        <v>#REF!</v>
      </c>
      <c r="X586" s="1" t="e">
        <f t="shared" si="106"/>
        <v>#REF!</v>
      </c>
      <c r="Y586" s="1" t="e">
        <f t="shared" si="107"/>
        <v>#REF!</v>
      </c>
      <c r="Z586" s="1" t="e">
        <f t="shared" si="108"/>
        <v>#REF!</v>
      </c>
      <c r="AA586" s="2" t="e">
        <f>IF(Z586*#REF!/(#REF!+#REF!)&lt;16,16,Z586*#REF!/(#REF!+#REF!))</f>
        <v>#REF!</v>
      </c>
      <c r="AB586" s="9" t="e">
        <f>IF(+Z586*#REF!/(#REF!+#REF!)&lt;16,16,+Z586*#REF!/(#REF!+#REF!))</f>
        <v>#REF!</v>
      </c>
      <c r="AC586" s="2" t="e">
        <f t="shared" si="109"/>
        <v>#REF!</v>
      </c>
    </row>
    <row r="587" spans="2:29" x14ac:dyDescent="0.2">
      <c r="B587" s="10" t="e">
        <f>IF(#REF!="Informix XPS",4096,2048)</f>
        <v>#REF!</v>
      </c>
      <c r="C587" s="10" t="e">
        <f>IF(#REF!="Informix XPS",4036,2020)</f>
        <v>#REF!</v>
      </c>
      <c r="D587" s="1" t="e">
        <f>IF(#REF!=0,0,#REF!+4)</f>
        <v>#REF!</v>
      </c>
      <c r="E587" s="1" t="e">
        <f t="shared" si="99"/>
        <v>#REF!</v>
      </c>
      <c r="F587" s="1" t="e">
        <f>IF(D587&lt;=C587,ROUNDUP((#REF!+#REF!)/E587,0),#REF!*E587)</f>
        <v>#REF!</v>
      </c>
      <c r="G587" s="1" t="e">
        <f t="shared" si="100"/>
        <v>#REF!</v>
      </c>
      <c r="H587" s="1" t="e">
        <f>IF(#REF!&gt;C587,#REF!,0)</f>
        <v>#REF!</v>
      </c>
      <c r="I587" s="1" t="e">
        <f>+IF(#REF!&gt;C587,#REF!-(C587+8),0)</f>
        <v>#REF!</v>
      </c>
      <c r="J587" s="1" t="e">
        <f>+IF(I587&lt;C587,0,#REF!*TRUNC(I587/(C587-8)))</f>
        <v>#REF!</v>
      </c>
      <c r="K587" s="1" t="e">
        <f>IF(H587&gt;0,+#REF!/(C587-8)-TRUNC(#REF!/(C587-8))+4,0)</f>
        <v>#REF!</v>
      </c>
      <c r="L587" s="1" t="e">
        <f t="shared" si="101"/>
        <v>#REF!</v>
      </c>
      <c r="M587" s="1" t="e">
        <f>+IF(H587&gt;0,IF(L587&lt;0.1,(#REF!/(TRUNC((C587/10)/I587)+1)),IF(AND(L587&gt;0.1,L587&lt;0.33),(#REF!/(TRUNC((C587/3)/I587)+1)),#REF!)),0)</f>
        <v>#REF!</v>
      </c>
      <c r="N587" s="1" t="e">
        <f t="shared" si="102"/>
        <v>#REF!</v>
      </c>
      <c r="O587" s="1" t="e">
        <f>+IF(#REF! &lt; (#REF!+#REF!)*0.02,1,#REF!/(#REF!+#REF!))</f>
        <v>#REF!</v>
      </c>
      <c r="P587" s="1" t="e">
        <f>+IF(#REF!&gt;0,#REF!+5,0)</f>
        <v>#REF!</v>
      </c>
      <c r="Q587" s="1" t="e">
        <f t="shared" si="103"/>
        <v>#REF!</v>
      </c>
      <c r="R587" s="1" t="e">
        <f>+IF(Q587 &gt; 0,TRUNC((#REF!+#REF!)/Q587),0)</f>
        <v>#REF!</v>
      </c>
      <c r="S587" s="1" t="e">
        <f>+(R587/(TRUNC((B587-28)/(#REF!+5))+4))</f>
        <v>#REF!</v>
      </c>
      <c r="T587" s="1" t="e">
        <f>+TRUNC(S587/(TRUNC((B587-28)/(#REF!+5))+4))</f>
        <v>#REF!</v>
      </c>
      <c r="U587" s="1" t="e">
        <f>+ROUNDUP((T587/(TRUNC((B587-56)/(#REF!+5))+4)),0)</f>
        <v>#REF!</v>
      </c>
      <c r="V587" s="1" t="e">
        <f t="shared" si="104"/>
        <v>#REF!</v>
      </c>
      <c r="W587" s="1" t="e">
        <f t="shared" si="105"/>
        <v>#REF!</v>
      </c>
      <c r="X587" s="1" t="e">
        <f t="shared" si="106"/>
        <v>#REF!</v>
      </c>
      <c r="Y587" s="1" t="e">
        <f t="shared" si="107"/>
        <v>#REF!</v>
      </c>
      <c r="Z587" s="1" t="e">
        <f t="shared" si="108"/>
        <v>#REF!</v>
      </c>
      <c r="AA587" s="2" t="e">
        <f>IF(Z587*#REF!/(#REF!+#REF!)&lt;16,16,Z587*#REF!/(#REF!+#REF!))</f>
        <v>#REF!</v>
      </c>
      <c r="AB587" s="9" t="e">
        <f>IF(+Z587*#REF!/(#REF!+#REF!)&lt;16,16,+Z587*#REF!/(#REF!+#REF!))</f>
        <v>#REF!</v>
      </c>
      <c r="AC587" s="2" t="e">
        <f t="shared" si="109"/>
        <v>#REF!</v>
      </c>
    </row>
    <row r="588" spans="2:29" x14ac:dyDescent="0.2">
      <c r="B588" s="10" t="e">
        <f>IF(#REF!="Informix XPS",4096,2048)</f>
        <v>#REF!</v>
      </c>
      <c r="C588" s="10" t="e">
        <f>IF(#REF!="Informix XPS",4036,2020)</f>
        <v>#REF!</v>
      </c>
      <c r="D588" s="1" t="e">
        <f>IF(#REF!=0,0,#REF!+4)</f>
        <v>#REF!</v>
      </c>
      <c r="E588" s="1" t="e">
        <f t="shared" si="99"/>
        <v>#REF!</v>
      </c>
      <c r="F588" s="1" t="e">
        <f>IF(D588&lt;=C588,ROUNDUP((#REF!+#REF!)/E588,0),#REF!*E588)</f>
        <v>#REF!</v>
      </c>
      <c r="G588" s="1" t="e">
        <f t="shared" si="100"/>
        <v>#REF!</v>
      </c>
      <c r="H588" s="1" t="e">
        <f>IF(#REF!&gt;C588,#REF!,0)</f>
        <v>#REF!</v>
      </c>
      <c r="I588" s="1" t="e">
        <f>+IF(#REF!&gt;C588,#REF!-(C588+8),0)</f>
        <v>#REF!</v>
      </c>
      <c r="J588" s="1" t="e">
        <f>+IF(I588&lt;C588,0,#REF!*TRUNC(I588/(C588-8)))</f>
        <v>#REF!</v>
      </c>
      <c r="K588" s="1" t="e">
        <f>IF(H588&gt;0,+#REF!/(C588-8)-TRUNC(#REF!/(C588-8))+4,0)</f>
        <v>#REF!</v>
      </c>
      <c r="L588" s="1" t="e">
        <f t="shared" si="101"/>
        <v>#REF!</v>
      </c>
      <c r="M588" s="1" t="e">
        <f>+IF(H588&gt;0,IF(L588&lt;0.1,(#REF!/(TRUNC((C588/10)/I588)+1)),IF(AND(L588&gt;0.1,L588&lt;0.33),(#REF!/(TRUNC((C588/3)/I588)+1)),#REF!)),0)</f>
        <v>#REF!</v>
      </c>
      <c r="N588" s="1" t="e">
        <f t="shared" si="102"/>
        <v>#REF!</v>
      </c>
      <c r="O588" s="1" t="e">
        <f>+IF(#REF! &lt; (#REF!+#REF!)*0.02,1,#REF!/(#REF!+#REF!))</f>
        <v>#REF!</v>
      </c>
      <c r="P588" s="1" t="e">
        <f>+IF(#REF!&gt;0,#REF!+5,0)</f>
        <v>#REF!</v>
      </c>
      <c r="Q588" s="1" t="e">
        <f t="shared" si="103"/>
        <v>#REF!</v>
      </c>
      <c r="R588" s="1" t="e">
        <f>+IF(Q588 &gt; 0,TRUNC((#REF!+#REF!)/Q588),0)</f>
        <v>#REF!</v>
      </c>
      <c r="S588" s="1" t="e">
        <f>+(R588/(TRUNC((B588-28)/(#REF!+5))+4))</f>
        <v>#REF!</v>
      </c>
      <c r="T588" s="1" t="e">
        <f>+TRUNC(S588/(TRUNC((B588-28)/(#REF!+5))+4))</f>
        <v>#REF!</v>
      </c>
      <c r="U588" s="1" t="e">
        <f>+ROUNDUP((T588/(TRUNC((B588-56)/(#REF!+5))+4)),0)</f>
        <v>#REF!</v>
      </c>
      <c r="V588" s="1" t="e">
        <f t="shared" si="104"/>
        <v>#REF!</v>
      </c>
      <c r="W588" s="1" t="e">
        <f t="shared" si="105"/>
        <v>#REF!</v>
      </c>
      <c r="X588" s="1" t="e">
        <f t="shared" si="106"/>
        <v>#REF!</v>
      </c>
      <c r="Y588" s="1" t="e">
        <f t="shared" si="107"/>
        <v>#REF!</v>
      </c>
      <c r="Z588" s="1" t="e">
        <f t="shared" si="108"/>
        <v>#REF!</v>
      </c>
      <c r="AA588" s="2" t="e">
        <f>IF(Z588*#REF!/(#REF!+#REF!)&lt;16,16,Z588*#REF!/(#REF!+#REF!))</f>
        <v>#REF!</v>
      </c>
      <c r="AB588" s="9" t="e">
        <f>IF(+Z588*#REF!/(#REF!+#REF!)&lt;16,16,+Z588*#REF!/(#REF!+#REF!))</f>
        <v>#REF!</v>
      </c>
      <c r="AC588" s="2" t="e">
        <f t="shared" si="109"/>
        <v>#REF!</v>
      </c>
    </row>
    <row r="589" spans="2:29" x14ac:dyDescent="0.2">
      <c r="B589" s="10" t="e">
        <f>IF(#REF!="Informix XPS",4096,2048)</f>
        <v>#REF!</v>
      </c>
      <c r="C589" s="10" t="e">
        <f>IF(#REF!="Informix XPS",4036,2020)</f>
        <v>#REF!</v>
      </c>
      <c r="D589" s="1" t="e">
        <f>IF(#REF!=0,0,#REF!+4)</f>
        <v>#REF!</v>
      </c>
      <c r="E589" s="1" t="e">
        <f t="shared" si="99"/>
        <v>#REF!</v>
      </c>
      <c r="F589" s="1" t="e">
        <f>IF(D589&lt;=C589,ROUNDUP((#REF!+#REF!)/E589,0),#REF!*E589)</f>
        <v>#REF!</v>
      </c>
      <c r="G589" s="1" t="e">
        <f t="shared" si="100"/>
        <v>#REF!</v>
      </c>
      <c r="H589" s="1" t="e">
        <f>IF(#REF!&gt;C589,#REF!,0)</f>
        <v>#REF!</v>
      </c>
      <c r="I589" s="1" t="e">
        <f>+IF(#REF!&gt;C589,#REF!-(C589+8),0)</f>
        <v>#REF!</v>
      </c>
      <c r="J589" s="1" t="e">
        <f>+IF(I589&lt;C589,0,#REF!*TRUNC(I589/(C589-8)))</f>
        <v>#REF!</v>
      </c>
      <c r="K589" s="1" t="e">
        <f>IF(H589&gt;0,+#REF!/(C589-8)-TRUNC(#REF!/(C589-8))+4,0)</f>
        <v>#REF!</v>
      </c>
      <c r="L589" s="1" t="e">
        <f t="shared" si="101"/>
        <v>#REF!</v>
      </c>
      <c r="M589" s="1" t="e">
        <f>+IF(H589&gt;0,IF(L589&lt;0.1,(#REF!/(TRUNC((C589/10)/I589)+1)),IF(AND(L589&gt;0.1,L589&lt;0.33),(#REF!/(TRUNC((C589/3)/I589)+1)),#REF!)),0)</f>
        <v>#REF!</v>
      </c>
      <c r="N589" s="1" t="e">
        <f t="shared" si="102"/>
        <v>#REF!</v>
      </c>
      <c r="O589" s="1" t="e">
        <f>+IF(#REF! &lt; (#REF!+#REF!)*0.02,1,#REF!/(#REF!+#REF!))</f>
        <v>#REF!</v>
      </c>
      <c r="P589" s="1" t="e">
        <f>+IF(#REF!&gt;0,#REF!+5,0)</f>
        <v>#REF!</v>
      </c>
      <c r="Q589" s="1" t="e">
        <f t="shared" si="103"/>
        <v>#REF!</v>
      </c>
      <c r="R589" s="1" t="e">
        <f>+IF(Q589 &gt; 0,TRUNC((#REF!+#REF!)/Q589),0)</f>
        <v>#REF!</v>
      </c>
      <c r="S589" s="1" t="e">
        <f>+(R589/(TRUNC((B589-28)/(#REF!+5))+4))</f>
        <v>#REF!</v>
      </c>
      <c r="T589" s="1" t="e">
        <f>+TRUNC(S589/(TRUNC((B589-28)/(#REF!+5))+4))</f>
        <v>#REF!</v>
      </c>
      <c r="U589" s="1" t="e">
        <f>+ROUNDUP((T589/(TRUNC((B589-56)/(#REF!+5))+4)),0)</f>
        <v>#REF!</v>
      </c>
      <c r="V589" s="1" t="e">
        <f t="shared" si="104"/>
        <v>#REF!</v>
      </c>
      <c r="W589" s="1" t="e">
        <f t="shared" si="105"/>
        <v>#REF!</v>
      </c>
      <c r="X589" s="1" t="e">
        <f t="shared" si="106"/>
        <v>#REF!</v>
      </c>
      <c r="Y589" s="1" t="e">
        <f t="shared" si="107"/>
        <v>#REF!</v>
      </c>
      <c r="Z589" s="1" t="e">
        <f t="shared" si="108"/>
        <v>#REF!</v>
      </c>
      <c r="AA589" s="2" t="e">
        <f>IF(Z589*#REF!/(#REF!+#REF!)&lt;16,16,Z589*#REF!/(#REF!+#REF!))</f>
        <v>#REF!</v>
      </c>
      <c r="AB589" s="9" t="e">
        <f>IF(+Z589*#REF!/(#REF!+#REF!)&lt;16,16,+Z589*#REF!/(#REF!+#REF!))</f>
        <v>#REF!</v>
      </c>
      <c r="AC589" s="2" t="e">
        <f t="shared" si="109"/>
        <v>#REF!</v>
      </c>
    </row>
    <row r="590" spans="2:29" x14ac:dyDescent="0.2">
      <c r="B590" s="10" t="e">
        <f>IF(#REF!="Informix XPS",4096,2048)</f>
        <v>#REF!</v>
      </c>
      <c r="C590" s="10" t="e">
        <f>IF(#REF!="Informix XPS",4036,2020)</f>
        <v>#REF!</v>
      </c>
      <c r="D590" s="1" t="e">
        <f>IF(#REF!=0,0,#REF!+4)</f>
        <v>#REF!</v>
      </c>
      <c r="E590" s="1" t="e">
        <f t="shared" si="99"/>
        <v>#REF!</v>
      </c>
      <c r="F590" s="1" t="e">
        <f>IF(D590&lt;=C590,ROUNDUP((#REF!+#REF!)/E590,0),#REF!*E590)</f>
        <v>#REF!</v>
      </c>
      <c r="G590" s="1" t="e">
        <f t="shared" si="100"/>
        <v>#REF!</v>
      </c>
      <c r="H590" s="1" t="e">
        <f>IF(#REF!&gt;C590,#REF!,0)</f>
        <v>#REF!</v>
      </c>
      <c r="I590" s="1" t="e">
        <f>+IF(#REF!&gt;C590,#REF!-(C590+8),0)</f>
        <v>#REF!</v>
      </c>
      <c r="J590" s="1" t="e">
        <f>+IF(I590&lt;C590,0,#REF!*TRUNC(I590/(C590-8)))</f>
        <v>#REF!</v>
      </c>
      <c r="K590" s="1" t="e">
        <f>IF(H590&gt;0,+#REF!/(C590-8)-TRUNC(#REF!/(C590-8))+4,0)</f>
        <v>#REF!</v>
      </c>
      <c r="L590" s="1" t="e">
        <f t="shared" si="101"/>
        <v>#REF!</v>
      </c>
      <c r="M590" s="1" t="e">
        <f>+IF(H590&gt;0,IF(L590&lt;0.1,(#REF!/(TRUNC((C590/10)/I590)+1)),IF(AND(L590&gt;0.1,L590&lt;0.33),(#REF!/(TRUNC((C590/3)/I590)+1)),#REF!)),0)</f>
        <v>#REF!</v>
      </c>
      <c r="N590" s="1" t="e">
        <f t="shared" si="102"/>
        <v>#REF!</v>
      </c>
      <c r="O590" s="1" t="e">
        <f>+IF(#REF! &lt; (#REF!+#REF!)*0.02,1,#REF!/(#REF!+#REF!))</f>
        <v>#REF!</v>
      </c>
      <c r="P590" s="1" t="e">
        <f>+IF(#REF!&gt;0,#REF!+5,0)</f>
        <v>#REF!</v>
      </c>
      <c r="Q590" s="1" t="e">
        <f t="shared" si="103"/>
        <v>#REF!</v>
      </c>
      <c r="R590" s="1" t="e">
        <f>+IF(Q590 &gt; 0,TRUNC((#REF!+#REF!)/Q590),0)</f>
        <v>#REF!</v>
      </c>
      <c r="S590" s="1" t="e">
        <f>+(R590/(TRUNC((B590-28)/(#REF!+5))+4))</f>
        <v>#REF!</v>
      </c>
      <c r="T590" s="1" t="e">
        <f>+TRUNC(S590/(TRUNC((B590-28)/(#REF!+5))+4))</f>
        <v>#REF!</v>
      </c>
      <c r="U590" s="1" t="e">
        <f>+ROUNDUP((T590/(TRUNC((B590-56)/(#REF!+5))+4)),0)</f>
        <v>#REF!</v>
      </c>
      <c r="V590" s="1" t="e">
        <f t="shared" si="104"/>
        <v>#REF!</v>
      </c>
      <c r="W590" s="1" t="e">
        <f t="shared" si="105"/>
        <v>#REF!</v>
      </c>
      <c r="X590" s="1" t="e">
        <f t="shared" si="106"/>
        <v>#REF!</v>
      </c>
      <c r="Y590" s="1" t="e">
        <f t="shared" si="107"/>
        <v>#REF!</v>
      </c>
      <c r="Z590" s="1" t="e">
        <f t="shared" si="108"/>
        <v>#REF!</v>
      </c>
      <c r="AA590" s="2" t="e">
        <f>IF(Z590*#REF!/(#REF!+#REF!)&lt;16,16,Z590*#REF!/(#REF!+#REF!))</f>
        <v>#REF!</v>
      </c>
      <c r="AB590" s="9" t="e">
        <f>IF(+Z590*#REF!/(#REF!+#REF!)&lt;16,16,+Z590*#REF!/(#REF!+#REF!))</f>
        <v>#REF!</v>
      </c>
      <c r="AC590" s="2" t="e">
        <f t="shared" si="109"/>
        <v>#REF!</v>
      </c>
    </row>
    <row r="591" spans="2:29" x14ac:dyDescent="0.2">
      <c r="B591" s="10" t="e">
        <f>IF(#REF!="Informix XPS",4096,2048)</f>
        <v>#REF!</v>
      </c>
      <c r="C591" s="10" t="e">
        <f>IF(#REF!="Informix XPS",4036,2020)</f>
        <v>#REF!</v>
      </c>
      <c r="D591" s="1" t="e">
        <f>IF(#REF!=0,0,#REF!+4)</f>
        <v>#REF!</v>
      </c>
      <c r="E591" s="1" t="e">
        <f t="shared" si="99"/>
        <v>#REF!</v>
      </c>
      <c r="F591" s="1" t="e">
        <f>IF(D591&lt;=C591,ROUNDUP((#REF!+#REF!)/E591,0),#REF!*E591)</f>
        <v>#REF!</v>
      </c>
      <c r="G591" s="1" t="e">
        <f t="shared" si="100"/>
        <v>#REF!</v>
      </c>
      <c r="H591" s="1" t="e">
        <f>IF(#REF!&gt;C591,#REF!,0)</f>
        <v>#REF!</v>
      </c>
      <c r="I591" s="1" t="e">
        <f>+IF(#REF!&gt;C591,#REF!-(C591+8),0)</f>
        <v>#REF!</v>
      </c>
      <c r="J591" s="1" t="e">
        <f>+IF(I591&lt;C591,0,#REF!*TRUNC(I591/(C591-8)))</f>
        <v>#REF!</v>
      </c>
      <c r="K591" s="1" t="e">
        <f>IF(H591&gt;0,+#REF!/(C591-8)-TRUNC(#REF!/(C591-8))+4,0)</f>
        <v>#REF!</v>
      </c>
      <c r="L591" s="1" t="e">
        <f t="shared" si="101"/>
        <v>#REF!</v>
      </c>
      <c r="M591" s="1" t="e">
        <f>+IF(H591&gt;0,IF(L591&lt;0.1,(#REF!/(TRUNC((C591/10)/I591)+1)),IF(AND(L591&gt;0.1,L591&lt;0.33),(#REF!/(TRUNC((C591/3)/I591)+1)),#REF!)),0)</f>
        <v>#REF!</v>
      </c>
      <c r="N591" s="1" t="e">
        <f t="shared" si="102"/>
        <v>#REF!</v>
      </c>
      <c r="O591" s="1" t="e">
        <f>+IF(#REF! &lt; (#REF!+#REF!)*0.02,1,#REF!/(#REF!+#REF!))</f>
        <v>#REF!</v>
      </c>
      <c r="P591" s="1" t="e">
        <f>+IF(#REF!&gt;0,#REF!+5,0)</f>
        <v>#REF!</v>
      </c>
      <c r="Q591" s="1" t="e">
        <f t="shared" si="103"/>
        <v>#REF!</v>
      </c>
      <c r="R591" s="1" t="e">
        <f>+IF(Q591 &gt; 0,TRUNC((#REF!+#REF!)/Q591),0)</f>
        <v>#REF!</v>
      </c>
      <c r="S591" s="1" t="e">
        <f>+(R591/(TRUNC((B591-28)/(#REF!+5))+4))</f>
        <v>#REF!</v>
      </c>
      <c r="T591" s="1" t="e">
        <f>+TRUNC(S591/(TRUNC((B591-28)/(#REF!+5))+4))</f>
        <v>#REF!</v>
      </c>
      <c r="U591" s="1" t="e">
        <f>+ROUNDUP((T591/(TRUNC((B591-56)/(#REF!+5))+4)),0)</f>
        <v>#REF!</v>
      </c>
      <c r="V591" s="1" t="e">
        <f t="shared" si="104"/>
        <v>#REF!</v>
      </c>
      <c r="W591" s="1" t="e">
        <f t="shared" si="105"/>
        <v>#REF!</v>
      </c>
      <c r="X591" s="1" t="e">
        <f t="shared" si="106"/>
        <v>#REF!</v>
      </c>
      <c r="Y591" s="1" t="e">
        <f t="shared" si="107"/>
        <v>#REF!</v>
      </c>
      <c r="Z591" s="1" t="e">
        <f t="shared" si="108"/>
        <v>#REF!</v>
      </c>
      <c r="AA591" s="2" t="e">
        <f>IF(Z591*#REF!/(#REF!+#REF!)&lt;16,16,Z591*#REF!/(#REF!+#REF!))</f>
        <v>#REF!</v>
      </c>
      <c r="AB591" s="9" t="e">
        <f>IF(+Z591*#REF!/(#REF!+#REF!)&lt;16,16,+Z591*#REF!/(#REF!+#REF!))</f>
        <v>#REF!</v>
      </c>
      <c r="AC591" s="2" t="e">
        <f t="shared" si="109"/>
        <v>#REF!</v>
      </c>
    </row>
    <row r="592" spans="2:29" x14ac:dyDescent="0.2">
      <c r="B592" s="10" t="e">
        <f>IF(#REF!="Informix XPS",4096,2048)</f>
        <v>#REF!</v>
      </c>
      <c r="C592" s="10" t="e">
        <f>IF(#REF!="Informix XPS",4036,2020)</f>
        <v>#REF!</v>
      </c>
      <c r="D592" s="1" t="e">
        <f>IF(#REF!=0,0,#REF!+4)</f>
        <v>#REF!</v>
      </c>
      <c r="E592" s="1" t="e">
        <f t="shared" si="99"/>
        <v>#REF!</v>
      </c>
      <c r="F592" s="1" t="e">
        <f>IF(D592&lt;=C592,ROUNDUP((#REF!+#REF!)/E592,0),#REF!*E592)</f>
        <v>#REF!</v>
      </c>
      <c r="G592" s="1" t="e">
        <f t="shared" si="100"/>
        <v>#REF!</v>
      </c>
      <c r="H592" s="1" t="e">
        <f>IF(#REF!&gt;C592,#REF!,0)</f>
        <v>#REF!</v>
      </c>
      <c r="I592" s="1" t="e">
        <f>+IF(#REF!&gt;C592,#REF!-(C592+8),0)</f>
        <v>#REF!</v>
      </c>
      <c r="J592" s="1" t="e">
        <f>+IF(I592&lt;C592,0,#REF!*TRUNC(I592/(C592-8)))</f>
        <v>#REF!</v>
      </c>
      <c r="K592" s="1" t="e">
        <f>IF(H592&gt;0,+#REF!/(C592-8)-TRUNC(#REF!/(C592-8))+4,0)</f>
        <v>#REF!</v>
      </c>
      <c r="L592" s="1" t="e">
        <f t="shared" si="101"/>
        <v>#REF!</v>
      </c>
      <c r="M592" s="1" t="e">
        <f>+IF(H592&gt;0,IF(L592&lt;0.1,(#REF!/(TRUNC((C592/10)/I592)+1)),IF(AND(L592&gt;0.1,L592&lt;0.33),(#REF!/(TRUNC((C592/3)/I592)+1)),#REF!)),0)</f>
        <v>#REF!</v>
      </c>
      <c r="N592" s="1" t="e">
        <f t="shared" si="102"/>
        <v>#REF!</v>
      </c>
      <c r="O592" s="1" t="e">
        <f>+IF(#REF! &lt; (#REF!+#REF!)*0.02,1,#REF!/(#REF!+#REF!))</f>
        <v>#REF!</v>
      </c>
      <c r="P592" s="1" t="e">
        <f>+IF(#REF!&gt;0,#REF!+5,0)</f>
        <v>#REF!</v>
      </c>
      <c r="Q592" s="1" t="e">
        <f t="shared" si="103"/>
        <v>#REF!</v>
      </c>
      <c r="R592" s="1" t="e">
        <f>+IF(Q592 &gt; 0,TRUNC((#REF!+#REF!)/Q592),0)</f>
        <v>#REF!</v>
      </c>
      <c r="S592" s="1" t="e">
        <f>+(R592/(TRUNC((B592-28)/(#REF!+5))+4))</f>
        <v>#REF!</v>
      </c>
      <c r="T592" s="1" t="e">
        <f>+TRUNC(S592/(TRUNC((B592-28)/(#REF!+5))+4))</f>
        <v>#REF!</v>
      </c>
      <c r="U592" s="1" t="e">
        <f>+ROUNDUP((T592/(TRUNC((B592-56)/(#REF!+5))+4)),0)</f>
        <v>#REF!</v>
      </c>
      <c r="V592" s="1" t="e">
        <f t="shared" si="104"/>
        <v>#REF!</v>
      </c>
      <c r="W592" s="1" t="e">
        <f t="shared" si="105"/>
        <v>#REF!</v>
      </c>
      <c r="X592" s="1" t="e">
        <f t="shared" si="106"/>
        <v>#REF!</v>
      </c>
      <c r="Y592" s="1" t="e">
        <f t="shared" si="107"/>
        <v>#REF!</v>
      </c>
      <c r="Z592" s="1" t="e">
        <f t="shared" si="108"/>
        <v>#REF!</v>
      </c>
      <c r="AA592" s="2" t="e">
        <f>IF(Z592*#REF!/(#REF!+#REF!)&lt;16,16,Z592*#REF!/(#REF!+#REF!))</f>
        <v>#REF!</v>
      </c>
      <c r="AB592" s="9" t="e">
        <f>IF(+Z592*#REF!/(#REF!+#REF!)&lt;16,16,+Z592*#REF!/(#REF!+#REF!))</f>
        <v>#REF!</v>
      </c>
      <c r="AC592" s="2" t="e">
        <f t="shared" si="109"/>
        <v>#REF!</v>
      </c>
    </row>
    <row r="593" spans="2:29" x14ac:dyDescent="0.2">
      <c r="B593" s="10" t="e">
        <f>IF(#REF!="Informix XPS",4096,2048)</f>
        <v>#REF!</v>
      </c>
      <c r="C593" s="10" t="e">
        <f>IF(#REF!="Informix XPS",4036,2020)</f>
        <v>#REF!</v>
      </c>
      <c r="D593" s="1" t="e">
        <f>IF(#REF!=0,0,#REF!+4)</f>
        <v>#REF!</v>
      </c>
      <c r="E593" s="1" t="e">
        <f t="shared" si="99"/>
        <v>#REF!</v>
      </c>
      <c r="F593" s="1" t="e">
        <f>IF(D593&lt;=C593,ROUNDUP((#REF!+#REF!)/E593,0),#REF!*E593)</f>
        <v>#REF!</v>
      </c>
      <c r="G593" s="1" t="e">
        <f t="shared" si="100"/>
        <v>#REF!</v>
      </c>
      <c r="H593" s="1" t="e">
        <f>IF(#REF!&gt;C593,#REF!,0)</f>
        <v>#REF!</v>
      </c>
      <c r="I593" s="1" t="e">
        <f>+IF(#REF!&gt;C593,#REF!-(C593+8),0)</f>
        <v>#REF!</v>
      </c>
      <c r="J593" s="1" t="e">
        <f>+IF(I593&lt;C593,0,#REF!*TRUNC(I593/(C593-8)))</f>
        <v>#REF!</v>
      </c>
      <c r="K593" s="1" t="e">
        <f>IF(H593&gt;0,+#REF!/(C593-8)-TRUNC(#REF!/(C593-8))+4,0)</f>
        <v>#REF!</v>
      </c>
      <c r="L593" s="1" t="e">
        <f t="shared" si="101"/>
        <v>#REF!</v>
      </c>
      <c r="M593" s="1" t="e">
        <f>+IF(H593&gt;0,IF(L593&lt;0.1,(#REF!/(TRUNC((C593/10)/I593)+1)),IF(AND(L593&gt;0.1,L593&lt;0.33),(#REF!/(TRUNC((C593/3)/I593)+1)),#REF!)),0)</f>
        <v>#REF!</v>
      </c>
      <c r="N593" s="1" t="e">
        <f t="shared" si="102"/>
        <v>#REF!</v>
      </c>
      <c r="O593" s="1" t="e">
        <f>+IF(#REF! &lt; (#REF!+#REF!)*0.02,1,#REF!/(#REF!+#REF!))</f>
        <v>#REF!</v>
      </c>
      <c r="P593" s="1" t="e">
        <f>+IF(#REF!&gt;0,#REF!+5,0)</f>
        <v>#REF!</v>
      </c>
      <c r="Q593" s="1" t="e">
        <f t="shared" si="103"/>
        <v>#REF!</v>
      </c>
      <c r="R593" s="1" t="e">
        <f>+IF(Q593 &gt; 0,TRUNC((#REF!+#REF!)/Q593),0)</f>
        <v>#REF!</v>
      </c>
      <c r="S593" s="1" t="e">
        <f>+(R593/(TRUNC((B593-28)/(#REF!+5))+4))</f>
        <v>#REF!</v>
      </c>
      <c r="T593" s="1" t="e">
        <f>+TRUNC(S593/(TRUNC((B593-28)/(#REF!+5))+4))</f>
        <v>#REF!</v>
      </c>
      <c r="U593" s="1" t="e">
        <f>+ROUNDUP((T593/(TRUNC((B593-56)/(#REF!+5))+4)),0)</f>
        <v>#REF!</v>
      </c>
      <c r="V593" s="1" t="e">
        <f t="shared" si="104"/>
        <v>#REF!</v>
      </c>
      <c r="W593" s="1" t="e">
        <f t="shared" si="105"/>
        <v>#REF!</v>
      </c>
      <c r="X593" s="1" t="e">
        <f t="shared" si="106"/>
        <v>#REF!</v>
      </c>
      <c r="Y593" s="1" t="e">
        <f t="shared" si="107"/>
        <v>#REF!</v>
      </c>
      <c r="Z593" s="1" t="e">
        <f t="shared" si="108"/>
        <v>#REF!</v>
      </c>
      <c r="AA593" s="2" t="e">
        <f>IF(Z593*#REF!/(#REF!+#REF!)&lt;16,16,Z593*#REF!/(#REF!+#REF!))</f>
        <v>#REF!</v>
      </c>
      <c r="AB593" s="9" t="e">
        <f>IF(+Z593*#REF!/(#REF!+#REF!)&lt;16,16,+Z593*#REF!/(#REF!+#REF!))</f>
        <v>#REF!</v>
      </c>
      <c r="AC593" s="2" t="e">
        <f t="shared" si="109"/>
        <v>#REF!</v>
      </c>
    </row>
    <row r="594" spans="2:29" x14ac:dyDescent="0.2">
      <c r="B594" s="10" t="e">
        <f>IF(#REF!="Informix XPS",4096,2048)</f>
        <v>#REF!</v>
      </c>
      <c r="C594" s="10" t="e">
        <f>IF(#REF!="Informix XPS",4036,2020)</f>
        <v>#REF!</v>
      </c>
      <c r="D594" s="1" t="e">
        <f>IF(#REF!=0,0,#REF!+4)</f>
        <v>#REF!</v>
      </c>
      <c r="E594" s="1" t="e">
        <f t="shared" si="99"/>
        <v>#REF!</v>
      </c>
      <c r="F594" s="1" t="e">
        <f>IF(D594&lt;=C594,ROUNDUP((#REF!+#REF!)/E594,0),#REF!*E594)</f>
        <v>#REF!</v>
      </c>
      <c r="G594" s="1" t="e">
        <f t="shared" si="100"/>
        <v>#REF!</v>
      </c>
      <c r="H594" s="1" t="e">
        <f>IF(#REF!&gt;C594,#REF!,0)</f>
        <v>#REF!</v>
      </c>
      <c r="I594" s="1" t="e">
        <f>+IF(#REF!&gt;C594,#REF!-(C594+8),0)</f>
        <v>#REF!</v>
      </c>
      <c r="J594" s="1" t="e">
        <f>+IF(I594&lt;C594,0,#REF!*TRUNC(I594/(C594-8)))</f>
        <v>#REF!</v>
      </c>
      <c r="K594" s="1" t="e">
        <f>IF(H594&gt;0,+#REF!/(C594-8)-TRUNC(#REF!/(C594-8))+4,0)</f>
        <v>#REF!</v>
      </c>
      <c r="L594" s="1" t="e">
        <f t="shared" si="101"/>
        <v>#REF!</v>
      </c>
      <c r="M594" s="1" t="e">
        <f>+IF(H594&gt;0,IF(L594&lt;0.1,(#REF!/(TRUNC((C594/10)/I594)+1)),IF(AND(L594&gt;0.1,L594&lt;0.33),(#REF!/(TRUNC((C594/3)/I594)+1)),#REF!)),0)</f>
        <v>#REF!</v>
      </c>
      <c r="N594" s="1" t="e">
        <f t="shared" si="102"/>
        <v>#REF!</v>
      </c>
      <c r="O594" s="1" t="e">
        <f>+IF(#REF! &lt; (#REF!+#REF!)*0.02,1,#REF!/(#REF!+#REF!))</f>
        <v>#REF!</v>
      </c>
      <c r="P594" s="1" t="e">
        <f>+IF(#REF!&gt;0,#REF!+5,0)</f>
        <v>#REF!</v>
      </c>
      <c r="Q594" s="1" t="e">
        <f t="shared" si="103"/>
        <v>#REF!</v>
      </c>
      <c r="R594" s="1" t="e">
        <f>+IF(Q594 &gt; 0,TRUNC((#REF!+#REF!)/Q594),0)</f>
        <v>#REF!</v>
      </c>
      <c r="S594" s="1" t="e">
        <f>+(R594/(TRUNC((B594-28)/(#REF!+5))+4))</f>
        <v>#REF!</v>
      </c>
      <c r="T594" s="1" t="e">
        <f>+TRUNC(S594/(TRUNC((B594-28)/(#REF!+5))+4))</f>
        <v>#REF!</v>
      </c>
      <c r="U594" s="1" t="e">
        <f>+ROUNDUP((T594/(TRUNC((B594-56)/(#REF!+5))+4)),0)</f>
        <v>#REF!</v>
      </c>
      <c r="V594" s="1" t="e">
        <f t="shared" si="104"/>
        <v>#REF!</v>
      </c>
      <c r="W594" s="1" t="e">
        <f t="shared" si="105"/>
        <v>#REF!</v>
      </c>
      <c r="X594" s="1" t="e">
        <f t="shared" si="106"/>
        <v>#REF!</v>
      </c>
      <c r="Y594" s="1" t="e">
        <f t="shared" si="107"/>
        <v>#REF!</v>
      </c>
      <c r="Z594" s="1" t="e">
        <f t="shared" si="108"/>
        <v>#REF!</v>
      </c>
      <c r="AA594" s="2" t="e">
        <f>IF(Z594*#REF!/(#REF!+#REF!)&lt;16,16,Z594*#REF!/(#REF!+#REF!))</f>
        <v>#REF!</v>
      </c>
      <c r="AB594" s="9" t="e">
        <f>IF(+Z594*#REF!/(#REF!+#REF!)&lt;16,16,+Z594*#REF!/(#REF!+#REF!))</f>
        <v>#REF!</v>
      </c>
      <c r="AC594" s="2" t="e">
        <f t="shared" si="109"/>
        <v>#REF!</v>
      </c>
    </row>
    <row r="595" spans="2:29" x14ac:dyDescent="0.2">
      <c r="B595" s="10" t="e">
        <f>IF(#REF!="Informix XPS",4096,2048)</f>
        <v>#REF!</v>
      </c>
      <c r="C595" s="10" t="e">
        <f>IF(#REF!="Informix XPS",4036,2020)</f>
        <v>#REF!</v>
      </c>
      <c r="D595" s="1" t="e">
        <f>IF(#REF!=0,0,#REF!+4)</f>
        <v>#REF!</v>
      </c>
      <c r="E595" s="1" t="e">
        <f t="shared" si="99"/>
        <v>#REF!</v>
      </c>
      <c r="F595" s="1" t="e">
        <f>IF(D595&lt;=C595,ROUNDUP((#REF!+#REF!)/E595,0),#REF!*E595)</f>
        <v>#REF!</v>
      </c>
      <c r="G595" s="1" t="e">
        <f t="shared" si="100"/>
        <v>#REF!</v>
      </c>
      <c r="H595" s="1" t="e">
        <f>IF(#REF!&gt;C595,#REF!,0)</f>
        <v>#REF!</v>
      </c>
      <c r="I595" s="1" t="e">
        <f>+IF(#REF!&gt;C595,#REF!-(C595+8),0)</f>
        <v>#REF!</v>
      </c>
      <c r="J595" s="1" t="e">
        <f>+IF(I595&lt;C595,0,#REF!*TRUNC(I595/(C595-8)))</f>
        <v>#REF!</v>
      </c>
      <c r="K595" s="1" t="e">
        <f>IF(H595&gt;0,+#REF!/(C595-8)-TRUNC(#REF!/(C595-8))+4,0)</f>
        <v>#REF!</v>
      </c>
      <c r="L595" s="1" t="e">
        <f t="shared" si="101"/>
        <v>#REF!</v>
      </c>
      <c r="M595" s="1" t="e">
        <f>+IF(H595&gt;0,IF(L595&lt;0.1,(#REF!/(TRUNC((C595/10)/I595)+1)),IF(AND(L595&gt;0.1,L595&lt;0.33),(#REF!/(TRUNC((C595/3)/I595)+1)),#REF!)),0)</f>
        <v>#REF!</v>
      </c>
      <c r="N595" s="1" t="e">
        <f t="shared" si="102"/>
        <v>#REF!</v>
      </c>
      <c r="O595" s="1" t="e">
        <f>+IF(#REF! &lt; (#REF!+#REF!)*0.02,1,#REF!/(#REF!+#REF!))</f>
        <v>#REF!</v>
      </c>
      <c r="P595" s="1" t="e">
        <f>+IF(#REF!&gt;0,#REF!+5,0)</f>
        <v>#REF!</v>
      </c>
      <c r="Q595" s="1" t="e">
        <f t="shared" si="103"/>
        <v>#REF!</v>
      </c>
      <c r="R595" s="1" t="e">
        <f>+IF(Q595 &gt; 0,TRUNC((#REF!+#REF!)/Q595),0)</f>
        <v>#REF!</v>
      </c>
      <c r="S595" s="1" t="e">
        <f>+(R595/(TRUNC((B595-28)/(#REF!+5))+4))</f>
        <v>#REF!</v>
      </c>
      <c r="T595" s="1" t="e">
        <f>+TRUNC(S595/(TRUNC((B595-28)/(#REF!+5))+4))</f>
        <v>#REF!</v>
      </c>
      <c r="U595" s="1" t="e">
        <f>+ROUNDUP((T595/(TRUNC((B595-56)/(#REF!+5))+4)),0)</f>
        <v>#REF!</v>
      </c>
      <c r="V595" s="1" t="e">
        <f t="shared" si="104"/>
        <v>#REF!</v>
      </c>
      <c r="W595" s="1" t="e">
        <f t="shared" si="105"/>
        <v>#REF!</v>
      </c>
      <c r="X595" s="1" t="e">
        <f t="shared" si="106"/>
        <v>#REF!</v>
      </c>
      <c r="Y595" s="1" t="e">
        <f t="shared" si="107"/>
        <v>#REF!</v>
      </c>
      <c r="Z595" s="1" t="e">
        <f t="shared" si="108"/>
        <v>#REF!</v>
      </c>
      <c r="AA595" s="2" t="e">
        <f>IF(Z595*#REF!/(#REF!+#REF!)&lt;16,16,Z595*#REF!/(#REF!+#REF!))</f>
        <v>#REF!</v>
      </c>
      <c r="AB595" s="9" t="e">
        <f>IF(+Z595*#REF!/(#REF!+#REF!)&lt;16,16,+Z595*#REF!/(#REF!+#REF!))</f>
        <v>#REF!</v>
      </c>
      <c r="AC595" s="2" t="e">
        <f t="shared" si="109"/>
        <v>#REF!</v>
      </c>
    </row>
    <row r="596" spans="2:29" x14ac:dyDescent="0.2">
      <c r="B596" s="10" t="e">
        <f>IF(#REF!="Informix XPS",4096,2048)</f>
        <v>#REF!</v>
      </c>
      <c r="C596" s="10" t="e">
        <f>IF(#REF!="Informix XPS",4036,2020)</f>
        <v>#REF!</v>
      </c>
      <c r="D596" s="1" t="e">
        <f>IF(#REF!=0,0,#REF!+4)</f>
        <v>#REF!</v>
      </c>
      <c r="E596" s="1" t="e">
        <f t="shared" si="99"/>
        <v>#REF!</v>
      </c>
      <c r="F596" s="1" t="e">
        <f>IF(D596&lt;=C596,ROUNDUP((#REF!+#REF!)/E596,0),#REF!*E596)</f>
        <v>#REF!</v>
      </c>
      <c r="G596" s="1" t="e">
        <f t="shared" si="100"/>
        <v>#REF!</v>
      </c>
      <c r="H596" s="1" t="e">
        <f>IF(#REF!&gt;C596,#REF!,0)</f>
        <v>#REF!</v>
      </c>
      <c r="I596" s="1" t="e">
        <f>+IF(#REF!&gt;C596,#REF!-(C596+8),0)</f>
        <v>#REF!</v>
      </c>
      <c r="J596" s="1" t="e">
        <f>+IF(I596&lt;C596,0,#REF!*TRUNC(I596/(C596-8)))</f>
        <v>#REF!</v>
      </c>
      <c r="K596" s="1" t="e">
        <f>IF(H596&gt;0,+#REF!/(C596-8)-TRUNC(#REF!/(C596-8))+4,0)</f>
        <v>#REF!</v>
      </c>
      <c r="L596" s="1" t="e">
        <f t="shared" si="101"/>
        <v>#REF!</v>
      </c>
      <c r="M596" s="1" t="e">
        <f>+IF(H596&gt;0,IF(L596&lt;0.1,(#REF!/(TRUNC((C596/10)/I596)+1)),IF(AND(L596&gt;0.1,L596&lt;0.33),(#REF!/(TRUNC((C596/3)/I596)+1)),#REF!)),0)</f>
        <v>#REF!</v>
      </c>
      <c r="N596" s="1" t="e">
        <f t="shared" si="102"/>
        <v>#REF!</v>
      </c>
      <c r="O596" s="1" t="e">
        <f>+IF(#REF! &lt; (#REF!+#REF!)*0.02,1,#REF!/(#REF!+#REF!))</f>
        <v>#REF!</v>
      </c>
      <c r="P596" s="1" t="e">
        <f>+IF(#REF!&gt;0,#REF!+5,0)</f>
        <v>#REF!</v>
      </c>
      <c r="Q596" s="1" t="e">
        <f t="shared" si="103"/>
        <v>#REF!</v>
      </c>
      <c r="R596" s="1" t="e">
        <f>+IF(Q596 &gt; 0,TRUNC((#REF!+#REF!)/Q596),0)</f>
        <v>#REF!</v>
      </c>
      <c r="S596" s="1" t="e">
        <f>+(R596/(TRUNC((B596-28)/(#REF!+5))+4))</f>
        <v>#REF!</v>
      </c>
      <c r="T596" s="1" t="e">
        <f>+TRUNC(S596/(TRUNC((B596-28)/(#REF!+5))+4))</f>
        <v>#REF!</v>
      </c>
      <c r="U596" s="1" t="e">
        <f>+ROUNDUP((T596/(TRUNC((B596-56)/(#REF!+5))+4)),0)</f>
        <v>#REF!</v>
      </c>
      <c r="V596" s="1" t="e">
        <f t="shared" si="104"/>
        <v>#REF!</v>
      </c>
      <c r="W596" s="1" t="e">
        <f t="shared" si="105"/>
        <v>#REF!</v>
      </c>
      <c r="X596" s="1" t="e">
        <f t="shared" si="106"/>
        <v>#REF!</v>
      </c>
      <c r="Y596" s="1" t="e">
        <f t="shared" si="107"/>
        <v>#REF!</v>
      </c>
      <c r="Z596" s="1" t="e">
        <f t="shared" si="108"/>
        <v>#REF!</v>
      </c>
      <c r="AA596" s="2" t="e">
        <f>IF(Z596*#REF!/(#REF!+#REF!)&lt;16,16,Z596*#REF!/(#REF!+#REF!))</f>
        <v>#REF!</v>
      </c>
      <c r="AB596" s="9" t="e">
        <f>IF(+Z596*#REF!/(#REF!+#REF!)&lt;16,16,+Z596*#REF!/(#REF!+#REF!))</f>
        <v>#REF!</v>
      </c>
      <c r="AC596" s="2" t="e">
        <f t="shared" si="109"/>
        <v>#REF!</v>
      </c>
    </row>
    <row r="597" spans="2:29" x14ac:dyDescent="0.2">
      <c r="B597" s="10" t="e">
        <f>IF(#REF!="Informix XPS",4096,2048)</f>
        <v>#REF!</v>
      </c>
      <c r="C597" s="10" t="e">
        <f>IF(#REF!="Informix XPS",4036,2020)</f>
        <v>#REF!</v>
      </c>
      <c r="D597" s="1" t="e">
        <f>IF(#REF!=0,0,#REF!+4)</f>
        <v>#REF!</v>
      </c>
      <c r="E597" s="1" t="e">
        <f t="shared" si="99"/>
        <v>#REF!</v>
      </c>
      <c r="F597" s="1" t="e">
        <f>IF(D597&lt;=C597,ROUNDUP((#REF!+#REF!)/E597,0),#REF!*E597)</f>
        <v>#REF!</v>
      </c>
      <c r="G597" s="1" t="e">
        <f t="shared" si="100"/>
        <v>#REF!</v>
      </c>
      <c r="H597" s="1" t="e">
        <f>IF(#REF!&gt;C597,#REF!,0)</f>
        <v>#REF!</v>
      </c>
      <c r="I597" s="1" t="e">
        <f>+IF(#REF!&gt;C597,#REF!-(C597+8),0)</f>
        <v>#REF!</v>
      </c>
      <c r="J597" s="1" t="e">
        <f>+IF(I597&lt;C597,0,#REF!*TRUNC(I597/(C597-8)))</f>
        <v>#REF!</v>
      </c>
      <c r="K597" s="1" t="e">
        <f>IF(H597&gt;0,+#REF!/(C597-8)-TRUNC(#REF!/(C597-8))+4,0)</f>
        <v>#REF!</v>
      </c>
      <c r="L597" s="1" t="e">
        <f t="shared" si="101"/>
        <v>#REF!</v>
      </c>
      <c r="M597" s="1" t="e">
        <f>+IF(H597&gt;0,IF(L597&lt;0.1,(#REF!/(TRUNC((C597/10)/I597)+1)),IF(AND(L597&gt;0.1,L597&lt;0.33),(#REF!/(TRUNC((C597/3)/I597)+1)),#REF!)),0)</f>
        <v>#REF!</v>
      </c>
      <c r="N597" s="1" t="e">
        <f t="shared" si="102"/>
        <v>#REF!</v>
      </c>
      <c r="O597" s="1" t="e">
        <f>+IF(#REF! &lt; (#REF!+#REF!)*0.02,1,#REF!/(#REF!+#REF!))</f>
        <v>#REF!</v>
      </c>
      <c r="P597" s="1" t="e">
        <f>+IF(#REF!&gt;0,#REF!+5,0)</f>
        <v>#REF!</v>
      </c>
      <c r="Q597" s="1" t="e">
        <f t="shared" si="103"/>
        <v>#REF!</v>
      </c>
      <c r="R597" s="1" t="e">
        <f>+IF(Q597 &gt; 0,TRUNC((#REF!+#REF!)/Q597),0)</f>
        <v>#REF!</v>
      </c>
      <c r="S597" s="1" t="e">
        <f>+(R597/(TRUNC((B597-28)/(#REF!+5))+4))</f>
        <v>#REF!</v>
      </c>
      <c r="T597" s="1" t="e">
        <f>+TRUNC(S597/(TRUNC((B597-28)/(#REF!+5))+4))</f>
        <v>#REF!</v>
      </c>
      <c r="U597" s="1" t="e">
        <f>+ROUNDUP((T597/(TRUNC((B597-56)/(#REF!+5))+4)),0)</f>
        <v>#REF!</v>
      </c>
      <c r="V597" s="1" t="e">
        <f t="shared" si="104"/>
        <v>#REF!</v>
      </c>
      <c r="W597" s="1" t="e">
        <f t="shared" si="105"/>
        <v>#REF!</v>
      </c>
      <c r="X597" s="1" t="e">
        <f t="shared" si="106"/>
        <v>#REF!</v>
      </c>
      <c r="Y597" s="1" t="e">
        <f t="shared" si="107"/>
        <v>#REF!</v>
      </c>
      <c r="Z597" s="1" t="e">
        <f t="shared" si="108"/>
        <v>#REF!</v>
      </c>
      <c r="AA597" s="2" t="e">
        <f>IF(Z597*#REF!/(#REF!+#REF!)&lt;16,16,Z597*#REF!/(#REF!+#REF!))</f>
        <v>#REF!</v>
      </c>
      <c r="AB597" s="9" t="e">
        <f>IF(+Z597*#REF!/(#REF!+#REF!)&lt;16,16,+Z597*#REF!/(#REF!+#REF!))</f>
        <v>#REF!</v>
      </c>
      <c r="AC597" s="2" t="e">
        <f t="shared" si="109"/>
        <v>#REF!</v>
      </c>
    </row>
    <row r="598" spans="2:29" x14ac:dyDescent="0.2">
      <c r="B598" s="10" t="e">
        <f>IF(#REF!="Informix XPS",4096,2048)</f>
        <v>#REF!</v>
      </c>
      <c r="C598" s="10" t="e">
        <f>IF(#REF!="Informix XPS",4036,2020)</f>
        <v>#REF!</v>
      </c>
      <c r="D598" s="1" t="e">
        <f>IF(#REF!=0,0,#REF!+4)</f>
        <v>#REF!</v>
      </c>
      <c r="E598" s="1" t="e">
        <f t="shared" si="99"/>
        <v>#REF!</v>
      </c>
      <c r="F598" s="1" t="e">
        <f>IF(D598&lt;=C598,ROUNDUP((#REF!+#REF!)/E598,0),#REF!*E598)</f>
        <v>#REF!</v>
      </c>
      <c r="G598" s="1" t="e">
        <f t="shared" si="100"/>
        <v>#REF!</v>
      </c>
      <c r="H598" s="1" t="e">
        <f>IF(#REF!&gt;C598,#REF!,0)</f>
        <v>#REF!</v>
      </c>
      <c r="I598" s="1" t="e">
        <f>+IF(#REF!&gt;C598,#REF!-(C598+8),0)</f>
        <v>#REF!</v>
      </c>
      <c r="J598" s="1" t="e">
        <f>+IF(I598&lt;C598,0,#REF!*TRUNC(I598/(C598-8)))</f>
        <v>#REF!</v>
      </c>
      <c r="K598" s="1" t="e">
        <f>IF(H598&gt;0,+#REF!/(C598-8)-TRUNC(#REF!/(C598-8))+4,0)</f>
        <v>#REF!</v>
      </c>
      <c r="L598" s="1" t="e">
        <f t="shared" si="101"/>
        <v>#REF!</v>
      </c>
      <c r="M598" s="1" t="e">
        <f>+IF(H598&gt;0,IF(L598&lt;0.1,(#REF!/(TRUNC((C598/10)/I598)+1)),IF(AND(L598&gt;0.1,L598&lt;0.33),(#REF!/(TRUNC((C598/3)/I598)+1)),#REF!)),0)</f>
        <v>#REF!</v>
      </c>
      <c r="N598" s="1" t="e">
        <f t="shared" si="102"/>
        <v>#REF!</v>
      </c>
      <c r="O598" s="1" t="e">
        <f>+IF(#REF! &lt; (#REF!+#REF!)*0.02,1,#REF!/(#REF!+#REF!))</f>
        <v>#REF!</v>
      </c>
      <c r="P598" s="1" t="e">
        <f>+IF(#REF!&gt;0,#REF!+5,0)</f>
        <v>#REF!</v>
      </c>
      <c r="Q598" s="1" t="e">
        <f t="shared" si="103"/>
        <v>#REF!</v>
      </c>
      <c r="R598" s="1" t="e">
        <f>+IF(Q598 &gt; 0,TRUNC((#REF!+#REF!)/Q598),0)</f>
        <v>#REF!</v>
      </c>
      <c r="S598" s="1" t="e">
        <f>+(R598/(TRUNC((B598-28)/(#REF!+5))+4))</f>
        <v>#REF!</v>
      </c>
      <c r="T598" s="1" t="e">
        <f>+TRUNC(S598/(TRUNC((B598-28)/(#REF!+5))+4))</f>
        <v>#REF!</v>
      </c>
      <c r="U598" s="1" t="e">
        <f>+ROUNDUP((T598/(TRUNC((B598-56)/(#REF!+5))+4)),0)</f>
        <v>#REF!</v>
      </c>
      <c r="V598" s="1" t="e">
        <f t="shared" si="104"/>
        <v>#REF!</v>
      </c>
      <c r="W598" s="1" t="e">
        <f t="shared" si="105"/>
        <v>#REF!</v>
      </c>
      <c r="X598" s="1" t="e">
        <f t="shared" si="106"/>
        <v>#REF!</v>
      </c>
      <c r="Y598" s="1" t="e">
        <f t="shared" si="107"/>
        <v>#REF!</v>
      </c>
      <c r="Z598" s="1" t="e">
        <f t="shared" si="108"/>
        <v>#REF!</v>
      </c>
      <c r="AA598" s="2" t="e">
        <f>IF(Z598*#REF!/(#REF!+#REF!)&lt;16,16,Z598*#REF!/(#REF!+#REF!))</f>
        <v>#REF!</v>
      </c>
      <c r="AB598" s="9" t="e">
        <f>IF(+Z598*#REF!/(#REF!+#REF!)&lt;16,16,+Z598*#REF!/(#REF!+#REF!))</f>
        <v>#REF!</v>
      </c>
      <c r="AC598" s="2" t="e">
        <f t="shared" si="109"/>
        <v>#REF!</v>
      </c>
    </row>
    <row r="599" spans="2:29" x14ac:dyDescent="0.2">
      <c r="B599" s="10" t="e">
        <f>IF(#REF!="Informix XPS",4096,2048)</f>
        <v>#REF!</v>
      </c>
      <c r="C599" s="10" t="e">
        <f>IF(#REF!="Informix XPS",4036,2020)</f>
        <v>#REF!</v>
      </c>
      <c r="D599" s="1" t="e">
        <f>IF(#REF!=0,0,#REF!+4)</f>
        <v>#REF!</v>
      </c>
      <c r="E599" s="1" t="e">
        <f t="shared" si="99"/>
        <v>#REF!</v>
      </c>
      <c r="F599" s="1" t="e">
        <f>IF(D599&lt;=C599,ROUNDUP((#REF!+#REF!)/E599,0),#REF!*E599)</f>
        <v>#REF!</v>
      </c>
      <c r="G599" s="1" t="e">
        <f t="shared" si="100"/>
        <v>#REF!</v>
      </c>
      <c r="H599" s="1" t="e">
        <f>IF(#REF!&gt;C599,#REF!,0)</f>
        <v>#REF!</v>
      </c>
      <c r="I599" s="1" t="e">
        <f>+IF(#REF!&gt;C599,#REF!-(C599+8),0)</f>
        <v>#REF!</v>
      </c>
      <c r="J599" s="1" t="e">
        <f>+IF(I599&lt;C599,0,#REF!*TRUNC(I599/(C599-8)))</f>
        <v>#REF!</v>
      </c>
      <c r="K599" s="1" t="e">
        <f>IF(H599&gt;0,+#REF!/(C599-8)-TRUNC(#REF!/(C599-8))+4,0)</f>
        <v>#REF!</v>
      </c>
      <c r="L599" s="1" t="e">
        <f t="shared" si="101"/>
        <v>#REF!</v>
      </c>
      <c r="M599" s="1" t="e">
        <f>+IF(H599&gt;0,IF(L599&lt;0.1,(#REF!/(TRUNC((C599/10)/I599)+1)),IF(AND(L599&gt;0.1,L599&lt;0.33),(#REF!/(TRUNC((C599/3)/I599)+1)),#REF!)),0)</f>
        <v>#REF!</v>
      </c>
      <c r="N599" s="1" t="e">
        <f t="shared" si="102"/>
        <v>#REF!</v>
      </c>
      <c r="O599" s="1" t="e">
        <f>+IF(#REF! &lt; (#REF!+#REF!)*0.02,1,#REF!/(#REF!+#REF!))</f>
        <v>#REF!</v>
      </c>
      <c r="P599" s="1" t="e">
        <f>+IF(#REF!&gt;0,#REF!+5,0)</f>
        <v>#REF!</v>
      </c>
      <c r="Q599" s="1" t="e">
        <f t="shared" si="103"/>
        <v>#REF!</v>
      </c>
      <c r="R599" s="1" t="e">
        <f>+IF(Q599 &gt; 0,TRUNC((#REF!+#REF!)/Q599),0)</f>
        <v>#REF!</v>
      </c>
      <c r="S599" s="1" t="e">
        <f>+(R599/(TRUNC((B599-28)/(#REF!+5))+4))</f>
        <v>#REF!</v>
      </c>
      <c r="T599" s="1" t="e">
        <f>+TRUNC(S599/(TRUNC((B599-28)/(#REF!+5))+4))</f>
        <v>#REF!</v>
      </c>
      <c r="U599" s="1" t="e">
        <f>+ROUNDUP((T599/(TRUNC((B599-56)/(#REF!+5))+4)),0)</f>
        <v>#REF!</v>
      </c>
      <c r="V599" s="1" t="e">
        <f t="shared" si="104"/>
        <v>#REF!</v>
      </c>
      <c r="W599" s="1" t="e">
        <f t="shared" si="105"/>
        <v>#REF!</v>
      </c>
      <c r="X599" s="1" t="e">
        <f t="shared" si="106"/>
        <v>#REF!</v>
      </c>
      <c r="Y599" s="1" t="e">
        <f t="shared" si="107"/>
        <v>#REF!</v>
      </c>
      <c r="Z599" s="1" t="e">
        <f t="shared" si="108"/>
        <v>#REF!</v>
      </c>
      <c r="AA599" s="2" t="e">
        <f>IF(Z599*#REF!/(#REF!+#REF!)&lt;16,16,Z599*#REF!/(#REF!+#REF!))</f>
        <v>#REF!</v>
      </c>
      <c r="AB599" s="9" t="e">
        <f>IF(+Z599*#REF!/(#REF!+#REF!)&lt;16,16,+Z599*#REF!/(#REF!+#REF!))</f>
        <v>#REF!</v>
      </c>
      <c r="AC599" s="2" t="e">
        <f t="shared" si="109"/>
        <v>#REF!</v>
      </c>
    </row>
    <row r="600" spans="2:29" x14ac:dyDescent="0.2">
      <c r="B600" s="10" t="e">
        <f>IF(#REF!="Informix XPS",4096,2048)</f>
        <v>#REF!</v>
      </c>
      <c r="C600" s="10" t="e">
        <f>IF(#REF!="Informix XPS",4036,2020)</f>
        <v>#REF!</v>
      </c>
      <c r="D600" s="1" t="e">
        <f>IF(#REF!=0,0,#REF!+4)</f>
        <v>#REF!</v>
      </c>
      <c r="E600" s="1" t="e">
        <f t="shared" si="99"/>
        <v>#REF!</v>
      </c>
      <c r="F600" s="1" t="e">
        <f>IF(D600&lt;=C600,ROUNDUP((#REF!+#REF!)/E600,0),#REF!*E600)</f>
        <v>#REF!</v>
      </c>
      <c r="G600" s="1" t="e">
        <f t="shared" si="100"/>
        <v>#REF!</v>
      </c>
      <c r="H600" s="1" t="e">
        <f>IF(#REF!&gt;C600,#REF!,0)</f>
        <v>#REF!</v>
      </c>
      <c r="I600" s="1" t="e">
        <f>+IF(#REF!&gt;C600,#REF!-(C600+8),0)</f>
        <v>#REF!</v>
      </c>
      <c r="J600" s="1" t="e">
        <f>+IF(I600&lt;C600,0,#REF!*TRUNC(I600/(C600-8)))</f>
        <v>#REF!</v>
      </c>
      <c r="K600" s="1" t="e">
        <f>IF(H600&gt;0,+#REF!/(C600-8)-TRUNC(#REF!/(C600-8))+4,0)</f>
        <v>#REF!</v>
      </c>
      <c r="L600" s="1" t="e">
        <f t="shared" si="101"/>
        <v>#REF!</v>
      </c>
      <c r="M600" s="1" t="e">
        <f>+IF(H600&gt;0,IF(L600&lt;0.1,(#REF!/(TRUNC((C600/10)/I600)+1)),IF(AND(L600&gt;0.1,L600&lt;0.33),(#REF!/(TRUNC((C600/3)/I600)+1)),#REF!)),0)</f>
        <v>#REF!</v>
      </c>
      <c r="N600" s="1" t="e">
        <f t="shared" si="102"/>
        <v>#REF!</v>
      </c>
      <c r="O600" s="1" t="e">
        <f>+IF(#REF! &lt; (#REF!+#REF!)*0.02,1,#REF!/(#REF!+#REF!))</f>
        <v>#REF!</v>
      </c>
      <c r="P600" s="1" t="e">
        <f>+IF(#REF!&gt;0,#REF!+5,0)</f>
        <v>#REF!</v>
      </c>
      <c r="Q600" s="1" t="e">
        <f t="shared" si="103"/>
        <v>#REF!</v>
      </c>
      <c r="R600" s="1" t="e">
        <f>+IF(Q600 &gt; 0,TRUNC((#REF!+#REF!)/Q600),0)</f>
        <v>#REF!</v>
      </c>
      <c r="S600" s="1" t="e">
        <f>+(R600/(TRUNC((B600-28)/(#REF!+5))+4))</f>
        <v>#REF!</v>
      </c>
      <c r="T600" s="1" t="e">
        <f>+TRUNC(S600/(TRUNC((B600-28)/(#REF!+5))+4))</f>
        <v>#REF!</v>
      </c>
      <c r="U600" s="1" t="e">
        <f>+ROUNDUP((T600/(TRUNC((B600-56)/(#REF!+5))+4)),0)</f>
        <v>#REF!</v>
      </c>
      <c r="V600" s="1" t="e">
        <f t="shared" si="104"/>
        <v>#REF!</v>
      </c>
      <c r="W600" s="1" t="e">
        <f t="shared" si="105"/>
        <v>#REF!</v>
      </c>
      <c r="X600" s="1" t="e">
        <f t="shared" si="106"/>
        <v>#REF!</v>
      </c>
      <c r="Y600" s="1" t="e">
        <f t="shared" si="107"/>
        <v>#REF!</v>
      </c>
      <c r="Z600" s="1" t="e">
        <f t="shared" si="108"/>
        <v>#REF!</v>
      </c>
      <c r="AA600" s="2" t="e">
        <f>IF(Z600*#REF!/(#REF!+#REF!)&lt;16,16,Z600*#REF!/(#REF!+#REF!))</f>
        <v>#REF!</v>
      </c>
      <c r="AB600" s="9" t="e">
        <f>IF(+Z600*#REF!/(#REF!+#REF!)&lt;16,16,+Z600*#REF!/(#REF!+#REF!))</f>
        <v>#REF!</v>
      </c>
      <c r="AC600" s="2" t="e">
        <f t="shared" si="109"/>
        <v>#REF!</v>
      </c>
    </row>
    <row r="601" spans="2:29" x14ac:dyDescent="0.2">
      <c r="B601" s="10" t="e">
        <f>IF(#REF!="Informix XPS",4096,2048)</f>
        <v>#REF!</v>
      </c>
      <c r="C601" s="10" t="e">
        <f>IF(#REF!="Informix XPS",4036,2020)</f>
        <v>#REF!</v>
      </c>
      <c r="D601" s="1" t="e">
        <f>IF(#REF!=0,0,#REF!+4)</f>
        <v>#REF!</v>
      </c>
      <c r="E601" s="1" t="e">
        <f t="shared" si="99"/>
        <v>#REF!</v>
      </c>
      <c r="F601" s="1" t="e">
        <f>IF(D601&lt;=C601,ROUNDUP((#REF!+#REF!)/E601,0),#REF!*E601)</f>
        <v>#REF!</v>
      </c>
      <c r="G601" s="1" t="e">
        <f t="shared" si="100"/>
        <v>#REF!</v>
      </c>
      <c r="H601" s="1" t="e">
        <f>IF(#REF!&gt;C601,#REF!,0)</f>
        <v>#REF!</v>
      </c>
      <c r="I601" s="1" t="e">
        <f>+IF(#REF!&gt;C601,#REF!-(C601+8),0)</f>
        <v>#REF!</v>
      </c>
      <c r="J601" s="1" t="e">
        <f>+IF(I601&lt;C601,0,#REF!*TRUNC(I601/(C601-8)))</f>
        <v>#REF!</v>
      </c>
      <c r="K601" s="1" t="e">
        <f>IF(H601&gt;0,+#REF!/(C601-8)-TRUNC(#REF!/(C601-8))+4,0)</f>
        <v>#REF!</v>
      </c>
      <c r="L601" s="1" t="e">
        <f t="shared" si="101"/>
        <v>#REF!</v>
      </c>
      <c r="M601" s="1" t="e">
        <f>+IF(H601&gt;0,IF(L601&lt;0.1,(#REF!/(TRUNC((C601/10)/I601)+1)),IF(AND(L601&gt;0.1,L601&lt;0.33),(#REF!/(TRUNC((C601/3)/I601)+1)),#REF!)),0)</f>
        <v>#REF!</v>
      </c>
      <c r="N601" s="1" t="e">
        <f t="shared" si="102"/>
        <v>#REF!</v>
      </c>
      <c r="O601" s="1" t="e">
        <f>+IF(#REF! &lt; (#REF!+#REF!)*0.02,1,#REF!/(#REF!+#REF!))</f>
        <v>#REF!</v>
      </c>
      <c r="P601" s="1" t="e">
        <f>+IF(#REF!&gt;0,#REF!+5,0)</f>
        <v>#REF!</v>
      </c>
      <c r="Q601" s="1" t="e">
        <f t="shared" si="103"/>
        <v>#REF!</v>
      </c>
      <c r="R601" s="1" t="e">
        <f>+IF(Q601 &gt; 0,TRUNC((#REF!+#REF!)/Q601),0)</f>
        <v>#REF!</v>
      </c>
      <c r="S601" s="1" t="e">
        <f>+(R601/(TRUNC((B601-28)/(#REF!+5))+4))</f>
        <v>#REF!</v>
      </c>
      <c r="T601" s="1" t="e">
        <f>+TRUNC(S601/(TRUNC((B601-28)/(#REF!+5))+4))</f>
        <v>#REF!</v>
      </c>
      <c r="U601" s="1" t="e">
        <f>+ROUNDUP((T601/(TRUNC((B601-56)/(#REF!+5))+4)),0)</f>
        <v>#REF!</v>
      </c>
      <c r="V601" s="1" t="e">
        <f t="shared" si="104"/>
        <v>#REF!</v>
      </c>
      <c r="W601" s="1" t="e">
        <f t="shared" si="105"/>
        <v>#REF!</v>
      </c>
      <c r="X601" s="1" t="e">
        <f t="shared" si="106"/>
        <v>#REF!</v>
      </c>
      <c r="Y601" s="1" t="e">
        <f t="shared" si="107"/>
        <v>#REF!</v>
      </c>
      <c r="Z601" s="1" t="e">
        <f t="shared" si="108"/>
        <v>#REF!</v>
      </c>
      <c r="AA601" s="2" t="e">
        <f>IF(Z601*#REF!/(#REF!+#REF!)&lt;16,16,Z601*#REF!/(#REF!+#REF!))</f>
        <v>#REF!</v>
      </c>
      <c r="AB601" s="9" t="e">
        <f>IF(+Z601*#REF!/(#REF!+#REF!)&lt;16,16,+Z601*#REF!/(#REF!+#REF!))</f>
        <v>#REF!</v>
      </c>
      <c r="AC601" s="2" t="e">
        <f t="shared" si="109"/>
        <v>#REF!</v>
      </c>
    </row>
    <row r="602" spans="2:29" x14ac:dyDescent="0.2">
      <c r="B602" s="10" t="e">
        <f>IF(#REF!="Informix XPS",4096,2048)</f>
        <v>#REF!</v>
      </c>
      <c r="C602" s="10" t="e">
        <f>IF(#REF!="Informix XPS",4036,2020)</f>
        <v>#REF!</v>
      </c>
      <c r="D602" s="1" t="e">
        <f>IF(#REF!=0,0,#REF!+4)</f>
        <v>#REF!</v>
      </c>
      <c r="E602" s="1" t="e">
        <f t="shared" si="99"/>
        <v>#REF!</v>
      </c>
      <c r="F602" s="1" t="e">
        <f>IF(D602&lt;=C602,ROUNDUP((#REF!+#REF!)/E602,0),#REF!*E602)</f>
        <v>#REF!</v>
      </c>
      <c r="G602" s="1" t="e">
        <f t="shared" si="100"/>
        <v>#REF!</v>
      </c>
      <c r="H602" s="1" t="e">
        <f>IF(#REF!&gt;C602,#REF!,0)</f>
        <v>#REF!</v>
      </c>
      <c r="I602" s="1" t="e">
        <f>+IF(#REF!&gt;C602,#REF!-(C602+8),0)</f>
        <v>#REF!</v>
      </c>
      <c r="J602" s="1" t="e">
        <f>+IF(I602&lt;C602,0,#REF!*TRUNC(I602/(C602-8)))</f>
        <v>#REF!</v>
      </c>
      <c r="K602" s="1" t="e">
        <f>IF(H602&gt;0,+#REF!/(C602-8)-TRUNC(#REF!/(C602-8))+4,0)</f>
        <v>#REF!</v>
      </c>
      <c r="L602" s="1" t="e">
        <f t="shared" si="101"/>
        <v>#REF!</v>
      </c>
      <c r="M602" s="1" t="e">
        <f>+IF(H602&gt;0,IF(L602&lt;0.1,(#REF!/(TRUNC((C602/10)/I602)+1)),IF(AND(L602&gt;0.1,L602&lt;0.33),(#REF!/(TRUNC((C602/3)/I602)+1)),#REF!)),0)</f>
        <v>#REF!</v>
      </c>
      <c r="N602" s="1" t="e">
        <f t="shared" si="102"/>
        <v>#REF!</v>
      </c>
      <c r="O602" s="1" t="e">
        <f>+IF(#REF! &lt; (#REF!+#REF!)*0.02,1,#REF!/(#REF!+#REF!))</f>
        <v>#REF!</v>
      </c>
      <c r="P602" s="1" t="e">
        <f>+IF(#REF!&gt;0,#REF!+5,0)</f>
        <v>#REF!</v>
      </c>
      <c r="Q602" s="1" t="e">
        <f t="shared" si="103"/>
        <v>#REF!</v>
      </c>
      <c r="R602" s="1" t="e">
        <f>+IF(Q602 &gt; 0,TRUNC((#REF!+#REF!)/Q602),0)</f>
        <v>#REF!</v>
      </c>
      <c r="S602" s="1" t="e">
        <f>+(R602/(TRUNC((B602-28)/(#REF!+5))+4))</f>
        <v>#REF!</v>
      </c>
      <c r="T602" s="1" t="e">
        <f>+TRUNC(S602/(TRUNC((B602-28)/(#REF!+5))+4))</f>
        <v>#REF!</v>
      </c>
      <c r="U602" s="1" t="e">
        <f>+ROUNDUP((T602/(TRUNC((B602-56)/(#REF!+5))+4)),0)</f>
        <v>#REF!</v>
      </c>
      <c r="V602" s="1" t="e">
        <f t="shared" si="104"/>
        <v>#REF!</v>
      </c>
      <c r="W602" s="1" t="e">
        <f t="shared" si="105"/>
        <v>#REF!</v>
      </c>
      <c r="X602" s="1" t="e">
        <f t="shared" si="106"/>
        <v>#REF!</v>
      </c>
      <c r="Y602" s="1" t="e">
        <f t="shared" si="107"/>
        <v>#REF!</v>
      </c>
      <c r="Z602" s="1" t="e">
        <f t="shared" si="108"/>
        <v>#REF!</v>
      </c>
      <c r="AA602" s="2" t="e">
        <f>IF(Z602*#REF!/(#REF!+#REF!)&lt;16,16,Z602*#REF!/(#REF!+#REF!))</f>
        <v>#REF!</v>
      </c>
      <c r="AB602" s="9" t="e">
        <f>IF(+Z602*#REF!/(#REF!+#REF!)&lt;16,16,+Z602*#REF!/(#REF!+#REF!))</f>
        <v>#REF!</v>
      </c>
      <c r="AC602" s="2" t="e">
        <f t="shared" si="109"/>
        <v>#REF!</v>
      </c>
    </row>
    <row r="603" spans="2:29" x14ac:dyDescent="0.2">
      <c r="B603" s="10" t="e">
        <f>IF(#REF!="Informix XPS",4096,2048)</f>
        <v>#REF!</v>
      </c>
      <c r="C603" s="10" t="e">
        <f>IF(#REF!="Informix XPS",4036,2020)</f>
        <v>#REF!</v>
      </c>
      <c r="D603" s="1" t="e">
        <f>IF(#REF!=0,0,#REF!+4)</f>
        <v>#REF!</v>
      </c>
      <c r="E603" s="1" t="e">
        <f t="shared" si="99"/>
        <v>#REF!</v>
      </c>
      <c r="F603" s="1" t="e">
        <f>IF(D603&lt;=C603,ROUNDUP((#REF!+#REF!)/E603,0),#REF!*E603)</f>
        <v>#REF!</v>
      </c>
      <c r="G603" s="1" t="e">
        <f t="shared" si="100"/>
        <v>#REF!</v>
      </c>
      <c r="H603" s="1" t="e">
        <f>IF(#REF!&gt;C603,#REF!,0)</f>
        <v>#REF!</v>
      </c>
      <c r="I603" s="1" t="e">
        <f>+IF(#REF!&gt;C603,#REF!-(C603+8),0)</f>
        <v>#REF!</v>
      </c>
      <c r="J603" s="1" t="e">
        <f>+IF(I603&lt;C603,0,#REF!*TRUNC(I603/(C603-8)))</f>
        <v>#REF!</v>
      </c>
      <c r="K603" s="1" t="e">
        <f>IF(H603&gt;0,+#REF!/(C603-8)-TRUNC(#REF!/(C603-8))+4,0)</f>
        <v>#REF!</v>
      </c>
      <c r="L603" s="1" t="e">
        <f t="shared" si="101"/>
        <v>#REF!</v>
      </c>
      <c r="M603" s="1" t="e">
        <f>+IF(H603&gt;0,IF(L603&lt;0.1,(#REF!/(TRUNC((C603/10)/I603)+1)),IF(AND(L603&gt;0.1,L603&lt;0.33),(#REF!/(TRUNC((C603/3)/I603)+1)),#REF!)),0)</f>
        <v>#REF!</v>
      </c>
      <c r="N603" s="1" t="e">
        <f t="shared" si="102"/>
        <v>#REF!</v>
      </c>
      <c r="O603" s="1" t="e">
        <f>+IF(#REF! &lt; (#REF!+#REF!)*0.02,1,#REF!/(#REF!+#REF!))</f>
        <v>#REF!</v>
      </c>
      <c r="P603" s="1" t="e">
        <f>+IF(#REF!&gt;0,#REF!+5,0)</f>
        <v>#REF!</v>
      </c>
      <c r="Q603" s="1" t="e">
        <f t="shared" si="103"/>
        <v>#REF!</v>
      </c>
      <c r="R603" s="1" t="e">
        <f>+IF(Q603 &gt; 0,TRUNC((#REF!+#REF!)/Q603),0)</f>
        <v>#REF!</v>
      </c>
      <c r="S603" s="1" t="e">
        <f>+(R603/(TRUNC((B603-28)/(#REF!+5))+4))</f>
        <v>#REF!</v>
      </c>
      <c r="T603" s="1" t="e">
        <f>+TRUNC(S603/(TRUNC((B603-28)/(#REF!+5))+4))</f>
        <v>#REF!</v>
      </c>
      <c r="U603" s="1" t="e">
        <f>+ROUNDUP((T603/(TRUNC((B603-56)/(#REF!+5))+4)),0)</f>
        <v>#REF!</v>
      </c>
      <c r="V603" s="1" t="e">
        <f t="shared" si="104"/>
        <v>#REF!</v>
      </c>
      <c r="W603" s="1" t="e">
        <f t="shared" si="105"/>
        <v>#REF!</v>
      </c>
      <c r="X603" s="1" t="e">
        <f t="shared" si="106"/>
        <v>#REF!</v>
      </c>
      <c r="Y603" s="1" t="e">
        <f t="shared" si="107"/>
        <v>#REF!</v>
      </c>
      <c r="Z603" s="1" t="e">
        <f t="shared" si="108"/>
        <v>#REF!</v>
      </c>
      <c r="AA603" s="2" t="e">
        <f>IF(Z603*#REF!/(#REF!+#REF!)&lt;16,16,Z603*#REF!/(#REF!+#REF!))</f>
        <v>#REF!</v>
      </c>
      <c r="AB603" s="9" t="e">
        <f>IF(+Z603*#REF!/(#REF!+#REF!)&lt;16,16,+Z603*#REF!/(#REF!+#REF!))</f>
        <v>#REF!</v>
      </c>
      <c r="AC603" s="2" t="e">
        <f t="shared" si="109"/>
        <v>#REF!</v>
      </c>
    </row>
    <row r="604" spans="2:29" x14ac:dyDescent="0.2">
      <c r="B604" s="10" t="e">
        <f>IF(#REF!="Informix XPS",4096,2048)</f>
        <v>#REF!</v>
      </c>
      <c r="C604" s="10" t="e">
        <f>IF(#REF!="Informix XPS",4036,2020)</f>
        <v>#REF!</v>
      </c>
      <c r="D604" s="1" t="e">
        <f>IF(#REF!=0,0,#REF!+4)</f>
        <v>#REF!</v>
      </c>
      <c r="E604" s="1" t="e">
        <f t="shared" si="99"/>
        <v>#REF!</v>
      </c>
      <c r="F604" s="1" t="e">
        <f>IF(D604&lt;=C604,ROUNDUP((#REF!+#REF!)/E604,0),#REF!*E604)</f>
        <v>#REF!</v>
      </c>
      <c r="G604" s="1" t="e">
        <f t="shared" si="100"/>
        <v>#REF!</v>
      </c>
      <c r="H604" s="1" t="e">
        <f>IF(#REF!&gt;C604,#REF!,0)</f>
        <v>#REF!</v>
      </c>
      <c r="I604" s="1" t="e">
        <f>+IF(#REF!&gt;C604,#REF!-(C604+8),0)</f>
        <v>#REF!</v>
      </c>
      <c r="J604" s="1" t="e">
        <f>+IF(I604&lt;C604,0,#REF!*TRUNC(I604/(C604-8)))</f>
        <v>#REF!</v>
      </c>
      <c r="K604" s="1" t="e">
        <f>IF(H604&gt;0,+#REF!/(C604-8)-TRUNC(#REF!/(C604-8))+4,0)</f>
        <v>#REF!</v>
      </c>
      <c r="L604" s="1" t="e">
        <f t="shared" si="101"/>
        <v>#REF!</v>
      </c>
      <c r="M604" s="1" t="e">
        <f>+IF(H604&gt;0,IF(L604&lt;0.1,(#REF!/(TRUNC((C604/10)/I604)+1)),IF(AND(L604&gt;0.1,L604&lt;0.33),(#REF!/(TRUNC((C604/3)/I604)+1)),#REF!)),0)</f>
        <v>#REF!</v>
      </c>
      <c r="N604" s="1" t="e">
        <f t="shared" si="102"/>
        <v>#REF!</v>
      </c>
      <c r="O604" s="1" t="e">
        <f>+IF(#REF! &lt; (#REF!+#REF!)*0.02,1,#REF!/(#REF!+#REF!))</f>
        <v>#REF!</v>
      </c>
      <c r="P604" s="1" t="e">
        <f>+IF(#REF!&gt;0,#REF!+5,0)</f>
        <v>#REF!</v>
      </c>
      <c r="Q604" s="1" t="e">
        <f t="shared" si="103"/>
        <v>#REF!</v>
      </c>
      <c r="R604" s="1" t="e">
        <f>+IF(Q604 &gt; 0,TRUNC((#REF!+#REF!)/Q604),0)</f>
        <v>#REF!</v>
      </c>
      <c r="S604" s="1" t="e">
        <f>+(R604/(TRUNC((B604-28)/(#REF!+5))+4))</f>
        <v>#REF!</v>
      </c>
      <c r="T604" s="1" t="e">
        <f>+TRUNC(S604/(TRUNC((B604-28)/(#REF!+5))+4))</f>
        <v>#REF!</v>
      </c>
      <c r="U604" s="1" t="e">
        <f>+ROUNDUP((T604/(TRUNC((B604-56)/(#REF!+5))+4)),0)</f>
        <v>#REF!</v>
      </c>
      <c r="V604" s="1" t="e">
        <f t="shared" si="104"/>
        <v>#REF!</v>
      </c>
      <c r="W604" s="1" t="e">
        <f t="shared" si="105"/>
        <v>#REF!</v>
      </c>
      <c r="X604" s="1" t="e">
        <f t="shared" si="106"/>
        <v>#REF!</v>
      </c>
      <c r="Y604" s="1" t="e">
        <f t="shared" si="107"/>
        <v>#REF!</v>
      </c>
      <c r="Z604" s="1" t="e">
        <f t="shared" si="108"/>
        <v>#REF!</v>
      </c>
      <c r="AA604" s="2" t="e">
        <f>IF(Z604*#REF!/(#REF!+#REF!)&lt;16,16,Z604*#REF!/(#REF!+#REF!))</f>
        <v>#REF!</v>
      </c>
      <c r="AB604" s="9" t="e">
        <f>IF(+Z604*#REF!/(#REF!+#REF!)&lt;16,16,+Z604*#REF!/(#REF!+#REF!))</f>
        <v>#REF!</v>
      </c>
      <c r="AC604" s="2" t="e">
        <f t="shared" si="109"/>
        <v>#REF!</v>
      </c>
    </row>
    <row r="605" spans="2:29" x14ac:dyDescent="0.2">
      <c r="B605" s="10" t="e">
        <f>IF(#REF!="Informix XPS",4096,2048)</f>
        <v>#REF!</v>
      </c>
      <c r="C605" s="10" t="e">
        <f>IF(#REF!="Informix XPS",4036,2020)</f>
        <v>#REF!</v>
      </c>
      <c r="D605" s="1" t="e">
        <f>IF(#REF!=0,0,#REF!+4)</f>
        <v>#REF!</v>
      </c>
      <c r="E605" s="1" t="e">
        <f t="shared" si="99"/>
        <v>#REF!</v>
      </c>
      <c r="F605" s="1" t="e">
        <f>IF(D605&lt;=C605,ROUNDUP((#REF!+#REF!)/E605,0),#REF!*E605)</f>
        <v>#REF!</v>
      </c>
      <c r="G605" s="1" t="e">
        <f t="shared" si="100"/>
        <v>#REF!</v>
      </c>
      <c r="H605" s="1" t="e">
        <f>IF(#REF!&gt;C605,#REF!,0)</f>
        <v>#REF!</v>
      </c>
      <c r="I605" s="1" t="e">
        <f>+IF(#REF!&gt;C605,#REF!-(C605+8),0)</f>
        <v>#REF!</v>
      </c>
      <c r="J605" s="1" t="e">
        <f>+IF(I605&lt;C605,0,#REF!*TRUNC(I605/(C605-8)))</f>
        <v>#REF!</v>
      </c>
      <c r="K605" s="1" t="e">
        <f>IF(H605&gt;0,+#REF!/(C605-8)-TRUNC(#REF!/(C605-8))+4,0)</f>
        <v>#REF!</v>
      </c>
      <c r="L605" s="1" t="e">
        <f t="shared" si="101"/>
        <v>#REF!</v>
      </c>
      <c r="M605" s="1" t="e">
        <f>+IF(H605&gt;0,IF(L605&lt;0.1,(#REF!/(TRUNC((C605/10)/I605)+1)),IF(AND(L605&gt;0.1,L605&lt;0.33),(#REF!/(TRUNC((C605/3)/I605)+1)),#REF!)),0)</f>
        <v>#REF!</v>
      </c>
      <c r="N605" s="1" t="e">
        <f t="shared" si="102"/>
        <v>#REF!</v>
      </c>
      <c r="O605" s="1" t="e">
        <f>+IF(#REF! &lt; (#REF!+#REF!)*0.02,1,#REF!/(#REF!+#REF!))</f>
        <v>#REF!</v>
      </c>
      <c r="P605" s="1" t="e">
        <f>+IF(#REF!&gt;0,#REF!+5,0)</f>
        <v>#REF!</v>
      </c>
      <c r="Q605" s="1" t="e">
        <f t="shared" si="103"/>
        <v>#REF!</v>
      </c>
      <c r="R605" s="1" t="e">
        <f>+IF(Q605 &gt; 0,TRUNC((#REF!+#REF!)/Q605),0)</f>
        <v>#REF!</v>
      </c>
      <c r="S605" s="1" t="e">
        <f>+(R605/(TRUNC((B605-28)/(#REF!+5))+4))</f>
        <v>#REF!</v>
      </c>
      <c r="T605" s="1" t="e">
        <f>+TRUNC(S605/(TRUNC((B605-28)/(#REF!+5))+4))</f>
        <v>#REF!</v>
      </c>
      <c r="U605" s="1" t="e">
        <f>+ROUNDUP((T605/(TRUNC((B605-56)/(#REF!+5))+4)),0)</f>
        <v>#REF!</v>
      </c>
      <c r="V605" s="1" t="e">
        <f t="shared" si="104"/>
        <v>#REF!</v>
      </c>
      <c r="W605" s="1" t="e">
        <f t="shared" si="105"/>
        <v>#REF!</v>
      </c>
      <c r="X605" s="1" t="e">
        <f t="shared" si="106"/>
        <v>#REF!</v>
      </c>
      <c r="Y605" s="1" t="e">
        <f t="shared" si="107"/>
        <v>#REF!</v>
      </c>
      <c r="Z605" s="1" t="e">
        <f t="shared" si="108"/>
        <v>#REF!</v>
      </c>
      <c r="AA605" s="2" t="e">
        <f>IF(Z605*#REF!/(#REF!+#REF!)&lt;16,16,Z605*#REF!/(#REF!+#REF!))</f>
        <v>#REF!</v>
      </c>
      <c r="AB605" s="9" t="e">
        <f>IF(+Z605*#REF!/(#REF!+#REF!)&lt;16,16,+Z605*#REF!/(#REF!+#REF!))</f>
        <v>#REF!</v>
      </c>
      <c r="AC605" s="2" t="e">
        <f t="shared" si="109"/>
        <v>#REF!</v>
      </c>
    </row>
    <row r="606" spans="2:29" x14ac:dyDescent="0.2">
      <c r="B606" s="10" t="e">
        <f>IF(#REF!="Informix XPS",4096,2048)</f>
        <v>#REF!</v>
      </c>
      <c r="C606" s="10" t="e">
        <f>IF(#REF!="Informix XPS",4036,2020)</f>
        <v>#REF!</v>
      </c>
      <c r="D606" s="1" t="e">
        <f>IF(#REF!=0,0,#REF!+4)</f>
        <v>#REF!</v>
      </c>
      <c r="E606" s="1" t="e">
        <f t="shared" si="99"/>
        <v>#REF!</v>
      </c>
      <c r="F606" s="1" t="e">
        <f>IF(D606&lt;=C606,ROUNDUP((#REF!+#REF!)/E606,0),#REF!*E606)</f>
        <v>#REF!</v>
      </c>
      <c r="G606" s="1" t="e">
        <f t="shared" si="100"/>
        <v>#REF!</v>
      </c>
      <c r="H606" s="1" t="e">
        <f>IF(#REF!&gt;C606,#REF!,0)</f>
        <v>#REF!</v>
      </c>
      <c r="I606" s="1" t="e">
        <f>+IF(#REF!&gt;C606,#REF!-(C606+8),0)</f>
        <v>#REF!</v>
      </c>
      <c r="J606" s="1" t="e">
        <f>+IF(I606&lt;C606,0,#REF!*TRUNC(I606/(C606-8)))</f>
        <v>#REF!</v>
      </c>
      <c r="K606" s="1" t="e">
        <f>IF(H606&gt;0,+#REF!/(C606-8)-TRUNC(#REF!/(C606-8))+4,0)</f>
        <v>#REF!</v>
      </c>
      <c r="L606" s="1" t="e">
        <f t="shared" si="101"/>
        <v>#REF!</v>
      </c>
      <c r="M606" s="1" t="e">
        <f>+IF(H606&gt;0,IF(L606&lt;0.1,(#REF!/(TRUNC((C606/10)/I606)+1)),IF(AND(L606&gt;0.1,L606&lt;0.33),(#REF!/(TRUNC((C606/3)/I606)+1)),#REF!)),0)</f>
        <v>#REF!</v>
      </c>
      <c r="N606" s="1" t="e">
        <f t="shared" si="102"/>
        <v>#REF!</v>
      </c>
      <c r="O606" s="1" t="e">
        <f>+IF(#REF! &lt; (#REF!+#REF!)*0.02,1,#REF!/(#REF!+#REF!))</f>
        <v>#REF!</v>
      </c>
      <c r="P606" s="1" t="e">
        <f>+IF(#REF!&gt;0,#REF!+5,0)</f>
        <v>#REF!</v>
      </c>
      <c r="Q606" s="1" t="e">
        <f t="shared" si="103"/>
        <v>#REF!</v>
      </c>
      <c r="R606" s="1" t="e">
        <f>+IF(Q606 &gt; 0,TRUNC((#REF!+#REF!)/Q606),0)</f>
        <v>#REF!</v>
      </c>
      <c r="S606" s="1" t="e">
        <f>+(R606/(TRUNC((B606-28)/(#REF!+5))+4))</f>
        <v>#REF!</v>
      </c>
      <c r="T606" s="1" t="e">
        <f>+TRUNC(S606/(TRUNC((B606-28)/(#REF!+5))+4))</f>
        <v>#REF!</v>
      </c>
      <c r="U606" s="1" t="e">
        <f>+ROUNDUP((T606/(TRUNC((B606-56)/(#REF!+5))+4)),0)</f>
        <v>#REF!</v>
      </c>
      <c r="V606" s="1" t="e">
        <f t="shared" si="104"/>
        <v>#REF!</v>
      </c>
      <c r="W606" s="1" t="e">
        <f t="shared" si="105"/>
        <v>#REF!</v>
      </c>
      <c r="X606" s="1" t="e">
        <f t="shared" si="106"/>
        <v>#REF!</v>
      </c>
      <c r="Y606" s="1" t="e">
        <f t="shared" si="107"/>
        <v>#REF!</v>
      </c>
      <c r="Z606" s="1" t="e">
        <f t="shared" si="108"/>
        <v>#REF!</v>
      </c>
      <c r="AA606" s="2" t="e">
        <f>IF(Z606*#REF!/(#REF!+#REF!)&lt;16,16,Z606*#REF!/(#REF!+#REF!))</f>
        <v>#REF!</v>
      </c>
      <c r="AB606" s="9" t="e">
        <f>IF(+Z606*#REF!/(#REF!+#REF!)&lt;16,16,+Z606*#REF!/(#REF!+#REF!))</f>
        <v>#REF!</v>
      </c>
      <c r="AC606" s="2" t="e">
        <f t="shared" si="109"/>
        <v>#REF!</v>
      </c>
    </row>
    <row r="607" spans="2:29" x14ac:dyDescent="0.2">
      <c r="B607" s="10" t="e">
        <f>IF(#REF!="Informix XPS",4096,2048)</f>
        <v>#REF!</v>
      </c>
      <c r="C607" s="10" t="e">
        <f>IF(#REF!="Informix XPS",4036,2020)</f>
        <v>#REF!</v>
      </c>
      <c r="D607" s="1" t="e">
        <f>IF(#REF!=0,0,#REF!+4)</f>
        <v>#REF!</v>
      </c>
      <c r="E607" s="1" t="e">
        <f t="shared" si="99"/>
        <v>#REF!</v>
      </c>
      <c r="F607" s="1" t="e">
        <f>IF(D607&lt;=C607,ROUNDUP((#REF!+#REF!)/E607,0),#REF!*E607)</f>
        <v>#REF!</v>
      </c>
      <c r="G607" s="1" t="e">
        <f t="shared" si="100"/>
        <v>#REF!</v>
      </c>
      <c r="H607" s="1" t="e">
        <f>IF(#REF!&gt;C607,#REF!,0)</f>
        <v>#REF!</v>
      </c>
      <c r="I607" s="1" t="e">
        <f>+IF(#REF!&gt;C607,#REF!-(C607+8),0)</f>
        <v>#REF!</v>
      </c>
      <c r="J607" s="1" t="e">
        <f>+IF(I607&lt;C607,0,#REF!*TRUNC(I607/(C607-8)))</f>
        <v>#REF!</v>
      </c>
      <c r="K607" s="1" t="e">
        <f>IF(H607&gt;0,+#REF!/(C607-8)-TRUNC(#REF!/(C607-8))+4,0)</f>
        <v>#REF!</v>
      </c>
      <c r="L607" s="1" t="e">
        <f t="shared" si="101"/>
        <v>#REF!</v>
      </c>
      <c r="M607" s="1" t="e">
        <f>+IF(H607&gt;0,IF(L607&lt;0.1,(#REF!/(TRUNC((C607/10)/I607)+1)),IF(AND(L607&gt;0.1,L607&lt;0.33),(#REF!/(TRUNC((C607/3)/I607)+1)),#REF!)),0)</f>
        <v>#REF!</v>
      </c>
      <c r="N607" s="1" t="e">
        <f t="shared" si="102"/>
        <v>#REF!</v>
      </c>
      <c r="O607" s="1" t="e">
        <f>+IF(#REF! &lt; (#REF!+#REF!)*0.02,1,#REF!/(#REF!+#REF!))</f>
        <v>#REF!</v>
      </c>
      <c r="P607" s="1" t="e">
        <f>+IF(#REF!&gt;0,#REF!+5,0)</f>
        <v>#REF!</v>
      </c>
      <c r="Q607" s="1" t="e">
        <f t="shared" si="103"/>
        <v>#REF!</v>
      </c>
      <c r="R607" s="1" t="e">
        <f>+IF(Q607 &gt; 0,TRUNC((#REF!+#REF!)/Q607),0)</f>
        <v>#REF!</v>
      </c>
      <c r="S607" s="1" t="e">
        <f>+(R607/(TRUNC((B607-28)/(#REF!+5))+4))</f>
        <v>#REF!</v>
      </c>
      <c r="T607" s="1" t="e">
        <f>+TRUNC(S607/(TRUNC((B607-28)/(#REF!+5))+4))</f>
        <v>#REF!</v>
      </c>
      <c r="U607" s="1" t="e">
        <f>+ROUNDUP((T607/(TRUNC((B607-56)/(#REF!+5))+4)),0)</f>
        <v>#REF!</v>
      </c>
      <c r="V607" s="1" t="e">
        <f t="shared" si="104"/>
        <v>#REF!</v>
      </c>
      <c r="W607" s="1" t="e">
        <f t="shared" si="105"/>
        <v>#REF!</v>
      </c>
      <c r="X607" s="1" t="e">
        <f t="shared" si="106"/>
        <v>#REF!</v>
      </c>
      <c r="Y607" s="1" t="e">
        <f t="shared" si="107"/>
        <v>#REF!</v>
      </c>
      <c r="Z607" s="1" t="e">
        <f t="shared" si="108"/>
        <v>#REF!</v>
      </c>
      <c r="AA607" s="2" t="e">
        <f>IF(Z607*#REF!/(#REF!+#REF!)&lt;16,16,Z607*#REF!/(#REF!+#REF!))</f>
        <v>#REF!</v>
      </c>
      <c r="AB607" s="9" t="e">
        <f>IF(+Z607*#REF!/(#REF!+#REF!)&lt;16,16,+Z607*#REF!/(#REF!+#REF!))</f>
        <v>#REF!</v>
      </c>
      <c r="AC607" s="2" t="e">
        <f t="shared" si="109"/>
        <v>#REF!</v>
      </c>
    </row>
    <row r="608" spans="2:29" x14ac:dyDescent="0.2">
      <c r="B608" s="10" t="e">
        <f>IF(#REF!="Informix XPS",4096,2048)</f>
        <v>#REF!</v>
      </c>
      <c r="C608" s="10" t="e">
        <f>IF(#REF!="Informix XPS",4036,2020)</f>
        <v>#REF!</v>
      </c>
      <c r="D608" s="1" t="e">
        <f>IF(#REF!=0,0,#REF!+4)</f>
        <v>#REF!</v>
      </c>
      <c r="E608" s="1" t="e">
        <f t="shared" si="99"/>
        <v>#REF!</v>
      </c>
      <c r="F608" s="1" t="e">
        <f>IF(D608&lt;=C608,ROUNDUP((#REF!+#REF!)/E608,0),#REF!*E608)</f>
        <v>#REF!</v>
      </c>
      <c r="G608" s="1" t="e">
        <f t="shared" si="100"/>
        <v>#REF!</v>
      </c>
      <c r="H608" s="1" t="e">
        <f>IF(#REF!&gt;C608,#REF!,0)</f>
        <v>#REF!</v>
      </c>
      <c r="I608" s="1" t="e">
        <f>+IF(#REF!&gt;C608,#REF!-(C608+8),0)</f>
        <v>#REF!</v>
      </c>
      <c r="J608" s="1" t="e">
        <f>+IF(I608&lt;C608,0,#REF!*TRUNC(I608/(C608-8)))</f>
        <v>#REF!</v>
      </c>
      <c r="K608" s="1" t="e">
        <f>IF(H608&gt;0,+#REF!/(C608-8)-TRUNC(#REF!/(C608-8))+4,0)</f>
        <v>#REF!</v>
      </c>
      <c r="L608" s="1" t="e">
        <f t="shared" si="101"/>
        <v>#REF!</v>
      </c>
      <c r="M608" s="1" t="e">
        <f>+IF(H608&gt;0,IF(L608&lt;0.1,(#REF!/(TRUNC((C608/10)/I608)+1)),IF(AND(L608&gt;0.1,L608&lt;0.33),(#REF!/(TRUNC((C608/3)/I608)+1)),#REF!)),0)</f>
        <v>#REF!</v>
      </c>
      <c r="N608" s="1" t="e">
        <f t="shared" si="102"/>
        <v>#REF!</v>
      </c>
      <c r="O608" s="1" t="e">
        <f>+IF(#REF! &lt; (#REF!+#REF!)*0.02,1,#REF!/(#REF!+#REF!))</f>
        <v>#REF!</v>
      </c>
      <c r="P608" s="1" t="e">
        <f>+IF(#REF!&gt;0,#REF!+5,0)</f>
        <v>#REF!</v>
      </c>
      <c r="Q608" s="1" t="e">
        <f t="shared" si="103"/>
        <v>#REF!</v>
      </c>
      <c r="R608" s="1" t="e">
        <f>+IF(Q608 &gt; 0,TRUNC((#REF!+#REF!)/Q608),0)</f>
        <v>#REF!</v>
      </c>
      <c r="S608" s="1" t="e">
        <f>+(R608/(TRUNC((B608-28)/(#REF!+5))+4))</f>
        <v>#REF!</v>
      </c>
      <c r="T608" s="1" t="e">
        <f>+TRUNC(S608/(TRUNC((B608-28)/(#REF!+5))+4))</f>
        <v>#REF!</v>
      </c>
      <c r="U608" s="1" t="e">
        <f>+ROUNDUP((T608/(TRUNC((B608-56)/(#REF!+5))+4)),0)</f>
        <v>#REF!</v>
      </c>
      <c r="V608" s="1" t="e">
        <f t="shared" si="104"/>
        <v>#REF!</v>
      </c>
      <c r="W608" s="1" t="e">
        <f t="shared" si="105"/>
        <v>#REF!</v>
      </c>
      <c r="X608" s="1" t="e">
        <f t="shared" si="106"/>
        <v>#REF!</v>
      </c>
      <c r="Y608" s="1" t="e">
        <f t="shared" si="107"/>
        <v>#REF!</v>
      </c>
      <c r="Z608" s="1" t="e">
        <f t="shared" si="108"/>
        <v>#REF!</v>
      </c>
      <c r="AA608" s="2" t="e">
        <f>IF(Z608*#REF!/(#REF!+#REF!)&lt;16,16,Z608*#REF!/(#REF!+#REF!))</f>
        <v>#REF!</v>
      </c>
      <c r="AB608" s="9" t="e">
        <f>IF(+Z608*#REF!/(#REF!+#REF!)&lt;16,16,+Z608*#REF!/(#REF!+#REF!))</f>
        <v>#REF!</v>
      </c>
      <c r="AC608" s="2" t="e">
        <f t="shared" si="109"/>
        <v>#REF!</v>
      </c>
    </row>
    <row r="609" spans="2:29" x14ac:dyDescent="0.2">
      <c r="B609" s="10" t="e">
        <f>IF(#REF!="Informix XPS",4096,2048)</f>
        <v>#REF!</v>
      </c>
      <c r="C609" s="10" t="e">
        <f>IF(#REF!="Informix XPS",4036,2020)</f>
        <v>#REF!</v>
      </c>
      <c r="D609" s="1" t="e">
        <f>IF(#REF!=0,0,#REF!+4)</f>
        <v>#REF!</v>
      </c>
      <c r="E609" s="1" t="e">
        <f t="shared" si="99"/>
        <v>#REF!</v>
      </c>
      <c r="F609" s="1" t="e">
        <f>IF(D609&lt;=C609,ROUNDUP((#REF!+#REF!)/E609,0),#REF!*E609)</f>
        <v>#REF!</v>
      </c>
      <c r="G609" s="1" t="e">
        <f t="shared" si="100"/>
        <v>#REF!</v>
      </c>
      <c r="H609" s="1" t="e">
        <f>IF(#REF!&gt;C609,#REF!,0)</f>
        <v>#REF!</v>
      </c>
      <c r="I609" s="1" t="e">
        <f>+IF(#REF!&gt;C609,#REF!-(C609+8),0)</f>
        <v>#REF!</v>
      </c>
      <c r="J609" s="1" t="e">
        <f>+IF(I609&lt;C609,0,#REF!*TRUNC(I609/(C609-8)))</f>
        <v>#REF!</v>
      </c>
      <c r="K609" s="1" t="e">
        <f>IF(H609&gt;0,+#REF!/(C609-8)-TRUNC(#REF!/(C609-8))+4,0)</f>
        <v>#REF!</v>
      </c>
      <c r="L609" s="1" t="e">
        <f t="shared" si="101"/>
        <v>#REF!</v>
      </c>
      <c r="M609" s="1" t="e">
        <f>+IF(H609&gt;0,IF(L609&lt;0.1,(#REF!/(TRUNC((C609/10)/I609)+1)),IF(AND(L609&gt;0.1,L609&lt;0.33),(#REF!/(TRUNC((C609/3)/I609)+1)),#REF!)),0)</f>
        <v>#REF!</v>
      </c>
      <c r="N609" s="1" t="e">
        <f t="shared" si="102"/>
        <v>#REF!</v>
      </c>
      <c r="O609" s="1" t="e">
        <f>+IF(#REF! &lt; (#REF!+#REF!)*0.02,1,#REF!/(#REF!+#REF!))</f>
        <v>#REF!</v>
      </c>
      <c r="P609" s="1" t="e">
        <f>+IF(#REF!&gt;0,#REF!+5,0)</f>
        <v>#REF!</v>
      </c>
      <c r="Q609" s="1" t="e">
        <f t="shared" si="103"/>
        <v>#REF!</v>
      </c>
      <c r="R609" s="1" t="e">
        <f>+IF(Q609 &gt; 0,TRUNC((#REF!+#REF!)/Q609),0)</f>
        <v>#REF!</v>
      </c>
      <c r="S609" s="1" t="e">
        <f>+(R609/(TRUNC((B609-28)/(#REF!+5))+4))</f>
        <v>#REF!</v>
      </c>
      <c r="T609" s="1" t="e">
        <f>+TRUNC(S609/(TRUNC((B609-28)/(#REF!+5))+4))</f>
        <v>#REF!</v>
      </c>
      <c r="U609" s="1" t="e">
        <f>+ROUNDUP((T609/(TRUNC((B609-56)/(#REF!+5))+4)),0)</f>
        <v>#REF!</v>
      </c>
      <c r="V609" s="1" t="e">
        <f t="shared" si="104"/>
        <v>#REF!</v>
      </c>
      <c r="W609" s="1" t="e">
        <f t="shared" si="105"/>
        <v>#REF!</v>
      </c>
      <c r="X609" s="1" t="e">
        <f t="shared" si="106"/>
        <v>#REF!</v>
      </c>
      <c r="Y609" s="1" t="e">
        <f t="shared" si="107"/>
        <v>#REF!</v>
      </c>
      <c r="Z609" s="1" t="e">
        <f t="shared" si="108"/>
        <v>#REF!</v>
      </c>
      <c r="AA609" s="2" t="e">
        <f>IF(Z609*#REF!/(#REF!+#REF!)&lt;16,16,Z609*#REF!/(#REF!+#REF!))</f>
        <v>#REF!</v>
      </c>
      <c r="AB609" s="9" t="e">
        <f>IF(+Z609*#REF!/(#REF!+#REF!)&lt;16,16,+Z609*#REF!/(#REF!+#REF!))</f>
        <v>#REF!</v>
      </c>
      <c r="AC609" s="2" t="e">
        <f t="shared" si="109"/>
        <v>#REF!</v>
      </c>
    </row>
    <row r="610" spans="2:29" x14ac:dyDescent="0.2">
      <c r="B610" s="10" t="e">
        <f>IF(#REF!="Informix XPS",4096,2048)</f>
        <v>#REF!</v>
      </c>
      <c r="C610" s="10" t="e">
        <f>IF(#REF!="Informix XPS",4036,2020)</f>
        <v>#REF!</v>
      </c>
      <c r="D610" s="1" t="e">
        <f>IF(#REF!=0,0,#REF!+4)</f>
        <v>#REF!</v>
      </c>
      <c r="E610" s="1" t="e">
        <f t="shared" si="99"/>
        <v>#REF!</v>
      </c>
      <c r="F610" s="1" t="e">
        <f>IF(D610&lt;=C610,ROUNDUP((#REF!+#REF!)/E610,0),#REF!*E610)</f>
        <v>#REF!</v>
      </c>
      <c r="G610" s="1" t="e">
        <f t="shared" si="100"/>
        <v>#REF!</v>
      </c>
      <c r="H610" s="1" t="e">
        <f>IF(#REF!&gt;C610,#REF!,0)</f>
        <v>#REF!</v>
      </c>
      <c r="I610" s="1" t="e">
        <f>+IF(#REF!&gt;C610,#REF!-(C610+8),0)</f>
        <v>#REF!</v>
      </c>
      <c r="J610" s="1" t="e">
        <f>+IF(I610&lt;C610,0,#REF!*TRUNC(I610/(C610-8)))</f>
        <v>#REF!</v>
      </c>
      <c r="K610" s="1" t="e">
        <f>IF(H610&gt;0,+#REF!/(C610-8)-TRUNC(#REF!/(C610-8))+4,0)</f>
        <v>#REF!</v>
      </c>
      <c r="L610" s="1" t="e">
        <f t="shared" si="101"/>
        <v>#REF!</v>
      </c>
      <c r="M610" s="1" t="e">
        <f>+IF(H610&gt;0,IF(L610&lt;0.1,(#REF!/(TRUNC((C610/10)/I610)+1)),IF(AND(L610&gt;0.1,L610&lt;0.33),(#REF!/(TRUNC((C610/3)/I610)+1)),#REF!)),0)</f>
        <v>#REF!</v>
      </c>
      <c r="N610" s="1" t="e">
        <f t="shared" si="102"/>
        <v>#REF!</v>
      </c>
      <c r="O610" s="1" t="e">
        <f>+IF(#REF! &lt; (#REF!+#REF!)*0.02,1,#REF!/(#REF!+#REF!))</f>
        <v>#REF!</v>
      </c>
      <c r="P610" s="1" t="e">
        <f>+IF(#REF!&gt;0,#REF!+5,0)</f>
        <v>#REF!</v>
      </c>
      <c r="Q610" s="1" t="e">
        <f t="shared" si="103"/>
        <v>#REF!</v>
      </c>
      <c r="R610" s="1" t="e">
        <f>+IF(Q610 &gt; 0,TRUNC((#REF!+#REF!)/Q610),0)</f>
        <v>#REF!</v>
      </c>
      <c r="S610" s="1" t="e">
        <f>+(R610/(TRUNC((B610-28)/(#REF!+5))+4))</f>
        <v>#REF!</v>
      </c>
      <c r="T610" s="1" t="e">
        <f>+TRUNC(S610/(TRUNC((B610-28)/(#REF!+5))+4))</f>
        <v>#REF!</v>
      </c>
      <c r="U610" s="1" t="e">
        <f>+ROUNDUP((T610/(TRUNC((B610-56)/(#REF!+5))+4)),0)</f>
        <v>#REF!</v>
      </c>
      <c r="V610" s="1" t="e">
        <f t="shared" si="104"/>
        <v>#REF!</v>
      </c>
      <c r="W610" s="1" t="e">
        <f t="shared" si="105"/>
        <v>#REF!</v>
      </c>
      <c r="X610" s="1" t="e">
        <f t="shared" si="106"/>
        <v>#REF!</v>
      </c>
      <c r="Y610" s="1" t="e">
        <f t="shared" si="107"/>
        <v>#REF!</v>
      </c>
      <c r="Z610" s="1" t="e">
        <f t="shared" si="108"/>
        <v>#REF!</v>
      </c>
      <c r="AA610" s="2" t="e">
        <f>IF(Z610*#REF!/(#REF!+#REF!)&lt;16,16,Z610*#REF!/(#REF!+#REF!))</f>
        <v>#REF!</v>
      </c>
      <c r="AB610" s="9" t="e">
        <f>IF(+Z610*#REF!/(#REF!+#REF!)&lt;16,16,+Z610*#REF!/(#REF!+#REF!))</f>
        <v>#REF!</v>
      </c>
      <c r="AC610" s="2" t="e">
        <f t="shared" si="109"/>
        <v>#REF!</v>
      </c>
    </row>
    <row r="611" spans="2:29" x14ac:dyDescent="0.2">
      <c r="B611" s="10" t="e">
        <f>IF(#REF!="Informix XPS",4096,2048)</f>
        <v>#REF!</v>
      </c>
      <c r="C611" s="10" t="e">
        <f>IF(#REF!="Informix XPS",4036,2020)</f>
        <v>#REF!</v>
      </c>
      <c r="D611" s="1" t="e">
        <f>IF(#REF!=0,0,#REF!+4)</f>
        <v>#REF!</v>
      </c>
      <c r="E611" s="1" t="e">
        <f t="shared" si="99"/>
        <v>#REF!</v>
      </c>
      <c r="F611" s="1" t="e">
        <f>IF(D611&lt;=C611,ROUNDUP((#REF!+#REF!)/E611,0),#REF!*E611)</f>
        <v>#REF!</v>
      </c>
      <c r="G611" s="1" t="e">
        <f t="shared" si="100"/>
        <v>#REF!</v>
      </c>
      <c r="H611" s="1" t="e">
        <f>IF(#REF!&gt;C611,#REF!,0)</f>
        <v>#REF!</v>
      </c>
      <c r="I611" s="1" t="e">
        <f>+IF(#REF!&gt;C611,#REF!-(C611+8),0)</f>
        <v>#REF!</v>
      </c>
      <c r="J611" s="1" t="e">
        <f>+IF(I611&lt;C611,0,#REF!*TRUNC(I611/(C611-8)))</f>
        <v>#REF!</v>
      </c>
      <c r="K611" s="1" t="e">
        <f>IF(H611&gt;0,+#REF!/(C611-8)-TRUNC(#REF!/(C611-8))+4,0)</f>
        <v>#REF!</v>
      </c>
      <c r="L611" s="1" t="e">
        <f t="shared" si="101"/>
        <v>#REF!</v>
      </c>
      <c r="M611" s="1" t="e">
        <f>+IF(H611&gt;0,IF(L611&lt;0.1,(#REF!/(TRUNC((C611/10)/I611)+1)),IF(AND(L611&gt;0.1,L611&lt;0.33),(#REF!/(TRUNC((C611/3)/I611)+1)),#REF!)),0)</f>
        <v>#REF!</v>
      </c>
      <c r="N611" s="1" t="e">
        <f t="shared" si="102"/>
        <v>#REF!</v>
      </c>
      <c r="O611" s="1" t="e">
        <f>+IF(#REF! &lt; (#REF!+#REF!)*0.02,1,#REF!/(#REF!+#REF!))</f>
        <v>#REF!</v>
      </c>
      <c r="P611" s="1" t="e">
        <f>+IF(#REF!&gt;0,#REF!+5,0)</f>
        <v>#REF!</v>
      </c>
      <c r="Q611" s="1" t="e">
        <f t="shared" si="103"/>
        <v>#REF!</v>
      </c>
      <c r="R611" s="1" t="e">
        <f>+IF(Q611 &gt; 0,TRUNC((#REF!+#REF!)/Q611),0)</f>
        <v>#REF!</v>
      </c>
      <c r="S611" s="1" t="e">
        <f>+(R611/(TRUNC((B611-28)/(#REF!+5))+4))</f>
        <v>#REF!</v>
      </c>
      <c r="T611" s="1" t="e">
        <f>+TRUNC(S611/(TRUNC((B611-28)/(#REF!+5))+4))</f>
        <v>#REF!</v>
      </c>
      <c r="U611" s="1" t="e">
        <f>+ROUNDUP((T611/(TRUNC((B611-56)/(#REF!+5))+4)),0)</f>
        <v>#REF!</v>
      </c>
      <c r="V611" s="1" t="e">
        <f t="shared" si="104"/>
        <v>#REF!</v>
      </c>
      <c r="W611" s="1" t="e">
        <f t="shared" si="105"/>
        <v>#REF!</v>
      </c>
      <c r="X611" s="1" t="e">
        <f t="shared" si="106"/>
        <v>#REF!</v>
      </c>
      <c r="Y611" s="1" t="e">
        <f t="shared" si="107"/>
        <v>#REF!</v>
      </c>
      <c r="Z611" s="1" t="e">
        <f t="shared" si="108"/>
        <v>#REF!</v>
      </c>
      <c r="AA611" s="2" t="e">
        <f>IF(Z611*#REF!/(#REF!+#REF!)&lt;16,16,Z611*#REF!/(#REF!+#REF!))</f>
        <v>#REF!</v>
      </c>
      <c r="AB611" s="9" t="e">
        <f>IF(+Z611*#REF!/(#REF!+#REF!)&lt;16,16,+Z611*#REF!/(#REF!+#REF!))</f>
        <v>#REF!</v>
      </c>
      <c r="AC611" s="2" t="e">
        <f t="shared" si="109"/>
        <v>#REF!</v>
      </c>
    </row>
    <row r="612" spans="2:29" x14ac:dyDescent="0.2">
      <c r="B612" s="10" t="e">
        <f>IF(#REF!="Informix XPS",4096,2048)</f>
        <v>#REF!</v>
      </c>
      <c r="C612" s="10" t="e">
        <f>IF(#REF!="Informix XPS",4036,2020)</f>
        <v>#REF!</v>
      </c>
      <c r="D612" s="1" t="e">
        <f>IF(#REF!=0,0,#REF!+4)</f>
        <v>#REF!</v>
      </c>
      <c r="E612" s="1" t="e">
        <f t="shared" si="99"/>
        <v>#REF!</v>
      </c>
      <c r="F612" s="1" t="e">
        <f>IF(D612&lt;=C612,ROUNDUP((#REF!+#REF!)/E612,0),#REF!*E612)</f>
        <v>#REF!</v>
      </c>
      <c r="G612" s="1" t="e">
        <f t="shared" si="100"/>
        <v>#REF!</v>
      </c>
      <c r="H612" s="1" t="e">
        <f>IF(#REF!&gt;C612,#REF!,0)</f>
        <v>#REF!</v>
      </c>
      <c r="I612" s="1" t="e">
        <f>+IF(#REF!&gt;C612,#REF!-(C612+8),0)</f>
        <v>#REF!</v>
      </c>
      <c r="J612" s="1" t="e">
        <f>+IF(I612&lt;C612,0,#REF!*TRUNC(I612/(C612-8)))</f>
        <v>#REF!</v>
      </c>
      <c r="K612" s="1" t="e">
        <f>IF(H612&gt;0,+#REF!/(C612-8)-TRUNC(#REF!/(C612-8))+4,0)</f>
        <v>#REF!</v>
      </c>
      <c r="L612" s="1" t="e">
        <f t="shared" si="101"/>
        <v>#REF!</v>
      </c>
      <c r="M612" s="1" t="e">
        <f>+IF(H612&gt;0,IF(L612&lt;0.1,(#REF!/(TRUNC((C612/10)/I612)+1)),IF(AND(L612&gt;0.1,L612&lt;0.33),(#REF!/(TRUNC((C612/3)/I612)+1)),#REF!)),0)</f>
        <v>#REF!</v>
      </c>
      <c r="N612" s="1" t="e">
        <f t="shared" si="102"/>
        <v>#REF!</v>
      </c>
      <c r="O612" s="1" t="e">
        <f>+IF(#REF! &lt; (#REF!+#REF!)*0.02,1,#REF!/(#REF!+#REF!))</f>
        <v>#REF!</v>
      </c>
      <c r="P612" s="1" t="e">
        <f>+IF(#REF!&gt;0,#REF!+5,0)</f>
        <v>#REF!</v>
      </c>
      <c r="Q612" s="1" t="e">
        <f t="shared" si="103"/>
        <v>#REF!</v>
      </c>
      <c r="R612" s="1" t="e">
        <f>+IF(Q612 &gt; 0,TRUNC((#REF!+#REF!)/Q612),0)</f>
        <v>#REF!</v>
      </c>
      <c r="S612" s="1" t="e">
        <f>+(R612/(TRUNC((B612-28)/(#REF!+5))+4))</f>
        <v>#REF!</v>
      </c>
      <c r="T612" s="1" t="e">
        <f>+TRUNC(S612/(TRUNC((B612-28)/(#REF!+5))+4))</f>
        <v>#REF!</v>
      </c>
      <c r="U612" s="1" t="e">
        <f>+ROUNDUP((T612/(TRUNC((B612-56)/(#REF!+5))+4)),0)</f>
        <v>#REF!</v>
      </c>
      <c r="V612" s="1" t="e">
        <f t="shared" si="104"/>
        <v>#REF!</v>
      </c>
      <c r="W612" s="1" t="e">
        <f t="shared" si="105"/>
        <v>#REF!</v>
      </c>
      <c r="X612" s="1" t="e">
        <f t="shared" si="106"/>
        <v>#REF!</v>
      </c>
      <c r="Y612" s="1" t="e">
        <f t="shared" si="107"/>
        <v>#REF!</v>
      </c>
      <c r="Z612" s="1" t="e">
        <f t="shared" si="108"/>
        <v>#REF!</v>
      </c>
      <c r="AA612" s="2" t="e">
        <f>IF(Z612*#REF!/(#REF!+#REF!)&lt;16,16,Z612*#REF!/(#REF!+#REF!))</f>
        <v>#REF!</v>
      </c>
      <c r="AB612" s="9" t="e">
        <f>IF(+Z612*#REF!/(#REF!+#REF!)&lt;16,16,+Z612*#REF!/(#REF!+#REF!))</f>
        <v>#REF!</v>
      </c>
      <c r="AC612" s="2" t="e">
        <f t="shared" si="109"/>
        <v>#REF!</v>
      </c>
    </row>
    <row r="613" spans="2:29" x14ac:dyDescent="0.2">
      <c r="B613" s="10" t="e">
        <f>IF(#REF!="Informix XPS",4096,2048)</f>
        <v>#REF!</v>
      </c>
      <c r="C613" s="10" t="e">
        <f>IF(#REF!="Informix XPS",4036,2020)</f>
        <v>#REF!</v>
      </c>
      <c r="D613" s="1" t="e">
        <f>IF(#REF!=0,0,#REF!+4)</f>
        <v>#REF!</v>
      </c>
      <c r="E613" s="1" t="e">
        <f t="shared" si="99"/>
        <v>#REF!</v>
      </c>
      <c r="F613" s="1" t="e">
        <f>IF(D613&lt;=C613,ROUNDUP((#REF!+#REF!)/E613,0),#REF!*E613)</f>
        <v>#REF!</v>
      </c>
      <c r="G613" s="1" t="e">
        <f t="shared" si="100"/>
        <v>#REF!</v>
      </c>
      <c r="H613" s="1" t="e">
        <f>IF(#REF!&gt;C613,#REF!,0)</f>
        <v>#REF!</v>
      </c>
      <c r="I613" s="1" t="e">
        <f>+IF(#REF!&gt;C613,#REF!-(C613+8),0)</f>
        <v>#REF!</v>
      </c>
      <c r="J613" s="1" t="e">
        <f>+IF(I613&lt;C613,0,#REF!*TRUNC(I613/(C613-8)))</f>
        <v>#REF!</v>
      </c>
      <c r="K613" s="1" t="e">
        <f>IF(H613&gt;0,+#REF!/(C613-8)-TRUNC(#REF!/(C613-8))+4,0)</f>
        <v>#REF!</v>
      </c>
      <c r="L613" s="1" t="e">
        <f t="shared" si="101"/>
        <v>#REF!</v>
      </c>
      <c r="M613" s="1" t="e">
        <f>+IF(H613&gt;0,IF(L613&lt;0.1,(#REF!/(TRUNC((C613/10)/I613)+1)),IF(AND(L613&gt;0.1,L613&lt;0.33),(#REF!/(TRUNC((C613/3)/I613)+1)),#REF!)),0)</f>
        <v>#REF!</v>
      </c>
      <c r="N613" s="1" t="e">
        <f t="shared" si="102"/>
        <v>#REF!</v>
      </c>
      <c r="O613" s="1" t="e">
        <f>+IF(#REF! &lt; (#REF!+#REF!)*0.02,1,#REF!/(#REF!+#REF!))</f>
        <v>#REF!</v>
      </c>
      <c r="P613" s="1" t="e">
        <f>+IF(#REF!&gt;0,#REF!+5,0)</f>
        <v>#REF!</v>
      </c>
      <c r="Q613" s="1" t="e">
        <f t="shared" si="103"/>
        <v>#REF!</v>
      </c>
      <c r="R613" s="1" t="e">
        <f>+IF(Q613 &gt; 0,TRUNC((#REF!+#REF!)/Q613),0)</f>
        <v>#REF!</v>
      </c>
      <c r="S613" s="1" t="e">
        <f>+(R613/(TRUNC((B613-28)/(#REF!+5))+4))</f>
        <v>#REF!</v>
      </c>
      <c r="T613" s="1" t="e">
        <f>+TRUNC(S613/(TRUNC((B613-28)/(#REF!+5))+4))</f>
        <v>#REF!</v>
      </c>
      <c r="U613" s="1" t="e">
        <f>+ROUNDUP((T613/(TRUNC((B613-56)/(#REF!+5))+4)),0)</f>
        <v>#REF!</v>
      </c>
      <c r="V613" s="1" t="e">
        <f t="shared" si="104"/>
        <v>#REF!</v>
      </c>
      <c r="W613" s="1" t="e">
        <f t="shared" si="105"/>
        <v>#REF!</v>
      </c>
      <c r="X613" s="1" t="e">
        <f t="shared" si="106"/>
        <v>#REF!</v>
      </c>
      <c r="Y613" s="1" t="e">
        <f t="shared" si="107"/>
        <v>#REF!</v>
      </c>
      <c r="Z613" s="1" t="e">
        <f t="shared" si="108"/>
        <v>#REF!</v>
      </c>
      <c r="AA613" s="2" t="e">
        <f>IF(Z613*#REF!/(#REF!+#REF!)&lt;16,16,Z613*#REF!/(#REF!+#REF!))</f>
        <v>#REF!</v>
      </c>
      <c r="AB613" s="9" t="e">
        <f>IF(+Z613*#REF!/(#REF!+#REF!)&lt;16,16,+Z613*#REF!/(#REF!+#REF!))</f>
        <v>#REF!</v>
      </c>
      <c r="AC613" s="2" t="e">
        <f t="shared" si="109"/>
        <v>#REF!</v>
      </c>
    </row>
    <row r="614" spans="2:29" x14ac:dyDescent="0.2">
      <c r="B614" s="10" t="e">
        <f>IF(#REF!="Informix XPS",4096,2048)</f>
        <v>#REF!</v>
      </c>
      <c r="C614" s="10" t="e">
        <f>IF(#REF!="Informix XPS",4036,2020)</f>
        <v>#REF!</v>
      </c>
      <c r="D614" s="1" t="e">
        <f>IF(#REF!=0,0,#REF!+4)</f>
        <v>#REF!</v>
      </c>
      <c r="E614" s="1" t="e">
        <f t="shared" si="99"/>
        <v>#REF!</v>
      </c>
      <c r="F614" s="1" t="e">
        <f>IF(D614&lt;=C614,ROUNDUP((#REF!+#REF!)/E614,0),#REF!*E614)</f>
        <v>#REF!</v>
      </c>
      <c r="G614" s="1" t="e">
        <f t="shared" si="100"/>
        <v>#REF!</v>
      </c>
      <c r="H614" s="1" t="e">
        <f>IF(#REF!&gt;C614,#REF!,0)</f>
        <v>#REF!</v>
      </c>
      <c r="I614" s="1" t="e">
        <f>+IF(#REF!&gt;C614,#REF!-(C614+8),0)</f>
        <v>#REF!</v>
      </c>
      <c r="J614" s="1" t="e">
        <f>+IF(I614&lt;C614,0,#REF!*TRUNC(I614/(C614-8)))</f>
        <v>#REF!</v>
      </c>
      <c r="K614" s="1" t="e">
        <f>IF(H614&gt;0,+#REF!/(C614-8)-TRUNC(#REF!/(C614-8))+4,0)</f>
        <v>#REF!</v>
      </c>
      <c r="L614" s="1" t="e">
        <f t="shared" si="101"/>
        <v>#REF!</v>
      </c>
      <c r="M614" s="1" t="e">
        <f>+IF(H614&gt;0,IF(L614&lt;0.1,(#REF!/(TRUNC((C614/10)/I614)+1)),IF(AND(L614&gt;0.1,L614&lt;0.33),(#REF!/(TRUNC((C614/3)/I614)+1)),#REF!)),0)</f>
        <v>#REF!</v>
      </c>
      <c r="N614" s="1" t="e">
        <f t="shared" si="102"/>
        <v>#REF!</v>
      </c>
      <c r="O614" s="1" t="e">
        <f>+IF(#REF! &lt; (#REF!+#REF!)*0.02,1,#REF!/(#REF!+#REF!))</f>
        <v>#REF!</v>
      </c>
      <c r="P614" s="1" t="e">
        <f>+IF(#REF!&gt;0,#REF!+5,0)</f>
        <v>#REF!</v>
      </c>
      <c r="Q614" s="1" t="e">
        <f t="shared" si="103"/>
        <v>#REF!</v>
      </c>
      <c r="R614" s="1" t="e">
        <f>+IF(Q614 &gt; 0,TRUNC((#REF!+#REF!)/Q614),0)</f>
        <v>#REF!</v>
      </c>
      <c r="S614" s="1" t="e">
        <f>+(R614/(TRUNC((B614-28)/(#REF!+5))+4))</f>
        <v>#REF!</v>
      </c>
      <c r="T614" s="1" t="e">
        <f>+TRUNC(S614/(TRUNC((B614-28)/(#REF!+5))+4))</f>
        <v>#REF!</v>
      </c>
      <c r="U614" s="1" t="e">
        <f>+ROUNDUP((T614/(TRUNC((B614-56)/(#REF!+5))+4)),0)</f>
        <v>#REF!</v>
      </c>
      <c r="V614" s="1" t="e">
        <f t="shared" si="104"/>
        <v>#REF!</v>
      </c>
      <c r="W614" s="1" t="e">
        <f t="shared" si="105"/>
        <v>#REF!</v>
      </c>
      <c r="X614" s="1" t="e">
        <f t="shared" si="106"/>
        <v>#REF!</v>
      </c>
      <c r="Y614" s="1" t="e">
        <f t="shared" si="107"/>
        <v>#REF!</v>
      </c>
      <c r="Z614" s="1" t="e">
        <f t="shared" si="108"/>
        <v>#REF!</v>
      </c>
      <c r="AA614" s="2" t="e">
        <f>IF(Z614*#REF!/(#REF!+#REF!)&lt;16,16,Z614*#REF!/(#REF!+#REF!))</f>
        <v>#REF!</v>
      </c>
      <c r="AB614" s="9" t="e">
        <f>IF(+Z614*#REF!/(#REF!+#REF!)&lt;16,16,+Z614*#REF!/(#REF!+#REF!))</f>
        <v>#REF!</v>
      </c>
      <c r="AC614" s="2" t="e">
        <f t="shared" si="109"/>
        <v>#REF!</v>
      </c>
    </row>
    <row r="615" spans="2:29" x14ac:dyDescent="0.2">
      <c r="B615" s="10" t="e">
        <f>IF(#REF!="Informix XPS",4096,2048)</f>
        <v>#REF!</v>
      </c>
      <c r="C615" s="10" t="e">
        <f>IF(#REF!="Informix XPS",4036,2020)</f>
        <v>#REF!</v>
      </c>
      <c r="D615" s="1" t="e">
        <f>IF(#REF!=0,0,#REF!+4)</f>
        <v>#REF!</v>
      </c>
      <c r="E615" s="1" t="e">
        <f t="shared" si="99"/>
        <v>#REF!</v>
      </c>
      <c r="F615" s="1" t="e">
        <f>IF(D615&lt;=C615,ROUNDUP((#REF!+#REF!)/E615,0),#REF!*E615)</f>
        <v>#REF!</v>
      </c>
      <c r="G615" s="1" t="e">
        <f t="shared" si="100"/>
        <v>#REF!</v>
      </c>
      <c r="H615" s="1" t="e">
        <f>IF(#REF!&gt;C615,#REF!,0)</f>
        <v>#REF!</v>
      </c>
      <c r="I615" s="1" t="e">
        <f>+IF(#REF!&gt;C615,#REF!-(C615+8),0)</f>
        <v>#REF!</v>
      </c>
      <c r="J615" s="1" t="e">
        <f>+IF(I615&lt;C615,0,#REF!*TRUNC(I615/(C615-8)))</f>
        <v>#REF!</v>
      </c>
      <c r="K615" s="1" t="e">
        <f>IF(H615&gt;0,+#REF!/(C615-8)-TRUNC(#REF!/(C615-8))+4,0)</f>
        <v>#REF!</v>
      </c>
      <c r="L615" s="1" t="e">
        <f t="shared" si="101"/>
        <v>#REF!</v>
      </c>
      <c r="M615" s="1" t="e">
        <f>+IF(H615&gt;0,IF(L615&lt;0.1,(#REF!/(TRUNC((C615/10)/I615)+1)),IF(AND(L615&gt;0.1,L615&lt;0.33),(#REF!/(TRUNC((C615/3)/I615)+1)),#REF!)),0)</f>
        <v>#REF!</v>
      </c>
      <c r="N615" s="1" t="e">
        <f t="shared" si="102"/>
        <v>#REF!</v>
      </c>
      <c r="O615" s="1" t="e">
        <f>+IF(#REF! &lt; (#REF!+#REF!)*0.02,1,#REF!/(#REF!+#REF!))</f>
        <v>#REF!</v>
      </c>
      <c r="P615" s="1" t="e">
        <f>+IF(#REF!&gt;0,#REF!+5,0)</f>
        <v>#REF!</v>
      </c>
      <c r="Q615" s="1" t="e">
        <f t="shared" si="103"/>
        <v>#REF!</v>
      </c>
      <c r="R615" s="1" t="e">
        <f>+IF(Q615 &gt; 0,TRUNC((#REF!+#REF!)/Q615),0)</f>
        <v>#REF!</v>
      </c>
      <c r="S615" s="1" t="e">
        <f>+(R615/(TRUNC((B615-28)/(#REF!+5))+4))</f>
        <v>#REF!</v>
      </c>
      <c r="T615" s="1" t="e">
        <f>+TRUNC(S615/(TRUNC((B615-28)/(#REF!+5))+4))</f>
        <v>#REF!</v>
      </c>
      <c r="U615" s="1" t="e">
        <f>+ROUNDUP((T615/(TRUNC((B615-56)/(#REF!+5))+4)),0)</f>
        <v>#REF!</v>
      </c>
      <c r="V615" s="1" t="e">
        <f t="shared" si="104"/>
        <v>#REF!</v>
      </c>
      <c r="W615" s="1" t="e">
        <f t="shared" si="105"/>
        <v>#REF!</v>
      </c>
      <c r="X615" s="1" t="e">
        <f t="shared" si="106"/>
        <v>#REF!</v>
      </c>
      <c r="Y615" s="1" t="e">
        <f t="shared" si="107"/>
        <v>#REF!</v>
      </c>
      <c r="Z615" s="1" t="e">
        <f t="shared" si="108"/>
        <v>#REF!</v>
      </c>
      <c r="AA615" s="2" t="e">
        <f>IF(Z615*#REF!/(#REF!+#REF!)&lt;16,16,Z615*#REF!/(#REF!+#REF!))</f>
        <v>#REF!</v>
      </c>
      <c r="AB615" s="9" t="e">
        <f>IF(+Z615*#REF!/(#REF!+#REF!)&lt;16,16,+Z615*#REF!/(#REF!+#REF!))</f>
        <v>#REF!</v>
      </c>
      <c r="AC615" s="2" t="e">
        <f t="shared" si="109"/>
        <v>#REF!</v>
      </c>
    </row>
    <row r="616" spans="2:29" x14ac:dyDescent="0.2">
      <c r="B616" s="10" t="e">
        <f>IF(#REF!="Informix XPS",4096,2048)</f>
        <v>#REF!</v>
      </c>
      <c r="C616" s="10" t="e">
        <f>IF(#REF!="Informix XPS",4036,2020)</f>
        <v>#REF!</v>
      </c>
      <c r="D616" s="1" t="e">
        <f>IF(#REF!=0,0,#REF!+4)</f>
        <v>#REF!</v>
      </c>
      <c r="E616" s="1" t="e">
        <f t="shared" si="99"/>
        <v>#REF!</v>
      </c>
      <c r="F616" s="1" t="e">
        <f>IF(D616&lt;=C616,ROUNDUP((#REF!+#REF!)/E616,0),#REF!*E616)</f>
        <v>#REF!</v>
      </c>
      <c r="G616" s="1" t="e">
        <f t="shared" si="100"/>
        <v>#REF!</v>
      </c>
      <c r="H616" s="1" t="e">
        <f>IF(#REF!&gt;C616,#REF!,0)</f>
        <v>#REF!</v>
      </c>
      <c r="I616" s="1" t="e">
        <f>+IF(#REF!&gt;C616,#REF!-(C616+8),0)</f>
        <v>#REF!</v>
      </c>
      <c r="J616" s="1" t="e">
        <f>+IF(I616&lt;C616,0,#REF!*TRUNC(I616/(C616-8)))</f>
        <v>#REF!</v>
      </c>
      <c r="K616" s="1" t="e">
        <f>IF(H616&gt;0,+#REF!/(C616-8)-TRUNC(#REF!/(C616-8))+4,0)</f>
        <v>#REF!</v>
      </c>
      <c r="L616" s="1" t="e">
        <f t="shared" si="101"/>
        <v>#REF!</v>
      </c>
      <c r="M616" s="1" t="e">
        <f>+IF(H616&gt;0,IF(L616&lt;0.1,(#REF!/(TRUNC((C616/10)/I616)+1)),IF(AND(L616&gt;0.1,L616&lt;0.33),(#REF!/(TRUNC((C616/3)/I616)+1)),#REF!)),0)</f>
        <v>#REF!</v>
      </c>
      <c r="N616" s="1" t="e">
        <f t="shared" si="102"/>
        <v>#REF!</v>
      </c>
      <c r="O616" s="1" t="e">
        <f>+IF(#REF! &lt; (#REF!+#REF!)*0.02,1,#REF!/(#REF!+#REF!))</f>
        <v>#REF!</v>
      </c>
      <c r="P616" s="1" t="e">
        <f>+IF(#REF!&gt;0,#REF!+5,0)</f>
        <v>#REF!</v>
      </c>
      <c r="Q616" s="1" t="e">
        <f t="shared" si="103"/>
        <v>#REF!</v>
      </c>
      <c r="R616" s="1" t="e">
        <f>+IF(Q616 &gt; 0,TRUNC((#REF!+#REF!)/Q616),0)</f>
        <v>#REF!</v>
      </c>
      <c r="S616" s="1" t="e">
        <f>+(R616/(TRUNC((B616-28)/(#REF!+5))+4))</f>
        <v>#REF!</v>
      </c>
      <c r="T616" s="1" t="e">
        <f>+TRUNC(S616/(TRUNC((B616-28)/(#REF!+5))+4))</f>
        <v>#REF!</v>
      </c>
      <c r="U616" s="1" t="e">
        <f>+ROUNDUP((T616/(TRUNC((B616-56)/(#REF!+5))+4)),0)</f>
        <v>#REF!</v>
      </c>
      <c r="V616" s="1" t="e">
        <f t="shared" si="104"/>
        <v>#REF!</v>
      </c>
      <c r="W616" s="1" t="e">
        <f t="shared" si="105"/>
        <v>#REF!</v>
      </c>
      <c r="X616" s="1" t="e">
        <f t="shared" si="106"/>
        <v>#REF!</v>
      </c>
      <c r="Y616" s="1" t="e">
        <f t="shared" si="107"/>
        <v>#REF!</v>
      </c>
      <c r="Z616" s="1" t="e">
        <f t="shared" si="108"/>
        <v>#REF!</v>
      </c>
      <c r="AA616" s="2" t="e">
        <f>IF(Z616*#REF!/(#REF!+#REF!)&lt;16,16,Z616*#REF!/(#REF!+#REF!))</f>
        <v>#REF!</v>
      </c>
      <c r="AB616" s="9" t="e">
        <f>IF(+Z616*#REF!/(#REF!+#REF!)&lt;16,16,+Z616*#REF!/(#REF!+#REF!))</f>
        <v>#REF!</v>
      </c>
      <c r="AC616" s="2" t="e">
        <f t="shared" si="109"/>
        <v>#REF!</v>
      </c>
    </row>
    <row r="617" spans="2:29" x14ac:dyDescent="0.2">
      <c r="B617" s="10" t="e">
        <f>IF(#REF!="Informix XPS",4096,2048)</f>
        <v>#REF!</v>
      </c>
      <c r="C617" s="10" t="e">
        <f>IF(#REF!="Informix XPS",4036,2020)</f>
        <v>#REF!</v>
      </c>
      <c r="D617" s="1" t="e">
        <f>IF(#REF!=0,0,#REF!+4)</f>
        <v>#REF!</v>
      </c>
      <c r="E617" s="1" t="e">
        <f t="shared" si="99"/>
        <v>#REF!</v>
      </c>
      <c r="F617" s="1" t="e">
        <f>IF(D617&lt;=C617,ROUNDUP((#REF!+#REF!)/E617,0),#REF!*E617)</f>
        <v>#REF!</v>
      </c>
      <c r="G617" s="1" t="e">
        <f t="shared" si="100"/>
        <v>#REF!</v>
      </c>
      <c r="H617" s="1" t="e">
        <f>IF(#REF!&gt;C617,#REF!,0)</f>
        <v>#REF!</v>
      </c>
      <c r="I617" s="1" t="e">
        <f>+IF(#REF!&gt;C617,#REF!-(C617+8),0)</f>
        <v>#REF!</v>
      </c>
      <c r="J617" s="1" t="e">
        <f>+IF(I617&lt;C617,0,#REF!*TRUNC(I617/(C617-8)))</f>
        <v>#REF!</v>
      </c>
      <c r="K617" s="1" t="e">
        <f>IF(H617&gt;0,+#REF!/(C617-8)-TRUNC(#REF!/(C617-8))+4,0)</f>
        <v>#REF!</v>
      </c>
      <c r="L617" s="1" t="e">
        <f t="shared" si="101"/>
        <v>#REF!</v>
      </c>
      <c r="M617" s="1" t="e">
        <f>+IF(H617&gt;0,IF(L617&lt;0.1,(#REF!/(TRUNC((C617/10)/I617)+1)),IF(AND(L617&gt;0.1,L617&lt;0.33),(#REF!/(TRUNC((C617/3)/I617)+1)),#REF!)),0)</f>
        <v>#REF!</v>
      </c>
      <c r="N617" s="1" t="e">
        <f t="shared" si="102"/>
        <v>#REF!</v>
      </c>
      <c r="O617" s="1" t="e">
        <f>+IF(#REF! &lt; (#REF!+#REF!)*0.02,1,#REF!/(#REF!+#REF!))</f>
        <v>#REF!</v>
      </c>
      <c r="P617" s="1" t="e">
        <f>+IF(#REF!&gt;0,#REF!+5,0)</f>
        <v>#REF!</v>
      </c>
      <c r="Q617" s="1" t="e">
        <f t="shared" si="103"/>
        <v>#REF!</v>
      </c>
      <c r="R617" s="1" t="e">
        <f>+IF(Q617 &gt; 0,TRUNC((#REF!+#REF!)/Q617),0)</f>
        <v>#REF!</v>
      </c>
      <c r="S617" s="1" t="e">
        <f>+(R617/(TRUNC((B617-28)/(#REF!+5))+4))</f>
        <v>#REF!</v>
      </c>
      <c r="T617" s="1" t="e">
        <f>+TRUNC(S617/(TRUNC((B617-28)/(#REF!+5))+4))</f>
        <v>#REF!</v>
      </c>
      <c r="U617" s="1" t="e">
        <f>+ROUNDUP((T617/(TRUNC((B617-56)/(#REF!+5))+4)),0)</f>
        <v>#REF!</v>
      </c>
      <c r="V617" s="1" t="e">
        <f t="shared" si="104"/>
        <v>#REF!</v>
      </c>
      <c r="W617" s="1" t="e">
        <f t="shared" si="105"/>
        <v>#REF!</v>
      </c>
      <c r="X617" s="1" t="e">
        <f t="shared" si="106"/>
        <v>#REF!</v>
      </c>
      <c r="Y617" s="1" t="e">
        <f t="shared" si="107"/>
        <v>#REF!</v>
      </c>
      <c r="Z617" s="1" t="e">
        <f t="shared" si="108"/>
        <v>#REF!</v>
      </c>
      <c r="AA617" s="2" t="e">
        <f>IF(Z617*#REF!/(#REF!+#REF!)&lt;16,16,Z617*#REF!/(#REF!+#REF!))</f>
        <v>#REF!</v>
      </c>
      <c r="AB617" s="9" t="e">
        <f>IF(+Z617*#REF!/(#REF!+#REF!)&lt;16,16,+Z617*#REF!/(#REF!+#REF!))</f>
        <v>#REF!</v>
      </c>
      <c r="AC617" s="2" t="e">
        <f t="shared" si="109"/>
        <v>#REF!</v>
      </c>
    </row>
    <row r="618" spans="2:29" x14ac:dyDescent="0.2">
      <c r="B618" s="10" t="e">
        <f>IF(#REF!="Informix XPS",4096,2048)</f>
        <v>#REF!</v>
      </c>
      <c r="C618" s="10" t="e">
        <f>IF(#REF!="Informix XPS",4036,2020)</f>
        <v>#REF!</v>
      </c>
      <c r="D618" s="1" t="e">
        <f>IF(#REF!=0,0,#REF!+4)</f>
        <v>#REF!</v>
      </c>
      <c r="E618" s="1" t="e">
        <f t="shared" si="99"/>
        <v>#REF!</v>
      </c>
      <c r="F618" s="1" t="e">
        <f>IF(D618&lt;=C618,ROUNDUP((#REF!+#REF!)/E618,0),#REF!*E618)</f>
        <v>#REF!</v>
      </c>
      <c r="G618" s="1" t="e">
        <f t="shared" si="100"/>
        <v>#REF!</v>
      </c>
      <c r="H618" s="1" t="e">
        <f>IF(#REF!&gt;C618,#REF!,0)</f>
        <v>#REF!</v>
      </c>
      <c r="I618" s="1" t="e">
        <f>+IF(#REF!&gt;C618,#REF!-(C618+8),0)</f>
        <v>#REF!</v>
      </c>
      <c r="J618" s="1" t="e">
        <f>+IF(I618&lt;C618,0,#REF!*TRUNC(I618/(C618-8)))</f>
        <v>#REF!</v>
      </c>
      <c r="K618" s="1" t="e">
        <f>IF(H618&gt;0,+#REF!/(C618-8)-TRUNC(#REF!/(C618-8))+4,0)</f>
        <v>#REF!</v>
      </c>
      <c r="L618" s="1" t="e">
        <f t="shared" si="101"/>
        <v>#REF!</v>
      </c>
      <c r="M618" s="1" t="e">
        <f>+IF(H618&gt;0,IF(L618&lt;0.1,(#REF!/(TRUNC((C618/10)/I618)+1)),IF(AND(L618&gt;0.1,L618&lt;0.33),(#REF!/(TRUNC((C618/3)/I618)+1)),#REF!)),0)</f>
        <v>#REF!</v>
      </c>
      <c r="N618" s="1" t="e">
        <f t="shared" si="102"/>
        <v>#REF!</v>
      </c>
      <c r="O618" s="1" t="e">
        <f>+IF(#REF! &lt; (#REF!+#REF!)*0.02,1,#REF!/(#REF!+#REF!))</f>
        <v>#REF!</v>
      </c>
      <c r="P618" s="1" t="e">
        <f>+IF(#REF!&gt;0,#REF!+5,0)</f>
        <v>#REF!</v>
      </c>
      <c r="Q618" s="1" t="e">
        <f t="shared" si="103"/>
        <v>#REF!</v>
      </c>
      <c r="R618" s="1" t="e">
        <f>+IF(Q618 &gt; 0,TRUNC((#REF!+#REF!)/Q618),0)</f>
        <v>#REF!</v>
      </c>
      <c r="S618" s="1" t="e">
        <f>+(R618/(TRUNC((B618-28)/(#REF!+5))+4))</f>
        <v>#REF!</v>
      </c>
      <c r="T618" s="1" t="e">
        <f>+TRUNC(S618/(TRUNC((B618-28)/(#REF!+5))+4))</f>
        <v>#REF!</v>
      </c>
      <c r="U618" s="1" t="e">
        <f>+ROUNDUP((T618/(TRUNC((B618-56)/(#REF!+5))+4)),0)</f>
        <v>#REF!</v>
      </c>
      <c r="V618" s="1" t="e">
        <f t="shared" si="104"/>
        <v>#REF!</v>
      </c>
      <c r="W618" s="1" t="e">
        <f t="shared" si="105"/>
        <v>#REF!</v>
      </c>
      <c r="X618" s="1" t="e">
        <f t="shared" si="106"/>
        <v>#REF!</v>
      </c>
      <c r="Y618" s="1" t="e">
        <f t="shared" si="107"/>
        <v>#REF!</v>
      </c>
      <c r="Z618" s="1" t="e">
        <f t="shared" si="108"/>
        <v>#REF!</v>
      </c>
      <c r="AA618" s="2" t="e">
        <f>IF(Z618*#REF!/(#REF!+#REF!)&lt;16,16,Z618*#REF!/(#REF!+#REF!))</f>
        <v>#REF!</v>
      </c>
      <c r="AB618" s="9" t="e">
        <f>IF(+Z618*#REF!/(#REF!+#REF!)&lt;16,16,+Z618*#REF!/(#REF!+#REF!))</f>
        <v>#REF!</v>
      </c>
      <c r="AC618" s="2" t="e">
        <f t="shared" si="109"/>
        <v>#REF!</v>
      </c>
    </row>
    <row r="619" spans="2:29" x14ac:dyDescent="0.2">
      <c r="B619" s="10" t="e">
        <f>IF(#REF!="Informix XPS",4096,2048)</f>
        <v>#REF!</v>
      </c>
      <c r="C619" s="10" t="e">
        <f>IF(#REF!="Informix XPS",4036,2020)</f>
        <v>#REF!</v>
      </c>
      <c r="D619" s="1" t="e">
        <f>IF(#REF!=0,0,#REF!+4)</f>
        <v>#REF!</v>
      </c>
      <c r="E619" s="1" t="e">
        <f t="shared" si="99"/>
        <v>#REF!</v>
      </c>
      <c r="F619" s="1" t="e">
        <f>IF(D619&lt;=C619,ROUNDUP((#REF!+#REF!)/E619,0),#REF!*E619)</f>
        <v>#REF!</v>
      </c>
      <c r="G619" s="1" t="e">
        <f t="shared" si="100"/>
        <v>#REF!</v>
      </c>
      <c r="H619" s="1" t="e">
        <f>IF(#REF!&gt;C619,#REF!,0)</f>
        <v>#REF!</v>
      </c>
      <c r="I619" s="1" t="e">
        <f>+IF(#REF!&gt;C619,#REF!-(C619+8),0)</f>
        <v>#REF!</v>
      </c>
      <c r="J619" s="1" t="e">
        <f>+IF(I619&lt;C619,0,#REF!*TRUNC(I619/(C619-8)))</f>
        <v>#REF!</v>
      </c>
      <c r="K619" s="1" t="e">
        <f>IF(H619&gt;0,+#REF!/(C619-8)-TRUNC(#REF!/(C619-8))+4,0)</f>
        <v>#REF!</v>
      </c>
      <c r="L619" s="1" t="e">
        <f t="shared" si="101"/>
        <v>#REF!</v>
      </c>
      <c r="M619" s="1" t="e">
        <f>+IF(H619&gt;0,IF(L619&lt;0.1,(#REF!/(TRUNC((C619/10)/I619)+1)),IF(AND(L619&gt;0.1,L619&lt;0.33),(#REF!/(TRUNC((C619/3)/I619)+1)),#REF!)),0)</f>
        <v>#REF!</v>
      </c>
      <c r="N619" s="1" t="e">
        <f t="shared" si="102"/>
        <v>#REF!</v>
      </c>
      <c r="O619" s="1" t="e">
        <f>+IF(#REF! &lt; (#REF!+#REF!)*0.02,1,#REF!/(#REF!+#REF!))</f>
        <v>#REF!</v>
      </c>
      <c r="P619" s="1" t="e">
        <f>+IF(#REF!&gt;0,#REF!+5,0)</f>
        <v>#REF!</v>
      </c>
      <c r="Q619" s="1" t="e">
        <f t="shared" si="103"/>
        <v>#REF!</v>
      </c>
      <c r="R619" s="1" t="e">
        <f>+IF(Q619 &gt; 0,TRUNC((#REF!+#REF!)/Q619),0)</f>
        <v>#REF!</v>
      </c>
      <c r="S619" s="1" t="e">
        <f>+(R619/(TRUNC((B619-28)/(#REF!+5))+4))</f>
        <v>#REF!</v>
      </c>
      <c r="T619" s="1" t="e">
        <f>+TRUNC(S619/(TRUNC((B619-28)/(#REF!+5))+4))</f>
        <v>#REF!</v>
      </c>
      <c r="U619" s="1" t="e">
        <f>+ROUNDUP((T619/(TRUNC((B619-56)/(#REF!+5))+4)),0)</f>
        <v>#REF!</v>
      </c>
      <c r="V619" s="1" t="e">
        <f t="shared" si="104"/>
        <v>#REF!</v>
      </c>
      <c r="W619" s="1" t="e">
        <f t="shared" si="105"/>
        <v>#REF!</v>
      </c>
      <c r="X619" s="1" t="e">
        <f t="shared" si="106"/>
        <v>#REF!</v>
      </c>
      <c r="Y619" s="1" t="e">
        <f t="shared" si="107"/>
        <v>#REF!</v>
      </c>
      <c r="Z619" s="1" t="e">
        <f t="shared" si="108"/>
        <v>#REF!</v>
      </c>
      <c r="AA619" s="2" t="e">
        <f>IF(Z619*#REF!/(#REF!+#REF!)&lt;16,16,Z619*#REF!/(#REF!+#REF!))</f>
        <v>#REF!</v>
      </c>
      <c r="AB619" s="9" t="e">
        <f>IF(+Z619*#REF!/(#REF!+#REF!)&lt;16,16,+Z619*#REF!/(#REF!+#REF!))</f>
        <v>#REF!</v>
      </c>
      <c r="AC619" s="2" t="e">
        <f t="shared" si="109"/>
        <v>#REF!</v>
      </c>
    </row>
    <row r="620" spans="2:29" x14ac:dyDescent="0.2">
      <c r="B620" s="10" t="e">
        <f>IF(#REF!="Informix XPS",4096,2048)</f>
        <v>#REF!</v>
      </c>
      <c r="C620" s="10" t="e">
        <f>IF(#REF!="Informix XPS",4036,2020)</f>
        <v>#REF!</v>
      </c>
      <c r="D620" s="1" t="e">
        <f>IF(#REF!=0,0,#REF!+4)</f>
        <v>#REF!</v>
      </c>
      <c r="E620" s="1" t="e">
        <f t="shared" si="99"/>
        <v>#REF!</v>
      </c>
      <c r="F620" s="1" t="e">
        <f>IF(D620&lt;=C620,ROUNDUP((#REF!+#REF!)/E620,0),#REF!*E620)</f>
        <v>#REF!</v>
      </c>
      <c r="G620" s="1" t="e">
        <f t="shared" si="100"/>
        <v>#REF!</v>
      </c>
      <c r="H620" s="1" t="e">
        <f>IF(#REF!&gt;C620,#REF!,0)</f>
        <v>#REF!</v>
      </c>
      <c r="I620" s="1" t="e">
        <f>+IF(#REF!&gt;C620,#REF!-(C620+8),0)</f>
        <v>#REF!</v>
      </c>
      <c r="J620" s="1" t="e">
        <f>+IF(I620&lt;C620,0,#REF!*TRUNC(I620/(C620-8)))</f>
        <v>#REF!</v>
      </c>
      <c r="K620" s="1" t="e">
        <f>IF(H620&gt;0,+#REF!/(C620-8)-TRUNC(#REF!/(C620-8))+4,0)</f>
        <v>#REF!</v>
      </c>
      <c r="L620" s="1" t="e">
        <f t="shared" si="101"/>
        <v>#REF!</v>
      </c>
      <c r="M620" s="1" t="e">
        <f>+IF(H620&gt;0,IF(L620&lt;0.1,(#REF!/(TRUNC((C620/10)/I620)+1)),IF(AND(L620&gt;0.1,L620&lt;0.33),(#REF!/(TRUNC((C620/3)/I620)+1)),#REF!)),0)</f>
        <v>#REF!</v>
      </c>
      <c r="N620" s="1" t="e">
        <f t="shared" si="102"/>
        <v>#REF!</v>
      </c>
      <c r="O620" s="1" t="e">
        <f>+IF(#REF! &lt; (#REF!+#REF!)*0.02,1,#REF!/(#REF!+#REF!))</f>
        <v>#REF!</v>
      </c>
      <c r="P620" s="1" t="e">
        <f>+IF(#REF!&gt;0,#REF!+5,0)</f>
        <v>#REF!</v>
      </c>
      <c r="Q620" s="1" t="e">
        <f t="shared" si="103"/>
        <v>#REF!</v>
      </c>
      <c r="R620" s="1" t="e">
        <f>+IF(Q620 &gt; 0,TRUNC((#REF!+#REF!)/Q620),0)</f>
        <v>#REF!</v>
      </c>
      <c r="S620" s="1" t="e">
        <f>+(R620/(TRUNC((B620-28)/(#REF!+5))+4))</f>
        <v>#REF!</v>
      </c>
      <c r="T620" s="1" t="e">
        <f>+TRUNC(S620/(TRUNC((B620-28)/(#REF!+5))+4))</f>
        <v>#REF!</v>
      </c>
      <c r="U620" s="1" t="e">
        <f>+ROUNDUP((T620/(TRUNC((B620-56)/(#REF!+5))+4)),0)</f>
        <v>#REF!</v>
      </c>
      <c r="V620" s="1" t="e">
        <f t="shared" si="104"/>
        <v>#REF!</v>
      </c>
      <c r="W620" s="1" t="e">
        <f t="shared" si="105"/>
        <v>#REF!</v>
      </c>
      <c r="X620" s="1" t="e">
        <f t="shared" si="106"/>
        <v>#REF!</v>
      </c>
      <c r="Y620" s="1" t="e">
        <f t="shared" si="107"/>
        <v>#REF!</v>
      </c>
      <c r="Z620" s="1" t="e">
        <f t="shared" si="108"/>
        <v>#REF!</v>
      </c>
      <c r="AA620" s="2" t="e">
        <f>IF(Z620*#REF!/(#REF!+#REF!)&lt;16,16,Z620*#REF!/(#REF!+#REF!))</f>
        <v>#REF!</v>
      </c>
      <c r="AB620" s="9" t="e">
        <f>IF(+Z620*#REF!/(#REF!+#REF!)&lt;16,16,+Z620*#REF!/(#REF!+#REF!))</f>
        <v>#REF!</v>
      </c>
      <c r="AC620" s="2" t="e">
        <f t="shared" si="109"/>
        <v>#REF!</v>
      </c>
    </row>
    <row r="621" spans="2:29" x14ac:dyDescent="0.2">
      <c r="B621" s="10" t="e">
        <f>IF(#REF!="Informix XPS",4096,2048)</f>
        <v>#REF!</v>
      </c>
      <c r="C621" s="10" t="e">
        <f>IF(#REF!="Informix XPS",4036,2020)</f>
        <v>#REF!</v>
      </c>
      <c r="D621" s="1" t="e">
        <f>IF(#REF!=0,0,#REF!+4)</f>
        <v>#REF!</v>
      </c>
      <c r="E621" s="1" t="e">
        <f t="shared" si="99"/>
        <v>#REF!</v>
      </c>
      <c r="F621" s="1" t="e">
        <f>IF(D621&lt;=C621,ROUNDUP((#REF!+#REF!)/E621,0),#REF!*E621)</f>
        <v>#REF!</v>
      </c>
      <c r="G621" s="1" t="e">
        <f t="shared" si="100"/>
        <v>#REF!</v>
      </c>
      <c r="H621" s="1" t="e">
        <f>IF(#REF!&gt;C621,#REF!,0)</f>
        <v>#REF!</v>
      </c>
      <c r="I621" s="1" t="e">
        <f>+IF(#REF!&gt;C621,#REF!-(C621+8),0)</f>
        <v>#REF!</v>
      </c>
      <c r="J621" s="1" t="e">
        <f>+IF(I621&lt;C621,0,#REF!*TRUNC(I621/(C621-8)))</f>
        <v>#REF!</v>
      </c>
      <c r="K621" s="1" t="e">
        <f>IF(H621&gt;0,+#REF!/(C621-8)-TRUNC(#REF!/(C621-8))+4,0)</f>
        <v>#REF!</v>
      </c>
      <c r="L621" s="1" t="e">
        <f t="shared" si="101"/>
        <v>#REF!</v>
      </c>
      <c r="M621" s="1" t="e">
        <f>+IF(H621&gt;0,IF(L621&lt;0.1,(#REF!/(TRUNC((C621/10)/I621)+1)),IF(AND(L621&gt;0.1,L621&lt;0.33),(#REF!/(TRUNC((C621/3)/I621)+1)),#REF!)),0)</f>
        <v>#REF!</v>
      </c>
      <c r="N621" s="1" t="e">
        <f t="shared" si="102"/>
        <v>#REF!</v>
      </c>
      <c r="O621" s="1" t="e">
        <f>+IF(#REF! &lt; (#REF!+#REF!)*0.02,1,#REF!/(#REF!+#REF!))</f>
        <v>#REF!</v>
      </c>
      <c r="P621" s="1" t="e">
        <f>+IF(#REF!&gt;0,#REF!+5,0)</f>
        <v>#REF!</v>
      </c>
      <c r="Q621" s="1" t="e">
        <f t="shared" si="103"/>
        <v>#REF!</v>
      </c>
      <c r="R621" s="1" t="e">
        <f>+IF(Q621 &gt; 0,TRUNC((#REF!+#REF!)/Q621),0)</f>
        <v>#REF!</v>
      </c>
      <c r="S621" s="1" t="e">
        <f>+(R621/(TRUNC((B621-28)/(#REF!+5))+4))</f>
        <v>#REF!</v>
      </c>
      <c r="T621" s="1" t="e">
        <f>+TRUNC(S621/(TRUNC((B621-28)/(#REF!+5))+4))</f>
        <v>#REF!</v>
      </c>
      <c r="U621" s="1" t="e">
        <f>+ROUNDUP((T621/(TRUNC((B621-56)/(#REF!+5))+4)),0)</f>
        <v>#REF!</v>
      </c>
      <c r="V621" s="1" t="e">
        <f t="shared" si="104"/>
        <v>#REF!</v>
      </c>
      <c r="W621" s="1" t="e">
        <f t="shared" si="105"/>
        <v>#REF!</v>
      </c>
      <c r="X621" s="1" t="e">
        <f t="shared" si="106"/>
        <v>#REF!</v>
      </c>
      <c r="Y621" s="1" t="e">
        <f t="shared" si="107"/>
        <v>#REF!</v>
      </c>
      <c r="Z621" s="1" t="e">
        <f t="shared" si="108"/>
        <v>#REF!</v>
      </c>
      <c r="AA621" s="2" t="e">
        <f>IF(Z621*#REF!/(#REF!+#REF!)&lt;16,16,Z621*#REF!/(#REF!+#REF!))</f>
        <v>#REF!</v>
      </c>
      <c r="AB621" s="9" t="e">
        <f>IF(+Z621*#REF!/(#REF!+#REF!)&lt;16,16,+Z621*#REF!/(#REF!+#REF!))</f>
        <v>#REF!</v>
      </c>
      <c r="AC621" s="2" t="e">
        <f t="shared" si="109"/>
        <v>#REF!</v>
      </c>
    </row>
    <row r="622" spans="2:29" x14ac:dyDescent="0.2">
      <c r="B622" s="10" t="e">
        <f>IF(#REF!="Informix XPS",4096,2048)</f>
        <v>#REF!</v>
      </c>
      <c r="C622" s="10" t="e">
        <f>IF(#REF!="Informix XPS",4036,2020)</f>
        <v>#REF!</v>
      </c>
      <c r="D622" s="1" t="e">
        <f>IF(#REF!=0,0,#REF!+4)</f>
        <v>#REF!</v>
      </c>
      <c r="E622" s="1" t="e">
        <f t="shared" si="99"/>
        <v>#REF!</v>
      </c>
      <c r="F622" s="1" t="e">
        <f>IF(D622&lt;=C622,ROUNDUP((#REF!+#REF!)/E622,0),#REF!*E622)</f>
        <v>#REF!</v>
      </c>
      <c r="G622" s="1" t="e">
        <f t="shared" si="100"/>
        <v>#REF!</v>
      </c>
      <c r="H622" s="1" t="e">
        <f>IF(#REF!&gt;C622,#REF!,0)</f>
        <v>#REF!</v>
      </c>
      <c r="I622" s="1" t="e">
        <f>+IF(#REF!&gt;C622,#REF!-(C622+8),0)</f>
        <v>#REF!</v>
      </c>
      <c r="J622" s="1" t="e">
        <f>+IF(I622&lt;C622,0,#REF!*TRUNC(I622/(C622-8)))</f>
        <v>#REF!</v>
      </c>
      <c r="K622" s="1" t="e">
        <f>IF(H622&gt;0,+#REF!/(C622-8)-TRUNC(#REF!/(C622-8))+4,0)</f>
        <v>#REF!</v>
      </c>
      <c r="L622" s="1" t="e">
        <f t="shared" si="101"/>
        <v>#REF!</v>
      </c>
      <c r="M622" s="1" t="e">
        <f>+IF(H622&gt;0,IF(L622&lt;0.1,(#REF!/(TRUNC((C622/10)/I622)+1)),IF(AND(L622&gt;0.1,L622&lt;0.33),(#REF!/(TRUNC((C622/3)/I622)+1)),#REF!)),0)</f>
        <v>#REF!</v>
      </c>
      <c r="N622" s="1" t="e">
        <f t="shared" si="102"/>
        <v>#REF!</v>
      </c>
      <c r="O622" s="1" t="e">
        <f>+IF(#REF! &lt; (#REF!+#REF!)*0.02,1,#REF!/(#REF!+#REF!))</f>
        <v>#REF!</v>
      </c>
      <c r="P622" s="1" t="e">
        <f>+IF(#REF!&gt;0,#REF!+5,0)</f>
        <v>#REF!</v>
      </c>
      <c r="Q622" s="1" t="e">
        <f t="shared" si="103"/>
        <v>#REF!</v>
      </c>
      <c r="R622" s="1" t="e">
        <f>+IF(Q622 &gt; 0,TRUNC((#REF!+#REF!)/Q622),0)</f>
        <v>#REF!</v>
      </c>
      <c r="S622" s="1" t="e">
        <f>+(R622/(TRUNC((B622-28)/(#REF!+5))+4))</f>
        <v>#REF!</v>
      </c>
      <c r="T622" s="1" t="e">
        <f>+TRUNC(S622/(TRUNC((B622-28)/(#REF!+5))+4))</f>
        <v>#REF!</v>
      </c>
      <c r="U622" s="1" t="e">
        <f>+ROUNDUP((T622/(TRUNC((B622-56)/(#REF!+5))+4)),0)</f>
        <v>#REF!</v>
      </c>
      <c r="V622" s="1" t="e">
        <f t="shared" si="104"/>
        <v>#REF!</v>
      </c>
      <c r="W622" s="1" t="e">
        <f t="shared" si="105"/>
        <v>#REF!</v>
      </c>
      <c r="X622" s="1" t="e">
        <f t="shared" si="106"/>
        <v>#REF!</v>
      </c>
      <c r="Y622" s="1" t="e">
        <f t="shared" si="107"/>
        <v>#REF!</v>
      </c>
      <c r="Z622" s="1" t="e">
        <f t="shared" si="108"/>
        <v>#REF!</v>
      </c>
      <c r="AA622" s="2" t="e">
        <f>IF(Z622*#REF!/(#REF!+#REF!)&lt;16,16,Z622*#REF!/(#REF!+#REF!))</f>
        <v>#REF!</v>
      </c>
      <c r="AB622" s="9" t="e">
        <f>IF(+Z622*#REF!/(#REF!+#REF!)&lt;16,16,+Z622*#REF!/(#REF!+#REF!))</f>
        <v>#REF!</v>
      </c>
      <c r="AC622" s="2" t="e">
        <f t="shared" si="109"/>
        <v>#REF!</v>
      </c>
    </row>
    <row r="623" spans="2:29" x14ac:dyDescent="0.2">
      <c r="B623" s="10" t="e">
        <f>IF(#REF!="Informix XPS",4096,2048)</f>
        <v>#REF!</v>
      </c>
      <c r="C623" s="10" t="e">
        <f>IF(#REF!="Informix XPS",4036,2020)</f>
        <v>#REF!</v>
      </c>
      <c r="D623" s="1" t="e">
        <f>IF(#REF!=0,0,#REF!+4)</f>
        <v>#REF!</v>
      </c>
      <c r="E623" s="1" t="e">
        <f t="shared" si="99"/>
        <v>#REF!</v>
      </c>
      <c r="F623" s="1" t="e">
        <f>IF(D623&lt;=C623,ROUNDUP((#REF!+#REF!)/E623,0),#REF!*E623)</f>
        <v>#REF!</v>
      </c>
      <c r="G623" s="1" t="e">
        <f t="shared" si="100"/>
        <v>#REF!</v>
      </c>
      <c r="H623" s="1" t="e">
        <f>IF(#REF!&gt;C623,#REF!,0)</f>
        <v>#REF!</v>
      </c>
      <c r="I623" s="1" t="e">
        <f>+IF(#REF!&gt;C623,#REF!-(C623+8),0)</f>
        <v>#REF!</v>
      </c>
      <c r="J623" s="1" t="e">
        <f>+IF(I623&lt;C623,0,#REF!*TRUNC(I623/(C623-8)))</f>
        <v>#REF!</v>
      </c>
      <c r="K623" s="1" t="e">
        <f>IF(H623&gt;0,+#REF!/(C623-8)-TRUNC(#REF!/(C623-8))+4,0)</f>
        <v>#REF!</v>
      </c>
      <c r="L623" s="1" t="e">
        <f t="shared" si="101"/>
        <v>#REF!</v>
      </c>
      <c r="M623" s="1" t="e">
        <f>+IF(H623&gt;0,IF(L623&lt;0.1,(#REF!/(TRUNC((C623/10)/I623)+1)),IF(AND(L623&gt;0.1,L623&lt;0.33),(#REF!/(TRUNC((C623/3)/I623)+1)),#REF!)),0)</f>
        <v>#REF!</v>
      </c>
      <c r="N623" s="1" t="e">
        <f t="shared" si="102"/>
        <v>#REF!</v>
      </c>
      <c r="O623" s="1" t="e">
        <f>+IF(#REF! &lt; (#REF!+#REF!)*0.02,1,#REF!/(#REF!+#REF!))</f>
        <v>#REF!</v>
      </c>
      <c r="P623" s="1" t="e">
        <f>+IF(#REF!&gt;0,#REF!+5,0)</f>
        <v>#REF!</v>
      </c>
      <c r="Q623" s="1" t="e">
        <f t="shared" si="103"/>
        <v>#REF!</v>
      </c>
      <c r="R623" s="1" t="e">
        <f>+IF(Q623 &gt; 0,TRUNC((#REF!+#REF!)/Q623),0)</f>
        <v>#REF!</v>
      </c>
      <c r="S623" s="1" t="e">
        <f>+(R623/(TRUNC((B623-28)/(#REF!+5))+4))</f>
        <v>#REF!</v>
      </c>
      <c r="T623" s="1" t="e">
        <f>+TRUNC(S623/(TRUNC((B623-28)/(#REF!+5))+4))</f>
        <v>#REF!</v>
      </c>
      <c r="U623" s="1" t="e">
        <f>+ROUNDUP((T623/(TRUNC((B623-56)/(#REF!+5))+4)),0)</f>
        <v>#REF!</v>
      </c>
      <c r="V623" s="1" t="e">
        <f t="shared" si="104"/>
        <v>#REF!</v>
      </c>
      <c r="W623" s="1" t="e">
        <f t="shared" si="105"/>
        <v>#REF!</v>
      </c>
      <c r="X623" s="1" t="e">
        <f t="shared" si="106"/>
        <v>#REF!</v>
      </c>
      <c r="Y623" s="1" t="e">
        <f t="shared" si="107"/>
        <v>#REF!</v>
      </c>
      <c r="Z623" s="1" t="e">
        <f t="shared" si="108"/>
        <v>#REF!</v>
      </c>
      <c r="AA623" s="2" t="e">
        <f>IF(Z623*#REF!/(#REF!+#REF!)&lt;16,16,Z623*#REF!/(#REF!+#REF!))</f>
        <v>#REF!</v>
      </c>
      <c r="AB623" s="9" t="e">
        <f>IF(+Z623*#REF!/(#REF!+#REF!)&lt;16,16,+Z623*#REF!/(#REF!+#REF!))</f>
        <v>#REF!</v>
      </c>
      <c r="AC623" s="2" t="e">
        <f t="shared" si="109"/>
        <v>#REF!</v>
      </c>
    </row>
    <row r="624" spans="2:29" x14ac:dyDescent="0.2">
      <c r="B624" s="10" t="e">
        <f>IF(#REF!="Informix XPS",4096,2048)</f>
        <v>#REF!</v>
      </c>
      <c r="C624" s="10" t="e">
        <f>IF(#REF!="Informix XPS",4036,2020)</f>
        <v>#REF!</v>
      </c>
      <c r="D624" s="1" t="e">
        <f>IF(#REF!=0,0,#REF!+4)</f>
        <v>#REF!</v>
      </c>
      <c r="E624" s="1" t="e">
        <f t="shared" si="99"/>
        <v>#REF!</v>
      </c>
      <c r="F624" s="1" t="e">
        <f>IF(D624&lt;=C624,ROUNDUP((#REF!+#REF!)/E624,0),#REF!*E624)</f>
        <v>#REF!</v>
      </c>
      <c r="G624" s="1" t="e">
        <f t="shared" si="100"/>
        <v>#REF!</v>
      </c>
      <c r="H624" s="1" t="e">
        <f>IF(#REF!&gt;C624,#REF!,0)</f>
        <v>#REF!</v>
      </c>
      <c r="I624" s="1" t="e">
        <f>+IF(#REF!&gt;C624,#REF!-(C624+8),0)</f>
        <v>#REF!</v>
      </c>
      <c r="J624" s="1" t="e">
        <f>+IF(I624&lt;C624,0,#REF!*TRUNC(I624/(C624-8)))</f>
        <v>#REF!</v>
      </c>
      <c r="K624" s="1" t="e">
        <f>IF(H624&gt;0,+#REF!/(C624-8)-TRUNC(#REF!/(C624-8))+4,0)</f>
        <v>#REF!</v>
      </c>
      <c r="L624" s="1" t="e">
        <f t="shared" si="101"/>
        <v>#REF!</v>
      </c>
      <c r="M624" s="1" t="e">
        <f>+IF(H624&gt;0,IF(L624&lt;0.1,(#REF!/(TRUNC((C624/10)/I624)+1)),IF(AND(L624&gt;0.1,L624&lt;0.33),(#REF!/(TRUNC((C624/3)/I624)+1)),#REF!)),0)</f>
        <v>#REF!</v>
      </c>
      <c r="N624" s="1" t="e">
        <f t="shared" si="102"/>
        <v>#REF!</v>
      </c>
      <c r="O624" s="1" t="e">
        <f>+IF(#REF! &lt; (#REF!+#REF!)*0.02,1,#REF!/(#REF!+#REF!))</f>
        <v>#REF!</v>
      </c>
      <c r="P624" s="1" t="e">
        <f>+IF(#REF!&gt;0,#REF!+5,0)</f>
        <v>#REF!</v>
      </c>
      <c r="Q624" s="1" t="e">
        <f t="shared" si="103"/>
        <v>#REF!</v>
      </c>
      <c r="R624" s="1" t="e">
        <f>+IF(Q624 &gt; 0,TRUNC((#REF!+#REF!)/Q624),0)</f>
        <v>#REF!</v>
      </c>
      <c r="S624" s="1" t="e">
        <f>+(R624/(TRUNC((B624-28)/(#REF!+5))+4))</f>
        <v>#REF!</v>
      </c>
      <c r="T624" s="1" t="e">
        <f>+TRUNC(S624/(TRUNC((B624-28)/(#REF!+5))+4))</f>
        <v>#REF!</v>
      </c>
      <c r="U624" s="1" t="e">
        <f>+ROUNDUP((T624/(TRUNC((B624-56)/(#REF!+5))+4)),0)</f>
        <v>#REF!</v>
      </c>
      <c r="V624" s="1" t="e">
        <f t="shared" si="104"/>
        <v>#REF!</v>
      </c>
      <c r="W624" s="1" t="e">
        <f t="shared" si="105"/>
        <v>#REF!</v>
      </c>
      <c r="X624" s="1" t="e">
        <f t="shared" si="106"/>
        <v>#REF!</v>
      </c>
      <c r="Y624" s="1" t="e">
        <f t="shared" si="107"/>
        <v>#REF!</v>
      </c>
      <c r="Z624" s="1" t="e">
        <f t="shared" si="108"/>
        <v>#REF!</v>
      </c>
      <c r="AA624" s="2" t="e">
        <f>IF(Z624*#REF!/(#REF!+#REF!)&lt;16,16,Z624*#REF!/(#REF!+#REF!))</f>
        <v>#REF!</v>
      </c>
      <c r="AB624" s="9" t="e">
        <f>IF(+Z624*#REF!/(#REF!+#REF!)&lt;16,16,+Z624*#REF!/(#REF!+#REF!))</f>
        <v>#REF!</v>
      </c>
      <c r="AC624" s="2" t="e">
        <f t="shared" si="109"/>
        <v>#REF!</v>
      </c>
    </row>
    <row r="625" spans="2:29" x14ac:dyDescent="0.2">
      <c r="B625" s="10" t="e">
        <f>IF(#REF!="Informix XPS",4096,2048)</f>
        <v>#REF!</v>
      </c>
      <c r="C625" s="10" t="e">
        <f>IF(#REF!="Informix XPS",4036,2020)</f>
        <v>#REF!</v>
      </c>
      <c r="D625" s="1" t="e">
        <f>IF(#REF!=0,0,#REF!+4)</f>
        <v>#REF!</v>
      </c>
      <c r="E625" s="1" t="e">
        <f t="shared" si="99"/>
        <v>#REF!</v>
      </c>
      <c r="F625" s="1" t="e">
        <f>IF(D625&lt;=C625,ROUNDUP((#REF!+#REF!)/E625,0),#REF!*E625)</f>
        <v>#REF!</v>
      </c>
      <c r="G625" s="1" t="e">
        <f t="shared" si="100"/>
        <v>#REF!</v>
      </c>
      <c r="H625" s="1" t="e">
        <f>IF(#REF!&gt;C625,#REF!,0)</f>
        <v>#REF!</v>
      </c>
      <c r="I625" s="1" t="e">
        <f>+IF(#REF!&gt;C625,#REF!-(C625+8),0)</f>
        <v>#REF!</v>
      </c>
      <c r="J625" s="1" t="e">
        <f>+IF(I625&lt;C625,0,#REF!*TRUNC(I625/(C625-8)))</f>
        <v>#REF!</v>
      </c>
      <c r="K625" s="1" t="e">
        <f>IF(H625&gt;0,+#REF!/(C625-8)-TRUNC(#REF!/(C625-8))+4,0)</f>
        <v>#REF!</v>
      </c>
      <c r="L625" s="1" t="e">
        <f t="shared" si="101"/>
        <v>#REF!</v>
      </c>
      <c r="M625" s="1" t="e">
        <f>+IF(H625&gt;0,IF(L625&lt;0.1,(#REF!/(TRUNC((C625/10)/I625)+1)),IF(AND(L625&gt;0.1,L625&lt;0.33),(#REF!/(TRUNC((C625/3)/I625)+1)),#REF!)),0)</f>
        <v>#REF!</v>
      </c>
      <c r="N625" s="1" t="e">
        <f t="shared" si="102"/>
        <v>#REF!</v>
      </c>
      <c r="O625" s="1" t="e">
        <f>+IF(#REF! &lt; (#REF!+#REF!)*0.02,1,#REF!/(#REF!+#REF!))</f>
        <v>#REF!</v>
      </c>
      <c r="P625" s="1" t="e">
        <f>+IF(#REF!&gt;0,#REF!+5,0)</f>
        <v>#REF!</v>
      </c>
      <c r="Q625" s="1" t="e">
        <f t="shared" si="103"/>
        <v>#REF!</v>
      </c>
      <c r="R625" s="1" t="e">
        <f>+IF(Q625 &gt; 0,TRUNC((#REF!+#REF!)/Q625),0)</f>
        <v>#REF!</v>
      </c>
      <c r="S625" s="1" t="e">
        <f>+(R625/(TRUNC((B625-28)/(#REF!+5))+4))</f>
        <v>#REF!</v>
      </c>
      <c r="T625" s="1" t="e">
        <f>+TRUNC(S625/(TRUNC((B625-28)/(#REF!+5))+4))</f>
        <v>#REF!</v>
      </c>
      <c r="U625" s="1" t="e">
        <f>+ROUNDUP((T625/(TRUNC((B625-56)/(#REF!+5))+4)),0)</f>
        <v>#REF!</v>
      </c>
      <c r="V625" s="1" t="e">
        <f t="shared" si="104"/>
        <v>#REF!</v>
      </c>
      <c r="W625" s="1" t="e">
        <f t="shared" si="105"/>
        <v>#REF!</v>
      </c>
      <c r="X625" s="1" t="e">
        <f t="shared" si="106"/>
        <v>#REF!</v>
      </c>
      <c r="Y625" s="1" t="e">
        <f t="shared" si="107"/>
        <v>#REF!</v>
      </c>
      <c r="Z625" s="1" t="e">
        <f t="shared" si="108"/>
        <v>#REF!</v>
      </c>
      <c r="AA625" s="2" t="e">
        <f>IF(Z625*#REF!/(#REF!+#REF!)&lt;16,16,Z625*#REF!/(#REF!+#REF!))</f>
        <v>#REF!</v>
      </c>
      <c r="AB625" s="9" t="e">
        <f>IF(+Z625*#REF!/(#REF!+#REF!)&lt;16,16,+Z625*#REF!/(#REF!+#REF!))</f>
        <v>#REF!</v>
      </c>
      <c r="AC625" s="2" t="e">
        <f t="shared" si="109"/>
        <v>#REF!</v>
      </c>
    </row>
    <row r="626" spans="2:29" x14ac:dyDescent="0.2">
      <c r="B626" s="10" t="e">
        <f>IF(#REF!="Informix XPS",4096,2048)</f>
        <v>#REF!</v>
      </c>
      <c r="C626" s="10" t="e">
        <f>IF(#REF!="Informix XPS",4036,2020)</f>
        <v>#REF!</v>
      </c>
      <c r="D626" s="1" t="e">
        <f>IF(#REF!=0,0,#REF!+4)</f>
        <v>#REF!</v>
      </c>
      <c r="E626" s="1" t="e">
        <f t="shared" si="99"/>
        <v>#REF!</v>
      </c>
      <c r="F626" s="1" t="e">
        <f>IF(D626&lt;=C626,ROUNDUP((#REF!+#REF!)/E626,0),#REF!*E626)</f>
        <v>#REF!</v>
      </c>
      <c r="G626" s="1" t="e">
        <f t="shared" si="100"/>
        <v>#REF!</v>
      </c>
      <c r="H626" s="1" t="e">
        <f>IF(#REF!&gt;C626,#REF!,0)</f>
        <v>#REF!</v>
      </c>
      <c r="I626" s="1" t="e">
        <f>+IF(#REF!&gt;C626,#REF!-(C626+8),0)</f>
        <v>#REF!</v>
      </c>
      <c r="J626" s="1" t="e">
        <f>+IF(I626&lt;C626,0,#REF!*TRUNC(I626/(C626-8)))</f>
        <v>#REF!</v>
      </c>
      <c r="K626" s="1" t="e">
        <f>IF(H626&gt;0,+#REF!/(C626-8)-TRUNC(#REF!/(C626-8))+4,0)</f>
        <v>#REF!</v>
      </c>
      <c r="L626" s="1" t="e">
        <f t="shared" si="101"/>
        <v>#REF!</v>
      </c>
      <c r="M626" s="1" t="e">
        <f>+IF(H626&gt;0,IF(L626&lt;0.1,(#REF!/(TRUNC((C626/10)/I626)+1)),IF(AND(L626&gt;0.1,L626&lt;0.33),(#REF!/(TRUNC((C626/3)/I626)+1)),#REF!)),0)</f>
        <v>#REF!</v>
      </c>
      <c r="N626" s="1" t="e">
        <f t="shared" si="102"/>
        <v>#REF!</v>
      </c>
      <c r="O626" s="1" t="e">
        <f>+IF(#REF! &lt; (#REF!+#REF!)*0.02,1,#REF!/(#REF!+#REF!))</f>
        <v>#REF!</v>
      </c>
      <c r="P626" s="1" t="e">
        <f>+IF(#REF!&gt;0,#REF!+5,0)</f>
        <v>#REF!</v>
      </c>
      <c r="Q626" s="1" t="e">
        <f t="shared" si="103"/>
        <v>#REF!</v>
      </c>
      <c r="R626" s="1" t="e">
        <f>+IF(Q626 &gt; 0,TRUNC((#REF!+#REF!)/Q626),0)</f>
        <v>#REF!</v>
      </c>
      <c r="S626" s="1" t="e">
        <f>+(R626/(TRUNC((B626-28)/(#REF!+5))+4))</f>
        <v>#REF!</v>
      </c>
      <c r="T626" s="1" t="e">
        <f>+TRUNC(S626/(TRUNC((B626-28)/(#REF!+5))+4))</f>
        <v>#REF!</v>
      </c>
      <c r="U626" s="1" t="e">
        <f>+ROUNDUP((T626/(TRUNC((B626-56)/(#REF!+5))+4)),0)</f>
        <v>#REF!</v>
      </c>
      <c r="V626" s="1" t="e">
        <f t="shared" si="104"/>
        <v>#REF!</v>
      </c>
      <c r="W626" s="1" t="e">
        <f t="shared" si="105"/>
        <v>#REF!</v>
      </c>
      <c r="X626" s="1" t="e">
        <f t="shared" si="106"/>
        <v>#REF!</v>
      </c>
      <c r="Y626" s="1" t="e">
        <f t="shared" si="107"/>
        <v>#REF!</v>
      </c>
      <c r="Z626" s="1" t="e">
        <f t="shared" si="108"/>
        <v>#REF!</v>
      </c>
      <c r="AA626" s="2" t="e">
        <f>IF(Z626*#REF!/(#REF!+#REF!)&lt;16,16,Z626*#REF!/(#REF!+#REF!))</f>
        <v>#REF!</v>
      </c>
      <c r="AB626" s="9" t="e">
        <f>IF(+Z626*#REF!/(#REF!+#REF!)&lt;16,16,+Z626*#REF!/(#REF!+#REF!))</f>
        <v>#REF!</v>
      </c>
      <c r="AC626" s="2" t="e">
        <f t="shared" si="109"/>
        <v>#REF!</v>
      </c>
    </row>
    <row r="627" spans="2:29" x14ac:dyDescent="0.2">
      <c r="B627" s="10" t="e">
        <f>IF(#REF!="Informix XPS",4096,2048)</f>
        <v>#REF!</v>
      </c>
      <c r="C627" s="10" t="e">
        <f>IF(#REF!="Informix XPS",4036,2020)</f>
        <v>#REF!</v>
      </c>
      <c r="D627" s="1" t="e">
        <f>IF(#REF!=0,0,#REF!+4)</f>
        <v>#REF!</v>
      </c>
      <c r="E627" s="1" t="e">
        <f t="shared" si="99"/>
        <v>#REF!</v>
      </c>
      <c r="F627" s="1" t="e">
        <f>IF(D627&lt;=C627,ROUNDUP((#REF!+#REF!)/E627,0),#REF!*E627)</f>
        <v>#REF!</v>
      </c>
      <c r="G627" s="1" t="e">
        <f t="shared" si="100"/>
        <v>#REF!</v>
      </c>
      <c r="H627" s="1" t="e">
        <f>IF(#REF!&gt;C627,#REF!,0)</f>
        <v>#REF!</v>
      </c>
      <c r="I627" s="1" t="e">
        <f>+IF(#REF!&gt;C627,#REF!-(C627+8),0)</f>
        <v>#REF!</v>
      </c>
      <c r="J627" s="1" t="e">
        <f>+IF(I627&lt;C627,0,#REF!*TRUNC(I627/(C627-8)))</f>
        <v>#REF!</v>
      </c>
      <c r="K627" s="1" t="e">
        <f>IF(H627&gt;0,+#REF!/(C627-8)-TRUNC(#REF!/(C627-8))+4,0)</f>
        <v>#REF!</v>
      </c>
      <c r="L627" s="1" t="e">
        <f t="shared" si="101"/>
        <v>#REF!</v>
      </c>
      <c r="M627" s="1" t="e">
        <f>+IF(H627&gt;0,IF(L627&lt;0.1,(#REF!/(TRUNC((C627/10)/I627)+1)),IF(AND(L627&gt;0.1,L627&lt;0.33),(#REF!/(TRUNC((C627/3)/I627)+1)),#REF!)),0)</f>
        <v>#REF!</v>
      </c>
      <c r="N627" s="1" t="e">
        <f t="shared" si="102"/>
        <v>#REF!</v>
      </c>
      <c r="O627" s="1" t="e">
        <f>+IF(#REF! &lt; (#REF!+#REF!)*0.02,1,#REF!/(#REF!+#REF!))</f>
        <v>#REF!</v>
      </c>
      <c r="P627" s="1" t="e">
        <f>+IF(#REF!&gt;0,#REF!+5,0)</f>
        <v>#REF!</v>
      </c>
      <c r="Q627" s="1" t="e">
        <f t="shared" si="103"/>
        <v>#REF!</v>
      </c>
      <c r="R627" s="1" t="e">
        <f>+IF(Q627 &gt; 0,TRUNC((#REF!+#REF!)/Q627),0)</f>
        <v>#REF!</v>
      </c>
      <c r="S627" s="1" t="e">
        <f>+(R627/(TRUNC((B627-28)/(#REF!+5))+4))</f>
        <v>#REF!</v>
      </c>
      <c r="T627" s="1" t="e">
        <f>+TRUNC(S627/(TRUNC((B627-28)/(#REF!+5))+4))</f>
        <v>#REF!</v>
      </c>
      <c r="U627" s="1" t="e">
        <f>+ROUNDUP((T627/(TRUNC((B627-56)/(#REF!+5))+4)),0)</f>
        <v>#REF!</v>
      </c>
      <c r="V627" s="1" t="e">
        <f t="shared" si="104"/>
        <v>#REF!</v>
      </c>
      <c r="W627" s="1" t="e">
        <f t="shared" si="105"/>
        <v>#REF!</v>
      </c>
      <c r="X627" s="1" t="e">
        <f t="shared" si="106"/>
        <v>#REF!</v>
      </c>
      <c r="Y627" s="1" t="e">
        <f t="shared" si="107"/>
        <v>#REF!</v>
      </c>
      <c r="Z627" s="1" t="e">
        <f t="shared" si="108"/>
        <v>#REF!</v>
      </c>
      <c r="AA627" s="2" t="e">
        <f>IF(Z627*#REF!/(#REF!+#REF!)&lt;16,16,Z627*#REF!/(#REF!+#REF!))</f>
        <v>#REF!</v>
      </c>
      <c r="AB627" s="9" t="e">
        <f>IF(+Z627*#REF!/(#REF!+#REF!)&lt;16,16,+Z627*#REF!/(#REF!+#REF!))</f>
        <v>#REF!</v>
      </c>
      <c r="AC627" s="2" t="e">
        <f t="shared" si="109"/>
        <v>#REF!</v>
      </c>
    </row>
    <row r="628" spans="2:29" x14ac:dyDescent="0.2">
      <c r="B628" s="10" t="e">
        <f>IF(#REF!="Informix XPS",4096,2048)</f>
        <v>#REF!</v>
      </c>
      <c r="C628" s="10" t="e">
        <f>IF(#REF!="Informix XPS",4036,2020)</f>
        <v>#REF!</v>
      </c>
      <c r="D628" s="1" t="e">
        <f>IF(#REF!=0,0,#REF!+4)</f>
        <v>#REF!</v>
      </c>
      <c r="E628" s="1" t="e">
        <f t="shared" si="99"/>
        <v>#REF!</v>
      </c>
      <c r="F628" s="1" t="e">
        <f>IF(D628&lt;=C628,ROUNDUP((#REF!+#REF!)/E628,0),#REF!*E628)</f>
        <v>#REF!</v>
      </c>
      <c r="G628" s="1" t="e">
        <f t="shared" si="100"/>
        <v>#REF!</v>
      </c>
      <c r="H628" s="1" t="e">
        <f>IF(#REF!&gt;C628,#REF!,0)</f>
        <v>#REF!</v>
      </c>
      <c r="I628" s="1" t="e">
        <f>+IF(#REF!&gt;C628,#REF!-(C628+8),0)</f>
        <v>#REF!</v>
      </c>
      <c r="J628" s="1" t="e">
        <f>+IF(I628&lt;C628,0,#REF!*TRUNC(I628/(C628-8)))</f>
        <v>#REF!</v>
      </c>
      <c r="K628" s="1" t="e">
        <f>IF(H628&gt;0,+#REF!/(C628-8)-TRUNC(#REF!/(C628-8))+4,0)</f>
        <v>#REF!</v>
      </c>
      <c r="L628" s="1" t="e">
        <f t="shared" si="101"/>
        <v>#REF!</v>
      </c>
      <c r="M628" s="1" t="e">
        <f>+IF(H628&gt;0,IF(L628&lt;0.1,(#REF!/(TRUNC((C628/10)/I628)+1)),IF(AND(L628&gt;0.1,L628&lt;0.33),(#REF!/(TRUNC((C628/3)/I628)+1)),#REF!)),0)</f>
        <v>#REF!</v>
      </c>
      <c r="N628" s="1" t="e">
        <f t="shared" si="102"/>
        <v>#REF!</v>
      </c>
      <c r="O628" s="1" t="e">
        <f>+IF(#REF! &lt; (#REF!+#REF!)*0.02,1,#REF!/(#REF!+#REF!))</f>
        <v>#REF!</v>
      </c>
      <c r="P628" s="1" t="e">
        <f>+IF(#REF!&gt;0,#REF!+5,0)</f>
        <v>#REF!</v>
      </c>
      <c r="Q628" s="1" t="e">
        <f t="shared" si="103"/>
        <v>#REF!</v>
      </c>
      <c r="R628" s="1" t="e">
        <f>+IF(Q628 &gt; 0,TRUNC((#REF!+#REF!)/Q628),0)</f>
        <v>#REF!</v>
      </c>
      <c r="S628" s="1" t="e">
        <f>+(R628/(TRUNC((B628-28)/(#REF!+5))+4))</f>
        <v>#REF!</v>
      </c>
      <c r="T628" s="1" t="e">
        <f>+TRUNC(S628/(TRUNC((B628-28)/(#REF!+5))+4))</f>
        <v>#REF!</v>
      </c>
      <c r="U628" s="1" t="e">
        <f>+ROUNDUP((T628/(TRUNC((B628-56)/(#REF!+5))+4)),0)</f>
        <v>#REF!</v>
      </c>
      <c r="V628" s="1" t="e">
        <f t="shared" si="104"/>
        <v>#REF!</v>
      </c>
      <c r="W628" s="1" t="e">
        <f t="shared" si="105"/>
        <v>#REF!</v>
      </c>
      <c r="X628" s="1" t="e">
        <f t="shared" si="106"/>
        <v>#REF!</v>
      </c>
      <c r="Y628" s="1" t="e">
        <f t="shared" si="107"/>
        <v>#REF!</v>
      </c>
      <c r="Z628" s="1" t="e">
        <f t="shared" si="108"/>
        <v>#REF!</v>
      </c>
      <c r="AA628" s="2" t="e">
        <f>IF(Z628*#REF!/(#REF!+#REF!)&lt;16,16,Z628*#REF!/(#REF!+#REF!))</f>
        <v>#REF!</v>
      </c>
      <c r="AB628" s="9" t="e">
        <f>IF(+Z628*#REF!/(#REF!+#REF!)&lt;16,16,+Z628*#REF!/(#REF!+#REF!))</f>
        <v>#REF!</v>
      </c>
      <c r="AC628" s="2" t="e">
        <f t="shared" si="109"/>
        <v>#REF!</v>
      </c>
    </row>
    <row r="629" spans="2:29" x14ac:dyDescent="0.2">
      <c r="B629" s="10" t="e">
        <f>IF(#REF!="Informix XPS",4096,2048)</f>
        <v>#REF!</v>
      </c>
      <c r="C629" s="10" t="e">
        <f>IF(#REF!="Informix XPS",4036,2020)</f>
        <v>#REF!</v>
      </c>
      <c r="D629" s="1" t="e">
        <f>IF(#REF!=0,0,#REF!+4)</f>
        <v>#REF!</v>
      </c>
      <c r="E629" s="1" t="e">
        <f t="shared" si="99"/>
        <v>#REF!</v>
      </c>
      <c r="F629" s="1" t="e">
        <f>IF(D629&lt;=C629,ROUNDUP((#REF!+#REF!)/E629,0),#REF!*E629)</f>
        <v>#REF!</v>
      </c>
      <c r="G629" s="1" t="e">
        <f t="shared" si="100"/>
        <v>#REF!</v>
      </c>
      <c r="H629" s="1" t="e">
        <f>IF(#REF!&gt;C629,#REF!,0)</f>
        <v>#REF!</v>
      </c>
      <c r="I629" s="1" t="e">
        <f>+IF(#REF!&gt;C629,#REF!-(C629+8),0)</f>
        <v>#REF!</v>
      </c>
      <c r="J629" s="1" t="e">
        <f>+IF(I629&lt;C629,0,#REF!*TRUNC(I629/(C629-8)))</f>
        <v>#REF!</v>
      </c>
      <c r="K629" s="1" t="e">
        <f>IF(H629&gt;0,+#REF!/(C629-8)-TRUNC(#REF!/(C629-8))+4,0)</f>
        <v>#REF!</v>
      </c>
      <c r="L629" s="1" t="e">
        <f t="shared" si="101"/>
        <v>#REF!</v>
      </c>
      <c r="M629" s="1" t="e">
        <f>+IF(H629&gt;0,IF(L629&lt;0.1,(#REF!/(TRUNC((C629/10)/I629)+1)),IF(AND(L629&gt;0.1,L629&lt;0.33),(#REF!/(TRUNC((C629/3)/I629)+1)),#REF!)),0)</f>
        <v>#REF!</v>
      </c>
      <c r="N629" s="1" t="e">
        <f t="shared" si="102"/>
        <v>#REF!</v>
      </c>
      <c r="O629" s="1" t="e">
        <f>+IF(#REF! &lt; (#REF!+#REF!)*0.02,1,#REF!/(#REF!+#REF!))</f>
        <v>#REF!</v>
      </c>
      <c r="P629" s="1" t="e">
        <f>+IF(#REF!&gt;0,#REF!+5,0)</f>
        <v>#REF!</v>
      </c>
      <c r="Q629" s="1" t="e">
        <f t="shared" si="103"/>
        <v>#REF!</v>
      </c>
      <c r="R629" s="1" t="e">
        <f>+IF(Q629 &gt; 0,TRUNC((#REF!+#REF!)/Q629),0)</f>
        <v>#REF!</v>
      </c>
      <c r="S629" s="1" t="e">
        <f>+(R629/(TRUNC((B629-28)/(#REF!+5))+4))</f>
        <v>#REF!</v>
      </c>
      <c r="T629" s="1" t="e">
        <f>+TRUNC(S629/(TRUNC((B629-28)/(#REF!+5))+4))</f>
        <v>#REF!</v>
      </c>
      <c r="U629" s="1" t="e">
        <f>+ROUNDUP((T629/(TRUNC((B629-56)/(#REF!+5))+4)),0)</f>
        <v>#REF!</v>
      </c>
      <c r="V629" s="1" t="e">
        <f t="shared" si="104"/>
        <v>#REF!</v>
      </c>
      <c r="W629" s="1" t="e">
        <f t="shared" si="105"/>
        <v>#REF!</v>
      </c>
      <c r="X629" s="1" t="e">
        <f t="shared" si="106"/>
        <v>#REF!</v>
      </c>
      <c r="Y629" s="1" t="e">
        <f t="shared" si="107"/>
        <v>#REF!</v>
      </c>
      <c r="Z629" s="1" t="e">
        <f t="shared" si="108"/>
        <v>#REF!</v>
      </c>
      <c r="AA629" s="2" t="e">
        <f>IF(Z629*#REF!/(#REF!+#REF!)&lt;16,16,Z629*#REF!/(#REF!+#REF!))</f>
        <v>#REF!</v>
      </c>
      <c r="AB629" s="9" t="e">
        <f>IF(+Z629*#REF!/(#REF!+#REF!)&lt;16,16,+Z629*#REF!/(#REF!+#REF!))</f>
        <v>#REF!</v>
      </c>
      <c r="AC629" s="2" t="e">
        <f t="shared" si="109"/>
        <v>#REF!</v>
      </c>
    </row>
    <row r="630" spans="2:29" x14ac:dyDescent="0.2">
      <c r="B630" s="10" t="e">
        <f>IF(#REF!="Informix XPS",4096,2048)</f>
        <v>#REF!</v>
      </c>
      <c r="C630" s="10" t="e">
        <f>IF(#REF!="Informix XPS",4036,2020)</f>
        <v>#REF!</v>
      </c>
      <c r="D630" s="1" t="e">
        <f>IF(#REF!=0,0,#REF!+4)</f>
        <v>#REF!</v>
      </c>
      <c r="E630" s="1" t="e">
        <f t="shared" si="99"/>
        <v>#REF!</v>
      </c>
      <c r="F630" s="1" t="e">
        <f>IF(D630&lt;=C630,ROUNDUP((#REF!+#REF!)/E630,0),#REF!*E630)</f>
        <v>#REF!</v>
      </c>
      <c r="G630" s="1" t="e">
        <f t="shared" si="100"/>
        <v>#REF!</v>
      </c>
      <c r="H630" s="1" t="e">
        <f>IF(#REF!&gt;C630,#REF!,0)</f>
        <v>#REF!</v>
      </c>
      <c r="I630" s="1" t="e">
        <f>+IF(#REF!&gt;C630,#REF!-(C630+8),0)</f>
        <v>#REF!</v>
      </c>
      <c r="J630" s="1" t="e">
        <f>+IF(I630&lt;C630,0,#REF!*TRUNC(I630/(C630-8)))</f>
        <v>#REF!</v>
      </c>
      <c r="K630" s="1" t="e">
        <f>IF(H630&gt;0,+#REF!/(C630-8)-TRUNC(#REF!/(C630-8))+4,0)</f>
        <v>#REF!</v>
      </c>
      <c r="L630" s="1" t="e">
        <f t="shared" si="101"/>
        <v>#REF!</v>
      </c>
      <c r="M630" s="1" t="e">
        <f>+IF(H630&gt;0,IF(L630&lt;0.1,(#REF!/(TRUNC((C630/10)/I630)+1)),IF(AND(L630&gt;0.1,L630&lt;0.33),(#REF!/(TRUNC((C630/3)/I630)+1)),#REF!)),0)</f>
        <v>#REF!</v>
      </c>
      <c r="N630" s="1" t="e">
        <f t="shared" si="102"/>
        <v>#REF!</v>
      </c>
      <c r="O630" s="1" t="e">
        <f>+IF(#REF! &lt; (#REF!+#REF!)*0.02,1,#REF!/(#REF!+#REF!))</f>
        <v>#REF!</v>
      </c>
      <c r="P630" s="1" t="e">
        <f>+IF(#REF!&gt;0,#REF!+5,0)</f>
        <v>#REF!</v>
      </c>
      <c r="Q630" s="1" t="e">
        <f t="shared" si="103"/>
        <v>#REF!</v>
      </c>
      <c r="R630" s="1" t="e">
        <f>+IF(Q630 &gt; 0,TRUNC((#REF!+#REF!)/Q630),0)</f>
        <v>#REF!</v>
      </c>
      <c r="S630" s="1" t="e">
        <f>+(R630/(TRUNC((B630-28)/(#REF!+5))+4))</f>
        <v>#REF!</v>
      </c>
      <c r="T630" s="1" t="e">
        <f>+TRUNC(S630/(TRUNC((B630-28)/(#REF!+5))+4))</f>
        <v>#REF!</v>
      </c>
      <c r="U630" s="1" t="e">
        <f>+ROUNDUP((T630/(TRUNC((B630-56)/(#REF!+5))+4)),0)</f>
        <v>#REF!</v>
      </c>
      <c r="V630" s="1" t="e">
        <f t="shared" si="104"/>
        <v>#REF!</v>
      </c>
      <c r="W630" s="1" t="e">
        <f t="shared" si="105"/>
        <v>#REF!</v>
      </c>
      <c r="X630" s="1" t="e">
        <f t="shared" si="106"/>
        <v>#REF!</v>
      </c>
      <c r="Y630" s="1" t="e">
        <f t="shared" si="107"/>
        <v>#REF!</v>
      </c>
      <c r="Z630" s="1" t="e">
        <f t="shared" si="108"/>
        <v>#REF!</v>
      </c>
      <c r="AA630" s="2" t="e">
        <f>IF(Z630*#REF!/(#REF!+#REF!)&lt;16,16,Z630*#REF!/(#REF!+#REF!))</f>
        <v>#REF!</v>
      </c>
      <c r="AB630" s="9" t="e">
        <f>IF(+Z630*#REF!/(#REF!+#REF!)&lt;16,16,+Z630*#REF!/(#REF!+#REF!))</f>
        <v>#REF!</v>
      </c>
      <c r="AC630" s="2" t="e">
        <f t="shared" si="109"/>
        <v>#REF!</v>
      </c>
    </row>
    <row r="631" spans="2:29" x14ac:dyDescent="0.2">
      <c r="B631" s="10" t="e">
        <f>IF(#REF!="Informix XPS",4096,2048)</f>
        <v>#REF!</v>
      </c>
      <c r="C631" s="10" t="e">
        <f>IF(#REF!="Informix XPS",4036,2020)</f>
        <v>#REF!</v>
      </c>
      <c r="D631" s="1" t="e">
        <f>IF(#REF!=0,0,#REF!+4)</f>
        <v>#REF!</v>
      </c>
      <c r="E631" s="1" t="e">
        <f t="shared" si="99"/>
        <v>#REF!</v>
      </c>
      <c r="F631" s="1" t="e">
        <f>IF(D631&lt;=C631,ROUNDUP((#REF!+#REF!)/E631,0),#REF!*E631)</f>
        <v>#REF!</v>
      </c>
      <c r="G631" s="1" t="e">
        <f t="shared" si="100"/>
        <v>#REF!</v>
      </c>
      <c r="H631" s="1" t="e">
        <f>IF(#REF!&gt;C631,#REF!,0)</f>
        <v>#REF!</v>
      </c>
      <c r="I631" s="1" t="e">
        <f>+IF(#REF!&gt;C631,#REF!-(C631+8),0)</f>
        <v>#REF!</v>
      </c>
      <c r="J631" s="1" t="e">
        <f>+IF(I631&lt;C631,0,#REF!*TRUNC(I631/(C631-8)))</f>
        <v>#REF!</v>
      </c>
      <c r="K631" s="1" t="e">
        <f>IF(H631&gt;0,+#REF!/(C631-8)-TRUNC(#REF!/(C631-8))+4,0)</f>
        <v>#REF!</v>
      </c>
      <c r="L631" s="1" t="e">
        <f t="shared" si="101"/>
        <v>#REF!</v>
      </c>
      <c r="M631" s="1" t="e">
        <f>+IF(H631&gt;0,IF(L631&lt;0.1,(#REF!/(TRUNC((C631/10)/I631)+1)),IF(AND(L631&gt;0.1,L631&lt;0.33),(#REF!/(TRUNC((C631/3)/I631)+1)),#REF!)),0)</f>
        <v>#REF!</v>
      </c>
      <c r="N631" s="1" t="e">
        <f t="shared" si="102"/>
        <v>#REF!</v>
      </c>
      <c r="O631" s="1" t="e">
        <f>+IF(#REF! &lt; (#REF!+#REF!)*0.02,1,#REF!/(#REF!+#REF!))</f>
        <v>#REF!</v>
      </c>
      <c r="P631" s="1" t="e">
        <f>+IF(#REF!&gt;0,#REF!+5,0)</f>
        <v>#REF!</v>
      </c>
      <c r="Q631" s="1" t="e">
        <f t="shared" si="103"/>
        <v>#REF!</v>
      </c>
      <c r="R631" s="1" t="e">
        <f>+IF(Q631 &gt; 0,TRUNC((#REF!+#REF!)/Q631),0)</f>
        <v>#REF!</v>
      </c>
      <c r="S631" s="1" t="e">
        <f>+(R631/(TRUNC((B631-28)/(#REF!+5))+4))</f>
        <v>#REF!</v>
      </c>
      <c r="T631" s="1" t="e">
        <f>+TRUNC(S631/(TRUNC((B631-28)/(#REF!+5))+4))</f>
        <v>#REF!</v>
      </c>
      <c r="U631" s="1" t="e">
        <f>+ROUNDUP((T631/(TRUNC((B631-56)/(#REF!+5))+4)),0)</f>
        <v>#REF!</v>
      </c>
      <c r="V631" s="1" t="e">
        <f t="shared" si="104"/>
        <v>#REF!</v>
      </c>
      <c r="W631" s="1" t="e">
        <f t="shared" si="105"/>
        <v>#REF!</v>
      </c>
      <c r="X631" s="1" t="e">
        <f t="shared" si="106"/>
        <v>#REF!</v>
      </c>
      <c r="Y631" s="1" t="e">
        <f t="shared" si="107"/>
        <v>#REF!</v>
      </c>
      <c r="Z631" s="1" t="e">
        <f t="shared" si="108"/>
        <v>#REF!</v>
      </c>
      <c r="AA631" s="2" t="e">
        <f>IF(Z631*#REF!/(#REF!+#REF!)&lt;16,16,Z631*#REF!/(#REF!+#REF!))</f>
        <v>#REF!</v>
      </c>
      <c r="AB631" s="9" t="e">
        <f>IF(+Z631*#REF!/(#REF!+#REF!)&lt;16,16,+Z631*#REF!/(#REF!+#REF!))</f>
        <v>#REF!</v>
      </c>
      <c r="AC631" s="2" t="e">
        <f t="shared" si="109"/>
        <v>#REF!</v>
      </c>
    </row>
    <row r="632" spans="2:29" x14ac:dyDescent="0.2">
      <c r="B632" s="10" t="e">
        <f>IF(#REF!="Informix XPS",4096,2048)</f>
        <v>#REF!</v>
      </c>
      <c r="C632" s="10" t="e">
        <f>IF(#REF!="Informix XPS",4036,2020)</f>
        <v>#REF!</v>
      </c>
      <c r="D632" s="1" t="e">
        <f>IF(#REF!=0,0,#REF!+4)</f>
        <v>#REF!</v>
      </c>
      <c r="E632" s="1" t="e">
        <f t="shared" si="99"/>
        <v>#REF!</v>
      </c>
      <c r="F632" s="1" t="e">
        <f>IF(D632&lt;=C632,ROUNDUP((#REF!+#REF!)/E632,0),#REF!*E632)</f>
        <v>#REF!</v>
      </c>
      <c r="G632" s="1" t="e">
        <f t="shared" si="100"/>
        <v>#REF!</v>
      </c>
      <c r="H632" s="1" t="e">
        <f>IF(#REF!&gt;C632,#REF!,0)</f>
        <v>#REF!</v>
      </c>
      <c r="I632" s="1" t="e">
        <f>+IF(#REF!&gt;C632,#REF!-(C632+8),0)</f>
        <v>#REF!</v>
      </c>
      <c r="J632" s="1" t="e">
        <f>+IF(I632&lt;C632,0,#REF!*TRUNC(I632/(C632-8)))</f>
        <v>#REF!</v>
      </c>
      <c r="K632" s="1" t="e">
        <f>IF(H632&gt;0,+#REF!/(C632-8)-TRUNC(#REF!/(C632-8))+4,0)</f>
        <v>#REF!</v>
      </c>
      <c r="L632" s="1" t="e">
        <f t="shared" si="101"/>
        <v>#REF!</v>
      </c>
      <c r="M632" s="1" t="e">
        <f>+IF(H632&gt;0,IF(L632&lt;0.1,(#REF!/(TRUNC((C632/10)/I632)+1)),IF(AND(L632&gt;0.1,L632&lt;0.33),(#REF!/(TRUNC((C632/3)/I632)+1)),#REF!)),0)</f>
        <v>#REF!</v>
      </c>
      <c r="N632" s="1" t="e">
        <f t="shared" si="102"/>
        <v>#REF!</v>
      </c>
      <c r="O632" s="1" t="e">
        <f>+IF(#REF! &lt; (#REF!+#REF!)*0.02,1,#REF!/(#REF!+#REF!))</f>
        <v>#REF!</v>
      </c>
      <c r="P632" s="1" t="e">
        <f>+IF(#REF!&gt;0,#REF!+5,0)</f>
        <v>#REF!</v>
      </c>
      <c r="Q632" s="1" t="e">
        <f t="shared" si="103"/>
        <v>#REF!</v>
      </c>
      <c r="R632" s="1" t="e">
        <f>+IF(Q632 &gt; 0,TRUNC((#REF!+#REF!)/Q632),0)</f>
        <v>#REF!</v>
      </c>
      <c r="S632" s="1" t="e">
        <f>+(R632/(TRUNC((B632-28)/(#REF!+5))+4))</f>
        <v>#REF!</v>
      </c>
      <c r="T632" s="1" t="e">
        <f>+TRUNC(S632/(TRUNC((B632-28)/(#REF!+5))+4))</f>
        <v>#REF!</v>
      </c>
      <c r="U632" s="1" t="e">
        <f>+ROUNDUP((T632/(TRUNC((B632-56)/(#REF!+5))+4)),0)</f>
        <v>#REF!</v>
      </c>
      <c r="V632" s="1" t="e">
        <f t="shared" si="104"/>
        <v>#REF!</v>
      </c>
      <c r="W632" s="1" t="e">
        <f t="shared" si="105"/>
        <v>#REF!</v>
      </c>
      <c r="X632" s="1" t="e">
        <f t="shared" si="106"/>
        <v>#REF!</v>
      </c>
      <c r="Y632" s="1" t="e">
        <f t="shared" si="107"/>
        <v>#REF!</v>
      </c>
      <c r="Z632" s="1" t="e">
        <f t="shared" si="108"/>
        <v>#REF!</v>
      </c>
      <c r="AA632" s="2" t="e">
        <f>IF(Z632*#REF!/(#REF!+#REF!)&lt;16,16,Z632*#REF!/(#REF!+#REF!))</f>
        <v>#REF!</v>
      </c>
      <c r="AB632" s="9" t="e">
        <f>IF(+Z632*#REF!/(#REF!+#REF!)&lt;16,16,+Z632*#REF!/(#REF!+#REF!))</f>
        <v>#REF!</v>
      </c>
      <c r="AC632" s="2" t="e">
        <f t="shared" si="109"/>
        <v>#REF!</v>
      </c>
    </row>
    <row r="633" spans="2:29" x14ac:dyDescent="0.2">
      <c r="B633" s="10" t="e">
        <f>IF(#REF!="Informix XPS",4096,2048)</f>
        <v>#REF!</v>
      </c>
      <c r="C633" s="10" t="e">
        <f>IF(#REF!="Informix XPS",4036,2020)</f>
        <v>#REF!</v>
      </c>
      <c r="D633" s="1" t="e">
        <f>IF(#REF!=0,0,#REF!+4)</f>
        <v>#REF!</v>
      </c>
      <c r="E633" s="1" t="e">
        <f t="shared" si="99"/>
        <v>#REF!</v>
      </c>
      <c r="F633" s="1" t="e">
        <f>IF(D633&lt;=C633,ROUNDUP((#REF!+#REF!)/E633,0),#REF!*E633)</f>
        <v>#REF!</v>
      </c>
      <c r="G633" s="1" t="e">
        <f t="shared" si="100"/>
        <v>#REF!</v>
      </c>
      <c r="H633" s="1" t="e">
        <f>IF(#REF!&gt;C633,#REF!,0)</f>
        <v>#REF!</v>
      </c>
      <c r="I633" s="1" t="e">
        <f>+IF(#REF!&gt;C633,#REF!-(C633+8),0)</f>
        <v>#REF!</v>
      </c>
      <c r="J633" s="1" t="e">
        <f>+IF(I633&lt;C633,0,#REF!*TRUNC(I633/(C633-8)))</f>
        <v>#REF!</v>
      </c>
      <c r="K633" s="1" t="e">
        <f>IF(H633&gt;0,+#REF!/(C633-8)-TRUNC(#REF!/(C633-8))+4,0)</f>
        <v>#REF!</v>
      </c>
      <c r="L633" s="1" t="e">
        <f t="shared" si="101"/>
        <v>#REF!</v>
      </c>
      <c r="M633" s="1" t="e">
        <f>+IF(H633&gt;0,IF(L633&lt;0.1,(#REF!/(TRUNC((C633/10)/I633)+1)),IF(AND(L633&gt;0.1,L633&lt;0.33),(#REF!/(TRUNC((C633/3)/I633)+1)),#REF!)),0)</f>
        <v>#REF!</v>
      </c>
      <c r="N633" s="1" t="e">
        <f t="shared" si="102"/>
        <v>#REF!</v>
      </c>
      <c r="O633" s="1" t="e">
        <f>+IF(#REF! &lt; (#REF!+#REF!)*0.02,1,#REF!/(#REF!+#REF!))</f>
        <v>#REF!</v>
      </c>
      <c r="P633" s="1" t="e">
        <f>+IF(#REF!&gt;0,#REF!+5,0)</f>
        <v>#REF!</v>
      </c>
      <c r="Q633" s="1" t="e">
        <f t="shared" si="103"/>
        <v>#REF!</v>
      </c>
      <c r="R633" s="1" t="e">
        <f>+IF(Q633 &gt; 0,TRUNC((#REF!+#REF!)/Q633),0)</f>
        <v>#REF!</v>
      </c>
      <c r="S633" s="1" t="e">
        <f>+(R633/(TRUNC((B633-28)/(#REF!+5))+4))</f>
        <v>#REF!</v>
      </c>
      <c r="T633" s="1" t="e">
        <f>+TRUNC(S633/(TRUNC((B633-28)/(#REF!+5))+4))</f>
        <v>#REF!</v>
      </c>
      <c r="U633" s="1" t="e">
        <f>+ROUNDUP((T633/(TRUNC((B633-56)/(#REF!+5))+4)),0)</f>
        <v>#REF!</v>
      </c>
      <c r="V633" s="1" t="e">
        <f t="shared" si="104"/>
        <v>#REF!</v>
      </c>
      <c r="W633" s="1" t="e">
        <f t="shared" si="105"/>
        <v>#REF!</v>
      </c>
      <c r="X633" s="1" t="e">
        <f t="shared" si="106"/>
        <v>#REF!</v>
      </c>
      <c r="Y633" s="1" t="e">
        <f t="shared" si="107"/>
        <v>#REF!</v>
      </c>
      <c r="Z633" s="1" t="e">
        <f t="shared" si="108"/>
        <v>#REF!</v>
      </c>
      <c r="AA633" s="2" t="e">
        <f>IF(Z633*#REF!/(#REF!+#REF!)&lt;16,16,Z633*#REF!/(#REF!+#REF!))</f>
        <v>#REF!</v>
      </c>
      <c r="AB633" s="9" t="e">
        <f>IF(+Z633*#REF!/(#REF!+#REF!)&lt;16,16,+Z633*#REF!/(#REF!+#REF!))</f>
        <v>#REF!</v>
      </c>
      <c r="AC633" s="2" t="e">
        <f t="shared" si="109"/>
        <v>#REF!</v>
      </c>
    </row>
    <row r="634" spans="2:29" x14ac:dyDescent="0.2">
      <c r="B634" s="10" t="e">
        <f>IF(#REF!="Informix XPS",4096,2048)</f>
        <v>#REF!</v>
      </c>
      <c r="C634" s="10" t="e">
        <f>IF(#REF!="Informix XPS",4036,2020)</f>
        <v>#REF!</v>
      </c>
      <c r="D634" s="1" t="e">
        <f>IF(#REF!=0,0,#REF!+4)</f>
        <v>#REF!</v>
      </c>
      <c r="E634" s="1" t="e">
        <f t="shared" si="99"/>
        <v>#REF!</v>
      </c>
      <c r="F634" s="1" t="e">
        <f>IF(D634&lt;=C634,ROUNDUP((#REF!+#REF!)/E634,0),#REF!*E634)</f>
        <v>#REF!</v>
      </c>
      <c r="G634" s="1" t="e">
        <f t="shared" si="100"/>
        <v>#REF!</v>
      </c>
      <c r="H634" s="1" t="e">
        <f>IF(#REF!&gt;C634,#REF!,0)</f>
        <v>#REF!</v>
      </c>
      <c r="I634" s="1" t="e">
        <f>+IF(#REF!&gt;C634,#REF!-(C634+8),0)</f>
        <v>#REF!</v>
      </c>
      <c r="J634" s="1" t="e">
        <f>+IF(I634&lt;C634,0,#REF!*TRUNC(I634/(C634-8)))</f>
        <v>#REF!</v>
      </c>
      <c r="K634" s="1" t="e">
        <f>IF(H634&gt;0,+#REF!/(C634-8)-TRUNC(#REF!/(C634-8))+4,0)</f>
        <v>#REF!</v>
      </c>
      <c r="L634" s="1" t="e">
        <f t="shared" si="101"/>
        <v>#REF!</v>
      </c>
      <c r="M634" s="1" t="e">
        <f>+IF(H634&gt;0,IF(L634&lt;0.1,(#REF!/(TRUNC((C634/10)/I634)+1)),IF(AND(L634&gt;0.1,L634&lt;0.33),(#REF!/(TRUNC((C634/3)/I634)+1)),#REF!)),0)</f>
        <v>#REF!</v>
      </c>
      <c r="N634" s="1" t="e">
        <f t="shared" si="102"/>
        <v>#REF!</v>
      </c>
      <c r="O634" s="1" t="e">
        <f>+IF(#REF! &lt; (#REF!+#REF!)*0.02,1,#REF!/(#REF!+#REF!))</f>
        <v>#REF!</v>
      </c>
      <c r="P634" s="1" t="e">
        <f>+IF(#REF!&gt;0,#REF!+5,0)</f>
        <v>#REF!</v>
      </c>
      <c r="Q634" s="1" t="e">
        <f t="shared" si="103"/>
        <v>#REF!</v>
      </c>
      <c r="R634" s="1" t="e">
        <f>+IF(Q634 &gt; 0,TRUNC((#REF!+#REF!)/Q634),0)</f>
        <v>#REF!</v>
      </c>
      <c r="S634" s="1" t="e">
        <f>+(R634/(TRUNC((B634-28)/(#REF!+5))+4))</f>
        <v>#REF!</v>
      </c>
      <c r="T634" s="1" t="e">
        <f>+TRUNC(S634/(TRUNC((B634-28)/(#REF!+5))+4))</f>
        <v>#REF!</v>
      </c>
      <c r="U634" s="1" t="e">
        <f>+ROUNDUP((T634/(TRUNC((B634-56)/(#REF!+5))+4)),0)</f>
        <v>#REF!</v>
      </c>
      <c r="V634" s="1" t="e">
        <f t="shared" si="104"/>
        <v>#REF!</v>
      </c>
      <c r="W634" s="1" t="e">
        <f t="shared" si="105"/>
        <v>#REF!</v>
      </c>
      <c r="X634" s="1" t="e">
        <f t="shared" si="106"/>
        <v>#REF!</v>
      </c>
      <c r="Y634" s="1" t="e">
        <f t="shared" si="107"/>
        <v>#REF!</v>
      </c>
      <c r="Z634" s="1" t="e">
        <f t="shared" si="108"/>
        <v>#REF!</v>
      </c>
      <c r="AA634" s="2" t="e">
        <f>IF(Z634*#REF!/(#REF!+#REF!)&lt;16,16,Z634*#REF!/(#REF!+#REF!))</f>
        <v>#REF!</v>
      </c>
      <c r="AB634" s="9" t="e">
        <f>IF(+Z634*#REF!/(#REF!+#REF!)&lt;16,16,+Z634*#REF!/(#REF!+#REF!))</f>
        <v>#REF!</v>
      </c>
      <c r="AC634" s="2" t="e">
        <f t="shared" si="109"/>
        <v>#REF!</v>
      </c>
    </row>
    <row r="635" spans="2:29" x14ac:dyDescent="0.2">
      <c r="B635" s="10" t="e">
        <f>IF(#REF!="Informix XPS",4096,2048)</f>
        <v>#REF!</v>
      </c>
      <c r="C635" s="10" t="e">
        <f>IF(#REF!="Informix XPS",4036,2020)</f>
        <v>#REF!</v>
      </c>
      <c r="D635" s="1" t="e">
        <f>IF(#REF!=0,0,#REF!+4)</f>
        <v>#REF!</v>
      </c>
      <c r="E635" s="1" t="e">
        <f t="shared" si="99"/>
        <v>#REF!</v>
      </c>
      <c r="F635" s="1" t="e">
        <f>IF(D635&lt;=C635,ROUNDUP((#REF!+#REF!)/E635,0),#REF!*E635)</f>
        <v>#REF!</v>
      </c>
      <c r="G635" s="1" t="e">
        <f t="shared" si="100"/>
        <v>#REF!</v>
      </c>
      <c r="H635" s="1" t="e">
        <f>IF(#REF!&gt;C635,#REF!,0)</f>
        <v>#REF!</v>
      </c>
      <c r="I635" s="1" t="e">
        <f>+IF(#REF!&gt;C635,#REF!-(C635+8),0)</f>
        <v>#REF!</v>
      </c>
      <c r="J635" s="1" t="e">
        <f>+IF(I635&lt;C635,0,#REF!*TRUNC(I635/(C635-8)))</f>
        <v>#REF!</v>
      </c>
      <c r="K635" s="1" t="e">
        <f>IF(H635&gt;0,+#REF!/(C635-8)-TRUNC(#REF!/(C635-8))+4,0)</f>
        <v>#REF!</v>
      </c>
      <c r="L635" s="1" t="e">
        <f t="shared" si="101"/>
        <v>#REF!</v>
      </c>
      <c r="M635" s="1" t="e">
        <f>+IF(H635&gt;0,IF(L635&lt;0.1,(#REF!/(TRUNC((C635/10)/I635)+1)),IF(AND(L635&gt;0.1,L635&lt;0.33),(#REF!/(TRUNC((C635/3)/I635)+1)),#REF!)),0)</f>
        <v>#REF!</v>
      </c>
      <c r="N635" s="1" t="e">
        <f t="shared" si="102"/>
        <v>#REF!</v>
      </c>
      <c r="O635" s="1" t="e">
        <f>+IF(#REF! &lt; (#REF!+#REF!)*0.02,1,#REF!/(#REF!+#REF!))</f>
        <v>#REF!</v>
      </c>
      <c r="P635" s="1" t="e">
        <f>+IF(#REF!&gt;0,#REF!+5,0)</f>
        <v>#REF!</v>
      </c>
      <c r="Q635" s="1" t="e">
        <f t="shared" si="103"/>
        <v>#REF!</v>
      </c>
      <c r="R635" s="1" t="e">
        <f>+IF(Q635 &gt; 0,TRUNC((#REF!+#REF!)/Q635),0)</f>
        <v>#REF!</v>
      </c>
      <c r="S635" s="1" t="e">
        <f>+(R635/(TRUNC((B635-28)/(#REF!+5))+4))</f>
        <v>#REF!</v>
      </c>
      <c r="T635" s="1" t="e">
        <f>+TRUNC(S635/(TRUNC((B635-28)/(#REF!+5))+4))</f>
        <v>#REF!</v>
      </c>
      <c r="U635" s="1" t="e">
        <f>+ROUNDUP((T635/(TRUNC((B635-56)/(#REF!+5))+4)),0)</f>
        <v>#REF!</v>
      </c>
      <c r="V635" s="1" t="e">
        <f t="shared" si="104"/>
        <v>#REF!</v>
      </c>
      <c r="W635" s="1" t="e">
        <f t="shared" si="105"/>
        <v>#REF!</v>
      </c>
      <c r="X635" s="1" t="e">
        <f t="shared" si="106"/>
        <v>#REF!</v>
      </c>
      <c r="Y635" s="1" t="e">
        <f t="shared" si="107"/>
        <v>#REF!</v>
      </c>
      <c r="Z635" s="1" t="e">
        <f t="shared" si="108"/>
        <v>#REF!</v>
      </c>
      <c r="AA635" s="2" t="e">
        <f>IF(Z635*#REF!/(#REF!+#REF!)&lt;16,16,Z635*#REF!/(#REF!+#REF!))</f>
        <v>#REF!</v>
      </c>
      <c r="AB635" s="9" t="e">
        <f>IF(+Z635*#REF!/(#REF!+#REF!)&lt;16,16,+Z635*#REF!/(#REF!+#REF!))</f>
        <v>#REF!</v>
      </c>
      <c r="AC635" s="2" t="e">
        <f t="shared" si="109"/>
        <v>#REF!</v>
      </c>
    </row>
    <row r="636" spans="2:29" x14ac:dyDescent="0.2">
      <c r="B636" s="10" t="e">
        <f>IF(#REF!="Informix XPS",4096,2048)</f>
        <v>#REF!</v>
      </c>
      <c r="C636" s="10" t="e">
        <f>IF(#REF!="Informix XPS",4036,2020)</f>
        <v>#REF!</v>
      </c>
      <c r="D636" s="1" t="e">
        <f>IF(#REF!=0,0,#REF!+4)</f>
        <v>#REF!</v>
      </c>
      <c r="E636" s="1" t="e">
        <f t="shared" si="99"/>
        <v>#REF!</v>
      </c>
      <c r="F636" s="1" t="e">
        <f>IF(D636&lt;=C636,ROUNDUP((#REF!+#REF!)/E636,0),#REF!*E636)</f>
        <v>#REF!</v>
      </c>
      <c r="G636" s="1" t="e">
        <f t="shared" si="100"/>
        <v>#REF!</v>
      </c>
      <c r="H636" s="1" t="e">
        <f>IF(#REF!&gt;C636,#REF!,0)</f>
        <v>#REF!</v>
      </c>
      <c r="I636" s="1" t="e">
        <f>+IF(#REF!&gt;C636,#REF!-(C636+8),0)</f>
        <v>#REF!</v>
      </c>
      <c r="J636" s="1" t="e">
        <f>+IF(I636&lt;C636,0,#REF!*TRUNC(I636/(C636-8)))</f>
        <v>#REF!</v>
      </c>
      <c r="K636" s="1" t="e">
        <f>IF(H636&gt;0,+#REF!/(C636-8)-TRUNC(#REF!/(C636-8))+4,0)</f>
        <v>#REF!</v>
      </c>
      <c r="L636" s="1" t="e">
        <f t="shared" si="101"/>
        <v>#REF!</v>
      </c>
      <c r="M636" s="1" t="e">
        <f>+IF(H636&gt;0,IF(L636&lt;0.1,(#REF!/(TRUNC((C636/10)/I636)+1)),IF(AND(L636&gt;0.1,L636&lt;0.33),(#REF!/(TRUNC((C636/3)/I636)+1)),#REF!)),0)</f>
        <v>#REF!</v>
      </c>
      <c r="N636" s="1" t="e">
        <f t="shared" si="102"/>
        <v>#REF!</v>
      </c>
      <c r="O636" s="1" t="e">
        <f>+IF(#REF! &lt; (#REF!+#REF!)*0.02,1,#REF!/(#REF!+#REF!))</f>
        <v>#REF!</v>
      </c>
      <c r="P636" s="1" t="e">
        <f>+IF(#REF!&gt;0,#REF!+5,0)</f>
        <v>#REF!</v>
      </c>
      <c r="Q636" s="1" t="e">
        <f t="shared" si="103"/>
        <v>#REF!</v>
      </c>
      <c r="R636" s="1" t="e">
        <f>+IF(Q636 &gt; 0,TRUNC((#REF!+#REF!)/Q636),0)</f>
        <v>#REF!</v>
      </c>
      <c r="S636" s="1" t="e">
        <f>+(R636/(TRUNC((B636-28)/(#REF!+5))+4))</f>
        <v>#REF!</v>
      </c>
      <c r="T636" s="1" t="e">
        <f>+TRUNC(S636/(TRUNC((B636-28)/(#REF!+5))+4))</f>
        <v>#REF!</v>
      </c>
      <c r="U636" s="1" t="e">
        <f>+ROUNDUP((T636/(TRUNC((B636-56)/(#REF!+5))+4)),0)</f>
        <v>#REF!</v>
      </c>
      <c r="V636" s="1" t="e">
        <f t="shared" si="104"/>
        <v>#REF!</v>
      </c>
      <c r="W636" s="1" t="e">
        <f t="shared" si="105"/>
        <v>#REF!</v>
      </c>
      <c r="X636" s="1" t="e">
        <f t="shared" si="106"/>
        <v>#REF!</v>
      </c>
      <c r="Y636" s="1" t="e">
        <f t="shared" si="107"/>
        <v>#REF!</v>
      </c>
      <c r="Z636" s="1" t="e">
        <f t="shared" si="108"/>
        <v>#REF!</v>
      </c>
      <c r="AA636" s="2" t="e">
        <f>IF(Z636*#REF!/(#REF!+#REF!)&lt;16,16,Z636*#REF!/(#REF!+#REF!))</f>
        <v>#REF!</v>
      </c>
      <c r="AB636" s="9" t="e">
        <f>IF(+Z636*#REF!/(#REF!+#REF!)&lt;16,16,+Z636*#REF!/(#REF!+#REF!))</f>
        <v>#REF!</v>
      </c>
      <c r="AC636" s="2" t="e">
        <f t="shared" si="109"/>
        <v>#REF!</v>
      </c>
    </row>
    <row r="637" spans="2:29" x14ac:dyDescent="0.2">
      <c r="B637" s="10" t="e">
        <f>IF(#REF!="Informix XPS",4096,2048)</f>
        <v>#REF!</v>
      </c>
      <c r="C637" s="10" t="e">
        <f>IF(#REF!="Informix XPS",4036,2020)</f>
        <v>#REF!</v>
      </c>
      <c r="D637" s="1" t="e">
        <f>IF(#REF!=0,0,#REF!+4)</f>
        <v>#REF!</v>
      </c>
      <c r="E637" s="1" t="e">
        <f t="shared" si="99"/>
        <v>#REF!</v>
      </c>
      <c r="F637" s="1" t="e">
        <f>IF(D637&lt;=C637,ROUNDUP((#REF!+#REF!)/E637,0),#REF!*E637)</f>
        <v>#REF!</v>
      </c>
      <c r="G637" s="1" t="e">
        <f t="shared" si="100"/>
        <v>#REF!</v>
      </c>
      <c r="H637" s="1" t="e">
        <f>IF(#REF!&gt;C637,#REF!,0)</f>
        <v>#REF!</v>
      </c>
      <c r="I637" s="1" t="e">
        <f>+IF(#REF!&gt;C637,#REF!-(C637+8),0)</f>
        <v>#REF!</v>
      </c>
      <c r="J637" s="1" t="e">
        <f>+IF(I637&lt;C637,0,#REF!*TRUNC(I637/(C637-8)))</f>
        <v>#REF!</v>
      </c>
      <c r="K637" s="1" t="e">
        <f>IF(H637&gt;0,+#REF!/(C637-8)-TRUNC(#REF!/(C637-8))+4,0)</f>
        <v>#REF!</v>
      </c>
      <c r="L637" s="1" t="e">
        <f t="shared" si="101"/>
        <v>#REF!</v>
      </c>
      <c r="M637" s="1" t="e">
        <f>+IF(H637&gt;0,IF(L637&lt;0.1,(#REF!/(TRUNC((C637/10)/I637)+1)),IF(AND(L637&gt;0.1,L637&lt;0.33),(#REF!/(TRUNC((C637/3)/I637)+1)),#REF!)),0)</f>
        <v>#REF!</v>
      </c>
      <c r="N637" s="1" t="e">
        <f t="shared" si="102"/>
        <v>#REF!</v>
      </c>
      <c r="O637" s="1" t="e">
        <f>+IF(#REF! &lt; (#REF!+#REF!)*0.02,1,#REF!/(#REF!+#REF!))</f>
        <v>#REF!</v>
      </c>
      <c r="P637" s="1" t="e">
        <f>+IF(#REF!&gt;0,#REF!+5,0)</f>
        <v>#REF!</v>
      </c>
      <c r="Q637" s="1" t="e">
        <f t="shared" si="103"/>
        <v>#REF!</v>
      </c>
      <c r="R637" s="1" t="e">
        <f>+IF(Q637 &gt; 0,TRUNC((#REF!+#REF!)/Q637),0)</f>
        <v>#REF!</v>
      </c>
      <c r="S637" s="1" t="e">
        <f>+(R637/(TRUNC((B637-28)/(#REF!+5))+4))</f>
        <v>#REF!</v>
      </c>
      <c r="T637" s="1" t="e">
        <f>+TRUNC(S637/(TRUNC((B637-28)/(#REF!+5))+4))</f>
        <v>#REF!</v>
      </c>
      <c r="U637" s="1" t="e">
        <f>+ROUNDUP((T637/(TRUNC((B637-56)/(#REF!+5))+4)),0)</f>
        <v>#REF!</v>
      </c>
      <c r="V637" s="1" t="e">
        <f t="shared" si="104"/>
        <v>#REF!</v>
      </c>
      <c r="W637" s="1" t="e">
        <f t="shared" si="105"/>
        <v>#REF!</v>
      </c>
      <c r="X637" s="1" t="e">
        <f t="shared" si="106"/>
        <v>#REF!</v>
      </c>
      <c r="Y637" s="1" t="e">
        <f t="shared" si="107"/>
        <v>#REF!</v>
      </c>
      <c r="Z637" s="1" t="e">
        <f t="shared" si="108"/>
        <v>#REF!</v>
      </c>
      <c r="AA637" s="2" t="e">
        <f>IF(Z637*#REF!/(#REF!+#REF!)&lt;16,16,Z637*#REF!/(#REF!+#REF!))</f>
        <v>#REF!</v>
      </c>
      <c r="AB637" s="9" t="e">
        <f>IF(+Z637*#REF!/(#REF!+#REF!)&lt;16,16,+Z637*#REF!/(#REF!+#REF!))</f>
        <v>#REF!</v>
      </c>
      <c r="AC637" s="2" t="e">
        <f t="shared" si="109"/>
        <v>#REF!</v>
      </c>
    </row>
    <row r="638" spans="2:29" x14ac:dyDescent="0.2">
      <c r="B638" s="10" t="e">
        <f>IF(#REF!="Informix XPS",4096,2048)</f>
        <v>#REF!</v>
      </c>
      <c r="C638" s="10" t="e">
        <f>IF(#REF!="Informix XPS",4036,2020)</f>
        <v>#REF!</v>
      </c>
      <c r="D638" s="1" t="e">
        <f>IF(#REF!=0,0,#REF!+4)</f>
        <v>#REF!</v>
      </c>
      <c r="E638" s="1" t="e">
        <f t="shared" si="99"/>
        <v>#REF!</v>
      </c>
      <c r="F638" s="1" t="e">
        <f>IF(D638&lt;=C638,ROUNDUP((#REF!+#REF!)/E638,0),#REF!*E638)</f>
        <v>#REF!</v>
      </c>
      <c r="G638" s="1" t="e">
        <f t="shared" si="100"/>
        <v>#REF!</v>
      </c>
      <c r="H638" s="1" t="e">
        <f>IF(#REF!&gt;C638,#REF!,0)</f>
        <v>#REF!</v>
      </c>
      <c r="I638" s="1" t="e">
        <f>+IF(#REF!&gt;C638,#REF!-(C638+8),0)</f>
        <v>#REF!</v>
      </c>
      <c r="J638" s="1" t="e">
        <f>+IF(I638&lt;C638,0,#REF!*TRUNC(I638/(C638-8)))</f>
        <v>#REF!</v>
      </c>
      <c r="K638" s="1" t="e">
        <f>IF(H638&gt;0,+#REF!/(C638-8)-TRUNC(#REF!/(C638-8))+4,0)</f>
        <v>#REF!</v>
      </c>
      <c r="L638" s="1" t="e">
        <f t="shared" si="101"/>
        <v>#REF!</v>
      </c>
      <c r="M638" s="1" t="e">
        <f>+IF(H638&gt;0,IF(L638&lt;0.1,(#REF!/(TRUNC((C638/10)/I638)+1)),IF(AND(L638&gt;0.1,L638&lt;0.33),(#REF!/(TRUNC((C638/3)/I638)+1)),#REF!)),0)</f>
        <v>#REF!</v>
      </c>
      <c r="N638" s="1" t="e">
        <f t="shared" si="102"/>
        <v>#REF!</v>
      </c>
      <c r="O638" s="1" t="e">
        <f>+IF(#REF! &lt; (#REF!+#REF!)*0.02,1,#REF!/(#REF!+#REF!))</f>
        <v>#REF!</v>
      </c>
      <c r="P638" s="1" t="e">
        <f>+IF(#REF!&gt;0,#REF!+5,0)</f>
        <v>#REF!</v>
      </c>
      <c r="Q638" s="1" t="e">
        <f t="shared" si="103"/>
        <v>#REF!</v>
      </c>
      <c r="R638" s="1" t="e">
        <f>+IF(Q638 &gt; 0,TRUNC((#REF!+#REF!)/Q638),0)</f>
        <v>#REF!</v>
      </c>
      <c r="S638" s="1" t="e">
        <f>+(R638/(TRUNC((B638-28)/(#REF!+5))+4))</f>
        <v>#REF!</v>
      </c>
      <c r="T638" s="1" t="e">
        <f>+TRUNC(S638/(TRUNC((B638-28)/(#REF!+5))+4))</f>
        <v>#REF!</v>
      </c>
      <c r="U638" s="1" t="e">
        <f>+ROUNDUP((T638/(TRUNC((B638-56)/(#REF!+5))+4)),0)</f>
        <v>#REF!</v>
      </c>
      <c r="V638" s="1" t="e">
        <f t="shared" si="104"/>
        <v>#REF!</v>
      </c>
      <c r="W638" s="1" t="e">
        <f t="shared" si="105"/>
        <v>#REF!</v>
      </c>
      <c r="X638" s="1" t="e">
        <f t="shared" si="106"/>
        <v>#REF!</v>
      </c>
      <c r="Y638" s="1" t="e">
        <f t="shared" si="107"/>
        <v>#REF!</v>
      </c>
      <c r="Z638" s="1" t="e">
        <f t="shared" si="108"/>
        <v>#REF!</v>
      </c>
      <c r="AA638" s="2" t="e">
        <f>IF(Z638*#REF!/(#REF!+#REF!)&lt;16,16,Z638*#REF!/(#REF!+#REF!))</f>
        <v>#REF!</v>
      </c>
      <c r="AB638" s="9" t="e">
        <f>IF(+Z638*#REF!/(#REF!+#REF!)&lt;16,16,+Z638*#REF!/(#REF!+#REF!))</f>
        <v>#REF!</v>
      </c>
      <c r="AC638" s="2" t="e">
        <f t="shared" si="109"/>
        <v>#REF!</v>
      </c>
    </row>
    <row r="639" spans="2:29" x14ac:dyDescent="0.2">
      <c r="B639" s="10" t="e">
        <f>IF(#REF!="Informix XPS",4096,2048)</f>
        <v>#REF!</v>
      </c>
      <c r="C639" s="10" t="e">
        <f>IF(#REF!="Informix XPS",4036,2020)</f>
        <v>#REF!</v>
      </c>
      <c r="D639" s="1" t="e">
        <f>IF(#REF!=0,0,#REF!+4)</f>
        <v>#REF!</v>
      </c>
      <c r="E639" s="1" t="e">
        <f t="shared" si="99"/>
        <v>#REF!</v>
      </c>
      <c r="F639" s="1" t="e">
        <f>IF(D639&lt;=C639,ROUNDUP((#REF!+#REF!)/E639,0),#REF!*E639)</f>
        <v>#REF!</v>
      </c>
      <c r="G639" s="1" t="e">
        <f t="shared" si="100"/>
        <v>#REF!</v>
      </c>
      <c r="H639" s="1" t="e">
        <f>IF(#REF!&gt;C639,#REF!,0)</f>
        <v>#REF!</v>
      </c>
      <c r="I639" s="1" t="e">
        <f>+IF(#REF!&gt;C639,#REF!-(C639+8),0)</f>
        <v>#REF!</v>
      </c>
      <c r="J639" s="1" t="e">
        <f>+IF(I639&lt;C639,0,#REF!*TRUNC(I639/(C639-8)))</f>
        <v>#REF!</v>
      </c>
      <c r="K639" s="1" t="e">
        <f>IF(H639&gt;0,+#REF!/(C639-8)-TRUNC(#REF!/(C639-8))+4,0)</f>
        <v>#REF!</v>
      </c>
      <c r="L639" s="1" t="e">
        <f t="shared" si="101"/>
        <v>#REF!</v>
      </c>
      <c r="M639" s="1" t="e">
        <f>+IF(H639&gt;0,IF(L639&lt;0.1,(#REF!/(TRUNC((C639/10)/I639)+1)),IF(AND(L639&gt;0.1,L639&lt;0.33),(#REF!/(TRUNC((C639/3)/I639)+1)),#REF!)),0)</f>
        <v>#REF!</v>
      </c>
      <c r="N639" s="1" t="e">
        <f t="shared" si="102"/>
        <v>#REF!</v>
      </c>
      <c r="O639" s="1" t="e">
        <f>+IF(#REF! &lt; (#REF!+#REF!)*0.02,1,#REF!/(#REF!+#REF!))</f>
        <v>#REF!</v>
      </c>
      <c r="P639" s="1" t="e">
        <f>+IF(#REF!&gt;0,#REF!+5,0)</f>
        <v>#REF!</v>
      </c>
      <c r="Q639" s="1" t="e">
        <f t="shared" si="103"/>
        <v>#REF!</v>
      </c>
      <c r="R639" s="1" t="e">
        <f>+IF(Q639 &gt; 0,TRUNC((#REF!+#REF!)/Q639),0)</f>
        <v>#REF!</v>
      </c>
      <c r="S639" s="1" t="e">
        <f>+(R639/(TRUNC((B639-28)/(#REF!+5))+4))</f>
        <v>#REF!</v>
      </c>
      <c r="T639" s="1" t="e">
        <f>+TRUNC(S639/(TRUNC((B639-28)/(#REF!+5))+4))</f>
        <v>#REF!</v>
      </c>
      <c r="U639" s="1" t="e">
        <f>+ROUNDUP((T639/(TRUNC((B639-56)/(#REF!+5))+4)),0)</f>
        <v>#REF!</v>
      </c>
      <c r="V639" s="1" t="e">
        <f t="shared" si="104"/>
        <v>#REF!</v>
      </c>
      <c r="W639" s="1" t="e">
        <f t="shared" si="105"/>
        <v>#REF!</v>
      </c>
      <c r="X639" s="1" t="e">
        <f t="shared" si="106"/>
        <v>#REF!</v>
      </c>
      <c r="Y639" s="1" t="e">
        <f t="shared" si="107"/>
        <v>#REF!</v>
      </c>
      <c r="Z639" s="1" t="e">
        <f t="shared" si="108"/>
        <v>#REF!</v>
      </c>
      <c r="AA639" s="2" t="e">
        <f>IF(Z639*#REF!/(#REF!+#REF!)&lt;16,16,Z639*#REF!/(#REF!+#REF!))</f>
        <v>#REF!</v>
      </c>
      <c r="AB639" s="9" t="e">
        <f>IF(+Z639*#REF!/(#REF!+#REF!)&lt;16,16,+Z639*#REF!/(#REF!+#REF!))</f>
        <v>#REF!</v>
      </c>
      <c r="AC639" s="2" t="e">
        <f t="shared" si="109"/>
        <v>#REF!</v>
      </c>
    </row>
    <row r="640" spans="2:29" x14ac:dyDescent="0.2">
      <c r="B640" s="10" t="e">
        <f>IF(#REF!="Informix XPS",4096,2048)</f>
        <v>#REF!</v>
      </c>
      <c r="C640" s="10" t="e">
        <f>IF(#REF!="Informix XPS",4036,2020)</f>
        <v>#REF!</v>
      </c>
      <c r="D640" s="1" t="e">
        <f>IF(#REF!=0,0,#REF!+4)</f>
        <v>#REF!</v>
      </c>
      <c r="E640" s="1" t="e">
        <f t="shared" si="99"/>
        <v>#REF!</v>
      </c>
      <c r="F640" s="1" t="e">
        <f>IF(D640&lt;=C640,ROUNDUP((#REF!+#REF!)/E640,0),#REF!*E640)</f>
        <v>#REF!</v>
      </c>
      <c r="G640" s="1" t="e">
        <f t="shared" si="100"/>
        <v>#REF!</v>
      </c>
      <c r="H640" s="1" t="e">
        <f>IF(#REF!&gt;C640,#REF!,0)</f>
        <v>#REF!</v>
      </c>
      <c r="I640" s="1" t="e">
        <f>+IF(#REF!&gt;C640,#REF!-(C640+8),0)</f>
        <v>#REF!</v>
      </c>
      <c r="J640" s="1" t="e">
        <f>+IF(I640&lt;C640,0,#REF!*TRUNC(I640/(C640-8)))</f>
        <v>#REF!</v>
      </c>
      <c r="K640" s="1" t="e">
        <f>IF(H640&gt;0,+#REF!/(C640-8)-TRUNC(#REF!/(C640-8))+4,0)</f>
        <v>#REF!</v>
      </c>
      <c r="L640" s="1" t="e">
        <f t="shared" si="101"/>
        <v>#REF!</v>
      </c>
      <c r="M640" s="1" t="e">
        <f>+IF(H640&gt;0,IF(L640&lt;0.1,(#REF!/(TRUNC((C640/10)/I640)+1)),IF(AND(L640&gt;0.1,L640&lt;0.33),(#REF!/(TRUNC((C640/3)/I640)+1)),#REF!)),0)</f>
        <v>#REF!</v>
      </c>
      <c r="N640" s="1" t="e">
        <f t="shared" si="102"/>
        <v>#REF!</v>
      </c>
      <c r="O640" s="1" t="e">
        <f>+IF(#REF! &lt; (#REF!+#REF!)*0.02,1,#REF!/(#REF!+#REF!))</f>
        <v>#REF!</v>
      </c>
      <c r="P640" s="1" t="e">
        <f>+IF(#REF!&gt;0,#REF!+5,0)</f>
        <v>#REF!</v>
      </c>
      <c r="Q640" s="1" t="e">
        <f t="shared" si="103"/>
        <v>#REF!</v>
      </c>
      <c r="R640" s="1" t="e">
        <f>+IF(Q640 &gt; 0,TRUNC((#REF!+#REF!)/Q640),0)</f>
        <v>#REF!</v>
      </c>
      <c r="S640" s="1" t="e">
        <f>+(R640/(TRUNC((B640-28)/(#REF!+5))+4))</f>
        <v>#REF!</v>
      </c>
      <c r="T640" s="1" t="e">
        <f>+TRUNC(S640/(TRUNC((B640-28)/(#REF!+5))+4))</f>
        <v>#REF!</v>
      </c>
      <c r="U640" s="1" t="e">
        <f>+ROUNDUP((T640/(TRUNC((B640-56)/(#REF!+5))+4)),0)</f>
        <v>#REF!</v>
      </c>
      <c r="V640" s="1" t="e">
        <f t="shared" si="104"/>
        <v>#REF!</v>
      </c>
      <c r="W640" s="1" t="e">
        <f t="shared" si="105"/>
        <v>#REF!</v>
      </c>
      <c r="X640" s="1" t="e">
        <f t="shared" si="106"/>
        <v>#REF!</v>
      </c>
      <c r="Y640" s="1" t="e">
        <f t="shared" si="107"/>
        <v>#REF!</v>
      </c>
      <c r="Z640" s="1" t="e">
        <f t="shared" si="108"/>
        <v>#REF!</v>
      </c>
      <c r="AA640" s="2" t="e">
        <f>IF(Z640*#REF!/(#REF!+#REF!)&lt;16,16,Z640*#REF!/(#REF!+#REF!))</f>
        <v>#REF!</v>
      </c>
      <c r="AB640" s="9" t="e">
        <f>IF(+Z640*#REF!/(#REF!+#REF!)&lt;16,16,+Z640*#REF!/(#REF!+#REF!))</f>
        <v>#REF!</v>
      </c>
      <c r="AC640" s="2" t="e">
        <f t="shared" si="109"/>
        <v>#REF!</v>
      </c>
    </row>
    <row r="641" spans="2:29" x14ac:dyDescent="0.2">
      <c r="B641" s="10" t="e">
        <f>IF(#REF!="Informix XPS",4096,2048)</f>
        <v>#REF!</v>
      </c>
      <c r="C641" s="10" t="e">
        <f>IF(#REF!="Informix XPS",4036,2020)</f>
        <v>#REF!</v>
      </c>
      <c r="D641" s="1" t="e">
        <f>IF(#REF!=0,0,#REF!+4)</f>
        <v>#REF!</v>
      </c>
      <c r="E641" s="1" t="e">
        <f t="shared" si="99"/>
        <v>#REF!</v>
      </c>
      <c r="F641" s="1" t="e">
        <f>IF(D641&lt;=C641,ROUNDUP((#REF!+#REF!)/E641,0),#REF!*E641)</f>
        <v>#REF!</v>
      </c>
      <c r="G641" s="1" t="e">
        <f t="shared" si="100"/>
        <v>#REF!</v>
      </c>
      <c r="H641" s="1" t="e">
        <f>IF(#REF!&gt;C641,#REF!,0)</f>
        <v>#REF!</v>
      </c>
      <c r="I641" s="1" t="e">
        <f>+IF(#REF!&gt;C641,#REF!-(C641+8),0)</f>
        <v>#REF!</v>
      </c>
      <c r="J641" s="1" t="e">
        <f>+IF(I641&lt;C641,0,#REF!*TRUNC(I641/(C641-8)))</f>
        <v>#REF!</v>
      </c>
      <c r="K641" s="1" t="e">
        <f>IF(H641&gt;0,+#REF!/(C641-8)-TRUNC(#REF!/(C641-8))+4,0)</f>
        <v>#REF!</v>
      </c>
      <c r="L641" s="1" t="e">
        <f t="shared" si="101"/>
        <v>#REF!</v>
      </c>
      <c r="M641" s="1" t="e">
        <f>+IF(H641&gt;0,IF(L641&lt;0.1,(#REF!/(TRUNC((C641/10)/I641)+1)),IF(AND(L641&gt;0.1,L641&lt;0.33),(#REF!/(TRUNC((C641/3)/I641)+1)),#REF!)),0)</f>
        <v>#REF!</v>
      </c>
      <c r="N641" s="1" t="e">
        <f t="shared" si="102"/>
        <v>#REF!</v>
      </c>
      <c r="O641" s="1" t="e">
        <f>+IF(#REF! &lt; (#REF!+#REF!)*0.02,1,#REF!/(#REF!+#REF!))</f>
        <v>#REF!</v>
      </c>
      <c r="P641" s="1" t="e">
        <f>+IF(#REF!&gt;0,#REF!+5,0)</f>
        <v>#REF!</v>
      </c>
      <c r="Q641" s="1" t="e">
        <f t="shared" si="103"/>
        <v>#REF!</v>
      </c>
      <c r="R641" s="1" t="e">
        <f>+IF(Q641 &gt; 0,TRUNC((#REF!+#REF!)/Q641),0)</f>
        <v>#REF!</v>
      </c>
      <c r="S641" s="1" t="e">
        <f>+(R641/(TRUNC((B641-28)/(#REF!+5))+4))</f>
        <v>#REF!</v>
      </c>
      <c r="T641" s="1" t="e">
        <f>+TRUNC(S641/(TRUNC((B641-28)/(#REF!+5))+4))</f>
        <v>#REF!</v>
      </c>
      <c r="U641" s="1" t="e">
        <f>+ROUNDUP((T641/(TRUNC((B641-56)/(#REF!+5))+4)),0)</f>
        <v>#REF!</v>
      </c>
      <c r="V641" s="1" t="e">
        <f t="shared" si="104"/>
        <v>#REF!</v>
      </c>
      <c r="W641" s="1" t="e">
        <f t="shared" si="105"/>
        <v>#REF!</v>
      </c>
      <c r="X641" s="1" t="e">
        <f t="shared" si="106"/>
        <v>#REF!</v>
      </c>
      <c r="Y641" s="1" t="e">
        <f t="shared" si="107"/>
        <v>#REF!</v>
      </c>
      <c r="Z641" s="1" t="e">
        <f t="shared" si="108"/>
        <v>#REF!</v>
      </c>
      <c r="AA641" s="2" t="e">
        <f>IF(Z641*#REF!/(#REF!+#REF!)&lt;16,16,Z641*#REF!/(#REF!+#REF!))</f>
        <v>#REF!</v>
      </c>
      <c r="AB641" s="9" t="e">
        <f>IF(+Z641*#REF!/(#REF!+#REF!)&lt;16,16,+Z641*#REF!/(#REF!+#REF!))</f>
        <v>#REF!</v>
      </c>
      <c r="AC641" s="2" t="e">
        <f t="shared" si="109"/>
        <v>#REF!</v>
      </c>
    </row>
    <row r="642" spans="2:29" x14ac:dyDescent="0.2">
      <c r="B642" s="10" t="e">
        <f>IF(#REF!="Informix XPS",4096,2048)</f>
        <v>#REF!</v>
      </c>
      <c r="C642" s="10" t="e">
        <f>IF(#REF!="Informix XPS",4036,2020)</f>
        <v>#REF!</v>
      </c>
      <c r="D642" s="1" t="e">
        <f>IF(#REF!=0,0,#REF!+4)</f>
        <v>#REF!</v>
      </c>
      <c r="E642" s="1" t="e">
        <f t="shared" si="99"/>
        <v>#REF!</v>
      </c>
      <c r="F642" s="1" t="e">
        <f>IF(D642&lt;=C642,ROUNDUP((#REF!+#REF!)/E642,0),#REF!*E642)</f>
        <v>#REF!</v>
      </c>
      <c r="G642" s="1" t="e">
        <f t="shared" si="100"/>
        <v>#REF!</v>
      </c>
      <c r="H642" s="1" t="e">
        <f>IF(#REF!&gt;C642,#REF!,0)</f>
        <v>#REF!</v>
      </c>
      <c r="I642" s="1" t="e">
        <f>+IF(#REF!&gt;C642,#REF!-(C642+8),0)</f>
        <v>#REF!</v>
      </c>
      <c r="J642" s="1" t="e">
        <f>+IF(I642&lt;C642,0,#REF!*TRUNC(I642/(C642-8)))</f>
        <v>#REF!</v>
      </c>
      <c r="K642" s="1" t="e">
        <f>IF(H642&gt;0,+#REF!/(C642-8)-TRUNC(#REF!/(C642-8))+4,0)</f>
        <v>#REF!</v>
      </c>
      <c r="L642" s="1" t="e">
        <f t="shared" si="101"/>
        <v>#REF!</v>
      </c>
      <c r="M642" s="1" t="e">
        <f>+IF(H642&gt;0,IF(L642&lt;0.1,(#REF!/(TRUNC((C642/10)/I642)+1)),IF(AND(L642&gt;0.1,L642&lt;0.33),(#REF!/(TRUNC((C642/3)/I642)+1)),#REF!)),0)</f>
        <v>#REF!</v>
      </c>
      <c r="N642" s="1" t="e">
        <f t="shared" si="102"/>
        <v>#REF!</v>
      </c>
      <c r="O642" s="1" t="e">
        <f>+IF(#REF! &lt; (#REF!+#REF!)*0.02,1,#REF!/(#REF!+#REF!))</f>
        <v>#REF!</v>
      </c>
      <c r="P642" s="1" t="e">
        <f>+IF(#REF!&gt;0,#REF!+5,0)</f>
        <v>#REF!</v>
      </c>
      <c r="Q642" s="1" t="e">
        <f t="shared" si="103"/>
        <v>#REF!</v>
      </c>
      <c r="R642" s="1" t="e">
        <f>+IF(Q642 &gt; 0,TRUNC((#REF!+#REF!)/Q642),0)</f>
        <v>#REF!</v>
      </c>
      <c r="S642" s="1" t="e">
        <f>+(R642/(TRUNC((B642-28)/(#REF!+5))+4))</f>
        <v>#REF!</v>
      </c>
      <c r="T642" s="1" t="e">
        <f>+TRUNC(S642/(TRUNC((B642-28)/(#REF!+5))+4))</f>
        <v>#REF!</v>
      </c>
      <c r="U642" s="1" t="e">
        <f>+ROUNDUP((T642/(TRUNC((B642-56)/(#REF!+5))+4)),0)</f>
        <v>#REF!</v>
      </c>
      <c r="V642" s="1" t="e">
        <f t="shared" si="104"/>
        <v>#REF!</v>
      </c>
      <c r="W642" s="1" t="e">
        <f t="shared" si="105"/>
        <v>#REF!</v>
      </c>
      <c r="X642" s="1" t="e">
        <f t="shared" si="106"/>
        <v>#REF!</v>
      </c>
      <c r="Y642" s="1" t="e">
        <f t="shared" si="107"/>
        <v>#REF!</v>
      </c>
      <c r="Z642" s="1" t="e">
        <f t="shared" si="108"/>
        <v>#REF!</v>
      </c>
      <c r="AA642" s="2" t="e">
        <f>IF(Z642*#REF!/(#REF!+#REF!)&lt;16,16,Z642*#REF!/(#REF!+#REF!))</f>
        <v>#REF!</v>
      </c>
      <c r="AB642" s="9" t="e">
        <f>IF(+Z642*#REF!/(#REF!+#REF!)&lt;16,16,+Z642*#REF!/(#REF!+#REF!))</f>
        <v>#REF!</v>
      </c>
      <c r="AC642" s="2" t="e">
        <f t="shared" si="109"/>
        <v>#REF!</v>
      </c>
    </row>
    <row r="643" spans="2:29" x14ac:dyDescent="0.2">
      <c r="B643" s="10" t="e">
        <f>IF(#REF!="Informix XPS",4096,2048)</f>
        <v>#REF!</v>
      </c>
      <c r="C643" s="10" t="e">
        <f>IF(#REF!="Informix XPS",4036,2020)</f>
        <v>#REF!</v>
      </c>
      <c r="D643" s="1" t="e">
        <f>IF(#REF!=0,0,#REF!+4)</f>
        <v>#REF!</v>
      </c>
      <c r="E643" s="1" t="e">
        <f t="shared" si="99"/>
        <v>#REF!</v>
      </c>
      <c r="F643" s="1" t="e">
        <f>IF(D643&lt;=C643,ROUNDUP((#REF!+#REF!)/E643,0),#REF!*E643)</f>
        <v>#REF!</v>
      </c>
      <c r="G643" s="1" t="e">
        <f t="shared" si="100"/>
        <v>#REF!</v>
      </c>
      <c r="H643" s="1" t="e">
        <f>IF(#REF!&gt;C643,#REF!,0)</f>
        <v>#REF!</v>
      </c>
      <c r="I643" s="1" t="e">
        <f>+IF(#REF!&gt;C643,#REF!-(C643+8),0)</f>
        <v>#REF!</v>
      </c>
      <c r="J643" s="1" t="e">
        <f>+IF(I643&lt;C643,0,#REF!*TRUNC(I643/(C643-8)))</f>
        <v>#REF!</v>
      </c>
      <c r="K643" s="1" t="e">
        <f>IF(H643&gt;0,+#REF!/(C643-8)-TRUNC(#REF!/(C643-8))+4,0)</f>
        <v>#REF!</v>
      </c>
      <c r="L643" s="1" t="e">
        <f t="shared" si="101"/>
        <v>#REF!</v>
      </c>
      <c r="M643" s="1" t="e">
        <f>+IF(H643&gt;0,IF(L643&lt;0.1,(#REF!/(TRUNC((C643/10)/I643)+1)),IF(AND(L643&gt;0.1,L643&lt;0.33),(#REF!/(TRUNC((C643/3)/I643)+1)),#REF!)),0)</f>
        <v>#REF!</v>
      </c>
      <c r="N643" s="1" t="e">
        <f t="shared" si="102"/>
        <v>#REF!</v>
      </c>
      <c r="O643" s="1" t="e">
        <f>+IF(#REF! &lt; (#REF!+#REF!)*0.02,1,#REF!/(#REF!+#REF!))</f>
        <v>#REF!</v>
      </c>
      <c r="P643" s="1" t="e">
        <f>+IF(#REF!&gt;0,#REF!+5,0)</f>
        <v>#REF!</v>
      </c>
      <c r="Q643" s="1" t="e">
        <f t="shared" si="103"/>
        <v>#REF!</v>
      </c>
      <c r="R643" s="1" t="e">
        <f>+IF(Q643 &gt; 0,TRUNC((#REF!+#REF!)/Q643),0)</f>
        <v>#REF!</v>
      </c>
      <c r="S643" s="1" t="e">
        <f>+(R643/(TRUNC((B643-28)/(#REF!+5))+4))</f>
        <v>#REF!</v>
      </c>
      <c r="T643" s="1" t="e">
        <f>+TRUNC(S643/(TRUNC((B643-28)/(#REF!+5))+4))</f>
        <v>#REF!</v>
      </c>
      <c r="U643" s="1" t="e">
        <f>+ROUNDUP((T643/(TRUNC((B643-56)/(#REF!+5))+4)),0)</f>
        <v>#REF!</v>
      </c>
      <c r="V643" s="1" t="e">
        <f t="shared" si="104"/>
        <v>#REF!</v>
      </c>
      <c r="W643" s="1" t="e">
        <f t="shared" si="105"/>
        <v>#REF!</v>
      </c>
      <c r="X643" s="1" t="e">
        <f t="shared" si="106"/>
        <v>#REF!</v>
      </c>
      <c r="Y643" s="1" t="e">
        <f t="shared" si="107"/>
        <v>#REF!</v>
      </c>
      <c r="Z643" s="1" t="e">
        <f t="shared" si="108"/>
        <v>#REF!</v>
      </c>
      <c r="AA643" s="2" t="e">
        <f>IF(Z643*#REF!/(#REF!+#REF!)&lt;16,16,Z643*#REF!/(#REF!+#REF!))</f>
        <v>#REF!</v>
      </c>
      <c r="AB643" s="9" t="e">
        <f>IF(+Z643*#REF!/(#REF!+#REF!)&lt;16,16,+Z643*#REF!/(#REF!+#REF!))</f>
        <v>#REF!</v>
      </c>
      <c r="AC643" s="2" t="e">
        <f t="shared" si="109"/>
        <v>#REF!</v>
      </c>
    </row>
    <row r="644" spans="2:29" x14ac:dyDescent="0.2">
      <c r="B644" s="10" t="e">
        <f>IF(#REF!="Informix XPS",4096,2048)</f>
        <v>#REF!</v>
      </c>
      <c r="C644" s="10" t="e">
        <f>IF(#REF!="Informix XPS",4036,2020)</f>
        <v>#REF!</v>
      </c>
      <c r="D644" s="1" t="e">
        <f>IF(#REF!=0,0,#REF!+4)</f>
        <v>#REF!</v>
      </c>
      <c r="E644" s="1" t="e">
        <f t="shared" si="99"/>
        <v>#REF!</v>
      </c>
      <c r="F644" s="1" t="e">
        <f>IF(D644&lt;=C644,ROUNDUP((#REF!+#REF!)/E644,0),#REF!*E644)</f>
        <v>#REF!</v>
      </c>
      <c r="G644" s="1" t="e">
        <f t="shared" si="100"/>
        <v>#REF!</v>
      </c>
      <c r="H644" s="1" t="e">
        <f>IF(#REF!&gt;C644,#REF!,0)</f>
        <v>#REF!</v>
      </c>
      <c r="I644" s="1" t="e">
        <f>+IF(#REF!&gt;C644,#REF!-(C644+8),0)</f>
        <v>#REF!</v>
      </c>
      <c r="J644" s="1" t="e">
        <f>+IF(I644&lt;C644,0,#REF!*TRUNC(I644/(C644-8)))</f>
        <v>#REF!</v>
      </c>
      <c r="K644" s="1" t="e">
        <f>IF(H644&gt;0,+#REF!/(C644-8)-TRUNC(#REF!/(C644-8))+4,0)</f>
        <v>#REF!</v>
      </c>
      <c r="L644" s="1" t="e">
        <f t="shared" si="101"/>
        <v>#REF!</v>
      </c>
      <c r="M644" s="1" t="e">
        <f>+IF(H644&gt;0,IF(L644&lt;0.1,(#REF!/(TRUNC((C644/10)/I644)+1)),IF(AND(L644&gt;0.1,L644&lt;0.33),(#REF!/(TRUNC((C644/3)/I644)+1)),#REF!)),0)</f>
        <v>#REF!</v>
      </c>
      <c r="N644" s="1" t="e">
        <f t="shared" si="102"/>
        <v>#REF!</v>
      </c>
      <c r="O644" s="1" t="e">
        <f>+IF(#REF! &lt; (#REF!+#REF!)*0.02,1,#REF!/(#REF!+#REF!))</f>
        <v>#REF!</v>
      </c>
      <c r="P644" s="1" t="e">
        <f>+IF(#REF!&gt;0,#REF!+5,0)</f>
        <v>#REF!</v>
      </c>
      <c r="Q644" s="1" t="e">
        <f t="shared" si="103"/>
        <v>#REF!</v>
      </c>
      <c r="R644" s="1" t="e">
        <f>+IF(Q644 &gt; 0,TRUNC((#REF!+#REF!)/Q644),0)</f>
        <v>#REF!</v>
      </c>
      <c r="S644" s="1" t="e">
        <f>+(R644/(TRUNC((B644-28)/(#REF!+5))+4))</f>
        <v>#REF!</v>
      </c>
      <c r="T644" s="1" t="e">
        <f>+TRUNC(S644/(TRUNC((B644-28)/(#REF!+5))+4))</f>
        <v>#REF!</v>
      </c>
      <c r="U644" s="1" t="e">
        <f>+ROUNDUP((T644/(TRUNC((B644-56)/(#REF!+5))+4)),0)</f>
        <v>#REF!</v>
      </c>
      <c r="V644" s="1" t="e">
        <f t="shared" si="104"/>
        <v>#REF!</v>
      </c>
      <c r="W644" s="1" t="e">
        <f t="shared" si="105"/>
        <v>#REF!</v>
      </c>
      <c r="X644" s="1" t="e">
        <f t="shared" si="106"/>
        <v>#REF!</v>
      </c>
      <c r="Y644" s="1" t="e">
        <f t="shared" si="107"/>
        <v>#REF!</v>
      </c>
      <c r="Z644" s="1" t="e">
        <f t="shared" si="108"/>
        <v>#REF!</v>
      </c>
      <c r="AA644" s="2" t="e">
        <f>IF(Z644*#REF!/(#REF!+#REF!)&lt;16,16,Z644*#REF!/(#REF!+#REF!))</f>
        <v>#REF!</v>
      </c>
      <c r="AB644" s="9" t="e">
        <f>IF(+Z644*#REF!/(#REF!+#REF!)&lt;16,16,+Z644*#REF!/(#REF!+#REF!))</f>
        <v>#REF!</v>
      </c>
      <c r="AC644" s="2" t="e">
        <f t="shared" si="109"/>
        <v>#REF!</v>
      </c>
    </row>
    <row r="645" spans="2:29" x14ac:dyDescent="0.2">
      <c r="B645" s="10" t="e">
        <f>IF(#REF!="Informix XPS",4096,2048)</f>
        <v>#REF!</v>
      </c>
      <c r="C645" s="10" t="e">
        <f>IF(#REF!="Informix XPS",4036,2020)</f>
        <v>#REF!</v>
      </c>
      <c r="D645" s="1" t="e">
        <f>IF(#REF!=0,0,#REF!+4)</f>
        <v>#REF!</v>
      </c>
      <c r="E645" s="1" t="e">
        <f t="shared" si="99"/>
        <v>#REF!</v>
      </c>
      <c r="F645" s="1" t="e">
        <f>IF(D645&lt;=C645,ROUNDUP((#REF!+#REF!)/E645,0),#REF!*E645)</f>
        <v>#REF!</v>
      </c>
      <c r="G645" s="1" t="e">
        <f t="shared" si="100"/>
        <v>#REF!</v>
      </c>
      <c r="H645" s="1" t="e">
        <f>IF(#REF!&gt;C645,#REF!,0)</f>
        <v>#REF!</v>
      </c>
      <c r="I645" s="1" t="e">
        <f>+IF(#REF!&gt;C645,#REF!-(C645+8),0)</f>
        <v>#REF!</v>
      </c>
      <c r="J645" s="1" t="e">
        <f>+IF(I645&lt;C645,0,#REF!*TRUNC(I645/(C645-8)))</f>
        <v>#REF!</v>
      </c>
      <c r="K645" s="1" t="e">
        <f>IF(H645&gt;0,+#REF!/(C645-8)-TRUNC(#REF!/(C645-8))+4,0)</f>
        <v>#REF!</v>
      </c>
      <c r="L645" s="1" t="e">
        <f t="shared" si="101"/>
        <v>#REF!</v>
      </c>
      <c r="M645" s="1" t="e">
        <f>+IF(H645&gt;0,IF(L645&lt;0.1,(#REF!/(TRUNC((C645/10)/I645)+1)),IF(AND(L645&gt;0.1,L645&lt;0.33),(#REF!/(TRUNC((C645/3)/I645)+1)),#REF!)),0)</f>
        <v>#REF!</v>
      </c>
      <c r="N645" s="1" t="e">
        <f t="shared" si="102"/>
        <v>#REF!</v>
      </c>
      <c r="O645" s="1" t="e">
        <f>+IF(#REF! &lt; (#REF!+#REF!)*0.02,1,#REF!/(#REF!+#REF!))</f>
        <v>#REF!</v>
      </c>
      <c r="P645" s="1" t="e">
        <f>+IF(#REF!&gt;0,#REF!+5,0)</f>
        <v>#REF!</v>
      </c>
      <c r="Q645" s="1" t="e">
        <f t="shared" si="103"/>
        <v>#REF!</v>
      </c>
      <c r="R645" s="1" t="e">
        <f>+IF(Q645 &gt; 0,TRUNC((#REF!+#REF!)/Q645),0)</f>
        <v>#REF!</v>
      </c>
      <c r="S645" s="1" t="e">
        <f>+(R645/(TRUNC((B645-28)/(#REF!+5))+4))</f>
        <v>#REF!</v>
      </c>
      <c r="T645" s="1" t="e">
        <f>+TRUNC(S645/(TRUNC((B645-28)/(#REF!+5))+4))</f>
        <v>#REF!</v>
      </c>
      <c r="U645" s="1" t="e">
        <f>+ROUNDUP((T645/(TRUNC((B645-56)/(#REF!+5))+4)),0)</f>
        <v>#REF!</v>
      </c>
      <c r="V645" s="1" t="e">
        <f t="shared" si="104"/>
        <v>#REF!</v>
      </c>
      <c r="W645" s="1" t="e">
        <f t="shared" si="105"/>
        <v>#REF!</v>
      </c>
      <c r="X645" s="1" t="e">
        <f t="shared" si="106"/>
        <v>#REF!</v>
      </c>
      <c r="Y645" s="1" t="e">
        <f t="shared" si="107"/>
        <v>#REF!</v>
      </c>
      <c r="Z645" s="1" t="e">
        <f t="shared" si="108"/>
        <v>#REF!</v>
      </c>
      <c r="AA645" s="2" t="e">
        <f>IF(Z645*#REF!/(#REF!+#REF!)&lt;16,16,Z645*#REF!/(#REF!+#REF!))</f>
        <v>#REF!</v>
      </c>
      <c r="AB645" s="9" t="e">
        <f>IF(+Z645*#REF!/(#REF!+#REF!)&lt;16,16,+Z645*#REF!/(#REF!+#REF!))</f>
        <v>#REF!</v>
      </c>
      <c r="AC645" s="2" t="e">
        <f t="shared" si="109"/>
        <v>#REF!</v>
      </c>
    </row>
    <row r="646" spans="2:29" x14ac:dyDescent="0.2">
      <c r="B646" s="10" t="e">
        <f>IF(#REF!="Informix XPS",4096,2048)</f>
        <v>#REF!</v>
      </c>
      <c r="C646" s="10" t="e">
        <f>IF(#REF!="Informix XPS",4036,2020)</f>
        <v>#REF!</v>
      </c>
      <c r="D646" s="1" t="e">
        <f>IF(#REF!=0,0,#REF!+4)</f>
        <v>#REF!</v>
      </c>
      <c r="E646" s="1" t="e">
        <f t="shared" ref="E646:E709" si="110">IF(D646&lt;=C646,ROUNDDOWN(C646/D646,0),ROUNDUP(D646/C646,0))</f>
        <v>#REF!</v>
      </c>
      <c r="F646" s="1" t="e">
        <f>IF(D646&lt;=C646,ROUNDUP((#REF!+#REF!)/E646,0),#REF!*E646)</f>
        <v>#REF!</v>
      </c>
      <c r="G646" s="1" t="e">
        <f t="shared" ref="G646:G709" si="111">(F646*B646)/1024</f>
        <v>#REF!</v>
      </c>
      <c r="H646" s="1" t="e">
        <f>IF(#REF!&gt;C646,#REF!,0)</f>
        <v>#REF!</v>
      </c>
      <c r="I646" s="1" t="e">
        <f>+IF(#REF!&gt;C646,#REF!-(C646+8),0)</f>
        <v>#REF!</v>
      </c>
      <c r="J646" s="1" t="e">
        <f>+IF(I646&lt;C646,0,#REF!*TRUNC(I646/(C646-8)))</f>
        <v>#REF!</v>
      </c>
      <c r="K646" s="1" t="e">
        <f>IF(H646&gt;0,+#REF!/(C646-8)-TRUNC(#REF!/(C646-8))+4,0)</f>
        <v>#REF!</v>
      </c>
      <c r="L646" s="1" t="e">
        <f t="shared" ref="L646:L709" si="112">+K646/C646</f>
        <v>#REF!</v>
      </c>
      <c r="M646" s="1" t="e">
        <f>+IF(H646&gt;0,IF(L646&lt;0.1,(#REF!/(TRUNC((C646/10)/I646)+1)),IF(AND(L646&gt;0.1,L646&lt;0.33),(#REF!/(TRUNC((C646/3)/I646)+1)),#REF!)),0)</f>
        <v>#REF!</v>
      </c>
      <c r="N646" s="1" t="e">
        <f t="shared" ref="N646:N709" si="113">+F646+H646+J646+M646</f>
        <v>#REF!</v>
      </c>
      <c r="O646" s="1" t="e">
        <f>+IF(#REF! &lt; (#REF!+#REF!)*0.02,1,#REF!/(#REF!+#REF!))</f>
        <v>#REF!</v>
      </c>
      <c r="P646" s="1" t="e">
        <f>+IF(#REF!&gt;0,#REF!+5,0)</f>
        <v>#REF!</v>
      </c>
      <c r="Q646" s="1" t="e">
        <f t="shared" ref="Q646:Q709" si="114">+IF(P646 &gt; 0,TRUNC((B646-28)/P646),0)</f>
        <v>#REF!</v>
      </c>
      <c r="R646" s="1" t="e">
        <f>+IF(Q646 &gt; 0,TRUNC((#REF!+#REF!)/Q646),0)</f>
        <v>#REF!</v>
      </c>
      <c r="S646" s="1" t="e">
        <f>+(R646/(TRUNC((B646-28)/(#REF!+5))+4))</f>
        <v>#REF!</v>
      </c>
      <c r="T646" s="1" t="e">
        <f>+TRUNC(S646/(TRUNC((B646-28)/(#REF!+5))+4))</f>
        <v>#REF!</v>
      </c>
      <c r="U646" s="1" t="e">
        <f>+ROUNDUP((T646/(TRUNC((B646-56)/(#REF!+5))+4)),0)</f>
        <v>#REF!</v>
      </c>
      <c r="V646" s="1" t="e">
        <f t="shared" ref="V646:V709" si="115">+SUM(R646:U646)</f>
        <v>#REF!</v>
      </c>
      <c r="W646" s="1" t="e">
        <f t="shared" ref="W646:W709" si="116">100*V646/90</f>
        <v>#REF!</v>
      </c>
      <c r="X646" s="1" t="e">
        <f t="shared" ref="X646:X709" si="117">ROUNDUP((W646*B646)/1024,0)</f>
        <v>#REF!</v>
      </c>
      <c r="Y646" s="1" t="e">
        <f t="shared" ref="Y646:Y709" si="118">+W646+N646</f>
        <v>#REF!</v>
      </c>
      <c r="Z646" s="1" t="e">
        <f t="shared" ref="Z646:Z709" si="119">+Y646*B646/1024</f>
        <v>#REF!</v>
      </c>
      <c r="AA646" s="2" t="e">
        <f>IF(Z646*#REF!/(#REF!+#REF!)&lt;16,16,Z646*#REF!/(#REF!+#REF!))</f>
        <v>#REF!</v>
      </c>
      <c r="AB646" s="9" t="e">
        <f>IF(+Z646*#REF!/(#REF!+#REF!)&lt;16,16,+Z646*#REF!/(#REF!+#REF!))</f>
        <v>#REF!</v>
      </c>
      <c r="AC646" s="2" t="e">
        <f t="shared" ref="AC646:AC709" si="120">IF(+AB646/12&lt;16,16,+AB646/12)</f>
        <v>#REF!</v>
      </c>
    </row>
    <row r="647" spans="2:29" x14ac:dyDescent="0.2">
      <c r="B647" s="10" t="e">
        <f>IF(#REF!="Informix XPS",4096,2048)</f>
        <v>#REF!</v>
      </c>
      <c r="C647" s="10" t="e">
        <f>IF(#REF!="Informix XPS",4036,2020)</f>
        <v>#REF!</v>
      </c>
      <c r="D647" s="1" t="e">
        <f>IF(#REF!=0,0,#REF!+4)</f>
        <v>#REF!</v>
      </c>
      <c r="E647" s="1" t="e">
        <f t="shared" si="110"/>
        <v>#REF!</v>
      </c>
      <c r="F647" s="1" t="e">
        <f>IF(D647&lt;=C647,ROUNDUP((#REF!+#REF!)/E647,0),#REF!*E647)</f>
        <v>#REF!</v>
      </c>
      <c r="G647" s="1" t="e">
        <f t="shared" si="111"/>
        <v>#REF!</v>
      </c>
      <c r="H647" s="1" t="e">
        <f>IF(#REF!&gt;C647,#REF!,0)</f>
        <v>#REF!</v>
      </c>
      <c r="I647" s="1" t="e">
        <f>+IF(#REF!&gt;C647,#REF!-(C647+8),0)</f>
        <v>#REF!</v>
      </c>
      <c r="J647" s="1" t="e">
        <f>+IF(I647&lt;C647,0,#REF!*TRUNC(I647/(C647-8)))</f>
        <v>#REF!</v>
      </c>
      <c r="K647" s="1" t="e">
        <f>IF(H647&gt;0,+#REF!/(C647-8)-TRUNC(#REF!/(C647-8))+4,0)</f>
        <v>#REF!</v>
      </c>
      <c r="L647" s="1" t="e">
        <f t="shared" si="112"/>
        <v>#REF!</v>
      </c>
      <c r="M647" s="1" t="e">
        <f>+IF(H647&gt;0,IF(L647&lt;0.1,(#REF!/(TRUNC((C647/10)/I647)+1)),IF(AND(L647&gt;0.1,L647&lt;0.33),(#REF!/(TRUNC((C647/3)/I647)+1)),#REF!)),0)</f>
        <v>#REF!</v>
      </c>
      <c r="N647" s="1" t="e">
        <f t="shared" si="113"/>
        <v>#REF!</v>
      </c>
      <c r="O647" s="1" t="e">
        <f>+IF(#REF! &lt; (#REF!+#REF!)*0.02,1,#REF!/(#REF!+#REF!))</f>
        <v>#REF!</v>
      </c>
      <c r="P647" s="1" t="e">
        <f>+IF(#REF!&gt;0,#REF!+5,0)</f>
        <v>#REF!</v>
      </c>
      <c r="Q647" s="1" t="e">
        <f t="shared" si="114"/>
        <v>#REF!</v>
      </c>
      <c r="R647" s="1" t="e">
        <f>+IF(Q647 &gt; 0,TRUNC((#REF!+#REF!)/Q647),0)</f>
        <v>#REF!</v>
      </c>
      <c r="S647" s="1" t="e">
        <f>+(R647/(TRUNC((B647-28)/(#REF!+5))+4))</f>
        <v>#REF!</v>
      </c>
      <c r="T647" s="1" t="e">
        <f>+TRUNC(S647/(TRUNC((B647-28)/(#REF!+5))+4))</f>
        <v>#REF!</v>
      </c>
      <c r="U647" s="1" t="e">
        <f>+ROUNDUP((T647/(TRUNC((B647-56)/(#REF!+5))+4)),0)</f>
        <v>#REF!</v>
      </c>
      <c r="V647" s="1" t="e">
        <f t="shared" si="115"/>
        <v>#REF!</v>
      </c>
      <c r="W647" s="1" t="e">
        <f t="shared" si="116"/>
        <v>#REF!</v>
      </c>
      <c r="X647" s="1" t="e">
        <f t="shared" si="117"/>
        <v>#REF!</v>
      </c>
      <c r="Y647" s="1" t="e">
        <f t="shared" si="118"/>
        <v>#REF!</v>
      </c>
      <c r="Z647" s="1" t="e">
        <f t="shared" si="119"/>
        <v>#REF!</v>
      </c>
      <c r="AA647" s="2" t="e">
        <f>IF(Z647*#REF!/(#REF!+#REF!)&lt;16,16,Z647*#REF!/(#REF!+#REF!))</f>
        <v>#REF!</v>
      </c>
      <c r="AB647" s="9" t="e">
        <f>IF(+Z647*#REF!/(#REF!+#REF!)&lt;16,16,+Z647*#REF!/(#REF!+#REF!))</f>
        <v>#REF!</v>
      </c>
      <c r="AC647" s="2" t="e">
        <f t="shared" si="120"/>
        <v>#REF!</v>
      </c>
    </row>
    <row r="648" spans="2:29" x14ac:dyDescent="0.2">
      <c r="B648" s="10" t="e">
        <f>IF(#REF!="Informix XPS",4096,2048)</f>
        <v>#REF!</v>
      </c>
      <c r="C648" s="10" t="e">
        <f>IF(#REF!="Informix XPS",4036,2020)</f>
        <v>#REF!</v>
      </c>
      <c r="D648" s="1" t="e">
        <f>IF(#REF!=0,0,#REF!+4)</f>
        <v>#REF!</v>
      </c>
      <c r="E648" s="1" t="e">
        <f t="shared" si="110"/>
        <v>#REF!</v>
      </c>
      <c r="F648" s="1" t="e">
        <f>IF(D648&lt;=C648,ROUNDUP((#REF!+#REF!)/E648,0),#REF!*E648)</f>
        <v>#REF!</v>
      </c>
      <c r="G648" s="1" t="e">
        <f t="shared" si="111"/>
        <v>#REF!</v>
      </c>
      <c r="H648" s="1" t="e">
        <f>IF(#REF!&gt;C648,#REF!,0)</f>
        <v>#REF!</v>
      </c>
      <c r="I648" s="1" t="e">
        <f>+IF(#REF!&gt;C648,#REF!-(C648+8),0)</f>
        <v>#REF!</v>
      </c>
      <c r="J648" s="1" t="e">
        <f>+IF(I648&lt;C648,0,#REF!*TRUNC(I648/(C648-8)))</f>
        <v>#REF!</v>
      </c>
      <c r="K648" s="1" t="e">
        <f>IF(H648&gt;0,+#REF!/(C648-8)-TRUNC(#REF!/(C648-8))+4,0)</f>
        <v>#REF!</v>
      </c>
      <c r="L648" s="1" t="e">
        <f t="shared" si="112"/>
        <v>#REF!</v>
      </c>
      <c r="M648" s="1" t="e">
        <f>+IF(H648&gt;0,IF(L648&lt;0.1,(#REF!/(TRUNC((C648/10)/I648)+1)),IF(AND(L648&gt;0.1,L648&lt;0.33),(#REF!/(TRUNC((C648/3)/I648)+1)),#REF!)),0)</f>
        <v>#REF!</v>
      </c>
      <c r="N648" s="1" t="e">
        <f t="shared" si="113"/>
        <v>#REF!</v>
      </c>
      <c r="O648" s="1" t="e">
        <f>+IF(#REF! &lt; (#REF!+#REF!)*0.02,1,#REF!/(#REF!+#REF!))</f>
        <v>#REF!</v>
      </c>
      <c r="P648" s="1" t="e">
        <f>+IF(#REF!&gt;0,#REF!+5,0)</f>
        <v>#REF!</v>
      </c>
      <c r="Q648" s="1" t="e">
        <f t="shared" si="114"/>
        <v>#REF!</v>
      </c>
      <c r="R648" s="1" t="e">
        <f>+IF(Q648 &gt; 0,TRUNC((#REF!+#REF!)/Q648),0)</f>
        <v>#REF!</v>
      </c>
      <c r="S648" s="1" t="e">
        <f>+(R648/(TRUNC((B648-28)/(#REF!+5))+4))</f>
        <v>#REF!</v>
      </c>
      <c r="T648" s="1" t="e">
        <f>+TRUNC(S648/(TRUNC((B648-28)/(#REF!+5))+4))</f>
        <v>#REF!</v>
      </c>
      <c r="U648" s="1" t="e">
        <f>+ROUNDUP((T648/(TRUNC((B648-56)/(#REF!+5))+4)),0)</f>
        <v>#REF!</v>
      </c>
      <c r="V648" s="1" t="e">
        <f t="shared" si="115"/>
        <v>#REF!</v>
      </c>
      <c r="W648" s="1" t="e">
        <f t="shared" si="116"/>
        <v>#REF!</v>
      </c>
      <c r="X648" s="1" t="e">
        <f t="shared" si="117"/>
        <v>#REF!</v>
      </c>
      <c r="Y648" s="1" t="e">
        <f t="shared" si="118"/>
        <v>#REF!</v>
      </c>
      <c r="Z648" s="1" t="e">
        <f t="shared" si="119"/>
        <v>#REF!</v>
      </c>
      <c r="AA648" s="2" t="e">
        <f>IF(Z648*#REF!/(#REF!+#REF!)&lt;16,16,Z648*#REF!/(#REF!+#REF!))</f>
        <v>#REF!</v>
      </c>
      <c r="AB648" s="9" t="e">
        <f>IF(+Z648*#REF!/(#REF!+#REF!)&lt;16,16,+Z648*#REF!/(#REF!+#REF!))</f>
        <v>#REF!</v>
      </c>
      <c r="AC648" s="2" t="e">
        <f t="shared" si="120"/>
        <v>#REF!</v>
      </c>
    </row>
    <row r="649" spans="2:29" x14ac:dyDescent="0.2">
      <c r="B649" s="10" t="e">
        <f>IF(#REF!="Informix XPS",4096,2048)</f>
        <v>#REF!</v>
      </c>
      <c r="C649" s="10" t="e">
        <f>IF(#REF!="Informix XPS",4036,2020)</f>
        <v>#REF!</v>
      </c>
      <c r="D649" s="1" t="e">
        <f>IF(#REF!=0,0,#REF!+4)</f>
        <v>#REF!</v>
      </c>
      <c r="E649" s="1" t="e">
        <f t="shared" si="110"/>
        <v>#REF!</v>
      </c>
      <c r="F649" s="1" t="e">
        <f>IF(D649&lt;=C649,ROUNDUP((#REF!+#REF!)/E649,0),#REF!*E649)</f>
        <v>#REF!</v>
      </c>
      <c r="G649" s="1" t="e">
        <f t="shared" si="111"/>
        <v>#REF!</v>
      </c>
      <c r="H649" s="1" t="e">
        <f>IF(#REF!&gt;C649,#REF!,0)</f>
        <v>#REF!</v>
      </c>
      <c r="I649" s="1" t="e">
        <f>+IF(#REF!&gt;C649,#REF!-(C649+8),0)</f>
        <v>#REF!</v>
      </c>
      <c r="J649" s="1" t="e">
        <f>+IF(I649&lt;C649,0,#REF!*TRUNC(I649/(C649-8)))</f>
        <v>#REF!</v>
      </c>
      <c r="K649" s="1" t="e">
        <f>IF(H649&gt;0,+#REF!/(C649-8)-TRUNC(#REF!/(C649-8))+4,0)</f>
        <v>#REF!</v>
      </c>
      <c r="L649" s="1" t="e">
        <f t="shared" si="112"/>
        <v>#REF!</v>
      </c>
      <c r="M649" s="1" t="e">
        <f>+IF(H649&gt;0,IF(L649&lt;0.1,(#REF!/(TRUNC((C649/10)/I649)+1)),IF(AND(L649&gt;0.1,L649&lt;0.33),(#REF!/(TRUNC((C649/3)/I649)+1)),#REF!)),0)</f>
        <v>#REF!</v>
      </c>
      <c r="N649" s="1" t="e">
        <f t="shared" si="113"/>
        <v>#REF!</v>
      </c>
      <c r="O649" s="1" t="e">
        <f>+IF(#REF! &lt; (#REF!+#REF!)*0.02,1,#REF!/(#REF!+#REF!))</f>
        <v>#REF!</v>
      </c>
      <c r="P649" s="1" t="e">
        <f>+IF(#REF!&gt;0,#REF!+5,0)</f>
        <v>#REF!</v>
      </c>
      <c r="Q649" s="1" t="e">
        <f t="shared" si="114"/>
        <v>#REF!</v>
      </c>
      <c r="R649" s="1" t="e">
        <f>+IF(Q649 &gt; 0,TRUNC((#REF!+#REF!)/Q649),0)</f>
        <v>#REF!</v>
      </c>
      <c r="S649" s="1" t="e">
        <f>+(R649/(TRUNC((B649-28)/(#REF!+5))+4))</f>
        <v>#REF!</v>
      </c>
      <c r="T649" s="1" t="e">
        <f>+TRUNC(S649/(TRUNC((B649-28)/(#REF!+5))+4))</f>
        <v>#REF!</v>
      </c>
      <c r="U649" s="1" t="e">
        <f>+ROUNDUP((T649/(TRUNC((B649-56)/(#REF!+5))+4)),0)</f>
        <v>#REF!</v>
      </c>
      <c r="V649" s="1" t="e">
        <f t="shared" si="115"/>
        <v>#REF!</v>
      </c>
      <c r="W649" s="1" t="e">
        <f t="shared" si="116"/>
        <v>#REF!</v>
      </c>
      <c r="X649" s="1" t="e">
        <f t="shared" si="117"/>
        <v>#REF!</v>
      </c>
      <c r="Y649" s="1" t="e">
        <f t="shared" si="118"/>
        <v>#REF!</v>
      </c>
      <c r="Z649" s="1" t="e">
        <f t="shared" si="119"/>
        <v>#REF!</v>
      </c>
      <c r="AA649" s="2" t="e">
        <f>IF(Z649*#REF!/(#REF!+#REF!)&lt;16,16,Z649*#REF!/(#REF!+#REF!))</f>
        <v>#REF!</v>
      </c>
      <c r="AB649" s="9" t="e">
        <f>IF(+Z649*#REF!/(#REF!+#REF!)&lt;16,16,+Z649*#REF!/(#REF!+#REF!))</f>
        <v>#REF!</v>
      </c>
      <c r="AC649" s="2" t="e">
        <f t="shared" si="120"/>
        <v>#REF!</v>
      </c>
    </row>
    <row r="650" spans="2:29" x14ac:dyDescent="0.2">
      <c r="B650" s="10" t="e">
        <f>IF(#REF!="Informix XPS",4096,2048)</f>
        <v>#REF!</v>
      </c>
      <c r="C650" s="10" t="e">
        <f>IF(#REF!="Informix XPS",4036,2020)</f>
        <v>#REF!</v>
      </c>
      <c r="D650" s="1" t="e">
        <f>IF(#REF!=0,0,#REF!+4)</f>
        <v>#REF!</v>
      </c>
      <c r="E650" s="1" t="e">
        <f t="shared" si="110"/>
        <v>#REF!</v>
      </c>
      <c r="F650" s="1" t="e">
        <f>IF(D650&lt;=C650,ROUNDUP((#REF!+#REF!)/E650,0),#REF!*E650)</f>
        <v>#REF!</v>
      </c>
      <c r="G650" s="1" t="e">
        <f t="shared" si="111"/>
        <v>#REF!</v>
      </c>
      <c r="H650" s="1" t="e">
        <f>IF(#REF!&gt;C650,#REF!,0)</f>
        <v>#REF!</v>
      </c>
      <c r="I650" s="1" t="e">
        <f>+IF(#REF!&gt;C650,#REF!-(C650+8),0)</f>
        <v>#REF!</v>
      </c>
      <c r="J650" s="1" t="e">
        <f>+IF(I650&lt;C650,0,#REF!*TRUNC(I650/(C650-8)))</f>
        <v>#REF!</v>
      </c>
      <c r="K650" s="1" t="e">
        <f>IF(H650&gt;0,+#REF!/(C650-8)-TRUNC(#REF!/(C650-8))+4,0)</f>
        <v>#REF!</v>
      </c>
      <c r="L650" s="1" t="e">
        <f t="shared" si="112"/>
        <v>#REF!</v>
      </c>
      <c r="M650" s="1" t="e">
        <f>+IF(H650&gt;0,IF(L650&lt;0.1,(#REF!/(TRUNC((C650/10)/I650)+1)),IF(AND(L650&gt;0.1,L650&lt;0.33),(#REF!/(TRUNC((C650/3)/I650)+1)),#REF!)),0)</f>
        <v>#REF!</v>
      </c>
      <c r="N650" s="1" t="e">
        <f t="shared" si="113"/>
        <v>#REF!</v>
      </c>
      <c r="O650" s="1" t="e">
        <f>+IF(#REF! &lt; (#REF!+#REF!)*0.02,1,#REF!/(#REF!+#REF!))</f>
        <v>#REF!</v>
      </c>
      <c r="P650" s="1" t="e">
        <f>+IF(#REF!&gt;0,#REF!+5,0)</f>
        <v>#REF!</v>
      </c>
      <c r="Q650" s="1" t="e">
        <f t="shared" si="114"/>
        <v>#REF!</v>
      </c>
      <c r="R650" s="1" t="e">
        <f>+IF(Q650 &gt; 0,TRUNC((#REF!+#REF!)/Q650),0)</f>
        <v>#REF!</v>
      </c>
      <c r="S650" s="1" t="e">
        <f>+(R650/(TRUNC((B650-28)/(#REF!+5))+4))</f>
        <v>#REF!</v>
      </c>
      <c r="T650" s="1" t="e">
        <f>+TRUNC(S650/(TRUNC((B650-28)/(#REF!+5))+4))</f>
        <v>#REF!</v>
      </c>
      <c r="U650" s="1" t="e">
        <f>+ROUNDUP((T650/(TRUNC((B650-56)/(#REF!+5))+4)),0)</f>
        <v>#REF!</v>
      </c>
      <c r="V650" s="1" t="e">
        <f t="shared" si="115"/>
        <v>#REF!</v>
      </c>
      <c r="W650" s="1" t="e">
        <f t="shared" si="116"/>
        <v>#REF!</v>
      </c>
      <c r="X650" s="1" t="e">
        <f t="shared" si="117"/>
        <v>#REF!</v>
      </c>
      <c r="Y650" s="1" t="e">
        <f t="shared" si="118"/>
        <v>#REF!</v>
      </c>
      <c r="Z650" s="1" t="e">
        <f t="shared" si="119"/>
        <v>#REF!</v>
      </c>
      <c r="AA650" s="2" t="e">
        <f>IF(Z650*#REF!/(#REF!+#REF!)&lt;16,16,Z650*#REF!/(#REF!+#REF!))</f>
        <v>#REF!</v>
      </c>
      <c r="AB650" s="9" t="e">
        <f>IF(+Z650*#REF!/(#REF!+#REF!)&lt;16,16,+Z650*#REF!/(#REF!+#REF!))</f>
        <v>#REF!</v>
      </c>
      <c r="AC650" s="2" t="e">
        <f t="shared" si="120"/>
        <v>#REF!</v>
      </c>
    </row>
    <row r="651" spans="2:29" x14ac:dyDescent="0.2">
      <c r="B651" s="10" t="e">
        <f>IF(#REF!="Informix XPS",4096,2048)</f>
        <v>#REF!</v>
      </c>
      <c r="C651" s="10" t="e">
        <f>IF(#REF!="Informix XPS",4036,2020)</f>
        <v>#REF!</v>
      </c>
      <c r="D651" s="1" t="e">
        <f>IF(#REF!=0,0,#REF!+4)</f>
        <v>#REF!</v>
      </c>
      <c r="E651" s="1" t="e">
        <f t="shared" si="110"/>
        <v>#REF!</v>
      </c>
      <c r="F651" s="1" t="e">
        <f>IF(D651&lt;=C651,ROUNDUP((#REF!+#REF!)/E651,0),#REF!*E651)</f>
        <v>#REF!</v>
      </c>
      <c r="G651" s="1" t="e">
        <f t="shared" si="111"/>
        <v>#REF!</v>
      </c>
      <c r="H651" s="1" t="e">
        <f>IF(#REF!&gt;C651,#REF!,0)</f>
        <v>#REF!</v>
      </c>
      <c r="I651" s="1" t="e">
        <f>+IF(#REF!&gt;C651,#REF!-(C651+8),0)</f>
        <v>#REF!</v>
      </c>
      <c r="J651" s="1" t="e">
        <f>+IF(I651&lt;C651,0,#REF!*TRUNC(I651/(C651-8)))</f>
        <v>#REF!</v>
      </c>
      <c r="K651" s="1" t="e">
        <f>IF(H651&gt;0,+#REF!/(C651-8)-TRUNC(#REF!/(C651-8))+4,0)</f>
        <v>#REF!</v>
      </c>
      <c r="L651" s="1" t="e">
        <f t="shared" si="112"/>
        <v>#REF!</v>
      </c>
      <c r="M651" s="1" t="e">
        <f>+IF(H651&gt;0,IF(L651&lt;0.1,(#REF!/(TRUNC((C651/10)/I651)+1)),IF(AND(L651&gt;0.1,L651&lt;0.33),(#REF!/(TRUNC((C651/3)/I651)+1)),#REF!)),0)</f>
        <v>#REF!</v>
      </c>
      <c r="N651" s="1" t="e">
        <f t="shared" si="113"/>
        <v>#REF!</v>
      </c>
      <c r="O651" s="1" t="e">
        <f>+IF(#REF! &lt; (#REF!+#REF!)*0.02,1,#REF!/(#REF!+#REF!))</f>
        <v>#REF!</v>
      </c>
      <c r="P651" s="1" t="e">
        <f>+IF(#REF!&gt;0,#REF!+5,0)</f>
        <v>#REF!</v>
      </c>
      <c r="Q651" s="1" t="e">
        <f t="shared" si="114"/>
        <v>#REF!</v>
      </c>
      <c r="R651" s="1" t="e">
        <f>+IF(Q651 &gt; 0,TRUNC((#REF!+#REF!)/Q651),0)</f>
        <v>#REF!</v>
      </c>
      <c r="S651" s="1" t="e">
        <f>+(R651/(TRUNC((B651-28)/(#REF!+5))+4))</f>
        <v>#REF!</v>
      </c>
      <c r="T651" s="1" t="e">
        <f>+TRUNC(S651/(TRUNC((B651-28)/(#REF!+5))+4))</f>
        <v>#REF!</v>
      </c>
      <c r="U651" s="1" t="e">
        <f>+ROUNDUP((T651/(TRUNC((B651-56)/(#REF!+5))+4)),0)</f>
        <v>#REF!</v>
      </c>
      <c r="V651" s="1" t="e">
        <f t="shared" si="115"/>
        <v>#REF!</v>
      </c>
      <c r="W651" s="1" t="e">
        <f t="shared" si="116"/>
        <v>#REF!</v>
      </c>
      <c r="X651" s="1" t="e">
        <f t="shared" si="117"/>
        <v>#REF!</v>
      </c>
      <c r="Y651" s="1" t="e">
        <f t="shared" si="118"/>
        <v>#REF!</v>
      </c>
      <c r="Z651" s="1" t="e">
        <f t="shared" si="119"/>
        <v>#REF!</v>
      </c>
      <c r="AA651" s="2" t="e">
        <f>IF(Z651*#REF!/(#REF!+#REF!)&lt;16,16,Z651*#REF!/(#REF!+#REF!))</f>
        <v>#REF!</v>
      </c>
      <c r="AB651" s="9" t="e">
        <f>IF(+Z651*#REF!/(#REF!+#REF!)&lt;16,16,+Z651*#REF!/(#REF!+#REF!))</f>
        <v>#REF!</v>
      </c>
      <c r="AC651" s="2" t="e">
        <f t="shared" si="120"/>
        <v>#REF!</v>
      </c>
    </row>
    <row r="652" spans="2:29" x14ac:dyDescent="0.2">
      <c r="B652" s="10" t="e">
        <f>IF(#REF!="Informix XPS",4096,2048)</f>
        <v>#REF!</v>
      </c>
      <c r="C652" s="10" t="e">
        <f>IF(#REF!="Informix XPS",4036,2020)</f>
        <v>#REF!</v>
      </c>
      <c r="D652" s="1" t="e">
        <f>IF(#REF!=0,0,#REF!+4)</f>
        <v>#REF!</v>
      </c>
      <c r="E652" s="1" t="e">
        <f t="shared" si="110"/>
        <v>#REF!</v>
      </c>
      <c r="F652" s="1" t="e">
        <f>IF(D652&lt;=C652,ROUNDUP((#REF!+#REF!)/E652,0),#REF!*E652)</f>
        <v>#REF!</v>
      </c>
      <c r="G652" s="1" t="e">
        <f t="shared" si="111"/>
        <v>#REF!</v>
      </c>
      <c r="H652" s="1" t="e">
        <f>IF(#REF!&gt;C652,#REF!,0)</f>
        <v>#REF!</v>
      </c>
      <c r="I652" s="1" t="e">
        <f>+IF(#REF!&gt;C652,#REF!-(C652+8),0)</f>
        <v>#REF!</v>
      </c>
      <c r="J652" s="1" t="e">
        <f>+IF(I652&lt;C652,0,#REF!*TRUNC(I652/(C652-8)))</f>
        <v>#REF!</v>
      </c>
      <c r="K652" s="1" t="e">
        <f>IF(H652&gt;0,+#REF!/(C652-8)-TRUNC(#REF!/(C652-8))+4,0)</f>
        <v>#REF!</v>
      </c>
      <c r="L652" s="1" t="e">
        <f t="shared" si="112"/>
        <v>#REF!</v>
      </c>
      <c r="M652" s="1" t="e">
        <f>+IF(H652&gt;0,IF(L652&lt;0.1,(#REF!/(TRUNC((C652/10)/I652)+1)),IF(AND(L652&gt;0.1,L652&lt;0.33),(#REF!/(TRUNC((C652/3)/I652)+1)),#REF!)),0)</f>
        <v>#REF!</v>
      </c>
      <c r="N652" s="1" t="e">
        <f t="shared" si="113"/>
        <v>#REF!</v>
      </c>
      <c r="O652" s="1" t="e">
        <f>+IF(#REF! &lt; (#REF!+#REF!)*0.02,1,#REF!/(#REF!+#REF!))</f>
        <v>#REF!</v>
      </c>
      <c r="P652" s="1" t="e">
        <f>+IF(#REF!&gt;0,#REF!+5,0)</f>
        <v>#REF!</v>
      </c>
      <c r="Q652" s="1" t="e">
        <f t="shared" si="114"/>
        <v>#REF!</v>
      </c>
      <c r="R652" s="1" t="e">
        <f>+IF(Q652 &gt; 0,TRUNC((#REF!+#REF!)/Q652),0)</f>
        <v>#REF!</v>
      </c>
      <c r="S652" s="1" t="e">
        <f>+(R652/(TRUNC((B652-28)/(#REF!+5))+4))</f>
        <v>#REF!</v>
      </c>
      <c r="T652" s="1" t="e">
        <f>+TRUNC(S652/(TRUNC((B652-28)/(#REF!+5))+4))</f>
        <v>#REF!</v>
      </c>
      <c r="U652" s="1" t="e">
        <f>+ROUNDUP((T652/(TRUNC((B652-56)/(#REF!+5))+4)),0)</f>
        <v>#REF!</v>
      </c>
      <c r="V652" s="1" t="e">
        <f t="shared" si="115"/>
        <v>#REF!</v>
      </c>
      <c r="W652" s="1" t="e">
        <f t="shared" si="116"/>
        <v>#REF!</v>
      </c>
      <c r="X652" s="1" t="e">
        <f t="shared" si="117"/>
        <v>#REF!</v>
      </c>
      <c r="Y652" s="1" t="e">
        <f t="shared" si="118"/>
        <v>#REF!</v>
      </c>
      <c r="Z652" s="1" t="e">
        <f t="shared" si="119"/>
        <v>#REF!</v>
      </c>
      <c r="AA652" s="2" t="e">
        <f>IF(Z652*#REF!/(#REF!+#REF!)&lt;16,16,Z652*#REF!/(#REF!+#REF!))</f>
        <v>#REF!</v>
      </c>
      <c r="AB652" s="9" t="e">
        <f>IF(+Z652*#REF!/(#REF!+#REF!)&lt;16,16,+Z652*#REF!/(#REF!+#REF!))</f>
        <v>#REF!</v>
      </c>
      <c r="AC652" s="2" t="e">
        <f t="shared" si="120"/>
        <v>#REF!</v>
      </c>
    </row>
    <row r="653" spans="2:29" x14ac:dyDescent="0.2">
      <c r="B653" s="10" t="e">
        <f>IF(#REF!="Informix XPS",4096,2048)</f>
        <v>#REF!</v>
      </c>
      <c r="C653" s="10" t="e">
        <f>IF(#REF!="Informix XPS",4036,2020)</f>
        <v>#REF!</v>
      </c>
      <c r="D653" s="1" t="e">
        <f>IF(#REF!=0,0,#REF!+4)</f>
        <v>#REF!</v>
      </c>
      <c r="E653" s="1" t="e">
        <f t="shared" si="110"/>
        <v>#REF!</v>
      </c>
      <c r="F653" s="1" t="e">
        <f>IF(D653&lt;=C653,ROUNDUP((#REF!+#REF!)/E653,0),#REF!*E653)</f>
        <v>#REF!</v>
      </c>
      <c r="G653" s="1" t="e">
        <f t="shared" si="111"/>
        <v>#REF!</v>
      </c>
      <c r="H653" s="1" t="e">
        <f>IF(#REF!&gt;C653,#REF!,0)</f>
        <v>#REF!</v>
      </c>
      <c r="I653" s="1" t="e">
        <f>+IF(#REF!&gt;C653,#REF!-(C653+8),0)</f>
        <v>#REF!</v>
      </c>
      <c r="J653" s="1" t="e">
        <f>+IF(I653&lt;C653,0,#REF!*TRUNC(I653/(C653-8)))</f>
        <v>#REF!</v>
      </c>
      <c r="K653" s="1" t="e">
        <f>IF(H653&gt;0,+#REF!/(C653-8)-TRUNC(#REF!/(C653-8))+4,0)</f>
        <v>#REF!</v>
      </c>
      <c r="L653" s="1" t="e">
        <f t="shared" si="112"/>
        <v>#REF!</v>
      </c>
      <c r="M653" s="1" t="e">
        <f>+IF(H653&gt;0,IF(L653&lt;0.1,(#REF!/(TRUNC((C653/10)/I653)+1)),IF(AND(L653&gt;0.1,L653&lt;0.33),(#REF!/(TRUNC((C653/3)/I653)+1)),#REF!)),0)</f>
        <v>#REF!</v>
      </c>
      <c r="N653" s="1" t="e">
        <f t="shared" si="113"/>
        <v>#REF!</v>
      </c>
      <c r="O653" s="1" t="e">
        <f>+IF(#REF! &lt; (#REF!+#REF!)*0.02,1,#REF!/(#REF!+#REF!))</f>
        <v>#REF!</v>
      </c>
      <c r="P653" s="1" t="e">
        <f>+IF(#REF!&gt;0,#REF!+5,0)</f>
        <v>#REF!</v>
      </c>
      <c r="Q653" s="1" t="e">
        <f t="shared" si="114"/>
        <v>#REF!</v>
      </c>
      <c r="R653" s="1" t="e">
        <f>+IF(Q653 &gt; 0,TRUNC((#REF!+#REF!)/Q653),0)</f>
        <v>#REF!</v>
      </c>
      <c r="S653" s="1" t="e">
        <f>+(R653/(TRUNC((B653-28)/(#REF!+5))+4))</f>
        <v>#REF!</v>
      </c>
      <c r="T653" s="1" t="e">
        <f>+TRUNC(S653/(TRUNC((B653-28)/(#REF!+5))+4))</f>
        <v>#REF!</v>
      </c>
      <c r="U653" s="1" t="e">
        <f>+ROUNDUP((T653/(TRUNC((B653-56)/(#REF!+5))+4)),0)</f>
        <v>#REF!</v>
      </c>
      <c r="V653" s="1" t="e">
        <f t="shared" si="115"/>
        <v>#REF!</v>
      </c>
      <c r="W653" s="1" t="e">
        <f t="shared" si="116"/>
        <v>#REF!</v>
      </c>
      <c r="X653" s="1" t="e">
        <f t="shared" si="117"/>
        <v>#REF!</v>
      </c>
      <c r="Y653" s="1" t="e">
        <f t="shared" si="118"/>
        <v>#REF!</v>
      </c>
      <c r="Z653" s="1" t="e">
        <f t="shared" si="119"/>
        <v>#REF!</v>
      </c>
      <c r="AA653" s="2" t="e">
        <f>IF(Z653*#REF!/(#REF!+#REF!)&lt;16,16,Z653*#REF!/(#REF!+#REF!))</f>
        <v>#REF!</v>
      </c>
      <c r="AB653" s="9" t="e">
        <f>IF(+Z653*#REF!/(#REF!+#REF!)&lt;16,16,+Z653*#REF!/(#REF!+#REF!))</f>
        <v>#REF!</v>
      </c>
      <c r="AC653" s="2" t="e">
        <f t="shared" si="120"/>
        <v>#REF!</v>
      </c>
    </row>
    <row r="654" spans="2:29" x14ac:dyDescent="0.2">
      <c r="B654" s="10" t="e">
        <f>IF(#REF!="Informix XPS",4096,2048)</f>
        <v>#REF!</v>
      </c>
      <c r="C654" s="10" t="e">
        <f>IF(#REF!="Informix XPS",4036,2020)</f>
        <v>#REF!</v>
      </c>
      <c r="D654" s="1" t="e">
        <f>IF(#REF!=0,0,#REF!+4)</f>
        <v>#REF!</v>
      </c>
      <c r="E654" s="1" t="e">
        <f t="shared" si="110"/>
        <v>#REF!</v>
      </c>
      <c r="F654" s="1" t="e">
        <f>IF(D654&lt;=C654,ROUNDUP((#REF!+#REF!)/E654,0),#REF!*E654)</f>
        <v>#REF!</v>
      </c>
      <c r="G654" s="1" t="e">
        <f t="shared" si="111"/>
        <v>#REF!</v>
      </c>
      <c r="H654" s="1" t="e">
        <f>IF(#REF!&gt;C654,#REF!,0)</f>
        <v>#REF!</v>
      </c>
      <c r="I654" s="1" t="e">
        <f>+IF(#REF!&gt;C654,#REF!-(C654+8),0)</f>
        <v>#REF!</v>
      </c>
      <c r="J654" s="1" t="e">
        <f>+IF(I654&lt;C654,0,#REF!*TRUNC(I654/(C654-8)))</f>
        <v>#REF!</v>
      </c>
      <c r="K654" s="1" t="e">
        <f>IF(H654&gt;0,+#REF!/(C654-8)-TRUNC(#REF!/(C654-8))+4,0)</f>
        <v>#REF!</v>
      </c>
      <c r="L654" s="1" t="e">
        <f t="shared" si="112"/>
        <v>#REF!</v>
      </c>
      <c r="M654" s="1" t="e">
        <f>+IF(H654&gt;0,IF(L654&lt;0.1,(#REF!/(TRUNC((C654/10)/I654)+1)),IF(AND(L654&gt;0.1,L654&lt;0.33),(#REF!/(TRUNC((C654/3)/I654)+1)),#REF!)),0)</f>
        <v>#REF!</v>
      </c>
      <c r="N654" s="1" t="e">
        <f t="shared" si="113"/>
        <v>#REF!</v>
      </c>
      <c r="O654" s="1" t="e">
        <f>+IF(#REF! &lt; (#REF!+#REF!)*0.02,1,#REF!/(#REF!+#REF!))</f>
        <v>#REF!</v>
      </c>
      <c r="P654" s="1" t="e">
        <f>+IF(#REF!&gt;0,#REF!+5,0)</f>
        <v>#REF!</v>
      </c>
      <c r="Q654" s="1" t="e">
        <f t="shared" si="114"/>
        <v>#REF!</v>
      </c>
      <c r="R654" s="1" t="e">
        <f>+IF(Q654 &gt; 0,TRUNC((#REF!+#REF!)/Q654),0)</f>
        <v>#REF!</v>
      </c>
      <c r="S654" s="1" t="e">
        <f>+(R654/(TRUNC((B654-28)/(#REF!+5))+4))</f>
        <v>#REF!</v>
      </c>
      <c r="T654" s="1" t="e">
        <f>+TRUNC(S654/(TRUNC((B654-28)/(#REF!+5))+4))</f>
        <v>#REF!</v>
      </c>
      <c r="U654" s="1" t="e">
        <f>+ROUNDUP((T654/(TRUNC((B654-56)/(#REF!+5))+4)),0)</f>
        <v>#REF!</v>
      </c>
      <c r="V654" s="1" t="e">
        <f t="shared" si="115"/>
        <v>#REF!</v>
      </c>
      <c r="W654" s="1" t="e">
        <f t="shared" si="116"/>
        <v>#REF!</v>
      </c>
      <c r="X654" s="1" t="e">
        <f t="shared" si="117"/>
        <v>#REF!</v>
      </c>
      <c r="Y654" s="1" t="e">
        <f t="shared" si="118"/>
        <v>#REF!</v>
      </c>
      <c r="Z654" s="1" t="e">
        <f t="shared" si="119"/>
        <v>#REF!</v>
      </c>
      <c r="AA654" s="2" t="e">
        <f>IF(Z654*#REF!/(#REF!+#REF!)&lt;16,16,Z654*#REF!/(#REF!+#REF!))</f>
        <v>#REF!</v>
      </c>
      <c r="AB654" s="9" t="e">
        <f>IF(+Z654*#REF!/(#REF!+#REF!)&lt;16,16,+Z654*#REF!/(#REF!+#REF!))</f>
        <v>#REF!</v>
      </c>
      <c r="AC654" s="2" t="e">
        <f t="shared" si="120"/>
        <v>#REF!</v>
      </c>
    </row>
    <row r="655" spans="2:29" x14ac:dyDescent="0.2">
      <c r="B655" s="10" t="e">
        <f>IF(#REF!="Informix XPS",4096,2048)</f>
        <v>#REF!</v>
      </c>
      <c r="C655" s="10" t="e">
        <f>IF(#REF!="Informix XPS",4036,2020)</f>
        <v>#REF!</v>
      </c>
      <c r="D655" s="1" t="e">
        <f>IF(#REF!=0,0,#REF!+4)</f>
        <v>#REF!</v>
      </c>
      <c r="E655" s="1" t="e">
        <f t="shared" si="110"/>
        <v>#REF!</v>
      </c>
      <c r="F655" s="1" t="e">
        <f>IF(D655&lt;=C655,ROUNDUP((#REF!+#REF!)/E655,0),#REF!*E655)</f>
        <v>#REF!</v>
      </c>
      <c r="G655" s="1" t="e">
        <f t="shared" si="111"/>
        <v>#REF!</v>
      </c>
      <c r="H655" s="1" t="e">
        <f>IF(#REF!&gt;C655,#REF!,0)</f>
        <v>#REF!</v>
      </c>
      <c r="I655" s="1" t="e">
        <f>+IF(#REF!&gt;C655,#REF!-(C655+8),0)</f>
        <v>#REF!</v>
      </c>
      <c r="J655" s="1" t="e">
        <f>+IF(I655&lt;C655,0,#REF!*TRUNC(I655/(C655-8)))</f>
        <v>#REF!</v>
      </c>
      <c r="K655" s="1" t="e">
        <f>IF(H655&gt;0,+#REF!/(C655-8)-TRUNC(#REF!/(C655-8))+4,0)</f>
        <v>#REF!</v>
      </c>
      <c r="L655" s="1" t="e">
        <f t="shared" si="112"/>
        <v>#REF!</v>
      </c>
      <c r="M655" s="1" t="e">
        <f>+IF(H655&gt;0,IF(L655&lt;0.1,(#REF!/(TRUNC((C655/10)/I655)+1)),IF(AND(L655&gt;0.1,L655&lt;0.33),(#REF!/(TRUNC((C655/3)/I655)+1)),#REF!)),0)</f>
        <v>#REF!</v>
      </c>
      <c r="N655" s="1" t="e">
        <f t="shared" si="113"/>
        <v>#REF!</v>
      </c>
      <c r="O655" s="1" t="e">
        <f>+IF(#REF! &lt; (#REF!+#REF!)*0.02,1,#REF!/(#REF!+#REF!))</f>
        <v>#REF!</v>
      </c>
      <c r="P655" s="1" t="e">
        <f>+IF(#REF!&gt;0,#REF!+5,0)</f>
        <v>#REF!</v>
      </c>
      <c r="Q655" s="1" t="e">
        <f t="shared" si="114"/>
        <v>#REF!</v>
      </c>
      <c r="R655" s="1" t="e">
        <f>+IF(Q655 &gt; 0,TRUNC((#REF!+#REF!)/Q655),0)</f>
        <v>#REF!</v>
      </c>
      <c r="S655" s="1" t="e">
        <f>+(R655/(TRUNC((B655-28)/(#REF!+5))+4))</f>
        <v>#REF!</v>
      </c>
      <c r="T655" s="1" t="e">
        <f>+TRUNC(S655/(TRUNC((B655-28)/(#REF!+5))+4))</f>
        <v>#REF!</v>
      </c>
      <c r="U655" s="1" t="e">
        <f>+ROUNDUP((T655/(TRUNC((B655-56)/(#REF!+5))+4)),0)</f>
        <v>#REF!</v>
      </c>
      <c r="V655" s="1" t="e">
        <f t="shared" si="115"/>
        <v>#REF!</v>
      </c>
      <c r="W655" s="1" t="e">
        <f t="shared" si="116"/>
        <v>#REF!</v>
      </c>
      <c r="X655" s="1" t="e">
        <f t="shared" si="117"/>
        <v>#REF!</v>
      </c>
      <c r="Y655" s="1" t="e">
        <f t="shared" si="118"/>
        <v>#REF!</v>
      </c>
      <c r="Z655" s="1" t="e">
        <f t="shared" si="119"/>
        <v>#REF!</v>
      </c>
      <c r="AA655" s="2" t="e">
        <f>IF(Z655*#REF!/(#REF!+#REF!)&lt;16,16,Z655*#REF!/(#REF!+#REF!))</f>
        <v>#REF!</v>
      </c>
      <c r="AB655" s="9" t="e">
        <f>IF(+Z655*#REF!/(#REF!+#REF!)&lt;16,16,+Z655*#REF!/(#REF!+#REF!))</f>
        <v>#REF!</v>
      </c>
      <c r="AC655" s="2" t="e">
        <f t="shared" si="120"/>
        <v>#REF!</v>
      </c>
    </row>
    <row r="656" spans="2:29" x14ac:dyDescent="0.2">
      <c r="B656" s="10" t="e">
        <f>IF(#REF!="Informix XPS",4096,2048)</f>
        <v>#REF!</v>
      </c>
      <c r="C656" s="10" t="e">
        <f>IF(#REF!="Informix XPS",4036,2020)</f>
        <v>#REF!</v>
      </c>
      <c r="D656" s="1" t="e">
        <f>IF(#REF!=0,0,#REF!+4)</f>
        <v>#REF!</v>
      </c>
      <c r="E656" s="1" t="e">
        <f t="shared" si="110"/>
        <v>#REF!</v>
      </c>
      <c r="F656" s="1" t="e">
        <f>IF(D656&lt;=C656,ROUNDUP((#REF!+#REF!)/E656,0),#REF!*E656)</f>
        <v>#REF!</v>
      </c>
      <c r="G656" s="1" t="e">
        <f t="shared" si="111"/>
        <v>#REF!</v>
      </c>
      <c r="H656" s="1" t="e">
        <f>IF(#REF!&gt;C656,#REF!,0)</f>
        <v>#REF!</v>
      </c>
      <c r="I656" s="1" t="e">
        <f>+IF(#REF!&gt;C656,#REF!-(C656+8),0)</f>
        <v>#REF!</v>
      </c>
      <c r="J656" s="1" t="e">
        <f>+IF(I656&lt;C656,0,#REF!*TRUNC(I656/(C656-8)))</f>
        <v>#REF!</v>
      </c>
      <c r="K656" s="1" t="e">
        <f>IF(H656&gt;0,+#REF!/(C656-8)-TRUNC(#REF!/(C656-8))+4,0)</f>
        <v>#REF!</v>
      </c>
      <c r="L656" s="1" t="e">
        <f t="shared" si="112"/>
        <v>#REF!</v>
      </c>
      <c r="M656" s="1" t="e">
        <f>+IF(H656&gt;0,IF(L656&lt;0.1,(#REF!/(TRUNC((C656/10)/I656)+1)),IF(AND(L656&gt;0.1,L656&lt;0.33),(#REF!/(TRUNC((C656/3)/I656)+1)),#REF!)),0)</f>
        <v>#REF!</v>
      </c>
      <c r="N656" s="1" t="e">
        <f t="shared" si="113"/>
        <v>#REF!</v>
      </c>
      <c r="O656" s="1" t="e">
        <f>+IF(#REF! &lt; (#REF!+#REF!)*0.02,1,#REF!/(#REF!+#REF!))</f>
        <v>#REF!</v>
      </c>
      <c r="P656" s="1" t="e">
        <f>+IF(#REF!&gt;0,#REF!+5,0)</f>
        <v>#REF!</v>
      </c>
      <c r="Q656" s="1" t="e">
        <f t="shared" si="114"/>
        <v>#REF!</v>
      </c>
      <c r="R656" s="1" t="e">
        <f>+IF(Q656 &gt; 0,TRUNC((#REF!+#REF!)/Q656),0)</f>
        <v>#REF!</v>
      </c>
      <c r="S656" s="1" t="e">
        <f>+(R656/(TRUNC((B656-28)/(#REF!+5))+4))</f>
        <v>#REF!</v>
      </c>
      <c r="T656" s="1" t="e">
        <f>+TRUNC(S656/(TRUNC((B656-28)/(#REF!+5))+4))</f>
        <v>#REF!</v>
      </c>
      <c r="U656" s="1" t="e">
        <f>+ROUNDUP((T656/(TRUNC((B656-56)/(#REF!+5))+4)),0)</f>
        <v>#REF!</v>
      </c>
      <c r="V656" s="1" t="e">
        <f t="shared" si="115"/>
        <v>#REF!</v>
      </c>
      <c r="W656" s="1" t="e">
        <f t="shared" si="116"/>
        <v>#REF!</v>
      </c>
      <c r="X656" s="1" t="e">
        <f t="shared" si="117"/>
        <v>#REF!</v>
      </c>
      <c r="Y656" s="1" t="e">
        <f t="shared" si="118"/>
        <v>#REF!</v>
      </c>
      <c r="Z656" s="1" t="e">
        <f t="shared" si="119"/>
        <v>#REF!</v>
      </c>
      <c r="AA656" s="2" t="e">
        <f>IF(Z656*#REF!/(#REF!+#REF!)&lt;16,16,Z656*#REF!/(#REF!+#REF!))</f>
        <v>#REF!</v>
      </c>
      <c r="AB656" s="9" t="e">
        <f>IF(+Z656*#REF!/(#REF!+#REF!)&lt;16,16,+Z656*#REF!/(#REF!+#REF!))</f>
        <v>#REF!</v>
      </c>
      <c r="AC656" s="2" t="e">
        <f t="shared" si="120"/>
        <v>#REF!</v>
      </c>
    </row>
    <row r="657" spans="2:29" x14ac:dyDescent="0.2">
      <c r="B657" s="10" t="e">
        <f>IF(#REF!="Informix XPS",4096,2048)</f>
        <v>#REF!</v>
      </c>
      <c r="C657" s="10" t="e">
        <f>IF(#REF!="Informix XPS",4036,2020)</f>
        <v>#REF!</v>
      </c>
      <c r="D657" s="1" t="e">
        <f>IF(#REF!=0,0,#REF!+4)</f>
        <v>#REF!</v>
      </c>
      <c r="E657" s="1" t="e">
        <f t="shared" si="110"/>
        <v>#REF!</v>
      </c>
      <c r="F657" s="1" t="e">
        <f>IF(D657&lt;=C657,ROUNDUP((#REF!+#REF!)/E657,0),#REF!*E657)</f>
        <v>#REF!</v>
      </c>
      <c r="G657" s="1" t="e">
        <f t="shared" si="111"/>
        <v>#REF!</v>
      </c>
      <c r="H657" s="1" t="e">
        <f>IF(#REF!&gt;C657,#REF!,0)</f>
        <v>#REF!</v>
      </c>
      <c r="I657" s="1" t="e">
        <f>+IF(#REF!&gt;C657,#REF!-(C657+8),0)</f>
        <v>#REF!</v>
      </c>
      <c r="J657" s="1" t="e">
        <f>+IF(I657&lt;C657,0,#REF!*TRUNC(I657/(C657-8)))</f>
        <v>#REF!</v>
      </c>
      <c r="K657" s="1" t="e">
        <f>IF(H657&gt;0,+#REF!/(C657-8)-TRUNC(#REF!/(C657-8))+4,0)</f>
        <v>#REF!</v>
      </c>
      <c r="L657" s="1" t="e">
        <f t="shared" si="112"/>
        <v>#REF!</v>
      </c>
      <c r="M657" s="1" t="e">
        <f>+IF(H657&gt;0,IF(L657&lt;0.1,(#REF!/(TRUNC((C657/10)/I657)+1)),IF(AND(L657&gt;0.1,L657&lt;0.33),(#REF!/(TRUNC((C657/3)/I657)+1)),#REF!)),0)</f>
        <v>#REF!</v>
      </c>
      <c r="N657" s="1" t="e">
        <f t="shared" si="113"/>
        <v>#REF!</v>
      </c>
      <c r="O657" s="1" t="e">
        <f>+IF(#REF! &lt; (#REF!+#REF!)*0.02,1,#REF!/(#REF!+#REF!))</f>
        <v>#REF!</v>
      </c>
      <c r="P657" s="1" t="e">
        <f>+IF(#REF!&gt;0,#REF!+5,0)</f>
        <v>#REF!</v>
      </c>
      <c r="Q657" s="1" t="e">
        <f t="shared" si="114"/>
        <v>#REF!</v>
      </c>
      <c r="R657" s="1" t="e">
        <f>+IF(Q657 &gt; 0,TRUNC((#REF!+#REF!)/Q657),0)</f>
        <v>#REF!</v>
      </c>
      <c r="S657" s="1" t="e">
        <f>+(R657/(TRUNC((B657-28)/(#REF!+5))+4))</f>
        <v>#REF!</v>
      </c>
      <c r="T657" s="1" t="e">
        <f>+TRUNC(S657/(TRUNC((B657-28)/(#REF!+5))+4))</f>
        <v>#REF!</v>
      </c>
      <c r="U657" s="1" t="e">
        <f>+ROUNDUP((T657/(TRUNC((B657-56)/(#REF!+5))+4)),0)</f>
        <v>#REF!</v>
      </c>
      <c r="V657" s="1" t="e">
        <f t="shared" si="115"/>
        <v>#REF!</v>
      </c>
      <c r="W657" s="1" t="e">
        <f t="shared" si="116"/>
        <v>#REF!</v>
      </c>
      <c r="X657" s="1" t="e">
        <f t="shared" si="117"/>
        <v>#REF!</v>
      </c>
      <c r="Y657" s="1" t="e">
        <f t="shared" si="118"/>
        <v>#REF!</v>
      </c>
      <c r="Z657" s="1" t="e">
        <f t="shared" si="119"/>
        <v>#REF!</v>
      </c>
      <c r="AA657" s="2" t="e">
        <f>IF(Z657*#REF!/(#REF!+#REF!)&lt;16,16,Z657*#REF!/(#REF!+#REF!))</f>
        <v>#REF!</v>
      </c>
      <c r="AB657" s="9" t="e">
        <f>IF(+Z657*#REF!/(#REF!+#REF!)&lt;16,16,+Z657*#REF!/(#REF!+#REF!))</f>
        <v>#REF!</v>
      </c>
      <c r="AC657" s="2" t="e">
        <f t="shared" si="120"/>
        <v>#REF!</v>
      </c>
    </row>
    <row r="658" spans="2:29" x14ac:dyDescent="0.2">
      <c r="B658" s="10" t="e">
        <f>IF(#REF!="Informix XPS",4096,2048)</f>
        <v>#REF!</v>
      </c>
      <c r="C658" s="10" t="e">
        <f>IF(#REF!="Informix XPS",4036,2020)</f>
        <v>#REF!</v>
      </c>
      <c r="D658" s="1" t="e">
        <f>IF(#REF!=0,0,#REF!+4)</f>
        <v>#REF!</v>
      </c>
      <c r="E658" s="1" t="e">
        <f t="shared" si="110"/>
        <v>#REF!</v>
      </c>
      <c r="F658" s="1" t="e">
        <f>IF(D658&lt;=C658,ROUNDUP((#REF!+#REF!)/E658,0),#REF!*E658)</f>
        <v>#REF!</v>
      </c>
      <c r="G658" s="1" t="e">
        <f t="shared" si="111"/>
        <v>#REF!</v>
      </c>
      <c r="H658" s="1" t="e">
        <f>IF(#REF!&gt;C658,#REF!,0)</f>
        <v>#REF!</v>
      </c>
      <c r="I658" s="1" t="e">
        <f>+IF(#REF!&gt;C658,#REF!-(C658+8),0)</f>
        <v>#REF!</v>
      </c>
      <c r="J658" s="1" t="e">
        <f>+IF(I658&lt;C658,0,#REF!*TRUNC(I658/(C658-8)))</f>
        <v>#REF!</v>
      </c>
      <c r="K658" s="1" t="e">
        <f>IF(H658&gt;0,+#REF!/(C658-8)-TRUNC(#REF!/(C658-8))+4,0)</f>
        <v>#REF!</v>
      </c>
      <c r="L658" s="1" t="e">
        <f t="shared" si="112"/>
        <v>#REF!</v>
      </c>
      <c r="M658" s="1" t="e">
        <f>+IF(H658&gt;0,IF(L658&lt;0.1,(#REF!/(TRUNC((C658/10)/I658)+1)),IF(AND(L658&gt;0.1,L658&lt;0.33),(#REF!/(TRUNC((C658/3)/I658)+1)),#REF!)),0)</f>
        <v>#REF!</v>
      </c>
      <c r="N658" s="1" t="e">
        <f t="shared" si="113"/>
        <v>#REF!</v>
      </c>
      <c r="O658" s="1" t="e">
        <f>+IF(#REF! &lt; (#REF!+#REF!)*0.02,1,#REF!/(#REF!+#REF!))</f>
        <v>#REF!</v>
      </c>
      <c r="P658" s="1" t="e">
        <f>+IF(#REF!&gt;0,#REF!+5,0)</f>
        <v>#REF!</v>
      </c>
      <c r="Q658" s="1" t="e">
        <f t="shared" si="114"/>
        <v>#REF!</v>
      </c>
      <c r="R658" s="1" t="e">
        <f>+IF(Q658 &gt; 0,TRUNC((#REF!+#REF!)/Q658),0)</f>
        <v>#REF!</v>
      </c>
      <c r="S658" s="1" t="e">
        <f>+(R658/(TRUNC((B658-28)/(#REF!+5))+4))</f>
        <v>#REF!</v>
      </c>
      <c r="T658" s="1" t="e">
        <f>+TRUNC(S658/(TRUNC((B658-28)/(#REF!+5))+4))</f>
        <v>#REF!</v>
      </c>
      <c r="U658" s="1" t="e">
        <f>+ROUNDUP((T658/(TRUNC((B658-56)/(#REF!+5))+4)),0)</f>
        <v>#REF!</v>
      </c>
      <c r="V658" s="1" t="e">
        <f t="shared" si="115"/>
        <v>#REF!</v>
      </c>
      <c r="W658" s="1" t="e">
        <f t="shared" si="116"/>
        <v>#REF!</v>
      </c>
      <c r="X658" s="1" t="e">
        <f t="shared" si="117"/>
        <v>#REF!</v>
      </c>
      <c r="Y658" s="1" t="e">
        <f t="shared" si="118"/>
        <v>#REF!</v>
      </c>
      <c r="Z658" s="1" t="e">
        <f t="shared" si="119"/>
        <v>#REF!</v>
      </c>
      <c r="AA658" s="2" t="e">
        <f>IF(Z658*#REF!/(#REF!+#REF!)&lt;16,16,Z658*#REF!/(#REF!+#REF!))</f>
        <v>#REF!</v>
      </c>
      <c r="AB658" s="9" t="e">
        <f>IF(+Z658*#REF!/(#REF!+#REF!)&lt;16,16,+Z658*#REF!/(#REF!+#REF!))</f>
        <v>#REF!</v>
      </c>
      <c r="AC658" s="2" t="e">
        <f t="shared" si="120"/>
        <v>#REF!</v>
      </c>
    </row>
    <row r="659" spans="2:29" x14ac:dyDescent="0.2">
      <c r="B659" s="10" t="e">
        <f>IF(#REF!="Informix XPS",4096,2048)</f>
        <v>#REF!</v>
      </c>
      <c r="C659" s="10" t="e">
        <f>IF(#REF!="Informix XPS",4036,2020)</f>
        <v>#REF!</v>
      </c>
      <c r="D659" s="1" t="e">
        <f>IF(#REF!=0,0,#REF!+4)</f>
        <v>#REF!</v>
      </c>
      <c r="E659" s="1" t="e">
        <f t="shared" si="110"/>
        <v>#REF!</v>
      </c>
      <c r="F659" s="1" t="e">
        <f>IF(D659&lt;=C659,ROUNDUP((#REF!+#REF!)/E659,0),#REF!*E659)</f>
        <v>#REF!</v>
      </c>
      <c r="G659" s="1" t="e">
        <f t="shared" si="111"/>
        <v>#REF!</v>
      </c>
      <c r="H659" s="1" t="e">
        <f>IF(#REF!&gt;C659,#REF!,0)</f>
        <v>#REF!</v>
      </c>
      <c r="I659" s="1" t="e">
        <f>+IF(#REF!&gt;C659,#REF!-(C659+8),0)</f>
        <v>#REF!</v>
      </c>
      <c r="J659" s="1" t="e">
        <f>+IF(I659&lt;C659,0,#REF!*TRUNC(I659/(C659-8)))</f>
        <v>#REF!</v>
      </c>
      <c r="K659" s="1" t="e">
        <f>IF(H659&gt;0,+#REF!/(C659-8)-TRUNC(#REF!/(C659-8))+4,0)</f>
        <v>#REF!</v>
      </c>
      <c r="L659" s="1" t="e">
        <f t="shared" si="112"/>
        <v>#REF!</v>
      </c>
      <c r="M659" s="1" t="e">
        <f>+IF(H659&gt;0,IF(L659&lt;0.1,(#REF!/(TRUNC((C659/10)/I659)+1)),IF(AND(L659&gt;0.1,L659&lt;0.33),(#REF!/(TRUNC((C659/3)/I659)+1)),#REF!)),0)</f>
        <v>#REF!</v>
      </c>
      <c r="N659" s="1" t="e">
        <f t="shared" si="113"/>
        <v>#REF!</v>
      </c>
      <c r="O659" s="1" t="e">
        <f>+IF(#REF! &lt; (#REF!+#REF!)*0.02,1,#REF!/(#REF!+#REF!))</f>
        <v>#REF!</v>
      </c>
      <c r="P659" s="1" t="e">
        <f>+IF(#REF!&gt;0,#REF!+5,0)</f>
        <v>#REF!</v>
      </c>
      <c r="Q659" s="1" t="e">
        <f t="shared" si="114"/>
        <v>#REF!</v>
      </c>
      <c r="R659" s="1" t="e">
        <f>+IF(Q659 &gt; 0,TRUNC((#REF!+#REF!)/Q659),0)</f>
        <v>#REF!</v>
      </c>
      <c r="S659" s="1" t="e">
        <f>+(R659/(TRUNC((B659-28)/(#REF!+5))+4))</f>
        <v>#REF!</v>
      </c>
      <c r="T659" s="1" t="e">
        <f>+TRUNC(S659/(TRUNC((B659-28)/(#REF!+5))+4))</f>
        <v>#REF!</v>
      </c>
      <c r="U659" s="1" t="e">
        <f>+ROUNDUP((T659/(TRUNC((B659-56)/(#REF!+5))+4)),0)</f>
        <v>#REF!</v>
      </c>
      <c r="V659" s="1" t="e">
        <f t="shared" si="115"/>
        <v>#REF!</v>
      </c>
      <c r="W659" s="1" t="e">
        <f t="shared" si="116"/>
        <v>#REF!</v>
      </c>
      <c r="X659" s="1" t="e">
        <f t="shared" si="117"/>
        <v>#REF!</v>
      </c>
      <c r="Y659" s="1" t="e">
        <f t="shared" si="118"/>
        <v>#REF!</v>
      </c>
      <c r="Z659" s="1" t="e">
        <f t="shared" si="119"/>
        <v>#REF!</v>
      </c>
      <c r="AA659" s="2" t="e">
        <f>IF(Z659*#REF!/(#REF!+#REF!)&lt;16,16,Z659*#REF!/(#REF!+#REF!))</f>
        <v>#REF!</v>
      </c>
      <c r="AB659" s="9" t="e">
        <f>IF(+Z659*#REF!/(#REF!+#REF!)&lt;16,16,+Z659*#REF!/(#REF!+#REF!))</f>
        <v>#REF!</v>
      </c>
      <c r="AC659" s="2" t="e">
        <f t="shared" si="120"/>
        <v>#REF!</v>
      </c>
    </row>
    <row r="660" spans="2:29" x14ac:dyDescent="0.2">
      <c r="B660" s="10" t="e">
        <f>IF(#REF!="Informix XPS",4096,2048)</f>
        <v>#REF!</v>
      </c>
      <c r="C660" s="10" t="e">
        <f>IF(#REF!="Informix XPS",4036,2020)</f>
        <v>#REF!</v>
      </c>
      <c r="D660" s="1" t="e">
        <f>IF(#REF!=0,0,#REF!+4)</f>
        <v>#REF!</v>
      </c>
      <c r="E660" s="1" t="e">
        <f t="shared" si="110"/>
        <v>#REF!</v>
      </c>
      <c r="F660" s="1" t="e">
        <f>IF(D660&lt;=C660,ROUNDUP((#REF!+#REF!)/E660,0),#REF!*E660)</f>
        <v>#REF!</v>
      </c>
      <c r="G660" s="1" t="e">
        <f t="shared" si="111"/>
        <v>#REF!</v>
      </c>
      <c r="H660" s="1" t="e">
        <f>IF(#REF!&gt;C660,#REF!,0)</f>
        <v>#REF!</v>
      </c>
      <c r="I660" s="1" t="e">
        <f>+IF(#REF!&gt;C660,#REF!-(C660+8),0)</f>
        <v>#REF!</v>
      </c>
      <c r="J660" s="1" t="e">
        <f>+IF(I660&lt;C660,0,#REF!*TRUNC(I660/(C660-8)))</f>
        <v>#REF!</v>
      </c>
      <c r="K660" s="1" t="e">
        <f>IF(H660&gt;0,+#REF!/(C660-8)-TRUNC(#REF!/(C660-8))+4,0)</f>
        <v>#REF!</v>
      </c>
      <c r="L660" s="1" t="e">
        <f t="shared" si="112"/>
        <v>#REF!</v>
      </c>
      <c r="M660" s="1" t="e">
        <f>+IF(H660&gt;0,IF(L660&lt;0.1,(#REF!/(TRUNC((C660/10)/I660)+1)),IF(AND(L660&gt;0.1,L660&lt;0.33),(#REF!/(TRUNC((C660/3)/I660)+1)),#REF!)),0)</f>
        <v>#REF!</v>
      </c>
      <c r="N660" s="1" t="e">
        <f t="shared" si="113"/>
        <v>#REF!</v>
      </c>
      <c r="O660" s="1" t="e">
        <f>+IF(#REF! &lt; (#REF!+#REF!)*0.02,1,#REF!/(#REF!+#REF!))</f>
        <v>#REF!</v>
      </c>
      <c r="P660" s="1" t="e">
        <f>+IF(#REF!&gt;0,#REF!+5,0)</f>
        <v>#REF!</v>
      </c>
      <c r="Q660" s="1" t="e">
        <f t="shared" si="114"/>
        <v>#REF!</v>
      </c>
      <c r="R660" s="1" t="e">
        <f>+IF(Q660 &gt; 0,TRUNC((#REF!+#REF!)/Q660),0)</f>
        <v>#REF!</v>
      </c>
      <c r="S660" s="1" t="e">
        <f>+(R660/(TRUNC((B660-28)/(#REF!+5))+4))</f>
        <v>#REF!</v>
      </c>
      <c r="T660" s="1" t="e">
        <f>+TRUNC(S660/(TRUNC((B660-28)/(#REF!+5))+4))</f>
        <v>#REF!</v>
      </c>
      <c r="U660" s="1" t="e">
        <f>+ROUNDUP((T660/(TRUNC((B660-56)/(#REF!+5))+4)),0)</f>
        <v>#REF!</v>
      </c>
      <c r="V660" s="1" t="e">
        <f t="shared" si="115"/>
        <v>#REF!</v>
      </c>
      <c r="W660" s="1" t="e">
        <f t="shared" si="116"/>
        <v>#REF!</v>
      </c>
      <c r="X660" s="1" t="e">
        <f t="shared" si="117"/>
        <v>#REF!</v>
      </c>
      <c r="Y660" s="1" t="e">
        <f t="shared" si="118"/>
        <v>#REF!</v>
      </c>
      <c r="Z660" s="1" t="e">
        <f t="shared" si="119"/>
        <v>#REF!</v>
      </c>
      <c r="AA660" s="2" t="e">
        <f>IF(Z660*#REF!/(#REF!+#REF!)&lt;16,16,Z660*#REF!/(#REF!+#REF!))</f>
        <v>#REF!</v>
      </c>
      <c r="AB660" s="9" t="e">
        <f>IF(+Z660*#REF!/(#REF!+#REF!)&lt;16,16,+Z660*#REF!/(#REF!+#REF!))</f>
        <v>#REF!</v>
      </c>
      <c r="AC660" s="2" t="e">
        <f t="shared" si="120"/>
        <v>#REF!</v>
      </c>
    </row>
    <row r="661" spans="2:29" x14ac:dyDescent="0.2">
      <c r="B661" s="10" t="e">
        <f>IF(#REF!="Informix XPS",4096,2048)</f>
        <v>#REF!</v>
      </c>
      <c r="C661" s="10" t="e">
        <f>IF(#REF!="Informix XPS",4036,2020)</f>
        <v>#REF!</v>
      </c>
      <c r="D661" s="1" t="e">
        <f>IF(#REF!=0,0,#REF!+4)</f>
        <v>#REF!</v>
      </c>
      <c r="E661" s="1" t="e">
        <f t="shared" si="110"/>
        <v>#REF!</v>
      </c>
      <c r="F661" s="1" t="e">
        <f>IF(D661&lt;=C661,ROUNDUP((#REF!+#REF!)/E661,0),#REF!*E661)</f>
        <v>#REF!</v>
      </c>
      <c r="G661" s="1" t="e">
        <f t="shared" si="111"/>
        <v>#REF!</v>
      </c>
      <c r="H661" s="1" t="e">
        <f>IF(#REF!&gt;C661,#REF!,0)</f>
        <v>#REF!</v>
      </c>
      <c r="I661" s="1" t="e">
        <f>+IF(#REF!&gt;C661,#REF!-(C661+8),0)</f>
        <v>#REF!</v>
      </c>
      <c r="J661" s="1" t="e">
        <f>+IF(I661&lt;C661,0,#REF!*TRUNC(I661/(C661-8)))</f>
        <v>#REF!</v>
      </c>
      <c r="K661" s="1" t="e">
        <f>IF(H661&gt;0,+#REF!/(C661-8)-TRUNC(#REF!/(C661-8))+4,0)</f>
        <v>#REF!</v>
      </c>
      <c r="L661" s="1" t="e">
        <f t="shared" si="112"/>
        <v>#REF!</v>
      </c>
      <c r="M661" s="1" t="e">
        <f>+IF(H661&gt;0,IF(L661&lt;0.1,(#REF!/(TRUNC((C661/10)/I661)+1)),IF(AND(L661&gt;0.1,L661&lt;0.33),(#REF!/(TRUNC((C661/3)/I661)+1)),#REF!)),0)</f>
        <v>#REF!</v>
      </c>
      <c r="N661" s="1" t="e">
        <f t="shared" si="113"/>
        <v>#REF!</v>
      </c>
      <c r="O661" s="1" t="e">
        <f>+IF(#REF! &lt; (#REF!+#REF!)*0.02,1,#REF!/(#REF!+#REF!))</f>
        <v>#REF!</v>
      </c>
      <c r="P661" s="1" t="e">
        <f>+IF(#REF!&gt;0,#REF!+5,0)</f>
        <v>#REF!</v>
      </c>
      <c r="Q661" s="1" t="e">
        <f t="shared" si="114"/>
        <v>#REF!</v>
      </c>
      <c r="R661" s="1" t="e">
        <f>+IF(Q661 &gt; 0,TRUNC((#REF!+#REF!)/Q661),0)</f>
        <v>#REF!</v>
      </c>
      <c r="S661" s="1" t="e">
        <f>+(R661/(TRUNC((B661-28)/(#REF!+5))+4))</f>
        <v>#REF!</v>
      </c>
      <c r="T661" s="1" t="e">
        <f>+TRUNC(S661/(TRUNC((B661-28)/(#REF!+5))+4))</f>
        <v>#REF!</v>
      </c>
      <c r="U661" s="1" t="e">
        <f>+ROUNDUP((T661/(TRUNC((B661-56)/(#REF!+5))+4)),0)</f>
        <v>#REF!</v>
      </c>
      <c r="V661" s="1" t="e">
        <f t="shared" si="115"/>
        <v>#REF!</v>
      </c>
      <c r="W661" s="1" t="e">
        <f t="shared" si="116"/>
        <v>#REF!</v>
      </c>
      <c r="X661" s="1" t="e">
        <f t="shared" si="117"/>
        <v>#REF!</v>
      </c>
      <c r="Y661" s="1" t="e">
        <f t="shared" si="118"/>
        <v>#REF!</v>
      </c>
      <c r="Z661" s="1" t="e">
        <f t="shared" si="119"/>
        <v>#REF!</v>
      </c>
      <c r="AA661" s="2" t="e">
        <f>IF(Z661*#REF!/(#REF!+#REF!)&lt;16,16,Z661*#REF!/(#REF!+#REF!))</f>
        <v>#REF!</v>
      </c>
      <c r="AB661" s="9" t="e">
        <f>IF(+Z661*#REF!/(#REF!+#REF!)&lt;16,16,+Z661*#REF!/(#REF!+#REF!))</f>
        <v>#REF!</v>
      </c>
      <c r="AC661" s="2" t="e">
        <f t="shared" si="120"/>
        <v>#REF!</v>
      </c>
    </row>
    <row r="662" spans="2:29" x14ac:dyDescent="0.2">
      <c r="B662" s="10" t="e">
        <f>IF(#REF!="Informix XPS",4096,2048)</f>
        <v>#REF!</v>
      </c>
      <c r="C662" s="10" t="e">
        <f>IF(#REF!="Informix XPS",4036,2020)</f>
        <v>#REF!</v>
      </c>
      <c r="D662" s="1" t="e">
        <f>IF(#REF!=0,0,#REF!+4)</f>
        <v>#REF!</v>
      </c>
      <c r="E662" s="1" t="e">
        <f t="shared" si="110"/>
        <v>#REF!</v>
      </c>
      <c r="F662" s="1" t="e">
        <f>IF(D662&lt;=C662,ROUNDUP((#REF!+#REF!)/E662,0),#REF!*E662)</f>
        <v>#REF!</v>
      </c>
      <c r="G662" s="1" t="e">
        <f t="shared" si="111"/>
        <v>#REF!</v>
      </c>
      <c r="H662" s="1" t="e">
        <f>IF(#REF!&gt;C662,#REF!,0)</f>
        <v>#REF!</v>
      </c>
      <c r="I662" s="1" t="e">
        <f>+IF(#REF!&gt;C662,#REF!-(C662+8),0)</f>
        <v>#REF!</v>
      </c>
      <c r="J662" s="1" t="e">
        <f>+IF(I662&lt;C662,0,#REF!*TRUNC(I662/(C662-8)))</f>
        <v>#REF!</v>
      </c>
      <c r="K662" s="1" t="e">
        <f>IF(H662&gt;0,+#REF!/(C662-8)-TRUNC(#REF!/(C662-8))+4,0)</f>
        <v>#REF!</v>
      </c>
      <c r="L662" s="1" t="e">
        <f t="shared" si="112"/>
        <v>#REF!</v>
      </c>
      <c r="M662" s="1" t="e">
        <f>+IF(H662&gt;0,IF(L662&lt;0.1,(#REF!/(TRUNC((C662/10)/I662)+1)),IF(AND(L662&gt;0.1,L662&lt;0.33),(#REF!/(TRUNC((C662/3)/I662)+1)),#REF!)),0)</f>
        <v>#REF!</v>
      </c>
      <c r="N662" s="1" t="e">
        <f t="shared" si="113"/>
        <v>#REF!</v>
      </c>
      <c r="O662" s="1" t="e">
        <f>+IF(#REF! &lt; (#REF!+#REF!)*0.02,1,#REF!/(#REF!+#REF!))</f>
        <v>#REF!</v>
      </c>
      <c r="P662" s="1" t="e">
        <f>+IF(#REF!&gt;0,#REF!+5,0)</f>
        <v>#REF!</v>
      </c>
      <c r="Q662" s="1" t="e">
        <f t="shared" si="114"/>
        <v>#REF!</v>
      </c>
      <c r="R662" s="1" t="e">
        <f>+IF(Q662 &gt; 0,TRUNC((#REF!+#REF!)/Q662),0)</f>
        <v>#REF!</v>
      </c>
      <c r="S662" s="1" t="e">
        <f>+(R662/(TRUNC((B662-28)/(#REF!+5))+4))</f>
        <v>#REF!</v>
      </c>
      <c r="T662" s="1" t="e">
        <f>+TRUNC(S662/(TRUNC((B662-28)/(#REF!+5))+4))</f>
        <v>#REF!</v>
      </c>
      <c r="U662" s="1" t="e">
        <f>+ROUNDUP((T662/(TRUNC((B662-56)/(#REF!+5))+4)),0)</f>
        <v>#REF!</v>
      </c>
      <c r="V662" s="1" t="e">
        <f t="shared" si="115"/>
        <v>#REF!</v>
      </c>
      <c r="W662" s="1" t="e">
        <f t="shared" si="116"/>
        <v>#REF!</v>
      </c>
      <c r="X662" s="1" t="e">
        <f t="shared" si="117"/>
        <v>#REF!</v>
      </c>
      <c r="Y662" s="1" t="e">
        <f t="shared" si="118"/>
        <v>#REF!</v>
      </c>
      <c r="Z662" s="1" t="e">
        <f t="shared" si="119"/>
        <v>#REF!</v>
      </c>
      <c r="AA662" s="2" t="e">
        <f>IF(Z662*#REF!/(#REF!+#REF!)&lt;16,16,Z662*#REF!/(#REF!+#REF!))</f>
        <v>#REF!</v>
      </c>
      <c r="AB662" s="9" t="e">
        <f>IF(+Z662*#REF!/(#REF!+#REF!)&lt;16,16,+Z662*#REF!/(#REF!+#REF!))</f>
        <v>#REF!</v>
      </c>
      <c r="AC662" s="2" t="e">
        <f t="shared" si="120"/>
        <v>#REF!</v>
      </c>
    </row>
    <row r="663" spans="2:29" x14ac:dyDescent="0.2">
      <c r="B663" s="10" t="e">
        <f>IF(#REF!="Informix XPS",4096,2048)</f>
        <v>#REF!</v>
      </c>
      <c r="C663" s="10" t="e">
        <f>IF(#REF!="Informix XPS",4036,2020)</f>
        <v>#REF!</v>
      </c>
      <c r="D663" s="1" t="e">
        <f>IF(#REF!=0,0,#REF!+4)</f>
        <v>#REF!</v>
      </c>
      <c r="E663" s="1" t="e">
        <f t="shared" si="110"/>
        <v>#REF!</v>
      </c>
      <c r="F663" s="1" t="e">
        <f>IF(D663&lt;=C663,ROUNDUP((#REF!+#REF!)/E663,0),#REF!*E663)</f>
        <v>#REF!</v>
      </c>
      <c r="G663" s="1" t="e">
        <f t="shared" si="111"/>
        <v>#REF!</v>
      </c>
      <c r="H663" s="1" t="e">
        <f>IF(#REF!&gt;C663,#REF!,0)</f>
        <v>#REF!</v>
      </c>
      <c r="I663" s="1" t="e">
        <f>+IF(#REF!&gt;C663,#REF!-(C663+8),0)</f>
        <v>#REF!</v>
      </c>
      <c r="J663" s="1" t="e">
        <f>+IF(I663&lt;C663,0,#REF!*TRUNC(I663/(C663-8)))</f>
        <v>#REF!</v>
      </c>
      <c r="K663" s="1" t="e">
        <f>IF(H663&gt;0,+#REF!/(C663-8)-TRUNC(#REF!/(C663-8))+4,0)</f>
        <v>#REF!</v>
      </c>
      <c r="L663" s="1" t="e">
        <f t="shared" si="112"/>
        <v>#REF!</v>
      </c>
      <c r="M663" s="1" t="e">
        <f>+IF(H663&gt;0,IF(L663&lt;0.1,(#REF!/(TRUNC((C663/10)/I663)+1)),IF(AND(L663&gt;0.1,L663&lt;0.33),(#REF!/(TRUNC((C663/3)/I663)+1)),#REF!)),0)</f>
        <v>#REF!</v>
      </c>
      <c r="N663" s="1" t="e">
        <f t="shared" si="113"/>
        <v>#REF!</v>
      </c>
      <c r="O663" s="1" t="e">
        <f>+IF(#REF! &lt; (#REF!+#REF!)*0.02,1,#REF!/(#REF!+#REF!))</f>
        <v>#REF!</v>
      </c>
      <c r="P663" s="1" t="e">
        <f>+IF(#REF!&gt;0,#REF!+5,0)</f>
        <v>#REF!</v>
      </c>
      <c r="Q663" s="1" t="e">
        <f t="shared" si="114"/>
        <v>#REF!</v>
      </c>
      <c r="R663" s="1" t="e">
        <f>+IF(Q663 &gt; 0,TRUNC((#REF!+#REF!)/Q663),0)</f>
        <v>#REF!</v>
      </c>
      <c r="S663" s="1" t="e">
        <f>+(R663/(TRUNC((B663-28)/(#REF!+5))+4))</f>
        <v>#REF!</v>
      </c>
      <c r="T663" s="1" t="e">
        <f>+TRUNC(S663/(TRUNC((B663-28)/(#REF!+5))+4))</f>
        <v>#REF!</v>
      </c>
      <c r="U663" s="1" t="e">
        <f>+ROUNDUP((T663/(TRUNC((B663-56)/(#REF!+5))+4)),0)</f>
        <v>#REF!</v>
      </c>
      <c r="V663" s="1" t="e">
        <f t="shared" si="115"/>
        <v>#REF!</v>
      </c>
      <c r="W663" s="1" t="e">
        <f t="shared" si="116"/>
        <v>#REF!</v>
      </c>
      <c r="X663" s="1" t="e">
        <f t="shared" si="117"/>
        <v>#REF!</v>
      </c>
      <c r="Y663" s="1" t="e">
        <f t="shared" si="118"/>
        <v>#REF!</v>
      </c>
      <c r="Z663" s="1" t="e">
        <f t="shared" si="119"/>
        <v>#REF!</v>
      </c>
      <c r="AA663" s="2" t="e">
        <f>IF(Z663*#REF!/(#REF!+#REF!)&lt;16,16,Z663*#REF!/(#REF!+#REF!))</f>
        <v>#REF!</v>
      </c>
      <c r="AB663" s="9" t="e">
        <f>IF(+Z663*#REF!/(#REF!+#REF!)&lt;16,16,+Z663*#REF!/(#REF!+#REF!))</f>
        <v>#REF!</v>
      </c>
      <c r="AC663" s="2" t="e">
        <f t="shared" si="120"/>
        <v>#REF!</v>
      </c>
    </row>
    <row r="664" spans="2:29" x14ac:dyDescent="0.2">
      <c r="B664" s="10" t="e">
        <f>IF(#REF!="Informix XPS",4096,2048)</f>
        <v>#REF!</v>
      </c>
      <c r="C664" s="10" t="e">
        <f>IF(#REF!="Informix XPS",4036,2020)</f>
        <v>#REF!</v>
      </c>
      <c r="D664" s="1" t="e">
        <f>IF(#REF!=0,0,#REF!+4)</f>
        <v>#REF!</v>
      </c>
      <c r="E664" s="1" t="e">
        <f t="shared" si="110"/>
        <v>#REF!</v>
      </c>
      <c r="F664" s="1" t="e">
        <f>IF(D664&lt;=C664,ROUNDUP((#REF!+#REF!)/E664,0),#REF!*E664)</f>
        <v>#REF!</v>
      </c>
      <c r="G664" s="1" t="e">
        <f t="shared" si="111"/>
        <v>#REF!</v>
      </c>
      <c r="H664" s="1" t="e">
        <f>IF(#REF!&gt;C664,#REF!,0)</f>
        <v>#REF!</v>
      </c>
      <c r="I664" s="1" t="e">
        <f>+IF(#REF!&gt;C664,#REF!-(C664+8),0)</f>
        <v>#REF!</v>
      </c>
      <c r="J664" s="1" t="e">
        <f>+IF(I664&lt;C664,0,#REF!*TRUNC(I664/(C664-8)))</f>
        <v>#REF!</v>
      </c>
      <c r="K664" s="1" t="e">
        <f>IF(H664&gt;0,+#REF!/(C664-8)-TRUNC(#REF!/(C664-8))+4,0)</f>
        <v>#REF!</v>
      </c>
      <c r="L664" s="1" t="e">
        <f t="shared" si="112"/>
        <v>#REF!</v>
      </c>
      <c r="M664" s="1" t="e">
        <f>+IF(H664&gt;0,IF(L664&lt;0.1,(#REF!/(TRUNC((C664/10)/I664)+1)),IF(AND(L664&gt;0.1,L664&lt;0.33),(#REF!/(TRUNC((C664/3)/I664)+1)),#REF!)),0)</f>
        <v>#REF!</v>
      </c>
      <c r="N664" s="1" t="e">
        <f t="shared" si="113"/>
        <v>#REF!</v>
      </c>
      <c r="O664" s="1" t="e">
        <f>+IF(#REF! &lt; (#REF!+#REF!)*0.02,1,#REF!/(#REF!+#REF!))</f>
        <v>#REF!</v>
      </c>
      <c r="P664" s="1" t="e">
        <f>+IF(#REF!&gt;0,#REF!+5,0)</f>
        <v>#REF!</v>
      </c>
      <c r="Q664" s="1" t="e">
        <f t="shared" si="114"/>
        <v>#REF!</v>
      </c>
      <c r="R664" s="1" t="e">
        <f>+IF(Q664 &gt; 0,TRUNC((#REF!+#REF!)/Q664),0)</f>
        <v>#REF!</v>
      </c>
      <c r="S664" s="1" t="e">
        <f>+(R664/(TRUNC((B664-28)/(#REF!+5))+4))</f>
        <v>#REF!</v>
      </c>
      <c r="T664" s="1" t="e">
        <f>+TRUNC(S664/(TRUNC((B664-28)/(#REF!+5))+4))</f>
        <v>#REF!</v>
      </c>
      <c r="U664" s="1" t="e">
        <f>+ROUNDUP((T664/(TRUNC((B664-56)/(#REF!+5))+4)),0)</f>
        <v>#REF!</v>
      </c>
      <c r="V664" s="1" t="e">
        <f t="shared" si="115"/>
        <v>#REF!</v>
      </c>
      <c r="W664" s="1" t="e">
        <f t="shared" si="116"/>
        <v>#REF!</v>
      </c>
      <c r="X664" s="1" t="e">
        <f t="shared" si="117"/>
        <v>#REF!</v>
      </c>
      <c r="Y664" s="1" t="e">
        <f t="shared" si="118"/>
        <v>#REF!</v>
      </c>
      <c r="Z664" s="1" t="e">
        <f t="shared" si="119"/>
        <v>#REF!</v>
      </c>
      <c r="AA664" s="2" t="e">
        <f>IF(Z664*#REF!/(#REF!+#REF!)&lt;16,16,Z664*#REF!/(#REF!+#REF!))</f>
        <v>#REF!</v>
      </c>
      <c r="AB664" s="9" t="e">
        <f>IF(+Z664*#REF!/(#REF!+#REF!)&lt;16,16,+Z664*#REF!/(#REF!+#REF!))</f>
        <v>#REF!</v>
      </c>
      <c r="AC664" s="2" t="e">
        <f t="shared" si="120"/>
        <v>#REF!</v>
      </c>
    </row>
    <row r="665" spans="2:29" x14ac:dyDescent="0.2">
      <c r="B665" s="10" t="e">
        <f>IF(#REF!="Informix XPS",4096,2048)</f>
        <v>#REF!</v>
      </c>
      <c r="C665" s="10" t="e">
        <f>IF(#REF!="Informix XPS",4036,2020)</f>
        <v>#REF!</v>
      </c>
      <c r="D665" s="1" t="e">
        <f>IF(#REF!=0,0,#REF!+4)</f>
        <v>#REF!</v>
      </c>
      <c r="E665" s="1" t="e">
        <f t="shared" si="110"/>
        <v>#REF!</v>
      </c>
      <c r="F665" s="1" t="e">
        <f>IF(D665&lt;=C665,ROUNDUP((#REF!+#REF!)/E665,0),#REF!*E665)</f>
        <v>#REF!</v>
      </c>
      <c r="G665" s="1" t="e">
        <f t="shared" si="111"/>
        <v>#REF!</v>
      </c>
      <c r="H665" s="1" t="e">
        <f>IF(#REF!&gt;C665,#REF!,0)</f>
        <v>#REF!</v>
      </c>
      <c r="I665" s="1" t="e">
        <f>+IF(#REF!&gt;C665,#REF!-(C665+8),0)</f>
        <v>#REF!</v>
      </c>
      <c r="J665" s="1" t="e">
        <f>+IF(I665&lt;C665,0,#REF!*TRUNC(I665/(C665-8)))</f>
        <v>#REF!</v>
      </c>
      <c r="K665" s="1" t="e">
        <f>IF(H665&gt;0,+#REF!/(C665-8)-TRUNC(#REF!/(C665-8))+4,0)</f>
        <v>#REF!</v>
      </c>
      <c r="L665" s="1" t="e">
        <f t="shared" si="112"/>
        <v>#REF!</v>
      </c>
      <c r="M665" s="1" t="e">
        <f>+IF(H665&gt;0,IF(L665&lt;0.1,(#REF!/(TRUNC((C665/10)/I665)+1)),IF(AND(L665&gt;0.1,L665&lt;0.33),(#REF!/(TRUNC((C665/3)/I665)+1)),#REF!)),0)</f>
        <v>#REF!</v>
      </c>
      <c r="N665" s="1" t="e">
        <f t="shared" si="113"/>
        <v>#REF!</v>
      </c>
      <c r="O665" s="1" t="e">
        <f>+IF(#REF! &lt; (#REF!+#REF!)*0.02,1,#REF!/(#REF!+#REF!))</f>
        <v>#REF!</v>
      </c>
      <c r="P665" s="1" t="e">
        <f>+IF(#REF!&gt;0,#REF!+5,0)</f>
        <v>#REF!</v>
      </c>
      <c r="Q665" s="1" t="e">
        <f t="shared" si="114"/>
        <v>#REF!</v>
      </c>
      <c r="R665" s="1" t="e">
        <f>+IF(Q665 &gt; 0,TRUNC((#REF!+#REF!)/Q665),0)</f>
        <v>#REF!</v>
      </c>
      <c r="S665" s="1" t="e">
        <f>+(R665/(TRUNC((B665-28)/(#REF!+5))+4))</f>
        <v>#REF!</v>
      </c>
      <c r="T665" s="1" t="e">
        <f>+TRUNC(S665/(TRUNC((B665-28)/(#REF!+5))+4))</f>
        <v>#REF!</v>
      </c>
      <c r="U665" s="1" t="e">
        <f>+ROUNDUP((T665/(TRUNC((B665-56)/(#REF!+5))+4)),0)</f>
        <v>#REF!</v>
      </c>
      <c r="V665" s="1" t="e">
        <f t="shared" si="115"/>
        <v>#REF!</v>
      </c>
      <c r="W665" s="1" t="e">
        <f t="shared" si="116"/>
        <v>#REF!</v>
      </c>
      <c r="X665" s="1" t="e">
        <f t="shared" si="117"/>
        <v>#REF!</v>
      </c>
      <c r="Y665" s="1" t="e">
        <f t="shared" si="118"/>
        <v>#REF!</v>
      </c>
      <c r="Z665" s="1" t="e">
        <f t="shared" si="119"/>
        <v>#REF!</v>
      </c>
      <c r="AA665" s="2" t="e">
        <f>IF(Z665*#REF!/(#REF!+#REF!)&lt;16,16,Z665*#REF!/(#REF!+#REF!))</f>
        <v>#REF!</v>
      </c>
      <c r="AB665" s="9" t="e">
        <f>IF(+Z665*#REF!/(#REF!+#REF!)&lt;16,16,+Z665*#REF!/(#REF!+#REF!))</f>
        <v>#REF!</v>
      </c>
      <c r="AC665" s="2" t="e">
        <f t="shared" si="120"/>
        <v>#REF!</v>
      </c>
    </row>
    <row r="666" spans="2:29" x14ac:dyDescent="0.2">
      <c r="B666" s="10" t="e">
        <f>IF(#REF!="Informix XPS",4096,2048)</f>
        <v>#REF!</v>
      </c>
      <c r="C666" s="10" t="e">
        <f>IF(#REF!="Informix XPS",4036,2020)</f>
        <v>#REF!</v>
      </c>
      <c r="D666" s="1" t="e">
        <f>IF(#REF!=0,0,#REF!+4)</f>
        <v>#REF!</v>
      </c>
      <c r="E666" s="1" t="e">
        <f t="shared" si="110"/>
        <v>#REF!</v>
      </c>
      <c r="F666" s="1" t="e">
        <f>IF(D666&lt;=C666,ROUNDUP((#REF!+#REF!)/E666,0),#REF!*E666)</f>
        <v>#REF!</v>
      </c>
      <c r="G666" s="1" t="e">
        <f t="shared" si="111"/>
        <v>#REF!</v>
      </c>
      <c r="H666" s="1" t="e">
        <f>IF(#REF!&gt;C666,#REF!,0)</f>
        <v>#REF!</v>
      </c>
      <c r="I666" s="1" t="e">
        <f>+IF(#REF!&gt;C666,#REF!-(C666+8),0)</f>
        <v>#REF!</v>
      </c>
      <c r="J666" s="1" t="e">
        <f>+IF(I666&lt;C666,0,#REF!*TRUNC(I666/(C666-8)))</f>
        <v>#REF!</v>
      </c>
      <c r="K666" s="1" t="e">
        <f>IF(H666&gt;0,+#REF!/(C666-8)-TRUNC(#REF!/(C666-8))+4,0)</f>
        <v>#REF!</v>
      </c>
      <c r="L666" s="1" t="e">
        <f t="shared" si="112"/>
        <v>#REF!</v>
      </c>
      <c r="M666" s="1" t="e">
        <f>+IF(H666&gt;0,IF(L666&lt;0.1,(#REF!/(TRUNC((C666/10)/I666)+1)),IF(AND(L666&gt;0.1,L666&lt;0.33),(#REF!/(TRUNC((C666/3)/I666)+1)),#REF!)),0)</f>
        <v>#REF!</v>
      </c>
      <c r="N666" s="1" t="e">
        <f t="shared" si="113"/>
        <v>#REF!</v>
      </c>
      <c r="O666" s="1" t="e">
        <f>+IF(#REF! &lt; (#REF!+#REF!)*0.02,1,#REF!/(#REF!+#REF!))</f>
        <v>#REF!</v>
      </c>
      <c r="P666" s="1" t="e">
        <f>+IF(#REF!&gt;0,#REF!+5,0)</f>
        <v>#REF!</v>
      </c>
      <c r="Q666" s="1" t="e">
        <f t="shared" si="114"/>
        <v>#REF!</v>
      </c>
      <c r="R666" s="1" t="e">
        <f>+IF(Q666 &gt; 0,TRUNC((#REF!+#REF!)/Q666),0)</f>
        <v>#REF!</v>
      </c>
      <c r="S666" s="1" t="e">
        <f>+(R666/(TRUNC((B666-28)/(#REF!+5))+4))</f>
        <v>#REF!</v>
      </c>
      <c r="T666" s="1" t="e">
        <f>+TRUNC(S666/(TRUNC((B666-28)/(#REF!+5))+4))</f>
        <v>#REF!</v>
      </c>
      <c r="U666" s="1" t="e">
        <f>+ROUNDUP((T666/(TRUNC((B666-56)/(#REF!+5))+4)),0)</f>
        <v>#REF!</v>
      </c>
      <c r="V666" s="1" t="e">
        <f t="shared" si="115"/>
        <v>#REF!</v>
      </c>
      <c r="W666" s="1" t="e">
        <f t="shared" si="116"/>
        <v>#REF!</v>
      </c>
      <c r="X666" s="1" t="e">
        <f t="shared" si="117"/>
        <v>#REF!</v>
      </c>
      <c r="Y666" s="1" t="e">
        <f t="shared" si="118"/>
        <v>#REF!</v>
      </c>
      <c r="Z666" s="1" t="e">
        <f t="shared" si="119"/>
        <v>#REF!</v>
      </c>
      <c r="AA666" s="2" t="e">
        <f>IF(Z666*#REF!/(#REF!+#REF!)&lt;16,16,Z666*#REF!/(#REF!+#REF!))</f>
        <v>#REF!</v>
      </c>
      <c r="AB666" s="9" t="e">
        <f>IF(+Z666*#REF!/(#REF!+#REF!)&lt;16,16,+Z666*#REF!/(#REF!+#REF!))</f>
        <v>#REF!</v>
      </c>
      <c r="AC666" s="2" t="e">
        <f t="shared" si="120"/>
        <v>#REF!</v>
      </c>
    </row>
    <row r="667" spans="2:29" x14ac:dyDescent="0.2">
      <c r="B667" s="10" t="e">
        <f>IF(#REF!="Informix XPS",4096,2048)</f>
        <v>#REF!</v>
      </c>
      <c r="C667" s="10" t="e">
        <f>IF(#REF!="Informix XPS",4036,2020)</f>
        <v>#REF!</v>
      </c>
      <c r="D667" s="1" t="e">
        <f>IF(#REF!=0,0,#REF!+4)</f>
        <v>#REF!</v>
      </c>
      <c r="E667" s="1" t="e">
        <f t="shared" si="110"/>
        <v>#REF!</v>
      </c>
      <c r="F667" s="1" t="e">
        <f>IF(D667&lt;=C667,ROUNDUP((#REF!+#REF!)/E667,0),#REF!*E667)</f>
        <v>#REF!</v>
      </c>
      <c r="G667" s="1" t="e">
        <f t="shared" si="111"/>
        <v>#REF!</v>
      </c>
      <c r="H667" s="1" t="e">
        <f>IF(#REF!&gt;C667,#REF!,0)</f>
        <v>#REF!</v>
      </c>
      <c r="I667" s="1" t="e">
        <f>+IF(#REF!&gt;C667,#REF!-(C667+8),0)</f>
        <v>#REF!</v>
      </c>
      <c r="J667" s="1" t="e">
        <f>+IF(I667&lt;C667,0,#REF!*TRUNC(I667/(C667-8)))</f>
        <v>#REF!</v>
      </c>
      <c r="K667" s="1" t="e">
        <f>IF(H667&gt;0,+#REF!/(C667-8)-TRUNC(#REF!/(C667-8))+4,0)</f>
        <v>#REF!</v>
      </c>
      <c r="L667" s="1" t="e">
        <f t="shared" si="112"/>
        <v>#REF!</v>
      </c>
      <c r="M667" s="1" t="e">
        <f>+IF(H667&gt;0,IF(L667&lt;0.1,(#REF!/(TRUNC((C667/10)/I667)+1)),IF(AND(L667&gt;0.1,L667&lt;0.33),(#REF!/(TRUNC((C667/3)/I667)+1)),#REF!)),0)</f>
        <v>#REF!</v>
      </c>
      <c r="N667" s="1" t="e">
        <f t="shared" si="113"/>
        <v>#REF!</v>
      </c>
      <c r="O667" s="1" t="e">
        <f>+IF(#REF! &lt; (#REF!+#REF!)*0.02,1,#REF!/(#REF!+#REF!))</f>
        <v>#REF!</v>
      </c>
      <c r="P667" s="1" t="e">
        <f>+IF(#REF!&gt;0,#REF!+5,0)</f>
        <v>#REF!</v>
      </c>
      <c r="Q667" s="1" t="e">
        <f t="shared" si="114"/>
        <v>#REF!</v>
      </c>
      <c r="R667" s="1" t="e">
        <f>+IF(Q667 &gt; 0,TRUNC((#REF!+#REF!)/Q667),0)</f>
        <v>#REF!</v>
      </c>
      <c r="S667" s="1" t="e">
        <f>+(R667/(TRUNC((B667-28)/(#REF!+5))+4))</f>
        <v>#REF!</v>
      </c>
      <c r="T667" s="1" t="e">
        <f>+TRUNC(S667/(TRUNC((B667-28)/(#REF!+5))+4))</f>
        <v>#REF!</v>
      </c>
      <c r="U667" s="1" t="e">
        <f>+ROUNDUP((T667/(TRUNC((B667-56)/(#REF!+5))+4)),0)</f>
        <v>#REF!</v>
      </c>
      <c r="V667" s="1" t="e">
        <f t="shared" si="115"/>
        <v>#REF!</v>
      </c>
      <c r="W667" s="1" t="e">
        <f t="shared" si="116"/>
        <v>#REF!</v>
      </c>
      <c r="X667" s="1" t="e">
        <f t="shared" si="117"/>
        <v>#REF!</v>
      </c>
      <c r="Y667" s="1" t="e">
        <f t="shared" si="118"/>
        <v>#REF!</v>
      </c>
      <c r="Z667" s="1" t="e">
        <f t="shared" si="119"/>
        <v>#REF!</v>
      </c>
      <c r="AA667" s="2" t="e">
        <f>IF(Z667*#REF!/(#REF!+#REF!)&lt;16,16,Z667*#REF!/(#REF!+#REF!))</f>
        <v>#REF!</v>
      </c>
      <c r="AB667" s="9" t="e">
        <f>IF(+Z667*#REF!/(#REF!+#REF!)&lt;16,16,+Z667*#REF!/(#REF!+#REF!))</f>
        <v>#REF!</v>
      </c>
      <c r="AC667" s="2" t="e">
        <f t="shared" si="120"/>
        <v>#REF!</v>
      </c>
    </row>
    <row r="668" spans="2:29" x14ac:dyDescent="0.2">
      <c r="B668" s="10" t="e">
        <f>IF(#REF!="Informix XPS",4096,2048)</f>
        <v>#REF!</v>
      </c>
      <c r="C668" s="10" t="e">
        <f>IF(#REF!="Informix XPS",4036,2020)</f>
        <v>#REF!</v>
      </c>
      <c r="D668" s="1" t="e">
        <f>IF(#REF!=0,0,#REF!+4)</f>
        <v>#REF!</v>
      </c>
      <c r="E668" s="1" t="e">
        <f t="shared" si="110"/>
        <v>#REF!</v>
      </c>
      <c r="F668" s="1" t="e">
        <f>IF(D668&lt;=C668,ROUNDUP((#REF!+#REF!)/E668,0),#REF!*E668)</f>
        <v>#REF!</v>
      </c>
      <c r="G668" s="1" t="e">
        <f t="shared" si="111"/>
        <v>#REF!</v>
      </c>
      <c r="H668" s="1" t="e">
        <f>IF(#REF!&gt;C668,#REF!,0)</f>
        <v>#REF!</v>
      </c>
      <c r="I668" s="1" t="e">
        <f>+IF(#REF!&gt;C668,#REF!-(C668+8),0)</f>
        <v>#REF!</v>
      </c>
      <c r="J668" s="1" t="e">
        <f>+IF(I668&lt;C668,0,#REF!*TRUNC(I668/(C668-8)))</f>
        <v>#REF!</v>
      </c>
      <c r="K668" s="1" t="e">
        <f>IF(H668&gt;0,+#REF!/(C668-8)-TRUNC(#REF!/(C668-8))+4,0)</f>
        <v>#REF!</v>
      </c>
      <c r="L668" s="1" t="e">
        <f t="shared" si="112"/>
        <v>#REF!</v>
      </c>
      <c r="M668" s="1" t="e">
        <f>+IF(H668&gt;0,IF(L668&lt;0.1,(#REF!/(TRUNC((C668/10)/I668)+1)),IF(AND(L668&gt;0.1,L668&lt;0.33),(#REF!/(TRUNC((C668/3)/I668)+1)),#REF!)),0)</f>
        <v>#REF!</v>
      </c>
      <c r="N668" s="1" t="e">
        <f t="shared" si="113"/>
        <v>#REF!</v>
      </c>
      <c r="O668" s="1" t="e">
        <f>+IF(#REF! &lt; (#REF!+#REF!)*0.02,1,#REF!/(#REF!+#REF!))</f>
        <v>#REF!</v>
      </c>
      <c r="P668" s="1" t="e">
        <f>+IF(#REF!&gt;0,#REF!+5,0)</f>
        <v>#REF!</v>
      </c>
      <c r="Q668" s="1" t="e">
        <f t="shared" si="114"/>
        <v>#REF!</v>
      </c>
      <c r="R668" s="1" t="e">
        <f>+IF(Q668 &gt; 0,TRUNC((#REF!+#REF!)/Q668),0)</f>
        <v>#REF!</v>
      </c>
      <c r="S668" s="1" t="e">
        <f>+(R668/(TRUNC((B668-28)/(#REF!+5))+4))</f>
        <v>#REF!</v>
      </c>
      <c r="T668" s="1" t="e">
        <f>+TRUNC(S668/(TRUNC((B668-28)/(#REF!+5))+4))</f>
        <v>#REF!</v>
      </c>
      <c r="U668" s="1" t="e">
        <f>+ROUNDUP((T668/(TRUNC((B668-56)/(#REF!+5))+4)),0)</f>
        <v>#REF!</v>
      </c>
      <c r="V668" s="1" t="e">
        <f t="shared" si="115"/>
        <v>#REF!</v>
      </c>
      <c r="W668" s="1" t="e">
        <f t="shared" si="116"/>
        <v>#REF!</v>
      </c>
      <c r="X668" s="1" t="e">
        <f t="shared" si="117"/>
        <v>#REF!</v>
      </c>
      <c r="Y668" s="1" t="e">
        <f t="shared" si="118"/>
        <v>#REF!</v>
      </c>
      <c r="Z668" s="1" t="e">
        <f t="shared" si="119"/>
        <v>#REF!</v>
      </c>
      <c r="AA668" s="2" t="e">
        <f>IF(Z668*#REF!/(#REF!+#REF!)&lt;16,16,Z668*#REF!/(#REF!+#REF!))</f>
        <v>#REF!</v>
      </c>
      <c r="AB668" s="9" t="e">
        <f>IF(+Z668*#REF!/(#REF!+#REF!)&lt;16,16,+Z668*#REF!/(#REF!+#REF!))</f>
        <v>#REF!</v>
      </c>
      <c r="AC668" s="2" t="e">
        <f t="shared" si="120"/>
        <v>#REF!</v>
      </c>
    </row>
    <row r="669" spans="2:29" x14ac:dyDescent="0.2">
      <c r="B669" s="10" t="e">
        <f>IF(#REF!="Informix XPS",4096,2048)</f>
        <v>#REF!</v>
      </c>
      <c r="C669" s="10" t="e">
        <f>IF(#REF!="Informix XPS",4036,2020)</f>
        <v>#REF!</v>
      </c>
      <c r="D669" s="1" t="e">
        <f>IF(#REF!=0,0,#REF!+4)</f>
        <v>#REF!</v>
      </c>
      <c r="E669" s="1" t="e">
        <f t="shared" si="110"/>
        <v>#REF!</v>
      </c>
      <c r="F669" s="1" t="e">
        <f>IF(D669&lt;=C669,ROUNDUP((#REF!+#REF!)/E669,0),#REF!*E669)</f>
        <v>#REF!</v>
      </c>
      <c r="G669" s="1" t="e">
        <f t="shared" si="111"/>
        <v>#REF!</v>
      </c>
      <c r="H669" s="1" t="e">
        <f>IF(#REF!&gt;C669,#REF!,0)</f>
        <v>#REF!</v>
      </c>
      <c r="I669" s="1" t="e">
        <f>+IF(#REF!&gt;C669,#REF!-(C669+8),0)</f>
        <v>#REF!</v>
      </c>
      <c r="J669" s="1" t="e">
        <f>+IF(I669&lt;C669,0,#REF!*TRUNC(I669/(C669-8)))</f>
        <v>#REF!</v>
      </c>
      <c r="K669" s="1" t="e">
        <f>IF(H669&gt;0,+#REF!/(C669-8)-TRUNC(#REF!/(C669-8))+4,0)</f>
        <v>#REF!</v>
      </c>
      <c r="L669" s="1" t="e">
        <f t="shared" si="112"/>
        <v>#REF!</v>
      </c>
      <c r="M669" s="1" t="e">
        <f>+IF(H669&gt;0,IF(L669&lt;0.1,(#REF!/(TRUNC((C669/10)/I669)+1)),IF(AND(L669&gt;0.1,L669&lt;0.33),(#REF!/(TRUNC((C669/3)/I669)+1)),#REF!)),0)</f>
        <v>#REF!</v>
      </c>
      <c r="N669" s="1" t="e">
        <f t="shared" si="113"/>
        <v>#REF!</v>
      </c>
      <c r="O669" s="1" t="e">
        <f>+IF(#REF! &lt; (#REF!+#REF!)*0.02,1,#REF!/(#REF!+#REF!))</f>
        <v>#REF!</v>
      </c>
      <c r="P669" s="1" t="e">
        <f>+IF(#REF!&gt;0,#REF!+5,0)</f>
        <v>#REF!</v>
      </c>
      <c r="Q669" s="1" t="e">
        <f t="shared" si="114"/>
        <v>#REF!</v>
      </c>
      <c r="R669" s="1" t="e">
        <f>+IF(Q669 &gt; 0,TRUNC((#REF!+#REF!)/Q669),0)</f>
        <v>#REF!</v>
      </c>
      <c r="S669" s="1" t="e">
        <f>+(R669/(TRUNC((B669-28)/(#REF!+5))+4))</f>
        <v>#REF!</v>
      </c>
      <c r="T669" s="1" t="e">
        <f>+TRUNC(S669/(TRUNC((B669-28)/(#REF!+5))+4))</f>
        <v>#REF!</v>
      </c>
      <c r="U669" s="1" t="e">
        <f>+ROUNDUP((T669/(TRUNC((B669-56)/(#REF!+5))+4)),0)</f>
        <v>#REF!</v>
      </c>
      <c r="V669" s="1" t="e">
        <f t="shared" si="115"/>
        <v>#REF!</v>
      </c>
      <c r="W669" s="1" t="e">
        <f t="shared" si="116"/>
        <v>#REF!</v>
      </c>
      <c r="X669" s="1" t="e">
        <f t="shared" si="117"/>
        <v>#REF!</v>
      </c>
      <c r="Y669" s="1" t="e">
        <f t="shared" si="118"/>
        <v>#REF!</v>
      </c>
      <c r="Z669" s="1" t="e">
        <f t="shared" si="119"/>
        <v>#REF!</v>
      </c>
      <c r="AA669" s="2" t="e">
        <f>IF(Z669*#REF!/(#REF!+#REF!)&lt;16,16,Z669*#REF!/(#REF!+#REF!))</f>
        <v>#REF!</v>
      </c>
      <c r="AB669" s="9" t="e">
        <f>IF(+Z669*#REF!/(#REF!+#REF!)&lt;16,16,+Z669*#REF!/(#REF!+#REF!))</f>
        <v>#REF!</v>
      </c>
      <c r="AC669" s="2" t="e">
        <f t="shared" si="120"/>
        <v>#REF!</v>
      </c>
    </row>
    <row r="670" spans="2:29" x14ac:dyDescent="0.2">
      <c r="B670" s="10" t="e">
        <f>IF(#REF!="Informix XPS",4096,2048)</f>
        <v>#REF!</v>
      </c>
      <c r="C670" s="10" t="e">
        <f>IF(#REF!="Informix XPS",4036,2020)</f>
        <v>#REF!</v>
      </c>
      <c r="D670" s="1" t="e">
        <f>IF(#REF!=0,0,#REF!+4)</f>
        <v>#REF!</v>
      </c>
      <c r="E670" s="1" t="e">
        <f t="shared" si="110"/>
        <v>#REF!</v>
      </c>
      <c r="F670" s="1" t="e">
        <f>IF(D670&lt;=C670,ROUNDUP((#REF!+#REF!)/E670,0),#REF!*E670)</f>
        <v>#REF!</v>
      </c>
      <c r="G670" s="1" t="e">
        <f t="shared" si="111"/>
        <v>#REF!</v>
      </c>
      <c r="H670" s="1" t="e">
        <f>IF(#REF!&gt;C670,#REF!,0)</f>
        <v>#REF!</v>
      </c>
      <c r="I670" s="1" t="e">
        <f>+IF(#REF!&gt;C670,#REF!-(C670+8),0)</f>
        <v>#REF!</v>
      </c>
      <c r="J670" s="1" t="e">
        <f>+IF(I670&lt;C670,0,#REF!*TRUNC(I670/(C670-8)))</f>
        <v>#REF!</v>
      </c>
      <c r="K670" s="1" t="e">
        <f>IF(H670&gt;0,+#REF!/(C670-8)-TRUNC(#REF!/(C670-8))+4,0)</f>
        <v>#REF!</v>
      </c>
      <c r="L670" s="1" t="e">
        <f t="shared" si="112"/>
        <v>#REF!</v>
      </c>
      <c r="M670" s="1" t="e">
        <f>+IF(H670&gt;0,IF(L670&lt;0.1,(#REF!/(TRUNC((C670/10)/I670)+1)),IF(AND(L670&gt;0.1,L670&lt;0.33),(#REF!/(TRUNC((C670/3)/I670)+1)),#REF!)),0)</f>
        <v>#REF!</v>
      </c>
      <c r="N670" s="1" t="e">
        <f t="shared" si="113"/>
        <v>#REF!</v>
      </c>
      <c r="O670" s="1" t="e">
        <f>+IF(#REF! &lt; (#REF!+#REF!)*0.02,1,#REF!/(#REF!+#REF!))</f>
        <v>#REF!</v>
      </c>
      <c r="P670" s="1" t="e">
        <f>+IF(#REF!&gt;0,#REF!+5,0)</f>
        <v>#REF!</v>
      </c>
      <c r="Q670" s="1" t="e">
        <f t="shared" si="114"/>
        <v>#REF!</v>
      </c>
      <c r="R670" s="1" t="e">
        <f>+IF(Q670 &gt; 0,TRUNC((#REF!+#REF!)/Q670),0)</f>
        <v>#REF!</v>
      </c>
      <c r="S670" s="1" t="e">
        <f>+(R670/(TRUNC((B670-28)/(#REF!+5))+4))</f>
        <v>#REF!</v>
      </c>
      <c r="T670" s="1" t="e">
        <f>+TRUNC(S670/(TRUNC((B670-28)/(#REF!+5))+4))</f>
        <v>#REF!</v>
      </c>
      <c r="U670" s="1" t="e">
        <f>+ROUNDUP((T670/(TRUNC((B670-56)/(#REF!+5))+4)),0)</f>
        <v>#REF!</v>
      </c>
      <c r="V670" s="1" t="e">
        <f t="shared" si="115"/>
        <v>#REF!</v>
      </c>
      <c r="W670" s="1" t="e">
        <f t="shared" si="116"/>
        <v>#REF!</v>
      </c>
      <c r="X670" s="1" t="e">
        <f t="shared" si="117"/>
        <v>#REF!</v>
      </c>
      <c r="Y670" s="1" t="e">
        <f t="shared" si="118"/>
        <v>#REF!</v>
      </c>
      <c r="Z670" s="1" t="e">
        <f t="shared" si="119"/>
        <v>#REF!</v>
      </c>
      <c r="AA670" s="2" t="e">
        <f>IF(Z670*#REF!/(#REF!+#REF!)&lt;16,16,Z670*#REF!/(#REF!+#REF!))</f>
        <v>#REF!</v>
      </c>
      <c r="AB670" s="9" t="e">
        <f>IF(+Z670*#REF!/(#REF!+#REF!)&lt;16,16,+Z670*#REF!/(#REF!+#REF!))</f>
        <v>#REF!</v>
      </c>
      <c r="AC670" s="2" t="e">
        <f t="shared" si="120"/>
        <v>#REF!</v>
      </c>
    </row>
    <row r="671" spans="2:29" x14ac:dyDescent="0.2">
      <c r="B671" s="10" t="e">
        <f>IF(#REF!="Informix XPS",4096,2048)</f>
        <v>#REF!</v>
      </c>
      <c r="C671" s="10" t="e">
        <f>IF(#REF!="Informix XPS",4036,2020)</f>
        <v>#REF!</v>
      </c>
      <c r="D671" s="1" t="e">
        <f>IF(#REF!=0,0,#REF!+4)</f>
        <v>#REF!</v>
      </c>
      <c r="E671" s="1" t="e">
        <f t="shared" si="110"/>
        <v>#REF!</v>
      </c>
      <c r="F671" s="1" t="e">
        <f>IF(D671&lt;=C671,ROUNDUP((#REF!+#REF!)/E671,0),#REF!*E671)</f>
        <v>#REF!</v>
      </c>
      <c r="G671" s="1" t="e">
        <f t="shared" si="111"/>
        <v>#REF!</v>
      </c>
      <c r="H671" s="1" t="e">
        <f>IF(#REF!&gt;C671,#REF!,0)</f>
        <v>#REF!</v>
      </c>
      <c r="I671" s="1" t="e">
        <f>+IF(#REF!&gt;C671,#REF!-(C671+8),0)</f>
        <v>#REF!</v>
      </c>
      <c r="J671" s="1" t="e">
        <f>+IF(I671&lt;C671,0,#REF!*TRUNC(I671/(C671-8)))</f>
        <v>#REF!</v>
      </c>
      <c r="K671" s="1" t="e">
        <f>IF(H671&gt;0,+#REF!/(C671-8)-TRUNC(#REF!/(C671-8))+4,0)</f>
        <v>#REF!</v>
      </c>
      <c r="L671" s="1" t="e">
        <f t="shared" si="112"/>
        <v>#REF!</v>
      </c>
      <c r="M671" s="1" t="e">
        <f>+IF(H671&gt;0,IF(L671&lt;0.1,(#REF!/(TRUNC((C671/10)/I671)+1)),IF(AND(L671&gt;0.1,L671&lt;0.33),(#REF!/(TRUNC((C671/3)/I671)+1)),#REF!)),0)</f>
        <v>#REF!</v>
      </c>
      <c r="N671" s="1" t="e">
        <f t="shared" si="113"/>
        <v>#REF!</v>
      </c>
      <c r="O671" s="1" t="e">
        <f>+IF(#REF! &lt; (#REF!+#REF!)*0.02,1,#REF!/(#REF!+#REF!))</f>
        <v>#REF!</v>
      </c>
      <c r="P671" s="1" t="e">
        <f>+IF(#REF!&gt;0,#REF!+5,0)</f>
        <v>#REF!</v>
      </c>
      <c r="Q671" s="1" t="e">
        <f t="shared" si="114"/>
        <v>#REF!</v>
      </c>
      <c r="R671" s="1" t="e">
        <f>+IF(Q671 &gt; 0,TRUNC((#REF!+#REF!)/Q671),0)</f>
        <v>#REF!</v>
      </c>
      <c r="S671" s="1" t="e">
        <f>+(R671/(TRUNC((B671-28)/(#REF!+5))+4))</f>
        <v>#REF!</v>
      </c>
      <c r="T671" s="1" t="e">
        <f>+TRUNC(S671/(TRUNC((B671-28)/(#REF!+5))+4))</f>
        <v>#REF!</v>
      </c>
      <c r="U671" s="1" t="e">
        <f>+ROUNDUP((T671/(TRUNC((B671-56)/(#REF!+5))+4)),0)</f>
        <v>#REF!</v>
      </c>
      <c r="V671" s="1" t="e">
        <f t="shared" si="115"/>
        <v>#REF!</v>
      </c>
      <c r="W671" s="1" t="e">
        <f t="shared" si="116"/>
        <v>#REF!</v>
      </c>
      <c r="X671" s="1" t="e">
        <f t="shared" si="117"/>
        <v>#REF!</v>
      </c>
      <c r="Y671" s="1" t="e">
        <f t="shared" si="118"/>
        <v>#REF!</v>
      </c>
      <c r="Z671" s="1" t="e">
        <f t="shared" si="119"/>
        <v>#REF!</v>
      </c>
      <c r="AA671" s="2" t="e">
        <f>IF(Z671*#REF!/(#REF!+#REF!)&lt;16,16,Z671*#REF!/(#REF!+#REF!))</f>
        <v>#REF!</v>
      </c>
      <c r="AB671" s="9" t="e">
        <f>IF(+Z671*#REF!/(#REF!+#REF!)&lt;16,16,+Z671*#REF!/(#REF!+#REF!))</f>
        <v>#REF!</v>
      </c>
      <c r="AC671" s="2" t="e">
        <f t="shared" si="120"/>
        <v>#REF!</v>
      </c>
    </row>
    <row r="672" spans="2:29" x14ac:dyDescent="0.2">
      <c r="B672" s="10" t="e">
        <f>IF(#REF!="Informix XPS",4096,2048)</f>
        <v>#REF!</v>
      </c>
      <c r="C672" s="10" t="e">
        <f>IF(#REF!="Informix XPS",4036,2020)</f>
        <v>#REF!</v>
      </c>
      <c r="D672" s="1" t="e">
        <f>IF(#REF!=0,0,#REF!+4)</f>
        <v>#REF!</v>
      </c>
      <c r="E672" s="1" t="e">
        <f t="shared" si="110"/>
        <v>#REF!</v>
      </c>
      <c r="F672" s="1" t="e">
        <f>IF(D672&lt;=C672,ROUNDUP((#REF!+#REF!)/E672,0),#REF!*E672)</f>
        <v>#REF!</v>
      </c>
      <c r="G672" s="1" t="e">
        <f t="shared" si="111"/>
        <v>#REF!</v>
      </c>
      <c r="H672" s="1" t="e">
        <f>IF(#REF!&gt;C672,#REF!,0)</f>
        <v>#REF!</v>
      </c>
      <c r="I672" s="1" t="e">
        <f>+IF(#REF!&gt;C672,#REF!-(C672+8),0)</f>
        <v>#REF!</v>
      </c>
      <c r="J672" s="1" t="e">
        <f>+IF(I672&lt;C672,0,#REF!*TRUNC(I672/(C672-8)))</f>
        <v>#REF!</v>
      </c>
      <c r="K672" s="1" t="e">
        <f>IF(H672&gt;0,+#REF!/(C672-8)-TRUNC(#REF!/(C672-8))+4,0)</f>
        <v>#REF!</v>
      </c>
      <c r="L672" s="1" t="e">
        <f t="shared" si="112"/>
        <v>#REF!</v>
      </c>
      <c r="M672" s="1" t="e">
        <f>+IF(H672&gt;0,IF(L672&lt;0.1,(#REF!/(TRUNC((C672/10)/I672)+1)),IF(AND(L672&gt;0.1,L672&lt;0.33),(#REF!/(TRUNC((C672/3)/I672)+1)),#REF!)),0)</f>
        <v>#REF!</v>
      </c>
      <c r="N672" s="1" t="e">
        <f t="shared" si="113"/>
        <v>#REF!</v>
      </c>
      <c r="O672" s="1" t="e">
        <f>+IF(#REF! &lt; (#REF!+#REF!)*0.02,1,#REF!/(#REF!+#REF!))</f>
        <v>#REF!</v>
      </c>
      <c r="P672" s="1" t="e">
        <f>+IF(#REF!&gt;0,#REF!+5,0)</f>
        <v>#REF!</v>
      </c>
      <c r="Q672" s="1" t="e">
        <f t="shared" si="114"/>
        <v>#REF!</v>
      </c>
      <c r="R672" s="1" t="e">
        <f>+IF(Q672 &gt; 0,TRUNC((#REF!+#REF!)/Q672),0)</f>
        <v>#REF!</v>
      </c>
      <c r="S672" s="1" t="e">
        <f>+(R672/(TRUNC((B672-28)/(#REF!+5))+4))</f>
        <v>#REF!</v>
      </c>
      <c r="T672" s="1" t="e">
        <f>+TRUNC(S672/(TRUNC((B672-28)/(#REF!+5))+4))</f>
        <v>#REF!</v>
      </c>
      <c r="U672" s="1" t="e">
        <f>+ROUNDUP((T672/(TRUNC((B672-56)/(#REF!+5))+4)),0)</f>
        <v>#REF!</v>
      </c>
      <c r="V672" s="1" t="e">
        <f t="shared" si="115"/>
        <v>#REF!</v>
      </c>
      <c r="W672" s="1" t="e">
        <f t="shared" si="116"/>
        <v>#REF!</v>
      </c>
      <c r="X672" s="1" t="e">
        <f t="shared" si="117"/>
        <v>#REF!</v>
      </c>
      <c r="Y672" s="1" t="e">
        <f t="shared" si="118"/>
        <v>#REF!</v>
      </c>
      <c r="Z672" s="1" t="e">
        <f t="shared" si="119"/>
        <v>#REF!</v>
      </c>
      <c r="AA672" s="2" t="e">
        <f>IF(Z672*#REF!/(#REF!+#REF!)&lt;16,16,Z672*#REF!/(#REF!+#REF!))</f>
        <v>#REF!</v>
      </c>
      <c r="AB672" s="9" t="e">
        <f>IF(+Z672*#REF!/(#REF!+#REF!)&lt;16,16,+Z672*#REF!/(#REF!+#REF!))</f>
        <v>#REF!</v>
      </c>
      <c r="AC672" s="2" t="e">
        <f t="shared" si="120"/>
        <v>#REF!</v>
      </c>
    </row>
    <row r="673" spans="2:29" x14ac:dyDescent="0.2">
      <c r="B673" s="10" t="e">
        <f>IF(#REF!="Informix XPS",4096,2048)</f>
        <v>#REF!</v>
      </c>
      <c r="C673" s="10" t="e">
        <f>IF(#REF!="Informix XPS",4036,2020)</f>
        <v>#REF!</v>
      </c>
      <c r="D673" s="1" t="e">
        <f>IF(#REF!=0,0,#REF!+4)</f>
        <v>#REF!</v>
      </c>
      <c r="E673" s="1" t="e">
        <f t="shared" si="110"/>
        <v>#REF!</v>
      </c>
      <c r="F673" s="1" t="e">
        <f>IF(D673&lt;=C673,ROUNDUP((#REF!+#REF!)/E673,0),#REF!*E673)</f>
        <v>#REF!</v>
      </c>
      <c r="G673" s="1" t="e">
        <f t="shared" si="111"/>
        <v>#REF!</v>
      </c>
      <c r="H673" s="1" t="e">
        <f>IF(#REF!&gt;C673,#REF!,0)</f>
        <v>#REF!</v>
      </c>
      <c r="I673" s="1" t="e">
        <f>+IF(#REF!&gt;C673,#REF!-(C673+8),0)</f>
        <v>#REF!</v>
      </c>
      <c r="J673" s="1" t="e">
        <f>+IF(I673&lt;C673,0,#REF!*TRUNC(I673/(C673-8)))</f>
        <v>#REF!</v>
      </c>
      <c r="K673" s="1" t="e">
        <f>IF(H673&gt;0,+#REF!/(C673-8)-TRUNC(#REF!/(C673-8))+4,0)</f>
        <v>#REF!</v>
      </c>
      <c r="L673" s="1" t="e">
        <f t="shared" si="112"/>
        <v>#REF!</v>
      </c>
      <c r="M673" s="1" t="e">
        <f>+IF(H673&gt;0,IF(L673&lt;0.1,(#REF!/(TRUNC((C673/10)/I673)+1)),IF(AND(L673&gt;0.1,L673&lt;0.33),(#REF!/(TRUNC((C673/3)/I673)+1)),#REF!)),0)</f>
        <v>#REF!</v>
      </c>
      <c r="N673" s="1" t="e">
        <f t="shared" si="113"/>
        <v>#REF!</v>
      </c>
      <c r="O673" s="1" t="e">
        <f>+IF(#REF! &lt; (#REF!+#REF!)*0.02,1,#REF!/(#REF!+#REF!))</f>
        <v>#REF!</v>
      </c>
      <c r="P673" s="1" t="e">
        <f>+IF(#REF!&gt;0,#REF!+5,0)</f>
        <v>#REF!</v>
      </c>
      <c r="Q673" s="1" t="e">
        <f t="shared" si="114"/>
        <v>#REF!</v>
      </c>
      <c r="R673" s="1" t="e">
        <f>+IF(Q673 &gt; 0,TRUNC((#REF!+#REF!)/Q673),0)</f>
        <v>#REF!</v>
      </c>
      <c r="S673" s="1" t="e">
        <f>+(R673/(TRUNC((B673-28)/(#REF!+5))+4))</f>
        <v>#REF!</v>
      </c>
      <c r="T673" s="1" t="e">
        <f>+TRUNC(S673/(TRUNC((B673-28)/(#REF!+5))+4))</f>
        <v>#REF!</v>
      </c>
      <c r="U673" s="1" t="e">
        <f>+ROUNDUP((T673/(TRUNC((B673-56)/(#REF!+5))+4)),0)</f>
        <v>#REF!</v>
      </c>
      <c r="V673" s="1" t="e">
        <f t="shared" si="115"/>
        <v>#REF!</v>
      </c>
      <c r="W673" s="1" t="e">
        <f t="shared" si="116"/>
        <v>#REF!</v>
      </c>
      <c r="X673" s="1" t="e">
        <f t="shared" si="117"/>
        <v>#REF!</v>
      </c>
      <c r="Y673" s="1" t="e">
        <f t="shared" si="118"/>
        <v>#REF!</v>
      </c>
      <c r="Z673" s="1" t="e">
        <f t="shared" si="119"/>
        <v>#REF!</v>
      </c>
      <c r="AA673" s="2" t="e">
        <f>IF(Z673*#REF!/(#REF!+#REF!)&lt;16,16,Z673*#REF!/(#REF!+#REF!))</f>
        <v>#REF!</v>
      </c>
      <c r="AB673" s="9" t="e">
        <f>IF(+Z673*#REF!/(#REF!+#REF!)&lt;16,16,+Z673*#REF!/(#REF!+#REF!))</f>
        <v>#REF!</v>
      </c>
      <c r="AC673" s="2" t="e">
        <f t="shared" si="120"/>
        <v>#REF!</v>
      </c>
    </row>
    <row r="674" spans="2:29" x14ac:dyDescent="0.2">
      <c r="B674" s="10" t="e">
        <f>IF(#REF!="Informix XPS",4096,2048)</f>
        <v>#REF!</v>
      </c>
      <c r="C674" s="10" t="e">
        <f>IF(#REF!="Informix XPS",4036,2020)</f>
        <v>#REF!</v>
      </c>
      <c r="D674" s="1" t="e">
        <f>IF(#REF!=0,0,#REF!+4)</f>
        <v>#REF!</v>
      </c>
      <c r="E674" s="1" t="e">
        <f t="shared" si="110"/>
        <v>#REF!</v>
      </c>
      <c r="F674" s="1" t="e">
        <f>IF(D674&lt;=C674,ROUNDUP((#REF!+#REF!)/E674,0),#REF!*E674)</f>
        <v>#REF!</v>
      </c>
      <c r="G674" s="1" t="e">
        <f t="shared" si="111"/>
        <v>#REF!</v>
      </c>
      <c r="H674" s="1" t="e">
        <f>IF(#REF!&gt;C674,#REF!,0)</f>
        <v>#REF!</v>
      </c>
      <c r="I674" s="1" t="e">
        <f>+IF(#REF!&gt;C674,#REF!-(C674+8),0)</f>
        <v>#REF!</v>
      </c>
      <c r="J674" s="1" t="e">
        <f>+IF(I674&lt;C674,0,#REF!*TRUNC(I674/(C674-8)))</f>
        <v>#REF!</v>
      </c>
      <c r="K674" s="1" t="e">
        <f>IF(H674&gt;0,+#REF!/(C674-8)-TRUNC(#REF!/(C674-8))+4,0)</f>
        <v>#REF!</v>
      </c>
      <c r="L674" s="1" t="e">
        <f t="shared" si="112"/>
        <v>#REF!</v>
      </c>
      <c r="M674" s="1" t="e">
        <f>+IF(H674&gt;0,IF(L674&lt;0.1,(#REF!/(TRUNC((C674/10)/I674)+1)),IF(AND(L674&gt;0.1,L674&lt;0.33),(#REF!/(TRUNC((C674/3)/I674)+1)),#REF!)),0)</f>
        <v>#REF!</v>
      </c>
      <c r="N674" s="1" t="e">
        <f t="shared" si="113"/>
        <v>#REF!</v>
      </c>
      <c r="O674" s="1" t="e">
        <f>+IF(#REF! &lt; (#REF!+#REF!)*0.02,1,#REF!/(#REF!+#REF!))</f>
        <v>#REF!</v>
      </c>
      <c r="P674" s="1" t="e">
        <f>+IF(#REF!&gt;0,#REF!+5,0)</f>
        <v>#REF!</v>
      </c>
      <c r="Q674" s="1" t="e">
        <f t="shared" si="114"/>
        <v>#REF!</v>
      </c>
      <c r="R674" s="1" t="e">
        <f>+IF(Q674 &gt; 0,TRUNC((#REF!+#REF!)/Q674),0)</f>
        <v>#REF!</v>
      </c>
      <c r="S674" s="1" t="e">
        <f>+(R674/(TRUNC((B674-28)/(#REF!+5))+4))</f>
        <v>#REF!</v>
      </c>
      <c r="T674" s="1" t="e">
        <f>+TRUNC(S674/(TRUNC((B674-28)/(#REF!+5))+4))</f>
        <v>#REF!</v>
      </c>
      <c r="U674" s="1" t="e">
        <f>+ROUNDUP((T674/(TRUNC((B674-56)/(#REF!+5))+4)),0)</f>
        <v>#REF!</v>
      </c>
      <c r="V674" s="1" t="e">
        <f t="shared" si="115"/>
        <v>#REF!</v>
      </c>
      <c r="W674" s="1" t="e">
        <f t="shared" si="116"/>
        <v>#REF!</v>
      </c>
      <c r="X674" s="1" t="e">
        <f t="shared" si="117"/>
        <v>#REF!</v>
      </c>
      <c r="Y674" s="1" t="e">
        <f t="shared" si="118"/>
        <v>#REF!</v>
      </c>
      <c r="Z674" s="1" t="e">
        <f t="shared" si="119"/>
        <v>#REF!</v>
      </c>
      <c r="AA674" s="2" t="e">
        <f>IF(Z674*#REF!/(#REF!+#REF!)&lt;16,16,Z674*#REF!/(#REF!+#REF!))</f>
        <v>#REF!</v>
      </c>
      <c r="AB674" s="9" t="e">
        <f>IF(+Z674*#REF!/(#REF!+#REF!)&lt;16,16,+Z674*#REF!/(#REF!+#REF!))</f>
        <v>#REF!</v>
      </c>
      <c r="AC674" s="2" t="e">
        <f t="shared" si="120"/>
        <v>#REF!</v>
      </c>
    </row>
    <row r="675" spans="2:29" x14ac:dyDescent="0.2">
      <c r="B675" s="10" t="e">
        <f>IF(#REF!="Informix XPS",4096,2048)</f>
        <v>#REF!</v>
      </c>
      <c r="C675" s="10" t="e">
        <f>IF(#REF!="Informix XPS",4036,2020)</f>
        <v>#REF!</v>
      </c>
      <c r="D675" s="1" t="e">
        <f>IF(#REF!=0,0,#REF!+4)</f>
        <v>#REF!</v>
      </c>
      <c r="E675" s="1" t="e">
        <f t="shared" si="110"/>
        <v>#REF!</v>
      </c>
      <c r="F675" s="1" t="e">
        <f>IF(D675&lt;=C675,ROUNDUP((#REF!+#REF!)/E675,0),#REF!*E675)</f>
        <v>#REF!</v>
      </c>
      <c r="G675" s="1" t="e">
        <f t="shared" si="111"/>
        <v>#REF!</v>
      </c>
      <c r="H675" s="1" t="e">
        <f>IF(#REF!&gt;C675,#REF!,0)</f>
        <v>#REF!</v>
      </c>
      <c r="I675" s="1" t="e">
        <f>+IF(#REF!&gt;C675,#REF!-(C675+8),0)</f>
        <v>#REF!</v>
      </c>
      <c r="J675" s="1" t="e">
        <f>+IF(I675&lt;C675,0,#REF!*TRUNC(I675/(C675-8)))</f>
        <v>#REF!</v>
      </c>
      <c r="K675" s="1" t="e">
        <f>IF(H675&gt;0,+#REF!/(C675-8)-TRUNC(#REF!/(C675-8))+4,0)</f>
        <v>#REF!</v>
      </c>
      <c r="L675" s="1" t="e">
        <f t="shared" si="112"/>
        <v>#REF!</v>
      </c>
      <c r="M675" s="1" t="e">
        <f>+IF(H675&gt;0,IF(L675&lt;0.1,(#REF!/(TRUNC((C675/10)/I675)+1)),IF(AND(L675&gt;0.1,L675&lt;0.33),(#REF!/(TRUNC((C675/3)/I675)+1)),#REF!)),0)</f>
        <v>#REF!</v>
      </c>
      <c r="N675" s="1" t="e">
        <f t="shared" si="113"/>
        <v>#REF!</v>
      </c>
      <c r="O675" s="1" t="e">
        <f>+IF(#REF! &lt; (#REF!+#REF!)*0.02,1,#REF!/(#REF!+#REF!))</f>
        <v>#REF!</v>
      </c>
      <c r="P675" s="1" t="e">
        <f>+IF(#REF!&gt;0,#REF!+5,0)</f>
        <v>#REF!</v>
      </c>
      <c r="Q675" s="1" t="e">
        <f t="shared" si="114"/>
        <v>#REF!</v>
      </c>
      <c r="R675" s="1" t="e">
        <f>+IF(Q675 &gt; 0,TRUNC((#REF!+#REF!)/Q675),0)</f>
        <v>#REF!</v>
      </c>
      <c r="S675" s="1" t="e">
        <f>+(R675/(TRUNC((B675-28)/(#REF!+5))+4))</f>
        <v>#REF!</v>
      </c>
      <c r="T675" s="1" t="e">
        <f>+TRUNC(S675/(TRUNC((B675-28)/(#REF!+5))+4))</f>
        <v>#REF!</v>
      </c>
      <c r="U675" s="1" t="e">
        <f>+ROUNDUP((T675/(TRUNC((B675-56)/(#REF!+5))+4)),0)</f>
        <v>#REF!</v>
      </c>
      <c r="V675" s="1" t="e">
        <f t="shared" si="115"/>
        <v>#REF!</v>
      </c>
      <c r="W675" s="1" t="e">
        <f t="shared" si="116"/>
        <v>#REF!</v>
      </c>
      <c r="X675" s="1" t="e">
        <f t="shared" si="117"/>
        <v>#REF!</v>
      </c>
      <c r="Y675" s="1" t="e">
        <f t="shared" si="118"/>
        <v>#REF!</v>
      </c>
      <c r="Z675" s="1" t="e">
        <f t="shared" si="119"/>
        <v>#REF!</v>
      </c>
      <c r="AA675" s="2" t="e">
        <f>IF(Z675*#REF!/(#REF!+#REF!)&lt;16,16,Z675*#REF!/(#REF!+#REF!))</f>
        <v>#REF!</v>
      </c>
      <c r="AB675" s="9" t="e">
        <f>IF(+Z675*#REF!/(#REF!+#REF!)&lt;16,16,+Z675*#REF!/(#REF!+#REF!))</f>
        <v>#REF!</v>
      </c>
      <c r="AC675" s="2" t="e">
        <f t="shared" si="120"/>
        <v>#REF!</v>
      </c>
    </row>
    <row r="676" spans="2:29" x14ac:dyDescent="0.2">
      <c r="B676" s="10" t="e">
        <f>IF(#REF!="Informix XPS",4096,2048)</f>
        <v>#REF!</v>
      </c>
      <c r="C676" s="10" t="e">
        <f>IF(#REF!="Informix XPS",4036,2020)</f>
        <v>#REF!</v>
      </c>
      <c r="D676" s="1" t="e">
        <f>IF(#REF!=0,0,#REF!+4)</f>
        <v>#REF!</v>
      </c>
      <c r="E676" s="1" t="e">
        <f t="shared" si="110"/>
        <v>#REF!</v>
      </c>
      <c r="F676" s="1" t="e">
        <f>IF(D676&lt;=C676,ROUNDUP((#REF!+#REF!)/E676,0),#REF!*E676)</f>
        <v>#REF!</v>
      </c>
      <c r="G676" s="1" t="e">
        <f t="shared" si="111"/>
        <v>#REF!</v>
      </c>
      <c r="H676" s="1" t="e">
        <f>IF(#REF!&gt;C676,#REF!,0)</f>
        <v>#REF!</v>
      </c>
      <c r="I676" s="1" t="e">
        <f>+IF(#REF!&gt;C676,#REF!-(C676+8),0)</f>
        <v>#REF!</v>
      </c>
      <c r="J676" s="1" t="e">
        <f>+IF(I676&lt;C676,0,#REF!*TRUNC(I676/(C676-8)))</f>
        <v>#REF!</v>
      </c>
      <c r="K676" s="1" t="e">
        <f>IF(H676&gt;0,+#REF!/(C676-8)-TRUNC(#REF!/(C676-8))+4,0)</f>
        <v>#REF!</v>
      </c>
      <c r="L676" s="1" t="e">
        <f t="shared" si="112"/>
        <v>#REF!</v>
      </c>
      <c r="M676" s="1" t="e">
        <f>+IF(H676&gt;0,IF(L676&lt;0.1,(#REF!/(TRUNC((C676/10)/I676)+1)),IF(AND(L676&gt;0.1,L676&lt;0.33),(#REF!/(TRUNC((C676/3)/I676)+1)),#REF!)),0)</f>
        <v>#REF!</v>
      </c>
      <c r="N676" s="1" t="e">
        <f t="shared" si="113"/>
        <v>#REF!</v>
      </c>
      <c r="O676" s="1" t="e">
        <f>+IF(#REF! &lt; (#REF!+#REF!)*0.02,1,#REF!/(#REF!+#REF!))</f>
        <v>#REF!</v>
      </c>
      <c r="P676" s="1" t="e">
        <f>+IF(#REF!&gt;0,#REF!+5,0)</f>
        <v>#REF!</v>
      </c>
      <c r="Q676" s="1" t="e">
        <f t="shared" si="114"/>
        <v>#REF!</v>
      </c>
      <c r="R676" s="1" t="e">
        <f>+IF(Q676 &gt; 0,TRUNC((#REF!+#REF!)/Q676),0)</f>
        <v>#REF!</v>
      </c>
      <c r="S676" s="1" t="e">
        <f>+(R676/(TRUNC((B676-28)/(#REF!+5))+4))</f>
        <v>#REF!</v>
      </c>
      <c r="T676" s="1" t="e">
        <f>+TRUNC(S676/(TRUNC((B676-28)/(#REF!+5))+4))</f>
        <v>#REF!</v>
      </c>
      <c r="U676" s="1" t="e">
        <f>+ROUNDUP((T676/(TRUNC((B676-56)/(#REF!+5))+4)),0)</f>
        <v>#REF!</v>
      </c>
      <c r="V676" s="1" t="e">
        <f t="shared" si="115"/>
        <v>#REF!</v>
      </c>
      <c r="W676" s="1" t="e">
        <f t="shared" si="116"/>
        <v>#REF!</v>
      </c>
      <c r="X676" s="1" t="e">
        <f t="shared" si="117"/>
        <v>#REF!</v>
      </c>
      <c r="Y676" s="1" t="e">
        <f t="shared" si="118"/>
        <v>#REF!</v>
      </c>
      <c r="Z676" s="1" t="e">
        <f t="shared" si="119"/>
        <v>#REF!</v>
      </c>
      <c r="AA676" s="2" t="e">
        <f>IF(Z676*#REF!/(#REF!+#REF!)&lt;16,16,Z676*#REF!/(#REF!+#REF!))</f>
        <v>#REF!</v>
      </c>
      <c r="AB676" s="9" t="e">
        <f>IF(+Z676*#REF!/(#REF!+#REF!)&lt;16,16,+Z676*#REF!/(#REF!+#REF!))</f>
        <v>#REF!</v>
      </c>
      <c r="AC676" s="2" t="e">
        <f t="shared" si="120"/>
        <v>#REF!</v>
      </c>
    </row>
    <row r="677" spans="2:29" x14ac:dyDescent="0.2">
      <c r="B677" s="10" t="e">
        <f>IF(#REF!="Informix XPS",4096,2048)</f>
        <v>#REF!</v>
      </c>
      <c r="C677" s="10" t="e">
        <f>IF(#REF!="Informix XPS",4036,2020)</f>
        <v>#REF!</v>
      </c>
      <c r="D677" s="1" t="e">
        <f>IF(#REF!=0,0,#REF!+4)</f>
        <v>#REF!</v>
      </c>
      <c r="E677" s="1" t="e">
        <f t="shared" si="110"/>
        <v>#REF!</v>
      </c>
      <c r="F677" s="1" t="e">
        <f>IF(D677&lt;=C677,ROUNDUP((#REF!+#REF!)/E677,0),#REF!*E677)</f>
        <v>#REF!</v>
      </c>
      <c r="G677" s="1" t="e">
        <f t="shared" si="111"/>
        <v>#REF!</v>
      </c>
      <c r="H677" s="1" t="e">
        <f>IF(#REF!&gt;C677,#REF!,0)</f>
        <v>#REF!</v>
      </c>
      <c r="I677" s="1" t="e">
        <f>+IF(#REF!&gt;C677,#REF!-(C677+8),0)</f>
        <v>#REF!</v>
      </c>
      <c r="J677" s="1" t="e">
        <f>+IF(I677&lt;C677,0,#REF!*TRUNC(I677/(C677-8)))</f>
        <v>#REF!</v>
      </c>
      <c r="K677" s="1" t="e">
        <f>IF(H677&gt;0,+#REF!/(C677-8)-TRUNC(#REF!/(C677-8))+4,0)</f>
        <v>#REF!</v>
      </c>
      <c r="L677" s="1" t="e">
        <f t="shared" si="112"/>
        <v>#REF!</v>
      </c>
      <c r="M677" s="1" t="e">
        <f>+IF(H677&gt;0,IF(L677&lt;0.1,(#REF!/(TRUNC((C677/10)/I677)+1)),IF(AND(L677&gt;0.1,L677&lt;0.33),(#REF!/(TRUNC((C677/3)/I677)+1)),#REF!)),0)</f>
        <v>#REF!</v>
      </c>
      <c r="N677" s="1" t="e">
        <f t="shared" si="113"/>
        <v>#REF!</v>
      </c>
      <c r="O677" s="1" t="e">
        <f>+IF(#REF! &lt; (#REF!+#REF!)*0.02,1,#REF!/(#REF!+#REF!))</f>
        <v>#REF!</v>
      </c>
      <c r="P677" s="1" t="e">
        <f>+IF(#REF!&gt;0,#REF!+5,0)</f>
        <v>#REF!</v>
      </c>
      <c r="Q677" s="1" t="e">
        <f t="shared" si="114"/>
        <v>#REF!</v>
      </c>
      <c r="R677" s="1" t="e">
        <f>+IF(Q677 &gt; 0,TRUNC((#REF!+#REF!)/Q677),0)</f>
        <v>#REF!</v>
      </c>
      <c r="S677" s="1" t="e">
        <f>+(R677/(TRUNC((B677-28)/(#REF!+5))+4))</f>
        <v>#REF!</v>
      </c>
      <c r="T677" s="1" t="e">
        <f>+TRUNC(S677/(TRUNC((B677-28)/(#REF!+5))+4))</f>
        <v>#REF!</v>
      </c>
      <c r="U677" s="1" t="e">
        <f>+ROUNDUP((T677/(TRUNC((B677-56)/(#REF!+5))+4)),0)</f>
        <v>#REF!</v>
      </c>
      <c r="V677" s="1" t="e">
        <f t="shared" si="115"/>
        <v>#REF!</v>
      </c>
      <c r="W677" s="1" t="e">
        <f t="shared" si="116"/>
        <v>#REF!</v>
      </c>
      <c r="X677" s="1" t="e">
        <f t="shared" si="117"/>
        <v>#REF!</v>
      </c>
      <c r="Y677" s="1" t="e">
        <f t="shared" si="118"/>
        <v>#REF!</v>
      </c>
      <c r="Z677" s="1" t="e">
        <f t="shared" si="119"/>
        <v>#REF!</v>
      </c>
      <c r="AA677" s="2" t="e">
        <f>IF(Z677*#REF!/(#REF!+#REF!)&lt;16,16,Z677*#REF!/(#REF!+#REF!))</f>
        <v>#REF!</v>
      </c>
      <c r="AB677" s="9" t="e">
        <f>IF(+Z677*#REF!/(#REF!+#REF!)&lt;16,16,+Z677*#REF!/(#REF!+#REF!))</f>
        <v>#REF!</v>
      </c>
      <c r="AC677" s="2" t="e">
        <f t="shared" si="120"/>
        <v>#REF!</v>
      </c>
    </row>
    <row r="678" spans="2:29" x14ac:dyDescent="0.2">
      <c r="B678" s="10" t="e">
        <f>IF(#REF!="Informix XPS",4096,2048)</f>
        <v>#REF!</v>
      </c>
      <c r="C678" s="10" t="e">
        <f>IF(#REF!="Informix XPS",4036,2020)</f>
        <v>#REF!</v>
      </c>
      <c r="D678" s="1" t="e">
        <f>IF(#REF!=0,0,#REF!+4)</f>
        <v>#REF!</v>
      </c>
      <c r="E678" s="1" t="e">
        <f t="shared" si="110"/>
        <v>#REF!</v>
      </c>
      <c r="F678" s="1" t="e">
        <f>IF(D678&lt;=C678,ROUNDUP((#REF!+#REF!)/E678,0),#REF!*E678)</f>
        <v>#REF!</v>
      </c>
      <c r="G678" s="1" t="e">
        <f t="shared" si="111"/>
        <v>#REF!</v>
      </c>
      <c r="H678" s="1" t="e">
        <f>IF(#REF!&gt;C678,#REF!,0)</f>
        <v>#REF!</v>
      </c>
      <c r="I678" s="1" t="e">
        <f>+IF(#REF!&gt;C678,#REF!-(C678+8),0)</f>
        <v>#REF!</v>
      </c>
      <c r="J678" s="1" t="e">
        <f>+IF(I678&lt;C678,0,#REF!*TRUNC(I678/(C678-8)))</f>
        <v>#REF!</v>
      </c>
      <c r="K678" s="1" t="e">
        <f>IF(H678&gt;0,+#REF!/(C678-8)-TRUNC(#REF!/(C678-8))+4,0)</f>
        <v>#REF!</v>
      </c>
      <c r="L678" s="1" t="e">
        <f t="shared" si="112"/>
        <v>#REF!</v>
      </c>
      <c r="M678" s="1" t="e">
        <f>+IF(H678&gt;0,IF(L678&lt;0.1,(#REF!/(TRUNC((C678/10)/I678)+1)),IF(AND(L678&gt;0.1,L678&lt;0.33),(#REF!/(TRUNC((C678/3)/I678)+1)),#REF!)),0)</f>
        <v>#REF!</v>
      </c>
      <c r="N678" s="1" t="e">
        <f t="shared" si="113"/>
        <v>#REF!</v>
      </c>
      <c r="O678" s="1" t="e">
        <f>+IF(#REF! &lt; (#REF!+#REF!)*0.02,1,#REF!/(#REF!+#REF!))</f>
        <v>#REF!</v>
      </c>
      <c r="P678" s="1" t="e">
        <f>+IF(#REF!&gt;0,#REF!+5,0)</f>
        <v>#REF!</v>
      </c>
      <c r="Q678" s="1" t="e">
        <f t="shared" si="114"/>
        <v>#REF!</v>
      </c>
      <c r="R678" s="1" t="e">
        <f>+IF(Q678 &gt; 0,TRUNC((#REF!+#REF!)/Q678),0)</f>
        <v>#REF!</v>
      </c>
      <c r="S678" s="1" t="e">
        <f>+(R678/(TRUNC((B678-28)/(#REF!+5))+4))</f>
        <v>#REF!</v>
      </c>
      <c r="T678" s="1" t="e">
        <f>+TRUNC(S678/(TRUNC((B678-28)/(#REF!+5))+4))</f>
        <v>#REF!</v>
      </c>
      <c r="U678" s="1" t="e">
        <f>+ROUNDUP((T678/(TRUNC((B678-56)/(#REF!+5))+4)),0)</f>
        <v>#REF!</v>
      </c>
      <c r="V678" s="1" t="e">
        <f t="shared" si="115"/>
        <v>#REF!</v>
      </c>
      <c r="W678" s="1" t="e">
        <f t="shared" si="116"/>
        <v>#REF!</v>
      </c>
      <c r="X678" s="1" t="e">
        <f t="shared" si="117"/>
        <v>#REF!</v>
      </c>
      <c r="Y678" s="1" t="e">
        <f t="shared" si="118"/>
        <v>#REF!</v>
      </c>
      <c r="Z678" s="1" t="e">
        <f t="shared" si="119"/>
        <v>#REF!</v>
      </c>
      <c r="AA678" s="2" t="e">
        <f>IF(Z678*#REF!/(#REF!+#REF!)&lt;16,16,Z678*#REF!/(#REF!+#REF!))</f>
        <v>#REF!</v>
      </c>
      <c r="AB678" s="9" t="e">
        <f>IF(+Z678*#REF!/(#REF!+#REF!)&lt;16,16,+Z678*#REF!/(#REF!+#REF!))</f>
        <v>#REF!</v>
      </c>
      <c r="AC678" s="2" t="e">
        <f t="shared" si="120"/>
        <v>#REF!</v>
      </c>
    </row>
    <row r="679" spans="2:29" x14ac:dyDescent="0.2">
      <c r="B679" s="10" t="e">
        <f>IF(#REF!="Informix XPS",4096,2048)</f>
        <v>#REF!</v>
      </c>
      <c r="C679" s="10" t="e">
        <f>IF(#REF!="Informix XPS",4036,2020)</f>
        <v>#REF!</v>
      </c>
      <c r="D679" s="1" t="e">
        <f>IF(#REF!=0,0,#REF!+4)</f>
        <v>#REF!</v>
      </c>
      <c r="E679" s="1" t="e">
        <f t="shared" si="110"/>
        <v>#REF!</v>
      </c>
      <c r="F679" s="1" t="e">
        <f>IF(D679&lt;=C679,ROUNDUP((#REF!+#REF!)/E679,0),#REF!*E679)</f>
        <v>#REF!</v>
      </c>
      <c r="G679" s="1" t="e">
        <f t="shared" si="111"/>
        <v>#REF!</v>
      </c>
      <c r="H679" s="1" t="e">
        <f>IF(#REF!&gt;C679,#REF!,0)</f>
        <v>#REF!</v>
      </c>
      <c r="I679" s="1" t="e">
        <f>+IF(#REF!&gt;C679,#REF!-(C679+8),0)</f>
        <v>#REF!</v>
      </c>
      <c r="J679" s="1" t="e">
        <f>+IF(I679&lt;C679,0,#REF!*TRUNC(I679/(C679-8)))</f>
        <v>#REF!</v>
      </c>
      <c r="K679" s="1" t="e">
        <f>IF(H679&gt;0,+#REF!/(C679-8)-TRUNC(#REF!/(C679-8))+4,0)</f>
        <v>#REF!</v>
      </c>
      <c r="L679" s="1" t="e">
        <f t="shared" si="112"/>
        <v>#REF!</v>
      </c>
      <c r="M679" s="1" t="e">
        <f>+IF(H679&gt;0,IF(L679&lt;0.1,(#REF!/(TRUNC((C679/10)/I679)+1)),IF(AND(L679&gt;0.1,L679&lt;0.33),(#REF!/(TRUNC((C679/3)/I679)+1)),#REF!)),0)</f>
        <v>#REF!</v>
      </c>
      <c r="N679" s="1" t="e">
        <f t="shared" si="113"/>
        <v>#REF!</v>
      </c>
      <c r="O679" s="1" t="e">
        <f>+IF(#REF! &lt; (#REF!+#REF!)*0.02,1,#REF!/(#REF!+#REF!))</f>
        <v>#REF!</v>
      </c>
      <c r="P679" s="1" t="e">
        <f>+IF(#REF!&gt;0,#REF!+5,0)</f>
        <v>#REF!</v>
      </c>
      <c r="Q679" s="1" t="e">
        <f t="shared" si="114"/>
        <v>#REF!</v>
      </c>
      <c r="R679" s="1" t="e">
        <f>+IF(Q679 &gt; 0,TRUNC((#REF!+#REF!)/Q679),0)</f>
        <v>#REF!</v>
      </c>
      <c r="S679" s="1" t="e">
        <f>+(R679/(TRUNC((B679-28)/(#REF!+5))+4))</f>
        <v>#REF!</v>
      </c>
      <c r="T679" s="1" t="e">
        <f>+TRUNC(S679/(TRUNC((B679-28)/(#REF!+5))+4))</f>
        <v>#REF!</v>
      </c>
      <c r="U679" s="1" t="e">
        <f>+ROUNDUP((T679/(TRUNC((B679-56)/(#REF!+5))+4)),0)</f>
        <v>#REF!</v>
      </c>
      <c r="V679" s="1" t="e">
        <f t="shared" si="115"/>
        <v>#REF!</v>
      </c>
      <c r="W679" s="1" t="e">
        <f t="shared" si="116"/>
        <v>#REF!</v>
      </c>
      <c r="X679" s="1" t="e">
        <f t="shared" si="117"/>
        <v>#REF!</v>
      </c>
      <c r="Y679" s="1" t="e">
        <f t="shared" si="118"/>
        <v>#REF!</v>
      </c>
      <c r="Z679" s="1" t="e">
        <f t="shared" si="119"/>
        <v>#REF!</v>
      </c>
      <c r="AA679" s="2" t="e">
        <f>IF(Z679*#REF!/(#REF!+#REF!)&lt;16,16,Z679*#REF!/(#REF!+#REF!))</f>
        <v>#REF!</v>
      </c>
      <c r="AB679" s="9" t="e">
        <f>IF(+Z679*#REF!/(#REF!+#REF!)&lt;16,16,+Z679*#REF!/(#REF!+#REF!))</f>
        <v>#REF!</v>
      </c>
      <c r="AC679" s="2" t="e">
        <f t="shared" si="120"/>
        <v>#REF!</v>
      </c>
    </row>
    <row r="680" spans="2:29" x14ac:dyDescent="0.2">
      <c r="B680" s="10" t="e">
        <f>IF(#REF!="Informix XPS",4096,2048)</f>
        <v>#REF!</v>
      </c>
      <c r="C680" s="10" t="e">
        <f>IF(#REF!="Informix XPS",4036,2020)</f>
        <v>#REF!</v>
      </c>
      <c r="D680" s="1" t="e">
        <f>IF(#REF!=0,0,#REF!+4)</f>
        <v>#REF!</v>
      </c>
      <c r="E680" s="1" t="e">
        <f t="shared" si="110"/>
        <v>#REF!</v>
      </c>
      <c r="F680" s="1" t="e">
        <f>IF(D680&lt;=C680,ROUNDUP((#REF!+#REF!)/E680,0),#REF!*E680)</f>
        <v>#REF!</v>
      </c>
      <c r="G680" s="1" t="e">
        <f t="shared" si="111"/>
        <v>#REF!</v>
      </c>
      <c r="H680" s="1" t="e">
        <f>IF(#REF!&gt;C680,#REF!,0)</f>
        <v>#REF!</v>
      </c>
      <c r="I680" s="1" t="e">
        <f>+IF(#REF!&gt;C680,#REF!-(C680+8),0)</f>
        <v>#REF!</v>
      </c>
      <c r="J680" s="1" t="e">
        <f>+IF(I680&lt;C680,0,#REF!*TRUNC(I680/(C680-8)))</f>
        <v>#REF!</v>
      </c>
      <c r="K680" s="1" t="e">
        <f>IF(H680&gt;0,+#REF!/(C680-8)-TRUNC(#REF!/(C680-8))+4,0)</f>
        <v>#REF!</v>
      </c>
      <c r="L680" s="1" t="e">
        <f t="shared" si="112"/>
        <v>#REF!</v>
      </c>
      <c r="M680" s="1" t="e">
        <f>+IF(H680&gt;0,IF(L680&lt;0.1,(#REF!/(TRUNC((C680/10)/I680)+1)),IF(AND(L680&gt;0.1,L680&lt;0.33),(#REF!/(TRUNC((C680/3)/I680)+1)),#REF!)),0)</f>
        <v>#REF!</v>
      </c>
      <c r="N680" s="1" t="e">
        <f t="shared" si="113"/>
        <v>#REF!</v>
      </c>
      <c r="O680" s="1" t="e">
        <f>+IF(#REF! &lt; (#REF!+#REF!)*0.02,1,#REF!/(#REF!+#REF!))</f>
        <v>#REF!</v>
      </c>
      <c r="P680" s="1" t="e">
        <f>+IF(#REF!&gt;0,#REF!+5,0)</f>
        <v>#REF!</v>
      </c>
      <c r="Q680" s="1" t="e">
        <f t="shared" si="114"/>
        <v>#REF!</v>
      </c>
      <c r="R680" s="1" t="e">
        <f>+IF(Q680 &gt; 0,TRUNC((#REF!+#REF!)/Q680),0)</f>
        <v>#REF!</v>
      </c>
      <c r="S680" s="1" t="e">
        <f>+(R680/(TRUNC((B680-28)/(#REF!+5))+4))</f>
        <v>#REF!</v>
      </c>
      <c r="T680" s="1" t="e">
        <f>+TRUNC(S680/(TRUNC((B680-28)/(#REF!+5))+4))</f>
        <v>#REF!</v>
      </c>
      <c r="U680" s="1" t="e">
        <f>+ROUNDUP((T680/(TRUNC((B680-56)/(#REF!+5))+4)),0)</f>
        <v>#REF!</v>
      </c>
      <c r="V680" s="1" t="e">
        <f t="shared" si="115"/>
        <v>#REF!</v>
      </c>
      <c r="W680" s="1" t="e">
        <f t="shared" si="116"/>
        <v>#REF!</v>
      </c>
      <c r="X680" s="1" t="e">
        <f t="shared" si="117"/>
        <v>#REF!</v>
      </c>
      <c r="Y680" s="1" t="e">
        <f t="shared" si="118"/>
        <v>#REF!</v>
      </c>
      <c r="Z680" s="1" t="e">
        <f t="shared" si="119"/>
        <v>#REF!</v>
      </c>
      <c r="AA680" s="2" t="e">
        <f>IF(Z680*#REF!/(#REF!+#REF!)&lt;16,16,Z680*#REF!/(#REF!+#REF!))</f>
        <v>#REF!</v>
      </c>
      <c r="AB680" s="9" t="e">
        <f>IF(+Z680*#REF!/(#REF!+#REF!)&lt;16,16,+Z680*#REF!/(#REF!+#REF!))</f>
        <v>#REF!</v>
      </c>
      <c r="AC680" s="2" t="e">
        <f t="shared" si="120"/>
        <v>#REF!</v>
      </c>
    </row>
    <row r="681" spans="2:29" x14ac:dyDescent="0.2">
      <c r="B681" s="10" t="e">
        <f>IF(#REF!="Informix XPS",4096,2048)</f>
        <v>#REF!</v>
      </c>
      <c r="C681" s="10" t="e">
        <f>IF(#REF!="Informix XPS",4036,2020)</f>
        <v>#REF!</v>
      </c>
      <c r="D681" s="1" t="e">
        <f>IF(#REF!=0,0,#REF!+4)</f>
        <v>#REF!</v>
      </c>
      <c r="E681" s="1" t="e">
        <f t="shared" si="110"/>
        <v>#REF!</v>
      </c>
      <c r="F681" s="1" t="e">
        <f>IF(D681&lt;=C681,ROUNDUP((#REF!+#REF!)/E681,0),#REF!*E681)</f>
        <v>#REF!</v>
      </c>
      <c r="G681" s="1" t="e">
        <f t="shared" si="111"/>
        <v>#REF!</v>
      </c>
      <c r="H681" s="1" t="e">
        <f>IF(#REF!&gt;C681,#REF!,0)</f>
        <v>#REF!</v>
      </c>
      <c r="I681" s="1" t="e">
        <f>+IF(#REF!&gt;C681,#REF!-(C681+8),0)</f>
        <v>#REF!</v>
      </c>
      <c r="J681" s="1" t="e">
        <f>+IF(I681&lt;C681,0,#REF!*TRUNC(I681/(C681-8)))</f>
        <v>#REF!</v>
      </c>
      <c r="K681" s="1" t="e">
        <f>IF(H681&gt;0,+#REF!/(C681-8)-TRUNC(#REF!/(C681-8))+4,0)</f>
        <v>#REF!</v>
      </c>
      <c r="L681" s="1" t="e">
        <f t="shared" si="112"/>
        <v>#REF!</v>
      </c>
      <c r="M681" s="1" t="e">
        <f>+IF(H681&gt;0,IF(L681&lt;0.1,(#REF!/(TRUNC((C681/10)/I681)+1)),IF(AND(L681&gt;0.1,L681&lt;0.33),(#REF!/(TRUNC((C681/3)/I681)+1)),#REF!)),0)</f>
        <v>#REF!</v>
      </c>
      <c r="N681" s="1" t="e">
        <f t="shared" si="113"/>
        <v>#REF!</v>
      </c>
      <c r="O681" s="1" t="e">
        <f>+IF(#REF! &lt; (#REF!+#REF!)*0.02,1,#REF!/(#REF!+#REF!))</f>
        <v>#REF!</v>
      </c>
      <c r="P681" s="1" t="e">
        <f>+IF(#REF!&gt;0,#REF!+5,0)</f>
        <v>#REF!</v>
      </c>
      <c r="Q681" s="1" t="e">
        <f t="shared" si="114"/>
        <v>#REF!</v>
      </c>
      <c r="R681" s="1" t="e">
        <f>+IF(Q681 &gt; 0,TRUNC((#REF!+#REF!)/Q681),0)</f>
        <v>#REF!</v>
      </c>
      <c r="S681" s="1" t="e">
        <f>+(R681/(TRUNC((B681-28)/(#REF!+5))+4))</f>
        <v>#REF!</v>
      </c>
      <c r="T681" s="1" t="e">
        <f>+TRUNC(S681/(TRUNC((B681-28)/(#REF!+5))+4))</f>
        <v>#REF!</v>
      </c>
      <c r="U681" s="1" t="e">
        <f>+ROUNDUP((T681/(TRUNC((B681-56)/(#REF!+5))+4)),0)</f>
        <v>#REF!</v>
      </c>
      <c r="V681" s="1" t="e">
        <f t="shared" si="115"/>
        <v>#REF!</v>
      </c>
      <c r="W681" s="1" t="e">
        <f t="shared" si="116"/>
        <v>#REF!</v>
      </c>
      <c r="X681" s="1" t="e">
        <f t="shared" si="117"/>
        <v>#REF!</v>
      </c>
      <c r="Y681" s="1" t="e">
        <f t="shared" si="118"/>
        <v>#REF!</v>
      </c>
      <c r="Z681" s="1" t="e">
        <f t="shared" si="119"/>
        <v>#REF!</v>
      </c>
      <c r="AA681" s="2" t="e">
        <f>IF(Z681*#REF!/(#REF!+#REF!)&lt;16,16,Z681*#REF!/(#REF!+#REF!))</f>
        <v>#REF!</v>
      </c>
      <c r="AB681" s="9" t="e">
        <f>IF(+Z681*#REF!/(#REF!+#REF!)&lt;16,16,+Z681*#REF!/(#REF!+#REF!))</f>
        <v>#REF!</v>
      </c>
      <c r="AC681" s="2" t="e">
        <f t="shared" si="120"/>
        <v>#REF!</v>
      </c>
    </row>
    <row r="682" spans="2:29" x14ac:dyDescent="0.2">
      <c r="B682" s="10" t="e">
        <f>IF(#REF!="Informix XPS",4096,2048)</f>
        <v>#REF!</v>
      </c>
      <c r="C682" s="10" t="e">
        <f>IF(#REF!="Informix XPS",4036,2020)</f>
        <v>#REF!</v>
      </c>
      <c r="D682" s="1" t="e">
        <f>IF(#REF!=0,0,#REF!+4)</f>
        <v>#REF!</v>
      </c>
      <c r="E682" s="1" t="e">
        <f t="shared" si="110"/>
        <v>#REF!</v>
      </c>
      <c r="F682" s="1" t="e">
        <f>IF(D682&lt;=C682,ROUNDUP((#REF!+#REF!)/E682,0),#REF!*E682)</f>
        <v>#REF!</v>
      </c>
      <c r="G682" s="1" t="e">
        <f t="shared" si="111"/>
        <v>#REF!</v>
      </c>
      <c r="H682" s="1" t="e">
        <f>IF(#REF!&gt;C682,#REF!,0)</f>
        <v>#REF!</v>
      </c>
      <c r="I682" s="1" t="e">
        <f>+IF(#REF!&gt;C682,#REF!-(C682+8),0)</f>
        <v>#REF!</v>
      </c>
      <c r="J682" s="1" t="e">
        <f>+IF(I682&lt;C682,0,#REF!*TRUNC(I682/(C682-8)))</f>
        <v>#REF!</v>
      </c>
      <c r="K682" s="1" t="e">
        <f>IF(H682&gt;0,+#REF!/(C682-8)-TRUNC(#REF!/(C682-8))+4,0)</f>
        <v>#REF!</v>
      </c>
      <c r="L682" s="1" t="e">
        <f t="shared" si="112"/>
        <v>#REF!</v>
      </c>
      <c r="M682" s="1" t="e">
        <f>+IF(H682&gt;0,IF(L682&lt;0.1,(#REF!/(TRUNC((C682/10)/I682)+1)),IF(AND(L682&gt;0.1,L682&lt;0.33),(#REF!/(TRUNC((C682/3)/I682)+1)),#REF!)),0)</f>
        <v>#REF!</v>
      </c>
      <c r="N682" s="1" t="e">
        <f t="shared" si="113"/>
        <v>#REF!</v>
      </c>
      <c r="O682" s="1" t="e">
        <f>+IF(#REF! &lt; (#REF!+#REF!)*0.02,1,#REF!/(#REF!+#REF!))</f>
        <v>#REF!</v>
      </c>
      <c r="P682" s="1" t="e">
        <f>+IF(#REF!&gt;0,#REF!+5,0)</f>
        <v>#REF!</v>
      </c>
      <c r="Q682" s="1" t="e">
        <f t="shared" si="114"/>
        <v>#REF!</v>
      </c>
      <c r="R682" s="1" t="e">
        <f>+IF(Q682 &gt; 0,TRUNC((#REF!+#REF!)/Q682),0)</f>
        <v>#REF!</v>
      </c>
      <c r="S682" s="1" t="e">
        <f>+(R682/(TRUNC((B682-28)/(#REF!+5))+4))</f>
        <v>#REF!</v>
      </c>
      <c r="T682" s="1" t="e">
        <f>+TRUNC(S682/(TRUNC((B682-28)/(#REF!+5))+4))</f>
        <v>#REF!</v>
      </c>
      <c r="U682" s="1" t="e">
        <f>+ROUNDUP((T682/(TRUNC((B682-56)/(#REF!+5))+4)),0)</f>
        <v>#REF!</v>
      </c>
      <c r="V682" s="1" t="e">
        <f t="shared" si="115"/>
        <v>#REF!</v>
      </c>
      <c r="W682" s="1" t="e">
        <f t="shared" si="116"/>
        <v>#REF!</v>
      </c>
      <c r="X682" s="1" t="e">
        <f t="shared" si="117"/>
        <v>#REF!</v>
      </c>
      <c r="Y682" s="1" t="e">
        <f t="shared" si="118"/>
        <v>#REF!</v>
      </c>
      <c r="Z682" s="1" t="e">
        <f t="shared" si="119"/>
        <v>#REF!</v>
      </c>
      <c r="AA682" s="2" t="e">
        <f>IF(Z682*#REF!/(#REF!+#REF!)&lt;16,16,Z682*#REF!/(#REF!+#REF!))</f>
        <v>#REF!</v>
      </c>
      <c r="AB682" s="9" t="e">
        <f>IF(+Z682*#REF!/(#REF!+#REF!)&lt;16,16,+Z682*#REF!/(#REF!+#REF!))</f>
        <v>#REF!</v>
      </c>
      <c r="AC682" s="2" t="e">
        <f t="shared" si="120"/>
        <v>#REF!</v>
      </c>
    </row>
    <row r="683" spans="2:29" x14ac:dyDescent="0.2">
      <c r="B683" s="10" t="e">
        <f>IF(#REF!="Informix XPS",4096,2048)</f>
        <v>#REF!</v>
      </c>
      <c r="C683" s="10" t="e">
        <f>IF(#REF!="Informix XPS",4036,2020)</f>
        <v>#REF!</v>
      </c>
      <c r="D683" s="1" t="e">
        <f>IF(#REF!=0,0,#REF!+4)</f>
        <v>#REF!</v>
      </c>
      <c r="E683" s="1" t="e">
        <f t="shared" si="110"/>
        <v>#REF!</v>
      </c>
      <c r="F683" s="1" t="e">
        <f>IF(D683&lt;=C683,ROUNDUP((#REF!+#REF!)/E683,0),#REF!*E683)</f>
        <v>#REF!</v>
      </c>
      <c r="G683" s="1" t="e">
        <f t="shared" si="111"/>
        <v>#REF!</v>
      </c>
      <c r="H683" s="1" t="e">
        <f>IF(#REF!&gt;C683,#REF!,0)</f>
        <v>#REF!</v>
      </c>
      <c r="I683" s="1" t="e">
        <f>+IF(#REF!&gt;C683,#REF!-(C683+8),0)</f>
        <v>#REF!</v>
      </c>
      <c r="J683" s="1" t="e">
        <f>+IF(I683&lt;C683,0,#REF!*TRUNC(I683/(C683-8)))</f>
        <v>#REF!</v>
      </c>
      <c r="K683" s="1" t="e">
        <f>IF(H683&gt;0,+#REF!/(C683-8)-TRUNC(#REF!/(C683-8))+4,0)</f>
        <v>#REF!</v>
      </c>
      <c r="L683" s="1" t="e">
        <f t="shared" si="112"/>
        <v>#REF!</v>
      </c>
      <c r="M683" s="1" t="e">
        <f>+IF(H683&gt;0,IF(L683&lt;0.1,(#REF!/(TRUNC((C683/10)/I683)+1)),IF(AND(L683&gt;0.1,L683&lt;0.33),(#REF!/(TRUNC((C683/3)/I683)+1)),#REF!)),0)</f>
        <v>#REF!</v>
      </c>
      <c r="N683" s="1" t="e">
        <f t="shared" si="113"/>
        <v>#REF!</v>
      </c>
      <c r="O683" s="1" t="e">
        <f>+IF(#REF! &lt; (#REF!+#REF!)*0.02,1,#REF!/(#REF!+#REF!))</f>
        <v>#REF!</v>
      </c>
      <c r="P683" s="1" t="e">
        <f>+IF(#REF!&gt;0,#REF!+5,0)</f>
        <v>#REF!</v>
      </c>
      <c r="Q683" s="1" t="e">
        <f t="shared" si="114"/>
        <v>#REF!</v>
      </c>
      <c r="R683" s="1" t="e">
        <f>+IF(Q683 &gt; 0,TRUNC((#REF!+#REF!)/Q683),0)</f>
        <v>#REF!</v>
      </c>
      <c r="S683" s="1" t="e">
        <f>+(R683/(TRUNC((B683-28)/(#REF!+5))+4))</f>
        <v>#REF!</v>
      </c>
      <c r="T683" s="1" t="e">
        <f>+TRUNC(S683/(TRUNC((B683-28)/(#REF!+5))+4))</f>
        <v>#REF!</v>
      </c>
      <c r="U683" s="1" t="e">
        <f>+ROUNDUP((T683/(TRUNC((B683-56)/(#REF!+5))+4)),0)</f>
        <v>#REF!</v>
      </c>
      <c r="V683" s="1" t="e">
        <f t="shared" si="115"/>
        <v>#REF!</v>
      </c>
      <c r="W683" s="1" t="e">
        <f t="shared" si="116"/>
        <v>#REF!</v>
      </c>
      <c r="X683" s="1" t="e">
        <f t="shared" si="117"/>
        <v>#REF!</v>
      </c>
      <c r="Y683" s="1" t="e">
        <f t="shared" si="118"/>
        <v>#REF!</v>
      </c>
      <c r="Z683" s="1" t="e">
        <f t="shared" si="119"/>
        <v>#REF!</v>
      </c>
      <c r="AA683" s="2" t="e">
        <f>IF(Z683*#REF!/(#REF!+#REF!)&lt;16,16,Z683*#REF!/(#REF!+#REF!))</f>
        <v>#REF!</v>
      </c>
      <c r="AB683" s="9" t="e">
        <f>IF(+Z683*#REF!/(#REF!+#REF!)&lt;16,16,+Z683*#REF!/(#REF!+#REF!))</f>
        <v>#REF!</v>
      </c>
      <c r="AC683" s="2" t="e">
        <f t="shared" si="120"/>
        <v>#REF!</v>
      </c>
    </row>
    <row r="684" spans="2:29" x14ac:dyDescent="0.2">
      <c r="B684" s="10" t="e">
        <f>IF(#REF!="Informix XPS",4096,2048)</f>
        <v>#REF!</v>
      </c>
      <c r="C684" s="10" t="e">
        <f>IF(#REF!="Informix XPS",4036,2020)</f>
        <v>#REF!</v>
      </c>
      <c r="D684" s="1" t="e">
        <f>IF(#REF!=0,0,#REF!+4)</f>
        <v>#REF!</v>
      </c>
      <c r="E684" s="1" t="e">
        <f t="shared" si="110"/>
        <v>#REF!</v>
      </c>
      <c r="F684" s="1" t="e">
        <f>IF(D684&lt;=C684,ROUNDUP((#REF!+#REF!)/E684,0),#REF!*E684)</f>
        <v>#REF!</v>
      </c>
      <c r="G684" s="1" t="e">
        <f t="shared" si="111"/>
        <v>#REF!</v>
      </c>
      <c r="H684" s="1" t="e">
        <f>IF(#REF!&gt;C684,#REF!,0)</f>
        <v>#REF!</v>
      </c>
      <c r="I684" s="1" t="e">
        <f>+IF(#REF!&gt;C684,#REF!-(C684+8),0)</f>
        <v>#REF!</v>
      </c>
      <c r="J684" s="1" t="e">
        <f>+IF(I684&lt;C684,0,#REF!*TRUNC(I684/(C684-8)))</f>
        <v>#REF!</v>
      </c>
      <c r="K684" s="1" t="e">
        <f>IF(H684&gt;0,+#REF!/(C684-8)-TRUNC(#REF!/(C684-8))+4,0)</f>
        <v>#REF!</v>
      </c>
      <c r="L684" s="1" t="e">
        <f t="shared" si="112"/>
        <v>#REF!</v>
      </c>
      <c r="M684" s="1" t="e">
        <f>+IF(H684&gt;0,IF(L684&lt;0.1,(#REF!/(TRUNC((C684/10)/I684)+1)),IF(AND(L684&gt;0.1,L684&lt;0.33),(#REF!/(TRUNC((C684/3)/I684)+1)),#REF!)),0)</f>
        <v>#REF!</v>
      </c>
      <c r="N684" s="1" t="e">
        <f t="shared" si="113"/>
        <v>#REF!</v>
      </c>
      <c r="O684" s="1" t="e">
        <f>+IF(#REF! &lt; (#REF!+#REF!)*0.02,1,#REF!/(#REF!+#REF!))</f>
        <v>#REF!</v>
      </c>
      <c r="P684" s="1" t="e">
        <f>+IF(#REF!&gt;0,#REF!+5,0)</f>
        <v>#REF!</v>
      </c>
      <c r="Q684" s="1" t="e">
        <f t="shared" si="114"/>
        <v>#REF!</v>
      </c>
      <c r="R684" s="1" t="e">
        <f>+IF(Q684 &gt; 0,TRUNC((#REF!+#REF!)/Q684),0)</f>
        <v>#REF!</v>
      </c>
      <c r="S684" s="1" t="e">
        <f>+(R684/(TRUNC((B684-28)/(#REF!+5))+4))</f>
        <v>#REF!</v>
      </c>
      <c r="T684" s="1" t="e">
        <f>+TRUNC(S684/(TRUNC((B684-28)/(#REF!+5))+4))</f>
        <v>#REF!</v>
      </c>
      <c r="U684" s="1" t="e">
        <f>+ROUNDUP((T684/(TRUNC((B684-56)/(#REF!+5))+4)),0)</f>
        <v>#REF!</v>
      </c>
      <c r="V684" s="1" t="e">
        <f t="shared" si="115"/>
        <v>#REF!</v>
      </c>
      <c r="W684" s="1" t="e">
        <f t="shared" si="116"/>
        <v>#REF!</v>
      </c>
      <c r="X684" s="1" t="e">
        <f t="shared" si="117"/>
        <v>#REF!</v>
      </c>
      <c r="Y684" s="1" t="e">
        <f t="shared" si="118"/>
        <v>#REF!</v>
      </c>
      <c r="Z684" s="1" t="e">
        <f t="shared" si="119"/>
        <v>#REF!</v>
      </c>
      <c r="AA684" s="2" t="e">
        <f>IF(Z684*#REF!/(#REF!+#REF!)&lt;16,16,Z684*#REF!/(#REF!+#REF!))</f>
        <v>#REF!</v>
      </c>
      <c r="AB684" s="9" t="e">
        <f>IF(+Z684*#REF!/(#REF!+#REF!)&lt;16,16,+Z684*#REF!/(#REF!+#REF!))</f>
        <v>#REF!</v>
      </c>
      <c r="AC684" s="2" t="e">
        <f t="shared" si="120"/>
        <v>#REF!</v>
      </c>
    </row>
    <row r="685" spans="2:29" x14ac:dyDescent="0.2">
      <c r="B685" s="10" t="e">
        <f>IF(#REF!="Informix XPS",4096,2048)</f>
        <v>#REF!</v>
      </c>
      <c r="C685" s="10" t="e">
        <f>IF(#REF!="Informix XPS",4036,2020)</f>
        <v>#REF!</v>
      </c>
      <c r="D685" s="1" t="e">
        <f>IF(#REF!=0,0,#REF!+4)</f>
        <v>#REF!</v>
      </c>
      <c r="E685" s="1" t="e">
        <f t="shared" si="110"/>
        <v>#REF!</v>
      </c>
      <c r="F685" s="1" t="e">
        <f>IF(D685&lt;=C685,ROUNDUP((#REF!+#REF!)/E685,0),#REF!*E685)</f>
        <v>#REF!</v>
      </c>
      <c r="G685" s="1" t="e">
        <f t="shared" si="111"/>
        <v>#REF!</v>
      </c>
      <c r="H685" s="1" t="e">
        <f>IF(#REF!&gt;C685,#REF!,0)</f>
        <v>#REF!</v>
      </c>
      <c r="I685" s="1" t="e">
        <f>+IF(#REF!&gt;C685,#REF!-(C685+8),0)</f>
        <v>#REF!</v>
      </c>
      <c r="J685" s="1" t="e">
        <f>+IF(I685&lt;C685,0,#REF!*TRUNC(I685/(C685-8)))</f>
        <v>#REF!</v>
      </c>
      <c r="K685" s="1" t="e">
        <f>IF(H685&gt;0,+#REF!/(C685-8)-TRUNC(#REF!/(C685-8))+4,0)</f>
        <v>#REF!</v>
      </c>
      <c r="L685" s="1" t="e">
        <f t="shared" si="112"/>
        <v>#REF!</v>
      </c>
      <c r="M685" s="1" t="e">
        <f>+IF(H685&gt;0,IF(L685&lt;0.1,(#REF!/(TRUNC((C685/10)/I685)+1)),IF(AND(L685&gt;0.1,L685&lt;0.33),(#REF!/(TRUNC((C685/3)/I685)+1)),#REF!)),0)</f>
        <v>#REF!</v>
      </c>
      <c r="N685" s="1" t="e">
        <f t="shared" si="113"/>
        <v>#REF!</v>
      </c>
      <c r="O685" s="1" t="e">
        <f>+IF(#REF! &lt; (#REF!+#REF!)*0.02,1,#REF!/(#REF!+#REF!))</f>
        <v>#REF!</v>
      </c>
      <c r="P685" s="1" t="e">
        <f>+IF(#REF!&gt;0,#REF!+5,0)</f>
        <v>#REF!</v>
      </c>
      <c r="Q685" s="1" t="e">
        <f t="shared" si="114"/>
        <v>#REF!</v>
      </c>
      <c r="R685" s="1" t="e">
        <f>+IF(Q685 &gt; 0,TRUNC((#REF!+#REF!)/Q685),0)</f>
        <v>#REF!</v>
      </c>
      <c r="S685" s="1" t="e">
        <f>+(R685/(TRUNC((B685-28)/(#REF!+5))+4))</f>
        <v>#REF!</v>
      </c>
      <c r="T685" s="1" t="e">
        <f>+TRUNC(S685/(TRUNC((B685-28)/(#REF!+5))+4))</f>
        <v>#REF!</v>
      </c>
      <c r="U685" s="1" t="e">
        <f>+ROUNDUP((T685/(TRUNC((B685-56)/(#REF!+5))+4)),0)</f>
        <v>#REF!</v>
      </c>
      <c r="V685" s="1" t="e">
        <f t="shared" si="115"/>
        <v>#REF!</v>
      </c>
      <c r="W685" s="1" t="e">
        <f t="shared" si="116"/>
        <v>#REF!</v>
      </c>
      <c r="X685" s="1" t="e">
        <f t="shared" si="117"/>
        <v>#REF!</v>
      </c>
      <c r="Y685" s="1" t="e">
        <f t="shared" si="118"/>
        <v>#REF!</v>
      </c>
      <c r="Z685" s="1" t="e">
        <f t="shared" si="119"/>
        <v>#REF!</v>
      </c>
      <c r="AA685" s="2" t="e">
        <f>IF(Z685*#REF!/(#REF!+#REF!)&lt;16,16,Z685*#REF!/(#REF!+#REF!))</f>
        <v>#REF!</v>
      </c>
      <c r="AB685" s="9" t="e">
        <f>IF(+Z685*#REF!/(#REF!+#REF!)&lt;16,16,+Z685*#REF!/(#REF!+#REF!))</f>
        <v>#REF!</v>
      </c>
      <c r="AC685" s="2" t="e">
        <f t="shared" si="120"/>
        <v>#REF!</v>
      </c>
    </row>
    <row r="686" spans="2:29" x14ac:dyDescent="0.2">
      <c r="B686" s="10" t="e">
        <f>IF(#REF!="Informix XPS",4096,2048)</f>
        <v>#REF!</v>
      </c>
      <c r="C686" s="10" t="e">
        <f>IF(#REF!="Informix XPS",4036,2020)</f>
        <v>#REF!</v>
      </c>
      <c r="D686" s="1" t="e">
        <f>IF(#REF!=0,0,#REF!+4)</f>
        <v>#REF!</v>
      </c>
      <c r="E686" s="1" t="e">
        <f t="shared" si="110"/>
        <v>#REF!</v>
      </c>
      <c r="F686" s="1" t="e">
        <f>IF(D686&lt;=C686,ROUNDUP((#REF!+#REF!)/E686,0),#REF!*E686)</f>
        <v>#REF!</v>
      </c>
      <c r="G686" s="1" t="e">
        <f t="shared" si="111"/>
        <v>#REF!</v>
      </c>
      <c r="H686" s="1" t="e">
        <f>IF(#REF!&gt;C686,#REF!,0)</f>
        <v>#REF!</v>
      </c>
      <c r="I686" s="1" t="e">
        <f>+IF(#REF!&gt;C686,#REF!-(C686+8),0)</f>
        <v>#REF!</v>
      </c>
      <c r="J686" s="1" t="e">
        <f>+IF(I686&lt;C686,0,#REF!*TRUNC(I686/(C686-8)))</f>
        <v>#REF!</v>
      </c>
      <c r="K686" s="1" t="e">
        <f>IF(H686&gt;0,+#REF!/(C686-8)-TRUNC(#REF!/(C686-8))+4,0)</f>
        <v>#REF!</v>
      </c>
      <c r="L686" s="1" t="e">
        <f t="shared" si="112"/>
        <v>#REF!</v>
      </c>
      <c r="M686" s="1" t="e">
        <f>+IF(H686&gt;0,IF(L686&lt;0.1,(#REF!/(TRUNC((C686/10)/I686)+1)),IF(AND(L686&gt;0.1,L686&lt;0.33),(#REF!/(TRUNC((C686/3)/I686)+1)),#REF!)),0)</f>
        <v>#REF!</v>
      </c>
      <c r="N686" s="1" t="e">
        <f t="shared" si="113"/>
        <v>#REF!</v>
      </c>
      <c r="O686" s="1" t="e">
        <f>+IF(#REF! &lt; (#REF!+#REF!)*0.02,1,#REF!/(#REF!+#REF!))</f>
        <v>#REF!</v>
      </c>
      <c r="P686" s="1" t="e">
        <f>+IF(#REF!&gt;0,#REF!+5,0)</f>
        <v>#REF!</v>
      </c>
      <c r="Q686" s="1" t="e">
        <f t="shared" si="114"/>
        <v>#REF!</v>
      </c>
      <c r="R686" s="1" t="e">
        <f>+IF(Q686 &gt; 0,TRUNC((#REF!+#REF!)/Q686),0)</f>
        <v>#REF!</v>
      </c>
      <c r="S686" s="1" t="e">
        <f>+(R686/(TRUNC((B686-28)/(#REF!+5))+4))</f>
        <v>#REF!</v>
      </c>
      <c r="T686" s="1" t="e">
        <f>+TRUNC(S686/(TRUNC((B686-28)/(#REF!+5))+4))</f>
        <v>#REF!</v>
      </c>
      <c r="U686" s="1" t="e">
        <f>+ROUNDUP((T686/(TRUNC((B686-56)/(#REF!+5))+4)),0)</f>
        <v>#REF!</v>
      </c>
      <c r="V686" s="1" t="e">
        <f t="shared" si="115"/>
        <v>#REF!</v>
      </c>
      <c r="W686" s="1" t="e">
        <f t="shared" si="116"/>
        <v>#REF!</v>
      </c>
      <c r="X686" s="1" t="e">
        <f t="shared" si="117"/>
        <v>#REF!</v>
      </c>
      <c r="Y686" s="1" t="e">
        <f t="shared" si="118"/>
        <v>#REF!</v>
      </c>
      <c r="Z686" s="1" t="e">
        <f t="shared" si="119"/>
        <v>#REF!</v>
      </c>
      <c r="AA686" s="2" t="e">
        <f>IF(Z686*#REF!/(#REF!+#REF!)&lt;16,16,Z686*#REF!/(#REF!+#REF!))</f>
        <v>#REF!</v>
      </c>
      <c r="AB686" s="9" t="e">
        <f>IF(+Z686*#REF!/(#REF!+#REF!)&lt;16,16,+Z686*#REF!/(#REF!+#REF!))</f>
        <v>#REF!</v>
      </c>
      <c r="AC686" s="2" t="e">
        <f t="shared" si="120"/>
        <v>#REF!</v>
      </c>
    </row>
    <row r="687" spans="2:29" x14ac:dyDescent="0.2">
      <c r="B687" s="10" t="e">
        <f>IF(#REF!="Informix XPS",4096,2048)</f>
        <v>#REF!</v>
      </c>
      <c r="C687" s="10" t="e">
        <f>IF(#REF!="Informix XPS",4036,2020)</f>
        <v>#REF!</v>
      </c>
      <c r="D687" s="1" t="e">
        <f>IF(#REF!=0,0,#REF!+4)</f>
        <v>#REF!</v>
      </c>
      <c r="E687" s="1" t="e">
        <f t="shared" si="110"/>
        <v>#REF!</v>
      </c>
      <c r="F687" s="1" t="e">
        <f>IF(D687&lt;=C687,ROUNDUP((#REF!+#REF!)/E687,0),#REF!*E687)</f>
        <v>#REF!</v>
      </c>
      <c r="G687" s="1" t="e">
        <f t="shared" si="111"/>
        <v>#REF!</v>
      </c>
      <c r="H687" s="1" t="e">
        <f>IF(#REF!&gt;C687,#REF!,0)</f>
        <v>#REF!</v>
      </c>
      <c r="I687" s="1" t="e">
        <f>+IF(#REF!&gt;C687,#REF!-(C687+8),0)</f>
        <v>#REF!</v>
      </c>
      <c r="J687" s="1" t="e">
        <f>+IF(I687&lt;C687,0,#REF!*TRUNC(I687/(C687-8)))</f>
        <v>#REF!</v>
      </c>
      <c r="K687" s="1" t="e">
        <f>IF(H687&gt;0,+#REF!/(C687-8)-TRUNC(#REF!/(C687-8))+4,0)</f>
        <v>#REF!</v>
      </c>
      <c r="L687" s="1" t="e">
        <f t="shared" si="112"/>
        <v>#REF!</v>
      </c>
      <c r="M687" s="1" t="e">
        <f>+IF(H687&gt;0,IF(L687&lt;0.1,(#REF!/(TRUNC((C687/10)/I687)+1)),IF(AND(L687&gt;0.1,L687&lt;0.33),(#REF!/(TRUNC((C687/3)/I687)+1)),#REF!)),0)</f>
        <v>#REF!</v>
      </c>
      <c r="N687" s="1" t="e">
        <f t="shared" si="113"/>
        <v>#REF!</v>
      </c>
      <c r="O687" s="1" t="e">
        <f>+IF(#REF! &lt; (#REF!+#REF!)*0.02,1,#REF!/(#REF!+#REF!))</f>
        <v>#REF!</v>
      </c>
      <c r="P687" s="1" t="e">
        <f>+IF(#REF!&gt;0,#REF!+5,0)</f>
        <v>#REF!</v>
      </c>
      <c r="Q687" s="1" t="e">
        <f t="shared" si="114"/>
        <v>#REF!</v>
      </c>
      <c r="R687" s="1" t="e">
        <f>+IF(Q687 &gt; 0,TRUNC((#REF!+#REF!)/Q687),0)</f>
        <v>#REF!</v>
      </c>
      <c r="S687" s="1" t="e">
        <f>+(R687/(TRUNC((B687-28)/(#REF!+5))+4))</f>
        <v>#REF!</v>
      </c>
      <c r="T687" s="1" t="e">
        <f>+TRUNC(S687/(TRUNC((B687-28)/(#REF!+5))+4))</f>
        <v>#REF!</v>
      </c>
      <c r="U687" s="1" t="e">
        <f>+ROUNDUP((T687/(TRUNC((B687-56)/(#REF!+5))+4)),0)</f>
        <v>#REF!</v>
      </c>
      <c r="V687" s="1" t="e">
        <f t="shared" si="115"/>
        <v>#REF!</v>
      </c>
      <c r="W687" s="1" t="e">
        <f t="shared" si="116"/>
        <v>#REF!</v>
      </c>
      <c r="X687" s="1" t="e">
        <f t="shared" si="117"/>
        <v>#REF!</v>
      </c>
      <c r="Y687" s="1" t="e">
        <f t="shared" si="118"/>
        <v>#REF!</v>
      </c>
      <c r="Z687" s="1" t="e">
        <f t="shared" si="119"/>
        <v>#REF!</v>
      </c>
      <c r="AA687" s="2" t="e">
        <f>IF(Z687*#REF!/(#REF!+#REF!)&lt;16,16,Z687*#REF!/(#REF!+#REF!))</f>
        <v>#REF!</v>
      </c>
      <c r="AB687" s="9" t="e">
        <f>IF(+Z687*#REF!/(#REF!+#REF!)&lt;16,16,+Z687*#REF!/(#REF!+#REF!))</f>
        <v>#REF!</v>
      </c>
      <c r="AC687" s="2" t="e">
        <f t="shared" si="120"/>
        <v>#REF!</v>
      </c>
    </row>
    <row r="688" spans="2:29" x14ac:dyDescent="0.2">
      <c r="B688" s="10" t="e">
        <f>IF(#REF!="Informix XPS",4096,2048)</f>
        <v>#REF!</v>
      </c>
      <c r="C688" s="10" t="e">
        <f>IF(#REF!="Informix XPS",4036,2020)</f>
        <v>#REF!</v>
      </c>
      <c r="D688" s="1" t="e">
        <f>IF(#REF!=0,0,#REF!+4)</f>
        <v>#REF!</v>
      </c>
      <c r="E688" s="1" t="e">
        <f t="shared" si="110"/>
        <v>#REF!</v>
      </c>
      <c r="F688" s="1" t="e">
        <f>IF(D688&lt;=C688,ROUNDUP((#REF!+#REF!)/E688,0),#REF!*E688)</f>
        <v>#REF!</v>
      </c>
      <c r="G688" s="1" t="e">
        <f t="shared" si="111"/>
        <v>#REF!</v>
      </c>
      <c r="H688" s="1" t="e">
        <f>IF(#REF!&gt;C688,#REF!,0)</f>
        <v>#REF!</v>
      </c>
      <c r="I688" s="1" t="e">
        <f>+IF(#REF!&gt;C688,#REF!-(C688+8),0)</f>
        <v>#REF!</v>
      </c>
      <c r="J688" s="1" t="e">
        <f>+IF(I688&lt;C688,0,#REF!*TRUNC(I688/(C688-8)))</f>
        <v>#REF!</v>
      </c>
      <c r="K688" s="1" t="e">
        <f>IF(H688&gt;0,+#REF!/(C688-8)-TRUNC(#REF!/(C688-8))+4,0)</f>
        <v>#REF!</v>
      </c>
      <c r="L688" s="1" t="e">
        <f t="shared" si="112"/>
        <v>#REF!</v>
      </c>
      <c r="M688" s="1" t="e">
        <f>+IF(H688&gt;0,IF(L688&lt;0.1,(#REF!/(TRUNC((C688/10)/I688)+1)),IF(AND(L688&gt;0.1,L688&lt;0.33),(#REF!/(TRUNC((C688/3)/I688)+1)),#REF!)),0)</f>
        <v>#REF!</v>
      </c>
      <c r="N688" s="1" t="e">
        <f t="shared" si="113"/>
        <v>#REF!</v>
      </c>
      <c r="O688" s="1" t="e">
        <f>+IF(#REF! &lt; (#REF!+#REF!)*0.02,1,#REF!/(#REF!+#REF!))</f>
        <v>#REF!</v>
      </c>
      <c r="P688" s="1" t="e">
        <f>+IF(#REF!&gt;0,#REF!+5,0)</f>
        <v>#REF!</v>
      </c>
      <c r="Q688" s="1" t="e">
        <f t="shared" si="114"/>
        <v>#REF!</v>
      </c>
      <c r="R688" s="1" t="e">
        <f>+IF(Q688 &gt; 0,TRUNC((#REF!+#REF!)/Q688),0)</f>
        <v>#REF!</v>
      </c>
      <c r="S688" s="1" t="e">
        <f>+(R688/(TRUNC((B688-28)/(#REF!+5))+4))</f>
        <v>#REF!</v>
      </c>
      <c r="T688" s="1" t="e">
        <f>+TRUNC(S688/(TRUNC((B688-28)/(#REF!+5))+4))</f>
        <v>#REF!</v>
      </c>
      <c r="U688" s="1" t="e">
        <f>+ROUNDUP((T688/(TRUNC((B688-56)/(#REF!+5))+4)),0)</f>
        <v>#REF!</v>
      </c>
      <c r="V688" s="1" t="e">
        <f t="shared" si="115"/>
        <v>#REF!</v>
      </c>
      <c r="W688" s="1" t="e">
        <f t="shared" si="116"/>
        <v>#REF!</v>
      </c>
      <c r="X688" s="1" t="e">
        <f t="shared" si="117"/>
        <v>#REF!</v>
      </c>
      <c r="Y688" s="1" t="e">
        <f t="shared" si="118"/>
        <v>#REF!</v>
      </c>
      <c r="Z688" s="1" t="e">
        <f t="shared" si="119"/>
        <v>#REF!</v>
      </c>
      <c r="AA688" s="2" t="e">
        <f>IF(Z688*#REF!/(#REF!+#REF!)&lt;16,16,Z688*#REF!/(#REF!+#REF!))</f>
        <v>#REF!</v>
      </c>
      <c r="AB688" s="9" t="e">
        <f>IF(+Z688*#REF!/(#REF!+#REF!)&lt;16,16,+Z688*#REF!/(#REF!+#REF!))</f>
        <v>#REF!</v>
      </c>
      <c r="AC688" s="2" t="e">
        <f t="shared" si="120"/>
        <v>#REF!</v>
      </c>
    </row>
    <row r="689" spans="2:29" x14ac:dyDescent="0.2">
      <c r="B689" s="10" t="e">
        <f>IF(#REF!="Informix XPS",4096,2048)</f>
        <v>#REF!</v>
      </c>
      <c r="C689" s="10" t="e">
        <f>IF(#REF!="Informix XPS",4036,2020)</f>
        <v>#REF!</v>
      </c>
      <c r="D689" s="1" t="e">
        <f>IF(#REF!=0,0,#REF!+4)</f>
        <v>#REF!</v>
      </c>
      <c r="E689" s="1" t="e">
        <f t="shared" si="110"/>
        <v>#REF!</v>
      </c>
      <c r="F689" s="1" t="e">
        <f>IF(D689&lt;=C689,ROUNDUP((#REF!+#REF!)/E689,0),#REF!*E689)</f>
        <v>#REF!</v>
      </c>
      <c r="G689" s="1" t="e">
        <f t="shared" si="111"/>
        <v>#REF!</v>
      </c>
      <c r="H689" s="1" t="e">
        <f>IF(#REF!&gt;C689,#REF!,0)</f>
        <v>#REF!</v>
      </c>
      <c r="I689" s="1" t="e">
        <f>+IF(#REF!&gt;C689,#REF!-(C689+8),0)</f>
        <v>#REF!</v>
      </c>
      <c r="J689" s="1" t="e">
        <f>+IF(I689&lt;C689,0,#REF!*TRUNC(I689/(C689-8)))</f>
        <v>#REF!</v>
      </c>
      <c r="K689" s="1" t="e">
        <f>IF(H689&gt;0,+#REF!/(C689-8)-TRUNC(#REF!/(C689-8))+4,0)</f>
        <v>#REF!</v>
      </c>
      <c r="L689" s="1" t="e">
        <f t="shared" si="112"/>
        <v>#REF!</v>
      </c>
      <c r="M689" s="1" t="e">
        <f>+IF(H689&gt;0,IF(L689&lt;0.1,(#REF!/(TRUNC((C689/10)/I689)+1)),IF(AND(L689&gt;0.1,L689&lt;0.33),(#REF!/(TRUNC((C689/3)/I689)+1)),#REF!)),0)</f>
        <v>#REF!</v>
      </c>
      <c r="N689" s="1" t="e">
        <f t="shared" si="113"/>
        <v>#REF!</v>
      </c>
      <c r="O689" s="1" t="e">
        <f>+IF(#REF! &lt; (#REF!+#REF!)*0.02,1,#REF!/(#REF!+#REF!))</f>
        <v>#REF!</v>
      </c>
      <c r="P689" s="1" t="e">
        <f>+IF(#REF!&gt;0,#REF!+5,0)</f>
        <v>#REF!</v>
      </c>
      <c r="Q689" s="1" t="e">
        <f t="shared" si="114"/>
        <v>#REF!</v>
      </c>
      <c r="R689" s="1" t="e">
        <f>+IF(Q689 &gt; 0,TRUNC((#REF!+#REF!)/Q689),0)</f>
        <v>#REF!</v>
      </c>
      <c r="S689" s="1" t="e">
        <f>+(R689/(TRUNC((B689-28)/(#REF!+5))+4))</f>
        <v>#REF!</v>
      </c>
      <c r="T689" s="1" t="e">
        <f>+TRUNC(S689/(TRUNC((B689-28)/(#REF!+5))+4))</f>
        <v>#REF!</v>
      </c>
      <c r="U689" s="1" t="e">
        <f>+ROUNDUP((T689/(TRUNC((B689-56)/(#REF!+5))+4)),0)</f>
        <v>#REF!</v>
      </c>
      <c r="V689" s="1" t="e">
        <f t="shared" si="115"/>
        <v>#REF!</v>
      </c>
      <c r="W689" s="1" t="e">
        <f t="shared" si="116"/>
        <v>#REF!</v>
      </c>
      <c r="X689" s="1" t="e">
        <f t="shared" si="117"/>
        <v>#REF!</v>
      </c>
      <c r="Y689" s="1" t="e">
        <f t="shared" si="118"/>
        <v>#REF!</v>
      </c>
      <c r="Z689" s="1" t="e">
        <f t="shared" si="119"/>
        <v>#REF!</v>
      </c>
      <c r="AA689" s="2" t="e">
        <f>IF(Z689*#REF!/(#REF!+#REF!)&lt;16,16,Z689*#REF!/(#REF!+#REF!))</f>
        <v>#REF!</v>
      </c>
      <c r="AB689" s="9" t="e">
        <f>IF(+Z689*#REF!/(#REF!+#REF!)&lt;16,16,+Z689*#REF!/(#REF!+#REF!))</f>
        <v>#REF!</v>
      </c>
      <c r="AC689" s="2" t="e">
        <f t="shared" si="120"/>
        <v>#REF!</v>
      </c>
    </row>
    <row r="690" spans="2:29" x14ac:dyDescent="0.2">
      <c r="B690" s="10" t="e">
        <f>IF(#REF!="Informix XPS",4096,2048)</f>
        <v>#REF!</v>
      </c>
      <c r="C690" s="10" t="e">
        <f>IF(#REF!="Informix XPS",4036,2020)</f>
        <v>#REF!</v>
      </c>
      <c r="D690" s="1" t="e">
        <f>IF(#REF!=0,0,#REF!+4)</f>
        <v>#REF!</v>
      </c>
      <c r="E690" s="1" t="e">
        <f t="shared" si="110"/>
        <v>#REF!</v>
      </c>
      <c r="F690" s="1" t="e">
        <f>IF(D690&lt;=C690,ROUNDUP((#REF!+#REF!)/E690,0),#REF!*E690)</f>
        <v>#REF!</v>
      </c>
      <c r="G690" s="1" t="e">
        <f t="shared" si="111"/>
        <v>#REF!</v>
      </c>
      <c r="H690" s="1" t="e">
        <f>IF(#REF!&gt;C690,#REF!,0)</f>
        <v>#REF!</v>
      </c>
      <c r="I690" s="1" t="e">
        <f>+IF(#REF!&gt;C690,#REF!-(C690+8),0)</f>
        <v>#REF!</v>
      </c>
      <c r="J690" s="1" t="e">
        <f>+IF(I690&lt;C690,0,#REF!*TRUNC(I690/(C690-8)))</f>
        <v>#REF!</v>
      </c>
      <c r="K690" s="1" t="e">
        <f>IF(H690&gt;0,+#REF!/(C690-8)-TRUNC(#REF!/(C690-8))+4,0)</f>
        <v>#REF!</v>
      </c>
      <c r="L690" s="1" t="e">
        <f t="shared" si="112"/>
        <v>#REF!</v>
      </c>
      <c r="M690" s="1" t="e">
        <f>+IF(H690&gt;0,IF(L690&lt;0.1,(#REF!/(TRUNC((C690/10)/I690)+1)),IF(AND(L690&gt;0.1,L690&lt;0.33),(#REF!/(TRUNC((C690/3)/I690)+1)),#REF!)),0)</f>
        <v>#REF!</v>
      </c>
      <c r="N690" s="1" t="e">
        <f t="shared" si="113"/>
        <v>#REF!</v>
      </c>
      <c r="O690" s="1" t="e">
        <f>+IF(#REF! &lt; (#REF!+#REF!)*0.02,1,#REF!/(#REF!+#REF!))</f>
        <v>#REF!</v>
      </c>
      <c r="P690" s="1" t="e">
        <f>+IF(#REF!&gt;0,#REF!+5,0)</f>
        <v>#REF!</v>
      </c>
      <c r="Q690" s="1" t="e">
        <f t="shared" si="114"/>
        <v>#REF!</v>
      </c>
      <c r="R690" s="1" t="e">
        <f>+IF(Q690 &gt; 0,TRUNC((#REF!+#REF!)/Q690),0)</f>
        <v>#REF!</v>
      </c>
      <c r="S690" s="1" t="e">
        <f>+(R690/(TRUNC((B690-28)/(#REF!+5))+4))</f>
        <v>#REF!</v>
      </c>
      <c r="T690" s="1" t="e">
        <f>+TRUNC(S690/(TRUNC((B690-28)/(#REF!+5))+4))</f>
        <v>#REF!</v>
      </c>
      <c r="U690" s="1" t="e">
        <f>+ROUNDUP((T690/(TRUNC((B690-56)/(#REF!+5))+4)),0)</f>
        <v>#REF!</v>
      </c>
      <c r="V690" s="1" t="e">
        <f t="shared" si="115"/>
        <v>#REF!</v>
      </c>
      <c r="W690" s="1" t="e">
        <f t="shared" si="116"/>
        <v>#REF!</v>
      </c>
      <c r="X690" s="1" t="e">
        <f t="shared" si="117"/>
        <v>#REF!</v>
      </c>
      <c r="Y690" s="1" t="e">
        <f t="shared" si="118"/>
        <v>#REF!</v>
      </c>
      <c r="Z690" s="1" t="e">
        <f t="shared" si="119"/>
        <v>#REF!</v>
      </c>
      <c r="AA690" s="2" t="e">
        <f>IF(Z690*#REF!/(#REF!+#REF!)&lt;16,16,Z690*#REF!/(#REF!+#REF!))</f>
        <v>#REF!</v>
      </c>
      <c r="AB690" s="9" t="e">
        <f>IF(+Z690*#REF!/(#REF!+#REF!)&lt;16,16,+Z690*#REF!/(#REF!+#REF!))</f>
        <v>#REF!</v>
      </c>
      <c r="AC690" s="2" t="e">
        <f t="shared" si="120"/>
        <v>#REF!</v>
      </c>
    </row>
    <row r="691" spans="2:29" x14ac:dyDescent="0.2">
      <c r="B691" s="10" t="e">
        <f>IF(#REF!="Informix XPS",4096,2048)</f>
        <v>#REF!</v>
      </c>
      <c r="C691" s="10" t="e">
        <f>IF(#REF!="Informix XPS",4036,2020)</f>
        <v>#REF!</v>
      </c>
      <c r="D691" s="1" t="e">
        <f>IF(#REF!=0,0,#REF!+4)</f>
        <v>#REF!</v>
      </c>
      <c r="E691" s="1" t="e">
        <f t="shared" si="110"/>
        <v>#REF!</v>
      </c>
      <c r="F691" s="1" t="e">
        <f>IF(D691&lt;=C691,ROUNDUP((#REF!+#REF!)/E691,0),#REF!*E691)</f>
        <v>#REF!</v>
      </c>
      <c r="G691" s="1" t="e">
        <f t="shared" si="111"/>
        <v>#REF!</v>
      </c>
      <c r="H691" s="1" t="e">
        <f>IF(#REF!&gt;C691,#REF!,0)</f>
        <v>#REF!</v>
      </c>
      <c r="I691" s="1" t="e">
        <f>+IF(#REF!&gt;C691,#REF!-(C691+8),0)</f>
        <v>#REF!</v>
      </c>
      <c r="J691" s="1" t="e">
        <f>+IF(I691&lt;C691,0,#REF!*TRUNC(I691/(C691-8)))</f>
        <v>#REF!</v>
      </c>
      <c r="K691" s="1" t="e">
        <f>IF(H691&gt;0,+#REF!/(C691-8)-TRUNC(#REF!/(C691-8))+4,0)</f>
        <v>#REF!</v>
      </c>
      <c r="L691" s="1" t="e">
        <f t="shared" si="112"/>
        <v>#REF!</v>
      </c>
      <c r="M691" s="1" t="e">
        <f>+IF(H691&gt;0,IF(L691&lt;0.1,(#REF!/(TRUNC((C691/10)/I691)+1)),IF(AND(L691&gt;0.1,L691&lt;0.33),(#REF!/(TRUNC((C691/3)/I691)+1)),#REF!)),0)</f>
        <v>#REF!</v>
      </c>
      <c r="N691" s="1" t="e">
        <f t="shared" si="113"/>
        <v>#REF!</v>
      </c>
      <c r="O691" s="1" t="e">
        <f>+IF(#REF! &lt; (#REF!+#REF!)*0.02,1,#REF!/(#REF!+#REF!))</f>
        <v>#REF!</v>
      </c>
      <c r="P691" s="1" t="e">
        <f>+IF(#REF!&gt;0,#REF!+5,0)</f>
        <v>#REF!</v>
      </c>
      <c r="Q691" s="1" t="e">
        <f t="shared" si="114"/>
        <v>#REF!</v>
      </c>
      <c r="R691" s="1" t="e">
        <f>+IF(Q691 &gt; 0,TRUNC((#REF!+#REF!)/Q691),0)</f>
        <v>#REF!</v>
      </c>
      <c r="S691" s="1" t="e">
        <f>+(R691/(TRUNC((B691-28)/(#REF!+5))+4))</f>
        <v>#REF!</v>
      </c>
      <c r="T691" s="1" t="e">
        <f>+TRUNC(S691/(TRUNC((B691-28)/(#REF!+5))+4))</f>
        <v>#REF!</v>
      </c>
      <c r="U691" s="1" t="e">
        <f>+ROUNDUP((T691/(TRUNC((B691-56)/(#REF!+5))+4)),0)</f>
        <v>#REF!</v>
      </c>
      <c r="V691" s="1" t="e">
        <f t="shared" si="115"/>
        <v>#REF!</v>
      </c>
      <c r="W691" s="1" t="e">
        <f t="shared" si="116"/>
        <v>#REF!</v>
      </c>
      <c r="X691" s="1" t="e">
        <f t="shared" si="117"/>
        <v>#REF!</v>
      </c>
      <c r="Y691" s="1" t="e">
        <f t="shared" si="118"/>
        <v>#REF!</v>
      </c>
      <c r="Z691" s="1" t="e">
        <f t="shared" si="119"/>
        <v>#REF!</v>
      </c>
      <c r="AA691" s="2" t="e">
        <f>IF(Z691*#REF!/(#REF!+#REF!)&lt;16,16,Z691*#REF!/(#REF!+#REF!))</f>
        <v>#REF!</v>
      </c>
      <c r="AB691" s="9" t="e">
        <f>IF(+Z691*#REF!/(#REF!+#REF!)&lt;16,16,+Z691*#REF!/(#REF!+#REF!))</f>
        <v>#REF!</v>
      </c>
      <c r="AC691" s="2" t="e">
        <f t="shared" si="120"/>
        <v>#REF!</v>
      </c>
    </row>
    <row r="692" spans="2:29" x14ac:dyDescent="0.2">
      <c r="B692" s="10" t="e">
        <f>IF(#REF!="Informix XPS",4096,2048)</f>
        <v>#REF!</v>
      </c>
      <c r="C692" s="10" t="e">
        <f>IF(#REF!="Informix XPS",4036,2020)</f>
        <v>#REF!</v>
      </c>
      <c r="D692" s="1" t="e">
        <f>IF(#REF!=0,0,#REF!+4)</f>
        <v>#REF!</v>
      </c>
      <c r="E692" s="1" t="e">
        <f t="shared" si="110"/>
        <v>#REF!</v>
      </c>
      <c r="F692" s="1" t="e">
        <f>IF(D692&lt;=C692,ROUNDUP((#REF!+#REF!)/E692,0),#REF!*E692)</f>
        <v>#REF!</v>
      </c>
      <c r="G692" s="1" t="e">
        <f t="shared" si="111"/>
        <v>#REF!</v>
      </c>
      <c r="H692" s="1" t="e">
        <f>IF(#REF!&gt;C692,#REF!,0)</f>
        <v>#REF!</v>
      </c>
      <c r="I692" s="1" t="e">
        <f>+IF(#REF!&gt;C692,#REF!-(C692+8),0)</f>
        <v>#REF!</v>
      </c>
      <c r="J692" s="1" t="e">
        <f>+IF(I692&lt;C692,0,#REF!*TRUNC(I692/(C692-8)))</f>
        <v>#REF!</v>
      </c>
      <c r="K692" s="1" t="e">
        <f>IF(H692&gt;0,+#REF!/(C692-8)-TRUNC(#REF!/(C692-8))+4,0)</f>
        <v>#REF!</v>
      </c>
      <c r="L692" s="1" t="e">
        <f t="shared" si="112"/>
        <v>#REF!</v>
      </c>
      <c r="M692" s="1" t="e">
        <f>+IF(H692&gt;0,IF(L692&lt;0.1,(#REF!/(TRUNC((C692/10)/I692)+1)),IF(AND(L692&gt;0.1,L692&lt;0.33),(#REF!/(TRUNC((C692/3)/I692)+1)),#REF!)),0)</f>
        <v>#REF!</v>
      </c>
      <c r="N692" s="1" t="e">
        <f t="shared" si="113"/>
        <v>#REF!</v>
      </c>
      <c r="O692" s="1" t="e">
        <f>+IF(#REF! &lt; (#REF!+#REF!)*0.02,1,#REF!/(#REF!+#REF!))</f>
        <v>#REF!</v>
      </c>
      <c r="P692" s="1" t="e">
        <f>+IF(#REF!&gt;0,#REF!+5,0)</f>
        <v>#REF!</v>
      </c>
      <c r="Q692" s="1" t="e">
        <f t="shared" si="114"/>
        <v>#REF!</v>
      </c>
      <c r="R692" s="1" t="e">
        <f>+IF(Q692 &gt; 0,TRUNC((#REF!+#REF!)/Q692),0)</f>
        <v>#REF!</v>
      </c>
      <c r="S692" s="1" t="e">
        <f>+(R692/(TRUNC((B692-28)/(#REF!+5))+4))</f>
        <v>#REF!</v>
      </c>
      <c r="T692" s="1" t="e">
        <f>+TRUNC(S692/(TRUNC((B692-28)/(#REF!+5))+4))</f>
        <v>#REF!</v>
      </c>
      <c r="U692" s="1" t="e">
        <f>+ROUNDUP((T692/(TRUNC((B692-56)/(#REF!+5))+4)),0)</f>
        <v>#REF!</v>
      </c>
      <c r="V692" s="1" t="e">
        <f t="shared" si="115"/>
        <v>#REF!</v>
      </c>
      <c r="W692" s="1" t="e">
        <f t="shared" si="116"/>
        <v>#REF!</v>
      </c>
      <c r="X692" s="1" t="e">
        <f t="shared" si="117"/>
        <v>#REF!</v>
      </c>
      <c r="Y692" s="1" t="e">
        <f t="shared" si="118"/>
        <v>#REF!</v>
      </c>
      <c r="Z692" s="1" t="e">
        <f t="shared" si="119"/>
        <v>#REF!</v>
      </c>
      <c r="AA692" s="2" t="e">
        <f>IF(Z692*#REF!/(#REF!+#REF!)&lt;16,16,Z692*#REF!/(#REF!+#REF!))</f>
        <v>#REF!</v>
      </c>
      <c r="AB692" s="9" t="e">
        <f>IF(+Z692*#REF!/(#REF!+#REF!)&lt;16,16,+Z692*#REF!/(#REF!+#REF!))</f>
        <v>#REF!</v>
      </c>
      <c r="AC692" s="2" t="e">
        <f t="shared" si="120"/>
        <v>#REF!</v>
      </c>
    </row>
    <row r="693" spans="2:29" x14ac:dyDescent="0.2">
      <c r="B693" s="10" t="e">
        <f>IF(#REF!="Informix XPS",4096,2048)</f>
        <v>#REF!</v>
      </c>
      <c r="C693" s="10" t="e">
        <f>IF(#REF!="Informix XPS",4036,2020)</f>
        <v>#REF!</v>
      </c>
      <c r="D693" s="1" t="e">
        <f>IF(#REF!=0,0,#REF!+4)</f>
        <v>#REF!</v>
      </c>
      <c r="E693" s="1" t="e">
        <f t="shared" si="110"/>
        <v>#REF!</v>
      </c>
      <c r="F693" s="1" t="e">
        <f>IF(D693&lt;=C693,ROUNDUP((#REF!+#REF!)/E693,0),#REF!*E693)</f>
        <v>#REF!</v>
      </c>
      <c r="G693" s="1" t="e">
        <f t="shared" si="111"/>
        <v>#REF!</v>
      </c>
      <c r="H693" s="1" t="e">
        <f>IF(#REF!&gt;C693,#REF!,0)</f>
        <v>#REF!</v>
      </c>
      <c r="I693" s="1" t="e">
        <f>+IF(#REF!&gt;C693,#REF!-(C693+8),0)</f>
        <v>#REF!</v>
      </c>
      <c r="J693" s="1" t="e">
        <f>+IF(I693&lt;C693,0,#REF!*TRUNC(I693/(C693-8)))</f>
        <v>#REF!</v>
      </c>
      <c r="K693" s="1" t="e">
        <f>IF(H693&gt;0,+#REF!/(C693-8)-TRUNC(#REF!/(C693-8))+4,0)</f>
        <v>#REF!</v>
      </c>
      <c r="L693" s="1" t="e">
        <f t="shared" si="112"/>
        <v>#REF!</v>
      </c>
      <c r="M693" s="1" t="e">
        <f>+IF(H693&gt;0,IF(L693&lt;0.1,(#REF!/(TRUNC((C693/10)/I693)+1)),IF(AND(L693&gt;0.1,L693&lt;0.33),(#REF!/(TRUNC((C693/3)/I693)+1)),#REF!)),0)</f>
        <v>#REF!</v>
      </c>
      <c r="N693" s="1" t="e">
        <f t="shared" si="113"/>
        <v>#REF!</v>
      </c>
      <c r="O693" s="1" t="e">
        <f>+IF(#REF! &lt; (#REF!+#REF!)*0.02,1,#REF!/(#REF!+#REF!))</f>
        <v>#REF!</v>
      </c>
      <c r="P693" s="1" t="e">
        <f>+IF(#REF!&gt;0,#REF!+5,0)</f>
        <v>#REF!</v>
      </c>
      <c r="Q693" s="1" t="e">
        <f t="shared" si="114"/>
        <v>#REF!</v>
      </c>
      <c r="R693" s="1" t="e">
        <f>+IF(Q693 &gt; 0,TRUNC((#REF!+#REF!)/Q693),0)</f>
        <v>#REF!</v>
      </c>
      <c r="S693" s="1" t="e">
        <f>+(R693/(TRUNC((B693-28)/(#REF!+5))+4))</f>
        <v>#REF!</v>
      </c>
      <c r="T693" s="1" t="e">
        <f>+TRUNC(S693/(TRUNC((B693-28)/(#REF!+5))+4))</f>
        <v>#REF!</v>
      </c>
      <c r="U693" s="1" t="e">
        <f>+ROUNDUP((T693/(TRUNC((B693-56)/(#REF!+5))+4)),0)</f>
        <v>#REF!</v>
      </c>
      <c r="V693" s="1" t="e">
        <f t="shared" si="115"/>
        <v>#REF!</v>
      </c>
      <c r="W693" s="1" t="e">
        <f t="shared" si="116"/>
        <v>#REF!</v>
      </c>
      <c r="X693" s="1" t="e">
        <f t="shared" si="117"/>
        <v>#REF!</v>
      </c>
      <c r="Y693" s="1" t="e">
        <f t="shared" si="118"/>
        <v>#REF!</v>
      </c>
      <c r="Z693" s="1" t="e">
        <f t="shared" si="119"/>
        <v>#REF!</v>
      </c>
      <c r="AA693" s="2" t="e">
        <f>IF(Z693*#REF!/(#REF!+#REF!)&lt;16,16,Z693*#REF!/(#REF!+#REF!))</f>
        <v>#REF!</v>
      </c>
      <c r="AB693" s="9" t="e">
        <f>IF(+Z693*#REF!/(#REF!+#REF!)&lt;16,16,+Z693*#REF!/(#REF!+#REF!))</f>
        <v>#REF!</v>
      </c>
      <c r="AC693" s="2" t="e">
        <f t="shared" si="120"/>
        <v>#REF!</v>
      </c>
    </row>
    <row r="694" spans="2:29" x14ac:dyDescent="0.2">
      <c r="B694" s="10" t="e">
        <f>IF(#REF!="Informix XPS",4096,2048)</f>
        <v>#REF!</v>
      </c>
      <c r="C694" s="10" t="e">
        <f>IF(#REF!="Informix XPS",4036,2020)</f>
        <v>#REF!</v>
      </c>
      <c r="D694" s="1" t="e">
        <f>IF(#REF!=0,0,#REF!+4)</f>
        <v>#REF!</v>
      </c>
      <c r="E694" s="1" t="e">
        <f t="shared" si="110"/>
        <v>#REF!</v>
      </c>
      <c r="F694" s="1" t="e">
        <f>IF(D694&lt;=C694,ROUNDUP((#REF!+#REF!)/E694,0),#REF!*E694)</f>
        <v>#REF!</v>
      </c>
      <c r="G694" s="1" t="e">
        <f t="shared" si="111"/>
        <v>#REF!</v>
      </c>
      <c r="H694" s="1" t="e">
        <f>IF(#REF!&gt;C694,#REF!,0)</f>
        <v>#REF!</v>
      </c>
      <c r="I694" s="1" t="e">
        <f>+IF(#REF!&gt;C694,#REF!-(C694+8),0)</f>
        <v>#REF!</v>
      </c>
      <c r="J694" s="1" t="e">
        <f>+IF(I694&lt;C694,0,#REF!*TRUNC(I694/(C694-8)))</f>
        <v>#REF!</v>
      </c>
      <c r="K694" s="1" t="e">
        <f>IF(H694&gt;0,+#REF!/(C694-8)-TRUNC(#REF!/(C694-8))+4,0)</f>
        <v>#REF!</v>
      </c>
      <c r="L694" s="1" t="e">
        <f t="shared" si="112"/>
        <v>#REF!</v>
      </c>
      <c r="M694" s="1" t="e">
        <f>+IF(H694&gt;0,IF(L694&lt;0.1,(#REF!/(TRUNC((C694/10)/I694)+1)),IF(AND(L694&gt;0.1,L694&lt;0.33),(#REF!/(TRUNC((C694/3)/I694)+1)),#REF!)),0)</f>
        <v>#REF!</v>
      </c>
      <c r="N694" s="1" t="e">
        <f t="shared" si="113"/>
        <v>#REF!</v>
      </c>
      <c r="O694" s="1" t="e">
        <f>+IF(#REF! &lt; (#REF!+#REF!)*0.02,1,#REF!/(#REF!+#REF!))</f>
        <v>#REF!</v>
      </c>
      <c r="P694" s="1" t="e">
        <f>+IF(#REF!&gt;0,#REF!+5,0)</f>
        <v>#REF!</v>
      </c>
      <c r="Q694" s="1" t="e">
        <f t="shared" si="114"/>
        <v>#REF!</v>
      </c>
      <c r="R694" s="1" t="e">
        <f>+IF(Q694 &gt; 0,TRUNC((#REF!+#REF!)/Q694),0)</f>
        <v>#REF!</v>
      </c>
      <c r="S694" s="1" t="e">
        <f>+(R694/(TRUNC((B694-28)/(#REF!+5))+4))</f>
        <v>#REF!</v>
      </c>
      <c r="T694" s="1" t="e">
        <f>+TRUNC(S694/(TRUNC((B694-28)/(#REF!+5))+4))</f>
        <v>#REF!</v>
      </c>
      <c r="U694" s="1" t="e">
        <f>+ROUNDUP((T694/(TRUNC((B694-56)/(#REF!+5))+4)),0)</f>
        <v>#REF!</v>
      </c>
      <c r="V694" s="1" t="e">
        <f t="shared" si="115"/>
        <v>#REF!</v>
      </c>
      <c r="W694" s="1" t="e">
        <f t="shared" si="116"/>
        <v>#REF!</v>
      </c>
      <c r="X694" s="1" t="e">
        <f t="shared" si="117"/>
        <v>#REF!</v>
      </c>
      <c r="Y694" s="1" t="e">
        <f t="shared" si="118"/>
        <v>#REF!</v>
      </c>
      <c r="Z694" s="1" t="e">
        <f t="shared" si="119"/>
        <v>#REF!</v>
      </c>
      <c r="AA694" s="2" t="e">
        <f>IF(Z694*#REF!/(#REF!+#REF!)&lt;16,16,Z694*#REF!/(#REF!+#REF!))</f>
        <v>#REF!</v>
      </c>
      <c r="AB694" s="9" t="e">
        <f>IF(+Z694*#REF!/(#REF!+#REF!)&lt;16,16,+Z694*#REF!/(#REF!+#REF!))</f>
        <v>#REF!</v>
      </c>
      <c r="AC694" s="2" t="e">
        <f t="shared" si="120"/>
        <v>#REF!</v>
      </c>
    </row>
    <row r="695" spans="2:29" x14ac:dyDescent="0.2">
      <c r="B695" s="10" t="e">
        <f>IF(#REF!="Informix XPS",4096,2048)</f>
        <v>#REF!</v>
      </c>
      <c r="C695" s="10" t="e">
        <f>IF(#REF!="Informix XPS",4036,2020)</f>
        <v>#REF!</v>
      </c>
      <c r="D695" s="1" t="e">
        <f>IF(#REF!=0,0,#REF!+4)</f>
        <v>#REF!</v>
      </c>
      <c r="E695" s="1" t="e">
        <f t="shared" si="110"/>
        <v>#REF!</v>
      </c>
      <c r="F695" s="1" t="e">
        <f>IF(D695&lt;=C695,ROUNDUP((#REF!+#REF!)/E695,0),#REF!*E695)</f>
        <v>#REF!</v>
      </c>
      <c r="G695" s="1" t="e">
        <f t="shared" si="111"/>
        <v>#REF!</v>
      </c>
      <c r="H695" s="1" t="e">
        <f>IF(#REF!&gt;C695,#REF!,0)</f>
        <v>#REF!</v>
      </c>
      <c r="I695" s="1" t="e">
        <f>+IF(#REF!&gt;C695,#REF!-(C695+8),0)</f>
        <v>#REF!</v>
      </c>
      <c r="J695" s="1" t="e">
        <f>+IF(I695&lt;C695,0,#REF!*TRUNC(I695/(C695-8)))</f>
        <v>#REF!</v>
      </c>
      <c r="K695" s="1" t="e">
        <f>IF(H695&gt;0,+#REF!/(C695-8)-TRUNC(#REF!/(C695-8))+4,0)</f>
        <v>#REF!</v>
      </c>
      <c r="L695" s="1" t="e">
        <f t="shared" si="112"/>
        <v>#REF!</v>
      </c>
      <c r="M695" s="1" t="e">
        <f>+IF(H695&gt;0,IF(L695&lt;0.1,(#REF!/(TRUNC((C695/10)/I695)+1)),IF(AND(L695&gt;0.1,L695&lt;0.33),(#REF!/(TRUNC((C695/3)/I695)+1)),#REF!)),0)</f>
        <v>#REF!</v>
      </c>
      <c r="N695" s="1" t="e">
        <f t="shared" si="113"/>
        <v>#REF!</v>
      </c>
      <c r="O695" s="1" t="e">
        <f>+IF(#REF! &lt; (#REF!+#REF!)*0.02,1,#REF!/(#REF!+#REF!))</f>
        <v>#REF!</v>
      </c>
      <c r="P695" s="1" t="e">
        <f>+IF(#REF!&gt;0,#REF!+5,0)</f>
        <v>#REF!</v>
      </c>
      <c r="Q695" s="1" t="e">
        <f t="shared" si="114"/>
        <v>#REF!</v>
      </c>
      <c r="R695" s="1" t="e">
        <f>+IF(Q695 &gt; 0,TRUNC((#REF!+#REF!)/Q695),0)</f>
        <v>#REF!</v>
      </c>
      <c r="S695" s="1" t="e">
        <f>+(R695/(TRUNC((B695-28)/(#REF!+5))+4))</f>
        <v>#REF!</v>
      </c>
      <c r="T695" s="1" t="e">
        <f>+TRUNC(S695/(TRUNC((B695-28)/(#REF!+5))+4))</f>
        <v>#REF!</v>
      </c>
      <c r="U695" s="1" t="e">
        <f>+ROUNDUP((T695/(TRUNC((B695-56)/(#REF!+5))+4)),0)</f>
        <v>#REF!</v>
      </c>
      <c r="V695" s="1" t="e">
        <f t="shared" si="115"/>
        <v>#REF!</v>
      </c>
      <c r="W695" s="1" t="e">
        <f t="shared" si="116"/>
        <v>#REF!</v>
      </c>
      <c r="X695" s="1" t="e">
        <f t="shared" si="117"/>
        <v>#REF!</v>
      </c>
      <c r="Y695" s="1" t="e">
        <f t="shared" si="118"/>
        <v>#REF!</v>
      </c>
      <c r="Z695" s="1" t="e">
        <f t="shared" si="119"/>
        <v>#REF!</v>
      </c>
      <c r="AA695" s="2" t="e">
        <f>IF(Z695*#REF!/(#REF!+#REF!)&lt;16,16,Z695*#REF!/(#REF!+#REF!))</f>
        <v>#REF!</v>
      </c>
      <c r="AB695" s="9" t="e">
        <f>IF(+Z695*#REF!/(#REF!+#REF!)&lt;16,16,+Z695*#REF!/(#REF!+#REF!))</f>
        <v>#REF!</v>
      </c>
      <c r="AC695" s="2" t="e">
        <f t="shared" si="120"/>
        <v>#REF!</v>
      </c>
    </row>
    <row r="696" spans="2:29" x14ac:dyDescent="0.2">
      <c r="B696" s="10" t="e">
        <f>IF(#REF!="Informix XPS",4096,2048)</f>
        <v>#REF!</v>
      </c>
      <c r="C696" s="10" t="e">
        <f>IF(#REF!="Informix XPS",4036,2020)</f>
        <v>#REF!</v>
      </c>
      <c r="D696" s="1" t="e">
        <f>IF(#REF!=0,0,#REF!+4)</f>
        <v>#REF!</v>
      </c>
      <c r="E696" s="1" t="e">
        <f t="shared" si="110"/>
        <v>#REF!</v>
      </c>
      <c r="F696" s="1" t="e">
        <f>IF(D696&lt;=C696,ROUNDUP((#REF!+#REF!)/E696,0),#REF!*E696)</f>
        <v>#REF!</v>
      </c>
      <c r="G696" s="1" t="e">
        <f t="shared" si="111"/>
        <v>#REF!</v>
      </c>
      <c r="H696" s="1" t="e">
        <f>IF(#REF!&gt;C696,#REF!,0)</f>
        <v>#REF!</v>
      </c>
      <c r="I696" s="1" t="e">
        <f>+IF(#REF!&gt;C696,#REF!-(C696+8),0)</f>
        <v>#REF!</v>
      </c>
      <c r="J696" s="1" t="e">
        <f>+IF(I696&lt;C696,0,#REF!*TRUNC(I696/(C696-8)))</f>
        <v>#REF!</v>
      </c>
      <c r="K696" s="1" t="e">
        <f>IF(H696&gt;0,+#REF!/(C696-8)-TRUNC(#REF!/(C696-8))+4,0)</f>
        <v>#REF!</v>
      </c>
      <c r="L696" s="1" t="e">
        <f t="shared" si="112"/>
        <v>#REF!</v>
      </c>
      <c r="M696" s="1" t="e">
        <f>+IF(H696&gt;0,IF(L696&lt;0.1,(#REF!/(TRUNC((C696/10)/I696)+1)),IF(AND(L696&gt;0.1,L696&lt;0.33),(#REF!/(TRUNC((C696/3)/I696)+1)),#REF!)),0)</f>
        <v>#REF!</v>
      </c>
      <c r="N696" s="1" t="e">
        <f t="shared" si="113"/>
        <v>#REF!</v>
      </c>
      <c r="O696" s="1" t="e">
        <f>+IF(#REF! &lt; (#REF!+#REF!)*0.02,1,#REF!/(#REF!+#REF!))</f>
        <v>#REF!</v>
      </c>
      <c r="P696" s="1" t="e">
        <f>+IF(#REF!&gt;0,#REF!+5,0)</f>
        <v>#REF!</v>
      </c>
      <c r="Q696" s="1" t="e">
        <f t="shared" si="114"/>
        <v>#REF!</v>
      </c>
      <c r="R696" s="1" t="e">
        <f>+IF(Q696 &gt; 0,TRUNC((#REF!+#REF!)/Q696),0)</f>
        <v>#REF!</v>
      </c>
      <c r="S696" s="1" t="e">
        <f>+(R696/(TRUNC((B696-28)/(#REF!+5))+4))</f>
        <v>#REF!</v>
      </c>
      <c r="T696" s="1" t="e">
        <f>+TRUNC(S696/(TRUNC((B696-28)/(#REF!+5))+4))</f>
        <v>#REF!</v>
      </c>
      <c r="U696" s="1" t="e">
        <f>+ROUNDUP((T696/(TRUNC((B696-56)/(#REF!+5))+4)),0)</f>
        <v>#REF!</v>
      </c>
      <c r="V696" s="1" t="e">
        <f t="shared" si="115"/>
        <v>#REF!</v>
      </c>
      <c r="W696" s="1" t="e">
        <f t="shared" si="116"/>
        <v>#REF!</v>
      </c>
      <c r="X696" s="1" t="e">
        <f t="shared" si="117"/>
        <v>#REF!</v>
      </c>
      <c r="Y696" s="1" t="e">
        <f t="shared" si="118"/>
        <v>#REF!</v>
      </c>
      <c r="Z696" s="1" t="e">
        <f t="shared" si="119"/>
        <v>#REF!</v>
      </c>
      <c r="AA696" s="2" t="e">
        <f>IF(Z696*#REF!/(#REF!+#REF!)&lt;16,16,Z696*#REF!/(#REF!+#REF!))</f>
        <v>#REF!</v>
      </c>
      <c r="AB696" s="9" t="e">
        <f>IF(+Z696*#REF!/(#REF!+#REF!)&lt;16,16,+Z696*#REF!/(#REF!+#REF!))</f>
        <v>#REF!</v>
      </c>
      <c r="AC696" s="2" t="e">
        <f t="shared" si="120"/>
        <v>#REF!</v>
      </c>
    </row>
    <row r="697" spans="2:29" x14ac:dyDescent="0.2">
      <c r="B697" s="10" t="e">
        <f>IF(#REF!="Informix XPS",4096,2048)</f>
        <v>#REF!</v>
      </c>
      <c r="C697" s="10" t="e">
        <f>IF(#REF!="Informix XPS",4036,2020)</f>
        <v>#REF!</v>
      </c>
      <c r="D697" s="1" t="e">
        <f>IF(#REF!=0,0,#REF!+4)</f>
        <v>#REF!</v>
      </c>
      <c r="E697" s="1" t="e">
        <f t="shared" si="110"/>
        <v>#REF!</v>
      </c>
      <c r="F697" s="1" t="e">
        <f>IF(D697&lt;=C697,ROUNDUP((#REF!+#REF!)/E697,0),#REF!*E697)</f>
        <v>#REF!</v>
      </c>
      <c r="G697" s="1" t="e">
        <f t="shared" si="111"/>
        <v>#REF!</v>
      </c>
      <c r="H697" s="1" t="e">
        <f>IF(#REF!&gt;C697,#REF!,0)</f>
        <v>#REF!</v>
      </c>
      <c r="I697" s="1" t="e">
        <f>+IF(#REF!&gt;C697,#REF!-(C697+8),0)</f>
        <v>#REF!</v>
      </c>
      <c r="J697" s="1" t="e">
        <f>+IF(I697&lt;C697,0,#REF!*TRUNC(I697/(C697-8)))</f>
        <v>#REF!</v>
      </c>
      <c r="K697" s="1" t="e">
        <f>IF(H697&gt;0,+#REF!/(C697-8)-TRUNC(#REF!/(C697-8))+4,0)</f>
        <v>#REF!</v>
      </c>
      <c r="L697" s="1" t="e">
        <f t="shared" si="112"/>
        <v>#REF!</v>
      </c>
      <c r="M697" s="1" t="e">
        <f>+IF(H697&gt;0,IF(L697&lt;0.1,(#REF!/(TRUNC((C697/10)/I697)+1)),IF(AND(L697&gt;0.1,L697&lt;0.33),(#REF!/(TRUNC((C697/3)/I697)+1)),#REF!)),0)</f>
        <v>#REF!</v>
      </c>
      <c r="N697" s="1" t="e">
        <f t="shared" si="113"/>
        <v>#REF!</v>
      </c>
      <c r="O697" s="1" t="e">
        <f>+IF(#REF! &lt; (#REF!+#REF!)*0.02,1,#REF!/(#REF!+#REF!))</f>
        <v>#REF!</v>
      </c>
      <c r="P697" s="1" t="e">
        <f>+IF(#REF!&gt;0,#REF!+5,0)</f>
        <v>#REF!</v>
      </c>
      <c r="Q697" s="1" t="e">
        <f t="shared" si="114"/>
        <v>#REF!</v>
      </c>
      <c r="R697" s="1" t="e">
        <f>+IF(Q697 &gt; 0,TRUNC((#REF!+#REF!)/Q697),0)</f>
        <v>#REF!</v>
      </c>
      <c r="S697" s="1" t="e">
        <f>+(R697/(TRUNC((B697-28)/(#REF!+5))+4))</f>
        <v>#REF!</v>
      </c>
      <c r="T697" s="1" t="e">
        <f>+TRUNC(S697/(TRUNC((B697-28)/(#REF!+5))+4))</f>
        <v>#REF!</v>
      </c>
      <c r="U697" s="1" t="e">
        <f>+ROUNDUP((T697/(TRUNC((B697-56)/(#REF!+5))+4)),0)</f>
        <v>#REF!</v>
      </c>
      <c r="V697" s="1" t="e">
        <f t="shared" si="115"/>
        <v>#REF!</v>
      </c>
      <c r="W697" s="1" t="e">
        <f t="shared" si="116"/>
        <v>#REF!</v>
      </c>
      <c r="X697" s="1" t="e">
        <f t="shared" si="117"/>
        <v>#REF!</v>
      </c>
      <c r="Y697" s="1" t="e">
        <f t="shared" si="118"/>
        <v>#REF!</v>
      </c>
      <c r="Z697" s="1" t="e">
        <f t="shared" si="119"/>
        <v>#REF!</v>
      </c>
      <c r="AA697" s="2" t="e">
        <f>IF(Z697*#REF!/(#REF!+#REF!)&lt;16,16,Z697*#REF!/(#REF!+#REF!))</f>
        <v>#REF!</v>
      </c>
      <c r="AB697" s="9" t="e">
        <f>IF(+Z697*#REF!/(#REF!+#REF!)&lt;16,16,+Z697*#REF!/(#REF!+#REF!))</f>
        <v>#REF!</v>
      </c>
      <c r="AC697" s="2" t="e">
        <f t="shared" si="120"/>
        <v>#REF!</v>
      </c>
    </row>
    <row r="698" spans="2:29" x14ac:dyDescent="0.2">
      <c r="B698" s="10" t="e">
        <f>IF(#REF!="Informix XPS",4096,2048)</f>
        <v>#REF!</v>
      </c>
      <c r="C698" s="10" t="e">
        <f>IF(#REF!="Informix XPS",4036,2020)</f>
        <v>#REF!</v>
      </c>
      <c r="D698" s="1" t="e">
        <f>IF(#REF!=0,0,#REF!+4)</f>
        <v>#REF!</v>
      </c>
      <c r="E698" s="1" t="e">
        <f t="shared" si="110"/>
        <v>#REF!</v>
      </c>
      <c r="F698" s="1" t="e">
        <f>IF(D698&lt;=C698,ROUNDUP((#REF!+#REF!)/E698,0),#REF!*E698)</f>
        <v>#REF!</v>
      </c>
      <c r="G698" s="1" t="e">
        <f t="shared" si="111"/>
        <v>#REF!</v>
      </c>
      <c r="H698" s="1" t="e">
        <f>IF(#REF!&gt;C698,#REF!,0)</f>
        <v>#REF!</v>
      </c>
      <c r="I698" s="1" t="e">
        <f>+IF(#REF!&gt;C698,#REF!-(C698+8),0)</f>
        <v>#REF!</v>
      </c>
      <c r="J698" s="1" t="e">
        <f>+IF(I698&lt;C698,0,#REF!*TRUNC(I698/(C698-8)))</f>
        <v>#REF!</v>
      </c>
      <c r="K698" s="1" t="e">
        <f>IF(H698&gt;0,+#REF!/(C698-8)-TRUNC(#REF!/(C698-8))+4,0)</f>
        <v>#REF!</v>
      </c>
      <c r="L698" s="1" t="e">
        <f t="shared" si="112"/>
        <v>#REF!</v>
      </c>
      <c r="M698" s="1" t="e">
        <f>+IF(H698&gt;0,IF(L698&lt;0.1,(#REF!/(TRUNC((C698/10)/I698)+1)),IF(AND(L698&gt;0.1,L698&lt;0.33),(#REF!/(TRUNC((C698/3)/I698)+1)),#REF!)),0)</f>
        <v>#REF!</v>
      </c>
      <c r="N698" s="1" t="e">
        <f t="shared" si="113"/>
        <v>#REF!</v>
      </c>
      <c r="O698" s="1" t="e">
        <f>+IF(#REF! &lt; (#REF!+#REF!)*0.02,1,#REF!/(#REF!+#REF!))</f>
        <v>#REF!</v>
      </c>
      <c r="P698" s="1" t="e">
        <f>+IF(#REF!&gt;0,#REF!+5,0)</f>
        <v>#REF!</v>
      </c>
      <c r="Q698" s="1" t="e">
        <f t="shared" si="114"/>
        <v>#REF!</v>
      </c>
      <c r="R698" s="1" t="e">
        <f>+IF(Q698 &gt; 0,TRUNC((#REF!+#REF!)/Q698),0)</f>
        <v>#REF!</v>
      </c>
      <c r="S698" s="1" t="e">
        <f>+(R698/(TRUNC((B698-28)/(#REF!+5))+4))</f>
        <v>#REF!</v>
      </c>
      <c r="T698" s="1" t="e">
        <f>+TRUNC(S698/(TRUNC((B698-28)/(#REF!+5))+4))</f>
        <v>#REF!</v>
      </c>
      <c r="U698" s="1" t="e">
        <f>+ROUNDUP((T698/(TRUNC((B698-56)/(#REF!+5))+4)),0)</f>
        <v>#REF!</v>
      </c>
      <c r="V698" s="1" t="e">
        <f t="shared" si="115"/>
        <v>#REF!</v>
      </c>
      <c r="W698" s="1" t="e">
        <f t="shared" si="116"/>
        <v>#REF!</v>
      </c>
      <c r="X698" s="1" t="e">
        <f t="shared" si="117"/>
        <v>#REF!</v>
      </c>
      <c r="Y698" s="1" t="e">
        <f t="shared" si="118"/>
        <v>#REF!</v>
      </c>
      <c r="Z698" s="1" t="e">
        <f t="shared" si="119"/>
        <v>#REF!</v>
      </c>
      <c r="AA698" s="2" t="e">
        <f>IF(Z698*#REF!/(#REF!+#REF!)&lt;16,16,Z698*#REF!/(#REF!+#REF!))</f>
        <v>#REF!</v>
      </c>
      <c r="AB698" s="9" t="e">
        <f>IF(+Z698*#REF!/(#REF!+#REF!)&lt;16,16,+Z698*#REF!/(#REF!+#REF!))</f>
        <v>#REF!</v>
      </c>
      <c r="AC698" s="2" t="e">
        <f t="shared" si="120"/>
        <v>#REF!</v>
      </c>
    </row>
    <row r="699" spans="2:29" x14ac:dyDescent="0.2">
      <c r="B699" s="10" t="e">
        <f>IF(#REF!="Informix XPS",4096,2048)</f>
        <v>#REF!</v>
      </c>
      <c r="C699" s="10" t="e">
        <f>IF(#REF!="Informix XPS",4036,2020)</f>
        <v>#REF!</v>
      </c>
      <c r="D699" s="1" t="e">
        <f>IF(#REF!=0,0,#REF!+4)</f>
        <v>#REF!</v>
      </c>
      <c r="E699" s="1" t="e">
        <f t="shared" si="110"/>
        <v>#REF!</v>
      </c>
      <c r="F699" s="1" t="e">
        <f>IF(D699&lt;=C699,ROUNDUP((#REF!+#REF!)/E699,0),#REF!*E699)</f>
        <v>#REF!</v>
      </c>
      <c r="G699" s="1" t="e">
        <f t="shared" si="111"/>
        <v>#REF!</v>
      </c>
      <c r="H699" s="1" t="e">
        <f>IF(#REF!&gt;C699,#REF!,0)</f>
        <v>#REF!</v>
      </c>
      <c r="I699" s="1" t="e">
        <f>+IF(#REF!&gt;C699,#REF!-(C699+8),0)</f>
        <v>#REF!</v>
      </c>
      <c r="J699" s="1" t="e">
        <f>+IF(I699&lt;C699,0,#REF!*TRUNC(I699/(C699-8)))</f>
        <v>#REF!</v>
      </c>
      <c r="K699" s="1" t="e">
        <f>IF(H699&gt;0,+#REF!/(C699-8)-TRUNC(#REF!/(C699-8))+4,0)</f>
        <v>#REF!</v>
      </c>
      <c r="L699" s="1" t="e">
        <f t="shared" si="112"/>
        <v>#REF!</v>
      </c>
      <c r="M699" s="1" t="e">
        <f>+IF(H699&gt;0,IF(L699&lt;0.1,(#REF!/(TRUNC((C699/10)/I699)+1)),IF(AND(L699&gt;0.1,L699&lt;0.33),(#REF!/(TRUNC((C699/3)/I699)+1)),#REF!)),0)</f>
        <v>#REF!</v>
      </c>
      <c r="N699" s="1" t="e">
        <f t="shared" si="113"/>
        <v>#REF!</v>
      </c>
      <c r="O699" s="1" t="e">
        <f>+IF(#REF! &lt; (#REF!+#REF!)*0.02,1,#REF!/(#REF!+#REF!))</f>
        <v>#REF!</v>
      </c>
      <c r="P699" s="1" t="e">
        <f>+IF(#REF!&gt;0,#REF!+5,0)</f>
        <v>#REF!</v>
      </c>
      <c r="Q699" s="1" t="e">
        <f t="shared" si="114"/>
        <v>#REF!</v>
      </c>
      <c r="R699" s="1" t="e">
        <f>+IF(Q699 &gt; 0,TRUNC((#REF!+#REF!)/Q699),0)</f>
        <v>#REF!</v>
      </c>
      <c r="S699" s="1" t="e">
        <f>+(R699/(TRUNC((B699-28)/(#REF!+5))+4))</f>
        <v>#REF!</v>
      </c>
      <c r="T699" s="1" t="e">
        <f>+TRUNC(S699/(TRUNC((B699-28)/(#REF!+5))+4))</f>
        <v>#REF!</v>
      </c>
      <c r="U699" s="1" t="e">
        <f>+ROUNDUP((T699/(TRUNC((B699-56)/(#REF!+5))+4)),0)</f>
        <v>#REF!</v>
      </c>
      <c r="V699" s="1" t="e">
        <f t="shared" si="115"/>
        <v>#REF!</v>
      </c>
      <c r="W699" s="1" t="e">
        <f t="shared" si="116"/>
        <v>#REF!</v>
      </c>
      <c r="X699" s="1" t="e">
        <f t="shared" si="117"/>
        <v>#REF!</v>
      </c>
      <c r="Y699" s="1" t="e">
        <f t="shared" si="118"/>
        <v>#REF!</v>
      </c>
      <c r="Z699" s="1" t="e">
        <f t="shared" si="119"/>
        <v>#REF!</v>
      </c>
      <c r="AA699" s="2" t="e">
        <f>IF(Z699*#REF!/(#REF!+#REF!)&lt;16,16,Z699*#REF!/(#REF!+#REF!))</f>
        <v>#REF!</v>
      </c>
      <c r="AB699" s="9" t="e">
        <f>IF(+Z699*#REF!/(#REF!+#REF!)&lt;16,16,+Z699*#REF!/(#REF!+#REF!))</f>
        <v>#REF!</v>
      </c>
      <c r="AC699" s="2" t="e">
        <f t="shared" si="120"/>
        <v>#REF!</v>
      </c>
    </row>
    <row r="700" spans="2:29" x14ac:dyDescent="0.2">
      <c r="B700" s="10" t="e">
        <f>IF(#REF!="Informix XPS",4096,2048)</f>
        <v>#REF!</v>
      </c>
      <c r="C700" s="10" t="e">
        <f>IF(#REF!="Informix XPS",4036,2020)</f>
        <v>#REF!</v>
      </c>
      <c r="D700" s="1" t="e">
        <f>IF(#REF!=0,0,#REF!+4)</f>
        <v>#REF!</v>
      </c>
      <c r="E700" s="1" t="e">
        <f t="shared" si="110"/>
        <v>#REF!</v>
      </c>
      <c r="F700" s="1" t="e">
        <f>IF(D700&lt;=C700,ROUNDUP((#REF!+#REF!)/E700,0),#REF!*E700)</f>
        <v>#REF!</v>
      </c>
      <c r="G700" s="1" t="e">
        <f t="shared" si="111"/>
        <v>#REF!</v>
      </c>
      <c r="H700" s="1" t="e">
        <f>IF(#REF!&gt;C700,#REF!,0)</f>
        <v>#REF!</v>
      </c>
      <c r="I700" s="1" t="e">
        <f>+IF(#REF!&gt;C700,#REF!-(C700+8),0)</f>
        <v>#REF!</v>
      </c>
      <c r="J700" s="1" t="e">
        <f>+IF(I700&lt;C700,0,#REF!*TRUNC(I700/(C700-8)))</f>
        <v>#REF!</v>
      </c>
      <c r="K700" s="1" t="e">
        <f>IF(H700&gt;0,+#REF!/(C700-8)-TRUNC(#REF!/(C700-8))+4,0)</f>
        <v>#REF!</v>
      </c>
      <c r="L700" s="1" t="e">
        <f t="shared" si="112"/>
        <v>#REF!</v>
      </c>
      <c r="M700" s="1" t="e">
        <f>+IF(H700&gt;0,IF(L700&lt;0.1,(#REF!/(TRUNC((C700/10)/I700)+1)),IF(AND(L700&gt;0.1,L700&lt;0.33),(#REF!/(TRUNC((C700/3)/I700)+1)),#REF!)),0)</f>
        <v>#REF!</v>
      </c>
      <c r="N700" s="1" t="e">
        <f t="shared" si="113"/>
        <v>#REF!</v>
      </c>
      <c r="O700" s="1" t="e">
        <f>+IF(#REF! &lt; (#REF!+#REF!)*0.02,1,#REF!/(#REF!+#REF!))</f>
        <v>#REF!</v>
      </c>
      <c r="P700" s="1" t="e">
        <f>+IF(#REF!&gt;0,#REF!+5,0)</f>
        <v>#REF!</v>
      </c>
      <c r="Q700" s="1" t="e">
        <f t="shared" si="114"/>
        <v>#REF!</v>
      </c>
      <c r="R700" s="1" t="e">
        <f>+IF(Q700 &gt; 0,TRUNC((#REF!+#REF!)/Q700),0)</f>
        <v>#REF!</v>
      </c>
      <c r="S700" s="1" t="e">
        <f>+(R700/(TRUNC((B700-28)/(#REF!+5))+4))</f>
        <v>#REF!</v>
      </c>
      <c r="T700" s="1" t="e">
        <f>+TRUNC(S700/(TRUNC((B700-28)/(#REF!+5))+4))</f>
        <v>#REF!</v>
      </c>
      <c r="U700" s="1" t="e">
        <f>+ROUNDUP((T700/(TRUNC((B700-56)/(#REF!+5))+4)),0)</f>
        <v>#REF!</v>
      </c>
      <c r="V700" s="1" t="e">
        <f t="shared" si="115"/>
        <v>#REF!</v>
      </c>
      <c r="W700" s="1" t="e">
        <f t="shared" si="116"/>
        <v>#REF!</v>
      </c>
      <c r="X700" s="1" t="e">
        <f t="shared" si="117"/>
        <v>#REF!</v>
      </c>
      <c r="Y700" s="1" t="e">
        <f t="shared" si="118"/>
        <v>#REF!</v>
      </c>
      <c r="Z700" s="1" t="e">
        <f t="shared" si="119"/>
        <v>#REF!</v>
      </c>
      <c r="AA700" s="2" t="e">
        <f>IF(Z700*#REF!/(#REF!+#REF!)&lt;16,16,Z700*#REF!/(#REF!+#REF!))</f>
        <v>#REF!</v>
      </c>
      <c r="AB700" s="9" t="e">
        <f>IF(+Z700*#REF!/(#REF!+#REF!)&lt;16,16,+Z700*#REF!/(#REF!+#REF!))</f>
        <v>#REF!</v>
      </c>
      <c r="AC700" s="2" t="e">
        <f t="shared" si="120"/>
        <v>#REF!</v>
      </c>
    </row>
    <row r="701" spans="2:29" x14ac:dyDescent="0.2">
      <c r="B701" s="10" t="e">
        <f>IF(#REF!="Informix XPS",4096,2048)</f>
        <v>#REF!</v>
      </c>
      <c r="C701" s="10" t="e">
        <f>IF(#REF!="Informix XPS",4036,2020)</f>
        <v>#REF!</v>
      </c>
      <c r="D701" s="1" t="e">
        <f>IF(#REF!=0,0,#REF!+4)</f>
        <v>#REF!</v>
      </c>
      <c r="E701" s="1" t="e">
        <f t="shared" si="110"/>
        <v>#REF!</v>
      </c>
      <c r="F701" s="1" t="e">
        <f>IF(D701&lt;=C701,ROUNDUP((#REF!+#REF!)/E701,0),#REF!*E701)</f>
        <v>#REF!</v>
      </c>
      <c r="G701" s="1" t="e">
        <f t="shared" si="111"/>
        <v>#REF!</v>
      </c>
      <c r="H701" s="1" t="e">
        <f>IF(#REF!&gt;C701,#REF!,0)</f>
        <v>#REF!</v>
      </c>
      <c r="I701" s="1" t="e">
        <f>+IF(#REF!&gt;C701,#REF!-(C701+8),0)</f>
        <v>#REF!</v>
      </c>
      <c r="J701" s="1" t="e">
        <f>+IF(I701&lt;C701,0,#REF!*TRUNC(I701/(C701-8)))</f>
        <v>#REF!</v>
      </c>
      <c r="K701" s="1" t="e">
        <f>IF(H701&gt;0,+#REF!/(C701-8)-TRUNC(#REF!/(C701-8))+4,0)</f>
        <v>#REF!</v>
      </c>
      <c r="L701" s="1" t="e">
        <f t="shared" si="112"/>
        <v>#REF!</v>
      </c>
      <c r="M701" s="1" t="e">
        <f>+IF(H701&gt;0,IF(L701&lt;0.1,(#REF!/(TRUNC((C701/10)/I701)+1)),IF(AND(L701&gt;0.1,L701&lt;0.33),(#REF!/(TRUNC((C701/3)/I701)+1)),#REF!)),0)</f>
        <v>#REF!</v>
      </c>
      <c r="N701" s="1" t="e">
        <f t="shared" si="113"/>
        <v>#REF!</v>
      </c>
      <c r="O701" s="1" t="e">
        <f>+IF(#REF! &lt; (#REF!+#REF!)*0.02,1,#REF!/(#REF!+#REF!))</f>
        <v>#REF!</v>
      </c>
      <c r="P701" s="1" t="e">
        <f>+IF(#REF!&gt;0,#REF!+5,0)</f>
        <v>#REF!</v>
      </c>
      <c r="Q701" s="1" t="e">
        <f t="shared" si="114"/>
        <v>#REF!</v>
      </c>
      <c r="R701" s="1" t="e">
        <f>+IF(Q701 &gt; 0,TRUNC((#REF!+#REF!)/Q701),0)</f>
        <v>#REF!</v>
      </c>
      <c r="S701" s="1" t="e">
        <f>+(R701/(TRUNC((B701-28)/(#REF!+5))+4))</f>
        <v>#REF!</v>
      </c>
      <c r="T701" s="1" t="e">
        <f>+TRUNC(S701/(TRUNC((B701-28)/(#REF!+5))+4))</f>
        <v>#REF!</v>
      </c>
      <c r="U701" s="1" t="e">
        <f>+ROUNDUP((T701/(TRUNC((B701-56)/(#REF!+5))+4)),0)</f>
        <v>#REF!</v>
      </c>
      <c r="V701" s="1" t="e">
        <f t="shared" si="115"/>
        <v>#REF!</v>
      </c>
      <c r="W701" s="1" t="e">
        <f t="shared" si="116"/>
        <v>#REF!</v>
      </c>
      <c r="X701" s="1" t="e">
        <f t="shared" si="117"/>
        <v>#REF!</v>
      </c>
      <c r="Y701" s="1" t="e">
        <f t="shared" si="118"/>
        <v>#REF!</v>
      </c>
      <c r="Z701" s="1" t="e">
        <f t="shared" si="119"/>
        <v>#REF!</v>
      </c>
      <c r="AA701" s="2" t="e">
        <f>IF(Z701*#REF!/(#REF!+#REF!)&lt;16,16,Z701*#REF!/(#REF!+#REF!))</f>
        <v>#REF!</v>
      </c>
      <c r="AB701" s="9" t="e">
        <f>IF(+Z701*#REF!/(#REF!+#REF!)&lt;16,16,+Z701*#REF!/(#REF!+#REF!))</f>
        <v>#REF!</v>
      </c>
      <c r="AC701" s="2" t="e">
        <f t="shared" si="120"/>
        <v>#REF!</v>
      </c>
    </row>
    <row r="702" spans="2:29" x14ac:dyDescent="0.2">
      <c r="B702" s="10" t="e">
        <f>IF(#REF!="Informix XPS",4096,2048)</f>
        <v>#REF!</v>
      </c>
      <c r="C702" s="10" t="e">
        <f>IF(#REF!="Informix XPS",4036,2020)</f>
        <v>#REF!</v>
      </c>
      <c r="D702" s="1" t="e">
        <f>IF(#REF!=0,0,#REF!+4)</f>
        <v>#REF!</v>
      </c>
      <c r="E702" s="1" t="e">
        <f t="shared" si="110"/>
        <v>#REF!</v>
      </c>
      <c r="F702" s="1" t="e">
        <f>IF(D702&lt;=C702,ROUNDUP((#REF!+#REF!)/E702,0),#REF!*E702)</f>
        <v>#REF!</v>
      </c>
      <c r="G702" s="1" t="e">
        <f t="shared" si="111"/>
        <v>#REF!</v>
      </c>
      <c r="H702" s="1" t="e">
        <f>IF(#REF!&gt;C702,#REF!,0)</f>
        <v>#REF!</v>
      </c>
      <c r="I702" s="1" t="e">
        <f>+IF(#REF!&gt;C702,#REF!-(C702+8),0)</f>
        <v>#REF!</v>
      </c>
      <c r="J702" s="1" t="e">
        <f>+IF(I702&lt;C702,0,#REF!*TRUNC(I702/(C702-8)))</f>
        <v>#REF!</v>
      </c>
      <c r="K702" s="1" t="e">
        <f>IF(H702&gt;0,+#REF!/(C702-8)-TRUNC(#REF!/(C702-8))+4,0)</f>
        <v>#REF!</v>
      </c>
      <c r="L702" s="1" t="e">
        <f t="shared" si="112"/>
        <v>#REF!</v>
      </c>
      <c r="M702" s="1" t="e">
        <f>+IF(H702&gt;0,IF(L702&lt;0.1,(#REF!/(TRUNC((C702/10)/I702)+1)),IF(AND(L702&gt;0.1,L702&lt;0.33),(#REF!/(TRUNC((C702/3)/I702)+1)),#REF!)),0)</f>
        <v>#REF!</v>
      </c>
      <c r="N702" s="1" t="e">
        <f t="shared" si="113"/>
        <v>#REF!</v>
      </c>
      <c r="O702" s="1" t="e">
        <f>+IF(#REF! &lt; (#REF!+#REF!)*0.02,1,#REF!/(#REF!+#REF!))</f>
        <v>#REF!</v>
      </c>
      <c r="P702" s="1" t="e">
        <f>+IF(#REF!&gt;0,#REF!+5,0)</f>
        <v>#REF!</v>
      </c>
      <c r="Q702" s="1" t="e">
        <f t="shared" si="114"/>
        <v>#REF!</v>
      </c>
      <c r="R702" s="1" t="e">
        <f>+IF(Q702 &gt; 0,TRUNC((#REF!+#REF!)/Q702),0)</f>
        <v>#REF!</v>
      </c>
      <c r="S702" s="1" t="e">
        <f>+(R702/(TRUNC((B702-28)/(#REF!+5))+4))</f>
        <v>#REF!</v>
      </c>
      <c r="T702" s="1" t="e">
        <f>+TRUNC(S702/(TRUNC((B702-28)/(#REF!+5))+4))</f>
        <v>#REF!</v>
      </c>
      <c r="U702" s="1" t="e">
        <f>+ROUNDUP((T702/(TRUNC((B702-56)/(#REF!+5))+4)),0)</f>
        <v>#REF!</v>
      </c>
      <c r="V702" s="1" t="e">
        <f t="shared" si="115"/>
        <v>#REF!</v>
      </c>
      <c r="W702" s="1" t="e">
        <f t="shared" si="116"/>
        <v>#REF!</v>
      </c>
      <c r="X702" s="1" t="e">
        <f t="shared" si="117"/>
        <v>#REF!</v>
      </c>
      <c r="Y702" s="1" t="e">
        <f t="shared" si="118"/>
        <v>#REF!</v>
      </c>
      <c r="Z702" s="1" t="e">
        <f t="shared" si="119"/>
        <v>#REF!</v>
      </c>
      <c r="AA702" s="2" t="e">
        <f>IF(Z702*#REF!/(#REF!+#REF!)&lt;16,16,Z702*#REF!/(#REF!+#REF!))</f>
        <v>#REF!</v>
      </c>
      <c r="AB702" s="9" t="e">
        <f>IF(+Z702*#REF!/(#REF!+#REF!)&lt;16,16,+Z702*#REF!/(#REF!+#REF!))</f>
        <v>#REF!</v>
      </c>
      <c r="AC702" s="2" t="e">
        <f t="shared" si="120"/>
        <v>#REF!</v>
      </c>
    </row>
    <row r="703" spans="2:29" x14ac:dyDescent="0.2">
      <c r="B703" s="10" t="e">
        <f>IF(#REF!="Informix XPS",4096,2048)</f>
        <v>#REF!</v>
      </c>
      <c r="C703" s="10" t="e">
        <f>IF(#REF!="Informix XPS",4036,2020)</f>
        <v>#REF!</v>
      </c>
      <c r="D703" s="1" t="e">
        <f>IF(#REF!=0,0,#REF!+4)</f>
        <v>#REF!</v>
      </c>
      <c r="E703" s="1" t="e">
        <f t="shared" si="110"/>
        <v>#REF!</v>
      </c>
      <c r="F703" s="1" t="e">
        <f>IF(D703&lt;=C703,ROUNDUP((#REF!+#REF!)/E703,0),#REF!*E703)</f>
        <v>#REF!</v>
      </c>
      <c r="G703" s="1" t="e">
        <f t="shared" si="111"/>
        <v>#REF!</v>
      </c>
      <c r="H703" s="1" t="e">
        <f>IF(#REF!&gt;C703,#REF!,0)</f>
        <v>#REF!</v>
      </c>
      <c r="I703" s="1" t="e">
        <f>+IF(#REF!&gt;C703,#REF!-(C703+8),0)</f>
        <v>#REF!</v>
      </c>
      <c r="J703" s="1" t="e">
        <f>+IF(I703&lt;C703,0,#REF!*TRUNC(I703/(C703-8)))</f>
        <v>#REF!</v>
      </c>
      <c r="K703" s="1" t="e">
        <f>IF(H703&gt;0,+#REF!/(C703-8)-TRUNC(#REF!/(C703-8))+4,0)</f>
        <v>#REF!</v>
      </c>
      <c r="L703" s="1" t="e">
        <f t="shared" si="112"/>
        <v>#REF!</v>
      </c>
      <c r="M703" s="1" t="e">
        <f>+IF(H703&gt;0,IF(L703&lt;0.1,(#REF!/(TRUNC((C703/10)/I703)+1)),IF(AND(L703&gt;0.1,L703&lt;0.33),(#REF!/(TRUNC((C703/3)/I703)+1)),#REF!)),0)</f>
        <v>#REF!</v>
      </c>
      <c r="N703" s="1" t="e">
        <f t="shared" si="113"/>
        <v>#REF!</v>
      </c>
      <c r="O703" s="1" t="e">
        <f>+IF(#REF! &lt; (#REF!+#REF!)*0.02,1,#REF!/(#REF!+#REF!))</f>
        <v>#REF!</v>
      </c>
      <c r="P703" s="1" t="e">
        <f>+IF(#REF!&gt;0,#REF!+5,0)</f>
        <v>#REF!</v>
      </c>
      <c r="Q703" s="1" t="e">
        <f t="shared" si="114"/>
        <v>#REF!</v>
      </c>
      <c r="R703" s="1" t="e">
        <f>+IF(Q703 &gt; 0,TRUNC((#REF!+#REF!)/Q703),0)</f>
        <v>#REF!</v>
      </c>
      <c r="S703" s="1" t="e">
        <f>+(R703/(TRUNC((B703-28)/(#REF!+5))+4))</f>
        <v>#REF!</v>
      </c>
      <c r="T703" s="1" t="e">
        <f>+TRUNC(S703/(TRUNC((B703-28)/(#REF!+5))+4))</f>
        <v>#REF!</v>
      </c>
      <c r="U703" s="1" t="e">
        <f>+ROUNDUP((T703/(TRUNC((B703-56)/(#REF!+5))+4)),0)</f>
        <v>#REF!</v>
      </c>
      <c r="V703" s="1" t="e">
        <f t="shared" si="115"/>
        <v>#REF!</v>
      </c>
      <c r="W703" s="1" t="e">
        <f t="shared" si="116"/>
        <v>#REF!</v>
      </c>
      <c r="X703" s="1" t="e">
        <f t="shared" si="117"/>
        <v>#REF!</v>
      </c>
      <c r="Y703" s="1" t="e">
        <f t="shared" si="118"/>
        <v>#REF!</v>
      </c>
      <c r="Z703" s="1" t="e">
        <f t="shared" si="119"/>
        <v>#REF!</v>
      </c>
      <c r="AA703" s="2" t="e">
        <f>IF(Z703*#REF!/(#REF!+#REF!)&lt;16,16,Z703*#REF!/(#REF!+#REF!))</f>
        <v>#REF!</v>
      </c>
      <c r="AB703" s="9" t="e">
        <f>IF(+Z703*#REF!/(#REF!+#REF!)&lt;16,16,+Z703*#REF!/(#REF!+#REF!))</f>
        <v>#REF!</v>
      </c>
      <c r="AC703" s="2" t="e">
        <f t="shared" si="120"/>
        <v>#REF!</v>
      </c>
    </row>
    <row r="704" spans="2:29" x14ac:dyDescent="0.2">
      <c r="B704" s="10" t="e">
        <f>IF(#REF!="Informix XPS",4096,2048)</f>
        <v>#REF!</v>
      </c>
      <c r="C704" s="10" t="e">
        <f>IF(#REF!="Informix XPS",4036,2020)</f>
        <v>#REF!</v>
      </c>
      <c r="D704" s="1" t="e">
        <f>IF(#REF!=0,0,#REF!+4)</f>
        <v>#REF!</v>
      </c>
      <c r="E704" s="1" t="e">
        <f t="shared" si="110"/>
        <v>#REF!</v>
      </c>
      <c r="F704" s="1" t="e">
        <f>IF(D704&lt;=C704,ROUNDUP((#REF!+#REF!)/E704,0),#REF!*E704)</f>
        <v>#REF!</v>
      </c>
      <c r="G704" s="1" t="e">
        <f t="shared" si="111"/>
        <v>#REF!</v>
      </c>
      <c r="H704" s="1" t="e">
        <f>IF(#REF!&gt;C704,#REF!,0)</f>
        <v>#REF!</v>
      </c>
      <c r="I704" s="1" t="e">
        <f>+IF(#REF!&gt;C704,#REF!-(C704+8),0)</f>
        <v>#REF!</v>
      </c>
      <c r="J704" s="1" t="e">
        <f>+IF(I704&lt;C704,0,#REF!*TRUNC(I704/(C704-8)))</f>
        <v>#REF!</v>
      </c>
      <c r="K704" s="1" t="e">
        <f>IF(H704&gt;0,+#REF!/(C704-8)-TRUNC(#REF!/(C704-8))+4,0)</f>
        <v>#REF!</v>
      </c>
      <c r="L704" s="1" t="e">
        <f t="shared" si="112"/>
        <v>#REF!</v>
      </c>
      <c r="M704" s="1" t="e">
        <f>+IF(H704&gt;0,IF(L704&lt;0.1,(#REF!/(TRUNC((C704/10)/I704)+1)),IF(AND(L704&gt;0.1,L704&lt;0.33),(#REF!/(TRUNC((C704/3)/I704)+1)),#REF!)),0)</f>
        <v>#REF!</v>
      </c>
      <c r="N704" s="1" t="e">
        <f t="shared" si="113"/>
        <v>#REF!</v>
      </c>
      <c r="O704" s="1" t="e">
        <f>+IF(#REF! &lt; (#REF!+#REF!)*0.02,1,#REF!/(#REF!+#REF!))</f>
        <v>#REF!</v>
      </c>
      <c r="P704" s="1" t="e">
        <f>+IF(#REF!&gt;0,#REF!+5,0)</f>
        <v>#REF!</v>
      </c>
      <c r="Q704" s="1" t="e">
        <f t="shared" si="114"/>
        <v>#REF!</v>
      </c>
      <c r="R704" s="1" t="e">
        <f>+IF(Q704 &gt; 0,TRUNC((#REF!+#REF!)/Q704),0)</f>
        <v>#REF!</v>
      </c>
      <c r="S704" s="1" t="e">
        <f>+(R704/(TRUNC((B704-28)/(#REF!+5))+4))</f>
        <v>#REF!</v>
      </c>
      <c r="T704" s="1" t="e">
        <f>+TRUNC(S704/(TRUNC((B704-28)/(#REF!+5))+4))</f>
        <v>#REF!</v>
      </c>
      <c r="U704" s="1" t="e">
        <f>+ROUNDUP((T704/(TRUNC((B704-56)/(#REF!+5))+4)),0)</f>
        <v>#REF!</v>
      </c>
      <c r="V704" s="1" t="e">
        <f t="shared" si="115"/>
        <v>#REF!</v>
      </c>
      <c r="W704" s="1" t="e">
        <f t="shared" si="116"/>
        <v>#REF!</v>
      </c>
      <c r="X704" s="1" t="e">
        <f t="shared" si="117"/>
        <v>#REF!</v>
      </c>
      <c r="Y704" s="1" t="e">
        <f t="shared" si="118"/>
        <v>#REF!</v>
      </c>
      <c r="Z704" s="1" t="e">
        <f t="shared" si="119"/>
        <v>#REF!</v>
      </c>
      <c r="AA704" s="2" t="e">
        <f>IF(Z704*#REF!/(#REF!+#REF!)&lt;16,16,Z704*#REF!/(#REF!+#REF!))</f>
        <v>#REF!</v>
      </c>
      <c r="AB704" s="9" t="e">
        <f>IF(+Z704*#REF!/(#REF!+#REF!)&lt;16,16,+Z704*#REF!/(#REF!+#REF!))</f>
        <v>#REF!</v>
      </c>
      <c r="AC704" s="2" t="e">
        <f t="shared" si="120"/>
        <v>#REF!</v>
      </c>
    </row>
    <row r="705" spans="2:29" x14ac:dyDescent="0.2">
      <c r="B705" s="10" t="e">
        <f>IF(#REF!="Informix XPS",4096,2048)</f>
        <v>#REF!</v>
      </c>
      <c r="C705" s="10" t="e">
        <f>IF(#REF!="Informix XPS",4036,2020)</f>
        <v>#REF!</v>
      </c>
      <c r="D705" s="1" t="e">
        <f>IF(#REF!=0,0,#REF!+4)</f>
        <v>#REF!</v>
      </c>
      <c r="E705" s="1" t="e">
        <f t="shared" si="110"/>
        <v>#REF!</v>
      </c>
      <c r="F705" s="1" t="e">
        <f>IF(D705&lt;=C705,ROUNDUP((#REF!+#REF!)/E705,0),#REF!*E705)</f>
        <v>#REF!</v>
      </c>
      <c r="G705" s="1" t="e">
        <f t="shared" si="111"/>
        <v>#REF!</v>
      </c>
      <c r="H705" s="1" t="e">
        <f>IF(#REF!&gt;C705,#REF!,0)</f>
        <v>#REF!</v>
      </c>
      <c r="I705" s="1" t="e">
        <f>+IF(#REF!&gt;C705,#REF!-(C705+8),0)</f>
        <v>#REF!</v>
      </c>
      <c r="J705" s="1" t="e">
        <f>+IF(I705&lt;C705,0,#REF!*TRUNC(I705/(C705-8)))</f>
        <v>#REF!</v>
      </c>
      <c r="K705" s="1" t="e">
        <f>IF(H705&gt;0,+#REF!/(C705-8)-TRUNC(#REF!/(C705-8))+4,0)</f>
        <v>#REF!</v>
      </c>
      <c r="L705" s="1" t="e">
        <f t="shared" si="112"/>
        <v>#REF!</v>
      </c>
      <c r="M705" s="1" t="e">
        <f>+IF(H705&gt;0,IF(L705&lt;0.1,(#REF!/(TRUNC((C705/10)/I705)+1)),IF(AND(L705&gt;0.1,L705&lt;0.33),(#REF!/(TRUNC((C705/3)/I705)+1)),#REF!)),0)</f>
        <v>#REF!</v>
      </c>
      <c r="N705" s="1" t="e">
        <f t="shared" si="113"/>
        <v>#REF!</v>
      </c>
      <c r="O705" s="1" t="e">
        <f>+IF(#REF! &lt; (#REF!+#REF!)*0.02,1,#REF!/(#REF!+#REF!))</f>
        <v>#REF!</v>
      </c>
      <c r="P705" s="1" t="e">
        <f>+IF(#REF!&gt;0,#REF!+5,0)</f>
        <v>#REF!</v>
      </c>
      <c r="Q705" s="1" t="e">
        <f t="shared" si="114"/>
        <v>#REF!</v>
      </c>
      <c r="R705" s="1" t="e">
        <f>+IF(Q705 &gt; 0,TRUNC((#REF!+#REF!)/Q705),0)</f>
        <v>#REF!</v>
      </c>
      <c r="S705" s="1" t="e">
        <f>+(R705/(TRUNC((B705-28)/(#REF!+5))+4))</f>
        <v>#REF!</v>
      </c>
      <c r="T705" s="1" t="e">
        <f>+TRUNC(S705/(TRUNC((B705-28)/(#REF!+5))+4))</f>
        <v>#REF!</v>
      </c>
      <c r="U705" s="1" t="e">
        <f>+ROUNDUP((T705/(TRUNC((B705-56)/(#REF!+5))+4)),0)</f>
        <v>#REF!</v>
      </c>
      <c r="V705" s="1" t="e">
        <f t="shared" si="115"/>
        <v>#REF!</v>
      </c>
      <c r="W705" s="1" t="e">
        <f t="shared" si="116"/>
        <v>#REF!</v>
      </c>
      <c r="X705" s="1" t="e">
        <f t="shared" si="117"/>
        <v>#REF!</v>
      </c>
      <c r="Y705" s="1" t="e">
        <f t="shared" si="118"/>
        <v>#REF!</v>
      </c>
      <c r="Z705" s="1" t="e">
        <f t="shared" si="119"/>
        <v>#REF!</v>
      </c>
      <c r="AA705" s="2" t="e">
        <f>IF(Z705*#REF!/(#REF!+#REF!)&lt;16,16,Z705*#REF!/(#REF!+#REF!))</f>
        <v>#REF!</v>
      </c>
      <c r="AB705" s="9" t="e">
        <f>IF(+Z705*#REF!/(#REF!+#REF!)&lt;16,16,+Z705*#REF!/(#REF!+#REF!))</f>
        <v>#REF!</v>
      </c>
      <c r="AC705" s="2" t="e">
        <f t="shared" si="120"/>
        <v>#REF!</v>
      </c>
    </row>
    <row r="706" spans="2:29" x14ac:dyDescent="0.2">
      <c r="B706" s="10" t="e">
        <f>IF(#REF!="Informix XPS",4096,2048)</f>
        <v>#REF!</v>
      </c>
      <c r="C706" s="10" t="e">
        <f>IF(#REF!="Informix XPS",4036,2020)</f>
        <v>#REF!</v>
      </c>
      <c r="D706" s="1" t="e">
        <f>IF(#REF!=0,0,#REF!+4)</f>
        <v>#REF!</v>
      </c>
      <c r="E706" s="1" t="e">
        <f t="shared" si="110"/>
        <v>#REF!</v>
      </c>
      <c r="F706" s="1" t="e">
        <f>IF(D706&lt;=C706,ROUNDUP((#REF!+#REF!)/E706,0),#REF!*E706)</f>
        <v>#REF!</v>
      </c>
      <c r="G706" s="1" t="e">
        <f t="shared" si="111"/>
        <v>#REF!</v>
      </c>
      <c r="H706" s="1" t="e">
        <f>IF(#REF!&gt;C706,#REF!,0)</f>
        <v>#REF!</v>
      </c>
      <c r="I706" s="1" t="e">
        <f>+IF(#REF!&gt;C706,#REF!-(C706+8),0)</f>
        <v>#REF!</v>
      </c>
      <c r="J706" s="1" t="e">
        <f>+IF(I706&lt;C706,0,#REF!*TRUNC(I706/(C706-8)))</f>
        <v>#REF!</v>
      </c>
      <c r="K706" s="1" t="e">
        <f>IF(H706&gt;0,+#REF!/(C706-8)-TRUNC(#REF!/(C706-8))+4,0)</f>
        <v>#REF!</v>
      </c>
      <c r="L706" s="1" t="e">
        <f t="shared" si="112"/>
        <v>#REF!</v>
      </c>
      <c r="M706" s="1" t="e">
        <f>+IF(H706&gt;0,IF(L706&lt;0.1,(#REF!/(TRUNC((C706/10)/I706)+1)),IF(AND(L706&gt;0.1,L706&lt;0.33),(#REF!/(TRUNC((C706/3)/I706)+1)),#REF!)),0)</f>
        <v>#REF!</v>
      </c>
      <c r="N706" s="1" t="e">
        <f t="shared" si="113"/>
        <v>#REF!</v>
      </c>
      <c r="O706" s="1" t="e">
        <f>+IF(#REF! &lt; (#REF!+#REF!)*0.02,1,#REF!/(#REF!+#REF!))</f>
        <v>#REF!</v>
      </c>
      <c r="P706" s="1" t="e">
        <f>+IF(#REF!&gt;0,#REF!+5,0)</f>
        <v>#REF!</v>
      </c>
      <c r="Q706" s="1" t="e">
        <f t="shared" si="114"/>
        <v>#REF!</v>
      </c>
      <c r="R706" s="1" t="e">
        <f>+IF(Q706 &gt; 0,TRUNC((#REF!+#REF!)/Q706),0)</f>
        <v>#REF!</v>
      </c>
      <c r="S706" s="1" t="e">
        <f>+(R706/(TRUNC((B706-28)/(#REF!+5))+4))</f>
        <v>#REF!</v>
      </c>
      <c r="T706" s="1" t="e">
        <f>+TRUNC(S706/(TRUNC((B706-28)/(#REF!+5))+4))</f>
        <v>#REF!</v>
      </c>
      <c r="U706" s="1" t="e">
        <f>+ROUNDUP((T706/(TRUNC((B706-56)/(#REF!+5))+4)),0)</f>
        <v>#REF!</v>
      </c>
      <c r="V706" s="1" t="e">
        <f t="shared" si="115"/>
        <v>#REF!</v>
      </c>
      <c r="W706" s="1" t="e">
        <f t="shared" si="116"/>
        <v>#REF!</v>
      </c>
      <c r="X706" s="1" t="e">
        <f t="shared" si="117"/>
        <v>#REF!</v>
      </c>
      <c r="Y706" s="1" t="e">
        <f t="shared" si="118"/>
        <v>#REF!</v>
      </c>
      <c r="Z706" s="1" t="e">
        <f t="shared" si="119"/>
        <v>#REF!</v>
      </c>
      <c r="AA706" s="2" t="e">
        <f>IF(Z706*#REF!/(#REF!+#REF!)&lt;16,16,Z706*#REF!/(#REF!+#REF!))</f>
        <v>#REF!</v>
      </c>
      <c r="AB706" s="9" t="e">
        <f>IF(+Z706*#REF!/(#REF!+#REF!)&lt;16,16,+Z706*#REF!/(#REF!+#REF!))</f>
        <v>#REF!</v>
      </c>
      <c r="AC706" s="2" t="e">
        <f t="shared" si="120"/>
        <v>#REF!</v>
      </c>
    </row>
    <row r="707" spans="2:29" x14ac:dyDescent="0.2">
      <c r="B707" s="10" t="e">
        <f>IF(#REF!="Informix XPS",4096,2048)</f>
        <v>#REF!</v>
      </c>
      <c r="C707" s="10" t="e">
        <f>IF(#REF!="Informix XPS",4036,2020)</f>
        <v>#REF!</v>
      </c>
      <c r="D707" s="1" t="e">
        <f>IF(#REF!=0,0,#REF!+4)</f>
        <v>#REF!</v>
      </c>
      <c r="E707" s="1" t="e">
        <f t="shared" si="110"/>
        <v>#REF!</v>
      </c>
      <c r="F707" s="1" t="e">
        <f>IF(D707&lt;=C707,ROUNDUP((#REF!+#REF!)/E707,0),#REF!*E707)</f>
        <v>#REF!</v>
      </c>
      <c r="G707" s="1" t="e">
        <f t="shared" si="111"/>
        <v>#REF!</v>
      </c>
      <c r="H707" s="1" t="e">
        <f>IF(#REF!&gt;C707,#REF!,0)</f>
        <v>#REF!</v>
      </c>
      <c r="I707" s="1" t="e">
        <f>+IF(#REF!&gt;C707,#REF!-(C707+8),0)</f>
        <v>#REF!</v>
      </c>
      <c r="J707" s="1" t="e">
        <f>+IF(I707&lt;C707,0,#REF!*TRUNC(I707/(C707-8)))</f>
        <v>#REF!</v>
      </c>
      <c r="K707" s="1" t="e">
        <f>IF(H707&gt;0,+#REF!/(C707-8)-TRUNC(#REF!/(C707-8))+4,0)</f>
        <v>#REF!</v>
      </c>
      <c r="L707" s="1" t="e">
        <f t="shared" si="112"/>
        <v>#REF!</v>
      </c>
      <c r="M707" s="1" t="e">
        <f>+IF(H707&gt;0,IF(L707&lt;0.1,(#REF!/(TRUNC((C707/10)/I707)+1)),IF(AND(L707&gt;0.1,L707&lt;0.33),(#REF!/(TRUNC((C707/3)/I707)+1)),#REF!)),0)</f>
        <v>#REF!</v>
      </c>
      <c r="N707" s="1" t="e">
        <f t="shared" si="113"/>
        <v>#REF!</v>
      </c>
      <c r="O707" s="1" t="e">
        <f>+IF(#REF! &lt; (#REF!+#REF!)*0.02,1,#REF!/(#REF!+#REF!))</f>
        <v>#REF!</v>
      </c>
      <c r="P707" s="1" t="e">
        <f>+IF(#REF!&gt;0,#REF!+5,0)</f>
        <v>#REF!</v>
      </c>
      <c r="Q707" s="1" t="e">
        <f t="shared" si="114"/>
        <v>#REF!</v>
      </c>
      <c r="R707" s="1" t="e">
        <f>+IF(Q707 &gt; 0,TRUNC((#REF!+#REF!)/Q707),0)</f>
        <v>#REF!</v>
      </c>
      <c r="S707" s="1" t="e">
        <f>+(R707/(TRUNC((B707-28)/(#REF!+5))+4))</f>
        <v>#REF!</v>
      </c>
      <c r="T707" s="1" t="e">
        <f>+TRUNC(S707/(TRUNC((B707-28)/(#REF!+5))+4))</f>
        <v>#REF!</v>
      </c>
      <c r="U707" s="1" t="e">
        <f>+ROUNDUP((T707/(TRUNC((B707-56)/(#REF!+5))+4)),0)</f>
        <v>#REF!</v>
      </c>
      <c r="V707" s="1" t="e">
        <f t="shared" si="115"/>
        <v>#REF!</v>
      </c>
      <c r="W707" s="1" t="e">
        <f t="shared" si="116"/>
        <v>#REF!</v>
      </c>
      <c r="X707" s="1" t="e">
        <f t="shared" si="117"/>
        <v>#REF!</v>
      </c>
      <c r="Y707" s="1" t="e">
        <f t="shared" si="118"/>
        <v>#REF!</v>
      </c>
      <c r="Z707" s="1" t="e">
        <f t="shared" si="119"/>
        <v>#REF!</v>
      </c>
      <c r="AA707" s="2" t="e">
        <f>IF(Z707*#REF!/(#REF!+#REF!)&lt;16,16,Z707*#REF!/(#REF!+#REF!))</f>
        <v>#REF!</v>
      </c>
      <c r="AB707" s="9" t="e">
        <f>IF(+Z707*#REF!/(#REF!+#REF!)&lt;16,16,+Z707*#REF!/(#REF!+#REF!))</f>
        <v>#REF!</v>
      </c>
      <c r="AC707" s="2" t="e">
        <f t="shared" si="120"/>
        <v>#REF!</v>
      </c>
    </row>
    <row r="708" spans="2:29" x14ac:dyDescent="0.2">
      <c r="B708" s="10" t="e">
        <f>IF(#REF!="Informix XPS",4096,2048)</f>
        <v>#REF!</v>
      </c>
      <c r="C708" s="10" t="e">
        <f>IF(#REF!="Informix XPS",4036,2020)</f>
        <v>#REF!</v>
      </c>
      <c r="D708" s="1" t="e">
        <f>IF(#REF!=0,0,#REF!+4)</f>
        <v>#REF!</v>
      </c>
      <c r="E708" s="1" t="e">
        <f t="shared" si="110"/>
        <v>#REF!</v>
      </c>
      <c r="F708" s="1" t="e">
        <f>IF(D708&lt;=C708,ROUNDUP((#REF!+#REF!)/E708,0),#REF!*E708)</f>
        <v>#REF!</v>
      </c>
      <c r="G708" s="1" t="e">
        <f t="shared" si="111"/>
        <v>#REF!</v>
      </c>
      <c r="H708" s="1" t="e">
        <f>IF(#REF!&gt;C708,#REF!,0)</f>
        <v>#REF!</v>
      </c>
      <c r="I708" s="1" t="e">
        <f>+IF(#REF!&gt;C708,#REF!-(C708+8),0)</f>
        <v>#REF!</v>
      </c>
      <c r="J708" s="1" t="e">
        <f>+IF(I708&lt;C708,0,#REF!*TRUNC(I708/(C708-8)))</f>
        <v>#REF!</v>
      </c>
      <c r="K708" s="1" t="e">
        <f>IF(H708&gt;0,+#REF!/(C708-8)-TRUNC(#REF!/(C708-8))+4,0)</f>
        <v>#REF!</v>
      </c>
      <c r="L708" s="1" t="e">
        <f t="shared" si="112"/>
        <v>#REF!</v>
      </c>
      <c r="M708" s="1" t="e">
        <f>+IF(H708&gt;0,IF(L708&lt;0.1,(#REF!/(TRUNC((C708/10)/I708)+1)),IF(AND(L708&gt;0.1,L708&lt;0.33),(#REF!/(TRUNC((C708/3)/I708)+1)),#REF!)),0)</f>
        <v>#REF!</v>
      </c>
      <c r="N708" s="1" t="e">
        <f t="shared" si="113"/>
        <v>#REF!</v>
      </c>
      <c r="O708" s="1" t="e">
        <f>+IF(#REF! &lt; (#REF!+#REF!)*0.02,1,#REF!/(#REF!+#REF!))</f>
        <v>#REF!</v>
      </c>
      <c r="P708" s="1" t="e">
        <f>+IF(#REF!&gt;0,#REF!+5,0)</f>
        <v>#REF!</v>
      </c>
      <c r="Q708" s="1" t="e">
        <f t="shared" si="114"/>
        <v>#REF!</v>
      </c>
      <c r="R708" s="1" t="e">
        <f>+IF(Q708 &gt; 0,TRUNC((#REF!+#REF!)/Q708),0)</f>
        <v>#REF!</v>
      </c>
      <c r="S708" s="1" t="e">
        <f>+(R708/(TRUNC((B708-28)/(#REF!+5))+4))</f>
        <v>#REF!</v>
      </c>
      <c r="T708" s="1" t="e">
        <f>+TRUNC(S708/(TRUNC((B708-28)/(#REF!+5))+4))</f>
        <v>#REF!</v>
      </c>
      <c r="U708" s="1" t="e">
        <f>+ROUNDUP((T708/(TRUNC((B708-56)/(#REF!+5))+4)),0)</f>
        <v>#REF!</v>
      </c>
      <c r="V708" s="1" t="e">
        <f t="shared" si="115"/>
        <v>#REF!</v>
      </c>
      <c r="W708" s="1" t="e">
        <f t="shared" si="116"/>
        <v>#REF!</v>
      </c>
      <c r="X708" s="1" t="e">
        <f t="shared" si="117"/>
        <v>#REF!</v>
      </c>
      <c r="Y708" s="1" t="e">
        <f t="shared" si="118"/>
        <v>#REF!</v>
      </c>
      <c r="Z708" s="1" t="e">
        <f t="shared" si="119"/>
        <v>#REF!</v>
      </c>
      <c r="AA708" s="2" t="e">
        <f>IF(Z708*#REF!/(#REF!+#REF!)&lt;16,16,Z708*#REF!/(#REF!+#REF!))</f>
        <v>#REF!</v>
      </c>
      <c r="AB708" s="9" t="e">
        <f>IF(+Z708*#REF!/(#REF!+#REF!)&lt;16,16,+Z708*#REF!/(#REF!+#REF!))</f>
        <v>#REF!</v>
      </c>
      <c r="AC708" s="2" t="e">
        <f t="shared" si="120"/>
        <v>#REF!</v>
      </c>
    </row>
    <row r="709" spans="2:29" x14ac:dyDescent="0.2">
      <c r="B709" s="10" t="e">
        <f>IF(#REF!="Informix XPS",4096,2048)</f>
        <v>#REF!</v>
      </c>
      <c r="C709" s="10" t="e">
        <f>IF(#REF!="Informix XPS",4036,2020)</f>
        <v>#REF!</v>
      </c>
      <c r="D709" s="1" t="e">
        <f>IF(#REF!=0,0,#REF!+4)</f>
        <v>#REF!</v>
      </c>
      <c r="E709" s="1" t="e">
        <f t="shared" si="110"/>
        <v>#REF!</v>
      </c>
      <c r="F709" s="1" t="e">
        <f>IF(D709&lt;=C709,ROUNDUP((#REF!+#REF!)/E709,0),#REF!*E709)</f>
        <v>#REF!</v>
      </c>
      <c r="G709" s="1" t="e">
        <f t="shared" si="111"/>
        <v>#REF!</v>
      </c>
      <c r="H709" s="1" t="e">
        <f>IF(#REF!&gt;C709,#REF!,0)</f>
        <v>#REF!</v>
      </c>
      <c r="I709" s="1" t="e">
        <f>+IF(#REF!&gt;C709,#REF!-(C709+8),0)</f>
        <v>#REF!</v>
      </c>
      <c r="J709" s="1" t="e">
        <f>+IF(I709&lt;C709,0,#REF!*TRUNC(I709/(C709-8)))</f>
        <v>#REF!</v>
      </c>
      <c r="K709" s="1" t="e">
        <f>IF(H709&gt;0,+#REF!/(C709-8)-TRUNC(#REF!/(C709-8))+4,0)</f>
        <v>#REF!</v>
      </c>
      <c r="L709" s="1" t="e">
        <f t="shared" si="112"/>
        <v>#REF!</v>
      </c>
      <c r="M709" s="1" t="e">
        <f>+IF(H709&gt;0,IF(L709&lt;0.1,(#REF!/(TRUNC((C709/10)/I709)+1)),IF(AND(L709&gt;0.1,L709&lt;0.33),(#REF!/(TRUNC((C709/3)/I709)+1)),#REF!)),0)</f>
        <v>#REF!</v>
      </c>
      <c r="N709" s="1" t="e">
        <f t="shared" si="113"/>
        <v>#REF!</v>
      </c>
      <c r="O709" s="1" t="e">
        <f>+IF(#REF! &lt; (#REF!+#REF!)*0.02,1,#REF!/(#REF!+#REF!))</f>
        <v>#REF!</v>
      </c>
      <c r="P709" s="1" t="e">
        <f>+IF(#REF!&gt;0,#REF!+5,0)</f>
        <v>#REF!</v>
      </c>
      <c r="Q709" s="1" t="e">
        <f t="shared" si="114"/>
        <v>#REF!</v>
      </c>
      <c r="R709" s="1" t="e">
        <f>+IF(Q709 &gt; 0,TRUNC((#REF!+#REF!)/Q709),0)</f>
        <v>#REF!</v>
      </c>
      <c r="S709" s="1" t="e">
        <f>+(R709/(TRUNC((B709-28)/(#REF!+5))+4))</f>
        <v>#REF!</v>
      </c>
      <c r="T709" s="1" t="e">
        <f>+TRUNC(S709/(TRUNC((B709-28)/(#REF!+5))+4))</f>
        <v>#REF!</v>
      </c>
      <c r="U709" s="1" t="e">
        <f>+ROUNDUP((T709/(TRUNC((B709-56)/(#REF!+5))+4)),0)</f>
        <v>#REF!</v>
      </c>
      <c r="V709" s="1" t="e">
        <f t="shared" si="115"/>
        <v>#REF!</v>
      </c>
      <c r="W709" s="1" t="e">
        <f t="shared" si="116"/>
        <v>#REF!</v>
      </c>
      <c r="X709" s="1" t="e">
        <f t="shared" si="117"/>
        <v>#REF!</v>
      </c>
      <c r="Y709" s="1" t="e">
        <f t="shared" si="118"/>
        <v>#REF!</v>
      </c>
      <c r="Z709" s="1" t="e">
        <f t="shared" si="119"/>
        <v>#REF!</v>
      </c>
      <c r="AA709" s="2" t="e">
        <f>IF(Z709*#REF!/(#REF!+#REF!)&lt;16,16,Z709*#REF!/(#REF!+#REF!))</f>
        <v>#REF!</v>
      </c>
      <c r="AB709" s="9" t="e">
        <f>IF(+Z709*#REF!/(#REF!+#REF!)&lt;16,16,+Z709*#REF!/(#REF!+#REF!))</f>
        <v>#REF!</v>
      </c>
      <c r="AC709" s="2" t="e">
        <f t="shared" si="120"/>
        <v>#REF!</v>
      </c>
    </row>
    <row r="710" spans="2:29" x14ac:dyDescent="0.2">
      <c r="B710" s="10" t="e">
        <f>IF(#REF!="Informix XPS",4096,2048)</f>
        <v>#REF!</v>
      </c>
      <c r="C710" s="10" t="e">
        <f>IF(#REF!="Informix XPS",4036,2020)</f>
        <v>#REF!</v>
      </c>
      <c r="D710" s="1" t="e">
        <f>IF(#REF!=0,0,#REF!+4)</f>
        <v>#REF!</v>
      </c>
      <c r="E710" s="1" t="e">
        <f t="shared" ref="E710:E773" si="121">IF(D710&lt;=C710,ROUNDDOWN(C710/D710,0),ROUNDUP(D710/C710,0))</f>
        <v>#REF!</v>
      </c>
      <c r="F710" s="1" t="e">
        <f>IF(D710&lt;=C710,ROUNDUP((#REF!+#REF!)/E710,0),#REF!*E710)</f>
        <v>#REF!</v>
      </c>
      <c r="G710" s="1" t="e">
        <f t="shared" ref="G710:G773" si="122">(F710*B710)/1024</f>
        <v>#REF!</v>
      </c>
      <c r="H710" s="1" t="e">
        <f>IF(#REF!&gt;C710,#REF!,0)</f>
        <v>#REF!</v>
      </c>
      <c r="I710" s="1" t="e">
        <f>+IF(#REF!&gt;C710,#REF!-(C710+8),0)</f>
        <v>#REF!</v>
      </c>
      <c r="J710" s="1" t="e">
        <f>+IF(I710&lt;C710,0,#REF!*TRUNC(I710/(C710-8)))</f>
        <v>#REF!</v>
      </c>
      <c r="K710" s="1" t="e">
        <f>IF(H710&gt;0,+#REF!/(C710-8)-TRUNC(#REF!/(C710-8))+4,0)</f>
        <v>#REF!</v>
      </c>
      <c r="L710" s="1" t="e">
        <f t="shared" ref="L710:L773" si="123">+K710/C710</f>
        <v>#REF!</v>
      </c>
      <c r="M710" s="1" t="e">
        <f>+IF(H710&gt;0,IF(L710&lt;0.1,(#REF!/(TRUNC((C710/10)/I710)+1)),IF(AND(L710&gt;0.1,L710&lt;0.33),(#REF!/(TRUNC((C710/3)/I710)+1)),#REF!)),0)</f>
        <v>#REF!</v>
      </c>
      <c r="N710" s="1" t="e">
        <f t="shared" ref="N710:N773" si="124">+F710+H710+J710+M710</f>
        <v>#REF!</v>
      </c>
      <c r="O710" s="1" t="e">
        <f>+IF(#REF! &lt; (#REF!+#REF!)*0.02,1,#REF!/(#REF!+#REF!))</f>
        <v>#REF!</v>
      </c>
      <c r="P710" s="1" t="e">
        <f>+IF(#REF!&gt;0,#REF!+5,0)</f>
        <v>#REF!</v>
      </c>
      <c r="Q710" s="1" t="e">
        <f t="shared" ref="Q710:Q773" si="125">+IF(P710 &gt; 0,TRUNC((B710-28)/P710),0)</f>
        <v>#REF!</v>
      </c>
      <c r="R710" s="1" t="e">
        <f>+IF(Q710 &gt; 0,TRUNC((#REF!+#REF!)/Q710),0)</f>
        <v>#REF!</v>
      </c>
      <c r="S710" s="1" t="e">
        <f>+(R710/(TRUNC((B710-28)/(#REF!+5))+4))</f>
        <v>#REF!</v>
      </c>
      <c r="T710" s="1" t="e">
        <f>+TRUNC(S710/(TRUNC((B710-28)/(#REF!+5))+4))</f>
        <v>#REF!</v>
      </c>
      <c r="U710" s="1" t="e">
        <f>+ROUNDUP((T710/(TRUNC((B710-56)/(#REF!+5))+4)),0)</f>
        <v>#REF!</v>
      </c>
      <c r="V710" s="1" t="e">
        <f t="shared" ref="V710:V773" si="126">+SUM(R710:U710)</f>
        <v>#REF!</v>
      </c>
      <c r="W710" s="1" t="e">
        <f t="shared" ref="W710:W773" si="127">100*V710/90</f>
        <v>#REF!</v>
      </c>
      <c r="X710" s="1" t="e">
        <f t="shared" ref="X710:X773" si="128">ROUNDUP((W710*B710)/1024,0)</f>
        <v>#REF!</v>
      </c>
      <c r="Y710" s="1" t="e">
        <f t="shared" ref="Y710:Y773" si="129">+W710+N710</f>
        <v>#REF!</v>
      </c>
      <c r="Z710" s="1" t="e">
        <f t="shared" ref="Z710:Z773" si="130">+Y710*B710/1024</f>
        <v>#REF!</v>
      </c>
      <c r="AA710" s="2" t="e">
        <f>IF(Z710*#REF!/(#REF!+#REF!)&lt;16,16,Z710*#REF!/(#REF!+#REF!))</f>
        <v>#REF!</v>
      </c>
      <c r="AB710" s="9" t="e">
        <f>IF(+Z710*#REF!/(#REF!+#REF!)&lt;16,16,+Z710*#REF!/(#REF!+#REF!))</f>
        <v>#REF!</v>
      </c>
      <c r="AC710" s="2" t="e">
        <f t="shared" ref="AC710:AC773" si="131">IF(+AB710/12&lt;16,16,+AB710/12)</f>
        <v>#REF!</v>
      </c>
    </row>
    <row r="711" spans="2:29" x14ac:dyDescent="0.2">
      <c r="B711" s="10" t="e">
        <f>IF(#REF!="Informix XPS",4096,2048)</f>
        <v>#REF!</v>
      </c>
      <c r="C711" s="10" t="e">
        <f>IF(#REF!="Informix XPS",4036,2020)</f>
        <v>#REF!</v>
      </c>
      <c r="D711" s="1" t="e">
        <f>IF(#REF!=0,0,#REF!+4)</f>
        <v>#REF!</v>
      </c>
      <c r="E711" s="1" t="e">
        <f t="shared" si="121"/>
        <v>#REF!</v>
      </c>
      <c r="F711" s="1" t="e">
        <f>IF(D711&lt;=C711,ROUNDUP((#REF!+#REF!)/E711,0),#REF!*E711)</f>
        <v>#REF!</v>
      </c>
      <c r="G711" s="1" t="e">
        <f t="shared" si="122"/>
        <v>#REF!</v>
      </c>
      <c r="H711" s="1" t="e">
        <f>IF(#REF!&gt;C711,#REF!,0)</f>
        <v>#REF!</v>
      </c>
      <c r="I711" s="1" t="e">
        <f>+IF(#REF!&gt;C711,#REF!-(C711+8),0)</f>
        <v>#REF!</v>
      </c>
      <c r="J711" s="1" t="e">
        <f>+IF(I711&lt;C711,0,#REF!*TRUNC(I711/(C711-8)))</f>
        <v>#REF!</v>
      </c>
      <c r="K711" s="1" t="e">
        <f>IF(H711&gt;0,+#REF!/(C711-8)-TRUNC(#REF!/(C711-8))+4,0)</f>
        <v>#REF!</v>
      </c>
      <c r="L711" s="1" t="e">
        <f t="shared" si="123"/>
        <v>#REF!</v>
      </c>
      <c r="M711" s="1" t="e">
        <f>+IF(H711&gt;0,IF(L711&lt;0.1,(#REF!/(TRUNC((C711/10)/I711)+1)),IF(AND(L711&gt;0.1,L711&lt;0.33),(#REF!/(TRUNC((C711/3)/I711)+1)),#REF!)),0)</f>
        <v>#REF!</v>
      </c>
      <c r="N711" s="1" t="e">
        <f t="shared" si="124"/>
        <v>#REF!</v>
      </c>
      <c r="O711" s="1" t="e">
        <f>+IF(#REF! &lt; (#REF!+#REF!)*0.02,1,#REF!/(#REF!+#REF!))</f>
        <v>#REF!</v>
      </c>
      <c r="P711" s="1" t="e">
        <f>+IF(#REF!&gt;0,#REF!+5,0)</f>
        <v>#REF!</v>
      </c>
      <c r="Q711" s="1" t="e">
        <f t="shared" si="125"/>
        <v>#REF!</v>
      </c>
      <c r="R711" s="1" t="e">
        <f>+IF(Q711 &gt; 0,TRUNC((#REF!+#REF!)/Q711),0)</f>
        <v>#REF!</v>
      </c>
      <c r="S711" s="1" t="e">
        <f>+(R711/(TRUNC((B711-28)/(#REF!+5))+4))</f>
        <v>#REF!</v>
      </c>
      <c r="T711" s="1" t="e">
        <f>+TRUNC(S711/(TRUNC((B711-28)/(#REF!+5))+4))</f>
        <v>#REF!</v>
      </c>
      <c r="U711" s="1" t="e">
        <f>+ROUNDUP((T711/(TRUNC((B711-56)/(#REF!+5))+4)),0)</f>
        <v>#REF!</v>
      </c>
      <c r="V711" s="1" t="e">
        <f t="shared" si="126"/>
        <v>#REF!</v>
      </c>
      <c r="W711" s="1" t="e">
        <f t="shared" si="127"/>
        <v>#REF!</v>
      </c>
      <c r="X711" s="1" t="e">
        <f t="shared" si="128"/>
        <v>#REF!</v>
      </c>
      <c r="Y711" s="1" t="e">
        <f t="shared" si="129"/>
        <v>#REF!</v>
      </c>
      <c r="Z711" s="1" t="e">
        <f t="shared" si="130"/>
        <v>#REF!</v>
      </c>
      <c r="AA711" s="2" t="e">
        <f>IF(Z711*#REF!/(#REF!+#REF!)&lt;16,16,Z711*#REF!/(#REF!+#REF!))</f>
        <v>#REF!</v>
      </c>
      <c r="AB711" s="9" t="e">
        <f>IF(+Z711*#REF!/(#REF!+#REF!)&lt;16,16,+Z711*#REF!/(#REF!+#REF!))</f>
        <v>#REF!</v>
      </c>
      <c r="AC711" s="2" t="e">
        <f t="shared" si="131"/>
        <v>#REF!</v>
      </c>
    </row>
    <row r="712" spans="2:29" x14ac:dyDescent="0.2">
      <c r="B712" s="10" t="e">
        <f>IF(#REF!="Informix XPS",4096,2048)</f>
        <v>#REF!</v>
      </c>
      <c r="C712" s="10" t="e">
        <f>IF(#REF!="Informix XPS",4036,2020)</f>
        <v>#REF!</v>
      </c>
      <c r="D712" s="1" t="e">
        <f>IF(#REF!=0,0,#REF!+4)</f>
        <v>#REF!</v>
      </c>
      <c r="E712" s="1" t="e">
        <f t="shared" si="121"/>
        <v>#REF!</v>
      </c>
      <c r="F712" s="1" t="e">
        <f>IF(D712&lt;=C712,ROUNDUP((#REF!+#REF!)/E712,0),#REF!*E712)</f>
        <v>#REF!</v>
      </c>
      <c r="G712" s="1" t="e">
        <f t="shared" si="122"/>
        <v>#REF!</v>
      </c>
      <c r="H712" s="1" t="e">
        <f>IF(#REF!&gt;C712,#REF!,0)</f>
        <v>#REF!</v>
      </c>
      <c r="I712" s="1" t="e">
        <f>+IF(#REF!&gt;C712,#REF!-(C712+8),0)</f>
        <v>#REF!</v>
      </c>
      <c r="J712" s="1" t="e">
        <f>+IF(I712&lt;C712,0,#REF!*TRUNC(I712/(C712-8)))</f>
        <v>#REF!</v>
      </c>
      <c r="K712" s="1" t="e">
        <f>IF(H712&gt;0,+#REF!/(C712-8)-TRUNC(#REF!/(C712-8))+4,0)</f>
        <v>#REF!</v>
      </c>
      <c r="L712" s="1" t="e">
        <f t="shared" si="123"/>
        <v>#REF!</v>
      </c>
      <c r="M712" s="1" t="e">
        <f>+IF(H712&gt;0,IF(L712&lt;0.1,(#REF!/(TRUNC((C712/10)/I712)+1)),IF(AND(L712&gt;0.1,L712&lt;0.33),(#REF!/(TRUNC((C712/3)/I712)+1)),#REF!)),0)</f>
        <v>#REF!</v>
      </c>
      <c r="N712" s="1" t="e">
        <f t="shared" si="124"/>
        <v>#REF!</v>
      </c>
      <c r="O712" s="1" t="e">
        <f>+IF(#REF! &lt; (#REF!+#REF!)*0.02,1,#REF!/(#REF!+#REF!))</f>
        <v>#REF!</v>
      </c>
      <c r="P712" s="1" t="e">
        <f>+IF(#REF!&gt;0,#REF!+5,0)</f>
        <v>#REF!</v>
      </c>
      <c r="Q712" s="1" t="e">
        <f t="shared" si="125"/>
        <v>#REF!</v>
      </c>
      <c r="R712" s="1" t="e">
        <f>+IF(Q712 &gt; 0,TRUNC((#REF!+#REF!)/Q712),0)</f>
        <v>#REF!</v>
      </c>
      <c r="S712" s="1" t="e">
        <f>+(R712/(TRUNC((B712-28)/(#REF!+5))+4))</f>
        <v>#REF!</v>
      </c>
      <c r="T712" s="1" t="e">
        <f>+TRUNC(S712/(TRUNC((B712-28)/(#REF!+5))+4))</f>
        <v>#REF!</v>
      </c>
      <c r="U712" s="1" t="e">
        <f>+ROUNDUP((T712/(TRUNC((B712-56)/(#REF!+5))+4)),0)</f>
        <v>#REF!</v>
      </c>
      <c r="V712" s="1" t="e">
        <f t="shared" si="126"/>
        <v>#REF!</v>
      </c>
      <c r="W712" s="1" t="e">
        <f t="shared" si="127"/>
        <v>#REF!</v>
      </c>
      <c r="X712" s="1" t="e">
        <f t="shared" si="128"/>
        <v>#REF!</v>
      </c>
      <c r="Y712" s="1" t="e">
        <f t="shared" si="129"/>
        <v>#REF!</v>
      </c>
      <c r="Z712" s="1" t="e">
        <f t="shared" si="130"/>
        <v>#REF!</v>
      </c>
      <c r="AA712" s="2" t="e">
        <f>IF(Z712*#REF!/(#REF!+#REF!)&lt;16,16,Z712*#REF!/(#REF!+#REF!))</f>
        <v>#REF!</v>
      </c>
      <c r="AB712" s="9" t="e">
        <f>IF(+Z712*#REF!/(#REF!+#REF!)&lt;16,16,+Z712*#REF!/(#REF!+#REF!))</f>
        <v>#REF!</v>
      </c>
      <c r="AC712" s="2" t="e">
        <f t="shared" si="131"/>
        <v>#REF!</v>
      </c>
    </row>
    <row r="713" spans="2:29" x14ac:dyDescent="0.2">
      <c r="B713" s="10" t="e">
        <f>IF(#REF!="Informix XPS",4096,2048)</f>
        <v>#REF!</v>
      </c>
      <c r="C713" s="10" t="e">
        <f>IF(#REF!="Informix XPS",4036,2020)</f>
        <v>#REF!</v>
      </c>
      <c r="D713" s="1" t="e">
        <f>IF(#REF!=0,0,#REF!+4)</f>
        <v>#REF!</v>
      </c>
      <c r="E713" s="1" t="e">
        <f t="shared" si="121"/>
        <v>#REF!</v>
      </c>
      <c r="F713" s="1" t="e">
        <f>IF(D713&lt;=C713,ROUNDUP((#REF!+#REF!)/E713,0),#REF!*E713)</f>
        <v>#REF!</v>
      </c>
      <c r="G713" s="1" t="e">
        <f t="shared" si="122"/>
        <v>#REF!</v>
      </c>
      <c r="H713" s="1" t="e">
        <f>IF(#REF!&gt;C713,#REF!,0)</f>
        <v>#REF!</v>
      </c>
      <c r="I713" s="1" t="e">
        <f>+IF(#REF!&gt;C713,#REF!-(C713+8),0)</f>
        <v>#REF!</v>
      </c>
      <c r="J713" s="1" t="e">
        <f>+IF(I713&lt;C713,0,#REF!*TRUNC(I713/(C713-8)))</f>
        <v>#REF!</v>
      </c>
      <c r="K713" s="1" t="e">
        <f>IF(H713&gt;0,+#REF!/(C713-8)-TRUNC(#REF!/(C713-8))+4,0)</f>
        <v>#REF!</v>
      </c>
      <c r="L713" s="1" t="e">
        <f t="shared" si="123"/>
        <v>#REF!</v>
      </c>
      <c r="M713" s="1" t="e">
        <f>+IF(H713&gt;0,IF(L713&lt;0.1,(#REF!/(TRUNC((C713/10)/I713)+1)),IF(AND(L713&gt;0.1,L713&lt;0.33),(#REF!/(TRUNC((C713/3)/I713)+1)),#REF!)),0)</f>
        <v>#REF!</v>
      </c>
      <c r="N713" s="1" t="e">
        <f t="shared" si="124"/>
        <v>#REF!</v>
      </c>
      <c r="O713" s="1" t="e">
        <f>+IF(#REF! &lt; (#REF!+#REF!)*0.02,1,#REF!/(#REF!+#REF!))</f>
        <v>#REF!</v>
      </c>
      <c r="P713" s="1" t="e">
        <f>+IF(#REF!&gt;0,#REF!+5,0)</f>
        <v>#REF!</v>
      </c>
      <c r="Q713" s="1" t="e">
        <f t="shared" si="125"/>
        <v>#REF!</v>
      </c>
      <c r="R713" s="1" t="e">
        <f>+IF(Q713 &gt; 0,TRUNC((#REF!+#REF!)/Q713),0)</f>
        <v>#REF!</v>
      </c>
      <c r="S713" s="1" t="e">
        <f>+(R713/(TRUNC((B713-28)/(#REF!+5))+4))</f>
        <v>#REF!</v>
      </c>
      <c r="T713" s="1" t="e">
        <f>+TRUNC(S713/(TRUNC((B713-28)/(#REF!+5))+4))</f>
        <v>#REF!</v>
      </c>
      <c r="U713" s="1" t="e">
        <f>+ROUNDUP((T713/(TRUNC((B713-56)/(#REF!+5))+4)),0)</f>
        <v>#REF!</v>
      </c>
      <c r="V713" s="1" t="e">
        <f t="shared" si="126"/>
        <v>#REF!</v>
      </c>
      <c r="W713" s="1" t="e">
        <f t="shared" si="127"/>
        <v>#REF!</v>
      </c>
      <c r="X713" s="1" t="e">
        <f t="shared" si="128"/>
        <v>#REF!</v>
      </c>
      <c r="Y713" s="1" t="e">
        <f t="shared" si="129"/>
        <v>#REF!</v>
      </c>
      <c r="Z713" s="1" t="e">
        <f t="shared" si="130"/>
        <v>#REF!</v>
      </c>
      <c r="AA713" s="2" t="e">
        <f>IF(Z713*#REF!/(#REF!+#REF!)&lt;16,16,Z713*#REF!/(#REF!+#REF!))</f>
        <v>#REF!</v>
      </c>
      <c r="AB713" s="9" t="e">
        <f>IF(+Z713*#REF!/(#REF!+#REF!)&lt;16,16,+Z713*#REF!/(#REF!+#REF!))</f>
        <v>#REF!</v>
      </c>
      <c r="AC713" s="2" t="e">
        <f t="shared" si="131"/>
        <v>#REF!</v>
      </c>
    </row>
    <row r="714" spans="2:29" x14ac:dyDescent="0.2">
      <c r="B714" s="10" t="e">
        <f>IF(#REF!="Informix XPS",4096,2048)</f>
        <v>#REF!</v>
      </c>
      <c r="C714" s="10" t="e">
        <f>IF(#REF!="Informix XPS",4036,2020)</f>
        <v>#REF!</v>
      </c>
      <c r="D714" s="1" t="e">
        <f>IF(#REF!=0,0,#REF!+4)</f>
        <v>#REF!</v>
      </c>
      <c r="E714" s="1" t="e">
        <f t="shared" si="121"/>
        <v>#REF!</v>
      </c>
      <c r="F714" s="1" t="e">
        <f>IF(D714&lt;=C714,ROUNDUP((#REF!+#REF!)/E714,0),#REF!*E714)</f>
        <v>#REF!</v>
      </c>
      <c r="G714" s="1" t="e">
        <f t="shared" si="122"/>
        <v>#REF!</v>
      </c>
      <c r="H714" s="1" t="e">
        <f>IF(#REF!&gt;C714,#REF!,0)</f>
        <v>#REF!</v>
      </c>
      <c r="I714" s="1" t="e">
        <f>+IF(#REF!&gt;C714,#REF!-(C714+8),0)</f>
        <v>#REF!</v>
      </c>
      <c r="J714" s="1" t="e">
        <f>+IF(I714&lt;C714,0,#REF!*TRUNC(I714/(C714-8)))</f>
        <v>#REF!</v>
      </c>
      <c r="K714" s="1" t="e">
        <f>IF(H714&gt;0,+#REF!/(C714-8)-TRUNC(#REF!/(C714-8))+4,0)</f>
        <v>#REF!</v>
      </c>
      <c r="L714" s="1" t="e">
        <f t="shared" si="123"/>
        <v>#REF!</v>
      </c>
      <c r="M714" s="1" t="e">
        <f>+IF(H714&gt;0,IF(L714&lt;0.1,(#REF!/(TRUNC((C714/10)/I714)+1)),IF(AND(L714&gt;0.1,L714&lt;0.33),(#REF!/(TRUNC((C714/3)/I714)+1)),#REF!)),0)</f>
        <v>#REF!</v>
      </c>
      <c r="N714" s="1" t="e">
        <f t="shared" si="124"/>
        <v>#REF!</v>
      </c>
      <c r="O714" s="1" t="e">
        <f>+IF(#REF! &lt; (#REF!+#REF!)*0.02,1,#REF!/(#REF!+#REF!))</f>
        <v>#REF!</v>
      </c>
      <c r="P714" s="1" t="e">
        <f>+IF(#REF!&gt;0,#REF!+5,0)</f>
        <v>#REF!</v>
      </c>
      <c r="Q714" s="1" t="e">
        <f t="shared" si="125"/>
        <v>#REF!</v>
      </c>
      <c r="R714" s="1" t="e">
        <f>+IF(Q714 &gt; 0,TRUNC((#REF!+#REF!)/Q714),0)</f>
        <v>#REF!</v>
      </c>
      <c r="S714" s="1" t="e">
        <f>+(R714/(TRUNC((B714-28)/(#REF!+5))+4))</f>
        <v>#REF!</v>
      </c>
      <c r="T714" s="1" t="e">
        <f>+TRUNC(S714/(TRUNC((B714-28)/(#REF!+5))+4))</f>
        <v>#REF!</v>
      </c>
      <c r="U714" s="1" t="e">
        <f>+ROUNDUP((T714/(TRUNC((B714-56)/(#REF!+5))+4)),0)</f>
        <v>#REF!</v>
      </c>
      <c r="V714" s="1" t="e">
        <f t="shared" si="126"/>
        <v>#REF!</v>
      </c>
      <c r="W714" s="1" t="e">
        <f t="shared" si="127"/>
        <v>#REF!</v>
      </c>
      <c r="X714" s="1" t="e">
        <f t="shared" si="128"/>
        <v>#REF!</v>
      </c>
      <c r="Y714" s="1" t="e">
        <f t="shared" si="129"/>
        <v>#REF!</v>
      </c>
      <c r="Z714" s="1" t="e">
        <f t="shared" si="130"/>
        <v>#REF!</v>
      </c>
      <c r="AA714" s="2" t="e">
        <f>IF(Z714*#REF!/(#REF!+#REF!)&lt;16,16,Z714*#REF!/(#REF!+#REF!))</f>
        <v>#REF!</v>
      </c>
      <c r="AB714" s="9" t="e">
        <f>IF(+Z714*#REF!/(#REF!+#REF!)&lt;16,16,+Z714*#REF!/(#REF!+#REF!))</f>
        <v>#REF!</v>
      </c>
      <c r="AC714" s="2" t="e">
        <f t="shared" si="131"/>
        <v>#REF!</v>
      </c>
    </row>
    <row r="715" spans="2:29" x14ac:dyDescent="0.2">
      <c r="B715" s="10" t="e">
        <f>IF(#REF!="Informix XPS",4096,2048)</f>
        <v>#REF!</v>
      </c>
      <c r="C715" s="10" t="e">
        <f>IF(#REF!="Informix XPS",4036,2020)</f>
        <v>#REF!</v>
      </c>
      <c r="D715" s="1" t="e">
        <f>IF(#REF!=0,0,#REF!+4)</f>
        <v>#REF!</v>
      </c>
      <c r="E715" s="1" t="e">
        <f t="shared" si="121"/>
        <v>#REF!</v>
      </c>
      <c r="F715" s="1" t="e">
        <f>IF(D715&lt;=C715,ROUNDUP((#REF!+#REF!)/E715,0),#REF!*E715)</f>
        <v>#REF!</v>
      </c>
      <c r="G715" s="1" t="e">
        <f t="shared" si="122"/>
        <v>#REF!</v>
      </c>
      <c r="H715" s="1" t="e">
        <f>IF(#REF!&gt;C715,#REF!,0)</f>
        <v>#REF!</v>
      </c>
      <c r="I715" s="1" t="e">
        <f>+IF(#REF!&gt;C715,#REF!-(C715+8),0)</f>
        <v>#REF!</v>
      </c>
      <c r="J715" s="1" t="e">
        <f>+IF(I715&lt;C715,0,#REF!*TRUNC(I715/(C715-8)))</f>
        <v>#REF!</v>
      </c>
      <c r="K715" s="1" t="e">
        <f>IF(H715&gt;0,+#REF!/(C715-8)-TRUNC(#REF!/(C715-8))+4,0)</f>
        <v>#REF!</v>
      </c>
      <c r="L715" s="1" t="e">
        <f t="shared" si="123"/>
        <v>#REF!</v>
      </c>
      <c r="M715" s="1" t="e">
        <f>+IF(H715&gt;0,IF(L715&lt;0.1,(#REF!/(TRUNC((C715/10)/I715)+1)),IF(AND(L715&gt;0.1,L715&lt;0.33),(#REF!/(TRUNC((C715/3)/I715)+1)),#REF!)),0)</f>
        <v>#REF!</v>
      </c>
      <c r="N715" s="1" t="e">
        <f t="shared" si="124"/>
        <v>#REF!</v>
      </c>
      <c r="O715" s="1" t="e">
        <f>+IF(#REF! &lt; (#REF!+#REF!)*0.02,1,#REF!/(#REF!+#REF!))</f>
        <v>#REF!</v>
      </c>
      <c r="P715" s="1" t="e">
        <f>+IF(#REF!&gt;0,#REF!+5,0)</f>
        <v>#REF!</v>
      </c>
      <c r="Q715" s="1" t="e">
        <f t="shared" si="125"/>
        <v>#REF!</v>
      </c>
      <c r="R715" s="1" t="e">
        <f>+IF(Q715 &gt; 0,TRUNC((#REF!+#REF!)/Q715),0)</f>
        <v>#REF!</v>
      </c>
      <c r="S715" s="1" t="e">
        <f>+(R715/(TRUNC((B715-28)/(#REF!+5))+4))</f>
        <v>#REF!</v>
      </c>
      <c r="T715" s="1" t="e">
        <f>+TRUNC(S715/(TRUNC((B715-28)/(#REF!+5))+4))</f>
        <v>#REF!</v>
      </c>
      <c r="U715" s="1" t="e">
        <f>+ROUNDUP((T715/(TRUNC((B715-56)/(#REF!+5))+4)),0)</f>
        <v>#REF!</v>
      </c>
      <c r="V715" s="1" t="e">
        <f t="shared" si="126"/>
        <v>#REF!</v>
      </c>
      <c r="W715" s="1" t="e">
        <f t="shared" si="127"/>
        <v>#REF!</v>
      </c>
      <c r="X715" s="1" t="e">
        <f t="shared" si="128"/>
        <v>#REF!</v>
      </c>
      <c r="Y715" s="1" t="e">
        <f t="shared" si="129"/>
        <v>#REF!</v>
      </c>
      <c r="Z715" s="1" t="e">
        <f t="shared" si="130"/>
        <v>#REF!</v>
      </c>
      <c r="AA715" s="2" t="e">
        <f>IF(Z715*#REF!/(#REF!+#REF!)&lt;16,16,Z715*#REF!/(#REF!+#REF!))</f>
        <v>#REF!</v>
      </c>
      <c r="AB715" s="9" t="e">
        <f>IF(+Z715*#REF!/(#REF!+#REF!)&lt;16,16,+Z715*#REF!/(#REF!+#REF!))</f>
        <v>#REF!</v>
      </c>
      <c r="AC715" s="2" t="e">
        <f t="shared" si="131"/>
        <v>#REF!</v>
      </c>
    </row>
    <row r="716" spans="2:29" x14ac:dyDescent="0.2">
      <c r="B716" s="10" t="e">
        <f>IF(#REF!="Informix XPS",4096,2048)</f>
        <v>#REF!</v>
      </c>
      <c r="C716" s="10" t="e">
        <f>IF(#REF!="Informix XPS",4036,2020)</f>
        <v>#REF!</v>
      </c>
      <c r="D716" s="1" t="e">
        <f>IF(#REF!=0,0,#REF!+4)</f>
        <v>#REF!</v>
      </c>
      <c r="E716" s="1" t="e">
        <f t="shared" si="121"/>
        <v>#REF!</v>
      </c>
      <c r="F716" s="1" t="e">
        <f>IF(D716&lt;=C716,ROUNDUP((#REF!+#REF!)/E716,0),#REF!*E716)</f>
        <v>#REF!</v>
      </c>
      <c r="G716" s="1" t="e">
        <f t="shared" si="122"/>
        <v>#REF!</v>
      </c>
      <c r="H716" s="1" t="e">
        <f>IF(#REF!&gt;C716,#REF!,0)</f>
        <v>#REF!</v>
      </c>
      <c r="I716" s="1" t="e">
        <f>+IF(#REF!&gt;C716,#REF!-(C716+8),0)</f>
        <v>#REF!</v>
      </c>
      <c r="J716" s="1" t="e">
        <f>+IF(I716&lt;C716,0,#REF!*TRUNC(I716/(C716-8)))</f>
        <v>#REF!</v>
      </c>
      <c r="K716" s="1" t="e">
        <f>IF(H716&gt;0,+#REF!/(C716-8)-TRUNC(#REF!/(C716-8))+4,0)</f>
        <v>#REF!</v>
      </c>
      <c r="L716" s="1" t="e">
        <f t="shared" si="123"/>
        <v>#REF!</v>
      </c>
      <c r="M716" s="1" t="e">
        <f>+IF(H716&gt;0,IF(L716&lt;0.1,(#REF!/(TRUNC((C716/10)/I716)+1)),IF(AND(L716&gt;0.1,L716&lt;0.33),(#REF!/(TRUNC((C716/3)/I716)+1)),#REF!)),0)</f>
        <v>#REF!</v>
      </c>
      <c r="N716" s="1" t="e">
        <f t="shared" si="124"/>
        <v>#REF!</v>
      </c>
      <c r="O716" s="1" t="e">
        <f>+IF(#REF! &lt; (#REF!+#REF!)*0.02,1,#REF!/(#REF!+#REF!))</f>
        <v>#REF!</v>
      </c>
      <c r="P716" s="1" t="e">
        <f>+IF(#REF!&gt;0,#REF!+5,0)</f>
        <v>#REF!</v>
      </c>
      <c r="Q716" s="1" t="e">
        <f t="shared" si="125"/>
        <v>#REF!</v>
      </c>
      <c r="R716" s="1" t="e">
        <f>+IF(Q716 &gt; 0,TRUNC((#REF!+#REF!)/Q716),0)</f>
        <v>#REF!</v>
      </c>
      <c r="S716" s="1" t="e">
        <f>+(R716/(TRUNC((B716-28)/(#REF!+5))+4))</f>
        <v>#REF!</v>
      </c>
      <c r="T716" s="1" t="e">
        <f>+TRUNC(S716/(TRUNC((B716-28)/(#REF!+5))+4))</f>
        <v>#REF!</v>
      </c>
      <c r="U716" s="1" t="e">
        <f>+ROUNDUP((T716/(TRUNC((B716-56)/(#REF!+5))+4)),0)</f>
        <v>#REF!</v>
      </c>
      <c r="V716" s="1" t="e">
        <f t="shared" si="126"/>
        <v>#REF!</v>
      </c>
      <c r="W716" s="1" t="e">
        <f t="shared" si="127"/>
        <v>#REF!</v>
      </c>
      <c r="X716" s="1" t="e">
        <f t="shared" si="128"/>
        <v>#REF!</v>
      </c>
      <c r="Y716" s="1" t="e">
        <f t="shared" si="129"/>
        <v>#REF!</v>
      </c>
      <c r="Z716" s="1" t="e">
        <f t="shared" si="130"/>
        <v>#REF!</v>
      </c>
      <c r="AA716" s="2" t="e">
        <f>IF(Z716*#REF!/(#REF!+#REF!)&lt;16,16,Z716*#REF!/(#REF!+#REF!))</f>
        <v>#REF!</v>
      </c>
      <c r="AB716" s="9" t="e">
        <f>IF(+Z716*#REF!/(#REF!+#REF!)&lt;16,16,+Z716*#REF!/(#REF!+#REF!))</f>
        <v>#REF!</v>
      </c>
      <c r="AC716" s="2" t="e">
        <f t="shared" si="131"/>
        <v>#REF!</v>
      </c>
    </row>
    <row r="717" spans="2:29" x14ac:dyDescent="0.2">
      <c r="B717" s="10" t="e">
        <f>IF(#REF!="Informix XPS",4096,2048)</f>
        <v>#REF!</v>
      </c>
      <c r="C717" s="10" t="e">
        <f>IF(#REF!="Informix XPS",4036,2020)</f>
        <v>#REF!</v>
      </c>
      <c r="D717" s="1" t="e">
        <f>IF(#REF!=0,0,#REF!+4)</f>
        <v>#REF!</v>
      </c>
      <c r="E717" s="1" t="e">
        <f t="shared" si="121"/>
        <v>#REF!</v>
      </c>
      <c r="F717" s="1" t="e">
        <f>IF(D717&lt;=C717,ROUNDUP((#REF!+#REF!)/E717,0),#REF!*E717)</f>
        <v>#REF!</v>
      </c>
      <c r="G717" s="1" t="e">
        <f t="shared" si="122"/>
        <v>#REF!</v>
      </c>
      <c r="H717" s="1" t="e">
        <f>IF(#REF!&gt;C717,#REF!,0)</f>
        <v>#REF!</v>
      </c>
      <c r="I717" s="1" t="e">
        <f>+IF(#REF!&gt;C717,#REF!-(C717+8),0)</f>
        <v>#REF!</v>
      </c>
      <c r="J717" s="1" t="e">
        <f>+IF(I717&lt;C717,0,#REF!*TRUNC(I717/(C717-8)))</f>
        <v>#REF!</v>
      </c>
      <c r="K717" s="1" t="e">
        <f>IF(H717&gt;0,+#REF!/(C717-8)-TRUNC(#REF!/(C717-8))+4,0)</f>
        <v>#REF!</v>
      </c>
      <c r="L717" s="1" t="e">
        <f t="shared" si="123"/>
        <v>#REF!</v>
      </c>
      <c r="M717" s="1" t="e">
        <f>+IF(H717&gt;0,IF(L717&lt;0.1,(#REF!/(TRUNC((C717/10)/I717)+1)),IF(AND(L717&gt;0.1,L717&lt;0.33),(#REF!/(TRUNC((C717/3)/I717)+1)),#REF!)),0)</f>
        <v>#REF!</v>
      </c>
      <c r="N717" s="1" t="e">
        <f t="shared" si="124"/>
        <v>#REF!</v>
      </c>
      <c r="O717" s="1" t="e">
        <f>+IF(#REF! &lt; (#REF!+#REF!)*0.02,1,#REF!/(#REF!+#REF!))</f>
        <v>#REF!</v>
      </c>
      <c r="P717" s="1" t="e">
        <f>+IF(#REF!&gt;0,#REF!+5,0)</f>
        <v>#REF!</v>
      </c>
      <c r="Q717" s="1" t="e">
        <f t="shared" si="125"/>
        <v>#REF!</v>
      </c>
      <c r="R717" s="1" t="e">
        <f>+IF(Q717 &gt; 0,TRUNC((#REF!+#REF!)/Q717),0)</f>
        <v>#REF!</v>
      </c>
      <c r="S717" s="1" t="e">
        <f>+(R717/(TRUNC((B717-28)/(#REF!+5))+4))</f>
        <v>#REF!</v>
      </c>
      <c r="T717" s="1" t="e">
        <f>+TRUNC(S717/(TRUNC((B717-28)/(#REF!+5))+4))</f>
        <v>#REF!</v>
      </c>
      <c r="U717" s="1" t="e">
        <f>+ROUNDUP((T717/(TRUNC((B717-56)/(#REF!+5))+4)),0)</f>
        <v>#REF!</v>
      </c>
      <c r="V717" s="1" t="e">
        <f t="shared" si="126"/>
        <v>#REF!</v>
      </c>
      <c r="W717" s="1" t="e">
        <f t="shared" si="127"/>
        <v>#REF!</v>
      </c>
      <c r="X717" s="1" t="e">
        <f t="shared" si="128"/>
        <v>#REF!</v>
      </c>
      <c r="Y717" s="1" t="e">
        <f t="shared" si="129"/>
        <v>#REF!</v>
      </c>
      <c r="Z717" s="1" t="e">
        <f t="shared" si="130"/>
        <v>#REF!</v>
      </c>
      <c r="AA717" s="2" t="e">
        <f>IF(Z717*#REF!/(#REF!+#REF!)&lt;16,16,Z717*#REF!/(#REF!+#REF!))</f>
        <v>#REF!</v>
      </c>
      <c r="AB717" s="9" t="e">
        <f>IF(+Z717*#REF!/(#REF!+#REF!)&lt;16,16,+Z717*#REF!/(#REF!+#REF!))</f>
        <v>#REF!</v>
      </c>
      <c r="AC717" s="2" t="e">
        <f t="shared" si="131"/>
        <v>#REF!</v>
      </c>
    </row>
    <row r="718" spans="2:29" x14ac:dyDescent="0.2">
      <c r="B718" s="10" t="e">
        <f>IF(#REF!="Informix XPS",4096,2048)</f>
        <v>#REF!</v>
      </c>
      <c r="C718" s="10" t="e">
        <f>IF(#REF!="Informix XPS",4036,2020)</f>
        <v>#REF!</v>
      </c>
      <c r="D718" s="1" t="e">
        <f>IF(#REF!=0,0,#REF!+4)</f>
        <v>#REF!</v>
      </c>
      <c r="E718" s="1" t="e">
        <f t="shared" si="121"/>
        <v>#REF!</v>
      </c>
      <c r="F718" s="1" t="e">
        <f>IF(D718&lt;=C718,ROUNDUP((#REF!+#REF!)/E718,0),#REF!*E718)</f>
        <v>#REF!</v>
      </c>
      <c r="G718" s="1" t="e">
        <f t="shared" si="122"/>
        <v>#REF!</v>
      </c>
      <c r="H718" s="1" t="e">
        <f>IF(#REF!&gt;C718,#REF!,0)</f>
        <v>#REF!</v>
      </c>
      <c r="I718" s="1" t="e">
        <f>+IF(#REF!&gt;C718,#REF!-(C718+8),0)</f>
        <v>#REF!</v>
      </c>
      <c r="J718" s="1" t="e">
        <f>+IF(I718&lt;C718,0,#REF!*TRUNC(I718/(C718-8)))</f>
        <v>#REF!</v>
      </c>
      <c r="K718" s="1" t="e">
        <f>IF(H718&gt;0,+#REF!/(C718-8)-TRUNC(#REF!/(C718-8))+4,0)</f>
        <v>#REF!</v>
      </c>
      <c r="L718" s="1" t="e">
        <f t="shared" si="123"/>
        <v>#REF!</v>
      </c>
      <c r="M718" s="1" t="e">
        <f>+IF(H718&gt;0,IF(L718&lt;0.1,(#REF!/(TRUNC((C718/10)/I718)+1)),IF(AND(L718&gt;0.1,L718&lt;0.33),(#REF!/(TRUNC((C718/3)/I718)+1)),#REF!)),0)</f>
        <v>#REF!</v>
      </c>
      <c r="N718" s="1" t="e">
        <f t="shared" si="124"/>
        <v>#REF!</v>
      </c>
      <c r="O718" s="1" t="e">
        <f>+IF(#REF! &lt; (#REF!+#REF!)*0.02,1,#REF!/(#REF!+#REF!))</f>
        <v>#REF!</v>
      </c>
      <c r="P718" s="1" t="e">
        <f>+IF(#REF!&gt;0,#REF!+5,0)</f>
        <v>#REF!</v>
      </c>
      <c r="Q718" s="1" t="e">
        <f t="shared" si="125"/>
        <v>#REF!</v>
      </c>
      <c r="R718" s="1" t="e">
        <f>+IF(Q718 &gt; 0,TRUNC((#REF!+#REF!)/Q718),0)</f>
        <v>#REF!</v>
      </c>
      <c r="S718" s="1" t="e">
        <f>+(R718/(TRUNC((B718-28)/(#REF!+5))+4))</f>
        <v>#REF!</v>
      </c>
      <c r="T718" s="1" t="e">
        <f>+TRUNC(S718/(TRUNC((B718-28)/(#REF!+5))+4))</f>
        <v>#REF!</v>
      </c>
      <c r="U718" s="1" t="e">
        <f>+ROUNDUP((T718/(TRUNC((B718-56)/(#REF!+5))+4)),0)</f>
        <v>#REF!</v>
      </c>
      <c r="V718" s="1" t="e">
        <f t="shared" si="126"/>
        <v>#REF!</v>
      </c>
      <c r="W718" s="1" t="e">
        <f t="shared" si="127"/>
        <v>#REF!</v>
      </c>
      <c r="X718" s="1" t="e">
        <f t="shared" si="128"/>
        <v>#REF!</v>
      </c>
      <c r="Y718" s="1" t="e">
        <f t="shared" si="129"/>
        <v>#REF!</v>
      </c>
      <c r="Z718" s="1" t="e">
        <f t="shared" si="130"/>
        <v>#REF!</v>
      </c>
      <c r="AA718" s="2" t="e">
        <f>IF(Z718*#REF!/(#REF!+#REF!)&lt;16,16,Z718*#REF!/(#REF!+#REF!))</f>
        <v>#REF!</v>
      </c>
      <c r="AB718" s="9" t="e">
        <f>IF(+Z718*#REF!/(#REF!+#REF!)&lt;16,16,+Z718*#REF!/(#REF!+#REF!))</f>
        <v>#REF!</v>
      </c>
      <c r="AC718" s="2" t="e">
        <f t="shared" si="131"/>
        <v>#REF!</v>
      </c>
    </row>
    <row r="719" spans="2:29" x14ac:dyDescent="0.2">
      <c r="B719" s="10" t="e">
        <f>IF(#REF!="Informix XPS",4096,2048)</f>
        <v>#REF!</v>
      </c>
      <c r="C719" s="10" t="e">
        <f>IF(#REF!="Informix XPS",4036,2020)</f>
        <v>#REF!</v>
      </c>
      <c r="D719" s="1" t="e">
        <f>IF(#REF!=0,0,#REF!+4)</f>
        <v>#REF!</v>
      </c>
      <c r="E719" s="1" t="e">
        <f t="shared" si="121"/>
        <v>#REF!</v>
      </c>
      <c r="F719" s="1" t="e">
        <f>IF(D719&lt;=C719,ROUNDUP((#REF!+#REF!)/E719,0),#REF!*E719)</f>
        <v>#REF!</v>
      </c>
      <c r="G719" s="1" t="e">
        <f t="shared" si="122"/>
        <v>#REF!</v>
      </c>
      <c r="H719" s="1" t="e">
        <f>IF(#REF!&gt;C719,#REF!,0)</f>
        <v>#REF!</v>
      </c>
      <c r="I719" s="1" t="e">
        <f>+IF(#REF!&gt;C719,#REF!-(C719+8),0)</f>
        <v>#REF!</v>
      </c>
      <c r="J719" s="1" t="e">
        <f>+IF(I719&lt;C719,0,#REF!*TRUNC(I719/(C719-8)))</f>
        <v>#REF!</v>
      </c>
      <c r="K719" s="1" t="e">
        <f>IF(H719&gt;0,+#REF!/(C719-8)-TRUNC(#REF!/(C719-8))+4,0)</f>
        <v>#REF!</v>
      </c>
      <c r="L719" s="1" t="e">
        <f t="shared" si="123"/>
        <v>#REF!</v>
      </c>
      <c r="M719" s="1" t="e">
        <f>+IF(H719&gt;0,IF(L719&lt;0.1,(#REF!/(TRUNC((C719/10)/I719)+1)),IF(AND(L719&gt;0.1,L719&lt;0.33),(#REF!/(TRUNC((C719/3)/I719)+1)),#REF!)),0)</f>
        <v>#REF!</v>
      </c>
      <c r="N719" s="1" t="e">
        <f t="shared" si="124"/>
        <v>#REF!</v>
      </c>
      <c r="O719" s="1" t="e">
        <f>+IF(#REF! &lt; (#REF!+#REF!)*0.02,1,#REF!/(#REF!+#REF!))</f>
        <v>#REF!</v>
      </c>
      <c r="P719" s="1" t="e">
        <f>+IF(#REF!&gt;0,#REF!+5,0)</f>
        <v>#REF!</v>
      </c>
      <c r="Q719" s="1" t="e">
        <f t="shared" si="125"/>
        <v>#REF!</v>
      </c>
      <c r="R719" s="1" t="e">
        <f>+IF(Q719 &gt; 0,TRUNC((#REF!+#REF!)/Q719),0)</f>
        <v>#REF!</v>
      </c>
      <c r="S719" s="1" t="e">
        <f>+(R719/(TRUNC((B719-28)/(#REF!+5))+4))</f>
        <v>#REF!</v>
      </c>
      <c r="T719" s="1" t="e">
        <f>+TRUNC(S719/(TRUNC((B719-28)/(#REF!+5))+4))</f>
        <v>#REF!</v>
      </c>
      <c r="U719" s="1" t="e">
        <f>+ROUNDUP((T719/(TRUNC((B719-56)/(#REF!+5))+4)),0)</f>
        <v>#REF!</v>
      </c>
      <c r="V719" s="1" t="e">
        <f t="shared" si="126"/>
        <v>#REF!</v>
      </c>
      <c r="W719" s="1" t="e">
        <f t="shared" si="127"/>
        <v>#REF!</v>
      </c>
      <c r="X719" s="1" t="e">
        <f t="shared" si="128"/>
        <v>#REF!</v>
      </c>
      <c r="Y719" s="1" t="e">
        <f t="shared" si="129"/>
        <v>#REF!</v>
      </c>
      <c r="Z719" s="1" t="e">
        <f t="shared" si="130"/>
        <v>#REF!</v>
      </c>
      <c r="AA719" s="2" t="e">
        <f>IF(Z719*#REF!/(#REF!+#REF!)&lt;16,16,Z719*#REF!/(#REF!+#REF!))</f>
        <v>#REF!</v>
      </c>
      <c r="AB719" s="9" t="e">
        <f>IF(+Z719*#REF!/(#REF!+#REF!)&lt;16,16,+Z719*#REF!/(#REF!+#REF!))</f>
        <v>#REF!</v>
      </c>
      <c r="AC719" s="2" t="e">
        <f t="shared" si="131"/>
        <v>#REF!</v>
      </c>
    </row>
    <row r="720" spans="2:29" x14ac:dyDescent="0.2">
      <c r="B720" s="10" t="e">
        <f>IF(#REF!="Informix XPS",4096,2048)</f>
        <v>#REF!</v>
      </c>
      <c r="C720" s="10" t="e">
        <f>IF(#REF!="Informix XPS",4036,2020)</f>
        <v>#REF!</v>
      </c>
      <c r="D720" s="1" t="e">
        <f>IF(#REF!=0,0,#REF!+4)</f>
        <v>#REF!</v>
      </c>
      <c r="E720" s="1" t="e">
        <f t="shared" si="121"/>
        <v>#REF!</v>
      </c>
      <c r="F720" s="1" t="e">
        <f>IF(D720&lt;=C720,ROUNDUP((#REF!+#REF!)/E720,0),#REF!*E720)</f>
        <v>#REF!</v>
      </c>
      <c r="G720" s="1" t="e">
        <f t="shared" si="122"/>
        <v>#REF!</v>
      </c>
      <c r="H720" s="1" t="e">
        <f>IF(#REF!&gt;C720,#REF!,0)</f>
        <v>#REF!</v>
      </c>
      <c r="I720" s="1" t="e">
        <f>+IF(#REF!&gt;C720,#REF!-(C720+8),0)</f>
        <v>#REF!</v>
      </c>
      <c r="J720" s="1" t="e">
        <f>+IF(I720&lt;C720,0,#REF!*TRUNC(I720/(C720-8)))</f>
        <v>#REF!</v>
      </c>
      <c r="K720" s="1" t="e">
        <f>IF(H720&gt;0,+#REF!/(C720-8)-TRUNC(#REF!/(C720-8))+4,0)</f>
        <v>#REF!</v>
      </c>
      <c r="L720" s="1" t="e">
        <f t="shared" si="123"/>
        <v>#REF!</v>
      </c>
      <c r="M720" s="1" t="e">
        <f>+IF(H720&gt;0,IF(L720&lt;0.1,(#REF!/(TRUNC((C720/10)/I720)+1)),IF(AND(L720&gt;0.1,L720&lt;0.33),(#REF!/(TRUNC((C720/3)/I720)+1)),#REF!)),0)</f>
        <v>#REF!</v>
      </c>
      <c r="N720" s="1" t="e">
        <f t="shared" si="124"/>
        <v>#REF!</v>
      </c>
      <c r="O720" s="1" t="e">
        <f>+IF(#REF! &lt; (#REF!+#REF!)*0.02,1,#REF!/(#REF!+#REF!))</f>
        <v>#REF!</v>
      </c>
      <c r="P720" s="1" t="e">
        <f>+IF(#REF!&gt;0,#REF!+5,0)</f>
        <v>#REF!</v>
      </c>
      <c r="Q720" s="1" t="e">
        <f t="shared" si="125"/>
        <v>#REF!</v>
      </c>
      <c r="R720" s="1" t="e">
        <f>+IF(Q720 &gt; 0,TRUNC((#REF!+#REF!)/Q720),0)</f>
        <v>#REF!</v>
      </c>
      <c r="S720" s="1" t="e">
        <f>+(R720/(TRUNC((B720-28)/(#REF!+5))+4))</f>
        <v>#REF!</v>
      </c>
      <c r="T720" s="1" t="e">
        <f>+TRUNC(S720/(TRUNC((B720-28)/(#REF!+5))+4))</f>
        <v>#REF!</v>
      </c>
      <c r="U720" s="1" t="e">
        <f>+ROUNDUP((T720/(TRUNC((B720-56)/(#REF!+5))+4)),0)</f>
        <v>#REF!</v>
      </c>
      <c r="V720" s="1" t="e">
        <f t="shared" si="126"/>
        <v>#REF!</v>
      </c>
      <c r="W720" s="1" t="e">
        <f t="shared" si="127"/>
        <v>#REF!</v>
      </c>
      <c r="X720" s="1" t="e">
        <f t="shared" si="128"/>
        <v>#REF!</v>
      </c>
      <c r="Y720" s="1" t="e">
        <f t="shared" si="129"/>
        <v>#REF!</v>
      </c>
      <c r="Z720" s="1" t="e">
        <f t="shared" si="130"/>
        <v>#REF!</v>
      </c>
      <c r="AA720" s="2" t="e">
        <f>IF(Z720*#REF!/(#REF!+#REF!)&lt;16,16,Z720*#REF!/(#REF!+#REF!))</f>
        <v>#REF!</v>
      </c>
      <c r="AB720" s="9" t="e">
        <f>IF(+Z720*#REF!/(#REF!+#REF!)&lt;16,16,+Z720*#REF!/(#REF!+#REF!))</f>
        <v>#REF!</v>
      </c>
      <c r="AC720" s="2" t="e">
        <f t="shared" si="131"/>
        <v>#REF!</v>
      </c>
    </row>
    <row r="721" spans="2:29" x14ac:dyDescent="0.2">
      <c r="B721" s="10" t="e">
        <f>IF(#REF!="Informix XPS",4096,2048)</f>
        <v>#REF!</v>
      </c>
      <c r="C721" s="10" t="e">
        <f>IF(#REF!="Informix XPS",4036,2020)</f>
        <v>#REF!</v>
      </c>
      <c r="D721" s="1" t="e">
        <f>IF(#REF!=0,0,#REF!+4)</f>
        <v>#REF!</v>
      </c>
      <c r="E721" s="1" t="e">
        <f t="shared" si="121"/>
        <v>#REF!</v>
      </c>
      <c r="F721" s="1" t="e">
        <f>IF(D721&lt;=C721,ROUNDUP((#REF!+#REF!)/E721,0),#REF!*E721)</f>
        <v>#REF!</v>
      </c>
      <c r="G721" s="1" t="e">
        <f t="shared" si="122"/>
        <v>#REF!</v>
      </c>
      <c r="H721" s="1" t="e">
        <f>IF(#REF!&gt;C721,#REF!,0)</f>
        <v>#REF!</v>
      </c>
      <c r="I721" s="1" t="e">
        <f>+IF(#REF!&gt;C721,#REF!-(C721+8),0)</f>
        <v>#REF!</v>
      </c>
      <c r="J721" s="1" t="e">
        <f>+IF(I721&lt;C721,0,#REF!*TRUNC(I721/(C721-8)))</f>
        <v>#REF!</v>
      </c>
      <c r="K721" s="1" t="e">
        <f>IF(H721&gt;0,+#REF!/(C721-8)-TRUNC(#REF!/(C721-8))+4,0)</f>
        <v>#REF!</v>
      </c>
      <c r="L721" s="1" t="e">
        <f t="shared" si="123"/>
        <v>#REF!</v>
      </c>
      <c r="M721" s="1" t="e">
        <f>+IF(H721&gt;0,IF(L721&lt;0.1,(#REF!/(TRUNC((C721/10)/I721)+1)),IF(AND(L721&gt;0.1,L721&lt;0.33),(#REF!/(TRUNC((C721/3)/I721)+1)),#REF!)),0)</f>
        <v>#REF!</v>
      </c>
      <c r="N721" s="1" t="e">
        <f t="shared" si="124"/>
        <v>#REF!</v>
      </c>
      <c r="O721" s="1" t="e">
        <f>+IF(#REF! &lt; (#REF!+#REF!)*0.02,1,#REF!/(#REF!+#REF!))</f>
        <v>#REF!</v>
      </c>
      <c r="P721" s="1" t="e">
        <f>+IF(#REF!&gt;0,#REF!+5,0)</f>
        <v>#REF!</v>
      </c>
      <c r="Q721" s="1" t="e">
        <f t="shared" si="125"/>
        <v>#REF!</v>
      </c>
      <c r="R721" s="1" t="e">
        <f>+IF(Q721 &gt; 0,TRUNC((#REF!+#REF!)/Q721),0)</f>
        <v>#REF!</v>
      </c>
      <c r="S721" s="1" t="e">
        <f>+(R721/(TRUNC((B721-28)/(#REF!+5))+4))</f>
        <v>#REF!</v>
      </c>
      <c r="T721" s="1" t="e">
        <f>+TRUNC(S721/(TRUNC((B721-28)/(#REF!+5))+4))</f>
        <v>#REF!</v>
      </c>
      <c r="U721" s="1" t="e">
        <f>+ROUNDUP((T721/(TRUNC((B721-56)/(#REF!+5))+4)),0)</f>
        <v>#REF!</v>
      </c>
      <c r="V721" s="1" t="e">
        <f t="shared" si="126"/>
        <v>#REF!</v>
      </c>
      <c r="W721" s="1" t="e">
        <f t="shared" si="127"/>
        <v>#REF!</v>
      </c>
      <c r="X721" s="1" t="e">
        <f t="shared" si="128"/>
        <v>#REF!</v>
      </c>
      <c r="Y721" s="1" t="e">
        <f t="shared" si="129"/>
        <v>#REF!</v>
      </c>
      <c r="Z721" s="1" t="e">
        <f t="shared" si="130"/>
        <v>#REF!</v>
      </c>
      <c r="AA721" s="2" t="e">
        <f>IF(Z721*#REF!/(#REF!+#REF!)&lt;16,16,Z721*#REF!/(#REF!+#REF!))</f>
        <v>#REF!</v>
      </c>
      <c r="AB721" s="9" t="e">
        <f>IF(+Z721*#REF!/(#REF!+#REF!)&lt;16,16,+Z721*#REF!/(#REF!+#REF!))</f>
        <v>#REF!</v>
      </c>
      <c r="AC721" s="2" t="e">
        <f t="shared" si="131"/>
        <v>#REF!</v>
      </c>
    </row>
    <row r="722" spans="2:29" x14ac:dyDescent="0.2">
      <c r="B722" s="10" t="e">
        <f>IF(#REF!="Informix XPS",4096,2048)</f>
        <v>#REF!</v>
      </c>
      <c r="C722" s="10" t="e">
        <f>IF(#REF!="Informix XPS",4036,2020)</f>
        <v>#REF!</v>
      </c>
      <c r="D722" s="1" t="e">
        <f>IF(#REF!=0,0,#REF!+4)</f>
        <v>#REF!</v>
      </c>
      <c r="E722" s="1" t="e">
        <f t="shared" si="121"/>
        <v>#REF!</v>
      </c>
      <c r="F722" s="1" t="e">
        <f>IF(D722&lt;=C722,ROUNDUP((#REF!+#REF!)/E722,0),#REF!*E722)</f>
        <v>#REF!</v>
      </c>
      <c r="G722" s="1" t="e">
        <f t="shared" si="122"/>
        <v>#REF!</v>
      </c>
      <c r="H722" s="1" t="e">
        <f>IF(#REF!&gt;C722,#REF!,0)</f>
        <v>#REF!</v>
      </c>
      <c r="I722" s="1" t="e">
        <f>+IF(#REF!&gt;C722,#REF!-(C722+8),0)</f>
        <v>#REF!</v>
      </c>
      <c r="J722" s="1" t="e">
        <f>+IF(I722&lt;C722,0,#REF!*TRUNC(I722/(C722-8)))</f>
        <v>#REF!</v>
      </c>
      <c r="K722" s="1" t="e">
        <f>IF(H722&gt;0,+#REF!/(C722-8)-TRUNC(#REF!/(C722-8))+4,0)</f>
        <v>#REF!</v>
      </c>
      <c r="L722" s="1" t="e">
        <f t="shared" si="123"/>
        <v>#REF!</v>
      </c>
      <c r="M722" s="1" t="e">
        <f>+IF(H722&gt;0,IF(L722&lt;0.1,(#REF!/(TRUNC((C722/10)/I722)+1)),IF(AND(L722&gt;0.1,L722&lt;0.33),(#REF!/(TRUNC((C722/3)/I722)+1)),#REF!)),0)</f>
        <v>#REF!</v>
      </c>
      <c r="N722" s="1" t="e">
        <f t="shared" si="124"/>
        <v>#REF!</v>
      </c>
      <c r="O722" s="1" t="e">
        <f>+IF(#REF! &lt; (#REF!+#REF!)*0.02,1,#REF!/(#REF!+#REF!))</f>
        <v>#REF!</v>
      </c>
      <c r="P722" s="1" t="e">
        <f>+IF(#REF!&gt;0,#REF!+5,0)</f>
        <v>#REF!</v>
      </c>
      <c r="Q722" s="1" t="e">
        <f t="shared" si="125"/>
        <v>#REF!</v>
      </c>
      <c r="R722" s="1" t="e">
        <f>+IF(Q722 &gt; 0,TRUNC((#REF!+#REF!)/Q722),0)</f>
        <v>#REF!</v>
      </c>
      <c r="S722" s="1" t="e">
        <f>+(R722/(TRUNC((B722-28)/(#REF!+5))+4))</f>
        <v>#REF!</v>
      </c>
      <c r="T722" s="1" t="e">
        <f>+TRUNC(S722/(TRUNC((B722-28)/(#REF!+5))+4))</f>
        <v>#REF!</v>
      </c>
      <c r="U722" s="1" t="e">
        <f>+ROUNDUP((T722/(TRUNC((B722-56)/(#REF!+5))+4)),0)</f>
        <v>#REF!</v>
      </c>
      <c r="V722" s="1" t="e">
        <f t="shared" si="126"/>
        <v>#REF!</v>
      </c>
      <c r="W722" s="1" t="e">
        <f t="shared" si="127"/>
        <v>#REF!</v>
      </c>
      <c r="X722" s="1" t="e">
        <f t="shared" si="128"/>
        <v>#REF!</v>
      </c>
      <c r="Y722" s="1" t="e">
        <f t="shared" si="129"/>
        <v>#REF!</v>
      </c>
      <c r="Z722" s="1" t="e">
        <f t="shared" si="130"/>
        <v>#REF!</v>
      </c>
      <c r="AA722" s="2" t="e">
        <f>IF(Z722*#REF!/(#REF!+#REF!)&lt;16,16,Z722*#REF!/(#REF!+#REF!))</f>
        <v>#REF!</v>
      </c>
      <c r="AB722" s="9" t="e">
        <f>IF(+Z722*#REF!/(#REF!+#REF!)&lt;16,16,+Z722*#REF!/(#REF!+#REF!))</f>
        <v>#REF!</v>
      </c>
      <c r="AC722" s="2" t="e">
        <f t="shared" si="131"/>
        <v>#REF!</v>
      </c>
    </row>
    <row r="723" spans="2:29" x14ac:dyDescent="0.2">
      <c r="B723" s="10" t="e">
        <f>IF(#REF!="Informix XPS",4096,2048)</f>
        <v>#REF!</v>
      </c>
      <c r="C723" s="10" t="e">
        <f>IF(#REF!="Informix XPS",4036,2020)</f>
        <v>#REF!</v>
      </c>
      <c r="D723" s="1" t="e">
        <f>IF(#REF!=0,0,#REF!+4)</f>
        <v>#REF!</v>
      </c>
      <c r="E723" s="1" t="e">
        <f t="shared" si="121"/>
        <v>#REF!</v>
      </c>
      <c r="F723" s="1" t="e">
        <f>IF(D723&lt;=C723,ROUNDUP((#REF!+#REF!)/E723,0),#REF!*E723)</f>
        <v>#REF!</v>
      </c>
      <c r="G723" s="1" t="e">
        <f t="shared" si="122"/>
        <v>#REF!</v>
      </c>
      <c r="H723" s="1" t="e">
        <f>IF(#REF!&gt;C723,#REF!,0)</f>
        <v>#REF!</v>
      </c>
      <c r="I723" s="1" t="e">
        <f>+IF(#REF!&gt;C723,#REF!-(C723+8),0)</f>
        <v>#REF!</v>
      </c>
      <c r="J723" s="1" t="e">
        <f>+IF(I723&lt;C723,0,#REF!*TRUNC(I723/(C723-8)))</f>
        <v>#REF!</v>
      </c>
      <c r="K723" s="1" t="e">
        <f>IF(H723&gt;0,+#REF!/(C723-8)-TRUNC(#REF!/(C723-8))+4,0)</f>
        <v>#REF!</v>
      </c>
      <c r="L723" s="1" t="e">
        <f t="shared" si="123"/>
        <v>#REF!</v>
      </c>
      <c r="M723" s="1" t="e">
        <f>+IF(H723&gt;0,IF(L723&lt;0.1,(#REF!/(TRUNC((C723/10)/I723)+1)),IF(AND(L723&gt;0.1,L723&lt;0.33),(#REF!/(TRUNC((C723/3)/I723)+1)),#REF!)),0)</f>
        <v>#REF!</v>
      </c>
      <c r="N723" s="1" t="e">
        <f t="shared" si="124"/>
        <v>#REF!</v>
      </c>
      <c r="O723" s="1" t="e">
        <f>+IF(#REF! &lt; (#REF!+#REF!)*0.02,1,#REF!/(#REF!+#REF!))</f>
        <v>#REF!</v>
      </c>
      <c r="P723" s="1" t="e">
        <f>+IF(#REF!&gt;0,#REF!+5,0)</f>
        <v>#REF!</v>
      </c>
      <c r="Q723" s="1" t="e">
        <f t="shared" si="125"/>
        <v>#REF!</v>
      </c>
      <c r="R723" s="1" t="e">
        <f>+IF(Q723 &gt; 0,TRUNC((#REF!+#REF!)/Q723),0)</f>
        <v>#REF!</v>
      </c>
      <c r="S723" s="1" t="e">
        <f>+(R723/(TRUNC((B723-28)/(#REF!+5))+4))</f>
        <v>#REF!</v>
      </c>
      <c r="T723" s="1" t="e">
        <f>+TRUNC(S723/(TRUNC((B723-28)/(#REF!+5))+4))</f>
        <v>#REF!</v>
      </c>
      <c r="U723" s="1" t="e">
        <f>+ROUNDUP((T723/(TRUNC((B723-56)/(#REF!+5))+4)),0)</f>
        <v>#REF!</v>
      </c>
      <c r="V723" s="1" t="e">
        <f t="shared" si="126"/>
        <v>#REF!</v>
      </c>
      <c r="W723" s="1" t="e">
        <f t="shared" si="127"/>
        <v>#REF!</v>
      </c>
      <c r="X723" s="1" t="e">
        <f t="shared" si="128"/>
        <v>#REF!</v>
      </c>
      <c r="Y723" s="1" t="e">
        <f t="shared" si="129"/>
        <v>#REF!</v>
      </c>
      <c r="Z723" s="1" t="e">
        <f t="shared" si="130"/>
        <v>#REF!</v>
      </c>
      <c r="AA723" s="2" t="e">
        <f>IF(Z723*#REF!/(#REF!+#REF!)&lt;16,16,Z723*#REF!/(#REF!+#REF!))</f>
        <v>#REF!</v>
      </c>
      <c r="AB723" s="9" t="e">
        <f>IF(+Z723*#REF!/(#REF!+#REF!)&lt;16,16,+Z723*#REF!/(#REF!+#REF!))</f>
        <v>#REF!</v>
      </c>
      <c r="AC723" s="2" t="e">
        <f t="shared" si="131"/>
        <v>#REF!</v>
      </c>
    </row>
    <row r="724" spans="2:29" x14ac:dyDescent="0.2">
      <c r="B724" s="10" t="e">
        <f>IF(#REF!="Informix XPS",4096,2048)</f>
        <v>#REF!</v>
      </c>
      <c r="C724" s="10" t="e">
        <f>IF(#REF!="Informix XPS",4036,2020)</f>
        <v>#REF!</v>
      </c>
      <c r="D724" s="1" t="e">
        <f>IF(#REF!=0,0,#REF!+4)</f>
        <v>#REF!</v>
      </c>
      <c r="E724" s="1" t="e">
        <f t="shared" si="121"/>
        <v>#REF!</v>
      </c>
      <c r="F724" s="1" t="e">
        <f>IF(D724&lt;=C724,ROUNDUP((#REF!+#REF!)/E724,0),#REF!*E724)</f>
        <v>#REF!</v>
      </c>
      <c r="G724" s="1" t="e">
        <f t="shared" si="122"/>
        <v>#REF!</v>
      </c>
      <c r="H724" s="1" t="e">
        <f>IF(#REF!&gt;C724,#REF!,0)</f>
        <v>#REF!</v>
      </c>
      <c r="I724" s="1" t="e">
        <f>+IF(#REF!&gt;C724,#REF!-(C724+8),0)</f>
        <v>#REF!</v>
      </c>
      <c r="J724" s="1" t="e">
        <f>+IF(I724&lt;C724,0,#REF!*TRUNC(I724/(C724-8)))</f>
        <v>#REF!</v>
      </c>
      <c r="K724" s="1" t="e">
        <f>IF(H724&gt;0,+#REF!/(C724-8)-TRUNC(#REF!/(C724-8))+4,0)</f>
        <v>#REF!</v>
      </c>
      <c r="L724" s="1" t="e">
        <f t="shared" si="123"/>
        <v>#REF!</v>
      </c>
      <c r="M724" s="1" t="e">
        <f>+IF(H724&gt;0,IF(L724&lt;0.1,(#REF!/(TRUNC((C724/10)/I724)+1)),IF(AND(L724&gt;0.1,L724&lt;0.33),(#REF!/(TRUNC((C724/3)/I724)+1)),#REF!)),0)</f>
        <v>#REF!</v>
      </c>
      <c r="N724" s="1" t="e">
        <f t="shared" si="124"/>
        <v>#REF!</v>
      </c>
      <c r="O724" s="1" t="e">
        <f>+IF(#REF! &lt; (#REF!+#REF!)*0.02,1,#REF!/(#REF!+#REF!))</f>
        <v>#REF!</v>
      </c>
      <c r="P724" s="1" t="e">
        <f>+IF(#REF!&gt;0,#REF!+5,0)</f>
        <v>#REF!</v>
      </c>
      <c r="Q724" s="1" t="e">
        <f t="shared" si="125"/>
        <v>#REF!</v>
      </c>
      <c r="R724" s="1" t="e">
        <f>+IF(Q724 &gt; 0,TRUNC((#REF!+#REF!)/Q724),0)</f>
        <v>#REF!</v>
      </c>
      <c r="S724" s="1" t="e">
        <f>+(R724/(TRUNC((B724-28)/(#REF!+5))+4))</f>
        <v>#REF!</v>
      </c>
      <c r="T724" s="1" t="e">
        <f>+TRUNC(S724/(TRUNC((B724-28)/(#REF!+5))+4))</f>
        <v>#REF!</v>
      </c>
      <c r="U724" s="1" t="e">
        <f>+ROUNDUP((T724/(TRUNC((B724-56)/(#REF!+5))+4)),0)</f>
        <v>#REF!</v>
      </c>
      <c r="V724" s="1" t="e">
        <f t="shared" si="126"/>
        <v>#REF!</v>
      </c>
      <c r="W724" s="1" t="e">
        <f t="shared" si="127"/>
        <v>#REF!</v>
      </c>
      <c r="X724" s="1" t="e">
        <f t="shared" si="128"/>
        <v>#REF!</v>
      </c>
      <c r="Y724" s="1" t="e">
        <f t="shared" si="129"/>
        <v>#REF!</v>
      </c>
      <c r="Z724" s="1" t="e">
        <f t="shared" si="130"/>
        <v>#REF!</v>
      </c>
      <c r="AA724" s="2" t="e">
        <f>IF(Z724*#REF!/(#REF!+#REF!)&lt;16,16,Z724*#REF!/(#REF!+#REF!))</f>
        <v>#REF!</v>
      </c>
      <c r="AB724" s="9" t="e">
        <f>IF(+Z724*#REF!/(#REF!+#REF!)&lt;16,16,+Z724*#REF!/(#REF!+#REF!))</f>
        <v>#REF!</v>
      </c>
      <c r="AC724" s="2" t="e">
        <f t="shared" si="131"/>
        <v>#REF!</v>
      </c>
    </row>
    <row r="725" spans="2:29" x14ac:dyDescent="0.2">
      <c r="B725" s="10" t="e">
        <f>IF(#REF!="Informix XPS",4096,2048)</f>
        <v>#REF!</v>
      </c>
      <c r="C725" s="10" t="e">
        <f>IF(#REF!="Informix XPS",4036,2020)</f>
        <v>#REF!</v>
      </c>
      <c r="D725" s="1" t="e">
        <f>IF(#REF!=0,0,#REF!+4)</f>
        <v>#REF!</v>
      </c>
      <c r="E725" s="1" t="e">
        <f t="shared" si="121"/>
        <v>#REF!</v>
      </c>
      <c r="F725" s="1" t="e">
        <f>IF(D725&lt;=C725,ROUNDUP((#REF!+#REF!)/E725,0),#REF!*E725)</f>
        <v>#REF!</v>
      </c>
      <c r="G725" s="1" t="e">
        <f t="shared" si="122"/>
        <v>#REF!</v>
      </c>
      <c r="H725" s="1" t="e">
        <f>IF(#REF!&gt;C725,#REF!,0)</f>
        <v>#REF!</v>
      </c>
      <c r="I725" s="1" t="e">
        <f>+IF(#REF!&gt;C725,#REF!-(C725+8),0)</f>
        <v>#REF!</v>
      </c>
      <c r="J725" s="1" t="e">
        <f>+IF(I725&lt;C725,0,#REF!*TRUNC(I725/(C725-8)))</f>
        <v>#REF!</v>
      </c>
      <c r="K725" s="1" t="e">
        <f>IF(H725&gt;0,+#REF!/(C725-8)-TRUNC(#REF!/(C725-8))+4,0)</f>
        <v>#REF!</v>
      </c>
      <c r="L725" s="1" t="e">
        <f t="shared" si="123"/>
        <v>#REF!</v>
      </c>
      <c r="M725" s="1" t="e">
        <f>+IF(H725&gt;0,IF(L725&lt;0.1,(#REF!/(TRUNC((C725/10)/I725)+1)),IF(AND(L725&gt;0.1,L725&lt;0.33),(#REF!/(TRUNC((C725/3)/I725)+1)),#REF!)),0)</f>
        <v>#REF!</v>
      </c>
      <c r="N725" s="1" t="e">
        <f t="shared" si="124"/>
        <v>#REF!</v>
      </c>
      <c r="O725" s="1" t="e">
        <f>+IF(#REF! &lt; (#REF!+#REF!)*0.02,1,#REF!/(#REF!+#REF!))</f>
        <v>#REF!</v>
      </c>
      <c r="P725" s="1" t="e">
        <f>+IF(#REF!&gt;0,#REF!+5,0)</f>
        <v>#REF!</v>
      </c>
      <c r="Q725" s="1" t="e">
        <f t="shared" si="125"/>
        <v>#REF!</v>
      </c>
      <c r="R725" s="1" t="e">
        <f>+IF(Q725 &gt; 0,TRUNC((#REF!+#REF!)/Q725),0)</f>
        <v>#REF!</v>
      </c>
      <c r="S725" s="1" t="e">
        <f>+(R725/(TRUNC((B725-28)/(#REF!+5))+4))</f>
        <v>#REF!</v>
      </c>
      <c r="T725" s="1" t="e">
        <f>+TRUNC(S725/(TRUNC((B725-28)/(#REF!+5))+4))</f>
        <v>#REF!</v>
      </c>
      <c r="U725" s="1" t="e">
        <f>+ROUNDUP((T725/(TRUNC((B725-56)/(#REF!+5))+4)),0)</f>
        <v>#REF!</v>
      </c>
      <c r="V725" s="1" t="e">
        <f t="shared" si="126"/>
        <v>#REF!</v>
      </c>
      <c r="W725" s="1" t="e">
        <f t="shared" si="127"/>
        <v>#REF!</v>
      </c>
      <c r="X725" s="1" t="e">
        <f t="shared" si="128"/>
        <v>#REF!</v>
      </c>
      <c r="Y725" s="1" t="e">
        <f t="shared" si="129"/>
        <v>#REF!</v>
      </c>
      <c r="Z725" s="1" t="e">
        <f t="shared" si="130"/>
        <v>#REF!</v>
      </c>
      <c r="AA725" s="2" t="e">
        <f>IF(Z725*#REF!/(#REF!+#REF!)&lt;16,16,Z725*#REF!/(#REF!+#REF!))</f>
        <v>#REF!</v>
      </c>
      <c r="AB725" s="9" t="e">
        <f>IF(+Z725*#REF!/(#REF!+#REF!)&lt;16,16,+Z725*#REF!/(#REF!+#REF!))</f>
        <v>#REF!</v>
      </c>
      <c r="AC725" s="2" t="e">
        <f t="shared" si="131"/>
        <v>#REF!</v>
      </c>
    </row>
    <row r="726" spans="2:29" x14ac:dyDescent="0.2">
      <c r="B726" s="10" t="e">
        <f>IF(#REF!="Informix XPS",4096,2048)</f>
        <v>#REF!</v>
      </c>
      <c r="C726" s="10" t="e">
        <f>IF(#REF!="Informix XPS",4036,2020)</f>
        <v>#REF!</v>
      </c>
      <c r="D726" s="1" t="e">
        <f>IF(#REF!=0,0,#REF!+4)</f>
        <v>#REF!</v>
      </c>
      <c r="E726" s="1" t="e">
        <f t="shared" si="121"/>
        <v>#REF!</v>
      </c>
      <c r="F726" s="1" t="e">
        <f>IF(D726&lt;=C726,ROUNDUP((#REF!+#REF!)/E726,0),#REF!*E726)</f>
        <v>#REF!</v>
      </c>
      <c r="G726" s="1" t="e">
        <f t="shared" si="122"/>
        <v>#REF!</v>
      </c>
      <c r="H726" s="1" t="e">
        <f>IF(#REF!&gt;C726,#REF!,0)</f>
        <v>#REF!</v>
      </c>
      <c r="I726" s="1" t="e">
        <f>+IF(#REF!&gt;C726,#REF!-(C726+8),0)</f>
        <v>#REF!</v>
      </c>
      <c r="J726" s="1" t="e">
        <f>+IF(I726&lt;C726,0,#REF!*TRUNC(I726/(C726-8)))</f>
        <v>#REF!</v>
      </c>
      <c r="K726" s="1" t="e">
        <f>IF(H726&gt;0,+#REF!/(C726-8)-TRUNC(#REF!/(C726-8))+4,0)</f>
        <v>#REF!</v>
      </c>
      <c r="L726" s="1" t="e">
        <f t="shared" si="123"/>
        <v>#REF!</v>
      </c>
      <c r="M726" s="1" t="e">
        <f>+IF(H726&gt;0,IF(L726&lt;0.1,(#REF!/(TRUNC((C726/10)/I726)+1)),IF(AND(L726&gt;0.1,L726&lt;0.33),(#REF!/(TRUNC((C726/3)/I726)+1)),#REF!)),0)</f>
        <v>#REF!</v>
      </c>
      <c r="N726" s="1" t="e">
        <f t="shared" si="124"/>
        <v>#REF!</v>
      </c>
      <c r="O726" s="1" t="e">
        <f>+IF(#REF! &lt; (#REF!+#REF!)*0.02,1,#REF!/(#REF!+#REF!))</f>
        <v>#REF!</v>
      </c>
      <c r="P726" s="1" t="e">
        <f>+IF(#REF!&gt;0,#REF!+5,0)</f>
        <v>#REF!</v>
      </c>
      <c r="Q726" s="1" t="e">
        <f t="shared" si="125"/>
        <v>#REF!</v>
      </c>
      <c r="R726" s="1" t="e">
        <f>+IF(Q726 &gt; 0,TRUNC((#REF!+#REF!)/Q726),0)</f>
        <v>#REF!</v>
      </c>
      <c r="S726" s="1" t="e">
        <f>+(R726/(TRUNC((B726-28)/(#REF!+5))+4))</f>
        <v>#REF!</v>
      </c>
      <c r="T726" s="1" t="e">
        <f>+TRUNC(S726/(TRUNC((B726-28)/(#REF!+5))+4))</f>
        <v>#REF!</v>
      </c>
      <c r="U726" s="1" t="e">
        <f>+ROUNDUP((T726/(TRUNC((B726-56)/(#REF!+5))+4)),0)</f>
        <v>#REF!</v>
      </c>
      <c r="V726" s="1" t="e">
        <f t="shared" si="126"/>
        <v>#REF!</v>
      </c>
      <c r="W726" s="1" t="e">
        <f t="shared" si="127"/>
        <v>#REF!</v>
      </c>
      <c r="X726" s="1" t="e">
        <f t="shared" si="128"/>
        <v>#REF!</v>
      </c>
      <c r="Y726" s="1" t="e">
        <f t="shared" si="129"/>
        <v>#REF!</v>
      </c>
      <c r="Z726" s="1" t="e">
        <f t="shared" si="130"/>
        <v>#REF!</v>
      </c>
      <c r="AA726" s="2" t="e">
        <f>IF(Z726*#REF!/(#REF!+#REF!)&lt;16,16,Z726*#REF!/(#REF!+#REF!))</f>
        <v>#REF!</v>
      </c>
      <c r="AB726" s="9" t="e">
        <f>IF(+Z726*#REF!/(#REF!+#REF!)&lt;16,16,+Z726*#REF!/(#REF!+#REF!))</f>
        <v>#REF!</v>
      </c>
      <c r="AC726" s="2" t="e">
        <f t="shared" si="131"/>
        <v>#REF!</v>
      </c>
    </row>
    <row r="727" spans="2:29" x14ac:dyDescent="0.2">
      <c r="B727" s="10" t="e">
        <f>IF(#REF!="Informix XPS",4096,2048)</f>
        <v>#REF!</v>
      </c>
      <c r="C727" s="10" t="e">
        <f>IF(#REF!="Informix XPS",4036,2020)</f>
        <v>#REF!</v>
      </c>
      <c r="D727" s="1" t="e">
        <f>IF(#REF!=0,0,#REF!+4)</f>
        <v>#REF!</v>
      </c>
      <c r="E727" s="1" t="e">
        <f t="shared" si="121"/>
        <v>#REF!</v>
      </c>
      <c r="F727" s="1" t="e">
        <f>IF(D727&lt;=C727,ROUNDUP((#REF!+#REF!)/E727,0),#REF!*E727)</f>
        <v>#REF!</v>
      </c>
      <c r="G727" s="1" t="e">
        <f t="shared" si="122"/>
        <v>#REF!</v>
      </c>
      <c r="H727" s="1" t="e">
        <f>IF(#REF!&gt;C727,#REF!,0)</f>
        <v>#REF!</v>
      </c>
      <c r="I727" s="1" t="e">
        <f>+IF(#REF!&gt;C727,#REF!-(C727+8),0)</f>
        <v>#REF!</v>
      </c>
      <c r="J727" s="1" t="e">
        <f>+IF(I727&lt;C727,0,#REF!*TRUNC(I727/(C727-8)))</f>
        <v>#REF!</v>
      </c>
      <c r="K727" s="1" t="e">
        <f>IF(H727&gt;0,+#REF!/(C727-8)-TRUNC(#REF!/(C727-8))+4,0)</f>
        <v>#REF!</v>
      </c>
      <c r="L727" s="1" t="e">
        <f t="shared" si="123"/>
        <v>#REF!</v>
      </c>
      <c r="M727" s="1" t="e">
        <f>+IF(H727&gt;0,IF(L727&lt;0.1,(#REF!/(TRUNC((C727/10)/I727)+1)),IF(AND(L727&gt;0.1,L727&lt;0.33),(#REF!/(TRUNC((C727/3)/I727)+1)),#REF!)),0)</f>
        <v>#REF!</v>
      </c>
      <c r="N727" s="1" t="e">
        <f t="shared" si="124"/>
        <v>#REF!</v>
      </c>
      <c r="O727" s="1" t="e">
        <f>+IF(#REF! &lt; (#REF!+#REF!)*0.02,1,#REF!/(#REF!+#REF!))</f>
        <v>#REF!</v>
      </c>
      <c r="P727" s="1" t="e">
        <f>+IF(#REF!&gt;0,#REF!+5,0)</f>
        <v>#REF!</v>
      </c>
      <c r="Q727" s="1" t="e">
        <f t="shared" si="125"/>
        <v>#REF!</v>
      </c>
      <c r="R727" s="1" t="e">
        <f>+IF(Q727 &gt; 0,TRUNC((#REF!+#REF!)/Q727),0)</f>
        <v>#REF!</v>
      </c>
      <c r="S727" s="1" t="e">
        <f>+(R727/(TRUNC((B727-28)/(#REF!+5))+4))</f>
        <v>#REF!</v>
      </c>
      <c r="T727" s="1" t="e">
        <f>+TRUNC(S727/(TRUNC((B727-28)/(#REF!+5))+4))</f>
        <v>#REF!</v>
      </c>
      <c r="U727" s="1" t="e">
        <f>+ROUNDUP((T727/(TRUNC((B727-56)/(#REF!+5))+4)),0)</f>
        <v>#REF!</v>
      </c>
      <c r="V727" s="1" t="e">
        <f t="shared" si="126"/>
        <v>#REF!</v>
      </c>
      <c r="W727" s="1" t="e">
        <f t="shared" si="127"/>
        <v>#REF!</v>
      </c>
      <c r="X727" s="1" t="e">
        <f t="shared" si="128"/>
        <v>#REF!</v>
      </c>
      <c r="Y727" s="1" t="e">
        <f t="shared" si="129"/>
        <v>#REF!</v>
      </c>
      <c r="Z727" s="1" t="e">
        <f t="shared" si="130"/>
        <v>#REF!</v>
      </c>
      <c r="AA727" s="2" t="e">
        <f>IF(Z727*#REF!/(#REF!+#REF!)&lt;16,16,Z727*#REF!/(#REF!+#REF!))</f>
        <v>#REF!</v>
      </c>
      <c r="AB727" s="9" t="e">
        <f>IF(+Z727*#REF!/(#REF!+#REF!)&lt;16,16,+Z727*#REF!/(#REF!+#REF!))</f>
        <v>#REF!</v>
      </c>
      <c r="AC727" s="2" t="e">
        <f t="shared" si="131"/>
        <v>#REF!</v>
      </c>
    </row>
    <row r="728" spans="2:29" x14ac:dyDescent="0.2">
      <c r="B728" s="10" t="e">
        <f>IF(#REF!="Informix XPS",4096,2048)</f>
        <v>#REF!</v>
      </c>
      <c r="C728" s="10" t="e">
        <f>IF(#REF!="Informix XPS",4036,2020)</f>
        <v>#REF!</v>
      </c>
      <c r="D728" s="1" t="e">
        <f>IF(#REF!=0,0,#REF!+4)</f>
        <v>#REF!</v>
      </c>
      <c r="E728" s="1" t="e">
        <f t="shared" si="121"/>
        <v>#REF!</v>
      </c>
      <c r="F728" s="1" t="e">
        <f>IF(D728&lt;=C728,ROUNDUP((#REF!+#REF!)/E728,0),#REF!*E728)</f>
        <v>#REF!</v>
      </c>
      <c r="G728" s="1" t="e">
        <f t="shared" si="122"/>
        <v>#REF!</v>
      </c>
      <c r="H728" s="1" t="e">
        <f>IF(#REF!&gt;C728,#REF!,0)</f>
        <v>#REF!</v>
      </c>
      <c r="I728" s="1" t="e">
        <f>+IF(#REF!&gt;C728,#REF!-(C728+8),0)</f>
        <v>#REF!</v>
      </c>
      <c r="J728" s="1" t="e">
        <f>+IF(I728&lt;C728,0,#REF!*TRUNC(I728/(C728-8)))</f>
        <v>#REF!</v>
      </c>
      <c r="K728" s="1" t="e">
        <f>IF(H728&gt;0,+#REF!/(C728-8)-TRUNC(#REF!/(C728-8))+4,0)</f>
        <v>#REF!</v>
      </c>
      <c r="L728" s="1" t="e">
        <f t="shared" si="123"/>
        <v>#REF!</v>
      </c>
      <c r="M728" s="1" t="e">
        <f>+IF(H728&gt;0,IF(L728&lt;0.1,(#REF!/(TRUNC((C728/10)/I728)+1)),IF(AND(L728&gt;0.1,L728&lt;0.33),(#REF!/(TRUNC((C728/3)/I728)+1)),#REF!)),0)</f>
        <v>#REF!</v>
      </c>
      <c r="N728" s="1" t="e">
        <f t="shared" si="124"/>
        <v>#REF!</v>
      </c>
      <c r="O728" s="1" t="e">
        <f>+IF(#REF! &lt; (#REF!+#REF!)*0.02,1,#REF!/(#REF!+#REF!))</f>
        <v>#REF!</v>
      </c>
      <c r="P728" s="1" t="e">
        <f>+IF(#REF!&gt;0,#REF!+5,0)</f>
        <v>#REF!</v>
      </c>
      <c r="Q728" s="1" t="e">
        <f t="shared" si="125"/>
        <v>#REF!</v>
      </c>
      <c r="R728" s="1" t="e">
        <f>+IF(Q728 &gt; 0,TRUNC((#REF!+#REF!)/Q728),0)</f>
        <v>#REF!</v>
      </c>
      <c r="S728" s="1" t="e">
        <f>+(R728/(TRUNC((B728-28)/(#REF!+5))+4))</f>
        <v>#REF!</v>
      </c>
      <c r="T728" s="1" t="e">
        <f>+TRUNC(S728/(TRUNC((B728-28)/(#REF!+5))+4))</f>
        <v>#REF!</v>
      </c>
      <c r="U728" s="1" t="e">
        <f>+ROUNDUP((T728/(TRUNC((B728-56)/(#REF!+5))+4)),0)</f>
        <v>#REF!</v>
      </c>
      <c r="V728" s="1" t="e">
        <f t="shared" si="126"/>
        <v>#REF!</v>
      </c>
      <c r="W728" s="1" t="e">
        <f t="shared" si="127"/>
        <v>#REF!</v>
      </c>
      <c r="X728" s="1" t="e">
        <f t="shared" si="128"/>
        <v>#REF!</v>
      </c>
      <c r="Y728" s="1" t="e">
        <f t="shared" si="129"/>
        <v>#REF!</v>
      </c>
      <c r="Z728" s="1" t="e">
        <f t="shared" si="130"/>
        <v>#REF!</v>
      </c>
      <c r="AA728" s="2" t="e">
        <f>IF(Z728*#REF!/(#REF!+#REF!)&lt;16,16,Z728*#REF!/(#REF!+#REF!))</f>
        <v>#REF!</v>
      </c>
      <c r="AB728" s="9" t="e">
        <f>IF(+Z728*#REF!/(#REF!+#REF!)&lt;16,16,+Z728*#REF!/(#REF!+#REF!))</f>
        <v>#REF!</v>
      </c>
      <c r="AC728" s="2" t="e">
        <f t="shared" si="131"/>
        <v>#REF!</v>
      </c>
    </row>
    <row r="729" spans="2:29" x14ac:dyDescent="0.2">
      <c r="B729" s="10" t="e">
        <f>IF(#REF!="Informix XPS",4096,2048)</f>
        <v>#REF!</v>
      </c>
      <c r="C729" s="10" t="e">
        <f>IF(#REF!="Informix XPS",4036,2020)</f>
        <v>#REF!</v>
      </c>
      <c r="D729" s="1" t="e">
        <f>IF(#REF!=0,0,#REF!+4)</f>
        <v>#REF!</v>
      </c>
      <c r="E729" s="1" t="e">
        <f t="shared" si="121"/>
        <v>#REF!</v>
      </c>
      <c r="F729" s="1" t="e">
        <f>IF(D729&lt;=C729,ROUNDUP((#REF!+#REF!)/E729,0),#REF!*E729)</f>
        <v>#REF!</v>
      </c>
      <c r="G729" s="1" t="e">
        <f t="shared" si="122"/>
        <v>#REF!</v>
      </c>
      <c r="H729" s="1" t="e">
        <f>IF(#REF!&gt;C729,#REF!,0)</f>
        <v>#REF!</v>
      </c>
      <c r="I729" s="1" t="e">
        <f>+IF(#REF!&gt;C729,#REF!-(C729+8),0)</f>
        <v>#REF!</v>
      </c>
      <c r="J729" s="1" t="e">
        <f>+IF(I729&lt;C729,0,#REF!*TRUNC(I729/(C729-8)))</f>
        <v>#REF!</v>
      </c>
      <c r="K729" s="1" t="e">
        <f>IF(H729&gt;0,+#REF!/(C729-8)-TRUNC(#REF!/(C729-8))+4,0)</f>
        <v>#REF!</v>
      </c>
      <c r="L729" s="1" t="e">
        <f t="shared" si="123"/>
        <v>#REF!</v>
      </c>
      <c r="M729" s="1" t="e">
        <f>+IF(H729&gt;0,IF(L729&lt;0.1,(#REF!/(TRUNC((C729/10)/I729)+1)),IF(AND(L729&gt;0.1,L729&lt;0.33),(#REF!/(TRUNC((C729/3)/I729)+1)),#REF!)),0)</f>
        <v>#REF!</v>
      </c>
      <c r="N729" s="1" t="e">
        <f t="shared" si="124"/>
        <v>#REF!</v>
      </c>
      <c r="O729" s="1" t="e">
        <f>+IF(#REF! &lt; (#REF!+#REF!)*0.02,1,#REF!/(#REF!+#REF!))</f>
        <v>#REF!</v>
      </c>
      <c r="P729" s="1" t="e">
        <f>+IF(#REF!&gt;0,#REF!+5,0)</f>
        <v>#REF!</v>
      </c>
      <c r="Q729" s="1" t="e">
        <f t="shared" si="125"/>
        <v>#REF!</v>
      </c>
      <c r="R729" s="1" t="e">
        <f>+IF(Q729 &gt; 0,TRUNC((#REF!+#REF!)/Q729),0)</f>
        <v>#REF!</v>
      </c>
      <c r="S729" s="1" t="e">
        <f>+(R729/(TRUNC((B729-28)/(#REF!+5))+4))</f>
        <v>#REF!</v>
      </c>
      <c r="T729" s="1" t="e">
        <f>+TRUNC(S729/(TRUNC((B729-28)/(#REF!+5))+4))</f>
        <v>#REF!</v>
      </c>
      <c r="U729" s="1" t="e">
        <f>+ROUNDUP((T729/(TRUNC((B729-56)/(#REF!+5))+4)),0)</f>
        <v>#REF!</v>
      </c>
      <c r="V729" s="1" t="e">
        <f t="shared" si="126"/>
        <v>#REF!</v>
      </c>
      <c r="W729" s="1" t="e">
        <f t="shared" si="127"/>
        <v>#REF!</v>
      </c>
      <c r="X729" s="1" t="e">
        <f t="shared" si="128"/>
        <v>#REF!</v>
      </c>
      <c r="Y729" s="1" t="e">
        <f t="shared" si="129"/>
        <v>#REF!</v>
      </c>
      <c r="Z729" s="1" t="e">
        <f t="shared" si="130"/>
        <v>#REF!</v>
      </c>
      <c r="AA729" s="2" t="e">
        <f>IF(Z729*#REF!/(#REF!+#REF!)&lt;16,16,Z729*#REF!/(#REF!+#REF!))</f>
        <v>#REF!</v>
      </c>
      <c r="AB729" s="9" t="e">
        <f>IF(+Z729*#REF!/(#REF!+#REF!)&lt;16,16,+Z729*#REF!/(#REF!+#REF!))</f>
        <v>#REF!</v>
      </c>
      <c r="AC729" s="2" t="e">
        <f t="shared" si="131"/>
        <v>#REF!</v>
      </c>
    </row>
    <row r="730" spans="2:29" x14ac:dyDescent="0.2">
      <c r="B730" s="10" t="e">
        <f>IF(#REF!="Informix XPS",4096,2048)</f>
        <v>#REF!</v>
      </c>
      <c r="C730" s="10" t="e">
        <f>IF(#REF!="Informix XPS",4036,2020)</f>
        <v>#REF!</v>
      </c>
      <c r="D730" s="1" t="e">
        <f>IF(#REF!=0,0,#REF!+4)</f>
        <v>#REF!</v>
      </c>
      <c r="E730" s="1" t="e">
        <f t="shared" si="121"/>
        <v>#REF!</v>
      </c>
      <c r="F730" s="1" t="e">
        <f>IF(D730&lt;=C730,ROUNDUP((#REF!+#REF!)/E730,0),#REF!*E730)</f>
        <v>#REF!</v>
      </c>
      <c r="G730" s="1" t="e">
        <f t="shared" si="122"/>
        <v>#REF!</v>
      </c>
      <c r="H730" s="1" t="e">
        <f>IF(#REF!&gt;C730,#REF!,0)</f>
        <v>#REF!</v>
      </c>
      <c r="I730" s="1" t="e">
        <f>+IF(#REF!&gt;C730,#REF!-(C730+8),0)</f>
        <v>#REF!</v>
      </c>
      <c r="J730" s="1" t="e">
        <f>+IF(I730&lt;C730,0,#REF!*TRUNC(I730/(C730-8)))</f>
        <v>#REF!</v>
      </c>
      <c r="K730" s="1" t="e">
        <f>IF(H730&gt;0,+#REF!/(C730-8)-TRUNC(#REF!/(C730-8))+4,0)</f>
        <v>#REF!</v>
      </c>
      <c r="L730" s="1" t="e">
        <f t="shared" si="123"/>
        <v>#REF!</v>
      </c>
      <c r="M730" s="1" t="e">
        <f>+IF(H730&gt;0,IF(L730&lt;0.1,(#REF!/(TRUNC((C730/10)/I730)+1)),IF(AND(L730&gt;0.1,L730&lt;0.33),(#REF!/(TRUNC((C730/3)/I730)+1)),#REF!)),0)</f>
        <v>#REF!</v>
      </c>
      <c r="N730" s="1" t="e">
        <f t="shared" si="124"/>
        <v>#REF!</v>
      </c>
      <c r="O730" s="1" t="e">
        <f>+IF(#REF! &lt; (#REF!+#REF!)*0.02,1,#REF!/(#REF!+#REF!))</f>
        <v>#REF!</v>
      </c>
      <c r="P730" s="1" t="e">
        <f>+IF(#REF!&gt;0,#REF!+5,0)</f>
        <v>#REF!</v>
      </c>
      <c r="Q730" s="1" t="e">
        <f t="shared" si="125"/>
        <v>#REF!</v>
      </c>
      <c r="R730" s="1" t="e">
        <f>+IF(Q730 &gt; 0,TRUNC((#REF!+#REF!)/Q730),0)</f>
        <v>#REF!</v>
      </c>
      <c r="S730" s="1" t="e">
        <f>+(R730/(TRUNC((B730-28)/(#REF!+5))+4))</f>
        <v>#REF!</v>
      </c>
      <c r="T730" s="1" t="e">
        <f>+TRUNC(S730/(TRUNC((B730-28)/(#REF!+5))+4))</f>
        <v>#REF!</v>
      </c>
      <c r="U730" s="1" t="e">
        <f>+ROUNDUP((T730/(TRUNC((B730-56)/(#REF!+5))+4)),0)</f>
        <v>#REF!</v>
      </c>
      <c r="V730" s="1" t="e">
        <f t="shared" si="126"/>
        <v>#REF!</v>
      </c>
      <c r="W730" s="1" t="e">
        <f t="shared" si="127"/>
        <v>#REF!</v>
      </c>
      <c r="X730" s="1" t="e">
        <f t="shared" si="128"/>
        <v>#REF!</v>
      </c>
      <c r="Y730" s="1" t="e">
        <f t="shared" si="129"/>
        <v>#REF!</v>
      </c>
      <c r="Z730" s="1" t="e">
        <f t="shared" si="130"/>
        <v>#REF!</v>
      </c>
      <c r="AA730" s="2" t="e">
        <f>IF(Z730*#REF!/(#REF!+#REF!)&lt;16,16,Z730*#REF!/(#REF!+#REF!))</f>
        <v>#REF!</v>
      </c>
      <c r="AB730" s="9" t="e">
        <f>IF(+Z730*#REF!/(#REF!+#REF!)&lt;16,16,+Z730*#REF!/(#REF!+#REF!))</f>
        <v>#REF!</v>
      </c>
      <c r="AC730" s="2" t="e">
        <f t="shared" si="131"/>
        <v>#REF!</v>
      </c>
    </row>
    <row r="731" spans="2:29" x14ac:dyDescent="0.2">
      <c r="B731" s="10" t="e">
        <f>IF(#REF!="Informix XPS",4096,2048)</f>
        <v>#REF!</v>
      </c>
      <c r="C731" s="10" t="e">
        <f>IF(#REF!="Informix XPS",4036,2020)</f>
        <v>#REF!</v>
      </c>
      <c r="D731" s="1" t="e">
        <f>IF(#REF!=0,0,#REF!+4)</f>
        <v>#REF!</v>
      </c>
      <c r="E731" s="1" t="e">
        <f t="shared" si="121"/>
        <v>#REF!</v>
      </c>
      <c r="F731" s="1" t="e">
        <f>IF(D731&lt;=C731,ROUNDUP((#REF!+#REF!)/E731,0),#REF!*E731)</f>
        <v>#REF!</v>
      </c>
      <c r="G731" s="1" t="e">
        <f t="shared" si="122"/>
        <v>#REF!</v>
      </c>
      <c r="H731" s="1" t="e">
        <f>IF(#REF!&gt;C731,#REF!,0)</f>
        <v>#REF!</v>
      </c>
      <c r="I731" s="1" t="e">
        <f>+IF(#REF!&gt;C731,#REF!-(C731+8),0)</f>
        <v>#REF!</v>
      </c>
      <c r="J731" s="1" t="e">
        <f>+IF(I731&lt;C731,0,#REF!*TRUNC(I731/(C731-8)))</f>
        <v>#REF!</v>
      </c>
      <c r="K731" s="1" t="e">
        <f>IF(H731&gt;0,+#REF!/(C731-8)-TRUNC(#REF!/(C731-8))+4,0)</f>
        <v>#REF!</v>
      </c>
      <c r="L731" s="1" t="e">
        <f t="shared" si="123"/>
        <v>#REF!</v>
      </c>
      <c r="M731" s="1" t="e">
        <f>+IF(H731&gt;0,IF(L731&lt;0.1,(#REF!/(TRUNC((C731/10)/I731)+1)),IF(AND(L731&gt;0.1,L731&lt;0.33),(#REF!/(TRUNC((C731/3)/I731)+1)),#REF!)),0)</f>
        <v>#REF!</v>
      </c>
      <c r="N731" s="1" t="e">
        <f t="shared" si="124"/>
        <v>#REF!</v>
      </c>
      <c r="O731" s="1" t="e">
        <f>+IF(#REF! &lt; (#REF!+#REF!)*0.02,1,#REF!/(#REF!+#REF!))</f>
        <v>#REF!</v>
      </c>
      <c r="P731" s="1" t="e">
        <f>+IF(#REF!&gt;0,#REF!+5,0)</f>
        <v>#REF!</v>
      </c>
      <c r="Q731" s="1" t="e">
        <f t="shared" si="125"/>
        <v>#REF!</v>
      </c>
      <c r="R731" s="1" t="e">
        <f>+IF(Q731 &gt; 0,TRUNC((#REF!+#REF!)/Q731),0)</f>
        <v>#REF!</v>
      </c>
      <c r="S731" s="1" t="e">
        <f>+(R731/(TRUNC((B731-28)/(#REF!+5))+4))</f>
        <v>#REF!</v>
      </c>
      <c r="T731" s="1" t="e">
        <f>+TRUNC(S731/(TRUNC((B731-28)/(#REF!+5))+4))</f>
        <v>#REF!</v>
      </c>
      <c r="U731" s="1" t="e">
        <f>+ROUNDUP((T731/(TRUNC((B731-56)/(#REF!+5))+4)),0)</f>
        <v>#REF!</v>
      </c>
      <c r="V731" s="1" t="e">
        <f t="shared" si="126"/>
        <v>#REF!</v>
      </c>
      <c r="W731" s="1" t="e">
        <f t="shared" si="127"/>
        <v>#REF!</v>
      </c>
      <c r="X731" s="1" t="e">
        <f t="shared" si="128"/>
        <v>#REF!</v>
      </c>
      <c r="Y731" s="1" t="e">
        <f t="shared" si="129"/>
        <v>#REF!</v>
      </c>
      <c r="Z731" s="1" t="e">
        <f t="shared" si="130"/>
        <v>#REF!</v>
      </c>
      <c r="AA731" s="2" t="e">
        <f>IF(Z731*#REF!/(#REF!+#REF!)&lt;16,16,Z731*#REF!/(#REF!+#REF!))</f>
        <v>#REF!</v>
      </c>
      <c r="AB731" s="9" t="e">
        <f>IF(+Z731*#REF!/(#REF!+#REF!)&lt;16,16,+Z731*#REF!/(#REF!+#REF!))</f>
        <v>#REF!</v>
      </c>
      <c r="AC731" s="2" t="e">
        <f t="shared" si="131"/>
        <v>#REF!</v>
      </c>
    </row>
    <row r="732" spans="2:29" x14ac:dyDescent="0.2">
      <c r="B732" s="10" t="e">
        <f>IF(#REF!="Informix XPS",4096,2048)</f>
        <v>#REF!</v>
      </c>
      <c r="C732" s="10" t="e">
        <f>IF(#REF!="Informix XPS",4036,2020)</f>
        <v>#REF!</v>
      </c>
      <c r="D732" s="1" t="e">
        <f>IF(#REF!=0,0,#REF!+4)</f>
        <v>#REF!</v>
      </c>
      <c r="E732" s="1" t="e">
        <f t="shared" si="121"/>
        <v>#REF!</v>
      </c>
      <c r="F732" s="1" t="e">
        <f>IF(D732&lt;=C732,ROUNDUP((#REF!+#REF!)/E732,0),#REF!*E732)</f>
        <v>#REF!</v>
      </c>
      <c r="G732" s="1" t="e">
        <f t="shared" si="122"/>
        <v>#REF!</v>
      </c>
      <c r="H732" s="1" t="e">
        <f>IF(#REF!&gt;C732,#REF!,0)</f>
        <v>#REF!</v>
      </c>
      <c r="I732" s="1" t="e">
        <f>+IF(#REF!&gt;C732,#REF!-(C732+8),0)</f>
        <v>#REF!</v>
      </c>
      <c r="J732" s="1" t="e">
        <f>+IF(I732&lt;C732,0,#REF!*TRUNC(I732/(C732-8)))</f>
        <v>#REF!</v>
      </c>
      <c r="K732" s="1" t="e">
        <f>IF(H732&gt;0,+#REF!/(C732-8)-TRUNC(#REF!/(C732-8))+4,0)</f>
        <v>#REF!</v>
      </c>
      <c r="L732" s="1" t="e">
        <f t="shared" si="123"/>
        <v>#REF!</v>
      </c>
      <c r="M732" s="1" t="e">
        <f>+IF(H732&gt;0,IF(L732&lt;0.1,(#REF!/(TRUNC((C732/10)/I732)+1)),IF(AND(L732&gt;0.1,L732&lt;0.33),(#REF!/(TRUNC((C732/3)/I732)+1)),#REF!)),0)</f>
        <v>#REF!</v>
      </c>
      <c r="N732" s="1" t="e">
        <f t="shared" si="124"/>
        <v>#REF!</v>
      </c>
      <c r="O732" s="1" t="e">
        <f>+IF(#REF! &lt; (#REF!+#REF!)*0.02,1,#REF!/(#REF!+#REF!))</f>
        <v>#REF!</v>
      </c>
      <c r="P732" s="1" t="e">
        <f>+IF(#REF!&gt;0,#REF!+5,0)</f>
        <v>#REF!</v>
      </c>
      <c r="Q732" s="1" t="e">
        <f t="shared" si="125"/>
        <v>#REF!</v>
      </c>
      <c r="R732" s="1" t="e">
        <f>+IF(Q732 &gt; 0,TRUNC((#REF!+#REF!)/Q732),0)</f>
        <v>#REF!</v>
      </c>
      <c r="S732" s="1" t="e">
        <f>+(R732/(TRUNC((B732-28)/(#REF!+5))+4))</f>
        <v>#REF!</v>
      </c>
      <c r="T732" s="1" t="e">
        <f>+TRUNC(S732/(TRUNC((B732-28)/(#REF!+5))+4))</f>
        <v>#REF!</v>
      </c>
      <c r="U732" s="1" t="e">
        <f>+ROUNDUP((T732/(TRUNC((B732-56)/(#REF!+5))+4)),0)</f>
        <v>#REF!</v>
      </c>
      <c r="V732" s="1" t="e">
        <f t="shared" si="126"/>
        <v>#REF!</v>
      </c>
      <c r="W732" s="1" t="e">
        <f t="shared" si="127"/>
        <v>#REF!</v>
      </c>
      <c r="X732" s="1" t="e">
        <f t="shared" si="128"/>
        <v>#REF!</v>
      </c>
      <c r="Y732" s="1" t="e">
        <f t="shared" si="129"/>
        <v>#REF!</v>
      </c>
      <c r="Z732" s="1" t="e">
        <f t="shared" si="130"/>
        <v>#REF!</v>
      </c>
      <c r="AA732" s="2" t="e">
        <f>IF(Z732*#REF!/(#REF!+#REF!)&lt;16,16,Z732*#REF!/(#REF!+#REF!))</f>
        <v>#REF!</v>
      </c>
      <c r="AB732" s="9" t="e">
        <f>IF(+Z732*#REF!/(#REF!+#REF!)&lt;16,16,+Z732*#REF!/(#REF!+#REF!))</f>
        <v>#REF!</v>
      </c>
      <c r="AC732" s="2" t="e">
        <f t="shared" si="131"/>
        <v>#REF!</v>
      </c>
    </row>
    <row r="733" spans="2:29" x14ac:dyDescent="0.2">
      <c r="B733" s="10" t="e">
        <f>IF(#REF!="Informix XPS",4096,2048)</f>
        <v>#REF!</v>
      </c>
      <c r="C733" s="10" t="e">
        <f>IF(#REF!="Informix XPS",4036,2020)</f>
        <v>#REF!</v>
      </c>
      <c r="D733" s="1" t="e">
        <f>IF(#REF!=0,0,#REF!+4)</f>
        <v>#REF!</v>
      </c>
      <c r="E733" s="1" t="e">
        <f t="shared" si="121"/>
        <v>#REF!</v>
      </c>
      <c r="F733" s="1" t="e">
        <f>IF(D733&lt;=C733,ROUNDUP((#REF!+#REF!)/E733,0),#REF!*E733)</f>
        <v>#REF!</v>
      </c>
      <c r="G733" s="1" t="e">
        <f t="shared" si="122"/>
        <v>#REF!</v>
      </c>
      <c r="H733" s="1" t="e">
        <f>IF(#REF!&gt;C733,#REF!,0)</f>
        <v>#REF!</v>
      </c>
      <c r="I733" s="1" t="e">
        <f>+IF(#REF!&gt;C733,#REF!-(C733+8),0)</f>
        <v>#REF!</v>
      </c>
      <c r="J733" s="1" t="e">
        <f>+IF(I733&lt;C733,0,#REF!*TRUNC(I733/(C733-8)))</f>
        <v>#REF!</v>
      </c>
      <c r="K733" s="1" t="e">
        <f>IF(H733&gt;0,+#REF!/(C733-8)-TRUNC(#REF!/(C733-8))+4,0)</f>
        <v>#REF!</v>
      </c>
      <c r="L733" s="1" t="e">
        <f t="shared" si="123"/>
        <v>#REF!</v>
      </c>
      <c r="M733" s="1" t="e">
        <f>+IF(H733&gt;0,IF(L733&lt;0.1,(#REF!/(TRUNC((C733/10)/I733)+1)),IF(AND(L733&gt;0.1,L733&lt;0.33),(#REF!/(TRUNC((C733/3)/I733)+1)),#REF!)),0)</f>
        <v>#REF!</v>
      </c>
      <c r="N733" s="1" t="e">
        <f t="shared" si="124"/>
        <v>#REF!</v>
      </c>
      <c r="O733" s="1" t="e">
        <f>+IF(#REF! &lt; (#REF!+#REF!)*0.02,1,#REF!/(#REF!+#REF!))</f>
        <v>#REF!</v>
      </c>
      <c r="P733" s="1" t="e">
        <f>+IF(#REF!&gt;0,#REF!+5,0)</f>
        <v>#REF!</v>
      </c>
      <c r="Q733" s="1" t="e">
        <f t="shared" si="125"/>
        <v>#REF!</v>
      </c>
      <c r="R733" s="1" t="e">
        <f>+IF(Q733 &gt; 0,TRUNC((#REF!+#REF!)/Q733),0)</f>
        <v>#REF!</v>
      </c>
      <c r="S733" s="1" t="e">
        <f>+(R733/(TRUNC((B733-28)/(#REF!+5))+4))</f>
        <v>#REF!</v>
      </c>
      <c r="T733" s="1" t="e">
        <f>+TRUNC(S733/(TRUNC((B733-28)/(#REF!+5))+4))</f>
        <v>#REF!</v>
      </c>
      <c r="U733" s="1" t="e">
        <f>+ROUNDUP((T733/(TRUNC((B733-56)/(#REF!+5))+4)),0)</f>
        <v>#REF!</v>
      </c>
      <c r="V733" s="1" t="e">
        <f t="shared" si="126"/>
        <v>#REF!</v>
      </c>
      <c r="W733" s="1" t="e">
        <f t="shared" si="127"/>
        <v>#REF!</v>
      </c>
      <c r="X733" s="1" t="e">
        <f t="shared" si="128"/>
        <v>#REF!</v>
      </c>
      <c r="Y733" s="1" t="e">
        <f t="shared" si="129"/>
        <v>#REF!</v>
      </c>
      <c r="Z733" s="1" t="e">
        <f t="shared" si="130"/>
        <v>#REF!</v>
      </c>
      <c r="AA733" s="2" t="e">
        <f>IF(Z733*#REF!/(#REF!+#REF!)&lt;16,16,Z733*#REF!/(#REF!+#REF!))</f>
        <v>#REF!</v>
      </c>
      <c r="AB733" s="9" t="e">
        <f>IF(+Z733*#REF!/(#REF!+#REF!)&lt;16,16,+Z733*#REF!/(#REF!+#REF!))</f>
        <v>#REF!</v>
      </c>
      <c r="AC733" s="2" t="e">
        <f t="shared" si="131"/>
        <v>#REF!</v>
      </c>
    </row>
    <row r="734" spans="2:29" x14ac:dyDescent="0.2">
      <c r="B734" s="10" t="e">
        <f>IF(#REF!="Informix XPS",4096,2048)</f>
        <v>#REF!</v>
      </c>
      <c r="C734" s="10" t="e">
        <f>IF(#REF!="Informix XPS",4036,2020)</f>
        <v>#REF!</v>
      </c>
      <c r="D734" s="1" t="e">
        <f>IF(#REF!=0,0,#REF!+4)</f>
        <v>#REF!</v>
      </c>
      <c r="E734" s="1" t="e">
        <f t="shared" si="121"/>
        <v>#REF!</v>
      </c>
      <c r="F734" s="1" t="e">
        <f>IF(D734&lt;=C734,ROUNDUP((#REF!+#REF!)/E734,0),#REF!*E734)</f>
        <v>#REF!</v>
      </c>
      <c r="G734" s="1" t="e">
        <f t="shared" si="122"/>
        <v>#REF!</v>
      </c>
      <c r="H734" s="1" t="e">
        <f>IF(#REF!&gt;C734,#REF!,0)</f>
        <v>#REF!</v>
      </c>
      <c r="I734" s="1" t="e">
        <f>+IF(#REF!&gt;C734,#REF!-(C734+8),0)</f>
        <v>#REF!</v>
      </c>
      <c r="J734" s="1" t="e">
        <f>+IF(I734&lt;C734,0,#REF!*TRUNC(I734/(C734-8)))</f>
        <v>#REF!</v>
      </c>
      <c r="K734" s="1" t="e">
        <f>IF(H734&gt;0,+#REF!/(C734-8)-TRUNC(#REF!/(C734-8))+4,0)</f>
        <v>#REF!</v>
      </c>
      <c r="L734" s="1" t="e">
        <f t="shared" si="123"/>
        <v>#REF!</v>
      </c>
      <c r="M734" s="1" t="e">
        <f>+IF(H734&gt;0,IF(L734&lt;0.1,(#REF!/(TRUNC((C734/10)/I734)+1)),IF(AND(L734&gt;0.1,L734&lt;0.33),(#REF!/(TRUNC((C734/3)/I734)+1)),#REF!)),0)</f>
        <v>#REF!</v>
      </c>
      <c r="N734" s="1" t="e">
        <f t="shared" si="124"/>
        <v>#REF!</v>
      </c>
      <c r="O734" s="1" t="e">
        <f>+IF(#REF! &lt; (#REF!+#REF!)*0.02,1,#REF!/(#REF!+#REF!))</f>
        <v>#REF!</v>
      </c>
      <c r="P734" s="1" t="e">
        <f>+IF(#REF!&gt;0,#REF!+5,0)</f>
        <v>#REF!</v>
      </c>
      <c r="Q734" s="1" t="e">
        <f t="shared" si="125"/>
        <v>#REF!</v>
      </c>
      <c r="R734" s="1" t="e">
        <f>+IF(Q734 &gt; 0,TRUNC((#REF!+#REF!)/Q734),0)</f>
        <v>#REF!</v>
      </c>
      <c r="S734" s="1" t="e">
        <f>+(R734/(TRUNC((B734-28)/(#REF!+5))+4))</f>
        <v>#REF!</v>
      </c>
      <c r="T734" s="1" t="e">
        <f>+TRUNC(S734/(TRUNC((B734-28)/(#REF!+5))+4))</f>
        <v>#REF!</v>
      </c>
      <c r="U734" s="1" t="e">
        <f>+ROUNDUP((T734/(TRUNC((B734-56)/(#REF!+5))+4)),0)</f>
        <v>#REF!</v>
      </c>
      <c r="V734" s="1" t="e">
        <f t="shared" si="126"/>
        <v>#REF!</v>
      </c>
      <c r="W734" s="1" t="e">
        <f t="shared" si="127"/>
        <v>#REF!</v>
      </c>
      <c r="X734" s="1" t="e">
        <f t="shared" si="128"/>
        <v>#REF!</v>
      </c>
      <c r="Y734" s="1" t="e">
        <f t="shared" si="129"/>
        <v>#REF!</v>
      </c>
      <c r="Z734" s="1" t="e">
        <f t="shared" si="130"/>
        <v>#REF!</v>
      </c>
      <c r="AA734" s="2" t="e">
        <f>IF(Z734*#REF!/(#REF!+#REF!)&lt;16,16,Z734*#REF!/(#REF!+#REF!))</f>
        <v>#REF!</v>
      </c>
      <c r="AB734" s="9" t="e">
        <f>IF(+Z734*#REF!/(#REF!+#REF!)&lt;16,16,+Z734*#REF!/(#REF!+#REF!))</f>
        <v>#REF!</v>
      </c>
      <c r="AC734" s="2" t="e">
        <f t="shared" si="131"/>
        <v>#REF!</v>
      </c>
    </row>
    <row r="735" spans="2:29" x14ac:dyDescent="0.2">
      <c r="B735" s="10" t="e">
        <f>IF(#REF!="Informix XPS",4096,2048)</f>
        <v>#REF!</v>
      </c>
      <c r="C735" s="10" t="e">
        <f>IF(#REF!="Informix XPS",4036,2020)</f>
        <v>#REF!</v>
      </c>
      <c r="D735" s="1" t="e">
        <f>IF(#REF!=0,0,#REF!+4)</f>
        <v>#REF!</v>
      </c>
      <c r="E735" s="1" t="e">
        <f t="shared" si="121"/>
        <v>#REF!</v>
      </c>
      <c r="F735" s="1" t="e">
        <f>IF(D735&lt;=C735,ROUNDUP((#REF!+#REF!)/E735,0),#REF!*E735)</f>
        <v>#REF!</v>
      </c>
      <c r="G735" s="1" t="e">
        <f t="shared" si="122"/>
        <v>#REF!</v>
      </c>
      <c r="H735" s="1" t="e">
        <f>IF(#REF!&gt;C735,#REF!,0)</f>
        <v>#REF!</v>
      </c>
      <c r="I735" s="1" t="e">
        <f>+IF(#REF!&gt;C735,#REF!-(C735+8),0)</f>
        <v>#REF!</v>
      </c>
      <c r="J735" s="1" t="e">
        <f>+IF(I735&lt;C735,0,#REF!*TRUNC(I735/(C735-8)))</f>
        <v>#REF!</v>
      </c>
      <c r="K735" s="1" t="e">
        <f>IF(H735&gt;0,+#REF!/(C735-8)-TRUNC(#REF!/(C735-8))+4,0)</f>
        <v>#REF!</v>
      </c>
      <c r="L735" s="1" t="e">
        <f t="shared" si="123"/>
        <v>#REF!</v>
      </c>
      <c r="M735" s="1" t="e">
        <f>+IF(H735&gt;0,IF(L735&lt;0.1,(#REF!/(TRUNC((C735/10)/I735)+1)),IF(AND(L735&gt;0.1,L735&lt;0.33),(#REF!/(TRUNC((C735/3)/I735)+1)),#REF!)),0)</f>
        <v>#REF!</v>
      </c>
      <c r="N735" s="1" t="e">
        <f t="shared" si="124"/>
        <v>#REF!</v>
      </c>
      <c r="O735" s="1" t="e">
        <f>+IF(#REF! &lt; (#REF!+#REF!)*0.02,1,#REF!/(#REF!+#REF!))</f>
        <v>#REF!</v>
      </c>
      <c r="P735" s="1" t="e">
        <f>+IF(#REF!&gt;0,#REF!+5,0)</f>
        <v>#REF!</v>
      </c>
      <c r="Q735" s="1" t="e">
        <f t="shared" si="125"/>
        <v>#REF!</v>
      </c>
      <c r="R735" s="1" t="e">
        <f>+IF(Q735 &gt; 0,TRUNC((#REF!+#REF!)/Q735),0)</f>
        <v>#REF!</v>
      </c>
      <c r="S735" s="1" t="e">
        <f>+(R735/(TRUNC((B735-28)/(#REF!+5))+4))</f>
        <v>#REF!</v>
      </c>
      <c r="T735" s="1" t="e">
        <f>+TRUNC(S735/(TRUNC((B735-28)/(#REF!+5))+4))</f>
        <v>#REF!</v>
      </c>
      <c r="U735" s="1" t="e">
        <f>+ROUNDUP((T735/(TRUNC((B735-56)/(#REF!+5))+4)),0)</f>
        <v>#REF!</v>
      </c>
      <c r="V735" s="1" t="e">
        <f t="shared" si="126"/>
        <v>#REF!</v>
      </c>
      <c r="W735" s="1" t="e">
        <f t="shared" si="127"/>
        <v>#REF!</v>
      </c>
      <c r="X735" s="1" t="e">
        <f t="shared" si="128"/>
        <v>#REF!</v>
      </c>
      <c r="Y735" s="1" t="e">
        <f t="shared" si="129"/>
        <v>#REF!</v>
      </c>
      <c r="Z735" s="1" t="e">
        <f t="shared" si="130"/>
        <v>#REF!</v>
      </c>
      <c r="AA735" s="2" t="e">
        <f>IF(Z735*#REF!/(#REF!+#REF!)&lt;16,16,Z735*#REF!/(#REF!+#REF!))</f>
        <v>#REF!</v>
      </c>
      <c r="AB735" s="9" t="e">
        <f>IF(+Z735*#REF!/(#REF!+#REF!)&lt;16,16,+Z735*#REF!/(#REF!+#REF!))</f>
        <v>#REF!</v>
      </c>
      <c r="AC735" s="2" t="e">
        <f t="shared" si="131"/>
        <v>#REF!</v>
      </c>
    </row>
    <row r="736" spans="2:29" x14ac:dyDescent="0.2">
      <c r="B736" s="10" t="e">
        <f>IF(#REF!="Informix XPS",4096,2048)</f>
        <v>#REF!</v>
      </c>
      <c r="C736" s="10" t="e">
        <f>IF(#REF!="Informix XPS",4036,2020)</f>
        <v>#REF!</v>
      </c>
      <c r="D736" s="1" t="e">
        <f>IF(#REF!=0,0,#REF!+4)</f>
        <v>#REF!</v>
      </c>
      <c r="E736" s="1" t="e">
        <f t="shared" si="121"/>
        <v>#REF!</v>
      </c>
      <c r="F736" s="1" t="e">
        <f>IF(D736&lt;=C736,ROUNDUP((#REF!+#REF!)/E736,0),#REF!*E736)</f>
        <v>#REF!</v>
      </c>
      <c r="G736" s="1" t="e">
        <f t="shared" si="122"/>
        <v>#REF!</v>
      </c>
      <c r="H736" s="1" t="e">
        <f>IF(#REF!&gt;C736,#REF!,0)</f>
        <v>#REF!</v>
      </c>
      <c r="I736" s="1" t="e">
        <f>+IF(#REF!&gt;C736,#REF!-(C736+8),0)</f>
        <v>#REF!</v>
      </c>
      <c r="J736" s="1" t="e">
        <f>+IF(I736&lt;C736,0,#REF!*TRUNC(I736/(C736-8)))</f>
        <v>#REF!</v>
      </c>
      <c r="K736" s="1" t="e">
        <f>IF(H736&gt;0,+#REF!/(C736-8)-TRUNC(#REF!/(C736-8))+4,0)</f>
        <v>#REF!</v>
      </c>
      <c r="L736" s="1" t="e">
        <f t="shared" si="123"/>
        <v>#REF!</v>
      </c>
      <c r="M736" s="1" t="e">
        <f>+IF(H736&gt;0,IF(L736&lt;0.1,(#REF!/(TRUNC((C736/10)/I736)+1)),IF(AND(L736&gt;0.1,L736&lt;0.33),(#REF!/(TRUNC((C736/3)/I736)+1)),#REF!)),0)</f>
        <v>#REF!</v>
      </c>
      <c r="N736" s="1" t="e">
        <f t="shared" si="124"/>
        <v>#REF!</v>
      </c>
      <c r="O736" s="1" t="e">
        <f>+IF(#REF! &lt; (#REF!+#REF!)*0.02,1,#REF!/(#REF!+#REF!))</f>
        <v>#REF!</v>
      </c>
      <c r="P736" s="1" t="e">
        <f>+IF(#REF!&gt;0,#REF!+5,0)</f>
        <v>#REF!</v>
      </c>
      <c r="Q736" s="1" t="e">
        <f t="shared" si="125"/>
        <v>#REF!</v>
      </c>
      <c r="R736" s="1" t="e">
        <f>+IF(Q736 &gt; 0,TRUNC((#REF!+#REF!)/Q736),0)</f>
        <v>#REF!</v>
      </c>
      <c r="S736" s="1" t="e">
        <f>+(R736/(TRUNC((B736-28)/(#REF!+5))+4))</f>
        <v>#REF!</v>
      </c>
      <c r="T736" s="1" t="e">
        <f>+TRUNC(S736/(TRUNC((B736-28)/(#REF!+5))+4))</f>
        <v>#REF!</v>
      </c>
      <c r="U736" s="1" t="e">
        <f>+ROUNDUP((T736/(TRUNC((B736-56)/(#REF!+5))+4)),0)</f>
        <v>#REF!</v>
      </c>
      <c r="V736" s="1" t="e">
        <f t="shared" si="126"/>
        <v>#REF!</v>
      </c>
      <c r="W736" s="1" t="e">
        <f t="shared" si="127"/>
        <v>#REF!</v>
      </c>
      <c r="X736" s="1" t="e">
        <f t="shared" si="128"/>
        <v>#REF!</v>
      </c>
      <c r="Y736" s="1" t="e">
        <f t="shared" si="129"/>
        <v>#REF!</v>
      </c>
      <c r="Z736" s="1" t="e">
        <f t="shared" si="130"/>
        <v>#REF!</v>
      </c>
      <c r="AA736" s="2" t="e">
        <f>IF(Z736*#REF!/(#REF!+#REF!)&lt;16,16,Z736*#REF!/(#REF!+#REF!))</f>
        <v>#REF!</v>
      </c>
      <c r="AB736" s="9" t="e">
        <f>IF(+Z736*#REF!/(#REF!+#REF!)&lt;16,16,+Z736*#REF!/(#REF!+#REF!))</f>
        <v>#REF!</v>
      </c>
      <c r="AC736" s="2" t="e">
        <f t="shared" si="131"/>
        <v>#REF!</v>
      </c>
    </row>
    <row r="737" spans="2:29" x14ac:dyDescent="0.2">
      <c r="B737" s="10" t="e">
        <f>IF(#REF!="Informix XPS",4096,2048)</f>
        <v>#REF!</v>
      </c>
      <c r="C737" s="10" t="e">
        <f>IF(#REF!="Informix XPS",4036,2020)</f>
        <v>#REF!</v>
      </c>
      <c r="D737" s="1" t="e">
        <f>IF(#REF!=0,0,#REF!+4)</f>
        <v>#REF!</v>
      </c>
      <c r="E737" s="1" t="e">
        <f t="shared" si="121"/>
        <v>#REF!</v>
      </c>
      <c r="F737" s="1" t="e">
        <f>IF(D737&lt;=C737,ROUNDUP((#REF!+#REF!)/E737,0),#REF!*E737)</f>
        <v>#REF!</v>
      </c>
      <c r="G737" s="1" t="e">
        <f t="shared" si="122"/>
        <v>#REF!</v>
      </c>
      <c r="H737" s="1" t="e">
        <f>IF(#REF!&gt;C737,#REF!,0)</f>
        <v>#REF!</v>
      </c>
      <c r="I737" s="1" t="e">
        <f>+IF(#REF!&gt;C737,#REF!-(C737+8),0)</f>
        <v>#REF!</v>
      </c>
      <c r="J737" s="1" t="e">
        <f>+IF(I737&lt;C737,0,#REF!*TRUNC(I737/(C737-8)))</f>
        <v>#REF!</v>
      </c>
      <c r="K737" s="1" t="e">
        <f>IF(H737&gt;0,+#REF!/(C737-8)-TRUNC(#REF!/(C737-8))+4,0)</f>
        <v>#REF!</v>
      </c>
      <c r="L737" s="1" t="e">
        <f t="shared" si="123"/>
        <v>#REF!</v>
      </c>
      <c r="M737" s="1" t="e">
        <f>+IF(H737&gt;0,IF(L737&lt;0.1,(#REF!/(TRUNC((C737/10)/I737)+1)),IF(AND(L737&gt;0.1,L737&lt;0.33),(#REF!/(TRUNC((C737/3)/I737)+1)),#REF!)),0)</f>
        <v>#REF!</v>
      </c>
      <c r="N737" s="1" t="e">
        <f t="shared" si="124"/>
        <v>#REF!</v>
      </c>
      <c r="O737" s="1" t="e">
        <f>+IF(#REF! &lt; (#REF!+#REF!)*0.02,1,#REF!/(#REF!+#REF!))</f>
        <v>#REF!</v>
      </c>
      <c r="P737" s="1" t="e">
        <f>+IF(#REF!&gt;0,#REF!+5,0)</f>
        <v>#REF!</v>
      </c>
      <c r="Q737" s="1" t="e">
        <f t="shared" si="125"/>
        <v>#REF!</v>
      </c>
      <c r="R737" s="1" t="e">
        <f>+IF(Q737 &gt; 0,TRUNC((#REF!+#REF!)/Q737),0)</f>
        <v>#REF!</v>
      </c>
      <c r="S737" s="1" t="e">
        <f>+(R737/(TRUNC((B737-28)/(#REF!+5))+4))</f>
        <v>#REF!</v>
      </c>
      <c r="T737" s="1" t="e">
        <f>+TRUNC(S737/(TRUNC((B737-28)/(#REF!+5))+4))</f>
        <v>#REF!</v>
      </c>
      <c r="U737" s="1" t="e">
        <f>+ROUNDUP((T737/(TRUNC((B737-56)/(#REF!+5))+4)),0)</f>
        <v>#REF!</v>
      </c>
      <c r="V737" s="1" t="e">
        <f t="shared" si="126"/>
        <v>#REF!</v>
      </c>
      <c r="W737" s="1" t="e">
        <f t="shared" si="127"/>
        <v>#REF!</v>
      </c>
      <c r="X737" s="1" t="e">
        <f t="shared" si="128"/>
        <v>#REF!</v>
      </c>
      <c r="Y737" s="1" t="e">
        <f t="shared" si="129"/>
        <v>#REF!</v>
      </c>
      <c r="Z737" s="1" t="e">
        <f t="shared" si="130"/>
        <v>#REF!</v>
      </c>
      <c r="AA737" s="2" t="e">
        <f>IF(Z737*#REF!/(#REF!+#REF!)&lt;16,16,Z737*#REF!/(#REF!+#REF!))</f>
        <v>#REF!</v>
      </c>
      <c r="AB737" s="9" t="e">
        <f>IF(+Z737*#REF!/(#REF!+#REF!)&lt;16,16,+Z737*#REF!/(#REF!+#REF!))</f>
        <v>#REF!</v>
      </c>
      <c r="AC737" s="2" t="e">
        <f t="shared" si="131"/>
        <v>#REF!</v>
      </c>
    </row>
    <row r="738" spans="2:29" x14ac:dyDescent="0.2">
      <c r="B738" s="10" t="e">
        <f>IF(#REF!="Informix XPS",4096,2048)</f>
        <v>#REF!</v>
      </c>
      <c r="C738" s="10" t="e">
        <f>IF(#REF!="Informix XPS",4036,2020)</f>
        <v>#REF!</v>
      </c>
      <c r="D738" s="1" t="e">
        <f>IF(#REF!=0,0,#REF!+4)</f>
        <v>#REF!</v>
      </c>
      <c r="E738" s="1" t="e">
        <f t="shared" si="121"/>
        <v>#REF!</v>
      </c>
      <c r="F738" s="1" t="e">
        <f>IF(D738&lt;=C738,ROUNDUP((#REF!+#REF!)/E738,0),#REF!*E738)</f>
        <v>#REF!</v>
      </c>
      <c r="G738" s="1" t="e">
        <f t="shared" si="122"/>
        <v>#REF!</v>
      </c>
      <c r="H738" s="1" t="e">
        <f>IF(#REF!&gt;C738,#REF!,0)</f>
        <v>#REF!</v>
      </c>
      <c r="I738" s="1" t="e">
        <f>+IF(#REF!&gt;C738,#REF!-(C738+8),0)</f>
        <v>#REF!</v>
      </c>
      <c r="J738" s="1" t="e">
        <f>+IF(I738&lt;C738,0,#REF!*TRUNC(I738/(C738-8)))</f>
        <v>#REF!</v>
      </c>
      <c r="K738" s="1" t="e">
        <f>IF(H738&gt;0,+#REF!/(C738-8)-TRUNC(#REF!/(C738-8))+4,0)</f>
        <v>#REF!</v>
      </c>
      <c r="L738" s="1" t="e">
        <f t="shared" si="123"/>
        <v>#REF!</v>
      </c>
      <c r="M738" s="1" t="e">
        <f>+IF(H738&gt;0,IF(L738&lt;0.1,(#REF!/(TRUNC((C738/10)/I738)+1)),IF(AND(L738&gt;0.1,L738&lt;0.33),(#REF!/(TRUNC((C738/3)/I738)+1)),#REF!)),0)</f>
        <v>#REF!</v>
      </c>
      <c r="N738" s="1" t="e">
        <f t="shared" si="124"/>
        <v>#REF!</v>
      </c>
      <c r="O738" s="1" t="e">
        <f>+IF(#REF! &lt; (#REF!+#REF!)*0.02,1,#REF!/(#REF!+#REF!))</f>
        <v>#REF!</v>
      </c>
      <c r="P738" s="1" t="e">
        <f>+IF(#REF!&gt;0,#REF!+5,0)</f>
        <v>#REF!</v>
      </c>
      <c r="Q738" s="1" t="e">
        <f t="shared" si="125"/>
        <v>#REF!</v>
      </c>
      <c r="R738" s="1" t="e">
        <f>+IF(Q738 &gt; 0,TRUNC((#REF!+#REF!)/Q738),0)</f>
        <v>#REF!</v>
      </c>
      <c r="S738" s="1" t="e">
        <f>+(R738/(TRUNC((B738-28)/(#REF!+5))+4))</f>
        <v>#REF!</v>
      </c>
      <c r="T738" s="1" t="e">
        <f>+TRUNC(S738/(TRUNC((B738-28)/(#REF!+5))+4))</f>
        <v>#REF!</v>
      </c>
      <c r="U738" s="1" t="e">
        <f>+ROUNDUP((T738/(TRUNC((B738-56)/(#REF!+5))+4)),0)</f>
        <v>#REF!</v>
      </c>
      <c r="V738" s="1" t="e">
        <f t="shared" si="126"/>
        <v>#REF!</v>
      </c>
      <c r="W738" s="1" t="e">
        <f t="shared" si="127"/>
        <v>#REF!</v>
      </c>
      <c r="X738" s="1" t="e">
        <f t="shared" si="128"/>
        <v>#REF!</v>
      </c>
      <c r="Y738" s="1" t="e">
        <f t="shared" si="129"/>
        <v>#REF!</v>
      </c>
      <c r="Z738" s="1" t="e">
        <f t="shared" si="130"/>
        <v>#REF!</v>
      </c>
      <c r="AA738" s="2" t="e">
        <f>IF(Z738*#REF!/(#REF!+#REF!)&lt;16,16,Z738*#REF!/(#REF!+#REF!))</f>
        <v>#REF!</v>
      </c>
      <c r="AB738" s="9" t="e">
        <f>IF(+Z738*#REF!/(#REF!+#REF!)&lt;16,16,+Z738*#REF!/(#REF!+#REF!))</f>
        <v>#REF!</v>
      </c>
      <c r="AC738" s="2" t="e">
        <f t="shared" si="131"/>
        <v>#REF!</v>
      </c>
    </row>
    <row r="739" spans="2:29" x14ac:dyDescent="0.2">
      <c r="B739" s="10" t="e">
        <f>IF(#REF!="Informix XPS",4096,2048)</f>
        <v>#REF!</v>
      </c>
      <c r="C739" s="10" t="e">
        <f>IF(#REF!="Informix XPS",4036,2020)</f>
        <v>#REF!</v>
      </c>
      <c r="D739" s="1" t="e">
        <f>IF(#REF!=0,0,#REF!+4)</f>
        <v>#REF!</v>
      </c>
      <c r="E739" s="1" t="e">
        <f t="shared" si="121"/>
        <v>#REF!</v>
      </c>
      <c r="F739" s="1" t="e">
        <f>IF(D739&lt;=C739,ROUNDUP((#REF!+#REF!)/E739,0),#REF!*E739)</f>
        <v>#REF!</v>
      </c>
      <c r="G739" s="1" t="e">
        <f t="shared" si="122"/>
        <v>#REF!</v>
      </c>
      <c r="H739" s="1" t="e">
        <f>IF(#REF!&gt;C739,#REF!,0)</f>
        <v>#REF!</v>
      </c>
      <c r="I739" s="1" t="e">
        <f>+IF(#REF!&gt;C739,#REF!-(C739+8),0)</f>
        <v>#REF!</v>
      </c>
      <c r="J739" s="1" t="e">
        <f>+IF(I739&lt;C739,0,#REF!*TRUNC(I739/(C739-8)))</f>
        <v>#REF!</v>
      </c>
      <c r="K739" s="1" t="e">
        <f>IF(H739&gt;0,+#REF!/(C739-8)-TRUNC(#REF!/(C739-8))+4,0)</f>
        <v>#REF!</v>
      </c>
      <c r="L739" s="1" t="e">
        <f t="shared" si="123"/>
        <v>#REF!</v>
      </c>
      <c r="M739" s="1" t="e">
        <f>+IF(H739&gt;0,IF(L739&lt;0.1,(#REF!/(TRUNC((C739/10)/I739)+1)),IF(AND(L739&gt;0.1,L739&lt;0.33),(#REF!/(TRUNC((C739/3)/I739)+1)),#REF!)),0)</f>
        <v>#REF!</v>
      </c>
      <c r="N739" s="1" t="e">
        <f t="shared" si="124"/>
        <v>#REF!</v>
      </c>
      <c r="O739" s="1" t="e">
        <f>+IF(#REF! &lt; (#REF!+#REF!)*0.02,1,#REF!/(#REF!+#REF!))</f>
        <v>#REF!</v>
      </c>
      <c r="P739" s="1" t="e">
        <f>+IF(#REF!&gt;0,#REF!+5,0)</f>
        <v>#REF!</v>
      </c>
      <c r="Q739" s="1" t="e">
        <f t="shared" si="125"/>
        <v>#REF!</v>
      </c>
      <c r="R739" s="1" t="e">
        <f>+IF(Q739 &gt; 0,TRUNC((#REF!+#REF!)/Q739),0)</f>
        <v>#REF!</v>
      </c>
      <c r="S739" s="1" t="e">
        <f>+(R739/(TRUNC((B739-28)/(#REF!+5))+4))</f>
        <v>#REF!</v>
      </c>
      <c r="T739" s="1" t="e">
        <f>+TRUNC(S739/(TRUNC((B739-28)/(#REF!+5))+4))</f>
        <v>#REF!</v>
      </c>
      <c r="U739" s="1" t="e">
        <f>+ROUNDUP((T739/(TRUNC((B739-56)/(#REF!+5))+4)),0)</f>
        <v>#REF!</v>
      </c>
      <c r="V739" s="1" t="e">
        <f t="shared" si="126"/>
        <v>#REF!</v>
      </c>
      <c r="W739" s="1" t="e">
        <f t="shared" si="127"/>
        <v>#REF!</v>
      </c>
      <c r="X739" s="1" t="e">
        <f t="shared" si="128"/>
        <v>#REF!</v>
      </c>
      <c r="Y739" s="1" t="e">
        <f t="shared" si="129"/>
        <v>#REF!</v>
      </c>
      <c r="Z739" s="1" t="e">
        <f t="shared" si="130"/>
        <v>#REF!</v>
      </c>
      <c r="AA739" s="2" t="e">
        <f>IF(Z739*#REF!/(#REF!+#REF!)&lt;16,16,Z739*#REF!/(#REF!+#REF!))</f>
        <v>#REF!</v>
      </c>
      <c r="AB739" s="9" t="e">
        <f>IF(+Z739*#REF!/(#REF!+#REF!)&lt;16,16,+Z739*#REF!/(#REF!+#REF!))</f>
        <v>#REF!</v>
      </c>
      <c r="AC739" s="2" t="e">
        <f t="shared" si="131"/>
        <v>#REF!</v>
      </c>
    </row>
    <row r="740" spans="2:29" x14ac:dyDescent="0.2">
      <c r="B740" s="10" t="e">
        <f>IF(#REF!="Informix XPS",4096,2048)</f>
        <v>#REF!</v>
      </c>
      <c r="C740" s="10" t="e">
        <f>IF(#REF!="Informix XPS",4036,2020)</f>
        <v>#REF!</v>
      </c>
      <c r="D740" s="1" t="e">
        <f>IF(#REF!=0,0,#REF!+4)</f>
        <v>#REF!</v>
      </c>
      <c r="E740" s="1" t="e">
        <f t="shared" si="121"/>
        <v>#REF!</v>
      </c>
      <c r="F740" s="1" t="e">
        <f>IF(D740&lt;=C740,ROUNDUP((#REF!+#REF!)/E740,0),#REF!*E740)</f>
        <v>#REF!</v>
      </c>
      <c r="G740" s="1" t="e">
        <f t="shared" si="122"/>
        <v>#REF!</v>
      </c>
      <c r="H740" s="1" t="e">
        <f>IF(#REF!&gt;C740,#REF!,0)</f>
        <v>#REF!</v>
      </c>
      <c r="I740" s="1" t="e">
        <f>+IF(#REF!&gt;C740,#REF!-(C740+8),0)</f>
        <v>#REF!</v>
      </c>
      <c r="J740" s="1" t="e">
        <f>+IF(I740&lt;C740,0,#REF!*TRUNC(I740/(C740-8)))</f>
        <v>#REF!</v>
      </c>
      <c r="K740" s="1" t="e">
        <f>IF(H740&gt;0,+#REF!/(C740-8)-TRUNC(#REF!/(C740-8))+4,0)</f>
        <v>#REF!</v>
      </c>
      <c r="L740" s="1" t="e">
        <f t="shared" si="123"/>
        <v>#REF!</v>
      </c>
      <c r="M740" s="1" t="e">
        <f>+IF(H740&gt;0,IF(L740&lt;0.1,(#REF!/(TRUNC((C740/10)/I740)+1)),IF(AND(L740&gt;0.1,L740&lt;0.33),(#REF!/(TRUNC((C740/3)/I740)+1)),#REF!)),0)</f>
        <v>#REF!</v>
      </c>
      <c r="N740" s="1" t="e">
        <f t="shared" si="124"/>
        <v>#REF!</v>
      </c>
      <c r="O740" s="1" t="e">
        <f>+IF(#REF! &lt; (#REF!+#REF!)*0.02,1,#REF!/(#REF!+#REF!))</f>
        <v>#REF!</v>
      </c>
      <c r="P740" s="1" t="e">
        <f>+IF(#REF!&gt;0,#REF!+5,0)</f>
        <v>#REF!</v>
      </c>
      <c r="Q740" s="1" t="e">
        <f t="shared" si="125"/>
        <v>#REF!</v>
      </c>
      <c r="R740" s="1" t="e">
        <f>+IF(Q740 &gt; 0,TRUNC((#REF!+#REF!)/Q740),0)</f>
        <v>#REF!</v>
      </c>
      <c r="S740" s="1" t="e">
        <f>+(R740/(TRUNC((B740-28)/(#REF!+5))+4))</f>
        <v>#REF!</v>
      </c>
      <c r="T740" s="1" t="e">
        <f>+TRUNC(S740/(TRUNC((B740-28)/(#REF!+5))+4))</f>
        <v>#REF!</v>
      </c>
      <c r="U740" s="1" t="e">
        <f>+ROUNDUP((T740/(TRUNC((B740-56)/(#REF!+5))+4)),0)</f>
        <v>#REF!</v>
      </c>
      <c r="V740" s="1" t="e">
        <f t="shared" si="126"/>
        <v>#REF!</v>
      </c>
      <c r="W740" s="1" t="e">
        <f t="shared" si="127"/>
        <v>#REF!</v>
      </c>
      <c r="X740" s="1" t="e">
        <f t="shared" si="128"/>
        <v>#REF!</v>
      </c>
      <c r="Y740" s="1" t="e">
        <f t="shared" si="129"/>
        <v>#REF!</v>
      </c>
      <c r="Z740" s="1" t="e">
        <f t="shared" si="130"/>
        <v>#REF!</v>
      </c>
      <c r="AA740" s="2" t="e">
        <f>IF(Z740*#REF!/(#REF!+#REF!)&lt;16,16,Z740*#REF!/(#REF!+#REF!))</f>
        <v>#REF!</v>
      </c>
      <c r="AB740" s="9" t="e">
        <f>IF(+Z740*#REF!/(#REF!+#REF!)&lt;16,16,+Z740*#REF!/(#REF!+#REF!))</f>
        <v>#REF!</v>
      </c>
      <c r="AC740" s="2" t="e">
        <f t="shared" si="131"/>
        <v>#REF!</v>
      </c>
    </row>
    <row r="741" spans="2:29" x14ac:dyDescent="0.2">
      <c r="B741" s="10" t="e">
        <f>IF(#REF!="Informix XPS",4096,2048)</f>
        <v>#REF!</v>
      </c>
      <c r="C741" s="10" t="e">
        <f>IF(#REF!="Informix XPS",4036,2020)</f>
        <v>#REF!</v>
      </c>
      <c r="D741" s="1" t="e">
        <f>IF(#REF!=0,0,#REF!+4)</f>
        <v>#REF!</v>
      </c>
      <c r="E741" s="1" t="e">
        <f t="shared" si="121"/>
        <v>#REF!</v>
      </c>
      <c r="F741" s="1" t="e">
        <f>IF(D741&lt;=C741,ROUNDUP((#REF!+#REF!)/E741,0),#REF!*E741)</f>
        <v>#REF!</v>
      </c>
      <c r="G741" s="1" t="e">
        <f t="shared" si="122"/>
        <v>#REF!</v>
      </c>
      <c r="H741" s="1" t="e">
        <f>IF(#REF!&gt;C741,#REF!,0)</f>
        <v>#REF!</v>
      </c>
      <c r="I741" s="1" t="e">
        <f>+IF(#REF!&gt;C741,#REF!-(C741+8),0)</f>
        <v>#REF!</v>
      </c>
      <c r="J741" s="1" t="e">
        <f>+IF(I741&lt;C741,0,#REF!*TRUNC(I741/(C741-8)))</f>
        <v>#REF!</v>
      </c>
      <c r="K741" s="1" t="e">
        <f>IF(H741&gt;0,+#REF!/(C741-8)-TRUNC(#REF!/(C741-8))+4,0)</f>
        <v>#REF!</v>
      </c>
      <c r="L741" s="1" t="e">
        <f t="shared" si="123"/>
        <v>#REF!</v>
      </c>
      <c r="M741" s="1" t="e">
        <f>+IF(H741&gt;0,IF(L741&lt;0.1,(#REF!/(TRUNC((C741/10)/I741)+1)),IF(AND(L741&gt;0.1,L741&lt;0.33),(#REF!/(TRUNC((C741/3)/I741)+1)),#REF!)),0)</f>
        <v>#REF!</v>
      </c>
      <c r="N741" s="1" t="e">
        <f t="shared" si="124"/>
        <v>#REF!</v>
      </c>
      <c r="O741" s="1" t="e">
        <f>+IF(#REF! &lt; (#REF!+#REF!)*0.02,1,#REF!/(#REF!+#REF!))</f>
        <v>#REF!</v>
      </c>
      <c r="P741" s="1" t="e">
        <f>+IF(#REF!&gt;0,#REF!+5,0)</f>
        <v>#REF!</v>
      </c>
      <c r="Q741" s="1" t="e">
        <f t="shared" si="125"/>
        <v>#REF!</v>
      </c>
      <c r="R741" s="1" t="e">
        <f>+IF(Q741 &gt; 0,TRUNC((#REF!+#REF!)/Q741),0)</f>
        <v>#REF!</v>
      </c>
      <c r="S741" s="1" t="e">
        <f>+(R741/(TRUNC((B741-28)/(#REF!+5))+4))</f>
        <v>#REF!</v>
      </c>
      <c r="T741" s="1" t="e">
        <f>+TRUNC(S741/(TRUNC((B741-28)/(#REF!+5))+4))</f>
        <v>#REF!</v>
      </c>
      <c r="U741" s="1" t="e">
        <f>+ROUNDUP((T741/(TRUNC((B741-56)/(#REF!+5))+4)),0)</f>
        <v>#REF!</v>
      </c>
      <c r="V741" s="1" t="e">
        <f t="shared" si="126"/>
        <v>#REF!</v>
      </c>
      <c r="W741" s="1" t="e">
        <f t="shared" si="127"/>
        <v>#REF!</v>
      </c>
      <c r="X741" s="1" t="e">
        <f t="shared" si="128"/>
        <v>#REF!</v>
      </c>
      <c r="Y741" s="1" t="e">
        <f t="shared" si="129"/>
        <v>#REF!</v>
      </c>
      <c r="Z741" s="1" t="e">
        <f t="shared" si="130"/>
        <v>#REF!</v>
      </c>
      <c r="AA741" s="2" t="e">
        <f>IF(Z741*#REF!/(#REF!+#REF!)&lt;16,16,Z741*#REF!/(#REF!+#REF!))</f>
        <v>#REF!</v>
      </c>
      <c r="AB741" s="9" t="e">
        <f>IF(+Z741*#REF!/(#REF!+#REF!)&lt;16,16,+Z741*#REF!/(#REF!+#REF!))</f>
        <v>#REF!</v>
      </c>
      <c r="AC741" s="2" t="e">
        <f t="shared" si="131"/>
        <v>#REF!</v>
      </c>
    </row>
    <row r="742" spans="2:29" x14ac:dyDescent="0.2">
      <c r="B742" s="10" t="e">
        <f>IF(#REF!="Informix XPS",4096,2048)</f>
        <v>#REF!</v>
      </c>
      <c r="C742" s="10" t="e">
        <f>IF(#REF!="Informix XPS",4036,2020)</f>
        <v>#REF!</v>
      </c>
      <c r="D742" s="1" t="e">
        <f>IF(#REF!=0,0,#REF!+4)</f>
        <v>#REF!</v>
      </c>
      <c r="E742" s="1" t="e">
        <f t="shared" si="121"/>
        <v>#REF!</v>
      </c>
      <c r="F742" s="1" t="e">
        <f>IF(D742&lt;=C742,ROUNDUP((#REF!+#REF!)/E742,0),#REF!*E742)</f>
        <v>#REF!</v>
      </c>
      <c r="G742" s="1" t="e">
        <f t="shared" si="122"/>
        <v>#REF!</v>
      </c>
      <c r="H742" s="1" t="e">
        <f>IF(#REF!&gt;C742,#REF!,0)</f>
        <v>#REF!</v>
      </c>
      <c r="I742" s="1" t="e">
        <f>+IF(#REF!&gt;C742,#REF!-(C742+8),0)</f>
        <v>#REF!</v>
      </c>
      <c r="J742" s="1" t="e">
        <f>+IF(I742&lt;C742,0,#REF!*TRUNC(I742/(C742-8)))</f>
        <v>#REF!</v>
      </c>
      <c r="K742" s="1" t="e">
        <f>IF(H742&gt;0,+#REF!/(C742-8)-TRUNC(#REF!/(C742-8))+4,0)</f>
        <v>#REF!</v>
      </c>
      <c r="L742" s="1" t="e">
        <f t="shared" si="123"/>
        <v>#REF!</v>
      </c>
      <c r="M742" s="1" t="e">
        <f>+IF(H742&gt;0,IF(L742&lt;0.1,(#REF!/(TRUNC((C742/10)/I742)+1)),IF(AND(L742&gt;0.1,L742&lt;0.33),(#REF!/(TRUNC((C742/3)/I742)+1)),#REF!)),0)</f>
        <v>#REF!</v>
      </c>
      <c r="N742" s="1" t="e">
        <f t="shared" si="124"/>
        <v>#REF!</v>
      </c>
      <c r="O742" s="1" t="e">
        <f>+IF(#REF! &lt; (#REF!+#REF!)*0.02,1,#REF!/(#REF!+#REF!))</f>
        <v>#REF!</v>
      </c>
      <c r="P742" s="1" t="e">
        <f>+IF(#REF!&gt;0,#REF!+5,0)</f>
        <v>#REF!</v>
      </c>
      <c r="Q742" s="1" t="e">
        <f t="shared" si="125"/>
        <v>#REF!</v>
      </c>
      <c r="R742" s="1" t="e">
        <f>+IF(Q742 &gt; 0,TRUNC((#REF!+#REF!)/Q742),0)</f>
        <v>#REF!</v>
      </c>
      <c r="S742" s="1" t="e">
        <f>+(R742/(TRUNC((B742-28)/(#REF!+5))+4))</f>
        <v>#REF!</v>
      </c>
      <c r="T742" s="1" t="e">
        <f>+TRUNC(S742/(TRUNC((B742-28)/(#REF!+5))+4))</f>
        <v>#REF!</v>
      </c>
      <c r="U742" s="1" t="e">
        <f>+ROUNDUP((T742/(TRUNC((B742-56)/(#REF!+5))+4)),0)</f>
        <v>#REF!</v>
      </c>
      <c r="V742" s="1" t="e">
        <f t="shared" si="126"/>
        <v>#REF!</v>
      </c>
      <c r="W742" s="1" t="e">
        <f t="shared" si="127"/>
        <v>#REF!</v>
      </c>
      <c r="X742" s="1" t="e">
        <f t="shared" si="128"/>
        <v>#REF!</v>
      </c>
      <c r="Y742" s="1" t="e">
        <f t="shared" si="129"/>
        <v>#REF!</v>
      </c>
      <c r="Z742" s="1" t="e">
        <f t="shared" si="130"/>
        <v>#REF!</v>
      </c>
      <c r="AA742" s="2" t="e">
        <f>IF(Z742*#REF!/(#REF!+#REF!)&lt;16,16,Z742*#REF!/(#REF!+#REF!))</f>
        <v>#REF!</v>
      </c>
      <c r="AB742" s="9" t="e">
        <f>IF(+Z742*#REF!/(#REF!+#REF!)&lt;16,16,+Z742*#REF!/(#REF!+#REF!))</f>
        <v>#REF!</v>
      </c>
      <c r="AC742" s="2" t="e">
        <f t="shared" si="131"/>
        <v>#REF!</v>
      </c>
    </row>
    <row r="743" spans="2:29" x14ac:dyDescent="0.2">
      <c r="B743" s="10" t="e">
        <f>IF(#REF!="Informix XPS",4096,2048)</f>
        <v>#REF!</v>
      </c>
      <c r="C743" s="10" t="e">
        <f>IF(#REF!="Informix XPS",4036,2020)</f>
        <v>#REF!</v>
      </c>
      <c r="D743" s="1" t="e">
        <f>IF(#REF!=0,0,#REF!+4)</f>
        <v>#REF!</v>
      </c>
      <c r="E743" s="1" t="e">
        <f t="shared" si="121"/>
        <v>#REF!</v>
      </c>
      <c r="F743" s="1" t="e">
        <f>IF(D743&lt;=C743,ROUNDUP((#REF!+#REF!)/E743,0),#REF!*E743)</f>
        <v>#REF!</v>
      </c>
      <c r="G743" s="1" t="e">
        <f t="shared" si="122"/>
        <v>#REF!</v>
      </c>
      <c r="H743" s="1" t="e">
        <f>IF(#REF!&gt;C743,#REF!,0)</f>
        <v>#REF!</v>
      </c>
      <c r="I743" s="1" t="e">
        <f>+IF(#REF!&gt;C743,#REF!-(C743+8),0)</f>
        <v>#REF!</v>
      </c>
      <c r="J743" s="1" t="e">
        <f>+IF(I743&lt;C743,0,#REF!*TRUNC(I743/(C743-8)))</f>
        <v>#REF!</v>
      </c>
      <c r="K743" s="1" t="e">
        <f>IF(H743&gt;0,+#REF!/(C743-8)-TRUNC(#REF!/(C743-8))+4,0)</f>
        <v>#REF!</v>
      </c>
      <c r="L743" s="1" t="e">
        <f t="shared" si="123"/>
        <v>#REF!</v>
      </c>
      <c r="M743" s="1" t="e">
        <f>+IF(H743&gt;0,IF(L743&lt;0.1,(#REF!/(TRUNC((C743/10)/I743)+1)),IF(AND(L743&gt;0.1,L743&lt;0.33),(#REF!/(TRUNC((C743/3)/I743)+1)),#REF!)),0)</f>
        <v>#REF!</v>
      </c>
      <c r="N743" s="1" t="e">
        <f t="shared" si="124"/>
        <v>#REF!</v>
      </c>
      <c r="O743" s="1" t="e">
        <f>+IF(#REF! &lt; (#REF!+#REF!)*0.02,1,#REF!/(#REF!+#REF!))</f>
        <v>#REF!</v>
      </c>
      <c r="P743" s="1" t="e">
        <f>+IF(#REF!&gt;0,#REF!+5,0)</f>
        <v>#REF!</v>
      </c>
      <c r="Q743" s="1" t="e">
        <f t="shared" si="125"/>
        <v>#REF!</v>
      </c>
      <c r="R743" s="1" t="e">
        <f>+IF(Q743 &gt; 0,TRUNC((#REF!+#REF!)/Q743),0)</f>
        <v>#REF!</v>
      </c>
      <c r="S743" s="1" t="e">
        <f>+(R743/(TRUNC((B743-28)/(#REF!+5))+4))</f>
        <v>#REF!</v>
      </c>
      <c r="T743" s="1" t="e">
        <f>+TRUNC(S743/(TRUNC((B743-28)/(#REF!+5))+4))</f>
        <v>#REF!</v>
      </c>
      <c r="U743" s="1" t="e">
        <f>+ROUNDUP((T743/(TRUNC((B743-56)/(#REF!+5))+4)),0)</f>
        <v>#REF!</v>
      </c>
      <c r="V743" s="1" t="e">
        <f t="shared" si="126"/>
        <v>#REF!</v>
      </c>
      <c r="W743" s="1" t="e">
        <f t="shared" si="127"/>
        <v>#REF!</v>
      </c>
      <c r="X743" s="1" t="e">
        <f t="shared" si="128"/>
        <v>#REF!</v>
      </c>
      <c r="Y743" s="1" t="e">
        <f t="shared" si="129"/>
        <v>#REF!</v>
      </c>
      <c r="Z743" s="1" t="e">
        <f t="shared" si="130"/>
        <v>#REF!</v>
      </c>
      <c r="AA743" s="2" t="e">
        <f>IF(Z743*#REF!/(#REF!+#REF!)&lt;16,16,Z743*#REF!/(#REF!+#REF!))</f>
        <v>#REF!</v>
      </c>
      <c r="AB743" s="9" t="e">
        <f>IF(+Z743*#REF!/(#REF!+#REF!)&lt;16,16,+Z743*#REF!/(#REF!+#REF!))</f>
        <v>#REF!</v>
      </c>
      <c r="AC743" s="2" t="e">
        <f t="shared" si="131"/>
        <v>#REF!</v>
      </c>
    </row>
    <row r="744" spans="2:29" x14ac:dyDescent="0.2">
      <c r="B744" s="10" t="e">
        <f>IF(#REF!="Informix XPS",4096,2048)</f>
        <v>#REF!</v>
      </c>
      <c r="C744" s="10" t="e">
        <f>IF(#REF!="Informix XPS",4036,2020)</f>
        <v>#REF!</v>
      </c>
      <c r="D744" s="1" t="e">
        <f>IF(#REF!=0,0,#REF!+4)</f>
        <v>#REF!</v>
      </c>
      <c r="E744" s="1" t="e">
        <f t="shared" si="121"/>
        <v>#REF!</v>
      </c>
      <c r="F744" s="1" t="e">
        <f>IF(D744&lt;=C744,ROUNDUP((#REF!+#REF!)/E744,0),#REF!*E744)</f>
        <v>#REF!</v>
      </c>
      <c r="G744" s="1" t="e">
        <f t="shared" si="122"/>
        <v>#REF!</v>
      </c>
      <c r="H744" s="1" t="e">
        <f>IF(#REF!&gt;C744,#REF!,0)</f>
        <v>#REF!</v>
      </c>
      <c r="I744" s="1" t="e">
        <f>+IF(#REF!&gt;C744,#REF!-(C744+8),0)</f>
        <v>#REF!</v>
      </c>
      <c r="J744" s="1" t="e">
        <f>+IF(I744&lt;C744,0,#REF!*TRUNC(I744/(C744-8)))</f>
        <v>#REF!</v>
      </c>
      <c r="K744" s="1" t="e">
        <f>IF(H744&gt;0,+#REF!/(C744-8)-TRUNC(#REF!/(C744-8))+4,0)</f>
        <v>#REF!</v>
      </c>
      <c r="L744" s="1" t="e">
        <f t="shared" si="123"/>
        <v>#REF!</v>
      </c>
      <c r="M744" s="1" t="e">
        <f>+IF(H744&gt;0,IF(L744&lt;0.1,(#REF!/(TRUNC((C744/10)/I744)+1)),IF(AND(L744&gt;0.1,L744&lt;0.33),(#REF!/(TRUNC((C744/3)/I744)+1)),#REF!)),0)</f>
        <v>#REF!</v>
      </c>
      <c r="N744" s="1" t="e">
        <f t="shared" si="124"/>
        <v>#REF!</v>
      </c>
      <c r="O744" s="1" t="e">
        <f>+IF(#REF! &lt; (#REF!+#REF!)*0.02,1,#REF!/(#REF!+#REF!))</f>
        <v>#REF!</v>
      </c>
      <c r="P744" s="1" t="e">
        <f>+IF(#REF!&gt;0,#REF!+5,0)</f>
        <v>#REF!</v>
      </c>
      <c r="Q744" s="1" t="e">
        <f t="shared" si="125"/>
        <v>#REF!</v>
      </c>
      <c r="R744" s="1" t="e">
        <f>+IF(Q744 &gt; 0,TRUNC((#REF!+#REF!)/Q744),0)</f>
        <v>#REF!</v>
      </c>
      <c r="S744" s="1" t="e">
        <f>+(R744/(TRUNC((B744-28)/(#REF!+5))+4))</f>
        <v>#REF!</v>
      </c>
      <c r="T744" s="1" t="e">
        <f>+TRUNC(S744/(TRUNC((B744-28)/(#REF!+5))+4))</f>
        <v>#REF!</v>
      </c>
      <c r="U744" s="1" t="e">
        <f>+ROUNDUP((T744/(TRUNC((B744-56)/(#REF!+5))+4)),0)</f>
        <v>#REF!</v>
      </c>
      <c r="V744" s="1" t="e">
        <f t="shared" si="126"/>
        <v>#REF!</v>
      </c>
      <c r="W744" s="1" t="e">
        <f t="shared" si="127"/>
        <v>#REF!</v>
      </c>
      <c r="X744" s="1" t="e">
        <f t="shared" si="128"/>
        <v>#REF!</v>
      </c>
      <c r="Y744" s="1" t="e">
        <f t="shared" si="129"/>
        <v>#REF!</v>
      </c>
      <c r="Z744" s="1" t="e">
        <f t="shared" si="130"/>
        <v>#REF!</v>
      </c>
      <c r="AA744" s="2" t="e">
        <f>IF(Z744*#REF!/(#REF!+#REF!)&lt;16,16,Z744*#REF!/(#REF!+#REF!))</f>
        <v>#REF!</v>
      </c>
      <c r="AB744" s="9" t="e">
        <f>IF(+Z744*#REF!/(#REF!+#REF!)&lt;16,16,+Z744*#REF!/(#REF!+#REF!))</f>
        <v>#REF!</v>
      </c>
      <c r="AC744" s="2" t="e">
        <f t="shared" si="131"/>
        <v>#REF!</v>
      </c>
    </row>
    <row r="745" spans="2:29" x14ac:dyDescent="0.2">
      <c r="B745" s="10" t="e">
        <f>IF(#REF!="Informix XPS",4096,2048)</f>
        <v>#REF!</v>
      </c>
      <c r="C745" s="10" t="e">
        <f>IF(#REF!="Informix XPS",4036,2020)</f>
        <v>#REF!</v>
      </c>
      <c r="D745" s="1" t="e">
        <f>IF(#REF!=0,0,#REF!+4)</f>
        <v>#REF!</v>
      </c>
      <c r="E745" s="1" t="e">
        <f t="shared" si="121"/>
        <v>#REF!</v>
      </c>
      <c r="F745" s="1" t="e">
        <f>IF(D745&lt;=C745,ROUNDUP((#REF!+#REF!)/E745,0),#REF!*E745)</f>
        <v>#REF!</v>
      </c>
      <c r="G745" s="1" t="e">
        <f t="shared" si="122"/>
        <v>#REF!</v>
      </c>
      <c r="H745" s="1" t="e">
        <f>IF(#REF!&gt;C745,#REF!,0)</f>
        <v>#REF!</v>
      </c>
      <c r="I745" s="1" t="e">
        <f>+IF(#REF!&gt;C745,#REF!-(C745+8),0)</f>
        <v>#REF!</v>
      </c>
      <c r="J745" s="1" t="e">
        <f>+IF(I745&lt;C745,0,#REF!*TRUNC(I745/(C745-8)))</f>
        <v>#REF!</v>
      </c>
      <c r="K745" s="1" t="e">
        <f>IF(H745&gt;0,+#REF!/(C745-8)-TRUNC(#REF!/(C745-8))+4,0)</f>
        <v>#REF!</v>
      </c>
      <c r="L745" s="1" t="e">
        <f t="shared" si="123"/>
        <v>#REF!</v>
      </c>
      <c r="M745" s="1" t="e">
        <f>+IF(H745&gt;0,IF(L745&lt;0.1,(#REF!/(TRUNC((C745/10)/I745)+1)),IF(AND(L745&gt;0.1,L745&lt;0.33),(#REF!/(TRUNC((C745/3)/I745)+1)),#REF!)),0)</f>
        <v>#REF!</v>
      </c>
      <c r="N745" s="1" t="e">
        <f t="shared" si="124"/>
        <v>#REF!</v>
      </c>
      <c r="O745" s="1" t="e">
        <f>+IF(#REF! &lt; (#REF!+#REF!)*0.02,1,#REF!/(#REF!+#REF!))</f>
        <v>#REF!</v>
      </c>
      <c r="P745" s="1" t="e">
        <f>+IF(#REF!&gt;0,#REF!+5,0)</f>
        <v>#REF!</v>
      </c>
      <c r="Q745" s="1" t="e">
        <f t="shared" si="125"/>
        <v>#REF!</v>
      </c>
      <c r="R745" s="1" t="e">
        <f>+IF(Q745 &gt; 0,TRUNC((#REF!+#REF!)/Q745),0)</f>
        <v>#REF!</v>
      </c>
      <c r="S745" s="1" t="e">
        <f>+(R745/(TRUNC((B745-28)/(#REF!+5))+4))</f>
        <v>#REF!</v>
      </c>
      <c r="T745" s="1" t="e">
        <f>+TRUNC(S745/(TRUNC((B745-28)/(#REF!+5))+4))</f>
        <v>#REF!</v>
      </c>
      <c r="U745" s="1" t="e">
        <f>+ROUNDUP((T745/(TRUNC((B745-56)/(#REF!+5))+4)),0)</f>
        <v>#REF!</v>
      </c>
      <c r="V745" s="1" t="e">
        <f t="shared" si="126"/>
        <v>#REF!</v>
      </c>
      <c r="W745" s="1" t="e">
        <f t="shared" si="127"/>
        <v>#REF!</v>
      </c>
      <c r="X745" s="1" t="e">
        <f t="shared" si="128"/>
        <v>#REF!</v>
      </c>
      <c r="Y745" s="1" t="e">
        <f t="shared" si="129"/>
        <v>#REF!</v>
      </c>
      <c r="Z745" s="1" t="e">
        <f t="shared" si="130"/>
        <v>#REF!</v>
      </c>
      <c r="AA745" s="2" t="e">
        <f>IF(Z745*#REF!/(#REF!+#REF!)&lt;16,16,Z745*#REF!/(#REF!+#REF!))</f>
        <v>#REF!</v>
      </c>
      <c r="AB745" s="9" t="e">
        <f>IF(+Z745*#REF!/(#REF!+#REF!)&lt;16,16,+Z745*#REF!/(#REF!+#REF!))</f>
        <v>#REF!</v>
      </c>
      <c r="AC745" s="2" t="e">
        <f t="shared" si="131"/>
        <v>#REF!</v>
      </c>
    </row>
    <row r="746" spans="2:29" x14ac:dyDescent="0.2">
      <c r="B746" s="10" t="e">
        <f>IF(#REF!="Informix XPS",4096,2048)</f>
        <v>#REF!</v>
      </c>
      <c r="C746" s="10" t="e">
        <f>IF(#REF!="Informix XPS",4036,2020)</f>
        <v>#REF!</v>
      </c>
      <c r="D746" s="1" t="e">
        <f>IF(#REF!=0,0,#REF!+4)</f>
        <v>#REF!</v>
      </c>
      <c r="E746" s="1" t="e">
        <f t="shared" si="121"/>
        <v>#REF!</v>
      </c>
      <c r="F746" s="1" t="e">
        <f>IF(D746&lt;=C746,ROUNDUP((#REF!+#REF!)/E746,0),#REF!*E746)</f>
        <v>#REF!</v>
      </c>
      <c r="G746" s="1" t="e">
        <f t="shared" si="122"/>
        <v>#REF!</v>
      </c>
      <c r="H746" s="1" t="e">
        <f>IF(#REF!&gt;C746,#REF!,0)</f>
        <v>#REF!</v>
      </c>
      <c r="I746" s="1" t="e">
        <f>+IF(#REF!&gt;C746,#REF!-(C746+8),0)</f>
        <v>#REF!</v>
      </c>
      <c r="J746" s="1" t="e">
        <f>+IF(I746&lt;C746,0,#REF!*TRUNC(I746/(C746-8)))</f>
        <v>#REF!</v>
      </c>
      <c r="K746" s="1" t="e">
        <f>IF(H746&gt;0,+#REF!/(C746-8)-TRUNC(#REF!/(C746-8))+4,0)</f>
        <v>#REF!</v>
      </c>
      <c r="L746" s="1" t="e">
        <f t="shared" si="123"/>
        <v>#REF!</v>
      </c>
      <c r="M746" s="1" t="e">
        <f>+IF(H746&gt;0,IF(L746&lt;0.1,(#REF!/(TRUNC((C746/10)/I746)+1)),IF(AND(L746&gt;0.1,L746&lt;0.33),(#REF!/(TRUNC((C746/3)/I746)+1)),#REF!)),0)</f>
        <v>#REF!</v>
      </c>
      <c r="N746" s="1" t="e">
        <f t="shared" si="124"/>
        <v>#REF!</v>
      </c>
      <c r="O746" s="1" t="e">
        <f>+IF(#REF! &lt; (#REF!+#REF!)*0.02,1,#REF!/(#REF!+#REF!))</f>
        <v>#REF!</v>
      </c>
      <c r="P746" s="1" t="e">
        <f>+IF(#REF!&gt;0,#REF!+5,0)</f>
        <v>#REF!</v>
      </c>
      <c r="Q746" s="1" t="e">
        <f t="shared" si="125"/>
        <v>#REF!</v>
      </c>
      <c r="R746" s="1" t="e">
        <f>+IF(Q746 &gt; 0,TRUNC((#REF!+#REF!)/Q746),0)</f>
        <v>#REF!</v>
      </c>
      <c r="S746" s="1" t="e">
        <f>+(R746/(TRUNC((B746-28)/(#REF!+5))+4))</f>
        <v>#REF!</v>
      </c>
      <c r="T746" s="1" t="e">
        <f>+TRUNC(S746/(TRUNC((B746-28)/(#REF!+5))+4))</f>
        <v>#REF!</v>
      </c>
      <c r="U746" s="1" t="e">
        <f>+ROUNDUP((T746/(TRUNC((B746-56)/(#REF!+5))+4)),0)</f>
        <v>#REF!</v>
      </c>
      <c r="V746" s="1" t="e">
        <f t="shared" si="126"/>
        <v>#REF!</v>
      </c>
      <c r="W746" s="1" t="e">
        <f t="shared" si="127"/>
        <v>#REF!</v>
      </c>
      <c r="X746" s="1" t="e">
        <f t="shared" si="128"/>
        <v>#REF!</v>
      </c>
      <c r="Y746" s="1" t="e">
        <f t="shared" si="129"/>
        <v>#REF!</v>
      </c>
      <c r="Z746" s="1" t="e">
        <f t="shared" si="130"/>
        <v>#REF!</v>
      </c>
      <c r="AA746" s="2" t="e">
        <f>IF(Z746*#REF!/(#REF!+#REF!)&lt;16,16,Z746*#REF!/(#REF!+#REF!))</f>
        <v>#REF!</v>
      </c>
      <c r="AB746" s="9" t="e">
        <f>IF(+Z746*#REF!/(#REF!+#REF!)&lt;16,16,+Z746*#REF!/(#REF!+#REF!))</f>
        <v>#REF!</v>
      </c>
      <c r="AC746" s="2" t="e">
        <f t="shared" si="131"/>
        <v>#REF!</v>
      </c>
    </row>
    <row r="747" spans="2:29" x14ac:dyDescent="0.2">
      <c r="B747" s="10" t="e">
        <f>IF(#REF!="Informix XPS",4096,2048)</f>
        <v>#REF!</v>
      </c>
      <c r="C747" s="10" t="e">
        <f>IF(#REF!="Informix XPS",4036,2020)</f>
        <v>#REF!</v>
      </c>
      <c r="D747" s="1" t="e">
        <f>IF(#REF!=0,0,#REF!+4)</f>
        <v>#REF!</v>
      </c>
      <c r="E747" s="1" t="e">
        <f t="shared" si="121"/>
        <v>#REF!</v>
      </c>
      <c r="F747" s="1" t="e">
        <f>IF(D747&lt;=C747,ROUNDUP((#REF!+#REF!)/E747,0),#REF!*E747)</f>
        <v>#REF!</v>
      </c>
      <c r="G747" s="1" t="e">
        <f t="shared" si="122"/>
        <v>#REF!</v>
      </c>
      <c r="H747" s="1" t="e">
        <f>IF(#REF!&gt;C747,#REF!,0)</f>
        <v>#REF!</v>
      </c>
      <c r="I747" s="1" t="e">
        <f>+IF(#REF!&gt;C747,#REF!-(C747+8),0)</f>
        <v>#REF!</v>
      </c>
      <c r="J747" s="1" t="e">
        <f>+IF(I747&lt;C747,0,#REF!*TRUNC(I747/(C747-8)))</f>
        <v>#REF!</v>
      </c>
      <c r="K747" s="1" t="e">
        <f>IF(H747&gt;0,+#REF!/(C747-8)-TRUNC(#REF!/(C747-8))+4,0)</f>
        <v>#REF!</v>
      </c>
      <c r="L747" s="1" t="e">
        <f t="shared" si="123"/>
        <v>#REF!</v>
      </c>
      <c r="M747" s="1" t="e">
        <f>+IF(H747&gt;0,IF(L747&lt;0.1,(#REF!/(TRUNC((C747/10)/I747)+1)),IF(AND(L747&gt;0.1,L747&lt;0.33),(#REF!/(TRUNC((C747/3)/I747)+1)),#REF!)),0)</f>
        <v>#REF!</v>
      </c>
      <c r="N747" s="1" t="e">
        <f t="shared" si="124"/>
        <v>#REF!</v>
      </c>
      <c r="O747" s="1" t="e">
        <f>+IF(#REF! &lt; (#REF!+#REF!)*0.02,1,#REF!/(#REF!+#REF!))</f>
        <v>#REF!</v>
      </c>
      <c r="P747" s="1" t="e">
        <f>+IF(#REF!&gt;0,#REF!+5,0)</f>
        <v>#REF!</v>
      </c>
      <c r="Q747" s="1" t="e">
        <f t="shared" si="125"/>
        <v>#REF!</v>
      </c>
      <c r="R747" s="1" t="e">
        <f>+IF(Q747 &gt; 0,TRUNC((#REF!+#REF!)/Q747),0)</f>
        <v>#REF!</v>
      </c>
      <c r="S747" s="1" t="e">
        <f>+(R747/(TRUNC((B747-28)/(#REF!+5))+4))</f>
        <v>#REF!</v>
      </c>
      <c r="T747" s="1" t="e">
        <f>+TRUNC(S747/(TRUNC((B747-28)/(#REF!+5))+4))</f>
        <v>#REF!</v>
      </c>
      <c r="U747" s="1" t="e">
        <f>+ROUNDUP((T747/(TRUNC((B747-56)/(#REF!+5))+4)),0)</f>
        <v>#REF!</v>
      </c>
      <c r="V747" s="1" t="e">
        <f t="shared" si="126"/>
        <v>#REF!</v>
      </c>
      <c r="W747" s="1" t="e">
        <f t="shared" si="127"/>
        <v>#REF!</v>
      </c>
      <c r="X747" s="1" t="e">
        <f t="shared" si="128"/>
        <v>#REF!</v>
      </c>
      <c r="Y747" s="1" t="e">
        <f t="shared" si="129"/>
        <v>#REF!</v>
      </c>
      <c r="Z747" s="1" t="e">
        <f t="shared" si="130"/>
        <v>#REF!</v>
      </c>
      <c r="AA747" s="2" t="e">
        <f>IF(Z747*#REF!/(#REF!+#REF!)&lt;16,16,Z747*#REF!/(#REF!+#REF!))</f>
        <v>#REF!</v>
      </c>
      <c r="AB747" s="9" t="e">
        <f>IF(+Z747*#REF!/(#REF!+#REF!)&lt;16,16,+Z747*#REF!/(#REF!+#REF!))</f>
        <v>#REF!</v>
      </c>
      <c r="AC747" s="2" t="e">
        <f t="shared" si="131"/>
        <v>#REF!</v>
      </c>
    </row>
    <row r="748" spans="2:29" x14ac:dyDescent="0.2">
      <c r="B748" s="10" t="e">
        <f>IF(#REF!="Informix XPS",4096,2048)</f>
        <v>#REF!</v>
      </c>
      <c r="C748" s="10" t="e">
        <f>IF(#REF!="Informix XPS",4036,2020)</f>
        <v>#REF!</v>
      </c>
      <c r="D748" s="1" t="e">
        <f>IF(#REF!=0,0,#REF!+4)</f>
        <v>#REF!</v>
      </c>
      <c r="E748" s="1" t="e">
        <f t="shared" si="121"/>
        <v>#REF!</v>
      </c>
      <c r="F748" s="1" t="e">
        <f>IF(D748&lt;=C748,ROUNDUP((#REF!+#REF!)/E748,0),#REF!*E748)</f>
        <v>#REF!</v>
      </c>
      <c r="G748" s="1" t="e">
        <f t="shared" si="122"/>
        <v>#REF!</v>
      </c>
      <c r="H748" s="1" t="e">
        <f>IF(#REF!&gt;C748,#REF!,0)</f>
        <v>#REF!</v>
      </c>
      <c r="I748" s="1" t="e">
        <f>+IF(#REF!&gt;C748,#REF!-(C748+8),0)</f>
        <v>#REF!</v>
      </c>
      <c r="J748" s="1" t="e">
        <f>+IF(I748&lt;C748,0,#REF!*TRUNC(I748/(C748-8)))</f>
        <v>#REF!</v>
      </c>
      <c r="K748" s="1" t="e">
        <f>IF(H748&gt;0,+#REF!/(C748-8)-TRUNC(#REF!/(C748-8))+4,0)</f>
        <v>#REF!</v>
      </c>
      <c r="L748" s="1" t="e">
        <f t="shared" si="123"/>
        <v>#REF!</v>
      </c>
      <c r="M748" s="1" t="e">
        <f>+IF(H748&gt;0,IF(L748&lt;0.1,(#REF!/(TRUNC((C748/10)/I748)+1)),IF(AND(L748&gt;0.1,L748&lt;0.33),(#REF!/(TRUNC((C748/3)/I748)+1)),#REF!)),0)</f>
        <v>#REF!</v>
      </c>
      <c r="N748" s="1" t="e">
        <f t="shared" si="124"/>
        <v>#REF!</v>
      </c>
      <c r="O748" s="1" t="e">
        <f>+IF(#REF! &lt; (#REF!+#REF!)*0.02,1,#REF!/(#REF!+#REF!))</f>
        <v>#REF!</v>
      </c>
      <c r="P748" s="1" t="e">
        <f>+IF(#REF!&gt;0,#REF!+5,0)</f>
        <v>#REF!</v>
      </c>
      <c r="Q748" s="1" t="e">
        <f t="shared" si="125"/>
        <v>#REF!</v>
      </c>
      <c r="R748" s="1" t="e">
        <f>+IF(Q748 &gt; 0,TRUNC((#REF!+#REF!)/Q748),0)</f>
        <v>#REF!</v>
      </c>
      <c r="S748" s="1" t="e">
        <f>+(R748/(TRUNC((B748-28)/(#REF!+5))+4))</f>
        <v>#REF!</v>
      </c>
      <c r="T748" s="1" t="e">
        <f>+TRUNC(S748/(TRUNC((B748-28)/(#REF!+5))+4))</f>
        <v>#REF!</v>
      </c>
      <c r="U748" s="1" t="e">
        <f>+ROUNDUP((T748/(TRUNC((B748-56)/(#REF!+5))+4)),0)</f>
        <v>#REF!</v>
      </c>
      <c r="V748" s="1" t="e">
        <f t="shared" si="126"/>
        <v>#REF!</v>
      </c>
      <c r="W748" s="1" t="e">
        <f t="shared" si="127"/>
        <v>#REF!</v>
      </c>
      <c r="X748" s="1" t="e">
        <f t="shared" si="128"/>
        <v>#REF!</v>
      </c>
      <c r="Y748" s="1" t="e">
        <f t="shared" si="129"/>
        <v>#REF!</v>
      </c>
      <c r="Z748" s="1" t="e">
        <f t="shared" si="130"/>
        <v>#REF!</v>
      </c>
      <c r="AA748" s="2" t="e">
        <f>IF(Z748*#REF!/(#REF!+#REF!)&lt;16,16,Z748*#REF!/(#REF!+#REF!))</f>
        <v>#REF!</v>
      </c>
      <c r="AB748" s="9" t="e">
        <f>IF(+Z748*#REF!/(#REF!+#REF!)&lt;16,16,+Z748*#REF!/(#REF!+#REF!))</f>
        <v>#REF!</v>
      </c>
      <c r="AC748" s="2" t="e">
        <f t="shared" si="131"/>
        <v>#REF!</v>
      </c>
    </row>
    <row r="749" spans="2:29" x14ac:dyDescent="0.2">
      <c r="B749" s="10" t="e">
        <f>IF(#REF!="Informix XPS",4096,2048)</f>
        <v>#REF!</v>
      </c>
      <c r="C749" s="10" t="e">
        <f>IF(#REF!="Informix XPS",4036,2020)</f>
        <v>#REF!</v>
      </c>
      <c r="D749" s="1" t="e">
        <f>IF(#REF!=0,0,#REF!+4)</f>
        <v>#REF!</v>
      </c>
      <c r="E749" s="1" t="e">
        <f t="shared" si="121"/>
        <v>#REF!</v>
      </c>
      <c r="F749" s="1" t="e">
        <f>IF(D749&lt;=C749,ROUNDUP((#REF!+#REF!)/E749,0),#REF!*E749)</f>
        <v>#REF!</v>
      </c>
      <c r="G749" s="1" t="e">
        <f t="shared" si="122"/>
        <v>#REF!</v>
      </c>
      <c r="H749" s="1" t="e">
        <f>IF(#REF!&gt;C749,#REF!,0)</f>
        <v>#REF!</v>
      </c>
      <c r="I749" s="1" t="e">
        <f>+IF(#REF!&gt;C749,#REF!-(C749+8),0)</f>
        <v>#REF!</v>
      </c>
      <c r="J749" s="1" t="e">
        <f>+IF(I749&lt;C749,0,#REF!*TRUNC(I749/(C749-8)))</f>
        <v>#REF!</v>
      </c>
      <c r="K749" s="1" t="e">
        <f>IF(H749&gt;0,+#REF!/(C749-8)-TRUNC(#REF!/(C749-8))+4,0)</f>
        <v>#REF!</v>
      </c>
      <c r="L749" s="1" t="e">
        <f t="shared" si="123"/>
        <v>#REF!</v>
      </c>
      <c r="M749" s="1" t="e">
        <f>+IF(H749&gt;0,IF(L749&lt;0.1,(#REF!/(TRUNC((C749/10)/I749)+1)),IF(AND(L749&gt;0.1,L749&lt;0.33),(#REF!/(TRUNC((C749/3)/I749)+1)),#REF!)),0)</f>
        <v>#REF!</v>
      </c>
      <c r="N749" s="1" t="e">
        <f t="shared" si="124"/>
        <v>#REF!</v>
      </c>
      <c r="O749" s="1" t="e">
        <f>+IF(#REF! &lt; (#REF!+#REF!)*0.02,1,#REF!/(#REF!+#REF!))</f>
        <v>#REF!</v>
      </c>
      <c r="P749" s="1" t="e">
        <f>+IF(#REF!&gt;0,#REF!+5,0)</f>
        <v>#REF!</v>
      </c>
      <c r="Q749" s="1" t="e">
        <f t="shared" si="125"/>
        <v>#REF!</v>
      </c>
      <c r="R749" s="1" t="e">
        <f>+IF(Q749 &gt; 0,TRUNC((#REF!+#REF!)/Q749),0)</f>
        <v>#REF!</v>
      </c>
      <c r="S749" s="1" t="e">
        <f>+(R749/(TRUNC((B749-28)/(#REF!+5))+4))</f>
        <v>#REF!</v>
      </c>
      <c r="T749" s="1" t="e">
        <f>+TRUNC(S749/(TRUNC((B749-28)/(#REF!+5))+4))</f>
        <v>#REF!</v>
      </c>
      <c r="U749" s="1" t="e">
        <f>+ROUNDUP((T749/(TRUNC((B749-56)/(#REF!+5))+4)),0)</f>
        <v>#REF!</v>
      </c>
      <c r="V749" s="1" t="e">
        <f t="shared" si="126"/>
        <v>#REF!</v>
      </c>
      <c r="W749" s="1" t="e">
        <f t="shared" si="127"/>
        <v>#REF!</v>
      </c>
      <c r="X749" s="1" t="e">
        <f t="shared" si="128"/>
        <v>#REF!</v>
      </c>
      <c r="Y749" s="1" t="e">
        <f t="shared" si="129"/>
        <v>#REF!</v>
      </c>
      <c r="Z749" s="1" t="e">
        <f t="shared" si="130"/>
        <v>#REF!</v>
      </c>
      <c r="AA749" s="2" t="e">
        <f>IF(Z749*#REF!/(#REF!+#REF!)&lt;16,16,Z749*#REF!/(#REF!+#REF!))</f>
        <v>#REF!</v>
      </c>
      <c r="AB749" s="9" t="e">
        <f>IF(+Z749*#REF!/(#REF!+#REF!)&lt;16,16,+Z749*#REF!/(#REF!+#REF!))</f>
        <v>#REF!</v>
      </c>
      <c r="AC749" s="2" t="e">
        <f t="shared" si="131"/>
        <v>#REF!</v>
      </c>
    </row>
    <row r="750" spans="2:29" x14ac:dyDescent="0.2">
      <c r="B750" s="10" t="e">
        <f>IF(#REF!="Informix XPS",4096,2048)</f>
        <v>#REF!</v>
      </c>
      <c r="C750" s="10" t="e">
        <f>IF(#REF!="Informix XPS",4036,2020)</f>
        <v>#REF!</v>
      </c>
      <c r="D750" s="1" t="e">
        <f>IF(#REF!=0,0,#REF!+4)</f>
        <v>#REF!</v>
      </c>
      <c r="E750" s="1" t="e">
        <f t="shared" si="121"/>
        <v>#REF!</v>
      </c>
      <c r="F750" s="1" t="e">
        <f>IF(D750&lt;=C750,ROUNDUP((#REF!+#REF!)/E750,0),#REF!*E750)</f>
        <v>#REF!</v>
      </c>
      <c r="G750" s="1" t="e">
        <f t="shared" si="122"/>
        <v>#REF!</v>
      </c>
      <c r="H750" s="1" t="e">
        <f>IF(#REF!&gt;C750,#REF!,0)</f>
        <v>#REF!</v>
      </c>
      <c r="I750" s="1" t="e">
        <f>+IF(#REF!&gt;C750,#REF!-(C750+8),0)</f>
        <v>#REF!</v>
      </c>
      <c r="J750" s="1" t="e">
        <f>+IF(I750&lt;C750,0,#REF!*TRUNC(I750/(C750-8)))</f>
        <v>#REF!</v>
      </c>
      <c r="K750" s="1" t="e">
        <f>IF(H750&gt;0,+#REF!/(C750-8)-TRUNC(#REF!/(C750-8))+4,0)</f>
        <v>#REF!</v>
      </c>
      <c r="L750" s="1" t="e">
        <f t="shared" si="123"/>
        <v>#REF!</v>
      </c>
      <c r="M750" s="1" t="e">
        <f>+IF(H750&gt;0,IF(L750&lt;0.1,(#REF!/(TRUNC((C750/10)/I750)+1)),IF(AND(L750&gt;0.1,L750&lt;0.33),(#REF!/(TRUNC((C750/3)/I750)+1)),#REF!)),0)</f>
        <v>#REF!</v>
      </c>
      <c r="N750" s="1" t="e">
        <f t="shared" si="124"/>
        <v>#REF!</v>
      </c>
      <c r="O750" s="1" t="e">
        <f>+IF(#REF! &lt; (#REF!+#REF!)*0.02,1,#REF!/(#REF!+#REF!))</f>
        <v>#REF!</v>
      </c>
      <c r="P750" s="1" t="e">
        <f>+IF(#REF!&gt;0,#REF!+5,0)</f>
        <v>#REF!</v>
      </c>
      <c r="Q750" s="1" t="e">
        <f t="shared" si="125"/>
        <v>#REF!</v>
      </c>
      <c r="R750" s="1" t="e">
        <f>+IF(Q750 &gt; 0,TRUNC((#REF!+#REF!)/Q750),0)</f>
        <v>#REF!</v>
      </c>
      <c r="S750" s="1" t="e">
        <f>+(R750/(TRUNC((B750-28)/(#REF!+5))+4))</f>
        <v>#REF!</v>
      </c>
      <c r="T750" s="1" t="e">
        <f>+TRUNC(S750/(TRUNC((B750-28)/(#REF!+5))+4))</f>
        <v>#REF!</v>
      </c>
      <c r="U750" s="1" t="e">
        <f>+ROUNDUP((T750/(TRUNC((B750-56)/(#REF!+5))+4)),0)</f>
        <v>#REF!</v>
      </c>
      <c r="V750" s="1" t="e">
        <f t="shared" si="126"/>
        <v>#REF!</v>
      </c>
      <c r="W750" s="1" t="e">
        <f t="shared" si="127"/>
        <v>#REF!</v>
      </c>
      <c r="X750" s="1" t="e">
        <f t="shared" si="128"/>
        <v>#REF!</v>
      </c>
      <c r="Y750" s="1" t="e">
        <f t="shared" si="129"/>
        <v>#REF!</v>
      </c>
      <c r="Z750" s="1" t="e">
        <f t="shared" si="130"/>
        <v>#REF!</v>
      </c>
      <c r="AA750" s="2" t="e">
        <f>IF(Z750*#REF!/(#REF!+#REF!)&lt;16,16,Z750*#REF!/(#REF!+#REF!))</f>
        <v>#REF!</v>
      </c>
      <c r="AB750" s="9" t="e">
        <f>IF(+Z750*#REF!/(#REF!+#REF!)&lt;16,16,+Z750*#REF!/(#REF!+#REF!))</f>
        <v>#REF!</v>
      </c>
      <c r="AC750" s="2" t="e">
        <f t="shared" si="131"/>
        <v>#REF!</v>
      </c>
    </row>
    <row r="751" spans="2:29" x14ac:dyDescent="0.2">
      <c r="B751" s="10" t="e">
        <f>IF(#REF!="Informix XPS",4096,2048)</f>
        <v>#REF!</v>
      </c>
      <c r="C751" s="10" t="e">
        <f>IF(#REF!="Informix XPS",4036,2020)</f>
        <v>#REF!</v>
      </c>
      <c r="D751" s="1" t="e">
        <f>IF(#REF!=0,0,#REF!+4)</f>
        <v>#REF!</v>
      </c>
      <c r="E751" s="1" t="e">
        <f t="shared" si="121"/>
        <v>#REF!</v>
      </c>
      <c r="F751" s="1" t="e">
        <f>IF(D751&lt;=C751,ROUNDUP((#REF!+#REF!)/E751,0),#REF!*E751)</f>
        <v>#REF!</v>
      </c>
      <c r="G751" s="1" t="e">
        <f t="shared" si="122"/>
        <v>#REF!</v>
      </c>
      <c r="H751" s="1" t="e">
        <f>IF(#REF!&gt;C751,#REF!,0)</f>
        <v>#REF!</v>
      </c>
      <c r="I751" s="1" t="e">
        <f>+IF(#REF!&gt;C751,#REF!-(C751+8),0)</f>
        <v>#REF!</v>
      </c>
      <c r="J751" s="1" t="e">
        <f>+IF(I751&lt;C751,0,#REF!*TRUNC(I751/(C751-8)))</f>
        <v>#REF!</v>
      </c>
      <c r="K751" s="1" t="e">
        <f>IF(H751&gt;0,+#REF!/(C751-8)-TRUNC(#REF!/(C751-8))+4,0)</f>
        <v>#REF!</v>
      </c>
      <c r="L751" s="1" t="e">
        <f t="shared" si="123"/>
        <v>#REF!</v>
      </c>
      <c r="M751" s="1" t="e">
        <f>+IF(H751&gt;0,IF(L751&lt;0.1,(#REF!/(TRUNC((C751/10)/I751)+1)),IF(AND(L751&gt;0.1,L751&lt;0.33),(#REF!/(TRUNC((C751/3)/I751)+1)),#REF!)),0)</f>
        <v>#REF!</v>
      </c>
      <c r="N751" s="1" t="e">
        <f t="shared" si="124"/>
        <v>#REF!</v>
      </c>
      <c r="O751" s="1" t="e">
        <f>+IF(#REF! &lt; (#REF!+#REF!)*0.02,1,#REF!/(#REF!+#REF!))</f>
        <v>#REF!</v>
      </c>
      <c r="P751" s="1" t="e">
        <f>+IF(#REF!&gt;0,#REF!+5,0)</f>
        <v>#REF!</v>
      </c>
      <c r="Q751" s="1" t="e">
        <f t="shared" si="125"/>
        <v>#REF!</v>
      </c>
      <c r="R751" s="1" t="e">
        <f>+IF(Q751 &gt; 0,TRUNC((#REF!+#REF!)/Q751),0)</f>
        <v>#REF!</v>
      </c>
      <c r="S751" s="1" t="e">
        <f>+(R751/(TRUNC((B751-28)/(#REF!+5))+4))</f>
        <v>#REF!</v>
      </c>
      <c r="T751" s="1" t="e">
        <f>+TRUNC(S751/(TRUNC((B751-28)/(#REF!+5))+4))</f>
        <v>#REF!</v>
      </c>
      <c r="U751" s="1" t="e">
        <f>+ROUNDUP((T751/(TRUNC((B751-56)/(#REF!+5))+4)),0)</f>
        <v>#REF!</v>
      </c>
      <c r="V751" s="1" t="e">
        <f t="shared" si="126"/>
        <v>#REF!</v>
      </c>
      <c r="W751" s="1" t="e">
        <f t="shared" si="127"/>
        <v>#REF!</v>
      </c>
      <c r="X751" s="1" t="e">
        <f t="shared" si="128"/>
        <v>#REF!</v>
      </c>
      <c r="Y751" s="1" t="e">
        <f t="shared" si="129"/>
        <v>#REF!</v>
      </c>
      <c r="Z751" s="1" t="e">
        <f t="shared" si="130"/>
        <v>#REF!</v>
      </c>
      <c r="AA751" s="2" t="e">
        <f>IF(Z751*#REF!/(#REF!+#REF!)&lt;16,16,Z751*#REF!/(#REF!+#REF!))</f>
        <v>#REF!</v>
      </c>
      <c r="AB751" s="9" t="e">
        <f>IF(+Z751*#REF!/(#REF!+#REF!)&lt;16,16,+Z751*#REF!/(#REF!+#REF!))</f>
        <v>#REF!</v>
      </c>
      <c r="AC751" s="2" t="e">
        <f t="shared" si="131"/>
        <v>#REF!</v>
      </c>
    </row>
    <row r="752" spans="2:29" x14ac:dyDescent="0.2">
      <c r="B752" s="10" t="e">
        <f>IF(#REF!="Informix XPS",4096,2048)</f>
        <v>#REF!</v>
      </c>
      <c r="C752" s="10" t="e">
        <f>IF(#REF!="Informix XPS",4036,2020)</f>
        <v>#REF!</v>
      </c>
      <c r="D752" s="1" t="e">
        <f>IF(#REF!=0,0,#REF!+4)</f>
        <v>#REF!</v>
      </c>
      <c r="E752" s="1" t="e">
        <f t="shared" si="121"/>
        <v>#REF!</v>
      </c>
      <c r="F752" s="1" t="e">
        <f>IF(D752&lt;=C752,ROUNDUP((#REF!+#REF!)/E752,0),#REF!*E752)</f>
        <v>#REF!</v>
      </c>
      <c r="G752" s="1" t="e">
        <f t="shared" si="122"/>
        <v>#REF!</v>
      </c>
      <c r="H752" s="1" t="e">
        <f>IF(#REF!&gt;C752,#REF!,0)</f>
        <v>#REF!</v>
      </c>
      <c r="I752" s="1" t="e">
        <f>+IF(#REF!&gt;C752,#REF!-(C752+8),0)</f>
        <v>#REF!</v>
      </c>
      <c r="J752" s="1" t="e">
        <f>+IF(I752&lt;C752,0,#REF!*TRUNC(I752/(C752-8)))</f>
        <v>#REF!</v>
      </c>
      <c r="K752" s="1" t="e">
        <f>IF(H752&gt;0,+#REF!/(C752-8)-TRUNC(#REF!/(C752-8))+4,0)</f>
        <v>#REF!</v>
      </c>
      <c r="L752" s="1" t="e">
        <f t="shared" si="123"/>
        <v>#REF!</v>
      </c>
      <c r="M752" s="1" t="e">
        <f>+IF(H752&gt;0,IF(L752&lt;0.1,(#REF!/(TRUNC((C752/10)/I752)+1)),IF(AND(L752&gt;0.1,L752&lt;0.33),(#REF!/(TRUNC((C752/3)/I752)+1)),#REF!)),0)</f>
        <v>#REF!</v>
      </c>
      <c r="N752" s="1" t="e">
        <f t="shared" si="124"/>
        <v>#REF!</v>
      </c>
      <c r="O752" s="1" t="e">
        <f>+IF(#REF! &lt; (#REF!+#REF!)*0.02,1,#REF!/(#REF!+#REF!))</f>
        <v>#REF!</v>
      </c>
      <c r="P752" s="1" t="e">
        <f>+IF(#REF!&gt;0,#REF!+5,0)</f>
        <v>#REF!</v>
      </c>
      <c r="Q752" s="1" t="e">
        <f t="shared" si="125"/>
        <v>#REF!</v>
      </c>
      <c r="R752" s="1" t="e">
        <f>+IF(Q752 &gt; 0,TRUNC((#REF!+#REF!)/Q752),0)</f>
        <v>#REF!</v>
      </c>
      <c r="S752" s="1" t="e">
        <f>+(R752/(TRUNC((B752-28)/(#REF!+5))+4))</f>
        <v>#REF!</v>
      </c>
      <c r="T752" s="1" t="e">
        <f>+TRUNC(S752/(TRUNC((B752-28)/(#REF!+5))+4))</f>
        <v>#REF!</v>
      </c>
      <c r="U752" s="1" t="e">
        <f>+ROUNDUP((T752/(TRUNC((B752-56)/(#REF!+5))+4)),0)</f>
        <v>#REF!</v>
      </c>
      <c r="V752" s="1" t="e">
        <f t="shared" si="126"/>
        <v>#REF!</v>
      </c>
      <c r="W752" s="1" t="e">
        <f t="shared" si="127"/>
        <v>#REF!</v>
      </c>
      <c r="X752" s="1" t="e">
        <f t="shared" si="128"/>
        <v>#REF!</v>
      </c>
      <c r="Y752" s="1" t="e">
        <f t="shared" si="129"/>
        <v>#REF!</v>
      </c>
      <c r="Z752" s="1" t="e">
        <f t="shared" si="130"/>
        <v>#REF!</v>
      </c>
      <c r="AA752" s="2" t="e">
        <f>IF(Z752*#REF!/(#REF!+#REF!)&lt;16,16,Z752*#REF!/(#REF!+#REF!))</f>
        <v>#REF!</v>
      </c>
      <c r="AB752" s="9" t="e">
        <f>IF(+Z752*#REF!/(#REF!+#REF!)&lt;16,16,+Z752*#REF!/(#REF!+#REF!))</f>
        <v>#REF!</v>
      </c>
      <c r="AC752" s="2" t="e">
        <f t="shared" si="131"/>
        <v>#REF!</v>
      </c>
    </row>
    <row r="753" spans="2:29" x14ac:dyDescent="0.2">
      <c r="B753" s="10" t="e">
        <f>IF(#REF!="Informix XPS",4096,2048)</f>
        <v>#REF!</v>
      </c>
      <c r="C753" s="10" t="e">
        <f>IF(#REF!="Informix XPS",4036,2020)</f>
        <v>#REF!</v>
      </c>
      <c r="D753" s="1" t="e">
        <f>IF(#REF!=0,0,#REF!+4)</f>
        <v>#REF!</v>
      </c>
      <c r="E753" s="1" t="e">
        <f t="shared" si="121"/>
        <v>#REF!</v>
      </c>
      <c r="F753" s="1" t="e">
        <f>IF(D753&lt;=C753,ROUNDUP((#REF!+#REF!)/E753,0),#REF!*E753)</f>
        <v>#REF!</v>
      </c>
      <c r="G753" s="1" t="e">
        <f t="shared" si="122"/>
        <v>#REF!</v>
      </c>
      <c r="H753" s="1" t="e">
        <f>IF(#REF!&gt;C753,#REF!,0)</f>
        <v>#REF!</v>
      </c>
      <c r="I753" s="1" t="e">
        <f>+IF(#REF!&gt;C753,#REF!-(C753+8),0)</f>
        <v>#REF!</v>
      </c>
      <c r="J753" s="1" t="e">
        <f>+IF(I753&lt;C753,0,#REF!*TRUNC(I753/(C753-8)))</f>
        <v>#REF!</v>
      </c>
      <c r="K753" s="1" t="e">
        <f>IF(H753&gt;0,+#REF!/(C753-8)-TRUNC(#REF!/(C753-8))+4,0)</f>
        <v>#REF!</v>
      </c>
      <c r="L753" s="1" t="e">
        <f t="shared" si="123"/>
        <v>#REF!</v>
      </c>
      <c r="M753" s="1" t="e">
        <f>+IF(H753&gt;0,IF(L753&lt;0.1,(#REF!/(TRUNC((C753/10)/I753)+1)),IF(AND(L753&gt;0.1,L753&lt;0.33),(#REF!/(TRUNC((C753/3)/I753)+1)),#REF!)),0)</f>
        <v>#REF!</v>
      </c>
      <c r="N753" s="1" t="e">
        <f t="shared" si="124"/>
        <v>#REF!</v>
      </c>
      <c r="O753" s="1" t="e">
        <f>+IF(#REF! &lt; (#REF!+#REF!)*0.02,1,#REF!/(#REF!+#REF!))</f>
        <v>#REF!</v>
      </c>
      <c r="P753" s="1" t="e">
        <f>+IF(#REF!&gt;0,#REF!+5,0)</f>
        <v>#REF!</v>
      </c>
      <c r="Q753" s="1" t="e">
        <f t="shared" si="125"/>
        <v>#REF!</v>
      </c>
      <c r="R753" s="1" t="e">
        <f>+IF(Q753 &gt; 0,TRUNC((#REF!+#REF!)/Q753),0)</f>
        <v>#REF!</v>
      </c>
      <c r="S753" s="1" t="e">
        <f>+(R753/(TRUNC((B753-28)/(#REF!+5))+4))</f>
        <v>#REF!</v>
      </c>
      <c r="T753" s="1" t="e">
        <f>+TRUNC(S753/(TRUNC((B753-28)/(#REF!+5))+4))</f>
        <v>#REF!</v>
      </c>
      <c r="U753" s="1" t="e">
        <f>+ROUNDUP((T753/(TRUNC((B753-56)/(#REF!+5))+4)),0)</f>
        <v>#REF!</v>
      </c>
      <c r="V753" s="1" t="e">
        <f t="shared" si="126"/>
        <v>#REF!</v>
      </c>
      <c r="W753" s="1" t="e">
        <f t="shared" si="127"/>
        <v>#REF!</v>
      </c>
      <c r="X753" s="1" t="e">
        <f t="shared" si="128"/>
        <v>#REF!</v>
      </c>
      <c r="Y753" s="1" t="e">
        <f t="shared" si="129"/>
        <v>#REF!</v>
      </c>
      <c r="Z753" s="1" t="e">
        <f t="shared" si="130"/>
        <v>#REF!</v>
      </c>
      <c r="AA753" s="2" t="e">
        <f>IF(Z753*#REF!/(#REF!+#REF!)&lt;16,16,Z753*#REF!/(#REF!+#REF!))</f>
        <v>#REF!</v>
      </c>
      <c r="AB753" s="9" t="e">
        <f>IF(+Z753*#REF!/(#REF!+#REF!)&lt;16,16,+Z753*#REF!/(#REF!+#REF!))</f>
        <v>#REF!</v>
      </c>
      <c r="AC753" s="2" t="e">
        <f t="shared" si="131"/>
        <v>#REF!</v>
      </c>
    </row>
    <row r="754" spans="2:29" x14ac:dyDescent="0.2">
      <c r="B754" s="10" t="e">
        <f>IF(#REF!="Informix XPS",4096,2048)</f>
        <v>#REF!</v>
      </c>
      <c r="C754" s="10" t="e">
        <f>IF(#REF!="Informix XPS",4036,2020)</f>
        <v>#REF!</v>
      </c>
      <c r="D754" s="1" t="e">
        <f>IF(#REF!=0,0,#REF!+4)</f>
        <v>#REF!</v>
      </c>
      <c r="E754" s="1" t="e">
        <f t="shared" si="121"/>
        <v>#REF!</v>
      </c>
      <c r="F754" s="1" t="e">
        <f>IF(D754&lt;=C754,ROUNDUP((#REF!+#REF!)/E754,0),#REF!*E754)</f>
        <v>#REF!</v>
      </c>
      <c r="G754" s="1" t="e">
        <f t="shared" si="122"/>
        <v>#REF!</v>
      </c>
      <c r="H754" s="1" t="e">
        <f>IF(#REF!&gt;C754,#REF!,0)</f>
        <v>#REF!</v>
      </c>
      <c r="I754" s="1" t="e">
        <f>+IF(#REF!&gt;C754,#REF!-(C754+8),0)</f>
        <v>#REF!</v>
      </c>
      <c r="J754" s="1" t="e">
        <f>+IF(I754&lt;C754,0,#REF!*TRUNC(I754/(C754-8)))</f>
        <v>#REF!</v>
      </c>
      <c r="K754" s="1" t="e">
        <f>IF(H754&gt;0,+#REF!/(C754-8)-TRUNC(#REF!/(C754-8))+4,0)</f>
        <v>#REF!</v>
      </c>
      <c r="L754" s="1" t="e">
        <f t="shared" si="123"/>
        <v>#REF!</v>
      </c>
      <c r="M754" s="1" t="e">
        <f>+IF(H754&gt;0,IF(L754&lt;0.1,(#REF!/(TRUNC((C754/10)/I754)+1)),IF(AND(L754&gt;0.1,L754&lt;0.33),(#REF!/(TRUNC((C754/3)/I754)+1)),#REF!)),0)</f>
        <v>#REF!</v>
      </c>
      <c r="N754" s="1" t="e">
        <f t="shared" si="124"/>
        <v>#REF!</v>
      </c>
      <c r="O754" s="1" t="e">
        <f>+IF(#REF! &lt; (#REF!+#REF!)*0.02,1,#REF!/(#REF!+#REF!))</f>
        <v>#REF!</v>
      </c>
      <c r="P754" s="1" t="e">
        <f>+IF(#REF!&gt;0,#REF!+5,0)</f>
        <v>#REF!</v>
      </c>
      <c r="Q754" s="1" t="e">
        <f t="shared" si="125"/>
        <v>#REF!</v>
      </c>
      <c r="R754" s="1" t="e">
        <f>+IF(Q754 &gt; 0,TRUNC((#REF!+#REF!)/Q754),0)</f>
        <v>#REF!</v>
      </c>
      <c r="S754" s="1" t="e">
        <f>+(R754/(TRUNC((B754-28)/(#REF!+5))+4))</f>
        <v>#REF!</v>
      </c>
      <c r="T754" s="1" t="e">
        <f>+TRUNC(S754/(TRUNC((B754-28)/(#REF!+5))+4))</f>
        <v>#REF!</v>
      </c>
      <c r="U754" s="1" t="e">
        <f>+ROUNDUP((T754/(TRUNC((B754-56)/(#REF!+5))+4)),0)</f>
        <v>#REF!</v>
      </c>
      <c r="V754" s="1" t="e">
        <f t="shared" si="126"/>
        <v>#REF!</v>
      </c>
      <c r="W754" s="1" t="e">
        <f t="shared" si="127"/>
        <v>#REF!</v>
      </c>
      <c r="X754" s="1" t="e">
        <f t="shared" si="128"/>
        <v>#REF!</v>
      </c>
      <c r="Y754" s="1" t="e">
        <f t="shared" si="129"/>
        <v>#REF!</v>
      </c>
      <c r="Z754" s="1" t="e">
        <f t="shared" si="130"/>
        <v>#REF!</v>
      </c>
      <c r="AA754" s="2" t="e">
        <f>IF(Z754*#REF!/(#REF!+#REF!)&lt;16,16,Z754*#REF!/(#REF!+#REF!))</f>
        <v>#REF!</v>
      </c>
      <c r="AB754" s="9" t="e">
        <f>IF(+Z754*#REF!/(#REF!+#REF!)&lt;16,16,+Z754*#REF!/(#REF!+#REF!))</f>
        <v>#REF!</v>
      </c>
      <c r="AC754" s="2" t="e">
        <f t="shared" si="131"/>
        <v>#REF!</v>
      </c>
    </row>
    <row r="755" spans="2:29" x14ac:dyDescent="0.2">
      <c r="B755" s="10" t="e">
        <f>IF(#REF!="Informix XPS",4096,2048)</f>
        <v>#REF!</v>
      </c>
      <c r="C755" s="10" t="e">
        <f>IF(#REF!="Informix XPS",4036,2020)</f>
        <v>#REF!</v>
      </c>
      <c r="D755" s="1" t="e">
        <f>IF(#REF!=0,0,#REF!+4)</f>
        <v>#REF!</v>
      </c>
      <c r="E755" s="1" t="e">
        <f t="shared" si="121"/>
        <v>#REF!</v>
      </c>
      <c r="F755" s="1" t="e">
        <f>IF(D755&lt;=C755,ROUNDUP((#REF!+#REF!)/E755,0),#REF!*E755)</f>
        <v>#REF!</v>
      </c>
      <c r="G755" s="1" t="e">
        <f t="shared" si="122"/>
        <v>#REF!</v>
      </c>
      <c r="H755" s="1" t="e">
        <f>IF(#REF!&gt;C755,#REF!,0)</f>
        <v>#REF!</v>
      </c>
      <c r="I755" s="1" t="e">
        <f>+IF(#REF!&gt;C755,#REF!-(C755+8),0)</f>
        <v>#REF!</v>
      </c>
      <c r="J755" s="1" t="e">
        <f>+IF(I755&lt;C755,0,#REF!*TRUNC(I755/(C755-8)))</f>
        <v>#REF!</v>
      </c>
      <c r="K755" s="1" t="e">
        <f>IF(H755&gt;0,+#REF!/(C755-8)-TRUNC(#REF!/(C755-8))+4,0)</f>
        <v>#REF!</v>
      </c>
      <c r="L755" s="1" t="e">
        <f t="shared" si="123"/>
        <v>#REF!</v>
      </c>
      <c r="M755" s="1" t="e">
        <f>+IF(H755&gt;0,IF(L755&lt;0.1,(#REF!/(TRUNC((C755/10)/I755)+1)),IF(AND(L755&gt;0.1,L755&lt;0.33),(#REF!/(TRUNC((C755/3)/I755)+1)),#REF!)),0)</f>
        <v>#REF!</v>
      </c>
      <c r="N755" s="1" t="e">
        <f t="shared" si="124"/>
        <v>#REF!</v>
      </c>
      <c r="O755" s="1" t="e">
        <f>+IF(#REF! &lt; (#REF!+#REF!)*0.02,1,#REF!/(#REF!+#REF!))</f>
        <v>#REF!</v>
      </c>
      <c r="P755" s="1" t="e">
        <f>+IF(#REF!&gt;0,#REF!+5,0)</f>
        <v>#REF!</v>
      </c>
      <c r="Q755" s="1" t="e">
        <f t="shared" si="125"/>
        <v>#REF!</v>
      </c>
      <c r="R755" s="1" t="e">
        <f>+IF(Q755 &gt; 0,TRUNC((#REF!+#REF!)/Q755),0)</f>
        <v>#REF!</v>
      </c>
      <c r="S755" s="1" t="e">
        <f>+(R755/(TRUNC((B755-28)/(#REF!+5))+4))</f>
        <v>#REF!</v>
      </c>
      <c r="T755" s="1" t="e">
        <f>+TRUNC(S755/(TRUNC((B755-28)/(#REF!+5))+4))</f>
        <v>#REF!</v>
      </c>
      <c r="U755" s="1" t="e">
        <f>+ROUNDUP((T755/(TRUNC((B755-56)/(#REF!+5))+4)),0)</f>
        <v>#REF!</v>
      </c>
      <c r="V755" s="1" t="e">
        <f t="shared" si="126"/>
        <v>#REF!</v>
      </c>
      <c r="W755" s="1" t="e">
        <f t="shared" si="127"/>
        <v>#REF!</v>
      </c>
      <c r="X755" s="1" t="e">
        <f t="shared" si="128"/>
        <v>#REF!</v>
      </c>
      <c r="Y755" s="1" t="e">
        <f t="shared" si="129"/>
        <v>#REF!</v>
      </c>
      <c r="Z755" s="1" t="e">
        <f t="shared" si="130"/>
        <v>#REF!</v>
      </c>
      <c r="AA755" s="2" t="e">
        <f>IF(Z755*#REF!/(#REF!+#REF!)&lt;16,16,Z755*#REF!/(#REF!+#REF!))</f>
        <v>#REF!</v>
      </c>
      <c r="AB755" s="9" t="e">
        <f>IF(+Z755*#REF!/(#REF!+#REF!)&lt;16,16,+Z755*#REF!/(#REF!+#REF!))</f>
        <v>#REF!</v>
      </c>
      <c r="AC755" s="2" t="e">
        <f t="shared" si="131"/>
        <v>#REF!</v>
      </c>
    </row>
    <row r="756" spans="2:29" x14ac:dyDescent="0.2">
      <c r="B756" s="10" t="e">
        <f>IF(#REF!="Informix XPS",4096,2048)</f>
        <v>#REF!</v>
      </c>
      <c r="C756" s="10" t="e">
        <f>IF(#REF!="Informix XPS",4036,2020)</f>
        <v>#REF!</v>
      </c>
      <c r="D756" s="1" t="e">
        <f>IF(#REF!=0,0,#REF!+4)</f>
        <v>#REF!</v>
      </c>
      <c r="E756" s="1" t="e">
        <f t="shared" si="121"/>
        <v>#REF!</v>
      </c>
      <c r="F756" s="1" t="e">
        <f>IF(D756&lt;=C756,ROUNDUP((#REF!+#REF!)/E756,0),#REF!*E756)</f>
        <v>#REF!</v>
      </c>
      <c r="G756" s="1" t="e">
        <f t="shared" si="122"/>
        <v>#REF!</v>
      </c>
      <c r="H756" s="1" t="e">
        <f>IF(#REF!&gt;C756,#REF!,0)</f>
        <v>#REF!</v>
      </c>
      <c r="I756" s="1" t="e">
        <f>+IF(#REF!&gt;C756,#REF!-(C756+8),0)</f>
        <v>#REF!</v>
      </c>
      <c r="J756" s="1" t="e">
        <f>+IF(I756&lt;C756,0,#REF!*TRUNC(I756/(C756-8)))</f>
        <v>#REF!</v>
      </c>
      <c r="K756" s="1" t="e">
        <f>IF(H756&gt;0,+#REF!/(C756-8)-TRUNC(#REF!/(C756-8))+4,0)</f>
        <v>#REF!</v>
      </c>
      <c r="L756" s="1" t="e">
        <f t="shared" si="123"/>
        <v>#REF!</v>
      </c>
      <c r="M756" s="1" t="e">
        <f>+IF(H756&gt;0,IF(L756&lt;0.1,(#REF!/(TRUNC((C756/10)/I756)+1)),IF(AND(L756&gt;0.1,L756&lt;0.33),(#REF!/(TRUNC((C756/3)/I756)+1)),#REF!)),0)</f>
        <v>#REF!</v>
      </c>
      <c r="N756" s="1" t="e">
        <f t="shared" si="124"/>
        <v>#REF!</v>
      </c>
      <c r="O756" s="1" t="e">
        <f>+IF(#REF! &lt; (#REF!+#REF!)*0.02,1,#REF!/(#REF!+#REF!))</f>
        <v>#REF!</v>
      </c>
      <c r="P756" s="1" t="e">
        <f>+IF(#REF!&gt;0,#REF!+5,0)</f>
        <v>#REF!</v>
      </c>
      <c r="Q756" s="1" t="e">
        <f t="shared" si="125"/>
        <v>#REF!</v>
      </c>
      <c r="R756" s="1" t="e">
        <f>+IF(Q756 &gt; 0,TRUNC((#REF!+#REF!)/Q756),0)</f>
        <v>#REF!</v>
      </c>
      <c r="S756" s="1" t="e">
        <f>+(R756/(TRUNC((B756-28)/(#REF!+5))+4))</f>
        <v>#REF!</v>
      </c>
      <c r="T756" s="1" t="e">
        <f>+TRUNC(S756/(TRUNC((B756-28)/(#REF!+5))+4))</f>
        <v>#REF!</v>
      </c>
      <c r="U756" s="1" t="e">
        <f>+ROUNDUP((T756/(TRUNC((B756-56)/(#REF!+5))+4)),0)</f>
        <v>#REF!</v>
      </c>
      <c r="V756" s="1" t="e">
        <f t="shared" si="126"/>
        <v>#REF!</v>
      </c>
      <c r="W756" s="1" t="e">
        <f t="shared" si="127"/>
        <v>#REF!</v>
      </c>
      <c r="X756" s="1" t="e">
        <f t="shared" si="128"/>
        <v>#REF!</v>
      </c>
      <c r="Y756" s="1" t="e">
        <f t="shared" si="129"/>
        <v>#REF!</v>
      </c>
      <c r="Z756" s="1" t="e">
        <f t="shared" si="130"/>
        <v>#REF!</v>
      </c>
      <c r="AA756" s="2" t="e">
        <f>IF(Z756*#REF!/(#REF!+#REF!)&lt;16,16,Z756*#REF!/(#REF!+#REF!))</f>
        <v>#REF!</v>
      </c>
      <c r="AB756" s="9" t="e">
        <f>IF(+Z756*#REF!/(#REF!+#REF!)&lt;16,16,+Z756*#REF!/(#REF!+#REF!))</f>
        <v>#REF!</v>
      </c>
      <c r="AC756" s="2" t="e">
        <f t="shared" si="131"/>
        <v>#REF!</v>
      </c>
    </row>
    <row r="757" spans="2:29" x14ac:dyDescent="0.2">
      <c r="B757" s="10" t="e">
        <f>IF(#REF!="Informix XPS",4096,2048)</f>
        <v>#REF!</v>
      </c>
      <c r="C757" s="10" t="e">
        <f>IF(#REF!="Informix XPS",4036,2020)</f>
        <v>#REF!</v>
      </c>
      <c r="D757" s="1" t="e">
        <f>IF(#REF!=0,0,#REF!+4)</f>
        <v>#REF!</v>
      </c>
      <c r="E757" s="1" t="e">
        <f t="shared" si="121"/>
        <v>#REF!</v>
      </c>
      <c r="F757" s="1" t="e">
        <f>IF(D757&lt;=C757,ROUNDUP((#REF!+#REF!)/E757,0),#REF!*E757)</f>
        <v>#REF!</v>
      </c>
      <c r="G757" s="1" t="e">
        <f t="shared" si="122"/>
        <v>#REF!</v>
      </c>
      <c r="H757" s="1" t="e">
        <f>IF(#REF!&gt;C757,#REF!,0)</f>
        <v>#REF!</v>
      </c>
      <c r="I757" s="1" t="e">
        <f>+IF(#REF!&gt;C757,#REF!-(C757+8),0)</f>
        <v>#REF!</v>
      </c>
      <c r="J757" s="1" t="e">
        <f>+IF(I757&lt;C757,0,#REF!*TRUNC(I757/(C757-8)))</f>
        <v>#REF!</v>
      </c>
      <c r="K757" s="1" t="e">
        <f>IF(H757&gt;0,+#REF!/(C757-8)-TRUNC(#REF!/(C757-8))+4,0)</f>
        <v>#REF!</v>
      </c>
      <c r="L757" s="1" t="e">
        <f t="shared" si="123"/>
        <v>#REF!</v>
      </c>
      <c r="M757" s="1" t="e">
        <f>+IF(H757&gt;0,IF(L757&lt;0.1,(#REF!/(TRUNC((C757/10)/I757)+1)),IF(AND(L757&gt;0.1,L757&lt;0.33),(#REF!/(TRUNC((C757/3)/I757)+1)),#REF!)),0)</f>
        <v>#REF!</v>
      </c>
      <c r="N757" s="1" t="e">
        <f t="shared" si="124"/>
        <v>#REF!</v>
      </c>
      <c r="O757" s="1" t="e">
        <f>+IF(#REF! &lt; (#REF!+#REF!)*0.02,1,#REF!/(#REF!+#REF!))</f>
        <v>#REF!</v>
      </c>
      <c r="P757" s="1" t="e">
        <f>+IF(#REF!&gt;0,#REF!+5,0)</f>
        <v>#REF!</v>
      </c>
      <c r="Q757" s="1" t="e">
        <f t="shared" si="125"/>
        <v>#REF!</v>
      </c>
      <c r="R757" s="1" t="e">
        <f>+IF(Q757 &gt; 0,TRUNC((#REF!+#REF!)/Q757),0)</f>
        <v>#REF!</v>
      </c>
      <c r="S757" s="1" t="e">
        <f>+(R757/(TRUNC((B757-28)/(#REF!+5))+4))</f>
        <v>#REF!</v>
      </c>
      <c r="T757" s="1" t="e">
        <f>+TRUNC(S757/(TRUNC((B757-28)/(#REF!+5))+4))</f>
        <v>#REF!</v>
      </c>
      <c r="U757" s="1" t="e">
        <f>+ROUNDUP((T757/(TRUNC((B757-56)/(#REF!+5))+4)),0)</f>
        <v>#REF!</v>
      </c>
      <c r="V757" s="1" t="e">
        <f t="shared" si="126"/>
        <v>#REF!</v>
      </c>
      <c r="W757" s="1" t="e">
        <f t="shared" si="127"/>
        <v>#REF!</v>
      </c>
      <c r="X757" s="1" t="e">
        <f t="shared" si="128"/>
        <v>#REF!</v>
      </c>
      <c r="Y757" s="1" t="e">
        <f t="shared" si="129"/>
        <v>#REF!</v>
      </c>
      <c r="Z757" s="1" t="e">
        <f t="shared" si="130"/>
        <v>#REF!</v>
      </c>
      <c r="AA757" s="2" t="e">
        <f>IF(Z757*#REF!/(#REF!+#REF!)&lt;16,16,Z757*#REF!/(#REF!+#REF!))</f>
        <v>#REF!</v>
      </c>
      <c r="AB757" s="9" t="e">
        <f>IF(+Z757*#REF!/(#REF!+#REF!)&lt;16,16,+Z757*#REF!/(#REF!+#REF!))</f>
        <v>#REF!</v>
      </c>
      <c r="AC757" s="2" t="e">
        <f t="shared" si="131"/>
        <v>#REF!</v>
      </c>
    </row>
    <row r="758" spans="2:29" x14ac:dyDescent="0.2">
      <c r="B758" s="10" t="e">
        <f>IF(#REF!="Informix XPS",4096,2048)</f>
        <v>#REF!</v>
      </c>
      <c r="C758" s="10" t="e">
        <f>IF(#REF!="Informix XPS",4036,2020)</f>
        <v>#REF!</v>
      </c>
      <c r="D758" s="1" t="e">
        <f>IF(#REF!=0,0,#REF!+4)</f>
        <v>#REF!</v>
      </c>
      <c r="E758" s="1" t="e">
        <f t="shared" si="121"/>
        <v>#REF!</v>
      </c>
      <c r="F758" s="1" t="e">
        <f>IF(D758&lt;=C758,ROUNDUP((#REF!+#REF!)/E758,0),#REF!*E758)</f>
        <v>#REF!</v>
      </c>
      <c r="G758" s="1" t="e">
        <f t="shared" si="122"/>
        <v>#REF!</v>
      </c>
      <c r="H758" s="1" t="e">
        <f>IF(#REF!&gt;C758,#REF!,0)</f>
        <v>#REF!</v>
      </c>
      <c r="I758" s="1" t="e">
        <f>+IF(#REF!&gt;C758,#REF!-(C758+8),0)</f>
        <v>#REF!</v>
      </c>
      <c r="J758" s="1" t="e">
        <f>+IF(I758&lt;C758,0,#REF!*TRUNC(I758/(C758-8)))</f>
        <v>#REF!</v>
      </c>
      <c r="K758" s="1" t="e">
        <f>IF(H758&gt;0,+#REF!/(C758-8)-TRUNC(#REF!/(C758-8))+4,0)</f>
        <v>#REF!</v>
      </c>
      <c r="L758" s="1" t="e">
        <f t="shared" si="123"/>
        <v>#REF!</v>
      </c>
      <c r="M758" s="1" t="e">
        <f>+IF(H758&gt;0,IF(L758&lt;0.1,(#REF!/(TRUNC((C758/10)/I758)+1)),IF(AND(L758&gt;0.1,L758&lt;0.33),(#REF!/(TRUNC((C758/3)/I758)+1)),#REF!)),0)</f>
        <v>#REF!</v>
      </c>
      <c r="N758" s="1" t="e">
        <f t="shared" si="124"/>
        <v>#REF!</v>
      </c>
      <c r="O758" s="1" t="e">
        <f>+IF(#REF! &lt; (#REF!+#REF!)*0.02,1,#REF!/(#REF!+#REF!))</f>
        <v>#REF!</v>
      </c>
      <c r="P758" s="1" t="e">
        <f>+IF(#REF!&gt;0,#REF!+5,0)</f>
        <v>#REF!</v>
      </c>
      <c r="Q758" s="1" t="e">
        <f t="shared" si="125"/>
        <v>#REF!</v>
      </c>
      <c r="R758" s="1" t="e">
        <f>+IF(Q758 &gt; 0,TRUNC((#REF!+#REF!)/Q758),0)</f>
        <v>#REF!</v>
      </c>
      <c r="S758" s="1" t="e">
        <f>+(R758/(TRUNC((B758-28)/(#REF!+5))+4))</f>
        <v>#REF!</v>
      </c>
      <c r="T758" s="1" t="e">
        <f>+TRUNC(S758/(TRUNC((B758-28)/(#REF!+5))+4))</f>
        <v>#REF!</v>
      </c>
      <c r="U758" s="1" t="e">
        <f>+ROUNDUP((T758/(TRUNC((B758-56)/(#REF!+5))+4)),0)</f>
        <v>#REF!</v>
      </c>
      <c r="V758" s="1" t="e">
        <f t="shared" si="126"/>
        <v>#REF!</v>
      </c>
      <c r="W758" s="1" t="e">
        <f t="shared" si="127"/>
        <v>#REF!</v>
      </c>
      <c r="X758" s="1" t="e">
        <f t="shared" si="128"/>
        <v>#REF!</v>
      </c>
      <c r="Y758" s="1" t="e">
        <f t="shared" si="129"/>
        <v>#REF!</v>
      </c>
      <c r="Z758" s="1" t="e">
        <f t="shared" si="130"/>
        <v>#REF!</v>
      </c>
      <c r="AA758" s="2" t="e">
        <f>IF(Z758*#REF!/(#REF!+#REF!)&lt;16,16,Z758*#REF!/(#REF!+#REF!))</f>
        <v>#REF!</v>
      </c>
      <c r="AB758" s="9" t="e">
        <f>IF(+Z758*#REF!/(#REF!+#REF!)&lt;16,16,+Z758*#REF!/(#REF!+#REF!))</f>
        <v>#REF!</v>
      </c>
      <c r="AC758" s="2" t="e">
        <f t="shared" si="131"/>
        <v>#REF!</v>
      </c>
    </row>
    <row r="759" spans="2:29" x14ac:dyDescent="0.2">
      <c r="B759" s="10" t="e">
        <f>IF(#REF!="Informix XPS",4096,2048)</f>
        <v>#REF!</v>
      </c>
      <c r="C759" s="10" t="e">
        <f>IF(#REF!="Informix XPS",4036,2020)</f>
        <v>#REF!</v>
      </c>
      <c r="D759" s="1" t="e">
        <f>IF(#REF!=0,0,#REF!+4)</f>
        <v>#REF!</v>
      </c>
      <c r="E759" s="1" t="e">
        <f t="shared" si="121"/>
        <v>#REF!</v>
      </c>
      <c r="F759" s="1" t="e">
        <f>IF(D759&lt;=C759,ROUNDUP((#REF!+#REF!)/E759,0),#REF!*E759)</f>
        <v>#REF!</v>
      </c>
      <c r="G759" s="1" t="e">
        <f t="shared" si="122"/>
        <v>#REF!</v>
      </c>
      <c r="H759" s="1" t="e">
        <f>IF(#REF!&gt;C759,#REF!,0)</f>
        <v>#REF!</v>
      </c>
      <c r="I759" s="1" t="e">
        <f>+IF(#REF!&gt;C759,#REF!-(C759+8),0)</f>
        <v>#REF!</v>
      </c>
      <c r="J759" s="1" t="e">
        <f>+IF(I759&lt;C759,0,#REF!*TRUNC(I759/(C759-8)))</f>
        <v>#REF!</v>
      </c>
      <c r="K759" s="1" t="e">
        <f>IF(H759&gt;0,+#REF!/(C759-8)-TRUNC(#REF!/(C759-8))+4,0)</f>
        <v>#REF!</v>
      </c>
      <c r="L759" s="1" t="e">
        <f t="shared" si="123"/>
        <v>#REF!</v>
      </c>
      <c r="M759" s="1" t="e">
        <f>+IF(H759&gt;0,IF(L759&lt;0.1,(#REF!/(TRUNC((C759/10)/I759)+1)),IF(AND(L759&gt;0.1,L759&lt;0.33),(#REF!/(TRUNC((C759/3)/I759)+1)),#REF!)),0)</f>
        <v>#REF!</v>
      </c>
      <c r="N759" s="1" t="e">
        <f t="shared" si="124"/>
        <v>#REF!</v>
      </c>
      <c r="O759" s="1" t="e">
        <f>+IF(#REF! &lt; (#REF!+#REF!)*0.02,1,#REF!/(#REF!+#REF!))</f>
        <v>#REF!</v>
      </c>
      <c r="P759" s="1" t="e">
        <f>+IF(#REF!&gt;0,#REF!+5,0)</f>
        <v>#REF!</v>
      </c>
      <c r="Q759" s="1" t="e">
        <f t="shared" si="125"/>
        <v>#REF!</v>
      </c>
      <c r="R759" s="1" t="e">
        <f>+IF(Q759 &gt; 0,TRUNC((#REF!+#REF!)/Q759),0)</f>
        <v>#REF!</v>
      </c>
      <c r="S759" s="1" t="e">
        <f>+(R759/(TRUNC((B759-28)/(#REF!+5))+4))</f>
        <v>#REF!</v>
      </c>
      <c r="T759" s="1" t="e">
        <f>+TRUNC(S759/(TRUNC((B759-28)/(#REF!+5))+4))</f>
        <v>#REF!</v>
      </c>
      <c r="U759" s="1" t="e">
        <f>+ROUNDUP((T759/(TRUNC((B759-56)/(#REF!+5))+4)),0)</f>
        <v>#REF!</v>
      </c>
      <c r="V759" s="1" t="e">
        <f t="shared" si="126"/>
        <v>#REF!</v>
      </c>
      <c r="W759" s="1" t="e">
        <f t="shared" si="127"/>
        <v>#REF!</v>
      </c>
      <c r="X759" s="1" t="e">
        <f t="shared" si="128"/>
        <v>#REF!</v>
      </c>
      <c r="Y759" s="1" t="e">
        <f t="shared" si="129"/>
        <v>#REF!</v>
      </c>
      <c r="Z759" s="1" t="e">
        <f t="shared" si="130"/>
        <v>#REF!</v>
      </c>
      <c r="AA759" s="2" t="e">
        <f>IF(Z759*#REF!/(#REF!+#REF!)&lt;16,16,Z759*#REF!/(#REF!+#REF!))</f>
        <v>#REF!</v>
      </c>
      <c r="AB759" s="9" t="e">
        <f>IF(+Z759*#REF!/(#REF!+#REF!)&lt;16,16,+Z759*#REF!/(#REF!+#REF!))</f>
        <v>#REF!</v>
      </c>
      <c r="AC759" s="2" t="e">
        <f t="shared" si="131"/>
        <v>#REF!</v>
      </c>
    </row>
    <row r="760" spans="2:29" x14ac:dyDescent="0.2">
      <c r="B760" s="10" t="e">
        <f>IF(#REF!="Informix XPS",4096,2048)</f>
        <v>#REF!</v>
      </c>
      <c r="C760" s="10" t="e">
        <f>IF(#REF!="Informix XPS",4036,2020)</f>
        <v>#REF!</v>
      </c>
      <c r="D760" s="1" t="e">
        <f>IF(#REF!=0,0,#REF!+4)</f>
        <v>#REF!</v>
      </c>
      <c r="E760" s="1" t="e">
        <f t="shared" si="121"/>
        <v>#REF!</v>
      </c>
      <c r="F760" s="1" t="e">
        <f>IF(D760&lt;=C760,ROUNDUP((#REF!+#REF!)/E760,0),#REF!*E760)</f>
        <v>#REF!</v>
      </c>
      <c r="G760" s="1" t="e">
        <f t="shared" si="122"/>
        <v>#REF!</v>
      </c>
      <c r="H760" s="1" t="e">
        <f>IF(#REF!&gt;C760,#REF!,0)</f>
        <v>#REF!</v>
      </c>
      <c r="I760" s="1" t="e">
        <f>+IF(#REF!&gt;C760,#REF!-(C760+8),0)</f>
        <v>#REF!</v>
      </c>
      <c r="J760" s="1" t="e">
        <f>+IF(I760&lt;C760,0,#REF!*TRUNC(I760/(C760-8)))</f>
        <v>#REF!</v>
      </c>
      <c r="K760" s="1" t="e">
        <f>IF(H760&gt;0,+#REF!/(C760-8)-TRUNC(#REF!/(C760-8))+4,0)</f>
        <v>#REF!</v>
      </c>
      <c r="L760" s="1" t="e">
        <f t="shared" si="123"/>
        <v>#REF!</v>
      </c>
      <c r="M760" s="1" t="e">
        <f>+IF(H760&gt;0,IF(L760&lt;0.1,(#REF!/(TRUNC((C760/10)/I760)+1)),IF(AND(L760&gt;0.1,L760&lt;0.33),(#REF!/(TRUNC((C760/3)/I760)+1)),#REF!)),0)</f>
        <v>#REF!</v>
      </c>
      <c r="N760" s="1" t="e">
        <f t="shared" si="124"/>
        <v>#REF!</v>
      </c>
      <c r="O760" s="1" t="e">
        <f>+IF(#REF! &lt; (#REF!+#REF!)*0.02,1,#REF!/(#REF!+#REF!))</f>
        <v>#REF!</v>
      </c>
      <c r="P760" s="1" t="e">
        <f>+IF(#REF!&gt;0,#REF!+5,0)</f>
        <v>#REF!</v>
      </c>
      <c r="Q760" s="1" t="e">
        <f t="shared" si="125"/>
        <v>#REF!</v>
      </c>
      <c r="R760" s="1" t="e">
        <f>+IF(Q760 &gt; 0,TRUNC((#REF!+#REF!)/Q760),0)</f>
        <v>#REF!</v>
      </c>
      <c r="S760" s="1" t="e">
        <f>+(R760/(TRUNC((B760-28)/(#REF!+5))+4))</f>
        <v>#REF!</v>
      </c>
      <c r="T760" s="1" t="e">
        <f>+TRUNC(S760/(TRUNC((B760-28)/(#REF!+5))+4))</f>
        <v>#REF!</v>
      </c>
      <c r="U760" s="1" t="e">
        <f>+ROUNDUP((T760/(TRUNC((B760-56)/(#REF!+5))+4)),0)</f>
        <v>#REF!</v>
      </c>
      <c r="V760" s="1" t="e">
        <f t="shared" si="126"/>
        <v>#REF!</v>
      </c>
      <c r="W760" s="1" t="e">
        <f t="shared" si="127"/>
        <v>#REF!</v>
      </c>
      <c r="X760" s="1" t="e">
        <f t="shared" si="128"/>
        <v>#REF!</v>
      </c>
      <c r="Y760" s="1" t="e">
        <f t="shared" si="129"/>
        <v>#REF!</v>
      </c>
      <c r="Z760" s="1" t="e">
        <f t="shared" si="130"/>
        <v>#REF!</v>
      </c>
      <c r="AA760" s="2" t="e">
        <f>IF(Z760*#REF!/(#REF!+#REF!)&lt;16,16,Z760*#REF!/(#REF!+#REF!))</f>
        <v>#REF!</v>
      </c>
      <c r="AB760" s="9" t="e">
        <f>IF(+Z760*#REF!/(#REF!+#REF!)&lt;16,16,+Z760*#REF!/(#REF!+#REF!))</f>
        <v>#REF!</v>
      </c>
      <c r="AC760" s="2" t="e">
        <f t="shared" si="131"/>
        <v>#REF!</v>
      </c>
    </row>
    <row r="761" spans="2:29" x14ac:dyDescent="0.2">
      <c r="B761" s="10" t="e">
        <f>IF(#REF!="Informix XPS",4096,2048)</f>
        <v>#REF!</v>
      </c>
      <c r="C761" s="10" t="e">
        <f>IF(#REF!="Informix XPS",4036,2020)</f>
        <v>#REF!</v>
      </c>
      <c r="D761" s="1" t="e">
        <f>IF(#REF!=0,0,#REF!+4)</f>
        <v>#REF!</v>
      </c>
      <c r="E761" s="1" t="e">
        <f t="shared" si="121"/>
        <v>#REF!</v>
      </c>
      <c r="F761" s="1" t="e">
        <f>IF(D761&lt;=C761,ROUNDUP((#REF!+#REF!)/E761,0),#REF!*E761)</f>
        <v>#REF!</v>
      </c>
      <c r="G761" s="1" t="e">
        <f t="shared" si="122"/>
        <v>#REF!</v>
      </c>
      <c r="H761" s="1" t="e">
        <f>IF(#REF!&gt;C761,#REF!,0)</f>
        <v>#REF!</v>
      </c>
      <c r="I761" s="1" t="e">
        <f>+IF(#REF!&gt;C761,#REF!-(C761+8),0)</f>
        <v>#REF!</v>
      </c>
      <c r="J761" s="1" t="e">
        <f>+IF(I761&lt;C761,0,#REF!*TRUNC(I761/(C761-8)))</f>
        <v>#REF!</v>
      </c>
      <c r="K761" s="1" t="e">
        <f>IF(H761&gt;0,+#REF!/(C761-8)-TRUNC(#REF!/(C761-8))+4,0)</f>
        <v>#REF!</v>
      </c>
      <c r="L761" s="1" t="e">
        <f t="shared" si="123"/>
        <v>#REF!</v>
      </c>
      <c r="M761" s="1" t="e">
        <f>+IF(H761&gt;0,IF(L761&lt;0.1,(#REF!/(TRUNC((C761/10)/I761)+1)),IF(AND(L761&gt;0.1,L761&lt;0.33),(#REF!/(TRUNC((C761/3)/I761)+1)),#REF!)),0)</f>
        <v>#REF!</v>
      </c>
      <c r="N761" s="1" t="e">
        <f t="shared" si="124"/>
        <v>#REF!</v>
      </c>
      <c r="O761" s="1" t="e">
        <f>+IF(#REF! &lt; (#REF!+#REF!)*0.02,1,#REF!/(#REF!+#REF!))</f>
        <v>#REF!</v>
      </c>
      <c r="P761" s="1" t="e">
        <f>+IF(#REF!&gt;0,#REF!+5,0)</f>
        <v>#REF!</v>
      </c>
      <c r="Q761" s="1" t="e">
        <f t="shared" si="125"/>
        <v>#REF!</v>
      </c>
      <c r="R761" s="1" t="e">
        <f>+IF(Q761 &gt; 0,TRUNC((#REF!+#REF!)/Q761),0)</f>
        <v>#REF!</v>
      </c>
      <c r="S761" s="1" t="e">
        <f>+(R761/(TRUNC((B761-28)/(#REF!+5))+4))</f>
        <v>#REF!</v>
      </c>
      <c r="T761" s="1" t="e">
        <f>+TRUNC(S761/(TRUNC((B761-28)/(#REF!+5))+4))</f>
        <v>#REF!</v>
      </c>
      <c r="U761" s="1" t="e">
        <f>+ROUNDUP((T761/(TRUNC((B761-56)/(#REF!+5))+4)),0)</f>
        <v>#REF!</v>
      </c>
      <c r="V761" s="1" t="e">
        <f t="shared" si="126"/>
        <v>#REF!</v>
      </c>
      <c r="W761" s="1" t="e">
        <f t="shared" si="127"/>
        <v>#REF!</v>
      </c>
      <c r="X761" s="1" t="e">
        <f t="shared" si="128"/>
        <v>#REF!</v>
      </c>
      <c r="Y761" s="1" t="e">
        <f t="shared" si="129"/>
        <v>#REF!</v>
      </c>
      <c r="Z761" s="1" t="e">
        <f t="shared" si="130"/>
        <v>#REF!</v>
      </c>
      <c r="AA761" s="2" t="e">
        <f>IF(Z761*#REF!/(#REF!+#REF!)&lt;16,16,Z761*#REF!/(#REF!+#REF!))</f>
        <v>#REF!</v>
      </c>
      <c r="AB761" s="9" t="e">
        <f>IF(+Z761*#REF!/(#REF!+#REF!)&lt;16,16,+Z761*#REF!/(#REF!+#REF!))</f>
        <v>#REF!</v>
      </c>
      <c r="AC761" s="2" t="e">
        <f t="shared" si="131"/>
        <v>#REF!</v>
      </c>
    </row>
    <row r="762" spans="2:29" x14ac:dyDescent="0.2">
      <c r="B762" s="10" t="e">
        <f>IF(#REF!="Informix XPS",4096,2048)</f>
        <v>#REF!</v>
      </c>
      <c r="C762" s="10" t="e">
        <f>IF(#REF!="Informix XPS",4036,2020)</f>
        <v>#REF!</v>
      </c>
      <c r="D762" s="1" t="e">
        <f>IF(#REF!=0,0,#REF!+4)</f>
        <v>#REF!</v>
      </c>
      <c r="E762" s="1" t="e">
        <f t="shared" si="121"/>
        <v>#REF!</v>
      </c>
      <c r="F762" s="1" t="e">
        <f>IF(D762&lt;=C762,ROUNDUP((#REF!+#REF!)/E762,0),#REF!*E762)</f>
        <v>#REF!</v>
      </c>
      <c r="G762" s="1" t="e">
        <f t="shared" si="122"/>
        <v>#REF!</v>
      </c>
      <c r="H762" s="1" t="e">
        <f>IF(#REF!&gt;C762,#REF!,0)</f>
        <v>#REF!</v>
      </c>
      <c r="I762" s="1" t="e">
        <f>+IF(#REF!&gt;C762,#REF!-(C762+8),0)</f>
        <v>#REF!</v>
      </c>
      <c r="J762" s="1" t="e">
        <f>+IF(I762&lt;C762,0,#REF!*TRUNC(I762/(C762-8)))</f>
        <v>#REF!</v>
      </c>
      <c r="K762" s="1" t="e">
        <f>IF(H762&gt;0,+#REF!/(C762-8)-TRUNC(#REF!/(C762-8))+4,0)</f>
        <v>#REF!</v>
      </c>
      <c r="L762" s="1" t="e">
        <f t="shared" si="123"/>
        <v>#REF!</v>
      </c>
      <c r="M762" s="1" t="e">
        <f>+IF(H762&gt;0,IF(L762&lt;0.1,(#REF!/(TRUNC((C762/10)/I762)+1)),IF(AND(L762&gt;0.1,L762&lt;0.33),(#REF!/(TRUNC((C762/3)/I762)+1)),#REF!)),0)</f>
        <v>#REF!</v>
      </c>
      <c r="N762" s="1" t="e">
        <f t="shared" si="124"/>
        <v>#REF!</v>
      </c>
      <c r="O762" s="1" t="e">
        <f>+IF(#REF! &lt; (#REF!+#REF!)*0.02,1,#REF!/(#REF!+#REF!))</f>
        <v>#REF!</v>
      </c>
      <c r="P762" s="1" t="e">
        <f>+IF(#REF!&gt;0,#REF!+5,0)</f>
        <v>#REF!</v>
      </c>
      <c r="Q762" s="1" t="e">
        <f t="shared" si="125"/>
        <v>#REF!</v>
      </c>
      <c r="R762" s="1" t="e">
        <f>+IF(Q762 &gt; 0,TRUNC((#REF!+#REF!)/Q762),0)</f>
        <v>#REF!</v>
      </c>
      <c r="S762" s="1" t="e">
        <f>+(R762/(TRUNC((B762-28)/(#REF!+5))+4))</f>
        <v>#REF!</v>
      </c>
      <c r="T762" s="1" t="e">
        <f>+TRUNC(S762/(TRUNC((B762-28)/(#REF!+5))+4))</f>
        <v>#REF!</v>
      </c>
      <c r="U762" s="1" t="e">
        <f>+ROUNDUP((T762/(TRUNC((B762-56)/(#REF!+5))+4)),0)</f>
        <v>#REF!</v>
      </c>
      <c r="V762" s="1" t="e">
        <f t="shared" si="126"/>
        <v>#REF!</v>
      </c>
      <c r="W762" s="1" t="e">
        <f t="shared" si="127"/>
        <v>#REF!</v>
      </c>
      <c r="X762" s="1" t="e">
        <f t="shared" si="128"/>
        <v>#REF!</v>
      </c>
      <c r="Y762" s="1" t="e">
        <f t="shared" si="129"/>
        <v>#REF!</v>
      </c>
      <c r="Z762" s="1" t="e">
        <f t="shared" si="130"/>
        <v>#REF!</v>
      </c>
      <c r="AA762" s="2" t="e">
        <f>IF(Z762*#REF!/(#REF!+#REF!)&lt;16,16,Z762*#REF!/(#REF!+#REF!))</f>
        <v>#REF!</v>
      </c>
      <c r="AB762" s="9" t="e">
        <f>IF(+Z762*#REF!/(#REF!+#REF!)&lt;16,16,+Z762*#REF!/(#REF!+#REF!))</f>
        <v>#REF!</v>
      </c>
      <c r="AC762" s="2" t="e">
        <f t="shared" si="131"/>
        <v>#REF!</v>
      </c>
    </row>
    <row r="763" spans="2:29" x14ac:dyDescent="0.2">
      <c r="B763" s="10" t="e">
        <f>IF(#REF!="Informix XPS",4096,2048)</f>
        <v>#REF!</v>
      </c>
      <c r="C763" s="10" t="e">
        <f>IF(#REF!="Informix XPS",4036,2020)</f>
        <v>#REF!</v>
      </c>
      <c r="D763" s="1" t="e">
        <f>IF(#REF!=0,0,#REF!+4)</f>
        <v>#REF!</v>
      </c>
      <c r="E763" s="1" t="e">
        <f t="shared" si="121"/>
        <v>#REF!</v>
      </c>
      <c r="F763" s="1" t="e">
        <f>IF(D763&lt;=C763,ROUNDUP((#REF!+#REF!)/E763,0),#REF!*E763)</f>
        <v>#REF!</v>
      </c>
      <c r="G763" s="1" t="e">
        <f t="shared" si="122"/>
        <v>#REF!</v>
      </c>
      <c r="H763" s="1" t="e">
        <f>IF(#REF!&gt;C763,#REF!,0)</f>
        <v>#REF!</v>
      </c>
      <c r="I763" s="1" t="e">
        <f>+IF(#REF!&gt;C763,#REF!-(C763+8),0)</f>
        <v>#REF!</v>
      </c>
      <c r="J763" s="1" t="e">
        <f>+IF(I763&lt;C763,0,#REF!*TRUNC(I763/(C763-8)))</f>
        <v>#REF!</v>
      </c>
      <c r="K763" s="1" t="e">
        <f>IF(H763&gt;0,+#REF!/(C763-8)-TRUNC(#REF!/(C763-8))+4,0)</f>
        <v>#REF!</v>
      </c>
      <c r="L763" s="1" t="e">
        <f t="shared" si="123"/>
        <v>#REF!</v>
      </c>
      <c r="M763" s="1" t="e">
        <f>+IF(H763&gt;0,IF(L763&lt;0.1,(#REF!/(TRUNC((C763/10)/I763)+1)),IF(AND(L763&gt;0.1,L763&lt;0.33),(#REF!/(TRUNC((C763/3)/I763)+1)),#REF!)),0)</f>
        <v>#REF!</v>
      </c>
      <c r="N763" s="1" t="e">
        <f t="shared" si="124"/>
        <v>#REF!</v>
      </c>
      <c r="O763" s="1" t="e">
        <f>+IF(#REF! &lt; (#REF!+#REF!)*0.02,1,#REF!/(#REF!+#REF!))</f>
        <v>#REF!</v>
      </c>
      <c r="P763" s="1" t="e">
        <f>+IF(#REF!&gt;0,#REF!+5,0)</f>
        <v>#REF!</v>
      </c>
      <c r="Q763" s="1" t="e">
        <f t="shared" si="125"/>
        <v>#REF!</v>
      </c>
      <c r="R763" s="1" t="e">
        <f>+IF(Q763 &gt; 0,TRUNC((#REF!+#REF!)/Q763),0)</f>
        <v>#REF!</v>
      </c>
      <c r="S763" s="1" t="e">
        <f>+(R763/(TRUNC((B763-28)/(#REF!+5))+4))</f>
        <v>#REF!</v>
      </c>
      <c r="T763" s="1" t="e">
        <f>+TRUNC(S763/(TRUNC((B763-28)/(#REF!+5))+4))</f>
        <v>#REF!</v>
      </c>
      <c r="U763" s="1" t="e">
        <f>+ROUNDUP((T763/(TRUNC((B763-56)/(#REF!+5))+4)),0)</f>
        <v>#REF!</v>
      </c>
      <c r="V763" s="1" t="e">
        <f t="shared" si="126"/>
        <v>#REF!</v>
      </c>
      <c r="W763" s="1" t="e">
        <f t="shared" si="127"/>
        <v>#REF!</v>
      </c>
      <c r="X763" s="1" t="e">
        <f t="shared" si="128"/>
        <v>#REF!</v>
      </c>
      <c r="Y763" s="1" t="e">
        <f t="shared" si="129"/>
        <v>#REF!</v>
      </c>
      <c r="Z763" s="1" t="e">
        <f t="shared" si="130"/>
        <v>#REF!</v>
      </c>
      <c r="AA763" s="2" t="e">
        <f>IF(Z763*#REF!/(#REF!+#REF!)&lt;16,16,Z763*#REF!/(#REF!+#REF!))</f>
        <v>#REF!</v>
      </c>
      <c r="AB763" s="9" t="e">
        <f>IF(+Z763*#REF!/(#REF!+#REF!)&lt;16,16,+Z763*#REF!/(#REF!+#REF!))</f>
        <v>#REF!</v>
      </c>
      <c r="AC763" s="2" t="e">
        <f t="shared" si="131"/>
        <v>#REF!</v>
      </c>
    </row>
    <row r="764" spans="2:29" x14ac:dyDescent="0.2">
      <c r="B764" s="10" t="e">
        <f>IF(#REF!="Informix XPS",4096,2048)</f>
        <v>#REF!</v>
      </c>
      <c r="C764" s="10" t="e">
        <f>IF(#REF!="Informix XPS",4036,2020)</f>
        <v>#REF!</v>
      </c>
      <c r="D764" s="1" t="e">
        <f>IF(#REF!=0,0,#REF!+4)</f>
        <v>#REF!</v>
      </c>
      <c r="E764" s="1" t="e">
        <f t="shared" si="121"/>
        <v>#REF!</v>
      </c>
      <c r="F764" s="1" t="e">
        <f>IF(D764&lt;=C764,ROUNDUP((#REF!+#REF!)/E764,0),#REF!*E764)</f>
        <v>#REF!</v>
      </c>
      <c r="G764" s="1" t="e">
        <f t="shared" si="122"/>
        <v>#REF!</v>
      </c>
      <c r="H764" s="1" t="e">
        <f>IF(#REF!&gt;C764,#REF!,0)</f>
        <v>#REF!</v>
      </c>
      <c r="I764" s="1" t="e">
        <f>+IF(#REF!&gt;C764,#REF!-(C764+8),0)</f>
        <v>#REF!</v>
      </c>
      <c r="J764" s="1" t="e">
        <f>+IF(I764&lt;C764,0,#REF!*TRUNC(I764/(C764-8)))</f>
        <v>#REF!</v>
      </c>
      <c r="K764" s="1" t="e">
        <f>IF(H764&gt;0,+#REF!/(C764-8)-TRUNC(#REF!/(C764-8))+4,0)</f>
        <v>#REF!</v>
      </c>
      <c r="L764" s="1" t="e">
        <f t="shared" si="123"/>
        <v>#REF!</v>
      </c>
      <c r="M764" s="1" t="e">
        <f>+IF(H764&gt;0,IF(L764&lt;0.1,(#REF!/(TRUNC((C764/10)/I764)+1)),IF(AND(L764&gt;0.1,L764&lt;0.33),(#REF!/(TRUNC((C764/3)/I764)+1)),#REF!)),0)</f>
        <v>#REF!</v>
      </c>
      <c r="N764" s="1" t="e">
        <f t="shared" si="124"/>
        <v>#REF!</v>
      </c>
      <c r="O764" s="1" t="e">
        <f>+IF(#REF! &lt; (#REF!+#REF!)*0.02,1,#REF!/(#REF!+#REF!))</f>
        <v>#REF!</v>
      </c>
      <c r="P764" s="1" t="e">
        <f>+IF(#REF!&gt;0,#REF!+5,0)</f>
        <v>#REF!</v>
      </c>
      <c r="Q764" s="1" t="e">
        <f t="shared" si="125"/>
        <v>#REF!</v>
      </c>
      <c r="R764" s="1" t="e">
        <f>+IF(Q764 &gt; 0,TRUNC((#REF!+#REF!)/Q764),0)</f>
        <v>#REF!</v>
      </c>
      <c r="S764" s="1" t="e">
        <f>+(R764/(TRUNC((B764-28)/(#REF!+5))+4))</f>
        <v>#REF!</v>
      </c>
      <c r="T764" s="1" t="e">
        <f>+TRUNC(S764/(TRUNC((B764-28)/(#REF!+5))+4))</f>
        <v>#REF!</v>
      </c>
      <c r="U764" s="1" t="e">
        <f>+ROUNDUP((T764/(TRUNC((B764-56)/(#REF!+5))+4)),0)</f>
        <v>#REF!</v>
      </c>
      <c r="V764" s="1" t="e">
        <f t="shared" si="126"/>
        <v>#REF!</v>
      </c>
      <c r="W764" s="1" t="e">
        <f t="shared" si="127"/>
        <v>#REF!</v>
      </c>
      <c r="X764" s="1" t="e">
        <f t="shared" si="128"/>
        <v>#REF!</v>
      </c>
      <c r="Y764" s="1" t="e">
        <f t="shared" si="129"/>
        <v>#REF!</v>
      </c>
      <c r="Z764" s="1" t="e">
        <f t="shared" si="130"/>
        <v>#REF!</v>
      </c>
      <c r="AA764" s="2" t="e">
        <f>IF(Z764*#REF!/(#REF!+#REF!)&lt;16,16,Z764*#REF!/(#REF!+#REF!))</f>
        <v>#REF!</v>
      </c>
      <c r="AB764" s="9" t="e">
        <f>IF(+Z764*#REF!/(#REF!+#REF!)&lt;16,16,+Z764*#REF!/(#REF!+#REF!))</f>
        <v>#REF!</v>
      </c>
      <c r="AC764" s="2" t="e">
        <f t="shared" si="131"/>
        <v>#REF!</v>
      </c>
    </row>
    <row r="765" spans="2:29" x14ac:dyDescent="0.2">
      <c r="B765" s="10" t="e">
        <f>IF(#REF!="Informix XPS",4096,2048)</f>
        <v>#REF!</v>
      </c>
      <c r="C765" s="10" t="e">
        <f>IF(#REF!="Informix XPS",4036,2020)</f>
        <v>#REF!</v>
      </c>
      <c r="D765" s="1" t="e">
        <f>IF(#REF!=0,0,#REF!+4)</f>
        <v>#REF!</v>
      </c>
      <c r="E765" s="1" t="e">
        <f t="shared" si="121"/>
        <v>#REF!</v>
      </c>
      <c r="F765" s="1" t="e">
        <f>IF(D765&lt;=C765,ROUNDUP((#REF!+#REF!)/E765,0),#REF!*E765)</f>
        <v>#REF!</v>
      </c>
      <c r="G765" s="1" t="e">
        <f t="shared" si="122"/>
        <v>#REF!</v>
      </c>
      <c r="H765" s="1" t="e">
        <f>IF(#REF!&gt;C765,#REF!,0)</f>
        <v>#REF!</v>
      </c>
      <c r="I765" s="1" t="e">
        <f>+IF(#REF!&gt;C765,#REF!-(C765+8),0)</f>
        <v>#REF!</v>
      </c>
      <c r="J765" s="1" t="e">
        <f>+IF(I765&lt;C765,0,#REF!*TRUNC(I765/(C765-8)))</f>
        <v>#REF!</v>
      </c>
      <c r="K765" s="1" t="e">
        <f>IF(H765&gt;0,+#REF!/(C765-8)-TRUNC(#REF!/(C765-8))+4,0)</f>
        <v>#REF!</v>
      </c>
      <c r="L765" s="1" t="e">
        <f t="shared" si="123"/>
        <v>#REF!</v>
      </c>
      <c r="M765" s="1" t="e">
        <f>+IF(H765&gt;0,IF(L765&lt;0.1,(#REF!/(TRUNC((C765/10)/I765)+1)),IF(AND(L765&gt;0.1,L765&lt;0.33),(#REF!/(TRUNC((C765/3)/I765)+1)),#REF!)),0)</f>
        <v>#REF!</v>
      </c>
      <c r="N765" s="1" t="e">
        <f t="shared" si="124"/>
        <v>#REF!</v>
      </c>
      <c r="O765" s="1" t="e">
        <f>+IF(#REF! &lt; (#REF!+#REF!)*0.02,1,#REF!/(#REF!+#REF!))</f>
        <v>#REF!</v>
      </c>
      <c r="P765" s="1" t="e">
        <f>+IF(#REF!&gt;0,#REF!+5,0)</f>
        <v>#REF!</v>
      </c>
      <c r="Q765" s="1" t="e">
        <f t="shared" si="125"/>
        <v>#REF!</v>
      </c>
      <c r="R765" s="1" t="e">
        <f>+IF(Q765 &gt; 0,TRUNC((#REF!+#REF!)/Q765),0)</f>
        <v>#REF!</v>
      </c>
      <c r="S765" s="1" t="e">
        <f>+(R765/(TRUNC((B765-28)/(#REF!+5))+4))</f>
        <v>#REF!</v>
      </c>
      <c r="T765" s="1" t="e">
        <f>+TRUNC(S765/(TRUNC((B765-28)/(#REF!+5))+4))</f>
        <v>#REF!</v>
      </c>
      <c r="U765" s="1" t="e">
        <f>+ROUNDUP((T765/(TRUNC((B765-56)/(#REF!+5))+4)),0)</f>
        <v>#REF!</v>
      </c>
      <c r="V765" s="1" t="e">
        <f t="shared" si="126"/>
        <v>#REF!</v>
      </c>
      <c r="W765" s="1" t="e">
        <f t="shared" si="127"/>
        <v>#REF!</v>
      </c>
      <c r="X765" s="1" t="e">
        <f t="shared" si="128"/>
        <v>#REF!</v>
      </c>
      <c r="Y765" s="1" t="e">
        <f t="shared" si="129"/>
        <v>#REF!</v>
      </c>
      <c r="Z765" s="1" t="e">
        <f t="shared" si="130"/>
        <v>#REF!</v>
      </c>
      <c r="AA765" s="2" t="e">
        <f>IF(Z765*#REF!/(#REF!+#REF!)&lt;16,16,Z765*#REF!/(#REF!+#REF!))</f>
        <v>#REF!</v>
      </c>
      <c r="AB765" s="9" t="e">
        <f>IF(+Z765*#REF!/(#REF!+#REF!)&lt;16,16,+Z765*#REF!/(#REF!+#REF!))</f>
        <v>#REF!</v>
      </c>
      <c r="AC765" s="2" t="e">
        <f t="shared" si="131"/>
        <v>#REF!</v>
      </c>
    </row>
    <row r="766" spans="2:29" x14ac:dyDescent="0.2">
      <c r="B766" s="10" t="e">
        <f>IF(#REF!="Informix XPS",4096,2048)</f>
        <v>#REF!</v>
      </c>
      <c r="C766" s="10" t="e">
        <f>IF(#REF!="Informix XPS",4036,2020)</f>
        <v>#REF!</v>
      </c>
      <c r="D766" s="1" t="e">
        <f>IF(#REF!=0,0,#REF!+4)</f>
        <v>#REF!</v>
      </c>
      <c r="E766" s="1" t="e">
        <f t="shared" si="121"/>
        <v>#REF!</v>
      </c>
      <c r="F766" s="1" t="e">
        <f>IF(D766&lt;=C766,ROUNDUP((#REF!+#REF!)/E766,0),#REF!*E766)</f>
        <v>#REF!</v>
      </c>
      <c r="G766" s="1" t="e">
        <f t="shared" si="122"/>
        <v>#REF!</v>
      </c>
      <c r="H766" s="1" t="e">
        <f>IF(#REF!&gt;C766,#REF!,0)</f>
        <v>#REF!</v>
      </c>
      <c r="I766" s="1" t="e">
        <f>+IF(#REF!&gt;C766,#REF!-(C766+8),0)</f>
        <v>#REF!</v>
      </c>
      <c r="J766" s="1" t="e">
        <f>+IF(I766&lt;C766,0,#REF!*TRUNC(I766/(C766-8)))</f>
        <v>#REF!</v>
      </c>
      <c r="K766" s="1" t="e">
        <f>IF(H766&gt;0,+#REF!/(C766-8)-TRUNC(#REF!/(C766-8))+4,0)</f>
        <v>#REF!</v>
      </c>
      <c r="L766" s="1" t="e">
        <f t="shared" si="123"/>
        <v>#REF!</v>
      </c>
      <c r="M766" s="1" t="e">
        <f>+IF(H766&gt;0,IF(L766&lt;0.1,(#REF!/(TRUNC((C766/10)/I766)+1)),IF(AND(L766&gt;0.1,L766&lt;0.33),(#REF!/(TRUNC((C766/3)/I766)+1)),#REF!)),0)</f>
        <v>#REF!</v>
      </c>
      <c r="N766" s="1" t="e">
        <f t="shared" si="124"/>
        <v>#REF!</v>
      </c>
      <c r="O766" s="1" t="e">
        <f>+IF(#REF! &lt; (#REF!+#REF!)*0.02,1,#REF!/(#REF!+#REF!))</f>
        <v>#REF!</v>
      </c>
      <c r="P766" s="1" t="e">
        <f>+IF(#REF!&gt;0,#REF!+5,0)</f>
        <v>#REF!</v>
      </c>
      <c r="Q766" s="1" t="e">
        <f t="shared" si="125"/>
        <v>#REF!</v>
      </c>
      <c r="R766" s="1" t="e">
        <f>+IF(Q766 &gt; 0,TRUNC((#REF!+#REF!)/Q766),0)</f>
        <v>#REF!</v>
      </c>
      <c r="S766" s="1" t="e">
        <f>+(R766/(TRUNC((B766-28)/(#REF!+5))+4))</f>
        <v>#REF!</v>
      </c>
      <c r="T766" s="1" t="e">
        <f>+TRUNC(S766/(TRUNC((B766-28)/(#REF!+5))+4))</f>
        <v>#REF!</v>
      </c>
      <c r="U766" s="1" t="e">
        <f>+ROUNDUP((T766/(TRUNC((B766-56)/(#REF!+5))+4)),0)</f>
        <v>#REF!</v>
      </c>
      <c r="V766" s="1" t="e">
        <f t="shared" si="126"/>
        <v>#REF!</v>
      </c>
      <c r="W766" s="1" t="e">
        <f t="shared" si="127"/>
        <v>#REF!</v>
      </c>
      <c r="X766" s="1" t="e">
        <f t="shared" si="128"/>
        <v>#REF!</v>
      </c>
      <c r="Y766" s="1" t="e">
        <f t="shared" si="129"/>
        <v>#REF!</v>
      </c>
      <c r="Z766" s="1" t="e">
        <f t="shared" si="130"/>
        <v>#REF!</v>
      </c>
      <c r="AA766" s="2" t="e">
        <f>IF(Z766*#REF!/(#REF!+#REF!)&lt;16,16,Z766*#REF!/(#REF!+#REF!))</f>
        <v>#REF!</v>
      </c>
      <c r="AB766" s="9" t="e">
        <f>IF(+Z766*#REF!/(#REF!+#REF!)&lt;16,16,+Z766*#REF!/(#REF!+#REF!))</f>
        <v>#REF!</v>
      </c>
      <c r="AC766" s="2" t="e">
        <f t="shared" si="131"/>
        <v>#REF!</v>
      </c>
    </row>
    <row r="767" spans="2:29" x14ac:dyDescent="0.2">
      <c r="B767" s="10" t="e">
        <f>IF(#REF!="Informix XPS",4096,2048)</f>
        <v>#REF!</v>
      </c>
      <c r="C767" s="10" t="e">
        <f>IF(#REF!="Informix XPS",4036,2020)</f>
        <v>#REF!</v>
      </c>
      <c r="D767" s="1" t="e">
        <f>IF(#REF!=0,0,#REF!+4)</f>
        <v>#REF!</v>
      </c>
      <c r="E767" s="1" t="e">
        <f t="shared" si="121"/>
        <v>#REF!</v>
      </c>
      <c r="F767" s="1" t="e">
        <f>IF(D767&lt;=C767,ROUNDUP((#REF!+#REF!)/E767,0),#REF!*E767)</f>
        <v>#REF!</v>
      </c>
      <c r="G767" s="1" t="e">
        <f t="shared" si="122"/>
        <v>#REF!</v>
      </c>
      <c r="H767" s="1" t="e">
        <f>IF(#REF!&gt;C767,#REF!,0)</f>
        <v>#REF!</v>
      </c>
      <c r="I767" s="1" t="e">
        <f>+IF(#REF!&gt;C767,#REF!-(C767+8),0)</f>
        <v>#REF!</v>
      </c>
      <c r="J767" s="1" t="e">
        <f>+IF(I767&lt;C767,0,#REF!*TRUNC(I767/(C767-8)))</f>
        <v>#REF!</v>
      </c>
      <c r="K767" s="1" t="e">
        <f>IF(H767&gt;0,+#REF!/(C767-8)-TRUNC(#REF!/(C767-8))+4,0)</f>
        <v>#REF!</v>
      </c>
      <c r="L767" s="1" t="e">
        <f t="shared" si="123"/>
        <v>#REF!</v>
      </c>
      <c r="M767" s="1" t="e">
        <f>+IF(H767&gt;0,IF(L767&lt;0.1,(#REF!/(TRUNC((C767/10)/I767)+1)),IF(AND(L767&gt;0.1,L767&lt;0.33),(#REF!/(TRUNC((C767/3)/I767)+1)),#REF!)),0)</f>
        <v>#REF!</v>
      </c>
      <c r="N767" s="1" t="e">
        <f t="shared" si="124"/>
        <v>#REF!</v>
      </c>
      <c r="O767" s="1" t="e">
        <f>+IF(#REF! &lt; (#REF!+#REF!)*0.02,1,#REF!/(#REF!+#REF!))</f>
        <v>#REF!</v>
      </c>
      <c r="P767" s="1" t="e">
        <f>+IF(#REF!&gt;0,#REF!+5,0)</f>
        <v>#REF!</v>
      </c>
      <c r="Q767" s="1" t="e">
        <f t="shared" si="125"/>
        <v>#REF!</v>
      </c>
      <c r="R767" s="1" t="e">
        <f>+IF(Q767 &gt; 0,TRUNC((#REF!+#REF!)/Q767),0)</f>
        <v>#REF!</v>
      </c>
      <c r="S767" s="1" t="e">
        <f>+(R767/(TRUNC((B767-28)/(#REF!+5))+4))</f>
        <v>#REF!</v>
      </c>
      <c r="T767" s="1" t="e">
        <f>+TRUNC(S767/(TRUNC((B767-28)/(#REF!+5))+4))</f>
        <v>#REF!</v>
      </c>
      <c r="U767" s="1" t="e">
        <f>+ROUNDUP((T767/(TRUNC((B767-56)/(#REF!+5))+4)),0)</f>
        <v>#REF!</v>
      </c>
      <c r="V767" s="1" t="e">
        <f t="shared" si="126"/>
        <v>#REF!</v>
      </c>
      <c r="W767" s="1" t="e">
        <f t="shared" si="127"/>
        <v>#REF!</v>
      </c>
      <c r="X767" s="1" t="e">
        <f t="shared" si="128"/>
        <v>#REF!</v>
      </c>
      <c r="Y767" s="1" t="e">
        <f t="shared" si="129"/>
        <v>#REF!</v>
      </c>
      <c r="Z767" s="1" t="e">
        <f t="shared" si="130"/>
        <v>#REF!</v>
      </c>
      <c r="AA767" s="2" t="e">
        <f>IF(Z767*#REF!/(#REF!+#REF!)&lt;16,16,Z767*#REF!/(#REF!+#REF!))</f>
        <v>#REF!</v>
      </c>
      <c r="AB767" s="9" t="e">
        <f>IF(+Z767*#REF!/(#REF!+#REF!)&lt;16,16,+Z767*#REF!/(#REF!+#REF!))</f>
        <v>#REF!</v>
      </c>
      <c r="AC767" s="2" t="e">
        <f t="shared" si="131"/>
        <v>#REF!</v>
      </c>
    </row>
    <row r="768" spans="2:29" x14ac:dyDescent="0.2">
      <c r="B768" s="10" t="e">
        <f>IF(#REF!="Informix XPS",4096,2048)</f>
        <v>#REF!</v>
      </c>
      <c r="C768" s="10" t="e">
        <f>IF(#REF!="Informix XPS",4036,2020)</f>
        <v>#REF!</v>
      </c>
      <c r="D768" s="1" t="e">
        <f>IF(#REF!=0,0,#REF!+4)</f>
        <v>#REF!</v>
      </c>
      <c r="E768" s="1" t="e">
        <f t="shared" si="121"/>
        <v>#REF!</v>
      </c>
      <c r="F768" s="1" t="e">
        <f>IF(D768&lt;=C768,ROUNDUP((#REF!+#REF!)/E768,0),#REF!*E768)</f>
        <v>#REF!</v>
      </c>
      <c r="G768" s="1" t="e">
        <f t="shared" si="122"/>
        <v>#REF!</v>
      </c>
      <c r="H768" s="1" t="e">
        <f>IF(#REF!&gt;C768,#REF!,0)</f>
        <v>#REF!</v>
      </c>
      <c r="I768" s="1" t="e">
        <f>+IF(#REF!&gt;C768,#REF!-(C768+8),0)</f>
        <v>#REF!</v>
      </c>
      <c r="J768" s="1" t="e">
        <f>+IF(I768&lt;C768,0,#REF!*TRUNC(I768/(C768-8)))</f>
        <v>#REF!</v>
      </c>
      <c r="K768" s="1" t="e">
        <f>IF(H768&gt;0,+#REF!/(C768-8)-TRUNC(#REF!/(C768-8))+4,0)</f>
        <v>#REF!</v>
      </c>
      <c r="L768" s="1" t="e">
        <f t="shared" si="123"/>
        <v>#REF!</v>
      </c>
      <c r="M768" s="1" t="e">
        <f>+IF(H768&gt;0,IF(L768&lt;0.1,(#REF!/(TRUNC((C768/10)/I768)+1)),IF(AND(L768&gt;0.1,L768&lt;0.33),(#REF!/(TRUNC((C768/3)/I768)+1)),#REF!)),0)</f>
        <v>#REF!</v>
      </c>
      <c r="N768" s="1" t="e">
        <f t="shared" si="124"/>
        <v>#REF!</v>
      </c>
      <c r="O768" s="1" t="e">
        <f>+IF(#REF! &lt; (#REF!+#REF!)*0.02,1,#REF!/(#REF!+#REF!))</f>
        <v>#REF!</v>
      </c>
      <c r="P768" s="1" t="e">
        <f>+IF(#REF!&gt;0,#REF!+5,0)</f>
        <v>#REF!</v>
      </c>
      <c r="Q768" s="1" t="e">
        <f t="shared" si="125"/>
        <v>#REF!</v>
      </c>
      <c r="R768" s="1" t="e">
        <f>+IF(Q768 &gt; 0,TRUNC((#REF!+#REF!)/Q768),0)</f>
        <v>#REF!</v>
      </c>
      <c r="S768" s="1" t="e">
        <f>+(R768/(TRUNC((B768-28)/(#REF!+5))+4))</f>
        <v>#REF!</v>
      </c>
      <c r="T768" s="1" t="e">
        <f>+TRUNC(S768/(TRUNC((B768-28)/(#REF!+5))+4))</f>
        <v>#REF!</v>
      </c>
      <c r="U768" s="1" t="e">
        <f>+ROUNDUP((T768/(TRUNC((B768-56)/(#REF!+5))+4)),0)</f>
        <v>#REF!</v>
      </c>
      <c r="V768" s="1" t="e">
        <f t="shared" si="126"/>
        <v>#REF!</v>
      </c>
      <c r="W768" s="1" t="e">
        <f t="shared" si="127"/>
        <v>#REF!</v>
      </c>
      <c r="X768" s="1" t="e">
        <f t="shared" si="128"/>
        <v>#REF!</v>
      </c>
      <c r="Y768" s="1" t="e">
        <f t="shared" si="129"/>
        <v>#REF!</v>
      </c>
      <c r="Z768" s="1" t="e">
        <f t="shared" si="130"/>
        <v>#REF!</v>
      </c>
      <c r="AA768" s="2" t="e">
        <f>IF(Z768*#REF!/(#REF!+#REF!)&lt;16,16,Z768*#REF!/(#REF!+#REF!))</f>
        <v>#REF!</v>
      </c>
      <c r="AB768" s="9" t="e">
        <f>IF(+Z768*#REF!/(#REF!+#REF!)&lt;16,16,+Z768*#REF!/(#REF!+#REF!))</f>
        <v>#REF!</v>
      </c>
      <c r="AC768" s="2" t="e">
        <f t="shared" si="131"/>
        <v>#REF!</v>
      </c>
    </row>
    <row r="769" spans="2:29" x14ac:dyDescent="0.2">
      <c r="B769" s="10" t="e">
        <f>IF(#REF!="Informix XPS",4096,2048)</f>
        <v>#REF!</v>
      </c>
      <c r="C769" s="10" t="e">
        <f>IF(#REF!="Informix XPS",4036,2020)</f>
        <v>#REF!</v>
      </c>
      <c r="D769" s="1" t="e">
        <f>IF(#REF!=0,0,#REF!+4)</f>
        <v>#REF!</v>
      </c>
      <c r="E769" s="1" t="e">
        <f t="shared" si="121"/>
        <v>#REF!</v>
      </c>
      <c r="F769" s="1" t="e">
        <f>IF(D769&lt;=C769,ROUNDUP((#REF!+#REF!)/E769,0),#REF!*E769)</f>
        <v>#REF!</v>
      </c>
      <c r="G769" s="1" t="e">
        <f t="shared" si="122"/>
        <v>#REF!</v>
      </c>
      <c r="H769" s="1" t="e">
        <f>IF(#REF!&gt;C769,#REF!,0)</f>
        <v>#REF!</v>
      </c>
      <c r="I769" s="1" t="e">
        <f>+IF(#REF!&gt;C769,#REF!-(C769+8),0)</f>
        <v>#REF!</v>
      </c>
      <c r="J769" s="1" t="e">
        <f>+IF(I769&lt;C769,0,#REF!*TRUNC(I769/(C769-8)))</f>
        <v>#REF!</v>
      </c>
      <c r="K769" s="1" t="e">
        <f>IF(H769&gt;0,+#REF!/(C769-8)-TRUNC(#REF!/(C769-8))+4,0)</f>
        <v>#REF!</v>
      </c>
      <c r="L769" s="1" t="e">
        <f t="shared" si="123"/>
        <v>#REF!</v>
      </c>
      <c r="M769" s="1" t="e">
        <f>+IF(H769&gt;0,IF(L769&lt;0.1,(#REF!/(TRUNC((C769/10)/I769)+1)),IF(AND(L769&gt;0.1,L769&lt;0.33),(#REF!/(TRUNC((C769/3)/I769)+1)),#REF!)),0)</f>
        <v>#REF!</v>
      </c>
      <c r="N769" s="1" t="e">
        <f t="shared" si="124"/>
        <v>#REF!</v>
      </c>
      <c r="O769" s="1" t="e">
        <f>+IF(#REF! &lt; (#REF!+#REF!)*0.02,1,#REF!/(#REF!+#REF!))</f>
        <v>#REF!</v>
      </c>
      <c r="P769" s="1" t="e">
        <f>+IF(#REF!&gt;0,#REF!+5,0)</f>
        <v>#REF!</v>
      </c>
      <c r="Q769" s="1" t="e">
        <f t="shared" si="125"/>
        <v>#REF!</v>
      </c>
      <c r="R769" s="1" t="e">
        <f>+IF(Q769 &gt; 0,TRUNC((#REF!+#REF!)/Q769),0)</f>
        <v>#REF!</v>
      </c>
      <c r="S769" s="1" t="e">
        <f>+(R769/(TRUNC((B769-28)/(#REF!+5))+4))</f>
        <v>#REF!</v>
      </c>
      <c r="T769" s="1" t="e">
        <f>+TRUNC(S769/(TRUNC((B769-28)/(#REF!+5))+4))</f>
        <v>#REF!</v>
      </c>
      <c r="U769" s="1" t="e">
        <f>+ROUNDUP((T769/(TRUNC((B769-56)/(#REF!+5))+4)),0)</f>
        <v>#REF!</v>
      </c>
      <c r="V769" s="1" t="e">
        <f t="shared" si="126"/>
        <v>#REF!</v>
      </c>
      <c r="W769" s="1" t="e">
        <f t="shared" si="127"/>
        <v>#REF!</v>
      </c>
      <c r="X769" s="1" t="e">
        <f t="shared" si="128"/>
        <v>#REF!</v>
      </c>
      <c r="Y769" s="1" t="e">
        <f t="shared" si="129"/>
        <v>#REF!</v>
      </c>
      <c r="Z769" s="1" t="e">
        <f t="shared" si="130"/>
        <v>#REF!</v>
      </c>
      <c r="AA769" s="2" t="e">
        <f>IF(Z769*#REF!/(#REF!+#REF!)&lt;16,16,Z769*#REF!/(#REF!+#REF!))</f>
        <v>#REF!</v>
      </c>
      <c r="AB769" s="9" t="e">
        <f>IF(+Z769*#REF!/(#REF!+#REF!)&lt;16,16,+Z769*#REF!/(#REF!+#REF!))</f>
        <v>#REF!</v>
      </c>
      <c r="AC769" s="2" t="e">
        <f t="shared" si="131"/>
        <v>#REF!</v>
      </c>
    </row>
    <row r="770" spans="2:29" x14ac:dyDescent="0.2">
      <c r="B770" s="10" t="e">
        <f>IF(#REF!="Informix XPS",4096,2048)</f>
        <v>#REF!</v>
      </c>
      <c r="C770" s="10" t="e">
        <f>IF(#REF!="Informix XPS",4036,2020)</f>
        <v>#REF!</v>
      </c>
      <c r="D770" s="1" t="e">
        <f>IF(#REF!=0,0,#REF!+4)</f>
        <v>#REF!</v>
      </c>
      <c r="E770" s="1" t="e">
        <f t="shared" si="121"/>
        <v>#REF!</v>
      </c>
      <c r="F770" s="1" t="e">
        <f>IF(D770&lt;=C770,ROUNDUP((#REF!+#REF!)/E770,0),#REF!*E770)</f>
        <v>#REF!</v>
      </c>
      <c r="G770" s="1" t="e">
        <f t="shared" si="122"/>
        <v>#REF!</v>
      </c>
      <c r="H770" s="1" t="e">
        <f>IF(#REF!&gt;C770,#REF!,0)</f>
        <v>#REF!</v>
      </c>
      <c r="I770" s="1" t="e">
        <f>+IF(#REF!&gt;C770,#REF!-(C770+8),0)</f>
        <v>#REF!</v>
      </c>
      <c r="J770" s="1" t="e">
        <f>+IF(I770&lt;C770,0,#REF!*TRUNC(I770/(C770-8)))</f>
        <v>#REF!</v>
      </c>
      <c r="K770" s="1" t="e">
        <f>IF(H770&gt;0,+#REF!/(C770-8)-TRUNC(#REF!/(C770-8))+4,0)</f>
        <v>#REF!</v>
      </c>
      <c r="L770" s="1" t="e">
        <f t="shared" si="123"/>
        <v>#REF!</v>
      </c>
      <c r="M770" s="1" t="e">
        <f>+IF(H770&gt;0,IF(L770&lt;0.1,(#REF!/(TRUNC((C770/10)/I770)+1)),IF(AND(L770&gt;0.1,L770&lt;0.33),(#REF!/(TRUNC((C770/3)/I770)+1)),#REF!)),0)</f>
        <v>#REF!</v>
      </c>
      <c r="N770" s="1" t="e">
        <f t="shared" si="124"/>
        <v>#REF!</v>
      </c>
      <c r="O770" s="1" t="e">
        <f>+IF(#REF! &lt; (#REF!+#REF!)*0.02,1,#REF!/(#REF!+#REF!))</f>
        <v>#REF!</v>
      </c>
      <c r="P770" s="1" t="e">
        <f>+IF(#REF!&gt;0,#REF!+5,0)</f>
        <v>#REF!</v>
      </c>
      <c r="Q770" s="1" t="e">
        <f t="shared" si="125"/>
        <v>#REF!</v>
      </c>
      <c r="R770" s="1" t="e">
        <f>+IF(Q770 &gt; 0,TRUNC((#REF!+#REF!)/Q770),0)</f>
        <v>#REF!</v>
      </c>
      <c r="S770" s="1" t="e">
        <f>+(R770/(TRUNC((B770-28)/(#REF!+5))+4))</f>
        <v>#REF!</v>
      </c>
      <c r="T770" s="1" t="e">
        <f>+TRUNC(S770/(TRUNC((B770-28)/(#REF!+5))+4))</f>
        <v>#REF!</v>
      </c>
      <c r="U770" s="1" t="e">
        <f>+ROUNDUP((T770/(TRUNC((B770-56)/(#REF!+5))+4)),0)</f>
        <v>#REF!</v>
      </c>
      <c r="V770" s="1" t="e">
        <f t="shared" si="126"/>
        <v>#REF!</v>
      </c>
      <c r="W770" s="1" t="e">
        <f t="shared" si="127"/>
        <v>#REF!</v>
      </c>
      <c r="X770" s="1" t="e">
        <f t="shared" si="128"/>
        <v>#REF!</v>
      </c>
      <c r="Y770" s="1" t="e">
        <f t="shared" si="129"/>
        <v>#REF!</v>
      </c>
      <c r="Z770" s="1" t="e">
        <f t="shared" si="130"/>
        <v>#REF!</v>
      </c>
      <c r="AA770" s="2" t="e">
        <f>IF(Z770*#REF!/(#REF!+#REF!)&lt;16,16,Z770*#REF!/(#REF!+#REF!))</f>
        <v>#REF!</v>
      </c>
      <c r="AB770" s="9" t="e">
        <f>IF(+Z770*#REF!/(#REF!+#REF!)&lt;16,16,+Z770*#REF!/(#REF!+#REF!))</f>
        <v>#REF!</v>
      </c>
      <c r="AC770" s="2" t="e">
        <f t="shared" si="131"/>
        <v>#REF!</v>
      </c>
    </row>
    <row r="771" spans="2:29" x14ac:dyDescent="0.2">
      <c r="B771" s="10" t="e">
        <f>IF(#REF!="Informix XPS",4096,2048)</f>
        <v>#REF!</v>
      </c>
      <c r="C771" s="10" t="e">
        <f>IF(#REF!="Informix XPS",4036,2020)</f>
        <v>#REF!</v>
      </c>
      <c r="D771" s="1" t="e">
        <f>IF(#REF!=0,0,#REF!+4)</f>
        <v>#REF!</v>
      </c>
      <c r="E771" s="1" t="e">
        <f t="shared" si="121"/>
        <v>#REF!</v>
      </c>
      <c r="F771" s="1" t="e">
        <f>IF(D771&lt;=C771,ROUNDUP((#REF!+#REF!)/E771,0),#REF!*E771)</f>
        <v>#REF!</v>
      </c>
      <c r="G771" s="1" t="e">
        <f t="shared" si="122"/>
        <v>#REF!</v>
      </c>
      <c r="H771" s="1" t="e">
        <f>IF(#REF!&gt;C771,#REF!,0)</f>
        <v>#REF!</v>
      </c>
      <c r="I771" s="1" t="e">
        <f>+IF(#REF!&gt;C771,#REF!-(C771+8),0)</f>
        <v>#REF!</v>
      </c>
      <c r="J771" s="1" t="e">
        <f>+IF(I771&lt;C771,0,#REF!*TRUNC(I771/(C771-8)))</f>
        <v>#REF!</v>
      </c>
      <c r="K771" s="1" t="e">
        <f>IF(H771&gt;0,+#REF!/(C771-8)-TRUNC(#REF!/(C771-8))+4,0)</f>
        <v>#REF!</v>
      </c>
      <c r="L771" s="1" t="e">
        <f t="shared" si="123"/>
        <v>#REF!</v>
      </c>
      <c r="M771" s="1" t="e">
        <f>+IF(H771&gt;0,IF(L771&lt;0.1,(#REF!/(TRUNC((C771/10)/I771)+1)),IF(AND(L771&gt;0.1,L771&lt;0.33),(#REF!/(TRUNC((C771/3)/I771)+1)),#REF!)),0)</f>
        <v>#REF!</v>
      </c>
      <c r="N771" s="1" t="e">
        <f t="shared" si="124"/>
        <v>#REF!</v>
      </c>
      <c r="O771" s="1" t="e">
        <f>+IF(#REF! &lt; (#REF!+#REF!)*0.02,1,#REF!/(#REF!+#REF!))</f>
        <v>#REF!</v>
      </c>
      <c r="P771" s="1" t="e">
        <f>+IF(#REF!&gt;0,#REF!+5,0)</f>
        <v>#REF!</v>
      </c>
      <c r="Q771" s="1" t="e">
        <f t="shared" si="125"/>
        <v>#REF!</v>
      </c>
      <c r="R771" s="1" t="e">
        <f>+IF(Q771 &gt; 0,TRUNC((#REF!+#REF!)/Q771),0)</f>
        <v>#REF!</v>
      </c>
      <c r="S771" s="1" t="e">
        <f>+(R771/(TRUNC((B771-28)/(#REF!+5))+4))</f>
        <v>#REF!</v>
      </c>
      <c r="T771" s="1" t="e">
        <f>+TRUNC(S771/(TRUNC((B771-28)/(#REF!+5))+4))</f>
        <v>#REF!</v>
      </c>
      <c r="U771" s="1" t="e">
        <f>+ROUNDUP((T771/(TRUNC((B771-56)/(#REF!+5))+4)),0)</f>
        <v>#REF!</v>
      </c>
      <c r="V771" s="1" t="e">
        <f t="shared" si="126"/>
        <v>#REF!</v>
      </c>
      <c r="W771" s="1" t="e">
        <f t="shared" si="127"/>
        <v>#REF!</v>
      </c>
      <c r="X771" s="1" t="e">
        <f t="shared" si="128"/>
        <v>#REF!</v>
      </c>
      <c r="Y771" s="1" t="e">
        <f t="shared" si="129"/>
        <v>#REF!</v>
      </c>
      <c r="Z771" s="1" t="e">
        <f t="shared" si="130"/>
        <v>#REF!</v>
      </c>
      <c r="AA771" s="2" t="e">
        <f>IF(Z771*#REF!/(#REF!+#REF!)&lt;16,16,Z771*#REF!/(#REF!+#REF!))</f>
        <v>#REF!</v>
      </c>
      <c r="AB771" s="9" t="e">
        <f>IF(+Z771*#REF!/(#REF!+#REF!)&lt;16,16,+Z771*#REF!/(#REF!+#REF!))</f>
        <v>#REF!</v>
      </c>
      <c r="AC771" s="2" t="e">
        <f t="shared" si="131"/>
        <v>#REF!</v>
      </c>
    </row>
    <row r="772" spans="2:29" x14ac:dyDescent="0.2">
      <c r="B772" s="10" t="e">
        <f>IF(#REF!="Informix XPS",4096,2048)</f>
        <v>#REF!</v>
      </c>
      <c r="C772" s="10" t="e">
        <f>IF(#REF!="Informix XPS",4036,2020)</f>
        <v>#REF!</v>
      </c>
      <c r="D772" s="1" t="e">
        <f>IF(#REF!=0,0,#REF!+4)</f>
        <v>#REF!</v>
      </c>
      <c r="E772" s="1" t="e">
        <f t="shared" si="121"/>
        <v>#REF!</v>
      </c>
      <c r="F772" s="1" t="e">
        <f>IF(D772&lt;=C772,ROUNDUP((#REF!+#REF!)/E772,0),#REF!*E772)</f>
        <v>#REF!</v>
      </c>
      <c r="G772" s="1" t="e">
        <f t="shared" si="122"/>
        <v>#REF!</v>
      </c>
      <c r="H772" s="1" t="e">
        <f>IF(#REF!&gt;C772,#REF!,0)</f>
        <v>#REF!</v>
      </c>
      <c r="I772" s="1" t="e">
        <f>+IF(#REF!&gt;C772,#REF!-(C772+8),0)</f>
        <v>#REF!</v>
      </c>
      <c r="J772" s="1" t="e">
        <f>+IF(I772&lt;C772,0,#REF!*TRUNC(I772/(C772-8)))</f>
        <v>#REF!</v>
      </c>
      <c r="K772" s="1" t="e">
        <f>IF(H772&gt;0,+#REF!/(C772-8)-TRUNC(#REF!/(C772-8))+4,0)</f>
        <v>#REF!</v>
      </c>
      <c r="L772" s="1" t="e">
        <f t="shared" si="123"/>
        <v>#REF!</v>
      </c>
      <c r="M772" s="1" t="e">
        <f>+IF(H772&gt;0,IF(L772&lt;0.1,(#REF!/(TRUNC((C772/10)/I772)+1)),IF(AND(L772&gt;0.1,L772&lt;0.33),(#REF!/(TRUNC((C772/3)/I772)+1)),#REF!)),0)</f>
        <v>#REF!</v>
      </c>
      <c r="N772" s="1" t="e">
        <f t="shared" si="124"/>
        <v>#REF!</v>
      </c>
      <c r="O772" s="1" t="e">
        <f>+IF(#REF! &lt; (#REF!+#REF!)*0.02,1,#REF!/(#REF!+#REF!))</f>
        <v>#REF!</v>
      </c>
      <c r="P772" s="1" t="e">
        <f>+IF(#REF!&gt;0,#REF!+5,0)</f>
        <v>#REF!</v>
      </c>
      <c r="Q772" s="1" t="e">
        <f t="shared" si="125"/>
        <v>#REF!</v>
      </c>
      <c r="R772" s="1" t="e">
        <f>+IF(Q772 &gt; 0,TRUNC((#REF!+#REF!)/Q772),0)</f>
        <v>#REF!</v>
      </c>
      <c r="S772" s="1" t="e">
        <f>+(R772/(TRUNC((B772-28)/(#REF!+5))+4))</f>
        <v>#REF!</v>
      </c>
      <c r="T772" s="1" t="e">
        <f>+TRUNC(S772/(TRUNC((B772-28)/(#REF!+5))+4))</f>
        <v>#REF!</v>
      </c>
      <c r="U772" s="1" t="e">
        <f>+ROUNDUP((T772/(TRUNC((B772-56)/(#REF!+5))+4)),0)</f>
        <v>#REF!</v>
      </c>
      <c r="V772" s="1" t="e">
        <f t="shared" si="126"/>
        <v>#REF!</v>
      </c>
      <c r="W772" s="1" t="e">
        <f t="shared" si="127"/>
        <v>#REF!</v>
      </c>
      <c r="X772" s="1" t="e">
        <f t="shared" si="128"/>
        <v>#REF!</v>
      </c>
      <c r="Y772" s="1" t="e">
        <f t="shared" si="129"/>
        <v>#REF!</v>
      </c>
      <c r="Z772" s="1" t="e">
        <f t="shared" si="130"/>
        <v>#REF!</v>
      </c>
      <c r="AA772" s="2" t="e">
        <f>IF(Z772*#REF!/(#REF!+#REF!)&lt;16,16,Z772*#REF!/(#REF!+#REF!))</f>
        <v>#REF!</v>
      </c>
      <c r="AB772" s="9" t="e">
        <f>IF(+Z772*#REF!/(#REF!+#REF!)&lt;16,16,+Z772*#REF!/(#REF!+#REF!))</f>
        <v>#REF!</v>
      </c>
      <c r="AC772" s="2" t="e">
        <f t="shared" si="131"/>
        <v>#REF!</v>
      </c>
    </row>
    <row r="773" spans="2:29" x14ac:dyDescent="0.2">
      <c r="B773" s="10" t="e">
        <f>IF(#REF!="Informix XPS",4096,2048)</f>
        <v>#REF!</v>
      </c>
      <c r="C773" s="10" t="e">
        <f>IF(#REF!="Informix XPS",4036,2020)</f>
        <v>#REF!</v>
      </c>
      <c r="D773" s="1" t="e">
        <f>IF(#REF!=0,0,#REF!+4)</f>
        <v>#REF!</v>
      </c>
      <c r="E773" s="1" t="e">
        <f t="shared" si="121"/>
        <v>#REF!</v>
      </c>
      <c r="F773" s="1" t="e">
        <f>IF(D773&lt;=C773,ROUNDUP((#REF!+#REF!)/E773,0),#REF!*E773)</f>
        <v>#REF!</v>
      </c>
      <c r="G773" s="1" t="e">
        <f t="shared" si="122"/>
        <v>#REF!</v>
      </c>
      <c r="H773" s="1" t="e">
        <f>IF(#REF!&gt;C773,#REF!,0)</f>
        <v>#REF!</v>
      </c>
      <c r="I773" s="1" t="e">
        <f>+IF(#REF!&gt;C773,#REF!-(C773+8),0)</f>
        <v>#REF!</v>
      </c>
      <c r="J773" s="1" t="e">
        <f>+IF(I773&lt;C773,0,#REF!*TRUNC(I773/(C773-8)))</f>
        <v>#REF!</v>
      </c>
      <c r="K773" s="1" t="e">
        <f>IF(H773&gt;0,+#REF!/(C773-8)-TRUNC(#REF!/(C773-8))+4,0)</f>
        <v>#REF!</v>
      </c>
      <c r="L773" s="1" t="e">
        <f t="shared" si="123"/>
        <v>#REF!</v>
      </c>
      <c r="M773" s="1" t="e">
        <f>+IF(H773&gt;0,IF(L773&lt;0.1,(#REF!/(TRUNC((C773/10)/I773)+1)),IF(AND(L773&gt;0.1,L773&lt;0.33),(#REF!/(TRUNC((C773/3)/I773)+1)),#REF!)),0)</f>
        <v>#REF!</v>
      </c>
      <c r="N773" s="1" t="e">
        <f t="shared" si="124"/>
        <v>#REF!</v>
      </c>
      <c r="O773" s="1" t="e">
        <f>+IF(#REF! &lt; (#REF!+#REF!)*0.02,1,#REF!/(#REF!+#REF!))</f>
        <v>#REF!</v>
      </c>
      <c r="P773" s="1" t="e">
        <f>+IF(#REF!&gt;0,#REF!+5,0)</f>
        <v>#REF!</v>
      </c>
      <c r="Q773" s="1" t="e">
        <f t="shared" si="125"/>
        <v>#REF!</v>
      </c>
      <c r="R773" s="1" t="e">
        <f>+IF(Q773 &gt; 0,TRUNC((#REF!+#REF!)/Q773),0)</f>
        <v>#REF!</v>
      </c>
      <c r="S773" s="1" t="e">
        <f>+(R773/(TRUNC((B773-28)/(#REF!+5))+4))</f>
        <v>#REF!</v>
      </c>
      <c r="T773" s="1" t="e">
        <f>+TRUNC(S773/(TRUNC((B773-28)/(#REF!+5))+4))</f>
        <v>#REF!</v>
      </c>
      <c r="U773" s="1" t="e">
        <f>+ROUNDUP((T773/(TRUNC((B773-56)/(#REF!+5))+4)),0)</f>
        <v>#REF!</v>
      </c>
      <c r="V773" s="1" t="e">
        <f t="shared" si="126"/>
        <v>#REF!</v>
      </c>
      <c r="W773" s="1" t="e">
        <f t="shared" si="127"/>
        <v>#REF!</v>
      </c>
      <c r="X773" s="1" t="e">
        <f t="shared" si="128"/>
        <v>#REF!</v>
      </c>
      <c r="Y773" s="1" t="e">
        <f t="shared" si="129"/>
        <v>#REF!</v>
      </c>
      <c r="Z773" s="1" t="e">
        <f t="shared" si="130"/>
        <v>#REF!</v>
      </c>
      <c r="AA773" s="2" t="e">
        <f>IF(Z773*#REF!/(#REF!+#REF!)&lt;16,16,Z773*#REF!/(#REF!+#REF!))</f>
        <v>#REF!</v>
      </c>
      <c r="AB773" s="9" t="e">
        <f>IF(+Z773*#REF!/(#REF!+#REF!)&lt;16,16,+Z773*#REF!/(#REF!+#REF!))</f>
        <v>#REF!</v>
      </c>
      <c r="AC773" s="2" t="e">
        <f t="shared" si="131"/>
        <v>#REF!</v>
      </c>
    </row>
    <row r="774" spans="2:29" x14ac:dyDescent="0.2">
      <c r="B774" s="10" t="e">
        <f>IF(#REF!="Informix XPS",4096,2048)</f>
        <v>#REF!</v>
      </c>
      <c r="C774" s="10" t="e">
        <f>IF(#REF!="Informix XPS",4036,2020)</f>
        <v>#REF!</v>
      </c>
      <c r="D774" s="1" t="e">
        <f>IF(#REF!=0,0,#REF!+4)</f>
        <v>#REF!</v>
      </c>
      <c r="E774" s="1" t="e">
        <f t="shared" ref="E774:E837" si="132">IF(D774&lt;=C774,ROUNDDOWN(C774/D774,0),ROUNDUP(D774/C774,0))</f>
        <v>#REF!</v>
      </c>
      <c r="F774" s="1" t="e">
        <f>IF(D774&lt;=C774,ROUNDUP((#REF!+#REF!)/E774,0),#REF!*E774)</f>
        <v>#REF!</v>
      </c>
      <c r="G774" s="1" t="e">
        <f t="shared" ref="G774:G837" si="133">(F774*B774)/1024</f>
        <v>#REF!</v>
      </c>
      <c r="H774" s="1" t="e">
        <f>IF(#REF!&gt;C774,#REF!,0)</f>
        <v>#REF!</v>
      </c>
      <c r="I774" s="1" t="e">
        <f>+IF(#REF!&gt;C774,#REF!-(C774+8),0)</f>
        <v>#REF!</v>
      </c>
      <c r="J774" s="1" t="e">
        <f>+IF(I774&lt;C774,0,#REF!*TRUNC(I774/(C774-8)))</f>
        <v>#REF!</v>
      </c>
      <c r="K774" s="1" t="e">
        <f>IF(H774&gt;0,+#REF!/(C774-8)-TRUNC(#REF!/(C774-8))+4,0)</f>
        <v>#REF!</v>
      </c>
      <c r="L774" s="1" t="e">
        <f t="shared" ref="L774:L837" si="134">+K774/C774</f>
        <v>#REF!</v>
      </c>
      <c r="M774" s="1" t="e">
        <f>+IF(H774&gt;0,IF(L774&lt;0.1,(#REF!/(TRUNC((C774/10)/I774)+1)),IF(AND(L774&gt;0.1,L774&lt;0.33),(#REF!/(TRUNC((C774/3)/I774)+1)),#REF!)),0)</f>
        <v>#REF!</v>
      </c>
      <c r="N774" s="1" t="e">
        <f t="shared" ref="N774:N837" si="135">+F774+H774+J774+M774</f>
        <v>#REF!</v>
      </c>
      <c r="O774" s="1" t="e">
        <f>+IF(#REF! &lt; (#REF!+#REF!)*0.02,1,#REF!/(#REF!+#REF!))</f>
        <v>#REF!</v>
      </c>
      <c r="P774" s="1" t="e">
        <f>+IF(#REF!&gt;0,#REF!+5,0)</f>
        <v>#REF!</v>
      </c>
      <c r="Q774" s="1" t="e">
        <f t="shared" ref="Q774:Q837" si="136">+IF(P774 &gt; 0,TRUNC((B774-28)/P774),0)</f>
        <v>#REF!</v>
      </c>
      <c r="R774" s="1" t="e">
        <f>+IF(Q774 &gt; 0,TRUNC((#REF!+#REF!)/Q774),0)</f>
        <v>#REF!</v>
      </c>
      <c r="S774" s="1" t="e">
        <f>+(R774/(TRUNC((B774-28)/(#REF!+5))+4))</f>
        <v>#REF!</v>
      </c>
      <c r="T774" s="1" t="e">
        <f>+TRUNC(S774/(TRUNC((B774-28)/(#REF!+5))+4))</f>
        <v>#REF!</v>
      </c>
      <c r="U774" s="1" t="e">
        <f>+ROUNDUP((T774/(TRUNC((B774-56)/(#REF!+5))+4)),0)</f>
        <v>#REF!</v>
      </c>
      <c r="V774" s="1" t="e">
        <f t="shared" ref="V774:V837" si="137">+SUM(R774:U774)</f>
        <v>#REF!</v>
      </c>
      <c r="W774" s="1" t="e">
        <f t="shared" ref="W774:W837" si="138">100*V774/90</f>
        <v>#REF!</v>
      </c>
      <c r="X774" s="1" t="e">
        <f t="shared" ref="X774:X837" si="139">ROUNDUP((W774*B774)/1024,0)</f>
        <v>#REF!</v>
      </c>
      <c r="Y774" s="1" t="e">
        <f t="shared" ref="Y774:Y837" si="140">+W774+N774</f>
        <v>#REF!</v>
      </c>
      <c r="Z774" s="1" t="e">
        <f t="shared" ref="Z774:Z837" si="141">+Y774*B774/1024</f>
        <v>#REF!</v>
      </c>
      <c r="AA774" s="2" t="e">
        <f>IF(Z774*#REF!/(#REF!+#REF!)&lt;16,16,Z774*#REF!/(#REF!+#REF!))</f>
        <v>#REF!</v>
      </c>
      <c r="AB774" s="9" t="e">
        <f>IF(+Z774*#REF!/(#REF!+#REF!)&lt;16,16,+Z774*#REF!/(#REF!+#REF!))</f>
        <v>#REF!</v>
      </c>
      <c r="AC774" s="2" t="e">
        <f t="shared" ref="AC774:AC837" si="142">IF(+AB774/12&lt;16,16,+AB774/12)</f>
        <v>#REF!</v>
      </c>
    </row>
    <row r="775" spans="2:29" x14ac:dyDescent="0.2">
      <c r="B775" s="10" t="e">
        <f>IF(#REF!="Informix XPS",4096,2048)</f>
        <v>#REF!</v>
      </c>
      <c r="C775" s="10" t="e">
        <f>IF(#REF!="Informix XPS",4036,2020)</f>
        <v>#REF!</v>
      </c>
      <c r="D775" s="1" t="e">
        <f>IF(#REF!=0,0,#REF!+4)</f>
        <v>#REF!</v>
      </c>
      <c r="E775" s="1" t="e">
        <f t="shared" si="132"/>
        <v>#REF!</v>
      </c>
      <c r="F775" s="1" t="e">
        <f>IF(D775&lt;=C775,ROUNDUP((#REF!+#REF!)/E775,0),#REF!*E775)</f>
        <v>#REF!</v>
      </c>
      <c r="G775" s="1" t="e">
        <f t="shared" si="133"/>
        <v>#REF!</v>
      </c>
      <c r="H775" s="1" t="e">
        <f>IF(#REF!&gt;C775,#REF!,0)</f>
        <v>#REF!</v>
      </c>
      <c r="I775" s="1" t="e">
        <f>+IF(#REF!&gt;C775,#REF!-(C775+8),0)</f>
        <v>#REF!</v>
      </c>
      <c r="J775" s="1" t="e">
        <f>+IF(I775&lt;C775,0,#REF!*TRUNC(I775/(C775-8)))</f>
        <v>#REF!</v>
      </c>
      <c r="K775" s="1" t="e">
        <f>IF(H775&gt;0,+#REF!/(C775-8)-TRUNC(#REF!/(C775-8))+4,0)</f>
        <v>#REF!</v>
      </c>
      <c r="L775" s="1" t="e">
        <f t="shared" si="134"/>
        <v>#REF!</v>
      </c>
      <c r="M775" s="1" t="e">
        <f>+IF(H775&gt;0,IF(L775&lt;0.1,(#REF!/(TRUNC((C775/10)/I775)+1)),IF(AND(L775&gt;0.1,L775&lt;0.33),(#REF!/(TRUNC((C775/3)/I775)+1)),#REF!)),0)</f>
        <v>#REF!</v>
      </c>
      <c r="N775" s="1" t="e">
        <f t="shared" si="135"/>
        <v>#REF!</v>
      </c>
      <c r="O775" s="1" t="e">
        <f>+IF(#REF! &lt; (#REF!+#REF!)*0.02,1,#REF!/(#REF!+#REF!))</f>
        <v>#REF!</v>
      </c>
      <c r="P775" s="1" t="e">
        <f>+IF(#REF!&gt;0,#REF!+5,0)</f>
        <v>#REF!</v>
      </c>
      <c r="Q775" s="1" t="e">
        <f t="shared" si="136"/>
        <v>#REF!</v>
      </c>
      <c r="R775" s="1" t="e">
        <f>+IF(Q775 &gt; 0,TRUNC((#REF!+#REF!)/Q775),0)</f>
        <v>#REF!</v>
      </c>
      <c r="S775" s="1" t="e">
        <f>+(R775/(TRUNC((B775-28)/(#REF!+5))+4))</f>
        <v>#REF!</v>
      </c>
      <c r="T775" s="1" t="e">
        <f>+TRUNC(S775/(TRUNC((B775-28)/(#REF!+5))+4))</f>
        <v>#REF!</v>
      </c>
      <c r="U775" s="1" t="e">
        <f>+ROUNDUP((T775/(TRUNC((B775-56)/(#REF!+5))+4)),0)</f>
        <v>#REF!</v>
      </c>
      <c r="V775" s="1" t="e">
        <f t="shared" si="137"/>
        <v>#REF!</v>
      </c>
      <c r="W775" s="1" t="e">
        <f t="shared" si="138"/>
        <v>#REF!</v>
      </c>
      <c r="X775" s="1" t="e">
        <f t="shared" si="139"/>
        <v>#REF!</v>
      </c>
      <c r="Y775" s="1" t="e">
        <f t="shared" si="140"/>
        <v>#REF!</v>
      </c>
      <c r="Z775" s="1" t="e">
        <f t="shared" si="141"/>
        <v>#REF!</v>
      </c>
      <c r="AA775" s="2" t="e">
        <f>IF(Z775*#REF!/(#REF!+#REF!)&lt;16,16,Z775*#REF!/(#REF!+#REF!))</f>
        <v>#REF!</v>
      </c>
      <c r="AB775" s="9" t="e">
        <f>IF(+Z775*#REF!/(#REF!+#REF!)&lt;16,16,+Z775*#REF!/(#REF!+#REF!))</f>
        <v>#REF!</v>
      </c>
      <c r="AC775" s="2" t="e">
        <f t="shared" si="142"/>
        <v>#REF!</v>
      </c>
    </row>
    <row r="776" spans="2:29" x14ac:dyDescent="0.2">
      <c r="B776" s="10" t="e">
        <f>IF(#REF!="Informix XPS",4096,2048)</f>
        <v>#REF!</v>
      </c>
      <c r="C776" s="10" t="e">
        <f>IF(#REF!="Informix XPS",4036,2020)</f>
        <v>#REF!</v>
      </c>
      <c r="D776" s="1" t="e">
        <f>IF(#REF!=0,0,#REF!+4)</f>
        <v>#REF!</v>
      </c>
      <c r="E776" s="1" t="e">
        <f t="shared" si="132"/>
        <v>#REF!</v>
      </c>
      <c r="F776" s="1" t="e">
        <f>IF(D776&lt;=C776,ROUNDUP((#REF!+#REF!)/E776,0),#REF!*E776)</f>
        <v>#REF!</v>
      </c>
      <c r="G776" s="1" t="e">
        <f t="shared" si="133"/>
        <v>#REF!</v>
      </c>
      <c r="H776" s="1" t="e">
        <f>IF(#REF!&gt;C776,#REF!,0)</f>
        <v>#REF!</v>
      </c>
      <c r="I776" s="1" t="e">
        <f>+IF(#REF!&gt;C776,#REF!-(C776+8),0)</f>
        <v>#REF!</v>
      </c>
      <c r="J776" s="1" t="e">
        <f>+IF(I776&lt;C776,0,#REF!*TRUNC(I776/(C776-8)))</f>
        <v>#REF!</v>
      </c>
      <c r="K776" s="1" t="e">
        <f>IF(H776&gt;0,+#REF!/(C776-8)-TRUNC(#REF!/(C776-8))+4,0)</f>
        <v>#REF!</v>
      </c>
      <c r="L776" s="1" t="e">
        <f t="shared" si="134"/>
        <v>#REF!</v>
      </c>
      <c r="M776" s="1" t="e">
        <f>+IF(H776&gt;0,IF(L776&lt;0.1,(#REF!/(TRUNC((C776/10)/I776)+1)),IF(AND(L776&gt;0.1,L776&lt;0.33),(#REF!/(TRUNC((C776/3)/I776)+1)),#REF!)),0)</f>
        <v>#REF!</v>
      </c>
      <c r="N776" s="1" t="e">
        <f t="shared" si="135"/>
        <v>#REF!</v>
      </c>
      <c r="O776" s="1" t="e">
        <f>+IF(#REF! &lt; (#REF!+#REF!)*0.02,1,#REF!/(#REF!+#REF!))</f>
        <v>#REF!</v>
      </c>
      <c r="P776" s="1" t="e">
        <f>+IF(#REF!&gt;0,#REF!+5,0)</f>
        <v>#REF!</v>
      </c>
      <c r="Q776" s="1" t="e">
        <f t="shared" si="136"/>
        <v>#REF!</v>
      </c>
      <c r="R776" s="1" t="e">
        <f>+IF(Q776 &gt; 0,TRUNC((#REF!+#REF!)/Q776),0)</f>
        <v>#REF!</v>
      </c>
      <c r="S776" s="1" t="e">
        <f>+(R776/(TRUNC((B776-28)/(#REF!+5))+4))</f>
        <v>#REF!</v>
      </c>
      <c r="T776" s="1" t="e">
        <f>+TRUNC(S776/(TRUNC((B776-28)/(#REF!+5))+4))</f>
        <v>#REF!</v>
      </c>
      <c r="U776" s="1" t="e">
        <f>+ROUNDUP((T776/(TRUNC((B776-56)/(#REF!+5))+4)),0)</f>
        <v>#REF!</v>
      </c>
      <c r="V776" s="1" t="e">
        <f t="shared" si="137"/>
        <v>#REF!</v>
      </c>
      <c r="W776" s="1" t="e">
        <f t="shared" si="138"/>
        <v>#REF!</v>
      </c>
      <c r="X776" s="1" t="e">
        <f t="shared" si="139"/>
        <v>#REF!</v>
      </c>
      <c r="Y776" s="1" t="e">
        <f t="shared" si="140"/>
        <v>#REF!</v>
      </c>
      <c r="Z776" s="1" t="e">
        <f t="shared" si="141"/>
        <v>#REF!</v>
      </c>
      <c r="AA776" s="2" t="e">
        <f>IF(Z776*#REF!/(#REF!+#REF!)&lt;16,16,Z776*#REF!/(#REF!+#REF!))</f>
        <v>#REF!</v>
      </c>
      <c r="AB776" s="9" t="e">
        <f>IF(+Z776*#REF!/(#REF!+#REF!)&lt;16,16,+Z776*#REF!/(#REF!+#REF!))</f>
        <v>#REF!</v>
      </c>
      <c r="AC776" s="2" t="e">
        <f t="shared" si="142"/>
        <v>#REF!</v>
      </c>
    </row>
    <row r="777" spans="2:29" x14ac:dyDescent="0.2">
      <c r="B777" s="10" t="e">
        <f>IF(#REF!="Informix XPS",4096,2048)</f>
        <v>#REF!</v>
      </c>
      <c r="C777" s="10" t="e">
        <f>IF(#REF!="Informix XPS",4036,2020)</f>
        <v>#REF!</v>
      </c>
      <c r="D777" s="1" t="e">
        <f>IF(#REF!=0,0,#REF!+4)</f>
        <v>#REF!</v>
      </c>
      <c r="E777" s="1" t="e">
        <f t="shared" si="132"/>
        <v>#REF!</v>
      </c>
      <c r="F777" s="1" t="e">
        <f>IF(D777&lt;=C777,ROUNDUP((#REF!+#REF!)/E777,0),#REF!*E777)</f>
        <v>#REF!</v>
      </c>
      <c r="G777" s="1" t="e">
        <f t="shared" si="133"/>
        <v>#REF!</v>
      </c>
      <c r="H777" s="1" t="e">
        <f>IF(#REF!&gt;C777,#REF!,0)</f>
        <v>#REF!</v>
      </c>
      <c r="I777" s="1" t="e">
        <f>+IF(#REF!&gt;C777,#REF!-(C777+8),0)</f>
        <v>#REF!</v>
      </c>
      <c r="J777" s="1" t="e">
        <f>+IF(I777&lt;C777,0,#REF!*TRUNC(I777/(C777-8)))</f>
        <v>#REF!</v>
      </c>
      <c r="K777" s="1" t="e">
        <f>IF(H777&gt;0,+#REF!/(C777-8)-TRUNC(#REF!/(C777-8))+4,0)</f>
        <v>#REF!</v>
      </c>
      <c r="L777" s="1" t="e">
        <f t="shared" si="134"/>
        <v>#REF!</v>
      </c>
      <c r="M777" s="1" t="e">
        <f>+IF(H777&gt;0,IF(L777&lt;0.1,(#REF!/(TRUNC((C777/10)/I777)+1)),IF(AND(L777&gt;0.1,L777&lt;0.33),(#REF!/(TRUNC((C777/3)/I777)+1)),#REF!)),0)</f>
        <v>#REF!</v>
      </c>
      <c r="N777" s="1" t="e">
        <f t="shared" si="135"/>
        <v>#REF!</v>
      </c>
      <c r="O777" s="1" t="e">
        <f>+IF(#REF! &lt; (#REF!+#REF!)*0.02,1,#REF!/(#REF!+#REF!))</f>
        <v>#REF!</v>
      </c>
      <c r="P777" s="1" t="e">
        <f>+IF(#REF!&gt;0,#REF!+5,0)</f>
        <v>#REF!</v>
      </c>
      <c r="Q777" s="1" t="e">
        <f t="shared" si="136"/>
        <v>#REF!</v>
      </c>
      <c r="R777" s="1" t="e">
        <f>+IF(Q777 &gt; 0,TRUNC((#REF!+#REF!)/Q777),0)</f>
        <v>#REF!</v>
      </c>
      <c r="S777" s="1" t="e">
        <f>+(R777/(TRUNC((B777-28)/(#REF!+5))+4))</f>
        <v>#REF!</v>
      </c>
      <c r="T777" s="1" t="e">
        <f>+TRUNC(S777/(TRUNC((B777-28)/(#REF!+5))+4))</f>
        <v>#REF!</v>
      </c>
      <c r="U777" s="1" t="e">
        <f>+ROUNDUP((T777/(TRUNC((B777-56)/(#REF!+5))+4)),0)</f>
        <v>#REF!</v>
      </c>
      <c r="V777" s="1" t="e">
        <f t="shared" si="137"/>
        <v>#REF!</v>
      </c>
      <c r="W777" s="1" t="e">
        <f t="shared" si="138"/>
        <v>#REF!</v>
      </c>
      <c r="X777" s="1" t="e">
        <f t="shared" si="139"/>
        <v>#REF!</v>
      </c>
      <c r="Y777" s="1" t="e">
        <f t="shared" si="140"/>
        <v>#REF!</v>
      </c>
      <c r="Z777" s="1" t="e">
        <f t="shared" si="141"/>
        <v>#REF!</v>
      </c>
      <c r="AA777" s="2" t="e">
        <f>IF(Z777*#REF!/(#REF!+#REF!)&lt;16,16,Z777*#REF!/(#REF!+#REF!))</f>
        <v>#REF!</v>
      </c>
      <c r="AB777" s="9" t="e">
        <f>IF(+Z777*#REF!/(#REF!+#REF!)&lt;16,16,+Z777*#REF!/(#REF!+#REF!))</f>
        <v>#REF!</v>
      </c>
      <c r="AC777" s="2" t="e">
        <f t="shared" si="142"/>
        <v>#REF!</v>
      </c>
    </row>
    <row r="778" spans="2:29" x14ac:dyDescent="0.2">
      <c r="B778" s="10" t="e">
        <f>IF(#REF!="Informix XPS",4096,2048)</f>
        <v>#REF!</v>
      </c>
      <c r="C778" s="10" t="e">
        <f>IF(#REF!="Informix XPS",4036,2020)</f>
        <v>#REF!</v>
      </c>
      <c r="D778" s="1" t="e">
        <f>IF(#REF!=0,0,#REF!+4)</f>
        <v>#REF!</v>
      </c>
      <c r="E778" s="1" t="e">
        <f t="shared" si="132"/>
        <v>#REF!</v>
      </c>
      <c r="F778" s="1" t="e">
        <f>IF(D778&lt;=C778,ROUNDUP((#REF!+#REF!)/E778,0),#REF!*E778)</f>
        <v>#REF!</v>
      </c>
      <c r="G778" s="1" t="e">
        <f t="shared" si="133"/>
        <v>#REF!</v>
      </c>
      <c r="H778" s="1" t="e">
        <f>IF(#REF!&gt;C778,#REF!,0)</f>
        <v>#REF!</v>
      </c>
      <c r="I778" s="1" t="e">
        <f>+IF(#REF!&gt;C778,#REF!-(C778+8),0)</f>
        <v>#REF!</v>
      </c>
      <c r="J778" s="1" t="e">
        <f>+IF(I778&lt;C778,0,#REF!*TRUNC(I778/(C778-8)))</f>
        <v>#REF!</v>
      </c>
      <c r="K778" s="1" t="e">
        <f>IF(H778&gt;0,+#REF!/(C778-8)-TRUNC(#REF!/(C778-8))+4,0)</f>
        <v>#REF!</v>
      </c>
      <c r="L778" s="1" t="e">
        <f t="shared" si="134"/>
        <v>#REF!</v>
      </c>
      <c r="M778" s="1" t="e">
        <f>+IF(H778&gt;0,IF(L778&lt;0.1,(#REF!/(TRUNC((C778/10)/I778)+1)),IF(AND(L778&gt;0.1,L778&lt;0.33),(#REF!/(TRUNC((C778/3)/I778)+1)),#REF!)),0)</f>
        <v>#REF!</v>
      </c>
      <c r="N778" s="1" t="e">
        <f t="shared" si="135"/>
        <v>#REF!</v>
      </c>
      <c r="O778" s="1" t="e">
        <f>+IF(#REF! &lt; (#REF!+#REF!)*0.02,1,#REF!/(#REF!+#REF!))</f>
        <v>#REF!</v>
      </c>
      <c r="P778" s="1" t="e">
        <f>+IF(#REF!&gt;0,#REF!+5,0)</f>
        <v>#REF!</v>
      </c>
      <c r="Q778" s="1" t="e">
        <f t="shared" si="136"/>
        <v>#REF!</v>
      </c>
      <c r="R778" s="1" t="e">
        <f>+IF(Q778 &gt; 0,TRUNC((#REF!+#REF!)/Q778),0)</f>
        <v>#REF!</v>
      </c>
      <c r="S778" s="1" t="e">
        <f>+(R778/(TRUNC((B778-28)/(#REF!+5))+4))</f>
        <v>#REF!</v>
      </c>
      <c r="T778" s="1" t="e">
        <f>+TRUNC(S778/(TRUNC((B778-28)/(#REF!+5))+4))</f>
        <v>#REF!</v>
      </c>
      <c r="U778" s="1" t="e">
        <f>+ROUNDUP((T778/(TRUNC((B778-56)/(#REF!+5))+4)),0)</f>
        <v>#REF!</v>
      </c>
      <c r="V778" s="1" t="e">
        <f t="shared" si="137"/>
        <v>#REF!</v>
      </c>
      <c r="W778" s="1" t="e">
        <f t="shared" si="138"/>
        <v>#REF!</v>
      </c>
      <c r="X778" s="1" t="e">
        <f t="shared" si="139"/>
        <v>#REF!</v>
      </c>
      <c r="Y778" s="1" t="e">
        <f t="shared" si="140"/>
        <v>#REF!</v>
      </c>
      <c r="Z778" s="1" t="e">
        <f t="shared" si="141"/>
        <v>#REF!</v>
      </c>
      <c r="AA778" s="2" t="e">
        <f>IF(Z778*#REF!/(#REF!+#REF!)&lt;16,16,Z778*#REF!/(#REF!+#REF!))</f>
        <v>#REF!</v>
      </c>
      <c r="AB778" s="9" t="e">
        <f>IF(+Z778*#REF!/(#REF!+#REF!)&lt;16,16,+Z778*#REF!/(#REF!+#REF!))</f>
        <v>#REF!</v>
      </c>
      <c r="AC778" s="2" t="e">
        <f t="shared" si="142"/>
        <v>#REF!</v>
      </c>
    </row>
    <row r="779" spans="2:29" x14ac:dyDescent="0.2">
      <c r="B779" s="10" t="e">
        <f>IF(#REF!="Informix XPS",4096,2048)</f>
        <v>#REF!</v>
      </c>
      <c r="C779" s="10" t="e">
        <f>IF(#REF!="Informix XPS",4036,2020)</f>
        <v>#REF!</v>
      </c>
      <c r="D779" s="1" t="e">
        <f>IF(#REF!=0,0,#REF!+4)</f>
        <v>#REF!</v>
      </c>
      <c r="E779" s="1" t="e">
        <f t="shared" si="132"/>
        <v>#REF!</v>
      </c>
      <c r="F779" s="1" t="e">
        <f>IF(D779&lt;=C779,ROUNDUP((#REF!+#REF!)/E779,0),#REF!*E779)</f>
        <v>#REF!</v>
      </c>
      <c r="G779" s="1" t="e">
        <f t="shared" si="133"/>
        <v>#REF!</v>
      </c>
      <c r="H779" s="1" t="e">
        <f>IF(#REF!&gt;C779,#REF!,0)</f>
        <v>#REF!</v>
      </c>
      <c r="I779" s="1" t="e">
        <f>+IF(#REF!&gt;C779,#REF!-(C779+8),0)</f>
        <v>#REF!</v>
      </c>
      <c r="J779" s="1" t="e">
        <f>+IF(I779&lt;C779,0,#REF!*TRUNC(I779/(C779-8)))</f>
        <v>#REF!</v>
      </c>
      <c r="K779" s="1" t="e">
        <f>IF(H779&gt;0,+#REF!/(C779-8)-TRUNC(#REF!/(C779-8))+4,0)</f>
        <v>#REF!</v>
      </c>
      <c r="L779" s="1" t="e">
        <f t="shared" si="134"/>
        <v>#REF!</v>
      </c>
      <c r="M779" s="1" t="e">
        <f>+IF(H779&gt;0,IF(L779&lt;0.1,(#REF!/(TRUNC((C779/10)/I779)+1)),IF(AND(L779&gt;0.1,L779&lt;0.33),(#REF!/(TRUNC((C779/3)/I779)+1)),#REF!)),0)</f>
        <v>#REF!</v>
      </c>
      <c r="N779" s="1" t="e">
        <f t="shared" si="135"/>
        <v>#REF!</v>
      </c>
      <c r="O779" s="1" t="e">
        <f>+IF(#REF! &lt; (#REF!+#REF!)*0.02,1,#REF!/(#REF!+#REF!))</f>
        <v>#REF!</v>
      </c>
      <c r="P779" s="1" t="e">
        <f>+IF(#REF!&gt;0,#REF!+5,0)</f>
        <v>#REF!</v>
      </c>
      <c r="Q779" s="1" t="e">
        <f t="shared" si="136"/>
        <v>#REF!</v>
      </c>
      <c r="R779" s="1" t="e">
        <f>+IF(Q779 &gt; 0,TRUNC((#REF!+#REF!)/Q779),0)</f>
        <v>#REF!</v>
      </c>
      <c r="S779" s="1" t="e">
        <f>+(R779/(TRUNC((B779-28)/(#REF!+5))+4))</f>
        <v>#REF!</v>
      </c>
      <c r="T779" s="1" t="e">
        <f>+TRUNC(S779/(TRUNC((B779-28)/(#REF!+5))+4))</f>
        <v>#REF!</v>
      </c>
      <c r="U779" s="1" t="e">
        <f>+ROUNDUP((T779/(TRUNC((B779-56)/(#REF!+5))+4)),0)</f>
        <v>#REF!</v>
      </c>
      <c r="V779" s="1" t="e">
        <f t="shared" si="137"/>
        <v>#REF!</v>
      </c>
      <c r="W779" s="1" t="e">
        <f t="shared" si="138"/>
        <v>#REF!</v>
      </c>
      <c r="X779" s="1" t="e">
        <f t="shared" si="139"/>
        <v>#REF!</v>
      </c>
      <c r="Y779" s="1" t="e">
        <f t="shared" si="140"/>
        <v>#REF!</v>
      </c>
      <c r="Z779" s="1" t="e">
        <f t="shared" si="141"/>
        <v>#REF!</v>
      </c>
      <c r="AA779" s="2" t="e">
        <f>IF(Z779*#REF!/(#REF!+#REF!)&lt;16,16,Z779*#REF!/(#REF!+#REF!))</f>
        <v>#REF!</v>
      </c>
      <c r="AB779" s="9" t="e">
        <f>IF(+Z779*#REF!/(#REF!+#REF!)&lt;16,16,+Z779*#REF!/(#REF!+#REF!))</f>
        <v>#REF!</v>
      </c>
      <c r="AC779" s="2" t="e">
        <f t="shared" si="142"/>
        <v>#REF!</v>
      </c>
    </row>
    <row r="780" spans="2:29" x14ac:dyDescent="0.2">
      <c r="B780" s="10" t="e">
        <f>IF(#REF!="Informix XPS",4096,2048)</f>
        <v>#REF!</v>
      </c>
      <c r="C780" s="10" t="e">
        <f>IF(#REF!="Informix XPS",4036,2020)</f>
        <v>#REF!</v>
      </c>
      <c r="D780" s="1" t="e">
        <f>IF(#REF!=0,0,#REF!+4)</f>
        <v>#REF!</v>
      </c>
      <c r="E780" s="1" t="e">
        <f t="shared" si="132"/>
        <v>#REF!</v>
      </c>
      <c r="F780" s="1" t="e">
        <f>IF(D780&lt;=C780,ROUNDUP((#REF!+#REF!)/E780,0),#REF!*E780)</f>
        <v>#REF!</v>
      </c>
      <c r="G780" s="1" t="e">
        <f t="shared" si="133"/>
        <v>#REF!</v>
      </c>
      <c r="H780" s="1" t="e">
        <f>IF(#REF!&gt;C780,#REF!,0)</f>
        <v>#REF!</v>
      </c>
      <c r="I780" s="1" t="e">
        <f>+IF(#REF!&gt;C780,#REF!-(C780+8),0)</f>
        <v>#REF!</v>
      </c>
      <c r="J780" s="1" t="e">
        <f>+IF(I780&lt;C780,0,#REF!*TRUNC(I780/(C780-8)))</f>
        <v>#REF!</v>
      </c>
      <c r="K780" s="1" t="e">
        <f>IF(H780&gt;0,+#REF!/(C780-8)-TRUNC(#REF!/(C780-8))+4,0)</f>
        <v>#REF!</v>
      </c>
      <c r="L780" s="1" t="e">
        <f t="shared" si="134"/>
        <v>#REF!</v>
      </c>
      <c r="M780" s="1" t="e">
        <f>+IF(H780&gt;0,IF(L780&lt;0.1,(#REF!/(TRUNC((C780/10)/I780)+1)),IF(AND(L780&gt;0.1,L780&lt;0.33),(#REF!/(TRUNC((C780/3)/I780)+1)),#REF!)),0)</f>
        <v>#REF!</v>
      </c>
      <c r="N780" s="1" t="e">
        <f t="shared" si="135"/>
        <v>#REF!</v>
      </c>
      <c r="O780" s="1" t="e">
        <f>+IF(#REF! &lt; (#REF!+#REF!)*0.02,1,#REF!/(#REF!+#REF!))</f>
        <v>#REF!</v>
      </c>
      <c r="P780" s="1" t="e">
        <f>+IF(#REF!&gt;0,#REF!+5,0)</f>
        <v>#REF!</v>
      </c>
      <c r="Q780" s="1" t="e">
        <f t="shared" si="136"/>
        <v>#REF!</v>
      </c>
      <c r="R780" s="1" t="e">
        <f>+IF(Q780 &gt; 0,TRUNC((#REF!+#REF!)/Q780),0)</f>
        <v>#REF!</v>
      </c>
      <c r="S780" s="1" t="e">
        <f>+(R780/(TRUNC((B780-28)/(#REF!+5))+4))</f>
        <v>#REF!</v>
      </c>
      <c r="T780" s="1" t="e">
        <f>+TRUNC(S780/(TRUNC((B780-28)/(#REF!+5))+4))</f>
        <v>#REF!</v>
      </c>
      <c r="U780" s="1" t="e">
        <f>+ROUNDUP((T780/(TRUNC((B780-56)/(#REF!+5))+4)),0)</f>
        <v>#REF!</v>
      </c>
      <c r="V780" s="1" t="e">
        <f t="shared" si="137"/>
        <v>#REF!</v>
      </c>
      <c r="W780" s="1" t="e">
        <f t="shared" si="138"/>
        <v>#REF!</v>
      </c>
      <c r="X780" s="1" t="e">
        <f t="shared" si="139"/>
        <v>#REF!</v>
      </c>
      <c r="Y780" s="1" t="e">
        <f t="shared" si="140"/>
        <v>#REF!</v>
      </c>
      <c r="Z780" s="1" t="e">
        <f t="shared" si="141"/>
        <v>#REF!</v>
      </c>
      <c r="AA780" s="2" t="e">
        <f>IF(Z780*#REF!/(#REF!+#REF!)&lt;16,16,Z780*#REF!/(#REF!+#REF!))</f>
        <v>#REF!</v>
      </c>
      <c r="AB780" s="9" t="e">
        <f>IF(+Z780*#REF!/(#REF!+#REF!)&lt;16,16,+Z780*#REF!/(#REF!+#REF!))</f>
        <v>#REF!</v>
      </c>
      <c r="AC780" s="2" t="e">
        <f t="shared" si="142"/>
        <v>#REF!</v>
      </c>
    </row>
    <row r="781" spans="2:29" x14ac:dyDescent="0.2">
      <c r="B781" s="10" t="e">
        <f>IF(#REF!="Informix XPS",4096,2048)</f>
        <v>#REF!</v>
      </c>
      <c r="C781" s="10" t="e">
        <f>IF(#REF!="Informix XPS",4036,2020)</f>
        <v>#REF!</v>
      </c>
      <c r="D781" s="1" t="e">
        <f>IF(#REF!=0,0,#REF!+4)</f>
        <v>#REF!</v>
      </c>
      <c r="E781" s="1" t="e">
        <f t="shared" si="132"/>
        <v>#REF!</v>
      </c>
      <c r="F781" s="1" t="e">
        <f>IF(D781&lt;=C781,ROUNDUP((#REF!+#REF!)/E781,0),#REF!*E781)</f>
        <v>#REF!</v>
      </c>
      <c r="G781" s="1" t="e">
        <f t="shared" si="133"/>
        <v>#REF!</v>
      </c>
      <c r="H781" s="1" t="e">
        <f>IF(#REF!&gt;C781,#REF!,0)</f>
        <v>#REF!</v>
      </c>
      <c r="I781" s="1" t="e">
        <f>+IF(#REF!&gt;C781,#REF!-(C781+8),0)</f>
        <v>#REF!</v>
      </c>
      <c r="J781" s="1" t="e">
        <f>+IF(I781&lt;C781,0,#REF!*TRUNC(I781/(C781-8)))</f>
        <v>#REF!</v>
      </c>
      <c r="K781" s="1" t="e">
        <f>IF(H781&gt;0,+#REF!/(C781-8)-TRUNC(#REF!/(C781-8))+4,0)</f>
        <v>#REF!</v>
      </c>
      <c r="L781" s="1" t="e">
        <f t="shared" si="134"/>
        <v>#REF!</v>
      </c>
      <c r="M781" s="1" t="e">
        <f>+IF(H781&gt;0,IF(L781&lt;0.1,(#REF!/(TRUNC((C781/10)/I781)+1)),IF(AND(L781&gt;0.1,L781&lt;0.33),(#REF!/(TRUNC((C781/3)/I781)+1)),#REF!)),0)</f>
        <v>#REF!</v>
      </c>
      <c r="N781" s="1" t="e">
        <f t="shared" si="135"/>
        <v>#REF!</v>
      </c>
      <c r="O781" s="1" t="e">
        <f>+IF(#REF! &lt; (#REF!+#REF!)*0.02,1,#REF!/(#REF!+#REF!))</f>
        <v>#REF!</v>
      </c>
      <c r="P781" s="1" t="e">
        <f>+IF(#REF!&gt;0,#REF!+5,0)</f>
        <v>#REF!</v>
      </c>
      <c r="Q781" s="1" t="e">
        <f t="shared" si="136"/>
        <v>#REF!</v>
      </c>
      <c r="R781" s="1" t="e">
        <f>+IF(Q781 &gt; 0,TRUNC((#REF!+#REF!)/Q781),0)</f>
        <v>#REF!</v>
      </c>
      <c r="S781" s="1" t="e">
        <f>+(R781/(TRUNC((B781-28)/(#REF!+5))+4))</f>
        <v>#REF!</v>
      </c>
      <c r="T781" s="1" t="e">
        <f>+TRUNC(S781/(TRUNC((B781-28)/(#REF!+5))+4))</f>
        <v>#REF!</v>
      </c>
      <c r="U781" s="1" t="e">
        <f>+ROUNDUP((T781/(TRUNC((B781-56)/(#REF!+5))+4)),0)</f>
        <v>#REF!</v>
      </c>
      <c r="V781" s="1" t="e">
        <f t="shared" si="137"/>
        <v>#REF!</v>
      </c>
      <c r="W781" s="1" t="e">
        <f t="shared" si="138"/>
        <v>#REF!</v>
      </c>
      <c r="X781" s="1" t="e">
        <f t="shared" si="139"/>
        <v>#REF!</v>
      </c>
      <c r="Y781" s="1" t="e">
        <f t="shared" si="140"/>
        <v>#REF!</v>
      </c>
      <c r="Z781" s="1" t="e">
        <f t="shared" si="141"/>
        <v>#REF!</v>
      </c>
      <c r="AA781" s="2" t="e">
        <f>IF(Z781*#REF!/(#REF!+#REF!)&lt;16,16,Z781*#REF!/(#REF!+#REF!))</f>
        <v>#REF!</v>
      </c>
      <c r="AB781" s="9" t="e">
        <f>IF(+Z781*#REF!/(#REF!+#REF!)&lt;16,16,+Z781*#REF!/(#REF!+#REF!))</f>
        <v>#REF!</v>
      </c>
      <c r="AC781" s="2" t="e">
        <f t="shared" si="142"/>
        <v>#REF!</v>
      </c>
    </row>
    <row r="782" spans="2:29" x14ac:dyDescent="0.2">
      <c r="B782" s="10" t="e">
        <f>IF(#REF!="Informix XPS",4096,2048)</f>
        <v>#REF!</v>
      </c>
      <c r="C782" s="10" t="e">
        <f>IF(#REF!="Informix XPS",4036,2020)</f>
        <v>#REF!</v>
      </c>
      <c r="D782" s="1" t="e">
        <f>IF(#REF!=0,0,#REF!+4)</f>
        <v>#REF!</v>
      </c>
      <c r="E782" s="1" t="e">
        <f t="shared" si="132"/>
        <v>#REF!</v>
      </c>
      <c r="F782" s="1" t="e">
        <f>IF(D782&lt;=C782,ROUNDUP((#REF!+#REF!)/E782,0),#REF!*E782)</f>
        <v>#REF!</v>
      </c>
      <c r="G782" s="1" t="e">
        <f t="shared" si="133"/>
        <v>#REF!</v>
      </c>
      <c r="H782" s="1" t="e">
        <f>IF(#REF!&gt;C782,#REF!,0)</f>
        <v>#REF!</v>
      </c>
      <c r="I782" s="1" t="e">
        <f>+IF(#REF!&gt;C782,#REF!-(C782+8),0)</f>
        <v>#REF!</v>
      </c>
      <c r="J782" s="1" t="e">
        <f>+IF(I782&lt;C782,0,#REF!*TRUNC(I782/(C782-8)))</f>
        <v>#REF!</v>
      </c>
      <c r="K782" s="1" t="e">
        <f>IF(H782&gt;0,+#REF!/(C782-8)-TRUNC(#REF!/(C782-8))+4,0)</f>
        <v>#REF!</v>
      </c>
      <c r="L782" s="1" t="e">
        <f t="shared" si="134"/>
        <v>#REF!</v>
      </c>
      <c r="M782" s="1" t="e">
        <f>+IF(H782&gt;0,IF(L782&lt;0.1,(#REF!/(TRUNC((C782/10)/I782)+1)),IF(AND(L782&gt;0.1,L782&lt;0.33),(#REF!/(TRUNC((C782/3)/I782)+1)),#REF!)),0)</f>
        <v>#REF!</v>
      </c>
      <c r="N782" s="1" t="e">
        <f t="shared" si="135"/>
        <v>#REF!</v>
      </c>
      <c r="O782" s="1" t="e">
        <f>+IF(#REF! &lt; (#REF!+#REF!)*0.02,1,#REF!/(#REF!+#REF!))</f>
        <v>#REF!</v>
      </c>
      <c r="P782" s="1" t="e">
        <f>+IF(#REF!&gt;0,#REF!+5,0)</f>
        <v>#REF!</v>
      </c>
      <c r="Q782" s="1" t="e">
        <f t="shared" si="136"/>
        <v>#REF!</v>
      </c>
      <c r="R782" s="1" t="e">
        <f>+IF(Q782 &gt; 0,TRUNC((#REF!+#REF!)/Q782),0)</f>
        <v>#REF!</v>
      </c>
      <c r="S782" s="1" t="e">
        <f>+(R782/(TRUNC((B782-28)/(#REF!+5))+4))</f>
        <v>#REF!</v>
      </c>
      <c r="T782" s="1" t="e">
        <f>+TRUNC(S782/(TRUNC((B782-28)/(#REF!+5))+4))</f>
        <v>#REF!</v>
      </c>
      <c r="U782" s="1" t="e">
        <f>+ROUNDUP((T782/(TRUNC((B782-56)/(#REF!+5))+4)),0)</f>
        <v>#REF!</v>
      </c>
      <c r="V782" s="1" t="e">
        <f t="shared" si="137"/>
        <v>#REF!</v>
      </c>
      <c r="W782" s="1" t="e">
        <f t="shared" si="138"/>
        <v>#REF!</v>
      </c>
      <c r="X782" s="1" t="e">
        <f t="shared" si="139"/>
        <v>#REF!</v>
      </c>
      <c r="Y782" s="1" t="e">
        <f t="shared" si="140"/>
        <v>#REF!</v>
      </c>
      <c r="Z782" s="1" t="e">
        <f t="shared" si="141"/>
        <v>#REF!</v>
      </c>
      <c r="AA782" s="2" t="e">
        <f>IF(Z782*#REF!/(#REF!+#REF!)&lt;16,16,Z782*#REF!/(#REF!+#REF!))</f>
        <v>#REF!</v>
      </c>
      <c r="AB782" s="9" t="e">
        <f>IF(+Z782*#REF!/(#REF!+#REF!)&lt;16,16,+Z782*#REF!/(#REF!+#REF!))</f>
        <v>#REF!</v>
      </c>
      <c r="AC782" s="2" t="e">
        <f t="shared" si="142"/>
        <v>#REF!</v>
      </c>
    </row>
    <row r="783" spans="2:29" x14ac:dyDescent="0.2">
      <c r="B783" s="10" t="e">
        <f>IF(#REF!="Informix XPS",4096,2048)</f>
        <v>#REF!</v>
      </c>
      <c r="C783" s="10" t="e">
        <f>IF(#REF!="Informix XPS",4036,2020)</f>
        <v>#REF!</v>
      </c>
      <c r="D783" s="1" t="e">
        <f>IF(#REF!=0,0,#REF!+4)</f>
        <v>#REF!</v>
      </c>
      <c r="E783" s="1" t="e">
        <f t="shared" si="132"/>
        <v>#REF!</v>
      </c>
      <c r="F783" s="1" t="e">
        <f>IF(D783&lt;=C783,ROUNDUP((#REF!+#REF!)/E783,0),#REF!*E783)</f>
        <v>#REF!</v>
      </c>
      <c r="G783" s="1" t="e">
        <f t="shared" si="133"/>
        <v>#REF!</v>
      </c>
      <c r="H783" s="1" t="e">
        <f>IF(#REF!&gt;C783,#REF!,0)</f>
        <v>#REF!</v>
      </c>
      <c r="I783" s="1" t="e">
        <f>+IF(#REF!&gt;C783,#REF!-(C783+8),0)</f>
        <v>#REF!</v>
      </c>
      <c r="J783" s="1" t="e">
        <f>+IF(I783&lt;C783,0,#REF!*TRUNC(I783/(C783-8)))</f>
        <v>#REF!</v>
      </c>
      <c r="K783" s="1" t="e">
        <f>IF(H783&gt;0,+#REF!/(C783-8)-TRUNC(#REF!/(C783-8))+4,0)</f>
        <v>#REF!</v>
      </c>
      <c r="L783" s="1" t="e">
        <f t="shared" si="134"/>
        <v>#REF!</v>
      </c>
      <c r="M783" s="1" t="e">
        <f>+IF(H783&gt;0,IF(L783&lt;0.1,(#REF!/(TRUNC((C783/10)/I783)+1)),IF(AND(L783&gt;0.1,L783&lt;0.33),(#REF!/(TRUNC((C783/3)/I783)+1)),#REF!)),0)</f>
        <v>#REF!</v>
      </c>
      <c r="N783" s="1" t="e">
        <f t="shared" si="135"/>
        <v>#REF!</v>
      </c>
      <c r="O783" s="1" t="e">
        <f>+IF(#REF! &lt; (#REF!+#REF!)*0.02,1,#REF!/(#REF!+#REF!))</f>
        <v>#REF!</v>
      </c>
      <c r="P783" s="1" t="e">
        <f>+IF(#REF!&gt;0,#REF!+5,0)</f>
        <v>#REF!</v>
      </c>
      <c r="Q783" s="1" t="e">
        <f t="shared" si="136"/>
        <v>#REF!</v>
      </c>
      <c r="R783" s="1" t="e">
        <f>+IF(Q783 &gt; 0,TRUNC((#REF!+#REF!)/Q783),0)</f>
        <v>#REF!</v>
      </c>
      <c r="S783" s="1" t="e">
        <f>+(R783/(TRUNC((B783-28)/(#REF!+5))+4))</f>
        <v>#REF!</v>
      </c>
      <c r="T783" s="1" t="e">
        <f>+TRUNC(S783/(TRUNC((B783-28)/(#REF!+5))+4))</f>
        <v>#REF!</v>
      </c>
      <c r="U783" s="1" t="e">
        <f>+ROUNDUP((T783/(TRUNC((B783-56)/(#REF!+5))+4)),0)</f>
        <v>#REF!</v>
      </c>
      <c r="V783" s="1" t="e">
        <f t="shared" si="137"/>
        <v>#REF!</v>
      </c>
      <c r="W783" s="1" t="e">
        <f t="shared" si="138"/>
        <v>#REF!</v>
      </c>
      <c r="X783" s="1" t="e">
        <f t="shared" si="139"/>
        <v>#REF!</v>
      </c>
      <c r="Y783" s="1" t="e">
        <f t="shared" si="140"/>
        <v>#REF!</v>
      </c>
      <c r="Z783" s="1" t="e">
        <f t="shared" si="141"/>
        <v>#REF!</v>
      </c>
      <c r="AA783" s="2" t="e">
        <f>IF(Z783*#REF!/(#REF!+#REF!)&lt;16,16,Z783*#REF!/(#REF!+#REF!))</f>
        <v>#REF!</v>
      </c>
      <c r="AB783" s="9" t="e">
        <f>IF(+Z783*#REF!/(#REF!+#REF!)&lt;16,16,+Z783*#REF!/(#REF!+#REF!))</f>
        <v>#REF!</v>
      </c>
      <c r="AC783" s="2" t="e">
        <f t="shared" si="142"/>
        <v>#REF!</v>
      </c>
    </row>
    <row r="784" spans="2:29" x14ac:dyDescent="0.2">
      <c r="B784" s="10" t="e">
        <f>IF(#REF!="Informix XPS",4096,2048)</f>
        <v>#REF!</v>
      </c>
      <c r="C784" s="10" t="e">
        <f>IF(#REF!="Informix XPS",4036,2020)</f>
        <v>#REF!</v>
      </c>
      <c r="D784" s="1" t="e">
        <f>IF(#REF!=0,0,#REF!+4)</f>
        <v>#REF!</v>
      </c>
      <c r="E784" s="1" t="e">
        <f t="shared" si="132"/>
        <v>#REF!</v>
      </c>
      <c r="F784" s="1" t="e">
        <f>IF(D784&lt;=C784,ROUNDUP((#REF!+#REF!)/E784,0),#REF!*E784)</f>
        <v>#REF!</v>
      </c>
      <c r="G784" s="1" t="e">
        <f t="shared" si="133"/>
        <v>#REF!</v>
      </c>
      <c r="H784" s="1" t="e">
        <f>IF(#REF!&gt;C784,#REF!,0)</f>
        <v>#REF!</v>
      </c>
      <c r="I784" s="1" t="e">
        <f>+IF(#REF!&gt;C784,#REF!-(C784+8),0)</f>
        <v>#REF!</v>
      </c>
      <c r="J784" s="1" t="e">
        <f>+IF(I784&lt;C784,0,#REF!*TRUNC(I784/(C784-8)))</f>
        <v>#REF!</v>
      </c>
      <c r="K784" s="1" t="e">
        <f>IF(H784&gt;0,+#REF!/(C784-8)-TRUNC(#REF!/(C784-8))+4,0)</f>
        <v>#REF!</v>
      </c>
      <c r="L784" s="1" t="e">
        <f t="shared" si="134"/>
        <v>#REF!</v>
      </c>
      <c r="M784" s="1" t="e">
        <f>+IF(H784&gt;0,IF(L784&lt;0.1,(#REF!/(TRUNC((C784/10)/I784)+1)),IF(AND(L784&gt;0.1,L784&lt;0.33),(#REF!/(TRUNC((C784/3)/I784)+1)),#REF!)),0)</f>
        <v>#REF!</v>
      </c>
      <c r="N784" s="1" t="e">
        <f t="shared" si="135"/>
        <v>#REF!</v>
      </c>
      <c r="O784" s="1" t="e">
        <f>+IF(#REF! &lt; (#REF!+#REF!)*0.02,1,#REF!/(#REF!+#REF!))</f>
        <v>#REF!</v>
      </c>
      <c r="P784" s="1" t="e">
        <f>+IF(#REF!&gt;0,#REF!+5,0)</f>
        <v>#REF!</v>
      </c>
      <c r="Q784" s="1" t="e">
        <f t="shared" si="136"/>
        <v>#REF!</v>
      </c>
      <c r="R784" s="1" t="e">
        <f>+IF(Q784 &gt; 0,TRUNC((#REF!+#REF!)/Q784),0)</f>
        <v>#REF!</v>
      </c>
      <c r="S784" s="1" t="e">
        <f>+(R784/(TRUNC((B784-28)/(#REF!+5))+4))</f>
        <v>#REF!</v>
      </c>
      <c r="T784" s="1" t="e">
        <f>+TRUNC(S784/(TRUNC((B784-28)/(#REF!+5))+4))</f>
        <v>#REF!</v>
      </c>
      <c r="U784" s="1" t="e">
        <f>+ROUNDUP((T784/(TRUNC((B784-56)/(#REF!+5))+4)),0)</f>
        <v>#REF!</v>
      </c>
      <c r="V784" s="1" t="e">
        <f t="shared" si="137"/>
        <v>#REF!</v>
      </c>
      <c r="W784" s="1" t="e">
        <f t="shared" si="138"/>
        <v>#REF!</v>
      </c>
      <c r="X784" s="1" t="e">
        <f t="shared" si="139"/>
        <v>#REF!</v>
      </c>
      <c r="Y784" s="1" t="e">
        <f t="shared" si="140"/>
        <v>#REF!</v>
      </c>
      <c r="Z784" s="1" t="e">
        <f t="shared" si="141"/>
        <v>#REF!</v>
      </c>
      <c r="AA784" s="2" t="e">
        <f>IF(Z784*#REF!/(#REF!+#REF!)&lt;16,16,Z784*#REF!/(#REF!+#REF!))</f>
        <v>#REF!</v>
      </c>
      <c r="AB784" s="9" t="e">
        <f>IF(+Z784*#REF!/(#REF!+#REF!)&lt;16,16,+Z784*#REF!/(#REF!+#REF!))</f>
        <v>#REF!</v>
      </c>
      <c r="AC784" s="2" t="e">
        <f t="shared" si="142"/>
        <v>#REF!</v>
      </c>
    </row>
    <row r="785" spans="2:29" x14ac:dyDescent="0.2">
      <c r="B785" s="10" t="e">
        <f>IF(#REF!="Informix XPS",4096,2048)</f>
        <v>#REF!</v>
      </c>
      <c r="C785" s="10" t="e">
        <f>IF(#REF!="Informix XPS",4036,2020)</f>
        <v>#REF!</v>
      </c>
      <c r="D785" s="1" t="e">
        <f>IF(#REF!=0,0,#REF!+4)</f>
        <v>#REF!</v>
      </c>
      <c r="E785" s="1" t="e">
        <f t="shared" si="132"/>
        <v>#REF!</v>
      </c>
      <c r="F785" s="1" t="e">
        <f>IF(D785&lt;=C785,ROUNDUP((#REF!+#REF!)/E785,0),#REF!*E785)</f>
        <v>#REF!</v>
      </c>
      <c r="G785" s="1" t="e">
        <f t="shared" si="133"/>
        <v>#REF!</v>
      </c>
      <c r="H785" s="1" t="e">
        <f>IF(#REF!&gt;C785,#REF!,0)</f>
        <v>#REF!</v>
      </c>
      <c r="I785" s="1" t="e">
        <f>+IF(#REF!&gt;C785,#REF!-(C785+8),0)</f>
        <v>#REF!</v>
      </c>
      <c r="J785" s="1" t="e">
        <f>+IF(I785&lt;C785,0,#REF!*TRUNC(I785/(C785-8)))</f>
        <v>#REF!</v>
      </c>
      <c r="K785" s="1" t="e">
        <f>IF(H785&gt;0,+#REF!/(C785-8)-TRUNC(#REF!/(C785-8))+4,0)</f>
        <v>#REF!</v>
      </c>
      <c r="L785" s="1" t="e">
        <f t="shared" si="134"/>
        <v>#REF!</v>
      </c>
      <c r="M785" s="1" t="e">
        <f>+IF(H785&gt;0,IF(L785&lt;0.1,(#REF!/(TRUNC((C785/10)/I785)+1)),IF(AND(L785&gt;0.1,L785&lt;0.33),(#REF!/(TRUNC((C785/3)/I785)+1)),#REF!)),0)</f>
        <v>#REF!</v>
      </c>
      <c r="N785" s="1" t="e">
        <f t="shared" si="135"/>
        <v>#REF!</v>
      </c>
      <c r="O785" s="1" t="e">
        <f>+IF(#REF! &lt; (#REF!+#REF!)*0.02,1,#REF!/(#REF!+#REF!))</f>
        <v>#REF!</v>
      </c>
      <c r="P785" s="1" t="e">
        <f>+IF(#REF!&gt;0,#REF!+5,0)</f>
        <v>#REF!</v>
      </c>
      <c r="Q785" s="1" t="e">
        <f t="shared" si="136"/>
        <v>#REF!</v>
      </c>
      <c r="R785" s="1" t="e">
        <f>+IF(Q785 &gt; 0,TRUNC((#REF!+#REF!)/Q785),0)</f>
        <v>#REF!</v>
      </c>
      <c r="S785" s="1" t="e">
        <f>+(R785/(TRUNC((B785-28)/(#REF!+5))+4))</f>
        <v>#REF!</v>
      </c>
      <c r="T785" s="1" t="e">
        <f>+TRUNC(S785/(TRUNC((B785-28)/(#REF!+5))+4))</f>
        <v>#REF!</v>
      </c>
      <c r="U785" s="1" t="e">
        <f>+ROUNDUP((T785/(TRUNC((B785-56)/(#REF!+5))+4)),0)</f>
        <v>#REF!</v>
      </c>
      <c r="V785" s="1" t="e">
        <f t="shared" si="137"/>
        <v>#REF!</v>
      </c>
      <c r="W785" s="1" t="e">
        <f t="shared" si="138"/>
        <v>#REF!</v>
      </c>
      <c r="X785" s="1" t="e">
        <f t="shared" si="139"/>
        <v>#REF!</v>
      </c>
      <c r="Y785" s="1" t="e">
        <f t="shared" si="140"/>
        <v>#REF!</v>
      </c>
      <c r="Z785" s="1" t="e">
        <f t="shared" si="141"/>
        <v>#REF!</v>
      </c>
      <c r="AA785" s="2" t="e">
        <f>IF(Z785*#REF!/(#REF!+#REF!)&lt;16,16,Z785*#REF!/(#REF!+#REF!))</f>
        <v>#REF!</v>
      </c>
      <c r="AB785" s="9" t="e">
        <f>IF(+Z785*#REF!/(#REF!+#REF!)&lt;16,16,+Z785*#REF!/(#REF!+#REF!))</f>
        <v>#REF!</v>
      </c>
      <c r="AC785" s="2" t="e">
        <f t="shared" si="142"/>
        <v>#REF!</v>
      </c>
    </row>
    <row r="786" spans="2:29" x14ac:dyDescent="0.2">
      <c r="B786" s="10" t="e">
        <f>IF(#REF!="Informix XPS",4096,2048)</f>
        <v>#REF!</v>
      </c>
      <c r="C786" s="10" t="e">
        <f>IF(#REF!="Informix XPS",4036,2020)</f>
        <v>#REF!</v>
      </c>
      <c r="D786" s="1" t="e">
        <f>IF(#REF!=0,0,#REF!+4)</f>
        <v>#REF!</v>
      </c>
      <c r="E786" s="1" t="e">
        <f t="shared" si="132"/>
        <v>#REF!</v>
      </c>
      <c r="F786" s="1" t="e">
        <f>IF(D786&lt;=C786,ROUNDUP((#REF!+#REF!)/E786,0),#REF!*E786)</f>
        <v>#REF!</v>
      </c>
      <c r="G786" s="1" t="e">
        <f t="shared" si="133"/>
        <v>#REF!</v>
      </c>
      <c r="H786" s="1" t="e">
        <f>IF(#REF!&gt;C786,#REF!,0)</f>
        <v>#REF!</v>
      </c>
      <c r="I786" s="1" t="e">
        <f>+IF(#REF!&gt;C786,#REF!-(C786+8),0)</f>
        <v>#REF!</v>
      </c>
      <c r="J786" s="1" t="e">
        <f>+IF(I786&lt;C786,0,#REF!*TRUNC(I786/(C786-8)))</f>
        <v>#REF!</v>
      </c>
      <c r="K786" s="1" t="e">
        <f>IF(H786&gt;0,+#REF!/(C786-8)-TRUNC(#REF!/(C786-8))+4,0)</f>
        <v>#REF!</v>
      </c>
      <c r="L786" s="1" t="e">
        <f t="shared" si="134"/>
        <v>#REF!</v>
      </c>
      <c r="M786" s="1" t="e">
        <f>+IF(H786&gt;0,IF(L786&lt;0.1,(#REF!/(TRUNC((C786/10)/I786)+1)),IF(AND(L786&gt;0.1,L786&lt;0.33),(#REF!/(TRUNC((C786/3)/I786)+1)),#REF!)),0)</f>
        <v>#REF!</v>
      </c>
      <c r="N786" s="1" t="e">
        <f t="shared" si="135"/>
        <v>#REF!</v>
      </c>
      <c r="O786" s="1" t="e">
        <f>+IF(#REF! &lt; (#REF!+#REF!)*0.02,1,#REF!/(#REF!+#REF!))</f>
        <v>#REF!</v>
      </c>
      <c r="P786" s="1" t="e">
        <f>+IF(#REF!&gt;0,#REF!+5,0)</f>
        <v>#REF!</v>
      </c>
      <c r="Q786" s="1" t="e">
        <f t="shared" si="136"/>
        <v>#REF!</v>
      </c>
      <c r="R786" s="1" t="e">
        <f>+IF(Q786 &gt; 0,TRUNC((#REF!+#REF!)/Q786),0)</f>
        <v>#REF!</v>
      </c>
      <c r="S786" s="1" t="e">
        <f>+(R786/(TRUNC((B786-28)/(#REF!+5))+4))</f>
        <v>#REF!</v>
      </c>
      <c r="T786" s="1" t="e">
        <f>+TRUNC(S786/(TRUNC((B786-28)/(#REF!+5))+4))</f>
        <v>#REF!</v>
      </c>
      <c r="U786" s="1" t="e">
        <f>+ROUNDUP((T786/(TRUNC((B786-56)/(#REF!+5))+4)),0)</f>
        <v>#REF!</v>
      </c>
      <c r="V786" s="1" t="e">
        <f t="shared" si="137"/>
        <v>#REF!</v>
      </c>
      <c r="W786" s="1" t="e">
        <f t="shared" si="138"/>
        <v>#REF!</v>
      </c>
      <c r="X786" s="1" t="e">
        <f t="shared" si="139"/>
        <v>#REF!</v>
      </c>
      <c r="Y786" s="1" t="e">
        <f t="shared" si="140"/>
        <v>#REF!</v>
      </c>
      <c r="Z786" s="1" t="e">
        <f t="shared" si="141"/>
        <v>#REF!</v>
      </c>
      <c r="AA786" s="2" t="e">
        <f>IF(Z786*#REF!/(#REF!+#REF!)&lt;16,16,Z786*#REF!/(#REF!+#REF!))</f>
        <v>#REF!</v>
      </c>
      <c r="AB786" s="9" t="e">
        <f>IF(+Z786*#REF!/(#REF!+#REF!)&lt;16,16,+Z786*#REF!/(#REF!+#REF!))</f>
        <v>#REF!</v>
      </c>
      <c r="AC786" s="2" t="e">
        <f t="shared" si="142"/>
        <v>#REF!</v>
      </c>
    </row>
    <row r="787" spans="2:29" x14ac:dyDescent="0.2">
      <c r="B787" s="10" t="e">
        <f>IF(#REF!="Informix XPS",4096,2048)</f>
        <v>#REF!</v>
      </c>
      <c r="C787" s="10" t="e">
        <f>IF(#REF!="Informix XPS",4036,2020)</f>
        <v>#REF!</v>
      </c>
      <c r="D787" s="1" t="e">
        <f>IF(#REF!=0,0,#REF!+4)</f>
        <v>#REF!</v>
      </c>
      <c r="E787" s="1" t="e">
        <f t="shared" si="132"/>
        <v>#REF!</v>
      </c>
      <c r="F787" s="1" t="e">
        <f>IF(D787&lt;=C787,ROUNDUP((#REF!+#REF!)/E787,0),#REF!*E787)</f>
        <v>#REF!</v>
      </c>
      <c r="G787" s="1" t="e">
        <f t="shared" si="133"/>
        <v>#REF!</v>
      </c>
      <c r="H787" s="1" t="e">
        <f>IF(#REF!&gt;C787,#REF!,0)</f>
        <v>#REF!</v>
      </c>
      <c r="I787" s="1" t="e">
        <f>+IF(#REF!&gt;C787,#REF!-(C787+8),0)</f>
        <v>#REF!</v>
      </c>
      <c r="J787" s="1" t="e">
        <f>+IF(I787&lt;C787,0,#REF!*TRUNC(I787/(C787-8)))</f>
        <v>#REF!</v>
      </c>
      <c r="K787" s="1" t="e">
        <f>IF(H787&gt;0,+#REF!/(C787-8)-TRUNC(#REF!/(C787-8))+4,0)</f>
        <v>#REF!</v>
      </c>
      <c r="L787" s="1" t="e">
        <f t="shared" si="134"/>
        <v>#REF!</v>
      </c>
      <c r="M787" s="1" t="e">
        <f>+IF(H787&gt;0,IF(L787&lt;0.1,(#REF!/(TRUNC((C787/10)/I787)+1)),IF(AND(L787&gt;0.1,L787&lt;0.33),(#REF!/(TRUNC((C787/3)/I787)+1)),#REF!)),0)</f>
        <v>#REF!</v>
      </c>
      <c r="N787" s="1" t="e">
        <f t="shared" si="135"/>
        <v>#REF!</v>
      </c>
      <c r="O787" s="1" t="e">
        <f>+IF(#REF! &lt; (#REF!+#REF!)*0.02,1,#REF!/(#REF!+#REF!))</f>
        <v>#REF!</v>
      </c>
      <c r="P787" s="1" t="e">
        <f>+IF(#REF!&gt;0,#REF!+5,0)</f>
        <v>#REF!</v>
      </c>
      <c r="Q787" s="1" t="e">
        <f t="shared" si="136"/>
        <v>#REF!</v>
      </c>
      <c r="R787" s="1" t="e">
        <f>+IF(Q787 &gt; 0,TRUNC((#REF!+#REF!)/Q787),0)</f>
        <v>#REF!</v>
      </c>
      <c r="S787" s="1" t="e">
        <f>+(R787/(TRUNC((B787-28)/(#REF!+5))+4))</f>
        <v>#REF!</v>
      </c>
      <c r="T787" s="1" t="e">
        <f>+TRUNC(S787/(TRUNC((B787-28)/(#REF!+5))+4))</f>
        <v>#REF!</v>
      </c>
      <c r="U787" s="1" t="e">
        <f>+ROUNDUP((T787/(TRUNC((B787-56)/(#REF!+5))+4)),0)</f>
        <v>#REF!</v>
      </c>
      <c r="V787" s="1" t="e">
        <f t="shared" si="137"/>
        <v>#REF!</v>
      </c>
      <c r="W787" s="1" t="e">
        <f t="shared" si="138"/>
        <v>#REF!</v>
      </c>
      <c r="X787" s="1" t="e">
        <f t="shared" si="139"/>
        <v>#REF!</v>
      </c>
      <c r="Y787" s="1" t="e">
        <f t="shared" si="140"/>
        <v>#REF!</v>
      </c>
      <c r="Z787" s="1" t="e">
        <f t="shared" si="141"/>
        <v>#REF!</v>
      </c>
      <c r="AA787" s="2" t="e">
        <f>IF(Z787*#REF!/(#REF!+#REF!)&lt;16,16,Z787*#REF!/(#REF!+#REF!))</f>
        <v>#REF!</v>
      </c>
      <c r="AB787" s="9" t="e">
        <f>IF(+Z787*#REF!/(#REF!+#REF!)&lt;16,16,+Z787*#REF!/(#REF!+#REF!))</f>
        <v>#REF!</v>
      </c>
      <c r="AC787" s="2" t="e">
        <f t="shared" si="142"/>
        <v>#REF!</v>
      </c>
    </row>
    <row r="788" spans="2:29" x14ac:dyDescent="0.2">
      <c r="B788" s="10" t="e">
        <f>IF(#REF!="Informix XPS",4096,2048)</f>
        <v>#REF!</v>
      </c>
      <c r="C788" s="10" t="e">
        <f>IF(#REF!="Informix XPS",4036,2020)</f>
        <v>#REF!</v>
      </c>
      <c r="D788" s="1" t="e">
        <f>IF(#REF!=0,0,#REF!+4)</f>
        <v>#REF!</v>
      </c>
      <c r="E788" s="1" t="e">
        <f t="shared" si="132"/>
        <v>#REF!</v>
      </c>
      <c r="F788" s="1" t="e">
        <f>IF(D788&lt;=C788,ROUNDUP((#REF!+#REF!)/E788,0),#REF!*E788)</f>
        <v>#REF!</v>
      </c>
      <c r="G788" s="1" t="e">
        <f t="shared" si="133"/>
        <v>#REF!</v>
      </c>
      <c r="H788" s="1" t="e">
        <f>IF(#REF!&gt;C788,#REF!,0)</f>
        <v>#REF!</v>
      </c>
      <c r="I788" s="1" t="e">
        <f>+IF(#REF!&gt;C788,#REF!-(C788+8),0)</f>
        <v>#REF!</v>
      </c>
      <c r="J788" s="1" t="e">
        <f>+IF(I788&lt;C788,0,#REF!*TRUNC(I788/(C788-8)))</f>
        <v>#REF!</v>
      </c>
      <c r="K788" s="1" t="e">
        <f>IF(H788&gt;0,+#REF!/(C788-8)-TRUNC(#REF!/(C788-8))+4,0)</f>
        <v>#REF!</v>
      </c>
      <c r="L788" s="1" t="e">
        <f t="shared" si="134"/>
        <v>#REF!</v>
      </c>
      <c r="M788" s="1" t="e">
        <f>+IF(H788&gt;0,IF(L788&lt;0.1,(#REF!/(TRUNC((C788/10)/I788)+1)),IF(AND(L788&gt;0.1,L788&lt;0.33),(#REF!/(TRUNC((C788/3)/I788)+1)),#REF!)),0)</f>
        <v>#REF!</v>
      </c>
      <c r="N788" s="1" t="e">
        <f t="shared" si="135"/>
        <v>#REF!</v>
      </c>
      <c r="O788" s="1" t="e">
        <f>+IF(#REF! &lt; (#REF!+#REF!)*0.02,1,#REF!/(#REF!+#REF!))</f>
        <v>#REF!</v>
      </c>
      <c r="P788" s="1" t="e">
        <f>+IF(#REF!&gt;0,#REF!+5,0)</f>
        <v>#REF!</v>
      </c>
      <c r="Q788" s="1" t="e">
        <f t="shared" si="136"/>
        <v>#REF!</v>
      </c>
      <c r="R788" s="1" t="e">
        <f>+IF(Q788 &gt; 0,TRUNC((#REF!+#REF!)/Q788),0)</f>
        <v>#REF!</v>
      </c>
      <c r="S788" s="1" t="e">
        <f>+(R788/(TRUNC((B788-28)/(#REF!+5))+4))</f>
        <v>#REF!</v>
      </c>
      <c r="T788" s="1" t="e">
        <f>+TRUNC(S788/(TRUNC((B788-28)/(#REF!+5))+4))</f>
        <v>#REF!</v>
      </c>
      <c r="U788" s="1" t="e">
        <f>+ROUNDUP((T788/(TRUNC((B788-56)/(#REF!+5))+4)),0)</f>
        <v>#REF!</v>
      </c>
      <c r="V788" s="1" t="e">
        <f t="shared" si="137"/>
        <v>#REF!</v>
      </c>
      <c r="W788" s="1" t="e">
        <f t="shared" si="138"/>
        <v>#REF!</v>
      </c>
      <c r="X788" s="1" t="e">
        <f t="shared" si="139"/>
        <v>#REF!</v>
      </c>
      <c r="Y788" s="1" t="e">
        <f t="shared" si="140"/>
        <v>#REF!</v>
      </c>
      <c r="Z788" s="1" t="e">
        <f t="shared" si="141"/>
        <v>#REF!</v>
      </c>
      <c r="AA788" s="2" t="e">
        <f>IF(Z788*#REF!/(#REF!+#REF!)&lt;16,16,Z788*#REF!/(#REF!+#REF!))</f>
        <v>#REF!</v>
      </c>
      <c r="AB788" s="9" t="e">
        <f>IF(+Z788*#REF!/(#REF!+#REF!)&lt;16,16,+Z788*#REF!/(#REF!+#REF!))</f>
        <v>#REF!</v>
      </c>
      <c r="AC788" s="2" t="e">
        <f t="shared" si="142"/>
        <v>#REF!</v>
      </c>
    </row>
    <row r="789" spans="2:29" x14ac:dyDescent="0.2">
      <c r="B789" s="10" t="e">
        <f>IF(#REF!="Informix XPS",4096,2048)</f>
        <v>#REF!</v>
      </c>
      <c r="C789" s="10" t="e">
        <f>IF(#REF!="Informix XPS",4036,2020)</f>
        <v>#REF!</v>
      </c>
      <c r="D789" s="1" t="e">
        <f>IF(#REF!=0,0,#REF!+4)</f>
        <v>#REF!</v>
      </c>
      <c r="E789" s="1" t="e">
        <f t="shared" si="132"/>
        <v>#REF!</v>
      </c>
      <c r="F789" s="1" t="e">
        <f>IF(D789&lt;=C789,ROUNDUP((#REF!+#REF!)/E789,0),#REF!*E789)</f>
        <v>#REF!</v>
      </c>
      <c r="G789" s="1" t="e">
        <f t="shared" si="133"/>
        <v>#REF!</v>
      </c>
      <c r="H789" s="1" t="e">
        <f>IF(#REF!&gt;C789,#REF!,0)</f>
        <v>#REF!</v>
      </c>
      <c r="I789" s="1" t="e">
        <f>+IF(#REF!&gt;C789,#REF!-(C789+8),0)</f>
        <v>#REF!</v>
      </c>
      <c r="J789" s="1" t="e">
        <f>+IF(I789&lt;C789,0,#REF!*TRUNC(I789/(C789-8)))</f>
        <v>#REF!</v>
      </c>
      <c r="K789" s="1" t="e">
        <f>IF(H789&gt;0,+#REF!/(C789-8)-TRUNC(#REF!/(C789-8))+4,0)</f>
        <v>#REF!</v>
      </c>
      <c r="L789" s="1" t="e">
        <f t="shared" si="134"/>
        <v>#REF!</v>
      </c>
      <c r="M789" s="1" t="e">
        <f>+IF(H789&gt;0,IF(L789&lt;0.1,(#REF!/(TRUNC((C789/10)/I789)+1)),IF(AND(L789&gt;0.1,L789&lt;0.33),(#REF!/(TRUNC((C789/3)/I789)+1)),#REF!)),0)</f>
        <v>#REF!</v>
      </c>
      <c r="N789" s="1" t="e">
        <f t="shared" si="135"/>
        <v>#REF!</v>
      </c>
      <c r="O789" s="1" t="e">
        <f>+IF(#REF! &lt; (#REF!+#REF!)*0.02,1,#REF!/(#REF!+#REF!))</f>
        <v>#REF!</v>
      </c>
      <c r="P789" s="1" t="e">
        <f>+IF(#REF!&gt;0,#REF!+5,0)</f>
        <v>#REF!</v>
      </c>
      <c r="Q789" s="1" t="e">
        <f t="shared" si="136"/>
        <v>#REF!</v>
      </c>
      <c r="R789" s="1" t="e">
        <f>+IF(Q789 &gt; 0,TRUNC((#REF!+#REF!)/Q789),0)</f>
        <v>#REF!</v>
      </c>
      <c r="S789" s="1" t="e">
        <f>+(R789/(TRUNC((B789-28)/(#REF!+5))+4))</f>
        <v>#REF!</v>
      </c>
      <c r="T789" s="1" t="e">
        <f>+TRUNC(S789/(TRUNC((B789-28)/(#REF!+5))+4))</f>
        <v>#REF!</v>
      </c>
      <c r="U789" s="1" t="e">
        <f>+ROUNDUP((T789/(TRUNC((B789-56)/(#REF!+5))+4)),0)</f>
        <v>#REF!</v>
      </c>
      <c r="V789" s="1" t="e">
        <f t="shared" si="137"/>
        <v>#REF!</v>
      </c>
      <c r="W789" s="1" t="e">
        <f t="shared" si="138"/>
        <v>#REF!</v>
      </c>
      <c r="X789" s="1" t="e">
        <f t="shared" si="139"/>
        <v>#REF!</v>
      </c>
      <c r="Y789" s="1" t="e">
        <f t="shared" si="140"/>
        <v>#REF!</v>
      </c>
      <c r="Z789" s="1" t="e">
        <f t="shared" si="141"/>
        <v>#REF!</v>
      </c>
      <c r="AA789" s="2" t="e">
        <f>IF(Z789*#REF!/(#REF!+#REF!)&lt;16,16,Z789*#REF!/(#REF!+#REF!))</f>
        <v>#REF!</v>
      </c>
      <c r="AB789" s="9" t="e">
        <f>IF(+Z789*#REF!/(#REF!+#REF!)&lt;16,16,+Z789*#REF!/(#REF!+#REF!))</f>
        <v>#REF!</v>
      </c>
      <c r="AC789" s="2" t="e">
        <f t="shared" si="142"/>
        <v>#REF!</v>
      </c>
    </row>
    <row r="790" spans="2:29" x14ac:dyDescent="0.2">
      <c r="B790" s="10" t="e">
        <f>IF(#REF!="Informix XPS",4096,2048)</f>
        <v>#REF!</v>
      </c>
      <c r="C790" s="10" t="e">
        <f>IF(#REF!="Informix XPS",4036,2020)</f>
        <v>#REF!</v>
      </c>
      <c r="D790" s="1" t="e">
        <f>IF(#REF!=0,0,#REF!+4)</f>
        <v>#REF!</v>
      </c>
      <c r="E790" s="1" t="e">
        <f t="shared" si="132"/>
        <v>#REF!</v>
      </c>
      <c r="F790" s="1" t="e">
        <f>IF(D790&lt;=C790,ROUNDUP((#REF!+#REF!)/E790,0),#REF!*E790)</f>
        <v>#REF!</v>
      </c>
      <c r="G790" s="1" t="e">
        <f t="shared" si="133"/>
        <v>#REF!</v>
      </c>
      <c r="H790" s="1" t="e">
        <f>IF(#REF!&gt;C790,#REF!,0)</f>
        <v>#REF!</v>
      </c>
      <c r="I790" s="1" t="e">
        <f>+IF(#REF!&gt;C790,#REF!-(C790+8),0)</f>
        <v>#REF!</v>
      </c>
      <c r="J790" s="1" t="e">
        <f>+IF(I790&lt;C790,0,#REF!*TRUNC(I790/(C790-8)))</f>
        <v>#REF!</v>
      </c>
      <c r="K790" s="1" t="e">
        <f>IF(H790&gt;0,+#REF!/(C790-8)-TRUNC(#REF!/(C790-8))+4,0)</f>
        <v>#REF!</v>
      </c>
      <c r="L790" s="1" t="e">
        <f t="shared" si="134"/>
        <v>#REF!</v>
      </c>
      <c r="M790" s="1" t="e">
        <f>+IF(H790&gt;0,IF(L790&lt;0.1,(#REF!/(TRUNC((C790/10)/I790)+1)),IF(AND(L790&gt;0.1,L790&lt;0.33),(#REF!/(TRUNC((C790/3)/I790)+1)),#REF!)),0)</f>
        <v>#REF!</v>
      </c>
      <c r="N790" s="1" t="e">
        <f t="shared" si="135"/>
        <v>#REF!</v>
      </c>
      <c r="O790" s="1" t="e">
        <f>+IF(#REF! &lt; (#REF!+#REF!)*0.02,1,#REF!/(#REF!+#REF!))</f>
        <v>#REF!</v>
      </c>
      <c r="P790" s="1" t="e">
        <f>+IF(#REF!&gt;0,#REF!+5,0)</f>
        <v>#REF!</v>
      </c>
      <c r="Q790" s="1" t="e">
        <f t="shared" si="136"/>
        <v>#REF!</v>
      </c>
      <c r="R790" s="1" t="e">
        <f>+IF(Q790 &gt; 0,TRUNC((#REF!+#REF!)/Q790),0)</f>
        <v>#REF!</v>
      </c>
      <c r="S790" s="1" t="e">
        <f>+(R790/(TRUNC((B790-28)/(#REF!+5))+4))</f>
        <v>#REF!</v>
      </c>
      <c r="T790" s="1" t="e">
        <f>+TRUNC(S790/(TRUNC((B790-28)/(#REF!+5))+4))</f>
        <v>#REF!</v>
      </c>
      <c r="U790" s="1" t="e">
        <f>+ROUNDUP((T790/(TRUNC((B790-56)/(#REF!+5))+4)),0)</f>
        <v>#REF!</v>
      </c>
      <c r="V790" s="1" t="e">
        <f t="shared" si="137"/>
        <v>#REF!</v>
      </c>
      <c r="W790" s="1" t="e">
        <f t="shared" si="138"/>
        <v>#REF!</v>
      </c>
      <c r="X790" s="1" t="e">
        <f t="shared" si="139"/>
        <v>#REF!</v>
      </c>
      <c r="Y790" s="1" t="e">
        <f t="shared" si="140"/>
        <v>#REF!</v>
      </c>
      <c r="Z790" s="1" t="e">
        <f t="shared" si="141"/>
        <v>#REF!</v>
      </c>
      <c r="AA790" s="2" t="e">
        <f>IF(Z790*#REF!/(#REF!+#REF!)&lt;16,16,Z790*#REF!/(#REF!+#REF!))</f>
        <v>#REF!</v>
      </c>
      <c r="AB790" s="9" t="e">
        <f>IF(+Z790*#REF!/(#REF!+#REF!)&lt;16,16,+Z790*#REF!/(#REF!+#REF!))</f>
        <v>#REF!</v>
      </c>
      <c r="AC790" s="2" t="e">
        <f t="shared" si="142"/>
        <v>#REF!</v>
      </c>
    </row>
    <row r="791" spans="2:29" x14ac:dyDescent="0.2">
      <c r="B791" s="10" t="e">
        <f>IF(#REF!="Informix XPS",4096,2048)</f>
        <v>#REF!</v>
      </c>
      <c r="C791" s="10" t="e">
        <f>IF(#REF!="Informix XPS",4036,2020)</f>
        <v>#REF!</v>
      </c>
      <c r="D791" s="1" t="e">
        <f>IF(#REF!=0,0,#REF!+4)</f>
        <v>#REF!</v>
      </c>
      <c r="E791" s="1" t="e">
        <f t="shared" si="132"/>
        <v>#REF!</v>
      </c>
      <c r="F791" s="1" t="e">
        <f>IF(D791&lt;=C791,ROUNDUP((#REF!+#REF!)/E791,0),#REF!*E791)</f>
        <v>#REF!</v>
      </c>
      <c r="G791" s="1" t="e">
        <f t="shared" si="133"/>
        <v>#REF!</v>
      </c>
      <c r="H791" s="1" t="e">
        <f>IF(#REF!&gt;C791,#REF!,0)</f>
        <v>#REF!</v>
      </c>
      <c r="I791" s="1" t="e">
        <f>+IF(#REF!&gt;C791,#REF!-(C791+8),0)</f>
        <v>#REF!</v>
      </c>
      <c r="J791" s="1" t="e">
        <f>+IF(I791&lt;C791,0,#REF!*TRUNC(I791/(C791-8)))</f>
        <v>#REF!</v>
      </c>
      <c r="K791" s="1" t="e">
        <f>IF(H791&gt;0,+#REF!/(C791-8)-TRUNC(#REF!/(C791-8))+4,0)</f>
        <v>#REF!</v>
      </c>
      <c r="L791" s="1" t="e">
        <f t="shared" si="134"/>
        <v>#REF!</v>
      </c>
      <c r="M791" s="1" t="e">
        <f>+IF(H791&gt;0,IF(L791&lt;0.1,(#REF!/(TRUNC((C791/10)/I791)+1)),IF(AND(L791&gt;0.1,L791&lt;0.33),(#REF!/(TRUNC((C791/3)/I791)+1)),#REF!)),0)</f>
        <v>#REF!</v>
      </c>
      <c r="N791" s="1" t="e">
        <f t="shared" si="135"/>
        <v>#REF!</v>
      </c>
      <c r="O791" s="1" t="e">
        <f>+IF(#REF! &lt; (#REF!+#REF!)*0.02,1,#REF!/(#REF!+#REF!))</f>
        <v>#REF!</v>
      </c>
      <c r="P791" s="1" t="e">
        <f>+IF(#REF!&gt;0,#REF!+5,0)</f>
        <v>#REF!</v>
      </c>
      <c r="Q791" s="1" t="e">
        <f t="shared" si="136"/>
        <v>#REF!</v>
      </c>
      <c r="R791" s="1" t="e">
        <f>+IF(Q791 &gt; 0,TRUNC((#REF!+#REF!)/Q791),0)</f>
        <v>#REF!</v>
      </c>
      <c r="S791" s="1" t="e">
        <f>+(R791/(TRUNC((B791-28)/(#REF!+5))+4))</f>
        <v>#REF!</v>
      </c>
      <c r="T791" s="1" t="e">
        <f>+TRUNC(S791/(TRUNC((B791-28)/(#REF!+5))+4))</f>
        <v>#REF!</v>
      </c>
      <c r="U791" s="1" t="e">
        <f>+ROUNDUP((T791/(TRUNC((B791-56)/(#REF!+5))+4)),0)</f>
        <v>#REF!</v>
      </c>
      <c r="V791" s="1" t="e">
        <f t="shared" si="137"/>
        <v>#REF!</v>
      </c>
      <c r="W791" s="1" t="e">
        <f t="shared" si="138"/>
        <v>#REF!</v>
      </c>
      <c r="X791" s="1" t="e">
        <f t="shared" si="139"/>
        <v>#REF!</v>
      </c>
      <c r="Y791" s="1" t="e">
        <f t="shared" si="140"/>
        <v>#REF!</v>
      </c>
      <c r="Z791" s="1" t="e">
        <f t="shared" si="141"/>
        <v>#REF!</v>
      </c>
      <c r="AA791" s="2" t="e">
        <f>IF(Z791*#REF!/(#REF!+#REF!)&lt;16,16,Z791*#REF!/(#REF!+#REF!))</f>
        <v>#REF!</v>
      </c>
      <c r="AB791" s="9" t="e">
        <f>IF(+Z791*#REF!/(#REF!+#REF!)&lt;16,16,+Z791*#REF!/(#REF!+#REF!))</f>
        <v>#REF!</v>
      </c>
      <c r="AC791" s="2" t="e">
        <f t="shared" si="142"/>
        <v>#REF!</v>
      </c>
    </row>
    <row r="792" spans="2:29" x14ac:dyDescent="0.2">
      <c r="B792" s="10" t="e">
        <f>IF(#REF!="Informix XPS",4096,2048)</f>
        <v>#REF!</v>
      </c>
      <c r="C792" s="10" t="e">
        <f>IF(#REF!="Informix XPS",4036,2020)</f>
        <v>#REF!</v>
      </c>
      <c r="D792" s="1" t="e">
        <f>IF(#REF!=0,0,#REF!+4)</f>
        <v>#REF!</v>
      </c>
      <c r="E792" s="1" t="e">
        <f t="shared" si="132"/>
        <v>#REF!</v>
      </c>
      <c r="F792" s="1" t="e">
        <f>IF(D792&lt;=C792,ROUNDUP((#REF!+#REF!)/E792,0),#REF!*E792)</f>
        <v>#REF!</v>
      </c>
      <c r="G792" s="1" t="e">
        <f t="shared" si="133"/>
        <v>#REF!</v>
      </c>
      <c r="H792" s="1" t="e">
        <f>IF(#REF!&gt;C792,#REF!,0)</f>
        <v>#REF!</v>
      </c>
      <c r="I792" s="1" t="e">
        <f>+IF(#REF!&gt;C792,#REF!-(C792+8),0)</f>
        <v>#REF!</v>
      </c>
      <c r="J792" s="1" t="e">
        <f>+IF(I792&lt;C792,0,#REF!*TRUNC(I792/(C792-8)))</f>
        <v>#REF!</v>
      </c>
      <c r="K792" s="1" t="e">
        <f>IF(H792&gt;0,+#REF!/(C792-8)-TRUNC(#REF!/(C792-8))+4,0)</f>
        <v>#REF!</v>
      </c>
      <c r="L792" s="1" t="e">
        <f t="shared" si="134"/>
        <v>#REF!</v>
      </c>
      <c r="M792" s="1" t="e">
        <f>+IF(H792&gt;0,IF(L792&lt;0.1,(#REF!/(TRUNC((C792/10)/I792)+1)),IF(AND(L792&gt;0.1,L792&lt;0.33),(#REF!/(TRUNC((C792/3)/I792)+1)),#REF!)),0)</f>
        <v>#REF!</v>
      </c>
      <c r="N792" s="1" t="e">
        <f t="shared" si="135"/>
        <v>#REF!</v>
      </c>
      <c r="O792" s="1" t="e">
        <f>+IF(#REF! &lt; (#REF!+#REF!)*0.02,1,#REF!/(#REF!+#REF!))</f>
        <v>#REF!</v>
      </c>
      <c r="P792" s="1" t="e">
        <f>+IF(#REF!&gt;0,#REF!+5,0)</f>
        <v>#REF!</v>
      </c>
      <c r="Q792" s="1" t="e">
        <f t="shared" si="136"/>
        <v>#REF!</v>
      </c>
      <c r="R792" s="1" t="e">
        <f>+IF(Q792 &gt; 0,TRUNC((#REF!+#REF!)/Q792),0)</f>
        <v>#REF!</v>
      </c>
      <c r="S792" s="1" t="e">
        <f>+(R792/(TRUNC((B792-28)/(#REF!+5))+4))</f>
        <v>#REF!</v>
      </c>
      <c r="T792" s="1" t="e">
        <f>+TRUNC(S792/(TRUNC((B792-28)/(#REF!+5))+4))</f>
        <v>#REF!</v>
      </c>
      <c r="U792" s="1" t="e">
        <f>+ROUNDUP((T792/(TRUNC((B792-56)/(#REF!+5))+4)),0)</f>
        <v>#REF!</v>
      </c>
      <c r="V792" s="1" t="e">
        <f t="shared" si="137"/>
        <v>#REF!</v>
      </c>
      <c r="W792" s="1" t="e">
        <f t="shared" si="138"/>
        <v>#REF!</v>
      </c>
      <c r="X792" s="1" t="e">
        <f t="shared" si="139"/>
        <v>#REF!</v>
      </c>
      <c r="Y792" s="1" t="e">
        <f t="shared" si="140"/>
        <v>#REF!</v>
      </c>
      <c r="Z792" s="1" t="e">
        <f t="shared" si="141"/>
        <v>#REF!</v>
      </c>
      <c r="AA792" s="2" t="e">
        <f>IF(Z792*#REF!/(#REF!+#REF!)&lt;16,16,Z792*#REF!/(#REF!+#REF!))</f>
        <v>#REF!</v>
      </c>
      <c r="AB792" s="9" t="e">
        <f>IF(+Z792*#REF!/(#REF!+#REF!)&lt;16,16,+Z792*#REF!/(#REF!+#REF!))</f>
        <v>#REF!</v>
      </c>
      <c r="AC792" s="2" t="e">
        <f t="shared" si="142"/>
        <v>#REF!</v>
      </c>
    </row>
    <row r="793" spans="2:29" x14ac:dyDescent="0.2">
      <c r="B793" s="10" t="e">
        <f>IF(#REF!="Informix XPS",4096,2048)</f>
        <v>#REF!</v>
      </c>
      <c r="C793" s="10" t="e">
        <f>IF(#REF!="Informix XPS",4036,2020)</f>
        <v>#REF!</v>
      </c>
      <c r="D793" s="1" t="e">
        <f>IF(#REF!=0,0,#REF!+4)</f>
        <v>#REF!</v>
      </c>
      <c r="E793" s="1" t="e">
        <f t="shared" si="132"/>
        <v>#REF!</v>
      </c>
      <c r="F793" s="1" t="e">
        <f>IF(D793&lt;=C793,ROUNDUP((#REF!+#REF!)/E793,0),#REF!*E793)</f>
        <v>#REF!</v>
      </c>
      <c r="G793" s="1" t="e">
        <f t="shared" si="133"/>
        <v>#REF!</v>
      </c>
      <c r="H793" s="1" t="e">
        <f>IF(#REF!&gt;C793,#REF!,0)</f>
        <v>#REF!</v>
      </c>
      <c r="I793" s="1" t="e">
        <f>+IF(#REF!&gt;C793,#REF!-(C793+8),0)</f>
        <v>#REF!</v>
      </c>
      <c r="J793" s="1" t="e">
        <f>+IF(I793&lt;C793,0,#REF!*TRUNC(I793/(C793-8)))</f>
        <v>#REF!</v>
      </c>
      <c r="K793" s="1" t="e">
        <f>IF(H793&gt;0,+#REF!/(C793-8)-TRUNC(#REF!/(C793-8))+4,0)</f>
        <v>#REF!</v>
      </c>
      <c r="L793" s="1" t="e">
        <f t="shared" si="134"/>
        <v>#REF!</v>
      </c>
      <c r="M793" s="1" t="e">
        <f>+IF(H793&gt;0,IF(L793&lt;0.1,(#REF!/(TRUNC((C793/10)/I793)+1)),IF(AND(L793&gt;0.1,L793&lt;0.33),(#REF!/(TRUNC((C793/3)/I793)+1)),#REF!)),0)</f>
        <v>#REF!</v>
      </c>
      <c r="N793" s="1" t="e">
        <f t="shared" si="135"/>
        <v>#REF!</v>
      </c>
      <c r="O793" s="1" t="e">
        <f>+IF(#REF! &lt; (#REF!+#REF!)*0.02,1,#REF!/(#REF!+#REF!))</f>
        <v>#REF!</v>
      </c>
      <c r="P793" s="1" t="e">
        <f>+IF(#REF!&gt;0,#REF!+5,0)</f>
        <v>#REF!</v>
      </c>
      <c r="Q793" s="1" t="e">
        <f t="shared" si="136"/>
        <v>#REF!</v>
      </c>
      <c r="R793" s="1" t="e">
        <f>+IF(Q793 &gt; 0,TRUNC((#REF!+#REF!)/Q793),0)</f>
        <v>#REF!</v>
      </c>
      <c r="S793" s="1" t="e">
        <f>+(R793/(TRUNC((B793-28)/(#REF!+5))+4))</f>
        <v>#REF!</v>
      </c>
      <c r="T793" s="1" t="e">
        <f>+TRUNC(S793/(TRUNC((B793-28)/(#REF!+5))+4))</f>
        <v>#REF!</v>
      </c>
      <c r="U793" s="1" t="e">
        <f>+ROUNDUP((T793/(TRUNC((B793-56)/(#REF!+5))+4)),0)</f>
        <v>#REF!</v>
      </c>
      <c r="V793" s="1" t="e">
        <f t="shared" si="137"/>
        <v>#REF!</v>
      </c>
      <c r="W793" s="1" t="e">
        <f t="shared" si="138"/>
        <v>#REF!</v>
      </c>
      <c r="X793" s="1" t="e">
        <f t="shared" si="139"/>
        <v>#REF!</v>
      </c>
      <c r="Y793" s="1" t="e">
        <f t="shared" si="140"/>
        <v>#REF!</v>
      </c>
      <c r="Z793" s="1" t="e">
        <f t="shared" si="141"/>
        <v>#REF!</v>
      </c>
      <c r="AA793" s="2" t="e">
        <f>IF(Z793*#REF!/(#REF!+#REF!)&lt;16,16,Z793*#REF!/(#REF!+#REF!))</f>
        <v>#REF!</v>
      </c>
      <c r="AB793" s="9" t="e">
        <f>IF(+Z793*#REF!/(#REF!+#REF!)&lt;16,16,+Z793*#REF!/(#REF!+#REF!))</f>
        <v>#REF!</v>
      </c>
      <c r="AC793" s="2" t="e">
        <f t="shared" si="142"/>
        <v>#REF!</v>
      </c>
    </row>
    <row r="794" spans="2:29" x14ac:dyDescent="0.2">
      <c r="B794" s="10" t="e">
        <f>IF(#REF!="Informix XPS",4096,2048)</f>
        <v>#REF!</v>
      </c>
      <c r="C794" s="10" t="e">
        <f>IF(#REF!="Informix XPS",4036,2020)</f>
        <v>#REF!</v>
      </c>
      <c r="D794" s="1" t="e">
        <f>IF(#REF!=0,0,#REF!+4)</f>
        <v>#REF!</v>
      </c>
      <c r="E794" s="1" t="e">
        <f t="shared" si="132"/>
        <v>#REF!</v>
      </c>
      <c r="F794" s="1" t="e">
        <f>IF(D794&lt;=C794,ROUNDUP((#REF!+#REF!)/E794,0),#REF!*E794)</f>
        <v>#REF!</v>
      </c>
      <c r="G794" s="1" t="e">
        <f t="shared" si="133"/>
        <v>#REF!</v>
      </c>
      <c r="H794" s="1" t="e">
        <f>IF(#REF!&gt;C794,#REF!,0)</f>
        <v>#REF!</v>
      </c>
      <c r="I794" s="1" t="e">
        <f>+IF(#REF!&gt;C794,#REF!-(C794+8),0)</f>
        <v>#REF!</v>
      </c>
      <c r="J794" s="1" t="e">
        <f>+IF(I794&lt;C794,0,#REF!*TRUNC(I794/(C794-8)))</f>
        <v>#REF!</v>
      </c>
      <c r="K794" s="1" t="e">
        <f>IF(H794&gt;0,+#REF!/(C794-8)-TRUNC(#REF!/(C794-8))+4,0)</f>
        <v>#REF!</v>
      </c>
      <c r="L794" s="1" t="e">
        <f t="shared" si="134"/>
        <v>#REF!</v>
      </c>
      <c r="M794" s="1" t="e">
        <f>+IF(H794&gt;0,IF(L794&lt;0.1,(#REF!/(TRUNC((C794/10)/I794)+1)),IF(AND(L794&gt;0.1,L794&lt;0.33),(#REF!/(TRUNC((C794/3)/I794)+1)),#REF!)),0)</f>
        <v>#REF!</v>
      </c>
      <c r="N794" s="1" t="e">
        <f t="shared" si="135"/>
        <v>#REF!</v>
      </c>
      <c r="O794" s="1" t="e">
        <f>+IF(#REF! &lt; (#REF!+#REF!)*0.02,1,#REF!/(#REF!+#REF!))</f>
        <v>#REF!</v>
      </c>
      <c r="P794" s="1" t="e">
        <f>+IF(#REF!&gt;0,#REF!+5,0)</f>
        <v>#REF!</v>
      </c>
      <c r="Q794" s="1" t="e">
        <f t="shared" si="136"/>
        <v>#REF!</v>
      </c>
      <c r="R794" s="1" t="e">
        <f>+IF(Q794 &gt; 0,TRUNC((#REF!+#REF!)/Q794),0)</f>
        <v>#REF!</v>
      </c>
      <c r="S794" s="1" t="e">
        <f>+(R794/(TRUNC((B794-28)/(#REF!+5))+4))</f>
        <v>#REF!</v>
      </c>
      <c r="T794" s="1" t="e">
        <f>+TRUNC(S794/(TRUNC((B794-28)/(#REF!+5))+4))</f>
        <v>#REF!</v>
      </c>
      <c r="U794" s="1" t="e">
        <f>+ROUNDUP((T794/(TRUNC((B794-56)/(#REF!+5))+4)),0)</f>
        <v>#REF!</v>
      </c>
      <c r="V794" s="1" t="e">
        <f t="shared" si="137"/>
        <v>#REF!</v>
      </c>
      <c r="W794" s="1" t="e">
        <f t="shared" si="138"/>
        <v>#REF!</v>
      </c>
      <c r="X794" s="1" t="e">
        <f t="shared" si="139"/>
        <v>#REF!</v>
      </c>
      <c r="Y794" s="1" t="e">
        <f t="shared" si="140"/>
        <v>#REF!</v>
      </c>
      <c r="Z794" s="1" t="e">
        <f t="shared" si="141"/>
        <v>#REF!</v>
      </c>
      <c r="AA794" s="2" t="e">
        <f>IF(Z794*#REF!/(#REF!+#REF!)&lt;16,16,Z794*#REF!/(#REF!+#REF!))</f>
        <v>#REF!</v>
      </c>
      <c r="AB794" s="9" t="e">
        <f>IF(+Z794*#REF!/(#REF!+#REF!)&lt;16,16,+Z794*#REF!/(#REF!+#REF!))</f>
        <v>#REF!</v>
      </c>
      <c r="AC794" s="2" t="e">
        <f t="shared" si="142"/>
        <v>#REF!</v>
      </c>
    </row>
    <row r="795" spans="2:29" x14ac:dyDescent="0.2">
      <c r="B795" s="10" t="e">
        <f>IF(#REF!="Informix XPS",4096,2048)</f>
        <v>#REF!</v>
      </c>
      <c r="C795" s="10" t="e">
        <f>IF(#REF!="Informix XPS",4036,2020)</f>
        <v>#REF!</v>
      </c>
      <c r="D795" s="1" t="e">
        <f>IF(#REF!=0,0,#REF!+4)</f>
        <v>#REF!</v>
      </c>
      <c r="E795" s="1" t="e">
        <f t="shared" si="132"/>
        <v>#REF!</v>
      </c>
      <c r="F795" s="1" t="e">
        <f>IF(D795&lt;=C795,ROUNDUP((#REF!+#REF!)/E795,0),#REF!*E795)</f>
        <v>#REF!</v>
      </c>
      <c r="G795" s="1" t="e">
        <f t="shared" si="133"/>
        <v>#REF!</v>
      </c>
      <c r="H795" s="1" t="e">
        <f>IF(#REF!&gt;C795,#REF!,0)</f>
        <v>#REF!</v>
      </c>
      <c r="I795" s="1" t="e">
        <f>+IF(#REF!&gt;C795,#REF!-(C795+8),0)</f>
        <v>#REF!</v>
      </c>
      <c r="J795" s="1" t="e">
        <f>+IF(I795&lt;C795,0,#REF!*TRUNC(I795/(C795-8)))</f>
        <v>#REF!</v>
      </c>
      <c r="K795" s="1" t="e">
        <f>IF(H795&gt;0,+#REF!/(C795-8)-TRUNC(#REF!/(C795-8))+4,0)</f>
        <v>#REF!</v>
      </c>
      <c r="L795" s="1" t="e">
        <f t="shared" si="134"/>
        <v>#REF!</v>
      </c>
      <c r="M795" s="1" t="e">
        <f>+IF(H795&gt;0,IF(L795&lt;0.1,(#REF!/(TRUNC((C795/10)/I795)+1)),IF(AND(L795&gt;0.1,L795&lt;0.33),(#REF!/(TRUNC((C795/3)/I795)+1)),#REF!)),0)</f>
        <v>#REF!</v>
      </c>
      <c r="N795" s="1" t="e">
        <f t="shared" si="135"/>
        <v>#REF!</v>
      </c>
      <c r="O795" s="1" t="e">
        <f>+IF(#REF! &lt; (#REF!+#REF!)*0.02,1,#REF!/(#REF!+#REF!))</f>
        <v>#REF!</v>
      </c>
      <c r="P795" s="1" t="e">
        <f>+IF(#REF!&gt;0,#REF!+5,0)</f>
        <v>#REF!</v>
      </c>
      <c r="Q795" s="1" t="e">
        <f t="shared" si="136"/>
        <v>#REF!</v>
      </c>
      <c r="R795" s="1" t="e">
        <f>+IF(Q795 &gt; 0,TRUNC((#REF!+#REF!)/Q795),0)</f>
        <v>#REF!</v>
      </c>
      <c r="S795" s="1" t="e">
        <f>+(R795/(TRUNC((B795-28)/(#REF!+5))+4))</f>
        <v>#REF!</v>
      </c>
      <c r="T795" s="1" t="e">
        <f>+TRUNC(S795/(TRUNC((B795-28)/(#REF!+5))+4))</f>
        <v>#REF!</v>
      </c>
      <c r="U795" s="1" t="e">
        <f>+ROUNDUP((T795/(TRUNC((B795-56)/(#REF!+5))+4)),0)</f>
        <v>#REF!</v>
      </c>
      <c r="V795" s="1" t="e">
        <f t="shared" si="137"/>
        <v>#REF!</v>
      </c>
      <c r="W795" s="1" t="e">
        <f t="shared" si="138"/>
        <v>#REF!</v>
      </c>
      <c r="X795" s="1" t="e">
        <f t="shared" si="139"/>
        <v>#REF!</v>
      </c>
      <c r="Y795" s="1" t="e">
        <f t="shared" si="140"/>
        <v>#REF!</v>
      </c>
      <c r="Z795" s="1" t="e">
        <f t="shared" si="141"/>
        <v>#REF!</v>
      </c>
      <c r="AA795" s="2" t="e">
        <f>IF(Z795*#REF!/(#REF!+#REF!)&lt;16,16,Z795*#REF!/(#REF!+#REF!))</f>
        <v>#REF!</v>
      </c>
      <c r="AB795" s="9" t="e">
        <f>IF(+Z795*#REF!/(#REF!+#REF!)&lt;16,16,+Z795*#REF!/(#REF!+#REF!))</f>
        <v>#REF!</v>
      </c>
      <c r="AC795" s="2" t="e">
        <f t="shared" si="142"/>
        <v>#REF!</v>
      </c>
    </row>
    <row r="796" spans="2:29" x14ac:dyDescent="0.2">
      <c r="B796" s="10" t="e">
        <f>IF(#REF!="Informix XPS",4096,2048)</f>
        <v>#REF!</v>
      </c>
      <c r="C796" s="10" t="e">
        <f>IF(#REF!="Informix XPS",4036,2020)</f>
        <v>#REF!</v>
      </c>
      <c r="D796" s="1" t="e">
        <f>IF(#REF!=0,0,#REF!+4)</f>
        <v>#REF!</v>
      </c>
      <c r="E796" s="1" t="e">
        <f t="shared" si="132"/>
        <v>#REF!</v>
      </c>
      <c r="F796" s="1" t="e">
        <f>IF(D796&lt;=C796,ROUNDUP((#REF!+#REF!)/E796,0),#REF!*E796)</f>
        <v>#REF!</v>
      </c>
      <c r="G796" s="1" t="e">
        <f t="shared" si="133"/>
        <v>#REF!</v>
      </c>
      <c r="H796" s="1" t="e">
        <f>IF(#REF!&gt;C796,#REF!,0)</f>
        <v>#REF!</v>
      </c>
      <c r="I796" s="1" t="e">
        <f>+IF(#REF!&gt;C796,#REF!-(C796+8),0)</f>
        <v>#REF!</v>
      </c>
      <c r="J796" s="1" t="e">
        <f>+IF(I796&lt;C796,0,#REF!*TRUNC(I796/(C796-8)))</f>
        <v>#REF!</v>
      </c>
      <c r="K796" s="1" t="e">
        <f>IF(H796&gt;0,+#REF!/(C796-8)-TRUNC(#REF!/(C796-8))+4,0)</f>
        <v>#REF!</v>
      </c>
      <c r="L796" s="1" t="e">
        <f t="shared" si="134"/>
        <v>#REF!</v>
      </c>
      <c r="M796" s="1" t="e">
        <f>+IF(H796&gt;0,IF(L796&lt;0.1,(#REF!/(TRUNC((C796/10)/I796)+1)),IF(AND(L796&gt;0.1,L796&lt;0.33),(#REF!/(TRUNC((C796/3)/I796)+1)),#REF!)),0)</f>
        <v>#REF!</v>
      </c>
      <c r="N796" s="1" t="e">
        <f t="shared" si="135"/>
        <v>#REF!</v>
      </c>
      <c r="O796" s="1" t="e">
        <f>+IF(#REF! &lt; (#REF!+#REF!)*0.02,1,#REF!/(#REF!+#REF!))</f>
        <v>#REF!</v>
      </c>
      <c r="P796" s="1" t="e">
        <f>+IF(#REF!&gt;0,#REF!+5,0)</f>
        <v>#REF!</v>
      </c>
      <c r="Q796" s="1" t="e">
        <f t="shared" si="136"/>
        <v>#REF!</v>
      </c>
      <c r="R796" s="1" t="e">
        <f>+IF(Q796 &gt; 0,TRUNC((#REF!+#REF!)/Q796),0)</f>
        <v>#REF!</v>
      </c>
      <c r="S796" s="1" t="e">
        <f>+(R796/(TRUNC((B796-28)/(#REF!+5))+4))</f>
        <v>#REF!</v>
      </c>
      <c r="T796" s="1" t="e">
        <f>+TRUNC(S796/(TRUNC((B796-28)/(#REF!+5))+4))</f>
        <v>#REF!</v>
      </c>
      <c r="U796" s="1" t="e">
        <f>+ROUNDUP((T796/(TRUNC((B796-56)/(#REF!+5))+4)),0)</f>
        <v>#REF!</v>
      </c>
      <c r="V796" s="1" t="e">
        <f t="shared" si="137"/>
        <v>#REF!</v>
      </c>
      <c r="W796" s="1" t="e">
        <f t="shared" si="138"/>
        <v>#REF!</v>
      </c>
      <c r="X796" s="1" t="e">
        <f t="shared" si="139"/>
        <v>#REF!</v>
      </c>
      <c r="Y796" s="1" t="e">
        <f t="shared" si="140"/>
        <v>#REF!</v>
      </c>
      <c r="Z796" s="1" t="e">
        <f t="shared" si="141"/>
        <v>#REF!</v>
      </c>
      <c r="AA796" s="2" t="e">
        <f>IF(Z796*#REF!/(#REF!+#REF!)&lt;16,16,Z796*#REF!/(#REF!+#REF!))</f>
        <v>#REF!</v>
      </c>
      <c r="AB796" s="9" t="e">
        <f>IF(+Z796*#REF!/(#REF!+#REF!)&lt;16,16,+Z796*#REF!/(#REF!+#REF!))</f>
        <v>#REF!</v>
      </c>
      <c r="AC796" s="2" t="e">
        <f t="shared" si="142"/>
        <v>#REF!</v>
      </c>
    </row>
    <row r="797" spans="2:29" x14ac:dyDescent="0.2">
      <c r="B797" s="10" t="e">
        <f>IF(#REF!="Informix XPS",4096,2048)</f>
        <v>#REF!</v>
      </c>
      <c r="C797" s="10" t="e">
        <f>IF(#REF!="Informix XPS",4036,2020)</f>
        <v>#REF!</v>
      </c>
      <c r="D797" s="1" t="e">
        <f>IF(#REF!=0,0,#REF!+4)</f>
        <v>#REF!</v>
      </c>
      <c r="E797" s="1" t="e">
        <f t="shared" si="132"/>
        <v>#REF!</v>
      </c>
      <c r="F797" s="1" t="e">
        <f>IF(D797&lt;=C797,ROUNDUP((#REF!+#REF!)/E797,0),#REF!*E797)</f>
        <v>#REF!</v>
      </c>
      <c r="G797" s="1" t="e">
        <f t="shared" si="133"/>
        <v>#REF!</v>
      </c>
      <c r="H797" s="1" t="e">
        <f>IF(#REF!&gt;C797,#REF!,0)</f>
        <v>#REF!</v>
      </c>
      <c r="I797" s="1" t="e">
        <f>+IF(#REF!&gt;C797,#REF!-(C797+8),0)</f>
        <v>#REF!</v>
      </c>
      <c r="J797" s="1" t="e">
        <f>+IF(I797&lt;C797,0,#REF!*TRUNC(I797/(C797-8)))</f>
        <v>#REF!</v>
      </c>
      <c r="K797" s="1" t="e">
        <f>IF(H797&gt;0,+#REF!/(C797-8)-TRUNC(#REF!/(C797-8))+4,0)</f>
        <v>#REF!</v>
      </c>
      <c r="L797" s="1" t="e">
        <f t="shared" si="134"/>
        <v>#REF!</v>
      </c>
      <c r="M797" s="1" t="e">
        <f>+IF(H797&gt;0,IF(L797&lt;0.1,(#REF!/(TRUNC((C797/10)/I797)+1)),IF(AND(L797&gt;0.1,L797&lt;0.33),(#REF!/(TRUNC((C797/3)/I797)+1)),#REF!)),0)</f>
        <v>#REF!</v>
      </c>
      <c r="N797" s="1" t="e">
        <f t="shared" si="135"/>
        <v>#REF!</v>
      </c>
      <c r="O797" s="1" t="e">
        <f>+IF(#REF! &lt; (#REF!+#REF!)*0.02,1,#REF!/(#REF!+#REF!))</f>
        <v>#REF!</v>
      </c>
      <c r="P797" s="1" t="e">
        <f>+IF(#REF!&gt;0,#REF!+5,0)</f>
        <v>#REF!</v>
      </c>
      <c r="Q797" s="1" t="e">
        <f t="shared" si="136"/>
        <v>#REF!</v>
      </c>
      <c r="R797" s="1" t="e">
        <f>+IF(Q797 &gt; 0,TRUNC((#REF!+#REF!)/Q797),0)</f>
        <v>#REF!</v>
      </c>
      <c r="S797" s="1" t="e">
        <f>+(R797/(TRUNC((B797-28)/(#REF!+5))+4))</f>
        <v>#REF!</v>
      </c>
      <c r="T797" s="1" t="e">
        <f>+TRUNC(S797/(TRUNC((B797-28)/(#REF!+5))+4))</f>
        <v>#REF!</v>
      </c>
      <c r="U797" s="1" t="e">
        <f>+ROUNDUP((T797/(TRUNC((B797-56)/(#REF!+5))+4)),0)</f>
        <v>#REF!</v>
      </c>
      <c r="V797" s="1" t="e">
        <f t="shared" si="137"/>
        <v>#REF!</v>
      </c>
      <c r="W797" s="1" t="e">
        <f t="shared" si="138"/>
        <v>#REF!</v>
      </c>
      <c r="X797" s="1" t="e">
        <f t="shared" si="139"/>
        <v>#REF!</v>
      </c>
      <c r="Y797" s="1" t="e">
        <f t="shared" si="140"/>
        <v>#REF!</v>
      </c>
      <c r="Z797" s="1" t="e">
        <f t="shared" si="141"/>
        <v>#REF!</v>
      </c>
      <c r="AA797" s="2" t="e">
        <f>IF(Z797*#REF!/(#REF!+#REF!)&lt;16,16,Z797*#REF!/(#REF!+#REF!))</f>
        <v>#REF!</v>
      </c>
      <c r="AB797" s="9" t="e">
        <f>IF(+Z797*#REF!/(#REF!+#REF!)&lt;16,16,+Z797*#REF!/(#REF!+#REF!))</f>
        <v>#REF!</v>
      </c>
      <c r="AC797" s="2" t="e">
        <f t="shared" si="142"/>
        <v>#REF!</v>
      </c>
    </row>
    <row r="798" spans="2:29" x14ac:dyDescent="0.2">
      <c r="B798" s="10" t="e">
        <f>IF(#REF!="Informix XPS",4096,2048)</f>
        <v>#REF!</v>
      </c>
      <c r="C798" s="10" t="e">
        <f>IF(#REF!="Informix XPS",4036,2020)</f>
        <v>#REF!</v>
      </c>
      <c r="D798" s="1" t="e">
        <f>IF(#REF!=0,0,#REF!+4)</f>
        <v>#REF!</v>
      </c>
      <c r="E798" s="1" t="e">
        <f t="shared" si="132"/>
        <v>#REF!</v>
      </c>
      <c r="F798" s="1" t="e">
        <f>IF(D798&lt;=C798,ROUNDUP((#REF!+#REF!)/E798,0),#REF!*E798)</f>
        <v>#REF!</v>
      </c>
      <c r="G798" s="1" t="e">
        <f t="shared" si="133"/>
        <v>#REF!</v>
      </c>
      <c r="H798" s="1" t="e">
        <f>IF(#REF!&gt;C798,#REF!,0)</f>
        <v>#REF!</v>
      </c>
      <c r="I798" s="1" t="e">
        <f>+IF(#REF!&gt;C798,#REF!-(C798+8),0)</f>
        <v>#REF!</v>
      </c>
      <c r="J798" s="1" t="e">
        <f>+IF(I798&lt;C798,0,#REF!*TRUNC(I798/(C798-8)))</f>
        <v>#REF!</v>
      </c>
      <c r="K798" s="1" t="e">
        <f>IF(H798&gt;0,+#REF!/(C798-8)-TRUNC(#REF!/(C798-8))+4,0)</f>
        <v>#REF!</v>
      </c>
      <c r="L798" s="1" t="e">
        <f t="shared" si="134"/>
        <v>#REF!</v>
      </c>
      <c r="M798" s="1" t="e">
        <f>+IF(H798&gt;0,IF(L798&lt;0.1,(#REF!/(TRUNC((C798/10)/I798)+1)),IF(AND(L798&gt;0.1,L798&lt;0.33),(#REF!/(TRUNC((C798/3)/I798)+1)),#REF!)),0)</f>
        <v>#REF!</v>
      </c>
      <c r="N798" s="1" t="e">
        <f t="shared" si="135"/>
        <v>#REF!</v>
      </c>
      <c r="O798" s="1" t="e">
        <f>+IF(#REF! &lt; (#REF!+#REF!)*0.02,1,#REF!/(#REF!+#REF!))</f>
        <v>#REF!</v>
      </c>
      <c r="P798" s="1" t="e">
        <f>+IF(#REF!&gt;0,#REF!+5,0)</f>
        <v>#REF!</v>
      </c>
      <c r="Q798" s="1" t="e">
        <f t="shared" si="136"/>
        <v>#REF!</v>
      </c>
      <c r="R798" s="1" t="e">
        <f>+IF(Q798 &gt; 0,TRUNC((#REF!+#REF!)/Q798),0)</f>
        <v>#REF!</v>
      </c>
      <c r="S798" s="1" t="e">
        <f>+(R798/(TRUNC((B798-28)/(#REF!+5))+4))</f>
        <v>#REF!</v>
      </c>
      <c r="T798" s="1" t="e">
        <f>+TRUNC(S798/(TRUNC((B798-28)/(#REF!+5))+4))</f>
        <v>#REF!</v>
      </c>
      <c r="U798" s="1" t="e">
        <f>+ROUNDUP((T798/(TRUNC((B798-56)/(#REF!+5))+4)),0)</f>
        <v>#REF!</v>
      </c>
      <c r="V798" s="1" t="e">
        <f t="shared" si="137"/>
        <v>#REF!</v>
      </c>
      <c r="W798" s="1" t="e">
        <f t="shared" si="138"/>
        <v>#REF!</v>
      </c>
      <c r="X798" s="1" t="e">
        <f t="shared" si="139"/>
        <v>#REF!</v>
      </c>
      <c r="Y798" s="1" t="e">
        <f t="shared" si="140"/>
        <v>#REF!</v>
      </c>
      <c r="Z798" s="1" t="e">
        <f t="shared" si="141"/>
        <v>#REF!</v>
      </c>
      <c r="AA798" s="2" t="e">
        <f>IF(Z798*#REF!/(#REF!+#REF!)&lt;16,16,Z798*#REF!/(#REF!+#REF!))</f>
        <v>#REF!</v>
      </c>
      <c r="AB798" s="9" t="e">
        <f>IF(+Z798*#REF!/(#REF!+#REF!)&lt;16,16,+Z798*#REF!/(#REF!+#REF!))</f>
        <v>#REF!</v>
      </c>
      <c r="AC798" s="2" t="e">
        <f t="shared" si="142"/>
        <v>#REF!</v>
      </c>
    </row>
    <row r="799" spans="2:29" x14ac:dyDescent="0.2">
      <c r="B799" s="10" t="e">
        <f>IF(#REF!="Informix XPS",4096,2048)</f>
        <v>#REF!</v>
      </c>
      <c r="C799" s="10" t="e">
        <f>IF(#REF!="Informix XPS",4036,2020)</f>
        <v>#REF!</v>
      </c>
      <c r="D799" s="1" t="e">
        <f>IF(#REF!=0,0,#REF!+4)</f>
        <v>#REF!</v>
      </c>
      <c r="E799" s="1" t="e">
        <f t="shared" si="132"/>
        <v>#REF!</v>
      </c>
      <c r="F799" s="1" t="e">
        <f>IF(D799&lt;=C799,ROUNDUP((#REF!+#REF!)/E799,0),#REF!*E799)</f>
        <v>#REF!</v>
      </c>
      <c r="G799" s="1" t="e">
        <f t="shared" si="133"/>
        <v>#REF!</v>
      </c>
      <c r="H799" s="1" t="e">
        <f>IF(#REF!&gt;C799,#REF!,0)</f>
        <v>#REF!</v>
      </c>
      <c r="I799" s="1" t="e">
        <f>+IF(#REF!&gt;C799,#REF!-(C799+8),0)</f>
        <v>#REF!</v>
      </c>
      <c r="J799" s="1" t="e">
        <f>+IF(I799&lt;C799,0,#REF!*TRUNC(I799/(C799-8)))</f>
        <v>#REF!</v>
      </c>
      <c r="K799" s="1" t="e">
        <f>IF(H799&gt;0,+#REF!/(C799-8)-TRUNC(#REF!/(C799-8))+4,0)</f>
        <v>#REF!</v>
      </c>
      <c r="L799" s="1" t="e">
        <f t="shared" si="134"/>
        <v>#REF!</v>
      </c>
      <c r="M799" s="1" t="e">
        <f>+IF(H799&gt;0,IF(L799&lt;0.1,(#REF!/(TRUNC((C799/10)/I799)+1)),IF(AND(L799&gt;0.1,L799&lt;0.33),(#REF!/(TRUNC((C799/3)/I799)+1)),#REF!)),0)</f>
        <v>#REF!</v>
      </c>
      <c r="N799" s="1" t="e">
        <f t="shared" si="135"/>
        <v>#REF!</v>
      </c>
      <c r="O799" s="1" t="e">
        <f>+IF(#REF! &lt; (#REF!+#REF!)*0.02,1,#REF!/(#REF!+#REF!))</f>
        <v>#REF!</v>
      </c>
      <c r="P799" s="1" t="e">
        <f>+IF(#REF!&gt;0,#REF!+5,0)</f>
        <v>#REF!</v>
      </c>
      <c r="Q799" s="1" t="e">
        <f t="shared" si="136"/>
        <v>#REF!</v>
      </c>
      <c r="R799" s="1" t="e">
        <f>+IF(Q799 &gt; 0,TRUNC((#REF!+#REF!)/Q799),0)</f>
        <v>#REF!</v>
      </c>
      <c r="S799" s="1" t="e">
        <f>+(R799/(TRUNC((B799-28)/(#REF!+5))+4))</f>
        <v>#REF!</v>
      </c>
      <c r="T799" s="1" t="e">
        <f>+TRUNC(S799/(TRUNC((B799-28)/(#REF!+5))+4))</f>
        <v>#REF!</v>
      </c>
      <c r="U799" s="1" t="e">
        <f>+ROUNDUP((T799/(TRUNC((B799-56)/(#REF!+5))+4)),0)</f>
        <v>#REF!</v>
      </c>
      <c r="V799" s="1" t="e">
        <f t="shared" si="137"/>
        <v>#REF!</v>
      </c>
      <c r="W799" s="1" t="e">
        <f t="shared" si="138"/>
        <v>#REF!</v>
      </c>
      <c r="X799" s="1" t="e">
        <f t="shared" si="139"/>
        <v>#REF!</v>
      </c>
      <c r="Y799" s="1" t="e">
        <f t="shared" si="140"/>
        <v>#REF!</v>
      </c>
      <c r="Z799" s="1" t="e">
        <f t="shared" si="141"/>
        <v>#REF!</v>
      </c>
      <c r="AA799" s="2" t="e">
        <f>IF(Z799*#REF!/(#REF!+#REF!)&lt;16,16,Z799*#REF!/(#REF!+#REF!))</f>
        <v>#REF!</v>
      </c>
      <c r="AB799" s="9" t="e">
        <f>IF(+Z799*#REF!/(#REF!+#REF!)&lt;16,16,+Z799*#REF!/(#REF!+#REF!))</f>
        <v>#REF!</v>
      </c>
      <c r="AC799" s="2" t="e">
        <f t="shared" si="142"/>
        <v>#REF!</v>
      </c>
    </row>
    <row r="800" spans="2:29" x14ac:dyDescent="0.2">
      <c r="B800" s="10" t="e">
        <f>IF(#REF!="Informix XPS",4096,2048)</f>
        <v>#REF!</v>
      </c>
      <c r="C800" s="10" t="e">
        <f>IF(#REF!="Informix XPS",4036,2020)</f>
        <v>#REF!</v>
      </c>
      <c r="D800" s="1" t="e">
        <f>IF(#REF!=0,0,#REF!+4)</f>
        <v>#REF!</v>
      </c>
      <c r="E800" s="1" t="e">
        <f t="shared" si="132"/>
        <v>#REF!</v>
      </c>
      <c r="F800" s="1" t="e">
        <f>IF(D800&lt;=C800,ROUNDUP((#REF!+#REF!)/E800,0),#REF!*E800)</f>
        <v>#REF!</v>
      </c>
      <c r="G800" s="1" t="e">
        <f t="shared" si="133"/>
        <v>#REF!</v>
      </c>
      <c r="H800" s="1" t="e">
        <f>IF(#REF!&gt;C800,#REF!,0)</f>
        <v>#REF!</v>
      </c>
      <c r="I800" s="1" t="e">
        <f>+IF(#REF!&gt;C800,#REF!-(C800+8),0)</f>
        <v>#REF!</v>
      </c>
      <c r="J800" s="1" t="e">
        <f>+IF(I800&lt;C800,0,#REF!*TRUNC(I800/(C800-8)))</f>
        <v>#REF!</v>
      </c>
      <c r="K800" s="1" t="e">
        <f>IF(H800&gt;0,+#REF!/(C800-8)-TRUNC(#REF!/(C800-8))+4,0)</f>
        <v>#REF!</v>
      </c>
      <c r="L800" s="1" t="e">
        <f t="shared" si="134"/>
        <v>#REF!</v>
      </c>
      <c r="M800" s="1" t="e">
        <f>+IF(H800&gt;0,IF(L800&lt;0.1,(#REF!/(TRUNC((C800/10)/I800)+1)),IF(AND(L800&gt;0.1,L800&lt;0.33),(#REF!/(TRUNC((C800/3)/I800)+1)),#REF!)),0)</f>
        <v>#REF!</v>
      </c>
      <c r="N800" s="1" t="e">
        <f t="shared" si="135"/>
        <v>#REF!</v>
      </c>
      <c r="O800" s="1" t="e">
        <f>+IF(#REF! &lt; (#REF!+#REF!)*0.02,1,#REF!/(#REF!+#REF!))</f>
        <v>#REF!</v>
      </c>
      <c r="P800" s="1" t="e">
        <f>+IF(#REF!&gt;0,#REF!+5,0)</f>
        <v>#REF!</v>
      </c>
      <c r="Q800" s="1" t="e">
        <f t="shared" si="136"/>
        <v>#REF!</v>
      </c>
      <c r="R800" s="1" t="e">
        <f>+IF(Q800 &gt; 0,TRUNC((#REF!+#REF!)/Q800),0)</f>
        <v>#REF!</v>
      </c>
      <c r="S800" s="1" t="e">
        <f>+(R800/(TRUNC((B800-28)/(#REF!+5))+4))</f>
        <v>#REF!</v>
      </c>
      <c r="T800" s="1" t="e">
        <f>+TRUNC(S800/(TRUNC((B800-28)/(#REF!+5))+4))</f>
        <v>#REF!</v>
      </c>
      <c r="U800" s="1" t="e">
        <f>+ROUNDUP((T800/(TRUNC((B800-56)/(#REF!+5))+4)),0)</f>
        <v>#REF!</v>
      </c>
      <c r="V800" s="1" t="e">
        <f t="shared" si="137"/>
        <v>#REF!</v>
      </c>
      <c r="W800" s="1" t="e">
        <f t="shared" si="138"/>
        <v>#REF!</v>
      </c>
      <c r="X800" s="1" t="e">
        <f t="shared" si="139"/>
        <v>#REF!</v>
      </c>
      <c r="Y800" s="1" t="e">
        <f t="shared" si="140"/>
        <v>#REF!</v>
      </c>
      <c r="Z800" s="1" t="e">
        <f t="shared" si="141"/>
        <v>#REF!</v>
      </c>
      <c r="AA800" s="2" t="e">
        <f>IF(Z800*#REF!/(#REF!+#REF!)&lt;16,16,Z800*#REF!/(#REF!+#REF!))</f>
        <v>#REF!</v>
      </c>
      <c r="AB800" s="9" t="e">
        <f>IF(+Z800*#REF!/(#REF!+#REF!)&lt;16,16,+Z800*#REF!/(#REF!+#REF!))</f>
        <v>#REF!</v>
      </c>
      <c r="AC800" s="2" t="e">
        <f t="shared" si="142"/>
        <v>#REF!</v>
      </c>
    </row>
    <row r="801" spans="2:29" x14ac:dyDescent="0.2">
      <c r="B801" s="10" t="e">
        <f>IF(#REF!="Informix XPS",4096,2048)</f>
        <v>#REF!</v>
      </c>
      <c r="C801" s="10" t="e">
        <f>IF(#REF!="Informix XPS",4036,2020)</f>
        <v>#REF!</v>
      </c>
      <c r="D801" s="1" t="e">
        <f>IF(#REF!=0,0,#REF!+4)</f>
        <v>#REF!</v>
      </c>
      <c r="E801" s="1" t="e">
        <f t="shared" si="132"/>
        <v>#REF!</v>
      </c>
      <c r="F801" s="1" t="e">
        <f>IF(D801&lt;=C801,ROUNDUP((#REF!+#REF!)/E801,0),#REF!*E801)</f>
        <v>#REF!</v>
      </c>
      <c r="G801" s="1" t="e">
        <f t="shared" si="133"/>
        <v>#REF!</v>
      </c>
      <c r="H801" s="1" t="e">
        <f>IF(#REF!&gt;C801,#REF!,0)</f>
        <v>#REF!</v>
      </c>
      <c r="I801" s="1" t="e">
        <f>+IF(#REF!&gt;C801,#REF!-(C801+8),0)</f>
        <v>#REF!</v>
      </c>
      <c r="J801" s="1" t="e">
        <f>+IF(I801&lt;C801,0,#REF!*TRUNC(I801/(C801-8)))</f>
        <v>#REF!</v>
      </c>
      <c r="K801" s="1" t="e">
        <f>IF(H801&gt;0,+#REF!/(C801-8)-TRUNC(#REF!/(C801-8))+4,0)</f>
        <v>#REF!</v>
      </c>
      <c r="L801" s="1" t="e">
        <f t="shared" si="134"/>
        <v>#REF!</v>
      </c>
      <c r="M801" s="1" t="e">
        <f>+IF(H801&gt;0,IF(L801&lt;0.1,(#REF!/(TRUNC((C801/10)/I801)+1)),IF(AND(L801&gt;0.1,L801&lt;0.33),(#REF!/(TRUNC((C801/3)/I801)+1)),#REF!)),0)</f>
        <v>#REF!</v>
      </c>
      <c r="N801" s="1" t="e">
        <f t="shared" si="135"/>
        <v>#REF!</v>
      </c>
      <c r="O801" s="1" t="e">
        <f>+IF(#REF! &lt; (#REF!+#REF!)*0.02,1,#REF!/(#REF!+#REF!))</f>
        <v>#REF!</v>
      </c>
      <c r="P801" s="1" t="e">
        <f>+IF(#REF!&gt;0,#REF!+5,0)</f>
        <v>#REF!</v>
      </c>
      <c r="Q801" s="1" t="e">
        <f t="shared" si="136"/>
        <v>#REF!</v>
      </c>
      <c r="R801" s="1" t="e">
        <f>+IF(Q801 &gt; 0,TRUNC((#REF!+#REF!)/Q801),0)</f>
        <v>#REF!</v>
      </c>
      <c r="S801" s="1" t="e">
        <f>+(R801/(TRUNC((B801-28)/(#REF!+5))+4))</f>
        <v>#REF!</v>
      </c>
      <c r="T801" s="1" t="e">
        <f>+TRUNC(S801/(TRUNC((B801-28)/(#REF!+5))+4))</f>
        <v>#REF!</v>
      </c>
      <c r="U801" s="1" t="e">
        <f>+ROUNDUP((T801/(TRUNC((B801-56)/(#REF!+5))+4)),0)</f>
        <v>#REF!</v>
      </c>
      <c r="V801" s="1" t="e">
        <f t="shared" si="137"/>
        <v>#REF!</v>
      </c>
      <c r="W801" s="1" t="e">
        <f t="shared" si="138"/>
        <v>#REF!</v>
      </c>
      <c r="X801" s="1" t="e">
        <f t="shared" si="139"/>
        <v>#REF!</v>
      </c>
      <c r="Y801" s="1" t="e">
        <f t="shared" si="140"/>
        <v>#REF!</v>
      </c>
      <c r="Z801" s="1" t="e">
        <f t="shared" si="141"/>
        <v>#REF!</v>
      </c>
      <c r="AA801" s="2" t="e">
        <f>IF(Z801*#REF!/(#REF!+#REF!)&lt;16,16,Z801*#REF!/(#REF!+#REF!))</f>
        <v>#REF!</v>
      </c>
      <c r="AB801" s="9" t="e">
        <f>IF(+Z801*#REF!/(#REF!+#REF!)&lt;16,16,+Z801*#REF!/(#REF!+#REF!))</f>
        <v>#REF!</v>
      </c>
      <c r="AC801" s="2" t="e">
        <f t="shared" si="142"/>
        <v>#REF!</v>
      </c>
    </row>
    <row r="802" spans="2:29" x14ac:dyDescent="0.2">
      <c r="B802" s="10" t="e">
        <f>IF(#REF!="Informix XPS",4096,2048)</f>
        <v>#REF!</v>
      </c>
      <c r="C802" s="10" t="e">
        <f>IF(#REF!="Informix XPS",4036,2020)</f>
        <v>#REF!</v>
      </c>
      <c r="D802" s="1" t="e">
        <f>IF(#REF!=0,0,#REF!+4)</f>
        <v>#REF!</v>
      </c>
      <c r="E802" s="1" t="e">
        <f t="shared" si="132"/>
        <v>#REF!</v>
      </c>
      <c r="F802" s="1" t="e">
        <f>IF(D802&lt;=C802,ROUNDUP((#REF!+#REF!)/E802,0),#REF!*E802)</f>
        <v>#REF!</v>
      </c>
      <c r="G802" s="1" t="e">
        <f t="shared" si="133"/>
        <v>#REF!</v>
      </c>
      <c r="H802" s="1" t="e">
        <f>IF(#REF!&gt;C802,#REF!,0)</f>
        <v>#REF!</v>
      </c>
      <c r="I802" s="1" t="e">
        <f>+IF(#REF!&gt;C802,#REF!-(C802+8),0)</f>
        <v>#REF!</v>
      </c>
      <c r="J802" s="1" t="e">
        <f>+IF(I802&lt;C802,0,#REF!*TRUNC(I802/(C802-8)))</f>
        <v>#REF!</v>
      </c>
      <c r="K802" s="1" t="e">
        <f>IF(H802&gt;0,+#REF!/(C802-8)-TRUNC(#REF!/(C802-8))+4,0)</f>
        <v>#REF!</v>
      </c>
      <c r="L802" s="1" t="e">
        <f t="shared" si="134"/>
        <v>#REF!</v>
      </c>
      <c r="M802" s="1" t="e">
        <f>+IF(H802&gt;0,IF(L802&lt;0.1,(#REF!/(TRUNC((C802/10)/I802)+1)),IF(AND(L802&gt;0.1,L802&lt;0.33),(#REF!/(TRUNC((C802/3)/I802)+1)),#REF!)),0)</f>
        <v>#REF!</v>
      </c>
      <c r="N802" s="1" t="e">
        <f t="shared" si="135"/>
        <v>#REF!</v>
      </c>
      <c r="O802" s="1" t="e">
        <f>+IF(#REF! &lt; (#REF!+#REF!)*0.02,1,#REF!/(#REF!+#REF!))</f>
        <v>#REF!</v>
      </c>
      <c r="P802" s="1" t="e">
        <f>+IF(#REF!&gt;0,#REF!+5,0)</f>
        <v>#REF!</v>
      </c>
      <c r="Q802" s="1" t="e">
        <f t="shared" si="136"/>
        <v>#REF!</v>
      </c>
      <c r="R802" s="1" t="e">
        <f>+IF(Q802 &gt; 0,TRUNC((#REF!+#REF!)/Q802),0)</f>
        <v>#REF!</v>
      </c>
      <c r="S802" s="1" t="e">
        <f>+(R802/(TRUNC((B802-28)/(#REF!+5))+4))</f>
        <v>#REF!</v>
      </c>
      <c r="T802" s="1" t="e">
        <f>+TRUNC(S802/(TRUNC((B802-28)/(#REF!+5))+4))</f>
        <v>#REF!</v>
      </c>
      <c r="U802" s="1" t="e">
        <f>+ROUNDUP((T802/(TRUNC((B802-56)/(#REF!+5))+4)),0)</f>
        <v>#REF!</v>
      </c>
      <c r="V802" s="1" t="e">
        <f t="shared" si="137"/>
        <v>#REF!</v>
      </c>
      <c r="W802" s="1" t="e">
        <f t="shared" si="138"/>
        <v>#REF!</v>
      </c>
      <c r="X802" s="1" t="e">
        <f t="shared" si="139"/>
        <v>#REF!</v>
      </c>
      <c r="Y802" s="1" t="e">
        <f t="shared" si="140"/>
        <v>#REF!</v>
      </c>
      <c r="Z802" s="1" t="e">
        <f t="shared" si="141"/>
        <v>#REF!</v>
      </c>
      <c r="AA802" s="2" t="e">
        <f>IF(Z802*#REF!/(#REF!+#REF!)&lt;16,16,Z802*#REF!/(#REF!+#REF!))</f>
        <v>#REF!</v>
      </c>
      <c r="AB802" s="9" t="e">
        <f>IF(+Z802*#REF!/(#REF!+#REF!)&lt;16,16,+Z802*#REF!/(#REF!+#REF!))</f>
        <v>#REF!</v>
      </c>
      <c r="AC802" s="2" t="e">
        <f t="shared" si="142"/>
        <v>#REF!</v>
      </c>
    </row>
    <row r="803" spans="2:29" x14ac:dyDescent="0.2">
      <c r="B803" s="10" t="e">
        <f>IF(#REF!="Informix XPS",4096,2048)</f>
        <v>#REF!</v>
      </c>
      <c r="C803" s="10" t="e">
        <f>IF(#REF!="Informix XPS",4036,2020)</f>
        <v>#REF!</v>
      </c>
      <c r="D803" s="1" t="e">
        <f>IF(#REF!=0,0,#REF!+4)</f>
        <v>#REF!</v>
      </c>
      <c r="E803" s="1" t="e">
        <f t="shared" si="132"/>
        <v>#REF!</v>
      </c>
      <c r="F803" s="1" t="e">
        <f>IF(D803&lt;=C803,ROUNDUP((#REF!+#REF!)/E803,0),#REF!*E803)</f>
        <v>#REF!</v>
      </c>
      <c r="G803" s="1" t="e">
        <f t="shared" si="133"/>
        <v>#REF!</v>
      </c>
      <c r="H803" s="1" t="e">
        <f>IF(#REF!&gt;C803,#REF!,0)</f>
        <v>#REF!</v>
      </c>
      <c r="I803" s="1" t="e">
        <f>+IF(#REF!&gt;C803,#REF!-(C803+8),0)</f>
        <v>#REF!</v>
      </c>
      <c r="J803" s="1" t="e">
        <f>+IF(I803&lt;C803,0,#REF!*TRUNC(I803/(C803-8)))</f>
        <v>#REF!</v>
      </c>
      <c r="K803" s="1" t="e">
        <f>IF(H803&gt;0,+#REF!/(C803-8)-TRUNC(#REF!/(C803-8))+4,0)</f>
        <v>#REF!</v>
      </c>
      <c r="L803" s="1" t="e">
        <f t="shared" si="134"/>
        <v>#REF!</v>
      </c>
      <c r="M803" s="1" t="e">
        <f>+IF(H803&gt;0,IF(L803&lt;0.1,(#REF!/(TRUNC((C803/10)/I803)+1)),IF(AND(L803&gt;0.1,L803&lt;0.33),(#REF!/(TRUNC((C803/3)/I803)+1)),#REF!)),0)</f>
        <v>#REF!</v>
      </c>
      <c r="N803" s="1" t="e">
        <f t="shared" si="135"/>
        <v>#REF!</v>
      </c>
      <c r="O803" s="1" t="e">
        <f>+IF(#REF! &lt; (#REF!+#REF!)*0.02,1,#REF!/(#REF!+#REF!))</f>
        <v>#REF!</v>
      </c>
      <c r="P803" s="1" t="e">
        <f>+IF(#REF!&gt;0,#REF!+5,0)</f>
        <v>#REF!</v>
      </c>
      <c r="Q803" s="1" t="e">
        <f t="shared" si="136"/>
        <v>#REF!</v>
      </c>
      <c r="R803" s="1" t="e">
        <f>+IF(Q803 &gt; 0,TRUNC((#REF!+#REF!)/Q803),0)</f>
        <v>#REF!</v>
      </c>
      <c r="S803" s="1" t="e">
        <f>+(R803/(TRUNC((B803-28)/(#REF!+5))+4))</f>
        <v>#REF!</v>
      </c>
      <c r="T803" s="1" t="e">
        <f>+TRUNC(S803/(TRUNC((B803-28)/(#REF!+5))+4))</f>
        <v>#REF!</v>
      </c>
      <c r="U803" s="1" t="e">
        <f>+ROUNDUP((T803/(TRUNC((B803-56)/(#REF!+5))+4)),0)</f>
        <v>#REF!</v>
      </c>
      <c r="V803" s="1" t="e">
        <f t="shared" si="137"/>
        <v>#REF!</v>
      </c>
      <c r="W803" s="1" t="e">
        <f t="shared" si="138"/>
        <v>#REF!</v>
      </c>
      <c r="X803" s="1" t="e">
        <f t="shared" si="139"/>
        <v>#REF!</v>
      </c>
      <c r="Y803" s="1" t="e">
        <f t="shared" si="140"/>
        <v>#REF!</v>
      </c>
      <c r="Z803" s="1" t="e">
        <f t="shared" si="141"/>
        <v>#REF!</v>
      </c>
      <c r="AA803" s="2" t="e">
        <f>IF(Z803*#REF!/(#REF!+#REF!)&lt;16,16,Z803*#REF!/(#REF!+#REF!))</f>
        <v>#REF!</v>
      </c>
      <c r="AB803" s="9" t="e">
        <f>IF(+Z803*#REF!/(#REF!+#REF!)&lt;16,16,+Z803*#REF!/(#REF!+#REF!))</f>
        <v>#REF!</v>
      </c>
      <c r="AC803" s="2" t="e">
        <f t="shared" si="142"/>
        <v>#REF!</v>
      </c>
    </row>
    <row r="804" spans="2:29" x14ac:dyDescent="0.2">
      <c r="B804" s="10" t="e">
        <f>IF(#REF!="Informix XPS",4096,2048)</f>
        <v>#REF!</v>
      </c>
      <c r="C804" s="10" t="e">
        <f>IF(#REF!="Informix XPS",4036,2020)</f>
        <v>#REF!</v>
      </c>
      <c r="D804" s="1" t="e">
        <f>IF(#REF!=0,0,#REF!+4)</f>
        <v>#REF!</v>
      </c>
      <c r="E804" s="1" t="e">
        <f t="shared" si="132"/>
        <v>#REF!</v>
      </c>
      <c r="F804" s="1" t="e">
        <f>IF(D804&lt;=C804,ROUNDUP((#REF!+#REF!)/E804,0),#REF!*E804)</f>
        <v>#REF!</v>
      </c>
      <c r="G804" s="1" t="e">
        <f t="shared" si="133"/>
        <v>#REF!</v>
      </c>
      <c r="H804" s="1" t="e">
        <f>IF(#REF!&gt;C804,#REF!,0)</f>
        <v>#REF!</v>
      </c>
      <c r="I804" s="1" t="e">
        <f>+IF(#REF!&gt;C804,#REF!-(C804+8),0)</f>
        <v>#REF!</v>
      </c>
      <c r="J804" s="1" t="e">
        <f>+IF(I804&lt;C804,0,#REF!*TRUNC(I804/(C804-8)))</f>
        <v>#REF!</v>
      </c>
      <c r="K804" s="1" t="e">
        <f>IF(H804&gt;0,+#REF!/(C804-8)-TRUNC(#REF!/(C804-8))+4,0)</f>
        <v>#REF!</v>
      </c>
      <c r="L804" s="1" t="e">
        <f t="shared" si="134"/>
        <v>#REF!</v>
      </c>
      <c r="M804" s="1" t="e">
        <f>+IF(H804&gt;0,IF(L804&lt;0.1,(#REF!/(TRUNC((C804/10)/I804)+1)),IF(AND(L804&gt;0.1,L804&lt;0.33),(#REF!/(TRUNC((C804/3)/I804)+1)),#REF!)),0)</f>
        <v>#REF!</v>
      </c>
      <c r="N804" s="1" t="e">
        <f t="shared" si="135"/>
        <v>#REF!</v>
      </c>
      <c r="O804" s="1" t="e">
        <f>+IF(#REF! &lt; (#REF!+#REF!)*0.02,1,#REF!/(#REF!+#REF!))</f>
        <v>#REF!</v>
      </c>
      <c r="P804" s="1" t="e">
        <f>+IF(#REF!&gt;0,#REF!+5,0)</f>
        <v>#REF!</v>
      </c>
      <c r="Q804" s="1" t="e">
        <f t="shared" si="136"/>
        <v>#REF!</v>
      </c>
      <c r="R804" s="1" t="e">
        <f>+IF(Q804 &gt; 0,TRUNC((#REF!+#REF!)/Q804),0)</f>
        <v>#REF!</v>
      </c>
      <c r="S804" s="1" t="e">
        <f>+(R804/(TRUNC((B804-28)/(#REF!+5))+4))</f>
        <v>#REF!</v>
      </c>
      <c r="T804" s="1" t="e">
        <f>+TRUNC(S804/(TRUNC((B804-28)/(#REF!+5))+4))</f>
        <v>#REF!</v>
      </c>
      <c r="U804" s="1" t="e">
        <f>+ROUNDUP((T804/(TRUNC((B804-56)/(#REF!+5))+4)),0)</f>
        <v>#REF!</v>
      </c>
      <c r="V804" s="1" t="e">
        <f t="shared" si="137"/>
        <v>#REF!</v>
      </c>
      <c r="W804" s="1" t="e">
        <f t="shared" si="138"/>
        <v>#REF!</v>
      </c>
      <c r="X804" s="1" t="e">
        <f t="shared" si="139"/>
        <v>#REF!</v>
      </c>
      <c r="Y804" s="1" t="e">
        <f t="shared" si="140"/>
        <v>#REF!</v>
      </c>
      <c r="Z804" s="1" t="e">
        <f t="shared" si="141"/>
        <v>#REF!</v>
      </c>
      <c r="AA804" s="2" t="e">
        <f>IF(Z804*#REF!/(#REF!+#REF!)&lt;16,16,Z804*#REF!/(#REF!+#REF!))</f>
        <v>#REF!</v>
      </c>
      <c r="AB804" s="9" t="e">
        <f>IF(+Z804*#REF!/(#REF!+#REF!)&lt;16,16,+Z804*#REF!/(#REF!+#REF!))</f>
        <v>#REF!</v>
      </c>
      <c r="AC804" s="2" t="e">
        <f t="shared" si="142"/>
        <v>#REF!</v>
      </c>
    </row>
    <row r="805" spans="2:29" x14ac:dyDescent="0.2">
      <c r="B805" s="10" t="e">
        <f>IF(#REF!="Informix XPS",4096,2048)</f>
        <v>#REF!</v>
      </c>
      <c r="C805" s="10" t="e">
        <f>IF(#REF!="Informix XPS",4036,2020)</f>
        <v>#REF!</v>
      </c>
      <c r="D805" s="1" t="e">
        <f>IF(#REF!=0,0,#REF!+4)</f>
        <v>#REF!</v>
      </c>
      <c r="E805" s="1" t="e">
        <f t="shared" si="132"/>
        <v>#REF!</v>
      </c>
      <c r="F805" s="1" t="e">
        <f>IF(D805&lt;=C805,ROUNDUP((#REF!+#REF!)/E805,0),#REF!*E805)</f>
        <v>#REF!</v>
      </c>
      <c r="G805" s="1" t="e">
        <f t="shared" si="133"/>
        <v>#REF!</v>
      </c>
      <c r="H805" s="1" t="e">
        <f>IF(#REF!&gt;C805,#REF!,0)</f>
        <v>#REF!</v>
      </c>
      <c r="I805" s="1" t="e">
        <f>+IF(#REF!&gt;C805,#REF!-(C805+8),0)</f>
        <v>#REF!</v>
      </c>
      <c r="J805" s="1" t="e">
        <f>+IF(I805&lt;C805,0,#REF!*TRUNC(I805/(C805-8)))</f>
        <v>#REF!</v>
      </c>
      <c r="K805" s="1" t="e">
        <f>IF(H805&gt;0,+#REF!/(C805-8)-TRUNC(#REF!/(C805-8))+4,0)</f>
        <v>#REF!</v>
      </c>
      <c r="L805" s="1" t="e">
        <f t="shared" si="134"/>
        <v>#REF!</v>
      </c>
      <c r="M805" s="1" t="e">
        <f>+IF(H805&gt;0,IF(L805&lt;0.1,(#REF!/(TRUNC((C805/10)/I805)+1)),IF(AND(L805&gt;0.1,L805&lt;0.33),(#REF!/(TRUNC((C805/3)/I805)+1)),#REF!)),0)</f>
        <v>#REF!</v>
      </c>
      <c r="N805" s="1" t="e">
        <f t="shared" si="135"/>
        <v>#REF!</v>
      </c>
      <c r="O805" s="1" t="e">
        <f>+IF(#REF! &lt; (#REF!+#REF!)*0.02,1,#REF!/(#REF!+#REF!))</f>
        <v>#REF!</v>
      </c>
      <c r="P805" s="1" t="e">
        <f>+IF(#REF!&gt;0,#REF!+5,0)</f>
        <v>#REF!</v>
      </c>
      <c r="Q805" s="1" t="e">
        <f t="shared" si="136"/>
        <v>#REF!</v>
      </c>
      <c r="R805" s="1" t="e">
        <f>+IF(Q805 &gt; 0,TRUNC((#REF!+#REF!)/Q805),0)</f>
        <v>#REF!</v>
      </c>
      <c r="S805" s="1" t="e">
        <f>+(R805/(TRUNC((B805-28)/(#REF!+5))+4))</f>
        <v>#REF!</v>
      </c>
      <c r="T805" s="1" t="e">
        <f>+TRUNC(S805/(TRUNC((B805-28)/(#REF!+5))+4))</f>
        <v>#REF!</v>
      </c>
      <c r="U805" s="1" t="e">
        <f>+ROUNDUP((T805/(TRUNC((B805-56)/(#REF!+5))+4)),0)</f>
        <v>#REF!</v>
      </c>
      <c r="V805" s="1" t="e">
        <f t="shared" si="137"/>
        <v>#REF!</v>
      </c>
      <c r="W805" s="1" t="e">
        <f t="shared" si="138"/>
        <v>#REF!</v>
      </c>
      <c r="X805" s="1" t="e">
        <f t="shared" si="139"/>
        <v>#REF!</v>
      </c>
      <c r="Y805" s="1" t="e">
        <f t="shared" si="140"/>
        <v>#REF!</v>
      </c>
      <c r="Z805" s="1" t="e">
        <f t="shared" si="141"/>
        <v>#REF!</v>
      </c>
      <c r="AA805" s="2" t="e">
        <f>IF(Z805*#REF!/(#REF!+#REF!)&lt;16,16,Z805*#REF!/(#REF!+#REF!))</f>
        <v>#REF!</v>
      </c>
      <c r="AB805" s="9" t="e">
        <f>IF(+Z805*#REF!/(#REF!+#REF!)&lt;16,16,+Z805*#REF!/(#REF!+#REF!))</f>
        <v>#REF!</v>
      </c>
      <c r="AC805" s="2" t="e">
        <f t="shared" si="142"/>
        <v>#REF!</v>
      </c>
    </row>
    <row r="806" spans="2:29" x14ac:dyDescent="0.2">
      <c r="B806" s="10" t="e">
        <f>IF(#REF!="Informix XPS",4096,2048)</f>
        <v>#REF!</v>
      </c>
      <c r="C806" s="10" t="e">
        <f>IF(#REF!="Informix XPS",4036,2020)</f>
        <v>#REF!</v>
      </c>
      <c r="D806" s="1" t="e">
        <f>IF(#REF!=0,0,#REF!+4)</f>
        <v>#REF!</v>
      </c>
      <c r="E806" s="1" t="e">
        <f t="shared" si="132"/>
        <v>#REF!</v>
      </c>
      <c r="F806" s="1" t="e">
        <f>IF(D806&lt;=C806,ROUNDUP((#REF!+#REF!)/E806,0),#REF!*E806)</f>
        <v>#REF!</v>
      </c>
      <c r="G806" s="1" t="e">
        <f t="shared" si="133"/>
        <v>#REF!</v>
      </c>
      <c r="H806" s="1" t="e">
        <f>IF(#REF!&gt;C806,#REF!,0)</f>
        <v>#REF!</v>
      </c>
      <c r="I806" s="1" t="e">
        <f>+IF(#REF!&gt;C806,#REF!-(C806+8),0)</f>
        <v>#REF!</v>
      </c>
      <c r="J806" s="1" t="e">
        <f>+IF(I806&lt;C806,0,#REF!*TRUNC(I806/(C806-8)))</f>
        <v>#REF!</v>
      </c>
      <c r="K806" s="1" t="e">
        <f>IF(H806&gt;0,+#REF!/(C806-8)-TRUNC(#REF!/(C806-8))+4,0)</f>
        <v>#REF!</v>
      </c>
      <c r="L806" s="1" t="e">
        <f t="shared" si="134"/>
        <v>#REF!</v>
      </c>
      <c r="M806" s="1" t="e">
        <f>+IF(H806&gt;0,IF(L806&lt;0.1,(#REF!/(TRUNC((C806/10)/I806)+1)),IF(AND(L806&gt;0.1,L806&lt;0.33),(#REF!/(TRUNC((C806/3)/I806)+1)),#REF!)),0)</f>
        <v>#REF!</v>
      </c>
      <c r="N806" s="1" t="e">
        <f t="shared" si="135"/>
        <v>#REF!</v>
      </c>
      <c r="O806" s="1" t="e">
        <f>+IF(#REF! &lt; (#REF!+#REF!)*0.02,1,#REF!/(#REF!+#REF!))</f>
        <v>#REF!</v>
      </c>
      <c r="P806" s="1" t="e">
        <f>+IF(#REF!&gt;0,#REF!+5,0)</f>
        <v>#REF!</v>
      </c>
      <c r="Q806" s="1" t="e">
        <f t="shared" si="136"/>
        <v>#REF!</v>
      </c>
      <c r="R806" s="1" t="e">
        <f>+IF(Q806 &gt; 0,TRUNC((#REF!+#REF!)/Q806),0)</f>
        <v>#REF!</v>
      </c>
      <c r="S806" s="1" t="e">
        <f>+(R806/(TRUNC((B806-28)/(#REF!+5))+4))</f>
        <v>#REF!</v>
      </c>
      <c r="T806" s="1" t="e">
        <f>+TRUNC(S806/(TRUNC((B806-28)/(#REF!+5))+4))</f>
        <v>#REF!</v>
      </c>
      <c r="U806" s="1" t="e">
        <f>+ROUNDUP((T806/(TRUNC((B806-56)/(#REF!+5))+4)),0)</f>
        <v>#REF!</v>
      </c>
      <c r="V806" s="1" t="e">
        <f t="shared" si="137"/>
        <v>#REF!</v>
      </c>
      <c r="W806" s="1" t="e">
        <f t="shared" si="138"/>
        <v>#REF!</v>
      </c>
      <c r="X806" s="1" t="e">
        <f t="shared" si="139"/>
        <v>#REF!</v>
      </c>
      <c r="Y806" s="1" t="e">
        <f t="shared" si="140"/>
        <v>#REF!</v>
      </c>
      <c r="Z806" s="1" t="e">
        <f t="shared" si="141"/>
        <v>#REF!</v>
      </c>
      <c r="AA806" s="2" t="e">
        <f>IF(Z806*#REF!/(#REF!+#REF!)&lt;16,16,Z806*#REF!/(#REF!+#REF!))</f>
        <v>#REF!</v>
      </c>
      <c r="AB806" s="9" t="e">
        <f>IF(+Z806*#REF!/(#REF!+#REF!)&lt;16,16,+Z806*#REF!/(#REF!+#REF!))</f>
        <v>#REF!</v>
      </c>
      <c r="AC806" s="2" t="e">
        <f t="shared" si="142"/>
        <v>#REF!</v>
      </c>
    </row>
    <row r="807" spans="2:29" x14ac:dyDescent="0.2">
      <c r="B807" s="10" t="e">
        <f>IF(#REF!="Informix XPS",4096,2048)</f>
        <v>#REF!</v>
      </c>
      <c r="C807" s="10" t="e">
        <f>IF(#REF!="Informix XPS",4036,2020)</f>
        <v>#REF!</v>
      </c>
      <c r="D807" s="1" t="e">
        <f>IF(#REF!=0,0,#REF!+4)</f>
        <v>#REF!</v>
      </c>
      <c r="E807" s="1" t="e">
        <f t="shared" si="132"/>
        <v>#REF!</v>
      </c>
      <c r="F807" s="1" t="e">
        <f>IF(D807&lt;=C807,ROUNDUP((#REF!+#REF!)/E807,0),#REF!*E807)</f>
        <v>#REF!</v>
      </c>
      <c r="G807" s="1" t="e">
        <f t="shared" si="133"/>
        <v>#REF!</v>
      </c>
      <c r="H807" s="1" t="e">
        <f>IF(#REF!&gt;C807,#REF!,0)</f>
        <v>#REF!</v>
      </c>
      <c r="I807" s="1" t="e">
        <f>+IF(#REF!&gt;C807,#REF!-(C807+8),0)</f>
        <v>#REF!</v>
      </c>
      <c r="J807" s="1" t="e">
        <f>+IF(I807&lt;C807,0,#REF!*TRUNC(I807/(C807-8)))</f>
        <v>#REF!</v>
      </c>
      <c r="K807" s="1" t="e">
        <f>IF(H807&gt;0,+#REF!/(C807-8)-TRUNC(#REF!/(C807-8))+4,0)</f>
        <v>#REF!</v>
      </c>
      <c r="L807" s="1" t="e">
        <f t="shared" si="134"/>
        <v>#REF!</v>
      </c>
      <c r="M807" s="1" t="e">
        <f>+IF(H807&gt;0,IF(L807&lt;0.1,(#REF!/(TRUNC((C807/10)/I807)+1)),IF(AND(L807&gt;0.1,L807&lt;0.33),(#REF!/(TRUNC((C807/3)/I807)+1)),#REF!)),0)</f>
        <v>#REF!</v>
      </c>
      <c r="N807" s="1" t="e">
        <f t="shared" si="135"/>
        <v>#REF!</v>
      </c>
      <c r="O807" s="1" t="e">
        <f>+IF(#REF! &lt; (#REF!+#REF!)*0.02,1,#REF!/(#REF!+#REF!))</f>
        <v>#REF!</v>
      </c>
      <c r="P807" s="1" t="e">
        <f>+IF(#REF!&gt;0,#REF!+5,0)</f>
        <v>#REF!</v>
      </c>
      <c r="Q807" s="1" t="e">
        <f t="shared" si="136"/>
        <v>#REF!</v>
      </c>
      <c r="R807" s="1" t="e">
        <f>+IF(Q807 &gt; 0,TRUNC((#REF!+#REF!)/Q807),0)</f>
        <v>#REF!</v>
      </c>
      <c r="S807" s="1" t="e">
        <f>+(R807/(TRUNC((B807-28)/(#REF!+5))+4))</f>
        <v>#REF!</v>
      </c>
      <c r="T807" s="1" t="e">
        <f>+TRUNC(S807/(TRUNC((B807-28)/(#REF!+5))+4))</f>
        <v>#REF!</v>
      </c>
      <c r="U807" s="1" t="e">
        <f>+ROUNDUP((T807/(TRUNC((B807-56)/(#REF!+5))+4)),0)</f>
        <v>#REF!</v>
      </c>
      <c r="V807" s="1" t="e">
        <f t="shared" si="137"/>
        <v>#REF!</v>
      </c>
      <c r="W807" s="1" t="e">
        <f t="shared" si="138"/>
        <v>#REF!</v>
      </c>
      <c r="X807" s="1" t="e">
        <f t="shared" si="139"/>
        <v>#REF!</v>
      </c>
      <c r="Y807" s="1" t="e">
        <f t="shared" si="140"/>
        <v>#REF!</v>
      </c>
      <c r="Z807" s="1" t="e">
        <f t="shared" si="141"/>
        <v>#REF!</v>
      </c>
      <c r="AA807" s="2" t="e">
        <f>IF(Z807*#REF!/(#REF!+#REF!)&lt;16,16,Z807*#REF!/(#REF!+#REF!))</f>
        <v>#REF!</v>
      </c>
      <c r="AB807" s="9" t="e">
        <f>IF(+Z807*#REF!/(#REF!+#REF!)&lt;16,16,+Z807*#REF!/(#REF!+#REF!))</f>
        <v>#REF!</v>
      </c>
      <c r="AC807" s="2" t="e">
        <f t="shared" si="142"/>
        <v>#REF!</v>
      </c>
    </row>
    <row r="808" spans="2:29" x14ac:dyDescent="0.2">
      <c r="B808" s="10" t="e">
        <f>IF(#REF!="Informix XPS",4096,2048)</f>
        <v>#REF!</v>
      </c>
      <c r="C808" s="10" t="e">
        <f>IF(#REF!="Informix XPS",4036,2020)</f>
        <v>#REF!</v>
      </c>
      <c r="D808" s="1" t="e">
        <f>IF(#REF!=0,0,#REF!+4)</f>
        <v>#REF!</v>
      </c>
      <c r="E808" s="1" t="e">
        <f t="shared" si="132"/>
        <v>#REF!</v>
      </c>
      <c r="F808" s="1" t="e">
        <f>IF(D808&lt;=C808,ROUNDUP((#REF!+#REF!)/E808,0),#REF!*E808)</f>
        <v>#REF!</v>
      </c>
      <c r="G808" s="1" t="e">
        <f t="shared" si="133"/>
        <v>#REF!</v>
      </c>
      <c r="H808" s="1" t="e">
        <f>IF(#REF!&gt;C808,#REF!,0)</f>
        <v>#REF!</v>
      </c>
      <c r="I808" s="1" t="e">
        <f>+IF(#REF!&gt;C808,#REF!-(C808+8),0)</f>
        <v>#REF!</v>
      </c>
      <c r="J808" s="1" t="e">
        <f>+IF(I808&lt;C808,0,#REF!*TRUNC(I808/(C808-8)))</f>
        <v>#REF!</v>
      </c>
      <c r="K808" s="1" t="e">
        <f>IF(H808&gt;0,+#REF!/(C808-8)-TRUNC(#REF!/(C808-8))+4,0)</f>
        <v>#REF!</v>
      </c>
      <c r="L808" s="1" t="e">
        <f t="shared" si="134"/>
        <v>#REF!</v>
      </c>
      <c r="M808" s="1" t="e">
        <f>+IF(H808&gt;0,IF(L808&lt;0.1,(#REF!/(TRUNC((C808/10)/I808)+1)),IF(AND(L808&gt;0.1,L808&lt;0.33),(#REF!/(TRUNC((C808/3)/I808)+1)),#REF!)),0)</f>
        <v>#REF!</v>
      </c>
      <c r="N808" s="1" t="e">
        <f t="shared" si="135"/>
        <v>#REF!</v>
      </c>
      <c r="O808" s="1" t="e">
        <f>+IF(#REF! &lt; (#REF!+#REF!)*0.02,1,#REF!/(#REF!+#REF!))</f>
        <v>#REF!</v>
      </c>
      <c r="P808" s="1" t="e">
        <f>+IF(#REF!&gt;0,#REF!+5,0)</f>
        <v>#REF!</v>
      </c>
      <c r="Q808" s="1" t="e">
        <f t="shared" si="136"/>
        <v>#REF!</v>
      </c>
      <c r="R808" s="1" t="e">
        <f>+IF(Q808 &gt; 0,TRUNC((#REF!+#REF!)/Q808),0)</f>
        <v>#REF!</v>
      </c>
      <c r="S808" s="1" t="e">
        <f>+(R808/(TRUNC((B808-28)/(#REF!+5))+4))</f>
        <v>#REF!</v>
      </c>
      <c r="T808" s="1" t="e">
        <f>+TRUNC(S808/(TRUNC((B808-28)/(#REF!+5))+4))</f>
        <v>#REF!</v>
      </c>
      <c r="U808" s="1" t="e">
        <f>+ROUNDUP((T808/(TRUNC((B808-56)/(#REF!+5))+4)),0)</f>
        <v>#REF!</v>
      </c>
      <c r="V808" s="1" t="e">
        <f t="shared" si="137"/>
        <v>#REF!</v>
      </c>
      <c r="W808" s="1" t="e">
        <f t="shared" si="138"/>
        <v>#REF!</v>
      </c>
      <c r="X808" s="1" t="e">
        <f t="shared" si="139"/>
        <v>#REF!</v>
      </c>
      <c r="Y808" s="1" t="e">
        <f t="shared" si="140"/>
        <v>#REF!</v>
      </c>
      <c r="Z808" s="1" t="e">
        <f t="shared" si="141"/>
        <v>#REF!</v>
      </c>
      <c r="AA808" s="2" t="e">
        <f>IF(Z808*#REF!/(#REF!+#REF!)&lt;16,16,Z808*#REF!/(#REF!+#REF!))</f>
        <v>#REF!</v>
      </c>
      <c r="AB808" s="9" t="e">
        <f>IF(+Z808*#REF!/(#REF!+#REF!)&lt;16,16,+Z808*#REF!/(#REF!+#REF!))</f>
        <v>#REF!</v>
      </c>
      <c r="AC808" s="2" t="e">
        <f t="shared" si="142"/>
        <v>#REF!</v>
      </c>
    </row>
    <row r="809" spans="2:29" x14ac:dyDescent="0.2">
      <c r="B809" s="10" t="e">
        <f>IF(#REF!="Informix XPS",4096,2048)</f>
        <v>#REF!</v>
      </c>
      <c r="C809" s="10" t="e">
        <f>IF(#REF!="Informix XPS",4036,2020)</f>
        <v>#REF!</v>
      </c>
      <c r="D809" s="1" t="e">
        <f>IF(#REF!=0,0,#REF!+4)</f>
        <v>#REF!</v>
      </c>
      <c r="E809" s="1" t="e">
        <f t="shared" si="132"/>
        <v>#REF!</v>
      </c>
      <c r="F809" s="1" t="e">
        <f>IF(D809&lt;=C809,ROUNDUP((#REF!+#REF!)/E809,0),#REF!*E809)</f>
        <v>#REF!</v>
      </c>
      <c r="G809" s="1" t="e">
        <f t="shared" si="133"/>
        <v>#REF!</v>
      </c>
      <c r="H809" s="1" t="e">
        <f>IF(#REF!&gt;C809,#REF!,0)</f>
        <v>#REF!</v>
      </c>
      <c r="I809" s="1" t="e">
        <f>+IF(#REF!&gt;C809,#REF!-(C809+8),0)</f>
        <v>#REF!</v>
      </c>
      <c r="J809" s="1" t="e">
        <f>+IF(I809&lt;C809,0,#REF!*TRUNC(I809/(C809-8)))</f>
        <v>#REF!</v>
      </c>
      <c r="K809" s="1" t="e">
        <f>IF(H809&gt;0,+#REF!/(C809-8)-TRUNC(#REF!/(C809-8))+4,0)</f>
        <v>#REF!</v>
      </c>
      <c r="L809" s="1" t="e">
        <f t="shared" si="134"/>
        <v>#REF!</v>
      </c>
      <c r="M809" s="1" t="e">
        <f>+IF(H809&gt;0,IF(L809&lt;0.1,(#REF!/(TRUNC((C809/10)/I809)+1)),IF(AND(L809&gt;0.1,L809&lt;0.33),(#REF!/(TRUNC((C809/3)/I809)+1)),#REF!)),0)</f>
        <v>#REF!</v>
      </c>
      <c r="N809" s="1" t="e">
        <f t="shared" si="135"/>
        <v>#REF!</v>
      </c>
      <c r="O809" s="1" t="e">
        <f>+IF(#REF! &lt; (#REF!+#REF!)*0.02,1,#REF!/(#REF!+#REF!))</f>
        <v>#REF!</v>
      </c>
      <c r="P809" s="1" t="e">
        <f>+IF(#REF!&gt;0,#REF!+5,0)</f>
        <v>#REF!</v>
      </c>
      <c r="Q809" s="1" t="e">
        <f t="shared" si="136"/>
        <v>#REF!</v>
      </c>
      <c r="R809" s="1" t="e">
        <f>+IF(Q809 &gt; 0,TRUNC((#REF!+#REF!)/Q809),0)</f>
        <v>#REF!</v>
      </c>
      <c r="S809" s="1" t="e">
        <f>+(R809/(TRUNC((B809-28)/(#REF!+5))+4))</f>
        <v>#REF!</v>
      </c>
      <c r="T809" s="1" t="e">
        <f>+TRUNC(S809/(TRUNC((B809-28)/(#REF!+5))+4))</f>
        <v>#REF!</v>
      </c>
      <c r="U809" s="1" t="e">
        <f>+ROUNDUP((T809/(TRUNC((B809-56)/(#REF!+5))+4)),0)</f>
        <v>#REF!</v>
      </c>
      <c r="V809" s="1" t="e">
        <f t="shared" si="137"/>
        <v>#REF!</v>
      </c>
      <c r="W809" s="1" t="e">
        <f t="shared" si="138"/>
        <v>#REF!</v>
      </c>
      <c r="X809" s="1" t="e">
        <f t="shared" si="139"/>
        <v>#REF!</v>
      </c>
      <c r="Y809" s="1" t="e">
        <f t="shared" si="140"/>
        <v>#REF!</v>
      </c>
      <c r="Z809" s="1" t="e">
        <f t="shared" si="141"/>
        <v>#REF!</v>
      </c>
      <c r="AA809" s="2" t="e">
        <f>IF(Z809*#REF!/(#REF!+#REF!)&lt;16,16,Z809*#REF!/(#REF!+#REF!))</f>
        <v>#REF!</v>
      </c>
      <c r="AB809" s="9" t="e">
        <f>IF(+Z809*#REF!/(#REF!+#REF!)&lt;16,16,+Z809*#REF!/(#REF!+#REF!))</f>
        <v>#REF!</v>
      </c>
      <c r="AC809" s="2" t="e">
        <f t="shared" si="142"/>
        <v>#REF!</v>
      </c>
    </row>
    <row r="810" spans="2:29" x14ac:dyDescent="0.2">
      <c r="B810" s="10" t="e">
        <f>IF(#REF!="Informix XPS",4096,2048)</f>
        <v>#REF!</v>
      </c>
      <c r="C810" s="10" t="e">
        <f>IF(#REF!="Informix XPS",4036,2020)</f>
        <v>#REF!</v>
      </c>
      <c r="D810" s="1" t="e">
        <f>IF(#REF!=0,0,#REF!+4)</f>
        <v>#REF!</v>
      </c>
      <c r="E810" s="1" t="e">
        <f t="shared" si="132"/>
        <v>#REF!</v>
      </c>
      <c r="F810" s="1" t="e">
        <f>IF(D810&lt;=C810,ROUNDUP((#REF!+#REF!)/E810,0),#REF!*E810)</f>
        <v>#REF!</v>
      </c>
      <c r="G810" s="1" t="e">
        <f t="shared" si="133"/>
        <v>#REF!</v>
      </c>
      <c r="H810" s="1" t="e">
        <f>IF(#REF!&gt;C810,#REF!,0)</f>
        <v>#REF!</v>
      </c>
      <c r="I810" s="1" t="e">
        <f>+IF(#REF!&gt;C810,#REF!-(C810+8),0)</f>
        <v>#REF!</v>
      </c>
      <c r="J810" s="1" t="e">
        <f>+IF(I810&lt;C810,0,#REF!*TRUNC(I810/(C810-8)))</f>
        <v>#REF!</v>
      </c>
      <c r="K810" s="1" t="e">
        <f>IF(H810&gt;0,+#REF!/(C810-8)-TRUNC(#REF!/(C810-8))+4,0)</f>
        <v>#REF!</v>
      </c>
      <c r="L810" s="1" t="e">
        <f t="shared" si="134"/>
        <v>#REF!</v>
      </c>
      <c r="M810" s="1" t="e">
        <f>+IF(H810&gt;0,IF(L810&lt;0.1,(#REF!/(TRUNC((C810/10)/I810)+1)),IF(AND(L810&gt;0.1,L810&lt;0.33),(#REF!/(TRUNC((C810/3)/I810)+1)),#REF!)),0)</f>
        <v>#REF!</v>
      </c>
      <c r="N810" s="1" t="e">
        <f t="shared" si="135"/>
        <v>#REF!</v>
      </c>
      <c r="O810" s="1" t="e">
        <f>+IF(#REF! &lt; (#REF!+#REF!)*0.02,1,#REF!/(#REF!+#REF!))</f>
        <v>#REF!</v>
      </c>
      <c r="P810" s="1" t="e">
        <f>+IF(#REF!&gt;0,#REF!+5,0)</f>
        <v>#REF!</v>
      </c>
      <c r="Q810" s="1" t="e">
        <f t="shared" si="136"/>
        <v>#REF!</v>
      </c>
      <c r="R810" s="1" t="e">
        <f>+IF(Q810 &gt; 0,TRUNC((#REF!+#REF!)/Q810),0)</f>
        <v>#REF!</v>
      </c>
      <c r="S810" s="1" t="e">
        <f>+(R810/(TRUNC((B810-28)/(#REF!+5))+4))</f>
        <v>#REF!</v>
      </c>
      <c r="T810" s="1" t="e">
        <f>+TRUNC(S810/(TRUNC((B810-28)/(#REF!+5))+4))</f>
        <v>#REF!</v>
      </c>
      <c r="U810" s="1" t="e">
        <f>+ROUNDUP((T810/(TRUNC((B810-56)/(#REF!+5))+4)),0)</f>
        <v>#REF!</v>
      </c>
      <c r="V810" s="1" t="e">
        <f t="shared" si="137"/>
        <v>#REF!</v>
      </c>
      <c r="W810" s="1" t="e">
        <f t="shared" si="138"/>
        <v>#REF!</v>
      </c>
      <c r="X810" s="1" t="e">
        <f t="shared" si="139"/>
        <v>#REF!</v>
      </c>
      <c r="Y810" s="1" t="e">
        <f t="shared" si="140"/>
        <v>#REF!</v>
      </c>
      <c r="Z810" s="1" t="e">
        <f t="shared" si="141"/>
        <v>#REF!</v>
      </c>
      <c r="AA810" s="2" t="e">
        <f>IF(Z810*#REF!/(#REF!+#REF!)&lt;16,16,Z810*#REF!/(#REF!+#REF!))</f>
        <v>#REF!</v>
      </c>
      <c r="AB810" s="9" t="e">
        <f>IF(+Z810*#REF!/(#REF!+#REF!)&lt;16,16,+Z810*#REF!/(#REF!+#REF!))</f>
        <v>#REF!</v>
      </c>
      <c r="AC810" s="2" t="e">
        <f t="shared" si="142"/>
        <v>#REF!</v>
      </c>
    </row>
    <row r="811" spans="2:29" x14ac:dyDescent="0.2">
      <c r="B811" s="10" t="e">
        <f>IF(#REF!="Informix XPS",4096,2048)</f>
        <v>#REF!</v>
      </c>
      <c r="C811" s="10" t="e">
        <f>IF(#REF!="Informix XPS",4036,2020)</f>
        <v>#REF!</v>
      </c>
      <c r="D811" s="1" t="e">
        <f>IF(#REF!=0,0,#REF!+4)</f>
        <v>#REF!</v>
      </c>
      <c r="E811" s="1" t="e">
        <f t="shared" si="132"/>
        <v>#REF!</v>
      </c>
      <c r="F811" s="1" t="e">
        <f>IF(D811&lt;=C811,ROUNDUP((#REF!+#REF!)/E811,0),#REF!*E811)</f>
        <v>#REF!</v>
      </c>
      <c r="G811" s="1" t="e">
        <f t="shared" si="133"/>
        <v>#REF!</v>
      </c>
      <c r="H811" s="1" t="e">
        <f>IF(#REF!&gt;C811,#REF!,0)</f>
        <v>#REF!</v>
      </c>
      <c r="I811" s="1" t="e">
        <f>+IF(#REF!&gt;C811,#REF!-(C811+8),0)</f>
        <v>#REF!</v>
      </c>
      <c r="J811" s="1" t="e">
        <f>+IF(I811&lt;C811,0,#REF!*TRUNC(I811/(C811-8)))</f>
        <v>#REF!</v>
      </c>
      <c r="K811" s="1" t="e">
        <f>IF(H811&gt;0,+#REF!/(C811-8)-TRUNC(#REF!/(C811-8))+4,0)</f>
        <v>#REF!</v>
      </c>
      <c r="L811" s="1" t="e">
        <f t="shared" si="134"/>
        <v>#REF!</v>
      </c>
      <c r="M811" s="1" t="e">
        <f>+IF(H811&gt;0,IF(L811&lt;0.1,(#REF!/(TRUNC((C811/10)/I811)+1)),IF(AND(L811&gt;0.1,L811&lt;0.33),(#REF!/(TRUNC((C811/3)/I811)+1)),#REF!)),0)</f>
        <v>#REF!</v>
      </c>
      <c r="N811" s="1" t="e">
        <f t="shared" si="135"/>
        <v>#REF!</v>
      </c>
      <c r="O811" s="1" t="e">
        <f>+IF(#REF! &lt; (#REF!+#REF!)*0.02,1,#REF!/(#REF!+#REF!))</f>
        <v>#REF!</v>
      </c>
      <c r="P811" s="1" t="e">
        <f>+IF(#REF!&gt;0,#REF!+5,0)</f>
        <v>#REF!</v>
      </c>
      <c r="Q811" s="1" t="e">
        <f t="shared" si="136"/>
        <v>#REF!</v>
      </c>
      <c r="R811" s="1" t="e">
        <f>+IF(Q811 &gt; 0,TRUNC((#REF!+#REF!)/Q811),0)</f>
        <v>#REF!</v>
      </c>
      <c r="S811" s="1" t="e">
        <f>+(R811/(TRUNC((B811-28)/(#REF!+5))+4))</f>
        <v>#REF!</v>
      </c>
      <c r="T811" s="1" t="e">
        <f>+TRUNC(S811/(TRUNC((B811-28)/(#REF!+5))+4))</f>
        <v>#REF!</v>
      </c>
      <c r="U811" s="1" t="e">
        <f>+ROUNDUP((T811/(TRUNC((B811-56)/(#REF!+5))+4)),0)</f>
        <v>#REF!</v>
      </c>
      <c r="V811" s="1" t="e">
        <f t="shared" si="137"/>
        <v>#REF!</v>
      </c>
      <c r="W811" s="1" t="e">
        <f t="shared" si="138"/>
        <v>#REF!</v>
      </c>
      <c r="X811" s="1" t="e">
        <f t="shared" si="139"/>
        <v>#REF!</v>
      </c>
      <c r="Y811" s="1" t="e">
        <f t="shared" si="140"/>
        <v>#REF!</v>
      </c>
      <c r="Z811" s="1" t="e">
        <f t="shared" si="141"/>
        <v>#REF!</v>
      </c>
      <c r="AA811" s="2" t="e">
        <f>IF(Z811*#REF!/(#REF!+#REF!)&lt;16,16,Z811*#REF!/(#REF!+#REF!))</f>
        <v>#REF!</v>
      </c>
      <c r="AB811" s="9" t="e">
        <f>IF(+Z811*#REF!/(#REF!+#REF!)&lt;16,16,+Z811*#REF!/(#REF!+#REF!))</f>
        <v>#REF!</v>
      </c>
      <c r="AC811" s="2" t="e">
        <f t="shared" si="142"/>
        <v>#REF!</v>
      </c>
    </row>
    <row r="812" spans="2:29" x14ac:dyDescent="0.2">
      <c r="B812" s="10" t="e">
        <f>IF(#REF!="Informix XPS",4096,2048)</f>
        <v>#REF!</v>
      </c>
      <c r="C812" s="10" t="e">
        <f>IF(#REF!="Informix XPS",4036,2020)</f>
        <v>#REF!</v>
      </c>
      <c r="D812" s="1" t="e">
        <f>IF(#REF!=0,0,#REF!+4)</f>
        <v>#REF!</v>
      </c>
      <c r="E812" s="1" t="e">
        <f t="shared" si="132"/>
        <v>#REF!</v>
      </c>
      <c r="F812" s="1" t="e">
        <f>IF(D812&lt;=C812,ROUNDUP((#REF!+#REF!)/E812,0),#REF!*E812)</f>
        <v>#REF!</v>
      </c>
      <c r="G812" s="1" t="e">
        <f t="shared" si="133"/>
        <v>#REF!</v>
      </c>
      <c r="H812" s="1" t="e">
        <f>IF(#REF!&gt;C812,#REF!,0)</f>
        <v>#REF!</v>
      </c>
      <c r="I812" s="1" t="e">
        <f>+IF(#REF!&gt;C812,#REF!-(C812+8),0)</f>
        <v>#REF!</v>
      </c>
      <c r="J812" s="1" t="e">
        <f>+IF(I812&lt;C812,0,#REF!*TRUNC(I812/(C812-8)))</f>
        <v>#REF!</v>
      </c>
      <c r="K812" s="1" t="e">
        <f>IF(H812&gt;0,+#REF!/(C812-8)-TRUNC(#REF!/(C812-8))+4,0)</f>
        <v>#REF!</v>
      </c>
      <c r="L812" s="1" t="e">
        <f t="shared" si="134"/>
        <v>#REF!</v>
      </c>
      <c r="M812" s="1" t="e">
        <f>+IF(H812&gt;0,IF(L812&lt;0.1,(#REF!/(TRUNC((C812/10)/I812)+1)),IF(AND(L812&gt;0.1,L812&lt;0.33),(#REF!/(TRUNC((C812/3)/I812)+1)),#REF!)),0)</f>
        <v>#REF!</v>
      </c>
      <c r="N812" s="1" t="e">
        <f t="shared" si="135"/>
        <v>#REF!</v>
      </c>
      <c r="O812" s="1" t="e">
        <f>+IF(#REF! &lt; (#REF!+#REF!)*0.02,1,#REF!/(#REF!+#REF!))</f>
        <v>#REF!</v>
      </c>
      <c r="P812" s="1" t="e">
        <f>+IF(#REF!&gt;0,#REF!+5,0)</f>
        <v>#REF!</v>
      </c>
      <c r="Q812" s="1" t="e">
        <f t="shared" si="136"/>
        <v>#REF!</v>
      </c>
      <c r="R812" s="1" t="e">
        <f>+IF(Q812 &gt; 0,TRUNC((#REF!+#REF!)/Q812),0)</f>
        <v>#REF!</v>
      </c>
      <c r="S812" s="1" t="e">
        <f>+(R812/(TRUNC((B812-28)/(#REF!+5))+4))</f>
        <v>#REF!</v>
      </c>
      <c r="T812" s="1" t="e">
        <f>+TRUNC(S812/(TRUNC((B812-28)/(#REF!+5))+4))</f>
        <v>#REF!</v>
      </c>
      <c r="U812" s="1" t="e">
        <f>+ROUNDUP((T812/(TRUNC((B812-56)/(#REF!+5))+4)),0)</f>
        <v>#REF!</v>
      </c>
      <c r="V812" s="1" t="e">
        <f t="shared" si="137"/>
        <v>#REF!</v>
      </c>
      <c r="W812" s="1" t="e">
        <f t="shared" si="138"/>
        <v>#REF!</v>
      </c>
      <c r="X812" s="1" t="e">
        <f t="shared" si="139"/>
        <v>#REF!</v>
      </c>
      <c r="Y812" s="1" t="e">
        <f t="shared" si="140"/>
        <v>#REF!</v>
      </c>
      <c r="Z812" s="1" t="e">
        <f t="shared" si="141"/>
        <v>#REF!</v>
      </c>
      <c r="AA812" s="2" t="e">
        <f>IF(Z812*#REF!/(#REF!+#REF!)&lt;16,16,Z812*#REF!/(#REF!+#REF!))</f>
        <v>#REF!</v>
      </c>
      <c r="AB812" s="9" t="e">
        <f>IF(+Z812*#REF!/(#REF!+#REF!)&lt;16,16,+Z812*#REF!/(#REF!+#REF!))</f>
        <v>#REF!</v>
      </c>
      <c r="AC812" s="2" t="e">
        <f t="shared" si="142"/>
        <v>#REF!</v>
      </c>
    </row>
    <row r="813" spans="2:29" x14ac:dyDescent="0.2">
      <c r="B813" s="10" t="e">
        <f>IF(#REF!="Informix XPS",4096,2048)</f>
        <v>#REF!</v>
      </c>
      <c r="C813" s="10" t="e">
        <f>IF(#REF!="Informix XPS",4036,2020)</f>
        <v>#REF!</v>
      </c>
      <c r="D813" s="1" t="e">
        <f>IF(#REF!=0,0,#REF!+4)</f>
        <v>#REF!</v>
      </c>
      <c r="E813" s="1" t="e">
        <f t="shared" si="132"/>
        <v>#REF!</v>
      </c>
      <c r="F813" s="1" t="e">
        <f>IF(D813&lt;=C813,ROUNDUP((#REF!+#REF!)/E813,0),#REF!*E813)</f>
        <v>#REF!</v>
      </c>
      <c r="G813" s="1" t="e">
        <f t="shared" si="133"/>
        <v>#REF!</v>
      </c>
      <c r="H813" s="1" t="e">
        <f>IF(#REF!&gt;C813,#REF!,0)</f>
        <v>#REF!</v>
      </c>
      <c r="I813" s="1" t="e">
        <f>+IF(#REF!&gt;C813,#REF!-(C813+8),0)</f>
        <v>#REF!</v>
      </c>
      <c r="J813" s="1" t="e">
        <f>+IF(I813&lt;C813,0,#REF!*TRUNC(I813/(C813-8)))</f>
        <v>#REF!</v>
      </c>
      <c r="K813" s="1" t="e">
        <f>IF(H813&gt;0,+#REF!/(C813-8)-TRUNC(#REF!/(C813-8))+4,0)</f>
        <v>#REF!</v>
      </c>
      <c r="L813" s="1" t="e">
        <f t="shared" si="134"/>
        <v>#REF!</v>
      </c>
      <c r="M813" s="1" t="e">
        <f>+IF(H813&gt;0,IF(L813&lt;0.1,(#REF!/(TRUNC((C813/10)/I813)+1)),IF(AND(L813&gt;0.1,L813&lt;0.33),(#REF!/(TRUNC((C813/3)/I813)+1)),#REF!)),0)</f>
        <v>#REF!</v>
      </c>
      <c r="N813" s="1" t="e">
        <f t="shared" si="135"/>
        <v>#REF!</v>
      </c>
      <c r="O813" s="1" t="e">
        <f>+IF(#REF! &lt; (#REF!+#REF!)*0.02,1,#REF!/(#REF!+#REF!))</f>
        <v>#REF!</v>
      </c>
      <c r="P813" s="1" t="e">
        <f>+IF(#REF!&gt;0,#REF!+5,0)</f>
        <v>#REF!</v>
      </c>
      <c r="Q813" s="1" t="e">
        <f t="shared" si="136"/>
        <v>#REF!</v>
      </c>
      <c r="R813" s="1" t="e">
        <f>+IF(Q813 &gt; 0,TRUNC((#REF!+#REF!)/Q813),0)</f>
        <v>#REF!</v>
      </c>
      <c r="S813" s="1" t="e">
        <f>+(R813/(TRUNC((B813-28)/(#REF!+5))+4))</f>
        <v>#REF!</v>
      </c>
      <c r="T813" s="1" t="e">
        <f>+TRUNC(S813/(TRUNC((B813-28)/(#REF!+5))+4))</f>
        <v>#REF!</v>
      </c>
      <c r="U813" s="1" t="e">
        <f>+ROUNDUP((T813/(TRUNC((B813-56)/(#REF!+5))+4)),0)</f>
        <v>#REF!</v>
      </c>
      <c r="V813" s="1" t="e">
        <f t="shared" si="137"/>
        <v>#REF!</v>
      </c>
      <c r="W813" s="1" t="e">
        <f t="shared" si="138"/>
        <v>#REF!</v>
      </c>
      <c r="X813" s="1" t="e">
        <f t="shared" si="139"/>
        <v>#REF!</v>
      </c>
      <c r="Y813" s="1" t="e">
        <f t="shared" si="140"/>
        <v>#REF!</v>
      </c>
      <c r="Z813" s="1" t="e">
        <f t="shared" si="141"/>
        <v>#REF!</v>
      </c>
      <c r="AA813" s="2" t="e">
        <f>IF(Z813*#REF!/(#REF!+#REF!)&lt;16,16,Z813*#REF!/(#REF!+#REF!))</f>
        <v>#REF!</v>
      </c>
      <c r="AB813" s="9" t="e">
        <f>IF(+Z813*#REF!/(#REF!+#REF!)&lt;16,16,+Z813*#REF!/(#REF!+#REF!))</f>
        <v>#REF!</v>
      </c>
      <c r="AC813" s="2" t="e">
        <f t="shared" si="142"/>
        <v>#REF!</v>
      </c>
    </row>
    <row r="814" spans="2:29" x14ac:dyDescent="0.2">
      <c r="B814" s="10" t="e">
        <f>IF(#REF!="Informix XPS",4096,2048)</f>
        <v>#REF!</v>
      </c>
      <c r="C814" s="10" t="e">
        <f>IF(#REF!="Informix XPS",4036,2020)</f>
        <v>#REF!</v>
      </c>
      <c r="D814" s="1" t="e">
        <f>IF(#REF!=0,0,#REF!+4)</f>
        <v>#REF!</v>
      </c>
      <c r="E814" s="1" t="e">
        <f t="shared" si="132"/>
        <v>#REF!</v>
      </c>
      <c r="F814" s="1" t="e">
        <f>IF(D814&lt;=C814,ROUNDUP((#REF!+#REF!)/E814,0),#REF!*E814)</f>
        <v>#REF!</v>
      </c>
      <c r="G814" s="1" t="e">
        <f t="shared" si="133"/>
        <v>#REF!</v>
      </c>
      <c r="H814" s="1" t="e">
        <f>IF(#REF!&gt;C814,#REF!,0)</f>
        <v>#REF!</v>
      </c>
      <c r="I814" s="1" t="e">
        <f>+IF(#REF!&gt;C814,#REF!-(C814+8),0)</f>
        <v>#REF!</v>
      </c>
      <c r="J814" s="1" t="e">
        <f>+IF(I814&lt;C814,0,#REF!*TRUNC(I814/(C814-8)))</f>
        <v>#REF!</v>
      </c>
      <c r="K814" s="1" t="e">
        <f>IF(H814&gt;0,+#REF!/(C814-8)-TRUNC(#REF!/(C814-8))+4,0)</f>
        <v>#REF!</v>
      </c>
      <c r="L814" s="1" t="e">
        <f t="shared" si="134"/>
        <v>#REF!</v>
      </c>
      <c r="M814" s="1" t="e">
        <f>+IF(H814&gt;0,IF(L814&lt;0.1,(#REF!/(TRUNC((C814/10)/I814)+1)),IF(AND(L814&gt;0.1,L814&lt;0.33),(#REF!/(TRUNC((C814/3)/I814)+1)),#REF!)),0)</f>
        <v>#REF!</v>
      </c>
      <c r="N814" s="1" t="e">
        <f t="shared" si="135"/>
        <v>#REF!</v>
      </c>
      <c r="O814" s="1" t="e">
        <f>+IF(#REF! &lt; (#REF!+#REF!)*0.02,1,#REF!/(#REF!+#REF!))</f>
        <v>#REF!</v>
      </c>
      <c r="P814" s="1" t="e">
        <f>+IF(#REF!&gt;0,#REF!+5,0)</f>
        <v>#REF!</v>
      </c>
      <c r="Q814" s="1" t="e">
        <f t="shared" si="136"/>
        <v>#REF!</v>
      </c>
      <c r="R814" s="1" t="e">
        <f>+IF(Q814 &gt; 0,TRUNC((#REF!+#REF!)/Q814),0)</f>
        <v>#REF!</v>
      </c>
      <c r="S814" s="1" t="e">
        <f>+(R814/(TRUNC((B814-28)/(#REF!+5))+4))</f>
        <v>#REF!</v>
      </c>
      <c r="T814" s="1" t="e">
        <f>+TRUNC(S814/(TRUNC((B814-28)/(#REF!+5))+4))</f>
        <v>#REF!</v>
      </c>
      <c r="U814" s="1" t="e">
        <f>+ROUNDUP((T814/(TRUNC((B814-56)/(#REF!+5))+4)),0)</f>
        <v>#REF!</v>
      </c>
      <c r="V814" s="1" t="e">
        <f t="shared" si="137"/>
        <v>#REF!</v>
      </c>
      <c r="W814" s="1" t="e">
        <f t="shared" si="138"/>
        <v>#REF!</v>
      </c>
      <c r="X814" s="1" t="e">
        <f t="shared" si="139"/>
        <v>#REF!</v>
      </c>
      <c r="Y814" s="1" t="e">
        <f t="shared" si="140"/>
        <v>#REF!</v>
      </c>
      <c r="Z814" s="1" t="e">
        <f t="shared" si="141"/>
        <v>#REF!</v>
      </c>
      <c r="AA814" s="2" t="e">
        <f>IF(Z814*#REF!/(#REF!+#REF!)&lt;16,16,Z814*#REF!/(#REF!+#REF!))</f>
        <v>#REF!</v>
      </c>
      <c r="AB814" s="9" t="e">
        <f>IF(+Z814*#REF!/(#REF!+#REF!)&lt;16,16,+Z814*#REF!/(#REF!+#REF!))</f>
        <v>#REF!</v>
      </c>
      <c r="AC814" s="2" t="e">
        <f t="shared" si="142"/>
        <v>#REF!</v>
      </c>
    </row>
    <row r="815" spans="2:29" x14ac:dyDescent="0.2">
      <c r="B815" s="10" t="e">
        <f>IF(#REF!="Informix XPS",4096,2048)</f>
        <v>#REF!</v>
      </c>
      <c r="C815" s="10" t="e">
        <f>IF(#REF!="Informix XPS",4036,2020)</f>
        <v>#REF!</v>
      </c>
      <c r="D815" s="1" t="e">
        <f>IF(#REF!=0,0,#REF!+4)</f>
        <v>#REF!</v>
      </c>
      <c r="E815" s="1" t="e">
        <f t="shared" si="132"/>
        <v>#REF!</v>
      </c>
      <c r="F815" s="1" t="e">
        <f>IF(D815&lt;=C815,ROUNDUP((#REF!+#REF!)/E815,0),#REF!*E815)</f>
        <v>#REF!</v>
      </c>
      <c r="G815" s="1" t="e">
        <f t="shared" si="133"/>
        <v>#REF!</v>
      </c>
      <c r="H815" s="1" t="e">
        <f>IF(#REF!&gt;C815,#REF!,0)</f>
        <v>#REF!</v>
      </c>
      <c r="I815" s="1" t="e">
        <f>+IF(#REF!&gt;C815,#REF!-(C815+8),0)</f>
        <v>#REF!</v>
      </c>
      <c r="J815" s="1" t="e">
        <f>+IF(I815&lt;C815,0,#REF!*TRUNC(I815/(C815-8)))</f>
        <v>#REF!</v>
      </c>
      <c r="K815" s="1" t="e">
        <f>IF(H815&gt;0,+#REF!/(C815-8)-TRUNC(#REF!/(C815-8))+4,0)</f>
        <v>#REF!</v>
      </c>
      <c r="L815" s="1" t="e">
        <f t="shared" si="134"/>
        <v>#REF!</v>
      </c>
      <c r="M815" s="1" t="e">
        <f>+IF(H815&gt;0,IF(L815&lt;0.1,(#REF!/(TRUNC((C815/10)/I815)+1)),IF(AND(L815&gt;0.1,L815&lt;0.33),(#REF!/(TRUNC((C815/3)/I815)+1)),#REF!)),0)</f>
        <v>#REF!</v>
      </c>
      <c r="N815" s="1" t="e">
        <f t="shared" si="135"/>
        <v>#REF!</v>
      </c>
      <c r="O815" s="1" t="e">
        <f>+IF(#REF! &lt; (#REF!+#REF!)*0.02,1,#REF!/(#REF!+#REF!))</f>
        <v>#REF!</v>
      </c>
      <c r="P815" s="1" t="e">
        <f>+IF(#REF!&gt;0,#REF!+5,0)</f>
        <v>#REF!</v>
      </c>
      <c r="Q815" s="1" t="e">
        <f t="shared" si="136"/>
        <v>#REF!</v>
      </c>
      <c r="R815" s="1" t="e">
        <f>+IF(Q815 &gt; 0,TRUNC((#REF!+#REF!)/Q815),0)</f>
        <v>#REF!</v>
      </c>
      <c r="S815" s="1" t="e">
        <f>+(R815/(TRUNC((B815-28)/(#REF!+5))+4))</f>
        <v>#REF!</v>
      </c>
      <c r="T815" s="1" t="e">
        <f>+TRUNC(S815/(TRUNC((B815-28)/(#REF!+5))+4))</f>
        <v>#REF!</v>
      </c>
      <c r="U815" s="1" t="e">
        <f>+ROUNDUP((T815/(TRUNC((B815-56)/(#REF!+5))+4)),0)</f>
        <v>#REF!</v>
      </c>
      <c r="V815" s="1" t="e">
        <f t="shared" si="137"/>
        <v>#REF!</v>
      </c>
      <c r="W815" s="1" t="e">
        <f t="shared" si="138"/>
        <v>#REF!</v>
      </c>
      <c r="X815" s="1" t="e">
        <f t="shared" si="139"/>
        <v>#REF!</v>
      </c>
      <c r="Y815" s="1" t="e">
        <f t="shared" si="140"/>
        <v>#REF!</v>
      </c>
      <c r="Z815" s="1" t="e">
        <f t="shared" si="141"/>
        <v>#REF!</v>
      </c>
      <c r="AA815" s="2" t="e">
        <f>IF(Z815*#REF!/(#REF!+#REF!)&lt;16,16,Z815*#REF!/(#REF!+#REF!))</f>
        <v>#REF!</v>
      </c>
      <c r="AB815" s="9" t="e">
        <f>IF(+Z815*#REF!/(#REF!+#REF!)&lt;16,16,+Z815*#REF!/(#REF!+#REF!))</f>
        <v>#REF!</v>
      </c>
      <c r="AC815" s="2" t="e">
        <f t="shared" si="142"/>
        <v>#REF!</v>
      </c>
    </row>
    <row r="816" spans="2:29" x14ac:dyDescent="0.2">
      <c r="B816" s="10" t="e">
        <f>IF(#REF!="Informix XPS",4096,2048)</f>
        <v>#REF!</v>
      </c>
      <c r="C816" s="10" t="e">
        <f>IF(#REF!="Informix XPS",4036,2020)</f>
        <v>#REF!</v>
      </c>
      <c r="D816" s="1" t="e">
        <f>IF(#REF!=0,0,#REF!+4)</f>
        <v>#REF!</v>
      </c>
      <c r="E816" s="1" t="e">
        <f t="shared" si="132"/>
        <v>#REF!</v>
      </c>
      <c r="F816" s="1" t="e">
        <f>IF(D816&lt;=C816,ROUNDUP((#REF!+#REF!)/E816,0),#REF!*E816)</f>
        <v>#REF!</v>
      </c>
      <c r="G816" s="1" t="e">
        <f t="shared" si="133"/>
        <v>#REF!</v>
      </c>
      <c r="H816" s="1" t="e">
        <f>IF(#REF!&gt;C816,#REF!,0)</f>
        <v>#REF!</v>
      </c>
      <c r="I816" s="1" t="e">
        <f>+IF(#REF!&gt;C816,#REF!-(C816+8),0)</f>
        <v>#REF!</v>
      </c>
      <c r="J816" s="1" t="e">
        <f>+IF(I816&lt;C816,0,#REF!*TRUNC(I816/(C816-8)))</f>
        <v>#REF!</v>
      </c>
      <c r="K816" s="1" t="e">
        <f>IF(H816&gt;0,+#REF!/(C816-8)-TRUNC(#REF!/(C816-8))+4,0)</f>
        <v>#REF!</v>
      </c>
      <c r="L816" s="1" t="e">
        <f t="shared" si="134"/>
        <v>#REF!</v>
      </c>
      <c r="M816" s="1" t="e">
        <f>+IF(H816&gt;0,IF(L816&lt;0.1,(#REF!/(TRUNC((C816/10)/I816)+1)),IF(AND(L816&gt;0.1,L816&lt;0.33),(#REF!/(TRUNC((C816/3)/I816)+1)),#REF!)),0)</f>
        <v>#REF!</v>
      </c>
      <c r="N816" s="1" t="e">
        <f t="shared" si="135"/>
        <v>#REF!</v>
      </c>
      <c r="O816" s="1" t="e">
        <f>+IF(#REF! &lt; (#REF!+#REF!)*0.02,1,#REF!/(#REF!+#REF!))</f>
        <v>#REF!</v>
      </c>
      <c r="P816" s="1" t="e">
        <f>+IF(#REF!&gt;0,#REF!+5,0)</f>
        <v>#REF!</v>
      </c>
      <c r="Q816" s="1" t="e">
        <f t="shared" si="136"/>
        <v>#REF!</v>
      </c>
      <c r="R816" s="1" t="e">
        <f>+IF(Q816 &gt; 0,TRUNC((#REF!+#REF!)/Q816),0)</f>
        <v>#REF!</v>
      </c>
      <c r="S816" s="1" t="e">
        <f>+(R816/(TRUNC((B816-28)/(#REF!+5))+4))</f>
        <v>#REF!</v>
      </c>
      <c r="T816" s="1" t="e">
        <f>+TRUNC(S816/(TRUNC((B816-28)/(#REF!+5))+4))</f>
        <v>#REF!</v>
      </c>
      <c r="U816" s="1" t="e">
        <f>+ROUNDUP((T816/(TRUNC((B816-56)/(#REF!+5))+4)),0)</f>
        <v>#REF!</v>
      </c>
      <c r="V816" s="1" t="e">
        <f t="shared" si="137"/>
        <v>#REF!</v>
      </c>
      <c r="W816" s="1" t="e">
        <f t="shared" si="138"/>
        <v>#REF!</v>
      </c>
      <c r="X816" s="1" t="e">
        <f t="shared" si="139"/>
        <v>#REF!</v>
      </c>
      <c r="Y816" s="1" t="e">
        <f t="shared" si="140"/>
        <v>#REF!</v>
      </c>
      <c r="Z816" s="1" t="e">
        <f t="shared" si="141"/>
        <v>#REF!</v>
      </c>
      <c r="AA816" s="2" t="e">
        <f>IF(Z816*#REF!/(#REF!+#REF!)&lt;16,16,Z816*#REF!/(#REF!+#REF!))</f>
        <v>#REF!</v>
      </c>
      <c r="AB816" s="9" t="e">
        <f>IF(+Z816*#REF!/(#REF!+#REF!)&lt;16,16,+Z816*#REF!/(#REF!+#REF!))</f>
        <v>#REF!</v>
      </c>
      <c r="AC816" s="2" t="e">
        <f t="shared" si="142"/>
        <v>#REF!</v>
      </c>
    </row>
    <row r="817" spans="2:29" x14ac:dyDescent="0.2">
      <c r="B817" s="10" t="e">
        <f>IF(#REF!="Informix XPS",4096,2048)</f>
        <v>#REF!</v>
      </c>
      <c r="C817" s="10" t="e">
        <f>IF(#REF!="Informix XPS",4036,2020)</f>
        <v>#REF!</v>
      </c>
      <c r="D817" s="1" t="e">
        <f>IF(#REF!=0,0,#REF!+4)</f>
        <v>#REF!</v>
      </c>
      <c r="E817" s="1" t="e">
        <f t="shared" si="132"/>
        <v>#REF!</v>
      </c>
      <c r="F817" s="1" t="e">
        <f>IF(D817&lt;=C817,ROUNDUP((#REF!+#REF!)/E817,0),#REF!*E817)</f>
        <v>#REF!</v>
      </c>
      <c r="G817" s="1" t="e">
        <f t="shared" si="133"/>
        <v>#REF!</v>
      </c>
      <c r="H817" s="1" t="e">
        <f>IF(#REF!&gt;C817,#REF!,0)</f>
        <v>#REF!</v>
      </c>
      <c r="I817" s="1" t="e">
        <f>+IF(#REF!&gt;C817,#REF!-(C817+8),0)</f>
        <v>#REF!</v>
      </c>
      <c r="J817" s="1" t="e">
        <f>+IF(I817&lt;C817,0,#REF!*TRUNC(I817/(C817-8)))</f>
        <v>#REF!</v>
      </c>
      <c r="K817" s="1" t="e">
        <f>IF(H817&gt;0,+#REF!/(C817-8)-TRUNC(#REF!/(C817-8))+4,0)</f>
        <v>#REF!</v>
      </c>
      <c r="L817" s="1" t="e">
        <f t="shared" si="134"/>
        <v>#REF!</v>
      </c>
      <c r="M817" s="1" t="e">
        <f>+IF(H817&gt;0,IF(L817&lt;0.1,(#REF!/(TRUNC((C817/10)/I817)+1)),IF(AND(L817&gt;0.1,L817&lt;0.33),(#REF!/(TRUNC((C817/3)/I817)+1)),#REF!)),0)</f>
        <v>#REF!</v>
      </c>
      <c r="N817" s="1" t="e">
        <f t="shared" si="135"/>
        <v>#REF!</v>
      </c>
      <c r="O817" s="1" t="e">
        <f>+IF(#REF! &lt; (#REF!+#REF!)*0.02,1,#REF!/(#REF!+#REF!))</f>
        <v>#REF!</v>
      </c>
      <c r="P817" s="1" t="e">
        <f>+IF(#REF!&gt;0,#REF!+5,0)</f>
        <v>#REF!</v>
      </c>
      <c r="Q817" s="1" t="e">
        <f t="shared" si="136"/>
        <v>#REF!</v>
      </c>
      <c r="R817" s="1" t="e">
        <f>+IF(Q817 &gt; 0,TRUNC((#REF!+#REF!)/Q817),0)</f>
        <v>#REF!</v>
      </c>
      <c r="S817" s="1" t="e">
        <f>+(R817/(TRUNC((B817-28)/(#REF!+5))+4))</f>
        <v>#REF!</v>
      </c>
      <c r="T817" s="1" t="e">
        <f>+TRUNC(S817/(TRUNC((B817-28)/(#REF!+5))+4))</f>
        <v>#REF!</v>
      </c>
      <c r="U817" s="1" t="e">
        <f>+ROUNDUP((T817/(TRUNC((B817-56)/(#REF!+5))+4)),0)</f>
        <v>#REF!</v>
      </c>
      <c r="V817" s="1" t="e">
        <f t="shared" si="137"/>
        <v>#REF!</v>
      </c>
      <c r="W817" s="1" t="e">
        <f t="shared" si="138"/>
        <v>#REF!</v>
      </c>
      <c r="X817" s="1" t="e">
        <f t="shared" si="139"/>
        <v>#REF!</v>
      </c>
      <c r="Y817" s="1" t="e">
        <f t="shared" si="140"/>
        <v>#REF!</v>
      </c>
      <c r="Z817" s="1" t="e">
        <f t="shared" si="141"/>
        <v>#REF!</v>
      </c>
      <c r="AA817" s="2" t="e">
        <f>IF(Z817*#REF!/(#REF!+#REF!)&lt;16,16,Z817*#REF!/(#REF!+#REF!))</f>
        <v>#REF!</v>
      </c>
      <c r="AB817" s="9" t="e">
        <f>IF(+Z817*#REF!/(#REF!+#REF!)&lt;16,16,+Z817*#REF!/(#REF!+#REF!))</f>
        <v>#REF!</v>
      </c>
      <c r="AC817" s="2" t="e">
        <f t="shared" si="142"/>
        <v>#REF!</v>
      </c>
    </row>
    <row r="818" spans="2:29" x14ac:dyDescent="0.2">
      <c r="B818" s="10" t="e">
        <f>IF(#REF!="Informix XPS",4096,2048)</f>
        <v>#REF!</v>
      </c>
      <c r="C818" s="10" t="e">
        <f>IF(#REF!="Informix XPS",4036,2020)</f>
        <v>#REF!</v>
      </c>
      <c r="D818" s="1" t="e">
        <f>IF(#REF!=0,0,#REF!+4)</f>
        <v>#REF!</v>
      </c>
      <c r="E818" s="1" t="e">
        <f t="shared" si="132"/>
        <v>#REF!</v>
      </c>
      <c r="F818" s="1" t="e">
        <f>IF(D818&lt;=C818,ROUNDUP((#REF!+#REF!)/E818,0),#REF!*E818)</f>
        <v>#REF!</v>
      </c>
      <c r="G818" s="1" t="e">
        <f t="shared" si="133"/>
        <v>#REF!</v>
      </c>
      <c r="H818" s="1" t="e">
        <f>IF(#REF!&gt;C818,#REF!,0)</f>
        <v>#REF!</v>
      </c>
      <c r="I818" s="1" t="e">
        <f>+IF(#REF!&gt;C818,#REF!-(C818+8),0)</f>
        <v>#REF!</v>
      </c>
      <c r="J818" s="1" t="e">
        <f>+IF(I818&lt;C818,0,#REF!*TRUNC(I818/(C818-8)))</f>
        <v>#REF!</v>
      </c>
      <c r="K818" s="1" t="e">
        <f>IF(H818&gt;0,+#REF!/(C818-8)-TRUNC(#REF!/(C818-8))+4,0)</f>
        <v>#REF!</v>
      </c>
      <c r="L818" s="1" t="e">
        <f t="shared" si="134"/>
        <v>#REF!</v>
      </c>
      <c r="M818" s="1" t="e">
        <f>+IF(H818&gt;0,IF(L818&lt;0.1,(#REF!/(TRUNC((C818/10)/I818)+1)),IF(AND(L818&gt;0.1,L818&lt;0.33),(#REF!/(TRUNC((C818/3)/I818)+1)),#REF!)),0)</f>
        <v>#REF!</v>
      </c>
      <c r="N818" s="1" t="e">
        <f t="shared" si="135"/>
        <v>#REF!</v>
      </c>
      <c r="O818" s="1" t="e">
        <f>+IF(#REF! &lt; (#REF!+#REF!)*0.02,1,#REF!/(#REF!+#REF!))</f>
        <v>#REF!</v>
      </c>
      <c r="P818" s="1" t="e">
        <f>+IF(#REF!&gt;0,#REF!+5,0)</f>
        <v>#REF!</v>
      </c>
      <c r="Q818" s="1" t="e">
        <f t="shared" si="136"/>
        <v>#REF!</v>
      </c>
      <c r="R818" s="1" t="e">
        <f>+IF(Q818 &gt; 0,TRUNC((#REF!+#REF!)/Q818),0)</f>
        <v>#REF!</v>
      </c>
      <c r="S818" s="1" t="e">
        <f>+(R818/(TRUNC((B818-28)/(#REF!+5))+4))</f>
        <v>#REF!</v>
      </c>
      <c r="T818" s="1" t="e">
        <f>+TRUNC(S818/(TRUNC((B818-28)/(#REF!+5))+4))</f>
        <v>#REF!</v>
      </c>
      <c r="U818" s="1" t="e">
        <f>+ROUNDUP((T818/(TRUNC((B818-56)/(#REF!+5))+4)),0)</f>
        <v>#REF!</v>
      </c>
      <c r="V818" s="1" t="e">
        <f t="shared" si="137"/>
        <v>#REF!</v>
      </c>
      <c r="W818" s="1" t="e">
        <f t="shared" si="138"/>
        <v>#REF!</v>
      </c>
      <c r="X818" s="1" t="e">
        <f t="shared" si="139"/>
        <v>#REF!</v>
      </c>
      <c r="Y818" s="1" t="e">
        <f t="shared" si="140"/>
        <v>#REF!</v>
      </c>
      <c r="Z818" s="1" t="e">
        <f t="shared" si="141"/>
        <v>#REF!</v>
      </c>
      <c r="AA818" s="2" t="e">
        <f>IF(Z818*#REF!/(#REF!+#REF!)&lt;16,16,Z818*#REF!/(#REF!+#REF!))</f>
        <v>#REF!</v>
      </c>
      <c r="AB818" s="9" t="e">
        <f>IF(+Z818*#REF!/(#REF!+#REF!)&lt;16,16,+Z818*#REF!/(#REF!+#REF!))</f>
        <v>#REF!</v>
      </c>
      <c r="AC818" s="2" t="e">
        <f t="shared" si="142"/>
        <v>#REF!</v>
      </c>
    </row>
    <row r="819" spans="2:29" x14ac:dyDescent="0.2">
      <c r="B819" s="10" t="e">
        <f>IF(#REF!="Informix XPS",4096,2048)</f>
        <v>#REF!</v>
      </c>
      <c r="C819" s="10" t="e">
        <f>IF(#REF!="Informix XPS",4036,2020)</f>
        <v>#REF!</v>
      </c>
      <c r="D819" s="1" t="e">
        <f>IF(#REF!=0,0,#REF!+4)</f>
        <v>#REF!</v>
      </c>
      <c r="E819" s="1" t="e">
        <f t="shared" si="132"/>
        <v>#REF!</v>
      </c>
      <c r="F819" s="1" t="e">
        <f>IF(D819&lt;=C819,ROUNDUP((#REF!+#REF!)/E819,0),#REF!*E819)</f>
        <v>#REF!</v>
      </c>
      <c r="G819" s="1" t="e">
        <f t="shared" si="133"/>
        <v>#REF!</v>
      </c>
      <c r="H819" s="1" t="e">
        <f>IF(#REF!&gt;C819,#REF!,0)</f>
        <v>#REF!</v>
      </c>
      <c r="I819" s="1" t="e">
        <f>+IF(#REF!&gt;C819,#REF!-(C819+8),0)</f>
        <v>#REF!</v>
      </c>
      <c r="J819" s="1" t="e">
        <f>+IF(I819&lt;C819,0,#REF!*TRUNC(I819/(C819-8)))</f>
        <v>#REF!</v>
      </c>
      <c r="K819" s="1" t="e">
        <f>IF(H819&gt;0,+#REF!/(C819-8)-TRUNC(#REF!/(C819-8))+4,0)</f>
        <v>#REF!</v>
      </c>
      <c r="L819" s="1" t="e">
        <f t="shared" si="134"/>
        <v>#REF!</v>
      </c>
      <c r="M819" s="1" t="e">
        <f>+IF(H819&gt;0,IF(L819&lt;0.1,(#REF!/(TRUNC((C819/10)/I819)+1)),IF(AND(L819&gt;0.1,L819&lt;0.33),(#REF!/(TRUNC((C819/3)/I819)+1)),#REF!)),0)</f>
        <v>#REF!</v>
      </c>
      <c r="N819" s="1" t="e">
        <f t="shared" si="135"/>
        <v>#REF!</v>
      </c>
      <c r="O819" s="1" t="e">
        <f>+IF(#REF! &lt; (#REF!+#REF!)*0.02,1,#REF!/(#REF!+#REF!))</f>
        <v>#REF!</v>
      </c>
      <c r="P819" s="1" t="e">
        <f>+IF(#REF!&gt;0,#REF!+5,0)</f>
        <v>#REF!</v>
      </c>
      <c r="Q819" s="1" t="e">
        <f t="shared" si="136"/>
        <v>#REF!</v>
      </c>
      <c r="R819" s="1" t="e">
        <f>+IF(Q819 &gt; 0,TRUNC((#REF!+#REF!)/Q819),0)</f>
        <v>#REF!</v>
      </c>
      <c r="S819" s="1" t="e">
        <f>+(R819/(TRUNC((B819-28)/(#REF!+5))+4))</f>
        <v>#REF!</v>
      </c>
      <c r="T819" s="1" t="e">
        <f>+TRUNC(S819/(TRUNC((B819-28)/(#REF!+5))+4))</f>
        <v>#REF!</v>
      </c>
      <c r="U819" s="1" t="e">
        <f>+ROUNDUP((T819/(TRUNC((B819-56)/(#REF!+5))+4)),0)</f>
        <v>#REF!</v>
      </c>
      <c r="V819" s="1" t="e">
        <f t="shared" si="137"/>
        <v>#REF!</v>
      </c>
      <c r="W819" s="1" t="e">
        <f t="shared" si="138"/>
        <v>#REF!</v>
      </c>
      <c r="X819" s="1" t="e">
        <f t="shared" si="139"/>
        <v>#REF!</v>
      </c>
      <c r="Y819" s="1" t="e">
        <f t="shared" si="140"/>
        <v>#REF!</v>
      </c>
      <c r="Z819" s="1" t="e">
        <f t="shared" si="141"/>
        <v>#REF!</v>
      </c>
      <c r="AA819" s="2" t="e">
        <f>IF(Z819*#REF!/(#REF!+#REF!)&lt;16,16,Z819*#REF!/(#REF!+#REF!))</f>
        <v>#REF!</v>
      </c>
      <c r="AB819" s="9" t="e">
        <f>IF(+Z819*#REF!/(#REF!+#REF!)&lt;16,16,+Z819*#REF!/(#REF!+#REF!))</f>
        <v>#REF!</v>
      </c>
      <c r="AC819" s="2" t="e">
        <f t="shared" si="142"/>
        <v>#REF!</v>
      </c>
    </row>
    <row r="820" spans="2:29" x14ac:dyDescent="0.2">
      <c r="B820" s="10" t="e">
        <f>IF(#REF!="Informix XPS",4096,2048)</f>
        <v>#REF!</v>
      </c>
      <c r="C820" s="10" t="e">
        <f>IF(#REF!="Informix XPS",4036,2020)</f>
        <v>#REF!</v>
      </c>
      <c r="D820" s="1" t="e">
        <f>IF(#REF!=0,0,#REF!+4)</f>
        <v>#REF!</v>
      </c>
      <c r="E820" s="1" t="e">
        <f t="shared" si="132"/>
        <v>#REF!</v>
      </c>
      <c r="F820" s="1" t="e">
        <f>IF(D820&lt;=C820,ROUNDUP((#REF!+#REF!)/E820,0),#REF!*E820)</f>
        <v>#REF!</v>
      </c>
      <c r="G820" s="1" t="e">
        <f t="shared" si="133"/>
        <v>#REF!</v>
      </c>
      <c r="H820" s="1" t="e">
        <f>IF(#REF!&gt;C820,#REF!,0)</f>
        <v>#REF!</v>
      </c>
      <c r="I820" s="1" t="e">
        <f>+IF(#REF!&gt;C820,#REF!-(C820+8),0)</f>
        <v>#REF!</v>
      </c>
      <c r="J820" s="1" t="e">
        <f>+IF(I820&lt;C820,0,#REF!*TRUNC(I820/(C820-8)))</f>
        <v>#REF!</v>
      </c>
      <c r="K820" s="1" t="e">
        <f>IF(H820&gt;0,+#REF!/(C820-8)-TRUNC(#REF!/(C820-8))+4,0)</f>
        <v>#REF!</v>
      </c>
      <c r="L820" s="1" t="e">
        <f t="shared" si="134"/>
        <v>#REF!</v>
      </c>
      <c r="M820" s="1" t="e">
        <f>+IF(H820&gt;0,IF(L820&lt;0.1,(#REF!/(TRUNC((C820/10)/I820)+1)),IF(AND(L820&gt;0.1,L820&lt;0.33),(#REF!/(TRUNC((C820/3)/I820)+1)),#REF!)),0)</f>
        <v>#REF!</v>
      </c>
      <c r="N820" s="1" t="e">
        <f t="shared" si="135"/>
        <v>#REF!</v>
      </c>
      <c r="O820" s="1" t="e">
        <f>+IF(#REF! &lt; (#REF!+#REF!)*0.02,1,#REF!/(#REF!+#REF!))</f>
        <v>#REF!</v>
      </c>
      <c r="P820" s="1" t="e">
        <f>+IF(#REF!&gt;0,#REF!+5,0)</f>
        <v>#REF!</v>
      </c>
      <c r="Q820" s="1" t="e">
        <f t="shared" si="136"/>
        <v>#REF!</v>
      </c>
      <c r="R820" s="1" t="e">
        <f>+IF(Q820 &gt; 0,TRUNC((#REF!+#REF!)/Q820),0)</f>
        <v>#REF!</v>
      </c>
      <c r="S820" s="1" t="e">
        <f>+(R820/(TRUNC((B820-28)/(#REF!+5))+4))</f>
        <v>#REF!</v>
      </c>
      <c r="T820" s="1" t="e">
        <f>+TRUNC(S820/(TRUNC((B820-28)/(#REF!+5))+4))</f>
        <v>#REF!</v>
      </c>
      <c r="U820" s="1" t="e">
        <f>+ROUNDUP((T820/(TRUNC((B820-56)/(#REF!+5))+4)),0)</f>
        <v>#REF!</v>
      </c>
      <c r="V820" s="1" t="e">
        <f t="shared" si="137"/>
        <v>#REF!</v>
      </c>
      <c r="W820" s="1" t="e">
        <f t="shared" si="138"/>
        <v>#REF!</v>
      </c>
      <c r="X820" s="1" t="e">
        <f t="shared" si="139"/>
        <v>#REF!</v>
      </c>
      <c r="Y820" s="1" t="e">
        <f t="shared" si="140"/>
        <v>#REF!</v>
      </c>
      <c r="Z820" s="1" t="e">
        <f t="shared" si="141"/>
        <v>#REF!</v>
      </c>
      <c r="AA820" s="2" t="e">
        <f>IF(Z820*#REF!/(#REF!+#REF!)&lt;16,16,Z820*#REF!/(#REF!+#REF!))</f>
        <v>#REF!</v>
      </c>
      <c r="AB820" s="9" t="e">
        <f>IF(+Z820*#REF!/(#REF!+#REF!)&lt;16,16,+Z820*#REF!/(#REF!+#REF!))</f>
        <v>#REF!</v>
      </c>
      <c r="AC820" s="2" t="e">
        <f t="shared" si="142"/>
        <v>#REF!</v>
      </c>
    </row>
    <row r="821" spans="2:29" x14ac:dyDescent="0.2">
      <c r="B821" s="10" t="e">
        <f>IF(#REF!="Informix XPS",4096,2048)</f>
        <v>#REF!</v>
      </c>
      <c r="C821" s="10" t="e">
        <f>IF(#REF!="Informix XPS",4036,2020)</f>
        <v>#REF!</v>
      </c>
      <c r="D821" s="1" t="e">
        <f>IF(#REF!=0,0,#REF!+4)</f>
        <v>#REF!</v>
      </c>
      <c r="E821" s="1" t="e">
        <f t="shared" si="132"/>
        <v>#REF!</v>
      </c>
      <c r="F821" s="1" t="e">
        <f>IF(D821&lt;=C821,ROUNDUP((#REF!+#REF!)/E821,0),#REF!*E821)</f>
        <v>#REF!</v>
      </c>
      <c r="G821" s="1" t="e">
        <f t="shared" si="133"/>
        <v>#REF!</v>
      </c>
      <c r="H821" s="1" t="e">
        <f>IF(#REF!&gt;C821,#REF!,0)</f>
        <v>#REF!</v>
      </c>
      <c r="I821" s="1" t="e">
        <f>+IF(#REF!&gt;C821,#REF!-(C821+8),0)</f>
        <v>#REF!</v>
      </c>
      <c r="J821" s="1" t="e">
        <f>+IF(I821&lt;C821,0,#REF!*TRUNC(I821/(C821-8)))</f>
        <v>#REF!</v>
      </c>
      <c r="K821" s="1" t="e">
        <f>IF(H821&gt;0,+#REF!/(C821-8)-TRUNC(#REF!/(C821-8))+4,0)</f>
        <v>#REF!</v>
      </c>
      <c r="L821" s="1" t="e">
        <f t="shared" si="134"/>
        <v>#REF!</v>
      </c>
      <c r="M821" s="1" t="e">
        <f>+IF(H821&gt;0,IF(L821&lt;0.1,(#REF!/(TRUNC((C821/10)/I821)+1)),IF(AND(L821&gt;0.1,L821&lt;0.33),(#REF!/(TRUNC((C821/3)/I821)+1)),#REF!)),0)</f>
        <v>#REF!</v>
      </c>
      <c r="N821" s="1" t="e">
        <f t="shared" si="135"/>
        <v>#REF!</v>
      </c>
      <c r="O821" s="1" t="e">
        <f>+IF(#REF! &lt; (#REF!+#REF!)*0.02,1,#REF!/(#REF!+#REF!))</f>
        <v>#REF!</v>
      </c>
      <c r="P821" s="1" t="e">
        <f>+IF(#REF!&gt;0,#REF!+5,0)</f>
        <v>#REF!</v>
      </c>
      <c r="Q821" s="1" t="e">
        <f t="shared" si="136"/>
        <v>#REF!</v>
      </c>
      <c r="R821" s="1" t="e">
        <f>+IF(Q821 &gt; 0,TRUNC((#REF!+#REF!)/Q821),0)</f>
        <v>#REF!</v>
      </c>
      <c r="S821" s="1" t="e">
        <f>+(R821/(TRUNC((B821-28)/(#REF!+5))+4))</f>
        <v>#REF!</v>
      </c>
      <c r="T821" s="1" t="e">
        <f>+TRUNC(S821/(TRUNC((B821-28)/(#REF!+5))+4))</f>
        <v>#REF!</v>
      </c>
      <c r="U821" s="1" t="e">
        <f>+ROUNDUP((T821/(TRUNC((B821-56)/(#REF!+5))+4)),0)</f>
        <v>#REF!</v>
      </c>
      <c r="V821" s="1" t="e">
        <f t="shared" si="137"/>
        <v>#REF!</v>
      </c>
      <c r="W821" s="1" t="e">
        <f t="shared" si="138"/>
        <v>#REF!</v>
      </c>
      <c r="X821" s="1" t="e">
        <f t="shared" si="139"/>
        <v>#REF!</v>
      </c>
      <c r="Y821" s="1" t="e">
        <f t="shared" si="140"/>
        <v>#REF!</v>
      </c>
      <c r="Z821" s="1" t="e">
        <f t="shared" si="141"/>
        <v>#REF!</v>
      </c>
      <c r="AA821" s="2" t="e">
        <f>IF(Z821*#REF!/(#REF!+#REF!)&lt;16,16,Z821*#REF!/(#REF!+#REF!))</f>
        <v>#REF!</v>
      </c>
      <c r="AB821" s="9" t="e">
        <f>IF(+Z821*#REF!/(#REF!+#REF!)&lt;16,16,+Z821*#REF!/(#REF!+#REF!))</f>
        <v>#REF!</v>
      </c>
      <c r="AC821" s="2" t="e">
        <f t="shared" si="142"/>
        <v>#REF!</v>
      </c>
    </row>
    <row r="822" spans="2:29" x14ac:dyDescent="0.2">
      <c r="B822" s="10" t="e">
        <f>IF(#REF!="Informix XPS",4096,2048)</f>
        <v>#REF!</v>
      </c>
      <c r="C822" s="10" t="e">
        <f>IF(#REF!="Informix XPS",4036,2020)</f>
        <v>#REF!</v>
      </c>
      <c r="D822" s="1" t="e">
        <f>IF(#REF!=0,0,#REF!+4)</f>
        <v>#REF!</v>
      </c>
      <c r="E822" s="1" t="e">
        <f t="shared" si="132"/>
        <v>#REF!</v>
      </c>
      <c r="F822" s="1" t="e">
        <f>IF(D822&lt;=C822,ROUNDUP((#REF!+#REF!)/E822,0),#REF!*E822)</f>
        <v>#REF!</v>
      </c>
      <c r="G822" s="1" t="e">
        <f t="shared" si="133"/>
        <v>#REF!</v>
      </c>
      <c r="H822" s="1" t="e">
        <f>IF(#REF!&gt;C822,#REF!,0)</f>
        <v>#REF!</v>
      </c>
      <c r="I822" s="1" t="e">
        <f>+IF(#REF!&gt;C822,#REF!-(C822+8),0)</f>
        <v>#REF!</v>
      </c>
      <c r="J822" s="1" t="e">
        <f>+IF(I822&lt;C822,0,#REF!*TRUNC(I822/(C822-8)))</f>
        <v>#REF!</v>
      </c>
      <c r="K822" s="1" t="e">
        <f>IF(H822&gt;0,+#REF!/(C822-8)-TRUNC(#REF!/(C822-8))+4,0)</f>
        <v>#REF!</v>
      </c>
      <c r="L822" s="1" t="e">
        <f t="shared" si="134"/>
        <v>#REF!</v>
      </c>
      <c r="M822" s="1" t="e">
        <f>+IF(H822&gt;0,IF(L822&lt;0.1,(#REF!/(TRUNC((C822/10)/I822)+1)),IF(AND(L822&gt;0.1,L822&lt;0.33),(#REF!/(TRUNC((C822/3)/I822)+1)),#REF!)),0)</f>
        <v>#REF!</v>
      </c>
      <c r="N822" s="1" t="e">
        <f t="shared" si="135"/>
        <v>#REF!</v>
      </c>
      <c r="O822" s="1" t="e">
        <f>+IF(#REF! &lt; (#REF!+#REF!)*0.02,1,#REF!/(#REF!+#REF!))</f>
        <v>#REF!</v>
      </c>
      <c r="P822" s="1" t="e">
        <f>+IF(#REF!&gt;0,#REF!+5,0)</f>
        <v>#REF!</v>
      </c>
      <c r="Q822" s="1" t="e">
        <f t="shared" si="136"/>
        <v>#REF!</v>
      </c>
      <c r="R822" s="1" t="e">
        <f>+IF(Q822 &gt; 0,TRUNC((#REF!+#REF!)/Q822),0)</f>
        <v>#REF!</v>
      </c>
      <c r="S822" s="1" t="e">
        <f>+(R822/(TRUNC((B822-28)/(#REF!+5))+4))</f>
        <v>#REF!</v>
      </c>
      <c r="T822" s="1" t="e">
        <f>+TRUNC(S822/(TRUNC((B822-28)/(#REF!+5))+4))</f>
        <v>#REF!</v>
      </c>
      <c r="U822" s="1" t="e">
        <f>+ROUNDUP((T822/(TRUNC((B822-56)/(#REF!+5))+4)),0)</f>
        <v>#REF!</v>
      </c>
      <c r="V822" s="1" t="e">
        <f t="shared" si="137"/>
        <v>#REF!</v>
      </c>
      <c r="W822" s="1" t="e">
        <f t="shared" si="138"/>
        <v>#REF!</v>
      </c>
      <c r="X822" s="1" t="e">
        <f t="shared" si="139"/>
        <v>#REF!</v>
      </c>
      <c r="Y822" s="1" t="e">
        <f t="shared" si="140"/>
        <v>#REF!</v>
      </c>
      <c r="Z822" s="1" t="e">
        <f t="shared" si="141"/>
        <v>#REF!</v>
      </c>
      <c r="AA822" s="2" t="e">
        <f>IF(Z822*#REF!/(#REF!+#REF!)&lt;16,16,Z822*#REF!/(#REF!+#REF!))</f>
        <v>#REF!</v>
      </c>
      <c r="AB822" s="9" t="e">
        <f>IF(+Z822*#REF!/(#REF!+#REF!)&lt;16,16,+Z822*#REF!/(#REF!+#REF!))</f>
        <v>#REF!</v>
      </c>
      <c r="AC822" s="2" t="e">
        <f t="shared" si="142"/>
        <v>#REF!</v>
      </c>
    </row>
    <row r="823" spans="2:29" x14ac:dyDescent="0.2">
      <c r="B823" s="10" t="e">
        <f>IF(#REF!="Informix XPS",4096,2048)</f>
        <v>#REF!</v>
      </c>
      <c r="C823" s="10" t="e">
        <f>IF(#REF!="Informix XPS",4036,2020)</f>
        <v>#REF!</v>
      </c>
      <c r="D823" s="1" t="e">
        <f>IF(#REF!=0,0,#REF!+4)</f>
        <v>#REF!</v>
      </c>
      <c r="E823" s="1" t="e">
        <f t="shared" si="132"/>
        <v>#REF!</v>
      </c>
      <c r="F823" s="1" t="e">
        <f>IF(D823&lt;=C823,ROUNDUP((#REF!+#REF!)/E823,0),#REF!*E823)</f>
        <v>#REF!</v>
      </c>
      <c r="G823" s="1" t="e">
        <f t="shared" si="133"/>
        <v>#REF!</v>
      </c>
      <c r="H823" s="1" t="e">
        <f>IF(#REF!&gt;C823,#REF!,0)</f>
        <v>#REF!</v>
      </c>
      <c r="I823" s="1" t="e">
        <f>+IF(#REF!&gt;C823,#REF!-(C823+8),0)</f>
        <v>#REF!</v>
      </c>
      <c r="J823" s="1" t="e">
        <f>+IF(I823&lt;C823,0,#REF!*TRUNC(I823/(C823-8)))</f>
        <v>#REF!</v>
      </c>
      <c r="K823" s="1" t="e">
        <f>IF(H823&gt;0,+#REF!/(C823-8)-TRUNC(#REF!/(C823-8))+4,0)</f>
        <v>#REF!</v>
      </c>
      <c r="L823" s="1" t="e">
        <f t="shared" si="134"/>
        <v>#REF!</v>
      </c>
      <c r="M823" s="1" t="e">
        <f>+IF(H823&gt;0,IF(L823&lt;0.1,(#REF!/(TRUNC((C823/10)/I823)+1)),IF(AND(L823&gt;0.1,L823&lt;0.33),(#REF!/(TRUNC((C823/3)/I823)+1)),#REF!)),0)</f>
        <v>#REF!</v>
      </c>
      <c r="N823" s="1" t="e">
        <f t="shared" si="135"/>
        <v>#REF!</v>
      </c>
      <c r="O823" s="1" t="e">
        <f>+IF(#REF! &lt; (#REF!+#REF!)*0.02,1,#REF!/(#REF!+#REF!))</f>
        <v>#REF!</v>
      </c>
      <c r="P823" s="1" t="e">
        <f>+IF(#REF!&gt;0,#REF!+5,0)</f>
        <v>#REF!</v>
      </c>
      <c r="Q823" s="1" t="e">
        <f t="shared" si="136"/>
        <v>#REF!</v>
      </c>
      <c r="R823" s="1" t="e">
        <f>+IF(Q823 &gt; 0,TRUNC((#REF!+#REF!)/Q823),0)</f>
        <v>#REF!</v>
      </c>
      <c r="S823" s="1" t="e">
        <f>+(R823/(TRUNC((B823-28)/(#REF!+5))+4))</f>
        <v>#REF!</v>
      </c>
      <c r="T823" s="1" t="e">
        <f>+TRUNC(S823/(TRUNC((B823-28)/(#REF!+5))+4))</f>
        <v>#REF!</v>
      </c>
      <c r="U823" s="1" t="e">
        <f>+ROUNDUP((T823/(TRUNC((B823-56)/(#REF!+5))+4)),0)</f>
        <v>#REF!</v>
      </c>
      <c r="V823" s="1" t="e">
        <f t="shared" si="137"/>
        <v>#REF!</v>
      </c>
      <c r="W823" s="1" t="e">
        <f t="shared" si="138"/>
        <v>#REF!</v>
      </c>
      <c r="X823" s="1" t="e">
        <f t="shared" si="139"/>
        <v>#REF!</v>
      </c>
      <c r="Y823" s="1" t="e">
        <f t="shared" si="140"/>
        <v>#REF!</v>
      </c>
      <c r="Z823" s="1" t="e">
        <f t="shared" si="141"/>
        <v>#REF!</v>
      </c>
      <c r="AA823" s="2" t="e">
        <f>IF(Z823*#REF!/(#REF!+#REF!)&lt;16,16,Z823*#REF!/(#REF!+#REF!))</f>
        <v>#REF!</v>
      </c>
      <c r="AB823" s="9" t="e">
        <f>IF(+Z823*#REF!/(#REF!+#REF!)&lt;16,16,+Z823*#REF!/(#REF!+#REF!))</f>
        <v>#REF!</v>
      </c>
      <c r="AC823" s="2" t="e">
        <f t="shared" si="142"/>
        <v>#REF!</v>
      </c>
    </row>
    <row r="824" spans="2:29" x14ac:dyDescent="0.2">
      <c r="B824" s="10" t="e">
        <f>IF(#REF!="Informix XPS",4096,2048)</f>
        <v>#REF!</v>
      </c>
      <c r="C824" s="10" t="e">
        <f>IF(#REF!="Informix XPS",4036,2020)</f>
        <v>#REF!</v>
      </c>
      <c r="D824" s="1" t="e">
        <f>IF(#REF!=0,0,#REF!+4)</f>
        <v>#REF!</v>
      </c>
      <c r="E824" s="1" t="e">
        <f t="shared" si="132"/>
        <v>#REF!</v>
      </c>
      <c r="F824" s="1" t="e">
        <f>IF(D824&lt;=C824,ROUNDUP((#REF!+#REF!)/E824,0),#REF!*E824)</f>
        <v>#REF!</v>
      </c>
      <c r="G824" s="1" t="e">
        <f t="shared" si="133"/>
        <v>#REF!</v>
      </c>
      <c r="H824" s="1" t="e">
        <f>IF(#REF!&gt;C824,#REF!,0)</f>
        <v>#REF!</v>
      </c>
      <c r="I824" s="1" t="e">
        <f>+IF(#REF!&gt;C824,#REF!-(C824+8),0)</f>
        <v>#REF!</v>
      </c>
      <c r="J824" s="1" t="e">
        <f>+IF(I824&lt;C824,0,#REF!*TRUNC(I824/(C824-8)))</f>
        <v>#REF!</v>
      </c>
      <c r="K824" s="1" t="e">
        <f>IF(H824&gt;0,+#REF!/(C824-8)-TRUNC(#REF!/(C824-8))+4,0)</f>
        <v>#REF!</v>
      </c>
      <c r="L824" s="1" t="e">
        <f t="shared" si="134"/>
        <v>#REF!</v>
      </c>
      <c r="M824" s="1" t="e">
        <f>+IF(H824&gt;0,IF(L824&lt;0.1,(#REF!/(TRUNC((C824/10)/I824)+1)),IF(AND(L824&gt;0.1,L824&lt;0.33),(#REF!/(TRUNC((C824/3)/I824)+1)),#REF!)),0)</f>
        <v>#REF!</v>
      </c>
      <c r="N824" s="1" t="e">
        <f t="shared" si="135"/>
        <v>#REF!</v>
      </c>
      <c r="O824" s="1" t="e">
        <f>+IF(#REF! &lt; (#REF!+#REF!)*0.02,1,#REF!/(#REF!+#REF!))</f>
        <v>#REF!</v>
      </c>
      <c r="P824" s="1" t="e">
        <f>+IF(#REF!&gt;0,#REF!+5,0)</f>
        <v>#REF!</v>
      </c>
      <c r="Q824" s="1" t="e">
        <f t="shared" si="136"/>
        <v>#REF!</v>
      </c>
      <c r="R824" s="1" t="e">
        <f>+IF(Q824 &gt; 0,TRUNC((#REF!+#REF!)/Q824),0)</f>
        <v>#REF!</v>
      </c>
      <c r="S824" s="1" t="e">
        <f>+(R824/(TRUNC((B824-28)/(#REF!+5))+4))</f>
        <v>#REF!</v>
      </c>
      <c r="T824" s="1" t="e">
        <f>+TRUNC(S824/(TRUNC((B824-28)/(#REF!+5))+4))</f>
        <v>#REF!</v>
      </c>
      <c r="U824" s="1" t="e">
        <f>+ROUNDUP((T824/(TRUNC((B824-56)/(#REF!+5))+4)),0)</f>
        <v>#REF!</v>
      </c>
      <c r="V824" s="1" t="e">
        <f t="shared" si="137"/>
        <v>#REF!</v>
      </c>
      <c r="W824" s="1" t="e">
        <f t="shared" si="138"/>
        <v>#REF!</v>
      </c>
      <c r="X824" s="1" t="e">
        <f t="shared" si="139"/>
        <v>#REF!</v>
      </c>
      <c r="Y824" s="1" t="e">
        <f t="shared" si="140"/>
        <v>#REF!</v>
      </c>
      <c r="Z824" s="1" t="e">
        <f t="shared" si="141"/>
        <v>#REF!</v>
      </c>
      <c r="AA824" s="2" t="e">
        <f>IF(Z824*#REF!/(#REF!+#REF!)&lt;16,16,Z824*#REF!/(#REF!+#REF!))</f>
        <v>#REF!</v>
      </c>
      <c r="AB824" s="9" t="e">
        <f>IF(+Z824*#REF!/(#REF!+#REF!)&lt;16,16,+Z824*#REF!/(#REF!+#REF!))</f>
        <v>#REF!</v>
      </c>
      <c r="AC824" s="2" t="e">
        <f t="shared" si="142"/>
        <v>#REF!</v>
      </c>
    </row>
    <row r="825" spans="2:29" x14ac:dyDescent="0.2">
      <c r="B825" s="10" t="e">
        <f>IF(#REF!="Informix XPS",4096,2048)</f>
        <v>#REF!</v>
      </c>
      <c r="C825" s="10" t="e">
        <f>IF(#REF!="Informix XPS",4036,2020)</f>
        <v>#REF!</v>
      </c>
      <c r="D825" s="1" t="e">
        <f>IF(#REF!=0,0,#REF!+4)</f>
        <v>#REF!</v>
      </c>
      <c r="E825" s="1" t="e">
        <f t="shared" si="132"/>
        <v>#REF!</v>
      </c>
      <c r="F825" s="1" t="e">
        <f>IF(D825&lt;=C825,ROUNDUP((#REF!+#REF!)/E825,0),#REF!*E825)</f>
        <v>#REF!</v>
      </c>
      <c r="G825" s="1" t="e">
        <f t="shared" si="133"/>
        <v>#REF!</v>
      </c>
      <c r="H825" s="1" t="e">
        <f>IF(#REF!&gt;C825,#REF!,0)</f>
        <v>#REF!</v>
      </c>
      <c r="I825" s="1" t="e">
        <f>+IF(#REF!&gt;C825,#REF!-(C825+8),0)</f>
        <v>#REF!</v>
      </c>
      <c r="J825" s="1" t="e">
        <f>+IF(I825&lt;C825,0,#REF!*TRUNC(I825/(C825-8)))</f>
        <v>#REF!</v>
      </c>
      <c r="K825" s="1" t="e">
        <f>IF(H825&gt;0,+#REF!/(C825-8)-TRUNC(#REF!/(C825-8))+4,0)</f>
        <v>#REF!</v>
      </c>
      <c r="L825" s="1" t="e">
        <f t="shared" si="134"/>
        <v>#REF!</v>
      </c>
      <c r="M825" s="1" t="e">
        <f>+IF(H825&gt;0,IF(L825&lt;0.1,(#REF!/(TRUNC((C825/10)/I825)+1)),IF(AND(L825&gt;0.1,L825&lt;0.33),(#REF!/(TRUNC((C825/3)/I825)+1)),#REF!)),0)</f>
        <v>#REF!</v>
      </c>
      <c r="N825" s="1" t="e">
        <f t="shared" si="135"/>
        <v>#REF!</v>
      </c>
      <c r="O825" s="1" t="e">
        <f>+IF(#REF! &lt; (#REF!+#REF!)*0.02,1,#REF!/(#REF!+#REF!))</f>
        <v>#REF!</v>
      </c>
      <c r="P825" s="1" t="e">
        <f>+IF(#REF!&gt;0,#REF!+5,0)</f>
        <v>#REF!</v>
      </c>
      <c r="Q825" s="1" t="e">
        <f t="shared" si="136"/>
        <v>#REF!</v>
      </c>
      <c r="R825" s="1" t="e">
        <f>+IF(Q825 &gt; 0,TRUNC((#REF!+#REF!)/Q825),0)</f>
        <v>#REF!</v>
      </c>
      <c r="S825" s="1" t="e">
        <f>+(R825/(TRUNC((B825-28)/(#REF!+5))+4))</f>
        <v>#REF!</v>
      </c>
      <c r="T825" s="1" t="e">
        <f>+TRUNC(S825/(TRUNC((B825-28)/(#REF!+5))+4))</f>
        <v>#REF!</v>
      </c>
      <c r="U825" s="1" t="e">
        <f>+ROUNDUP((T825/(TRUNC((B825-56)/(#REF!+5))+4)),0)</f>
        <v>#REF!</v>
      </c>
      <c r="V825" s="1" t="e">
        <f t="shared" si="137"/>
        <v>#REF!</v>
      </c>
      <c r="W825" s="1" t="e">
        <f t="shared" si="138"/>
        <v>#REF!</v>
      </c>
      <c r="X825" s="1" t="e">
        <f t="shared" si="139"/>
        <v>#REF!</v>
      </c>
      <c r="Y825" s="1" t="e">
        <f t="shared" si="140"/>
        <v>#REF!</v>
      </c>
      <c r="Z825" s="1" t="e">
        <f t="shared" si="141"/>
        <v>#REF!</v>
      </c>
      <c r="AA825" s="2" t="e">
        <f>IF(Z825*#REF!/(#REF!+#REF!)&lt;16,16,Z825*#REF!/(#REF!+#REF!))</f>
        <v>#REF!</v>
      </c>
      <c r="AB825" s="9" t="e">
        <f>IF(+Z825*#REF!/(#REF!+#REF!)&lt;16,16,+Z825*#REF!/(#REF!+#REF!))</f>
        <v>#REF!</v>
      </c>
      <c r="AC825" s="2" t="e">
        <f t="shared" si="142"/>
        <v>#REF!</v>
      </c>
    </row>
    <row r="826" spans="2:29" x14ac:dyDescent="0.2">
      <c r="B826" s="10" t="e">
        <f>IF(#REF!="Informix XPS",4096,2048)</f>
        <v>#REF!</v>
      </c>
      <c r="C826" s="10" t="e">
        <f>IF(#REF!="Informix XPS",4036,2020)</f>
        <v>#REF!</v>
      </c>
      <c r="D826" s="1" t="e">
        <f>IF(#REF!=0,0,#REF!+4)</f>
        <v>#REF!</v>
      </c>
      <c r="E826" s="1" t="e">
        <f t="shared" si="132"/>
        <v>#REF!</v>
      </c>
      <c r="F826" s="1" t="e">
        <f>IF(D826&lt;=C826,ROUNDUP((#REF!+#REF!)/E826,0),#REF!*E826)</f>
        <v>#REF!</v>
      </c>
      <c r="G826" s="1" t="e">
        <f t="shared" si="133"/>
        <v>#REF!</v>
      </c>
      <c r="H826" s="1" t="e">
        <f>IF(#REF!&gt;C826,#REF!,0)</f>
        <v>#REF!</v>
      </c>
      <c r="I826" s="1" t="e">
        <f>+IF(#REF!&gt;C826,#REF!-(C826+8),0)</f>
        <v>#REF!</v>
      </c>
      <c r="J826" s="1" t="e">
        <f>+IF(I826&lt;C826,0,#REF!*TRUNC(I826/(C826-8)))</f>
        <v>#REF!</v>
      </c>
      <c r="K826" s="1" t="e">
        <f>IF(H826&gt;0,+#REF!/(C826-8)-TRUNC(#REF!/(C826-8))+4,0)</f>
        <v>#REF!</v>
      </c>
      <c r="L826" s="1" t="e">
        <f t="shared" si="134"/>
        <v>#REF!</v>
      </c>
      <c r="M826" s="1" t="e">
        <f>+IF(H826&gt;0,IF(L826&lt;0.1,(#REF!/(TRUNC((C826/10)/I826)+1)),IF(AND(L826&gt;0.1,L826&lt;0.33),(#REF!/(TRUNC((C826/3)/I826)+1)),#REF!)),0)</f>
        <v>#REF!</v>
      </c>
      <c r="N826" s="1" t="e">
        <f t="shared" si="135"/>
        <v>#REF!</v>
      </c>
      <c r="O826" s="1" t="e">
        <f>+IF(#REF! &lt; (#REF!+#REF!)*0.02,1,#REF!/(#REF!+#REF!))</f>
        <v>#REF!</v>
      </c>
      <c r="P826" s="1" t="e">
        <f>+IF(#REF!&gt;0,#REF!+5,0)</f>
        <v>#REF!</v>
      </c>
      <c r="Q826" s="1" t="e">
        <f t="shared" si="136"/>
        <v>#REF!</v>
      </c>
      <c r="R826" s="1" t="e">
        <f>+IF(Q826 &gt; 0,TRUNC((#REF!+#REF!)/Q826),0)</f>
        <v>#REF!</v>
      </c>
      <c r="S826" s="1" t="e">
        <f>+(R826/(TRUNC((B826-28)/(#REF!+5))+4))</f>
        <v>#REF!</v>
      </c>
      <c r="T826" s="1" t="e">
        <f>+TRUNC(S826/(TRUNC((B826-28)/(#REF!+5))+4))</f>
        <v>#REF!</v>
      </c>
      <c r="U826" s="1" t="e">
        <f>+ROUNDUP((T826/(TRUNC((B826-56)/(#REF!+5))+4)),0)</f>
        <v>#REF!</v>
      </c>
      <c r="V826" s="1" t="e">
        <f t="shared" si="137"/>
        <v>#REF!</v>
      </c>
      <c r="W826" s="1" t="e">
        <f t="shared" si="138"/>
        <v>#REF!</v>
      </c>
      <c r="X826" s="1" t="e">
        <f t="shared" si="139"/>
        <v>#REF!</v>
      </c>
      <c r="Y826" s="1" t="e">
        <f t="shared" si="140"/>
        <v>#REF!</v>
      </c>
      <c r="Z826" s="1" t="e">
        <f t="shared" si="141"/>
        <v>#REF!</v>
      </c>
      <c r="AA826" s="2" t="e">
        <f>IF(Z826*#REF!/(#REF!+#REF!)&lt;16,16,Z826*#REF!/(#REF!+#REF!))</f>
        <v>#REF!</v>
      </c>
      <c r="AB826" s="9" t="e">
        <f>IF(+Z826*#REF!/(#REF!+#REF!)&lt;16,16,+Z826*#REF!/(#REF!+#REF!))</f>
        <v>#REF!</v>
      </c>
      <c r="AC826" s="2" t="e">
        <f t="shared" si="142"/>
        <v>#REF!</v>
      </c>
    </row>
    <row r="827" spans="2:29" x14ac:dyDescent="0.2">
      <c r="B827" s="10" t="e">
        <f>IF(#REF!="Informix XPS",4096,2048)</f>
        <v>#REF!</v>
      </c>
      <c r="C827" s="10" t="e">
        <f>IF(#REF!="Informix XPS",4036,2020)</f>
        <v>#REF!</v>
      </c>
      <c r="D827" s="1" t="e">
        <f>IF(#REF!=0,0,#REF!+4)</f>
        <v>#REF!</v>
      </c>
      <c r="E827" s="1" t="e">
        <f t="shared" si="132"/>
        <v>#REF!</v>
      </c>
      <c r="F827" s="1" t="e">
        <f>IF(D827&lt;=C827,ROUNDUP((#REF!+#REF!)/E827,0),#REF!*E827)</f>
        <v>#REF!</v>
      </c>
      <c r="G827" s="1" t="e">
        <f t="shared" si="133"/>
        <v>#REF!</v>
      </c>
      <c r="H827" s="1" t="e">
        <f>IF(#REF!&gt;C827,#REF!,0)</f>
        <v>#REF!</v>
      </c>
      <c r="I827" s="1" t="e">
        <f>+IF(#REF!&gt;C827,#REF!-(C827+8),0)</f>
        <v>#REF!</v>
      </c>
      <c r="J827" s="1" t="e">
        <f>+IF(I827&lt;C827,0,#REF!*TRUNC(I827/(C827-8)))</f>
        <v>#REF!</v>
      </c>
      <c r="K827" s="1" t="e">
        <f>IF(H827&gt;0,+#REF!/(C827-8)-TRUNC(#REF!/(C827-8))+4,0)</f>
        <v>#REF!</v>
      </c>
      <c r="L827" s="1" t="e">
        <f t="shared" si="134"/>
        <v>#REF!</v>
      </c>
      <c r="M827" s="1" t="e">
        <f>+IF(H827&gt;0,IF(L827&lt;0.1,(#REF!/(TRUNC((C827/10)/I827)+1)),IF(AND(L827&gt;0.1,L827&lt;0.33),(#REF!/(TRUNC((C827/3)/I827)+1)),#REF!)),0)</f>
        <v>#REF!</v>
      </c>
      <c r="N827" s="1" t="e">
        <f t="shared" si="135"/>
        <v>#REF!</v>
      </c>
      <c r="O827" s="1" t="e">
        <f>+IF(#REF! &lt; (#REF!+#REF!)*0.02,1,#REF!/(#REF!+#REF!))</f>
        <v>#REF!</v>
      </c>
      <c r="P827" s="1" t="e">
        <f>+IF(#REF!&gt;0,#REF!+5,0)</f>
        <v>#REF!</v>
      </c>
      <c r="Q827" s="1" t="e">
        <f t="shared" si="136"/>
        <v>#REF!</v>
      </c>
      <c r="R827" s="1" t="e">
        <f>+IF(Q827 &gt; 0,TRUNC((#REF!+#REF!)/Q827),0)</f>
        <v>#REF!</v>
      </c>
      <c r="S827" s="1" t="e">
        <f>+(R827/(TRUNC((B827-28)/(#REF!+5))+4))</f>
        <v>#REF!</v>
      </c>
      <c r="T827" s="1" t="e">
        <f>+TRUNC(S827/(TRUNC((B827-28)/(#REF!+5))+4))</f>
        <v>#REF!</v>
      </c>
      <c r="U827" s="1" t="e">
        <f>+ROUNDUP((T827/(TRUNC((B827-56)/(#REF!+5))+4)),0)</f>
        <v>#REF!</v>
      </c>
      <c r="V827" s="1" t="e">
        <f t="shared" si="137"/>
        <v>#REF!</v>
      </c>
      <c r="W827" s="1" t="e">
        <f t="shared" si="138"/>
        <v>#REF!</v>
      </c>
      <c r="X827" s="1" t="e">
        <f t="shared" si="139"/>
        <v>#REF!</v>
      </c>
      <c r="Y827" s="1" t="e">
        <f t="shared" si="140"/>
        <v>#REF!</v>
      </c>
      <c r="Z827" s="1" t="e">
        <f t="shared" si="141"/>
        <v>#REF!</v>
      </c>
      <c r="AA827" s="2" t="e">
        <f>IF(Z827*#REF!/(#REF!+#REF!)&lt;16,16,Z827*#REF!/(#REF!+#REF!))</f>
        <v>#REF!</v>
      </c>
      <c r="AB827" s="9" t="e">
        <f>IF(+Z827*#REF!/(#REF!+#REF!)&lt;16,16,+Z827*#REF!/(#REF!+#REF!))</f>
        <v>#REF!</v>
      </c>
      <c r="AC827" s="2" t="e">
        <f t="shared" si="142"/>
        <v>#REF!</v>
      </c>
    </row>
    <row r="828" spans="2:29" x14ac:dyDescent="0.2">
      <c r="B828" s="10" t="e">
        <f>IF(#REF!="Informix XPS",4096,2048)</f>
        <v>#REF!</v>
      </c>
      <c r="C828" s="10" t="e">
        <f>IF(#REF!="Informix XPS",4036,2020)</f>
        <v>#REF!</v>
      </c>
      <c r="D828" s="1" t="e">
        <f>IF(#REF!=0,0,#REF!+4)</f>
        <v>#REF!</v>
      </c>
      <c r="E828" s="1" t="e">
        <f t="shared" si="132"/>
        <v>#REF!</v>
      </c>
      <c r="F828" s="1" t="e">
        <f>IF(D828&lt;=C828,ROUNDUP((#REF!+#REF!)/E828,0),#REF!*E828)</f>
        <v>#REF!</v>
      </c>
      <c r="G828" s="1" t="e">
        <f t="shared" si="133"/>
        <v>#REF!</v>
      </c>
      <c r="H828" s="1" t="e">
        <f>IF(#REF!&gt;C828,#REF!,0)</f>
        <v>#REF!</v>
      </c>
      <c r="I828" s="1" t="e">
        <f>+IF(#REF!&gt;C828,#REF!-(C828+8),0)</f>
        <v>#REF!</v>
      </c>
      <c r="J828" s="1" t="e">
        <f>+IF(I828&lt;C828,0,#REF!*TRUNC(I828/(C828-8)))</f>
        <v>#REF!</v>
      </c>
      <c r="K828" s="1" t="e">
        <f>IF(H828&gt;0,+#REF!/(C828-8)-TRUNC(#REF!/(C828-8))+4,0)</f>
        <v>#REF!</v>
      </c>
      <c r="L828" s="1" t="e">
        <f t="shared" si="134"/>
        <v>#REF!</v>
      </c>
      <c r="M828" s="1" t="e">
        <f>+IF(H828&gt;0,IF(L828&lt;0.1,(#REF!/(TRUNC((C828/10)/I828)+1)),IF(AND(L828&gt;0.1,L828&lt;0.33),(#REF!/(TRUNC((C828/3)/I828)+1)),#REF!)),0)</f>
        <v>#REF!</v>
      </c>
      <c r="N828" s="1" t="e">
        <f t="shared" si="135"/>
        <v>#REF!</v>
      </c>
      <c r="O828" s="1" t="e">
        <f>+IF(#REF! &lt; (#REF!+#REF!)*0.02,1,#REF!/(#REF!+#REF!))</f>
        <v>#REF!</v>
      </c>
      <c r="P828" s="1" t="e">
        <f>+IF(#REF!&gt;0,#REF!+5,0)</f>
        <v>#REF!</v>
      </c>
      <c r="Q828" s="1" t="e">
        <f t="shared" si="136"/>
        <v>#REF!</v>
      </c>
      <c r="R828" s="1" t="e">
        <f>+IF(Q828 &gt; 0,TRUNC((#REF!+#REF!)/Q828),0)</f>
        <v>#REF!</v>
      </c>
      <c r="S828" s="1" t="e">
        <f>+(R828/(TRUNC((B828-28)/(#REF!+5))+4))</f>
        <v>#REF!</v>
      </c>
      <c r="T828" s="1" t="e">
        <f>+TRUNC(S828/(TRUNC((B828-28)/(#REF!+5))+4))</f>
        <v>#REF!</v>
      </c>
      <c r="U828" s="1" t="e">
        <f>+ROUNDUP((T828/(TRUNC((B828-56)/(#REF!+5))+4)),0)</f>
        <v>#REF!</v>
      </c>
      <c r="V828" s="1" t="e">
        <f t="shared" si="137"/>
        <v>#REF!</v>
      </c>
      <c r="W828" s="1" t="e">
        <f t="shared" si="138"/>
        <v>#REF!</v>
      </c>
      <c r="X828" s="1" t="e">
        <f t="shared" si="139"/>
        <v>#REF!</v>
      </c>
      <c r="Y828" s="1" t="e">
        <f t="shared" si="140"/>
        <v>#REF!</v>
      </c>
      <c r="Z828" s="1" t="e">
        <f t="shared" si="141"/>
        <v>#REF!</v>
      </c>
      <c r="AA828" s="2" t="e">
        <f>IF(Z828*#REF!/(#REF!+#REF!)&lt;16,16,Z828*#REF!/(#REF!+#REF!))</f>
        <v>#REF!</v>
      </c>
      <c r="AB828" s="9" t="e">
        <f>IF(+Z828*#REF!/(#REF!+#REF!)&lt;16,16,+Z828*#REF!/(#REF!+#REF!))</f>
        <v>#REF!</v>
      </c>
      <c r="AC828" s="2" t="e">
        <f t="shared" si="142"/>
        <v>#REF!</v>
      </c>
    </row>
    <row r="829" spans="2:29" x14ac:dyDescent="0.2">
      <c r="B829" s="10" t="e">
        <f>IF(#REF!="Informix XPS",4096,2048)</f>
        <v>#REF!</v>
      </c>
      <c r="C829" s="10" t="e">
        <f>IF(#REF!="Informix XPS",4036,2020)</f>
        <v>#REF!</v>
      </c>
      <c r="D829" s="1" t="e">
        <f>IF(#REF!=0,0,#REF!+4)</f>
        <v>#REF!</v>
      </c>
      <c r="E829" s="1" t="e">
        <f t="shared" si="132"/>
        <v>#REF!</v>
      </c>
      <c r="F829" s="1" t="e">
        <f>IF(D829&lt;=C829,ROUNDUP((#REF!+#REF!)/E829,0),#REF!*E829)</f>
        <v>#REF!</v>
      </c>
      <c r="G829" s="1" t="e">
        <f t="shared" si="133"/>
        <v>#REF!</v>
      </c>
      <c r="H829" s="1" t="e">
        <f>IF(#REF!&gt;C829,#REF!,0)</f>
        <v>#REF!</v>
      </c>
      <c r="I829" s="1" t="e">
        <f>+IF(#REF!&gt;C829,#REF!-(C829+8),0)</f>
        <v>#REF!</v>
      </c>
      <c r="J829" s="1" t="e">
        <f>+IF(I829&lt;C829,0,#REF!*TRUNC(I829/(C829-8)))</f>
        <v>#REF!</v>
      </c>
      <c r="K829" s="1" t="e">
        <f>IF(H829&gt;0,+#REF!/(C829-8)-TRUNC(#REF!/(C829-8))+4,0)</f>
        <v>#REF!</v>
      </c>
      <c r="L829" s="1" t="e">
        <f t="shared" si="134"/>
        <v>#REF!</v>
      </c>
      <c r="M829" s="1" t="e">
        <f>+IF(H829&gt;0,IF(L829&lt;0.1,(#REF!/(TRUNC((C829/10)/I829)+1)),IF(AND(L829&gt;0.1,L829&lt;0.33),(#REF!/(TRUNC((C829/3)/I829)+1)),#REF!)),0)</f>
        <v>#REF!</v>
      </c>
      <c r="N829" s="1" t="e">
        <f t="shared" si="135"/>
        <v>#REF!</v>
      </c>
      <c r="O829" s="1" t="e">
        <f>+IF(#REF! &lt; (#REF!+#REF!)*0.02,1,#REF!/(#REF!+#REF!))</f>
        <v>#REF!</v>
      </c>
      <c r="P829" s="1" t="e">
        <f>+IF(#REF!&gt;0,#REF!+5,0)</f>
        <v>#REF!</v>
      </c>
      <c r="Q829" s="1" t="e">
        <f t="shared" si="136"/>
        <v>#REF!</v>
      </c>
      <c r="R829" s="1" t="e">
        <f>+IF(Q829 &gt; 0,TRUNC((#REF!+#REF!)/Q829),0)</f>
        <v>#REF!</v>
      </c>
      <c r="S829" s="1" t="e">
        <f>+(R829/(TRUNC((B829-28)/(#REF!+5))+4))</f>
        <v>#REF!</v>
      </c>
      <c r="T829" s="1" t="e">
        <f>+TRUNC(S829/(TRUNC((B829-28)/(#REF!+5))+4))</f>
        <v>#REF!</v>
      </c>
      <c r="U829" s="1" t="e">
        <f>+ROUNDUP((T829/(TRUNC((B829-56)/(#REF!+5))+4)),0)</f>
        <v>#REF!</v>
      </c>
      <c r="V829" s="1" t="e">
        <f t="shared" si="137"/>
        <v>#REF!</v>
      </c>
      <c r="W829" s="1" t="e">
        <f t="shared" si="138"/>
        <v>#REF!</v>
      </c>
      <c r="X829" s="1" t="e">
        <f t="shared" si="139"/>
        <v>#REF!</v>
      </c>
      <c r="Y829" s="1" t="e">
        <f t="shared" si="140"/>
        <v>#REF!</v>
      </c>
      <c r="Z829" s="1" t="e">
        <f t="shared" si="141"/>
        <v>#REF!</v>
      </c>
      <c r="AA829" s="2" t="e">
        <f>IF(Z829*#REF!/(#REF!+#REF!)&lt;16,16,Z829*#REF!/(#REF!+#REF!))</f>
        <v>#REF!</v>
      </c>
      <c r="AB829" s="9" t="e">
        <f>IF(+Z829*#REF!/(#REF!+#REF!)&lt;16,16,+Z829*#REF!/(#REF!+#REF!))</f>
        <v>#REF!</v>
      </c>
      <c r="AC829" s="2" t="e">
        <f t="shared" si="142"/>
        <v>#REF!</v>
      </c>
    </row>
    <row r="830" spans="2:29" x14ac:dyDescent="0.2">
      <c r="B830" s="10" t="e">
        <f>IF(#REF!="Informix XPS",4096,2048)</f>
        <v>#REF!</v>
      </c>
      <c r="C830" s="10" t="e">
        <f>IF(#REF!="Informix XPS",4036,2020)</f>
        <v>#REF!</v>
      </c>
      <c r="D830" s="1" t="e">
        <f>IF(#REF!=0,0,#REF!+4)</f>
        <v>#REF!</v>
      </c>
      <c r="E830" s="1" t="e">
        <f t="shared" si="132"/>
        <v>#REF!</v>
      </c>
      <c r="F830" s="1" t="e">
        <f>IF(D830&lt;=C830,ROUNDUP((#REF!+#REF!)/E830,0),#REF!*E830)</f>
        <v>#REF!</v>
      </c>
      <c r="G830" s="1" t="e">
        <f t="shared" si="133"/>
        <v>#REF!</v>
      </c>
      <c r="H830" s="1" t="e">
        <f>IF(#REF!&gt;C830,#REF!,0)</f>
        <v>#REF!</v>
      </c>
      <c r="I830" s="1" t="e">
        <f>+IF(#REF!&gt;C830,#REF!-(C830+8),0)</f>
        <v>#REF!</v>
      </c>
      <c r="J830" s="1" t="e">
        <f>+IF(I830&lt;C830,0,#REF!*TRUNC(I830/(C830-8)))</f>
        <v>#REF!</v>
      </c>
      <c r="K830" s="1" t="e">
        <f>IF(H830&gt;0,+#REF!/(C830-8)-TRUNC(#REF!/(C830-8))+4,0)</f>
        <v>#REF!</v>
      </c>
      <c r="L830" s="1" t="e">
        <f t="shared" si="134"/>
        <v>#REF!</v>
      </c>
      <c r="M830" s="1" t="e">
        <f>+IF(H830&gt;0,IF(L830&lt;0.1,(#REF!/(TRUNC((C830/10)/I830)+1)),IF(AND(L830&gt;0.1,L830&lt;0.33),(#REF!/(TRUNC((C830/3)/I830)+1)),#REF!)),0)</f>
        <v>#REF!</v>
      </c>
      <c r="N830" s="1" t="e">
        <f t="shared" si="135"/>
        <v>#REF!</v>
      </c>
      <c r="O830" s="1" t="e">
        <f>+IF(#REF! &lt; (#REF!+#REF!)*0.02,1,#REF!/(#REF!+#REF!))</f>
        <v>#REF!</v>
      </c>
      <c r="P830" s="1" t="e">
        <f>+IF(#REF!&gt;0,#REF!+5,0)</f>
        <v>#REF!</v>
      </c>
      <c r="Q830" s="1" t="e">
        <f t="shared" si="136"/>
        <v>#REF!</v>
      </c>
      <c r="R830" s="1" t="e">
        <f>+IF(Q830 &gt; 0,TRUNC((#REF!+#REF!)/Q830),0)</f>
        <v>#REF!</v>
      </c>
      <c r="S830" s="1" t="e">
        <f>+(R830/(TRUNC((B830-28)/(#REF!+5))+4))</f>
        <v>#REF!</v>
      </c>
      <c r="T830" s="1" t="e">
        <f>+TRUNC(S830/(TRUNC((B830-28)/(#REF!+5))+4))</f>
        <v>#REF!</v>
      </c>
      <c r="U830" s="1" t="e">
        <f>+ROUNDUP((T830/(TRUNC((B830-56)/(#REF!+5))+4)),0)</f>
        <v>#REF!</v>
      </c>
      <c r="V830" s="1" t="e">
        <f t="shared" si="137"/>
        <v>#REF!</v>
      </c>
      <c r="W830" s="1" t="e">
        <f t="shared" si="138"/>
        <v>#REF!</v>
      </c>
      <c r="X830" s="1" t="e">
        <f t="shared" si="139"/>
        <v>#REF!</v>
      </c>
      <c r="Y830" s="1" t="e">
        <f t="shared" si="140"/>
        <v>#REF!</v>
      </c>
      <c r="Z830" s="1" t="e">
        <f t="shared" si="141"/>
        <v>#REF!</v>
      </c>
      <c r="AA830" s="2" t="e">
        <f>IF(Z830*#REF!/(#REF!+#REF!)&lt;16,16,Z830*#REF!/(#REF!+#REF!))</f>
        <v>#REF!</v>
      </c>
      <c r="AB830" s="9" t="e">
        <f>IF(+Z830*#REF!/(#REF!+#REF!)&lt;16,16,+Z830*#REF!/(#REF!+#REF!))</f>
        <v>#REF!</v>
      </c>
      <c r="AC830" s="2" t="e">
        <f t="shared" si="142"/>
        <v>#REF!</v>
      </c>
    </row>
    <row r="831" spans="2:29" x14ac:dyDescent="0.2">
      <c r="B831" s="10" t="e">
        <f>IF(#REF!="Informix XPS",4096,2048)</f>
        <v>#REF!</v>
      </c>
      <c r="C831" s="10" t="e">
        <f>IF(#REF!="Informix XPS",4036,2020)</f>
        <v>#REF!</v>
      </c>
      <c r="D831" s="1" t="e">
        <f>IF(#REF!=0,0,#REF!+4)</f>
        <v>#REF!</v>
      </c>
      <c r="E831" s="1" t="e">
        <f t="shared" si="132"/>
        <v>#REF!</v>
      </c>
      <c r="F831" s="1" t="e">
        <f>IF(D831&lt;=C831,ROUNDUP((#REF!+#REF!)/E831,0),#REF!*E831)</f>
        <v>#REF!</v>
      </c>
      <c r="G831" s="1" t="e">
        <f t="shared" si="133"/>
        <v>#REF!</v>
      </c>
      <c r="H831" s="1" t="e">
        <f>IF(#REF!&gt;C831,#REF!,0)</f>
        <v>#REF!</v>
      </c>
      <c r="I831" s="1" t="e">
        <f>+IF(#REF!&gt;C831,#REF!-(C831+8),0)</f>
        <v>#REF!</v>
      </c>
      <c r="J831" s="1" t="e">
        <f>+IF(I831&lt;C831,0,#REF!*TRUNC(I831/(C831-8)))</f>
        <v>#REF!</v>
      </c>
      <c r="K831" s="1" t="e">
        <f>IF(H831&gt;0,+#REF!/(C831-8)-TRUNC(#REF!/(C831-8))+4,0)</f>
        <v>#REF!</v>
      </c>
      <c r="L831" s="1" t="e">
        <f t="shared" si="134"/>
        <v>#REF!</v>
      </c>
      <c r="M831" s="1" t="e">
        <f>+IF(H831&gt;0,IF(L831&lt;0.1,(#REF!/(TRUNC((C831/10)/I831)+1)),IF(AND(L831&gt;0.1,L831&lt;0.33),(#REF!/(TRUNC((C831/3)/I831)+1)),#REF!)),0)</f>
        <v>#REF!</v>
      </c>
      <c r="N831" s="1" t="e">
        <f t="shared" si="135"/>
        <v>#REF!</v>
      </c>
      <c r="O831" s="1" t="e">
        <f>+IF(#REF! &lt; (#REF!+#REF!)*0.02,1,#REF!/(#REF!+#REF!))</f>
        <v>#REF!</v>
      </c>
      <c r="P831" s="1" t="e">
        <f>+IF(#REF!&gt;0,#REF!+5,0)</f>
        <v>#REF!</v>
      </c>
      <c r="Q831" s="1" t="e">
        <f t="shared" si="136"/>
        <v>#REF!</v>
      </c>
      <c r="R831" s="1" t="e">
        <f>+IF(Q831 &gt; 0,TRUNC((#REF!+#REF!)/Q831),0)</f>
        <v>#REF!</v>
      </c>
      <c r="S831" s="1" t="e">
        <f>+(R831/(TRUNC((B831-28)/(#REF!+5))+4))</f>
        <v>#REF!</v>
      </c>
      <c r="T831" s="1" t="e">
        <f>+TRUNC(S831/(TRUNC((B831-28)/(#REF!+5))+4))</f>
        <v>#REF!</v>
      </c>
      <c r="U831" s="1" t="e">
        <f>+ROUNDUP((T831/(TRUNC((B831-56)/(#REF!+5))+4)),0)</f>
        <v>#REF!</v>
      </c>
      <c r="V831" s="1" t="e">
        <f t="shared" si="137"/>
        <v>#REF!</v>
      </c>
      <c r="W831" s="1" t="e">
        <f t="shared" si="138"/>
        <v>#REF!</v>
      </c>
      <c r="X831" s="1" t="e">
        <f t="shared" si="139"/>
        <v>#REF!</v>
      </c>
      <c r="Y831" s="1" t="e">
        <f t="shared" si="140"/>
        <v>#REF!</v>
      </c>
      <c r="Z831" s="1" t="e">
        <f t="shared" si="141"/>
        <v>#REF!</v>
      </c>
      <c r="AA831" s="2" t="e">
        <f>IF(Z831*#REF!/(#REF!+#REF!)&lt;16,16,Z831*#REF!/(#REF!+#REF!))</f>
        <v>#REF!</v>
      </c>
      <c r="AB831" s="9" t="e">
        <f>IF(+Z831*#REF!/(#REF!+#REF!)&lt;16,16,+Z831*#REF!/(#REF!+#REF!))</f>
        <v>#REF!</v>
      </c>
      <c r="AC831" s="2" t="e">
        <f t="shared" si="142"/>
        <v>#REF!</v>
      </c>
    </row>
    <row r="832" spans="2:29" x14ac:dyDescent="0.2">
      <c r="B832" s="10" t="e">
        <f>IF(#REF!="Informix XPS",4096,2048)</f>
        <v>#REF!</v>
      </c>
      <c r="C832" s="10" t="e">
        <f>IF(#REF!="Informix XPS",4036,2020)</f>
        <v>#REF!</v>
      </c>
      <c r="D832" s="1" t="e">
        <f>IF(#REF!=0,0,#REF!+4)</f>
        <v>#REF!</v>
      </c>
      <c r="E832" s="1" t="e">
        <f t="shared" si="132"/>
        <v>#REF!</v>
      </c>
      <c r="F832" s="1" t="e">
        <f>IF(D832&lt;=C832,ROUNDUP((#REF!+#REF!)/E832,0),#REF!*E832)</f>
        <v>#REF!</v>
      </c>
      <c r="G832" s="1" t="e">
        <f t="shared" si="133"/>
        <v>#REF!</v>
      </c>
      <c r="H832" s="1" t="e">
        <f>IF(#REF!&gt;C832,#REF!,0)</f>
        <v>#REF!</v>
      </c>
      <c r="I832" s="1" t="e">
        <f>+IF(#REF!&gt;C832,#REF!-(C832+8),0)</f>
        <v>#REF!</v>
      </c>
      <c r="J832" s="1" t="e">
        <f>+IF(I832&lt;C832,0,#REF!*TRUNC(I832/(C832-8)))</f>
        <v>#REF!</v>
      </c>
      <c r="K832" s="1" t="e">
        <f>IF(H832&gt;0,+#REF!/(C832-8)-TRUNC(#REF!/(C832-8))+4,0)</f>
        <v>#REF!</v>
      </c>
      <c r="L832" s="1" t="e">
        <f t="shared" si="134"/>
        <v>#REF!</v>
      </c>
      <c r="M832" s="1" t="e">
        <f>+IF(H832&gt;0,IF(L832&lt;0.1,(#REF!/(TRUNC((C832/10)/I832)+1)),IF(AND(L832&gt;0.1,L832&lt;0.33),(#REF!/(TRUNC((C832/3)/I832)+1)),#REF!)),0)</f>
        <v>#REF!</v>
      </c>
      <c r="N832" s="1" t="e">
        <f t="shared" si="135"/>
        <v>#REF!</v>
      </c>
      <c r="O832" s="1" t="e">
        <f>+IF(#REF! &lt; (#REF!+#REF!)*0.02,1,#REF!/(#REF!+#REF!))</f>
        <v>#REF!</v>
      </c>
      <c r="P832" s="1" t="e">
        <f>+IF(#REF!&gt;0,#REF!+5,0)</f>
        <v>#REF!</v>
      </c>
      <c r="Q832" s="1" t="e">
        <f t="shared" si="136"/>
        <v>#REF!</v>
      </c>
      <c r="R832" s="1" t="e">
        <f>+IF(Q832 &gt; 0,TRUNC((#REF!+#REF!)/Q832),0)</f>
        <v>#REF!</v>
      </c>
      <c r="S832" s="1" t="e">
        <f>+(R832/(TRUNC((B832-28)/(#REF!+5))+4))</f>
        <v>#REF!</v>
      </c>
      <c r="T832" s="1" t="e">
        <f>+TRUNC(S832/(TRUNC((B832-28)/(#REF!+5))+4))</f>
        <v>#REF!</v>
      </c>
      <c r="U832" s="1" t="e">
        <f>+ROUNDUP((T832/(TRUNC((B832-56)/(#REF!+5))+4)),0)</f>
        <v>#REF!</v>
      </c>
      <c r="V832" s="1" t="e">
        <f t="shared" si="137"/>
        <v>#REF!</v>
      </c>
      <c r="W832" s="1" t="e">
        <f t="shared" si="138"/>
        <v>#REF!</v>
      </c>
      <c r="X832" s="1" t="e">
        <f t="shared" si="139"/>
        <v>#REF!</v>
      </c>
      <c r="Y832" s="1" t="e">
        <f t="shared" si="140"/>
        <v>#REF!</v>
      </c>
      <c r="Z832" s="1" t="e">
        <f t="shared" si="141"/>
        <v>#REF!</v>
      </c>
      <c r="AA832" s="2" t="e">
        <f>IF(Z832*#REF!/(#REF!+#REF!)&lt;16,16,Z832*#REF!/(#REF!+#REF!))</f>
        <v>#REF!</v>
      </c>
      <c r="AB832" s="9" t="e">
        <f>IF(+Z832*#REF!/(#REF!+#REF!)&lt;16,16,+Z832*#REF!/(#REF!+#REF!))</f>
        <v>#REF!</v>
      </c>
      <c r="AC832" s="2" t="e">
        <f t="shared" si="142"/>
        <v>#REF!</v>
      </c>
    </row>
    <row r="833" spans="2:29" x14ac:dyDescent="0.2">
      <c r="B833" s="10" t="e">
        <f>IF(#REF!="Informix XPS",4096,2048)</f>
        <v>#REF!</v>
      </c>
      <c r="C833" s="10" t="e">
        <f>IF(#REF!="Informix XPS",4036,2020)</f>
        <v>#REF!</v>
      </c>
      <c r="D833" s="1" t="e">
        <f>IF(#REF!=0,0,#REF!+4)</f>
        <v>#REF!</v>
      </c>
      <c r="E833" s="1" t="e">
        <f t="shared" si="132"/>
        <v>#REF!</v>
      </c>
      <c r="F833" s="1" t="e">
        <f>IF(D833&lt;=C833,ROUNDUP((#REF!+#REF!)/E833,0),#REF!*E833)</f>
        <v>#REF!</v>
      </c>
      <c r="G833" s="1" t="e">
        <f t="shared" si="133"/>
        <v>#REF!</v>
      </c>
      <c r="H833" s="1" t="e">
        <f>IF(#REF!&gt;C833,#REF!,0)</f>
        <v>#REF!</v>
      </c>
      <c r="I833" s="1" t="e">
        <f>+IF(#REF!&gt;C833,#REF!-(C833+8),0)</f>
        <v>#REF!</v>
      </c>
      <c r="J833" s="1" t="e">
        <f>+IF(I833&lt;C833,0,#REF!*TRUNC(I833/(C833-8)))</f>
        <v>#REF!</v>
      </c>
      <c r="K833" s="1" t="e">
        <f>IF(H833&gt;0,+#REF!/(C833-8)-TRUNC(#REF!/(C833-8))+4,0)</f>
        <v>#REF!</v>
      </c>
      <c r="L833" s="1" t="e">
        <f t="shared" si="134"/>
        <v>#REF!</v>
      </c>
      <c r="M833" s="1" t="e">
        <f>+IF(H833&gt;0,IF(L833&lt;0.1,(#REF!/(TRUNC((C833/10)/I833)+1)),IF(AND(L833&gt;0.1,L833&lt;0.33),(#REF!/(TRUNC((C833/3)/I833)+1)),#REF!)),0)</f>
        <v>#REF!</v>
      </c>
      <c r="N833" s="1" t="e">
        <f t="shared" si="135"/>
        <v>#REF!</v>
      </c>
      <c r="O833" s="1" t="e">
        <f>+IF(#REF! &lt; (#REF!+#REF!)*0.02,1,#REF!/(#REF!+#REF!))</f>
        <v>#REF!</v>
      </c>
      <c r="P833" s="1" t="e">
        <f>+IF(#REF!&gt;0,#REF!+5,0)</f>
        <v>#REF!</v>
      </c>
      <c r="Q833" s="1" t="e">
        <f t="shared" si="136"/>
        <v>#REF!</v>
      </c>
      <c r="R833" s="1" t="e">
        <f>+IF(Q833 &gt; 0,TRUNC((#REF!+#REF!)/Q833),0)</f>
        <v>#REF!</v>
      </c>
      <c r="S833" s="1" t="e">
        <f>+(R833/(TRUNC((B833-28)/(#REF!+5))+4))</f>
        <v>#REF!</v>
      </c>
      <c r="T833" s="1" t="e">
        <f>+TRUNC(S833/(TRUNC((B833-28)/(#REF!+5))+4))</f>
        <v>#REF!</v>
      </c>
      <c r="U833" s="1" t="e">
        <f>+ROUNDUP((T833/(TRUNC((B833-56)/(#REF!+5))+4)),0)</f>
        <v>#REF!</v>
      </c>
      <c r="V833" s="1" t="e">
        <f t="shared" si="137"/>
        <v>#REF!</v>
      </c>
      <c r="W833" s="1" t="e">
        <f t="shared" si="138"/>
        <v>#REF!</v>
      </c>
      <c r="X833" s="1" t="e">
        <f t="shared" si="139"/>
        <v>#REF!</v>
      </c>
      <c r="Y833" s="1" t="e">
        <f t="shared" si="140"/>
        <v>#REF!</v>
      </c>
      <c r="Z833" s="1" t="e">
        <f t="shared" si="141"/>
        <v>#REF!</v>
      </c>
      <c r="AA833" s="2" t="e">
        <f>IF(Z833*#REF!/(#REF!+#REF!)&lt;16,16,Z833*#REF!/(#REF!+#REF!))</f>
        <v>#REF!</v>
      </c>
      <c r="AB833" s="9" t="e">
        <f>IF(+Z833*#REF!/(#REF!+#REF!)&lt;16,16,+Z833*#REF!/(#REF!+#REF!))</f>
        <v>#REF!</v>
      </c>
      <c r="AC833" s="2" t="e">
        <f t="shared" si="142"/>
        <v>#REF!</v>
      </c>
    </row>
    <row r="834" spans="2:29" x14ac:dyDescent="0.2">
      <c r="B834" s="10" t="e">
        <f>IF(#REF!="Informix XPS",4096,2048)</f>
        <v>#REF!</v>
      </c>
      <c r="C834" s="10" t="e">
        <f>IF(#REF!="Informix XPS",4036,2020)</f>
        <v>#REF!</v>
      </c>
      <c r="D834" s="1" t="e">
        <f>IF(#REF!=0,0,#REF!+4)</f>
        <v>#REF!</v>
      </c>
      <c r="E834" s="1" t="e">
        <f t="shared" si="132"/>
        <v>#REF!</v>
      </c>
      <c r="F834" s="1" t="e">
        <f>IF(D834&lt;=C834,ROUNDUP((#REF!+#REF!)/E834,0),#REF!*E834)</f>
        <v>#REF!</v>
      </c>
      <c r="G834" s="1" t="e">
        <f t="shared" si="133"/>
        <v>#REF!</v>
      </c>
      <c r="H834" s="1" t="e">
        <f>IF(#REF!&gt;C834,#REF!,0)</f>
        <v>#REF!</v>
      </c>
      <c r="I834" s="1" t="e">
        <f>+IF(#REF!&gt;C834,#REF!-(C834+8),0)</f>
        <v>#REF!</v>
      </c>
      <c r="J834" s="1" t="e">
        <f>+IF(I834&lt;C834,0,#REF!*TRUNC(I834/(C834-8)))</f>
        <v>#REF!</v>
      </c>
      <c r="K834" s="1" t="e">
        <f>IF(H834&gt;0,+#REF!/(C834-8)-TRUNC(#REF!/(C834-8))+4,0)</f>
        <v>#REF!</v>
      </c>
      <c r="L834" s="1" t="e">
        <f t="shared" si="134"/>
        <v>#REF!</v>
      </c>
      <c r="M834" s="1" t="e">
        <f>+IF(H834&gt;0,IF(L834&lt;0.1,(#REF!/(TRUNC((C834/10)/I834)+1)),IF(AND(L834&gt;0.1,L834&lt;0.33),(#REF!/(TRUNC((C834/3)/I834)+1)),#REF!)),0)</f>
        <v>#REF!</v>
      </c>
      <c r="N834" s="1" t="e">
        <f t="shared" si="135"/>
        <v>#REF!</v>
      </c>
      <c r="O834" s="1" t="e">
        <f>+IF(#REF! &lt; (#REF!+#REF!)*0.02,1,#REF!/(#REF!+#REF!))</f>
        <v>#REF!</v>
      </c>
      <c r="P834" s="1" t="e">
        <f>+IF(#REF!&gt;0,#REF!+5,0)</f>
        <v>#REF!</v>
      </c>
      <c r="Q834" s="1" t="e">
        <f t="shared" si="136"/>
        <v>#REF!</v>
      </c>
      <c r="R834" s="1" t="e">
        <f>+IF(Q834 &gt; 0,TRUNC((#REF!+#REF!)/Q834),0)</f>
        <v>#REF!</v>
      </c>
      <c r="S834" s="1" t="e">
        <f>+(R834/(TRUNC((B834-28)/(#REF!+5))+4))</f>
        <v>#REF!</v>
      </c>
      <c r="T834" s="1" t="e">
        <f>+TRUNC(S834/(TRUNC((B834-28)/(#REF!+5))+4))</f>
        <v>#REF!</v>
      </c>
      <c r="U834" s="1" t="e">
        <f>+ROUNDUP((T834/(TRUNC((B834-56)/(#REF!+5))+4)),0)</f>
        <v>#REF!</v>
      </c>
      <c r="V834" s="1" t="e">
        <f t="shared" si="137"/>
        <v>#REF!</v>
      </c>
      <c r="W834" s="1" t="e">
        <f t="shared" si="138"/>
        <v>#REF!</v>
      </c>
      <c r="X834" s="1" t="e">
        <f t="shared" si="139"/>
        <v>#REF!</v>
      </c>
      <c r="Y834" s="1" t="e">
        <f t="shared" si="140"/>
        <v>#REF!</v>
      </c>
      <c r="Z834" s="1" t="e">
        <f t="shared" si="141"/>
        <v>#REF!</v>
      </c>
      <c r="AA834" s="2" t="e">
        <f>IF(Z834*#REF!/(#REF!+#REF!)&lt;16,16,Z834*#REF!/(#REF!+#REF!))</f>
        <v>#REF!</v>
      </c>
      <c r="AB834" s="9" t="e">
        <f>IF(+Z834*#REF!/(#REF!+#REF!)&lt;16,16,+Z834*#REF!/(#REF!+#REF!))</f>
        <v>#REF!</v>
      </c>
      <c r="AC834" s="2" t="e">
        <f t="shared" si="142"/>
        <v>#REF!</v>
      </c>
    </row>
    <row r="835" spans="2:29" x14ac:dyDescent="0.2">
      <c r="B835" s="10" t="e">
        <f>IF(#REF!="Informix XPS",4096,2048)</f>
        <v>#REF!</v>
      </c>
      <c r="C835" s="10" t="e">
        <f>IF(#REF!="Informix XPS",4036,2020)</f>
        <v>#REF!</v>
      </c>
      <c r="D835" s="1" t="e">
        <f>IF(#REF!=0,0,#REF!+4)</f>
        <v>#REF!</v>
      </c>
      <c r="E835" s="1" t="e">
        <f t="shared" si="132"/>
        <v>#REF!</v>
      </c>
      <c r="F835" s="1" t="e">
        <f>IF(D835&lt;=C835,ROUNDUP((#REF!+#REF!)/E835,0),#REF!*E835)</f>
        <v>#REF!</v>
      </c>
      <c r="G835" s="1" t="e">
        <f t="shared" si="133"/>
        <v>#REF!</v>
      </c>
      <c r="H835" s="1" t="e">
        <f>IF(#REF!&gt;C835,#REF!,0)</f>
        <v>#REF!</v>
      </c>
      <c r="I835" s="1" t="e">
        <f>+IF(#REF!&gt;C835,#REF!-(C835+8),0)</f>
        <v>#REF!</v>
      </c>
      <c r="J835" s="1" t="e">
        <f>+IF(I835&lt;C835,0,#REF!*TRUNC(I835/(C835-8)))</f>
        <v>#REF!</v>
      </c>
      <c r="K835" s="1" t="e">
        <f>IF(H835&gt;0,+#REF!/(C835-8)-TRUNC(#REF!/(C835-8))+4,0)</f>
        <v>#REF!</v>
      </c>
      <c r="L835" s="1" t="e">
        <f t="shared" si="134"/>
        <v>#REF!</v>
      </c>
      <c r="M835" s="1" t="e">
        <f>+IF(H835&gt;0,IF(L835&lt;0.1,(#REF!/(TRUNC((C835/10)/I835)+1)),IF(AND(L835&gt;0.1,L835&lt;0.33),(#REF!/(TRUNC((C835/3)/I835)+1)),#REF!)),0)</f>
        <v>#REF!</v>
      </c>
      <c r="N835" s="1" t="e">
        <f t="shared" si="135"/>
        <v>#REF!</v>
      </c>
      <c r="O835" s="1" t="e">
        <f>+IF(#REF! &lt; (#REF!+#REF!)*0.02,1,#REF!/(#REF!+#REF!))</f>
        <v>#REF!</v>
      </c>
      <c r="P835" s="1" t="e">
        <f>+IF(#REF!&gt;0,#REF!+5,0)</f>
        <v>#REF!</v>
      </c>
      <c r="Q835" s="1" t="e">
        <f t="shared" si="136"/>
        <v>#REF!</v>
      </c>
      <c r="R835" s="1" t="e">
        <f>+IF(Q835 &gt; 0,TRUNC((#REF!+#REF!)/Q835),0)</f>
        <v>#REF!</v>
      </c>
      <c r="S835" s="1" t="e">
        <f>+(R835/(TRUNC((B835-28)/(#REF!+5))+4))</f>
        <v>#REF!</v>
      </c>
      <c r="T835" s="1" t="e">
        <f>+TRUNC(S835/(TRUNC((B835-28)/(#REF!+5))+4))</f>
        <v>#REF!</v>
      </c>
      <c r="U835" s="1" t="e">
        <f>+ROUNDUP((T835/(TRUNC((B835-56)/(#REF!+5))+4)),0)</f>
        <v>#REF!</v>
      </c>
      <c r="V835" s="1" t="e">
        <f t="shared" si="137"/>
        <v>#REF!</v>
      </c>
      <c r="W835" s="1" t="e">
        <f t="shared" si="138"/>
        <v>#REF!</v>
      </c>
      <c r="X835" s="1" t="e">
        <f t="shared" si="139"/>
        <v>#REF!</v>
      </c>
      <c r="Y835" s="1" t="e">
        <f t="shared" si="140"/>
        <v>#REF!</v>
      </c>
      <c r="Z835" s="1" t="e">
        <f t="shared" si="141"/>
        <v>#REF!</v>
      </c>
      <c r="AA835" s="2" t="e">
        <f>IF(Z835*#REF!/(#REF!+#REF!)&lt;16,16,Z835*#REF!/(#REF!+#REF!))</f>
        <v>#REF!</v>
      </c>
      <c r="AB835" s="9" t="e">
        <f>IF(+Z835*#REF!/(#REF!+#REF!)&lt;16,16,+Z835*#REF!/(#REF!+#REF!))</f>
        <v>#REF!</v>
      </c>
      <c r="AC835" s="2" t="e">
        <f t="shared" si="142"/>
        <v>#REF!</v>
      </c>
    </row>
    <row r="836" spans="2:29" x14ac:dyDescent="0.2">
      <c r="B836" s="10" t="e">
        <f>IF(#REF!="Informix XPS",4096,2048)</f>
        <v>#REF!</v>
      </c>
      <c r="C836" s="10" t="e">
        <f>IF(#REF!="Informix XPS",4036,2020)</f>
        <v>#REF!</v>
      </c>
      <c r="D836" s="1" t="e">
        <f>IF(#REF!=0,0,#REF!+4)</f>
        <v>#REF!</v>
      </c>
      <c r="E836" s="1" t="e">
        <f t="shared" si="132"/>
        <v>#REF!</v>
      </c>
      <c r="F836" s="1" t="e">
        <f>IF(D836&lt;=C836,ROUNDUP((#REF!+#REF!)/E836,0),#REF!*E836)</f>
        <v>#REF!</v>
      </c>
      <c r="G836" s="1" t="e">
        <f t="shared" si="133"/>
        <v>#REF!</v>
      </c>
      <c r="H836" s="1" t="e">
        <f>IF(#REF!&gt;C836,#REF!,0)</f>
        <v>#REF!</v>
      </c>
      <c r="I836" s="1" t="e">
        <f>+IF(#REF!&gt;C836,#REF!-(C836+8),0)</f>
        <v>#REF!</v>
      </c>
      <c r="J836" s="1" t="e">
        <f>+IF(I836&lt;C836,0,#REF!*TRUNC(I836/(C836-8)))</f>
        <v>#REF!</v>
      </c>
      <c r="K836" s="1" t="e">
        <f>IF(H836&gt;0,+#REF!/(C836-8)-TRUNC(#REF!/(C836-8))+4,0)</f>
        <v>#REF!</v>
      </c>
      <c r="L836" s="1" t="e">
        <f t="shared" si="134"/>
        <v>#REF!</v>
      </c>
      <c r="M836" s="1" t="e">
        <f>+IF(H836&gt;0,IF(L836&lt;0.1,(#REF!/(TRUNC((C836/10)/I836)+1)),IF(AND(L836&gt;0.1,L836&lt;0.33),(#REF!/(TRUNC((C836/3)/I836)+1)),#REF!)),0)</f>
        <v>#REF!</v>
      </c>
      <c r="N836" s="1" t="e">
        <f t="shared" si="135"/>
        <v>#REF!</v>
      </c>
      <c r="O836" s="1" t="e">
        <f>+IF(#REF! &lt; (#REF!+#REF!)*0.02,1,#REF!/(#REF!+#REF!))</f>
        <v>#REF!</v>
      </c>
      <c r="P836" s="1" t="e">
        <f>+IF(#REF!&gt;0,#REF!+5,0)</f>
        <v>#REF!</v>
      </c>
      <c r="Q836" s="1" t="e">
        <f t="shared" si="136"/>
        <v>#REF!</v>
      </c>
      <c r="R836" s="1" t="e">
        <f>+IF(Q836 &gt; 0,TRUNC((#REF!+#REF!)/Q836),0)</f>
        <v>#REF!</v>
      </c>
      <c r="S836" s="1" t="e">
        <f>+(R836/(TRUNC((B836-28)/(#REF!+5))+4))</f>
        <v>#REF!</v>
      </c>
      <c r="T836" s="1" t="e">
        <f>+TRUNC(S836/(TRUNC((B836-28)/(#REF!+5))+4))</f>
        <v>#REF!</v>
      </c>
      <c r="U836" s="1" t="e">
        <f>+ROUNDUP((T836/(TRUNC((B836-56)/(#REF!+5))+4)),0)</f>
        <v>#REF!</v>
      </c>
      <c r="V836" s="1" t="e">
        <f t="shared" si="137"/>
        <v>#REF!</v>
      </c>
      <c r="W836" s="1" t="e">
        <f t="shared" si="138"/>
        <v>#REF!</v>
      </c>
      <c r="X836" s="1" t="e">
        <f t="shared" si="139"/>
        <v>#REF!</v>
      </c>
      <c r="Y836" s="1" t="e">
        <f t="shared" si="140"/>
        <v>#REF!</v>
      </c>
      <c r="Z836" s="1" t="e">
        <f t="shared" si="141"/>
        <v>#REF!</v>
      </c>
      <c r="AA836" s="2" t="e">
        <f>IF(Z836*#REF!/(#REF!+#REF!)&lt;16,16,Z836*#REF!/(#REF!+#REF!))</f>
        <v>#REF!</v>
      </c>
      <c r="AB836" s="9" t="e">
        <f>IF(+Z836*#REF!/(#REF!+#REF!)&lt;16,16,+Z836*#REF!/(#REF!+#REF!))</f>
        <v>#REF!</v>
      </c>
      <c r="AC836" s="2" t="e">
        <f t="shared" si="142"/>
        <v>#REF!</v>
      </c>
    </row>
    <row r="837" spans="2:29" x14ac:dyDescent="0.2">
      <c r="B837" s="10" t="e">
        <f>IF(#REF!="Informix XPS",4096,2048)</f>
        <v>#REF!</v>
      </c>
      <c r="C837" s="10" t="e">
        <f>IF(#REF!="Informix XPS",4036,2020)</f>
        <v>#REF!</v>
      </c>
      <c r="D837" s="1" t="e">
        <f>IF(#REF!=0,0,#REF!+4)</f>
        <v>#REF!</v>
      </c>
      <c r="E837" s="1" t="e">
        <f t="shared" si="132"/>
        <v>#REF!</v>
      </c>
      <c r="F837" s="1" t="e">
        <f>IF(D837&lt;=C837,ROUNDUP((#REF!+#REF!)/E837,0),#REF!*E837)</f>
        <v>#REF!</v>
      </c>
      <c r="G837" s="1" t="e">
        <f t="shared" si="133"/>
        <v>#REF!</v>
      </c>
      <c r="H837" s="1" t="e">
        <f>IF(#REF!&gt;C837,#REF!,0)</f>
        <v>#REF!</v>
      </c>
      <c r="I837" s="1" t="e">
        <f>+IF(#REF!&gt;C837,#REF!-(C837+8),0)</f>
        <v>#REF!</v>
      </c>
      <c r="J837" s="1" t="e">
        <f>+IF(I837&lt;C837,0,#REF!*TRUNC(I837/(C837-8)))</f>
        <v>#REF!</v>
      </c>
      <c r="K837" s="1" t="e">
        <f>IF(H837&gt;0,+#REF!/(C837-8)-TRUNC(#REF!/(C837-8))+4,0)</f>
        <v>#REF!</v>
      </c>
      <c r="L837" s="1" t="e">
        <f t="shared" si="134"/>
        <v>#REF!</v>
      </c>
      <c r="M837" s="1" t="e">
        <f>+IF(H837&gt;0,IF(L837&lt;0.1,(#REF!/(TRUNC((C837/10)/I837)+1)),IF(AND(L837&gt;0.1,L837&lt;0.33),(#REF!/(TRUNC((C837/3)/I837)+1)),#REF!)),0)</f>
        <v>#REF!</v>
      </c>
      <c r="N837" s="1" t="e">
        <f t="shared" si="135"/>
        <v>#REF!</v>
      </c>
      <c r="O837" s="1" t="e">
        <f>+IF(#REF! &lt; (#REF!+#REF!)*0.02,1,#REF!/(#REF!+#REF!))</f>
        <v>#REF!</v>
      </c>
      <c r="P837" s="1" t="e">
        <f>+IF(#REF!&gt;0,#REF!+5,0)</f>
        <v>#REF!</v>
      </c>
      <c r="Q837" s="1" t="e">
        <f t="shared" si="136"/>
        <v>#REF!</v>
      </c>
      <c r="R837" s="1" t="e">
        <f>+IF(Q837 &gt; 0,TRUNC((#REF!+#REF!)/Q837),0)</f>
        <v>#REF!</v>
      </c>
      <c r="S837" s="1" t="e">
        <f>+(R837/(TRUNC((B837-28)/(#REF!+5))+4))</f>
        <v>#REF!</v>
      </c>
      <c r="T837" s="1" t="e">
        <f>+TRUNC(S837/(TRUNC((B837-28)/(#REF!+5))+4))</f>
        <v>#REF!</v>
      </c>
      <c r="U837" s="1" t="e">
        <f>+ROUNDUP((T837/(TRUNC((B837-56)/(#REF!+5))+4)),0)</f>
        <v>#REF!</v>
      </c>
      <c r="V837" s="1" t="e">
        <f t="shared" si="137"/>
        <v>#REF!</v>
      </c>
      <c r="W837" s="1" t="e">
        <f t="shared" si="138"/>
        <v>#REF!</v>
      </c>
      <c r="X837" s="1" t="e">
        <f t="shared" si="139"/>
        <v>#REF!</v>
      </c>
      <c r="Y837" s="1" t="e">
        <f t="shared" si="140"/>
        <v>#REF!</v>
      </c>
      <c r="Z837" s="1" t="e">
        <f t="shared" si="141"/>
        <v>#REF!</v>
      </c>
      <c r="AA837" s="2" t="e">
        <f>IF(Z837*#REF!/(#REF!+#REF!)&lt;16,16,Z837*#REF!/(#REF!+#REF!))</f>
        <v>#REF!</v>
      </c>
      <c r="AB837" s="9" t="e">
        <f>IF(+Z837*#REF!/(#REF!+#REF!)&lt;16,16,+Z837*#REF!/(#REF!+#REF!))</f>
        <v>#REF!</v>
      </c>
      <c r="AC837" s="2" t="e">
        <f t="shared" si="142"/>
        <v>#REF!</v>
      </c>
    </row>
    <row r="838" spans="2:29" x14ac:dyDescent="0.2">
      <c r="B838" s="10" t="e">
        <f>IF(#REF!="Informix XPS",4096,2048)</f>
        <v>#REF!</v>
      </c>
      <c r="C838" s="10" t="e">
        <f>IF(#REF!="Informix XPS",4036,2020)</f>
        <v>#REF!</v>
      </c>
      <c r="D838" s="1" t="e">
        <f>IF(#REF!=0,0,#REF!+4)</f>
        <v>#REF!</v>
      </c>
      <c r="E838" s="1" t="e">
        <f t="shared" ref="E838:E901" si="143">IF(D838&lt;=C838,ROUNDDOWN(C838/D838,0),ROUNDUP(D838/C838,0))</f>
        <v>#REF!</v>
      </c>
      <c r="F838" s="1" t="e">
        <f>IF(D838&lt;=C838,ROUNDUP((#REF!+#REF!)/E838,0),#REF!*E838)</f>
        <v>#REF!</v>
      </c>
      <c r="G838" s="1" t="e">
        <f t="shared" ref="G838:G901" si="144">(F838*B838)/1024</f>
        <v>#REF!</v>
      </c>
      <c r="H838" s="1" t="e">
        <f>IF(#REF!&gt;C838,#REF!,0)</f>
        <v>#REF!</v>
      </c>
      <c r="I838" s="1" t="e">
        <f>+IF(#REF!&gt;C838,#REF!-(C838+8),0)</f>
        <v>#REF!</v>
      </c>
      <c r="J838" s="1" t="e">
        <f>+IF(I838&lt;C838,0,#REF!*TRUNC(I838/(C838-8)))</f>
        <v>#REF!</v>
      </c>
      <c r="K838" s="1" t="e">
        <f>IF(H838&gt;0,+#REF!/(C838-8)-TRUNC(#REF!/(C838-8))+4,0)</f>
        <v>#REF!</v>
      </c>
      <c r="L838" s="1" t="e">
        <f t="shared" ref="L838:L901" si="145">+K838/C838</f>
        <v>#REF!</v>
      </c>
      <c r="M838" s="1" t="e">
        <f>+IF(H838&gt;0,IF(L838&lt;0.1,(#REF!/(TRUNC((C838/10)/I838)+1)),IF(AND(L838&gt;0.1,L838&lt;0.33),(#REF!/(TRUNC((C838/3)/I838)+1)),#REF!)),0)</f>
        <v>#REF!</v>
      </c>
      <c r="N838" s="1" t="e">
        <f t="shared" ref="N838:N901" si="146">+F838+H838+J838+M838</f>
        <v>#REF!</v>
      </c>
      <c r="O838" s="1" t="e">
        <f>+IF(#REF! &lt; (#REF!+#REF!)*0.02,1,#REF!/(#REF!+#REF!))</f>
        <v>#REF!</v>
      </c>
      <c r="P838" s="1" t="e">
        <f>+IF(#REF!&gt;0,#REF!+5,0)</f>
        <v>#REF!</v>
      </c>
      <c r="Q838" s="1" t="e">
        <f t="shared" ref="Q838:Q901" si="147">+IF(P838 &gt; 0,TRUNC((B838-28)/P838),0)</f>
        <v>#REF!</v>
      </c>
      <c r="R838" s="1" t="e">
        <f>+IF(Q838 &gt; 0,TRUNC((#REF!+#REF!)/Q838),0)</f>
        <v>#REF!</v>
      </c>
      <c r="S838" s="1" t="e">
        <f>+(R838/(TRUNC((B838-28)/(#REF!+5))+4))</f>
        <v>#REF!</v>
      </c>
      <c r="T838" s="1" t="e">
        <f>+TRUNC(S838/(TRUNC((B838-28)/(#REF!+5))+4))</f>
        <v>#REF!</v>
      </c>
      <c r="U838" s="1" t="e">
        <f>+ROUNDUP((T838/(TRUNC((B838-56)/(#REF!+5))+4)),0)</f>
        <v>#REF!</v>
      </c>
      <c r="V838" s="1" t="e">
        <f t="shared" ref="V838:V901" si="148">+SUM(R838:U838)</f>
        <v>#REF!</v>
      </c>
      <c r="W838" s="1" t="e">
        <f t="shared" ref="W838:W901" si="149">100*V838/90</f>
        <v>#REF!</v>
      </c>
      <c r="X838" s="1" t="e">
        <f t="shared" ref="X838:X901" si="150">ROUNDUP((W838*B838)/1024,0)</f>
        <v>#REF!</v>
      </c>
      <c r="Y838" s="1" t="e">
        <f t="shared" ref="Y838:Y901" si="151">+W838+N838</f>
        <v>#REF!</v>
      </c>
      <c r="Z838" s="1" t="e">
        <f t="shared" ref="Z838:Z901" si="152">+Y838*B838/1024</f>
        <v>#REF!</v>
      </c>
      <c r="AA838" s="2" t="e">
        <f>IF(Z838*#REF!/(#REF!+#REF!)&lt;16,16,Z838*#REF!/(#REF!+#REF!))</f>
        <v>#REF!</v>
      </c>
      <c r="AB838" s="9" t="e">
        <f>IF(+Z838*#REF!/(#REF!+#REF!)&lt;16,16,+Z838*#REF!/(#REF!+#REF!))</f>
        <v>#REF!</v>
      </c>
      <c r="AC838" s="2" t="e">
        <f t="shared" ref="AC838:AC901" si="153">IF(+AB838/12&lt;16,16,+AB838/12)</f>
        <v>#REF!</v>
      </c>
    </row>
    <row r="839" spans="2:29" x14ac:dyDescent="0.2">
      <c r="B839" s="10" t="e">
        <f>IF(#REF!="Informix XPS",4096,2048)</f>
        <v>#REF!</v>
      </c>
      <c r="C839" s="10" t="e">
        <f>IF(#REF!="Informix XPS",4036,2020)</f>
        <v>#REF!</v>
      </c>
      <c r="D839" s="1" t="e">
        <f>IF(#REF!=0,0,#REF!+4)</f>
        <v>#REF!</v>
      </c>
      <c r="E839" s="1" t="e">
        <f t="shared" si="143"/>
        <v>#REF!</v>
      </c>
      <c r="F839" s="1" t="e">
        <f>IF(D839&lt;=C839,ROUNDUP((#REF!+#REF!)/E839,0),#REF!*E839)</f>
        <v>#REF!</v>
      </c>
      <c r="G839" s="1" t="e">
        <f t="shared" si="144"/>
        <v>#REF!</v>
      </c>
      <c r="H839" s="1" t="e">
        <f>IF(#REF!&gt;C839,#REF!,0)</f>
        <v>#REF!</v>
      </c>
      <c r="I839" s="1" t="e">
        <f>+IF(#REF!&gt;C839,#REF!-(C839+8),0)</f>
        <v>#REF!</v>
      </c>
      <c r="J839" s="1" t="e">
        <f>+IF(I839&lt;C839,0,#REF!*TRUNC(I839/(C839-8)))</f>
        <v>#REF!</v>
      </c>
      <c r="K839" s="1" t="e">
        <f>IF(H839&gt;0,+#REF!/(C839-8)-TRUNC(#REF!/(C839-8))+4,0)</f>
        <v>#REF!</v>
      </c>
      <c r="L839" s="1" t="e">
        <f t="shared" si="145"/>
        <v>#REF!</v>
      </c>
      <c r="M839" s="1" t="e">
        <f>+IF(H839&gt;0,IF(L839&lt;0.1,(#REF!/(TRUNC((C839/10)/I839)+1)),IF(AND(L839&gt;0.1,L839&lt;0.33),(#REF!/(TRUNC((C839/3)/I839)+1)),#REF!)),0)</f>
        <v>#REF!</v>
      </c>
      <c r="N839" s="1" t="e">
        <f t="shared" si="146"/>
        <v>#REF!</v>
      </c>
      <c r="O839" s="1" t="e">
        <f>+IF(#REF! &lt; (#REF!+#REF!)*0.02,1,#REF!/(#REF!+#REF!))</f>
        <v>#REF!</v>
      </c>
      <c r="P839" s="1" t="e">
        <f>+IF(#REF!&gt;0,#REF!+5,0)</f>
        <v>#REF!</v>
      </c>
      <c r="Q839" s="1" t="e">
        <f t="shared" si="147"/>
        <v>#REF!</v>
      </c>
      <c r="R839" s="1" t="e">
        <f>+IF(Q839 &gt; 0,TRUNC((#REF!+#REF!)/Q839),0)</f>
        <v>#REF!</v>
      </c>
      <c r="S839" s="1" t="e">
        <f>+(R839/(TRUNC((B839-28)/(#REF!+5))+4))</f>
        <v>#REF!</v>
      </c>
      <c r="T839" s="1" t="e">
        <f>+TRUNC(S839/(TRUNC((B839-28)/(#REF!+5))+4))</f>
        <v>#REF!</v>
      </c>
      <c r="U839" s="1" t="e">
        <f>+ROUNDUP((T839/(TRUNC((B839-56)/(#REF!+5))+4)),0)</f>
        <v>#REF!</v>
      </c>
      <c r="V839" s="1" t="e">
        <f t="shared" si="148"/>
        <v>#REF!</v>
      </c>
      <c r="W839" s="1" t="e">
        <f t="shared" si="149"/>
        <v>#REF!</v>
      </c>
      <c r="X839" s="1" t="e">
        <f t="shared" si="150"/>
        <v>#REF!</v>
      </c>
      <c r="Y839" s="1" t="e">
        <f t="shared" si="151"/>
        <v>#REF!</v>
      </c>
      <c r="Z839" s="1" t="e">
        <f t="shared" si="152"/>
        <v>#REF!</v>
      </c>
      <c r="AA839" s="2" t="e">
        <f>IF(Z839*#REF!/(#REF!+#REF!)&lt;16,16,Z839*#REF!/(#REF!+#REF!))</f>
        <v>#REF!</v>
      </c>
      <c r="AB839" s="9" t="e">
        <f>IF(+Z839*#REF!/(#REF!+#REF!)&lt;16,16,+Z839*#REF!/(#REF!+#REF!))</f>
        <v>#REF!</v>
      </c>
      <c r="AC839" s="2" t="e">
        <f t="shared" si="153"/>
        <v>#REF!</v>
      </c>
    </row>
    <row r="840" spans="2:29" x14ac:dyDescent="0.2">
      <c r="B840" s="10" t="e">
        <f>IF(#REF!="Informix XPS",4096,2048)</f>
        <v>#REF!</v>
      </c>
      <c r="C840" s="10" t="e">
        <f>IF(#REF!="Informix XPS",4036,2020)</f>
        <v>#REF!</v>
      </c>
      <c r="D840" s="1" t="e">
        <f>IF(#REF!=0,0,#REF!+4)</f>
        <v>#REF!</v>
      </c>
      <c r="E840" s="1" t="e">
        <f t="shared" si="143"/>
        <v>#REF!</v>
      </c>
      <c r="F840" s="1" t="e">
        <f>IF(D840&lt;=C840,ROUNDUP((#REF!+#REF!)/E840,0),#REF!*E840)</f>
        <v>#REF!</v>
      </c>
      <c r="G840" s="1" t="e">
        <f t="shared" si="144"/>
        <v>#REF!</v>
      </c>
      <c r="H840" s="1" t="e">
        <f>IF(#REF!&gt;C840,#REF!,0)</f>
        <v>#REF!</v>
      </c>
      <c r="I840" s="1" t="e">
        <f>+IF(#REF!&gt;C840,#REF!-(C840+8),0)</f>
        <v>#REF!</v>
      </c>
      <c r="J840" s="1" t="e">
        <f>+IF(I840&lt;C840,0,#REF!*TRUNC(I840/(C840-8)))</f>
        <v>#REF!</v>
      </c>
      <c r="K840" s="1" t="e">
        <f>IF(H840&gt;0,+#REF!/(C840-8)-TRUNC(#REF!/(C840-8))+4,0)</f>
        <v>#REF!</v>
      </c>
      <c r="L840" s="1" t="e">
        <f t="shared" si="145"/>
        <v>#REF!</v>
      </c>
      <c r="M840" s="1" t="e">
        <f>+IF(H840&gt;0,IF(L840&lt;0.1,(#REF!/(TRUNC((C840/10)/I840)+1)),IF(AND(L840&gt;0.1,L840&lt;0.33),(#REF!/(TRUNC((C840/3)/I840)+1)),#REF!)),0)</f>
        <v>#REF!</v>
      </c>
      <c r="N840" s="1" t="e">
        <f t="shared" si="146"/>
        <v>#REF!</v>
      </c>
      <c r="O840" s="1" t="e">
        <f>+IF(#REF! &lt; (#REF!+#REF!)*0.02,1,#REF!/(#REF!+#REF!))</f>
        <v>#REF!</v>
      </c>
      <c r="P840" s="1" t="e">
        <f>+IF(#REF!&gt;0,#REF!+5,0)</f>
        <v>#REF!</v>
      </c>
      <c r="Q840" s="1" t="e">
        <f t="shared" si="147"/>
        <v>#REF!</v>
      </c>
      <c r="R840" s="1" t="e">
        <f>+IF(Q840 &gt; 0,TRUNC((#REF!+#REF!)/Q840),0)</f>
        <v>#REF!</v>
      </c>
      <c r="S840" s="1" t="e">
        <f>+(R840/(TRUNC((B840-28)/(#REF!+5))+4))</f>
        <v>#REF!</v>
      </c>
      <c r="T840" s="1" t="e">
        <f>+TRUNC(S840/(TRUNC((B840-28)/(#REF!+5))+4))</f>
        <v>#REF!</v>
      </c>
      <c r="U840" s="1" t="e">
        <f>+ROUNDUP((T840/(TRUNC((B840-56)/(#REF!+5))+4)),0)</f>
        <v>#REF!</v>
      </c>
      <c r="V840" s="1" t="e">
        <f t="shared" si="148"/>
        <v>#REF!</v>
      </c>
      <c r="W840" s="1" t="e">
        <f t="shared" si="149"/>
        <v>#REF!</v>
      </c>
      <c r="X840" s="1" t="e">
        <f t="shared" si="150"/>
        <v>#REF!</v>
      </c>
      <c r="Y840" s="1" t="e">
        <f t="shared" si="151"/>
        <v>#REF!</v>
      </c>
      <c r="Z840" s="1" t="e">
        <f t="shared" si="152"/>
        <v>#REF!</v>
      </c>
      <c r="AA840" s="2" t="e">
        <f>IF(Z840*#REF!/(#REF!+#REF!)&lt;16,16,Z840*#REF!/(#REF!+#REF!))</f>
        <v>#REF!</v>
      </c>
      <c r="AB840" s="9" t="e">
        <f>IF(+Z840*#REF!/(#REF!+#REF!)&lt;16,16,+Z840*#REF!/(#REF!+#REF!))</f>
        <v>#REF!</v>
      </c>
      <c r="AC840" s="2" t="e">
        <f t="shared" si="153"/>
        <v>#REF!</v>
      </c>
    </row>
    <row r="841" spans="2:29" x14ac:dyDescent="0.2">
      <c r="B841" s="10" t="e">
        <f>IF(#REF!="Informix XPS",4096,2048)</f>
        <v>#REF!</v>
      </c>
      <c r="C841" s="10" t="e">
        <f>IF(#REF!="Informix XPS",4036,2020)</f>
        <v>#REF!</v>
      </c>
      <c r="D841" s="1" t="e">
        <f>IF(#REF!=0,0,#REF!+4)</f>
        <v>#REF!</v>
      </c>
      <c r="E841" s="1" t="e">
        <f t="shared" si="143"/>
        <v>#REF!</v>
      </c>
      <c r="F841" s="1" t="e">
        <f>IF(D841&lt;=C841,ROUNDUP((#REF!+#REF!)/E841,0),#REF!*E841)</f>
        <v>#REF!</v>
      </c>
      <c r="G841" s="1" t="e">
        <f t="shared" si="144"/>
        <v>#REF!</v>
      </c>
      <c r="H841" s="1" t="e">
        <f>IF(#REF!&gt;C841,#REF!,0)</f>
        <v>#REF!</v>
      </c>
      <c r="I841" s="1" t="e">
        <f>+IF(#REF!&gt;C841,#REF!-(C841+8),0)</f>
        <v>#REF!</v>
      </c>
      <c r="J841" s="1" t="e">
        <f>+IF(I841&lt;C841,0,#REF!*TRUNC(I841/(C841-8)))</f>
        <v>#REF!</v>
      </c>
      <c r="K841" s="1" t="e">
        <f>IF(H841&gt;0,+#REF!/(C841-8)-TRUNC(#REF!/(C841-8))+4,0)</f>
        <v>#REF!</v>
      </c>
      <c r="L841" s="1" t="e">
        <f t="shared" si="145"/>
        <v>#REF!</v>
      </c>
      <c r="M841" s="1" t="e">
        <f>+IF(H841&gt;0,IF(L841&lt;0.1,(#REF!/(TRUNC((C841/10)/I841)+1)),IF(AND(L841&gt;0.1,L841&lt;0.33),(#REF!/(TRUNC((C841/3)/I841)+1)),#REF!)),0)</f>
        <v>#REF!</v>
      </c>
      <c r="N841" s="1" t="e">
        <f t="shared" si="146"/>
        <v>#REF!</v>
      </c>
      <c r="O841" s="1" t="e">
        <f>+IF(#REF! &lt; (#REF!+#REF!)*0.02,1,#REF!/(#REF!+#REF!))</f>
        <v>#REF!</v>
      </c>
      <c r="P841" s="1" t="e">
        <f>+IF(#REF!&gt;0,#REF!+5,0)</f>
        <v>#REF!</v>
      </c>
      <c r="Q841" s="1" t="e">
        <f t="shared" si="147"/>
        <v>#REF!</v>
      </c>
      <c r="R841" s="1" t="e">
        <f>+IF(Q841 &gt; 0,TRUNC((#REF!+#REF!)/Q841),0)</f>
        <v>#REF!</v>
      </c>
      <c r="S841" s="1" t="e">
        <f>+(R841/(TRUNC((B841-28)/(#REF!+5))+4))</f>
        <v>#REF!</v>
      </c>
      <c r="T841" s="1" t="e">
        <f>+TRUNC(S841/(TRUNC((B841-28)/(#REF!+5))+4))</f>
        <v>#REF!</v>
      </c>
      <c r="U841" s="1" t="e">
        <f>+ROUNDUP((T841/(TRUNC((B841-56)/(#REF!+5))+4)),0)</f>
        <v>#REF!</v>
      </c>
      <c r="V841" s="1" t="e">
        <f t="shared" si="148"/>
        <v>#REF!</v>
      </c>
      <c r="W841" s="1" t="e">
        <f t="shared" si="149"/>
        <v>#REF!</v>
      </c>
      <c r="X841" s="1" t="e">
        <f t="shared" si="150"/>
        <v>#REF!</v>
      </c>
      <c r="Y841" s="1" t="e">
        <f t="shared" si="151"/>
        <v>#REF!</v>
      </c>
      <c r="Z841" s="1" t="e">
        <f t="shared" si="152"/>
        <v>#REF!</v>
      </c>
      <c r="AA841" s="2" t="e">
        <f>IF(Z841*#REF!/(#REF!+#REF!)&lt;16,16,Z841*#REF!/(#REF!+#REF!))</f>
        <v>#REF!</v>
      </c>
      <c r="AB841" s="9" t="e">
        <f>IF(+Z841*#REF!/(#REF!+#REF!)&lt;16,16,+Z841*#REF!/(#REF!+#REF!))</f>
        <v>#REF!</v>
      </c>
      <c r="AC841" s="2" t="e">
        <f t="shared" si="153"/>
        <v>#REF!</v>
      </c>
    </row>
    <row r="842" spans="2:29" x14ac:dyDescent="0.2">
      <c r="B842" s="10" t="e">
        <f>IF(#REF!="Informix XPS",4096,2048)</f>
        <v>#REF!</v>
      </c>
      <c r="C842" s="10" t="e">
        <f>IF(#REF!="Informix XPS",4036,2020)</f>
        <v>#REF!</v>
      </c>
      <c r="D842" s="1" t="e">
        <f>IF(#REF!=0,0,#REF!+4)</f>
        <v>#REF!</v>
      </c>
      <c r="E842" s="1" t="e">
        <f t="shared" si="143"/>
        <v>#REF!</v>
      </c>
      <c r="F842" s="1" t="e">
        <f>IF(D842&lt;=C842,ROUNDUP((#REF!+#REF!)/E842,0),#REF!*E842)</f>
        <v>#REF!</v>
      </c>
      <c r="G842" s="1" t="e">
        <f t="shared" si="144"/>
        <v>#REF!</v>
      </c>
      <c r="H842" s="1" t="e">
        <f>IF(#REF!&gt;C842,#REF!,0)</f>
        <v>#REF!</v>
      </c>
      <c r="I842" s="1" t="e">
        <f>+IF(#REF!&gt;C842,#REF!-(C842+8),0)</f>
        <v>#REF!</v>
      </c>
      <c r="J842" s="1" t="e">
        <f>+IF(I842&lt;C842,0,#REF!*TRUNC(I842/(C842-8)))</f>
        <v>#REF!</v>
      </c>
      <c r="K842" s="1" t="e">
        <f>IF(H842&gt;0,+#REF!/(C842-8)-TRUNC(#REF!/(C842-8))+4,0)</f>
        <v>#REF!</v>
      </c>
      <c r="L842" s="1" t="e">
        <f t="shared" si="145"/>
        <v>#REF!</v>
      </c>
      <c r="M842" s="1" t="e">
        <f>+IF(H842&gt;0,IF(L842&lt;0.1,(#REF!/(TRUNC((C842/10)/I842)+1)),IF(AND(L842&gt;0.1,L842&lt;0.33),(#REF!/(TRUNC((C842/3)/I842)+1)),#REF!)),0)</f>
        <v>#REF!</v>
      </c>
      <c r="N842" s="1" t="e">
        <f t="shared" si="146"/>
        <v>#REF!</v>
      </c>
      <c r="O842" s="1" t="e">
        <f>+IF(#REF! &lt; (#REF!+#REF!)*0.02,1,#REF!/(#REF!+#REF!))</f>
        <v>#REF!</v>
      </c>
      <c r="P842" s="1" t="e">
        <f>+IF(#REF!&gt;0,#REF!+5,0)</f>
        <v>#REF!</v>
      </c>
      <c r="Q842" s="1" t="e">
        <f t="shared" si="147"/>
        <v>#REF!</v>
      </c>
      <c r="R842" s="1" t="e">
        <f>+IF(Q842 &gt; 0,TRUNC((#REF!+#REF!)/Q842),0)</f>
        <v>#REF!</v>
      </c>
      <c r="S842" s="1" t="e">
        <f>+(R842/(TRUNC((B842-28)/(#REF!+5))+4))</f>
        <v>#REF!</v>
      </c>
      <c r="T842" s="1" t="e">
        <f>+TRUNC(S842/(TRUNC((B842-28)/(#REF!+5))+4))</f>
        <v>#REF!</v>
      </c>
      <c r="U842" s="1" t="e">
        <f>+ROUNDUP((T842/(TRUNC((B842-56)/(#REF!+5))+4)),0)</f>
        <v>#REF!</v>
      </c>
      <c r="V842" s="1" t="e">
        <f t="shared" si="148"/>
        <v>#REF!</v>
      </c>
      <c r="W842" s="1" t="e">
        <f t="shared" si="149"/>
        <v>#REF!</v>
      </c>
      <c r="X842" s="1" t="e">
        <f t="shared" si="150"/>
        <v>#REF!</v>
      </c>
      <c r="Y842" s="1" t="e">
        <f t="shared" si="151"/>
        <v>#REF!</v>
      </c>
      <c r="Z842" s="1" t="e">
        <f t="shared" si="152"/>
        <v>#REF!</v>
      </c>
      <c r="AA842" s="2" t="e">
        <f>IF(Z842*#REF!/(#REF!+#REF!)&lt;16,16,Z842*#REF!/(#REF!+#REF!))</f>
        <v>#REF!</v>
      </c>
      <c r="AB842" s="9" t="e">
        <f>IF(+Z842*#REF!/(#REF!+#REF!)&lt;16,16,+Z842*#REF!/(#REF!+#REF!))</f>
        <v>#REF!</v>
      </c>
      <c r="AC842" s="2" t="e">
        <f t="shared" si="153"/>
        <v>#REF!</v>
      </c>
    </row>
    <row r="843" spans="2:29" x14ac:dyDescent="0.2">
      <c r="B843" s="10" t="e">
        <f>IF(#REF!="Informix XPS",4096,2048)</f>
        <v>#REF!</v>
      </c>
      <c r="C843" s="10" t="e">
        <f>IF(#REF!="Informix XPS",4036,2020)</f>
        <v>#REF!</v>
      </c>
      <c r="D843" s="1" t="e">
        <f>IF(#REF!=0,0,#REF!+4)</f>
        <v>#REF!</v>
      </c>
      <c r="E843" s="1" t="e">
        <f t="shared" si="143"/>
        <v>#REF!</v>
      </c>
      <c r="F843" s="1" t="e">
        <f>IF(D843&lt;=C843,ROUNDUP((#REF!+#REF!)/E843,0),#REF!*E843)</f>
        <v>#REF!</v>
      </c>
      <c r="G843" s="1" t="e">
        <f t="shared" si="144"/>
        <v>#REF!</v>
      </c>
      <c r="H843" s="1" t="e">
        <f>IF(#REF!&gt;C843,#REF!,0)</f>
        <v>#REF!</v>
      </c>
      <c r="I843" s="1" t="e">
        <f>+IF(#REF!&gt;C843,#REF!-(C843+8),0)</f>
        <v>#REF!</v>
      </c>
      <c r="J843" s="1" t="e">
        <f>+IF(I843&lt;C843,0,#REF!*TRUNC(I843/(C843-8)))</f>
        <v>#REF!</v>
      </c>
      <c r="K843" s="1" t="e">
        <f>IF(H843&gt;0,+#REF!/(C843-8)-TRUNC(#REF!/(C843-8))+4,0)</f>
        <v>#REF!</v>
      </c>
      <c r="L843" s="1" t="e">
        <f t="shared" si="145"/>
        <v>#REF!</v>
      </c>
      <c r="M843" s="1" t="e">
        <f>+IF(H843&gt;0,IF(L843&lt;0.1,(#REF!/(TRUNC((C843/10)/I843)+1)),IF(AND(L843&gt;0.1,L843&lt;0.33),(#REF!/(TRUNC((C843/3)/I843)+1)),#REF!)),0)</f>
        <v>#REF!</v>
      </c>
      <c r="N843" s="1" t="e">
        <f t="shared" si="146"/>
        <v>#REF!</v>
      </c>
      <c r="O843" s="1" t="e">
        <f>+IF(#REF! &lt; (#REF!+#REF!)*0.02,1,#REF!/(#REF!+#REF!))</f>
        <v>#REF!</v>
      </c>
      <c r="P843" s="1" t="e">
        <f>+IF(#REF!&gt;0,#REF!+5,0)</f>
        <v>#REF!</v>
      </c>
      <c r="Q843" s="1" t="e">
        <f t="shared" si="147"/>
        <v>#REF!</v>
      </c>
      <c r="R843" s="1" t="e">
        <f>+IF(Q843 &gt; 0,TRUNC((#REF!+#REF!)/Q843),0)</f>
        <v>#REF!</v>
      </c>
      <c r="S843" s="1" t="e">
        <f>+(R843/(TRUNC((B843-28)/(#REF!+5))+4))</f>
        <v>#REF!</v>
      </c>
      <c r="T843" s="1" t="e">
        <f>+TRUNC(S843/(TRUNC((B843-28)/(#REF!+5))+4))</f>
        <v>#REF!</v>
      </c>
      <c r="U843" s="1" t="e">
        <f>+ROUNDUP((T843/(TRUNC((B843-56)/(#REF!+5))+4)),0)</f>
        <v>#REF!</v>
      </c>
      <c r="V843" s="1" t="e">
        <f t="shared" si="148"/>
        <v>#REF!</v>
      </c>
      <c r="W843" s="1" t="e">
        <f t="shared" si="149"/>
        <v>#REF!</v>
      </c>
      <c r="X843" s="1" t="e">
        <f t="shared" si="150"/>
        <v>#REF!</v>
      </c>
      <c r="Y843" s="1" t="e">
        <f t="shared" si="151"/>
        <v>#REF!</v>
      </c>
      <c r="Z843" s="1" t="e">
        <f t="shared" si="152"/>
        <v>#REF!</v>
      </c>
      <c r="AA843" s="2" t="e">
        <f>IF(Z843*#REF!/(#REF!+#REF!)&lt;16,16,Z843*#REF!/(#REF!+#REF!))</f>
        <v>#REF!</v>
      </c>
      <c r="AB843" s="9" t="e">
        <f>IF(+Z843*#REF!/(#REF!+#REF!)&lt;16,16,+Z843*#REF!/(#REF!+#REF!))</f>
        <v>#REF!</v>
      </c>
      <c r="AC843" s="2" t="e">
        <f t="shared" si="153"/>
        <v>#REF!</v>
      </c>
    </row>
    <row r="844" spans="2:29" x14ac:dyDescent="0.2">
      <c r="B844" s="10" t="e">
        <f>IF(#REF!="Informix XPS",4096,2048)</f>
        <v>#REF!</v>
      </c>
      <c r="C844" s="10" t="e">
        <f>IF(#REF!="Informix XPS",4036,2020)</f>
        <v>#REF!</v>
      </c>
      <c r="D844" s="1" t="e">
        <f>IF(#REF!=0,0,#REF!+4)</f>
        <v>#REF!</v>
      </c>
      <c r="E844" s="1" t="e">
        <f t="shared" si="143"/>
        <v>#REF!</v>
      </c>
      <c r="F844" s="1" t="e">
        <f>IF(D844&lt;=C844,ROUNDUP((#REF!+#REF!)/E844,0),#REF!*E844)</f>
        <v>#REF!</v>
      </c>
      <c r="G844" s="1" t="e">
        <f t="shared" si="144"/>
        <v>#REF!</v>
      </c>
      <c r="H844" s="1" t="e">
        <f>IF(#REF!&gt;C844,#REF!,0)</f>
        <v>#REF!</v>
      </c>
      <c r="I844" s="1" t="e">
        <f>+IF(#REF!&gt;C844,#REF!-(C844+8),0)</f>
        <v>#REF!</v>
      </c>
      <c r="J844" s="1" t="e">
        <f>+IF(I844&lt;C844,0,#REF!*TRUNC(I844/(C844-8)))</f>
        <v>#REF!</v>
      </c>
      <c r="K844" s="1" t="e">
        <f>IF(H844&gt;0,+#REF!/(C844-8)-TRUNC(#REF!/(C844-8))+4,0)</f>
        <v>#REF!</v>
      </c>
      <c r="L844" s="1" t="e">
        <f t="shared" si="145"/>
        <v>#REF!</v>
      </c>
      <c r="M844" s="1" t="e">
        <f>+IF(H844&gt;0,IF(L844&lt;0.1,(#REF!/(TRUNC((C844/10)/I844)+1)),IF(AND(L844&gt;0.1,L844&lt;0.33),(#REF!/(TRUNC((C844/3)/I844)+1)),#REF!)),0)</f>
        <v>#REF!</v>
      </c>
      <c r="N844" s="1" t="e">
        <f t="shared" si="146"/>
        <v>#REF!</v>
      </c>
      <c r="O844" s="1" t="e">
        <f>+IF(#REF! &lt; (#REF!+#REF!)*0.02,1,#REF!/(#REF!+#REF!))</f>
        <v>#REF!</v>
      </c>
      <c r="P844" s="1" t="e">
        <f>+IF(#REF!&gt;0,#REF!+5,0)</f>
        <v>#REF!</v>
      </c>
      <c r="Q844" s="1" t="e">
        <f t="shared" si="147"/>
        <v>#REF!</v>
      </c>
      <c r="R844" s="1" t="e">
        <f>+IF(Q844 &gt; 0,TRUNC((#REF!+#REF!)/Q844),0)</f>
        <v>#REF!</v>
      </c>
      <c r="S844" s="1" t="e">
        <f>+(R844/(TRUNC((B844-28)/(#REF!+5))+4))</f>
        <v>#REF!</v>
      </c>
      <c r="T844" s="1" t="e">
        <f>+TRUNC(S844/(TRUNC((B844-28)/(#REF!+5))+4))</f>
        <v>#REF!</v>
      </c>
      <c r="U844" s="1" t="e">
        <f>+ROUNDUP((T844/(TRUNC((B844-56)/(#REF!+5))+4)),0)</f>
        <v>#REF!</v>
      </c>
      <c r="V844" s="1" t="e">
        <f t="shared" si="148"/>
        <v>#REF!</v>
      </c>
      <c r="W844" s="1" t="e">
        <f t="shared" si="149"/>
        <v>#REF!</v>
      </c>
      <c r="X844" s="1" t="e">
        <f t="shared" si="150"/>
        <v>#REF!</v>
      </c>
      <c r="Y844" s="1" t="e">
        <f t="shared" si="151"/>
        <v>#REF!</v>
      </c>
      <c r="Z844" s="1" t="e">
        <f t="shared" si="152"/>
        <v>#REF!</v>
      </c>
      <c r="AA844" s="2" t="e">
        <f>IF(Z844*#REF!/(#REF!+#REF!)&lt;16,16,Z844*#REF!/(#REF!+#REF!))</f>
        <v>#REF!</v>
      </c>
      <c r="AB844" s="9" t="e">
        <f>IF(+Z844*#REF!/(#REF!+#REF!)&lt;16,16,+Z844*#REF!/(#REF!+#REF!))</f>
        <v>#REF!</v>
      </c>
      <c r="AC844" s="2" t="e">
        <f t="shared" si="153"/>
        <v>#REF!</v>
      </c>
    </row>
    <row r="845" spans="2:29" x14ac:dyDescent="0.2">
      <c r="B845" s="10" t="e">
        <f>IF(#REF!="Informix XPS",4096,2048)</f>
        <v>#REF!</v>
      </c>
      <c r="C845" s="10" t="e">
        <f>IF(#REF!="Informix XPS",4036,2020)</f>
        <v>#REF!</v>
      </c>
      <c r="D845" s="1" t="e">
        <f>IF(#REF!=0,0,#REF!+4)</f>
        <v>#REF!</v>
      </c>
      <c r="E845" s="1" t="e">
        <f t="shared" si="143"/>
        <v>#REF!</v>
      </c>
      <c r="F845" s="1" t="e">
        <f>IF(D845&lt;=C845,ROUNDUP((#REF!+#REF!)/E845,0),#REF!*E845)</f>
        <v>#REF!</v>
      </c>
      <c r="G845" s="1" t="e">
        <f t="shared" si="144"/>
        <v>#REF!</v>
      </c>
      <c r="H845" s="1" t="e">
        <f>IF(#REF!&gt;C845,#REF!,0)</f>
        <v>#REF!</v>
      </c>
      <c r="I845" s="1" t="e">
        <f>+IF(#REF!&gt;C845,#REF!-(C845+8),0)</f>
        <v>#REF!</v>
      </c>
      <c r="J845" s="1" t="e">
        <f>+IF(I845&lt;C845,0,#REF!*TRUNC(I845/(C845-8)))</f>
        <v>#REF!</v>
      </c>
      <c r="K845" s="1" t="e">
        <f>IF(H845&gt;0,+#REF!/(C845-8)-TRUNC(#REF!/(C845-8))+4,0)</f>
        <v>#REF!</v>
      </c>
      <c r="L845" s="1" t="e">
        <f t="shared" si="145"/>
        <v>#REF!</v>
      </c>
      <c r="M845" s="1" t="e">
        <f>+IF(H845&gt;0,IF(L845&lt;0.1,(#REF!/(TRUNC((C845/10)/I845)+1)),IF(AND(L845&gt;0.1,L845&lt;0.33),(#REF!/(TRUNC((C845/3)/I845)+1)),#REF!)),0)</f>
        <v>#REF!</v>
      </c>
      <c r="N845" s="1" t="e">
        <f t="shared" si="146"/>
        <v>#REF!</v>
      </c>
      <c r="O845" s="1" t="e">
        <f>+IF(#REF! &lt; (#REF!+#REF!)*0.02,1,#REF!/(#REF!+#REF!))</f>
        <v>#REF!</v>
      </c>
      <c r="P845" s="1" t="e">
        <f>+IF(#REF!&gt;0,#REF!+5,0)</f>
        <v>#REF!</v>
      </c>
      <c r="Q845" s="1" t="e">
        <f t="shared" si="147"/>
        <v>#REF!</v>
      </c>
      <c r="R845" s="1" t="e">
        <f>+IF(Q845 &gt; 0,TRUNC((#REF!+#REF!)/Q845),0)</f>
        <v>#REF!</v>
      </c>
      <c r="S845" s="1" t="e">
        <f>+(R845/(TRUNC((B845-28)/(#REF!+5))+4))</f>
        <v>#REF!</v>
      </c>
      <c r="T845" s="1" t="e">
        <f>+TRUNC(S845/(TRUNC((B845-28)/(#REF!+5))+4))</f>
        <v>#REF!</v>
      </c>
      <c r="U845" s="1" t="e">
        <f>+ROUNDUP((T845/(TRUNC((B845-56)/(#REF!+5))+4)),0)</f>
        <v>#REF!</v>
      </c>
      <c r="V845" s="1" t="e">
        <f t="shared" si="148"/>
        <v>#REF!</v>
      </c>
      <c r="W845" s="1" t="e">
        <f t="shared" si="149"/>
        <v>#REF!</v>
      </c>
      <c r="X845" s="1" t="e">
        <f t="shared" si="150"/>
        <v>#REF!</v>
      </c>
      <c r="Y845" s="1" t="e">
        <f t="shared" si="151"/>
        <v>#REF!</v>
      </c>
      <c r="Z845" s="1" t="e">
        <f t="shared" si="152"/>
        <v>#REF!</v>
      </c>
      <c r="AA845" s="2" t="e">
        <f>IF(Z845*#REF!/(#REF!+#REF!)&lt;16,16,Z845*#REF!/(#REF!+#REF!))</f>
        <v>#REF!</v>
      </c>
      <c r="AB845" s="9" t="e">
        <f>IF(+Z845*#REF!/(#REF!+#REF!)&lt;16,16,+Z845*#REF!/(#REF!+#REF!))</f>
        <v>#REF!</v>
      </c>
      <c r="AC845" s="2" t="e">
        <f t="shared" si="153"/>
        <v>#REF!</v>
      </c>
    </row>
    <row r="846" spans="2:29" x14ac:dyDescent="0.2">
      <c r="B846" s="10" t="e">
        <f>IF(#REF!="Informix XPS",4096,2048)</f>
        <v>#REF!</v>
      </c>
      <c r="C846" s="10" t="e">
        <f>IF(#REF!="Informix XPS",4036,2020)</f>
        <v>#REF!</v>
      </c>
      <c r="D846" s="1" t="e">
        <f>IF(#REF!=0,0,#REF!+4)</f>
        <v>#REF!</v>
      </c>
      <c r="E846" s="1" t="e">
        <f t="shared" si="143"/>
        <v>#REF!</v>
      </c>
      <c r="F846" s="1" t="e">
        <f>IF(D846&lt;=C846,ROUNDUP((#REF!+#REF!)/E846,0),#REF!*E846)</f>
        <v>#REF!</v>
      </c>
      <c r="G846" s="1" t="e">
        <f t="shared" si="144"/>
        <v>#REF!</v>
      </c>
      <c r="H846" s="1" t="e">
        <f>IF(#REF!&gt;C846,#REF!,0)</f>
        <v>#REF!</v>
      </c>
      <c r="I846" s="1" t="e">
        <f>+IF(#REF!&gt;C846,#REF!-(C846+8),0)</f>
        <v>#REF!</v>
      </c>
      <c r="J846" s="1" t="e">
        <f>+IF(I846&lt;C846,0,#REF!*TRUNC(I846/(C846-8)))</f>
        <v>#REF!</v>
      </c>
      <c r="K846" s="1" t="e">
        <f>IF(H846&gt;0,+#REF!/(C846-8)-TRUNC(#REF!/(C846-8))+4,0)</f>
        <v>#REF!</v>
      </c>
      <c r="L846" s="1" t="e">
        <f t="shared" si="145"/>
        <v>#REF!</v>
      </c>
      <c r="M846" s="1" t="e">
        <f>+IF(H846&gt;0,IF(L846&lt;0.1,(#REF!/(TRUNC((C846/10)/I846)+1)),IF(AND(L846&gt;0.1,L846&lt;0.33),(#REF!/(TRUNC((C846/3)/I846)+1)),#REF!)),0)</f>
        <v>#REF!</v>
      </c>
      <c r="N846" s="1" t="e">
        <f t="shared" si="146"/>
        <v>#REF!</v>
      </c>
      <c r="O846" s="1" t="e">
        <f>+IF(#REF! &lt; (#REF!+#REF!)*0.02,1,#REF!/(#REF!+#REF!))</f>
        <v>#REF!</v>
      </c>
      <c r="P846" s="1" t="e">
        <f>+IF(#REF!&gt;0,#REF!+5,0)</f>
        <v>#REF!</v>
      </c>
      <c r="Q846" s="1" t="e">
        <f t="shared" si="147"/>
        <v>#REF!</v>
      </c>
      <c r="R846" s="1" t="e">
        <f>+IF(Q846 &gt; 0,TRUNC((#REF!+#REF!)/Q846),0)</f>
        <v>#REF!</v>
      </c>
      <c r="S846" s="1" t="e">
        <f>+(R846/(TRUNC((B846-28)/(#REF!+5))+4))</f>
        <v>#REF!</v>
      </c>
      <c r="T846" s="1" t="e">
        <f>+TRUNC(S846/(TRUNC((B846-28)/(#REF!+5))+4))</f>
        <v>#REF!</v>
      </c>
      <c r="U846" s="1" t="e">
        <f>+ROUNDUP((T846/(TRUNC((B846-56)/(#REF!+5))+4)),0)</f>
        <v>#REF!</v>
      </c>
      <c r="V846" s="1" t="e">
        <f t="shared" si="148"/>
        <v>#REF!</v>
      </c>
      <c r="W846" s="1" t="e">
        <f t="shared" si="149"/>
        <v>#REF!</v>
      </c>
      <c r="X846" s="1" t="e">
        <f t="shared" si="150"/>
        <v>#REF!</v>
      </c>
      <c r="Y846" s="1" t="e">
        <f t="shared" si="151"/>
        <v>#REF!</v>
      </c>
      <c r="Z846" s="1" t="e">
        <f t="shared" si="152"/>
        <v>#REF!</v>
      </c>
      <c r="AA846" s="2" t="e">
        <f>IF(Z846*#REF!/(#REF!+#REF!)&lt;16,16,Z846*#REF!/(#REF!+#REF!))</f>
        <v>#REF!</v>
      </c>
      <c r="AB846" s="9" t="e">
        <f>IF(+Z846*#REF!/(#REF!+#REF!)&lt;16,16,+Z846*#REF!/(#REF!+#REF!))</f>
        <v>#REF!</v>
      </c>
      <c r="AC846" s="2" t="e">
        <f t="shared" si="153"/>
        <v>#REF!</v>
      </c>
    </row>
    <row r="847" spans="2:29" x14ac:dyDescent="0.2">
      <c r="B847" s="10" t="e">
        <f>IF(#REF!="Informix XPS",4096,2048)</f>
        <v>#REF!</v>
      </c>
      <c r="C847" s="10" t="e">
        <f>IF(#REF!="Informix XPS",4036,2020)</f>
        <v>#REF!</v>
      </c>
      <c r="D847" s="1" t="e">
        <f>IF(#REF!=0,0,#REF!+4)</f>
        <v>#REF!</v>
      </c>
      <c r="E847" s="1" t="e">
        <f t="shared" si="143"/>
        <v>#REF!</v>
      </c>
      <c r="F847" s="1" t="e">
        <f>IF(D847&lt;=C847,ROUNDUP((#REF!+#REF!)/E847,0),#REF!*E847)</f>
        <v>#REF!</v>
      </c>
      <c r="G847" s="1" t="e">
        <f t="shared" si="144"/>
        <v>#REF!</v>
      </c>
      <c r="H847" s="1" t="e">
        <f>IF(#REF!&gt;C847,#REF!,0)</f>
        <v>#REF!</v>
      </c>
      <c r="I847" s="1" t="e">
        <f>+IF(#REF!&gt;C847,#REF!-(C847+8),0)</f>
        <v>#REF!</v>
      </c>
      <c r="J847" s="1" t="e">
        <f>+IF(I847&lt;C847,0,#REF!*TRUNC(I847/(C847-8)))</f>
        <v>#REF!</v>
      </c>
      <c r="K847" s="1" t="e">
        <f>IF(H847&gt;0,+#REF!/(C847-8)-TRUNC(#REF!/(C847-8))+4,0)</f>
        <v>#REF!</v>
      </c>
      <c r="L847" s="1" t="e">
        <f t="shared" si="145"/>
        <v>#REF!</v>
      </c>
      <c r="M847" s="1" t="e">
        <f>+IF(H847&gt;0,IF(L847&lt;0.1,(#REF!/(TRUNC((C847/10)/I847)+1)),IF(AND(L847&gt;0.1,L847&lt;0.33),(#REF!/(TRUNC((C847/3)/I847)+1)),#REF!)),0)</f>
        <v>#REF!</v>
      </c>
      <c r="N847" s="1" t="e">
        <f t="shared" si="146"/>
        <v>#REF!</v>
      </c>
      <c r="O847" s="1" t="e">
        <f>+IF(#REF! &lt; (#REF!+#REF!)*0.02,1,#REF!/(#REF!+#REF!))</f>
        <v>#REF!</v>
      </c>
      <c r="P847" s="1" t="e">
        <f>+IF(#REF!&gt;0,#REF!+5,0)</f>
        <v>#REF!</v>
      </c>
      <c r="Q847" s="1" t="e">
        <f t="shared" si="147"/>
        <v>#REF!</v>
      </c>
      <c r="R847" s="1" t="e">
        <f>+IF(Q847 &gt; 0,TRUNC((#REF!+#REF!)/Q847),0)</f>
        <v>#REF!</v>
      </c>
      <c r="S847" s="1" t="e">
        <f>+(R847/(TRUNC((B847-28)/(#REF!+5))+4))</f>
        <v>#REF!</v>
      </c>
      <c r="T847" s="1" t="e">
        <f>+TRUNC(S847/(TRUNC((B847-28)/(#REF!+5))+4))</f>
        <v>#REF!</v>
      </c>
      <c r="U847" s="1" t="e">
        <f>+ROUNDUP((T847/(TRUNC((B847-56)/(#REF!+5))+4)),0)</f>
        <v>#REF!</v>
      </c>
      <c r="V847" s="1" t="e">
        <f t="shared" si="148"/>
        <v>#REF!</v>
      </c>
      <c r="W847" s="1" t="e">
        <f t="shared" si="149"/>
        <v>#REF!</v>
      </c>
      <c r="X847" s="1" t="e">
        <f t="shared" si="150"/>
        <v>#REF!</v>
      </c>
      <c r="Y847" s="1" t="e">
        <f t="shared" si="151"/>
        <v>#REF!</v>
      </c>
      <c r="Z847" s="1" t="e">
        <f t="shared" si="152"/>
        <v>#REF!</v>
      </c>
      <c r="AA847" s="2" t="e">
        <f>IF(Z847*#REF!/(#REF!+#REF!)&lt;16,16,Z847*#REF!/(#REF!+#REF!))</f>
        <v>#REF!</v>
      </c>
      <c r="AB847" s="9" t="e">
        <f>IF(+Z847*#REF!/(#REF!+#REF!)&lt;16,16,+Z847*#REF!/(#REF!+#REF!))</f>
        <v>#REF!</v>
      </c>
      <c r="AC847" s="2" t="e">
        <f t="shared" si="153"/>
        <v>#REF!</v>
      </c>
    </row>
    <row r="848" spans="2:29" x14ac:dyDescent="0.2">
      <c r="B848" s="10" t="e">
        <f>IF(#REF!="Informix XPS",4096,2048)</f>
        <v>#REF!</v>
      </c>
      <c r="C848" s="10" t="e">
        <f>IF(#REF!="Informix XPS",4036,2020)</f>
        <v>#REF!</v>
      </c>
      <c r="D848" s="1" t="e">
        <f>IF(#REF!=0,0,#REF!+4)</f>
        <v>#REF!</v>
      </c>
      <c r="E848" s="1" t="e">
        <f t="shared" si="143"/>
        <v>#REF!</v>
      </c>
      <c r="F848" s="1" t="e">
        <f>IF(D848&lt;=C848,ROUNDUP((#REF!+#REF!)/E848,0),#REF!*E848)</f>
        <v>#REF!</v>
      </c>
      <c r="G848" s="1" t="e">
        <f t="shared" si="144"/>
        <v>#REF!</v>
      </c>
      <c r="H848" s="1" t="e">
        <f>IF(#REF!&gt;C848,#REF!,0)</f>
        <v>#REF!</v>
      </c>
      <c r="I848" s="1" t="e">
        <f>+IF(#REF!&gt;C848,#REF!-(C848+8),0)</f>
        <v>#REF!</v>
      </c>
      <c r="J848" s="1" t="e">
        <f>+IF(I848&lt;C848,0,#REF!*TRUNC(I848/(C848-8)))</f>
        <v>#REF!</v>
      </c>
      <c r="K848" s="1" t="e">
        <f>IF(H848&gt;0,+#REF!/(C848-8)-TRUNC(#REF!/(C848-8))+4,0)</f>
        <v>#REF!</v>
      </c>
      <c r="L848" s="1" t="e">
        <f t="shared" si="145"/>
        <v>#REF!</v>
      </c>
      <c r="M848" s="1" t="e">
        <f>+IF(H848&gt;0,IF(L848&lt;0.1,(#REF!/(TRUNC((C848/10)/I848)+1)),IF(AND(L848&gt;0.1,L848&lt;0.33),(#REF!/(TRUNC((C848/3)/I848)+1)),#REF!)),0)</f>
        <v>#REF!</v>
      </c>
      <c r="N848" s="1" t="e">
        <f t="shared" si="146"/>
        <v>#REF!</v>
      </c>
      <c r="O848" s="1" t="e">
        <f>+IF(#REF! &lt; (#REF!+#REF!)*0.02,1,#REF!/(#REF!+#REF!))</f>
        <v>#REF!</v>
      </c>
      <c r="P848" s="1" t="e">
        <f>+IF(#REF!&gt;0,#REF!+5,0)</f>
        <v>#REF!</v>
      </c>
      <c r="Q848" s="1" t="e">
        <f t="shared" si="147"/>
        <v>#REF!</v>
      </c>
      <c r="R848" s="1" t="e">
        <f>+IF(Q848 &gt; 0,TRUNC((#REF!+#REF!)/Q848),0)</f>
        <v>#REF!</v>
      </c>
      <c r="S848" s="1" t="e">
        <f>+(R848/(TRUNC((B848-28)/(#REF!+5))+4))</f>
        <v>#REF!</v>
      </c>
      <c r="T848" s="1" t="e">
        <f>+TRUNC(S848/(TRUNC((B848-28)/(#REF!+5))+4))</f>
        <v>#REF!</v>
      </c>
      <c r="U848" s="1" t="e">
        <f>+ROUNDUP((T848/(TRUNC((B848-56)/(#REF!+5))+4)),0)</f>
        <v>#REF!</v>
      </c>
      <c r="V848" s="1" t="e">
        <f t="shared" si="148"/>
        <v>#REF!</v>
      </c>
      <c r="W848" s="1" t="e">
        <f t="shared" si="149"/>
        <v>#REF!</v>
      </c>
      <c r="X848" s="1" t="e">
        <f t="shared" si="150"/>
        <v>#REF!</v>
      </c>
      <c r="Y848" s="1" t="e">
        <f t="shared" si="151"/>
        <v>#REF!</v>
      </c>
      <c r="Z848" s="1" t="e">
        <f t="shared" si="152"/>
        <v>#REF!</v>
      </c>
      <c r="AA848" s="2" t="e">
        <f>IF(Z848*#REF!/(#REF!+#REF!)&lt;16,16,Z848*#REF!/(#REF!+#REF!))</f>
        <v>#REF!</v>
      </c>
      <c r="AB848" s="9" t="e">
        <f>IF(+Z848*#REF!/(#REF!+#REF!)&lt;16,16,+Z848*#REF!/(#REF!+#REF!))</f>
        <v>#REF!</v>
      </c>
      <c r="AC848" s="2" t="e">
        <f t="shared" si="153"/>
        <v>#REF!</v>
      </c>
    </row>
    <row r="849" spans="2:29" x14ac:dyDescent="0.2">
      <c r="B849" s="10" t="e">
        <f>IF(#REF!="Informix XPS",4096,2048)</f>
        <v>#REF!</v>
      </c>
      <c r="C849" s="10" t="e">
        <f>IF(#REF!="Informix XPS",4036,2020)</f>
        <v>#REF!</v>
      </c>
      <c r="D849" s="1" t="e">
        <f>IF(#REF!=0,0,#REF!+4)</f>
        <v>#REF!</v>
      </c>
      <c r="E849" s="1" t="e">
        <f t="shared" si="143"/>
        <v>#REF!</v>
      </c>
      <c r="F849" s="1" t="e">
        <f>IF(D849&lt;=C849,ROUNDUP((#REF!+#REF!)/E849,0),#REF!*E849)</f>
        <v>#REF!</v>
      </c>
      <c r="G849" s="1" t="e">
        <f t="shared" si="144"/>
        <v>#REF!</v>
      </c>
      <c r="H849" s="1" t="e">
        <f>IF(#REF!&gt;C849,#REF!,0)</f>
        <v>#REF!</v>
      </c>
      <c r="I849" s="1" t="e">
        <f>+IF(#REF!&gt;C849,#REF!-(C849+8),0)</f>
        <v>#REF!</v>
      </c>
      <c r="J849" s="1" t="e">
        <f>+IF(I849&lt;C849,0,#REF!*TRUNC(I849/(C849-8)))</f>
        <v>#REF!</v>
      </c>
      <c r="K849" s="1" t="e">
        <f>IF(H849&gt;0,+#REF!/(C849-8)-TRUNC(#REF!/(C849-8))+4,0)</f>
        <v>#REF!</v>
      </c>
      <c r="L849" s="1" t="e">
        <f t="shared" si="145"/>
        <v>#REF!</v>
      </c>
      <c r="M849" s="1" t="e">
        <f>+IF(H849&gt;0,IF(L849&lt;0.1,(#REF!/(TRUNC((C849/10)/I849)+1)),IF(AND(L849&gt;0.1,L849&lt;0.33),(#REF!/(TRUNC((C849/3)/I849)+1)),#REF!)),0)</f>
        <v>#REF!</v>
      </c>
      <c r="N849" s="1" t="e">
        <f t="shared" si="146"/>
        <v>#REF!</v>
      </c>
      <c r="O849" s="1" t="e">
        <f>+IF(#REF! &lt; (#REF!+#REF!)*0.02,1,#REF!/(#REF!+#REF!))</f>
        <v>#REF!</v>
      </c>
      <c r="P849" s="1" t="e">
        <f>+IF(#REF!&gt;0,#REF!+5,0)</f>
        <v>#REF!</v>
      </c>
      <c r="Q849" s="1" t="e">
        <f t="shared" si="147"/>
        <v>#REF!</v>
      </c>
      <c r="R849" s="1" t="e">
        <f>+IF(Q849 &gt; 0,TRUNC((#REF!+#REF!)/Q849),0)</f>
        <v>#REF!</v>
      </c>
      <c r="S849" s="1" t="e">
        <f>+(R849/(TRUNC((B849-28)/(#REF!+5))+4))</f>
        <v>#REF!</v>
      </c>
      <c r="T849" s="1" t="e">
        <f>+TRUNC(S849/(TRUNC((B849-28)/(#REF!+5))+4))</f>
        <v>#REF!</v>
      </c>
      <c r="U849" s="1" t="e">
        <f>+ROUNDUP((T849/(TRUNC((B849-56)/(#REF!+5))+4)),0)</f>
        <v>#REF!</v>
      </c>
      <c r="V849" s="1" t="e">
        <f t="shared" si="148"/>
        <v>#REF!</v>
      </c>
      <c r="W849" s="1" t="e">
        <f t="shared" si="149"/>
        <v>#REF!</v>
      </c>
      <c r="X849" s="1" t="e">
        <f t="shared" si="150"/>
        <v>#REF!</v>
      </c>
      <c r="Y849" s="1" t="e">
        <f t="shared" si="151"/>
        <v>#REF!</v>
      </c>
      <c r="Z849" s="1" t="e">
        <f t="shared" si="152"/>
        <v>#REF!</v>
      </c>
      <c r="AA849" s="2" t="e">
        <f>IF(Z849*#REF!/(#REF!+#REF!)&lt;16,16,Z849*#REF!/(#REF!+#REF!))</f>
        <v>#REF!</v>
      </c>
      <c r="AB849" s="9" t="e">
        <f>IF(+Z849*#REF!/(#REF!+#REF!)&lt;16,16,+Z849*#REF!/(#REF!+#REF!))</f>
        <v>#REF!</v>
      </c>
      <c r="AC849" s="2" t="e">
        <f t="shared" si="153"/>
        <v>#REF!</v>
      </c>
    </row>
    <row r="850" spans="2:29" x14ac:dyDescent="0.2">
      <c r="B850" s="10" t="e">
        <f>IF(#REF!="Informix XPS",4096,2048)</f>
        <v>#REF!</v>
      </c>
      <c r="C850" s="10" t="e">
        <f>IF(#REF!="Informix XPS",4036,2020)</f>
        <v>#REF!</v>
      </c>
      <c r="D850" s="1" t="e">
        <f>IF(#REF!=0,0,#REF!+4)</f>
        <v>#REF!</v>
      </c>
      <c r="E850" s="1" t="e">
        <f t="shared" si="143"/>
        <v>#REF!</v>
      </c>
      <c r="F850" s="1" t="e">
        <f>IF(D850&lt;=C850,ROUNDUP((#REF!+#REF!)/E850,0),#REF!*E850)</f>
        <v>#REF!</v>
      </c>
      <c r="G850" s="1" t="e">
        <f t="shared" si="144"/>
        <v>#REF!</v>
      </c>
      <c r="H850" s="1" t="e">
        <f>IF(#REF!&gt;C850,#REF!,0)</f>
        <v>#REF!</v>
      </c>
      <c r="I850" s="1" t="e">
        <f>+IF(#REF!&gt;C850,#REF!-(C850+8),0)</f>
        <v>#REF!</v>
      </c>
      <c r="J850" s="1" t="e">
        <f>+IF(I850&lt;C850,0,#REF!*TRUNC(I850/(C850-8)))</f>
        <v>#REF!</v>
      </c>
      <c r="K850" s="1" t="e">
        <f>IF(H850&gt;0,+#REF!/(C850-8)-TRUNC(#REF!/(C850-8))+4,0)</f>
        <v>#REF!</v>
      </c>
      <c r="L850" s="1" t="e">
        <f t="shared" si="145"/>
        <v>#REF!</v>
      </c>
      <c r="M850" s="1" t="e">
        <f>+IF(H850&gt;0,IF(L850&lt;0.1,(#REF!/(TRUNC((C850/10)/I850)+1)),IF(AND(L850&gt;0.1,L850&lt;0.33),(#REF!/(TRUNC((C850/3)/I850)+1)),#REF!)),0)</f>
        <v>#REF!</v>
      </c>
      <c r="N850" s="1" t="e">
        <f t="shared" si="146"/>
        <v>#REF!</v>
      </c>
      <c r="O850" s="1" t="e">
        <f>+IF(#REF! &lt; (#REF!+#REF!)*0.02,1,#REF!/(#REF!+#REF!))</f>
        <v>#REF!</v>
      </c>
      <c r="P850" s="1" t="e">
        <f>+IF(#REF!&gt;0,#REF!+5,0)</f>
        <v>#REF!</v>
      </c>
      <c r="Q850" s="1" t="e">
        <f t="shared" si="147"/>
        <v>#REF!</v>
      </c>
      <c r="R850" s="1" t="e">
        <f>+IF(Q850 &gt; 0,TRUNC((#REF!+#REF!)/Q850),0)</f>
        <v>#REF!</v>
      </c>
      <c r="S850" s="1" t="e">
        <f>+(R850/(TRUNC((B850-28)/(#REF!+5))+4))</f>
        <v>#REF!</v>
      </c>
      <c r="T850" s="1" t="e">
        <f>+TRUNC(S850/(TRUNC((B850-28)/(#REF!+5))+4))</f>
        <v>#REF!</v>
      </c>
      <c r="U850" s="1" t="e">
        <f>+ROUNDUP((T850/(TRUNC((B850-56)/(#REF!+5))+4)),0)</f>
        <v>#REF!</v>
      </c>
      <c r="V850" s="1" t="e">
        <f t="shared" si="148"/>
        <v>#REF!</v>
      </c>
      <c r="W850" s="1" t="e">
        <f t="shared" si="149"/>
        <v>#REF!</v>
      </c>
      <c r="X850" s="1" t="e">
        <f t="shared" si="150"/>
        <v>#REF!</v>
      </c>
      <c r="Y850" s="1" t="e">
        <f t="shared" si="151"/>
        <v>#REF!</v>
      </c>
      <c r="Z850" s="1" t="e">
        <f t="shared" si="152"/>
        <v>#REF!</v>
      </c>
      <c r="AA850" s="2" t="e">
        <f>IF(Z850*#REF!/(#REF!+#REF!)&lt;16,16,Z850*#REF!/(#REF!+#REF!))</f>
        <v>#REF!</v>
      </c>
      <c r="AB850" s="9" t="e">
        <f>IF(+Z850*#REF!/(#REF!+#REF!)&lt;16,16,+Z850*#REF!/(#REF!+#REF!))</f>
        <v>#REF!</v>
      </c>
      <c r="AC850" s="2" t="e">
        <f t="shared" si="153"/>
        <v>#REF!</v>
      </c>
    </row>
    <row r="851" spans="2:29" x14ac:dyDescent="0.2">
      <c r="B851" s="10" t="e">
        <f>IF(#REF!="Informix XPS",4096,2048)</f>
        <v>#REF!</v>
      </c>
      <c r="C851" s="10" t="e">
        <f>IF(#REF!="Informix XPS",4036,2020)</f>
        <v>#REF!</v>
      </c>
      <c r="D851" s="1" t="e">
        <f>IF(#REF!=0,0,#REF!+4)</f>
        <v>#REF!</v>
      </c>
      <c r="E851" s="1" t="e">
        <f t="shared" si="143"/>
        <v>#REF!</v>
      </c>
      <c r="F851" s="1" t="e">
        <f>IF(D851&lt;=C851,ROUNDUP((#REF!+#REF!)/E851,0),#REF!*E851)</f>
        <v>#REF!</v>
      </c>
      <c r="G851" s="1" t="e">
        <f t="shared" si="144"/>
        <v>#REF!</v>
      </c>
      <c r="H851" s="1" t="e">
        <f>IF(#REF!&gt;C851,#REF!,0)</f>
        <v>#REF!</v>
      </c>
      <c r="I851" s="1" t="e">
        <f>+IF(#REF!&gt;C851,#REF!-(C851+8),0)</f>
        <v>#REF!</v>
      </c>
      <c r="J851" s="1" t="e">
        <f>+IF(I851&lt;C851,0,#REF!*TRUNC(I851/(C851-8)))</f>
        <v>#REF!</v>
      </c>
      <c r="K851" s="1" t="e">
        <f>IF(H851&gt;0,+#REF!/(C851-8)-TRUNC(#REF!/(C851-8))+4,0)</f>
        <v>#REF!</v>
      </c>
      <c r="L851" s="1" t="e">
        <f t="shared" si="145"/>
        <v>#REF!</v>
      </c>
      <c r="M851" s="1" t="e">
        <f>+IF(H851&gt;0,IF(L851&lt;0.1,(#REF!/(TRUNC((C851/10)/I851)+1)),IF(AND(L851&gt;0.1,L851&lt;0.33),(#REF!/(TRUNC((C851/3)/I851)+1)),#REF!)),0)</f>
        <v>#REF!</v>
      </c>
      <c r="N851" s="1" t="e">
        <f t="shared" si="146"/>
        <v>#REF!</v>
      </c>
      <c r="O851" s="1" t="e">
        <f>+IF(#REF! &lt; (#REF!+#REF!)*0.02,1,#REF!/(#REF!+#REF!))</f>
        <v>#REF!</v>
      </c>
      <c r="P851" s="1" t="e">
        <f>+IF(#REF!&gt;0,#REF!+5,0)</f>
        <v>#REF!</v>
      </c>
      <c r="Q851" s="1" t="e">
        <f t="shared" si="147"/>
        <v>#REF!</v>
      </c>
      <c r="R851" s="1" t="e">
        <f>+IF(Q851 &gt; 0,TRUNC((#REF!+#REF!)/Q851),0)</f>
        <v>#REF!</v>
      </c>
      <c r="S851" s="1" t="e">
        <f>+(R851/(TRUNC((B851-28)/(#REF!+5))+4))</f>
        <v>#REF!</v>
      </c>
      <c r="T851" s="1" t="e">
        <f>+TRUNC(S851/(TRUNC((B851-28)/(#REF!+5))+4))</f>
        <v>#REF!</v>
      </c>
      <c r="U851" s="1" t="e">
        <f>+ROUNDUP((T851/(TRUNC((B851-56)/(#REF!+5))+4)),0)</f>
        <v>#REF!</v>
      </c>
      <c r="V851" s="1" t="e">
        <f t="shared" si="148"/>
        <v>#REF!</v>
      </c>
      <c r="W851" s="1" t="e">
        <f t="shared" si="149"/>
        <v>#REF!</v>
      </c>
      <c r="X851" s="1" t="e">
        <f t="shared" si="150"/>
        <v>#REF!</v>
      </c>
      <c r="Y851" s="1" t="e">
        <f t="shared" si="151"/>
        <v>#REF!</v>
      </c>
      <c r="Z851" s="1" t="e">
        <f t="shared" si="152"/>
        <v>#REF!</v>
      </c>
      <c r="AA851" s="2" t="e">
        <f>IF(Z851*#REF!/(#REF!+#REF!)&lt;16,16,Z851*#REF!/(#REF!+#REF!))</f>
        <v>#REF!</v>
      </c>
      <c r="AB851" s="9" t="e">
        <f>IF(+Z851*#REF!/(#REF!+#REF!)&lt;16,16,+Z851*#REF!/(#REF!+#REF!))</f>
        <v>#REF!</v>
      </c>
      <c r="AC851" s="2" t="e">
        <f t="shared" si="153"/>
        <v>#REF!</v>
      </c>
    </row>
    <row r="852" spans="2:29" x14ac:dyDescent="0.2">
      <c r="B852" s="10" t="e">
        <f>IF(#REF!="Informix XPS",4096,2048)</f>
        <v>#REF!</v>
      </c>
      <c r="C852" s="10" t="e">
        <f>IF(#REF!="Informix XPS",4036,2020)</f>
        <v>#REF!</v>
      </c>
      <c r="D852" s="1" t="e">
        <f>IF(#REF!=0,0,#REF!+4)</f>
        <v>#REF!</v>
      </c>
      <c r="E852" s="1" t="e">
        <f t="shared" si="143"/>
        <v>#REF!</v>
      </c>
      <c r="F852" s="1" t="e">
        <f>IF(D852&lt;=C852,ROUNDUP((#REF!+#REF!)/E852,0),#REF!*E852)</f>
        <v>#REF!</v>
      </c>
      <c r="G852" s="1" t="e">
        <f t="shared" si="144"/>
        <v>#REF!</v>
      </c>
      <c r="H852" s="1" t="e">
        <f>IF(#REF!&gt;C852,#REF!,0)</f>
        <v>#REF!</v>
      </c>
      <c r="I852" s="1" t="e">
        <f>+IF(#REF!&gt;C852,#REF!-(C852+8),0)</f>
        <v>#REF!</v>
      </c>
      <c r="J852" s="1" t="e">
        <f>+IF(I852&lt;C852,0,#REF!*TRUNC(I852/(C852-8)))</f>
        <v>#REF!</v>
      </c>
      <c r="K852" s="1" t="e">
        <f>IF(H852&gt;0,+#REF!/(C852-8)-TRUNC(#REF!/(C852-8))+4,0)</f>
        <v>#REF!</v>
      </c>
      <c r="L852" s="1" t="e">
        <f t="shared" si="145"/>
        <v>#REF!</v>
      </c>
      <c r="M852" s="1" t="e">
        <f>+IF(H852&gt;0,IF(L852&lt;0.1,(#REF!/(TRUNC((C852/10)/I852)+1)),IF(AND(L852&gt;0.1,L852&lt;0.33),(#REF!/(TRUNC((C852/3)/I852)+1)),#REF!)),0)</f>
        <v>#REF!</v>
      </c>
      <c r="N852" s="1" t="e">
        <f t="shared" si="146"/>
        <v>#REF!</v>
      </c>
      <c r="O852" s="1" t="e">
        <f>+IF(#REF! &lt; (#REF!+#REF!)*0.02,1,#REF!/(#REF!+#REF!))</f>
        <v>#REF!</v>
      </c>
      <c r="P852" s="1" t="e">
        <f>+IF(#REF!&gt;0,#REF!+5,0)</f>
        <v>#REF!</v>
      </c>
      <c r="Q852" s="1" t="e">
        <f t="shared" si="147"/>
        <v>#REF!</v>
      </c>
      <c r="R852" s="1" t="e">
        <f>+IF(Q852 &gt; 0,TRUNC((#REF!+#REF!)/Q852),0)</f>
        <v>#REF!</v>
      </c>
      <c r="S852" s="1" t="e">
        <f>+(R852/(TRUNC((B852-28)/(#REF!+5))+4))</f>
        <v>#REF!</v>
      </c>
      <c r="T852" s="1" t="e">
        <f>+TRUNC(S852/(TRUNC((B852-28)/(#REF!+5))+4))</f>
        <v>#REF!</v>
      </c>
      <c r="U852" s="1" t="e">
        <f>+ROUNDUP((T852/(TRUNC((B852-56)/(#REF!+5))+4)),0)</f>
        <v>#REF!</v>
      </c>
      <c r="V852" s="1" t="e">
        <f t="shared" si="148"/>
        <v>#REF!</v>
      </c>
      <c r="W852" s="1" t="e">
        <f t="shared" si="149"/>
        <v>#REF!</v>
      </c>
      <c r="X852" s="1" t="e">
        <f t="shared" si="150"/>
        <v>#REF!</v>
      </c>
      <c r="Y852" s="1" t="e">
        <f t="shared" si="151"/>
        <v>#REF!</v>
      </c>
      <c r="Z852" s="1" t="e">
        <f t="shared" si="152"/>
        <v>#REF!</v>
      </c>
      <c r="AA852" s="2" t="e">
        <f>IF(Z852*#REF!/(#REF!+#REF!)&lt;16,16,Z852*#REF!/(#REF!+#REF!))</f>
        <v>#REF!</v>
      </c>
      <c r="AB852" s="9" t="e">
        <f>IF(+Z852*#REF!/(#REF!+#REF!)&lt;16,16,+Z852*#REF!/(#REF!+#REF!))</f>
        <v>#REF!</v>
      </c>
      <c r="AC852" s="2" t="e">
        <f t="shared" si="153"/>
        <v>#REF!</v>
      </c>
    </row>
    <row r="853" spans="2:29" x14ac:dyDescent="0.2">
      <c r="B853" s="10" t="e">
        <f>IF(#REF!="Informix XPS",4096,2048)</f>
        <v>#REF!</v>
      </c>
      <c r="C853" s="10" t="e">
        <f>IF(#REF!="Informix XPS",4036,2020)</f>
        <v>#REF!</v>
      </c>
      <c r="D853" s="1" t="e">
        <f>IF(#REF!=0,0,#REF!+4)</f>
        <v>#REF!</v>
      </c>
      <c r="E853" s="1" t="e">
        <f t="shared" si="143"/>
        <v>#REF!</v>
      </c>
      <c r="F853" s="1" t="e">
        <f>IF(D853&lt;=C853,ROUNDUP((#REF!+#REF!)/E853,0),#REF!*E853)</f>
        <v>#REF!</v>
      </c>
      <c r="G853" s="1" t="e">
        <f t="shared" si="144"/>
        <v>#REF!</v>
      </c>
      <c r="H853" s="1" t="e">
        <f>IF(#REF!&gt;C853,#REF!,0)</f>
        <v>#REF!</v>
      </c>
      <c r="I853" s="1" t="e">
        <f>+IF(#REF!&gt;C853,#REF!-(C853+8),0)</f>
        <v>#REF!</v>
      </c>
      <c r="J853" s="1" t="e">
        <f>+IF(I853&lt;C853,0,#REF!*TRUNC(I853/(C853-8)))</f>
        <v>#REF!</v>
      </c>
      <c r="K853" s="1" t="e">
        <f>IF(H853&gt;0,+#REF!/(C853-8)-TRUNC(#REF!/(C853-8))+4,0)</f>
        <v>#REF!</v>
      </c>
      <c r="L853" s="1" t="e">
        <f t="shared" si="145"/>
        <v>#REF!</v>
      </c>
      <c r="M853" s="1" t="e">
        <f>+IF(H853&gt;0,IF(L853&lt;0.1,(#REF!/(TRUNC((C853/10)/I853)+1)),IF(AND(L853&gt;0.1,L853&lt;0.33),(#REF!/(TRUNC((C853/3)/I853)+1)),#REF!)),0)</f>
        <v>#REF!</v>
      </c>
      <c r="N853" s="1" t="e">
        <f t="shared" si="146"/>
        <v>#REF!</v>
      </c>
      <c r="O853" s="1" t="e">
        <f>+IF(#REF! &lt; (#REF!+#REF!)*0.02,1,#REF!/(#REF!+#REF!))</f>
        <v>#REF!</v>
      </c>
      <c r="P853" s="1" t="e">
        <f>+IF(#REF!&gt;0,#REF!+5,0)</f>
        <v>#REF!</v>
      </c>
      <c r="Q853" s="1" t="e">
        <f t="shared" si="147"/>
        <v>#REF!</v>
      </c>
      <c r="R853" s="1" t="e">
        <f>+IF(Q853 &gt; 0,TRUNC((#REF!+#REF!)/Q853),0)</f>
        <v>#REF!</v>
      </c>
      <c r="S853" s="1" t="e">
        <f>+(R853/(TRUNC((B853-28)/(#REF!+5))+4))</f>
        <v>#REF!</v>
      </c>
      <c r="T853" s="1" t="e">
        <f>+TRUNC(S853/(TRUNC((B853-28)/(#REF!+5))+4))</f>
        <v>#REF!</v>
      </c>
      <c r="U853" s="1" t="e">
        <f>+ROUNDUP((T853/(TRUNC((B853-56)/(#REF!+5))+4)),0)</f>
        <v>#REF!</v>
      </c>
      <c r="V853" s="1" t="e">
        <f t="shared" si="148"/>
        <v>#REF!</v>
      </c>
      <c r="W853" s="1" t="e">
        <f t="shared" si="149"/>
        <v>#REF!</v>
      </c>
      <c r="X853" s="1" t="e">
        <f t="shared" si="150"/>
        <v>#REF!</v>
      </c>
      <c r="Y853" s="1" t="e">
        <f t="shared" si="151"/>
        <v>#REF!</v>
      </c>
      <c r="Z853" s="1" t="e">
        <f t="shared" si="152"/>
        <v>#REF!</v>
      </c>
      <c r="AA853" s="2" t="e">
        <f>IF(Z853*#REF!/(#REF!+#REF!)&lt;16,16,Z853*#REF!/(#REF!+#REF!))</f>
        <v>#REF!</v>
      </c>
      <c r="AB853" s="9" t="e">
        <f>IF(+Z853*#REF!/(#REF!+#REF!)&lt;16,16,+Z853*#REF!/(#REF!+#REF!))</f>
        <v>#REF!</v>
      </c>
      <c r="AC853" s="2" t="e">
        <f t="shared" si="153"/>
        <v>#REF!</v>
      </c>
    </row>
    <row r="854" spans="2:29" x14ac:dyDescent="0.2">
      <c r="B854" s="10" t="e">
        <f>IF(#REF!="Informix XPS",4096,2048)</f>
        <v>#REF!</v>
      </c>
      <c r="C854" s="10" t="e">
        <f>IF(#REF!="Informix XPS",4036,2020)</f>
        <v>#REF!</v>
      </c>
      <c r="D854" s="1" t="e">
        <f>IF(#REF!=0,0,#REF!+4)</f>
        <v>#REF!</v>
      </c>
      <c r="E854" s="1" t="e">
        <f t="shared" si="143"/>
        <v>#REF!</v>
      </c>
      <c r="F854" s="1" t="e">
        <f>IF(D854&lt;=C854,ROUNDUP((#REF!+#REF!)/E854,0),#REF!*E854)</f>
        <v>#REF!</v>
      </c>
      <c r="G854" s="1" t="e">
        <f t="shared" si="144"/>
        <v>#REF!</v>
      </c>
      <c r="H854" s="1" t="e">
        <f>IF(#REF!&gt;C854,#REF!,0)</f>
        <v>#REF!</v>
      </c>
      <c r="I854" s="1" t="e">
        <f>+IF(#REF!&gt;C854,#REF!-(C854+8),0)</f>
        <v>#REF!</v>
      </c>
      <c r="J854" s="1" t="e">
        <f>+IF(I854&lt;C854,0,#REF!*TRUNC(I854/(C854-8)))</f>
        <v>#REF!</v>
      </c>
      <c r="K854" s="1" t="e">
        <f>IF(H854&gt;0,+#REF!/(C854-8)-TRUNC(#REF!/(C854-8))+4,0)</f>
        <v>#REF!</v>
      </c>
      <c r="L854" s="1" t="e">
        <f t="shared" si="145"/>
        <v>#REF!</v>
      </c>
      <c r="M854" s="1" t="e">
        <f>+IF(H854&gt;0,IF(L854&lt;0.1,(#REF!/(TRUNC((C854/10)/I854)+1)),IF(AND(L854&gt;0.1,L854&lt;0.33),(#REF!/(TRUNC((C854/3)/I854)+1)),#REF!)),0)</f>
        <v>#REF!</v>
      </c>
      <c r="N854" s="1" t="e">
        <f t="shared" si="146"/>
        <v>#REF!</v>
      </c>
      <c r="O854" s="1" t="e">
        <f>+IF(#REF! &lt; (#REF!+#REF!)*0.02,1,#REF!/(#REF!+#REF!))</f>
        <v>#REF!</v>
      </c>
      <c r="P854" s="1" t="e">
        <f>+IF(#REF!&gt;0,#REF!+5,0)</f>
        <v>#REF!</v>
      </c>
      <c r="Q854" s="1" t="e">
        <f t="shared" si="147"/>
        <v>#REF!</v>
      </c>
      <c r="R854" s="1" t="e">
        <f>+IF(Q854 &gt; 0,TRUNC((#REF!+#REF!)/Q854),0)</f>
        <v>#REF!</v>
      </c>
      <c r="S854" s="1" t="e">
        <f>+(R854/(TRUNC((B854-28)/(#REF!+5))+4))</f>
        <v>#REF!</v>
      </c>
      <c r="T854" s="1" t="e">
        <f>+TRUNC(S854/(TRUNC((B854-28)/(#REF!+5))+4))</f>
        <v>#REF!</v>
      </c>
      <c r="U854" s="1" t="e">
        <f>+ROUNDUP((T854/(TRUNC((B854-56)/(#REF!+5))+4)),0)</f>
        <v>#REF!</v>
      </c>
      <c r="V854" s="1" t="e">
        <f t="shared" si="148"/>
        <v>#REF!</v>
      </c>
      <c r="W854" s="1" t="e">
        <f t="shared" si="149"/>
        <v>#REF!</v>
      </c>
      <c r="X854" s="1" t="e">
        <f t="shared" si="150"/>
        <v>#REF!</v>
      </c>
      <c r="Y854" s="1" t="e">
        <f t="shared" si="151"/>
        <v>#REF!</v>
      </c>
      <c r="Z854" s="1" t="e">
        <f t="shared" si="152"/>
        <v>#REF!</v>
      </c>
      <c r="AA854" s="2" t="e">
        <f>IF(Z854*#REF!/(#REF!+#REF!)&lt;16,16,Z854*#REF!/(#REF!+#REF!))</f>
        <v>#REF!</v>
      </c>
      <c r="AB854" s="9" t="e">
        <f>IF(+Z854*#REF!/(#REF!+#REF!)&lt;16,16,+Z854*#REF!/(#REF!+#REF!))</f>
        <v>#REF!</v>
      </c>
      <c r="AC854" s="2" t="e">
        <f t="shared" si="153"/>
        <v>#REF!</v>
      </c>
    </row>
    <row r="855" spans="2:29" x14ac:dyDescent="0.2">
      <c r="B855" s="10" t="e">
        <f>IF(#REF!="Informix XPS",4096,2048)</f>
        <v>#REF!</v>
      </c>
      <c r="C855" s="10" t="e">
        <f>IF(#REF!="Informix XPS",4036,2020)</f>
        <v>#REF!</v>
      </c>
      <c r="D855" s="1" t="e">
        <f>IF(#REF!=0,0,#REF!+4)</f>
        <v>#REF!</v>
      </c>
      <c r="E855" s="1" t="e">
        <f t="shared" si="143"/>
        <v>#REF!</v>
      </c>
      <c r="F855" s="1" t="e">
        <f>IF(D855&lt;=C855,ROUNDUP((#REF!+#REF!)/E855,0),#REF!*E855)</f>
        <v>#REF!</v>
      </c>
      <c r="G855" s="1" t="e">
        <f t="shared" si="144"/>
        <v>#REF!</v>
      </c>
      <c r="H855" s="1" t="e">
        <f>IF(#REF!&gt;C855,#REF!,0)</f>
        <v>#REF!</v>
      </c>
      <c r="I855" s="1" t="e">
        <f>+IF(#REF!&gt;C855,#REF!-(C855+8),0)</f>
        <v>#REF!</v>
      </c>
      <c r="J855" s="1" t="e">
        <f>+IF(I855&lt;C855,0,#REF!*TRUNC(I855/(C855-8)))</f>
        <v>#REF!</v>
      </c>
      <c r="K855" s="1" t="e">
        <f>IF(H855&gt;0,+#REF!/(C855-8)-TRUNC(#REF!/(C855-8))+4,0)</f>
        <v>#REF!</v>
      </c>
      <c r="L855" s="1" t="e">
        <f t="shared" si="145"/>
        <v>#REF!</v>
      </c>
      <c r="M855" s="1" t="e">
        <f>+IF(H855&gt;0,IF(L855&lt;0.1,(#REF!/(TRUNC((C855/10)/I855)+1)),IF(AND(L855&gt;0.1,L855&lt;0.33),(#REF!/(TRUNC((C855/3)/I855)+1)),#REF!)),0)</f>
        <v>#REF!</v>
      </c>
      <c r="N855" s="1" t="e">
        <f t="shared" si="146"/>
        <v>#REF!</v>
      </c>
      <c r="O855" s="1" t="e">
        <f>+IF(#REF! &lt; (#REF!+#REF!)*0.02,1,#REF!/(#REF!+#REF!))</f>
        <v>#REF!</v>
      </c>
      <c r="P855" s="1" t="e">
        <f>+IF(#REF!&gt;0,#REF!+5,0)</f>
        <v>#REF!</v>
      </c>
      <c r="Q855" s="1" t="e">
        <f t="shared" si="147"/>
        <v>#REF!</v>
      </c>
      <c r="R855" s="1" t="e">
        <f>+IF(Q855 &gt; 0,TRUNC((#REF!+#REF!)/Q855),0)</f>
        <v>#REF!</v>
      </c>
      <c r="S855" s="1" t="e">
        <f>+(R855/(TRUNC((B855-28)/(#REF!+5))+4))</f>
        <v>#REF!</v>
      </c>
      <c r="T855" s="1" t="e">
        <f>+TRUNC(S855/(TRUNC((B855-28)/(#REF!+5))+4))</f>
        <v>#REF!</v>
      </c>
      <c r="U855" s="1" t="e">
        <f>+ROUNDUP((T855/(TRUNC((B855-56)/(#REF!+5))+4)),0)</f>
        <v>#REF!</v>
      </c>
      <c r="V855" s="1" t="e">
        <f t="shared" si="148"/>
        <v>#REF!</v>
      </c>
      <c r="W855" s="1" t="e">
        <f t="shared" si="149"/>
        <v>#REF!</v>
      </c>
      <c r="X855" s="1" t="e">
        <f t="shared" si="150"/>
        <v>#REF!</v>
      </c>
      <c r="Y855" s="1" t="e">
        <f t="shared" si="151"/>
        <v>#REF!</v>
      </c>
      <c r="Z855" s="1" t="e">
        <f t="shared" si="152"/>
        <v>#REF!</v>
      </c>
      <c r="AA855" s="2" t="e">
        <f>IF(Z855*#REF!/(#REF!+#REF!)&lt;16,16,Z855*#REF!/(#REF!+#REF!))</f>
        <v>#REF!</v>
      </c>
      <c r="AB855" s="9" t="e">
        <f>IF(+Z855*#REF!/(#REF!+#REF!)&lt;16,16,+Z855*#REF!/(#REF!+#REF!))</f>
        <v>#REF!</v>
      </c>
      <c r="AC855" s="2" t="e">
        <f t="shared" si="153"/>
        <v>#REF!</v>
      </c>
    </row>
    <row r="856" spans="2:29" x14ac:dyDescent="0.2">
      <c r="B856" s="10" t="e">
        <f>IF(#REF!="Informix XPS",4096,2048)</f>
        <v>#REF!</v>
      </c>
      <c r="C856" s="10" t="e">
        <f>IF(#REF!="Informix XPS",4036,2020)</f>
        <v>#REF!</v>
      </c>
      <c r="D856" s="1" t="e">
        <f>IF(#REF!=0,0,#REF!+4)</f>
        <v>#REF!</v>
      </c>
      <c r="E856" s="1" t="e">
        <f t="shared" si="143"/>
        <v>#REF!</v>
      </c>
      <c r="F856" s="1" t="e">
        <f>IF(D856&lt;=C856,ROUNDUP((#REF!+#REF!)/E856,0),#REF!*E856)</f>
        <v>#REF!</v>
      </c>
      <c r="G856" s="1" t="e">
        <f t="shared" si="144"/>
        <v>#REF!</v>
      </c>
      <c r="H856" s="1" t="e">
        <f>IF(#REF!&gt;C856,#REF!,0)</f>
        <v>#REF!</v>
      </c>
      <c r="I856" s="1" t="e">
        <f>+IF(#REF!&gt;C856,#REF!-(C856+8),0)</f>
        <v>#REF!</v>
      </c>
      <c r="J856" s="1" t="e">
        <f>+IF(I856&lt;C856,0,#REF!*TRUNC(I856/(C856-8)))</f>
        <v>#REF!</v>
      </c>
      <c r="K856" s="1" t="e">
        <f>IF(H856&gt;0,+#REF!/(C856-8)-TRUNC(#REF!/(C856-8))+4,0)</f>
        <v>#REF!</v>
      </c>
      <c r="L856" s="1" t="e">
        <f t="shared" si="145"/>
        <v>#REF!</v>
      </c>
      <c r="M856" s="1" t="e">
        <f>+IF(H856&gt;0,IF(L856&lt;0.1,(#REF!/(TRUNC((C856/10)/I856)+1)),IF(AND(L856&gt;0.1,L856&lt;0.33),(#REF!/(TRUNC((C856/3)/I856)+1)),#REF!)),0)</f>
        <v>#REF!</v>
      </c>
      <c r="N856" s="1" t="e">
        <f t="shared" si="146"/>
        <v>#REF!</v>
      </c>
      <c r="O856" s="1" t="e">
        <f>+IF(#REF! &lt; (#REF!+#REF!)*0.02,1,#REF!/(#REF!+#REF!))</f>
        <v>#REF!</v>
      </c>
      <c r="P856" s="1" t="e">
        <f>+IF(#REF!&gt;0,#REF!+5,0)</f>
        <v>#REF!</v>
      </c>
      <c r="Q856" s="1" t="e">
        <f t="shared" si="147"/>
        <v>#REF!</v>
      </c>
      <c r="R856" s="1" t="e">
        <f>+IF(Q856 &gt; 0,TRUNC((#REF!+#REF!)/Q856),0)</f>
        <v>#REF!</v>
      </c>
      <c r="S856" s="1" t="e">
        <f>+(R856/(TRUNC((B856-28)/(#REF!+5))+4))</f>
        <v>#REF!</v>
      </c>
      <c r="T856" s="1" t="e">
        <f>+TRUNC(S856/(TRUNC((B856-28)/(#REF!+5))+4))</f>
        <v>#REF!</v>
      </c>
      <c r="U856" s="1" t="e">
        <f>+ROUNDUP((T856/(TRUNC((B856-56)/(#REF!+5))+4)),0)</f>
        <v>#REF!</v>
      </c>
      <c r="V856" s="1" t="e">
        <f t="shared" si="148"/>
        <v>#REF!</v>
      </c>
      <c r="W856" s="1" t="e">
        <f t="shared" si="149"/>
        <v>#REF!</v>
      </c>
      <c r="X856" s="1" t="e">
        <f t="shared" si="150"/>
        <v>#REF!</v>
      </c>
      <c r="Y856" s="1" t="e">
        <f t="shared" si="151"/>
        <v>#REF!</v>
      </c>
      <c r="Z856" s="1" t="e">
        <f t="shared" si="152"/>
        <v>#REF!</v>
      </c>
      <c r="AA856" s="2" t="e">
        <f>IF(Z856*#REF!/(#REF!+#REF!)&lt;16,16,Z856*#REF!/(#REF!+#REF!))</f>
        <v>#REF!</v>
      </c>
      <c r="AB856" s="9" t="e">
        <f>IF(+Z856*#REF!/(#REF!+#REF!)&lt;16,16,+Z856*#REF!/(#REF!+#REF!))</f>
        <v>#REF!</v>
      </c>
      <c r="AC856" s="2" t="e">
        <f t="shared" si="153"/>
        <v>#REF!</v>
      </c>
    </row>
    <row r="857" spans="2:29" x14ac:dyDescent="0.2">
      <c r="B857" s="10" t="e">
        <f>IF(#REF!="Informix XPS",4096,2048)</f>
        <v>#REF!</v>
      </c>
      <c r="C857" s="10" t="e">
        <f>IF(#REF!="Informix XPS",4036,2020)</f>
        <v>#REF!</v>
      </c>
      <c r="D857" s="1" t="e">
        <f>IF(#REF!=0,0,#REF!+4)</f>
        <v>#REF!</v>
      </c>
      <c r="E857" s="1" t="e">
        <f t="shared" si="143"/>
        <v>#REF!</v>
      </c>
      <c r="F857" s="1" t="e">
        <f>IF(D857&lt;=C857,ROUNDUP((#REF!+#REF!)/E857,0),#REF!*E857)</f>
        <v>#REF!</v>
      </c>
      <c r="G857" s="1" t="e">
        <f t="shared" si="144"/>
        <v>#REF!</v>
      </c>
      <c r="H857" s="1" t="e">
        <f>IF(#REF!&gt;C857,#REF!,0)</f>
        <v>#REF!</v>
      </c>
      <c r="I857" s="1" t="e">
        <f>+IF(#REF!&gt;C857,#REF!-(C857+8),0)</f>
        <v>#REF!</v>
      </c>
      <c r="J857" s="1" t="e">
        <f>+IF(I857&lt;C857,0,#REF!*TRUNC(I857/(C857-8)))</f>
        <v>#REF!</v>
      </c>
      <c r="K857" s="1" t="e">
        <f>IF(H857&gt;0,+#REF!/(C857-8)-TRUNC(#REF!/(C857-8))+4,0)</f>
        <v>#REF!</v>
      </c>
      <c r="L857" s="1" t="e">
        <f t="shared" si="145"/>
        <v>#REF!</v>
      </c>
      <c r="M857" s="1" t="e">
        <f>+IF(H857&gt;0,IF(L857&lt;0.1,(#REF!/(TRUNC((C857/10)/I857)+1)),IF(AND(L857&gt;0.1,L857&lt;0.33),(#REF!/(TRUNC((C857/3)/I857)+1)),#REF!)),0)</f>
        <v>#REF!</v>
      </c>
      <c r="N857" s="1" t="e">
        <f t="shared" si="146"/>
        <v>#REF!</v>
      </c>
      <c r="O857" s="1" t="e">
        <f>+IF(#REF! &lt; (#REF!+#REF!)*0.02,1,#REF!/(#REF!+#REF!))</f>
        <v>#REF!</v>
      </c>
      <c r="P857" s="1" t="e">
        <f>+IF(#REF!&gt;0,#REF!+5,0)</f>
        <v>#REF!</v>
      </c>
      <c r="Q857" s="1" t="e">
        <f t="shared" si="147"/>
        <v>#REF!</v>
      </c>
      <c r="R857" s="1" t="e">
        <f>+IF(Q857 &gt; 0,TRUNC((#REF!+#REF!)/Q857),0)</f>
        <v>#REF!</v>
      </c>
      <c r="S857" s="1" t="e">
        <f>+(R857/(TRUNC((B857-28)/(#REF!+5))+4))</f>
        <v>#REF!</v>
      </c>
      <c r="T857" s="1" t="e">
        <f>+TRUNC(S857/(TRUNC((B857-28)/(#REF!+5))+4))</f>
        <v>#REF!</v>
      </c>
      <c r="U857" s="1" t="e">
        <f>+ROUNDUP((T857/(TRUNC((B857-56)/(#REF!+5))+4)),0)</f>
        <v>#REF!</v>
      </c>
      <c r="V857" s="1" t="e">
        <f t="shared" si="148"/>
        <v>#REF!</v>
      </c>
      <c r="W857" s="1" t="e">
        <f t="shared" si="149"/>
        <v>#REF!</v>
      </c>
      <c r="X857" s="1" t="e">
        <f t="shared" si="150"/>
        <v>#REF!</v>
      </c>
      <c r="Y857" s="1" t="e">
        <f t="shared" si="151"/>
        <v>#REF!</v>
      </c>
      <c r="Z857" s="1" t="e">
        <f t="shared" si="152"/>
        <v>#REF!</v>
      </c>
      <c r="AA857" s="2" t="e">
        <f>IF(Z857*#REF!/(#REF!+#REF!)&lt;16,16,Z857*#REF!/(#REF!+#REF!))</f>
        <v>#REF!</v>
      </c>
      <c r="AB857" s="9" t="e">
        <f>IF(+Z857*#REF!/(#REF!+#REF!)&lt;16,16,+Z857*#REF!/(#REF!+#REF!))</f>
        <v>#REF!</v>
      </c>
      <c r="AC857" s="2" t="e">
        <f t="shared" si="153"/>
        <v>#REF!</v>
      </c>
    </row>
    <row r="858" spans="2:29" x14ac:dyDescent="0.2">
      <c r="B858" s="10" t="e">
        <f>IF(#REF!="Informix XPS",4096,2048)</f>
        <v>#REF!</v>
      </c>
      <c r="C858" s="10" t="e">
        <f>IF(#REF!="Informix XPS",4036,2020)</f>
        <v>#REF!</v>
      </c>
      <c r="D858" s="1" t="e">
        <f>IF(#REF!=0,0,#REF!+4)</f>
        <v>#REF!</v>
      </c>
      <c r="E858" s="1" t="e">
        <f t="shared" si="143"/>
        <v>#REF!</v>
      </c>
      <c r="F858" s="1" t="e">
        <f>IF(D858&lt;=C858,ROUNDUP((#REF!+#REF!)/E858,0),#REF!*E858)</f>
        <v>#REF!</v>
      </c>
      <c r="G858" s="1" t="e">
        <f t="shared" si="144"/>
        <v>#REF!</v>
      </c>
      <c r="H858" s="1" t="e">
        <f>IF(#REF!&gt;C858,#REF!,0)</f>
        <v>#REF!</v>
      </c>
      <c r="I858" s="1" t="e">
        <f>+IF(#REF!&gt;C858,#REF!-(C858+8),0)</f>
        <v>#REF!</v>
      </c>
      <c r="J858" s="1" t="e">
        <f>+IF(I858&lt;C858,0,#REF!*TRUNC(I858/(C858-8)))</f>
        <v>#REF!</v>
      </c>
      <c r="K858" s="1" t="e">
        <f>IF(H858&gt;0,+#REF!/(C858-8)-TRUNC(#REF!/(C858-8))+4,0)</f>
        <v>#REF!</v>
      </c>
      <c r="L858" s="1" t="e">
        <f t="shared" si="145"/>
        <v>#REF!</v>
      </c>
      <c r="M858" s="1" t="e">
        <f>+IF(H858&gt;0,IF(L858&lt;0.1,(#REF!/(TRUNC((C858/10)/I858)+1)),IF(AND(L858&gt;0.1,L858&lt;0.33),(#REF!/(TRUNC((C858/3)/I858)+1)),#REF!)),0)</f>
        <v>#REF!</v>
      </c>
      <c r="N858" s="1" t="e">
        <f t="shared" si="146"/>
        <v>#REF!</v>
      </c>
      <c r="O858" s="1" t="e">
        <f>+IF(#REF! &lt; (#REF!+#REF!)*0.02,1,#REF!/(#REF!+#REF!))</f>
        <v>#REF!</v>
      </c>
      <c r="P858" s="1" t="e">
        <f>+IF(#REF!&gt;0,#REF!+5,0)</f>
        <v>#REF!</v>
      </c>
      <c r="Q858" s="1" t="e">
        <f t="shared" si="147"/>
        <v>#REF!</v>
      </c>
      <c r="R858" s="1" t="e">
        <f>+IF(Q858 &gt; 0,TRUNC((#REF!+#REF!)/Q858),0)</f>
        <v>#REF!</v>
      </c>
      <c r="S858" s="1" t="e">
        <f>+(R858/(TRUNC((B858-28)/(#REF!+5))+4))</f>
        <v>#REF!</v>
      </c>
      <c r="T858" s="1" t="e">
        <f>+TRUNC(S858/(TRUNC((B858-28)/(#REF!+5))+4))</f>
        <v>#REF!</v>
      </c>
      <c r="U858" s="1" t="e">
        <f>+ROUNDUP((T858/(TRUNC((B858-56)/(#REF!+5))+4)),0)</f>
        <v>#REF!</v>
      </c>
      <c r="V858" s="1" t="e">
        <f t="shared" si="148"/>
        <v>#REF!</v>
      </c>
      <c r="W858" s="1" t="e">
        <f t="shared" si="149"/>
        <v>#REF!</v>
      </c>
      <c r="X858" s="1" t="e">
        <f t="shared" si="150"/>
        <v>#REF!</v>
      </c>
      <c r="Y858" s="1" t="e">
        <f t="shared" si="151"/>
        <v>#REF!</v>
      </c>
      <c r="Z858" s="1" t="e">
        <f t="shared" si="152"/>
        <v>#REF!</v>
      </c>
      <c r="AA858" s="2" t="e">
        <f>IF(Z858*#REF!/(#REF!+#REF!)&lt;16,16,Z858*#REF!/(#REF!+#REF!))</f>
        <v>#REF!</v>
      </c>
      <c r="AB858" s="9" t="e">
        <f>IF(+Z858*#REF!/(#REF!+#REF!)&lt;16,16,+Z858*#REF!/(#REF!+#REF!))</f>
        <v>#REF!</v>
      </c>
      <c r="AC858" s="2" t="e">
        <f t="shared" si="153"/>
        <v>#REF!</v>
      </c>
    </row>
    <row r="859" spans="2:29" x14ac:dyDescent="0.2">
      <c r="B859" s="10" t="e">
        <f>IF(#REF!="Informix XPS",4096,2048)</f>
        <v>#REF!</v>
      </c>
      <c r="C859" s="10" t="e">
        <f>IF(#REF!="Informix XPS",4036,2020)</f>
        <v>#REF!</v>
      </c>
      <c r="D859" s="1" t="e">
        <f>IF(#REF!=0,0,#REF!+4)</f>
        <v>#REF!</v>
      </c>
      <c r="E859" s="1" t="e">
        <f t="shared" si="143"/>
        <v>#REF!</v>
      </c>
      <c r="F859" s="1" t="e">
        <f>IF(D859&lt;=C859,ROUNDUP((#REF!+#REF!)/E859,0),#REF!*E859)</f>
        <v>#REF!</v>
      </c>
      <c r="G859" s="1" t="e">
        <f t="shared" si="144"/>
        <v>#REF!</v>
      </c>
      <c r="H859" s="1" t="e">
        <f>IF(#REF!&gt;C859,#REF!,0)</f>
        <v>#REF!</v>
      </c>
      <c r="I859" s="1" t="e">
        <f>+IF(#REF!&gt;C859,#REF!-(C859+8),0)</f>
        <v>#REF!</v>
      </c>
      <c r="J859" s="1" t="e">
        <f>+IF(I859&lt;C859,0,#REF!*TRUNC(I859/(C859-8)))</f>
        <v>#REF!</v>
      </c>
      <c r="K859" s="1" t="e">
        <f>IF(H859&gt;0,+#REF!/(C859-8)-TRUNC(#REF!/(C859-8))+4,0)</f>
        <v>#REF!</v>
      </c>
      <c r="L859" s="1" t="e">
        <f t="shared" si="145"/>
        <v>#REF!</v>
      </c>
      <c r="M859" s="1" t="e">
        <f>+IF(H859&gt;0,IF(L859&lt;0.1,(#REF!/(TRUNC((C859/10)/I859)+1)),IF(AND(L859&gt;0.1,L859&lt;0.33),(#REF!/(TRUNC((C859/3)/I859)+1)),#REF!)),0)</f>
        <v>#REF!</v>
      </c>
      <c r="N859" s="1" t="e">
        <f t="shared" si="146"/>
        <v>#REF!</v>
      </c>
      <c r="O859" s="1" t="e">
        <f>+IF(#REF! &lt; (#REF!+#REF!)*0.02,1,#REF!/(#REF!+#REF!))</f>
        <v>#REF!</v>
      </c>
      <c r="P859" s="1" t="e">
        <f>+IF(#REF!&gt;0,#REF!+5,0)</f>
        <v>#REF!</v>
      </c>
      <c r="Q859" s="1" t="e">
        <f t="shared" si="147"/>
        <v>#REF!</v>
      </c>
      <c r="R859" s="1" t="e">
        <f>+IF(Q859 &gt; 0,TRUNC((#REF!+#REF!)/Q859),0)</f>
        <v>#REF!</v>
      </c>
      <c r="S859" s="1" t="e">
        <f>+(R859/(TRUNC((B859-28)/(#REF!+5))+4))</f>
        <v>#REF!</v>
      </c>
      <c r="T859" s="1" t="e">
        <f>+TRUNC(S859/(TRUNC((B859-28)/(#REF!+5))+4))</f>
        <v>#REF!</v>
      </c>
      <c r="U859" s="1" t="e">
        <f>+ROUNDUP((T859/(TRUNC((B859-56)/(#REF!+5))+4)),0)</f>
        <v>#REF!</v>
      </c>
      <c r="V859" s="1" t="e">
        <f t="shared" si="148"/>
        <v>#REF!</v>
      </c>
      <c r="W859" s="1" t="e">
        <f t="shared" si="149"/>
        <v>#REF!</v>
      </c>
      <c r="X859" s="1" t="e">
        <f t="shared" si="150"/>
        <v>#REF!</v>
      </c>
      <c r="Y859" s="1" t="e">
        <f t="shared" si="151"/>
        <v>#REF!</v>
      </c>
      <c r="Z859" s="1" t="e">
        <f t="shared" si="152"/>
        <v>#REF!</v>
      </c>
      <c r="AA859" s="2" t="e">
        <f>IF(Z859*#REF!/(#REF!+#REF!)&lt;16,16,Z859*#REF!/(#REF!+#REF!))</f>
        <v>#REF!</v>
      </c>
      <c r="AB859" s="9" t="e">
        <f>IF(+Z859*#REF!/(#REF!+#REF!)&lt;16,16,+Z859*#REF!/(#REF!+#REF!))</f>
        <v>#REF!</v>
      </c>
      <c r="AC859" s="2" t="e">
        <f t="shared" si="153"/>
        <v>#REF!</v>
      </c>
    </row>
    <row r="860" spans="2:29" x14ac:dyDescent="0.2">
      <c r="B860" s="10" t="e">
        <f>IF(#REF!="Informix XPS",4096,2048)</f>
        <v>#REF!</v>
      </c>
      <c r="C860" s="10" t="e">
        <f>IF(#REF!="Informix XPS",4036,2020)</f>
        <v>#REF!</v>
      </c>
      <c r="D860" s="1" t="e">
        <f>IF(#REF!=0,0,#REF!+4)</f>
        <v>#REF!</v>
      </c>
      <c r="E860" s="1" t="e">
        <f t="shared" si="143"/>
        <v>#REF!</v>
      </c>
      <c r="F860" s="1" t="e">
        <f>IF(D860&lt;=C860,ROUNDUP((#REF!+#REF!)/E860,0),#REF!*E860)</f>
        <v>#REF!</v>
      </c>
      <c r="G860" s="1" t="e">
        <f t="shared" si="144"/>
        <v>#REF!</v>
      </c>
      <c r="H860" s="1" t="e">
        <f>IF(#REF!&gt;C860,#REF!,0)</f>
        <v>#REF!</v>
      </c>
      <c r="I860" s="1" t="e">
        <f>+IF(#REF!&gt;C860,#REF!-(C860+8),0)</f>
        <v>#REF!</v>
      </c>
      <c r="J860" s="1" t="e">
        <f>+IF(I860&lt;C860,0,#REF!*TRUNC(I860/(C860-8)))</f>
        <v>#REF!</v>
      </c>
      <c r="K860" s="1" t="e">
        <f>IF(H860&gt;0,+#REF!/(C860-8)-TRUNC(#REF!/(C860-8))+4,0)</f>
        <v>#REF!</v>
      </c>
      <c r="L860" s="1" t="e">
        <f t="shared" si="145"/>
        <v>#REF!</v>
      </c>
      <c r="M860" s="1" t="e">
        <f>+IF(H860&gt;0,IF(L860&lt;0.1,(#REF!/(TRUNC((C860/10)/I860)+1)),IF(AND(L860&gt;0.1,L860&lt;0.33),(#REF!/(TRUNC((C860/3)/I860)+1)),#REF!)),0)</f>
        <v>#REF!</v>
      </c>
      <c r="N860" s="1" t="e">
        <f t="shared" si="146"/>
        <v>#REF!</v>
      </c>
      <c r="O860" s="1" t="e">
        <f>+IF(#REF! &lt; (#REF!+#REF!)*0.02,1,#REF!/(#REF!+#REF!))</f>
        <v>#REF!</v>
      </c>
      <c r="P860" s="1" t="e">
        <f>+IF(#REF!&gt;0,#REF!+5,0)</f>
        <v>#REF!</v>
      </c>
      <c r="Q860" s="1" t="e">
        <f t="shared" si="147"/>
        <v>#REF!</v>
      </c>
      <c r="R860" s="1" t="e">
        <f>+IF(Q860 &gt; 0,TRUNC((#REF!+#REF!)/Q860),0)</f>
        <v>#REF!</v>
      </c>
      <c r="S860" s="1" t="e">
        <f>+(R860/(TRUNC((B860-28)/(#REF!+5))+4))</f>
        <v>#REF!</v>
      </c>
      <c r="T860" s="1" t="e">
        <f>+TRUNC(S860/(TRUNC((B860-28)/(#REF!+5))+4))</f>
        <v>#REF!</v>
      </c>
      <c r="U860" s="1" t="e">
        <f>+ROUNDUP((T860/(TRUNC((B860-56)/(#REF!+5))+4)),0)</f>
        <v>#REF!</v>
      </c>
      <c r="V860" s="1" t="e">
        <f t="shared" si="148"/>
        <v>#REF!</v>
      </c>
      <c r="W860" s="1" t="e">
        <f t="shared" si="149"/>
        <v>#REF!</v>
      </c>
      <c r="X860" s="1" t="e">
        <f t="shared" si="150"/>
        <v>#REF!</v>
      </c>
      <c r="Y860" s="1" t="e">
        <f t="shared" si="151"/>
        <v>#REF!</v>
      </c>
      <c r="Z860" s="1" t="e">
        <f t="shared" si="152"/>
        <v>#REF!</v>
      </c>
      <c r="AA860" s="2" t="e">
        <f>IF(Z860*#REF!/(#REF!+#REF!)&lt;16,16,Z860*#REF!/(#REF!+#REF!))</f>
        <v>#REF!</v>
      </c>
      <c r="AB860" s="9" t="e">
        <f>IF(+Z860*#REF!/(#REF!+#REF!)&lt;16,16,+Z860*#REF!/(#REF!+#REF!))</f>
        <v>#REF!</v>
      </c>
      <c r="AC860" s="2" t="e">
        <f t="shared" si="153"/>
        <v>#REF!</v>
      </c>
    </row>
    <row r="861" spans="2:29" x14ac:dyDescent="0.2">
      <c r="B861" s="10" t="e">
        <f>IF(#REF!="Informix XPS",4096,2048)</f>
        <v>#REF!</v>
      </c>
      <c r="C861" s="10" t="e">
        <f>IF(#REF!="Informix XPS",4036,2020)</f>
        <v>#REF!</v>
      </c>
      <c r="D861" s="1" t="e">
        <f>IF(#REF!=0,0,#REF!+4)</f>
        <v>#REF!</v>
      </c>
      <c r="E861" s="1" t="e">
        <f t="shared" si="143"/>
        <v>#REF!</v>
      </c>
      <c r="F861" s="1" t="e">
        <f>IF(D861&lt;=C861,ROUNDUP((#REF!+#REF!)/E861,0),#REF!*E861)</f>
        <v>#REF!</v>
      </c>
      <c r="G861" s="1" t="e">
        <f t="shared" si="144"/>
        <v>#REF!</v>
      </c>
      <c r="H861" s="1" t="e">
        <f>IF(#REF!&gt;C861,#REF!,0)</f>
        <v>#REF!</v>
      </c>
      <c r="I861" s="1" t="e">
        <f>+IF(#REF!&gt;C861,#REF!-(C861+8),0)</f>
        <v>#REF!</v>
      </c>
      <c r="J861" s="1" t="e">
        <f>+IF(I861&lt;C861,0,#REF!*TRUNC(I861/(C861-8)))</f>
        <v>#REF!</v>
      </c>
      <c r="K861" s="1" t="e">
        <f>IF(H861&gt;0,+#REF!/(C861-8)-TRUNC(#REF!/(C861-8))+4,0)</f>
        <v>#REF!</v>
      </c>
      <c r="L861" s="1" t="e">
        <f t="shared" si="145"/>
        <v>#REF!</v>
      </c>
      <c r="M861" s="1" t="e">
        <f>+IF(H861&gt;0,IF(L861&lt;0.1,(#REF!/(TRUNC((C861/10)/I861)+1)),IF(AND(L861&gt;0.1,L861&lt;0.33),(#REF!/(TRUNC((C861/3)/I861)+1)),#REF!)),0)</f>
        <v>#REF!</v>
      </c>
      <c r="N861" s="1" t="e">
        <f t="shared" si="146"/>
        <v>#REF!</v>
      </c>
      <c r="O861" s="1" t="e">
        <f>+IF(#REF! &lt; (#REF!+#REF!)*0.02,1,#REF!/(#REF!+#REF!))</f>
        <v>#REF!</v>
      </c>
      <c r="P861" s="1" t="e">
        <f>+IF(#REF!&gt;0,#REF!+5,0)</f>
        <v>#REF!</v>
      </c>
      <c r="Q861" s="1" t="e">
        <f t="shared" si="147"/>
        <v>#REF!</v>
      </c>
      <c r="R861" s="1" t="e">
        <f>+IF(Q861 &gt; 0,TRUNC((#REF!+#REF!)/Q861),0)</f>
        <v>#REF!</v>
      </c>
      <c r="S861" s="1" t="e">
        <f>+(R861/(TRUNC((B861-28)/(#REF!+5))+4))</f>
        <v>#REF!</v>
      </c>
      <c r="T861" s="1" t="e">
        <f>+TRUNC(S861/(TRUNC((B861-28)/(#REF!+5))+4))</f>
        <v>#REF!</v>
      </c>
      <c r="U861" s="1" t="e">
        <f>+ROUNDUP((T861/(TRUNC((B861-56)/(#REF!+5))+4)),0)</f>
        <v>#REF!</v>
      </c>
      <c r="V861" s="1" t="e">
        <f t="shared" si="148"/>
        <v>#REF!</v>
      </c>
      <c r="W861" s="1" t="e">
        <f t="shared" si="149"/>
        <v>#REF!</v>
      </c>
      <c r="X861" s="1" t="e">
        <f t="shared" si="150"/>
        <v>#REF!</v>
      </c>
      <c r="Y861" s="1" t="e">
        <f t="shared" si="151"/>
        <v>#REF!</v>
      </c>
      <c r="Z861" s="1" t="e">
        <f t="shared" si="152"/>
        <v>#REF!</v>
      </c>
      <c r="AA861" s="2" t="e">
        <f>IF(Z861*#REF!/(#REF!+#REF!)&lt;16,16,Z861*#REF!/(#REF!+#REF!))</f>
        <v>#REF!</v>
      </c>
      <c r="AB861" s="9" t="e">
        <f>IF(+Z861*#REF!/(#REF!+#REF!)&lt;16,16,+Z861*#REF!/(#REF!+#REF!))</f>
        <v>#REF!</v>
      </c>
      <c r="AC861" s="2" t="e">
        <f t="shared" si="153"/>
        <v>#REF!</v>
      </c>
    </row>
    <row r="862" spans="2:29" x14ac:dyDescent="0.2">
      <c r="B862" s="10" t="e">
        <f>IF(#REF!="Informix XPS",4096,2048)</f>
        <v>#REF!</v>
      </c>
      <c r="C862" s="10" t="e">
        <f>IF(#REF!="Informix XPS",4036,2020)</f>
        <v>#REF!</v>
      </c>
      <c r="D862" s="1" t="e">
        <f>IF(#REF!=0,0,#REF!+4)</f>
        <v>#REF!</v>
      </c>
      <c r="E862" s="1" t="e">
        <f t="shared" si="143"/>
        <v>#REF!</v>
      </c>
      <c r="F862" s="1" t="e">
        <f>IF(D862&lt;=C862,ROUNDUP((#REF!+#REF!)/E862,0),#REF!*E862)</f>
        <v>#REF!</v>
      </c>
      <c r="G862" s="1" t="e">
        <f t="shared" si="144"/>
        <v>#REF!</v>
      </c>
      <c r="H862" s="1" t="e">
        <f>IF(#REF!&gt;C862,#REF!,0)</f>
        <v>#REF!</v>
      </c>
      <c r="I862" s="1" t="e">
        <f>+IF(#REF!&gt;C862,#REF!-(C862+8),0)</f>
        <v>#REF!</v>
      </c>
      <c r="J862" s="1" t="e">
        <f>+IF(I862&lt;C862,0,#REF!*TRUNC(I862/(C862-8)))</f>
        <v>#REF!</v>
      </c>
      <c r="K862" s="1" t="e">
        <f>IF(H862&gt;0,+#REF!/(C862-8)-TRUNC(#REF!/(C862-8))+4,0)</f>
        <v>#REF!</v>
      </c>
      <c r="L862" s="1" t="e">
        <f t="shared" si="145"/>
        <v>#REF!</v>
      </c>
      <c r="M862" s="1" t="e">
        <f>+IF(H862&gt;0,IF(L862&lt;0.1,(#REF!/(TRUNC((C862/10)/I862)+1)),IF(AND(L862&gt;0.1,L862&lt;0.33),(#REF!/(TRUNC((C862/3)/I862)+1)),#REF!)),0)</f>
        <v>#REF!</v>
      </c>
      <c r="N862" s="1" t="e">
        <f t="shared" si="146"/>
        <v>#REF!</v>
      </c>
      <c r="O862" s="1" t="e">
        <f>+IF(#REF! &lt; (#REF!+#REF!)*0.02,1,#REF!/(#REF!+#REF!))</f>
        <v>#REF!</v>
      </c>
      <c r="P862" s="1" t="e">
        <f>+IF(#REF!&gt;0,#REF!+5,0)</f>
        <v>#REF!</v>
      </c>
      <c r="Q862" s="1" t="e">
        <f t="shared" si="147"/>
        <v>#REF!</v>
      </c>
      <c r="R862" s="1" t="e">
        <f>+IF(Q862 &gt; 0,TRUNC((#REF!+#REF!)/Q862),0)</f>
        <v>#REF!</v>
      </c>
      <c r="S862" s="1" t="e">
        <f>+(R862/(TRUNC((B862-28)/(#REF!+5))+4))</f>
        <v>#REF!</v>
      </c>
      <c r="T862" s="1" t="e">
        <f>+TRUNC(S862/(TRUNC((B862-28)/(#REF!+5))+4))</f>
        <v>#REF!</v>
      </c>
      <c r="U862" s="1" t="e">
        <f>+ROUNDUP((T862/(TRUNC((B862-56)/(#REF!+5))+4)),0)</f>
        <v>#REF!</v>
      </c>
      <c r="V862" s="1" t="e">
        <f t="shared" si="148"/>
        <v>#REF!</v>
      </c>
      <c r="W862" s="1" t="e">
        <f t="shared" si="149"/>
        <v>#REF!</v>
      </c>
      <c r="X862" s="1" t="e">
        <f t="shared" si="150"/>
        <v>#REF!</v>
      </c>
      <c r="Y862" s="1" t="e">
        <f t="shared" si="151"/>
        <v>#REF!</v>
      </c>
      <c r="Z862" s="1" t="e">
        <f t="shared" si="152"/>
        <v>#REF!</v>
      </c>
      <c r="AA862" s="2" t="e">
        <f>IF(Z862*#REF!/(#REF!+#REF!)&lt;16,16,Z862*#REF!/(#REF!+#REF!))</f>
        <v>#REF!</v>
      </c>
      <c r="AB862" s="9" t="e">
        <f>IF(+Z862*#REF!/(#REF!+#REF!)&lt;16,16,+Z862*#REF!/(#REF!+#REF!))</f>
        <v>#REF!</v>
      </c>
      <c r="AC862" s="2" t="e">
        <f t="shared" si="153"/>
        <v>#REF!</v>
      </c>
    </row>
    <row r="863" spans="2:29" x14ac:dyDescent="0.2">
      <c r="B863" s="10" t="e">
        <f>IF(#REF!="Informix XPS",4096,2048)</f>
        <v>#REF!</v>
      </c>
      <c r="C863" s="10" t="e">
        <f>IF(#REF!="Informix XPS",4036,2020)</f>
        <v>#REF!</v>
      </c>
      <c r="D863" s="1" t="e">
        <f>IF(#REF!=0,0,#REF!+4)</f>
        <v>#REF!</v>
      </c>
      <c r="E863" s="1" t="e">
        <f t="shared" si="143"/>
        <v>#REF!</v>
      </c>
      <c r="F863" s="1" t="e">
        <f>IF(D863&lt;=C863,ROUNDUP((#REF!+#REF!)/E863,0),#REF!*E863)</f>
        <v>#REF!</v>
      </c>
      <c r="G863" s="1" t="e">
        <f t="shared" si="144"/>
        <v>#REF!</v>
      </c>
      <c r="H863" s="1" t="e">
        <f>IF(#REF!&gt;C863,#REF!,0)</f>
        <v>#REF!</v>
      </c>
      <c r="I863" s="1" t="e">
        <f>+IF(#REF!&gt;C863,#REF!-(C863+8),0)</f>
        <v>#REF!</v>
      </c>
      <c r="J863" s="1" t="e">
        <f>+IF(I863&lt;C863,0,#REF!*TRUNC(I863/(C863-8)))</f>
        <v>#REF!</v>
      </c>
      <c r="K863" s="1" t="e">
        <f>IF(H863&gt;0,+#REF!/(C863-8)-TRUNC(#REF!/(C863-8))+4,0)</f>
        <v>#REF!</v>
      </c>
      <c r="L863" s="1" t="e">
        <f t="shared" si="145"/>
        <v>#REF!</v>
      </c>
      <c r="M863" s="1" t="e">
        <f>+IF(H863&gt;0,IF(L863&lt;0.1,(#REF!/(TRUNC((C863/10)/I863)+1)),IF(AND(L863&gt;0.1,L863&lt;0.33),(#REF!/(TRUNC((C863/3)/I863)+1)),#REF!)),0)</f>
        <v>#REF!</v>
      </c>
      <c r="N863" s="1" t="e">
        <f t="shared" si="146"/>
        <v>#REF!</v>
      </c>
      <c r="O863" s="1" t="e">
        <f>+IF(#REF! &lt; (#REF!+#REF!)*0.02,1,#REF!/(#REF!+#REF!))</f>
        <v>#REF!</v>
      </c>
      <c r="P863" s="1" t="e">
        <f>+IF(#REF!&gt;0,#REF!+5,0)</f>
        <v>#REF!</v>
      </c>
      <c r="Q863" s="1" t="e">
        <f t="shared" si="147"/>
        <v>#REF!</v>
      </c>
      <c r="R863" s="1" t="e">
        <f>+IF(Q863 &gt; 0,TRUNC((#REF!+#REF!)/Q863),0)</f>
        <v>#REF!</v>
      </c>
      <c r="S863" s="1" t="e">
        <f>+(R863/(TRUNC((B863-28)/(#REF!+5))+4))</f>
        <v>#REF!</v>
      </c>
      <c r="T863" s="1" t="e">
        <f>+TRUNC(S863/(TRUNC((B863-28)/(#REF!+5))+4))</f>
        <v>#REF!</v>
      </c>
      <c r="U863" s="1" t="e">
        <f>+ROUNDUP((T863/(TRUNC((B863-56)/(#REF!+5))+4)),0)</f>
        <v>#REF!</v>
      </c>
      <c r="V863" s="1" t="e">
        <f t="shared" si="148"/>
        <v>#REF!</v>
      </c>
      <c r="W863" s="1" t="e">
        <f t="shared" si="149"/>
        <v>#REF!</v>
      </c>
      <c r="X863" s="1" t="e">
        <f t="shared" si="150"/>
        <v>#REF!</v>
      </c>
      <c r="Y863" s="1" t="e">
        <f t="shared" si="151"/>
        <v>#REF!</v>
      </c>
      <c r="Z863" s="1" t="e">
        <f t="shared" si="152"/>
        <v>#REF!</v>
      </c>
      <c r="AA863" s="2" t="e">
        <f>IF(Z863*#REF!/(#REF!+#REF!)&lt;16,16,Z863*#REF!/(#REF!+#REF!))</f>
        <v>#REF!</v>
      </c>
      <c r="AB863" s="9" t="e">
        <f>IF(+Z863*#REF!/(#REF!+#REF!)&lt;16,16,+Z863*#REF!/(#REF!+#REF!))</f>
        <v>#REF!</v>
      </c>
      <c r="AC863" s="2" t="e">
        <f t="shared" si="153"/>
        <v>#REF!</v>
      </c>
    </row>
    <row r="864" spans="2:29" x14ac:dyDescent="0.2">
      <c r="B864" s="10" t="e">
        <f>IF(#REF!="Informix XPS",4096,2048)</f>
        <v>#REF!</v>
      </c>
      <c r="C864" s="10" t="e">
        <f>IF(#REF!="Informix XPS",4036,2020)</f>
        <v>#REF!</v>
      </c>
      <c r="D864" s="1" t="e">
        <f>IF(#REF!=0,0,#REF!+4)</f>
        <v>#REF!</v>
      </c>
      <c r="E864" s="1" t="e">
        <f t="shared" si="143"/>
        <v>#REF!</v>
      </c>
      <c r="F864" s="1" t="e">
        <f>IF(D864&lt;=C864,ROUNDUP((#REF!+#REF!)/E864,0),#REF!*E864)</f>
        <v>#REF!</v>
      </c>
      <c r="G864" s="1" t="e">
        <f t="shared" si="144"/>
        <v>#REF!</v>
      </c>
      <c r="H864" s="1" t="e">
        <f>IF(#REF!&gt;C864,#REF!,0)</f>
        <v>#REF!</v>
      </c>
      <c r="I864" s="1" t="e">
        <f>+IF(#REF!&gt;C864,#REF!-(C864+8),0)</f>
        <v>#REF!</v>
      </c>
      <c r="J864" s="1" t="e">
        <f>+IF(I864&lt;C864,0,#REF!*TRUNC(I864/(C864-8)))</f>
        <v>#REF!</v>
      </c>
      <c r="K864" s="1" t="e">
        <f>IF(H864&gt;0,+#REF!/(C864-8)-TRUNC(#REF!/(C864-8))+4,0)</f>
        <v>#REF!</v>
      </c>
      <c r="L864" s="1" t="e">
        <f t="shared" si="145"/>
        <v>#REF!</v>
      </c>
      <c r="M864" s="1" t="e">
        <f>+IF(H864&gt;0,IF(L864&lt;0.1,(#REF!/(TRUNC((C864/10)/I864)+1)),IF(AND(L864&gt;0.1,L864&lt;0.33),(#REF!/(TRUNC((C864/3)/I864)+1)),#REF!)),0)</f>
        <v>#REF!</v>
      </c>
      <c r="N864" s="1" t="e">
        <f t="shared" si="146"/>
        <v>#REF!</v>
      </c>
      <c r="O864" s="1" t="e">
        <f>+IF(#REF! &lt; (#REF!+#REF!)*0.02,1,#REF!/(#REF!+#REF!))</f>
        <v>#REF!</v>
      </c>
      <c r="P864" s="1" t="e">
        <f>+IF(#REF!&gt;0,#REF!+5,0)</f>
        <v>#REF!</v>
      </c>
      <c r="Q864" s="1" t="e">
        <f t="shared" si="147"/>
        <v>#REF!</v>
      </c>
      <c r="R864" s="1" t="e">
        <f>+IF(Q864 &gt; 0,TRUNC((#REF!+#REF!)/Q864),0)</f>
        <v>#REF!</v>
      </c>
      <c r="S864" s="1" t="e">
        <f>+(R864/(TRUNC((B864-28)/(#REF!+5))+4))</f>
        <v>#REF!</v>
      </c>
      <c r="T864" s="1" t="e">
        <f>+TRUNC(S864/(TRUNC((B864-28)/(#REF!+5))+4))</f>
        <v>#REF!</v>
      </c>
      <c r="U864" s="1" t="e">
        <f>+ROUNDUP((T864/(TRUNC((B864-56)/(#REF!+5))+4)),0)</f>
        <v>#REF!</v>
      </c>
      <c r="V864" s="1" t="e">
        <f t="shared" si="148"/>
        <v>#REF!</v>
      </c>
      <c r="W864" s="1" t="e">
        <f t="shared" si="149"/>
        <v>#REF!</v>
      </c>
      <c r="X864" s="1" t="e">
        <f t="shared" si="150"/>
        <v>#REF!</v>
      </c>
      <c r="Y864" s="1" t="e">
        <f t="shared" si="151"/>
        <v>#REF!</v>
      </c>
      <c r="Z864" s="1" t="e">
        <f t="shared" si="152"/>
        <v>#REF!</v>
      </c>
      <c r="AA864" s="2" t="e">
        <f>IF(Z864*#REF!/(#REF!+#REF!)&lt;16,16,Z864*#REF!/(#REF!+#REF!))</f>
        <v>#REF!</v>
      </c>
      <c r="AB864" s="9" t="e">
        <f>IF(+Z864*#REF!/(#REF!+#REF!)&lt;16,16,+Z864*#REF!/(#REF!+#REF!))</f>
        <v>#REF!</v>
      </c>
      <c r="AC864" s="2" t="e">
        <f t="shared" si="153"/>
        <v>#REF!</v>
      </c>
    </row>
    <row r="865" spans="2:29" x14ac:dyDescent="0.2">
      <c r="B865" s="10" t="e">
        <f>IF(#REF!="Informix XPS",4096,2048)</f>
        <v>#REF!</v>
      </c>
      <c r="C865" s="10" t="e">
        <f>IF(#REF!="Informix XPS",4036,2020)</f>
        <v>#REF!</v>
      </c>
      <c r="D865" s="1" t="e">
        <f>IF(#REF!=0,0,#REF!+4)</f>
        <v>#REF!</v>
      </c>
      <c r="E865" s="1" t="e">
        <f t="shared" si="143"/>
        <v>#REF!</v>
      </c>
      <c r="F865" s="1" t="e">
        <f>IF(D865&lt;=C865,ROUNDUP((#REF!+#REF!)/E865,0),#REF!*E865)</f>
        <v>#REF!</v>
      </c>
      <c r="G865" s="1" t="e">
        <f t="shared" si="144"/>
        <v>#REF!</v>
      </c>
      <c r="H865" s="1" t="e">
        <f>IF(#REF!&gt;C865,#REF!,0)</f>
        <v>#REF!</v>
      </c>
      <c r="I865" s="1" t="e">
        <f>+IF(#REF!&gt;C865,#REF!-(C865+8),0)</f>
        <v>#REF!</v>
      </c>
      <c r="J865" s="1" t="e">
        <f>+IF(I865&lt;C865,0,#REF!*TRUNC(I865/(C865-8)))</f>
        <v>#REF!</v>
      </c>
      <c r="K865" s="1" t="e">
        <f>IF(H865&gt;0,+#REF!/(C865-8)-TRUNC(#REF!/(C865-8))+4,0)</f>
        <v>#REF!</v>
      </c>
      <c r="L865" s="1" t="e">
        <f t="shared" si="145"/>
        <v>#REF!</v>
      </c>
      <c r="M865" s="1" t="e">
        <f>+IF(H865&gt;0,IF(L865&lt;0.1,(#REF!/(TRUNC((C865/10)/I865)+1)),IF(AND(L865&gt;0.1,L865&lt;0.33),(#REF!/(TRUNC((C865/3)/I865)+1)),#REF!)),0)</f>
        <v>#REF!</v>
      </c>
      <c r="N865" s="1" t="e">
        <f t="shared" si="146"/>
        <v>#REF!</v>
      </c>
      <c r="O865" s="1" t="e">
        <f>+IF(#REF! &lt; (#REF!+#REF!)*0.02,1,#REF!/(#REF!+#REF!))</f>
        <v>#REF!</v>
      </c>
      <c r="P865" s="1" t="e">
        <f>+IF(#REF!&gt;0,#REF!+5,0)</f>
        <v>#REF!</v>
      </c>
      <c r="Q865" s="1" t="e">
        <f t="shared" si="147"/>
        <v>#REF!</v>
      </c>
      <c r="R865" s="1" t="e">
        <f>+IF(Q865 &gt; 0,TRUNC((#REF!+#REF!)/Q865),0)</f>
        <v>#REF!</v>
      </c>
      <c r="S865" s="1" t="e">
        <f>+(R865/(TRUNC((B865-28)/(#REF!+5))+4))</f>
        <v>#REF!</v>
      </c>
      <c r="T865" s="1" t="e">
        <f>+TRUNC(S865/(TRUNC((B865-28)/(#REF!+5))+4))</f>
        <v>#REF!</v>
      </c>
      <c r="U865" s="1" t="e">
        <f>+ROUNDUP((T865/(TRUNC((B865-56)/(#REF!+5))+4)),0)</f>
        <v>#REF!</v>
      </c>
      <c r="V865" s="1" t="e">
        <f t="shared" si="148"/>
        <v>#REF!</v>
      </c>
      <c r="W865" s="1" t="e">
        <f t="shared" si="149"/>
        <v>#REF!</v>
      </c>
      <c r="X865" s="1" t="e">
        <f t="shared" si="150"/>
        <v>#REF!</v>
      </c>
      <c r="Y865" s="1" t="e">
        <f t="shared" si="151"/>
        <v>#REF!</v>
      </c>
      <c r="Z865" s="1" t="e">
        <f t="shared" si="152"/>
        <v>#REF!</v>
      </c>
      <c r="AA865" s="2" t="e">
        <f>IF(Z865*#REF!/(#REF!+#REF!)&lt;16,16,Z865*#REF!/(#REF!+#REF!))</f>
        <v>#REF!</v>
      </c>
      <c r="AB865" s="9" t="e">
        <f>IF(+Z865*#REF!/(#REF!+#REF!)&lt;16,16,+Z865*#REF!/(#REF!+#REF!))</f>
        <v>#REF!</v>
      </c>
      <c r="AC865" s="2" t="e">
        <f t="shared" si="153"/>
        <v>#REF!</v>
      </c>
    </row>
    <row r="866" spans="2:29" x14ac:dyDescent="0.2">
      <c r="B866" s="10" t="e">
        <f>IF(#REF!="Informix XPS",4096,2048)</f>
        <v>#REF!</v>
      </c>
      <c r="C866" s="10" t="e">
        <f>IF(#REF!="Informix XPS",4036,2020)</f>
        <v>#REF!</v>
      </c>
      <c r="D866" s="1" t="e">
        <f>IF(#REF!=0,0,#REF!+4)</f>
        <v>#REF!</v>
      </c>
      <c r="E866" s="1" t="e">
        <f t="shared" si="143"/>
        <v>#REF!</v>
      </c>
      <c r="F866" s="1" t="e">
        <f>IF(D866&lt;=C866,ROUNDUP((#REF!+#REF!)/E866,0),#REF!*E866)</f>
        <v>#REF!</v>
      </c>
      <c r="G866" s="1" t="e">
        <f t="shared" si="144"/>
        <v>#REF!</v>
      </c>
      <c r="H866" s="1" t="e">
        <f>IF(#REF!&gt;C866,#REF!,0)</f>
        <v>#REF!</v>
      </c>
      <c r="I866" s="1" t="e">
        <f>+IF(#REF!&gt;C866,#REF!-(C866+8),0)</f>
        <v>#REF!</v>
      </c>
      <c r="J866" s="1" t="e">
        <f>+IF(I866&lt;C866,0,#REF!*TRUNC(I866/(C866-8)))</f>
        <v>#REF!</v>
      </c>
      <c r="K866" s="1" t="e">
        <f>IF(H866&gt;0,+#REF!/(C866-8)-TRUNC(#REF!/(C866-8))+4,0)</f>
        <v>#REF!</v>
      </c>
      <c r="L866" s="1" t="e">
        <f t="shared" si="145"/>
        <v>#REF!</v>
      </c>
      <c r="M866" s="1" t="e">
        <f>+IF(H866&gt;0,IF(L866&lt;0.1,(#REF!/(TRUNC((C866/10)/I866)+1)),IF(AND(L866&gt;0.1,L866&lt;0.33),(#REF!/(TRUNC((C866/3)/I866)+1)),#REF!)),0)</f>
        <v>#REF!</v>
      </c>
      <c r="N866" s="1" t="e">
        <f t="shared" si="146"/>
        <v>#REF!</v>
      </c>
      <c r="O866" s="1" t="e">
        <f>+IF(#REF! &lt; (#REF!+#REF!)*0.02,1,#REF!/(#REF!+#REF!))</f>
        <v>#REF!</v>
      </c>
      <c r="P866" s="1" t="e">
        <f>+IF(#REF!&gt;0,#REF!+5,0)</f>
        <v>#REF!</v>
      </c>
      <c r="Q866" s="1" t="e">
        <f t="shared" si="147"/>
        <v>#REF!</v>
      </c>
      <c r="R866" s="1" t="e">
        <f>+IF(Q866 &gt; 0,TRUNC((#REF!+#REF!)/Q866),0)</f>
        <v>#REF!</v>
      </c>
      <c r="S866" s="1" t="e">
        <f>+(R866/(TRUNC((B866-28)/(#REF!+5))+4))</f>
        <v>#REF!</v>
      </c>
      <c r="T866" s="1" t="e">
        <f>+TRUNC(S866/(TRUNC((B866-28)/(#REF!+5))+4))</f>
        <v>#REF!</v>
      </c>
      <c r="U866" s="1" t="e">
        <f>+ROUNDUP((T866/(TRUNC((B866-56)/(#REF!+5))+4)),0)</f>
        <v>#REF!</v>
      </c>
      <c r="V866" s="1" t="e">
        <f t="shared" si="148"/>
        <v>#REF!</v>
      </c>
      <c r="W866" s="1" t="e">
        <f t="shared" si="149"/>
        <v>#REF!</v>
      </c>
      <c r="X866" s="1" t="e">
        <f t="shared" si="150"/>
        <v>#REF!</v>
      </c>
      <c r="Y866" s="1" t="e">
        <f t="shared" si="151"/>
        <v>#REF!</v>
      </c>
      <c r="Z866" s="1" t="e">
        <f t="shared" si="152"/>
        <v>#REF!</v>
      </c>
      <c r="AA866" s="2" t="e">
        <f>IF(Z866*#REF!/(#REF!+#REF!)&lt;16,16,Z866*#REF!/(#REF!+#REF!))</f>
        <v>#REF!</v>
      </c>
      <c r="AB866" s="9" t="e">
        <f>IF(+Z866*#REF!/(#REF!+#REF!)&lt;16,16,+Z866*#REF!/(#REF!+#REF!))</f>
        <v>#REF!</v>
      </c>
      <c r="AC866" s="2" t="e">
        <f t="shared" si="153"/>
        <v>#REF!</v>
      </c>
    </row>
    <row r="867" spans="2:29" x14ac:dyDescent="0.2">
      <c r="B867" s="10" t="e">
        <f>IF(#REF!="Informix XPS",4096,2048)</f>
        <v>#REF!</v>
      </c>
      <c r="C867" s="10" t="e">
        <f>IF(#REF!="Informix XPS",4036,2020)</f>
        <v>#REF!</v>
      </c>
      <c r="D867" s="1" t="e">
        <f>IF(#REF!=0,0,#REF!+4)</f>
        <v>#REF!</v>
      </c>
      <c r="E867" s="1" t="e">
        <f t="shared" si="143"/>
        <v>#REF!</v>
      </c>
      <c r="F867" s="1" t="e">
        <f>IF(D867&lt;=C867,ROUNDUP((#REF!+#REF!)/E867,0),#REF!*E867)</f>
        <v>#REF!</v>
      </c>
      <c r="G867" s="1" t="e">
        <f t="shared" si="144"/>
        <v>#REF!</v>
      </c>
      <c r="H867" s="1" t="e">
        <f>IF(#REF!&gt;C867,#REF!,0)</f>
        <v>#REF!</v>
      </c>
      <c r="I867" s="1" t="e">
        <f>+IF(#REF!&gt;C867,#REF!-(C867+8),0)</f>
        <v>#REF!</v>
      </c>
      <c r="J867" s="1" t="e">
        <f>+IF(I867&lt;C867,0,#REF!*TRUNC(I867/(C867-8)))</f>
        <v>#REF!</v>
      </c>
      <c r="K867" s="1" t="e">
        <f>IF(H867&gt;0,+#REF!/(C867-8)-TRUNC(#REF!/(C867-8))+4,0)</f>
        <v>#REF!</v>
      </c>
      <c r="L867" s="1" t="e">
        <f t="shared" si="145"/>
        <v>#REF!</v>
      </c>
      <c r="M867" s="1" t="e">
        <f>+IF(H867&gt;0,IF(L867&lt;0.1,(#REF!/(TRUNC((C867/10)/I867)+1)),IF(AND(L867&gt;0.1,L867&lt;0.33),(#REF!/(TRUNC((C867/3)/I867)+1)),#REF!)),0)</f>
        <v>#REF!</v>
      </c>
      <c r="N867" s="1" t="e">
        <f t="shared" si="146"/>
        <v>#REF!</v>
      </c>
      <c r="O867" s="1" t="e">
        <f>+IF(#REF! &lt; (#REF!+#REF!)*0.02,1,#REF!/(#REF!+#REF!))</f>
        <v>#REF!</v>
      </c>
      <c r="P867" s="1" t="e">
        <f>+IF(#REF!&gt;0,#REF!+5,0)</f>
        <v>#REF!</v>
      </c>
      <c r="Q867" s="1" t="e">
        <f t="shared" si="147"/>
        <v>#REF!</v>
      </c>
      <c r="R867" s="1" t="e">
        <f>+IF(Q867 &gt; 0,TRUNC((#REF!+#REF!)/Q867),0)</f>
        <v>#REF!</v>
      </c>
      <c r="S867" s="1" t="e">
        <f>+(R867/(TRUNC((B867-28)/(#REF!+5))+4))</f>
        <v>#REF!</v>
      </c>
      <c r="T867" s="1" t="e">
        <f>+TRUNC(S867/(TRUNC((B867-28)/(#REF!+5))+4))</f>
        <v>#REF!</v>
      </c>
      <c r="U867" s="1" t="e">
        <f>+ROUNDUP((T867/(TRUNC((B867-56)/(#REF!+5))+4)),0)</f>
        <v>#REF!</v>
      </c>
      <c r="V867" s="1" t="e">
        <f t="shared" si="148"/>
        <v>#REF!</v>
      </c>
      <c r="W867" s="1" t="e">
        <f t="shared" si="149"/>
        <v>#REF!</v>
      </c>
      <c r="X867" s="1" t="e">
        <f t="shared" si="150"/>
        <v>#REF!</v>
      </c>
      <c r="Y867" s="1" t="e">
        <f t="shared" si="151"/>
        <v>#REF!</v>
      </c>
      <c r="Z867" s="1" t="e">
        <f t="shared" si="152"/>
        <v>#REF!</v>
      </c>
      <c r="AA867" s="2" t="e">
        <f>IF(Z867*#REF!/(#REF!+#REF!)&lt;16,16,Z867*#REF!/(#REF!+#REF!))</f>
        <v>#REF!</v>
      </c>
      <c r="AB867" s="9" t="e">
        <f>IF(+Z867*#REF!/(#REF!+#REF!)&lt;16,16,+Z867*#REF!/(#REF!+#REF!))</f>
        <v>#REF!</v>
      </c>
      <c r="AC867" s="2" t="e">
        <f t="shared" si="153"/>
        <v>#REF!</v>
      </c>
    </row>
    <row r="868" spans="2:29" x14ac:dyDescent="0.2">
      <c r="B868" s="10" t="e">
        <f>IF(#REF!="Informix XPS",4096,2048)</f>
        <v>#REF!</v>
      </c>
      <c r="C868" s="10" t="e">
        <f>IF(#REF!="Informix XPS",4036,2020)</f>
        <v>#REF!</v>
      </c>
      <c r="D868" s="1" t="e">
        <f>IF(#REF!=0,0,#REF!+4)</f>
        <v>#REF!</v>
      </c>
      <c r="E868" s="1" t="e">
        <f t="shared" si="143"/>
        <v>#REF!</v>
      </c>
      <c r="F868" s="1" t="e">
        <f>IF(D868&lt;=C868,ROUNDUP((#REF!+#REF!)/E868,0),#REF!*E868)</f>
        <v>#REF!</v>
      </c>
      <c r="G868" s="1" t="e">
        <f t="shared" si="144"/>
        <v>#REF!</v>
      </c>
      <c r="H868" s="1" t="e">
        <f>IF(#REF!&gt;C868,#REF!,0)</f>
        <v>#REF!</v>
      </c>
      <c r="I868" s="1" t="e">
        <f>+IF(#REF!&gt;C868,#REF!-(C868+8),0)</f>
        <v>#REF!</v>
      </c>
      <c r="J868" s="1" t="e">
        <f>+IF(I868&lt;C868,0,#REF!*TRUNC(I868/(C868-8)))</f>
        <v>#REF!</v>
      </c>
      <c r="K868" s="1" t="e">
        <f>IF(H868&gt;0,+#REF!/(C868-8)-TRUNC(#REF!/(C868-8))+4,0)</f>
        <v>#REF!</v>
      </c>
      <c r="L868" s="1" t="e">
        <f t="shared" si="145"/>
        <v>#REF!</v>
      </c>
      <c r="M868" s="1" t="e">
        <f>+IF(H868&gt;0,IF(L868&lt;0.1,(#REF!/(TRUNC((C868/10)/I868)+1)),IF(AND(L868&gt;0.1,L868&lt;0.33),(#REF!/(TRUNC((C868/3)/I868)+1)),#REF!)),0)</f>
        <v>#REF!</v>
      </c>
      <c r="N868" s="1" t="e">
        <f t="shared" si="146"/>
        <v>#REF!</v>
      </c>
      <c r="O868" s="1" t="e">
        <f>+IF(#REF! &lt; (#REF!+#REF!)*0.02,1,#REF!/(#REF!+#REF!))</f>
        <v>#REF!</v>
      </c>
      <c r="P868" s="1" t="e">
        <f>+IF(#REF!&gt;0,#REF!+5,0)</f>
        <v>#REF!</v>
      </c>
      <c r="Q868" s="1" t="e">
        <f t="shared" si="147"/>
        <v>#REF!</v>
      </c>
      <c r="R868" s="1" t="e">
        <f>+IF(Q868 &gt; 0,TRUNC((#REF!+#REF!)/Q868),0)</f>
        <v>#REF!</v>
      </c>
      <c r="S868" s="1" t="e">
        <f>+(R868/(TRUNC((B868-28)/(#REF!+5))+4))</f>
        <v>#REF!</v>
      </c>
      <c r="T868" s="1" t="e">
        <f>+TRUNC(S868/(TRUNC((B868-28)/(#REF!+5))+4))</f>
        <v>#REF!</v>
      </c>
      <c r="U868" s="1" t="e">
        <f>+ROUNDUP((T868/(TRUNC((B868-56)/(#REF!+5))+4)),0)</f>
        <v>#REF!</v>
      </c>
      <c r="V868" s="1" t="e">
        <f t="shared" si="148"/>
        <v>#REF!</v>
      </c>
      <c r="W868" s="1" t="e">
        <f t="shared" si="149"/>
        <v>#REF!</v>
      </c>
      <c r="X868" s="1" t="e">
        <f t="shared" si="150"/>
        <v>#REF!</v>
      </c>
      <c r="Y868" s="1" t="e">
        <f t="shared" si="151"/>
        <v>#REF!</v>
      </c>
      <c r="Z868" s="1" t="e">
        <f t="shared" si="152"/>
        <v>#REF!</v>
      </c>
      <c r="AA868" s="2" t="e">
        <f>IF(Z868*#REF!/(#REF!+#REF!)&lt;16,16,Z868*#REF!/(#REF!+#REF!))</f>
        <v>#REF!</v>
      </c>
      <c r="AB868" s="9" t="e">
        <f>IF(+Z868*#REF!/(#REF!+#REF!)&lt;16,16,+Z868*#REF!/(#REF!+#REF!))</f>
        <v>#REF!</v>
      </c>
      <c r="AC868" s="2" t="e">
        <f t="shared" si="153"/>
        <v>#REF!</v>
      </c>
    </row>
    <row r="869" spans="2:29" x14ac:dyDescent="0.2">
      <c r="B869" s="10" t="e">
        <f>IF(#REF!="Informix XPS",4096,2048)</f>
        <v>#REF!</v>
      </c>
      <c r="C869" s="10" t="e">
        <f>IF(#REF!="Informix XPS",4036,2020)</f>
        <v>#REF!</v>
      </c>
      <c r="D869" s="1" t="e">
        <f>IF(#REF!=0,0,#REF!+4)</f>
        <v>#REF!</v>
      </c>
      <c r="E869" s="1" t="e">
        <f t="shared" si="143"/>
        <v>#REF!</v>
      </c>
      <c r="F869" s="1" t="e">
        <f>IF(D869&lt;=C869,ROUNDUP((#REF!+#REF!)/E869,0),#REF!*E869)</f>
        <v>#REF!</v>
      </c>
      <c r="G869" s="1" t="e">
        <f t="shared" si="144"/>
        <v>#REF!</v>
      </c>
      <c r="H869" s="1" t="e">
        <f>IF(#REF!&gt;C869,#REF!,0)</f>
        <v>#REF!</v>
      </c>
      <c r="I869" s="1" t="e">
        <f>+IF(#REF!&gt;C869,#REF!-(C869+8),0)</f>
        <v>#REF!</v>
      </c>
      <c r="J869" s="1" t="e">
        <f>+IF(I869&lt;C869,0,#REF!*TRUNC(I869/(C869-8)))</f>
        <v>#REF!</v>
      </c>
      <c r="K869" s="1" t="e">
        <f>IF(H869&gt;0,+#REF!/(C869-8)-TRUNC(#REF!/(C869-8))+4,0)</f>
        <v>#REF!</v>
      </c>
      <c r="L869" s="1" t="e">
        <f t="shared" si="145"/>
        <v>#REF!</v>
      </c>
      <c r="M869" s="1" t="e">
        <f>+IF(H869&gt;0,IF(L869&lt;0.1,(#REF!/(TRUNC((C869/10)/I869)+1)),IF(AND(L869&gt;0.1,L869&lt;0.33),(#REF!/(TRUNC((C869/3)/I869)+1)),#REF!)),0)</f>
        <v>#REF!</v>
      </c>
      <c r="N869" s="1" t="e">
        <f t="shared" si="146"/>
        <v>#REF!</v>
      </c>
      <c r="O869" s="1" t="e">
        <f>+IF(#REF! &lt; (#REF!+#REF!)*0.02,1,#REF!/(#REF!+#REF!))</f>
        <v>#REF!</v>
      </c>
      <c r="P869" s="1" t="e">
        <f>+IF(#REF!&gt;0,#REF!+5,0)</f>
        <v>#REF!</v>
      </c>
      <c r="Q869" s="1" t="e">
        <f t="shared" si="147"/>
        <v>#REF!</v>
      </c>
      <c r="R869" s="1" t="e">
        <f>+IF(Q869 &gt; 0,TRUNC((#REF!+#REF!)/Q869),0)</f>
        <v>#REF!</v>
      </c>
      <c r="S869" s="1" t="e">
        <f>+(R869/(TRUNC((B869-28)/(#REF!+5))+4))</f>
        <v>#REF!</v>
      </c>
      <c r="T869" s="1" t="e">
        <f>+TRUNC(S869/(TRUNC((B869-28)/(#REF!+5))+4))</f>
        <v>#REF!</v>
      </c>
      <c r="U869" s="1" t="e">
        <f>+ROUNDUP((T869/(TRUNC((B869-56)/(#REF!+5))+4)),0)</f>
        <v>#REF!</v>
      </c>
      <c r="V869" s="1" t="e">
        <f t="shared" si="148"/>
        <v>#REF!</v>
      </c>
      <c r="W869" s="1" t="e">
        <f t="shared" si="149"/>
        <v>#REF!</v>
      </c>
      <c r="X869" s="1" t="e">
        <f t="shared" si="150"/>
        <v>#REF!</v>
      </c>
      <c r="Y869" s="1" t="e">
        <f t="shared" si="151"/>
        <v>#REF!</v>
      </c>
      <c r="Z869" s="1" t="e">
        <f t="shared" si="152"/>
        <v>#REF!</v>
      </c>
      <c r="AA869" s="2" t="e">
        <f>IF(Z869*#REF!/(#REF!+#REF!)&lt;16,16,Z869*#REF!/(#REF!+#REF!))</f>
        <v>#REF!</v>
      </c>
      <c r="AB869" s="9" t="e">
        <f>IF(+Z869*#REF!/(#REF!+#REF!)&lt;16,16,+Z869*#REF!/(#REF!+#REF!))</f>
        <v>#REF!</v>
      </c>
      <c r="AC869" s="2" t="e">
        <f t="shared" si="153"/>
        <v>#REF!</v>
      </c>
    </row>
    <row r="870" spans="2:29" x14ac:dyDescent="0.2">
      <c r="B870" s="10" t="e">
        <f>IF(#REF!="Informix XPS",4096,2048)</f>
        <v>#REF!</v>
      </c>
      <c r="C870" s="10" t="e">
        <f>IF(#REF!="Informix XPS",4036,2020)</f>
        <v>#REF!</v>
      </c>
      <c r="D870" s="1" t="e">
        <f>IF(#REF!=0,0,#REF!+4)</f>
        <v>#REF!</v>
      </c>
      <c r="E870" s="1" t="e">
        <f t="shared" si="143"/>
        <v>#REF!</v>
      </c>
      <c r="F870" s="1" t="e">
        <f>IF(D870&lt;=C870,ROUNDUP((#REF!+#REF!)/E870,0),#REF!*E870)</f>
        <v>#REF!</v>
      </c>
      <c r="G870" s="1" t="e">
        <f t="shared" si="144"/>
        <v>#REF!</v>
      </c>
      <c r="H870" s="1" t="e">
        <f>IF(#REF!&gt;C870,#REF!,0)</f>
        <v>#REF!</v>
      </c>
      <c r="I870" s="1" t="e">
        <f>+IF(#REF!&gt;C870,#REF!-(C870+8),0)</f>
        <v>#REF!</v>
      </c>
      <c r="J870" s="1" t="e">
        <f>+IF(I870&lt;C870,0,#REF!*TRUNC(I870/(C870-8)))</f>
        <v>#REF!</v>
      </c>
      <c r="K870" s="1" t="e">
        <f>IF(H870&gt;0,+#REF!/(C870-8)-TRUNC(#REF!/(C870-8))+4,0)</f>
        <v>#REF!</v>
      </c>
      <c r="L870" s="1" t="e">
        <f t="shared" si="145"/>
        <v>#REF!</v>
      </c>
      <c r="M870" s="1" t="e">
        <f>+IF(H870&gt;0,IF(L870&lt;0.1,(#REF!/(TRUNC((C870/10)/I870)+1)),IF(AND(L870&gt;0.1,L870&lt;0.33),(#REF!/(TRUNC((C870/3)/I870)+1)),#REF!)),0)</f>
        <v>#REF!</v>
      </c>
      <c r="N870" s="1" t="e">
        <f t="shared" si="146"/>
        <v>#REF!</v>
      </c>
      <c r="O870" s="1" t="e">
        <f>+IF(#REF! &lt; (#REF!+#REF!)*0.02,1,#REF!/(#REF!+#REF!))</f>
        <v>#REF!</v>
      </c>
      <c r="P870" s="1" t="e">
        <f>+IF(#REF!&gt;0,#REF!+5,0)</f>
        <v>#REF!</v>
      </c>
      <c r="Q870" s="1" t="e">
        <f t="shared" si="147"/>
        <v>#REF!</v>
      </c>
      <c r="R870" s="1" t="e">
        <f>+IF(Q870 &gt; 0,TRUNC((#REF!+#REF!)/Q870),0)</f>
        <v>#REF!</v>
      </c>
      <c r="S870" s="1" t="e">
        <f>+(R870/(TRUNC((B870-28)/(#REF!+5))+4))</f>
        <v>#REF!</v>
      </c>
      <c r="T870" s="1" t="e">
        <f>+TRUNC(S870/(TRUNC((B870-28)/(#REF!+5))+4))</f>
        <v>#REF!</v>
      </c>
      <c r="U870" s="1" t="e">
        <f>+ROUNDUP((T870/(TRUNC((B870-56)/(#REF!+5))+4)),0)</f>
        <v>#REF!</v>
      </c>
      <c r="V870" s="1" t="e">
        <f t="shared" si="148"/>
        <v>#REF!</v>
      </c>
      <c r="W870" s="1" t="e">
        <f t="shared" si="149"/>
        <v>#REF!</v>
      </c>
      <c r="X870" s="1" t="e">
        <f t="shared" si="150"/>
        <v>#REF!</v>
      </c>
      <c r="Y870" s="1" t="e">
        <f t="shared" si="151"/>
        <v>#REF!</v>
      </c>
      <c r="Z870" s="1" t="e">
        <f t="shared" si="152"/>
        <v>#REF!</v>
      </c>
      <c r="AA870" s="2" t="e">
        <f>IF(Z870*#REF!/(#REF!+#REF!)&lt;16,16,Z870*#REF!/(#REF!+#REF!))</f>
        <v>#REF!</v>
      </c>
      <c r="AB870" s="9" t="e">
        <f>IF(+Z870*#REF!/(#REF!+#REF!)&lt;16,16,+Z870*#REF!/(#REF!+#REF!))</f>
        <v>#REF!</v>
      </c>
      <c r="AC870" s="2" t="e">
        <f t="shared" si="153"/>
        <v>#REF!</v>
      </c>
    </row>
    <row r="871" spans="2:29" x14ac:dyDescent="0.2">
      <c r="B871" s="10" t="e">
        <f>IF(#REF!="Informix XPS",4096,2048)</f>
        <v>#REF!</v>
      </c>
      <c r="C871" s="10" t="e">
        <f>IF(#REF!="Informix XPS",4036,2020)</f>
        <v>#REF!</v>
      </c>
      <c r="D871" s="1" t="e">
        <f>IF(#REF!=0,0,#REF!+4)</f>
        <v>#REF!</v>
      </c>
      <c r="E871" s="1" t="e">
        <f t="shared" si="143"/>
        <v>#REF!</v>
      </c>
      <c r="F871" s="1" t="e">
        <f>IF(D871&lt;=C871,ROUNDUP((#REF!+#REF!)/E871,0),#REF!*E871)</f>
        <v>#REF!</v>
      </c>
      <c r="G871" s="1" t="e">
        <f t="shared" si="144"/>
        <v>#REF!</v>
      </c>
      <c r="H871" s="1" t="e">
        <f>IF(#REF!&gt;C871,#REF!,0)</f>
        <v>#REF!</v>
      </c>
      <c r="I871" s="1" t="e">
        <f>+IF(#REF!&gt;C871,#REF!-(C871+8),0)</f>
        <v>#REF!</v>
      </c>
      <c r="J871" s="1" t="e">
        <f>+IF(I871&lt;C871,0,#REF!*TRUNC(I871/(C871-8)))</f>
        <v>#REF!</v>
      </c>
      <c r="K871" s="1" t="e">
        <f>IF(H871&gt;0,+#REF!/(C871-8)-TRUNC(#REF!/(C871-8))+4,0)</f>
        <v>#REF!</v>
      </c>
      <c r="L871" s="1" t="e">
        <f t="shared" si="145"/>
        <v>#REF!</v>
      </c>
      <c r="M871" s="1" t="e">
        <f>+IF(H871&gt;0,IF(L871&lt;0.1,(#REF!/(TRUNC((C871/10)/I871)+1)),IF(AND(L871&gt;0.1,L871&lt;0.33),(#REF!/(TRUNC((C871/3)/I871)+1)),#REF!)),0)</f>
        <v>#REF!</v>
      </c>
      <c r="N871" s="1" t="e">
        <f t="shared" si="146"/>
        <v>#REF!</v>
      </c>
      <c r="O871" s="1" t="e">
        <f>+IF(#REF! &lt; (#REF!+#REF!)*0.02,1,#REF!/(#REF!+#REF!))</f>
        <v>#REF!</v>
      </c>
      <c r="P871" s="1" t="e">
        <f>+IF(#REF!&gt;0,#REF!+5,0)</f>
        <v>#REF!</v>
      </c>
      <c r="Q871" s="1" t="e">
        <f t="shared" si="147"/>
        <v>#REF!</v>
      </c>
      <c r="R871" s="1" t="e">
        <f>+IF(Q871 &gt; 0,TRUNC((#REF!+#REF!)/Q871),0)</f>
        <v>#REF!</v>
      </c>
      <c r="S871" s="1" t="e">
        <f>+(R871/(TRUNC((B871-28)/(#REF!+5))+4))</f>
        <v>#REF!</v>
      </c>
      <c r="T871" s="1" t="e">
        <f>+TRUNC(S871/(TRUNC((B871-28)/(#REF!+5))+4))</f>
        <v>#REF!</v>
      </c>
      <c r="U871" s="1" t="e">
        <f>+ROUNDUP((T871/(TRUNC((B871-56)/(#REF!+5))+4)),0)</f>
        <v>#REF!</v>
      </c>
      <c r="V871" s="1" t="e">
        <f t="shared" si="148"/>
        <v>#REF!</v>
      </c>
      <c r="W871" s="1" t="e">
        <f t="shared" si="149"/>
        <v>#REF!</v>
      </c>
      <c r="X871" s="1" t="e">
        <f t="shared" si="150"/>
        <v>#REF!</v>
      </c>
      <c r="Y871" s="1" t="e">
        <f t="shared" si="151"/>
        <v>#REF!</v>
      </c>
      <c r="Z871" s="1" t="e">
        <f t="shared" si="152"/>
        <v>#REF!</v>
      </c>
      <c r="AA871" s="2" t="e">
        <f>IF(Z871*#REF!/(#REF!+#REF!)&lt;16,16,Z871*#REF!/(#REF!+#REF!))</f>
        <v>#REF!</v>
      </c>
      <c r="AB871" s="9" t="e">
        <f>IF(+Z871*#REF!/(#REF!+#REF!)&lt;16,16,+Z871*#REF!/(#REF!+#REF!))</f>
        <v>#REF!</v>
      </c>
      <c r="AC871" s="2" t="e">
        <f t="shared" si="153"/>
        <v>#REF!</v>
      </c>
    </row>
    <row r="872" spans="2:29" x14ac:dyDescent="0.2">
      <c r="B872" s="10" t="e">
        <f>IF(#REF!="Informix XPS",4096,2048)</f>
        <v>#REF!</v>
      </c>
      <c r="C872" s="10" t="e">
        <f>IF(#REF!="Informix XPS",4036,2020)</f>
        <v>#REF!</v>
      </c>
      <c r="D872" s="1" t="e">
        <f>IF(#REF!=0,0,#REF!+4)</f>
        <v>#REF!</v>
      </c>
      <c r="E872" s="1" t="e">
        <f t="shared" si="143"/>
        <v>#REF!</v>
      </c>
      <c r="F872" s="1" t="e">
        <f>IF(D872&lt;=C872,ROUNDUP((#REF!+#REF!)/E872,0),#REF!*E872)</f>
        <v>#REF!</v>
      </c>
      <c r="G872" s="1" t="e">
        <f t="shared" si="144"/>
        <v>#REF!</v>
      </c>
      <c r="H872" s="1" t="e">
        <f>IF(#REF!&gt;C872,#REF!,0)</f>
        <v>#REF!</v>
      </c>
      <c r="I872" s="1" t="e">
        <f>+IF(#REF!&gt;C872,#REF!-(C872+8),0)</f>
        <v>#REF!</v>
      </c>
      <c r="J872" s="1" t="e">
        <f>+IF(I872&lt;C872,0,#REF!*TRUNC(I872/(C872-8)))</f>
        <v>#REF!</v>
      </c>
      <c r="K872" s="1" t="e">
        <f>IF(H872&gt;0,+#REF!/(C872-8)-TRUNC(#REF!/(C872-8))+4,0)</f>
        <v>#REF!</v>
      </c>
      <c r="L872" s="1" t="e">
        <f t="shared" si="145"/>
        <v>#REF!</v>
      </c>
      <c r="M872" s="1" t="e">
        <f>+IF(H872&gt;0,IF(L872&lt;0.1,(#REF!/(TRUNC((C872/10)/I872)+1)),IF(AND(L872&gt;0.1,L872&lt;0.33),(#REF!/(TRUNC((C872/3)/I872)+1)),#REF!)),0)</f>
        <v>#REF!</v>
      </c>
      <c r="N872" s="1" t="e">
        <f t="shared" si="146"/>
        <v>#REF!</v>
      </c>
      <c r="O872" s="1" t="e">
        <f>+IF(#REF! &lt; (#REF!+#REF!)*0.02,1,#REF!/(#REF!+#REF!))</f>
        <v>#REF!</v>
      </c>
      <c r="P872" s="1" t="e">
        <f>+IF(#REF!&gt;0,#REF!+5,0)</f>
        <v>#REF!</v>
      </c>
      <c r="Q872" s="1" t="e">
        <f t="shared" si="147"/>
        <v>#REF!</v>
      </c>
      <c r="R872" s="1" t="e">
        <f>+IF(Q872 &gt; 0,TRUNC((#REF!+#REF!)/Q872),0)</f>
        <v>#REF!</v>
      </c>
      <c r="S872" s="1" t="e">
        <f>+(R872/(TRUNC((B872-28)/(#REF!+5))+4))</f>
        <v>#REF!</v>
      </c>
      <c r="T872" s="1" t="e">
        <f>+TRUNC(S872/(TRUNC((B872-28)/(#REF!+5))+4))</f>
        <v>#REF!</v>
      </c>
      <c r="U872" s="1" t="e">
        <f>+ROUNDUP((T872/(TRUNC((B872-56)/(#REF!+5))+4)),0)</f>
        <v>#REF!</v>
      </c>
      <c r="V872" s="1" t="e">
        <f t="shared" si="148"/>
        <v>#REF!</v>
      </c>
      <c r="W872" s="1" t="e">
        <f t="shared" si="149"/>
        <v>#REF!</v>
      </c>
      <c r="X872" s="1" t="e">
        <f t="shared" si="150"/>
        <v>#REF!</v>
      </c>
      <c r="Y872" s="1" t="e">
        <f t="shared" si="151"/>
        <v>#REF!</v>
      </c>
      <c r="Z872" s="1" t="e">
        <f t="shared" si="152"/>
        <v>#REF!</v>
      </c>
      <c r="AA872" s="2" t="e">
        <f>IF(Z872*#REF!/(#REF!+#REF!)&lt;16,16,Z872*#REF!/(#REF!+#REF!))</f>
        <v>#REF!</v>
      </c>
      <c r="AB872" s="9" t="e">
        <f>IF(+Z872*#REF!/(#REF!+#REF!)&lt;16,16,+Z872*#REF!/(#REF!+#REF!))</f>
        <v>#REF!</v>
      </c>
      <c r="AC872" s="2" t="e">
        <f t="shared" si="153"/>
        <v>#REF!</v>
      </c>
    </row>
    <row r="873" spans="2:29" x14ac:dyDescent="0.2">
      <c r="B873" s="10" t="e">
        <f>IF(#REF!="Informix XPS",4096,2048)</f>
        <v>#REF!</v>
      </c>
      <c r="C873" s="10" t="e">
        <f>IF(#REF!="Informix XPS",4036,2020)</f>
        <v>#REF!</v>
      </c>
      <c r="D873" s="1" t="e">
        <f>IF(#REF!=0,0,#REF!+4)</f>
        <v>#REF!</v>
      </c>
      <c r="E873" s="1" t="e">
        <f t="shared" si="143"/>
        <v>#REF!</v>
      </c>
      <c r="F873" s="1" t="e">
        <f>IF(D873&lt;=C873,ROUNDUP((#REF!+#REF!)/E873,0),#REF!*E873)</f>
        <v>#REF!</v>
      </c>
      <c r="G873" s="1" t="e">
        <f t="shared" si="144"/>
        <v>#REF!</v>
      </c>
      <c r="H873" s="1" t="e">
        <f>IF(#REF!&gt;C873,#REF!,0)</f>
        <v>#REF!</v>
      </c>
      <c r="I873" s="1" t="e">
        <f>+IF(#REF!&gt;C873,#REF!-(C873+8),0)</f>
        <v>#REF!</v>
      </c>
      <c r="J873" s="1" t="e">
        <f>+IF(I873&lt;C873,0,#REF!*TRUNC(I873/(C873-8)))</f>
        <v>#REF!</v>
      </c>
      <c r="K873" s="1" t="e">
        <f>IF(H873&gt;0,+#REF!/(C873-8)-TRUNC(#REF!/(C873-8))+4,0)</f>
        <v>#REF!</v>
      </c>
      <c r="L873" s="1" t="e">
        <f t="shared" si="145"/>
        <v>#REF!</v>
      </c>
      <c r="M873" s="1" t="e">
        <f>+IF(H873&gt;0,IF(L873&lt;0.1,(#REF!/(TRUNC((C873/10)/I873)+1)),IF(AND(L873&gt;0.1,L873&lt;0.33),(#REF!/(TRUNC((C873/3)/I873)+1)),#REF!)),0)</f>
        <v>#REF!</v>
      </c>
      <c r="N873" s="1" t="e">
        <f t="shared" si="146"/>
        <v>#REF!</v>
      </c>
      <c r="O873" s="1" t="e">
        <f>+IF(#REF! &lt; (#REF!+#REF!)*0.02,1,#REF!/(#REF!+#REF!))</f>
        <v>#REF!</v>
      </c>
      <c r="P873" s="1" t="e">
        <f>+IF(#REF!&gt;0,#REF!+5,0)</f>
        <v>#REF!</v>
      </c>
      <c r="Q873" s="1" t="e">
        <f t="shared" si="147"/>
        <v>#REF!</v>
      </c>
      <c r="R873" s="1" t="e">
        <f>+IF(Q873 &gt; 0,TRUNC((#REF!+#REF!)/Q873),0)</f>
        <v>#REF!</v>
      </c>
      <c r="S873" s="1" t="e">
        <f>+(R873/(TRUNC((B873-28)/(#REF!+5))+4))</f>
        <v>#REF!</v>
      </c>
      <c r="T873" s="1" t="e">
        <f>+TRUNC(S873/(TRUNC((B873-28)/(#REF!+5))+4))</f>
        <v>#REF!</v>
      </c>
      <c r="U873" s="1" t="e">
        <f>+ROUNDUP((T873/(TRUNC((B873-56)/(#REF!+5))+4)),0)</f>
        <v>#REF!</v>
      </c>
      <c r="V873" s="1" t="e">
        <f t="shared" si="148"/>
        <v>#REF!</v>
      </c>
      <c r="W873" s="1" t="e">
        <f t="shared" si="149"/>
        <v>#REF!</v>
      </c>
      <c r="X873" s="1" t="e">
        <f t="shared" si="150"/>
        <v>#REF!</v>
      </c>
      <c r="Y873" s="1" t="e">
        <f t="shared" si="151"/>
        <v>#REF!</v>
      </c>
      <c r="Z873" s="1" t="e">
        <f t="shared" si="152"/>
        <v>#REF!</v>
      </c>
      <c r="AA873" s="2" t="e">
        <f>IF(Z873*#REF!/(#REF!+#REF!)&lt;16,16,Z873*#REF!/(#REF!+#REF!))</f>
        <v>#REF!</v>
      </c>
      <c r="AB873" s="9" t="e">
        <f>IF(+Z873*#REF!/(#REF!+#REF!)&lt;16,16,+Z873*#REF!/(#REF!+#REF!))</f>
        <v>#REF!</v>
      </c>
      <c r="AC873" s="2" t="e">
        <f t="shared" si="153"/>
        <v>#REF!</v>
      </c>
    </row>
    <row r="874" spans="2:29" x14ac:dyDescent="0.2">
      <c r="B874" s="10" t="e">
        <f>IF(#REF!="Informix XPS",4096,2048)</f>
        <v>#REF!</v>
      </c>
      <c r="C874" s="10" t="e">
        <f>IF(#REF!="Informix XPS",4036,2020)</f>
        <v>#REF!</v>
      </c>
      <c r="D874" s="1" t="e">
        <f>IF(#REF!=0,0,#REF!+4)</f>
        <v>#REF!</v>
      </c>
      <c r="E874" s="1" t="e">
        <f t="shared" si="143"/>
        <v>#REF!</v>
      </c>
      <c r="F874" s="1" t="e">
        <f>IF(D874&lt;=C874,ROUNDUP((#REF!+#REF!)/E874,0),#REF!*E874)</f>
        <v>#REF!</v>
      </c>
      <c r="G874" s="1" t="e">
        <f t="shared" si="144"/>
        <v>#REF!</v>
      </c>
      <c r="H874" s="1" t="e">
        <f>IF(#REF!&gt;C874,#REF!,0)</f>
        <v>#REF!</v>
      </c>
      <c r="I874" s="1" t="e">
        <f>+IF(#REF!&gt;C874,#REF!-(C874+8),0)</f>
        <v>#REF!</v>
      </c>
      <c r="J874" s="1" t="e">
        <f>+IF(I874&lt;C874,0,#REF!*TRUNC(I874/(C874-8)))</f>
        <v>#REF!</v>
      </c>
      <c r="K874" s="1" t="e">
        <f>IF(H874&gt;0,+#REF!/(C874-8)-TRUNC(#REF!/(C874-8))+4,0)</f>
        <v>#REF!</v>
      </c>
      <c r="L874" s="1" t="e">
        <f t="shared" si="145"/>
        <v>#REF!</v>
      </c>
      <c r="M874" s="1" t="e">
        <f>+IF(H874&gt;0,IF(L874&lt;0.1,(#REF!/(TRUNC((C874/10)/I874)+1)),IF(AND(L874&gt;0.1,L874&lt;0.33),(#REF!/(TRUNC((C874/3)/I874)+1)),#REF!)),0)</f>
        <v>#REF!</v>
      </c>
      <c r="N874" s="1" t="e">
        <f t="shared" si="146"/>
        <v>#REF!</v>
      </c>
      <c r="O874" s="1" t="e">
        <f>+IF(#REF! &lt; (#REF!+#REF!)*0.02,1,#REF!/(#REF!+#REF!))</f>
        <v>#REF!</v>
      </c>
      <c r="P874" s="1" t="e">
        <f>+IF(#REF!&gt;0,#REF!+5,0)</f>
        <v>#REF!</v>
      </c>
      <c r="Q874" s="1" t="e">
        <f t="shared" si="147"/>
        <v>#REF!</v>
      </c>
      <c r="R874" s="1" t="e">
        <f>+IF(Q874 &gt; 0,TRUNC((#REF!+#REF!)/Q874),0)</f>
        <v>#REF!</v>
      </c>
      <c r="S874" s="1" t="e">
        <f>+(R874/(TRUNC((B874-28)/(#REF!+5))+4))</f>
        <v>#REF!</v>
      </c>
      <c r="T874" s="1" t="e">
        <f>+TRUNC(S874/(TRUNC((B874-28)/(#REF!+5))+4))</f>
        <v>#REF!</v>
      </c>
      <c r="U874" s="1" t="e">
        <f>+ROUNDUP((T874/(TRUNC((B874-56)/(#REF!+5))+4)),0)</f>
        <v>#REF!</v>
      </c>
      <c r="V874" s="1" t="e">
        <f t="shared" si="148"/>
        <v>#REF!</v>
      </c>
      <c r="W874" s="1" t="e">
        <f t="shared" si="149"/>
        <v>#REF!</v>
      </c>
      <c r="X874" s="1" t="e">
        <f t="shared" si="150"/>
        <v>#REF!</v>
      </c>
      <c r="Y874" s="1" t="e">
        <f t="shared" si="151"/>
        <v>#REF!</v>
      </c>
      <c r="Z874" s="1" t="e">
        <f t="shared" si="152"/>
        <v>#REF!</v>
      </c>
      <c r="AA874" s="2" t="e">
        <f>IF(Z874*#REF!/(#REF!+#REF!)&lt;16,16,Z874*#REF!/(#REF!+#REF!))</f>
        <v>#REF!</v>
      </c>
      <c r="AB874" s="9" t="e">
        <f>IF(+Z874*#REF!/(#REF!+#REF!)&lt;16,16,+Z874*#REF!/(#REF!+#REF!))</f>
        <v>#REF!</v>
      </c>
      <c r="AC874" s="2" t="e">
        <f t="shared" si="153"/>
        <v>#REF!</v>
      </c>
    </row>
    <row r="875" spans="2:29" x14ac:dyDescent="0.2">
      <c r="B875" s="10" t="e">
        <f>IF(#REF!="Informix XPS",4096,2048)</f>
        <v>#REF!</v>
      </c>
      <c r="C875" s="10" t="e">
        <f>IF(#REF!="Informix XPS",4036,2020)</f>
        <v>#REF!</v>
      </c>
      <c r="D875" s="1" t="e">
        <f>IF(#REF!=0,0,#REF!+4)</f>
        <v>#REF!</v>
      </c>
      <c r="E875" s="1" t="e">
        <f t="shared" si="143"/>
        <v>#REF!</v>
      </c>
      <c r="F875" s="1" t="e">
        <f>IF(D875&lt;=C875,ROUNDUP((#REF!+#REF!)/E875,0),#REF!*E875)</f>
        <v>#REF!</v>
      </c>
      <c r="G875" s="1" t="e">
        <f t="shared" si="144"/>
        <v>#REF!</v>
      </c>
      <c r="H875" s="1" t="e">
        <f>IF(#REF!&gt;C875,#REF!,0)</f>
        <v>#REF!</v>
      </c>
      <c r="I875" s="1" t="e">
        <f>+IF(#REF!&gt;C875,#REF!-(C875+8),0)</f>
        <v>#REF!</v>
      </c>
      <c r="J875" s="1" t="e">
        <f>+IF(I875&lt;C875,0,#REF!*TRUNC(I875/(C875-8)))</f>
        <v>#REF!</v>
      </c>
      <c r="K875" s="1" t="e">
        <f>IF(H875&gt;0,+#REF!/(C875-8)-TRUNC(#REF!/(C875-8))+4,0)</f>
        <v>#REF!</v>
      </c>
      <c r="L875" s="1" t="e">
        <f t="shared" si="145"/>
        <v>#REF!</v>
      </c>
      <c r="M875" s="1" t="e">
        <f>+IF(H875&gt;0,IF(L875&lt;0.1,(#REF!/(TRUNC((C875/10)/I875)+1)),IF(AND(L875&gt;0.1,L875&lt;0.33),(#REF!/(TRUNC((C875/3)/I875)+1)),#REF!)),0)</f>
        <v>#REF!</v>
      </c>
      <c r="N875" s="1" t="e">
        <f t="shared" si="146"/>
        <v>#REF!</v>
      </c>
      <c r="O875" s="1" t="e">
        <f>+IF(#REF! &lt; (#REF!+#REF!)*0.02,1,#REF!/(#REF!+#REF!))</f>
        <v>#REF!</v>
      </c>
      <c r="P875" s="1" t="e">
        <f>+IF(#REF!&gt;0,#REF!+5,0)</f>
        <v>#REF!</v>
      </c>
      <c r="Q875" s="1" t="e">
        <f t="shared" si="147"/>
        <v>#REF!</v>
      </c>
      <c r="R875" s="1" t="e">
        <f>+IF(Q875 &gt; 0,TRUNC((#REF!+#REF!)/Q875),0)</f>
        <v>#REF!</v>
      </c>
      <c r="S875" s="1" t="e">
        <f>+(R875/(TRUNC((B875-28)/(#REF!+5))+4))</f>
        <v>#REF!</v>
      </c>
      <c r="T875" s="1" t="e">
        <f>+TRUNC(S875/(TRUNC((B875-28)/(#REF!+5))+4))</f>
        <v>#REF!</v>
      </c>
      <c r="U875" s="1" t="e">
        <f>+ROUNDUP((T875/(TRUNC((B875-56)/(#REF!+5))+4)),0)</f>
        <v>#REF!</v>
      </c>
      <c r="V875" s="1" t="e">
        <f t="shared" si="148"/>
        <v>#REF!</v>
      </c>
      <c r="W875" s="1" t="e">
        <f t="shared" si="149"/>
        <v>#REF!</v>
      </c>
      <c r="X875" s="1" t="e">
        <f t="shared" si="150"/>
        <v>#REF!</v>
      </c>
      <c r="Y875" s="1" t="e">
        <f t="shared" si="151"/>
        <v>#REF!</v>
      </c>
      <c r="Z875" s="1" t="e">
        <f t="shared" si="152"/>
        <v>#REF!</v>
      </c>
      <c r="AA875" s="2" t="e">
        <f>IF(Z875*#REF!/(#REF!+#REF!)&lt;16,16,Z875*#REF!/(#REF!+#REF!))</f>
        <v>#REF!</v>
      </c>
      <c r="AB875" s="9" t="e">
        <f>IF(+Z875*#REF!/(#REF!+#REF!)&lt;16,16,+Z875*#REF!/(#REF!+#REF!))</f>
        <v>#REF!</v>
      </c>
      <c r="AC875" s="2" t="e">
        <f t="shared" si="153"/>
        <v>#REF!</v>
      </c>
    </row>
    <row r="876" spans="2:29" x14ac:dyDescent="0.2">
      <c r="B876" s="10" t="e">
        <f>IF(#REF!="Informix XPS",4096,2048)</f>
        <v>#REF!</v>
      </c>
      <c r="C876" s="10" t="e">
        <f>IF(#REF!="Informix XPS",4036,2020)</f>
        <v>#REF!</v>
      </c>
      <c r="D876" s="1" t="e">
        <f>IF(#REF!=0,0,#REF!+4)</f>
        <v>#REF!</v>
      </c>
      <c r="E876" s="1" t="e">
        <f t="shared" si="143"/>
        <v>#REF!</v>
      </c>
      <c r="F876" s="1" t="e">
        <f>IF(D876&lt;=C876,ROUNDUP((#REF!+#REF!)/E876,0),#REF!*E876)</f>
        <v>#REF!</v>
      </c>
      <c r="G876" s="1" t="e">
        <f t="shared" si="144"/>
        <v>#REF!</v>
      </c>
      <c r="H876" s="1" t="e">
        <f>IF(#REF!&gt;C876,#REF!,0)</f>
        <v>#REF!</v>
      </c>
      <c r="I876" s="1" t="e">
        <f>+IF(#REF!&gt;C876,#REF!-(C876+8),0)</f>
        <v>#REF!</v>
      </c>
      <c r="J876" s="1" t="e">
        <f>+IF(I876&lt;C876,0,#REF!*TRUNC(I876/(C876-8)))</f>
        <v>#REF!</v>
      </c>
      <c r="K876" s="1" t="e">
        <f>IF(H876&gt;0,+#REF!/(C876-8)-TRUNC(#REF!/(C876-8))+4,0)</f>
        <v>#REF!</v>
      </c>
      <c r="L876" s="1" t="e">
        <f t="shared" si="145"/>
        <v>#REF!</v>
      </c>
      <c r="M876" s="1" t="e">
        <f>+IF(H876&gt;0,IF(L876&lt;0.1,(#REF!/(TRUNC((C876/10)/I876)+1)),IF(AND(L876&gt;0.1,L876&lt;0.33),(#REF!/(TRUNC((C876/3)/I876)+1)),#REF!)),0)</f>
        <v>#REF!</v>
      </c>
      <c r="N876" s="1" t="e">
        <f t="shared" si="146"/>
        <v>#REF!</v>
      </c>
      <c r="O876" s="1" t="e">
        <f>+IF(#REF! &lt; (#REF!+#REF!)*0.02,1,#REF!/(#REF!+#REF!))</f>
        <v>#REF!</v>
      </c>
      <c r="P876" s="1" t="e">
        <f>+IF(#REF!&gt;0,#REF!+5,0)</f>
        <v>#REF!</v>
      </c>
      <c r="Q876" s="1" t="e">
        <f t="shared" si="147"/>
        <v>#REF!</v>
      </c>
      <c r="R876" s="1" t="e">
        <f>+IF(Q876 &gt; 0,TRUNC((#REF!+#REF!)/Q876),0)</f>
        <v>#REF!</v>
      </c>
      <c r="S876" s="1" t="e">
        <f>+(R876/(TRUNC((B876-28)/(#REF!+5))+4))</f>
        <v>#REF!</v>
      </c>
      <c r="T876" s="1" t="e">
        <f>+TRUNC(S876/(TRUNC((B876-28)/(#REF!+5))+4))</f>
        <v>#REF!</v>
      </c>
      <c r="U876" s="1" t="e">
        <f>+ROUNDUP((T876/(TRUNC((B876-56)/(#REF!+5))+4)),0)</f>
        <v>#REF!</v>
      </c>
      <c r="V876" s="1" t="e">
        <f t="shared" si="148"/>
        <v>#REF!</v>
      </c>
      <c r="W876" s="1" t="e">
        <f t="shared" si="149"/>
        <v>#REF!</v>
      </c>
      <c r="X876" s="1" t="e">
        <f t="shared" si="150"/>
        <v>#REF!</v>
      </c>
      <c r="Y876" s="1" t="e">
        <f t="shared" si="151"/>
        <v>#REF!</v>
      </c>
      <c r="Z876" s="1" t="e">
        <f t="shared" si="152"/>
        <v>#REF!</v>
      </c>
      <c r="AA876" s="2" t="e">
        <f>IF(Z876*#REF!/(#REF!+#REF!)&lt;16,16,Z876*#REF!/(#REF!+#REF!))</f>
        <v>#REF!</v>
      </c>
      <c r="AB876" s="9" t="e">
        <f>IF(+Z876*#REF!/(#REF!+#REF!)&lt;16,16,+Z876*#REF!/(#REF!+#REF!))</f>
        <v>#REF!</v>
      </c>
      <c r="AC876" s="2" t="e">
        <f t="shared" si="153"/>
        <v>#REF!</v>
      </c>
    </row>
    <row r="877" spans="2:29" x14ac:dyDescent="0.2">
      <c r="B877" s="10" t="e">
        <f>IF(#REF!="Informix XPS",4096,2048)</f>
        <v>#REF!</v>
      </c>
      <c r="C877" s="10" t="e">
        <f>IF(#REF!="Informix XPS",4036,2020)</f>
        <v>#REF!</v>
      </c>
      <c r="D877" s="1" t="e">
        <f>IF(#REF!=0,0,#REF!+4)</f>
        <v>#REF!</v>
      </c>
      <c r="E877" s="1" t="e">
        <f t="shared" si="143"/>
        <v>#REF!</v>
      </c>
      <c r="F877" s="1" t="e">
        <f>IF(D877&lt;=C877,ROUNDUP((#REF!+#REF!)/E877,0),#REF!*E877)</f>
        <v>#REF!</v>
      </c>
      <c r="G877" s="1" t="e">
        <f t="shared" si="144"/>
        <v>#REF!</v>
      </c>
      <c r="H877" s="1" t="e">
        <f>IF(#REF!&gt;C877,#REF!,0)</f>
        <v>#REF!</v>
      </c>
      <c r="I877" s="1" t="e">
        <f>+IF(#REF!&gt;C877,#REF!-(C877+8),0)</f>
        <v>#REF!</v>
      </c>
      <c r="J877" s="1" t="e">
        <f>+IF(I877&lt;C877,0,#REF!*TRUNC(I877/(C877-8)))</f>
        <v>#REF!</v>
      </c>
      <c r="K877" s="1" t="e">
        <f>IF(H877&gt;0,+#REF!/(C877-8)-TRUNC(#REF!/(C877-8))+4,0)</f>
        <v>#REF!</v>
      </c>
      <c r="L877" s="1" t="e">
        <f t="shared" si="145"/>
        <v>#REF!</v>
      </c>
      <c r="M877" s="1" t="e">
        <f>+IF(H877&gt;0,IF(L877&lt;0.1,(#REF!/(TRUNC((C877/10)/I877)+1)),IF(AND(L877&gt;0.1,L877&lt;0.33),(#REF!/(TRUNC((C877/3)/I877)+1)),#REF!)),0)</f>
        <v>#REF!</v>
      </c>
      <c r="N877" s="1" t="e">
        <f t="shared" si="146"/>
        <v>#REF!</v>
      </c>
      <c r="O877" s="1" t="e">
        <f>+IF(#REF! &lt; (#REF!+#REF!)*0.02,1,#REF!/(#REF!+#REF!))</f>
        <v>#REF!</v>
      </c>
      <c r="P877" s="1" t="e">
        <f>+IF(#REF!&gt;0,#REF!+5,0)</f>
        <v>#REF!</v>
      </c>
      <c r="Q877" s="1" t="e">
        <f t="shared" si="147"/>
        <v>#REF!</v>
      </c>
      <c r="R877" s="1" t="e">
        <f>+IF(Q877 &gt; 0,TRUNC((#REF!+#REF!)/Q877),0)</f>
        <v>#REF!</v>
      </c>
      <c r="S877" s="1" t="e">
        <f>+(R877/(TRUNC((B877-28)/(#REF!+5))+4))</f>
        <v>#REF!</v>
      </c>
      <c r="T877" s="1" t="e">
        <f>+TRUNC(S877/(TRUNC((B877-28)/(#REF!+5))+4))</f>
        <v>#REF!</v>
      </c>
      <c r="U877" s="1" t="e">
        <f>+ROUNDUP((T877/(TRUNC((B877-56)/(#REF!+5))+4)),0)</f>
        <v>#REF!</v>
      </c>
      <c r="V877" s="1" t="e">
        <f t="shared" si="148"/>
        <v>#REF!</v>
      </c>
      <c r="W877" s="1" t="e">
        <f t="shared" si="149"/>
        <v>#REF!</v>
      </c>
      <c r="X877" s="1" t="e">
        <f t="shared" si="150"/>
        <v>#REF!</v>
      </c>
      <c r="Y877" s="1" t="e">
        <f t="shared" si="151"/>
        <v>#REF!</v>
      </c>
      <c r="Z877" s="1" t="e">
        <f t="shared" si="152"/>
        <v>#REF!</v>
      </c>
      <c r="AA877" s="2" t="e">
        <f>IF(Z877*#REF!/(#REF!+#REF!)&lt;16,16,Z877*#REF!/(#REF!+#REF!))</f>
        <v>#REF!</v>
      </c>
      <c r="AB877" s="9" t="e">
        <f>IF(+Z877*#REF!/(#REF!+#REF!)&lt;16,16,+Z877*#REF!/(#REF!+#REF!))</f>
        <v>#REF!</v>
      </c>
      <c r="AC877" s="2" t="e">
        <f t="shared" si="153"/>
        <v>#REF!</v>
      </c>
    </row>
    <row r="878" spans="2:29" x14ac:dyDescent="0.2">
      <c r="B878" s="10" t="e">
        <f>IF(#REF!="Informix XPS",4096,2048)</f>
        <v>#REF!</v>
      </c>
      <c r="C878" s="10" t="e">
        <f>IF(#REF!="Informix XPS",4036,2020)</f>
        <v>#REF!</v>
      </c>
      <c r="D878" s="1" t="e">
        <f>IF(#REF!=0,0,#REF!+4)</f>
        <v>#REF!</v>
      </c>
      <c r="E878" s="1" t="e">
        <f t="shared" si="143"/>
        <v>#REF!</v>
      </c>
      <c r="F878" s="1" t="e">
        <f>IF(D878&lt;=C878,ROUNDUP((#REF!+#REF!)/E878,0),#REF!*E878)</f>
        <v>#REF!</v>
      </c>
      <c r="G878" s="1" t="e">
        <f t="shared" si="144"/>
        <v>#REF!</v>
      </c>
      <c r="H878" s="1" t="e">
        <f>IF(#REF!&gt;C878,#REF!,0)</f>
        <v>#REF!</v>
      </c>
      <c r="I878" s="1" t="e">
        <f>+IF(#REF!&gt;C878,#REF!-(C878+8),0)</f>
        <v>#REF!</v>
      </c>
      <c r="J878" s="1" t="e">
        <f>+IF(I878&lt;C878,0,#REF!*TRUNC(I878/(C878-8)))</f>
        <v>#REF!</v>
      </c>
      <c r="K878" s="1" t="e">
        <f>IF(H878&gt;0,+#REF!/(C878-8)-TRUNC(#REF!/(C878-8))+4,0)</f>
        <v>#REF!</v>
      </c>
      <c r="L878" s="1" t="e">
        <f t="shared" si="145"/>
        <v>#REF!</v>
      </c>
      <c r="M878" s="1" t="e">
        <f>+IF(H878&gt;0,IF(L878&lt;0.1,(#REF!/(TRUNC((C878/10)/I878)+1)),IF(AND(L878&gt;0.1,L878&lt;0.33),(#REF!/(TRUNC((C878/3)/I878)+1)),#REF!)),0)</f>
        <v>#REF!</v>
      </c>
      <c r="N878" s="1" t="e">
        <f t="shared" si="146"/>
        <v>#REF!</v>
      </c>
      <c r="O878" s="1" t="e">
        <f>+IF(#REF! &lt; (#REF!+#REF!)*0.02,1,#REF!/(#REF!+#REF!))</f>
        <v>#REF!</v>
      </c>
      <c r="P878" s="1" t="e">
        <f>+IF(#REF!&gt;0,#REF!+5,0)</f>
        <v>#REF!</v>
      </c>
      <c r="Q878" s="1" t="e">
        <f t="shared" si="147"/>
        <v>#REF!</v>
      </c>
      <c r="R878" s="1" t="e">
        <f>+IF(Q878 &gt; 0,TRUNC((#REF!+#REF!)/Q878),0)</f>
        <v>#REF!</v>
      </c>
      <c r="S878" s="1" t="e">
        <f>+(R878/(TRUNC((B878-28)/(#REF!+5))+4))</f>
        <v>#REF!</v>
      </c>
      <c r="T878" s="1" t="e">
        <f>+TRUNC(S878/(TRUNC((B878-28)/(#REF!+5))+4))</f>
        <v>#REF!</v>
      </c>
      <c r="U878" s="1" t="e">
        <f>+ROUNDUP((T878/(TRUNC((B878-56)/(#REF!+5))+4)),0)</f>
        <v>#REF!</v>
      </c>
      <c r="V878" s="1" t="e">
        <f t="shared" si="148"/>
        <v>#REF!</v>
      </c>
      <c r="W878" s="1" t="e">
        <f t="shared" si="149"/>
        <v>#REF!</v>
      </c>
      <c r="X878" s="1" t="e">
        <f t="shared" si="150"/>
        <v>#REF!</v>
      </c>
      <c r="Y878" s="1" t="e">
        <f t="shared" si="151"/>
        <v>#REF!</v>
      </c>
      <c r="Z878" s="1" t="e">
        <f t="shared" si="152"/>
        <v>#REF!</v>
      </c>
      <c r="AA878" s="2" t="e">
        <f>IF(Z878*#REF!/(#REF!+#REF!)&lt;16,16,Z878*#REF!/(#REF!+#REF!))</f>
        <v>#REF!</v>
      </c>
      <c r="AB878" s="9" t="e">
        <f>IF(+Z878*#REF!/(#REF!+#REF!)&lt;16,16,+Z878*#REF!/(#REF!+#REF!))</f>
        <v>#REF!</v>
      </c>
      <c r="AC878" s="2" t="e">
        <f t="shared" si="153"/>
        <v>#REF!</v>
      </c>
    </row>
    <row r="879" spans="2:29" x14ac:dyDescent="0.2">
      <c r="B879" s="10" t="e">
        <f>IF(#REF!="Informix XPS",4096,2048)</f>
        <v>#REF!</v>
      </c>
      <c r="C879" s="10" t="e">
        <f>IF(#REF!="Informix XPS",4036,2020)</f>
        <v>#REF!</v>
      </c>
      <c r="D879" s="1" t="e">
        <f>IF(#REF!=0,0,#REF!+4)</f>
        <v>#REF!</v>
      </c>
      <c r="E879" s="1" t="e">
        <f t="shared" si="143"/>
        <v>#REF!</v>
      </c>
      <c r="F879" s="1" t="e">
        <f>IF(D879&lt;=C879,ROUNDUP((#REF!+#REF!)/E879,0),#REF!*E879)</f>
        <v>#REF!</v>
      </c>
      <c r="G879" s="1" t="e">
        <f t="shared" si="144"/>
        <v>#REF!</v>
      </c>
      <c r="H879" s="1" t="e">
        <f>IF(#REF!&gt;C879,#REF!,0)</f>
        <v>#REF!</v>
      </c>
      <c r="I879" s="1" t="e">
        <f>+IF(#REF!&gt;C879,#REF!-(C879+8),0)</f>
        <v>#REF!</v>
      </c>
      <c r="J879" s="1" t="e">
        <f>+IF(I879&lt;C879,0,#REF!*TRUNC(I879/(C879-8)))</f>
        <v>#REF!</v>
      </c>
      <c r="K879" s="1" t="e">
        <f>IF(H879&gt;0,+#REF!/(C879-8)-TRUNC(#REF!/(C879-8))+4,0)</f>
        <v>#REF!</v>
      </c>
      <c r="L879" s="1" t="e">
        <f t="shared" si="145"/>
        <v>#REF!</v>
      </c>
      <c r="M879" s="1" t="e">
        <f>+IF(H879&gt;0,IF(L879&lt;0.1,(#REF!/(TRUNC((C879/10)/I879)+1)),IF(AND(L879&gt;0.1,L879&lt;0.33),(#REF!/(TRUNC((C879/3)/I879)+1)),#REF!)),0)</f>
        <v>#REF!</v>
      </c>
      <c r="N879" s="1" t="e">
        <f t="shared" si="146"/>
        <v>#REF!</v>
      </c>
      <c r="O879" s="1" t="e">
        <f>+IF(#REF! &lt; (#REF!+#REF!)*0.02,1,#REF!/(#REF!+#REF!))</f>
        <v>#REF!</v>
      </c>
      <c r="P879" s="1" t="e">
        <f>+IF(#REF!&gt;0,#REF!+5,0)</f>
        <v>#REF!</v>
      </c>
      <c r="Q879" s="1" t="e">
        <f t="shared" si="147"/>
        <v>#REF!</v>
      </c>
      <c r="R879" s="1" t="e">
        <f>+IF(Q879 &gt; 0,TRUNC((#REF!+#REF!)/Q879),0)</f>
        <v>#REF!</v>
      </c>
      <c r="S879" s="1" t="e">
        <f>+(R879/(TRUNC((B879-28)/(#REF!+5))+4))</f>
        <v>#REF!</v>
      </c>
      <c r="T879" s="1" t="e">
        <f>+TRUNC(S879/(TRUNC((B879-28)/(#REF!+5))+4))</f>
        <v>#REF!</v>
      </c>
      <c r="U879" s="1" t="e">
        <f>+ROUNDUP((T879/(TRUNC((B879-56)/(#REF!+5))+4)),0)</f>
        <v>#REF!</v>
      </c>
      <c r="V879" s="1" t="e">
        <f t="shared" si="148"/>
        <v>#REF!</v>
      </c>
      <c r="W879" s="1" t="e">
        <f t="shared" si="149"/>
        <v>#REF!</v>
      </c>
      <c r="X879" s="1" t="e">
        <f t="shared" si="150"/>
        <v>#REF!</v>
      </c>
      <c r="Y879" s="1" t="e">
        <f t="shared" si="151"/>
        <v>#REF!</v>
      </c>
      <c r="Z879" s="1" t="e">
        <f t="shared" si="152"/>
        <v>#REF!</v>
      </c>
      <c r="AA879" s="2" t="e">
        <f>IF(Z879*#REF!/(#REF!+#REF!)&lt;16,16,Z879*#REF!/(#REF!+#REF!))</f>
        <v>#REF!</v>
      </c>
      <c r="AB879" s="9" t="e">
        <f>IF(+Z879*#REF!/(#REF!+#REF!)&lt;16,16,+Z879*#REF!/(#REF!+#REF!))</f>
        <v>#REF!</v>
      </c>
      <c r="AC879" s="2" t="e">
        <f t="shared" si="153"/>
        <v>#REF!</v>
      </c>
    </row>
    <row r="880" spans="2:29" x14ac:dyDescent="0.2">
      <c r="B880" s="10" t="e">
        <f>IF(#REF!="Informix XPS",4096,2048)</f>
        <v>#REF!</v>
      </c>
      <c r="C880" s="10" t="e">
        <f>IF(#REF!="Informix XPS",4036,2020)</f>
        <v>#REF!</v>
      </c>
      <c r="D880" s="1" t="e">
        <f>IF(#REF!=0,0,#REF!+4)</f>
        <v>#REF!</v>
      </c>
      <c r="E880" s="1" t="e">
        <f t="shared" si="143"/>
        <v>#REF!</v>
      </c>
      <c r="F880" s="1" t="e">
        <f>IF(D880&lt;=C880,ROUNDUP((#REF!+#REF!)/E880,0),#REF!*E880)</f>
        <v>#REF!</v>
      </c>
      <c r="G880" s="1" t="e">
        <f t="shared" si="144"/>
        <v>#REF!</v>
      </c>
      <c r="H880" s="1" t="e">
        <f>IF(#REF!&gt;C880,#REF!,0)</f>
        <v>#REF!</v>
      </c>
      <c r="I880" s="1" t="e">
        <f>+IF(#REF!&gt;C880,#REF!-(C880+8),0)</f>
        <v>#REF!</v>
      </c>
      <c r="J880" s="1" t="e">
        <f>+IF(I880&lt;C880,0,#REF!*TRUNC(I880/(C880-8)))</f>
        <v>#REF!</v>
      </c>
      <c r="K880" s="1" t="e">
        <f>IF(H880&gt;0,+#REF!/(C880-8)-TRUNC(#REF!/(C880-8))+4,0)</f>
        <v>#REF!</v>
      </c>
      <c r="L880" s="1" t="e">
        <f t="shared" si="145"/>
        <v>#REF!</v>
      </c>
      <c r="M880" s="1" t="e">
        <f>+IF(H880&gt;0,IF(L880&lt;0.1,(#REF!/(TRUNC((C880/10)/I880)+1)),IF(AND(L880&gt;0.1,L880&lt;0.33),(#REF!/(TRUNC((C880/3)/I880)+1)),#REF!)),0)</f>
        <v>#REF!</v>
      </c>
      <c r="N880" s="1" t="e">
        <f t="shared" si="146"/>
        <v>#REF!</v>
      </c>
      <c r="O880" s="1" t="e">
        <f>+IF(#REF! &lt; (#REF!+#REF!)*0.02,1,#REF!/(#REF!+#REF!))</f>
        <v>#REF!</v>
      </c>
      <c r="P880" s="1" t="e">
        <f>+IF(#REF!&gt;0,#REF!+5,0)</f>
        <v>#REF!</v>
      </c>
      <c r="Q880" s="1" t="e">
        <f t="shared" si="147"/>
        <v>#REF!</v>
      </c>
      <c r="R880" s="1" t="e">
        <f>+IF(Q880 &gt; 0,TRUNC((#REF!+#REF!)/Q880),0)</f>
        <v>#REF!</v>
      </c>
      <c r="S880" s="1" t="e">
        <f>+(R880/(TRUNC((B880-28)/(#REF!+5))+4))</f>
        <v>#REF!</v>
      </c>
      <c r="T880" s="1" t="e">
        <f>+TRUNC(S880/(TRUNC((B880-28)/(#REF!+5))+4))</f>
        <v>#REF!</v>
      </c>
      <c r="U880" s="1" t="e">
        <f>+ROUNDUP((T880/(TRUNC((B880-56)/(#REF!+5))+4)),0)</f>
        <v>#REF!</v>
      </c>
      <c r="V880" s="1" t="e">
        <f t="shared" si="148"/>
        <v>#REF!</v>
      </c>
      <c r="W880" s="1" t="e">
        <f t="shared" si="149"/>
        <v>#REF!</v>
      </c>
      <c r="X880" s="1" t="e">
        <f t="shared" si="150"/>
        <v>#REF!</v>
      </c>
      <c r="Y880" s="1" t="e">
        <f t="shared" si="151"/>
        <v>#REF!</v>
      </c>
      <c r="Z880" s="1" t="e">
        <f t="shared" si="152"/>
        <v>#REF!</v>
      </c>
      <c r="AA880" s="2" t="e">
        <f>IF(Z880*#REF!/(#REF!+#REF!)&lt;16,16,Z880*#REF!/(#REF!+#REF!))</f>
        <v>#REF!</v>
      </c>
      <c r="AB880" s="9" t="e">
        <f>IF(+Z880*#REF!/(#REF!+#REF!)&lt;16,16,+Z880*#REF!/(#REF!+#REF!))</f>
        <v>#REF!</v>
      </c>
      <c r="AC880" s="2" t="e">
        <f t="shared" si="153"/>
        <v>#REF!</v>
      </c>
    </row>
    <row r="881" spans="2:29" x14ac:dyDescent="0.2">
      <c r="B881" s="10" t="e">
        <f>IF(#REF!="Informix XPS",4096,2048)</f>
        <v>#REF!</v>
      </c>
      <c r="C881" s="10" t="e">
        <f>IF(#REF!="Informix XPS",4036,2020)</f>
        <v>#REF!</v>
      </c>
      <c r="D881" s="1" t="e">
        <f>IF(#REF!=0,0,#REF!+4)</f>
        <v>#REF!</v>
      </c>
      <c r="E881" s="1" t="e">
        <f t="shared" si="143"/>
        <v>#REF!</v>
      </c>
      <c r="F881" s="1" t="e">
        <f>IF(D881&lt;=C881,ROUNDUP((#REF!+#REF!)/E881,0),#REF!*E881)</f>
        <v>#REF!</v>
      </c>
      <c r="G881" s="1" t="e">
        <f t="shared" si="144"/>
        <v>#REF!</v>
      </c>
      <c r="H881" s="1" t="e">
        <f>IF(#REF!&gt;C881,#REF!,0)</f>
        <v>#REF!</v>
      </c>
      <c r="I881" s="1" t="e">
        <f>+IF(#REF!&gt;C881,#REF!-(C881+8),0)</f>
        <v>#REF!</v>
      </c>
      <c r="J881" s="1" t="e">
        <f>+IF(I881&lt;C881,0,#REF!*TRUNC(I881/(C881-8)))</f>
        <v>#REF!</v>
      </c>
      <c r="K881" s="1" t="e">
        <f>IF(H881&gt;0,+#REF!/(C881-8)-TRUNC(#REF!/(C881-8))+4,0)</f>
        <v>#REF!</v>
      </c>
      <c r="L881" s="1" t="e">
        <f t="shared" si="145"/>
        <v>#REF!</v>
      </c>
      <c r="M881" s="1" t="e">
        <f>+IF(H881&gt;0,IF(L881&lt;0.1,(#REF!/(TRUNC((C881/10)/I881)+1)),IF(AND(L881&gt;0.1,L881&lt;0.33),(#REF!/(TRUNC((C881/3)/I881)+1)),#REF!)),0)</f>
        <v>#REF!</v>
      </c>
      <c r="N881" s="1" t="e">
        <f t="shared" si="146"/>
        <v>#REF!</v>
      </c>
      <c r="O881" s="1" t="e">
        <f>+IF(#REF! &lt; (#REF!+#REF!)*0.02,1,#REF!/(#REF!+#REF!))</f>
        <v>#REF!</v>
      </c>
      <c r="P881" s="1" t="e">
        <f>+IF(#REF!&gt;0,#REF!+5,0)</f>
        <v>#REF!</v>
      </c>
      <c r="Q881" s="1" t="e">
        <f t="shared" si="147"/>
        <v>#REF!</v>
      </c>
      <c r="R881" s="1" t="e">
        <f>+IF(Q881 &gt; 0,TRUNC((#REF!+#REF!)/Q881),0)</f>
        <v>#REF!</v>
      </c>
      <c r="S881" s="1" t="e">
        <f>+(R881/(TRUNC((B881-28)/(#REF!+5))+4))</f>
        <v>#REF!</v>
      </c>
      <c r="T881" s="1" t="e">
        <f>+TRUNC(S881/(TRUNC((B881-28)/(#REF!+5))+4))</f>
        <v>#REF!</v>
      </c>
      <c r="U881" s="1" t="e">
        <f>+ROUNDUP((T881/(TRUNC((B881-56)/(#REF!+5))+4)),0)</f>
        <v>#REF!</v>
      </c>
      <c r="V881" s="1" t="e">
        <f t="shared" si="148"/>
        <v>#REF!</v>
      </c>
      <c r="W881" s="1" t="e">
        <f t="shared" si="149"/>
        <v>#REF!</v>
      </c>
      <c r="X881" s="1" t="e">
        <f t="shared" si="150"/>
        <v>#REF!</v>
      </c>
      <c r="Y881" s="1" t="e">
        <f t="shared" si="151"/>
        <v>#REF!</v>
      </c>
      <c r="Z881" s="1" t="e">
        <f t="shared" si="152"/>
        <v>#REF!</v>
      </c>
      <c r="AA881" s="2" t="e">
        <f>IF(Z881*#REF!/(#REF!+#REF!)&lt;16,16,Z881*#REF!/(#REF!+#REF!))</f>
        <v>#REF!</v>
      </c>
      <c r="AB881" s="9" t="e">
        <f>IF(+Z881*#REF!/(#REF!+#REF!)&lt;16,16,+Z881*#REF!/(#REF!+#REF!))</f>
        <v>#REF!</v>
      </c>
      <c r="AC881" s="2" t="e">
        <f t="shared" si="153"/>
        <v>#REF!</v>
      </c>
    </row>
    <row r="882" spans="2:29" x14ac:dyDescent="0.2">
      <c r="B882" s="10" t="e">
        <f>IF(#REF!="Informix XPS",4096,2048)</f>
        <v>#REF!</v>
      </c>
      <c r="C882" s="10" t="e">
        <f>IF(#REF!="Informix XPS",4036,2020)</f>
        <v>#REF!</v>
      </c>
      <c r="D882" s="1" t="e">
        <f>IF(#REF!=0,0,#REF!+4)</f>
        <v>#REF!</v>
      </c>
      <c r="E882" s="1" t="e">
        <f t="shared" si="143"/>
        <v>#REF!</v>
      </c>
      <c r="F882" s="1" t="e">
        <f>IF(D882&lt;=C882,ROUNDUP((#REF!+#REF!)/E882,0),#REF!*E882)</f>
        <v>#REF!</v>
      </c>
      <c r="G882" s="1" t="e">
        <f t="shared" si="144"/>
        <v>#REF!</v>
      </c>
      <c r="H882" s="1" t="e">
        <f>IF(#REF!&gt;C882,#REF!,0)</f>
        <v>#REF!</v>
      </c>
      <c r="I882" s="1" t="e">
        <f>+IF(#REF!&gt;C882,#REF!-(C882+8),0)</f>
        <v>#REF!</v>
      </c>
      <c r="J882" s="1" t="e">
        <f>+IF(I882&lt;C882,0,#REF!*TRUNC(I882/(C882-8)))</f>
        <v>#REF!</v>
      </c>
      <c r="K882" s="1" t="e">
        <f>IF(H882&gt;0,+#REF!/(C882-8)-TRUNC(#REF!/(C882-8))+4,0)</f>
        <v>#REF!</v>
      </c>
      <c r="L882" s="1" t="e">
        <f t="shared" si="145"/>
        <v>#REF!</v>
      </c>
      <c r="M882" s="1" t="e">
        <f>+IF(H882&gt;0,IF(L882&lt;0.1,(#REF!/(TRUNC((C882/10)/I882)+1)),IF(AND(L882&gt;0.1,L882&lt;0.33),(#REF!/(TRUNC((C882/3)/I882)+1)),#REF!)),0)</f>
        <v>#REF!</v>
      </c>
      <c r="N882" s="1" t="e">
        <f t="shared" si="146"/>
        <v>#REF!</v>
      </c>
      <c r="O882" s="1" t="e">
        <f>+IF(#REF! &lt; (#REF!+#REF!)*0.02,1,#REF!/(#REF!+#REF!))</f>
        <v>#REF!</v>
      </c>
      <c r="P882" s="1" t="e">
        <f>+IF(#REF!&gt;0,#REF!+5,0)</f>
        <v>#REF!</v>
      </c>
      <c r="Q882" s="1" t="e">
        <f t="shared" si="147"/>
        <v>#REF!</v>
      </c>
      <c r="R882" s="1" t="e">
        <f>+IF(Q882 &gt; 0,TRUNC((#REF!+#REF!)/Q882),0)</f>
        <v>#REF!</v>
      </c>
      <c r="S882" s="1" t="e">
        <f>+(R882/(TRUNC((B882-28)/(#REF!+5))+4))</f>
        <v>#REF!</v>
      </c>
      <c r="T882" s="1" t="e">
        <f>+TRUNC(S882/(TRUNC((B882-28)/(#REF!+5))+4))</f>
        <v>#REF!</v>
      </c>
      <c r="U882" s="1" t="e">
        <f>+ROUNDUP((T882/(TRUNC((B882-56)/(#REF!+5))+4)),0)</f>
        <v>#REF!</v>
      </c>
      <c r="V882" s="1" t="e">
        <f t="shared" si="148"/>
        <v>#REF!</v>
      </c>
      <c r="W882" s="1" t="e">
        <f t="shared" si="149"/>
        <v>#REF!</v>
      </c>
      <c r="X882" s="1" t="e">
        <f t="shared" si="150"/>
        <v>#REF!</v>
      </c>
      <c r="Y882" s="1" t="e">
        <f t="shared" si="151"/>
        <v>#REF!</v>
      </c>
      <c r="Z882" s="1" t="e">
        <f t="shared" si="152"/>
        <v>#REF!</v>
      </c>
      <c r="AA882" s="2" t="e">
        <f>IF(Z882*#REF!/(#REF!+#REF!)&lt;16,16,Z882*#REF!/(#REF!+#REF!))</f>
        <v>#REF!</v>
      </c>
      <c r="AB882" s="9" t="e">
        <f>IF(+Z882*#REF!/(#REF!+#REF!)&lt;16,16,+Z882*#REF!/(#REF!+#REF!))</f>
        <v>#REF!</v>
      </c>
      <c r="AC882" s="2" t="e">
        <f t="shared" si="153"/>
        <v>#REF!</v>
      </c>
    </row>
    <row r="883" spans="2:29" x14ac:dyDescent="0.2">
      <c r="B883" s="10" t="e">
        <f>IF(#REF!="Informix XPS",4096,2048)</f>
        <v>#REF!</v>
      </c>
      <c r="C883" s="10" t="e">
        <f>IF(#REF!="Informix XPS",4036,2020)</f>
        <v>#REF!</v>
      </c>
      <c r="D883" s="1" t="e">
        <f>IF(#REF!=0,0,#REF!+4)</f>
        <v>#REF!</v>
      </c>
      <c r="E883" s="1" t="e">
        <f t="shared" si="143"/>
        <v>#REF!</v>
      </c>
      <c r="F883" s="1" t="e">
        <f>IF(D883&lt;=C883,ROUNDUP((#REF!+#REF!)/E883,0),#REF!*E883)</f>
        <v>#REF!</v>
      </c>
      <c r="G883" s="1" t="e">
        <f t="shared" si="144"/>
        <v>#REF!</v>
      </c>
      <c r="H883" s="1" t="e">
        <f>IF(#REF!&gt;C883,#REF!,0)</f>
        <v>#REF!</v>
      </c>
      <c r="I883" s="1" t="e">
        <f>+IF(#REF!&gt;C883,#REF!-(C883+8),0)</f>
        <v>#REF!</v>
      </c>
      <c r="J883" s="1" t="e">
        <f>+IF(I883&lt;C883,0,#REF!*TRUNC(I883/(C883-8)))</f>
        <v>#REF!</v>
      </c>
      <c r="K883" s="1" t="e">
        <f>IF(H883&gt;0,+#REF!/(C883-8)-TRUNC(#REF!/(C883-8))+4,0)</f>
        <v>#REF!</v>
      </c>
      <c r="L883" s="1" t="e">
        <f t="shared" si="145"/>
        <v>#REF!</v>
      </c>
      <c r="M883" s="1" t="e">
        <f>+IF(H883&gt;0,IF(L883&lt;0.1,(#REF!/(TRUNC((C883/10)/I883)+1)),IF(AND(L883&gt;0.1,L883&lt;0.33),(#REF!/(TRUNC((C883/3)/I883)+1)),#REF!)),0)</f>
        <v>#REF!</v>
      </c>
      <c r="N883" s="1" t="e">
        <f t="shared" si="146"/>
        <v>#REF!</v>
      </c>
      <c r="O883" s="1" t="e">
        <f>+IF(#REF! &lt; (#REF!+#REF!)*0.02,1,#REF!/(#REF!+#REF!))</f>
        <v>#REF!</v>
      </c>
      <c r="P883" s="1" t="e">
        <f>+IF(#REF!&gt;0,#REF!+5,0)</f>
        <v>#REF!</v>
      </c>
      <c r="Q883" s="1" t="e">
        <f t="shared" si="147"/>
        <v>#REF!</v>
      </c>
      <c r="R883" s="1" t="e">
        <f>+IF(Q883 &gt; 0,TRUNC((#REF!+#REF!)/Q883),0)</f>
        <v>#REF!</v>
      </c>
      <c r="S883" s="1" t="e">
        <f>+(R883/(TRUNC((B883-28)/(#REF!+5))+4))</f>
        <v>#REF!</v>
      </c>
      <c r="T883" s="1" t="e">
        <f>+TRUNC(S883/(TRUNC((B883-28)/(#REF!+5))+4))</f>
        <v>#REF!</v>
      </c>
      <c r="U883" s="1" t="e">
        <f>+ROUNDUP((T883/(TRUNC((B883-56)/(#REF!+5))+4)),0)</f>
        <v>#REF!</v>
      </c>
      <c r="V883" s="1" t="e">
        <f t="shared" si="148"/>
        <v>#REF!</v>
      </c>
      <c r="W883" s="1" t="e">
        <f t="shared" si="149"/>
        <v>#REF!</v>
      </c>
      <c r="X883" s="1" t="e">
        <f t="shared" si="150"/>
        <v>#REF!</v>
      </c>
      <c r="Y883" s="1" t="e">
        <f t="shared" si="151"/>
        <v>#REF!</v>
      </c>
      <c r="Z883" s="1" t="e">
        <f t="shared" si="152"/>
        <v>#REF!</v>
      </c>
      <c r="AA883" s="2" t="e">
        <f>IF(Z883*#REF!/(#REF!+#REF!)&lt;16,16,Z883*#REF!/(#REF!+#REF!))</f>
        <v>#REF!</v>
      </c>
      <c r="AB883" s="9" t="e">
        <f>IF(+Z883*#REF!/(#REF!+#REF!)&lt;16,16,+Z883*#REF!/(#REF!+#REF!))</f>
        <v>#REF!</v>
      </c>
      <c r="AC883" s="2" t="e">
        <f t="shared" si="153"/>
        <v>#REF!</v>
      </c>
    </row>
    <row r="884" spans="2:29" x14ac:dyDescent="0.2">
      <c r="B884" s="10" t="e">
        <f>IF(#REF!="Informix XPS",4096,2048)</f>
        <v>#REF!</v>
      </c>
      <c r="C884" s="10" t="e">
        <f>IF(#REF!="Informix XPS",4036,2020)</f>
        <v>#REF!</v>
      </c>
      <c r="D884" s="1" t="e">
        <f>IF(#REF!=0,0,#REF!+4)</f>
        <v>#REF!</v>
      </c>
      <c r="E884" s="1" t="e">
        <f t="shared" si="143"/>
        <v>#REF!</v>
      </c>
      <c r="F884" s="1" t="e">
        <f>IF(D884&lt;=C884,ROUNDUP((#REF!+#REF!)/E884,0),#REF!*E884)</f>
        <v>#REF!</v>
      </c>
      <c r="G884" s="1" t="e">
        <f t="shared" si="144"/>
        <v>#REF!</v>
      </c>
      <c r="H884" s="1" t="e">
        <f>IF(#REF!&gt;C884,#REF!,0)</f>
        <v>#REF!</v>
      </c>
      <c r="I884" s="1" t="e">
        <f>+IF(#REF!&gt;C884,#REF!-(C884+8),0)</f>
        <v>#REF!</v>
      </c>
      <c r="J884" s="1" t="e">
        <f>+IF(I884&lt;C884,0,#REF!*TRUNC(I884/(C884-8)))</f>
        <v>#REF!</v>
      </c>
      <c r="K884" s="1" t="e">
        <f>IF(H884&gt;0,+#REF!/(C884-8)-TRUNC(#REF!/(C884-8))+4,0)</f>
        <v>#REF!</v>
      </c>
      <c r="L884" s="1" t="e">
        <f t="shared" si="145"/>
        <v>#REF!</v>
      </c>
      <c r="M884" s="1" t="e">
        <f>+IF(H884&gt;0,IF(L884&lt;0.1,(#REF!/(TRUNC((C884/10)/I884)+1)),IF(AND(L884&gt;0.1,L884&lt;0.33),(#REF!/(TRUNC((C884/3)/I884)+1)),#REF!)),0)</f>
        <v>#REF!</v>
      </c>
      <c r="N884" s="1" t="e">
        <f t="shared" si="146"/>
        <v>#REF!</v>
      </c>
      <c r="O884" s="1" t="e">
        <f>+IF(#REF! &lt; (#REF!+#REF!)*0.02,1,#REF!/(#REF!+#REF!))</f>
        <v>#REF!</v>
      </c>
      <c r="P884" s="1" t="e">
        <f>+IF(#REF!&gt;0,#REF!+5,0)</f>
        <v>#REF!</v>
      </c>
      <c r="Q884" s="1" t="e">
        <f t="shared" si="147"/>
        <v>#REF!</v>
      </c>
      <c r="R884" s="1" t="e">
        <f>+IF(Q884 &gt; 0,TRUNC((#REF!+#REF!)/Q884),0)</f>
        <v>#REF!</v>
      </c>
      <c r="S884" s="1" t="e">
        <f>+(R884/(TRUNC((B884-28)/(#REF!+5))+4))</f>
        <v>#REF!</v>
      </c>
      <c r="T884" s="1" t="e">
        <f>+TRUNC(S884/(TRUNC((B884-28)/(#REF!+5))+4))</f>
        <v>#REF!</v>
      </c>
      <c r="U884" s="1" t="e">
        <f>+ROUNDUP((T884/(TRUNC((B884-56)/(#REF!+5))+4)),0)</f>
        <v>#REF!</v>
      </c>
      <c r="V884" s="1" t="e">
        <f t="shared" si="148"/>
        <v>#REF!</v>
      </c>
      <c r="W884" s="1" t="e">
        <f t="shared" si="149"/>
        <v>#REF!</v>
      </c>
      <c r="X884" s="1" t="e">
        <f t="shared" si="150"/>
        <v>#REF!</v>
      </c>
      <c r="Y884" s="1" t="e">
        <f t="shared" si="151"/>
        <v>#REF!</v>
      </c>
      <c r="Z884" s="1" t="e">
        <f t="shared" si="152"/>
        <v>#REF!</v>
      </c>
      <c r="AA884" s="2" t="e">
        <f>IF(Z884*#REF!/(#REF!+#REF!)&lt;16,16,Z884*#REF!/(#REF!+#REF!))</f>
        <v>#REF!</v>
      </c>
      <c r="AB884" s="9" t="e">
        <f>IF(+Z884*#REF!/(#REF!+#REF!)&lt;16,16,+Z884*#REF!/(#REF!+#REF!))</f>
        <v>#REF!</v>
      </c>
      <c r="AC884" s="2" t="e">
        <f t="shared" si="153"/>
        <v>#REF!</v>
      </c>
    </row>
    <row r="885" spans="2:29" x14ac:dyDescent="0.2">
      <c r="B885" s="10" t="e">
        <f>IF(#REF!="Informix XPS",4096,2048)</f>
        <v>#REF!</v>
      </c>
      <c r="C885" s="10" t="e">
        <f>IF(#REF!="Informix XPS",4036,2020)</f>
        <v>#REF!</v>
      </c>
      <c r="D885" s="1" t="e">
        <f>IF(#REF!=0,0,#REF!+4)</f>
        <v>#REF!</v>
      </c>
      <c r="E885" s="1" t="e">
        <f t="shared" si="143"/>
        <v>#REF!</v>
      </c>
      <c r="F885" s="1" t="e">
        <f>IF(D885&lt;=C885,ROUNDUP((#REF!+#REF!)/E885,0),#REF!*E885)</f>
        <v>#REF!</v>
      </c>
      <c r="G885" s="1" t="e">
        <f t="shared" si="144"/>
        <v>#REF!</v>
      </c>
      <c r="H885" s="1" t="e">
        <f>IF(#REF!&gt;C885,#REF!,0)</f>
        <v>#REF!</v>
      </c>
      <c r="I885" s="1" t="e">
        <f>+IF(#REF!&gt;C885,#REF!-(C885+8),0)</f>
        <v>#REF!</v>
      </c>
      <c r="J885" s="1" t="e">
        <f>+IF(I885&lt;C885,0,#REF!*TRUNC(I885/(C885-8)))</f>
        <v>#REF!</v>
      </c>
      <c r="K885" s="1" t="e">
        <f>IF(H885&gt;0,+#REF!/(C885-8)-TRUNC(#REF!/(C885-8))+4,0)</f>
        <v>#REF!</v>
      </c>
      <c r="L885" s="1" t="e">
        <f t="shared" si="145"/>
        <v>#REF!</v>
      </c>
      <c r="M885" s="1" t="e">
        <f>+IF(H885&gt;0,IF(L885&lt;0.1,(#REF!/(TRUNC((C885/10)/I885)+1)),IF(AND(L885&gt;0.1,L885&lt;0.33),(#REF!/(TRUNC((C885/3)/I885)+1)),#REF!)),0)</f>
        <v>#REF!</v>
      </c>
      <c r="N885" s="1" t="e">
        <f t="shared" si="146"/>
        <v>#REF!</v>
      </c>
      <c r="O885" s="1" t="e">
        <f>+IF(#REF! &lt; (#REF!+#REF!)*0.02,1,#REF!/(#REF!+#REF!))</f>
        <v>#REF!</v>
      </c>
      <c r="P885" s="1" t="e">
        <f>+IF(#REF!&gt;0,#REF!+5,0)</f>
        <v>#REF!</v>
      </c>
      <c r="Q885" s="1" t="e">
        <f t="shared" si="147"/>
        <v>#REF!</v>
      </c>
      <c r="R885" s="1" t="e">
        <f>+IF(Q885 &gt; 0,TRUNC((#REF!+#REF!)/Q885),0)</f>
        <v>#REF!</v>
      </c>
      <c r="S885" s="1" t="e">
        <f>+(R885/(TRUNC((B885-28)/(#REF!+5))+4))</f>
        <v>#REF!</v>
      </c>
      <c r="T885" s="1" t="e">
        <f>+TRUNC(S885/(TRUNC((B885-28)/(#REF!+5))+4))</f>
        <v>#REF!</v>
      </c>
      <c r="U885" s="1" t="e">
        <f>+ROUNDUP((T885/(TRUNC((B885-56)/(#REF!+5))+4)),0)</f>
        <v>#REF!</v>
      </c>
      <c r="V885" s="1" t="e">
        <f t="shared" si="148"/>
        <v>#REF!</v>
      </c>
      <c r="W885" s="1" t="e">
        <f t="shared" si="149"/>
        <v>#REF!</v>
      </c>
      <c r="X885" s="1" t="e">
        <f t="shared" si="150"/>
        <v>#REF!</v>
      </c>
      <c r="Y885" s="1" t="e">
        <f t="shared" si="151"/>
        <v>#REF!</v>
      </c>
      <c r="Z885" s="1" t="e">
        <f t="shared" si="152"/>
        <v>#REF!</v>
      </c>
      <c r="AA885" s="2" t="e">
        <f>IF(Z885*#REF!/(#REF!+#REF!)&lt;16,16,Z885*#REF!/(#REF!+#REF!))</f>
        <v>#REF!</v>
      </c>
      <c r="AB885" s="9" t="e">
        <f>IF(+Z885*#REF!/(#REF!+#REF!)&lt;16,16,+Z885*#REF!/(#REF!+#REF!))</f>
        <v>#REF!</v>
      </c>
      <c r="AC885" s="2" t="e">
        <f t="shared" si="153"/>
        <v>#REF!</v>
      </c>
    </row>
    <row r="886" spans="2:29" x14ac:dyDescent="0.2">
      <c r="B886" s="10" t="e">
        <f>IF(#REF!="Informix XPS",4096,2048)</f>
        <v>#REF!</v>
      </c>
      <c r="C886" s="10" t="e">
        <f>IF(#REF!="Informix XPS",4036,2020)</f>
        <v>#REF!</v>
      </c>
      <c r="D886" s="1" t="e">
        <f>IF(#REF!=0,0,#REF!+4)</f>
        <v>#REF!</v>
      </c>
      <c r="E886" s="1" t="e">
        <f t="shared" si="143"/>
        <v>#REF!</v>
      </c>
      <c r="F886" s="1" t="e">
        <f>IF(D886&lt;=C886,ROUNDUP((#REF!+#REF!)/E886,0),#REF!*E886)</f>
        <v>#REF!</v>
      </c>
      <c r="G886" s="1" t="e">
        <f t="shared" si="144"/>
        <v>#REF!</v>
      </c>
      <c r="H886" s="1" t="e">
        <f>IF(#REF!&gt;C886,#REF!,0)</f>
        <v>#REF!</v>
      </c>
      <c r="I886" s="1" t="e">
        <f>+IF(#REF!&gt;C886,#REF!-(C886+8),0)</f>
        <v>#REF!</v>
      </c>
      <c r="J886" s="1" t="e">
        <f>+IF(I886&lt;C886,0,#REF!*TRUNC(I886/(C886-8)))</f>
        <v>#REF!</v>
      </c>
      <c r="K886" s="1" t="e">
        <f>IF(H886&gt;0,+#REF!/(C886-8)-TRUNC(#REF!/(C886-8))+4,0)</f>
        <v>#REF!</v>
      </c>
      <c r="L886" s="1" t="e">
        <f t="shared" si="145"/>
        <v>#REF!</v>
      </c>
      <c r="M886" s="1" t="e">
        <f>+IF(H886&gt;0,IF(L886&lt;0.1,(#REF!/(TRUNC((C886/10)/I886)+1)),IF(AND(L886&gt;0.1,L886&lt;0.33),(#REF!/(TRUNC((C886/3)/I886)+1)),#REF!)),0)</f>
        <v>#REF!</v>
      </c>
      <c r="N886" s="1" t="e">
        <f t="shared" si="146"/>
        <v>#REF!</v>
      </c>
      <c r="O886" s="1" t="e">
        <f>+IF(#REF! &lt; (#REF!+#REF!)*0.02,1,#REF!/(#REF!+#REF!))</f>
        <v>#REF!</v>
      </c>
      <c r="P886" s="1" t="e">
        <f>+IF(#REF!&gt;0,#REF!+5,0)</f>
        <v>#REF!</v>
      </c>
      <c r="Q886" s="1" t="e">
        <f t="shared" si="147"/>
        <v>#REF!</v>
      </c>
      <c r="R886" s="1" t="e">
        <f>+IF(Q886 &gt; 0,TRUNC((#REF!+#REF!)/Q886),0)</f>
        <v>#REF!</v>
      </c>
      <c r="S886" s="1" t="e">
        <f>+(R886/(TRUNC((B886-28)/(#REF!+5))+4))</f>
        <v>#REF!</v>
      </c>
      <c r="T886" s="1" t="e">
        <f>+TRUNC(S886/(TRUNC((B886-28)/(#REF!+5))+4))</f>
        <v>#REF!</v>
      </c>
      <c r="U886" s="1" t="e">
        <f>+ROUNDUP((T886/(TRUNC((B886-56)/(#REF!+5))+4)),0)</f>
        <v>#REF!</v>
      </c>
      <c r="V886" s="1" t="e">
        <f t="shared" si="148"/>
        <v>#REF!</v>
      </c>
      <c r="W886" s="1" t="e">
        <f t="shared" si="149"/>
        <v>#REF!</v>
      </c>
      <c r="X886" s="1" t="e">
        <f t="shared" si="150"/>
        <v>#REF!</v>
      </c>
      <c r="Y886" s="1" t="e">
        <f t="shared" si="151"/>
        <v>#REF!</v>
      </c>
      <c r="Z886" s="1" t="e">
        <f t="shared" si="152"/>
        <v>#REF!</v>
      </c>
      <c r="AA886" s="2" t="e">
        <f>IF(Z886*#REF!/(#REF!+#REF!)&lt;16,16,Z886*#REF!/(#REF!+#REF!))</f>
        <v>#REF!</v>
      </c>
      <c r="AB886" s="9" t="e">
        <f>IF(+Z886*#REF!/(#REF!+#REF!)&lt;16,16,+Z886*#REF!/(#REF!+#REF!))</f>
        <v>#REF!</v>
      </c>
      <c r="AC886" s="2" t="e">
        <f t="shared" si="153"/>
        <v>#REF!</v>
      </c>
    </row>
    <row r="887" spans="2:29" x14ac:dyDescent="0.2">
      <c r="B887" s="10" t="e">
        <f>IF(#REF!="Informix XPS",4096,2048)</f>
        <v>#REF!</v>
      </c>
      <c r="C887" s="10" t="e">
        <f>IF(#REF!="Informix XPS",4036,2020)</f>
        <v>#REF!</v>
      </c>
      <c r="D887" s="1" t="e">
        <f>IF(#REF!=0,0,#REF!+4)</f>
        <v>#REF!</v>
      </c>
      <c r="E887" s="1" t="e">
        <f t="shared" si="143"/>
        <v>#REF!</v>
      </c>
      <c r="F887" s="1" t="e">
        <f>IF(D887&lt;=C887,ROUNDUP((#REF!+#REF!)/E887,0),#REF!*E887)</f>
        <v>#REF!</v>
      </c>
      <c r="G887" s="1" t="e">
        <f t="shared" si="144"/>
        <v>#REF!</v>
      </c>
      <c r="H887" s="1" t="e">
        <f>IF(#REF!&gt;C887,#REF!,0)</f>
        <v>#REF!</v>
      </c>
      <c r="I887" s="1" t="e">
        <f>+IF(#REF!&gt;C887,#REF!-(C887+8),0)</f>
        <v>#REF!</v>
      </c>
      <c r="J887" s="1" t="e">
        <f>+IF(I887&lt;C887,0,#REF!*TRUNC(I887/(C887-8)))</f>
        <v>#REF!</v>
      </c>
      <c r="K887" s="1" t="e">
        <f>IF(H887&gt;0,+#REF!/(C887-8)-TRUNC(#REF!/(C887-8))+4,0)</f>
        <v>#REF!</v>
      </c>
      <c r="L887" s="1" t="e">
        <f t="shared" si="145"/>
        <v>#REF!</v>
      </c>
      <c r="M887" s="1" t="e">
        <f>+IF(H887&gt;0,IF(L887&lt;0.1,(#REF!/(TRUNC((C887/10)/I887)+1)),IF(AND(L887&gt;0.1,L887&lt;0.33),(#REF!/(TRUNC((C887/3)/I887)+1)),#REF!)),0)</f>
        <v>#REF!</v>
      </c>
      <c r="N887" s="1" t="e">
        <f t="shared" si="146"/>
        <v>#REF!</v>
      </c>
      <c r="O887" s="1" t="e">
        <f>+IF(#REF! &lt; (#REF!+#REF!)*0.02,1,#REF!/(#REF!+#REF!))</f>
        <v>#REF!</v>
      </c>
      <c r="P887" s="1" t="e">
        <f>+IF(#REF!&gt;0,#REF!+5,0)</f>
        <v>#REF!</v>
      </c>
      <c r="Q887" s="1" t="e">
        <f t="shared" si="147"/>
        <v>#REF!</v>
      </c>
      <c r="R887" s="1" t="e">
        <f>+IF(Q887 &gt; 0,TRUNC((#REF!+#REF!)/Q887),0)</f>
        <v>#REF!</v>
      </c>
      <c r="S887" s="1" t="e">
        <f>+(R887/(TRUNC((B887-28)/(#REF!+5))+4))</f>
        <v>#REF!</v>
      </c>
      <c r="T887" s="1" t="e">
        <f>+TRUNC(S887/(TRUNC((B887-28)/(#REF!+5))+4))</f>
        <v>#REF!</v>
      </c>
      <c r="U887" s="1" t="e">
        <f>+ROUNDUP((T887/(TRUNC((B887-56)/(#REF!+5))+4)),0)</f>
        <v>#REF!</v>
      </c>
      <c r="V887" s="1" t="e">
        <f t="shared" si="148"/>
        <v>#REF!</v>
      </c>
      <c r="W887" s="1" t="e">
        <f t="shared" si="149"/>
        <v>#REF!</v>
      </c>
      <c r="X887" s="1" t="e">
        <f t="shared" si="150"/>
        <v>#REF!</v>
      </c>
      <c r="Y887" s="1" t="e">
        <f t="shared" si="151"/>
        <v>#REF!</v>
      </c>
      <c r="Z887" s="1" t="e">
        <f t="shared" si="152"/>
        <v>#REF!</v>
      </c>
      <c r="AA887" s="2" t="e">
        <f>IF(Z887*#REF!/(#REF!+#REF!)&lt;16,16,Z887*#REF!/(#REF!+#REF!))</f>
        <v>#REF!</v>
      </c>
      <c r="AB887" s="9" t="e">
        <f>IF(+Z887*#REF!/(#REF!+#REF!)&lt;16,16,+Z887*#REF!/(#REF!+#REF!))</f>
        <v>#REF!</v>
      </c>
      <c r="AC887" s="2" t="e">
        <f t="shared" si="153"/>
        <v>#REF!</v>
      </c>
    </row>
    <row r="888" spans="2:29" x14ac:dyDescent="0.2">
      <c r="B888" s="10" t="e">
        <f>IF(#REF!="Informix XPS",4096,2048)</f>
        <v>#REF!</v>
      </c>
      <c r="C888" s="10" t="e">
        <f>IF(#REF!="Informix XPS",4036,2020)</f>
        <v>#REF!</v>
      </c>
      <c r="D888" s="1" t="e">
        <f>IF(#REF!=0,0,#REF!+4)</f>
        <v>#REF!</v>
      </c>
      <c r="E888" s="1" t="e">
        <f t="shared" si="143"/>
        <v>#REF!</v>
      </c>
      <c r="F888" s="1" t="e">
        <f>IF(D888&lt;=C888,ROUNDUP((#REF!+#REF!)/E888,0),#REF!*E888)</f>
        <v>#REF!</v>
      </c>
      <c r="G888" s="1" t="e">
        <f t="shared" si="144"/>
        <v>#REF!</v>
      </c>
      <c r="H888" s="1" t="e">
        <f>IF(#REF!&gt;C888,#REF!,0)</f>
        <v>#REF!</v>
      </c>
      <c r="I888" s="1" t="e">
        <f>+IF(#REF!&gt;C888,#REF!-(C888+8),0)</f>
        <v>#REF!</v>
      </c>
      <c r="J888" s="1" t="e">
        <f>+IF(I888&lt;C888,0,#REF!*TRUNC(I888/(C888-8)))</f>
        <v>#REF!</v>
      </c>
      <c r="K888" s="1" t="e">
        <f>IF(H888&gt;0,+#REF!/(C888-8)-TRUNC(#REF!/(C888-8))+4,0)</f>
        <v>#REF!</v>
      </c>
      <c r="L888" s="1" t="e">
        <f t="shared" si="145"/>
        <v>#REF!</v>
      </c>
      <c r="M888" s="1" t="e">
        <f>+IF(H888&gt;0,IF(L888&lt;0.1,(#REF!/(TRUNC((C888/10)/I888)+1)),IF(AND(L888&gt;0.1,L888&lt;0.33),(#REF!/(TRUNC((C888/3)/I888)+1)),#REF!)),0)</f>
        <v>#REF!</v>
      </c>
      <c r="N888" s="1" t="e">
        <f t="shared" si="146"/>
        <v>#REF!</v>
      </c>
      <c r="O888" s="1" t="e">
        <f>+IF(#REF! &lt; (#REF!+#REF!)*0.02,1,#REF!/(#REF!+#REF!))</f>
        <v>#REF!</v>
      </c>
      <c r="P888" s="1" t="e">
        <f>+IF(#REF!&gt;0,#REF!+5,0)</f>
        <v>#REF!</v>
      </c>
      <c r="Q888" s="1" t="e">
        <f t="shared" si="147"/>
        <v>#REF!</v>
      </c>
      <c r="R888" s="1" t="e">
        <f>+IF(Q888 &gt; 0,TRUNC((#REF!+#REF!)/Q888),0)</f>
        <v>#REF!</v>
      </c>
      <c r="S888" s="1" t="e">
        <f>+(R888/(TRUNC((B888-28)/(#REF!+5))+4))</f>
        <v>#REF!</v>
      </c>
      <c r="T888" s="1" t="e">
        <f>+TRUNC(S888/(TRUNC((B888-28)/(#REF!+5))+4))</f>
        <v>#REF!</v>
      </c>
      <c r="U888" s="1" t="e">
        <f>+ROUNDUP((T888/(TRUNC((B888-56)/(#REF!+5))+4)),0)</f>
        <v>#REF!</v>
      </c>
      <c r="V888" s="1" t="e">
        <f t="shared" si="148"/>
        <v>#REF!</v>
      </c>
      <c r="W888" s="1" t="e">
        <f t="shared" si="149"/>
        <v>#REF!</v>
      </c>
      <c r="X888" s="1" t="e">
        <f t="shared" si="150"/>
        <v>#REF!</v>
      </c>
      <c r="Y888" s="1" t="e">
        <f t="shared" si="151"/>
        <v>#REF!</v>
      </c>
      <c r="Z888" s="1" t="e">
        <f t="shared" si="152"/>
        <v>#REF!</v>
      </c>
      <c r="AA888" s="2" t="e">
        <f>IF(Z888*#REF!/(#REF!+#REF!)&lt;16,16,Z888*#REF!/(#REF!+#REF!))</f>
        <v>#REF!</v>
      </c>
      <c r="AB888" s="9" t="e">
        <f>IF(+Z888*#REF!/(#REF!+#REF!)&lt;16,16,+Z888*#REF!/(#REF!+#REF!))</f>
        <v>#REF!</v>
      </c>
      <c r="AC888" s="2" t="e">
        <f t="shared" si="153"/>
        <v>#REF!</v>
      </c>
    </row>
    <row r="889" spans="2:29" x14ac:dyDescent="0.2">
      <c r="B889" s="10" t="e">
        <f>IF(#REF!="Informix XPS",4096,2048)</f>
        <v>#REF!</v>
      </c>
      <c r="C889" s="10" t="e">
        <f>IF(#REF!="Informix XPS",4036,2020)</f>
        <v>#REF!</v>
      </c>
      <c r="D889" s="1" t="e">
        <f>IF(#REF!=0,0,#REF!+4)</f>
        <v>#REF!</v>
      </c>
      <c r="E889" s="1" t="e">
        <f t="shared" si="143"/>
        <v>#REF!</v>
      </c>
      <c r="F889" s="1" t="e">
        <f>IF(D889&lt;=C889,ROUNDUP((#REF!+#REF!)/E889,0),#REF!*E889)</f>
        <v>#REF!</v>
      </c>
      <c r="G889" s="1" t="e">
        <f t="shared" si="144"/>
        <v>#REF!</v>
      </c>
      <c r="H889" s="1" t="e">
        <f>IF(#REF!&gt;C889,#REF!,0)</f>
        <v>#REF!</v>
      </c>
      <c r="I889" s="1" t="e">
        <f>+IF(#REF!&gt;C889,#REF!-(C889+8),0)</f>
        <v>#REF!</v>
      </c>
      <c r="J889" s="1" t="e">
        <f>+IF(I889&lt;C889,0,#REF!*TRUNC(I889/(C889-8)))</f>
        <v>#REF!</v>
      </c>
      <c r="K889" s="1" t="e">
        <f>IF(H889&gt;0,+#REF!/(C889-8)-TRUNC(#REF!/(C889-8))+4,0)</f>
        <v>#REF!</v>
      </c>
      <c r="L889" s="1" t="e">
        <f t="shared" si="145"/>
        <v>#REF!</v>
      </c>
      <c r="M889" s="1" t="e">
        <f>+IF(H889&gt;0,IF(L889&lt;0.1,(#REF!/(TRUNC((C889/10)/I889)+1)),IF(AND(L889&gt;0.1,L889&lt;0.33),(#REF!/(TRUNC((C889/3)/I889)+1)),#REF!)),0)</f>
        <v>#REF!</v>
      </c>
      <c r="N889" s="1" t="e">
        <f t="shared" si="146"/>
        <v>#REF!</v>
      </c>
      <c r="O889" s="1" t="e">
        <f>+IF(#REF! &lt; (#REF!+#REF!)*0.02,1,#REF!/(#REF!+#REF!))</f>
        <v>#REF!</v>
      </c>
      <c r="P889" s="1" t="e">
        <f>+IF(#REF!&gt;0,#REF!+5,0)</f>
        <v>#REF!</v>
      </c>
      <c r="Q889" s="1" t="e">
        <f t="shared" si="147"/>
        <v>#REF!</v>
      </c>
      <c r="R889" s="1" t="e">
        <f>+IF(Q889 &gt; 0,TRUNC((#REF!+#REF!)/Q889),0)</f>
        <v>#REF!</v>
      </c>
      <c r="S889" s="1" t="e">
        <f>+(R889/(TRUNC((B889-28)/(#REF!+5))+4))</f>
        <v>#REF!</v>
      </c>
      <c r="T889" s="1" t="e">
        <f>+TRUNC(S889/(TRUNC((B889-28)/(#REF!+5))+4))</f>
        <v>#REF!</v>
      </c>
      <c r="U889" s="1" t="e">
        <f>+ROUNDUP((T889/(TRUNC((B889-56)/(#REF!+5))+4)),0)</f>
        <v>#REF!</v>
      </c>
      <c r="V889" s="1" t="e">
        <f t="shared" si="148"/>
        <v>#REF!</v>
      </c>
      <c r="W889" s="1" t="e">
        <f t="shared" si="149"/>
        <v>#REF!</v>
      </c>
      <c r="X889" s="1" t="e">
        <f t="shared" si="150"/>
        <v>#REF!</v>
      </c>
      <c r="Y889" s="1" t="e">
        <f t="shared" si="151"/>
        <v>#REF!</v>
      </c>
      <c r="Z889" s="1" t="e">
        <f t="shared" si="152"/>
        <v>#REF!</v>
      </c>
      <c r="AA889" s="2" t="e">
        <f>IF(Z889*#REF!/(#REF!+#REF!)&lt;16,16,Z889*#REF!/(#REF!+#REF!))</f>
        <v>#REF!</v>
      </c>
      <c r="AB889" s="9" t="e">
        <f>IF(+Z889*#REF!/(#REF!+#REF!)&lt;16,16,+Z889*#REF!/(#REF!+#REF!))</f>
        <v>#REF!</v>
      </c>
      <c r="AC889" s="2" t="e">
        <f t="shared" si="153"/>
        <v>#REF!</v>
      </c>
    </row>
    <row r="890" spans="2:29" x14ac:dyDescent="0.2">
      <c r="B890" s="10" t="e">
        <f>IF(#REF!="Informix XPS",4096,2048)</f>
        <v>#REF!</v>
      </c>
      <c r="C890" s="10" t="e">
        <f>IF(#REF!="Informix XPS",4036,2020)</f>
        <v>#REF!</v>
      </c>
      <c r="D890" s="1" t="e">
        <f>IF(#REF!=0,0,#REF!+4)</f>
        <v>#REF!</v>
      </c>
      <c r="E890" s="1" t="e">
        <f t="shared" si="143"/>
        <v>#REF!</v>
      </c>
      <c r="F890" s="1" t="e">
        <f>IF(D890&lt;=C890,ROUNDUP((#REF!+#REF!)/E890,0),#REF!*E890)</f>
        <v>#REF!</v>
      </c>
      <c r="G890" s="1" t="e">
        <f t="shared" si="144"/>
        <v>#REF!</v>
      </c>
      <c r="H890" s="1" t="e">
        <f>IF(#REF!&gt;C890,#REF!,0)</f>
        <v>#REF!</v>
      </c>
      <c r="I890" s="1" t="e">
        <f>+IF(#REF!&gt;C890,#REF!-(C890+8),0)</f>
        <v>#REF!</v>
      </c>
      <c r="J890" s="1" t="e">
        <f>+IF(I890&lt;C890,0,#REF!*TRUNC(I890/(C890-8)))</f>
        <v>#REF!</v>
      </c>
      <c r="K890" s="1" t="e">
        <f>IF(H890&gt;0,+#REF!/(C890-8)-TRUNC(#REF!/(C890-8))+4,0)</f>
        <v>#REF!</v>
      </c>
      <c r="L890" s="1" t="e">
        <f t="shared" si="145"/>
        <v>#REF!</v>
      </c>
      <c r="M890" s="1" t="e">
        <f>+IF(H890&gt;0,IF(L890&lt;0.1,(#REF!/(TRUNC((C890/10)/I890)+1)),IF(AND(L890&gt;0.1,L890&lt;0.33),(#REF!/(TRUNC((C890/3)/I890)+1)),#REF!)),0)</f>
        <v>#REF!</v>
      </c>
      <c r="N890" s="1" t="e">
        <f t="shared" si="146"/>
        <v>#REF!</v>
      </c>
      <c r="O890" s="1" t="e">
        <f>+IF(#REF! &lt; (#REF!+#REF!)*0.02,1,#REF!/(#REF!+#REF!))</f>
        <v>#REF!</v>
      </c>
      <c r="P890" s="1" t="e">
        <f>+IF(#REF!&gt;0,#REF!+5,0)</f>
        <v>#REF!</v>
      </c>
      <c r="Q890" s="1" t="e">
        <f t="shared" si="147"/>
        <v>#REF!</v>
      </c>
      <c r="R890" s="1" t="e">
        <f>+IF(Q890 &gt; 0,TRUNC((#REF!+#REF!)/Q890),0)</f>
        <v>#REF!</v>
      </c>
      <c r="S890" s="1" t="e">
        <f>+(R890/(TRUNC((B890-28)/(#REF!+5))+4))</f>
        <v>#REF!</v>
      </c>
      <c r="T890" s="1" t="e">
        <f>+TRUNC(S890/(TRUNC((B890-28)/(#REF!+5))+4))</f>
        <v>#REF!</v>
      </c>
      <c r="U890" s="1" t="e">
        <f>+ROUNDUP((T890/(TRUNC((B890-56)/(#REF!+5))+4)),0)</f>
        <v>#REF!</v>
      </c>
      <c r="V890" s="1" t="e">
        <f t="shared" si="148"/>
        <v>#REF!</v>
      </c>
      <c r="W890" s="1" t="e">
        <f t="shared" si="149"/>
        <v>#REF!</v>
      </c>
      <c r="X890" s="1" t="e">
        <f t="shared" si="150"/>
        <v>#REF!</v>
      </c>
      <c r="Y890" s="1" t="e">
        <f t="shared" si="151"/>
        <v>#REF!</v>
      </c>
      <c r="Z890" s="1" t="e">
        <f t="shared" si="152"/>
        <v>#REF!</v>
      </c>
      <c r="AA890" s="2" t="e">
        <f>IF(Z890*#REF!/(#REF!+#REF!)&lt;16,16,Z890*#REF!/(#REF!+#REF!))</f>
        <v>#REF!</v>
      </c>
      <c r="AB890" s="9" t="e">
        <f>IF(+Z890*#REF!/(#REF!+#REF!)&lt;16,16,+Z890*#REF!/(#REF!+#REF!))</f>
        <v>#REF!</v>
      </c>
      <c r="AC890" s="2" t="e">
        <f t="shared" si="153"/>
        <v>#REF!</v>
      </c>
    </row>
    <row r="891" spans="2:29" x14ac:dyDescent="0.2">
      <c r="B891" s="10" t="e">
        <f>IF(#REF!="Informix XPS",4096,2048)</f>
        <v>#REF!</v>
      </c>
      <c r="C891" s="10" t="e">
        <f>IF(#REF!="Informix XPS",4036,2020)</f>
        <v>#REF!</v>
      </c>
      <c r="D891" s="1" t="e">
        <f>IF(#REF!=0,0,#REF!+4)</f>
        <v>#REF!</v>
      </c>
      <c r="E891" s="1" t="e">
        <f t="shared" si="143"/>
        <v>#REF!</v>
      </c>
      <c r="F891" s="1" t="e">
        <f>IF(D891&lt;=C891,ROUNDUP((#REF!+#REF!)/E891,0),#REF!*E891)</f>
        <v>#REF!</v>
      </c>
      <c r="G891" s="1" t="e">
        <f t="shared" si="144"/>
        <v>#REF!</v>
      </c>
      <c r="H891" s="1" t="e">
        <f>IF(#REF!&gt;C891,#REF!,0)</f>
        <v>#REF!</v>
      </c>
      <c r="I891" s="1" t="e">
        <f>+IF(#REF!&gt;C891,#REF!-(C891+8),0)</f>
        <v>#REF!</v>
      </c>
      <c r="J891" s="1" t="e">
        <f>+IF(I891&lt;C891,0,#REF!*TRUNC(I891/(C891-8)))</f>
        <v>#REF!</v>
      </c>
      <c r="K891" s="1" t="e">
        <f>IF(H891&gt;0,+#REF!/(C891-8)-TRUNC(#REF!/(C891-8))+4,0)</f>
        <v>#REF!</v>
      </c>
      <c r="L891" s="1" t="e">
        <f t="shared" si="145"/>
        <v>#REF!</v>
      </c>
      <c r="M891" s="1" t="e">
        <f>+IF(H891&gt;0,IF(L891&lt;0.1,(#REF!/(TRUNC((C891/10)/I891)+1)),IF(AND(L891&gt;0.1,L891&lt;0.33),(#REF!/(TRUNC((C891/3)/I891)+1)),#REF!)),0)</f>
        <v>#REF!</v>
      </c>
      <c r="N891" s="1" t="e">
        <f t="shared" si="146"/>
        <v>#REF!</v>
      </c>
      <c r="O891" s="1" t="e">
        <f>+IF(#REF! &lt; (#REF!+#REF!)*0.02,1,#REF!/(#REF!+#REF!))</f>
        <v>#REF!</v>
      </c>
      <c r="P891" s="1" t="e">
        <f>+IF(#REF!&gt;0,#REF!+5,0)</f>
        <v>#REF!</v>
      </c>
      <c r="Q891" s="1" t="e">
        <f t="shared" si="147"/>
        <v>#REF!</v>
      </c>
      <c r="R891" s="1" t="e">
        <f>+IF(Q891 &gt; 0,TRUNC((#REF!+#REF!)/Q891),0)</f>
        <v>#REF!</v>
      </c>
      <c r="S891" s="1" t="e">
        <f>+(R891/(TRUNC((B891-28)/(#REF!+5))+4))</f>
        <v>#REF!</v>
      </c>
      <c r="T891" s="1" t="e">
        <f>+TRUNC(S891/(TRUNC((B891-28)/(#REF!+5))+4))</f>
        <v>#REF!</v>
      </c>
      <c r="U891" s="1" t="e">
        <f>+ROUNDUP((T891/(TRUNC((B891-56)/(#REF!+5))+4)),0)</f>
        <v>#REF!</v>
      </c>
      <c r="V891" s="1" t="e">
        <f t="shared" si="148"/>
        <v>#REF!</v>
      </c>
      <c r="W891" s="1" t="e">
        <f t="shared" si="149"/>
        <v>#REF!</v>
      </c>
      <c r="X891" s="1" t="e">
        <f t="shared" si="150"/>
        <v>#REF!</v>
      </c>
      <c r="Y891" s="1" t="e">
        <f t="shared" si="151"/>
        <v>#REF!</v>
      </c>
      <c r="Z891" s="1" t="e">
        <f t="shared" si="152"/>
        <v>#REF!</v>
      </c>
      <c r="AA891" s="2" t="e">
        <f>IF(Z891*#REF!/(#REF!+#REF!)&lt;16,16,Z891*#REF!/(#REF!+#REF!))</f>
        <v>#REF!</v>
      </c>
      <c r="AB891" s="9" t="e">
        <f>IF(+Z891*#REF!/(#REF!+#REF!)&lt;16,16,+Z891*#REF!/(#REF!+#REF!))</f>
        <v>#REF!</v>
      </c>
      <c r="AC891" s="2" t="e">
        <f t="shared" si="153"/>
        <v>#REF!</v>
      </c>
    </row>
    <row r="892" spans="2:29" x14ac:dyDescent="0.2">
      <c r="B892" s="10" t="e">
        <f>IF(#REF!="Informix XPS",4096,2048)</f>
        <v>#REF!</v>
      </c>
      <c r="C892" s="10" t="e">
        <f>IF(#REF!="Informix XPS",4036,2020)</f>
        <v>#REF!</v>
      </c>
      <c r="D892" s="1" t="e">
        <f>IF(#REF!=0,0,#REF!+4)</f>
        <v>#REF!</v>
      </c>
      <c r="E892" s="1" t="e">
        <f t="shared" si="143"/>
        <v>#REF!</v>
      </c>
      <c r="F892" s="1" t="e">
        <f>IF(D892&lt;=C892,ROUNDUP((#REF!+#REF!)/E892,0),#REF!*E892)</f>
        <v>#REF!</v>
      </c>
      <c r="G892" s="1" t="e">
        <f t="shared" si="144"/>
        <v>#REF!</v>
      </c>
      <c r="H892" s="1" t="e">
        <f>IF(#REF!&gt;C892,#REF!,0)</f>
        <v>#REF!</v>
      </c>
      <c r="I892" s="1" t="e">
        <f>+IF(#REF!&gt;C892,#REF!-(C892+8),0)</f>
        <v>#REF!</v>
      </c>
      <c r="J892" s="1" t="e">
        <f>+IF(I892&lt;C892,0,#REF!*TRUNC(I892/(C892-8)))</f>
        <v>#REF!</v>
      </c>
      <c r="K892" s="1" t="e">
        <f>IF(H892&gt;0,+#REF!/(C892-8)-TRUNC(#REF!/(C892-8))+4,0)</f>
        <v>#REF!</v>
      </c>
      <c r="L892" s="1" t="e">
        <f t="shared" si="145"/>
        <v>#REF!</v>
      </c>
      <c r="M892" s="1" t="e">
        <f>+IF(H892&gt;0,IF(L892&lt;0.1,(#REF!/(TRUNC((C892/10)/I892)+1)),IF(AND(L892&gt;0.1,L892&lt;0.33),(#REF!/(TRUNC((C892/3)/I892)+1)),#REF!)),0)</f>
        <v>#REF!</v>
      </c>
      <c r="N892" s="1" t="e">
        <f t="shared" si="146"/>
        <v>#REF!</v>
      </c>
      <c r="O892" s="1" t="e">
        <f>+IF(#REF! &lt; (#REF!+#REF!)*0.02,1,#REF!/(#REF!+#REF!))</f>
        <v>#REF!</v>
      </c>
      <c r="P892" s="1" t="e">
        <f>+IF(#REF!&gt;0,#REF!+5,0)</f>
        <v>#REF!</v>
      </c>
      <c r="Q892" s="1" t="e">
        <f t="shared" si="147"/>
        <v>#REF!</v>
      </c>
      <c r="R892" s="1" t="e">
        <f>+IF(Q892 &gt; 0,TRUNC((#REF!+#REF!)/Q892),0)</f>
        <v>#REF!</v>
      </c>
      <c r="S892" s="1" t="e">
        <f>+(R892/(TRUNC((B892-28)/(#REF!+5))+4))</f>
        <v>#REF!</v>
      </c>
      <c r="T892" s="1" t="e">
        <f>+TRUNC(S892/(TRUNC((B892-28)/(#REF!+5))+4))</f>
        <v>#REF!</v>
      </c>
      <c r="U892" s="1" t="e">
        <f>+ROUNDUP((T892/(TRUNC((B892-56)/(#REF!+5))+4)),0)</f>
        <v>#REF!</v>
      </c>
      <c r="V892" s="1" t="e">
        <f t="shared" si="148"/>
        <v>#REF!</v>
      </c>
      <c r="W892" s="1" t="e">
        <f t="shared" si="149"/>
        <v>#REF!</v>
      </c>
      <c r="X892" s="1" t="e">
        <f t="shared" si="150"/>
        <v>#REF!</v>
      </c>
      <c r="Y892" s="1" t="e">
        <f t="shared" si="151"/>
        <v>#REF!</v>
      </c>
      <c r="Z892" s="1" t="e">
        <f t="shared" si="152"/>
        <v>#REF!</v>
      </c>
      <c r="AA892" s="2" t="e">
        <f>IF(Z892*#REF!/(#REF!+#REF!)&lt;16,16,Z892*#REF!/(#REF!+#REF!))</f>
        <v>#REF!</v>
      </c>
      <c r="AB892" s="9" t="e">
        <f>IF(+Z892*#REF!/(#REF!+#REF!)&lt;16,16,+Z892*#REF!/(#REF!+#REF!))</f>
        <v>#REF!</v>
      </c>
      <c r="AC892" s="2" t="e">
        <f t="shared" si="153"/>
        <v>#REF!</v>
      </c>
    </row>
    <row r="893" spans="2:29" x14ac:dyDescent="0.2">
      <c r="B893" s="10" t="e">
        <f>IF(#REF!="Informix XPS",4096,2048)</f>
        <v>#REF!</v>
      </c>
      <c r="C893" s="10" t="e">
        <f>IF(#REF!="Informix XPS",4036,2020)</f>
        <v>#REF!</v>
      </c>
      <c r="D893" s="1" t="e">
        <f>IF(#REF!=0,0,#REF!+4)</f>
        <v>#REF!</v>
      </c>
      <c r="E893" s="1" t="e">
        <f t="shared" si="143"/>
        <v>#REF!</v>
      </c>
      <c r="F893" s="1" t="e">
        <f>IF(D893&lt;=C893,ROUNDUP((#REF!+#REF!)/E893,0),#REF!*E893)</f>
        <v>#REF!</v>
      </c>
      <c r="G893" s="1" t="e">
        <f t="shared" si="144"/>
        <v>#REF!</v>
      </c>
      <c r="H893" s="1" t="e">
        <f>IF(#REF!&gt;C893,#REF!,0)</f>
        <v>#REF!</v>
      </c>
      <c r="I893" s="1" t="e">
        <f>+IF(#REF!&gt;C893,#REF!-(C893+8),0)</f>
        <v>#REF!</v>
      </c>
      <c r="J893" s="1" t="e">
        <f>+IF(I893&lt;C893,0,#REF!*TRUNC(I893/(C893-8)))</f>
        <v>#REF!</v>
      </c>
      <c r="K893" s="1" t="e">
        <f>IF(H893&gt;0,+#REF!/(C893-8)-TRUNC(#REF!/(C893-8))+4,0)</f>
        <v>#REF!</v>
      </c>
      <c r="L893" s="1" t="e">
        <f t="shared" si="145"/>
        <v>#REF!</v>
      </c>
      <c r="M893" s="1" t="e">
        <f>+IF(H893&gt;0,IF(L893&lt;0.1,(#REF!/(TRUNC((C893/10)/I893)+1)),IF(AND(L893&gt;0.1,L893&lt;0.33),(#REF!/(TRUNC((C893/3)/I893)+1)),#REF!)),0)</f>
        <v>#REF!</v>
      </c>
      <c r="N893" s="1" t="e">
        <f t="shared" si="146"/>
        <v>#REF!</v>
      </c>
      <c r="O893" s="1" t="e">
        <f>+IF(#REF! &lt; (#REF!+#REF!)*0.02,1,#REF!/(#REF!+#REF!))</f>
        <v>#REF!</v>
      </c>
      <c r="P893" s="1" t="e">
        <f>+IF(#REF!&gt;0,#REF!+5,0)</f>
        <v>#REF!</v>
      </c>
      <c r="Q893" s="1" t="e">
        <f t="shared" si="147"/>
        <v>#REF!</v>
      </c>
      <c r="R893" s="1" t="e">
        <f>+IF(Q893 &gt; 0,TRUNC((#REF!+#REF!)/Q893),0)</f>
        <v>#REF!</v>
      </c>
      <c r="S893" s="1" t="e">
        <f>+(R893/(TRUNC((B893-28)/(#REF!+5))+4))</f>
        <v>#REF!</v>
      </c>
      <c r="T893" s="1" t="e">
        <f>+TRUNC(S893/(TRUNC((B893-28)/(#REF!+5))+4))</f>
        <v>#REF!</v>
      </c>
      <c r="U893" s="1" t="e">
        <f>+ROUNDUP((T893/(TRUNC((B893-56)/(#REF!+5))+4)),0)</f>
        <v>#REF!</v>
      </c>
      <c r="V893" s="1" t="e">
        <f t="shared" si="148"/>
        <v>#REF!</v>
      </c>
      <c r="W893" s="1" t="e">
        <f t="shared" si="149"/>
        <v>#REF!</v>
      </c>
      <c r="X893" s="1" t="e">
        <f t="shared" si="150"/>
        <v>#REF!</v>
      </c>
      <c r="Y893" s="1" t="e">
        <f t="shared" si="151"/>
        <v>#REF!</v>
      </c>
      <c r="Z893" s="1" t="e">
        <f t="shared" si="152"/>
        <v>#REF!</v>
      </c>
      <c r="AA893" s="2" t="e">
        <f>IF(Z893*#REF!/(#REF!+#REF!)&lt;16,16,Z893*#REF!/(#REF!+#REF!))</f>
        <v>#REF!</v>
      </c>
      <c r="AB893" s="9" t="e">
        <f>IF(+Z893*#REF!/(#REF!+#REF!)&lt;16,16,+Z893*#REF!/(#REF!+#REF!))</f>
        <v>#REF!</v>
      </c>
      <c r="AC893" s="2" t="e">
        <f t="shared" si="153"/>
        <v>#REF!</v>
      </c>
    </row>
    <row r="894" spans="2:29" x14ac:dyDescent="0.2">
      <c r="B894" s="10" t="e">
        <f>IF(#REF!="Informix XPS",4096,2048)</f>
        <v>#REF!</v>
      </c>
      <c r="C894" s="10" t="e">
        <f>IF(#REF!="Informix XPS",4036,2020)</f>
        <v>#REF!</v>
      </c>
      <c r="D894" s="1" t="e">
        <f>IF(#REF!=0,0,#REF!+4)</f>
        <v>#REF!</v>
      </c>
      <c r="E894" s="1" t="e">
        <f t="shared" si="143"/>
        <v>#REF!</v>
      </c>
      <c r="F894" s="1" t="e">
        <f>IF(D894&lt;=C894,ROUNDUP((#REF!+#REF!)/E894,0),#REF!*E894)</f>
        <v>#REF!</v>
      </c>
      <c r="G894" s="1" t="e">
        <f t="shared" si="144"/>
        <v>#REF!</v>
      </c>
      <c r="H894" s="1" t="e">
        <f>IF(#REF!&gt;C894,#REF!,0)</f>
        <v>#REF!</v>
      </c>
      <c r="I894" s="1" t="e">
        <f>+IF(#REF!&gt;C894,#REF!-(C894+8),0)</f>
        <v>#REF!</v>
      </c>
      <c r="J894" s="1" t="e">
        <f>+IF(I894&lt;C894,0,#REF!*TRUNC(I894/(C894-8)))</f>
        <v>#REF!</v>
      </c>
      <c r="K894" s="1" t="e">
        <f>IF(H894&gt;0,+#REF!/(C894-8)-TRUNC(#REF!/(C894-8))+4,0)</f>
        <v>#REF!</v>
      </c>
      <c r="L894" s="1" t="e">
        <f t="shared" si="145"/>
        <v>#REF!</v>
      </c>
      <c r="M894" s="1" t="e">
        <f>+IF(H894&gt;0,IF(L894&lt;0.1,(#REF!/(TRUNC((C894/10)/I894)+1)),IF(AND(L894&gt;0.1,L894&lt;0.33),(#REF!/(TRUNC((C894/3)/I894)+1)),#REF!)),0)</f>
        <v>#REF!</v>
      </c>
      <c r="N894" s="1" t="e">
        <f t="shared" si="146"/>
        <v>#REF!</v>
      </c>
      <c r="O894" s="1" t="e">
        <f>+IF(#REF! &lt; (#REF!+#REF!)*0.02,1,#REF!/(#REF!+#REF!))</f>
        <v>#REF!</v>
      </c>
      <c r="P894" s="1" t="e">
        <f>+IF(#REF!&gt;0,#REF!+5,0)</f>
        <v>#REF!</v>
      </c>
      <c r="Q894" s="1" t="e">
        <f t="shared" si="147"/>
        <v>#REF!</v>
      </c>
      <c r="R894" s="1" t="e">
        <f>+IF(Q894 &gt; 0,TRUNC((#REF!+#REF!)/Q894),0)</f>
        <v>#REF!</v>
      </c>
      <c r="S894" s="1" t="e">
        <f>+(R894/(TRUNC((B894-28)/(#REF!+5))+4))</f>
        <v>#REF!</v>
      </c>
      <c r="T894" s="1" t="e">
        <f>+TRUNC(S894/(TRUNC((B894-28)/(#REF!+5))+4))</f>
        <v>#REF!</v>
      </c>
      <c r="U894" s="1" t="e">
        <f>+ROUNDUP((T894/(TRUNC((B894-56)/(#REF!+5))+4)),0)</f>
        <v>#REF!</v>
      </c>
      <c r="V894" s="1" t="e">
        <f t="shared" si="148"/>
        <v>#REF!</v>
      </c>
      <c r="W894" s="1" t="e">
        <f t="shared" si="149"/>
        <v>#REF!</v>
      </c>
      <c r="X894" s="1" t="e">
        <f t="shared" si="150"/>
        <v>#REF!</v>
      </c>
      <c r="Y894" s="1" t="e">
        <f t="shared" si="151"/>
        <v>#REF!</v>
      </c>
      <c r="Z894" s="1" t="e">
        <f t="shared" si="152"/>
        <v>#REF!</v>
      </c>
      <c r="AA894" s="2" t="e">
        <f>IF(Z894*#REF!/(#REF!+#REF!)&lt;16,16,Z894*#REF!/(#REF!+#REF!))</f>
        <v>#REF!</v>
      </c>
      <c r="AB894" s="9" t="e">
        <f>IF(+Z894*#REF!/(#REF!+#REF!)&lt;16,16,+Z894*#REF!/(#REF!+#REF!))</f>
        <v>#REF!</v>
      </c>
      <c r="AC894" s="2" t="e">
        <f t="shared" si="153"/>
        <v>#REF!</v>
      </c>
    </row>
    <row r="895" spans="2:29" x14ac:dyDescent="0.2">
      <c r="B895" s="10" t="e">
        <f>IF(#REF!="Informix XPS",4096,2048)</f>
        <v>#REF!</v>
      </c>
      <c r="C895" s="10" t="e">
        <f>IF(#REF!="Informix XPS",4036,2020)</f>
        <v>#REF!</v>
      </c>
      <c r="D895" s="1" t="e">
        <f>IF(#REF!=0,0,#REF!+4)</f>
        <v>#REF!</v>
      </c>
      <c r="E895" s="1" t="e">
        <f t="shared" si="143"/>
        <v>#REF!</v>
      </c>
      <c r="F895" s="1" t="e">
        <f>IF(D895&lt;=C895,ROUNDUP((#REF!+#REF!)/E895,0),#REF!*E895)</f>
        <v>#REF!</v>
      </c>
      <c r="G895" s="1" t="e">
        <f t="shared" si="144"/>
        <v>#REF!</v>
      </c>
      <c r="H895" s="1" t="e">
        <f>IF(#REF!&gt;C895,#REF!,0)</f>
        <v>#REF!</v>
      </c>
      <c r="I895" s="1" t="e">
        <f>+IF(#REF!&gt;C895,#REF!-(C895+8),0)</f>
        <v>#REF!</v>
      </c>
      <c r="J895" s="1" t="e">
        <f>+IF(I895&lt;C895,0,#REF!*TRUNC(I895/(C895-8)))</f>
        <v>#REF!</v>
      </c>
      <c r="K895" s="1" t="e">
        <f>IF(H895&gt;0,+#REF!/(C895-8)-TRUNC(#REF!/(C895-8))+4,0)</f>
        <v>#REF!</v>
      </c>
      <c r="L895" s="1" t="e">
        <f t="shared" si="145"/>
        <v>#REF!</v>
      </c>
      <c r="M895" s="1" t="e">
        <f>+IF(H895&gt;0,IF(L895&lt;0.1,(#REF!/(TRUNC((C895/10)/I895)+1)),IF(AND(L895&gt;0.1,L895&lt;0.33),(#REF!/(TRUNC((C895/3)/I895)+1)),#REF!)),0)</f>
        <v>#REF!</v>
      </c>
      <c r="N895" s="1" t="e">
        <f t="shared" si="146"/>
        <v>#REF!</v>
      </c>
      <c r="O895" s="1" t="e">
        <f>+IF(#REF! &lt; (#REF!+#REF!)*0.02,1,#REF!/(#REF!+#REF!))</f>
        <v>#REF!</v>
      </c>
      <c r="P895" s="1" t="e">
        <f>+IF(#REF!&gt;0,#REF!+5,0)</f>
        <v>#REF!</v>
      </c>
      <c r="Q895" s="1" t="e">
        <f t="shared" si="147"/>
        <v>#REF!</v>
      </c>
      <c r="R895" s="1" t="e">
        <f>+IF(Q895 &gt; 0,TRUNC((#REF!+#REF!)/Q895),0)</f>
        <v>#REF!</v>
      </c>
      <c r="S895" s="1" t="e">
        <f>+(R895/(TRUNC((B895-28)/(#REF!+5))+4))</f>
        <v>#REF!</v>
      </c>
      <c r="T895" s="1" t="e">
        <f>+TRUNC(S895/(TRUNC((B895-28)/(#REF!+5))+4))</f>
        <v>#REF!</v>
      </c>
      <c r="U895" s="1" t="e">
        <f>+ROUNDUP((T895/(TRUNC((B895-56)/(#REF!+5))+4)),0)</f>
        <v>#REF!</v>
      </c>
      <c r="V895" s="1" t="e">
        <f t="shared" si="148"/>
        <v>#REF!</v>
      </c>
      <c r="W895" s="1" t="e">
        <f t="shared" si="149"/>
        <v>#REF!</v>
      </c>
      <c r="X895" s="1" t="e">
        <f t="shared" si="150"/>
        <v>#REF!</v>
      </c>
      <c r="Y895" s="1" t="e">
        <f t="shared" si="151"/>
        <v>#REF!</v>
      </c>
      <c r="Z895" s="1" t="e">
        <f t="shared" si="152"/>
        <v>#REF!</v>
      </c>
      <c r="AA895" s="2" t="e">
        <f>IF(Z895*#REF!/(#REF!+#REF!)&lt;16,16,Z895*#REF!/(#REF!+#REF!))</f>
        <v>#REF!</v>
      </c>
      <c r="AB895" s="9" t="e">
        <f>IF(+Z895*#REF!/(#REF!+#REF!)&lt;16,16,+Z895*#REF!/(#REF!+#REF!))</f>
        <v>#REF!</v>
      </c>
      <c r="AC895" s="2" t="e">
        <f t="shared" si="153"/>
        <v>#REF!</v>
      </c>
    </row>
    <row r="896" spans="2:29" x14ac:dyDescent="0.2">
      <c r="B896" s="10" t="e">
        <f>IF(#REF!="Informix XPS",4096,2048)</f>
        <v>#REF!</v>
      </c>
      <c r="C896" s="10" t="e">
        <f>IF(#REF!="Informix XPS",4036,2020)</f>
        <v>#REF!</v>
      </c>
      <c r="D896" s="1" t="e">
        <f>IF(#REF!=0,0,#REF!+4)</f>
        <v>#REF!</v>
      </c>
      <c r="E896" s="1" t="e">
        <f t="shared" si="143"/>
        <v>#REF!</v>
      </c>
      <c r="F896" s="1" t="e">
        <f>IF(D896&lt;=C896,ROUNDUP((#REF!+#REF!)/E896,0),#REF!*E896)</f>
        <v>#REF!</v>
      </c>
      <c r="G896" s="1" t="e">
        <f t="shared" si="144"/>
        <v>#REF!</v>
      </c>
      <c r="H896" s="1" t="e">
        <f>IF(#REF!&gt;C896,#REF!,0)</f>
        <v>#REF!</v>
      </c>
      <c r="I896" s="1" t="e">
        <f>+IF(#REF!&gt;C896,#REF!-(C896+8),0)</f>
        <v>#REF!</v>
      </c>
      <c r="J896" s="1" t="e">
        <f>+IF(I896&lt;C896,0,#REF!*TRUNC(I896/(C896-8)))</f>
        <v>#REF!</v>
      </c>
      <c r="K896" s="1" t="e">
        <f>IF(H896&gt;0,+#REF!/(C896-8)-TRUNC(#REF!/(C896-8))+4,0)</f>
        <v>#REF!</v>
      </c>
      <c r="L896" s="1" t="e">
        <f t="shared" si="145"/>
        <v>#REF!</v>
      </c>
      <c r="M896" s="1" t="e">
        <f>+IF(H896&gt;0,IF(L896&lt;0.1,(#REF!/(TRUNC((C896/10)/I896)+1)),IF(AND(L896&gt;0.1,L896&lt;0.33),(#REF!/(TRUNC((C896/3)/I896)+1)),#REF!)),0)</f>
        <v>#REF!</v>
      </c>
      <c r="N896" s="1" t="e">
        <f t="shared" si="146"/>
        <v>#REF!</v>
      </c>
      <c r="O896" s="1" t="e">
        <f>+IF(#REF! &lt; (#REF!+#REF!)*0.02,1,#REF!/(#REF!+#REF!))</f>
        <v>#REF!</v>
      </c>
      <c r="P896" s="1" t="e">
        <f>+IF(#REF!&gt;0,#REF!+5,0)</f>
        <v>#REF!</v>
      </c>
      <c r="Q896" s="1" t="e">
        <f t="shared" si="147"/>
        <v>#REF!</v>
      </c>
      <c r="R896" s="1" t="e">
        <f>+IF(Q896 &gt; 0,TRUNC((#REF!+#REF!)/Q896),0)</f>
        <v>#REF!</v>
      </c>
      <c r="S896" s="1" t="e">
        <f>+(R896/(TRUNC((B896-28)/(#REF!+5))+4))</f>
        <v>#REF!</v>
      </c>
      <c r="T896" s="1" t="e">
        <f>+TRUNC(S896/(TRUNC((B896-28)/(#REF!+5))+4))</f>
        <v>#REF!</v>
      </c>
      <c r="U896" s="1" t="e">
        <f>+ROUNDUP((T896/(TRUNC((B896-56)/(#REF!+5))+4)),0)</f>
        <v>#REF!</v>
      </c>
      <c r="V896" s="1" t="e">
        <f t="shared" si="148"/>
        <v>#REF!</v>
      </c>
      <c r="W896" s="1" t="e">
        <f t="shared" si="149"/>
        <v>#REF!</v>
      </c>
      <c r="X896" s="1" t="e">
        <f t="shared" si="150"/>
        <v>#REF!</v>
      </c>
      <c r="Y896" s="1" t="e">
        <f t="shared" si="151"/>
        <v>#REF!</v>
      </c>
      <c r="Z896" s="1" t="e">
        <f t="shared" si="152"/>
        <v>#REF!</v>
      </c>
      <c r="AA896" s="2" t="e">
        <f>IF(Z896*#REF!/(#REF!+#REF!)&lt;16,16,Z896*#REF!/(#REF!+#REF!))</f>
        <v>#REF!</v>
      </c>
      <c r="AB896" s="9" t="e">
        <f>IF(+Z896*#REF!/(#REF!+#REF!)&lt;16,16,+Z896*#REF!/(#REF!+#REF!))</f>
        <v>#REF!</v>
      </c>
      <c r="AC896" s="2" t="e">
        <f t="shared" si="153"/>
        <v>#REF!</v>
      </c>
    </row>
    <row r="897" spans="2:29" x14ac:dyDescent="0.2">
      <c r="B897" s="10" t="e">
        <f>IF(#REF!="Informix XPS",4096,2048)</f>
        <v>#REF!</v>
      </c>
      <c r="C897" s="10" t="e">
        <f>IF(#REF!="Informix XPS",4036,2020)</f>
        <v>#REF!</v>
      </c>
      <c r="D897" s="1" t="e">
        <f>IF(#REF!=0,0,#REF!+4)</f>
        <v>#REF!</v>
      </c>
      <c r="E897" s="1" t="e">
        <f t="shared" si="143"/>
        <v>#REF!</v>
      </c>
      <c r="F897" s="1" t="e">
        <f>IF(D897&lt;=C897,ROUNDUP((#REF!+#REF!)/E897,0),#REF!*E897)</f>
        <v>#REF!</v>
      </c>
      <c r="G897" s="1" t="e">
        <f t="shared" si="144"/>
        <v>#REF!</v>
      </c>
      <c r="H897" s="1" t="e">
        <f>IF(#REF!&gt;C897,#REF!,0)</f>
        <v>#REF!</v>
      </c>
      <c r="I897" s="1" t="e">
        <f>+IF(#REF!&gt;C897,#REF!-(C897+8),0)</f>
        <v>#REF!</v>
      </c>
      <c r="J897" s="1" t="e">
        <f>+IF(I897&lt;C897,0,#REF!*TRUNC(I897/(C897-8)))</f>
        <v>#REF!</v>
      </c>
      <c r="K897" s="1" t="e">
        <f>IF(H897&gt;0,+#REF!/(C897-8)-TRUNC(#REF!/(C897-8))+4,0)</f>
        <v>#REF!</v>
      </c>
      <c r="L897" s="1" t="e">
        <f t="shared" si="145"/>
        <v>#REF!</v>
      </c>
      <c r="M897" s="1" t="e">
        <f>+IF(H897&gt;0,IF(L897&lt;0.1,(#REF!/(TRUNC((C897/10)/I897)+1)),IF(AND(L897&gt;0.1,L897&lt;0.33),(#REF!/(TRUNC((C897/3)/I897)+1)),#REF!)),0)</f>
        <v>#REF!</v>
      </c>
      <c r="N897" s="1" t="e">
        <f t="shared" si="146"/>
        <v>#REF!</v>
      </c>
      <c r="O897" s="1" t="e">
        <f>+IF(#REF! &lt; (#REF!+#REF!)*0.02,1,#REF!/(#REF!+#REF!))</f>
        <v>#REF!</v>
      </c>
      <c r="P897" s="1" t="e">
        <f>+IF(#REF!&gt;0,#REF!+5,0)</f>
        <v>#REF!</v>
      </c>
      <c r="Q897" s="1" t="e">
        <f t="shared" si="147"/>
        <v>#REF!</v>
      </c>
      <c r="R897" s="1" t="e">
        <f>+IF(Q897 &gt; 0,TRUNC((#REF!+#REF!)/Q897),0)</f>
        <v>#REF!</v>
      </c>
      <c r="S897" s="1" t="e">
        <f>+(R897/(TRUNC((B897-28)/(#REF!+5))+4))</f>
        <v>#REF!</v>
      </c>
      <c r="T897" s="1" t="e">
        <f>+TRUNC(S897/(TRUNC((B897-28)/(#REF!+5))+4))</f>
        <v>#REF!</v>
      </c>
      <c r="U897" s="1" t="e">
        <f>+ROUNDUP((T897/(TRUNC((B897-56)/(#REF!+5))+4)),0)</f>
        <v>#REF!</v>
      </c>
      <c r="V897" s="1" t="e">
        <f t="shared" si="148"/>
        <v>#REF!</v>
      </c>
      <c r="W897" s="1" t="e">
        <f t="shared" si="149"/>
        <v>#REF!</v>
      </c>
      <c r="X897" s="1" t="e">
        <f t="shared" si="150"/>
        <v>#REF!</v>
      </c>
      <c r="Y897" s="1" t="e">
        <f t="shared" si="151"/>
        <v>#REF!</v>
      </c>
      <c r="Z897" s="1" t="e">
        <f t="shared" si="152"/>
        <v>#REF!</v>
      </c>
      <c r="AA897" s="2" t="e">
        <f>IF(Z897*#REF!/(#REF!+#REF!)&lt;16,16,Z897*#REF!/(#REF!+#REF!))</f>
        <v>#REF!</v>
      </c>
      <c r="AB897" s="9" t="e">
        <f>IF(+Z897*#REF!/(#REF!+#REF!)&lt;16,16,+Z897*#REF!/(#REF!+#REF!))</f>
        <v>#REF!</v>
      </c>
      <c r="AC897" s="2" t="e">
        <f t="shared" si="153"/>
        <v>#REF!</v>
      </c>
    </row>
    <row r="898" spans="2:29" x14ac:dyDescent="0.2">
      <c r="B898" s="10" t="e">
        <f>IF(#REF!="Informix XPS",4096,2048)</f>
        <v>#REF!</v>
      </c>
      <c r="C898" s="10" t="e">
        <f>IF(#REF!="Informix XPS",4036,2020)</f>
        <v>#REF!</v>
      </c>
      <c r="D898" s="1" t="e">
        <f>IF(#REF!=0,0,#REF!+4)</f>
        <v>#REF!</v>
      </c>
      <c r="E898" s="1" t="e">
        <f t="shared" si="143"/>
        <v>#REF!</v>
      </c>
      <c r="F898" s="1" t="e">
        <f>IF(D898&lt;=C898,ROUNDUP((#REF!+#REF!)/E898,0),#REF!*E898)</f>
        <v>#REF!</v>
      </c>
      <c r="G898" s="1" t="e">
        <f t="shared" si="144"/>
        <v>#REF!</v>
      </c>
      <c r="H898" s="1" t="e">
        <f>IF(#REF!&gt;C898,#REF!,0)</f>
        <v>#REF!</v>
      </c>
      <c r="I898" s="1" t="e">
        <f>+IF(#REF!&gt;C898,#REF!-(C898+8),0)</f>
        <v>#REF!</v>
      </c>
      <c r="J898" s="1" t="e">
        <f>+IF(I898&lt;C898,0,#REF!*TRUNC(I898/(C898-8)))</f>
        <v>#REF!</v>
      </c>
      <c r="K898" s="1" t="e">
        <f>IF(H898&gt;0,+#REF!/(C898-8)-TRUNC(#REF!/(C898-8))+4,0)</f>
        <v>#REF!</v>
      </c>
      <c r="L898" s="1" t="e">
        <f t="shared" si="145"/>
        <v>#REF!</v>
      </c>
      <c r="M898" s="1" t="e">
        <f>+IF(H898&gt;0,IF(L898&lt;0.1,(#REF!/(TRUNC((C898/10)/I898)+1)),IF(AND(L898&gt;0.1,L898&lt;0.33),(#REF!/(TRUNC((C898/3)/I898)+1)),#REF!)),0)</f>
        <v>#REF!</v>
      </c>
      <c r="N898" s="1" t="e">
        <f t="shared" si="146"/>
        <v>#REF!</v>
      </c>
      <c r="O898" s="1" t="e">
        <f>+IF(#REF! &lt; (#REF!+#REF!)*0.02,1,#REF!/(#REF!+#REF!))</f>
        <v>#REF!</v>
      </c>
      <c r="P898" s="1" t="e">
        <f>+IF(#REF!&gt;0,#REF!+5,0)</f>
        <v>#REF!</v>
      </c>
      <c r="Q898" s="1" t="e">
        <f t="shared" si="147"/>
        <v>#REF!</v>
      </c>
      <c r="R898" s="1" t="e">
        <f>+IF(Q898 &gt; 0,TRUNC((#REF!+#REF!)/Q898),0)</f>
        <v>#REF!</v>
      </c>
      <c r="S898" s="1" t="e">
        <f>+(R898/(TRUNC((B898-28)/(#REF!+5))+4))</f>
        <v>#REF!</v>
      </c>
      <c r="T898" s="1" t="e">
        <f>+TRUNC(S898/(TRUNC((B898-28)/(#REF!+5))+4))</f>
        <v>#REF!</v>
      </c>
      <c r="U898" s="1" t="e">
        <f>+ROUNDUP((T898/(TRUNC((B898-56)/(#REF!+5))+4)),0)</f>
        <v>#REF!</v>
      </c>
      <c r="V898" s="1" t="e">
        <f t="shared" si="148"/>
        <v>#REF!</v>
      </c>
      <c r="W898" s="1" t="e">
        <f t="shared" si="149"/>
        <v>#REF!</v>
      </c>
      <c r="X898" s="1" t="e">
        <f t="shared" si="150"/>
        <v>#REF!</v>
      </c>
      <c r="Y898" s="1" t="e">
        <f t="shared" si="151"/>
        <v>#REF!</v>
      </c>
      <c r="Z898" s="1" t="e">
        <f t="shared" si="152"/>
        <v>#REF!</v>
      </c>
      <c r="AA898" s="2" t="e">
        <f>IF(Z898*#REF!/(#REF!+#REF!)&lt;16,16,Z898*#REF!/(#REF!+#REF!))</f>
        <v>#REF!</v>
      </c>
      <c r="AB898" s="9" t="e">
        <f>IF(+Z898*#REF!/(#REF!+#REF!)&lt;16,16,+Z898*#REF!/(#REF!+#REF!))</f>
        <v>#REF!</v>
      </c>
      <c r="AC898" s="2" t="e">
        <f t="shared" si="153"/>
        <v>#REF!</v>
      </c>
    </row>
    <row r="899" spans="2:29" x14ac:dyDescent="0.2">
      <c r="B899" s="10" t="e">
        <f>IF(#REF!="Informix XPS",4096,2048)</f>
        <v>#REF!</v>
      </c>
      <c r="C899" s="10" t="e">
        <f>IF(#REF!="Informix XPS",4036,2020)</f>
        <v>#REF!</v>
      </c>
      <c r="D899" s="1" t="e">
        <f>IF(#REF!=0,0,#REF!+4)</f>
        <v>#REF!</v>
      </c>
      <c r="E899" s="1" t="e">
        <f t="shared" si="143"/>
        <v>#REF!</v>
      </c>
      <c r="F899" s="1" t="e">
        <f>IF(D899&lt;=C899,ROUNDUP((#REF!+#REF!)/E899,0),#REF!*E899)</f>
        <v>#REF!</v>
      </c>
      <c r="G899" s="1" t="e">
        <f t="shared" si="144"/>
        <v>#REF!</v>
      </c>
      <c r="H899" s="1" t="e">
        <f>IF(#REF!&gt;C899,#REF!,0)</f>
        <v>#REF!</v>
      </c>
      <c r="I899" s="1" t="e">
        <f>+IF(#REF!&gt;C899,#REF!-(C899+8),0)</f>
        <v>#REF!</v>
      </c>
      <c r="J899" s="1" t="e">
        <f>+IF(I899&lt;C899,0,#REF!*TRUNC(I899/(C899-8)))</f>
        <v>#REF!</v>
      </c>
      <c r="K899" s="1" t="e">
        <f>IF(H899&gt;0,+#REF!/(C899-8)-TRUNC(#REF!/(C899-8))+4,0)</f>
        <v>#REF!</v>
      </c>
      <c r="L899" s="1" t="e">
        <f t="shared" si="145"/>
        <v>#REF!</v>
      </c>
      <c r="M899" s="1" t="e">
        <f>+IF(H899&gt;0,IF(L899&lt;0.1,(#REF!/(TRUNC((C899/10)/I899)+1)),IF(AND(L899&gt;0.1,L899&lt;0.33),(#REF!/(TRUNC((C899/3)/I899)+1)),#REF!)),0)</f>
        <v>#REF!</v>
      </c>
      <c r="N899" s="1" t="e">
        <f t="shared" si="146"/>
        <v>#REF!</v>
      </c>
      <c r="O899" s="1" t="e">
        <f>+IF(#REF! &lt; (#REF!+#REF!)*0.02,1,#REF!/(#REF!+#REF!))</f>
        <v>#REF!</v>
      </c>
      <c r="P899" s="1" t="e">
        <f>+IF(#REF!&gt;0,#REF!+5,0)</f>
        <v>#REF!</v>
      </c>
      <c r="Q899" s="1" t="e">
        <f t="shared" si="147"/>
        <v>#REF!</v>
      </c>
      <c r="R899" s="1" t="e">
        <f>+IF(Q899 &gt; 0,TRUNC((#REF!+#REF!)/Q899),0)</f>
        <v>#REF!</v>
      </c>
      <c r="S899" s="1" t="e">
        <f>+(R899/(TRUNC((B899-28)/(#REF!+5))+4))</f>
        <v>#REF!</v>
      </c>
      <c r="T899" s="1" t="e">
        <f>+TRUNC(S899/(TRUNC((B899-28)/(#REF!+5))+4))</f>
        <v>#REF!</v>
      </c>
      <c r="U899" s="1" t="e">
        <f>+ROUNDUP((T899/(TRUNC((B899-56)/(#REF!+5))+4)),0)</f>
        <v>#REF!</v>
      </c>
      <c r="V899" s="1" t="e">
        <f t="shared" si="148"/>
        <v>#REF!</v>
      </c>
      <c r="W899" s="1" t="e">
        <f t="shared" si="149"/>
        <v>#REF!</v>
      </c>
      <c r="X899" s="1" t="e">
        <f t="shared" si="150"/>
        <v>#REF!</v>
      </c>
      <c r="Y899" s="1" t="e">
        <f t="shared" si="151"/>
        <v>#REF!</v>
      </c>
      <c r="Z899" s="1" t="e">
        <f t="shared" si="152"/>
        <v>#REF!</v>
      </c>
      <c r="AA899" s="2" t="e">
        <f>IF(Z899*#REF!/(#REF!+#REF!)&lt;16,16,Z899*#REF!/(#REF!+#REF!))</f>
        <v>#REF!</v>
      </c>
      <c r="AB899" s="9" t="e">
        <f>IF(+Z899*#REF!/(#REF!+#REF!)&lt;16,16,+Z899*#REF!/(#REF!+#REF!))</f>
        <v>#REF!</v>
      </c>
      <c r="AC899" s="2" t="e">
        <f t="shared" si="153"/>
        <v>#REF!</v>
      </c>
    </row>
    <row r="900" spans="2:29" x14ac:dyDescent="0.2">
      <c r="B900" s="10" t="e">
        <f>IF(#REF!="Informix XPS",4096,2048)</f>
        <v>#REF!</v>
      </c>
      <c r="C900" s="10" t="e">
        <f>IF(#REF!="Informix XPS",4036,2020)</f>
        <v>#REF!</v>
      </c>
      <c r="D900" s="1" t="e">
        <f>IF(#REF!=0,0,#REF!+4)</f>
        <v>#REF!</v>
      </c>
      <c r="E900" s="1" t="e">
        <f t="shared" si="143"/>
        <v>#REF!</v>
      </c>
      <c r="F900" s="1" t="e">
        <f>IF(D900&lt;=C900,ROUNDUP((#REF!+#REF!)/E900,0),#REF!*E900)</f>
        <v>#REF!</v>
      </c>
      <c r="G900" s="1" t="e">
        <f t="shared" si="144"/>
        <v>#REF!</v>
      </c>
      <c r="H900" s="1" t="e">
        <f>IF(#REF!&gt;C900,#REF!,0)</f>
        <v>#REF!</v>
      </c>
      <c r="I900" s="1" t="e">
        <f>+IF(#REF!&gt;C900,#REF!-(C900+8),0)</f>
        <v>#REF!</v>
      </c>
      <c r="J900" s="1" t="e">
        <f>+IF(I900&lt;C900,0,#REF!*TRUNC(I900/(C900-8)))</f>
        <v>#REF!</v>
      </c>
      <c r="K900" s="1" t="e">
        <f>IF(H900&gt;0,+#REF!/(C900-8)-TRUNC(#REF!/(C900-8))+4,0)</f>
        <v>#REF!</v>
      </c>
      <c r="L900" s="1" t="e">
        <f t="shared" si="145"/>
        <v>#REF!</v>
      </c>
      <c r="M900" s="1" t="e">
        <f>+IF(H900&gt;0,IF(L900&lt;0.1,(#REF!/(TRUNC((C900/10)/I900)+1)),IF(AND(L900&gt;0.1,L900&lt;0.33),(#REF!/(TRUNC((C900/3)/I900)+1)),#REF!)),0)</f>
        <v>#REF!</v>
      </c>
      <c r="N900" s="1" t="e">
        <f t="shared" si="146"/>
        <v>#REF!</v>
      </c>
      <c r="O900" s="1" t="e">
        <f>+IF(#REF! &lt; (#REF!+#REF!)*0.02,1,#REF!/(#REF!+#REF!))</f>
        <v>#REF!</v>
      </c>
      <c r="P900" s="1" t="e">
        <f>+IF(#REF!&gt;0,#REF!+5,0)</f>
        <v>#REF!</v>
      </c>
      <c r="Q900" s="1" t="e">
        <f t="shared" si="147"/>
        <v>#REF!</v>
      </c>
      <c r="R900" s="1" t="e">
        <f>+IF(Q900 &gt; 0,TRUNC((#REF!+#REF!)/Q900),0)</f>
        <v>#REF!</v>
      </c>
      <c r="S900" s="1" t="e">
        <f>+(R900/(TRUNC((B900-28)/(#REF!+5))+4))</f>
        <v>#REF!</v>
      </c>
      <c r="T900" s="1" t="e">
        <f>+TRUNC(S900/(TRUNC((B900-28)/(#REF!+5))+4))</f>
        <v>#REF!</v>
      </c>
      <c r="U900" s="1" t="e">
        <f>+ROUNDUP((T900/(TRUNC((B900-56)/(#REF!+5))+4)),0)</f>
        <v>#REF!</v>
      </c>
      <c r="V900" s="1" t="e">
        <f t="shared" si="148"/>
        <v>#REF!</v>
      </c>
      <c r="W900" s="1" t="e">
        <f t="shared" si="149"/>
        <v>#REF!</v>
      </c>
      <c r="X900" s="1" t="e">
        <f t="shared" si="150"/>
        <v>#REF!</v>
      </c>
      <c r="Y900" s="1" t="e">
        <f t="shared" si="151"/>
        <v>#REF!</v>
      </c>
      <c r="Z900" s="1" t="e">
        <f t="shared" si="152"/>
        <v>#REF!</v>
      </c>
      <c r="AA900" s="2" t="e">
        <f>IF(Z900*#REF!/(#REF!+#REF!)&lt;16,16,Z900*#REF!/(#REF!+#REF!))</f>
        <v>#REF!</v>
      </c>
      <c r="AB900" s="9" t="e">
        <f>IF(+Z900*#REF!/(#REF!+#REF!)&lt;16,16,+Z900*#REF!/(#REF!+#REF!))</f>
        <v>#REF!</v>
      </c>
      <c r="AC900" s="2" t="e">
        <f t="shared" si="153"/>
        <v>#REF!</v>
      </c>
    </row>
    <row r="901" spans="2:29" x14ac:dyDescent="0.2">
      <c r="B901" s="10" t="e">
        <f>IF(#REF!="Informix XPS",4096,2048)</f>
        <v>#REF!</v>
      </c>
      <c r="C901" s="10" t="e">
        <f>IF(#REF!="Informix XPS",4036,2020)</f>
        <v>#REF!</v>
      </c>
      <c r="D901" s="1" t="e">
        <f>IF(#REF!=0,0,#REF!+4)</f>
        <v>#REF!</v>
      </c>
      <c r="E901" s="1" t="e">
        <f t="shared" si="143"/>
        <v>#REF!</v>
      </c>
      <c r="F901" s="1" t="e">
        <f>IF(D901&lt;=C901,ROUNDUP((#REF!+#REF!)/E901,0),#REF!*E901)</f>
        <v>#REF!</v>
      </c>
      <c r="G901" s="1" t="e">
        <f t="shared" si="144"/>
        <v>#REF!</v>
      </c>
      <c r="H901" s="1" t="e">
        <f>IF(#REF!&gt;C901,#REF!,0)</f>
        <v>#REF!</v>
      </c>
      <c r="I901" s="1" t="e">
        <f>+IF(#REF!&gt;C901,#REF!-(C901+8),0)</f>
        <v>#REF!</v>
      </c>
      <c r="J901" s="1" t="e">
        <f>+IF(I901&lt;C901,0,#REF!*TRUNC(I901/(C901-8)))</f>
        <v>#REF!</v>
      </c>
      <c r="K901" s="1" t="e">
        <f>IF(H901&gt;0,+#REF!/(C901-8)-TRUNC(#REF!/(C901-8))+4,0)</f>
        <v>#REF!</v>
      </c>
      <c r="L901" s="1" t="e">
        <f t="shared" si="145"/>
        <v>#REF!</v>
      </c>
      <c r="M901" s="1" t="e">
        <f>+IF(H901&gt;0,IF(L901&lt;0.1,(#REF!/(TRUNC((C901/10)/I901)+1)),IF(AND(L901&gt;0.1,L901&lt;0.33),(#REF!/(TRUNC((C901/3)/I901)+1)),#REF!)),0)</f>
        <v>#REF!</v>
      </c>
      <c r="N901" s="1" t="e">
        <f t="shared" si="146"/>
        <v>#REF!</v>
      </c>
      <c r="O901" s="1" t="e">
        <f>+IF(#REF! &lt; (#REF!+#REF!)*0.02,1,#REF!/(#REF!+#REF!))</f>
        <v>#REF!</v>
      </c>
      <c r="P901" s="1" t="e">
        <f>+IF(#REF!&gt;0,#REF!+5,0)</f>
        <v>#REF!</v>
      </c>
      <c r="Q901" s="1" t="e">
        <f t="shared" si="147"/>
        <v>#REF!</v>
      </c>
      <c r="R901" s="1" t="e">
        <f>+IF(Q901 &gt; 0,TRUNC((#REF!+#REF!)/Q901),0)</f>
        <v>#REF!</v>
      </c>
      <c r="S901" s="1" t="e">
        <f>+(R901/(TRUNC((B901-28)/(#REF!+5))+4))</f>
        <v>#REF!</v>
      </c>
      <c r="T901" s="1" t="e">
        <f>+TRUNC(S901/(TRUNC((B901-28)/(#REF!+5))+4))</f>
        <v>#REF!</v>
      </c>
      <c r="U901" s="1" t="e">
        <f>+ROUNDUP((T901/(TRUNC((B901-56)/(#REF!+5))+4)),0)</f>
        <v>#REF!</v>
      </c>
      <c r="V901" s="1" t="e">
        <f t="shared" si="148"/>
        <v>#REF!</v>
      </c>
      <c r="W901" s="1" t="e">
        <f t="shared" si="149"/>
        <v>#REF!</v>
      </c>
      <c r="X901" s="1" t="e">
        <f t="shared" si="150"/>
        <v>#REF!</v>
      </c>
      <c r="Y901" s="1" t="e">
        <f t="shared" si="151"/>
        <v>#REF!</v>
      </c>
      <c r="Z901" s="1" t="e">
        <f t="shared" si="152"/>
        <v>#REF!</v>
      </c>
      <c r="AA901" s="2" t="e">
        <f>IF(Z901*#REF!/(#REF!+#REF!)&lt;16,16,Z901*#REF!/(#REF!+#REF!))</f>
        <v>#REF!</v>
      </c>
      <c r="AB901" s="9" t="e">
        <f>IF(+Z901*#REF!/(#REF!+#REF!)&lt;16,16,+Z901*#REF!/(#REF!+#REF!))</f>
        <v>#REF!</v>
      </c>
      <c r="AC901" s="2" t="e">
        <f t="shared" si="153"/>
        <v>#REF!</v>
      </c>
    </row>
    <row r="902" spans="2:29" x14ac:dyDescent="0.2">
      <c r="B902" s="10" t="e">
        <f>IF(#REF!="Informix XPS",4096,2048)</f>
        <v>#REF!</v>
      </c>
      <c r="C902" s="10" t="e">
        <f>IF(#REF!="Informix XPS",4036,2020)</f>
        <v>#REF!</v>
      </c>
      <c r="D902" s="1" t="e">
        <f>IF(#REF!=0,0,#REF!+4)</f>
        <v>#REF!</v>
      </c>
      <c r="E902" s="1" t="e">
        <f t="shared" ref="E902:E965" si="154">IF(D902&lt;=C902,ROUNDDOWN(C902/D902,0),ROUNDUP(D902/C902,0))</f>
        <v>#REF!</v>
      </c>
      <c r="F902" s="1" t="e">
        <f>IF(D902&lt;=C902,ROUNDUP((#REF!+#REF!)/E902,0),#REF!*E902)</f>
        <v>#REF!</v>
      </c>
      <c r="G902" s="1" t="e">
        <f t="shared" ref="G902:G965" si="155">(F902*B902)/1024</f>
        <v>#REF!</v>
      </c>
      <c r="H902" s="1" t="e">
        <f>IF(#REF!&gt;C902,#REF!,0)</f>
        <v>#REF!</v>
      </c>
      <c r="I902" s="1" t="e">
        <f>+IF(#REF!&gt;C902,#REF!-(C902+8),0)</f>
        <v>#REF!</v>
      </c>
      <c r="J902" s="1" t="e">
        <f>+IF(I902&lt;C902,0,#REF!*TRUNC(I902/(C902-8)))</f>
        <v>#REF!</v>
      </c>
      <c r="K902" s="1" t="e">
        <f>IF(H902&gt;0,+#REF!/(C902-8)-TRUNC(#REF!/(C902-8))+4,0)</f>
        <v>#REF!</v>
      </c>
      <c r="L902" s="1" t="e">
        <f t="shared" ref="L902:L965" si="156">+K902/C902</f>
        <v>#REF!</v>
      </c>
      <c r="M902" s="1" t="e">
        <f>+IF(H902&gt;0,IF(L902&lt;0.1,(#REF!/(TRUNC((C902/10)/I902)+1)),IF(AND(L902&gt;0.1,L902&lt;0.33),(#REF!/(TRUNC((C902/3)/I902)+1)),#REF!)),0)</f>
        <v>#REF!</v>
      </c>
      <c r="N902" s="1" t="e">
        <f t="shared" ref="N902:N965" si="157">+F902+H902+J902+M902</f>
        <v>#REF!</v>
      </c>
      <c r="O902" s="1" t="e">
        <f>+IF(#REF! &lt; (#REF!+#REF!)*0.02,1,#REF!/(#REF!+#REF!))</f>
        <v>#REF!</v>
      </c>
      <c r="P902" s="1" t="e">
        <f>+IF(#REF!&gt;0,#REF!+5,0)</f>
        <v>#REF!</v>
      </c>
      <c r="Q902" s="1" t="e">
        <f t="shared" ref="Q902:Q965" si="158">+IF(P902 &gt; 0,TRUNC((B902-28)/P902),0)</f>
        <v>#REF!</v>
      </c>
      <c r="R902" s="1" t="e">
        <f>+IF(Q902 &gt; 0,TRUNC((#REF!+#REF!)/Q902),0)</f>
        <v>#REF!</v>
      </c>
      <c r="S902" s="1" t="e">
        <f>+(R902/(TRUNC((B902-28)/(#REF!+5))+4))</f>
        <v>#REF!</v>
      </c>
      <c r="T902" s="1" t="e">
        <f>+TRUNC(S902/(TRUNC((B902-28)/(#REF!+5))+4))</f>
        <v>#REF!</v>
      </c>
      <c r="U902" s="1" t="e">
        <f>+ROUNDUP((T902/(TRUNC((B902-56)/(#REF!+5))+4)),0)</f>
        <v>#REF!</v>
      </c>
      <c r="V902" s="1" t="e">
        <f t="shared" ref="V902:V965" si="159">+SUM(R902:U902)</f>
        <v>#REF!</v>
      </c>
      <c r="W902" s="1" t="e">
        <f t="shared" ref="W902:W965" si="160">100*V902/90</f>
        <v>#REF!</v>
      </c>
      <c r="X902" s="1" t="e">
        <f t="shared" ref="X902:X965" si="161">ROUNDUP((W902*B902)/1024,0)</f>
        <v>#REF!</v>
      </c>
      <c r="Y902" s="1" t="e">
        <f t="shared" ref="Y902:Y965" si="162">+W902+N902</f>
        <v>#REF!</v>
      </c>
      <c r="Z902" s="1" t="e">
        <f t="shared" ref="Z902:Z965" si="163">+Y902*B902/1024</f>
        <v>#REF!</v>
      </c>
      <c r="AA902" s="2" t="e">
        <f>IF(Z902*#REF!/(#REF!+#REF!)&lt;16,16,Z902*#REF!/(#REF!+#REF!))</f>
        <v>#REF!</v>
      </c>
      <c r="AB902" s="9" t="e">
        <f>IF(+Z902*#REF!/(#REF!+#REF!)&lt;16,16,+Z902*#REF!/(#REF!+#REF!))</f>
        <v>#REF!</v>
      </c>
      <c r="AC902" s="2" t="e">
        <f t="shared" ref="AC902:AC965" si="164">IF(+AB902/12&lt;16,16,+AB902/12)</f>
        <v>#REF!</v>
      </c>
    </row>
    <row r="903" spans="2:29" x14ac:dyDescent="0.2">
      <c r="B903" s="10" t="e">
        <f>IF(#REF!="Informix XPS",4096,2048)</f>
        <v>#REF!</v>
      </c>
      <c r="C903" s="10" t="e">
        <f>IF(#REF!="Informix XPS",4036,2020)</f>
        <v>#REF!</v>
      </c>
      <c r="D903" s="1" t="e">
        <f>IF(#REF!=0,0,#REF!+4)</f>
        <v>#REF!</v>
      </c>
      <c r="E903" s="1" t="e">
        <f t="shared" si="154"/>
        <v>#REF!</v>
      </c>
      <c r="F903" s="1" t="e">
        <f>IF(D903&lt;=C903,ROUNDUP((#REF!+#REF!)/E903,0),#REF!*E903)</f>
        <v>#REF!</v>
      </c>
      <c r="G903" s="1" t="e">
        <f t="shared" si="155"/>
        <v>#REF!</v>
      </c>
      <c r="H903" s="1" t="e">
        <f>IF(#REF!&gt;C903,#REF!,0)</f>
        <v>#REF!</v>
      </c>
      <c r="I903" s="1" t="e">
        <f>+IF(#REF!&gt;C903,#REF!-(C903+8),0)</f>
        <v>#REF!</v>
      </c>
      <c r="J903" s="1" t="e">
        <f>+IF(I903&lt;C903,0,#REF!*TRUNC(I903/(C903-8)))</f>
        <v>#REF!</v>
      </c>
      <c r="K903" s="1" t="e">
        <f>IF(H903&gt;0,+#REF!/(C903-8)-TRUNC(#REF!/(C903-8))+4,0)</f>
        <v>#REF!</v>
      </c>
      <c r="L903" s="1" t="e">
        <f t="shared" si="156"/>
        <v>#REF!</v>
      </c>
      <c r="M903" s="1" t="e">
        <f>+IF(H903&gt;0,IF(L903&lt;0.1,(#REF!/(TRUNC((C903/10)/I903)+1)),IF(AND(L903&gt;0.1,L903&lt;0.33),(#REF!/(TRUNC((C903/3)/I903)+1)),#REF!)),0)</f>
        <v>#REF!</v>
      </c>
      <c r="N903" s="1" t="e">
        <f t="shared" si="157"/>
        <v>#REF!</v>
      </c>
      <c r="O903" s="1" t="e">
        <f>+IF(#REF! &lt; (#REF!+#REF!)*0.02,1,#REF!/(#REF!+#REF!))</f>
        <v>#REF!</v>
      </c>
      <c r="P903" s="1" t="e">
        <f>+IF(#REF!&gt;0,#REF!+5,0)</f>
        <v>#REF!</v>
      </c>
      <c r="Q903" s="1" t="e">
        <f t="shared" si="158"/>
        <v>#REF!</v>
      </c>
      <c r="R903" s="1" t="e">
        <f>+IF(Q903 &gt; 0,TRUNC((#REF!+#REF!)/Q903),0)</f>
        <v>#REF!</v>
      </c>
      <c r="S903" s="1" t="e">
        <f>+(R903/(TRUNC((B903-28)/(#REF!+5))+4))</f>
        <v>#REF!</v>
      </c>
      <c r="T903" s="1" t="e">
        <f>+TRUNC(S903/(TRUNC((B903-28)/(#REF!+5))+4))</f>
        <v>#REF!</v>
      </c>
      <c r="U903" s="1" t="e">
        <f>+ROUNDUP((T903/(TRUNC((B903-56)/(#REF!+5))+4)),0)</f>
        <v>#REF!</v>
      </c>
      <c r="V903" s="1" t="e">
        <f t="shared" si="159"/>
        <v>#REF!</v>
      </c>
      <c r="W903" s="1" t="e">
        <f t="shared" si="160"/>
        <v>#REF!</v>
      </c>
      <c r="X903" s="1" t="e">
        <f t="shared" si="161"/>
        <v>#REF!</v>
      </c>
      <c r="Y903" s="1" t="e">
        <f t="shared" si="162"/>
        <v>#REF!</v>
      </c>
      <c r="Z903" s="1" t="e">
        <f t="shared" si="163"/>
        <v>#REF!</v>
      </c>
      <c r="AA903" s="2" t="e">
        <f>IF(Z903*#REF!/(#REF!+#REF!)&lt;16,16,Z903*#REF!/(#REF!+#REF!))</f>
        <v>#REF!</v>
      </c>
      <c r="AB903" s="9" t="e">
        <f>IF(+Z903*#REF!/(#REF!+#REF!)&lt;16,16,+Z903*#REF!/(#REF!+#REF!))</f>
        <v>#REF!</v>
      </c>
      <c r="AC903" s="2" t="e">
        <f t="shared" si="164"/>
        <v>#REF!</v>
      </c>
    </row>
    <row r="904" spans="2:29" x14ac:dyDescent="0.2">
      <c r="B904" s="10" t="e">
        <f>IF(#REF!="Informix XPS",4096,2048)</f>
        <v>#REF!</v>
      </c>
      <c r="C904" s="10" t="e">
        <f>IF(#REF!="Informix XPS",4036,2020)</f>
        <v>#REF!</v>
      </c>
      <c r="D904" s="1" t="e">
        <f>IF(#REF!=0,0,#REF!+4)</f>
        <v>#REF!</v>
      </c>
      <c r="E904" s="1" t="e">
        <f t="shared" si="154"/>
        <v>#REF!</v>
      </c>
      <c r="F904" s="1" t="e">
        <f>IF(D904&lt;=C904,ROUNDUP((#REF!+#REF!)/E904,0),#REF!*E904)</f>
        <v>#REF!</v>
      </c>
      <c r="G904" s="1" t="e">
        <f t="shared" si="155"/>
        <v>#REF!</v>
      </c>
      <c r="H904" s="1" t="e">
        <f>IF(#REF!&gt;C904,#REF!,0)</f>
        <v>#REF!</v>
      </c>
      <c r="I904" s="1" t="e">
        <f>+IF(#REF!&gt;C904,#REF!-(C904+8),0)</f>
        <v>#REF!</v>
      </c>
      <c r="J904" s="1" t="e">
        <f>+IF(I904&lt;C904,0,#REF!*TRUNC(I904/(C904-8)))</f>
        <v>#REF!</v>
      </c>
      <c r="K904" s="1" t="e">
        <f>IF(H904&gt;0,+#REF!/(C904-8)-TRUNC(#REF!/(C904-8))+4,0)</f>
        <v>#REF!</v>
      </c>
      <c r="L904" s="1" t="e">
        <f t="shared" si="156"/>
        <v>#REF!</v>
      </c>
      <c r="M904" s="1" t="e">
        <f>+IF(H904&gt;0,IF(L904&lt;0.1,(#REF!/(TRUNC((C904/10)/I904)+1)),IF(AND(L904&gt;0.1,L904&lt;0.33),(#REF!/(TRUNC((C904/3)/I904)+1)),#REF!)),0)</f>
        <v>#REF!</v>
      </c>
      <c r="N904" s="1" t="e">
        <f t="shared" si="157"/>
        <v>#REF!</v>
      </c>
      <c r="O904" s="1" t="e">
        <f>+IF(#REF! &lt; (#REF!+#REF!)*0.02,1,#REF!/(#REF!+#REF!))</f>
        <v>#REF!</v>
      </c>
      <c r="P904" s="1" t="e">
        <f>+IF(#REF!&gt;0,#REF!+5,0)</f>
        <v>#REF!</v>
      </c>
      <c r="Q904" s="1" t="e">
        <f t="shared" si="158"/>
        <v>#REF!</v>
      </c>
      <c r="R904" s="1" t="e">
        <f>+IF(Q904 &gt; 0,TRUNC((#REF!+#REF!)/Q904),0)</f>
        <v>#REF!</v>
      </c>
      <c r="S904" s="1" t="e">
        <f>+(R904/(TRUNC((B904-28)/(#REF!+5))+4))</f>
        <v>#REF!</v>
      </c>
      <c r="T904" s="1" t="e">
        <f>+TRUNC(S904/(TRUNC((B904-28)/(#REF!+5))+4))</f>
        <v>#REF!</v>
      </c>
      <c r="U904" s="1" t="e">
        <f>+ROUNDUP((T904/(TRUNC((B904-56)/(#REF!+5))+4)),0)</f>
        <v>#REF!</v>
      </c>
      <c r="V904" s="1" t="e">
        <f t="shared" si="159"/>
        <v>#REF!</v>
      </c>
      <c r="W904" s="1" t="e">
        <f t="shared" si="160"/>
        <v>#REF!</v>
      </c>
      <c r="X904" s="1" t="e">
        <f t="shared" si="161"/>
        <v>#REF!</v>
      </c>
      <c r="Y904" s="1" t="e">
        <f t="shared" si="162"/>
        <v>#REF!</v>
      </c>
      <c r="Z904" s="1" t="e">
        <f t="shared" si="163"/>
        <v>#REF!</v>
      </c>
      <c r="AA904" s="2" t="e">
        <f>IF(Z904*#REF!/(#REF!+#REF!)&lt;16,16,Z904*#REF!/(#REF!+#REF!))</f>
        <v>#REF!</v>
      </c>
      <c r="AB904" s="9" t="e">
        <f>IF(+Z904*#REF!/(#REF!+#REF!)&lt;16,16,+Z904*#REF!/(#REF!+#REF!))</f>
        <v>#REF!</v>
      </c>
      <c r="AC904" s="2" t="e">
        <f t="shared" si="164"/>
        <v>#REF!</v>
      </c>
    </row>
    <row r="905" spans="2:29" x14ac:dyDescent="0.2">
      <c r="B905" s="10" t="e">
        <f>IF(#REF!="Informix XPS",4096,2048)</f>
        <v>#REF!</v>
      </c>
      <c r="C905" s="10" t="e">
        <f>IF(#REF!="Informix XPS",4036,2020)</f>
        <v>#REF!</v>
      </c>
      <c r="D905" s="1" t="e">
        <f>IF(#REF!=0,0,#REF!+4)</f>
        <v>#REF!</v>
      </c>
      <c r="E905" s="1" t="e">
        <f t="shared" si="154"/>
        <v>#REF!</v>
      </c>
      <c r="F905" s="1" t="e">
        <f>IF(D905&lt;=C905,ROUNDUP((#REF!+#REF!)/E905,0),#REF!*E905)</f>
        <v>#REF!</v>
      </c>
      <c r="G905" s="1" t="e">
        <f t="shared" si="155"/>
        <v>#REF!</v>
      </c>
      <c r="H905" s="1" t="e">
        <f>IF(#REF!&gt;C905,#REF!,0)</f>
        <v>#REF!</v>
      </c>
      <c r="I905" s="1" t="e">
        <f>+IF(#REF!&gt;C905,#REF!-(C905+8),0)</f>
        <v>#REF!</v>
      </c>
      <c r="J905" s="1" t="e">
        <f>+IF(I905&lt;C905,0,#REF!*TRUNC(I905/(C905-8)))</f>
        <v>#REF!</v>
      </c>
      <c r="K905" s="1" t="e">
        <f>IF(H905&gt;0,+#REF!/(C905-8)-TRUNC(#REF!/(C905-8))+4,0)</f>
        <v>#REF!</v>
      </c>
      <c r="L905" s="1" t="e">
        <f t="shared" si="156"/>
        <v>#REF!</v>
      </c>
      <c r="M905" s="1" t="e">
        <f>+IF(H905&gt;0,IF(L905&lt;0.1,(#REF!/(TRUNC((C905/10)/I905)+1)),IF(AND(L905&gt;0.1,L905&lt;0.33),(#REF!/(TRUNC((C905/3)/I905)+1)),#REF!)),0)</f>
        <v>#REF!</v>
      </c>
      <c r="N905" s="1" t="e">
        <f t="shared" si="157"/>
        <v>#REF!</v>
      </c>
      <c r="O905" s="1" t="e">
        <f>+IF(#REF! &lt; (#REF!+#REF!)*0.02,1,#REF!/(#REF!+#REF!))</f>
        <v>#REF!</v>
      </c>
      <c r="P905" s="1" t="e">
        <f>+IF(#REF!&gt;0,#REF!+5,0)</f>
        <v>#REF!</v>
      </c>
      <c r="Q905" s="1" t="e">
        <f t="shared" si="158"/>
        <v>#REF!</v>
      </c>
      <c r="R905" s="1" t="e">
        <f>+IF(Q905 &gt; 0,TRUNC((#REF!+#REF!)/Q905),0)</f>
        <v>#REF!</v>
      </c>
      <c r="S905" s="1" t="e">
        <f>+(R905/(TRUNC((B905-28)/(#REF!+5))+4))</f>
        <v>#REF!</v>
      </c>
      <c r="T905" s="1" t="e">
        <f>+TRUNC(S905/(TRUNC((B905-28)/(#REF!+5))+4))</f>
        <v>#REF!</v>
      </c>
      <c r="U905" s="1" t="e">
        <f>+ROUNDUP((T905/(TRUNC((B905-56)/(#REF!+5))+4)),0)</f>
        <v>#REF!</v>
      </c>
      <c r="V905" s="1" t="e">
        <f t="shared" si="159"/>
        <v>#REF!</v>
      </c>
      <c r="W905" s="1" t="e">
        <f t="shared" si="160"/>
        <v>#REF!</v>
      </c>
      <c r="X905" s="1" t="e">
        <f t="shared" si="161"/>
        <v>#REF!</v>
      </c>
      <c r="Y905" s="1" t="e">
        <f t="shared" si="162"/>
        <v>#REF!</v>
      </c>
      <c r="Z905" s="1" t="e">
        <f t="shared" si="163"/>
        <v>#REF!</v>
      </c>
      <c r="AA905" s="2" t="e">
        <f>IF(Z905*#REF!/(#REF!+#REF!)&lt;16,16,Z905*#REF!/(#REF!+#REF!))</f>
        <v>#REF!</v>
      </c>
      <c r="AB905" s="9" t="e">
        <f>IF(+Z905*#REF!/(#REF!+#REF!)&lt;16,16,+Z905*#REF!/(#REF!+#REF!))</f>
        <v>#REF!</v>
      </c>
      <c r="AC905" s="2" t="e">
        <f t="shared" si="164"/>
        <v>#REF!</v>
      </c>
    </row>
    <row r="906" spans="2:29" x14ac:dyDescent="0.2">
      <c r="B906" s="10" t="e">
        <f>IF(#REF!="Informix XPS",4096,2048)</f>
        <v>#REF!</v>
      </c>
      <c r="C906" s="10" t="e">
        <f>IF(#REF!="Informix XPS",4036,2020)</f>
        <v>#REF!</v>
      </c>
      <c r="D906" s="1" t="e">
        <f>IF(#REF!=0,0,#REF!+4)</f>
        <v>#REF!</v>
      </c>
      <c r="E906" s="1" t="e">
        <f t="shared" si="154"/>
        <v>#REF!</v>
      </c>
      <c r="F906" s="1" t="e">
        <f>IF(D906&lt;=C906,ROUNDUP((#REF!+#REF!)/E906,0),#REF!*E906)</f>
        <v>#REF!</v>
      </c>
      <c r="G906" s="1" t="e">
        <f t="shared" si="155"/>
        <v>#REF!</v>
      </c>
      <c r="H906" s="1" t="e">
        <f>IF(#REF!&gt;C906,#REF!,0)</f>
        <v>#REF!</v>
      </c>
      <c r="I906" s="1" t="e">
        <f>+IF(#REF!&gt;C906,#REF!-(C906+8),0)</f>
        <v>#REF!</v>
      </c>
      <c r="J906" s="1" t="e">
        <f>+IF(I906&lt;C906,0,#REF!*TRUNC(I906/(C906-8)))</f>
        <v>#REF!</v>
      </c>
      <c r="K906" s="1" t="e">
        <f>IF(H906&gt;0,+#REF!/(C906-8)-TRUNC(#REF!/(C906-8))+4,0)</f>
        <v>#REF!</v>
      </c>
      <c r="L906" s="1" t="e">
        <f t="shared" si="156"/>
        <v>#REF!</v>
      </c>
      <c r="M906" s="1" t="e">
        <f>+IF(H906&gt;0,IF(L906&lt;0.1,(#REF!/(TRUNC((C906/10)/I906)+1)),IF(AND(L906&gt;0.1,L906&lt;0.33),(#REF!/(TRUNC((C906/3)/I906)+1)),#REF!)),0)</f>
        <v>#REF!</v>
      </c>
      <c r="N906" s="1" t="e">
        <f t="shared" si="157"/>
        <v>#REF!</v>
      </c>
      <c r="O906" s="1" t="e">
        <f>+IF(#REF! &lt; (#REF!+#REF!)*0.02,1,#REF!/(#REF!+#REF!))</f>
        <v>#REF!</v>
      </c>
      <c r="P906" s="1" t="e">
        <f>+IF(#REF!&gt;0,#REF!+5,0)</f>
        <v>#REF!</v>
      </c>
      <c r="Q906" s="1" t="e">
        <f t="shared" si="158"/>
        <v>#REF!</v>
      </c>
      <c r="R906" s="1" t="e">
        <f>+IF(Q906 &gt; 0,TRUNC((#REF!+#REF!)/Q906),0)</f>
        <v>#REF!</v>
      </c>
      <c r="S906" s="1" t="e">
        <f>+(R906/(TRUNC((B906-28)/(#REF!+5))+4))</f>
        <v>#REF!</v>
      </c>
      <c r="T906" s="1" t="e">
        <f>+TRUNC(S906/(TRUNC((B906-28)/(#REF!+5))+4))</f>
        <v>#REF!</v>
      </c>
      <c r="U906" s="1" t="e">
        <f>+ROUNDUP((T906/(TRUNC((B906-56)/(#REF!+5))+4)),0)</f>
        <v>#REF!</v>
      </c>
      <c r="V906" s="1" t="e">
        <f t="shared" si="159"/>
        <v>#REF!</v>
      </c>
      <c r="W906" s="1" t="e">
        <f t="shared" si="160"/>
        <v>#REF!</v>
      </c>
      <c r="X906" s="1" t="e">
        <f t="shared" si="161"/>
        <v>#REF!</v>
      </c>
      <c r="Y906" s="1" t="e">
        <f t="shared" si="162"/>
        <v>#REF!</v>
      </c>
      <c r="Z906" s="1" t="e">
        <f t="shared" si="163"/>
        <v>#REF!</v>
      </c>
      <c r="AA906" s="2" t="e">
        <f>IF(Z906*#REF!/(#REF!+#REF!)&lt;16,16,Z906*#REF!/(#REF!+#REF!))</f>
        <v>#REF!</v>
      </c>
      <c r="AB906" s="9" t="e">
        <f>IF(+Z906*#REF!/(#REF!+#REF!)&lt;16,16,+Z906*#REF!/(#REF!+#REF!))</f>
        <v>#REF!</v>
      </c>
      <c r="AC906" s="2" t="e">
        <f t="shared" si="164"/>
        <v>#REF!</v>
      </c>
    </row>
    <row r="907" spans="2:29" x14ac:dyDescent="0.2">
      <c r="B907" s="10" t="e">
        <f>IF(#REF!="Informix XPS",4096,2048)</f>
        <v>#REF!</v>
      </c>
      <c r="C907" s="10" t="e">
        <f>IF(#REF!="Informix XPS",4036,2020)</f>
        <v>#REF!</v>
      </c>
      <c r="D907" s="1" t="e">
        <f>IF(#REF!=0,0,#REF!+4)</f>
        <v>#REF!</v>
      </c>
      <c r="E907" s="1" t="e">
        <f t="shared" si="154"/>
        <v>#REF!</v>
      </c>
      <c r="F907" s="1" t="e">
        <f>IF(D907&lt;=C907,ROUNDUP((#REF!+#REF!)/E907,0),#REF!*E907)</f>
        <v>#REF!</v>
      </c>
      <c r="G907" s="1" t="e">
        <f t="shared" si="155"/>
        <v>#REF!</v>
      </c>
      <c r="H907" s="1" t="e">
        <f>IF(#REF!&gt;C907,#REF!,0)</f>
        <v>#REF!</v>
      </c>
      <c r="I907" s="1" t="e">
        <f>+IF(#REF!&gt;C907,#REF!-(C907+8),0)</f>
        <v>#REF!</v>
      </c>
      <c r="J907" s="1" t="e">
        <f>+IF(I907&lt;C907,0,#REF!*TRUNC(I907/(C907-8)))</f>
        <v>#REF!</v>
      </c>
      <c r="K907" s="1" t="e">
        <f>IF(H907&gt;0,+#REF!/(C907-8)-TRUNC(#REF!/(C907-8))+4,0)</f>
        <v>#REF!</v>
      </c>
      <c r="L907" s="1" t="e">
        <f t="shared" si="156"/>
        <v>#REF!</v>
      </c>
      <c r="M907" s="1" t="e">
        <f>+IF(H907&gt;0,IF(L907&lt;0.1,(#REF!/(TRUNC((C907/10)/I907)+1)),IF(AND(L907&gt;0.1,L907&lt;0.33),(#REF!/(TRUNC((C907/3)/I907)+1)),#REF!)),0)</f>
        <v>#REF!</v>
      </c>
      <c r="N907" s="1" t="e">
        <f t="shared" si="157"/>
        <v>#REF!</v>
      </c>
      <c r="O907" s="1" t="e">
        <f>+IF(#REF! &lt; (#REF!+#REF!)*0.02,1,#REF!/(#REF!+#REF!))</f>
        <v>#REF!</v>
      </c>
      <c r="P907" s="1" t="e">
        <f>+IF(#REF!&gt;0,#REF!+5,0)</f>
        <v>#REF!</v>
      </c>
      <c r="Q907" s="1" t="e">
        <f t="shared" si="158"/>
        <v>#REF!</v>
      </c>
      <c r="R907" s="1" t="e">
        <f>+IF(Q907 &gt; 0,TRUNC((#REF!+#REF!)/Q907),0)</f>
        <v>#REF!</v>
      </c>
      <c r="S907" s="1" t="e">
        <f>+(R907/(TRUNC((B907-28)/(#REF!+5))+4))</f>
        <v>#REF!</v>
      </c>
      <c r="T907" s="1" t="e">
        <f>+TRUNC(S907/(TRUNC((B907-28)/(#REF!+5))+4))</f>
        <v>#REF!</v>
      </c>
      <c r="U907" s="1" t="e">
        <f>+ROUNDUP((T907/(TRUNC((B907-56)/(#REF!+5))+4)),0)</f>
        <v>#REF!</v>
      </c>
      <c r="V907" s="1" t="e">
        <f t="shared" si="159"/>
        <v>#REF!</v>
      </c>
      <c r="W907" s="1" t="e">
        <f t="shared" si="160"/>
        <v>#REF!</v>
      </c>
      <c r="X907" s="1" t="e">
        <f t="shared" si="161"/>
        <v>#REF!</v>
      </c>
      <c r="Y907" s="1" t="e">
        <f t="shared" si="162"/>
        <v>#REF!</v>
      </c>
      <c r="Z907" s="1" t="e">
        <f t="shared" si="163"/>
        <v>#REF!</v>
      </c>
      <c r="AA907" s="2" t="e">
        <f>IF(Z907*#REF!/(#REF!+#REF!)&lt;16,16,Z907*#REF!/(#REF!+#REF!))</f>
        <v>#REF!</v>
      </c>
      <c r="AB907" s="9" t="e">
        <f>IF(+Z907*#REF!/(#REF!+#REF!)&lt;16,16,+Z907*#REF!/(#REF!+#REF!))</f>
        <v>#REF!</v>
      </c>
      <c r="AC907" s="2" t="e">
        <f t="shared" si="164"/>
        <v>#REF!</v>
      </c>
    </row>
    <row r="908" spans="2:29" x14ac:dyDescent="0.2">
      <c r="B908" s="10" t="e">
        <f>IF(#REF!="Informix XPS",4096,2048)</f>
        <v>#REF!</v>
      </c>
      <c r="C908" s="10" t="e">
        <f>IF(#REF!="Informix XPS",4036,2020)</f>
        <v>#REF!</v>
      </c>
      <c r="D908" s="1" t="e">
        <f>IF(#REF!=0,0,#REF!+4)</f>
        <v>#REF!</v>
      </c>
      <c r="E908" s="1" t="e">
        <f t="shared" si="154"/>
        <v>#REF!</v>
      </c>
      <c r="F908" s="1" t="e">
        <f>IF(D908&lt;=C908,ROUNDUP((#REF!+#REF!)/E908,0),#REF!*E908)</f>
        <v>#REF!</v>
      </c>
      <c r="G908" s="1" t="e">
        <f t="shared" si="155"/>
        <v>#REF!</v>
      </c>
      <c r="H908" s="1" t="e">
        <f>IF(#REF!&gt;C908,#REF!,0)</f>
        <v>#REF!</v>
      </c>
      <c r="I908" s="1" t="e">
        <f>+IF(#REF!&gt;C908,#REF!-(C908+8),0)</f>
        <v>#REF!</v>
      </c>
      <c r="J908" s="1" t="e">
        <f>+IF(I908&lt;C908,0,#REF!*TRUNC(I908/(C908-8)))</f>
        <v>#REF!</v>
      </c>
      <c r="K908" s="1" t="e">
        <f>IF(H908&gt;0,+#REF!/(C908-8)-TRUNC(#REF!/(C908-8))+4,0)</f>
        <v>#REF!</v>
      </c>
      <c r="L908" s="1" t="e">
        <f t="shared" si="156"/>
        <v>#REF!</v>
      </c>
      <c r="M908" s="1" t="e">
        <f>+IF(H908&gt;0,IF(L908&lt;0.1,(#REF!/(TRUNC((C908/10)/I908)+1)),IF(AND(L908&gt;0.1,L908&lt;0.33),(#REF!/(TRUNC((C908/3)/I908)+1)),#REF!)),0)</f>
        <v>#REF!</v>
      </c>
      <c r="N908" s="1" t="e">
        <f t="shared" si="157"/>
        <v>#REF!</v>
      </c>
      <c r="O908" s="1" t="e">
        <f>+IF(#REF! &lt; (#REF!+#REF!)*0.02,1,#REF!/(#REF!+#REF!))</f>
        <v>#REF!</v>
      </c>
      <c r="P908" s="1" t="e">
        <f>+IF(#REF!&gt;0,#REF!+5,0)</f>
        <v>#REF!</v>
      </c>
      <c r="Q908" s="1" t="e">
        <f t="shared" si="158"/>
        <v>#REF!</v>
      </c>
      <c r="R908" s="1" t="e">
        <f>+IF(Q908 &gt; 0,TRUNC((#REF!+#REF!)/Q908),0)</f>
        <v>#REF!</v>
      </c>
      <c r="S908" s="1" t="e">
        <f>+(R908/(TRUNC((B908-28)/(#REF!+5))+4))</f>
        <v>#REF!</v>
      </c>
      <c r="T908" s="1" t="e">
        <f>+TRUNC(S908/(TRUNC((B908-28)/(#REF!+5))+4))</f>
        <v>#REF!</v>
      </c>
      <c r="U908" s="1" t="e">
        <f>+ROUNDUP((T908/(TRUNC((B908-56)/(#REF!+5))+4)),0)</f>
        <v>#REF!</v>
      </c>
      <c r="V908" s="1" t="e">
        <f t="shared" si="159"/>
        <v>#REF!</v>
      </c>
      <c r="W908" s="1" t="e">
        <f t="shared" si="160"/>
        <v>#REF!</v>
      </c>
      <c r="X908" s="1" t="e">
        <f t="shared" si="161"/>
        <v>#REF!</v>
      </c>
      <c r="Y908" s="1" t="e">
        <f t="shared" si="162"/>
        <v>#REF!</v>
      </c>
      <c r="Z908" s="1" t="e">
        <f t="shared" si="163"/>
        <v>#REF!</v>
      </c>
      <c r="AA908" s="2" t="e">
        <f>IF(Z908*#REF!/(#REF!+#REF!)&lt;16,16,Z908*#REF!/(#REF!+#REF!))</f>
        <v>#REF!</v>
      </c>
      <c r="AB908" s="9" t="e">
        <f>IF(+Z908*#REF!/(#REF!+#REF!)&lt;16,16,+Z908*#REF!/(#REF!+#REF!))</f>
        <v>#REF!</v>
      </c>
      <c r="AC908" s="2" t="e">
        <f t="shared" si="164"/>
        <v>#REF!</v>
      </c>
    </row>
    <row r="909" spans="2:29" x14ac:dyDescent="0.2">
      <c r="B909" s="10" t="e">
        <f>IF(#REF!="Informix XPS",4096,2048)</f>
        <v>#REF!</v>
      </c>
      <c r="C909" s="10" t="e">
        <f>IF(#REF!="Informix XPS",4036,2020)</f>
        <v>#REF!</v>
      </c>
      <c r="D909" s="1" t="e">
        <f>IF(#REF!=0,0,#REF!+4)</f>
        <v>#REF!</v>
      </c>
      <c r="E909" s="1" t="e">
        <f t="shared" si="154"/>
        <v>#REF!</v>
      </c>
      <c r="F909" s="1" t="e">
        <f>IF(D909&lt;=C909,ROUNDUP((#REF!+#REF!)/E909,0),#REF!*E909)</f>
        <v>#REF!</v>
      </c>
      <c r="G909" s="1" t="e">
        <f t="shared" si="155"/>
        <v>#REF!</v>
      </c>
      <c r="H909" s="1" t="e">
        <f>IF(#REF!&gt;C909,#REF!,0)</f>
        <v>#REF!</v>
      </c>
      <c r="I909" s="1" t="e">
        <f>+IF(#REF!&gt;C909,#REF!-(C909+8),0)</f>
        <v>#REF!</v>
      </c>
      <c r="J909" s="1" t="e">
        <f>+IF(I909&lt;C909,0,#REF!*TRUNC(I909/(C909-8)))</f>
        <v>#REF!</v>
      </c>
      <c r="K909" s="1" t="e">
        <f>IF(H909&gt;0,+#REF!/(C909-8)-TRUNC(#REF!/(C909-8))+4,0)</f>
        <v>#REF!</v>
      </c>
      <c r="L909" s="1" t="e">
        <f t="shared" si="156"/>
        <v>#REF!</v>
      </c>
      <c r="M909" s="1" t="e">
        <f>+IF(H909&gt;0,IF(L909&lt;0.1,(#REF!/(TRUNC((C909/10)/I909)+1)),IF(AND(L909&gt;0.1,L909&lt;0.33),(#REF!/(TRUNC((C909/3)/I909)+1)),#REF!)),0)</f>
        <v>#REF!</v>
      </c>
      <c r="N909" s="1" t="e">
        <f t="shared" si="157"/>
        <v>#REF!</v>
      </c>
      <c r="O909" s="1" t="e">
        <f>+IF(#REF! &lt; (#REF!+#REF!)*0.02,1,#REF!/(#REF!+#REF!))</f>
        <v>#REF!</v>
      </c>
      <c r="P909" s="1" t="e">
        <f>+IF(#REF!&gt;0,#REF!+5,0)</f>
        <v>#REF!</v>
      </c>
      <c r="Q909" s="1" t="e">
        <f t="shared" si="158"/>
        <v>#REF!</v>
      </c>
      <c r="R909" s="1" t="e">
        <f>+IF(Q909 &gt; 0,TRUNC((#REF!+#REF!)/Q909),0)</f>
        <v>#REF!</v>
      </c>
      <c r="S909" s="1" t="e">
        <f>+(R909/(TRUNC((B909-28)/(#REF!+5))+4))</f>
        <v>#REF!</v>
      </c>
      <c r="T909" s="1" t="e">
        <f>+TRUNC(S909/(TRUNC((B909-28)/(#REF!+5))+4))</f>
        <v>#REF!</v>
      </c>
      <c r="U909" s="1" t="e">
        <f>+ROUNDUP((T909/(TRUNC((B909-56)/(#REF!+5))+4)),0)</f>
        <v>#REF!</v>
      </c>
      <c r="V909" s="1" t="e">
        <f t="shared" si="159"/>
        <v>#REF!</v>
      </c>
      <c r="W909" s="1" t="e">
        <f t="shared" si="160"/>
        <v>#REF!</v>
      </c>
      <c r="X909" s="1" t="e">
        <f t="shared" si="161"/>
        <v>#REF!</v>
      </c>
      <c r="Y909" s="1" t="e">
        <f t="shared" si="162"/>
        <v>#REF!</v>
      </c>
      <c r="Z909" s="1" t="e">
        <f t="shared" si="163"/>
        <v>#REF!</v>
      </c>
      <c r="AA909" s="2" t="e">
        <f>IF(Z909*#REF!/(#REF!+#REF!)&lt;16,16,Z909*#REF!/(#REF!+#REF!))</f>
        <v>#REF!</v>
      </c>
      <c r="AB909" s="9" t="e">
        <f>IF(+Z909*#REF!/(#REF!+#REF!)&lt;16,16,+Z909*#REF!/(#REF!+#REF!))</f>
        <v>#REF!</v>
      </c>
      <c r="AC909" s="2" t="e">
        <f t="shared" si="164"/>
        <v>#REF!</v>
      </c>
    </row>
    <row r="910" spans="2:29" x14ac:dyDescent="0.2">
      <c r="B910" s="10" t="e">
        <f>IF(#REF!="Informix XPS",4096,2048)</f>
        <v>#REF!</v>
      </c>
      <c r="C910" s="10" t="e">
        <f>IF(#REF!="Informix XPS",4036,2020)</f>
        <v>#REF!</v>
      </c>
      <c r="D910" s="1" t="e">
        <f>IF(#REF!=0,0,#REF!+4)</f>
        <v>#REF!</v>
      </c>
      <c r="E910" s="1" t="e">
        <f t="shared" si="154"/>
        <v>#REF!</v>
      </c>
      <c r="F910" s="1" t="e">
        <f>IF(D910&lt;=C910,ROUNDUP((#REF!+#REF!)/E910,0),#REF!*E910)</f>
        <v>#REF!</v>
      </c>
      <c r="G910" s="1" t="e">
        <f t="shared" si="155"/>
        <v>#REF!</v>
      </c>
      <c r="H910" s="1" t="e">
        <f>IF(#REF!&gt;C910,#REF!,0)</f>
        <v>#REF!</v>
      </c>
      <c r="I910" s="1" t="e">
        <f>+IF(#REF!&gt;C910,#REF!-(C910+8),0)</f>
        <v>#REF!</v>
      </c>
      <c r="J910" s="1" t="e">
        <f>+IF(I910&lt;C910,0,#REF!*TRUNC(I910/(C910-8)))</f>
        <v>#REF!</v>
      </c>
      <c r="K910" s="1" t="e">
        <f>IF(H910&gt;0,+#REF!/(C910-8)-TRUNC(#REF!/(C910-8))+4,0)</f>
        <v>#REF!</v>
      </c>
      <c r="L910" s="1" t="e">
        <f t="shared" si="156"/>
        <v>#REF!</v>
      </c>
      <c r="M910" s="1" t="e">
        <f>+IF(H910&gt;0,IF(L910&lt;0.1,(#REF!/(TRUNC((C910/10)/I910)+1)),IF(AND(L910&gt;0.1,L910&lt;0.33),(#REF!/(TRUNC((C910/3)/I910)+1)),#REF!)),0)</f>
        <v>#REF!</v>
      </c>
      <c r="N910" s="1" t="e">
        <f t="shared" si="157"/>
        <v>#REF!</v>
      </c>
      <c r="O910" s="1" t="e">
        <f>+IF(#REF! &lt; (#REF!+#REF!)*0.02,1,#REF!/(#REF!+#REF!))</f>
        <v>#REF!</v>
      </c>
      <c r="P910" s="1" t="e">
        <f>+IF(#REF!&gt;0,#REF!+5,0)</f>
        <v>#REF!</v>
      </c>
      <c r="Q910" s="1" t="e">
        <f t="shared" si="158"/>
        <v>#REF!</v>
      </c>
      <c r="R910" s="1" t="e">
        <f>+IF(Q910 &gt; 0,TRUNC((#REF!+#REF!)/Q910),0)</f>
        <v>#REF!</v>
      </c>
      <c r="S910" s="1" t="e">
        <f>+(R910/(TRUNC((B910-28)/(#REF!+5))+4))</f>
        <v>#REF!</v>
      </c>
      <c r="T910" s="1" t="e">
        <f>+TRUNC(S910/(TRUNC((B910-28)/(#REF!+5))+4))</f>
        <v>#REF!</v>
      </c>
      <c r="U910" s="1" t="e">
        <f>+ROUNDUP((T910/(TRUNC((B910-56)/(#REF!+5))+4)),0)</f>
        <v>#REF!</v>
      </c>
      <c r="V910" s="1" t="e">
        <f t="shared" si="159"/>
        <v>#REF!</v>
      </c>
      <c r="W910" s="1" t="e">
        <f t="shared" si="160"/>
        <v>#REF!</v>
      </c>
      <c r="X910" s="1" t="e">
        <f t="shared" si="161"/>
        <v>#REF!</v>
      </c>
      <c r="Y910" s="1" t="e">
        <f t="shared" si="162"/>
        <v>#REF!</v>
      </c>
      <c r="Z910" s="1" t="e">
        <f t="shared" si="163"/>
        <v>#REF!</v>
      </c>
      <c r="AA910" s="2" t="e">
        <f>IF(Z910*#REF!/(#REF!+#REF!)&lt;16,16,Z910*#REF!/(#REF!+#REF!))</f>
        <v>#REF!</v>
      </c>
      <c r="AB910" s="9" t="e">
        <f>IF(+Z910*#REF!/(#REF!+#REF!)&lt;16,16,+Z910*#REF!/(#REF!+#REF!))</f>
        <v>#REF!</v>
      </c>
      <c r="AC910" s="2" t="e">
        <f t="shared" si="164"/>
        <v>#REF!</v>
      </c>
    </row>
    <row r="911" spans="2:29" x14ac:dyDescent="0.2">
      <c r="B911" s="10" t="e">
        <f>IF(#REF!="Informix XPS",4096,2048)</f>
        <v>#REF!</v>
      </c>
      <c r="C911" s="10" t="e">
        <f>IF(#REF!="Informix XPS",4036,2020)</f>
        <v>#REF!</v>
      </c>
      <c r="D911" s="1" t="e">
        <f>IF(#REF!=0,0,#REF!+4)</f>
        <v>#REF!</v>
      </c>
      <c r="E911" s="1" t="e">
        <f t="shared" si="154"/>
        <v>#REF!</v>
      </c>
      <c r="F911" s="1" t="e">
        <f>IF(D911&lt;=C911,ROUNDUP((#REF!+#REF!)/E911,0),#REF!*E911)</f>
        <v>#REF!</v>
      </c>
      <c r="G911" s="1" t="e">
        <f t="shared" si="155"/>
        <v>#REF!</v>
      </c>
      <c r="H911" s="1" t="e">
        <f>IF(#REF!&gt;C911,#REF!,0)</f>
        <v>#REF!</v>
      </c>
      <c r="I911" s="1" t="e">
        <f>+IF(#REF!&gt;C911,#REF!-(C911+8),0)</f>
        <v>#REF!</v>
      </c>
      <c r="J911" s="1" t="e">
        <f>+IF(I911&lt;C911,0,#REF!*TRUNC(I911/(C911-8)))</f>
        <v>#REF!</v>
      </c>
      <c r="K911" s="1" t="e">
        <f>IF(H911&gt;0,+#REF!/(C911-8)-TRUNC(#REF!/(C911-8))+4,0)</f>
        <v>#REF!</v>
      </c>
      <c r="L911" s="1" t="e">
        <f t="shared" si="156"/>
        <v>#REF!</v>
      </c>
      <c r="M911" s="1" t="e">
        <f>+IF(H911&gt;0,IF(L911&lt;0.1,(#REF!/(TRUNC((C911/10)/I911)+1)),IF(AND(L911&gt;0.1,L911&lt;0.33),(#REF!/(TRUNC((C911/3)/I911)+1)),#REF!)),0)</f>
        <v>#REF!</v>
      </c>
      <c r="N911" s="1" t="e">
        <f t="shared" si="157"/>
        <v>#REF!</v>
      </c>
      <c r="O911" s="1" t="e">
        <f>+IF(#REF! &lt; (#REF!+#REF!)*0.02,1,#REF!/(#REF!+#REF!))</f>
        <v>#REF!</v>
      </c>
      <c r="P911" s="1" t="e">
        <f>+IF(#REF!&gt;0,#REF!+5,0)</f>
        <v>#REF!</v>
      </c>
      <c r="Q911" s="1" t="e">
        <f t="shared" si="158"/>
        <v>#REF!</v>
      </c>
      <c r="R911" s="1" t="e">
        <f>+IF(Q911 &gt; 0,TRUNC((#REF!+#REF!)/Q911),0)</f>
        <v>#REF!</v>
      </c>
      <c r="S911" s="1" t="e">
        <f>+(R911/(TRUNC((B911-28)/(#REF!+5))+4))</f>
        <v>#REF!</v>
      </c>
      <c r="T911" s="1" t="e">
        <f>+TRUNC(S911/(TRUNC((B911-28)/(#REF!+5))+4))</f>
        <v>#REF!</v>
      </c>
      <c r="U911" s="1" t="e">
        <f>+ROUNDUP((T911/(TRUNC((B911-56)/(#REF!+5))+4)),0)</f>
        <v>#REF!</v>
      </c>
      <c r="V911" s="1" t="e">
        <f t="shared" si="159"/>
        <v>#REF!</v>
      </c>
      <c r="W911" s="1" t="e">
        <f t="shared" si="160"/>
        <v>#REF!</v>
      </c>
      <c r="X911" s="1" t="e">
        <f t="shared" si="161"/>
        <v>#REF!</v>
      </c>
      <c r="Y911" s="1" t="e">
        <f t="shared" si="162"/>
        <v>#REF!</v>
      </c>
      <c r="Z911" s="1" t="e">
        <f t="shared" si="163"/>
        <v>#REF!</v>
      </c>
      <c r="AA911" s="2" t="e">
        <f>IF(Z911*#REF!/(#REF!+#REF!)&lt;16,16,Z911*#REF!/(#REF!+#REF!))</f>
        <v>#REF!</v>
      </c>
      <c r="AB911" s="9" t="e">
        <f>IF(+Z911*#REF!/(#REF!+#REF!)&lt;16,16,+Z911*#REF!/(#REF!+#REF!))</f>
        <v>#REF!</v>
      </c>
      <c r="AC911" s="2" t="e">
        <f t="shared" si="164"/>
        <v>#REF!</v>
      </c>
    </row>
    <row r="912" spans="2:29" x14ac:dyDescent="0.2">
      <c r="B912" s="10" t="e">
        <f>IF(#REF!="Informix XPS",4096,2048)</f>
        <v>#REF!</v>
      </c>
      <c r="C912" s="10" t="e">
        <f>IF(#REF!="Informix XPS",4036,2020)</f>
        <v>#REF!</v>
      </c>
      <c r="D912" s="1" t="e">
        <f>IF(#REF!=0,0,#REF!+4)</f>
        <v>#REF!</v>
      </c>
      <c r="E912" s="1" t="e">
        <f t="shared" si="154"/>
        <v>#REF!</v>
      </c>
      <c r="F912" s="1" t="e">
        <f>IF(D912&lt;=C912,ROUNDUP((#REF!+#REF!)/E912,0),#REF!*E912)</f>
        <v>#REF!</v>
      </c>
      <c r="G912" s="1" t="e">
        <f t="shared" si="155"/>
        <v>#REF!</v>
      </c>
      <c r="H912" s="1" t="e">
        <f>IF(#REF!&gt;C912,#REF!,0)</f>
        <v>#REF!</v>
      </c>
      <c r="I912" s="1" t="e">
        <f>+IF(#REF!&gt;C912,#REF!-(C912+8),0)</f>
        <v>#REF!</v>
      </c>
      <c r="J912" s="1" t="e">
        <f>+IF(I912&lt;C912,0,#REF!*TRUNC(I912/(C912-8)))</f>
        <v>#REF!</v>
      </c>
      <c r="K912" s="1" t="e">
        <f>IF(H912&gt;0,+#REF!/(C912-8)-TRUNC(#REF!/(C912-8))+4,0)</f>
        <v>#REF!</v>
      </c>
      <c r="L912" s="1" t="e">
        <f t="shared" si="156"/>
        <v>#REF!</v>
      </c>
      <c r="M912" s="1" t="e">
        <f>+IF(H912&gt;0,IF(L912&lt;0.1,(#REF!/(TRUNC((C912/10)/I912)+1)),IF(AND(L912&gt;0.1,L912&lt;0.33),(#REF!/(TRUNC((C912/3)/I912)+1)),#REF!)),0)</f>
        <v>#REF!</v>
      </c>
      <c r="N912" s="1" t="e">
        <f t="shared" si="157"/>
        <v>#REF!</v>
      </c>
      <c r="O912" s="1" t="e">
        <f>+IF(#REF! &lt; (#REF!+#REF!)*0.02,1,#REF!/(#REF!+#REF!))</f>
        <v>#REF!</v>
      </c>
      <c r="P912" s="1" t="e">
        <f>+IF(#REF!&gt;0,#REF!+5,0)</f>
        <v>#REF!</v>
      </c>
      <c r="Q912" s="1" t="e">
        <f t="shared" si="158"/>
        <v>#REF!</v>
      </c>
      <c r="R912" s="1" t="e">
        <f>+IF(Q912 &gt; 0,TRUNC((#REF!+#REF!)/Q912),0)</f>
        <v>#REF!</v>
      </c>
      <c r="S912" s="1" t="e">
        <f>+(R912/(TRUNC((B912-28)/(#REF!+5))+4))</f>
        <v>#REF!</v>
      </c>
      <c r="T912" s="1" t="e">
        <f>+TRUNC(S912/(TRUNC((B912-28)/(#REF!+5))+4))</f>
        <v>#REF!</v>
      </c>
      <c r="U912" s="1" t="e">
        <f>+ROUNDUP((T912/(TRUNC((B912-56)/(#REF!+5))+4)),0)</f>
        <v>#REF!</v>
      </c>
      <c r="V912" s="1" t="e">
        <f t="shared" si="159"/>
        <v>#REF!</v>
      </c>
      <c r="W912" s="1" t="e">
        <f t="shared" si="160"/>
        <v>#REF!</v>
      </c>
      <c r="X912" s="1" t="e">
        <f t="shared" si="161"/>
        <v>#REF!</v>
      </c>
      <c r="Y912" s="1" t="e">
        <f t="shared" si="162"/>
        <v>#REF!</v>
      </c>
      <c r="Z912" s="1" t="e">
        <f t="shared" si="163"/>
        <v>#REF!</v>
      </c>
      <c r="AA912" s="2" t="e">
        <f>IF(Z912*#REF!/(#REF!+#REF!)&lt;16,16,Z912*#REF!/(#REF!+#REF!))</f>
        <v>#REF!</v>
      </c>
      <c r="AB912" s="9" t="e">
        <f>IF(+Z912*#REF!/(#REF!+#REF!)&lt;16,16,+Z912*#REF!/(#REF!+#REF!))</f>
        <v>#REF!</v>
      </c>
      <c r="AC912" s="2" t="e">
        <f t="shared" si="164"/>
        <v>#REF!</v>
      </c>
    </row>
    <row r="913" spans="2:29" x14ac:dyDescent="0.2">
      <c r="B913" s="10" t="e">
        <f>IF(#REF!="Informix XPS",4096,2048)</f>
        <v>#REF!</v>
      </c>
      <c r="C913" s="10" t="e">
        <f>IF(#REF!="Informix XPS",4036,2020)</f>
        <v>#REF!</v>
      </c>
      <c r="D913" s="1" t="e">
        <f>IF(#REF!=0,0,#REF!+4)</f>
        <v>#REF!</v>
      </c>
      <c r="E913" s="1" t="e">
        <f t="shared" si="154"/>
        <v>#REF!</v>
      </c>
      <c r="F913" s="1" t="e">
        <f>IF(D913&lt;=C913,ROUNDUP((#REF!+#REF!)/E913,0),#REF!*E913)</f>
        <v>#REF!</v>
      </c>
      <c r="G913" s="1" t="e">
        <f t="shared" si="155"/>
        <v>#REF!</v>
      </c>
      <c r="H913" s="1" t="e">
        <f>IF(#REF!&gt;C913,#REF!,0)</f>
        <v>#REF!</v>
      </c>
      <c r="I913" s="1" t="e">
        <f>+IF(#REF!&gt;C913,#REF!-(C913+8),0)</f>
        <v>#REF!</v>
      </c>
      <c r="J913" s="1" t="e">
        <f>+IF(I913&lt;C913,0,#REF!*TRUNC(I913/(C913-8)))</f>
        <v>#REF!</v>
      </c>
      <c r="K913" s="1" t="e">
        <f>IF(H913&gt;0,+#REF!/(C913-8)-TRUNC(#REF!/(C913-8))+4,0)</f>
        <v>#REF!</v>
      </c>
      <c r="L913" s="1" t="e">
        <f t="shared" si="156"/>
        <v>#REF!</v>
      </c>
      <c r="M913" s="1" t="e">
        <f>+IF(H913&gt;0,IF(L913&lt;0.1,(#REF!/(TRUNC((C913/10)/I913)+1)),IF(AND(L913&gt;0.1,L913&lt;0.33),(#REF!/(TRUNC((C913/3)/I913)+1)),#REF!)),0)</f>
        <v>#REF!</v>
      </c>
      <c r="N913" s="1" t="e">
        <f t="shared" si="157"/>
        <v>#REF!</v>
      </c>
      <c r="O913" s="1" t="e">
        <f>+IF(#REF! &lt; (#REF!+#REF!)*0.02,1,#REF!/(#REF!+#REF!))</f>
        <v>#REF!</v>
      </c>
      <c r="P913" s="1" t="e">
        <f>+IF(#REF!&gt;0,#REF!+5,0)</f>
        <v>#REF!</v>
      </c>
      <c r="Q913" s="1" t="e">
        <f t="shared" si="158"/>
        <v>#REF!</v>
      </c>
      <c r="R913" s="1" t="e">
        <f>+IF(Q913 &gt; 0,TRUNC((#REF!+#REF!)/Q913),0)</f>
        <v>#REF!</v>
      </c>
      <c r="S913" s="1" t="e">
        <f>+(R913/(TRUNC((B913-28)/(#REF!+5))+4))</f>
        <v>#REF!</v>
      </c>
      <c r="T913" s="1" t="e">
        <f>+TRUNC(S913/(TRUNC((B913-28)/(#REF!+5))+4))</f>
        <v>#REF!</v>
      </c>
      <c r="U913" s="1" t="e">
        <f>+ROUNDUP((T913/(TRUNC((B913-56)/(#REF!+5))+4)),0)</f>
        <v>#REF!</v>
      </c>
      <c r="V913" s="1" t="e">
        <f t="shared" si="159"/>
        <v>#REF!</v>
      </c>
      <c r="W913" s="1" t="e">
        <f t="shared" si="160"/>
        <v>#REF!</v>
      </c>
      <c r="X913" s="1" t="e">
        <f t="shared" si="161"/>
        <v>#REF!</v>
      </c>
      <c r="Y913" s="1" t="e">
        <f t="shared" si="162"/>
        <v>#REF!</v>
      </c>
      <c r="Z913" s="1" t="e">
        <f t="shared" si="163"/>
        <v>#REF!</v>
      </c>
      <c r="AA913" s="2" t="e">
        <f>IF(Z913*#REF!/(#REF!+#REF!)&lt;16,16,Z913*#REF!/(#REF!+#REF!))</f>
        <v>#REF!</v>
      </c>
      <c r="AB913" s="9" t="e">
        <f>IF(+Z913*#REF!/(#REF!+#REF!)&lt;16,16,+Z913*#REF!/(#REF!+#REF!))</f>
        <v>#REF!</v>
      </c>
      <c r="AC913" s="2" t="e">
        <f t="shared" si="164"/>
        <v>#REF!</v>
      </c>
    </row>
    <row r="914" spans="2:29" x14ac:dyDescent="0.2">
      <c r="B914" s="10" t="e">
        <f>IF(#REF!="Informix XPS",4096,2048)</f>
        <v>#REF!</v>
      </c>
      <c r="C914" s="10" t="e">
        <f>IF(#REF!="Informix XPS",4036,2020)</f>
        <v>#REF!</v>
      </c>
      <c r="D914" s="1" t="e">
        <f>IF(#REF!=0,0,#REF!+4)</f>
        <v>#REF!</v>
      </c>
      <c r="E914" s="1" t="e">
        <f t="shared" si="154"/>
        <v>#REF!</v>
      </c>
      <c r="F914" s="1" t="e">
        <f>IF(D914&lt;=C914,ROUNDUP((#REF!+#REF!)/E914,0),#REF!*E914)</f>
        <v>#REF!</v>
      </c>
      <c r="G914" s="1" t="e">
        <f t="shared" si="155"/>
        <v>#REF!</v>
      </c>
      <c r="H914" s="1" t="e">
        <f>IF(#REF!&gt;C914,#REF!,0)</f>
        <v>#REF!</v>
      </c>
      <c r="I914" s="1" t="e">
        <f>+IF(#REF!&gt;C914,#REF!-(C914+8),0)</f>
        <v>#REF!</v>
      </c>
      <c r="J914" s="1" t="e">
        <f>+IF(I914&lt;C914,0,#REF!*TRUNC(I914/(C914-8)))</f>
        <v>#REF!</v>
      </c>
      <c r="K914" s="1" t="e">
        <f>IF(H914&gt;0,+#REF!/(C914-8)-TRUNC(#REF!/(C914-8))+4,0)</f>
        <v>#REF!</v>
      </c>
      <c r="L914" s="1" t="e">
        <f t="shared" si="156"/>
        <v>#REF!</v>
      </c>
      <c r="M914" s="1" t="e">
        <f>+IF(H914&gt;0,IF(L914&lt;0.1,(#REF!/(TRUNC((C914/10)/I914)+1)),IF(AND(L914&gt;0.1,L914&lt;0.33),(#REF!/(TRUNC((C914/3)/I914)+1)),#REF!)),0)</f>
        <v>#REF!</v>
      </c>
      <c r="N914" s="1" t="e">
        <f t="shared" si="157"/>
        <v>#REF!</v>
      </c>
      <c r="O914" s="1" t="e">
        <f>+IF(#REF! &lt; (#REF!+#REF!)*0.02,1,#REF!/(#REF!+#REF!))</f>
        <v>#REF!</v>
      </c>
      <c r="P914" s="1" t="e">
        <f>+IF(#REF!&gt;0,#REF!+5,0)</f>
        <v>#REF!</v>
      </c>
      <c r="Q914" s="1" t="e">
        <f t="shared" si="158"/>
        <v>#REF!</v>
      </c>
      <c r="R914" s="1" t="e">
        <f>+IF(Q914 &gt; 0,TRUNC((#REF!+#REF!)/Q914),0)</f>
        <v>#REF!</v>
      </c>
      <c r="S914" s="1" t="e">
        <f>+(R914/(TRUNC((B914-28)/(#REF!+5))+4))</f>
        <v>#REF!</v>
      </c>
      <c r="T914" s="1" t="e">
        <f>+TRUNC(S914/(TRUNC((B914-28)/(#REF!+5))+4))</f>
        <v>#REF!</v>
      </c>
      <c r="U914" s="1" t="e">
        <f>+ROUNDUP((T914/(TRUNC((B914-56)/(#REF!+5))+4)),0)</f>
        <v>#REF!</v>
      </c>
      <c r="V914" s="1" t="e">
        <f t="shared" si="159"/>
        <v>#REF!</v>
      </c>
      <c r="W914" s="1" t="e">
        <f t="shared" si="160"/>
        <v>#REF!</v>
      </c>
      <c r="X914" s="1" t="e">
        <f t="shared" si="161"/>
        <v>#REF!</v>
      </c>
      <c r="Y914" s="1" t="e">
        <f t="shared" si="162"/>
        <v>#REF!</v>
      </c>
      <c r="Z914" s="1" t="e">
        <f t="shared" si="163"/>
        <v>#REF!</v>
      </c>
      <c r="AA914" s="2" t="e">
        <f>IF(Z914*#REF!/(#REF!+#REF!)&lt;16,16,Z914*#REF!/(#REF!+#REF!))</f>
        <v>#REF!</v>
      </c>
      <c r="AB914" s="9" t="e">
        <f>IF(+Z914*#REF!/(#REF!+#REF!)&lt;16,16,+Z914*#REF!/(#REF!+#REF!))</f>
        <v>#REF!</v>
      </c>
      <c r="AC914" s="2" t="e">
        <f t="shared" si="164"/>
        <v>#REF!</v>
      </c>
    </row>
    <row r="915" spans="2:29" x14ac:dyDescent="0.2">
      <c r="B915" s="10" t="e">
        <f>IF(#REF!="Informix XPS",4096,2048)</f>
        <v>#REF!</v>
      </c>
      <c r="C915" s="10" t="e">
        <f>IF(#REF!="Informix XPS",4036,2020)</f>
        <v>#REF!</v>
      </c>
      <c r="D915" s="1" t="e">
        <f>IF(#REF!=0,0,#REF!+4)</f>
        <v>#REF!</v>
      </c>
      <c r="E915" s="1" t="e">
        <f t="shared" si="154"/>
        <v>#REF!</v>
      </c>
      <c r="F915" s="1" t="e">
        <f>IF(D915&lt;=C915,ROUNDUP((#REF!+#REF!)/E915,0),#REF!*E915)</f>
        <v>#REF!</v>
      </c>
      <c r="G915" s="1" t="e">
        <f t="shared" si="155"/>
        <v>#REF!</v>
      </c>
      <c r="H915" s="1" t="e">
        <f>IF(#REF!&gt;C915,#REF!,0)</f>
        <v>#REF!</v>
      </c>
      <c r="I915" s="1" t="e">
        <f>+IF(#REF!&gt;C915,#REF!-(C915+8),0)</f>
        <v>#REF!</v>
      </c>
      <c r="J915" s="1" t="e">
        <f>+IF(I915&lt;C915,0,#REF!*TRUNC(I915/(C915-8)))</f>
        <v>#REF!</v>
      </c>
      <c r="K915" s="1" t="e">
        <f>IF(H915&gt;0,+#REF!/(C915-8)-TRUNC(#REF!/(C915-8))+4,0)</f>
        <v>#REF!</v>
      </c>
      <c r="L915" s="1" t="e">
        <f t="shared" si="156"/>
        <v>#REF!</v>
      </c>
      <c r="M915" s="1" t="e">
        <f>+IF(H915&gt;0,IF(L915&lt;0.1,(#REF!/(TRUNC((C915/10)/I915)+1)),IF(AND(L915&gt;0.1,L915&lt;0.33),(#REF!/(TRUNC((C915/3)/I915)+1)),#REF!)),0)</f>
        <v>#REF!</v>
      </c>
      <c r="N915" s="1" t="e">
        <f t="shared" si="157"/>
        <v>#REF!</v>
      </c>
      <c r="O915" s="1" t="e">
        <f>+IF(#REF! &lt; (#REF!+#REF!)*0.02,1,#REF!/(#REF!+#REF!))</f>
        <v>#REF!</v>
      </c>
      <c r="P915" s="1" t="e">
        <f>+IF(#REF!&gt;0,#REF!+5,0)</f>
        <v>#REF!</v>
      </c>
      <c r="Q915" s="1" t="e">
        <f t="shared" si="158"/>
        <v>#REF!</v>
      </c>
      <c r="R915" s="1" t="e">
        <f>+IF(Q915 &gt; 0,TRUNC((#REF!+#REF!)/Q915),0)</f>
        <v>#REF!</v>
      </c>
      <c r="S915" s="1" t="e">
        <f>+(R915/(TRUNC((B915-28)/(#REF!+5))+4))</f>
        <v>#REF!</v>
      </c>
      <c r="T915" s="1" t="e">
        <f>+TRUNC(S915/(TRUNC((B915-28)/(#REF!+5))+4))</f>
        <v>#REF!</v>
      </c>
      <c r="U915" s="1" t="e">
        <f>+ROUNDUP((T915/(TRUNC((B915-56)/(#REF!+5))+4)),0)</f>
        <v>#REF!</v>
      </c>
      <c r="V915" s="1" t="e">
        <f t="shared" si="159"/>
        <v>#REF!</v>
      </c>
      <c r="W915" s="1" t="e">
        <f t="shared" si="160"/>
        <v>#REF!</v>
      </c>
      <c r="X915" s="1" t="e">
        <f t="shared" si="161"/>
        <v>#REF!</v>
      </c>
      <c r="Y915" s="1" t="e">
        <f t="shared" si="162"/>
        <v>#REF!</v>
      </c>
      <c r="Z915" s="1" t="e">
        <f t="shared" si="163"/>
        <v>#REF!</v>
      </c>
      <c r="AA915" s="2" t="e">
        <f>IF(Z915*#REF!/(#REF!+#REF!)&lt;16,16,Z915*#REF!/(#REF!+#REF!))</f>
        <v>#REF!</v>
      </c>
      <c r="AB915" s="9" t="e">
        <f>IF(+Z915*#REF!/(#REF!+#REF!)&lt;16,16,+Z915*#REF!/(#REF!+#REF!))</f>
        <v>#REF!</v>
      </c>
      <c r="AC915" s="2" t="e">
        <f t="shared" si="164"/>
        <v>#REF!</v>
      </c>
    </row>
    <row r="916" spans="2:29" x14ac:dyDescent="0.2">
      <c r="B916" s="10" t="e">
        <f>IF(#REF!="Informix XPS",4096,2048)</f>
        <v>#REF!</v>
      </c>
      <c r="C916" s="10" t="e">
        <f>IF(#REF!="Informix XPS",4036,2020)</f>
        <v>#REF!</v>
      </c>
      <c r="D916" s="1" t="e">
        <f>IF(#REF!=0,0,#REF!+4)</f>
        <v>#REF!</v>
      </c>
      <c r="E916" s="1" t="e">
        <f t="shared" si="154"/>
        <v>#REF!</v>
      </c>
      <c r="F916" s="1" t="e">
        <f>IF(D916&lt;=C916,ROUNDUP((#REF!+#REF!)/E916,0),#REF!*E916)</f>
        <v>#REF!</v>
      </c>
      <c r="G916" s="1" t="e">
        <f t="shared" si="155"/>
        <v>#REF!</v>
      </c>
      <c r="H916" s="1" t="e">
        <f>IF(#REF!&gt;C916,#REF!,0)</f>
        <v>#REF!</v>
      </c>
      <c r="I916" s="1" t="e">
        <f>+IF(#REF!&gt;C916,#REF!-(C916+8),0)</f>
        <v>#REF!</v>
      </c>
      <c r="J916" s="1" t="e">
        <f>+IF(I916&lt;C916,0,#REF!*TRUNC(I916/(C916-8)))</f>
        <v>#REF!</v>
      </c>
      <c r="K916" s="1" t="e">
        <f>IF(H916&gt;0,+#REF!/(C916-8)-TRUNC(#REF!/(C916-8))+4,0)</f>
        <v>#REF!</v>
      </c>
      <c r="L916" s="1" t="e">
        <f t="shared" si="156"/>
        <v>#REF!</v>
      </c>
      <c r="M916" s="1" t="e">
        <f>+IF(H916&gt;0,IF(L916&lt;0.1,(#REF!/(TRUNC((C916/10)/I916)+1)),IF(AND(L916&gt;0.1,L916&lt;0.33),(#REF!/(TRUNC((C916/3)/I916)+1)),#REF!)),0)</f>
        <v>#REF!</v>
      </c>
      <c r="N916" s="1" t="e">
        <f t="shared" si="157"/>
        <v>#REF!</v>
      </c>
      <c r="O916" s="1" t="e">
        <f>+IF(#REF! &lt; (#REF!+#REF!)*0.02,1,#REF!/(#REF!+#REF!))</f>
        <v>#REF!</v>
      </c>
      <c r="P916" s="1" t="e">
        <f>+IF(#REF!&gt;0,#REF!+5,0)</f>
        <v>#REF!</v>
      </c>
      <c r="Q916" s="1" t="e">
        <f t="shared" si="158"/>
        <v>#REF!</v>
      </c>
      <c r="R916" s="1" t="e">
        <f>+IF(Q916 &gt; 0,TRUNC((#REF!+#REF!)/Q916),0)</f>
        <v>#REF!</v>
      </c>
      <c r="S916" s="1" t="e">
        <f>+(R916/(TRUNC((B916-28)/(#REF!+5))+4))</f>
        <v>#REF!</v>
      </c>
      <c r="T916" s="1" t="e">
        <f>+TRUNC(S916/(TRUNC((B916-28)/(#REF!+5))+4))</f>
        <v>#REF!</v>
      </c>
      <c r="U916" s="1" t="e">
        <f>+ROUNDUP((T916/(TRUNC((B916-56)/(#REF!+5))+4)),0)</f>
        <v>#REF!</v>
      </c>
      <c r="V916" s="1" t="e">
        <f t="shared" si="159"/>
        <v>#REF!</v>
      </c>
      <c r="W916" s="1" t="e">
        <f t="shared" si="160"/>
        <v>#REF!</v>
      </c>
      <c r="X916" s="1" t="e">
        <f t="shared" si="161"/>
        <v>#REF!</v>
      </c>
      <c r="Y916" s="1" t="e">
        <f t="shared" si="162"/>
        <v>#REF!</v>
      </c>
      <c r="Z916" s="1" t="e">
        <f t="shared" si="163"/>
        <v>#REF!</v>
      </c>
      <c r="AA916" s="2" t="e">
        <f>IF(Z916*#REF!/(#REF!+#REF!)&lt;16,16,Z916*#REF!/(#REF!+#REF!))</f>
        <v>#REF!</v>
      </c>
      <c r="AB916" s="9" t="e">
        <f>IF(+Z916*#REF!/(#REF!+#REF!)&lt;16,16,+Z916*#REF!/(#REF!+#REF!))</f>
        <v>#REF!</v>
      </c>
      <c r="AC916" s="2" t="e">
        <f t="shared" si="164"/>
        <v>#REF!</v>
      </c>
    </row>
    <row r="917" spans="2:29" x14ac:dyDescent="0.2">
      <c r="B917" s="10" t="e">
        <f>IF(#REF!="Informix XPS",4096,2048)</f>
        <v>#REF!</v>
      </c>
      <c r="C917" s="10" t="e">
        <f>IF(#REF!="Informix XPS",4036,2020)</f>
        <v>#REF!</v>
      </c>
      <c r="D917" s="1" t="e">
        <f>IF(#REF!=0,0,#REF!+4)</f>
        <v>#REF!</v>
      </c>
      <c r="E917" s="1" t="e">
        <f t="shared" si="154"/>
        <v>#REF!</v>
      </c>
      <c r="F917" s="1" t="e">
        <f>IF(D917&lt;=C917,ROUNDUP((#REF!+#REF!)/E917,0),#REF!*E917)</f>
        <v>#REF!</v>
      </c>
      <c r="G917" s="1" t="e">
        <f t="shared" si="155"/>
        <v>#REF!</v>
      </c>
      <c r="H917" s="1" t="e">
        <f>IF(#REF!&gt;C917,#REF!,0)</f>
        <v>#REF!</v>
      </c>
      <c r="I917" s="1" t="e">
        <f>+IF(#REF!&gt;C917,#REF!-(C917+8),0)</f>
        <v>#REF!</v>
      </c>
      <c r="J917" s="1" t="e">
        <f>+IF(I917&lt;C917,0,#REF!*TRUNC(I917/(C917-8)))</f>
        <v>#REF!</v>
      </c>
      <c r="K917" s="1" t="e">
        <f>IF(H917&gt;0,+#REF!/(C917-8)-TRUNC(#REF!/(C917-8))+4,0)</f>
        <v>#REF!</v>
      </c>
      <c r="L917" s="1" t="e">
        <f t="shared" si="156"/>
        <v>#REF!</v>
      </c>
      <c r="M917" s="1" t="e">
        <f>+IF(H917&gt;0,IF(L917&lt;0.1,(#REF!/(TRUNC((C917/10)/I917)+1)),IF(AND(L917&gt;0.1,L917&lt;0.33),(#REF!/(TRUNC((C917/3)/I917)+1)),#REF!)),0)</f>
        <v>#REF!</v>
      </c>
      <c r="N917" s="1" t="e">
        <f t="shared" si="157"/>
        <v>#REF!</v>
      </c>
      <c r="O917" s="1" t="e">
        <f>+IF(#REF! &lt; (#REF!+#REF!)*0.02,1,#REF!/(#REF!+#REF!))</f>
        <v>#REF!</v>
      </c>
      <c r="P917" s="1" t="e">
        <f>+IF(#REF!&gt;0,#REF!+5,0)</f>
        <v>#REF!</v>
      </c>
      <c r="Q917" s="1" t="e">
        <f t="shared" si="158"/>
        <v>#REF!</v>
      </c>
      <c r="R917" s="1" t="e">
        <f>+IF(Q917 &gt; 0,TRUNC((#REF!+#REF!)/Q917),0)</f>
        <v>#REF!</v>
      </c>
      <c r="S917" s="1" t="e">
        <f>+(R917/(TRUNC((B917-28)/(#REF!+5))+4))</f>
        <v>#REF!</v>
      </c>
      <c r="T917" s="1" t="e">
        <f>+TRUNC(S917/(TRUNC((B917-28)/(#REF!+5))+4))</f>
        <v>#REF!</v>
      </c>
      <c r="U917" s="1" t="e">
        <f>+ROUNDUP((T917/(TRUNC((B917-56)/(#REF!+5))+4)),0)</f>
        <v>#REF!</v>
      </c>
      <c r="V917" s="1" t="e">
        <f t="shared" si="159"/>
        <v>#REF!</v>
      </c>
      <c r="W917" s="1" t="e">
        <f t="shared" si="160"/>
        <v>#REF!</v>
      </c>
      <c r="X917" s="1" t="e">
        <f t="shared" si="161"/>
        <v>#REF!</v>
      </c>
      <c r="Y917" s="1" t="e">
        <f t="shared" si="162"/>
        <v>#REF!</v>
      </c>
      <c r="Z917" s="1" t="e">
        <f t="shared" si="163"/>
        <v>#REF!</v>
      </c>
      <c r="AA917" s="2" t="e">
        <f>IF(Z917*#REF!/(#REF!+#REF!)&lt;16,16,Z917*#REF!/(#REF!+#REF!))</f>
        <v>#REF!</v>
      </c>
      <c r="AB917" s="9" t="e">
        <f>IF(+Z917*#REF!/(#REF!+#REF!)&lt;16,16,+Z917*#REF!/(#REF!+#REF!))</f>
        <v>#REF!</v>
      </c>
      <c r="AC917" s="2" t="e">
        <f t="shared" si="164"/>
        <v>#REF!</v>
      </c>
    </row>
    <row r="918" spans="2:29" x14ac:dyDescent="0.2">
      <c r="B918" s="10" t="e">
        <f>IF(#REF!="Informix XPS",4096,2048)</f>
        <v>#REF!</v>
      </c>
      <c r="C918" s="10" t="e">
        <f>IF(#REF!="Informix XPS",4036,2020)</f>
        <v>#REF!</v>
      </c>
      <c r="D918" s="1" t="e">
        <f>IF(#REF!=0,0,#REF!+4)</f>
        <v>#REF!</v>
      </c>
      <c r="E918" s="1" t="e">
        <f t="shared" si="154"/>
        <v>#REF!</v>
      </c>
      <c r="F918" s="1" t="e">
        <f>IF(D918&lt;=C918,ROUNDUP((#REF!+#REF!)/E918,0),#REF!*E918)</f>
        <v>#REF!</v>
      </c>
      <c r="G918" s="1" t="e">
        <f t="shared" si="155"/>
        <v>#REF!</v>
      </c>
      <c r="H918" s="1" t="e">
        <f>IF(#REF!&gt;C918,#REF!,0)</f>
        <v>#REF!</v>
      </c>
      <c r="I918" s="1" t="e">
        <f>+IF(#REF!&gt;C918,#REF!-(C918+8),0)</f>
        <v>#REF!</v>
      </c>
      <c r="J918" s="1" t="e">
        <f>+IF(I918&lt;C918,0,#REF!*TRUNC(I918/(C918-8)))</f>
        <v>#REF!</v>
      </c>
      <c r="K918" s="1" t="e">
        <f>IF(H918&gt;0,+#REF!/(C918-8)-TRUNC(#REF!/(C918-8))+4,0)</f>
        <v>#REF!</v>
      </c>
      <c r="L918" s="1" t="e">
        <f t="shared" si="156"/>
        <v>#REF!</v>
      </c>
      <c r="M918" s="1" t="e">
        <f>+IF(H918&gt;0,IF(L918&lt;0.1,(#REF!/(TRUNC((C918/10)/I918)+1)),IF(AND(L918&gt;0.1,L918&lt;0.33),(#REF!/(TRUNC((C918/3)/I918)+1)),#REF!)),0)</f>
        <v>#REF!</v>
      </c>
      <c r="N918" s="1" t="e">
        <f t="shared" si="157"/>
        <v>#REF!</v>
      </c>
      <c r="O918" s="1" t="e">
        <f>+IF(#REF! &lt; (#REF!+#REF!)*0.02,1,#REF!/(#REF!+#REF!))</f>
        <v>#REF!</v>
      </c>
      <c r="P918" s="1" t="e">
        <f>+IF(#REF!&gt;0,#REF!+5,0)</f>
        <v>#REF!</v>
      </c>
      <c r="Q918" s="1" t="e">
        <f t="shared" si="158"/>
        <v>#REF!</v>
      </c>
      <c r="R918" s="1" t="e">
        <f>+IF(Q918 &gt; 0,TRUNC((#REF!+#REF!)/Q918),0)</f>
        <v>#REF!</v>
      </c>
      <c r="S918" s="1" t="e">
        <f>+(R918/(TRUNC((B918-28)/(#REF!+5))+4))</f>
        <v>#REF!</v>
      </c>
      <c r="T918" s="1" t="e">
        <f>+TRUNC(S918/(TRUNC((B918-28)/(#REF!+5))+4))</f>
        <v>#REF!</v>
      </c>
      <c r="U918" s="1" t="e">
        <f>+ROUNDUP((T918/(TRUNC((B918-56)/(#REF!+5))+4)),0)</f>
        <v>#REF!</v>
      </c>
      <c r="V918" s="1" t="e">
        <f t="shared" si="159"/>
        <v>#REF!</v>
      </c>
      <c r="W918" s="1" t="e">
        <f t="shared" si="160"/>
        <v>#REF!</v>
      </c>
      <c r="X918" s="1" t="e">
        <f t="shared" si="161"/>
        <v>#REF!</v>
      </c>
      <c r="Y918" s="1" t="e">
        <f t="shared" si="162"/>
        <v>#REF!</v>
      </c>
      <c r="Z918" s="1" t="e">
        <f t="shared" si="163"/>
        <v>#REF!</v>
      </c>
      <c r="AA918" s="2" t="e">
        <f>IF(Z918*#REF!/(#REF!+#REF!)&lt;16,16,Z918*#REF!/(#REF!+#REF!))</f>
        <v>#REF!</v>
      </c>
      <c r="AB918" s="9" t="e">
        <f>IF(+Z918*#REF!/(#REF!+#REF!)&lt;16,16,+Z918*#REF!/(#REF!+#REF!))</f>
        <v>#REF!</v>
      </c>
      <c r="AC918" s="2" t="e">
        <f t="shared" si="164"/>
        <v>#REF!</v>
      </c>
    </row>
    <row r="919" spans="2:29" x14ac:dyDescent="0.2">
      <c r="B919" s="10" t="e">
        <f>IF(#REF!="Informix XPS",4096,2048)</f>
        <v>#REF!</v>
      </c>
      <c r="C919" s="10" t="e">
        <f>IF(#REF!="Informix XPS",4036,2020)</f>
        <v>#REF!</v>
      </c>
      <c r="D919" s="1" t="e">
        <f>IF(#REF!=0,0,#REF!+4)</f>
        <v>#REF!</v>
      </c>
      <c r="E919" s="1" t="e">
        <f t="shared" si="154"/>
        <v>#REF!</v>
      </c>
      <c r="F919" s="1" t="e">
        <f>IF(D919&lt;=C919,ROUNDUP((#REF!+#REF!)/E919,0),#REF!*E919)</f>
        <v>#REF!</v>
      </c>
      <c r="G919" s="1" t="e">
        <f t="shared" si="155"/>
        <v>#REF!</v>
      </c>
      <c r="H919" s="1" t="e">
        <f>IF(#REF!&gt;C919,#REF!,0)</f>
        <v>#REF!</v>
      </c>
      <c r="I919" s="1" t="e">
        <f>+IF(#REF!&gt;C919,#REF!-(C919+8),0)</f>
        <v>#REF!</v>
      </c>
      <c r="J919" s="1" t="e">
        <f>+IF(I919&lt;C919,0,#REF!*TRUNC(I919/(C919-8)))</f>
        <v>#REF!</v>
      </c>
      <c r="K919" s="1" t="e">
        <f>IF(H919&gt;0,+#REF!/(C919-8)-TRUNC(#REF!/(C919-8))+4,0)</f>
        <v>#REF!</v>
      </c>
      <c r="L919" s="1" t="e">
        <f t="shared" si="156"/>
        <v>#REF!</v>
      </c>
      <c r="M919" s="1" t="e">
        <f>+IF(H919&gt;0,IF(L919&lt;0.1,(#REF!/(TRUNC((C919/10)/I919)+1)),IF(AND(L919&gt;0.1,L919&lt;0.33),(#REF!/(TRUNC((C919/3)/I919)+1)),#REF!)),0)</f>
        <v>#REF!</v>
      </c>
      <c r="N919" s="1" t="e">
        <f t="shared" si="157"/>
        <v>#REF!</v>
      </c>
      <c r="O919" s="1" t="e">
        <f>+IF(#REF! &lt; (#REF!+#REF!)*0.02,1,#REF!/(#REF!+#REF!))</f>
        <v>#REF!</v>
      </c>
      <c r="P919" s="1" t="e">
        <f>+IF(#REF!&gt;0,#REF!+5,0)</f>
        <v>#REF!</v>
      </c>
      <c r="Q919" s="1" t="e">
        <f t="shared" si="158"/>
        <v>#REF!</v>
      </c>
      <c r="R919" s="1" t="e">
        <f>+IF(Q919 &gt; 0,TRUNC((#REF!+#REF!)/Q919),0)</f>
        <v>#REF!</v>
      </c>
      <c r="S919" s="1" t="e">
        <f>+(R919/(TRUNC((B919-28)/(#REF!+5))+4))</f>
        <v>#REF!</v>
      </c>
      <c r="T919" s="1" t="e">
        <f>+TRUNC(S919/(TRUNC((B919-28)/(#REF!+5))+4))</f>
        <v>#REF!</v>
      </c>
      <c r="U919" s="1" t="e">
        <f>+ROUNDUP((T919/(TRUNC((B919-56)/(#REF!+5))+4)),0)</f>
        <v>#REF!</v>
      </c>
      <c r="V919" s="1" t="e">
        <f t="shared" si="159"/>
        <v>#REF!</v>
      </c>
      <c r="W919" s="1" t="e">
        <f t="shared" si="160"/>
        <v>#REF!</v>
      </c>
      <c r="X919" s="1" t="e">
        <f t="shared" si="161"/>
        <v>#REF!</v>
      </c>
      <c r="Y919" s="1" t="e">
        <f t="shared" si="162"/>
        <v>#REF!</v>
      </c>
      <c r="Z919" s="1" t="e">
        <f t="shared" si="163"/>
        <v>#REF!</v>
      </c>
      <c r="AA919" s="2" t="e">
        <f>IF(Z919*#REF!/(#REF!+#REF!)&lt;16,16,Z919*#REF!/(#REF!+#REF!))</f>
        <v>#REF!</v>
      </c>
      <c r="AB919" s="9" t="e">
        <f>IF(+Z919*#REF!/(#REF!+#REF!)&lt;16,16,+Z919*#REF!/(#REF!+#REF!))</f>
        <v>#REF!</v>
      </c>
      <c r="AC919" s="2" t="e">
        <f t="shared" si="164"/>
        <v>#REF!</v>
      </c>
    </row>
    <row r="920" spans="2:29" x14ac:dyDescent="0.2">
      <c r="B920" s="10" t="e">
        <f>IF(#REF!="Informix XPS",4096,2048)</f>
        <v>#REF!</v>
      </c>
      <c r="C920" s="10" t="e">
        <f>IF(#REF!="Informix XPS",4036,2020)</f>
        <v>#REF!</v>
      </c>
      <c r="D920" s="1" t="e">
        <f>IF(#REF!=0,0,#REF!+4)</f>
        <v>#REF!</v>
      </c>
      <c r="E920" s="1" t="e">
        <f t="shared" si="154"/>
        <v>#REF!</v>
      </c>
      <c r="F920" s="1" t="e">
        <f>IF(D920&lt;=C920,ROUNDUP((#REF!+#REF!)/E920,0),#REF!*E920)</f>
        <v>#REF!</v>
      </c>
      <c r="G920" s="1" t="e">
        <f t="shared" si="155"/>
        <v>#REF!</v>
      </c>
      <c r="H920" s="1" t="e">
        <f>IF(#REF!&gt;C920,#REF!,0)</f>
        <v>#REF!</v>
      </c>
      <c r="I920" s="1" t="e">
        <f>+IF(#REF!&gt;C920,#REF!-(C920+8),0)</f>
        <v>#REF!</v>
      </c>
      <c r="J920" s="1" t="e">
        <f>+IF(I920&lt;C920,0,#REF!*TRUNC(I920/(C920-8)))</f>
        <v>#REF!</v>
      </c>
      <c r="K920" s="1" t="e">
        <f>IF(H920&gt;0,+#REF!/(C920-8)-TRUNC(#REF!/(C920-8))+4,0)</f>
        <v>#REF!</v>
      </c>
      <c r="L920" s="1" t="e">
        <f t="shared" si="156"/>
        <v>#REF!</v>
      </c>
      <c r="M920" s="1" t="e">
        <f>+IF(H920&gt;0,IF(L920&lt;0.1,(#REF!/(TRUNC((C920/10)/I920)+1)),IF(AND(L920&gt;0.1,L920&lt;0.33),(#REF!/(TRUNC((C920/3)/I920)+1)),#REF!)),0)</f>
        <v>#REF!</v>
      </c>
      <c r="N920" s="1" t="e">
        <f t="shared" si="157"/>
        <v>#REF!</v>
      </c>
      <c r="O920" s="1" t="e">
        <f>+IF(#REF! &lt; (#REF!+#REF!)*0.02,1,#REF!/(#REF!+#REF!))</f>
        <v>#REF!</v>
      </c>
      <c r="P920" s="1" t="e">
        <f>+IF(#REF!&gt;0,#REF!+5,0)</f>
        <v>#REF!</v>
      </c>
      <c r="Q920" s="1" t="e">
        <f t="shared" si="158"/>
        <v>#REF!</v>
      </c>
      <c r="R920" s="1" t="e">
        <f>+IF(Q920 &gt; 0,TRUNC((#REF!+#REF!)/Q920),0)</f>
        <v>#REF!</v>
      </c>
      <c r="S920" s="1" t="e">
        <f>+(R920/(TRUNC((B920-28)/(#REF!+5))+4))</f>
        <v>#REF!</v>
      </c>
      <c r="T920" s="1" t="e">
        <f>+TRUNC(S920/(TRUNC((B920-28)/(#REF!+5))+4))</f>
        <v>#REF!</v>
      </c>
      <c r="U920" s="1" t="e">
        <f>+ROUNDUP((T920/(TRUNC((B920-56)/(#REF!+5))+4)),0)</f>
        <v>#REF!</v>
      </c>
      <c r="V920" s="1" t="e">
        <f t="shared" si="159"/>
        <v>#REF!</v>
      </c>
      <c r="W920" s="1" t="e">
        <f t="shared" si="160"/>
        <v>#REF!</v>
      </c>
      <c r="X920" s="1" t="e">
        <f t="shared" si="161"/>
        <v>#REF!</v>
      </c>
      <c r="Y920" s="1" t="e">
        <f t="shared" si="162"/>
        <v>#REF!</v>
      </c>
      <c r="Z920" s="1" t="e">
        <f t="shared" si="163"/>
        <v>#REF!</v>
      </c>
      <c r="AA920" s="2" t="e">
        <f>IF(Z920*#REF!/(#REF!+#REF!)&lt;16,16,Z920*#REF!/(#REF!+#REF!))</f>
        <v>#REF!</v>
      </c>
      <c r="AB920" s="9" t="e">
        <f>IF(+Z920*#REF!/(#REF!+#REF!)&lt;16,16,+Z920*#REF!/(#REF!+#REF!))</f>
        <v>#REF!</v>
      </c>
      <c r="AC920" s="2" t="e">
        <f t="shared" si="164"/>
        <v>#REF!</v>
      </c>
    </row>
    <row r="921" spans="2:29" x14ac:dyDescent="0.2">
      <c r="B921" s="10" t="e">
        <f>IF(#REF!="Informix XPS",4096,2048)</f>
        <v>#REF!</v>
      </c>
      <c r="C921" s="10" t="e">
        <f>IF(#REF!="Informix XPS",4036,2020)</f>
        <v>#REF!</v>
      </c>
      <c r="D921" s="1" t="e">
        <f>IF(#REF!=0,0,#REF!+4)</f>
        <v>#REF!</v>
      </c>
      <c r="E921" s="1" t="e">
        <f t="shared" si="154"/>
        <v>#REF!</v>
      </c>
      <c r="F921" s="1" t="e">
        <f>IF(D921&lt;=C921,ROUNDUP((#REF!+#REF!)/E921,0),#REF!*E921)</f>
        <v>#REF!</v>
      </c>
      <c r="G921" s="1" t="e">
        <f t="shared" si="155"/>
        <v>#REF!</v>
      </c>
      <c r="H921" s="1" t="e">
        <f>IF(#REF!&gt;C921,#REF!,0)</f>
        <v>#REF!</v>
      </c>
      <c r="I921" s="1" t="e">
        <f>+IF(#REF!&gt;C921,#REF!-(C921+8),0)</f>
        <v>#REF!</v>
      </c>
      <c r="J921" s="1" t="e">
        <f>+IF(I921&lt;C921,0,#REF!*TRUNC(I921/(C921-8)))</f>
        <v>#REF!</v>
      </c>
      <c r="K921" s="1" t="e">
        <f>IF(H921&gt;0,+#REF!/(C921-8)-TRUNC(#REF!/(C921-8))+4,0)</f>
        <v>#REF!</v>
      </c>
      <c r="L921" s="1" t="e">
        <f t="shared" si="156"/>
        <v>#REF!</v>
      </c>
      <c r="M921" s="1" t="e">
        <f>+IF(H921&gt;0,IF(L921&lt;0.1,(#REF!/(TRUNC((C921/10)/I921)+1)),IF(AND(L921&gt;0.1,L921&lt;0.33),(#REF!/(TRUNC((C921/3)/I921)+1)),#REF!)),0)</f>
        <v>#REF!</v>
      </c>
      <c r="N921" s="1" t="e">
        <f t="shared" si="157"/>
        <v>#REF!</v>
      </c>
      <c r="O921" s="1" t="e">
        <f>+IF(#REF! &lt; (#REF!+#REF!)*0.02,1,#REF!/(#REF!+#REF!))</f>
        <v>#REF!</v>
      </c>
      <c r="P921" s="1" t="e">
        <f>+IF(#REF!&gt;0,#REF!+5,0)</f>
        <v>#REF!</v>
      </c>
      <c r="Q921" s="1" t="e">
        <f t="shared" si="158"/>
        <v>#REF!</v>
      </c>
      <c r="R921" s="1" t="e">
        <f>+IF(Q921 &gt; 0,TRUNC((#REF!+#REF!)/Q921),0)</f>
        <v>#REF!</v>
      </c>
      <c r="S921" s="1" t="e">
        <f>+(R921/(TRUNC((B921-28)/(#REF!+5))+4))</f>
        <v>#REF!</v>
      </c>
      <c r="T921" s="1" t="e">
        <f>+TRUNC(S921/(TRUNC((B921-28)/(#REF!+5))+4))</f>
        <v>#REF!</v>
      </c>
      <c r="U921" s="1" t="e">
        <f>+ROUNDUP((T921/(TRUNC((B921-56)/(#REF!+5))+4)),0)</f>
        <v>#REF!</v>
      </c>
      <c r="V921" s="1" t="e">
        <f t="shared" si="159"/>
        <v>#REF!</v>
      </c>
      <c r="W921" s="1" t="e">
        <f t="shared" si="160"/>
        <v>#REF!</v>
      </c>
      <c r="X921" s="1" t="e">
        <f t="shared" si="161"/>
        <v>#REF!</v>
      </c>
      <c r="Y921" s="1" t="e">
        <f t="shared" si="162"/>
        <v>#REF!</v>
      </c>
      <c r="Z921" s="1" t="e">
        <f t="shared" si="163"/>
        <v>#REF!</v>
      </c>
      <c r="AA921" s="2" t="e">
        <f>IF(Z921*#REF!/(#REF!+#REF!)&lt;16,16,Z921*#REF!/(#REF!+#REF!))</f>
        <v>#REF!</v>
      </c>
      <c r="AB921" s="9" t="e">
        <f>IF(+Z921*#REF!/(#REF!+#REF!)&lt;16,16,+Z921*#REF!/(#REF!+#REF!))</f>
        <v>#REF!</v>
      </c>
      <c r="AC921" s="2" t="e">
        <f t="shared" si="164"/>
        <v>#REF!</v>
      </c>
    </row>
    <row r="922" spans="2:29" x14ac:dyDescent="0.2">
      <c r="B922" s="10" t="e">
        <f>IF(#REF!="Informix XPS",4096,2048)</f>
        <v>#REF!</v>
      </c>
      <c r="C922" s="10" t="e">
        <f>IF(#REF!="Informix XPS",4036,2020)</f>
        <v>#REF!</v>
      </c>
      <c r="D922" s="1" t="e">
        <f>IF(#REF!=0,0,#REF!+4)</f>
        <v>#REF!</v>
      </c>
      <c r="E922" s="1" t="e">
        <f t="shared" si="154"/>
        <v>#REF!</v>
      </c>
      <c r="F922" s="1" t="e">
        <f>IF(D922&lt;=C922,ROUNDUP((#REF!+#REF!)/E922,0),#REF!*E922)</f>
        <v>#REF!</v>
      </c>
      <c r="G922" s="1" t="e">
        <f t="shared" si="155"/>
        <v>#REF!</v>
      </c>
      <c r="H922" s="1" t="e">
        <f>IF(#REF!&gt;C922,#REF!,0)</f>
        <v>#REF!</v>
      </c>
      <c r="I922" s="1" t="e">
        <f>+IF(#REF!&gt;C922,#REF!-(C922+8),0)</f>
        <v>#REF!</v>
      </c>
      <c r="J922" s="1" t="e">
        <f>+IF(I922&lt;C922,0,#REF!*TRUNC(I922/(C922-8)))</f>
        <v>#REF!</v>
      </c>
      <c r="K922" s="1" t="e">
        <f>IF(H922&gt;0,+#REF!/(C922-8)-TRUNC(#REF!/(C922-8))+4,0)</f>
        <v>#REF!</v>
      </c>
      <c r="L922" s="1" t="e">
        <f t="shared" si="156"/>
        <v>#REF!</v>
      </c>
      <c r="M922" s="1" t="e">
        <f>+IF(H922&gt;0,IF(L922&lt;0.1,(#REF!/(TRUNC((C922/10)/I922)+1)),IF(AND(L922&gt;0.1,L922&lt;0.33),(#REF!/(TRUNC((C922/3)/I922)+1)),#REF!)),0)</f>
        <v>#REF!</v>
      </c>
      <c r="N922" s="1" t="e">
        <f t="shared" si="157"/>
        <v>#REF!</v>
      </c>
      <c r="O922" s="1" t="e">
        <f>+IF(#REF! &lt; (#REF!+#REF!)*0.02,1,#REF!/(#REF!+#REF!))</f>
        <v>#REF!</v>
      </c>
      <c r="P922" s="1" t="e">
        <f>+IF(#REF!&gt;0,#REF!+5,0)</f>
        <v>#REF!</v>
      </c>
      <c r="Q922" s="1" t="e">
        <f t="shared" si="158"/>
        <v>#REF!</v>
      </c>
      <c r="R922" s="1" t="e">
        <f>+IF(Q922 &gt; 0,TRUNC((#REF!+#REF!)/Q922),0)</f>
        <v>#REF!</v>
      </c>
      <c r="S922" s="1" t="e">
        <f>+(R922/(TRUNC((B922-28)/(#REF!+5))+4))</f>
        <v>#REF!</v>
      </c>
      <c r="T922" s="1" t="e">
        <f>+TRUNC(S922/(TRUNC((B922-28)/(#REF!+5))+4))</f>
        <v>#REF!</v>
      </c>
      <c r="U922" s="1" t="e">
        <f>+ROUNDUP((T922/(TRUNC((B922-56)/(#REF!+5))+4)),0)</f>
        <v>#REF!</v>
      </c>
      <c r="V922" s="1" t="e">
        <f t="shared" si="159"/>
        <v>#REF!</v>
      </c>
      <c r="W922" s="1" t="e">
        <f t="shared" si="160"/>
        <v>#REF!</v>
      </c>
      <c r="X922" s="1" t="e">
        <f t="shared" si="161"/>
        <v>#REF!</v>
      </c>
      <c r="Y922" s="1" t="e">
        <f t="shared" si="162"/>
        <v>#REF!</v>
      </c>
      <c r="Z922" s="1" t="e">
        <f t="shared" si="163"/>
        <v>#REF!</v>
      </c>
      <c r="AA922" s="2" t="e">
        <f>IF(Z922*#REF!/(#REF!+#REF!)&lt;16,16,Z922*#REF!/(#REF!+#REF!))</f>
        <v>#REF!</v>
      </c>
      <c r="AB922" s="9" t="e">
        <f>IF(+Z922*#REF!/(#REF!+#REF!)&lt;16,16,+Z922*#REF!/(#REF!+#REF!))</f>
        <v>#REF!</v>
      </c>
      <c r="AC922" s="2" t="e">
        <f t="shared" si="164"/>
        <v>#REF!</v>
      </c>
    </row>
    <row r="923" spans="2:29" x14ac:dyDescent="0.2">
      <c r="B923" s="10" t="e">
        <f>IF(#REF!="Informix XPS",4096,2048)</f>
        <v>#REF!</v>
      </c>
      <c r="C923" s="10" t="e">
        <f>IF(#REF!="Informix XPS",4036,2020)</f>
        <v>#REF!</v>
      </c>
      <c r="D923" s="1" t="e">
        <f>IF(#REF!=0,0,#REF!+4)</f>
        <v>#REF!</v>
      </c>
      <c r="E923" s="1" t="e">
        <f t="shared" si="154"/>
        <v>#REF!</v>
      </c>
      <c r="F923" s="1" t="e">
        <f>IF(D923&lt;=C923,ROUNDUP((#REF!+#REF!)/E923,0),#REF!*E923)</f>
        <v>#REF!</v>
      </c>
      <c r="G923" s="1" t="e">
        <f t="shared" si="155"/>
        <v>#REF!</v>
      </c>
      <c r="H923" s="1" t="e">
        <f>IF(#REF!&gt;C923,#REF!,0)</f>
        <v>#REF!</v>
      </c>
      <c r="I923" s="1" t="e">
        <f>+IF(#REF!&gt;C923,#REF!-(C923+8),0)</f>
        <v>#REF!</v>
      </c>
      <c r="J923" s="1" t="e">
        <f>+IF(I923&lt;C923,0,#REF!*TRUNC(I923/(C923-8)))</f>
        <v>#REF!</v>
      </c>
      <c r="K923" s="1" t="e">
        <f>IF(H923&gt;0,+#REF!/(C923-8)-TRUNC(#REF!/(C923-8))+4,0)</f>
        <v>#REF!</v>
      </c>
      <c r="L923" s="1" t="e">
        <f t="shared" si="156"/>
        <v>#REF!</v>
      </c>
      <c r="M923" s="1" t="e">
        <f>+IF(H923&gt;0,IF(L923&lt;0.1,(#REF!/(TRUNC((C923/10)/I923)+1)),IF(AND(L923&gt;0.1,L923&lt;0.33),(#REF!/(TRUNC((C923/3)/I923)+1)),#REF!)),0)</f>
        <v>#REF!</v>
      </c>
      <c r="N923" s="1" t="e">
        <f t="shared" si="157"/>
        <v>#REF!</v>
      </c>
      <c r="O923" s="1" t="e">
        <f>+IF(#REF! &lt; (#REF!+#REF!)*0.02,1,#REF!/(#REF!+#REF!))</f>
        <v>#REF!</v>
      </c>
      <c r="P923" s="1" t="e">
        <f>+IF(#REF!&gt;0,#REF!+5,0)</f>
        <v>#REF!</v>
      </c>
      <c r="Q923" s="1" t="e">
        <f t="shared" si="158"/>
        <v>#REF!</v>
      </c>
      <c r="R923" s="1" t="e">
        <f>+IF(Q923 &gt; 0,TRUNC((#REF!+#REF!)/Q923),0)</f>
        <v>#REF!</v>
      </c>
      <c r="S923" s="1" t="e">
        <f>+(R923/(TRUNC((B923-28)/(#REF!+5))+4))</f>
        <v>#REF!</v>
      </c>
      <c r="T923" s="1" t="e">
        <f>+TRUNC(S923/(TRUNC((B923-28)/(#REF!+5))+4))</f>
        <v>#REF!</v>
      </c>
      <c r="U923" s="1" t="e">
        <f>+ROUNDUP((T923/(TRUNC((B923-56)/(#REF!+5))+4)),0)</f>
        <v>#REF!</v>
      </c>
      <c r="V923" s="1" t="e">
        <f t="shared" si="159"/>
        <v>#REF!</v>
      </c>
      <c r="W923" s="1" t="e">
        <f t="shared" si="160"/>
        <v>#REF!</v>
      </c>
      <c r="X923" s="1" t="e">
        <f t="shared" si="161"/>
        <v>#REF!</v>
      </c>
      <c r="Y923" s="1" t="e">
        <f t="shared" si="162"/>
        <v>#REF!</v>
      </c>
      <c r="Z923" s="1" t="e">
        <f t="shared" si="163"/>
        <v>#REF!</v>
      </c>
      <c r="AA923" s="2" t="e">
        <f>IF(Z923*#REF!/(#REF!+#REF!)&lt;16,16,Z923*#REF!/(#REF!+#REF!))</f>
        <v>#REF!</v>
      </c>
      <c r="AB923" s="9" t="e">
        <f>IF(+Z923*#REF!/(#REF!+#REF!)&lt;16,16,+Z923*#REF!/(#REF!+#REF!))</f>
        <v>#REF!</v>
      </c>
      <c r="AC923" s="2" t="e">
        <f t="shared" si="164"/>
        <v>#REF!</v>
      </c>
    </row>
    <row r="924" spans="2:29" x14ac:dyDescent="0.2">
      <c r="B924" s="10" t="e">
        <f>IF(#REF!="Informix XPS",4096,2048)</f>
        <v>#REF!</v>
      </c>
      <c r="C924" s="10" t="e">
        <f>IF(#REF!="Informix XPS",4036,2020)</f>
        <v>#REF!</v>
      </c>
      <c r="D924" s="1" t="e">
        <f>IF(#REF!=0,0,#REF!+4)</f>
        <v>#REF!</v>
      </c>
      <c r="E924" s="1" t="e">
        <f t="shared" si="154"/>
        <v>#REF!</v>
      </c>
      <c r="F924" s="1" t="e">
        <f>IF(D924&lt;=C924,ROUNDUP((#REF!+#REF!)/E924,0),#REF!*E924)</f>
        <v>#REF!</v>
      </c>
      <c r="G924" s="1" t="e">
        <f t="shared" si="155"/>
        <v>#REF!</v>
      </c>
      <c r="H924" s="1" t="e">
        <f>IF(#REF!&gt;C924,#REF!,0)</f>
        <v>#REF!</v>
      </c>
      <c r="I924" s="1" t="e">
        <f>+IF(#REF!&gt;C924,#REF!-(C924+8),0)</f>
        <v>#REF!</v>
      </c>
      <c r="J924" s="1" t="e">
        <f>+IF(I924&lt;C924,0,#REF!*TRUNC(I924/(C924-8)))</f>
        <v>#REF!</v>
      </c>
      <c r="K924" s="1" t="e">
        <f>IF(H924&gt;0,+#REF!/(C924-8)-TRUNC(#REF!/(C924-8))+4,0)</f>
        <v>#REF!</v>
      </c>
      <c r="L924" s="1" t="e">
        <f t="shared" si="156"/>
        <v>#REF!</v>
      </c>
      <c r="M924" s="1" t="e">
        <f>+IF(H924&gt;0,IF(L924&lt;0.1,(#REF!/(TRUNC((C924/10)/I924)+1)),IF(AND(L924&gt;0.1,L924&lt;0.33),(#REF!/(TRUNC((C924/3)/I924)+1)),#REF!)),0)</f>
        <v>#REF!</v>
      </c>
      <c r="N924" s="1" t="e">
        <f t="shared" si="157"/>
        <v>#REF!</v>
      </c>
      <c r="O924" s="1" t="e">
        <f>+IF(#REF! &lt; (#REF!+#REF!)*0.02,1,#REF!/(#REF!+#REF!))</f>
        <v>#REF!</v>
      </c>
      <c r="P924" s="1" t="e">
        <f>+IF(#REF!&gt;0,#REF!+5,0)</f>
        <v>#REF!</v>
      </c>
      <c r="Q924" s="1" t="e">
        <f t="shared" si="158"/>
        <v>#REF!</v>
      </c>
      <c r="R924" s="1" t="e">
        <f>+IF(Q924 &gt; 0,TRUNC((#REF!+#REF!)/Q924),0)</f>
        <v>#REF!</v>
      </c>
      <c r="S924" s="1" t="e">
        <f>+(R924/(TRUNC((B924-28)/(#REF!+5))+4))</f>
        <v>#REF!</v>
      </c>
      <c r="T924" s="1" t="e">
        <f>+TRUNC(S924/(TRUNC((B924-28)/(#REF!+5))+4))</f>
        <v>#REF!</v>
      </c>
      <c r="U924" s="1" t="e">
        <f>+ROUNDUP((T924/(TRUNC((B924-56)/(#REF!+5))+4)),0)</f>
        <v>#REF!</v>
      </c>
      <c r="V924" s="1" t="e">
        <f t="shared" si="159"/>
        <v>#REF!</v>
      </c>
      <c r="W924" s="1" t="e">
        <f t="shared" si="160"/>
        <v>#REF!</v>
      </c>
      <c r="X924" s="1" t="e">
        <f t="shared" si="161"/>
        <v>#REF!</v>
      </c>
      <c r="Y924" s="1" t="e">
        <f t="shared" si="162"/>
        <v>#REF!</v>
      </c>
      <c r="Z924" s="1" t="e">
        <f t="shared" si="163"/>
        <v>#REF!</v>
      </c>
      <c r="AA924" s="2" t="e">
        <f>IF(Z924*#REF!/(#REF!+#REF!)&lt;16,16,Z924*#REF!/(#REF!+#REF!))</f>
        <v>#REF!</v>
      </c>
      <c r="AB924" s="9" t="e">
        <f>IF(+Z924*#REF!/(#REF!+#REF!)&lt;16,16,+Z924*#REF!/(#REF!+#REF!))</f>
        <v>#REF!</v>
      </c>
      <c r="AC924" s="2" t="e">
        <f t="shared" si="164"/>
        <v>#REF!</v>
      </c>
    </row>
    <row r="925" spans="2:29" x14ac:dyDescent="0.2">
      <c r="B925" s="10" t="e">
        <f>IF(#REF!="Informix XPS",4096,2048)</f>
        <v>#REF!</v>
      </c>
      <c r="C925" s="10" t="e">
        <f>IF(#REF!="Informix XPS",4036,2020)</f>
        <v>#REF!</v>
      </c>
      <c r="D925" s="1" t="e">
        <f>IF(#REF!=0,0,#REF!+4)</f>
        <v>#REF!</v>
      </c>
      <c r="E925" s="1" t="e">
        <f t="shared" si="154"/>
        <v>#REF!</v>
      </c>
      <c r="F925" s="1" t="e">
        <f>IF(D925&lt;=C925,ROUNDUP((#REF!+#REF!)/E925,0),#REF!*E925)</f>
        <v>#REF!</v>
      </c>
      <c r="G925" s="1" t="e">
        <f t="shared" si="155"/>
        <v>#REF!</v>
      </c>
      <c r="H925" s="1" t="e">
        <f>IF(#REF!&gt;C925,#REF!,0)</f>
        <v>#REF!</v>
      </c>
      <c r="I925" s="1" t="e">
        <f>+IF(#REF!&gt;C925,#REF!-(C925+8),0)</f>
        <v>#REF!</v>
      </c>
      <c r="J925" s="1" t="e">
        <f>+IF(I925&lt;C925,0,#REF!*TRUNC(I925/(C925-8)))</f>
        <v>#REF!</v>
      </c>
      <c r="K925" s="1" t="e">
        <f>IF(H925&gt;0,+#REF!/(C925-8)-TRUNC(#REF!/(C925-8))+4,0)</f>
        <v>#REF!</v>
      </c>
      <c r="L925" s="1" t="e">
        <f t="shared" si="156"/>
        <v>#REF!</v>
      </c>
      <c r="M925" s="1" t="e">
        <f>+IF(H925&gt;0,IF(L925&lt;0.1,(#REF!/(TRUNC((C925/10)/I925)+1)),IF(AND(L925&gt;0.1,L925&lt;0.33),(#REF!/(TRUNC((C925/3)/I925)+1)),#REF!)),0)</f>
        <v>#REF!</v>
      </c>
      <c r="N925" s="1" t="e">
        <f t="shared" si="157"/>
        <v>#REF!</v>
      </c>
      <c r="O925" s="1" t="e">
        <f>+IF(#REF! &lt; (#REF!+#REF!)*0.02,1,#REF!/(#REF!+#REF!))</f>
        <v>#REF!</v>
      </c>
      <c r="P925" s="1" t="e">
        <f>+IF(#REF!&gt;0,#REF!+5,0)</f>
        <v>#REF!</v>
      </c>
      <c r="Q925" s="1" t="e">
        <f t="shared" si="158"/>
        <v>#REF!</v>
      </c>
      <c r="R925" s="1" t="e">
        <f>+IF(Q925 &gt; 0,TRUNC((#REF!+#REF!)/Q925),0)</f>
        <v>#REF!</v>
      </c>
      <c r="S925" s="1" t="e">
        <f>+(R925/(TRUNC((B925-28)/(#REF!+5))+4))</f>
        <v>#REF!</v>
      </c>
      <c r="T925" s="1" t="e">
        <f>+TRUNC(S925/(TRUNC((B925-28)/(#REF!+5))+4))</f>
        <v>#REF!</v>
      </c>
      <c r="U925" s="1" t="e">
        <f>+ROUNDUP((T925/(TRUNC((B925-56)/(#REF!+5))+4)),0)</f>
        <v>#REF!</v>
      </c>
      <c r="V925" s="1" t="e">
        <f t="shared" si="159"/>
        <v>#REF!</v>
      </c>
      <c r="W925" s="1" t="e">
        <f t="shared" si="160"/>
        <v>#REF!</v>
      </c>
      <c r="X925" s="1" t="e">
        <f t="shared" si="161"/>
        <v>#REF!</v>
      </c>
      <c r="Y925" s="1" t="e">
        <f t="shared" si="162"/>
        <v>#REF!</v>
      </c>
      <c r="Z925" s="1" t="e">
        <f t="shared" si="163"/>
        <v>#REF!</v>
      </c>
      <c r="AA925" s="2" t="e">
        <f>IF(Z925*#REF!/(#REF!+#REF!)&lt;16,16,Z925*#REF!/(#REF!+#REF!))</f>
        <v>#REF!</v>
      </c>
      <c r="AB925" s="9" t="e">
        <f>IF(+Z925*#REF!/(#REF!+#REF!)&lt;16,16,+Z925*#REF!/(#REF!+#REF!))</f>
        <v>#REF!</v>
      </c>
      <c r="AC925" s="2" t="e">
        <f t="shared" si="164"/>
        <v>#REF!</v>
      </c>
    </row>
    <row r="926" spans="2:29" x14ac:dyDescent="0.2">
      <c r="B926" s="10" t="e">
        <f>IF(#REF!="Informix XPS",4096,2048)</f>
        <v>#REF!</v>
      </c>
      <c r="C926" s="10" t="e">
        <f>IF(#REF!="Informix XPS",4036,2020)</f>
        <v>#REF!</v>
      </c>
      <c r="D926" s="1" t="e">
        <f>IF(#REF!=0,0,#REF!+4)</f>
        <v>#REF!</v>
      </c>
      <c r="E926" s="1" t="e">
        <f t="shared" si="154"/>
        <v>#REF!</v>
      </c>
      <c r="F926" s="1" t="e">
        <f>IF(D926&lt;=C926,ROUNDUP((#REF!+#REF!)/E926,0),#REF!*E926)</f>
        <v>#REF!</v>
      </c>
      <c r="G926" s="1" t="e">
        <f t="shared" si="155"/>
        <v>#REF!</v>
      </c>
      <c r="H926" s="1" t="e">
        <f>IF(#REF!&gt;C926,#REF!,0)</f>
        <v>#REF!</v>
      </c>
      <c r="I926" s="1" t="e">
        <f>+IF(#REF!&gt;C926,#REF!-(C926+8),0)</f>
        <v>#REF!</v>
      </c>
      <c r="J926" s="1" t="e">
        <f>+IF(I926&lt;C926,0,#REF!*TRUNC(I926/(C926-8)))</f>
        <v>#REF!</v>
      </c>
      <c r="K926" s="1" t="e">
        <f>IF(H926&gt;0,+#REF!/(C926-8)-TRUNC(#REF!/(C926-8))+4,0)</f>
        <v>#REF!</v>
      </c>
      <c r="L926" s="1" t="e">
        <f t="shared" si="156"/>
        <v>#REF!</v>
      </c>
      <c r="M926" s="1" t="e">
        <f>+IF(H926&gt;0,IF(L926&lt;0.1,(#REF!/(TRUNC((C926/10)/I926)+1)),IF(AND(L926&gt;0.1,L926&lt;0.33),(#REF!/(TRUNC((C926/3)/I926)+1)),#REF!)),0)</f>
        <v>#REF!</v>
      </c>
      <c r="N926" s="1" t="e">
        <f t="shared" si="157"/>
        <v>#REF!</v>
      </c>
      <c r="O926" s="1" t="e">
        <f>+IF(#REF! &lt; (#REF!+#REF!)*0.02,1,#REF!/(#REF!+#REF!))</f>
        <v>#REF!</v>
      </c>
      <c r="P926" s="1" t="e">
        <f>+IF(#REF!&gt;0,#REF!+5,0)</f>
        <v>#REF!</v>
      </c>
      <c r="Q926" s="1" t="e">
        <f t="shared" si="158"/>
        <v>#REF!</v>
      </c>
      <c r="R926" s="1" t="e">
        <f>+IF(Q926 &gt; 0,TRUNC((#REF!+#REF!)/Q926),0)</f>
        <v>#REF!</v>
      </c>
      <c r="S926" s="1" t="e">
        <f>+(R926/(TRUNC((B926-28)/(#REF!+5))+4))</f>
        <v>#REF!</v>
      </c>
      <c r="T926" s="1" t="e">
        <f>+TRUNC(S926/(TRUNC((B926-28)/(#REF!+5))+4))</f>
        <v>#REF!</v>
      </c>
      <c r="U926" s="1" t="e">
        <f>+ROUNDUP((T926/(TRUNC((B926-56)/(#REF!+5))+4)),0)</f>
        <v>#REF!</v>
      </c>
      <c r="V926" s="1" t="e">
        <f t="shared" si="159"/>
        <v>#REF!</v>
      </c>
      <c r="W926" s="1" t="e">
        <f t="shared" si="160"/>
        <v>#REF!</v>
      </c>
      <c r="X926" s="1" t="e">
        <f t="shared" si="161"/>
        <v>#REF!</v>
      </c>
      <c r="Y926" s="1" t="e">
        <f t="shared" si="162"/>
        <v>#REF!</v>
      </c>
      <c r="Z926" s="1" t="e">
        <f t="shared" si="163"/>
        <v>#REF!</v>
      </c>
      <c r="AA926" s="2" t="e">
        <f>IF(Z926*#REF!/(#REF!+#REF!)&lt;16,16,Z926*#REF!/(#REF!+#REF!))</f>
        <v>#REF!</v>
      </c>
      <c r="AB926" s="9" t="e">
        <f>IF(+Z926*#REF!/(#REF!+#REF!)&lt;16,16,+Z926*#REF!/(#REF!+#REF!))</f>
        <v>#REF!</v>
      </c>
      <c r="AC926" s="2" t="e">
        <f t="shared" si="164"/>
        <v>#REF!</v>
      </c>
    </row>
    <row r="927" spans="2:29" x14ac:dyDescent="0.2">
      <c r="B927" s="10" t="e">
        <f>IF(#REF!="Informix XPS",4096,2048)</f>
        <v>#REF!</v>
      </c>
      <c r="C927" s="10" t="e">
        <f>IF(#REF!="Informix XPS",4036,2020)</f>
        <v>#REF!</v>
      </c>
      <c r="D927" s="1" t="e">
        <f>IF(#REF!=0,0,#REF!+4)</f>
        <v>#REF!</v>
      </c>
      <c r="E927" s="1" t="e">
        <f t="shared" si="154"/>
        <v>#REF!</v>
      </c>
      <c r="F927" s="1" t="e">
        <f>IF(D927&lt;=C927,ROUNDUP((#REF!+#REF!)/E927,0),#REF!*E927)</f>
        <v>#REF!</v>
      </c>
      <c r="G927" s="1" t="e">
        <f t="shared" si="155"/>
        <v>#REF!</v>
      </c>
      <c r="H927" s="1" t="e">
        <f>IF(#REF!&gt;C927,#REF!,0)</f>
        <v>#REF!</v>
      </c>
      <c r="I927" s="1" t="e">
        <f>+IF(#REF!&gt;C927,#REF!-(C927+8),0)</f>
        <v>#REF!</v>
      </c>
      <c r="J927" s="1" t="e">
        <f>+IF(I927&lt;C927,0,#REF!*TRUNC(I927/(C927-8)))</f>
        <v>#REF!</v>
      </c>
      <c r="K927" s="1" t="e">
        <f>IF(H927&gt;0,+#REF!/(C927-8)-TRUNC(#REF!/(C927-8))+4,0)</f>
        <v>#REF!</v>
      </c>
      <c r="L927" s="1" t="e">
        <f t="shared" si="156"/>
        <v>#REF!</v>
      </c>
      <c r="M927" s="1" t="e">
        <f>+IF(H927&gt;0,IF(L927&lt;0.1,(#REF!/(TRUNC((C927/10)/I927)+1)),IF(AND(L927&gt;0.1,L927&lt;0.33),(#REF!/(TRUNC((C927/3)/I927)+1)),#REF!)),0)</f>
        <v>#REF!</v>
      </c>
      <c r="N927" s="1" t="e">
        <f t="shared" si="157"/>
        <v>#REF!</v>
      </c>
      <c r="O927" s="1" t="e">
        <f>+IF(#REF! &lt; (#REF!+#REF!)*0.02,1,#REF!/(#REF!+#REF!))</f>
        <v>#REF!</v>
      </c>
      <c r="P927" s="1" t="e">
        <f>+IF(#REF!&gt;0,#REF!+5,0)</f>
        <v>#REF!</v>
      </c>
      <c r="Q927" s="1" t="e">
        <f t="shared" si="158"/>
        <v>#REF!</v>
      </c>
      <c r="R927" s="1" t="e">
        <f>+IF(Q927 &gt; 0,TRUNC((#REF!+#REF!)/Q927),0)</f>
        <v>#REF!</v>
      </c>
      <c r="S927" s="1" t="e">
        <f>+(R927/(TRUNC((B927-28)/(#REF!+5))+4))</f>
        <v>#REF!</v>
      </c>
      <c r="T927" s="1" t="e">
        <f>+TRUNC(S927/(TRUNC((B927-28)/(#REF!+5))+4))</f>
        <v>#REF!</v>
      </c>
      <c r="U927" s="1" t="e">
        <f>+ROUNDUP((T927/(TRUNC((B927-56)/(#REF!+5))+4)),0)</f>
        <v>#REF!</v>
      </c>
      <c r="V927" s="1" t="e">
        <f t="shared" si="159"/>
        <v>#REF!</v>
      </c>
      <c r="W927" s="1" t="e">
        <f t="shared" si="160"/>
        <v>#REF!</v>
      </c>
      <c r="X927" s="1" t="e">
        <f t="shared" si="161"/>
        <v>#REF!</v>
      </c>
      <c r="Y927" s="1" t="e">
        <f t="shared" si="162"/>
        <v>#REF!</v>
      </c>
      <c r="Z927" s="1" t="e">
        <f t="shared" si="163"/>
        <v>#REF!</v>
      </c>
      <c r="AA927" s="2" t="e">
        <f>IF(Z927*#REF!/(#REF!+#REF!)&lt;16,16,Z927*#REF!/(#REF!+#REF!))</f>
        <v>#REF!</v>
      </c>
      <c r="AB927" s="9" t="e">
        <f>IF(+Z927*#REF!/(#REF!+#REF!)&lt;16,16,+Z927*#REF!/(#REF!+#REF!))</f>
        <v>#REF!</v>
      </c>
      <c r="AC927" s="2" t="e">
        <f t="shared" si="164"/>
        <v>#REF!</v>
      </c>
    </row>
    <row r="928" spans="2:29" x14ac:dyDescent="0.2">
      <c r="B928" s="10" t="e">
        <f>IF(#REF!="Informix XPS",4096,2048)</f>
        <v>#REF!</v>
      </c>
      <c r="C928" s="10" t="e">
        <f>IF(#REF!="Informix XPS",4036,2020)</f>
        <v>#REF!</v>
      </c>
      <c r="D928" s="1" t="e">
        <f>IF(#REF!=0,0,#REF!+4)</f>
        <v>#REF!</v>
      </c>
      <c r="E928" s="1" t="e">
        <f t="shared" si="154"/>
        <v>#REF!</v>
      </c>
      <c r="F928" s="1" t="e">
        <f>IF(D928&lt;=C928,ROUNDUP((#REF!+#REF!)/E928,0),#REF!*E928)</f>
        <v>#REF!</v>
      </c>
      <c r="G928" s="1" t="e">
        <f t="shared" si="155"/>
        <v>#REF!</v>
      </c>
      <c r="H928" s="1" t="e">
        <f>IF(#REF!&gt;C928,#REF!,0)</f>
        <v>#REF!</v>
      </c>
      <c r="I928" s="1" t="e">
        <f>+IF(#REF!&gt;C928,#REF!-(C928+8),0)</f>
        <v>#REF!</v>
      </c>
      <c r="J928" s="1" t="e">
        <f>+IF(I928&lt;C928,0,#REF!*TRUNC(I928/(C928-8)))</f>
        <v>#REF!</v>
      </c>
      <c r="K928" s="1" t="e">
        <f>IF(H928&gt;0,+#REF!/(C928-8)-TRUNC(#REF!/(C928-8))+4,0)</f>
        <v>#REF!</v>
      </c>
      <c r="L928" s="1" t="e">
        <f t="shared" si="156"/>
        <v>#REF!</v>
      </c>
      <c r="M928" s="1" t="e">
        <f>+IF(H928&gt;0,IF(L928&lt;0.1,(#REF!/(TRUNC((C928/10)/I928)+1)),IF(AND(L928&gt;0.1,L928&lt;0.33),(#REF!/(TRUNC((C928/3)/I928)+1)),#REF!)),0)</f>
        <v>#REF!</v>
      </c>
      <c r="N928" s="1" t="e">
        <f t="shared" si="157"/>
        <v>#REF!</v>
      </c>
      <c r="O928" s="1" t="e">
        <f>+IF(#REF! &lt; (#REF!+#REF!)*0.02,1,#REF!/(#REF!+#REF!))</f>
        <v>#REF!</v>
      </c>
      <c r="P928" s="1" t="e">
        <f>+IF(#REF!&gt;0,#REF!+5,0)</f>
        <v>#REF!</v>
      </c>
      <c r="Q928" s="1" t="e">
        <f t="shared" si="158"/>
        <v>#REF!</v>
      </c>
      <c r="R928" s="1" t="e">
        <f>+IF(Q928 &gt; 0,TRUNC((#REF!+#REF!)/Q928),0)</f>
        <v>#REF!</v>
      </c>
      <c r="S928" s="1" t="e">
        <f>+(R928/(TRUNC((B928-28)/(#REF!+5))+4))</f>
        <v>#REF!</v>
      </c>
      <c r="T928" s="1" t="e">
        <f>+TRUNC(S928/(TRUNC((B928-28)/(#REF!+5))+4))</f>
        <v>#REF!</v>
      </c>
      <c r="U928" s="1" t="e">
        <f>+ROUNDUP((T928/(TRUNC((B928-56)/(#REF!+5))+4)),0)</f>
        <v>#REF!</v>
      </c>
      <c r="V928" s="1" t="e">
        <f t="shared" si="159"/>
        <v>#REF!</v>
      </c>
      <c r="W928" s="1" t="e">
        <f t="shared" si="160"/>
        <v>#REF!</v>
      </c>
      <c r="X928" s="1" t="e">
        <f t="shared" si="161"/>
        <v>#REF!</v>
      </c>
      <c r="Y928" s="1" t="e">
        <f t="shared" si="162"/>
        <v>#REF!</v>
      </c>
      <c r="Z928" s="1" t="e">
        <f t="shared" si="163"/>
        <v>#REF!</v>
      </c>
      <c r="AA928" s="2" t="e">
        <f>IF(Z928*#REF!/(#REF!+#REF!)&lt;16,16,Z928*#REF!/(#REF!+#REF!))</f>
        <v>#REF!</v>
      </c>
      <c r="AB928" s="9" t="e">
        <f>IF(+Z928*#REF!/(#REF!+#REF!)&lt;16,16,+Z928*#REF!/(#REF!+#REF!))</f>
        <v>#REF!</v>
      </c>
      <c r="AC928" s="2" t="e">
        <f t="shared" si="164"/>
        <v>#REF!</v>
      </c>
    </row>
    <row r="929" spans="2:29" x14ac:dyDescent="0.2">
      <c r="B929" s="10" t="e">
        <f>IF(#REF!="Informix XPS",4096,2048)</f>
        <v>#REF!</v>
      </c>
      <c r="C929" s="10" t="e">
        <f>IF(#REF!="Informix XPS",4036,2020)</f>
        <v>#REF!</v>
      </c>
      <c r="D929" s="1" t="e">
        <f>IF(#REF!=0,0,#REF!+4)</f>
        <v>#REF!</v>
      </c>
      <c r="E929" s="1" t="e">
        <f t="shared" si="154"/>
        <v>#REF!</v>
      </c>
      <c r="F929" s="1" t="e">
        <f>IF(D929&lt;=C929,ROUNDUP((#REF!+#REF!)/E929,0),#REF!*E929)</f>
        <v>#REF!</v>
      </c>
      <c r="G929" s="1" t="e">
        <f t="shared" si="155"/>
        <v>#REF!</v>
      </c>
      <c r="H929" s="1" t="e">
        <f>IF(#REF!&gt;C929,#REF!,0)</f>
        <v>#REF!</v>
      </c>
      <c r="I929" s="1" t="e">
        <f>+IF(#REF!&gt;C929,#REF!-(C929+8),0)</f>
        <v>#REF!</v>
      </c>
      <c r="J929" s="1" t="e">
        <f>+IF(I929&lt;C929,0,#REF!*TRUNC(I929/(C929-8)))</f>
        <v>#REF!</v>
      </c>
      <c r="K929" s="1" t="e">
        <f>IF(H929&gt;0,+#REF!/(C929-8)-TRUNC(#REF!/(C929-8))+4,0)</f>
        <v>#REF!</v>
      </c>
      <c r="L929" s="1" t="e">
        <f t="shared" si="156"/>
        <v>#REF!</v>
      </c>
      <c r="M929" s="1" t="e">
        <f>+IF(H929&gt;0,IF(L929&lt;0.1,(#REF!/(TRUNC((C929/10)/I929)+1)),IF(AND(L929&gt;0.1,L929&lt;0.33),(#REF!/(TRUNC((C929/3)/I929)+1)),#REF!)),0)</f>
        <v>#REF!</v>
      </c>
      <c r="N929" s="1" t="e">
        <f t="shared" si="157"/>
        <v>#REF!</v>
      </c>
      <c r="O929" s="1" t="e">
        <f>+IF(#REF! &lt; (#REF!+#REF!)*0.02,1,#REF!/(#REF!+#REF!))</f>
        <v>#REF!</v>
      </c>
      <c r="P929" s="1" t="e">
        <f>+IF(#REF!&gt;0,#REF!+5,0)</f>
        <v>#REF!</v>
      </c>
      <c r="Q929" s="1" t="e">
        <f t="shared" si="158"/>
        <v>#REF!</v>
      </c>
      <c r="R929" s="1" t="e">
        <f>+IF(Q929 &gt; 0,TRUNC((#REF!+#REF!)/Q929),0)</f>
        <v>#REF!</v>
      </c>
      <c r="S929" s="1" t="e">
        <f>+(R929/(TRUNC((B929-28)/(#REF!+5))+4))</f>
        <v>#REF!</v>
      </c>
      <c r="T929" s="1" t="e">
        <f>+TRUNC(S929/(TRUNC((B929-28)/(#REF!+5))+4))</f>
        <v>#REF!</v>
      </c>
      <c r="U929" s="1" t="e">
        <f>+ROUNDUP((T929/(TRUNC((B929-56)/(#REF!+5))+4)),0)</f>
        <v>#REF!</v>
      </c>
      <c r="V929" s="1" t="e">
        <f t="shared" si="159"/>
        <v>#REF!</v>
      </c>
      <c r="W929" s="1" t="e">
        <f t="shared" si="160"/>
        <v>#REF!</v>
      </c>
      <c r="X929" s="1" t="e">
        <f t="shared" si="161"/>
        <v>#REF!</v>
      </c>
      <c r="Y929" s="1" t="e">
        <f t="shared" si="162"/>
        <v>#REF!</v>
      </c>
      <c r="Z929" s="1" t="e">
        <f t="shared" si="163"/>
        <v>#REF!</v>
      </c>
      <c r="AA929" s="2" t="e">
        <f>IF(Z929*#REF!/(#REF!+#REF!)&lt;16,16,Z929*#REF!/(#REF!+#REF!))</f>
        <v>#REF!</v>
      </c>
      <c r="AB929" s="9" t="e">
        <f>IF(+Z929*#REF!/(#REF!+#REF!)&lt;16,16,+Z929*#REF!/(#REF!+#REF!))</f>
        <v>#REF!</v>
      </c>
      <c r="AC929" s="2" t="e">
        <f t="shared" si="164"/>
        <v>#REF!</v>
      </c>
    </row>
    <row r="930" spans="2:29" x14ac:dyDescent="0.2">
      <c r="B930" s="10" t="e">
        <f>IF(#REF!="Informix XPS",4096,2048)</f>
        <v>#REF!</v>
      </c>
      <c r="C930" s="10" t="e">
        <f>IF(#REF!="Informix XPS",4036,2020)</f>
        <v>#REF!</v>
      </c>
      <c r="D930" s="1" t="e">
        <f>IF(#REF!=0,0,#REF!+4)</f>
        <v>#REF!</v>
      </c>
      <c r="E930" s="1" t="e">
        <f t="shared" si="154"/>
        <v>#REF!</v>
      </c>
      <c r="F930" s="1" t="e">
        <f>IF(D930&lt;=C930,ROUNDUP((#REF!+#REF!)/E930,0),#REF!*E930)</f>
        <v>#REF!</v>
      </c>
      <c r="G930" s="1" t="e">
        <f t="shared" si="155"/>
        <v>#REF!</v>
      </c>
      <c r="H930" s="1" t="e">
        <f>IF(#REF!&gt;C930,#REF!,0)</f>
        <v>#REF!</v>
      </c>
      <c r="I930" s="1" t="e">
        <f>+IF(#REF!&gt;C930,#REF!-(C930+8),0)</f>
        <v>#REF!</v>
      </c>
      <c r="J930" s="1" t="e">
        <f>+IF(I930&lt;C930,0,#REF!*TRUNC(I930/(C930-8)))</f>
        <v>#REF!</v>
      </c>
      <c r="K930" s="1" t="e">
        <f>IF(H930&gt;0,+#REF!/(C930-8)-TRUNC(#REF!/(C930-8))+4,0)</f>
        <v>#REF!</v>
      </c>
      <c r="L930" s="1" t="e">
        <f t="shared" si="156"/>
        <v>#REF!</v>
      </c>
      <c r="M930" s="1" t="e">
        <f>+IF(H930&gt;0,IF(L930&lt;0.1,(#REF!/(TRUNC((C930/10)/I930)+1)),IF(AND(L930&gt;0.1,L930&lt;0.33),(#REF!/(TRUNC((C930/3)/I930)+1)),#REF!)),0)</f>
        <v>#REF!</v>
      </c>
      <c r="N930" s="1" t="e">
        <f t="shared" si="157"/>
        <v>#REF!</v>
      </c>
      <c r="O930" s="1" t="e">
        <f>+IF(#REF! &lt; (#REF!+#REF!)*0.02,1,#REF!/(#REF!+#REF!))</f>
        <v>#REF!</v>
      </c>
      <c r="P930" s="1" t="e">
        <f>+IF(#REF!&gt;0,#REF!+5,0)</f>
        <v>#REF!</v>
      </c>
      <c r="Q930" s="1" t="e">
        <f t="shared" si="158"/>
        <v>#REF!</v>
      </c>
      <c r="R930" s="1" t="e">
        <f>+IF(Q930 &gt; 0,TRUNC((#REF!+#REF!)/Q930),0)</f>
        <v>#REF!</v>
      </c>
      <c r="S930" s="1" t="e">
        <f>+(R930/(TRUNC((B930-28)/(#REF!+5))+4))</f>
        <v>#REF!</v>
      </c>
      <c r="T930" s="1" t="e">
        <f>+TRUNC(S930/(TRUNC((B930-28)/(#REF!+5))+4))</f>
        <v>#REF!</v>
      </c>
      <c r="U930" s="1" t="e">
        <f>+ROUNDUP((T930/(TRUNC((B930-56)/(#REF!+5))+4)),0)</f>
        <v>#REF!</v>
      </c>
      <c r="V930" s="1" t="e">
        <f t="shared" si="159"/>
        <v>#REF!</v>
      </c>
      <c r="W930" s="1" t="e">
        <f t="shared" si="160"/>
        <v>#REF!</v>
      </c>
      <c r="X930" s="1" t="e">
        <f t="shared" si="161"/>
        <v>#REF!</v>
      </c>
      <c r="Y930" s="1" t="e">
        <f t="shared" si="162"/>
        <v>#REF!</v>
      </c>
      <c r="Z930" s="1" t="e">
        <f t="shared" si="163"/>
        <v>#REF!</v>
      </c>
      <c r="AA930" s="2" t="e">
        <f>IF(Z930*#REF!/(#REF!+#REF!)&lt;16,16,Z930*#REF!/(#REF!+#REF!))</f>
        <v>#REF!</v>
      </c>
      <c r="AB930" s="9" t="e">
        <f>IF(+Z930*#REF!/(#REF!+#REF!)&lt;16,16,+Z930*#REF!/(#REF!+#REF!))</f>
        <v>#REF!</v>
      </c>
      <c r="AC930" s="2" t="e">
        <f t="shared" si="164"/>
        <v>#REF!</v>
      </c>
    </row>
    <row r="931" spans="2:29" x14ac:dyDescent="0.2">
      <c r="B931" s="10" t="e">
        <f>IF(#REF!="Informix XPS",4096,2048)</f>
        <v>#REF!</v>
      </c>
      <c r="C931" s="10" t="e">
        <f>IF(#REF!="Informix XPS",4036,2020)</f>
        <v>#REF!</v>
      </c>
      <c r="D931" s="1" t="e">
        <f>IF(#REF!=0,0,#REF!+4)</f>
        <v>#REF!</v>
      </c>
      <c r="E931" s="1" t="e">
        <f t="shared" si="154"/>
        <v>#REF!</v>
      </c>
      <c r="F931" s="1" t="e">
        <f>IF(D931&lt;=C931,ROUNDUP((#REF!+#REF!)/E931,0),#REF!*E931)</f>
        <v>#REF!</v>
      </c>
      <c r="G931" s="1" t="e">
        <f t="shared" si="155"/>
        <v>#REF!</v>
      </c>
      <c r="H931" s="1" t="e">
        <f>IF(#REF!&gt;C931,#REF!,0)</f>
        <v>#REF!</v>
      </c>
      <c r="I931" s="1" t="e">
        <f>+IF(#REF!&gt;C931,#REF!-(C931+8),0)</f>
        <v>#REF!</v>
      </c>
      <c r="J931" s="1" t="e">
        <f>+IF(I931&lt;C931,0,#REF!*TRUNC(I931/(C931-8)))</f>
        <v>#REF!</v>
      </c>
      <c r="K931" s="1" t="e">
        <f>IF(H931&gt;0,+#REF!/(C931-8)-TRUNC(#REF!/(C931-8))+4,0)</f>
        <v>#REF!</v>
      </c>
      <c r="L931" s="1" t="e">
        <f t="shared" si="156"/>
        <v>#REF!</v>
      </c>
      <c r="M931" s="1" t="e">
        <f>+IF(H931&gt;0,IF(L931&lt;0.1,(#REF!/(TRUNC((C931/10)/I931)+1)),IF(AND(L931&gt;0.1,L931&lt;0.33),(#REF!/(TRUNC((C931/3)/I931)+1)),#REF!)),0)</f>
        <v>#REF!</v>
      </c>
      <c r="N931" s="1" t="e">
        <f t="shared" si="157"/>
        <v>#REF!</v>
      </c>
      <c r="O931" s="1" t="e">
        <f>+IF(#REF! &lt; (#REF!+#REF!)*0.02,1,#REF!/(#REF!+#REF!))</f>
        <v>#REF!</v>
      </c>
      <c r="P931" s="1" t="e">
        <f>+IF(#REF!&gt;0,#REF!+5,0)</f>
        <v>#REF!</v>
      </c>
      <c r="Q931" s="1" t="e">
        <f t="shared" si="158"/>
        <v>#REF!</v>
      </c>
      <c r="R931" s="1" t="e">
        <f>+IF(Q931 &gt; 0,TRUNC((#REF!+#REF!)/Q931),0)</f>
        <v>#REF!</v>
      </c>
      <c r="S931" s="1" t="e">
        <f>+(R931/(TRUNC((B931-28)/(#REF!+5))+4))</f>
        <v>#REF!</v>
      </c>
      <c r="T931" s="1" t="e">
        <f>+TRUNC(S931/(TRUNC((B931-28)/(#REF!+5))+4))</f>
        <v>#REF!</v>
      </c>
      <c r="U931" s="1" t="e">
        <f>+ROUNDUP((T931/(TRUNC((B931-56)/(#REF!+5))+4)),0)</f>
        <v>#REF!</v>
      </c>
      <c r="V931" s="1" t="e">
        <f t="shared" si="159"/>
        <v>#REF!</v>
      </c>
      <c r="W931" s="1" t="e">
        <f t="shared" si="160"/>
        <v>#REF!</v>
      </c>
      <c r="X931" s="1" t="e">
        <f t="shared" si="161"/>
        <v>#REF!</v>
      </c>
      <c r="Y931" s="1" t="e">
        <f t="shared" si="162"/>
        <v>#REF!</v>
      </c>
      <c r="Z931" s="1" t="e">
        <f t="shared" si="163"/>
        <v>#REF!</v>
      </c>
      <c r="AA931" s="2" t="e">
        <f>IF(Z931*#REF!/(#REF!+#REF!)&lt;16,16,Z931*#REF!/(#REF!+#REF!))</f>
        <v>#REF!</v>
      </c>
      <c r="AB931" s="9" t="e">
        <f>IF(+Z931*#REF!/(#REF!+#REF!)&lt;16,16,+Z931*#REF!/(#REF!+#REF!))</f>
        <v>#REF!</v>
      </c>
      <c r="AC931" s="2" t="e">
        <f t="shared" si="164"/>
        <v>#REF!</v>
      </c>
    </row>
    <row r="932" spans="2:29" x14ac:dyDescent="0.2">
      <c r="B932" s="10" t="e">
        <f>IF(#REF!="Informix XPS",4096,2048)</f>
        <v>#REF!</v>
      </c>
      <c r="C932" s="10" t="e">
        <f>IF(#REF!="Informix XPS",4036,2020)</f>
        <v>#REF!</v>
      </c>
      <c r="D932" s="1" t="e">
        <f>IF(#REF!=0,0,#REF!+4)</f>
        <v>#REF!</v>
      </c>
      <c r="E932" s="1" t="e">
        <f t="shared" si="154"/>
        <v>#REF!</v>
      </c>
      <c r="F932" s="1" t="e">
        <f>IF(D932&lt;=C932,ROUNDUP((#REF!+#REF!)/E932,0),#REF!*E932)</f>
        <v>#REF!</v>
      </c>
      <c r="G932" s="1" t="e">
        <f t="shared" si="155"/>
        <v>#REF!</v>
      </c>
      <c r="H932" s="1" t="e">
        <f>IF(#REF!&gt;C932,#REF!,0)</f>
        <v>#REF!</v>
      </c>
      <c r="I932" s="1" t="e">
        <f>+IF(#REF!&gt;C932,#REF!-(C932+8),0)</f>
        <v>#REF!</v>
      </c>
      <c r="J932" s="1" t="e">
        <f>+IF(I932&lt;C932,0,#REF!*TRUNC(I932/(C932-8)))</f>
        <v>#REF!</v>
      </c>
      <c r="K932" s="1" t="e">
        <f>IF(H932&gt;0,+#REF!/(C932-8)-TRUNC(#REF!/(C932-8))+4,0)</f>
        <v>#REF!</v>
      </c>
      <c r="L932" s="1" t="e">
        <f t="shared" si="156"/>
        <v>#REF!</v>
      </c>
      <c r="M932" s="1" t="e">
        <f>+IF(H932&gt;0,IF(L932&lt;0.1,(#REF!/(TRUNC((C932/10)/I932)+1)),IF(AND(L932&gt;0.1,L932&lt;0.33),(#REF!/(TRUNC((C932/3)/I932)+1)),#REF!)),0)</f>
        <v>#REF!</v>
      </c>
      <c r="N932" s="1" t="e">
        <f t="shared" si="157"/>
        <v>#REF!</v>
      </c>
      <c r="O932" s="1" t="e">
        <f>+IF(#REF! &lt; (#REF!+#REF!)*0.02,1,#REF!/(#REF!+#REF!))</f>
        <v>#REF!</v>
      </c>
      <c r="P932" s="1" t="e">
        <f>+IF(#REF!&gt;0,#REF!+5,0)</f>
        <v>#REF!</v>
      </c>
      <c r="Q932" s="1" t="e">
        <f t="shared" si="158"/>
        <v>#REF!</v>
      </c>
      <c r="R932" s="1" t="e">
        <f>+IF(Q932 &gt; 0,TRUNC((#REF!+#REF!)/Q932),0)</f>
        <v>#REF!</v>
      </c>
      <c r="S932" s="1" t="e">
        <f>+(R932/(TRUNC((B932-28)/(#REF!+5))+4))</f>
        <v>#REF!</v>
      </c>
      <c r="T932" s="1" t="e">
        <f>+TRUNC(S932/(TRUNC((B932-28)/(#REF!+5))+4))</f>
        <v>#REF!</v>
      </c>
      <c r="U932" s="1" t="e">
        <f>+ROUNDUP((T932/(TRUNC((B932-56)/(#REF!+5))+4)),0)</f>
        <v>#REF!</v>
      </c>
      <c r="V932" s="1" t="e">
        <f t="shared" si="159"/>
        <v>#REF!</v>
      </c>
      <c r="W932" s="1" t="e">
        <f t="shared" si="160"/>
        <v>#REF!</v>
      </c>
      <c r="X932" s="1" t="e">
        <f t="shared" si="161"/>
        <v>#REF!</v>
      </c>
      <c r="Y932" s="1" t="e">
        <f t="shared" si="162"/>
        <v>#REF!</v>
      </c>
      <c r="Z932" s="1" t="e">
        <f t="shared" si="163"/>
        <v>#REF!</v>
      </c>
      <c r="AA932" s="2" t="e">
        <f>IF(Z932*#REF!/(#REF!+#REF!)&lt;16,16,Z932*#REF!/(#REF!+#REF!))</f>
        <v>#REF!</v>
      </c>
      <c r="AB932" s="9" t="e">
        <f>IF(+Z932*#REF!/(#REF!+#REF!)&lt;16,16,+Z932*#REF!/(#REF!+#REF!))</f>
        <v>#REF!</v>
      </c>
      <c r="AC932" s="2" t="e">
        <f t="shared" si="164"/>
        <v>#REF!</v>
      </c>
    </row>
    <row r="933" spans="2:29" x14ac:dyDescent="0.2">
      <c r="B933" s="10" t="e">
        <f>IF(#REF!="Informix XPS",4096,2048)</f>
        <v>#REF!</v>
      </c>
      <c r="C933" s="10" t="e">
        <f>IF(#REF!="Informix XPS",4036,2020)</f>
        <v>#REF!</v>
      </c>
      <c r="D933" s="1" t="e">
        <f>IF(#REF!=0,0,#REF!+4)</f>
        <v>#REF!</v>
      </c>
      <c r="E933" s="1" t="e">
        <f t="shared" si="154"/>
        <v>#REF!</v>
      </c>
      <c r="F933" s="1" t="e">
        <f>IF(D933&lt;=C933,ROUNDUP((#REF!+#REF!)/E933,0),#REF!*E933)</f>
        <v>#REF!</v>
      </c>
      <c r="G933" s="1" t="e">
        <f t="shared" si="155"/>
        <v>#REF!</v>
      </c>
      <c r="H933" s="1" t="e">
        <f>IF(#REF!&gt;C933,#REF!,0)</f>
        <v>#REF!</v>
      </c>
      <c r="I933" s="1" t="e">
        <f>+IF(#REF!&gt;C933,#REF!-(C933+8),0)</f>
        <v>#REF!</v>
      </c>
      <c r="J933" s="1" t="e">
        <f>+IF(I933&lt;C933,0,#REF!*TRUNC(I933/(C933-8)))</f>
        <v>#REF!</v>
      </c>
      <c r="K933" s="1" t="e">
        <f>IF(H933&gt;0,+#REF!/(C933-8)-TRUNC(#REF!/(C933-8))+4,0)</f>
        <v>#REF!</v>
      </c>
      <c r="L933" s="1" t="e">
        <f t="shared" si="156"/>
        <v>#REF!</v>
      </c>
      <c r="M933" s="1" t="e">
        <f>+IF(H933&gt;0,IF(L933&lt;0.1,(#REF!/(TRUNC((C933/10)/I933)+1)),IF(AND(L933&gt;0.1,L933&lt;0.33),(#REF!/(TRUNC((C933/3)/I933)+1)),#REF!)),0)</f>
        <v>#REF!</v>
      </c>
      <c r="N933" s="1" t="e">
        <f t="shared" si="157"/>
        <v>#REF!</v>
      </c>
      <c r="O933" s="1" t="e">
        <f>+IF(#REF! &lt; (#REF!+#REF!)*0.02,1,#REF!/(#REF!+#REF!))</f>
        <v>#REF!</v>
      </c>
      <c r="P933" s="1" t="e">
        <f>+IF(#REF!&gt;0,#REF!+5,0)</f>
        <v>#REF!</v>
      </c>
      <c r="Q933" s="1" t="e">
        <f t="shared" si="158"/>
        <v>#REF!</v>
      </c>
      <c r="R933" s="1" t="e">
        <f>+IF(Q933 &gt; 0,TRUNC((#REF!+#REF!)/Q933),0)</f>
        <v>#REF!</v>
      </c>
      <c r="S933" s="1" t="e">
        <f>+(R933/(TRUNC((B933-28)/(#REF!+5))+4))</f>
        <v>#REF!</v>
      </c>
      <c r="T933" s="1" t="e">
        <f>+TRUNC(S933/(TRUNC((B933-28)/(#REF!+5))+4))</f>
        <v>#REF!</v>
      </c>
      <c r="U933" s="1" t="e">
        <f>+ROUNDUP((T933/(TRUNC((B933-56)/(#REF!+5))+4)),0)</f>
        <v>#REF!</v>
      </c>
      <c r="V933" s="1" t="e">
        <f t="shared" si="159"/>
        <v>#REF!</v>
      </c>
      <c r="W933" s="1" t="e">
        <f t="shared" si="160"/>
        <v>#REF!</v>
      </c>
      <c r="X933" s="1" t="e">
        <f t="shared" si="161"/>
        <v>#REF!</v>
      </c>
      <c r="Y933" s="1" t="e">
        <f t="shared" si="162"/>
        <v>#REF!</v>
      </c>
      <c r="Z933" s="1" t="e">
        <f t="shared" si="163"/>
        <v>#REF!</v>
      </c>
      <c r="AA933" s="2" t="e">
        <f>IF(Z933*#REF!/(#REF!+#REF!)&lt;16,16,Z933*#REF!/(#REF!+#REF!))</f>
        <v>#REF!</v>
      </c>
      <c r="AB933" s="9" t="e">
        <f>IF(+Z933*#REF!/(#REF!+#REF!)&lt;16,16,+Z933*#REF!/(#REF!+#REF!))</f>
        <v>#REF!</v>
      </c>
      <c r="AC933" s="2" t="e">
        <f t="shared" si="164"/>
        <v>#REF!</v>
      </c>
    </row>
    <row r="934" spans="2:29" x14ac:dyDescent="0.2">
      <c r="B934" s="10" t="e">
        <f>IF(#REF!="Informix XPS",4096,2048)</f>
        <v>#REF!</v>
      </c>
      <c r="C934" s="10" t="e">
        <f>IF(#REF!="Informix XPS",4036,2020)</f>
        <v>#REF!</v>
      </c>
      <c r="D934" s="1" t="e">
        <f>IF(#REF!=0,0,#REF!+4)</f>
        <v>#REF!</v>
      </c>
      <c r="E934" s="1" t="e">
        <f t="shared" si="154"/>
        <v>#REF!</v>
      </c>
      <c r="F934" s="1" t="e">
        <f>IF(D934&lt;=C934,ROUNDUP((#REF!+#REF!)/E934,0),#REF!*E934)</f>
        <v>#REF!</v>
      </c>
      <c r="G934" s="1" t="e">
        <f t="shared" si="155"/>
        <v>#REF!</v>
      </c>
      <c r="H934" s="1" t="e">
        <f>IF(#REF!&gt;C934,#REF!,0)</f>
        <v>#REF!</v>
      </c>
      <c r="I934" s="1" t="e">
        <f>+IF(#REF!&gt;C934,#REF!-(C934+8),0)</f>
        <v>#REF!</v>
      </c>
      <c r="J934" s="1" t="e">
        <f>+IF(I934&lt;C934,0,#REF!*TRUNC(I934/(C934-8)))</f>
        <v>#REF!</v>
      </c>
      <c r="K934" s="1" t="e">
        <f>IF(H934&gt;0,+#REF!/(C934-8)-TRUNC(#REF!/(C934-8))+4,0)</f>
        <v>#REF!</v>
      </c>
      <c r="L934" s="1" t="e">
        <f t="shared" si="156"/>
        <v>#REF!</v>
      </c>
      <c r="M934" s="1" t="e">
        <f>+IF(H934&gt;0,IF(L934&lt;0.1,(#REF!/(TRUNC((C934/10)/I934)+1)),IF(AND(L934&gt;0.1,L934&lt;0.33),(#REF!/(TRUNC((C934/3)/I934)+1)),#REF!)),0)</f>
        <v>#REF!</v>
      </c>
      <c r="N934" s="1" t="e">
        <f t="shared" si="157"/>
        <v>#REF!</v>
      </c>
      <c r="O934" s="1" t="e">
        <f>+IF(#REF! &lt; (#REF!+#REF!)*0.02,1,#REF!/(#REF!+#REF!))</f>
        <v>#REF!</v>
      </c>
      <c r="P934" s="1" t="e">
        <f>+IF(#REF!&gt;0,#REF!+5,0)</f>
        <v>#REF!</v>
      </c>
      <c r="Q934" s="1" t="e">
        <f t="shared" si="158"/>
        <v>#REF!</v>
      </c>
      <c r="R934" s="1" t="e">
        <f>+IF(Q934 &gt; 0,TRUNC((#REF!+#REF!)/Q934),0)</f>
        <v>#REF!</v>
      </c>
      <c r="S934" s="1" t="e">
        <f>+(R934/(TRUNC((B934-28)/(#REF!+5))+4))</f>
        <v>#REF!</v>
      </c>
      <c r="T934" s="1" t="e">
        <f>+TRUNC(S934/(TRUNC((B934-28)/(#REF!+5))+4))</f>
        <v>#REF!</v>
      </c>
      <c r="U934" s="1" t="e">
        <f>+ROUNDUP((T934/(TRUNC((B934-56)/(#REF!+5))+4)),0)</f>
        <v>#REF!</v>
      </c>
      <c r="V934" s="1" t="e">
        <f t="shared" si="159"/>
        <v>#REF!</v>
      </c>
      <c r="W934" s="1" t="e">
        <f t="shared" si="160"/>
        <v>#REF!</v>
      </c>
      <c r="X934" s="1" t="e">
        <f t="shared" si="161"/>
        <v>#REF!</v>
      </c>
      <c r="Y934" s="1" t="e">
        <f t="shared" si="162"/>
        <v>#REF!</v>
      </c>
      <c r="Z934" s="1" t="e">
        <f t="shared" si="163"/>
        <v>#REF!</v>
      </c>
      <c r="AA934" s="2" t="e">
        <f>IF(Z934*#REF!/(#REF!+#REF!)&lt;16,16,Z934*#REF!/(#REF!+#REF!))</f>
        <v>#REF!</v>
      </c>
      <c r="AB934" s="9" t="e">
        <f>IF(+Z934*#REF!/(#REF!+#REF!)&lt;16,16,+Z934*#REF!/(#REF!+#REF!))</f>
        <v>#REF!</v>
      </c>
      <c r="AC934" s="2" t="e">
        <f t="shared" si="164"/>
        <v>#REF!</v>
      </c>
    </row>
    <row r="935" spans="2:29" x14ac:dyDescent="0.2">
      <c r="B935" s="10" t="e">
        <f>IF(#REF!="Informix XPS",4096,2048)</f>
        <v>#REF!</v>
      </c>
      <c r="C935" s="10" t="e">
        <f>IF(#REF!="Informix XPS",4036,2020)</f>
        <v>#REF!</v>
      </c>
      <c r="D935" s="1" t="e">
        <f>IF(#REF!=0,0,#REF!+4)</f>
        <v>#REF!</v>
      </c>
      <c r="E935" s="1" t="e">
        <f t="shared" si="154"/>
        <v>#REF!</v>
      </c>
      <c r="F935" s="1" t="e">
        <f>IF(D935&lt;=C935,ROUNDUP((#REF!+#REF!)/E935,0),#REF!*E935)</f>
        <v>#REF!</v>
      </c>
      <c r="G935" s="1" t="e">
        <f t="shared" si="155"/>
        <v>#REF!</v>
      </c>
      <c r="H935" s="1" t="e">
        <f>IF(#REF!&gt;C935,#REF!,0)</f>
        <v>#REF!</v>
      </c>
      <c r="I935" s="1" t="e">
        <f>+IF(#REF!&gt;C935,#REF!-(C935+8),0)</f>
        <v>#REF!</v>
      </c>
      <c r="J935" s="1" t="e">
        <f>+IF(I935&lt;C935,0,#REF!*TRUNC(I935/(C935-8)))</f>
        <v>#REF!</v>
      </c>
      <c r="K935" s="1" t="e">
        <f>IF(H935&gt;0,+#REF!/(C935-8)-TRUNC(#REF!/(C935-8))+4,0)</f>
        <v>#REF!</v>
      </c>
      <c r="L935" s="1" t="e">
        <f t="shared" si="156"/>
        <v>#REF!</v>
      </c>
      <c r="M935" s="1" t="e">
        <f>+IF(H935&gt;0,IF(L935&lt;0.1,(#REF!/(TRUNC((C935/10)/I935)+1)),IF(AND(L935&gt;0.1,L935&lt;0.33),(#REF!/(TRUNC((C935/3)/I935)+1)),#REF!)),0)</f>
        <v>#REF!</v>
      </c>
      <c r="N935" s="1" t="e">
        <f t="shared" si="157"/>
        <v>#REF!</v>
      </c>
      <c r="O935" s="1" t="e">
        <f>+IF(#REF! &lt; (#REF!+#REF!)*0.02,1,#REF!/(#REF!+#REF!))</f>
        <v>#REF!</v>
      </c>
      <c r="P935" s="1" t="e">
        <f>+IF(#REF!&gt;0,#REF!+5,0)</f>
        <v>#REF!</v>
      </c>
      <c r="Q935" s="1" t="e">
        <f t="shared" si="158"/>
        <v>#REF!</v>
      </c>
      <c r="R935" s="1" t="e">
        <f>+IF(Q935 &gt; 0,TRUNC((#REF!+#REF!)/Q935),0)</f>
        <v>#REF!</v>
      </c>
      <c r="S935" s="1" t="e">
        <f>+(R935/(TRUNC((B935-28)/(#REF!+5))+4))</f>
        <v>#REF!</v>
      </c>
      <c r="T935" s="1" t="e">
        <f>+TRUNC(S935/(TRUNC((B935-28)/(#REF!+5))+4))</f>
        <v>#REF!</v>
      </c>
      <c r="U935" s="1" t="e">
        <f>+ROUNDUP((T935/(TRUNC((B935-56)/(#REF!+5))+4)),0)</f>
        <v>#REF!</v>
      </c>
      <c r="V935" s="1" t="e">
        <f t="shared" si="159"/>
        <v>#REF!</v>
      </c>
      <c r="W935" s="1" t="e">
        <f t="shared" si="160"/>
        <v>#REF!</v>
      </c>
      <c r="X935" s="1" t="e">
        <f t="shared" si="161"/>
        <v>#REF!</v>
      </c>
      <c r="Y935" s="1" t="e">
        <f t="shared" si="162"/>
        <v>#REF!</v>
      </c>
      <c r="Z935" s="1" t="e">
        <f t="shared" si="163"/>
        <v>#REF!</v>
      </c>
      <c r="AA935" s="2" t="e">
        <f>IF(Z935*#REF!/(#REF!+#REF!)&lt;16,16,Z935*#REF!/(#REF!+#REF!))</f>
        <v>#REF!</v>
      </c>
      <c r="AB935" s="9" t="e">
        <f>IF(+Z935*#REF!/(#REF!+#REF!)&lt;16,16,+Z935*#REF!/(#REF!+#REF!))</f>
        <v>#REF!</v>
      </c>
      <c r="AC935" s="2" t="e">
        <f t="shared" si="164"/>
        <v>#REF!</v>
      </c>
    </row>
    <row r="936" spans="2:29" x14ac:dyDescent="0.2">
      <c r="B936" s="10" t="e">
        <f>IF(#REF!="Informix XPS",4096,2048)</f>
        <v>#REF!</v>
      </c>
      <c r="C936" s="10" t="e">
        <f>IF(#REF!="Informix XPS",4036,2020)</f>
        <v>#REF!</v>
      </c>
      <c r="D936" s="1" t="e">
        <f>IF(#REF!=0,0,#REF!+4)</f>
        <v>#REF!</v>
      </c>
      <c r="E936" s="1" t="e">
        <f t="shared" si="154"/>
        <v>#REF!</v>
      </c>
      <c r="F936" s="1" t="e">
        <f>IF(D936&lt;=C936,ROUNDUP((#REF!+#REF!)/E936,0),#REF!*E936)</f>
        <v>#REF!</v>
      </c>
      <c r="G936" s="1" t="e">
        <f t="shared" si="155"/>
        <v>#REF!</v>
      </c>
      <c r="H936" s="1" t="e">
        <f>IF(#REF!&gt;C936,#REF!,0)</f>
        <v>#REF!</v>
      </c>
      <c r="I936" s="1" t="e">
        <f>+IF(#REF!&gt;C936,#REF!-(C936+8),0)</f>
        <v>#REF!</v>
      </c>
      <c r="J936" s="1" t="e">
        <f>+IF(I936&lt;C936,0,#REF!*TRUNC(I936/(C936-8)))</f>
        <v>#REF!</v>
      </c>
      <c r="K936" s="1" t="e">
        <f>IF(H936&gt;0,+#REF!/(C936-8)-TRUNC(#REF!/(C936-8))+4,0)</f>
        <v>#REF!</v>
      </c>
      <c r="L936" s="1" t="e">
        <f t="shared" si="156"/>
        <v>#REF!</v>
      </c>
      <c r="M936" s="1" t="e">
        <f>+IF(H936&gt;0,IF(L936&lt;0.1,(#REF!/(TRUNC((C936/10)/I936)+1)),IF(AND(L936&gt;0.1,L936&lt;0.33),(#REF!/(TRUNC((C936/3)/I936)+1)),#REF!)),0)</f>
        <v>#REF!</v>
      </c>
      <c r="N936" s="1" t="e">
        <f t="shared" si="157"/>
        <v>#REF!</v>
      </c>
      <c r="O936" s="1" t="e">
        <f>+IF(#REF! &lt; (#REF!+#REF!)*0.02,1,#REF!/(#REF!+#REF!))</f>
        <v>#REF!</v>
      </c>
      <c r="P936" s="1" t="e">
        <f>+IF(#REF!&gt;0,#REF!+5,0)</f>
        <v>#REF!</v>
      </c>
      <c r="Q936" s="1" t="e">
        <f t="shared" si="158"/>
        <v>#REF!</v>
      </c>
      <c r="R936" s="1" t="e">
        <f>+IF(Q936 &gt; 0,TRUNC((#REF!+#REF!)/Q936),0)</f>
        <v>#REF!</v>
      </c>
      <c r="S936" s="1" t="e">
        <f>+(R936/(TRUNC((B936-28)/(#REF!+5))+4))</f>
        <v>#REF!</v>
      </c>
      <c r="T936" s="1" t="e">
        <f>+TRUNC(S936/(TRUNC((B936-28)/(#REF!+5))+4))</f>
        <v>#REF!</v>
      </c>
      <c r="U936" s="1" t="e">
        <f>+ROUNDUP((T936/(TRUNC((B936-56)/(#REF!+5))+4)),0)</f>
        <v>#REF!</v>
      </c>
      <c r="V936" s="1" t="e">
        <f t="shared" si="159"/>
        <v>#REF!</v>
      </c>
      <c r="W936" s="1" t="e">
        <f t="shared" si="160"/>
        <v>#REF!</v>
      </c>
      <c r="X936" s="1" t="e">
        <f t="shared" si="161"/>
        <v>#REF!</v>
      </c>
      <c r="Y936" s="1" t="e">
        <f t="shared" si="162"/>
        <v>#REF!</v>
      </c>
      <c r="Z936" s="1" t="e">
        <f t="shared" si="163"/>
        <v>#REF!</v>
      </c>
      <c r="AA936" s="2" t="e">
        <f>IF(Z936*#REF!/(#REF!+#REF!)&lt;16,16,Z936*#REF!/(#REF!+#REF!))</f>
        <v>#REF!</v>
      </c>
      <c r="AB936" s="9" t="e">
        <f>IF(+Z936*#REF!/(#REF!+#REF!)&lt;16,16,+Z936*#REF!/(#REF!+#REF!))</f>
        <v>#REF!</v>
      </c>
      <c r="AC936" s="2" t="e">
        <f t="shared" si="164"/>
        <v>#REF!</v>
      </c>
    </row>
    <row r="937" spans="2:29" x14ac:dyDescent="0.2">
      <c r="B937" s="10" t="e">
        <f>IF(#REF!="Informix XPS",4096,2048)</f>
        <v>#REF!</v>
      </c>
      <c r="C937" s="10" t="e">
        <f>IF(#REF!="Informix XPS",4036,2020)</f>
        <v>#REF!</v>
      </c>
      <c r="D937" s="1" t="e">
        <f>IF(#REF!=0,0,#REF!+4)</f>
        <v>#REF!</v>
      </c>
      <c r="E937" s="1" t="e">
        <f t="shared" si="154"/>
        <v>#REF!</v>
      </c>
      <c r="F937" s="1" t="e">
        <f>IF(D937&lt;=C937,ROUNDUP((#REF!+#REF!)/E937,0),#REF!*E937)</f>
        <v>#REF!</v>
      </c>
      <c r="G937" s="1" t="e">
        <f t="shared" si="155"/>
        <v>#REF!</v>
      </c>
      <c r="H937" s="1" t="e">
        <f>IF(#REF!&gt;C937,#REF!,0)</f>
        <v>#REF!</v>
      </c>
      <c r="I937" s="1" t="e">
        <f>+IF(#REF!&gt;C937,#REF!-(C937+8),0)</f>
        <v>#REF!</v>
      </c>
      <c r="J937" s="1" t="e">
        <f>+IF(I937&lt;C937,0,#REF!*TRUNC(I937/(C937-8)))</f>
        <v>#REF!</v>
      </c>
      <c r="K937" s="1" t="e">
        <f>IF(H937&gt;0,+#REF!/(C937-8)-TRUNC(#REF!/(C937-8))+4,0)</f>
        <v>#REF!</v>
      </c>
      <c r="L937" s="1" t="e">
        <f t="shared" si="156"/>
        <v>#REF!</v>
      </c>
      <c r="M937" s="1" t="e">
        <f>+IF(H937&gt;0,IF(L937&lt;0.1,(#REF!/(TRUNC((C937/10)/I937)+1)),IF(AND(L937&gt;0.1,L937&lt;0.33),(#REF!/(TRUNC((C937/3)/I937)+1)),#REF!)),0)</f>
        <v>#REF!</v>
      </c>
      <c r="N937" s="1" t="e">
        <f t="shared" si="157"/>
        <v>#REF!</v>
      </c>
      <c r="O937" s="1" t="e">
        <f>+IF(#REF! &lt; (#REF!+#REF!)*0.02,1,#REF!/(#REF!+#REF!))</f>
        <v>#REF!</v>
      </c>
      <c r="P937" s="1" t="e">
        <f>+IF(#REF!&gt;0,#REF!+5,0)</f>
        <v>#REF!</v>
      </c>
      <c r="Q937" s="1" t="e">
        <f t="shared" si="158"/>
        <v>#REF!</v>
      </c>
      <c r="R937" s="1" t="e">
        <f>+IF(Q937 &gt; 0,TRUNC((#REF!+#REF!)/Q937),0)</f>
        <v>#REF!</v>
      </c>
      <c r="S937" s="1" t="e">
        <f>+(R937/(TRUNC((B937-28)/(#REF!+5))+4))</f>
        <v>#REF!</v>
      </c>
      <c r="T937" s="1" t="e">
        <f>+TRUNC(S937/(TRUNC((B937-28)/(#REF!+5))+4))</f>
        <v>#REF!</v>
      </c>
      <c r="U937" s="1" t="e">
        <f>+ROUNDUP((T937/(TRUNC((B937-56)/(#REF!+5))+4)),0)</f>
        <v>#REF!</v>
      </c>
      <c r="V937" s="1" t="e">
        <f t="shared" si="159"/>
        <v>#REF!</v>
      </c>
      <c r="W937" s="1" t="e">
        <f t="shared" si="160"/>
        <v>#REF!</v>
      </c>
      <c r="X937" s="1" t="e">
        <f t="shared" si="161"/>
        <v>#REF!</v>
      </c>
      <c r="Y937" s="1" t="e">
        <f t="shared" si="162"/>
        <v>#REF!</v>
      </c>
      <c r="Z937" s="1" t="e">
        <f t="shared" si="163"/>
        <v>#REF!</v>
      </c>
      <c r="AA937" s="2" t="e">
        <f>IF(Z937*#REF!/(#REF!+#REF!)&lt;16,16,Z937*#REF!/(#REF!+#REF!))</f>
        <v>#REF!</v>
      </c>
      <c r="AB937" s="9" t="e">
        <f>IF(+Z937*#REF!/(#REF!+#REF!)&lt;16,16,+Z937*#REF!/(#REF!+#REF!))</f>
        <v>#REF!</v>
      </c>
      <c r="AC937" s="2" t="e">
        <f t="shared" si="164"/>
        <v>#REF!</v>
      </c>
    </row>
    <row r="938" spans="2:29" x14ac:dyDescent="0.2">
      <c r="B938" s="10" t="e">
        <f>IF(#REF!="Informix XPS",4096,2048)</f>
        <v>#REF!</v>
      </c>
      <c r="C938" s="10" t="e">
        <f>IF(#REF!="Informix XPS",4036,2020)</f>
        <v>#REF!</v>
      </c>
      <c r="D938" s="1" t="e">
        <f>IF(#REF!=0,0,#REF!+4)</f>
        <v>#REF!</v>
      </c>
      <c r="E938" s="1" t="e">
        <f t="shared" si="154"/>
        <v>#REF!</v>
      </c>
      <c r="F938" s="1" t="e">
        <f>IF(D938&lt;=C938,ROUNDUP((#REF!+#REF!)/E938,0),#REF!*E938)</f>
        <v>#REF!</v>
      </c>
      <c r="G938" s="1" t="e">
        <f t="shared" si="155"/>
        <v>#REF!</v>
      </c>
      <c r="H938" s="1" t="e">
        <f>IF(#REF!&gt;C938,#REF!,0)</f>
        <v>#REF!</v>
      </c>
      <c r="I938" s="1" t="e">
        <f>+IF(#REF!&gt;C938,#REF!-(C938+8),0)</f>
        <v>#REF!</v>
      </c>
      <c r="J938" s="1" t="e">
        <f>+IF(I938&lt;C938,0,#REF!*TRUNC(I938/(C938-8)))</f>
        <v>#REF!</v>
      </c>
      <c r="K938" s="1" t="e">
        <f>IF(H938&gt;0,+#REF!/(C938-8)-TRUNC(#REF!/(C938-8))+4,0)</f>
        <v>#REF!</v>
      </c>
      <c r="L938" s="1" t="e">
        <f t="shared" si="156"/>
        <v>#REF!</v>
      </c>
      <c r="M938" s="1" t="e">
        <f>+IF(H938&gt;0,IF(L938&lt;0.1,(#REF!/(TRUNC((C938/10)/I938)+1)),IF(AND(L938&gt;0.1,L938&lt;0.33),(#REF!/(TRUNC((C938/3)/I938)+1)),#REF!)),0)</f>
        <v>#REF!</v>
      </c>
      <c r="N938" s="1" t="e">
        <f t="shared" si="157"/>
        <v>#REF!</v>
      </c>
      <c r="O938" s="1" t="e">
        <f>+IF(#REF! &lt; (#REF!+#REF!)*0.02,1,#REF!/(#REF!+#REF!))</f>
        <v>#REF!</v>
      </c>
      <c r="P938" s="1" t="e">
        <f>+IF(#REF!&gt;0,#REF!+5,0)</f>
        <v>#REF!</v>
      </c>
      <c r="Q938" s="1" t="e">
        <f t="shared" si="158"/>
        <v>#REF!</v>
      </c>
      <c r="R938" s="1" t="e">
        <f>+IF(Q938 &gt; 0,TRUNC((#REF!+#REF!)/Q938),0)</f>
        <v>#REF!</v>
      </c>
      <c r="S938" s="1" t="e">
        <f>+(R938/(TRUNC((B938-28)/(#REF!+5))+4))</f>
        <v>#REF!</v>
      </c>
      <c r="T938" s="1" t="e">
        <f>+TRUNC(S938/(TRUNC((B938-28)/(#REF!+5))+4))</f>
        <v>#REF!</v>
      </c>
      <c r="U938" s="1" t="e">
        <f>+ROUNDUP((T938/(TRUNC((B938-56)/(#REF!+5))+4)),0)</f>
        <v>#REF!</v>
      </c>
      <c r="V938" s="1" t="e">
        <f t="shared" si="159"/>
        <v>#REF!</v>
      </c>
      <c r="W938" s="1" t="e">
        <f t="shared" si="160"/>
        <v>#REF!</v>
      </c>
      <c r="X938" s="1" t="e">
        <f t="shared" si="161"/>
        <v>#REF!</v>
      </c>
      <c r="Y938" s="1" t="e">
        <f t="shared" si="162"/>
        <v>#REF!</v>
      </c>
      <c r="Z938" s="1" t="e">
        <f t="shared" si="163"/>
        <v>#REF!</v>
      </c>
      <c r="AA938" s="2" t="e">
        <f>IF(Z938*#REF!/(#REF!+#REF!)&lt;16,16,Z938*#REF!/(#REF!+#REF!))</f>
        <v>#REF!</v>
      </c>
      <c r="AB938" s="9" t="e">
        <f>IF(+Z938*#REF!/(#REF!+#REF!)&lt;16,16,+Z938*#REF!/(#REF!+#REF!))</f>
        <v>#REF!</v>
      </c>
      <c r="AC938" s="2" t="e">
        <f t="shared" si="164"/>
        <v>#REF!</v>
      </c>
    </row>
    <row r="939" spans="2:29" x14ac:dyDescent="0.2">
      <c r="B939" s="10" t="e">
        <f>IF(#REF!="Informix XPS",4096,2048)</f>
        <v>#REF!</v>
      </c>
      <c r="C939" s="10" t="e">
        <f>IF(#REF!="Informix XPS",4036,2020)</f>
        <v>#REF!</v>
      </c>
      <c r="D939" s="1" t="e">
        <f>IF(#REF!=0,0,#REF!+4)</f>
        <v>#REF!</v>
      </c>
      <c r="E939" s="1" t="e">
        <f t="shared" si="154"/>
        <v>#REF!</v>
      </c>
      <c r="F939" s="1" t="e">
        <f>IF(D939&lt;=C939,ROUNDUP((#REF!+#REF!)/E939,0),#REF!*E939)</f>
        <v>#REF!</v>
      </c>
      <c r="G939" s="1" t="e">
        <f t="shared" si="155"/>
        <v>#REF!</v>
      </c>
      <c r="H939" s="1" t="e">
        <f>IF(#REF!&gt;C939,#REF!,0)</f>
        <v>#REF!</v>
      </c>
      <c r="I939" s="1" t="e">
        <f>+IF(#REF!&gt;C939,#REF!-(C939+8),0)</f>
        <v>#REF!</v>
      </c>
      <c r="J939" s="1" t="e">
        <f>+IF(I939&lt;C939,0,#REF!*TRUNC(I939/(C939-8)))</f>
        <v>#REF!</v>
      </c>
      <c r="K939" s="1" t="e">
        <f>IF(H939&gt;0,+#REF!/(C939-8)-TRUNC(#REF!/(C939-8))+4,0)</f>
        <v>#REF!</v>
      </c>
      <c r="L939" s="1" t="e">
        <f t="shared" si="156"/>
        <v>#REF!</v>
      </c>
      <c r="M939" s="1" t="e">
        <f>+IF(H939&gt;0,IF(L939&lt;0.1,(#REF!/(TRUNC((C939/10)/I939)+1)),IF(AND(L939&gt;0.1,L939&lt;0.33),(#REF!/(TRUNC((C939/3)/I939)+1)),#REF!)),0)</f>
        <v>#REF!</v>
      </c>
      <c r="N939" s="1" t="e">
        <f t="shared" si="157"/>
        <v>#REF!</v>
      </c>
      <c r="O939" s="1" t="e">
        <f>+IF(#REF! &lt; (#REF!+#REF!)*0.02,1,#REF!/(#REF!+#REF!))</f>
        <v>#REF!</v>
      </c>
      <c r="P939" s="1" t="e">
        <f>+IF(#REF!&gt;0,#REF!+5,0)</f>
        <v>#REF!</v>
      </c>
      <c r="Q939" s="1" t="e">
        <f t="shared" si="158"/>
        <v>#REF!</v>
      </c>
      <c r="R939" s="1" t="e">
        <f>+IF(Q939 &gt; 0,TRUNC((#REF!+#REF!)/Q939),0)</f>
        <v>#REF!</v>
      </c>
      <c r="S939" s="1" t="e">
        <f>+(R939/(TRUNC((B939-28)/(#REF!+5))+4))</f>
        <v>#REF!</v>
      </c>
      <c r="T939" s="1" t="e">
        <f>+TRUNC(S939/(TRUNC((B939-28)/(#REF!+5))+4))</f>
        <v>#REF!</v>
      </c>
      <c r="U939" s="1" t="e">
        <f>+ROUNDUP((T939/(TRUNC((B939-56)/(#REF!+5))+4)),0)</f>
        <v>#REF!</v>
      </c>
      <c r="V939" s="1" t="e">
        <f t="shared" si="159"/>
        <v>#REF!</v>
      </c>
      <c r="W939" s="1" t="e">
        <f t="shared" si="160"/>
        <v>#REF!</v>
      </c>
      <c r="X939" s="1" t="e">
        <f t="shared" si="161"/>
        <v>#REF!</v>
      </c>
      <c r="Y939" s="1" t="e">
        <f t="shared" si="162"/>
        <v>#REF!</v>
      </c>
      <c r="Z939" s="1" t="e">
        <f t="shared" si="163"/>
        <v>#REF!</v>
      </c>
      <c r="AA939" s="2" t="e">
        <f>IF(Z939*#REF!/(#REF!+#REF!)&lt;16,16,Z939*#REF!/(#REF!+#REF!))</f>
        <v>#REF!</v>
      </c>
      <c r="AB939" s="9" t="e">
        <f>IF(+Z939*#REF!/(#REF!+#REF!)&lt;16,16,+Z939*#REF!/(#REF!+#REF!))</f>
        <v>#REF!</v>
      </c>
      <c r="AC939" s="2" t="e">
        <f t="shared" si="164"/>
        <v>#REF!</v>
      </c>
    </row>
    <row r="940" spans="2:29" x14ac:dyDescent="0.2">
      <c r="B940" s="10" t="e">
        <f>IF(#REF!="Informix XPS",4096,2048)</f>
        <v>#REF!</v>
      </c>
      <c r="C940" s="10" t="e">
        <f>IF(#REF!="Informix XPS",4036,2020)</f>
        <v>#REF!</v>
      </c>
      <c r="D940" s="1" t="e">
        <f>IF(#REF!=0,0,#REF!+4)</f>
        <v>#REF!</v>
      </c>
      <c r="E940" s="1" t="e">
        <f t="shared" si="154"/>
        <v>#REF!</v>
      </c>
      <c r="F940" s="1" t="e">
        <f>IF(D940&lt;=C940,ROUNDUP((#REF!+#REF!)/E940,0),#REF!*E940)</f>
        <v>#REF!</v>
      </c>
      <c r="G940" s="1" t="e">
        <f t="shared" si="155"/>
        <v>#REF!</v>
      </c>
      <c r="H940" s="1" t="e">
        <f>IF(#REF!&gt;C940,#REF!,0)</f>
        <v>#REF!</v>
      </c>
      <c r="I940" s="1" t="e">
        <f>+IF(#REF!&gt;C940,#REF!-(C940+8),0)</f>
        <v>#REF!</v>
      </c>
      <c r="J940" s="1" t="e">
        <f>+IF(I940&lt;C940,0,#REF!*TRUNC(I940/(C940-8)))</f>
        <v>#REF!</v>
      </c>
      <c r="K940" s="1" t="e">
        <f>IF(H940&gt;0,+#REF!/(C940-8)-TRUNC(#REF!/(C940-8))+4,0)</f>
        <v>#REF!</v>
      </c>
      <c r="L940" s="1" t="e">
        <f t="shared" si="156"/>
        <v>#REF!</v>
      </c>
      <c r="M940" s="1" t="e">
        <f>+IF(H940&gt;0,IF(L940&lt;0.1,(#REF!/(TRUNC((C940/10)/I940)+1)),IF(AND(L940&gt;0.1,L940&lt;0.33),(#REF!/(TRUNC((C940/3)/I940)+1)),#REF!)),0)</f>
        <v>#REF!</v>
      </c>
      <c r="N940" s="1" t="e">
        <f t="shared" si="157"/>
        <v>#REF!</v>
      </c>
      <c r="O940" s="1" t="e">
        <f>+IF(#REF! &lt; (#REF!+#REF!)*0.02,1,#REF!/(#REF!+#REF!))</f>
        <v>#REF!</v>
      </c>
      <c r="P940" s="1" t="e">
        <f>+IF(#REF!&gt;0,#REF!+5,0)</f>
        <v>#REF!</v>
      </c>
      <c r="Q940" s="1" t="e">
        <f t="shared" si="158"/>
        <v>#REF!</v>
      </c>
      <c r="R940" s="1" t="e">
        <f>+IF(Q940 &gt; 0,TRUNC((#REF!+#REF!)/Q940),0)</f>
        <v>#REF!</v>
      </c>
      <c r="S940" s="1" t="e">
        <f>+(R940/(TRUNC((B940-28)/(#REF!+5))+4))</f>
        <v>#REF!</v>
      </c>
      <c r="T940" s="1" t="e">
        <f>+TRUNC(S940/(TRUNC((B940-28)/(#REF!+5))+4))</f>
        <v>#REF!</v>
      </c>
      <c r="U940" s="1" t="e">
        <f>+ROUNDUP((T940/(TRUNC((B940-56)/(#REF!+5))+4)),0)</f>
        <v>#REF!</v>
      </c>
      <c r="V940" s="1" t="e">
        <f t="shared" si="159"/>
        <v>#REF!</v>
      </c>
      <c r="W940" s="1" t="e">
        <f t="shared" si="160"/>
        <v>#REF!</v>
      </c>
      <c r="X940" s="1" t="e">
        <f t="shared" si="161"/>
        <v>#REF!</v>
      </c>
      <c r="Y940" s="1" t="e">
        <f t="shared" si="162"/>
        <v>#REF!</v>
      </c>
      <c r="Z940" s="1" t="e">
        <f t="shared" si="163"/>
        <v>#REF!</v>
      </c>
      <c r="AA940" s="2" t="e">
        <f>IF(Z940*#REF!/(#REF!+#REF!)&lt;16,16,Z940*#REF!/(#REF!+#REF!))</f>
        <v>#REF!</v>
      </c>
      <c r="AB940" s="9" t="e">
        <f>IF(+Z940*#REF!/(#REF!+#REF!)&lt;16,16,+Z940*#REF!/(#REF!+#REF!))</f>
        <v>#REF!</v>
      </c>
      <c r="AC940" s="2" t="e">
        <f t="shared" si="164"/>
        <v>#REF!</v>
      </c>
    </row>
    <row r="941" spans="2:29" x14ac:dyDescent="0.2">
      <c r="B941" s="10" t="e">
        <f>IF(#REF!="Informix XPS",4096,2048)</f>
        <v>#REF!</v>
      </c>
      <c r="C941" s="10" t="e">
        <f>IF(#REF!="Informix XPS",4036,2020)</f>
        <v>#REF!</v>
      </c>
      <c r="D941" s="1" t="e">
        <f>IF(#REF!=0,0,#REF!+4)</f>
        <v>#REF!</v>
      </c>
      <c r="E941" s="1" t="e">
        <f t="shared" si="154"/>
        <v>#REF!</v>
      </c>
      <c r="F941" s="1" t="e">
        <f>IF(D941&lt;=C941,ROUNDUP((#REF!+#REF!)/E941,0),#REF!*E941)</f>
        <v>#REF!</v>
      </c>
      <c r="G941" s="1" t="e">
        <f t="shared" si="155"/>
        <v>#REF!</v>
      </c>
      <c r="H941" s="1" t="e">
        <f>IF(#REF!&gt;C941,#REF!,0)</f>
        <v>#REF!</v>
      </c>
      <c r="I941" s="1" t="e">
        <f>+IF(#REF!&gt;C941,#REF!-(C941+8),0)</f>
        <v>#REF!</v>
      </c>
      <c r="J941" s="1" t="e">
        <f>+IF(I941&lt;C941,0,#REF!*TRUNC(I941/(C941-8)))</f>
        <v>#REF!</v>
      </c>
      <c r="K941" s="1" t="e">
        <f>IF(H941&gt;0,+#REF!/(C941-8)-TRUNC(#REF!/(C941-8))+4,0)</f>
        <v>#REF!</v>
      </c>
      <c r="L941" s="1" t="e">
        <f t="shared" si="156"/>
        <v>#REF!</v>
      </c>
      <c r="M941" s="1" t="e">
        <f>+IF(H941&gt;0,IF(L941&lt;0.1,(#REF!/(TRUNC((C941/10)/I941)+1)),IF(AND(L941&gt;0.1,L941&lt;0.33),(#REF!/(TRUNC((C941/3)/I941)+1)),#REF!)),0)</f>
        <v>#REF!</v>
      </c>
      <c r="N941" s="1" t="e">
        <f t="shared" si="157"/>
        <v>#REF!</v>
      </c>
      <c r="O941" s="1" t="e">
        <f>+IF(#REF! &lt; (#REF!+#REF!)*0.02,1,#REF!/(#REF!+#REF!))</f>
        <v>#REF!</v>
      </c>
      <c r="P941" s="1" t="e">
        <f>+IF(#REF!&gt;0,#REF!+5,0)</f>
        <v>#REF!</v>
      </c>
      <c r="Q941" s="1" t="e">
        <f t="shared" si="158"/>
        <v>#REF!</v>
      </c>
      <c r="R941" s="1" t="e">
        <f>+IF(Q941 &gt; 0,TRUNC((#REF!+#REF!)/Q941),0)</f>
        <v>#REF!</v>
      </c>
      <c r="S941" s="1" t="e">
        <f>+(R941/(TRUNC((B941-28)/(#REF!+5))+4))</f>
        <v>#REF!</v>
      </c>
      <c r="T941" s="1" t="e">
        <f>+TRUNC(S941/(TRUNC((B941-28)/(#REF!+5))+4))</f>
        <v>#REF!</v>
      </c>
      <c r="U941" s="1" t="e">
        <f>+ROUNDUP((T941/(TRUNC((B941-56)/(#REF!+5))+4)),0)</f>
        <v>#REF!</v>
      </c>
      <c r="V941" s="1" t="e">
        <f t="shared" si="159"/>
        <v>#REF!</v>
      </c>
      <c r="W941" s="1" t="e">
        <f t="shared" si="160"/>
        <v>#REF!</v>
      </c>
      <c r="X941" s="1" t="e">
        <f t="shared" si="161"/>
        <v>#REF!</v>
      </c>
      <c r="Y941" s="1" t="e">
        <f t="shared" si="162"/>
        <v>#REF!</v>
      </c>
      <c r="Z941" s="1" t="e">
        <f t="shared" si="163"/>
        <v>#REF!</v>
      </c>
      <c r="AA941" s="2" t="e">
        <f>IF(Z941*#REF!/(#REF!+#REF!)&lt;16,16,Z941*#REF!/(#REF!+#REF!))</f>
        <v>#REF!</v>
      </c>
      <c r="AB941" s="9" t="e">
        <f>IF(+Z941*#REF!/(#REF!+#REF!)&lt;16,16,+Z941*#REF!/(#REF!+#REF!))</f>
        <v>#REF!</v>
      </c>
      <c r="AC941" s="2" t="e">
        <f t="shared" si="164"/>
        <v>#REF!</v>
      </c>
    </row>
    <row r="942" spans="2:29" x14ac:dyDescent="0.2">
      <c r="B942" s="10" t="e">
        <f>IF(#REF!="Informix XPS",4096,2048)</f>
        <v>#REF!</v>
      </c>
      <c r="C942" s="10" t="e">
        <f>IF(#REF!="Informix XPS",4036,2020)</f>
        <v>#REF!</v>
      </c>
      <c r="D942" s="1" t="e">
        <f>IF(#REF!=0,0,#REF!+4)</f>
        <v>#REF!</v>
      </c>
      <c r="E942" s="1" t="e">
        <f t="shared" si="154"/>
        <v>#REF!</v>
      </c>
      <c r="F942" s="1" t="e">
        <f>IF(D942&lt;=C942,ROUNDUP((#REF!+#REF!)/E942,0),#REF!*E942)</f>
        <v>#REF!</v>
      </c>
      <c r="G942" s="1" t="e">
        <f t="shared" si="155"/>
        <v>#REF!</v>
      </c>
      <c r="H942" s="1" t="e">
        <f>IF(#REF!&gt;C942,#REF!,0)</f>
        <v>#REF!</v>
      </c>
      <c r="I942" s="1" t="e">
        <f>+IF(#REF!&gt;C942,#REF!-(C942+8),0)</f>
        <v>#REF!</v>
      </c>
      <c r="J942" s="1" t="e">
        <f>+IF(I942&lt;C942,0,#REF!*TRUNC(I942/(C942-8)))</f>
        <v>#REF!</v>
      </c>
      <c r="K942" s="1" t="e">
        <f>IF(H942&gt;0,+#REF!/(C942-8)-TRUNC(#REF!/(C942-8))+4,0)</f>
        <v>#REF!</v>
      </c>
      <c r="L942" s="1" t="e">
        <f t="shared" si="156"/>
        <v>#REF!</v>
      </c>
      <c r="M942" s="1" t="e">
        <f>+IF(H942&gt;0,IF(L942&lt;0.1,(#REF!/(TRUNC((C942/10)/I942)+1)),IF(AND(L942&gt;0.1,L942&lt;0.33),(#REF!/(TRUNC((C942/3)/I942)+1)),#REF!)),0)</f>
        <v>#REF!</v>
      </c>
      <c r="N942" s="1" t="e">
        <f t="shared" si="157"/>
        <v>#REF!</v>
      </c>
      <c r="O942" s="1" t="e">
        <f>+IF(#REF! &lt; (#REF!+#REF!)*0.02,1,#REF!/(#REF!+#REF!))</f>
        <v>#REF!</v>
      </c>
      <c r="P942" s="1" t="e">
        <f>+IF(#REF!&gt;0,#REF!+5,0)</f>
        <v>#REF!</v>
      </c>
      <c r="Q942" s="1" t="e">
        <f t="shared" si="158"/>
        <v>#REF!</v>
      </c>
      <c r="R942" s="1" t="e">
        <f>+IF(Q942 &gt; 0,TRUNC((#REF!+#REF!)/Q942),0)</f>
        <v>#REF!</v>
      </c>
      <c r="S942" s="1" t="e">
        <f>+(R942/(TRUNC((B942-28)/(#REF!+5))+4))</f>
        <v>#REF!</v>
      </c>
      <c r="T942" s="1" t="e">
        <f>+TRUNC(S942/(TRUNC((B942-28)/(#REF!+5))+4))</f>
        <v>#REF!</v>
      </c>
      <c r="U942" s="1" t="e">
        <f>+ROUNDUP((T942/(TRUNC((B942-56)/(#REF!+5))+4)),0)</f>
        <v>#REF!</v>
      </c>
      <c r="V942" s="1" t="e">
        <f t="shared" si="159"/>
        <v>#REF!</v>
      </c>
      <c r="W942" s="1" t="e">
        <f t="shared" si="160"/>
        <v>#REF!</v>
      </c>
      <c r="X942" s="1" t="e">
        <f t="shared" si="161"/>
        <v>#REF!</v>
      </c>
      <c r="Y942" s="1" t="e">
        <f t="shared" si="162"/>
        <v>#REF!</v>
      </c>
      <c r="Z942" s="1" t="e">
        <f t="shared" si="163"/>
        <v>#REF!</v>
      </c>
      <c r="AA942" s="2" t="e">
        <f>IF(Z942*#REF!/(#REF!+#REF!)&lt;16,16,Z942*#REF!/(#REF!+#REF!))</f>
        <v>#REF!</v>
      </c>
      <c r="AB942" s="9" t="e">
        <f>IF(+Z942*#REF!/(#REF!+#REF!)&lt;16,16,+Z942*#REF!/(#REF!+#REF!))</f>
        <v>#REF!</v>
      </c>
      <c r="AC942" s="2" t="e">
        <f t="shared" si="164"/>
        <v>#REF!</v>
      </c>
    </row>
    <row r="943" spans="2:29" x14ac:dyDescent="0.2">
      <c r="B943" s="10" t="e">
        <f>IF(#REF!="Informix XPS",4096,2048)</f>
        <v>#REF!</v>
      </c>
      <c r="C943" s="10" t="e">
        <f>IF(#REF!="Informix XPS",4036,2020)</f>
        <v>#REF!</v>
      </c>
      <c r="D943" s="1" t="e">
        <f>IF(#REF!=0,0,#REF!+4)</f>
        <v>#REF!</v>
      </c>
      <c r="E943" s="1" t="e">
        <f t="shared" si="154"/>
        <v>#REF!</v>
      </c>
      <c r="F943" s="1" t="e">
        <f>IF(D943&lt;=C943,ROUNDUP((#REF!+#REF!)/E943,0),#REF!*E943)</f>
        <v>#REF!</v>
      </c>
      <c r="G943" s="1" t="e">
        <f t="shared" si="155"/>
        <v>#REF!</v>
      </c>
      <c r="H943" s="1" t="e">
        <f>IF(#REF!&gt;C943,#REF!,0)</f>
        <v>#REF!</v>
      </c>
      <c r="I943" s="1" t="e">
        <f>+IF(#REF!&gt;C943,#REF!-(C943+8),0)</f>
        <v>#REF!</v>
      </c>
      <c r="J943" s="1" t="e">
        <f>+IF(I943&lt;C943,0,#REF!*TRUNC(I943/(C943-8)))</f>
        <v>#REF!</v>
      </c>
      <c r="K943" s="1" t="e">
        <f>IF(H943&gt;0,+#REF!/(C943-8)-TRUNC(#REF!/(C943-8))+4,0)</f>
        <v>#REF!</v>
      </c>
      <c r="L943" s="1" t="e">
        <f t="shared" si="156"/>
        <v>#REF!</v>
      </c>
      <c r="M943" s="1" t="e">
        <f>+IF(H943&gt;0,IF(L943&lt;0.1,(#REF!/(TRUNC((C943/10)/I943)+1)),IF(AND(L943&gt;0.1,L943&lt;0.33),(#REF!/(TRUNC((C943/3)/I943)+1)),#REF!)),0)</f>
        <v>#REF!</v>
      </c>
      <c r="N943" s="1" t="e">
        <f t="shared" si="157"/>
        <v>#REF!</v>
      </c>
      <c r="O943" s="1" t="e">
        <f>+IF(#REF! &lt; (#REF!+#REF!)*0.02,1,#REF!/(#REF!+#REF!))</f>
        <v>#REF!</v>
      </c>
      <c r="P943" s="1" t="e">
        <f>+IF(#REF!&gt;0,#REF!+5,0)</f>
        <v>#REF!</v>
      </c>
      <c r="Q943" s="1" t="e">
        <f t="shared" si="158"/>
        <v>#REF!</v>
      </c>
      <c r="R943" s="1" t="e">
        <f>+IF(Q943 &gt; 0,TRUNC((#REF!+#REF!)/Q943),0)</f>
        <v>#REF!</v>
      </c>
      <c r="S943" s="1" t="e">
        <f>+(R943/(TRUNC((B943-28)/(#REF!+5))+4))</f>
        <v>#REF!</v>
      </c>
      <c r="T943" s="1" t="e">
        <f>+TRUNC(S943/(TRUNC((B943-28)/(#REF!+5))+4))</f>
        <v>#REF!</v>
      </c>
      <c r="U943" s="1" t="e">
        <f>+ROUNDUP((T943/(TRUNC((B943-56)/(#REF!+5))+4)),0)</f>
        <v>#REF!</v>
      </c>
      <c r="V943" s="1" t="e">
        <f t="shared" si="159"/>
        <v>#REF!</v>
      </c>
      <c r="W943" s="1" t="e">
        <f t="shared" si="160"/>
        <v>#REF!</v>
      </c>
      <c r="X943" s="1" t="e">
        <f t="shared" si="161"/>
        <v>#REF!</v>
      </c>
      <c r="Y943" s="1" t="e">
        <f t="shared" si="162"/>
        <v>#REF!</v>
      </c>
      <c r="Z943" s="1" t="e">
        <f t="shared" si="163"/>
        <v>#REF!</v>
      </c>
      <c r="AA943" s="2" t="e">
        <f>IF(Z943*#REF!/(#REF!+#REF!)&lt;16,16,Z943*#REF!/(#REF!+#REF!))</f>
        <v>#REF!</v>
      </c>
      <c r="AB943" s="9" t="e">
        <f>IF(+Z943*#REF!/(#REF!+#REF!)&lt;16,16,+Z943*#REF!/(#REF!+#REF!))</f>
        <v>#REF!</v>
      </c>
      <c r="AC943" s="2" t="e">
        <f t="shared" si="164"/>
        <v>#REF!</v>
      </c>
    </row>
    <row r="944" spans="2:29" x14ac:dyDescent="0.2">
      <c r="B944" s="10" t="e">
        <f>IF(#REF!="Informix XPS",4096,2048)</f>
        <v>#REF!</v>
      </c>
      <c r="C944" s="10" t="e">
        <f>IF(#REF!="Informix XPS",4036,2020)</f>
        <v>#REF!</v>
      </c>
      <c r="D944" s="1" t="e">
        <f>IF(#REF!=0,0,#REF!+4)</f>
        <v>#REF!</v>
      </c>
      <c r="E944" s="1" t="e">
        <f t="shared" si="154"/>
        <v>#REF!</v>
      </c>
      <c r="F944" s="1" t="e">
        <f>IF(D944&lt;=C944,ROUNDUP((#REF!+#REF!)/E944,0),#REF!*E944)</f>
        <v>#REF!</v>
      </c>
      <c r="G944" s="1" t="e">
        <f t="shared" si="155"/>
        <v>#REF!</v>
      </c>
      <c r="H944" s="1" t="e">
        <f>IF(#REF!&gt;C944,#REF!,0)</f>
        <v>#REF!</v>
      </c>
      <c r="I944" s="1" t="e">
        <f>+IF(#REF!&gt;C944,#REF!-(C944+8),0)</f>
        <v>#REF!</v>
      </c>
      <c r="J944" s="1" t="e">
        <f>+IF(I944&lt;C944,0,#REF!*TRUNC(I944/(C944-8)))</f>
        <v>#REF!</v>
      </c>
      <c r="K944" s="1" t="e">
        <f>IF(H944&gt;0,+#REF!/(C944-8)-TRUNC(#REF!/(C944-8))+4,0)</f>
        <v>#REF!</v>
      </c>
      <c r="L944" s="1" t="e">
        <f t="shared" si="156"/>
        <v>#REF!</v>
      </c>
      <c r="M944" s="1" t="e">
        <f>+IF(H944&gt;0,IF(L944&lt;0.1,(#REF!/(TRUNC((C944/10)/I944)+1)),IF(AND(L944&gt;0.1,L944&lt;0.33),(#REF!/(TRUNC((C944/3)/I944)+1)),#REF!)),0)</f>
        <v>#REF!</v>
      </c>
      <c r="N944" s="1" t="e">
        <f t="shared" si="157"/>
        <v>#REF!</v>
      </c>
      <c r="O944" s="1" t="e">
        <f>+IF(#REF! &lt; (#REF!+#REF!)*0.02,1,#REF!/(#REF!+#REF!))</f>
        <v>#REF!</v>
      </c>
      <c r="P944" s="1" t="e">
        <f>+IF(#REF!&gt;0,#REF!+5,0)</f>
        <v>#REF!</v>
      </c>
      <c r="Q944" s="1" t="e">
        <f t="shared" si="158"/>
        <v>#REF!</v>
      </c>
      <c r="R944" s="1" t="e">
        <f>+IF(Q944 &gt; 0,TRUNC((#REF!+#REF!)/Q944),0)</f>
        <v>#REF!</v>
      </c>
      <c r="S944" s="1" t="e">
        <f>+(R944/(TRUNC((B944-28)/(#REF!+5))+4))</f>
        <v>#REF!</v>
      </c>
      <c r="T944" s="1" t="e">
        <f>+TRUNC(S944/(TRUNC((B944-28)/(#REF!+5))+4))</f>
        <v>#REF!</v>
      </c>
      <c r="U944" s="1" t="e">
        <f>+ROUNDUP((T944/(TRUNC((B944-56)/(#REF!+5))+4)),0)</f>
        <v>#REF!</v>
      </c>
      <c r="V944" s="1" t="e">
        <f t="shared" si="159"/>
        <v>#REF!</v>
      </c>
      <c r="W944" s="1" t="e">
        <f t="shared" si="160"/>
        <v>#REF!</v>
      </c>
      <c r="X944" s="1" t="e">
        <f t="shared" si="161"/>
        <v>#REF!</v>
      </c>
      <c r="Y944" s="1" t="e">
        <f t="shared" si="162"/>
        <v>#REF!</v>
      </c>
      <c r="Z944" s="1" t="e">
        <f t="shared" si="163"/>
        <v>#REF!</v>
      </c>
      <c r="AA944" s="2" t="e">
        <f>IF(Z944*#REF!/(#REF!+#REF!)&lt;16,16,Z944*#REF!/(#REF!+#REF!))</f>
        <v>#REF!</v>
      </c>
      <c r="AB944" s="9" t="e">
        <f>IF(+Z944*#REF!/(#REF!+#REF!)&lt;16,16,+Z944*#REF!/(#REF!+#REF!))</f>
        <v>#REF!</v>
      </c>
      <c r="AC944" s="2" t="e">
        <f t="shared" si="164"/>
        <v>#REF!</v>
      </c>
    </row>
    <row r="945" spans="2:29" x14ac:dyDescent="0.2">
      <c r="B945" s="10" t="e">
        <f>IF(#REF!="Informix XPS",4096,2048)</f>
        <v>#REF!</v>
      </c>
      <c r="C945" s="10" t="e">
        <f>IF(#REF!="Informix XPS",4036,2020)</f>
        <v>#REF!</v>
      </c>
      <c r="D945" s="1" t="e">
        <f>IF(#REF!=0,0,#REF!+4)</f>
        <v>#REF!</v>
      </c>
      <c r="E945" s="1" t="e">
        <f t="shared" si="154"/>
        <v>#REF!</v>
      </c>
      <c r="F945" s="1" t="e">
        <f>IF(D945&lt;=C945,ROUNDUP((#REF!+#REF!)/E945,0),#REF!*E945)</f>
        <v>#REF!</v>
      </c>
      <c r="G945" s="1" t="e">
        <f t="shared" si="155"/>
        <v>#REF!</v>
      </c>
      <c r="H945" s="1" t="e">
        <f>IF(#REF!&gt;C945,#REF!,0)</f>
        <v>#REF!</v>
      </c>
      <c r="I945" s="1" t="e">
        <f>+IF(#REF!&gt;C945,#REF!-(C945+8),0)</f>
        <v>#REF!</v>
      </c>
      <c r="J945" s="1" t="e">
        <f>+IF(I945&lt;C945,0,#REF!*TRUNC(I945/(C945-8)))</f>
        <v>#REF!</v>
      </c>
      <c r="K945" s="1" t="e">
        <f>IF(H945&gt;0,+#REF!/(C945-8)-TRUNC(#REF!/(C945-8))+4,0)</f>
        <v>#REF!</v>
      </c>
      <c r="L945" s="1" t="e">
        <f t="shared" si="156"/>
        <v>#REF!</v>
      </c>
      <c r="M945" s="1" t="e">
        <f>+IF(H945&gt;0,IF(L945&lt;0.1,(#REF!/(TRUNC((C945/10)/I945)+1)),IF(AND(L945&gt;0.1,L945&lt;0.33),(#REF!/(TRUNC((C945/3)/I945)+1)),#REF!)),0)</f>
        <v>#REF!</v>
      </c>
      <c r="N945" s="1" t="e">
        <f t="shared" si="157"/>
        <v>#REF!</v>
      </c>
      <c r="O945" s="1" t="e">
        <f>+IF(#REF! &lt; (#REF!+#REF!)*0.02,1,#REF!/(#REF!+#REF!))</f>
        <v>#REF!</v>
      </c>
      <c r="P945" s="1" t="e">
        <f>+IF(#REF!&gt;0,#REF!+5,0)</f>
        <v>#REF!</v>
      </c>
      <c r="Q945" s="1" t="e">
        <f t="shared" si="158"/>
        <v>#REF!</v>
      </c>
      <c r="R945" s="1" t="e">
        <f>+IF(Q945 &gt; 0,TRUNC((#REF!+#REF!)/Q945),0)</f>
        <v>#REF!</v>
      </c>
      <c r="S945" s="1" t="e">
        <f>+(R945/(TRUNC((B945-28)/(#REF!+5))+4))</f>
        <v>#REF!</v>
      </c>
      <c r="T945" s="1" t="e">
        <f>+TRUNC(S945/(TRUNC((B945-28)/(#REF!+5))+4))</f>
        <v>#REF!</v>
      </c>
      <c r="U945" s="1" t="e">
        <f>+ROUNDUP((T945/(TRUNC((B945-56)/(#REF!+5))+4)),0)</f>
        <v>#REF!</v>
      </c>
      <c r="V945" s="1" t="e">
        <f t="shared" si="159"/>
        <v>#REF!</v>
      </c>
      <c r="W945" s="1" t="e">
        <f t="shared" si="160"/>
        <v>#REF!</v>
      </c>
      <c r="X945" s="1" t="e">
        <f t="shared" si="161"/>
        <v>#REF!</v>
      </c>
      <c r="Y945" s="1" t="e">
        <f t="shared" si="162"/>
        <v>#REF!</v>
      </c>
      <c r="Z945" s="1" t="e">
        <f t="shared" si="163"/>
        <v>#REF!</v>
      </c>
      <c r="AA945" s="2" t="e">
        <f>IF(Z945*#REF!/(#REF!+#REF!)&lt;16,16,Z945*#REF!/(#REF!+#REF!))</f>
        <v>#REF!</v>
      </c>
      <c r="AB945" s="9" t="e">
        <f>IF(+Z945*#REF!/(#REF!+#REF!)&lt;16,16,+Z945*#REF!/(#REF!+#REF!))</f>
        <v>#REF!</v>
      </c>
      <c r="AC945" s="2" t="e">
        <f t="shared" si="164"/>
        <v>#REF!</v>
      </c>
    </row>
    <row r="946" spans="2:29" x14ac:dyDescent="0.2">
      <c r="B946" s="10" t="e">
        <f>IF(#REF!="Informix XPS",4096,2048)</f>
        <v>#REF!</v>
      </c>
      <c r="C946" s="10" t="e">
        <f>IF(#REF!="Informix XPS",4036,2020)</f>
        <v>#REF!</v>
      </c>
      <c r="D946" s="1" t="e">
        <f>IF(#REF!=0,0,#REF!+4)</f>
        <v>#REF!</v>
      </c>
      <c r="E946" s="1" t="e">
        <f t="shared" si="154"/>
        <v>#REF!</v>
      </c>
      <c r="F946" s="1" t="e">
        <f>IF(D946&lt;=C946,ROUNDUP((#REF!+#REF!)/E946,0),#REF!*E946)</f>
        <v>#REF!</v>
      </c>
      <c r="G946" s="1" t="e">
        <f t="shared" si="155"/>
        <v>#REF!</v>
      </c>
      <c r="H946" s="1" t="e">
        <f>IF(#REF!&gt;C946,#REF!,0)</f>
        <v>#REF!</v>
      </c>
      <c r="I946" s="1" t="e">
        <f>+IF(#REF!&gt;C946,#REF!-(C946+8),0)</f>
        <v>#REF!</v>
      </c>
      <c r="J946" s="1" t="e">
        <f>+IF(I946&lt;C946,0,#REF!*TRUNC(I946/(C946-8)))</f>
        <v>#REF!</v>
      </c>
      <c r="K946" s="1" t="e">
        <f>IF(H946&gt;0,+#REF!/(C946-8)-TRUNC(#REF!/(C946-8))+4,0)</f>
        <v>#REF!</v>
      </c>
      <c r="L946" s="1" t="e">
        <f t="shared" si="156"/>
        <v>#REF!</v>
      </c>
      <c r="M946" s="1" t="e">
        <f>+IF(H946&gt;0,IF(L946&lt;0.1,(#REF!/(TRUNC((C946/10)/I946)+1)),IF(AND(L946&gt;0.1,L946&lt;0.33),(#REF!/(TRUNC((C946/3)/I946)+1)),#REF!)),0)</f>
        <v>#REF!</v>
      </c>
      <c r="N946" s="1" t="e">
        <f t="shared" si="157"/>
        <v>#REF!</v>
      </c>
      <c r="O946" s="1" t="e">
        <f>+IF(#REF! &lt; (#REF!+#REF!)*0.02,1,#REF!/(#REF!+#REF!))</f>
        <v>#REF!</v>
      </c>
      <c r="P946" s="1" t="e">
        <f>+IF(#REF!&gt;0,#REF!+5,0)</f>
        <v>#REF!</v>
      </c>
      <c r="Q946" s="1" t="e">
        <f t="shared" si="158"/>
        <v>#REF!</v>
      </c>
      <c r="R946" s="1" t="e">
        <f>+IF(Q946 &gt; 0,TRUNC((#REF!+#REF!)/Q946),0)</f>
        <v>#REF!</v>
      </c>
      <c r="S946" s="1" t="e">
        <f>+(R946/(TRUNC((B946-28)/(#REF!+5))+4))</f>
        <v>#REF!</v>
      </c>
      <c r="T946" s="1" t="e">
        <f>+TRUNC(S946/(TRUNC((B946-28)/(#REF!+5))+4))</f>
        <v>#REF!</v>
      </c>
      <c r="U946" s="1" t="e">
        <f>+ROUNDUP((T946/(TRUNC((B946-56)/(#REF!+5))+4)),0)</f>
        <v>#REF!</v>
      </c>
      <c r="V946" s="1" t="e">
        <f t="shared" si="159"/>
        <v>#REF!</v>
      </c>
      <c r="W946" s="1" t="e">
        <f t="shared" si="160"/>
        <v>#REF!</v>
      </c>
      <c r="X946" s="1" t="e">
        <f t="shared" si="161"/>
        <v>#REF!</v>
      </c>
      <c r="Y946" s="1" t="e">
        <f t="shared" si="162"/>
        <v>#REF!</v>
      </c>
      <c r="Z946" s="1" t="e">
        <f t="shared" si="163"/>
        <v>#REF!</v>
      </c>
      <c r="AA946" s="2" t="e">
        <f>IF(Z946*#REF!/(#REF!+#REF!)&lt;16,16,Z946*#REF!/(#REF!+#REF!))</f>
        <v>#REF!</v>
      </c>
      <c r="AB946" s="9" t="e">
        <f>IF(+Z946*#REF!/(#REF!+#REF!)&lt;16,16,+Z946*#REF!/(#REF!+#REF!))</f>
        <v>#REF!</v>
      </c>
      <c r="AC946" s="2" t="e">
        <f t="shared" si="164"/>
        <v>#REF!</v>
      </c>
    </row>
    <row r="947" spans="2:29" x14ac:dyDescent="0.2">
      <c r="B947" s="10" t="e">
        <f>IF(#REF!="Informix XPS",4096,2048)</f>
        <v>#REF!</v>
      </c>
      <c r="C947" s="10" t="e">
        <f>IF(#REF!="Informix XPS",4036,2020)</f>
        <v>#REF!</v>
      </c>
      <c r="D947" s="1" t="e">
        <f>IF(#REF!=0,0,#REF!+4)</f>
        <v>#REF!</v>
      </c>
      <c r="E947" s="1" t="e">
        <f t="shared" si="154"/>
        <v>#REF!</v>
      </c>
      <c r="F947" s="1" t="e">
        <f>IF(D947&lt;=C947,ROUNDUP((#REF!+#REF!)/E947,0),#REF!*E947)</f>
        <v>#REF!</v>
      </c>
      <c r="G947" s="1" t="e">
        <f t="shared" si="155"/>
        <v>#REF!</v>
      </c>
      <c r="H947" s="1" t="e">
        <f>IF(#REF!&gt;C947,#REF!,0)</f>
        <v>#REF!</v>
      </c>
      <c r="I947" s="1" t="e">
        <f>+IF(#REF!&gt;C947,#REF!-(C947+8),0)</f>
        <v>#REF!</v>
      </c>
      <c r="J947" s="1" t="e">
        <f>+IF(I947&lt;C947,0,#REF!*TRUNC(I947/(C947-8)))</f>
        <v>#REF!</v>
      </c>
      <c r="K947" s="1" t="e">
        <f>IF(H947&gt;0,+#REF!/(C947-8)-TRUNC(#REF!/(C947-8))+4,0)</f>
        <v>#REF!</v>
      </c>
      <c r="L947" s="1" t="e">
        <f t="shared" si="156"/>
        <v>#REF!</v>
      </c>
      <c r="M947" s="1" t="e">
        <f>+IF(H947&gt;0,IF(L947&lt;0.1,(#REF!/(TRUNC((C947/10)/I947)+1)),IF(AND(L947&gt;0.1,L947&lt;0.33),(#REF!/(TRUNC((C947/3)/I947)+1)),#REF!)),0)</f>
        <v>#REF!</v>
      </c>
      <c r="N947" s="1" t="e">
        <f t="shared" si="157"/>
        <v>#REF!</v>
      </c>
      <c r="O947" s="1" t="e">
        <f>+IF(#REF! &lt; (#REF!+#REF!)*0.02,1,#REF!/(#REF!+#REF!))</f>
        <v>#REF!</v>
      </c>
      <c r="P947" s="1" t="e">
        <f>+IF(#REF!&gt;0,#REF!+5,0)</f>
        <v>#REF!</v>
      </c>
      <c r="Q947" s="1" t="e">
        <f t="shared" si="158"/>
        <v>#REF!</v>
      </c>
      <c r="R947" s="1" t="e">
        <f>+IF(Q947 &gt; 0,TRUNC((#REF!+#REF!)/Q947),0)</f>
        <v>#REF!</v>
      </c>
      <c r="S947" s="1" t="e">
        <f>+(R947/(TRUNC((B947-28)/(#REF!+5))+4))</f>
        <v>#REF!</v>
      </c>
      <c r="T947" s="1" t="e">
        <f>+TRUNC(S947/(TRUNC((B947-28)/(#REF!+5))+4))</f>
        <v>#REF!</v>
      </c>
      <c r="U947" s="1" t="e">
        <f>+ROUNDUP((T947/(TRUNC((B947-56)/(#REF!+5))+4)),0)</f>
        <v>#REF!</v>
      </c>
      <c r="V947" s="1" t="e">
        <f t="shared" si="159"/>
        <v>#REF!</v>
      </c>
      <c r="W947" s="1" t="e">
        <f t="shared" si="160"/>
        <v>#REF!</v>
      </c>
      <c r="X947" s="1" t="e">
        <f t="shared" si="161"/>
        <v>#REF!</v>
      </c>
      <c r="Y947" s="1" t="e">
        <f t="shared" si="162"/>
        <v>#REF!</v>
      </c>
      <c r="Z947" s="1" t="e">
        <f t="shared" si="163"/>
        <v>#REF!</v>
      </c>
      <c r="AA947" s="2" t="e">
        <f>IF(Z947*#REF!/(#REF!+#REF!)&lt;16,16,Z947*#REF!/(#REF!+#REF!))</f>
        <v>#REF!</v>
      </c>
      <c r="AB947" s="9" t="e">
        <f>IF(+Z947*#REF!/(#REF!+#REF!)&lt;16,16,+Z947*#REF!/(#REF!+#REF!))</f>
        <v>#REF!</v>
      </c>
      <c r="AC947" s="2" t="e">
        <f t="shared" si="164"/>
        <v>#REF!</v>
      </c>
    </row>
    <row r="948" spans="2:29" x14ac:dyDescent="0.2">
      <c r="B948" s="10" t="e">
        <f>IF(#REF!="Informix XPS",4096,2048)</f>
        <v>#REF!</v>
      </c>
      <c r="C948" s="10" t="e">
        <f>IF(#REF!="Informix XPS",4036,2020)</f>
        <v>#REF!</v>
      </c>
      <c r="D948" s="1" t="e">
        <f>IF(#REF!=0,0,#REF!+4)</f>
        <v>#REF!</v>
      </c>
      <c r="E948" s="1" t="e">
        <f t="shared" si="154"/>
        <v>#REF!</v>
      </c>
      <c r="F948" s="1" t="e">
        <f>IF(D948&lt;=C948,ROUNDUP((#REF!+#REF!)/E948,0),#REF!*E948)</f>
        <v>#REF!</v>
      </c>
      <c r="G948" s="1" t="e">
        <f t="shared" si="155"/>
        <v>#REF!</v>
      </c>
      <c r="H948" s="1" t="e">
        <f>IF(#REF!&gt;C948,#REF!,0)</f>
        <v>#REF!</v>
      </c>
      <c r="I948" s="1" t="e">
        <f>+IF(#REF!&gt;C948,#REF!-(C948+8),0)</f>
        <v>#REF!</v>
      </c>
      <c r="J948" s="1" t="e">
        <f>+IF(I948&lt;C948,0,#REF!*TRUNC(I948/(C948-8)))</f>
        <v>#REF!</v>
      </c>
      <c r="K948" s="1" t="e">
        <f>IF(H948&gt;0,+#REF!/(C948-8)-TRUNC(#REF!/(C948-8))+4,0)</f>
        <v>#REF!</v>
      </c>
      <c r="L948" s="1" t="e">
        <f t="shared" si="156"/>
        <v>#REF!</v>
      </c>
      <c r="M948" s="1" t="e">
        <f>+IF(H948&gt;0,IF(L948&lt;0.1,(#REF!/(TRUNC((C948/10)/I948)+1)),IF(AND(L948&gt;0.1,L948&lt;0.33),(#REF!/(TRUNC((C948/3)/I948)+1)),#REF!)),0)</f>
        <v>#REF!</v>
      </c>
      <c r="N948" s="1" t="e">
        <f t="shared" si="157"/>
        <v>#REF!</v>
      </c>
      <c r="O948" s="1" t="e">
        <f>+IF(#REF! &lt; (#REF!+#REF!)*0.02,1,#REF!/(#REF!+#REF!))</f>
        <v>#REF!</v>
      </c>
      <c r="P948" s="1" t="e">
        <f>+IF(#REF!&gt;0,#REF!+5,0)</f>
        <v>#REF!</v>
      </c>
      <c r="Q948" s="1" t="e">
        <f t="shared" si="158"/>
        <v>#REF!</v>
      </c>
      <c r="R948" s="1" t="e">
        <f>+IF(Q948 &gt; 0,TRUNC((#REF!+#REF!)/Q948),0)</f>
        <v>#REF!</v>
      </c>
      <c r="S948" s="1" t="e">
        <f>+(R948/(TRUNC((B948-28)/(#REF!+5))+4))</f>
        <v>#REF!</v>
      </c>
      <c r="T948" s="1" t="e">
        <f>+TRUNC(S948/(TRUNC((B948-28)/(#REF!+5))+4))</f>
        <v>#REF!</v>
      </c>
      <c r="U948" s="1" t="e">
        <f>+ROUNDUP((T948/(TRUNC((B948-56)/(#REF!+5))+4)),0)</f>
        <v>#REF!</v>
      </c>
      <c r="V948" s="1" t="e">
        <f t="shared" si="159"/>
        <v>#REF!</v>
      </c>
      <c r="W948" s="1" t="e">
        <f t="shared" si="160"/>
        <v>#REF!</v>
      </c>
      <c r="X948" s="1" t="e">
        <f t="shared" si="161"/>
        <v>#REF!</v>
      </c>
      <c r="Y948" s="1" t="e">
        <f t="shared" si="162"/>
        <v>#REF!</v>
      </c>
      <c r="Z948" s="1" t="e">
        <f t="shared" si="163"/>
        <v>#REF!</v>
      </c>
      <c r="AA948" s="2" t="e">
        <f>IF(Z948*#REF!/(#REF!+#REF!)&lt;16,16,Z948*#REF!/(#REF!+#REF!))</f>
        <v>#REF!</v>
      </c>
      <c r="AB948" s="9" t="e">
        <f>IF(+Z948*#REF!/(#REF!+#REF!)&lt;16,16,+Z948*#REF!/(#REF!+#REF!))</f>
        <v>#REF!</v>
      </c>
      <c r="AC948" s="2" t="e">
        <f t="shared" si="164"/>
        <v>#REF!</v>
      </c>
    </row>
    <row r="949" spans="2:29" x14ac:dyDescent="0.2">
      <c r="B949" s="10" t="e">
        <f>IF(#REF!="Informix XPS",4096,2048)</f>
        <v>#REF!</v>
      </c>
      <c r="C949" s="10" t="e">
        <f>IF(#REF!="Informix XPS",4036,2020)</f>
        <v>#REF!</v>
      </c>
      <c r="D949" s="1" t="e">
        <f>IF(#REF!=0,0,#REF!+4)</f>
        <v>#REF!</v>
      </c>
      <c r="E949" s="1" t="e">
        <f t="shared" si="154"/>
        <v>#REF!</v>
      </c>
      <c r="F949" s="1" t="e">
        <f>IF(D949&lt;=C949,ROUNDUP((#REF!+#REF!)/E949,0),#REF!*E949)</f>
        <v>#REF!</v>
      </c>
      <c r="G949" s="1" t="e">
        <f t="shared" si="155"/>
        <v>#REF!</v>
      </c>
      <c r="H949" s="1" t="e">
        <f>IF(#REF!&gt;C949,#REF!,0)</f>
        <v>#REF!</v>
      </c>
      <c r="I949" s="1" t="e">
        <f>+IF(#REF!&gt;C949,#REF!-(C949+8),0)</f>
        <v>#REF!</v>
      </c>
      <c r="J949" s="1" t="e">
        <f>+IF(I949&lt;C949,0,#REF!*TRUNC(I949/(C949-8)))</f>
        <v>#REF!</v>
      </c>
      <c r="K949" s="1" t="e">
        <f>IF(H949&gt;0,+#REF!/(C949-8)-TRUNC(#REF!/(C949-8))+4,0)</f>
        <v>#REF!</v>
      </c>
      <c r="L949" s="1" t="e">
        <f t="shared" si="156"/>
        <v>#REF!</v>
      </c>
      <c r="M949" s="1" t="e">
        <f>+IF(H949&gt;0,IF(L949&lt;0.1,(#REF!/(TRUNC((C949/10)/I949)+1)),IF(AND(L949&gt;0.1,L949&lt;0.33),(#REF!/(TRUNC((C949/3)/I949)+1)),#REF!)),0)</f>
        <v>#REF!</v>
      </c>
      <c r="N949" s="1" t="e">
        <f t="shared" si="157"/>
        <v>#REF!</v>
      </c>
      <c r="O949" s="1" t="e">
        <f>+IF(#REF! &lt; (#REF!+#REF!)*0.02,1,#REF!/(#REF!+#REF!))</f>
        <v>#REF!</v>
      </c>
      <c r="P949" s="1" t="e">
        <f>+IF(#REF!&gt;0,#REF!+5,0)</f>
        <v>#REF!</v>
      </c>
      <c r="Q949" s="1" t="e">
        <f t="shared" si="158"/>
        <v>#REF!</v>
      </c>
      <c r="R949" s="1" t="e">
        <f>+IF(Q949 &gt; 0,TRUNC((#REF!+#REF!)/Q949),0)</f>
        <v>#REF!</v>
      </c>
      <c r="S949" s="1" t="e">
        <f>+(R949/(TRUNC((B949-28)/(#REF!+5))+4))</f>
        <v>#REF!</v>
      </c>
      <c r="T949" s="1" t="e">
        <f>+TRUNC(S949/(TRUNC((B949-28)/(#REF!+5))+4))</f>
        <v>#REF!</v>
      </c>
      <c r="U949" s="1" t="e">
        <f>+ROUNDUP((T949/(TRUNC((B949-56)/(#REF!+5))+4)),0)</f>
        <v>#REF!</v>
      </c>
      <c r="V949" s="1" t="e">
        <f t="shared" si="159"/>
        <v>#REF!</v>
      </c>
      <c r="W949" s="1" t="e">
        <f t="shared" si="160"/>
        <v>#REF!</v>
      </c>
      <c r="X949" s="1" t="e">
        <f t="shared" si="161"/>
        <v>#REF!</v>
      </c>
      <c r="Y949" s="1" t="e">
        <f t="shared" si="162"/>
        <v>#REF!</v>
      </c>
      <c r="Z949" s="1" t="e">
        <f t="shared" si="163"/>
        <v>#REF!</v>
      </c>
      <c r="AA949" s="2" t="e">
        <f>IF(Z949*#REF!/(#REF!+#REF!)&lt;16,16,Z949*#REF!/(#REF!+#REF!))</f>
        <v>#REF!</v>
      </c>
      <c r="AB949" s="9" t="e">
        <f>IF(+Z949*#REF!/(#REF!+#REF!)&lt;16,16,+Z949*#REF!/(#REF!+#REF!))</f>
        <v>#REF!</v>
      </c>
      <c r="AC949" s="2" t="e">
        <f t="shared" si="164"/>
        <v>#REF!</v>
      </c>
    </row>
    <row r="950" spans="2:29" x14ac:dyDescent="0.2">
      <c r="B950" s="10" t="e">
        <f>IF(#REF!="Informix XPS",4096,2048)</f>
        <v>#REF!</v>
      </c>
      <c r="C950" s="10" t="e">
        <f>IF(#REF!="Informix XPS",4036,2020)</f>
        <v>#REF!</v>
      </c>
      <c r="D950" s="1" t="e">
        <f>IF(#REF!=0,0,#REF!+4)</f>
        <v>#REF!</v>
      </c>
      <c r="E950" s="1" t="e">
        <f t="shared" si="154"/>
        <v>#REF!</v>
      </c>
      <c r="F950" s="1" t="e">
        <f>IF(D950&lt;=C950,ROUNDUP((#REF!+#REF!)/E950,0),#REF!*E950)</f>
        <v>#REF!</v>
      </c>
      <c r="G950" s="1" t="e">
        <f t="shared" si="155"/>
        <v>#REF!</v>
      </c>
      <c r="H950" s="1" t="e">
        <f>IF(#REF!&gt;C950,#REF!,0)</f>
        <v>#REF!</v>
      </c>
      <c r="I950" s="1" t="e">
        <f>+IF(#REF!&gt;C950,#REF!-(C950+8),0)</f>
        <v>#REF!</v>
      </c>
      <c r="J950" s="1" t="e">
        <f>+IF(I950&lt;C950,0,#REF!*TRUNC(I950/(C950-8)))</f>
        <v>#REF!</v>
      </c>
      <c r="K950" s="1" t="e">
        <f>IF(H950&gt;0,+#REF!/(C950-8)-TRUNC(#REF!/(C950-8))+4,0)</f>
        <v>#REF!</v>
      </c>
      <c r="L950" s="1" t="e">
        <f t="shared" si="156"/>
        <v>#REF!</v>
      </c>
      <c r="M950" s="1" t="e">
        <f>+IF(H950&gt;0,IF(L950&lt;0.1,(#REF!/(TRUNC((C950/10)/I950)+1)),IF(AND(L950&gt;0.1,L950&lt;0.33),(#REF!/(TRUNC((C950/3)/I950)+1)),#REF!)),0)</f>
        <v>#REF!</v>
      </c>
      <c r="N950" s="1" t="e">
        <f t="shared" si="157"/>
        <v>#REF!</v>
      </c>
      <c r="O950" s="1" t="e">
        <f>+IF(#REF! &lt; (#REF!+#REF!)*0.02,1,#REF!/(#REF!+#REF!))</f>
        <v>#REF!</v>
      </c>
      <c r="P950" s="1" t="e">
        <f>+IF(#REF!&gt;0,#REF!+5,0)</f>
        <v>#REF!</v>
      </c>
      <c r="Q950" s="1" t="e">
        <f t="shared" si="158"/>
        <v>#REF!</v>
      </c>
      <c r="R950" s="1" t="e">
        <f>+IF(Q950 &gt; 0,TRUNC((#REF!+#REF!)/Q950),0)</f>
        <v>#REF!</v>
      </c>
      <c r="S950" s="1" t="e">
        <f>+(R950/(TRUNC((B950-28)/(#REF!+5))+4))</f>
        <v>#REF!</v>
      </c>
      <c r="T950" s="1" t="e">
        <f>+TRUNC(S950/(TRUNC((B950-28)/(#REF!+5))+4))</f>
        <v>#REF!</v>
      </c>
      <c r="U950" s="1" t="e">
        <f>+ROUNDUP((T950/(TRUNC((B950-56)/(#REF!+5))+4)),0)</f>
        <v>#REF!</v>
      </c>
      <c r="V950" s="1" t="e">
        <f t="shared" si="159"/>
        <v>#REF!</v>
      </c>
      <c r="W950" s="1" t="e">
        <f t="shared" si="160"/>
        <v>#REF!</v>
      </c>
      <c r="X950" s="1" t="e">
        <f t="shared" si="161"/>
        <v>#REF!</v>
      </c>
      <c r="Y950" s="1" t="e">
        <f t="shared" si="162"/>
        <v>#REF!</v>
      </c>
      <c r="Z950" s="1" t="e">
        <f t="shared" si="163"/>
        <v>#REF!</v>
      </c>
      <c r="AA950" s="2" t="e">
        <f>IF(Z950*#REF!/(#REF!+#REF!)&lt;16,16,Z950*#REF!/(#REF!+#REF!))</f>
        <v>#REF!</v>
      </c>
      <c r="AB950" s="9" t="e">
        <f>IF(+Z950*#REF!/(#REF!+#REF!)&lt;16,16,+Z950*#REF!/(#REF!+#REF!))</f>
        <v>#REF!</v>
      </c>
      <c r="AC950" s="2" t="e">
        <f t="shared" si="164"/>
        <v>#REF!</v>
      </c>
    </row>
    <row r="951" spans="2:29" x14ac:dyDescent="0.2">
      <c r="B951" s="10" t="e">
        <f>IF(#REF!="Informix XPS",4096,2048)</f>
        <v>#REF!</v>
      </c>
      <c r="C951" s="10" t="e">
        <f>IF(#REF!="Informix XPS",4036,2020)</f>
        <v>#REF!</v>
      </c>
      <c r="D951" s="1" t="e">
        <f>IF(#REF!=0,0,#REF!+4)</f>
        <v>#REF!</v>
      </c>
      <c r="E951" s="1" t="e">
        <f t="shared" si="154"/>
        <v>#REF!</v>
      </c>
      <c r="F951" s="1" t="e">
        <f>IF(D951&lt;=C951,ROUNDUP((#REF!+#REF!)/E951,0),#REF!*E951)</f>
        <v>#REF!</v>
      </c>
      <c r="G951" s="1" t="e">
        <f t="shared" si="155"/>
        <v>#REF!</v>
      </c>
      <c r="H951" s="1" t="e">
        <f>IF(#REF!&gt;C951,#REF!,0)</f>
        <v>#REF!</v>
      </c>
      <c r="I951" s="1" t="e">
        <f>+IF(#REF!&gt;C951,#REF!-(C951+8),0)</f>
        <v>#REF!</v>
      </c>
      <c r="J951" s="1" t="e">
        <f>+IF(I951&lt;C951,0,#REF!*TRUNC(I951/(C951-8)))</f>
        <v>#REF!</v>
      </c>
      <c r="K951" s="1" t="e">
        <f>IF(H951&gt;0,+#REF!/(C951-8)-TRUNC(#REF!/(C951-8))+4,0)</f>
        <v>#REF!</v>
      </c>
      <c r="L951" s="1" t="e">
        <f t="shared" si="156"/>
        <v>#REF!</v>
      </c>
      <c r="M951" s="1" t="e">
        <f>+IF(H951&gt;0,IF(L951&lt;0.1,(#REF!/(TRUNC((C951/10)/I951)+1)),IF(AND(L951&gt;0.1,L951&lt;0.33),(#REF!/(TRUNC((C951/3)/I951)+1)),#REF!)),0)</f>
        <v>#REF!</v>
      </c>
      <c r="N951" s="1" t="e">
        <f t="shared" si="157"/>
        <v>#REF!</v>
      </c>
      <c r="O951" s="1" t="e">
        <f>+IF(#REF! &lt; (#REF!+#REF!)*0.02,1,#REF!/(#REF!+#REF!))</f>
        <v>#REF!</v>
      </c>
      <c r="P951" s="1" t="e">
        <f>+IF(#REF!&gt;0,#REF!+5,0)</f>
        <v>#REF!</v>
      </c>
      <c r="Q951" s="1" t="e">
        <f t="shared" si="158"/>
        <v>#REF!</v>
      </c>
      <c r="R951" s="1" t="e">
        <f>+IF(Q951 &gt; 0,TRUNC((#REF!+#REF!)/Q951),0)</f>
        <v>#REF!</v>
      </c>
      <c r="S951" s="1" t="e">
        <f>+(R951/(TRUNC((B951-28)/(#REF!+5))+4))</f>
        <v>#REF!</v>
      </c>
      <c r="T951" s="1" t="e">
        <f>+TRUNC(S951/(TRUNC((B951-28)/(#REF!+5))+4))</f>
        <v>#REF!</v>
      </c>
      <c r="U951" s="1" t="e">
        <f>+ROUNDUP((T951/(TRUNC((B951-56)/(#REF!+5))+4)),0)</f>
        <v>#REF!</v>
      </c>
      <c r="V951" s="1" t="e">
        <f t="shared" si="159"/>
        <v>#REF!</v>
      </c>
      <c r="W951" s="1" t="e">
        <f t="shared" si="160"/>
        <v>#REF!</v>
      </c>
      <c r="X951" s="1" t="e">
        <f t="shared" si="161"/>
        <v>#REF!</v>
      </c>
      <c r="Y951" s="1" t="e">
        <f t="shared" si="162"/>
        <v>#REF!</v>
      </c>
      <c r="Z951" s="1" t="e">
        <f t="shared" si="163"/>
        <v>#REF!</v>
      </c>
      <c r="AA951" s="2" t="e">
        <f>IF(Z951*#REF!/(#REF!+#REF!)&lt;16,16,Z951*#REF!/(#REF!+#REF!))</f>
        <v>#REF!</v>
      </c>
      <c r="AB951" s="9" t="e">
        <f>IF(+Z951*#REF!/(#REF!+#REF!)&lt;16,16,+Z951*#REF!/(#REF!+#REF!))</f>
        <v>#REF!</v>
      </c>
      <c r="AC951" s="2" t="e">
        <f t="shared" si="164"/>
        <v>#REF!</v>
      </c>
    </row>
    <row r="952" spans="2:29" x14ac:dyDescent="0.2">
      <c r="B952" s="10" t="e">
        <f>IF(#REF!="Informix XPS",4096,2048)</f>
        <v>#REF!</v>
      </c>
      <c r="C952" s="10" t="e">
        <f>IF(#REF!="Informix XPS",4036,2020)</f>
        <v>#REF!</v>
      </c>
      <c r="D952" s="1" t="e">
        <f>IF(#REF!=0,0,#REF!+4)</f>
        <v>#REF!</v>
      </c>
      <c r="E952" s="1" t="e">
        <f t="shared" si="154"/>
        <v>#REF!</v>
      </c>
      <c r="F952" s="1" t="e">
        <f>IF(D952&lt;=C952,ROUNDUP((#REF!+#REF!)/E952,0),#REF!*E952)</f>
        <v>#REF!</v>
      </c>
      <c r="G952" s="1" t="e">
        <f t="shared" si="155"/>
        <v>#REF!</v>
      </c>
      <c r="H952" s="1" t="e">
        <f>IF(#REF!&gt;C952,#REF!,0)</f>
        <v>#REF!</v>
      </c>
      <c r="I952" s="1" t="e">
        <f>+IF(#REF!&gt;C952,#REF!-(C952+8),0)</f>
        <v>#REF!</v>
      </c>
      <c r="J952" s="1" t="e">
        <f>+IF(I952&lt;C952,0,#REF!*TRUNC(I952/(C952-8)))</f>
        <v>#REF!</v>
      </c>
      <c r="K952" s="1" t="e">
        <f>IF(H952&gt;0,+#REF!/(C952-8)-TRUNC(#REF!/(C952-8))+4,0)</f>
        <v>#REF!</v>
      </c>
      <c r="L952" s="1" t="e">
        <f t="shared" si="156"/>
        <v>#REF!</v>
      </c>
      <c r="M952" s="1" t="e">
        <f>+IF(H952&gt;0,IF(L952&lt;0.1,(#REF!/(TRUNC((C952/10)/I952)+1)),IF(AND(L952&gt;0.1,L952&lt;0.33),(#REF!/(TRUNC((C952/3)/I952)+1)),#REF!)),0)</f>
        <v>#REF!</v>
      </c>
      <c r="N952" s="1" t="e">
        <f t="shared" si="157"/>
        <v>#REF!</v>
      </c>
      <c r="O952" s="1" t="e">
        <f>+IF(#REF! &lt; (#REF!+#REF!)*0.02,1,#REF!/(#REF!+#REF!))</f>
        <v>#REF!</v>
      </c>
      <c r="P952" s="1" t="e">
        <f>+IF(#REF!&gt;0,#REF!+5,0)</f>
        <v>#REF!</v>
      </c>
      <c r="Q952" s="1" t="e">
        <f t="shared" si="158"/>
        <v>#REF!</v>
      </c>
      <c r="R952" s="1" t="e">
        <f>+IF(Q952 &gt; 0,TRUNC((#REF!+#REF!)/Q952),0)</f>
        <v>#REF!</v>
      </c>
      <c r="S952" s="1" t="e">
        <f>+(R952/(TRUNC((B952-28)/(#REF!+5))+4))</f>
        <v>#REF!</v>
      </c>
      <c r="T952" s="1" t="e">
        <f>+TRUNC(S952/(TRUNC((B952-28)/(#REF!+5))+4))</f>
        <v>#REF!</v>
      </c>
      <c r="U952" s="1" t="e">
        <f>+ROUNDUP((T952/(TRUNC((B952-56)/(#REF!+5))+4)),0)</f>
        <v>#REF!</v>
      </c>
      <c r="V952" s="1" t="e">
        <f t="shared" si="159"/>
        <v>#REF!</v>
      </c>
      <c r="W952" s="1" t="e">
        <f t="shared" si="160"/>
        <v>#REF!</v>
      </c>
      <c r="X952" s="1" t="e">
        <f t="shared" si="161"/>
        <v>#REF!</v>
      </c>
      <c r="Y952" s="1" t="e">
        <f t="shared" si="162"/>
        <v>#REF!</v>
      </c>
      <c r="Z952" s="1" t="e">
        <f t="shared" si="163"/>
        <v>#REF!</v>
      </c>
      <c r="AA952" s="2" t="e">
        <f>IF(Z952*#REF!/(#REF!+#REF!)&lt;16,16,Z952*#REF!/(#REF!+#REF!))</f>
        <v>#REF!</v>
      </c>
      <c r="AB952" s="9" t="e">
        <f>IF(+Z952*#REF!/(#REF!+#REF!)&lt;16,16,+Z952*#REF!/(#REF!+#REF!))</f>
        <v>#REF!</v>
      </c>
      <c r="AC952" s="2" t="e">
        <f t="shared" si="164"/>
        <v>#REF!</v>
      </c>
    </row>
    <row r="953" spans="2:29" x14ac:dyDescent="0.2">
      <c r="B953" s="10" t="e">
        <f>IF(#REF!="Informix XPS",4096,2048)</f>
        <v>#REF!</v>
      </c>
      <c r="C953" s="10" t="e">
        <f>IF(#REF!="Informix XPS",4036,2020)</f>
        <v>#REF!</v>
      </c>
      <c r="D953" s="1" t="e">
        <f>IF(#REF!=0,0,#REF!+4)</f>
        <v>#REF!</v>
      </c>
      <c r="E953" s="1" t="e">
        <f t="shared" si="154"/>
        <v>#REF!</v>
      </c>
      <c r="F953" s="1" t="e">
        <f>IF(D953&lt;=C953,ROUNDUP((#REF!+#REF!)/E953,0),#REF!*E953)</f>
        <v>#REF!</v>
      </c>
      <c r="G953" s="1" t="e">
        <f t="shared" si="155"/>
        <v>#REF!</v>
      </c>
      <c r="H953" s="1" t="e">
        <f>IF(#REF!&gt;C953,#REF!,0)</f>
        <v>#REF!</v>
      </c>
      <c r="I953" s="1" t="e">
        <f>+IF(#REF!&gt;C953,#REF!-(C953+8),0)</f>
        <v>#REF!</v>
      </c>
      <c r="J953" s="1" t="e">
        <f>+IF(I953&lt;C953,0,#REF!*TRUNC(I953/(C953-8)))</f>
        <v>#REF!</v>
      </c>
      <c r="K953" s="1" t="e">
        <f>IF(H953&gt;0,+#REF!/(C953-8)-TRUNC(#REF!/(C953-8))+4,0)</f>
        <v>#REF!</v>
      </c>
      <c r="L953" s="1" t="e">
        <f t="shared" si="156"/>
        <v>#REF!</v>
      </c>
      <c r="M953" s="1" t="e">
        <f>+IF(H953&gt;0,IF(L953&lt;0.1,(#REF!/(TRUNC((C953/10)/I953)+1)),IF(AND(L953&gt;0.1,L953&lt;0.33),(#REF!/(TRUNC((C953/3)/I953)+1)),#REF!)),0)</f>
        <v>#REF!</v>
      </c>
      <c r="N953" s="1" t="e">
        <f t="shared" si="157"/>
        <v>#REF!</v>
      </c>
      <c r="O953" s="1" t="e">
        <f>+IF(#REF! &lt; (#REF!+#REF!)*0.02,1,#REF!/(#REF!+#REF!))</f>
        <v>#REF!</v>
      </c>
      <c r="P953" s="1" t="e">
        <f>+IF(#REF!&gt;0,#REF!+5,0)</f>
        <v>#REF!</v>
      </c>
      <c r="Q953" s="1" t="e">
        <f t="shared" si="158"/>
        <v>#REF!</v>
      </c>
      <c r="R953" s="1" t="e">
        <f>+IF(Q953 &gt; 0,TRUNC((#REF!+#REF!)/Q953),0)</f>
        <v>#REF!</v>
      </c>
      <c r="S953" s="1" t="e">
        <f>+(R953/(TRUNC((B953-28)/(#REF!+5))+4))</f>
        <v>#REF!</v>
      </c>
      <c r="T953" s="1" t="e">
        <f>+TRUNC(S953/(TRUNC((B953-28)/(#REF!+5))+4))</f>
        <v>#REF!</v>
      </c>
      <c r="U953" s="1" t="e">
        <f>+ROUNDUP((T953/(TRUNC((B953-56)/(#REF!+5))+4)),0)</f>
        <v>#REF!</v>
      </c>
      <c r="V953" s="1" t="e">
        <f t="shared" si="159"/>
        <v>#REF!</v>
      </c>
      <c r="W953" s="1" t="e">
        <f t="shared" si="160"/>
        <v>#REF!</v>
      </c>
      <c r="X953" s="1" t="e">
        <f t="shared" si="161"/>
        <v>#REF!</v>
      </c>
      <c r="Y953" s="1" t="e">
        <f t="shared" si="162"/>
        <v>#REF!</v>
      </c>
      <c r="Z953" s="1" t="e">
        <f t="shared" si="163"/>
        <v>#REF!</v>
      </c>
      <c r="AA953" s="2" t="e">
        <f>IF(Z953*#REF!/(#REF!+#REF!)&lt;16,16,Z953*#REF!/(#REF!+#REF!))</f>
        <v>#REF!</v>
      </c>
      <c r="AB953" s="9" t="e">
        <f>IF(+Z953*#REF!/(#REF!+#REF!)&lt;16,16,+Z953*#REF!/(#REF!+#REF!))</f>
        <v>#REF!</v>
      </c>
      <c r="AC953" s="2" t="e">
        <f t="shared" si="164"/>
        <v>#REF!</v>
      </c>
    </row>
    <row r="954" spans="2:29" x14ac:dyDescent="0.2">
      <c r="B954" s="10" t="e">
        <f>IF(#REF!="Informix XPS",4096,2048)</f>
        <v>#REF!</v>
      </c>
      <c r="C954" s="10" t="e">
        <f>IF(#REF!="Informix XPS",4036,2020)</f>
        <v>#REF!</v>
      </c>
      <c r="D954" s="1" t="e">
        <f>IF(#REF!=0,0,#REF!+4)</f>
        <v>#REF!</v>
      </c>
      <c r="E954" s="1" t="e">
        <f t="shared" si="154"/>
        <v>#REF!</v>
      </c>
      <c r="F954" s="1" t="e">
        <f>IF(D954&lt;=C954,ROUNDUP((#REF!+#REF!)/E954,0),#REF!*E954)</f>
        <v>#REF!</v>
      </c>
      <c r="G954" s="1" t="e">
        <f t="shared" si="155"/>
        <v>#REF!</v>
      </c>
      <c r="H954" s="1" t="e">
        <f>IF(#REF!&gt;C954,#REF!,0)</f>
        <v>#REF!</v>
      </c>
      <c r="I954" s="1" t="e">
        <f>+IF(#REF!&gt;C954,#REF!-(C954+8),0)</f>
        <v>#REF!</v>
      </c>
      <c r="J954" s="1" t="e">
        <f>+IF(I954&lt;C954,0,#REF!*TRUNC(I954/(C954-8)))</f>
        <v>#REF!</v>
      </c>
      <c r="K954" s="1" t="e">
        <f>IF(H954&gt;0,+#REF!/(C954-8)-TRUNC(#REF!/(C954-8))+4,0)</f>
        <v>#REF!</v>
      </c>
      <c r="L954" s="1" t="e">
        <f t="shared" si="156"/>
        <v>#REF!</v>
      </c>
      <c r="M954" s="1" t="e">
        <f>+IF(H954&gt;0,IF(L954&lt;0.1,(#REF!/(TRUNC((C954/10)/I954)+1)),IF(AND(L954&gt;0.1,L954&lt;0.33),(#REF!/(TRUNC((C954/3)/I954)+1)),#REF!)),0)</f>
        <v>#REF!</v>
      </c>
      <c r="N954" s="1" t="e">
        <f t="shared" si="157"/>
        <v>#REF!</v>
      </c>
      <c r="O954" s="1" t="e">
        <f>+IF(#REF! &lt; (#REF!+#REF!)*0.02,1,#REF!/(#REF!+#REF!))</f>
        <v>#REF!</v>
      </c>
      <c r="P954" s="1" t="e">
        <f>+IF(#REF!&gt;0,#REF!+5,0)</f>
        <v>#REF!</v>
      </c>
      <c r="Q954" s="1" t="e">
        <f t="shared" si="158"/>
        <v>#REF!</v>
      </c>
      <c r="R954" s="1" t="e">
        <f>+IF(Q954 &gt; 0,TRUNC((#REF!+#REF!)/Q954),0)</f>
        <v>#REF!</v>
      </c>
      <c r="S954" s="1" t="e">
        <f>+(R954/(TRUNC((B954-28)/(#REF!+5))+4))</f>
        <v>#REF!</v>
      </c>
      <c r="T954" s="1" t="e">
        <f>+TRUNC(S954/(TRUNC((B954-28)/(#REF!+5))+4))</f>
        <v>#REF!</v>
      </c>
      <c r="U954" s="1" t="e">
        <f>+ROUNDUP((T954/(TRUNC((B954-56)/(#REF!+5))+4)),0)</f>
        <v>#REF!</v>
      </c>
      <c r="V954" s="1" t="e">
        <f t="shared" si="159"/>
        <v>#REF!</v>
      </c>
      <c r="W954" s="1" t="e">
        <f t="shared" si="160"/>
        <v>#REF!</v>
      </c>
      <c r="X954" s="1" t="e">
        <f t="shared" si="161"/>
        <v>#REF!</v>
      </c>
      <c r="Y954" s="1" t="e">
        <f t="shared" si="162"/>
        <v>#REF!</v>
      </c>
      <c r="Z954" s="1" t="e">
        <f t="shared" si="163"/>
        <v>#REF!</v>
      </c>
      <c r="AA954" s="2" t="e">
        <f>IF(Z954*#REF!/(#REF!+#REF!)&lt;16,16,Z954*#REF!/(#REF!+#REF!))</f>
        <v>#REF!</v>
      </c>
      <c r="AB954" s="9" t="e">
        <f>IF(+Z954*#REF!/(#REF!+#REF!)&lt;16,16,+Z954*#REF!/(#REF!+#REF!))</f>
        <v>#REF!</v>
      </c>
      <c r="AC954" s="2" t="e">
        <f t="shared" si="164"/>
        <v>#REF!</v>
      </c>
    </row>
    <row r="955" spans="2:29" x14ac:dyDescent="0.2">
      <c r="B955" s="10" t="e">
        <f>IF(#REF!="Informix XPS",4096,2048)</f>
        <v>#REF!</v>
      </c>
      <c r="C955" s="10" t="e">
        <f>IF(#REF!="Informix XPS",4036,2020)</f>
        <v>#REF!</v>
      </c>
      <c r="D955" s="1" t="e">
        <f>IF(#REF!=0,0,#REF!+4)</f>
        <v>#REF!</v>
      </c>
      <c r="E955" s="1" t="e">
        <f t="shared" si="154"/>
        <v>#REF!</v>
      </c>
      <c r="F955" s="1" t="e">
        <f>IF(D955&lt;=C955,ROUNDUP((#REF!+#REF!)/E955,0),#REF!*E955)</f>
        <v>#REF!</v>
      </c>
      <c r="G955" s="1" t="e">
        <f t="shared" si="155"/>
        <v>#REF!</v>
      </c>
      <c r="H955" s="1" t="e">
        <f>IF(#REF!&gt;C955,#REF!,0)</f>
        <v>#REF!</v>
      </c>
      <c r="I955" s="1" t="e">
        <f>+IF(#REF!&gt;C955,#REF!-(C955+8),0)</f>
        <v>#REF!</v>
      </c>
      <c r="J955" s="1" t="e">
        <f>+IF(I955&lt;C955,0,#REF!*TRUNC(I955/(C955-8)))</f>
        <v>#REF!</v>
      </c>
      <c r="K955" s="1" t="e">
        <f>IF(H955&gt;0,+#REF!/(C955-8)-TRUNC(#REF!/(C955-8))+4,0)</f>
        <v>#REF!</v>
      </c>
      <c r="L955" s="1" t="e">
        <f t="shared" si="156"/>
        <v>#REF!</v>
      </c>
      <c r="M955" s="1" t="e">
        <f>+IF(H955&gt;0,IF(L955&lt;0.1,(#REF!/(TRUNC((C955/10)/I955)+1)),IF(AND(L955&gt;0.1,L955&lt;0.33),(#REF!/(TRUNC((C955/3)/I955)+1)),#REF!)),0)</f>
        <v>#REF!</v>
      </c>
      <c r="N955" s="1" t="e">
        <f t="shared" si="157"/>
        <v>#REF!</v>
      </c>
      <c r="O955" s="1" t="e">
        <f>+IF(#REF! &lt; (#REF!+#REF!)*0.02,1,#REF!/(#REF!+#REF!))</f>
        <v>#REF!</v>
      </c>
      <c r="P955" s="1" t="e">
        <f>+IF(#REF!&gt;0,#REF!+5,0)</f>
        <v>#REF!</v>
      </c>
      <c r="Q955" s="1" t="e">
        <f t="shared" si="158"/>
        <v>#REF!</v>
      </c>
      <c r="R955" s="1" t="e">
        <f>+IF(Q955 &gt; 0,TRUNC((#REF!+#REF!)/Q955),0)</f>
        <v>#REF!</v>
      </c>
      <c r="S955" s="1" t="e">
        <f>+(R955/(TRUNC((B955-28)/(#REF!+5))+4))</f>
        <v>#REF!</v>
      </c>
      <c r="T955" s="1" t="e">
        <f>+TRUNC(S955/(TRUNC((B955-28)/(#REF!+5))+4))</f>
        <v>#REF!</v>
      </c>
      <c r="U955" s="1" t="e">
        <f>+ROUNDUP((T955/(TRUNC((B955-56)/(#REF!+5))+4)),0)</f>
        <v>#REF!</v>
      </c>
      <c r="V955" s="1" t="e">
        <f t="shared" si="159"/>
        <v>#REF!</v>
      </c>
      <c r="W955" s="1" t="e">
        <f t="shared" si="160"/>
        <v>#REF!</v>
      </c>
      <c r="X955" s="1" t="e">
        <f t="shared" si="161"/>
        <v>#REF!</v>
      </c>
      <c r="Y955" s="1" t="e">
        <f t="shared" si="162"/>
        <v>#REF!</v>
      </c>
      <c r="Z955" s="1" t="e">
        <f t="shared" si="163"/>
        <v>#REF!</v>
      </c>
      <c r="AA955" s="2" t="e">
        <f>IF(Z955*#REF!/(#REF!+#REF!)&lt;16,16,Z955*#REF!/(#REF!+#REF!))</f>
        <v>#REF!</v>
      </c>
      <c r="AB955" s="9" t="e">
        <f>IF(+Z955*#REF!/(#REF!+#REF!)&lt;16,16,+Z955*#REF!/(#REF!+#REF!))</f>
        <v>#REF!</v>
      </c>
      <c r="AC955" s="2" t="e">
        <f t="shared" si="164"/>
        <v>#REF!</v>
      </c>
    </row>
    <row r="956" spans="2:29" x14ac:dyDescent="0.2">
      <c r="B956" s="10" t="e">
        <f>IF(#REF!="Informix XPS",4096,2048)</f>
        <v>#REF!</v>
      </c>
      <c r="C956" s="10" t="e">
        <f>IF(#REF!="Informix XPS",4036,2020)</f>
        <v>#REF!</v>
      </c>
      <c r="D956" s="1" t="e">
        <f>IF(#REF!=0,0,#REF!+4)</f>
        <v>#REF!</v>
      </c>
      <c r="E956" s="1" t="e">
        <f t="shared" si="154"/>
        <v>#REF!</v>
      </c>
      <c r="F956" s="1" t="e">
        <f>IF(D956&lt;=C956,ROUNDUP((#REF!+#REF!)/E956,0),#REF!*E956)</f>
        <v>#REF!</v>
      </c>
      <c r="G956" s="1" t="e">
        <f t="shared" si="155"/>
        <v>#REF!</v>
      </c>
      <c r="H956" s="1" t="e">
        <f>IF(#REF!&gt;C956,#REF!,0)</f>
        <v>#REF!</v>
      </c>
      <c r="I956" s="1" t="e">
        <f>+IF(#REF!&gt;C956,#REF!-(C956+8),0)</f>
        <v>#REF!</v>
      </c>
      <c r="J956" s="1" t="e">
        <f>+IF(I956&lt;C956,0,#REF!*TRUNC(I956/(C956-8)))</f>
        <v>#REF!</v>
      </c>
      <c r="K956" s="1" t="e">
        <f>IF(H956&gt;0,+#REF!/(C956-8)-TRUNC(#REF!/(C956-8))+4,0)</f>
        <v>#REF!</v>
      </c>
      <c r="L956" s="1" t="e">
        <f t="shared" si="156"/>
        <v>#REF!</v>
      </c>
      <c r="M956" s="1" t="e">
        <f>+IF(H956&gt;0,IF(L956&lt;0.1,(#REF!/(TRUNC((C956/10)/I956)+1)),IF(AND(L956&gt;0.1,L956&lt;0.33),(#REF!/(TRUNC((C956/3)/I956)+1)),#REF!)),0)</f>
        <v>#REF!</v>
      </c>
      <c r="N956" s="1" t="e">
        <f t="shared" si="157"/>
        <v>#REF!</v>
      </c>
      <c r="O956" s="1" t="e">
        <f>+IF(#REF! &lt; (#REF!+#REF!)*0.02,1,#REF!/(#REF!+#REF!))</f>
        <v>#REF!</v>
      </c>
      <c r="P956" s="1" t="e">
        <f>+IF(#REF!&gt;0,#REF!+5,0)</f>
        <v>#REF!</v>
      </c>
      <c r="Q956" s="1" t="e">
        <f t="shared" si="158"/>
        <v>#REF!</v>
      </c>
      <c r="R956" s="1" t="e">
        <f>+IF(Q956 &gt; 0,TRUNC((#REF!+#REF!)/Q956),0)</f>
        <v>#REF!</v>
      </c>
      <c r="S956" s="1" t="e">
        <f>+(R956/(TRUNC((B956-28)/(#REF!+5))+4))</f>
        <v>#REF!</v>
      </c>
      <c r="T956" s="1" t="e">
        <f>+TRUNC(S956/(TRUNC((B956-28)/(#REF!+5))+4))</f>
        <v>#REF!</v>
      </c>
      <c r="U956" s="1" t="e">
        <f>+ROUNDUP((T956/(TRUNC((B956-56)/(#REF!+5))+4)),0)</f>
        <v>#REF!</v>
      </c>
      <c r="V956" s="1" t="e">
        <f t="shared" si="159"/>
        <v>#REF!</v>
      </c>
      <c r="W956" s="1" t="e">
        <f t="shared" si="160"/>
        <v>#REF!</v>
      </c>
      <c r="X956" s="1" t="e">
        <f t="shared" si="161"/>
        <v>#REF!</v>
      </c>
      <c r="Y956" s="1" t="e">
        <f t="shared" si="162"/>
        <v>#REF!</v>
      </c>
      <c r="Z956" s="1" t="e">
        <f t="shared" si="163"/>
        <v>#REF!</v>
      </c>
      <c r="AA956" s="2" t="e">
        <f>IF(Z956*#REF!/(#REF!+#REF!)&lt;16,16,Z956*#REF!/(#REF!+#REF!))</f>
        <v>#REF!</v>
      </c>
      <c r="AB956" s="9" t="e">
        <f>IF(+Z956*#REF!/(#REF!+#REF!)&lt;16,16,+Z956*#REF!/(#REF!+#REF!))</f>
        <v>#REF!</v>
      </c>
      <c r="AC956" s="2" t="e">
        <f t="shared" si="164"/>
        <v>#REF!</v>
      </c>
    </row>
    <row r="957" spans="2:29" x14ac:dyDescent="0.2">
      <c r="B957" s="10" t="e">
        <f>IF(#REF!="Informix XPS",4096,2048)</f>
        <v>#REF!</v>
      </c>
      <c r="C957" s="10" t="e">
        <f>IF(#REF!="Informix XPS",4036,2020)</f>
        <v>#REF!</v>
      </c>
      <c r="D957" s="1" t="e">
        <f>IF(#REF!=0,0,#REF!+4)</f>
        <v>#REF!</v>
      </c>
      <c r="E957" s="1" t="e">
        <f t="shared" si="154"/>
        <v>#REF!</v>
      </c>
      <c r="F957" s="1" t="e">
        <f>IF(D957&lt;=C957,ROUNDUP((#REF!+#REF!)/E957,0),#REF!*E957)</f>
        <v>#REF!</v>
      </c>
      <c r="G957" s="1" t="e">
        <f t="shared" si="155"/>
        <v>#REF!</v>
      </c>
      <c r="H957" s="1" t="e">
        <f>IF(#REF!&gt;C957,#REF!,0)</f>
        <v>#REF!</v>
      </c>
      <c r="I957" s="1" t="e">
        <f>+IF(#REF!&gt;C957,#REF!-(C957+8),0)</f>
        <v>#REF!</v>
      </c>
      <c r="J957" s="1" t="e">
        <f>+IF(I957&lt;C957,0,#REF!*TRUNC(I957/(C957-8)))</f>
        <v>#REF!</v>
      </c>
      <c r="K957" s="1" t="e">
        <f>IF(H957&gt;0,+#REF!/(C957-8)-TRUNC(#REF!/(C957-8))+4,0)</f>
        <v>#REF!</v>
      </c>
      <c r="L957" s="1" t="e">
        <f t="shared" si="156"/>
        <v>#REF!</v>
      </c>
      <c r="M957" s="1" t="e">
        <f>+IF(H957&gt;0,IF(L957&lt;0.1,(#REF!/(TRUNC((C957/10)/I957)+1)),IF(AND(L957&gt;0.1,L957&lt;0.33),(#REF!/(TRUNC((C957/3)/I957)+1)),#REF!)),0)</f>
        <v>#REF!</v>
      </c>
      <c r="N957" s="1" t="e">
        <f t="shared" si="157"/>
        <v>#REF!</v>
      </c>
      <c r="O957" s="1" t="e">
        <f>+IF(#REF! &lt; (#REF!+#REF!)*0.02,1,#REF!/(#REF!+#REF!))</f>
        <v>#REF!</v>
      </c>
      <c r="P957" s="1" t="e">
        <f>+IF(#REF!&gt;0,#REF!+5,0)</f>
        <v>#REF!</v>
      </c>
      <c r="Q957" s="1" t="e">
        <f t="shared" si="158"/>
        <v>#REF!</v>
      </c>
      <c r="R957" s="1" t="e">
        <f>+IF(Q957 &gt; 0,TRUNC((#REF!+#REF!)/Q957),0)</f>
        <v>#REF!</v>
      </c>
      <c r="S957" s="1" t="e">
        <f>+(R957/(TRUNC((B957-28)/(#REF!+5))+4))</f>
        <v>#REF!</v>
      </c>
      <c r="T957" s="1" t="e">
        <f>+TRUNC(S957/(TRUNC((B957-28)/(#REF!+5))+4))</f>
        <v>#REF!</v>
      </c>
      <c r="U957" s="1" t="e">
        <f>+ROUNDUP((T957/(TRUNC((B957-56)/(#REF!+5))+4)),0)</f>
        <v>#REF!</v>
      </c>
      <c r="V957" s="1" t="e">
        <f t="shared" si="159"/>
        <v>#REF!</v>
      </c>
      <c r="W957" s="1" t="e">
        <f t="shared" si="160"/>
        <v>#REF!</v>
      </c>
      <c r="X957" s="1" t="e">
        <f t="shared" si="161"/>
        <v>#REF!</v>
      </c>
      <c r="Y957" s="1" t="e">
        <f t="shared" si="162"/>
        <v>#REF!</v>
      </c>
      <c r="Z957" s="1" t="e">
        <f t="shared" si="163"/>
        <v>#REF!</v>
      </c>
      <c r="AA957" s="2" t="e">
        <f>IF(Z957*#REF!/(#REF!+#REF!)&lt;16,16,Z957*#REF!/(#REF!+#REF!))</f>
        <v>#REF!</v>
      </c>
      <c r="AB957" s="9" t="e">
        <f>IF(+Z957*#REF!/(#REF!+#REF!)&lt;16,16,+Z957*#REF!/(#REF!+#REF!))</f>
        <v>#REF!</v>
      </c>
      <c r="AC957" s="2" t="e">
        <f t="shared" si="164"/>
        <v>#REF!</v>
      </c>
    </row>
    <row r="958" spans="2:29" x14ac:dyDescent="0.2">
      <c r="B958" s="10" t="e">
        <f>IF(#REF!="Informix XPS",4096,2048)</f>
        <v>#REF!</v>
      </c>
      <c r="C958" s="10" t="e">
        <f>IF(#REF!="Informix XPS",4036,2020)</f>
        <v>#REF!</v>
      </c>
      <c r="D958" s="1" t="e">
        <f>IF(#REF!=0,0,#REF!+4)</f>
        <v>#REF!</v>
      </c>
      <c r="E958" s="1" t="e">
        <f t="shared" si="154"/>
        <v>#REF!</v>
      </c>
      <c r="F958" s="1" t="e">
        <f>IF(D958&lt;=C958,ROUNDUP((#REF!+#REF!)/E958,0),#REF!*E958)</f>
        <v>#REF!</v>
      </c>
      <c r="G958" s="1" t="e">
        <f t="shared" si="155"/>
        <v>#REF!</v>
      </c>
      <c r="H958" s="1" t="e">
        <f>IF(#REF!&gt;C958,#REF!,0)</f>
        <v>#REF!</v>
      </c>
      <c r="I958" s="1" t="e">
        <f>+IF(#REF!&gt;C958,#REF!-(C958+8),0)</f>
        <v>#REF!</v>
      </c>
      <c r="J958" s="1" t="e">
        <f>+IF(I958&lt;C958,0,#REF!*TRUNC(I958/(C958-8)))</f>
        <v>#REF!</v>
      </c>
      <c r="K958" s="1" t="e">
        <f>IF(H958&gt;0,+#REF!/(C958-8)-TRUNC(#REF!/(C958-8))+4,0)</f>
        <v>#REF!</v>
      </c>
      <c r="L958" s="1" t="e">
        <f t="shared" si="156"/>
        <v>#REF!</v>
      </c>
      <c r="M958" s="1" t="e">
        <f>+IF(H958&gt;0,IF(L958&lt;0.1,(#REF!/(TRUNC((C958/10)/I958)+1)),IF(AND(L958&gt;0.1,L958&lt;0.33),(#REF!/(TRUNC((C958/3)/I958)+1)),#REF!)),0)</f>
        <v>#REF!</v>
      </c>
      <c r="N958" s="1" t="e">
        <f t="shared" si="157"/>
        <v>#REF!</v>
      </c>
      <c r="O958" s="1" t="e">
        <f>+IF(#REF! &lt; (#REF!+#REF!)*0.02,1,#REF!/(#REF!+#REF!))</f>
        <v>#REF!</v>
      </c>
      <c r="P958" s="1" t="e">
        <f>+IF(#REF!&gt;0,#REF!+5,0)</f>
        <v>#REF!</v>
      </c>
      <c r="Q958" s="1" t="e">
        <f t="shared" si="158"/>
        <v>#REF!</v>
      </c>
      <c r="R958" s="1" t="e">
        <f>+IF(Q958 &gt; 0,TRUNC((#REF!+#REF!)/Q958),0)</f>
        <v>#REF!</v>
      </c>
      <c r="S958" s="1" t="e">
        <f>+(R958/(TRUNC((B958-28)/(#REF!+5))+4))</f>
        <v>#REF!</v>
      </c>
      <c r="T958" s="1" t="e">
        <f>+TRUNC(S958/(TRUNC((B958-28)/(#REF!+5))+4))</f>
        <v>#REF!</v>
      </c>
      <c r="U958" s="1" t="e">
        <f>+ROUNDUP((T958/(TRUNC((B958-56)/(#REF!+5))+4)),0)</f>
        <v>#REF!</v>
      </c>
      <c r="V958" s="1" t="e">
        <f t="shared" si="159"/>
        <v>#REF!</v>
      </c>
      <c r="W958" s="1" t="e">
        <f t="shared" si="160"/>
        <v>#REF!</v>
      </c>
      <c r="X958" s="1" t="e">
        <f t="shared" si="161"/>
        <v>#REF!</v>
      </c>
      <c r="Y958" s="1" t="e">
        <f t="shared" si="162"/>
        <v>#REF!</v>
      </c>
      <c r="Z958" s="1" t="e">
        <f t="shared" si="163"/>
        <v>#REF!</v>
      </c>
      <c r="AA958" s="2" t="e">
        <f>IF(Z958*#REF!/(#REF!+#REF!)&lt;16,16,Z958*#REF!/(#REF!+#REF!))</f>
        <v>#REF!</v>
      </c>
      <c r="AB958" s="9" t="e">
        <f>IF(+Z958*#REF!/(#REF!+#REF!)&lt;16,16,+Z958*#REF!/(#REF!+#REF!))</f>
        <v>#REF!</v>
      </c>
      <c r="AC958" s="2" t="e">
        <f t="shared" si="164"/>
        <v>#REF!</v>
      </c>
    </row>
    <row r="959" spans="2:29" x14ac:dyDescent="0.2">
      <c r="B959" s="10" t="e">
        <f>IF(#REF!="Informix XPS",4096,2048)</f>
        <v>#REF!</v>
      </c>
      <c r="C959" s="10" t="e">
        <f>IF(#REF!="Informix XPS",4036,2020)</f>
        <v>#REF!</v>
      </c>
      <c r="D959" s="1" t="e">
        <f>IF(#REF!=0,0,#REF!+4)</f>
        <v>#REF!</v>
      </c>
      <c r="E959" s="1" t="e">
        <f t="shared" si="154"/>
        <v>#REF!</v>
      </c>
      <c r="F959" s="1" t="e">
        <f>IF(D959&lt;=C959,ROUNDUP((#REF!+#REF!)/E959,0),#REF!*E959)</f>
        <v>#REF!</v>
      </c>
      <c r="G959" s="1" t="e">
        <f t="shared" si="155"/>
        <v>#REF!</v>
      </c>
      <c r="H959" s="1" t="e">
        <f>IF(#REF!&gt;C959,#REF!,0)</f>
        <v>#REF!</v>
      </c>
      <c r="I959" s="1" t="e">
        <f>+IF(#REF!&gt;C959,#REF!-(C959+8),0)</f>
        <v>#REF!</v>
      </c>
      <c r="J959" s="1" t="e">
        <f>+IF(I959&lt;C959,0,#REF!*TRUNC(I959/(C959-8)))</f>
        <v>#REF!</v>
      </c>
      <c r="K959" s="1" t="e">
        <f>IF(H959&gt;0,+#REF!/(C959-8)-TRUNC(#REF!/(C959-8))+4,0)</f>
        <v>#REF!</v>
      </c>
      <c r="L959" s="1" t="e">
        <f t="shared" si="156"/>
        <v>#REF!</v>
      </c>
      <c r="M959" s="1" t="e">
        <f>+IF(H959&gt;0,IF(L959&lt;0.1,(#REF!/(TRUNC((C959/10)/I959)+1)),IF(AND(L959&gt;0.1,L959&lt;0.33),(#REF!/(TRUNC((C959/3)/I959)+1)),#REF!)),0)</f>
        <v>#REF!</v>
      </c>
      <c r="N959" s="1" t="e">
        <f t="shared" si="157"/>
        <v>#REF!</v>
      </c>
      <c r="O959" s="1" t="e">
        <f>+IF(#REF! &lt; (#REF!+#REF!)*0.02,1,#REF!/(#REF!+#REF!))</f>
        <v>#REF!</v>
      </c>
      <c r="P959" s="1" t="e">
        <f>+IF(#REF!&gt;0,#REF!+5,0)</f>
        <v>#REF!</v>
      </c>
      <c r="Q959" s="1" t="e">
        <f t="shared" si="158"/>
        <v>#REF!</v>
      </c>
      <c r="R959" s="1" t="e">
        <f>+IF(Q959 &gt; 0,TRUNC((#REF!+#REF!)/Q959),0)</f>
        <v>#REF!</v>
      </c>
      <c r="S959" s="1" t="e">
        <f>+(R959/(TRUNC((B959-28)/(#REF!+5))+4))</f>
        <v>#REF!</v>
      </c>
      <c r="T959" s="1" t="e">
        <f>+TRUNC(S959/(TRUNC((B959-28)/(#REF!+5))+4))</f>
        <v>#REF!</v>
      </c>
      <c r="U959" s="1" t="e">
        <f>+ROUNDUP((T959/(TRUNC((B959-56)/(#REF!+5))+4)),0)</f>
        <v>#REF!</v>
      </c>
      <c r="V959" s="1" t="e">
        <f t="shared" si="159"/>
        <v>#REF!</v>
      </c>
      <c r="W959" s="1" t="e">
        <f t="shared" si="160"/>
        <v>#REF!</v>
      </c>
      <c r="X959" s="1" t="e">
        <f t="shared" si="161"/>
        <v>#REF!</v>
      </c>
      <c r="Y959" s="1" t="e">
        <f t="shared" si="162"/>
        <v>#REF!</v>
      </c>
      <c r="Z959" s="1" t="e">
        <f t="shared" si="163"/>
        <v>#REF!</v>
      </c>
      <c r="AA959" s="2" t="e">
        <f>IF(Z959*#REF!/(#REF!+#REF!)&lt;16,16,Z959*#REF!/(#REF!+#REF!))</f>
        <v>#REF!</v>
      </c>
      <c r="AB959" s="9" t="e">
        <f>IF(+Z959*#REF!/(#REF!+#REF!)&lt;16,16,+Z959*#REF!/(#REF!+#REF!))</f>
        <v>#REF!</v>
      </c>
      <c r="AC959" s="2" t="e">
        <f t="shared" si="164"/>
        <v>#REF!</v>
      </c>
    </row>
    <row r="960" spans="2:29" x14ac:dyDescent="0.2">
      <c r="B960" s="10" t="e">
        <f>IF(#REF!="Informix XPS",4096,2048)</f>
        <v>#REF!</v>
      </c>
      <c r="C960" s="10" t="e">
        <f>IF(#REF!="Informix XPS",4036,2020)</f>
        <v>#REF!</v>
      </c>
      <c r="D960" s="1" t="e">
        <f>IF(#REF!=0,0,#REF!+4)</f>
        <v>#REF!</v>
      </c>
      <c r="E960" s="1" t="e">
        <f t="shared" si="154"/>
        <v>#REF!</v>
      </c>
      <c r="F960" s="1" t="e">
        <f>IF(D960&lt;=C960,ROUNDUP((#REF!+#REF!)/E960,0),#REF!*E960)</f>
        <v>#REF!</v>
      </c>
      <c r="G960" s="1" t="e">
        <f t="shared" si="155"/>
        <v>#REF!</v>
      </c>
      <c r="H960" s="1" t="e">
        <f>IF(#REF!&gt;C960,#REF!,0)</f>
        <v>#REF!</v>
      </c>
      <c r="I960" s="1" t="e">
        <f>+IF(#REF!&gt;C960,#REF!-(C960+8),0)</f>
        <v>#REF!</v>
      </c>
      <c r="J960" s="1" t="e">
        <f>+IF(I960&lt;C960,0,#REF!*TRUNC(I960/(C960-8)))</f>
        <v>#REF!</v>
      </c>
      <c r="K960" s="1" t="e">
        <f>IF(H960&gt;0,+#REF!/(C960-8)-TRUNC(#REF!/(C960-8))+4,0)</f>
        <v>#REF!</v>
      </c>
      <c r="L960" s="1" t="e">
        <f t="shared" si="156"/>
        <v>#REF!</v>
      </c>
      <c r="M960" s="1" t="e">
        <f>+IF(H960&gt;0,IF(L960&lt;0.1,(#REF!/(TRUNC((C960/10)/I960)+1)),IF(AND(L960&gt;0.1,L960&lt;0.33),(#REF!/(TRUNC((C960/3)/I960)+1)),#REF!)),0)</f>
        <v>#REF!</v>
      </c>
      <c r="N960" s="1" t="e">
        <f t="shared" si="157"/>
        <v>#REF!</v>
      </c>
      <c r="O960" s="1" t="e">
        <f>+IF(#REF! &lt; (#REF!+#REF!)*0.02,1,#REF!/(#REF!+#REF!))</f>
        <v>#REF!</v>
      </c>
      <c r="P960" s="1" t="e">
        <f>+IF(#REF!&gt;0,#REF!+5,0)</f>
        <v>#REF!</v>
      </c>
      <c r="Q960" s="1" t="e">
        <f t="shared" si="158"/>
        <v>#REF!</v>
      </c>
      <c r="R960" s="1" t="e">
        <f>+IF(Q960 &gt; 0,TRUNC((#REF!+#REF!)/Q960),0)</f>
        <v>#REF!</v>
      </c>
      <c r="S960" s="1" t="e">
        <f>+(R960/(TRUNC((B960-28)/(#REF!+5))+4))</f>
        <v>#REF!</v>
      </c>
      <c r="T960" s="1" t="e">
        <f>+TRUNC(S960/(TRUNC((B960-28)/(#REF!+5))+4))</f>
        <v>#REF!</v>
      </c>
      <c r="U960" s="1" t="e">
        <f>+ROUNDUP((T960/(TRUNC((B960-56)/(#REF!+5))+4)),0)</f>
        <v>#REF!</v>
      </c>
      <c r="V960" s="1" t="e">
        <f t="shared" si="159"/>
        <v>#REF!</v>
      </c>
      <c r="W960" s="1" t="e">
        <f t="shared" si="160"/>
        <v>#REF!</v>
      </c>
      <c r="X960" s="1" t="e">
        <f t="shared" si="161"/>
        <v>#REF!</v>
      </c>
      <c r="Y960" s="1" t="e">
        <f t="shared" si="162"/>
        <v>#REF!</v>
      </c>
      <c r="Z960" s="1" t="e">
        <f t="shared" si="163"/>
        <v>#REF!</v>
      </c>
      <c r="AA960" s="2" t="e">
        <f>IF(Z960*#REF!/(#REF!+#REF!)&lt;16,16,Z960*#REF!/(#REF!+#REF!))</f>
        <v>#REF!</v>
      </c>
      <c r="AB960" s="9" t="e">
        <f>IF(+Z960*#REF!/(#REF!+#REF!)&lt;16,16,+Z960*#REF!/(#REF!+#REF!))</f>
        <v>#REF!</v>
      </c>
      <c r="AC960" s="2" t="e">
        <f t="shared" si="164"/>
        <v>#REF!</v>
      </c>
    </row>
    <row r="961" spans="2:29" x14ac:dyDescent="0.2">
      <c r="B961" s="10" t="e">
        <f>IF(#REF!="Informix XPS",4096,2048)</f>
        <v>#REF!</v>
      </c>
      <c r="C961" s="10" t="e">
        <f>IF(#REF!="Informix XPS",4036,2020)</f>
        <v>#REF!</v>
      </c>
      <c r="D961" s="1" t="e">
        <f>IF(#REF!=0,0,#REF!+4)</f>
        <v>#REF!</v>
      </c>
      <c r="E961" s="1" t="e">
        <f t="shared" si="154"/>
        <v>#REF!</v>
      </c>
      <c r="F961" s="1" t="e">
        <f>IF(D961&lt;=C961,ROUNDUP((#REF!+#REF!)/E961,0),#REF!*E961)</f>
        <v>#REF!</v>
      </c>
      <c r="G961" s="1" t="e">
        <f t="shared" si="155"/>
        <v>#REF!</v>
      </c>
      <c r="H961" s="1" t="e">
        <f>IF(#REF!&gt;C961,#REF!,0)</f>
        <v>#REF!</v>
      </c>
      <c r="I961" s="1" t="e">
        <f>+IF(#REF!&gt;C961,#REF!-(C961+8),0)</f>
        <v>#REF!</v>
      </c>
      <c r="J961" s="1" t="e">
        <f>+IF(I961&lt;C961,0,#REF!*TRUNC(I961/(C961-8)))</f>
        <v>#REF!</v>
      </c>
      <c r="K961" s="1" t="e">
        <f>IF(H961&gt;0,+#REF!/(C961-8)-TRUNC(#REF!/(C961-8))+4,0)</f>
        <v>#REF!</v>
      </c>
      <c r="L961" s="1" t="e">
        <f t="shared" si="156"/>
        <v>#REF!</v>
      </c>
      <c r="M961" s="1" t="e">
        <f>+IF(H961&gt;0,IF(L961&lt;0.1,(#REF!/(TRUNC((C961/10)/I961)+1)),IF(AND(L961&gt;0.1,L961&lt;0.33),(#REF!/(TRUNC((C961/3)/I961)+1)),#REF!)),0)</f>
        <v>#REF!</v>
      </c>
      <c r="N961" s="1" t="e">
        <f t="shared" si="157"/>
        <v>#REF!</v>
      </c>
      <c r="O961" s="1" t="e">
        <f>+IF(#REF! &lt; (#REF!+#REF!)*0.02,1,#REF!/(#REF!+#REF!))</f>
        <v>#REF!</v>
      </c>
      <c r="P961" s="1" t="e">
        <f>+IF(#REF!&gt;0,#REF!+5,0)</f>
        <v>#REF!</v>
      </c>
      <c r="Q961" s="1" t="e">
        <f t="shared" si="158"/>
        <v>#REF!</v>
      </c>
      <c r="R961" s="1" t="e">
        <f>+IF(Q961 &gt; 0,TRUNC((#REF!+#REF!)/Q961),0)</f>
        <v>#REF!</v>
      </c>
      <c r="S961" s="1" t="e">
        <f>+(R961/(TRUNC((B961-28)/(#REF!+5))+4))</f>
        <v>#REF!</v>
      </c>
      <c r="T961" s="1" t="e">
        <f>+TRUNC(S961/(TRUNC((B961-28)/(#REF!+5))+4))</f>
        <v>#REF!</v>
      </c>
      <c r="U961" s="1" t="e">
        <f>+ROUNDUP((T961/(TRUNC((B961-56)/(#REF!+5))+4)),0)</f>
        <v>#REF!</v>
      </c>
      <c r="V961" s="1" t="e">
        <f t="shared" si="159"/>
        <v>#REF!</v>
      </c>
      <c r="W961" s="1" t="e">
        <f t="shared" si="160"/>
        <v>#REF!</v>
      </c>
      <c r="X961" s="1" t="e">
        <f t="shared" si="161"/>
        <v>#REF!</v>
      </c>
      <c r="Y961" s="1" t="e">
        <f t="shared" si="162"/>
        <v>#REF!</v>
      </c>
      <c r="Z961" s="1" t="e">
        <f t="shared" si="163"/>
        <v>#REF!</v>
      </c>
      <c r="AA961" s="2" t="e">
        <f>IF(Z961*#REF!/(#REF!+#REF!)&lt;16,16,Z961*#REF!/(#REF!+#REF!))</f>
        <v>#REF!</v>
      </c>
      <c r="AB961" s="9" t="e">
        <f>IF(+Z961*#REF!/(#REF!+#REF!)&lt;16,16,+Z961*#REF!/(#REF!+#REF!))</f>
        <v>#REF!</v>
      </c>
      <c r="AC961" s="2" t="e">
        <f t="shared" si="164"/>
        <v>#REF!</v>
      </c>
    </row>
    <row r="962" spans="2:29" x14ac:dyDescent="0.2">
      <c r="B962" s="10" t="e">
        <f>IF(#REF!="Informix XPS",4096,2048)</f>
        <v>#REF!</v>
      </c>
      <c r="C962" s="10" t="e">
        <f>IF(#REF!="Informix XPS",4036,2020)</f>
        <v>#REF!</v>
      </c>
      <c r="D962" s="1" t="e">
        <f>IF(#REF!=0,0,#REF!+4)</f>
        <v>#REF!</v>
      </c>
      <c r="E962" s="1" t="e">
        <f t="shared" si="154"/>
        <v>#REF!</v>
      </c>
      <c r="F962" s="1" t="e">
        <f>IF(D962&lt;=C962,ROUNDUP((#REF!+#REF!)/E962,0),#REF!*E962)</f>
        <v>#REF!</v>
      </c>
      <c r="G962" s="1" t="e">
        <f t="shared" si="155"/>
        <v>#REF!</v>
      </c>
      <c r="H962" s="1" t="e">
        <f>IF(#REF!&gt;C962,#REF!,0)</f>
        <v>#REF!</v>
      </c>
      <c r="I962" s="1" t="e">
        <f>+IF(#REF!&gt;C962,#REF!-(C962+8),0)</f>
        <v>#REF!</v>
      </c>
      <c r="J962" s="1" t="e">
        <f>+IF(I962&lt;C962,0,#REF!*TRUNC(I962/(C962-8)))</f>
        <v>#REF!</v>
      </c>
      <c r="K962" s="1" t="e">
        <f>IF(H962&gt;0,+#REF!/(C962-8)-TRUNC(#REF!/(C962-8))+4,0)</f>
        <v>#REF!</v>
      </c>
      <c r="L962" s="1" t="e">
        <f t="shared" si="156"/>
        <v>#REF!</v>
      </c>
      <c r="M962" s="1" t="e">
        <f>+IF(H962&gt;0,IF(L962&lt;0.1,(#REF!/(TRUNC((C962/10)/I962)+1)),IF(AND(L962&gt;0.1,L962&lt;0.33),(#REF!/(TRUNC((C962/3)/I962)+1)),#REF!)),0)</f>
        <v>#REF!</v>
      </c>
      <c r="N962" s="1" t="e">
        <f t="shared" si="157"/>
        <v>#REF!</v>
      </c>
      <c r="O962" s="1" t="e">
        <f>+IF(#REF! &lt; (#REF!+#REF!)*0.02,1,#REF!/(#REF!+#REF!))</f>
        <v>#REF!</v>
      </c>
      <c r="P962" s="1" t="e">
        <f>+IF(#REF!&gt;0,#REF!+5,0)</f>
        <v>#REF!</v>
      </c>
      <c r="Q962" s="1" t="e">
        <f t="shared" si="158"/>
        <v>#REF!</v>
      </c>
      <c r="R962" s="1" t="e">
        <f>+IF(Q962 &gt; 0,TRUNC((#REF!+#REF!)/Q962),0)</f>
        <v>#REF!</v>
      </c>
      <c r="S962" s="1" t="e">
        <f>+(R962/(TRUNC((B962-28)/(#REF!+5))+4))</f>
        <v>#REF!</v>
      </c>
      <c r="T962" s="1" t="e">
        <f>+TRUNC(S962/(TRUNC((B962-28)/(#REF!+5))+4))</f>
        <v>#REF!</v>
      </c>
      <c r="U962" s="1" t="e">
        <f>+ROUNDUP((T962/(TRUNC((B962-56)/(#REF!+5))+4)),0)</f>
        <v>#REF!</v>
      </c>
      <c r="V962" s="1" t="e">
        <f t="shared" si="159"/>
        <v>#REF!</v>
      </c>
      <c r="W962" s="1" t="e">
        <f t="shared" si="160"/>
        <v>#REF!</v>
      </c>
      <c r="X962" s="1" t="e">
        <f t="shared" si="161"/>
        <v>#REF!</v>
      </c>
      <c r="Y962" s="1" t="e">
        <f t="shared" si="162"/>
        <v>#REF!</v>
      </c>
      <c r="Z962" s="1" t="e">
        <f t="shared" si="163"/>
        <v>#REF!</v>
      </c>
      <c r="AA962" s="2" t="e">
        <f>IF(Z962*#REF!/(#REF!+#REF!)&lt;16,16,Z962*#REF!/(#REF!+#REF!))</f>
        <v>#REF!</v>
      </c>
      <c r="AB962" s="9" t="e">
        <f>IF(+Z962*#REF!/(#REF!+#REF!)&lt;16,16,+Z962*#REF!/(#REF!+#REF!))</f>
        <v>#REF!</v>
      </c>
      <c r="AC962" s="2" t="e">
        <f t="shared" si="164"/>
        <v>#REF!</v>
      </c>
    </row>
    <row r="963" spans="2:29" x14ac:dyDescent="0.2">
      <c r="B963" s="10" t="e">
        <f>IF(#REF!="Informix XPS",4096,2048)</f>
        <v>#REF!</v>
      </c>
      <c r="C963" s="10" t="e">
        <f>IF(#REF!="Informix XPS",4036,2020)</f>
        <v>#REF!</v>
      </c>
      <c r="D963" s="1" t="e">
        <f>IF(#REF!=0,0,#REF!+4)</f>
        <v>#REF!</v>
      </c>
      <c r="E963" s="1" t="e">
        <f t="shared" si="154"/>
        <v>#REF!</v>
      </c>
      <c r="F963" s="1" t="e">
        <f>IF(D963&lt;=C963,ROUNDUP((#REF!+#REF!)/E963,0),#REF!*E963)</f>
        <v>#REF!</v>
      </c>
      <c r="G963" s="1" t="e">
        <f t="shared" si="155"/>
        <v>#REF!</v>
      </c>
      <c r="H963" s="1" t="e">
        <f>IF(#REF!&gt;C963,#REF!,0)</f>
        <v>#REF!</v>
      </c>
      <c r="I963" s="1" t="e">
        <f>+IF(#REF!&gt;C963,#REF!-(C963+8),0)</f>
        <v>#REF!</v>
      </c>
      <c r="J963" s="1" t="e">
        <f>+IF(I963&lt;C963,0,#REF!*TRUNC(I963/(C963-8)))</f>
        <v>#REF!</v>
      </c>
      <c r="K963" s="1" t="e">
        <f>IF(H963&gt;0,+#REF!/(C963-8)-TRUNC(#REF!/(C963-8))+4,0)</f>
        <v>#REF!</v>
      </c>
      <c r="L963" s="1" t="e">
        <f t="shared" si="156"/>
        <v>#REF!</v>
      </c>
      <c r="M963" s="1" t="e">
        <f>+IF(H963&gt;0,IF(L963&lt;0.1,(#REF!/(TRUNC((C963/10)/I963)+1)),IF(AND(L963&gt;0.1,L963&lt;0.33),(#REF!/(TRUNC((C963/3)/I963)+1)),#REF!)),0)</f>
        <v>#REF!</v>
      </c>
      <c r="N963" s="1" t="e">
        <f t="shared" si="157"/>
        <v>#REF!</v>
      </c>
      <c r="O963" s="1" t="e">
        <f>+IF(#REF! &lt; (#REF!+#REF!)*0.02,1,#REF!/(#REF!+#REF!))</f>
        <v>#REF!</v>
      </c>
      <c r="P963" s="1" t="e">
        <f>+IF(#REF!&gt;0,#REF!+5,0)</f>
        <v>#REF!</v>
      </c>
      <c r="Q963" s="1" t="e">
        <f t="shared" si="158"/>
        <v>#REF!</v>
      </c>
      <c r="R963" s="1" t="e">
        <f>+IF(Q963 &gt; 0,TRUNC((#REF!+#REF!)/Q963),0)</f>
        <v>#REF!</v>
      </c>
      <c r="S963" s="1" t="e">
        <f>+(R963/(TRUNC((B963-28)/(#REF!+5))+4))</f>
        <v>#REF!</v>
      </c>
      <c r="T963" s="1" t="e">
        <f>+TRUNC(S963/(TRUNC((B963-28)/(#REF!+5))+4))</f>
        <v>#REF!</v>
      </c>
      <c r="U963" s="1" t="e">
        <f>+ROUNDUP((T963/(TRUNC((B963-56)/(#REF!+5))+4)),0)</f>
        <v>#REF!</v>
      </c>
      <c r="V963" s="1" t="e">
        <f t="shared" si="159"/>
        <v>#REF!</v>
      </c>
      <c r="W963" s="1" t="e">
        <f t="shared" si="160"/>
        <v>#REF!</v>
      </c>
      <c r="X963" s="1" t="e">
        <f t="shared" si="161"/>
        <v>#REF!</v>
      </c>
      <c r="Y963" s="1" t="e">
        <f t="shared" si="162"/>
        <v>#REF!</v>
      </c>
      <c r="Z963" s="1" t="e">
        <f t="shared" si="163"/>
        <v>#REF!</v>
      </c>
      <c r="AA963" s="2" t="e">
        <f>IF(Z963*#REF!/(#REF!+#REF!)&lt;16,16,Z963*#REF!/(#REF!+#REF!))</f>
        <v>#REF!</v>
      </c>
      <c r="AB963" s="9" t="e">
        <f>IF(+Z963*#REF!/(#REF!+#REF!)&lt;16,16,+Z963*#REF!/(#REF!+#REF!))</f>
        <v>#REF!</v>
      </c>
      <c r="AC963" s="2" t="e">
        <f t="shared" si="164"/>
        <v>#REF!</v>
      </c>
    </row>
    <row r="964" spans="2:29" x14ac:dyDescent="0.2">
      <c r="B964" s="10" t="e">
        <f>IF(#REF!="Informix XPS",4096,2048)</f>
        <v>#REF!</v>
      </c>
      <c r="C964" s="10" t="e">
        <f>IF(#REF!="Informix XPS",4036,2020)</f>
        <v>#REF!</v>
      </c>
      <c r="D964" s="1" t="e">
        <f>IF(#REF!=0,0,#REF!+4)</f>
        <v>#REF!</v>
      </c>
      <c r="E964" s="1" t="e">
        <f t="shared" si="154"/>
        <v>#REF!</v>
      </c>
      <c r="F964" s="1" t="e">
        <f>IF(D964&lt;=C964,ROUNDUP((#REF!+#REF!)/E964,0),#REF!*E964)</f>
        <v>#REF!</v>
      </c>
      <c r="G964" s="1" t="e">
        <f t="shared" si="155"/>
        <v>#REF!</v>
      </c>
      <c r="H964" s="1" t="e">
        <f>IF(#REF!&gt;C964,#REF!,0)</f>
        <v>#REF!</v>
      </c>
      <c r="I964" s="1" t="e">
        <f>+IF(#REF!&gt;C964,#REF!-(C964+8),0)</f>
        <v>#REF!</v>
      </c>
      <c r="J964" s="1" t="e">
        <f>+IF(I964&lt;C964,0,#REF!*TRUNC(I964/(C964-8)))</f>
        <v>#REF!</v>
      </c>
      <c r="K964" s="1" t="e">
        <f>IF(H964&gt;0,+#REF!/(C964-8)-TRUNC(#REF!/(C964-8))+4,0)</f>
        <v>#REF!</v>
      </c>
      <c r="L964" s="1" t="e">
        <f t="shared" si="156"/>
        <v>#REF!</v>
      </c>
      <c r="M964" s="1" t="e">
        <f>+IF(H964&gt;0,IF(L964&lt;0.1,(#REF!/(TRUNC((C964/10)/I964)+1)),IF(AND(L964&gt;0.1,L964&lt;0.33),(#REF!/(TRUNC((C964/3)/I964)+1)),#REF!)),0)</f>
        <v>#REF!</v>
      </c>
      <c r="N964" s="1" t="e">
        <f t="shared" si="157"/>
        <v>#REF!</v>
      </c>
      <c r="O964" s="1" t="e">
        <f>+IF(#REF! &lt; (#REF!+#REF!)*0.02,1,#REF!/(#REF!+#REF!))</f>
        <v>#REF!</v>
      </c>
      <c r="P964" s="1" t="e">
        <f>+IF(#REF!&gt;0,#REF!+5,0)</f>
        <v>#REF!</v>
      </c>
      <c r="Q964" s="1" t="e">
        <f t="shared" si="158"/>
        <v>#REF!</v>
      </c>
      <c r="R964" s="1" t="e">
        <f>+IF(Q964 &gt; 0,TRUNC((#REF!+#REF!)/Q964),0)</f>
        <v>#REF!</v>
      </c>
      <c r="S964" s="1" t="e">
        <f>+(R964/(TRUNC((B964-28)/(#REF!+5))+4))</f>
        <v>#REF!</v>
      </c>
      <c r="T964" s="1" t="e">
        <f>+TRUNC(S964/(TRUNC((B964-28)/(#REF!+5))+4))</f>
        <v>#REF!</v>
      </c>
      <c r="U964" s="1" t="e">
        <f>+ROUNDUP((T964/(TRUNC((B964-56)/(#REF!+5))+4)),0)</f>
        <v>#REF!</v>
      </c>
      <c r="V964" s="1" t="e">
        <f t="shared" si="159"/>
        <v>#REF!</v>
      </c>
      <c r="W964" s="1" t="e">
        <f t="shared" si="160"/>
        <v>#REF!</v>
      </c>
      <c r="X964" s="1" t="e">
        <f t="shared" si="161"/>
        <v>#REF!</v>
      </c>
      <c r="Y964" s="1" t="e">
        <f t="shared" si="162"/>
        <v>#REF!</v>
      </c>
      <c r="Z964" s="1" t="e">
        <f t="shared" si="163"/>
        <v>#REF!</v>
      </c>
      <c r="AA964" s="2" t="e">
        <f>IF(Z964*#REF!/(#REF!+#REF!)&lt;16,16,Z964*#REF!/(#REF!+#REF!))</f>
        <v>#REF!</v>
      </c>
      <c r="AB964" s="9" t="e">
        <f>IF(+Z964*#REF!/(#REF!+#REF!)&lt;16,16,+Z964*#REF!/(#REF!+#REF!))</f>
        <v>#REF!</v>
      </c>
      <c r="AC964" s="2" t="e">
        <f t="shared" si="164"/>
        <v>#REF!</v>
      </c>
    </row>
    <row r="965" spans="2:29" x14ac:dyDescent="0.2">
      <c r="B965" s="10" t="e">
        <f>IF(#REF!="Informix XPS",4096,2048)</f>
        <v>#REF!</v>
      </c>
      <c r="C965" s="10" t="e">
        <f>IF(#REF!="Informix XPS",4036,2020)</f>
        <v>#REF!</v>
      </c>
      <c r="D965" s="1" t="e">
        <f>IF(#REF!=0,0,#REF!+4)</f>
        <v>#REF!</v>
      </c>
      <c r="E965" s="1" t="e">
        <f t="shared" si="154"/>
        <v>#REF!</v>
      </c>
      <c r="F965" s="1" t="e">
        <f>IF(D965&lt;=C965,ROUNDUP((#REF!+#REF!)/E965,0),#REF!*E965)</f>
        <v>#REF!</v>
      </c>
      <c r="G965" s="1" t="e">
        <f t="shared" si="155"/>
        <v>#REF!</v>
      </c>
      <c r="H965" s="1" t="e">
        <f>IF(#REF!&gt;C965,#REF!,0)</f>
        <v>#REF!</v>
      </c>
      <c r="I965" s="1" t="e">
        <f>+IF(#REF!&gt;C965,#REF!-(C965+8),0)</f>
        <v>#REF!</v>
      </c>
      <c r="J965" s="1" t="e">
        <f>+IF(I965&lt;C965,0,#REF!*TRUNC(I965/(C965-8)))</f>
        <v>#REF!</v>
      </c>
      <c r="K965" s="1" t="e">
        <f>IF(H965&gt;0,+#REF!/(C965-8)-TRUNC(#REF!/(C965-8))+4,0)</f>
        <v>#REF!</v>
      </c>
      <c r="L965" s="1" t="e">
        <f t="shared" si="156"/>
        <v>#REF!</v>
      </c>
      <c r="M965" s="1" t="e">
        <f>+IF(H965&gt;0,IF(L965&lt;0.1,(#REF!/(TRUNC((C965/10)/I965)+1)),IF(AND(L965&gt;0.1,L965&lt;0.33),(#REF!/(TRUNC((C965/3)/I965)+1)),#REF!)),0)</f>
        <v>#REF!</v>
      </c>
      <c r="N965" s="1" t="e">
        <f t="shared" si="157"/>
        <v>#REF!</v>
      </c>
      <c r="O965" s="1" t="e">
        <f>+IF(#REF! &lt; (#REF!+#REF!)*0.02,1,#REF!/(#REF!+#REF!))</f>
        <v>#REF!</v>
      </c>
      <c r="P965" s="1" t="e">
        <f>+IF(#REF!&gt;0,#REF!+5,0)</f>
        <v>#REF!</v>
      </c>
      <c r="Q965" s="1" t="e">
        <f t="shared" si="158"/>
        <v>#REF!</v>
      </c>
      <c r="R965" s="1" t="e">
        <f>+IF(Q965 &gt; 0,TRUNC((#REF!+#REF!)/Q965),0)</f>
        <v>#REF!</v>
      </c>
      <c r="S965" s="1" t="e">
        <f>+(R965/(TRUNC((B965-28)/(#REF!+5))+4))</f>
        <v>#REF!</v>
      </c>
      <c r="T965" s="1" t="e">
        <f>+TRUNC(S965/(TRUNC((B965-28)/(#REF!+5))+4))</f>
        <v>#REF!</v>
      </c>
      <c r="U965" s="1" t="e">
        <f>+ROUNDUP((T965/(TRUNC((B965-56)/(#REF!+5))+4)),0)</f>
        <v>#REF!</v>
      </c>
      <c r="V965" s="1" t="e">
        <f t="shared" si="159"/>
        <v>#REF!</v>
      </c>
      <c r="W965" s="1" t="e">
        <f t="shared" si="160"/>
        <v>#REF!</v>
      </c>
      <c r="X965" s="1" t="e">
        <f t="shared" si="161"/>
        <v>#REF!</v>
      </c>
      <c r="Y965" s="1" t="e">
        <f t="shared" si="162"/>
        <v>#REF!</v>
      </c>
      <c r="Z965" s="1" t="e">
        <f t="shared" si="163"/>
        <v>#REF!</v>
      </c>
      <c r="AA965" s="2" t="e">
        <f>IF(Z965*#REF!/(#REF!+#REF!)&lt;16,16,Z965*#REF!/(#REF!+#REF!))</f>
        <v>#REF!</v>
      </c>
      <c r="AB965" s="9" t="e">
        <f>IF(+Z965*#REF!/(#REF!+#REF!)&lt;16,16,+Z965*#REF!/(#REF!+#REF!))</f>
        <v>#REF!</v>
      </c>
      <c r="AC965" s="2" t="e">
        <f t="shared" si="164"/>
        <v>#REF!</v>
      </c>
    </row>
    <row r="966" spans="2:29" x14ac:dyDescent="0.2">
      <c r="B966" s="10" t="e">
        <f>IF(#REF!="Informix XPS",4096,2048)</f>
        <v>#REF!</v>
      </c>
      <c r="C966" s="10" t="e">
        <f>IF(#REF!="Informix XPS",4036,2020)</f>
        <v>#REF!</v>
      </c>
      <c r="D966" s="1" t="e">
        <f>IF(#REF!=0,0,#REF!+4)</f>
        <v>#REF!</v>
      </c>
      <c r="E966" s="1" t="e">
        <f t="shared" ref="E966:E1002" si="165">IF(D966&lt;=C966,ROUNDDOWN(C966/D966,0),ROUNDUP(D966/C966,0))</f>
        <v>#REF!</v>
      </c>
      <c r="F966" s="1" t="e">
        <f>IF(D966&lt;=C966,ROUNDUP((#REF!+#REF!)/E966,0),#REF!*E966)</f>
        <v>#REF!</v>
      </c>
      <c r="G966" s="1" t="e">
        <f t="shared" ref="G966:G1002" si="166">(F966*B966)/1024</f>
        <v>#REF!</v>
      </c>
      <c r="H966" s="1" t="e">
        <f>IF(#REF!&gt;C966,#REF!,0)</f>
        <v>#REF!</v>
      </c>
      <c r="I966" s="1" t="e">
        <f>+IF(#REF!&gt;C966,#REF!-(C966+8),0)</f>
        <v>#REF!</v>
      </c>
      <c r="J966" s="1" t="e">
        <f>+IF(I966&lt;C966,0,#REF!*TRUNC(I966/(C966-8)))</f>
        <v>#REF!</v>
      </c>
      <c r="K966" s="1" t="e">
        <f>IF(H966&gt;0,+#REF!/(C966-8)-TRUNC(#REF!/(C966-8))+4,0)</f>
        <v>#REF!</v>
      </c>
      <c r="L966" s="1" t="e">
        <f t="shared" ref="L966:L1002" si="167">+K966/C966</f>
        <v>#REF!</v>
      </c>
      <c r="M966" s="1" t="e">
        <f>+IF(H966&gt;0,IF(L966&lt;0.1,(#REF!/(TRUNC((C966/10)/I966)+1)),IF(AND(L966&gt;0.1,L966&lt;0.33),(#REF!/(TRUNC((C966/3)/I966)+1)),#REF!)),0)</f>
        <v>#REF!</v>
      </c>
      <c r="N966" s="1" t="e">
        <f t="shared" ref="N966:N1002" si="168">+F966+H966+J966+M966</f>
        <v>#REF!</v>
      </c>
      <c r="O966" s="1" t="e">
        <f>+IF(#REF! &lt; (#REF!+#REF!)*0.02,1,#REF!/(#REF!+#REF!))</f>
        <v>#REF!</v>
      </c>
      <c r="P966" s="1" t="e">
        <f>+IF(#REF!&gt;0,#REF!+5,0)</f>
        <v>#REF!</v>
      </c>
      <c r="Q966" s="1" t="e">
        <f t="shared" ref="Q966:Q1002" si="169">+IF(P966 &gt; 0,TRUNC((B966-28)/P966),0)</f>
        <v>#REF!</v>
      </c>
      <c r="R966" s="1" t="e">
        <f>+IF(Q966 &gt; 0,TRUNC((#REF!+#REF!)/Q966),0)</f>
        <v>#REF!</v>
      </c>
      <c r="S966" s="1" t="e">
        <f>+(R966/(TRUNC((B966-28)/(#REF!+5))+4))</f>
        <v>#REF!</v>
      </c>
      <c r="T966" s="1" t="e">
        <f>+TRUNC(S966/(TRUNC((B966-28)/(#REF!+5))+4))</f>
        <v>#REF!</v>
      </c>
      <c r="U966" s="1" t="e">
        <f>+ROUNDUP((T966/(TRUNC((B966-56)/(#REF!+5))+4)),0)</f>
        <v>#REF!</v>
      </c>
      <c r="V966" s="1" t="e">
        <f t="shared" ref="V966:V1002" si="170">+SUM(R966:U966)</f>
        <v>#REF!</v>
      </c>
      <c r="W966" s="1" t="e">
        <f t="shared" ref="W966:W1002" si="171">100*V966/90</f>
        <v>#REF!</v>
      </c>
      <c r="X966" s="1" t="e">
        <f t="shared" ref="X966:X1002" si="172">ROUNDUP((W966*B966)/1024,0)</f>
        <v>#REF!</v>
      </c>
      <c r="Y966" s="1" t="e">
        <f t="shared" ref="Y966:Y1002" si="173">+W966+N966</f>
        <v>#REF!</v>
      </c>
      <c r="Z966" s="1" t="e">
        <f t="shared" ref="Z966:Z1002" si="174">+Y966*B966/1024</f>
        <v>#REF!</v>
      </c>
      <c r="AA966" s="2" t="e">
        <f>IF(Z966*#REF!/(#REF!+#REF!)&lt;16,16,Z966*#REF!/(#REF!+#REF!))</f>
        <v>#REF!</v>
      </c>
      <c r="AB966" s="9" t="e">
        <f>IF(+Z966*#REF!/(#REF!+#REF!)&lt;16,16,+Z966*#REF!/(#REF!+#REF!))</f>
        <v>#REF!</v>
      </c>
      <c r="AC966" s="2" t="e">
        <f t="shared" ref="AC966:AC1002" si="175">IF(+AB966/12&lt;16,16,+AB966/12)</f>
        <v>#REF!</v>
      </c>
    </row>
    <row r="967" spans="2:29" x14ac:dyDescent="0.2">
      <c r="B967" s="10" t="e">
        <f>IF(#REF!="Informix XPS",4096,2048)</f>
        <v>#REF!</v>
      </c>
      <c r="C967" s="10" t="e">
        <f>IF(#REF!="Informix XPS",4036,2020)</f>
        <v>#REF!</v>
      </c>
      <c r="D967" s="1" t="e">
        <f>IF(#REF!=0,0,#REF!+4)</f>
        <v>#REF!</v>
      </c>
      <c r="E967" s="1" t="e">
        <f t="shared" si="165"/>
        <v>#REF!</v>
      </c>
      <c r="F967" s="1" t="e">
        <f>IF(D967&lt;=C967,ROUNDUP((#REF!+#REF!)/E967,0),#REF!*E967)</f>
        <v>#REF!</v>
      </c>
      <c r="G967" s="1" t="e">
        <f t="shared" si="166"/>
        <v>#REF!</v>
      </c>
      <c r="H967" s="1" t="e">
        <f>IF(#REF!&gt;C967,#REF!,0)</f>
        <v>#REF!</v>
      </c>
      <c r="I967" s="1" t="e">
        <f>+IF(#REF!&gt;C967,#REF!-(C967+8),0)</f>
        <v>#REF!</v>
      </c>
      <c r="J967" s="1" t="e">
        <f>+IF(I967&lt;C967,0,#REF!*TRUNC(I967/(C967-8)))</f>
        <v>#REF!</v>
      </c>
      <c r="K967" s="1" t="e">
        <f>IF(H967&gt;0,+#REF!/(C967-8)-TRUNC(#REF!/(C967-8))+4,0)</f>
        <v>#REF!</v>
      </c>
      <c r="L967" s="1" t="e">
        <f t="shared" si="167"/>
        <v>#REF!</v>
      </c>
      <c r="M967" s="1" t="e">
        <f>+IF(H967&gt;0,IF(L967&lt;0.1,(#REF!/(TRUNC((C967/10)/I967)+1)),IF(AND(L967&gt;0.1,L967&lt;0.33),(#REF!/(TRUNC((C967/3)/I967)+1)),#REF!)),0)</f>
        <v>#REF!</v>
      </c>
      <c r="N967" s="1" t="e">
        <f t="shared" si="168"/>
        <v>#REF!</v>
      </c>
      <c r="O967" s="1" t="e">
        <f>+IF(#REF! &lt; (#REF!+#REF!)*0.02,1,#REF!/(#REF!+#REF!))</f>
        <v>#REF!</v>
      </c>
      <c r="P967" s="1" t="e">
        <f>+IF(#REF!&gt;0,#REF!+5,0)</f>
        <v>#REF!</v>
      </c>
      <c r="Q967" s="1" t="e">
        <f t="shared" si="169"/>
        <v>#REF!</v>
      </c>
      <c r="R967" s="1" t="e">
        <f>+IF(Q967 &gt; 0,TRUNC((#REF!+#REF!)/Q967),0)</f>
        <v>#REF!</v>
      </c>
      <c r="S967" s="1" t="e">
        <f>+(R967/(TRUNC((B967-28)/(#REF!+5))+4))</f>
        <v>#REF!</v>
      </c>
      <c r="T967" s="1" t="e">
        <f>+TRUNC(S967/(TRUNC((B967-28)/(#REF!+5))+4))</f>
        <v>#REF!</v>
      </c>
      <c r="U967" s="1" t="e">
        <f>+ROUNDUP((T967/(TRUNC((B967-56)/(#REF!+5))+4)),0)</f>
        <v>#REF!</v>
      </c>
      <c r="V967" s="1" t="e">
        <f t="shared" si="170"/>
        <v>#REF!</v>
      </c>
      <c r="W967" s="1" t="e">
        <f t="shared" si="171"/>
        <v>#REF!</v>
      </c>
      <c r="X967" s="1" t="e">
        <f t="shared" si="172"/>
        <v>#REF!</v>
      </c>
      <c r="Y967" s="1" t="e">
        <f t="shared" si="173"/>
        <v>#REF!</v>
      </c>
      <c r="Z967" s="1" t="e">
        <f t="shared" si="174"/>
        <v>#REF!</v>
      </c>
      <c r="AA967" s="2" t="e">
        <f>IF(Z967*#REF!/(#REF!+#REF!)&lt;16,16,Z967*#REF!/(#REF!+#REF!))</f>
        <v>#REF!</v>
      </c>
      <c r="AB967" s="9" t="e">
        <f>IF(+Z967*#REF!/(#REF!+#REF!)&lt;16,16,+Z967*#REF!/(#REF!+#REF!))</f>
        <v>#REF!</v>
      </c>
      <c r="AC967" s="2" t="e">
        <f t="shared" si="175"/>
        <v>#REF!</v>
      </c>
    </row>
    <row r="968" spans="2:29" x14ac:dyDescent="0.2">
      <c r="B968" s="10" t="e">
        <f>IF(#REF!="Informix XPS",4096,2048)</f>
        <v>#REF!</v>
      </c>
      <c r="C968" s="10" t="e">
        <f>IF(#REF!="Informix XPS",4036,2020)</f>
        <v>#REF!</v>
      </c>
      <c r="D968" s="1" t="e">
        <f>IF(#REF!=0,0,#REF!+4)</f>
        <v>#REF!</v>
      </c>
      <c r="E968" s="1" t="e">
        <f t="shared" si="165"/>
        <v>#REF!</v>
      </c>
      <c r="F968" s="1" t="e">
        <f>IF(D968&lt;=C968,ROUNDUP((#REF!+#REF!)/E968,0),#REF!*E968)</f>
        <v>#REF!</v>
      </c>
      <c r="G968" s="1" t="e">
        <f t="shared" si="166"/>
        <v>#REF!</v>
      </c>
      <c r="H968" s="1" t="e">
        <f>IF(#REF!&gt;C968,#REF!,0)</f>
        <v>#REF!</v>
      </c>
      <c r="I968" s="1" t="e">
        <f>+IF(#REF!&gt;C968,#REF!-(C968+8),0)</f>
        <v>#REF!</v>
      </c>
      <c r="J968" s="1" t="e">
        <f>+IF(I968&lt;C968,0,#REF!*TRUNC(I968/(C968-8)))</f>
        <v>#REF!</v>
      </c>
      <c r="K968" s="1" t="e">
        <f>IF(H968&gt;0,+#REF!/(C968-8)-TRUNC(#REF!/(C968-8))+4,0)</f>
        <v>#REF!</v>
      </c>
      <c r="L968" s="1" t="e">
        <f t="shared" si="167"/>
        <v>#REF!</v>
      </c>
      <c r="M968" s="1" t="e">
        <f>+IF(H968&gt;0,IF(L968&lt;0.1,(#REF!/(TRUNC((C968/10)/I968)+1)),IF(AND(L968&gt;0.1,L968&lt;0.33),(#REF!/(TRUNC((C968/3)/I968)+1)),#REF!)),0)</f>
        <v>#REF!</v>
      </c>
      <c r="N968" s="1" t="e">
        <f t="shared" si="168"/>
        <v>#REF!</v>
      </c>
      <c r="O968" s="1" t="e">
        <f>+IF(#REF! &lt; (#REF!+#REF!)*0.02,1,#REF!/(#REF!+#REF!))</f>
        <v>#REF!</v>
      </c>
      <c r="P968" s="1" t="e">
        <f>+IF(#REF!&gt;0,#REF!+5,0)</f>
        <v>#REF!</v>
      </c>
      <c r="Q968" s="1" t="e">
        <f t="shared" si="169"/>
        <v>#REF!</v>
      </c>
      <c r="R968" s="1" t="e">
        <f>+IF(Q968 &gt; 0,TRUNC((#REF!+#REF!)/Q968),0)</f>
        <v>#REF!</v>
      </c>
      <c r="S968" s="1" t="e">
        <f>+(R968/(TRUNC((B968-28)/(#REF!+5))+4))</f>
        <v>#REF!</v>
      </c>
      <c r="T968" s="1" t="e">
        <f>+TRUNC(S968/(TRUNC((B968-28)/(#REF!+5))+4))</f>
        <v>#REF!</v>
      </c>
      <c r="U968" s="1" t="e">
        <f>+ROUNDUP((T968/(TRUNC((B968-56)/(#REF!+5))+4)),0)</f>
        <v>#REF!</v>
      </c>
      <c r="V968" s="1" t="e">
        <f t="shared" si="170"/>
        <v>#REF!</v>
      </c>
      <c r="W968" s="1" t="e">
        <f t="shared" si="171"/>
        <v>#REF!</v>
      </c>
      <c r="X968" s="1" t="e">
        <f t="shared" si="172"/>
        <v>#REF!</v>
      </c>
      <c r="Y968" s="1" t="e">
        <f t="shared" si="173"/>
        <v>#REF!</v>
      </c>
      <c r="Z968" s="1" t="e">
        <f t="shared" si="174"/>
        <v>#REF!</v>
      </c>
      <c r="AA968" s="2" t="e">
        <f>IF(Z968*#REF!/(#REF!+#REF!)&lt;16,16,Z968*#REF!/(#REF!+#REF!))</f>
        <v>#REF!</v>
      </c>
      <c r="AB968" s="9" t="e">
        <f>IF(+Z968*#REF!/(#REF!+#REF!)&lt;16,16,+Z968*#REF!/(#REF!+#REF!))</f>
        <v>#REF!</v>
      </c>
      <c r="AC968" s="2" t="e">
        <f t="shared" si="175"/>
        <v>#REF!</v>
      </c>
    </row>
    <row r="969" spans="2:29" x14ac:dyDescent="0.2">
      <c r="B969" s="10" t="e">
        <f>IF(#REF!="Informix XPS",4096,2048)</f>
        <v>#REF!</v>
      </c>
      <c r="C969" s="10" t="e">
        <f>IF(#REF!="Informix XPS",4036,2020)</f>
        <v>#REF!</v>
      </c>
      <c r="D969" s="1" t="e">
        <f>IF(#REF!=0,0,#REF!+4)</f>
        <v>#REF!</v>
      </c>
      <c r="E969" s="1" t="e">
        <f t="shared" si="165"/>
        <v>#REF!</v>
      </c>
      <c r="F969" s="1" t="e">
        <f>IF(D969&lt;=C969,ROUNDUP((#REF!+#REF!)/E969,0),#REF!*E969)</f>
        <v>#REF!</v>
      </c>
      <c r="G969" s="1" t="e">
        <f t="shared" si="166"/>
        <v>#REF!</v>
      </c>
      <c r="H969" s="1" t="e">
        <f>IF(#REF!&gt;C969,#REF!,0)</f>
        <v>#REF!</v>
      </c>
      <c r="I969" s="1" t="e">
        <f>+IF(#REF!&gt;C969,#REF!-(C969+8),0)</f>
        <v>#REF!</v>
      </c>
      <c r="J969" s="1" t="e">
        <f>+IF(I969&lt;C969,0,#REF!*TRUNC(I969/(C969-8)))</f>
        <v>#REF!</v>
      </c>
      <c r="K969" s="1" t="e">
        <f>IF(H969&gt;0,+#REF!/(C969-8)-TRUNC(#REF!/(C969-8))+4,0)</f>
        <v>#REF!</v>
      </c>
      <c r="L969" s="1" t="e">
        <f t="shared" si="167"/>
        <v>#REF!</v>
      </c>
      <c r="M969" s="1" t="e">
        <f>+IF(H969&gt;0,IF(L969&lt;0.1,(#REF!/(TRUNC((C969/10)/I969)+1)),IF(AND(L969&gt;0.1,L969&lt;0.33),(#REF!/(TRUNC((C969/3)/I969)+1)),#REF!)),0)</f>
        <v>#REF!</v>
      </c>
      <c r="N969" s="1" t="e">
        <f t="shared" si="168"/>
        <v>#REF!</v>
      </c>
      <c r="O969" s="1" t="e">
        <f>+IF(#REF! &lt; (#REF!+#REF!)*0.02,1,#REF!/(#REF!+#REF!))</f>
        <v>#REF!</v>
      </c>
      <c r="P969" s="1" t="e">
        <f>+IF(#REF!&gt;0,#REF!+5,0)</f>
        <v>#REF!</v>
      </c>
      <c r="Q969" s="1" t="e">
        <f t="shared" si="169"/>
        <v>#REF!</v>
      </c>
      <c r="R969" s="1" t="e">
        <f>+IF(Q969 &gt; 0,TRUNC((#REF!+#REF!)/Q969),0)</f>
        <v>#REF!</v>
      </c>
      <c r="S969" s="1" t="e">
        <f>+(R969/(TRUNC((B969-28)/(#REF!+5))+4))</f>
        <v>#REF!</v>
      </c>
      <c r="T969" s="1" t="e">
        <f>+TRUNC(S969/(TRUNC((B969-28)/(#REF!+5))+4))</f>
        <v>#REF!</v>
      </c>
      <c r="U969" s="1" t="e">
        <f>+ROUNDUP((T969/(TRUNC((B969-56)/(#REF!+5))+4)),0)</f>
        <v>#REF!</v>
      </c>
      <c r="V969" s="1" t="e">
        <f t="shared" si="170"/>
        <v>#REF!</v>
      </c>
      <c r="W969" s="1" t="e">
        <f t="shared" si="171"/>
        <v>#REF!</v>
      </c>
      <c r="X969" s="1" t="e">
        <f t="shared" si="172"/>
        <v>#REF!</v>
      </c>
      <c r="Y969" s="1" t="e">
        <f t="shared" si="173"/>
        <v>#REF!</v>
      </c>
      <c r="Z969" s="1" t="e">
        <f t="shared" si="174"/>
        <v>#REF!</v>
      </c>
      <c r="AA969" s="2" t="e">
        <f>IF(Z969*#REF!/(#REF!+#REF!)&lt;16,16,Z969*#REF!/(#REF!+#REF!))</f>
        <v>#REF!</v>
      </c>
      <c r="AB969" s="9" t="e">
        <f>IF(+Z969*#REF!/(#REF!+#REF!)&lt;16,16,+Z969*#REF!/(#REF!+#REF!))</f>
        <v>#REF!</v>
      </c>
      <c r="AC969" s="2" t="e">
        <f t="shared" si="175"/>
        <v>#REF!</v>
      </c>
    </row>
    <row r="970" spans="2:29" x14ac:dyDescent="0.2">
      <c r="B970" s="10" t="e">
        <f>IF(#REF!="Informix XPS",4096,2048)</f>
        <v>#REF!</v>
      </c>
      <c r="C970" s="10" t="e">
        <f>IF(#REF!="Informix XPS",4036,2020)</f>
        <v>#REF!</v>
      </c>
      <c r="D970" s="1" t="e">
        <f>IF(#REF!=0,0,#REF!+4)</f>
        <v>#REF!</v>
      </c>
      <c r="E970" s="1" t="e">
        <f t="shared" si="165"/>
        <v>#REF!</v>
      </c>
      <c r="F970" s="1" t="e">
        <f>IF(D970&lt;=C970,ROUNDUP((#REF!+#REF!)/E970,0),#REF!*E970)</f>
        <v>#REF!</v>
      </c>
      <c r="G970" s="1" t="e">
        <f t="shared" si="166"/>
        <v>#REF!</v>
      </c>
      <c r="H970" s="1" t="e">
        <f>IF(#REF!&gt;C970,#REF!,0)</f>
        <v>#REF!</v>
      </c>
      <c r="I970" s="1" t="e">
        <f>+IF(#REF!&gt;C970,#REF!-(C970+8),0)</f>
        <v>#REF!</v>
      </c>
      <c r="J970" s="1" t="e">
        <f>+IF(I970&lt;C970,0,#REF!*TRUNC(I970/(C970-8)))</f>
        <v>#REF!</v>
      </c>
      <c r="K970" s="1" t="e">
        <f>IF(H970&gt;0,+#REF!/(C970-8)-TRUNC(#REF!/(C970-8))+4,0)</f>
        <v>#REF!</v>
      </c>
      <c r="L970" s="1" t="e">
        <f t="shared" si="167"/>
        <v>#REF!</v>
      </c>
      <c r="M970" s="1" t="e">
        <f>+IF(H970&gt;0,IF(L970&lt;0.1,(#REF!/(TRUNC((C970/10)/I970)+1)),IF(AND(L970&gt;0.1,L970&lt;0.33),(#REF!/(TRUNC((C970/3)/I970)+1)),#REF!)),0)</f>
        <v>#REF!</v>
      </c>
      <c r="N970" s="1" t="e">
        <f t="shared" si="168"/>
        <v>#REF!</v>
      </c>
      <c r="O970" s="1" t="e">
        <f>+IF(#REF! &lt; (#REF!+#REF!)*0.02,1,#REF!/(#REF!+#REF!))</f>
        <v>#REF!</v>
      </c>
      <c r="P970" s="1" t="e">
        <f>+IF(#REF!&gt;0,#REF!+5,0)</f>
        <v>#REF!</v>
      </c>
      <c r="Q970" s="1" t="e">
        <f t="shared" si="169"/>
        <v>#REF!</v>
      </c>
      <c r="R970" s="1" t="e">
        <f>+IF(Q970 &gt; 0,TRUNC((#REF!+#REF!)/Q970),0)</f>
        <v>#REF!</v>
      </c>
      <c r="S970" s="1" t="e">
        <f>+(R970/(TRUNC((B970-28)/(#REF!+5))+4))</f>
        <v>#REF!</v>
      </c>
      <c r="T970" s="1" t="e">
        <f>+TRUNC(S970/(TRUNC((B970-28)/(#REF!+5))+4))</f>
        <v>#REF!</v>
      </c>
      <c r="U970" s="1" t="e">
        <f>+ROUNDUP((T970/(TRUNC((B970-56)/(#REF!+5))+4)),0)</f>
        <v>#REF!</v>
      </c>
      <c r="V970" s="1" t="e">
        <f t="shared" si="170"/>
        <v>#REF!</v>
      </c>
      <c r="W970" s="1" t="e">
        <f t="shared" si="171"/>
        <v>#REF!</v>
      </c>
      <c r="X970" s="1" t="e">
        <f t="shared" si="172"/>
        <v>#REF!</v>
      </c>
      <c r="Y970" s="1" t="e">
        <f t="shared" si="173"/>
        <v>#REF!</v>
      </c>
      <c r="Z970" s="1" t="e">
        <f t="shared" si="174"/>
        <v>#REF!</v>
      </c>
      <c r="AA970" s="2" t="e">
        <f>IF(Z970*#REF!/(#REF!+#REF!)&lt;16,16,Z970*#REF!/(#REF!+#REF!))</f>
        <v>#REF!</v>
      </c>
      <c r="AB970" s="9" t="e">
        <f>IF(+Z970*#REF!/(#REF!+#REF!)&lt;16,16,+Z970*#REF!/(#REF!+#REF!))</f>
        <v>#REF!</v>
      </c>
      <c r="AC970" s="2" t="e">
        <f t="shared" si="175"/>
        <v>#REF!</v>
      </c>
    </row>
    <row r="971" spans="2:29" x14ac:dyDescent="0.2">
      <c r="B971" s="10" t="e">
        <f>IF(#REF!="Informix XPS",4096,2048)</f>
        <v>#REF!</v>
      </c>
      <c r="C971" s="10" t="e">
        <f>IF(#REF!="Informix XPS",4036,2020)</f>
        <v>#REF!</v>
      </c>
      <c r="D971" s="1" t="e">
        <f>IF(#REF!=0,0,#REF!+4)</f>
        <v>#REF!</v>
      </c>
      <c r="E971" s="1" t="e">
        <f t="shared" si="165"/>
        <v>#REF!</v>
      </c>
      <c r="F971" s="1" t="e">
        <f>IF(D971&lt;=C971,ROUNDUP((#REF!+#REF!)/E971,0),#REF!*E971)</f>
        <v>#REF!</v>
      </c>
      <c r="G971" s="1" t="e">
        <f t="shared" si="166"/>
        <v>#REF!</v>
      </c>
      <c r="H971" s="1" t="e">
        <f>IF(#REF!&gt;C971,#REF!,0)</f>
        <v>#REF!</v>
      </c>
      <c r="I971" s="1" t="e">
        <f>+IF(#REF!&gt;C971,#REF!-(C971+8),0)</f>
        <v>#REF!</v>
      </c>
      <c r="J971" s="1" t="e">
        <f>+IF(I971&lt;C971,0,#REF!*TRUNC(I971/(C971-8)))</f>
        <v>#REF!</v>
      </c>
      <c r="K971" s="1" t="e">
        <f>IF(H971&gt;0,+#REF!/(C971-8)-TRUNC(#REF!/(C971-8))+4,0)</f>
        <v>#REF!</v>
      </c>
      <c r="L971" s="1" t="e">
        <f t="shared" si="167"/>
        <v>#REF!</v>
      </c>
      <c r="M971" s="1" t="e">
        <f>+IF(H971&gt;0,IF(L971&lt;0.1,(#REF!/(TRUNC((C971/10)/I971)+1)),IF(AND(L971&gt;0.1,L971&lt;0.33),(#REF!/(TRUNC((C971/3)/I971)+1)),#REF!)),0)</f>
        <v>#REF!</v>
      </c>
      <c r="N971" s="1" t="e">
        <f t="shared" si="168"/>
        <v>#REF!</v>
      </c>
      <c r="O971" s="1" t="e">
        <f>+IF(#REF! &lt; (#REF!+#REF!)*0.02,1,#REF!/(#REF!+#REF!))</f>
        <v>#REF!</v>
      </c>
      <c r="P971" s="1" t="e">
        <f>+IF(#REF!&gt;0,#REF!+5,0)</f>
        <v>#REF!</v>
      </c>
      <c r="Q971" s="1" t="e">
        <f t="shared" si="169"/>
        <v>#REF!</v>
      </c>
      <c r="R971" s="1" t="e">
        <f>+IF(Q971 &gt; 0,TRUNC((#REF!+#REF!)/Q971),0)</f>
        <v>#REF!</v>
      </c>
      <c r="S971" s="1" t="e">
        <f>+(R971/(TRUNC((B971-28)/(#REF!+5))+4))</f>
        <v>#REF!</v>
      </c>
      <c r="T971" s="1" t="e">
        <f>+TRUNC(S971/(TRUNC((B971-28)/(#REF!+5))+4))</f>
        <v>#REF!</v>
      </c>
      <c r="U971" s="1" t="e">
        <f>+ROUNDUP((T971/(TRUNC((B971-56)/(#REF!+5))+4)),0)</f>
        <v>#REF!</v>
      </c>
      <c r="V971" s="1" t="e">
        <f t="shared" si="170"/>
        <v>#REF!</v>
      </c>
      <c r="W971" s="1" t="e">
        <f t="shared" si="171"/>
        <v>#REF!</v>
      </c>
      <c r="X971" s="1" t="e">
        <f t="shared" si="172"/>
        <v>#REF!</v>
      </c>
      <c r="Y971" s="1" t="e">
        <f t="shared" si="173"/>
        <v>#REF!</v>
      </c>
      <c r="Z971" s="1" t="e">
        <f t="shared" si="174"/>
        <v>#REF!</v>
      </c>
      <c r="AA971" s="2" t="e">
        <f>IF(Z971*#REF!/(#REF!+#REF!)&lt;16,16,Z971*#REF!/(#REF!+#REF!))</f>
        <v>#REF!</v>
      </c>
      <c r="AB971" s="9" t="e">
        <f>IF(+Z971*#REF!/(#REF!+#REF!)&lt;16,16,+Z971*#REF!/(#REF!+#REF!))</f>
        <v>#REF!</v>
      </c>
      <c r="AC971" s="2" t="e">
        <f t="shared" si="175"/>
        <v>#REF!</v>
      </c>
    </row>
    <row r="972" spans="2:29" x14ac:dyDescent="0.2">
      <c r="B972" s="10" t="e">
        <f>IF(#REF!="Informix XPS",4096,2048)</f>
        <v>#REF!</v>
      </c>
      <c r="C972" s="10" t="e">
        <f>IF(#REF!="Informix XPS",4036,2020)</f>
        <v>#REF!</v>
      </c>
      <c r="D972" s="1" t="e">
        <f>IF(#REF!=0,0,#REF!+4)</f>
        <v>#REF!</v>
      </c>
      <c r="E972" s="1" t="e">
        <f t="shared" si="165"/>
        <v>#REF!</v>
      </c>
      <c r="F972" s="1" t="e">
        <f>IF(D972&lt;=C972,ROUNDUP((#REF!+#REF!)/E972,0),#REF!*E972)</f>
        <v>#REF!</v>
      </c>
      <c r="G972" s="1" t="e">
        <f t="shared" si="166"/>
        <v>#REF!</v>
      </c>
      <c r="H972" s="1" t="e">
        <f>IF(#REF!&gt;C972,#REF!,0)</f>
        <v>#REF!</v>
      </c>
      <c r="I972" s="1" t="e">
        <f>+IF(#REF!&gt;C972,#REF!-(C972+8),0)</f>
        <v>#REF!</v>
      </c>
      <c r="J972" s="1" t="e">
        <f>+IF(I972&lt;C972,0,#REF!*TRUNC(I972/(C972-8)))</f>
        <v>#REF!</v>
      </c>
      <c r="K972" s="1" t="e">
        <f>IF(H972&gt;0,+#REF!/(C972-8)-TRUNC(#REF!/(C972-8))+4,0)</f>
        <v>#REF!</v>
      </c>
      <c r="L972" s="1" t="e">
        <f t="shared" si="167"/>
        <v>#REF!</v>
      </c>
      <c r="M972" s="1" t="e">
        <f>+IF(H972&gt;0,IF(L972&lt;0.1,(#REF!/(TRUNC((C972/10)/I972)+1)),IF(AND(L972&gt;0.1,L972&lt;0.33),(#REF!/(TRUNC((C972/3)/I972)+1)),#REF!)),0)</f>
        <v>#REF!</v>
      </c>
      <c r="N972" s="1" t="e">
        <f t="shared" si="168"/>
        <v>#REF!</v>
      </c>
      <c r="O972" s="1" t="e">
        <f>+IF(#REF! &lt; (#REF!+#REF!)*0.02,1,#REF!/(#REF!+#REF!))</f>
        <v>#REF!</v>
      </c>
      <c r="P972" s="1" t="e">
        <f>+IF(#REF!&gt;0,#REF!+5,0)</f>
        <v>#REF!</v>
      </c>
      <c r="Q972" s="1" t="e">
        <f t="shared" si="169"/>
        <v>#REF!</v>
      </c>
      <c r="R972" s="1" t="e">
        <f>+IF(Q972 &gt; 0,TRUNC((#REF!+#REF!)/Q972),0)</f>
        <v>#REF!</v>
      </c>
      <c r="S972" s="1" t="e">
        <f>+(R972/(TRUNC((B972-28)/(#REF!+5))+4))</f>
        <v>#REF!</v>
      </c>
      <c r="T972" s="1" t="e">
        <f>+TRUNC(S972/(TRUNC((B972-28)/(#REF!+5))+4))</f>
        <v>#REF!</v>
      </c>
      <c r="U972" s="1" t="e">
        <f>+ROUNDUP((T972/(TRUNC((B972-56)/(#REF!+5))+4)),0)</f>
        <v>#REF!</v>
      </c>
      <c r="V972" s="1" t="e">
        <f t="shared" si="170"/>
        <v>#REF!</v>
      </c>
      <c r="W972" s="1" t="e">
        <f t="shared" si="171"/>
        <v>#REF!</v>
      </c>
      <c r="X972" s="1" t="e">
        <f t="shared" si="172"/>
        <v>#REF!</v>
      </c>
      <c r="Y972" s="1" t="e">
        <f t="shared" si="173"/>
        <v>#REF!</v>
      </c>
      <c r="Z972" s="1" t="e">
        <f t="shared" si="174"/>
        <v>#REF!</v>
      </c>
      <c r="AA972" s="2" t="e">
        <f>IF(Z972*#REF!/(#REF!+#REF!)&lt;16,16,Z972*#REF!/(#REF!+#REF!))</f>
        <v>#REF!</v>
      </c>
      <c r="AB972" s="9" t="e">
        <f>IF(+Z972*#REF!/(#REF!+#REF!)&lt;16,16,+Z972*#REF!/(#REF!+#REF!))</f>
        <v>#REF!</v>
      </c>
      <c r="AC972" s="2" t="e">
        <f t="shared" si="175"/>
        <v>#REF!</v>
      </c>
    </row>
    <row r="973" spans="2:29" x14ac:dyDescent="0.2">
      <c r="B973" s="10" t="e">
        <f>IF(#REF!="Informix XPS",4096,2048)</f>
        <v>#REF!</v>
      </c>
      <c r="C973" s="10" t="e">
        <f>IF(#REF!="Informix XPS",4036,2020)</f>
        <v>#REF!</v>
      </c>
      <c r="D973" s="1" t="e">
        <f>IF(#REF!=0,0,#REF!+4)</f>
        <v>#REF!</v>
      </c>
      <c r="E973" s="1" t="e">
        <f t="shared" si="165"/>
        <v>#REF!</v>
      </c>
      <c r="F973" s="1" t="e">
        <f>IF(D973&lt;=C973,ROUNDUP((#REF!+#REF!)/E973,0),#REF!*E973)</f>
        <v>#REF!</v>
      </c>
      <c r="G973" s="1" t="e">
        <f t="shared" si="166"/>
        <v>#REF!</v>
      </c>
      <c r="H973" s="1" t="e">
        <f>IF(#REF!&gt;C973,#REF!,0)</f>
        <v>#REF!</v>
      </c>
      <c r="I973" s="1" t="e">
        <f>+IF(#REF!&gt;C973,#REF!-(C973+8),0)</f>
        <v>#REF!</v>
      </c>
      <c r="J973" s="1" t="e">
        <f>+IF(I973&lt;C973,0,#REF!*TRUNC(I973/(C973-8)))</f>
        <v>#REF!</v>
      </c>
      <c r="K973" s="1" t="e">
        <f>IF(H973&gt;0,+#REF!/(C973-8)-TRUNC(#REF!/(C973-8))+4,0)</f>
        <v>#REF!</v>
      </c>
      <c r="L973" s="1" t="e">
        <f t="shared" si="167"/>
        <v>#REF!</v>
      </c>
      <c r="M973" s="1" t="e">
        <f>+IF(H973&gt;0,IF(L973&lt;0.1,(#REF!/(TRUNC((C973/10)/I973)+1)),IF(AND(L973&gt;0.1,L973&lt;0.33),(#REF!/(TRUNC((C973/3)/I973)+1)),#REF!)),0)</f>
        <v>#REF!</v>
      </c>
      <c r="N973" s="1" t="e">
        <f t="shared" si="168"/>
        <v>#REF!</v>
      </c>
      <c r="O973" s="1" t="e">
        <f>+IF(#REF! &lt; (#REF!+#REF!)*0.02,1,#REF!/(#REF!+#REF!))</f>
        <v>#REF!</v>
      </c>
      <c r="P973" s="1" t="e">
        <f>+IF(#REF!&gt;0,#REF!+5,0)</f>
        <v>#REF!</v>
      </c>
      <c r="Q973" s="1" t="e">
        <f t="shared" si="169"/>
        <v>#REF!</v>
      </c>
      <c r="R973" s="1" t="e">
        <f>+IF(Q973 &gt; 0,TRUNC((#REF!+#REF!)/Q973),0)</f>
        <v>#REF!</v>
      </c>
      <c r="S973" s="1" t="e">
        <f>+(R973/(TRUNC((B973-28)/(#REF!+5))+4))</f>
        <v>#REF!</v>
      </c>
      <c r="T973" s="1" t="e">
        <f>+TRUNC(S973/(TRUNC((B973-28)/(#REF!+5))+4))</f>
        <v>#REF!</v>
      </c>
      <c r="U973" s="1" t="e">
        <f>+ROUNDUP((T973/(TRUNC((B973-56)/(#REF!+5))+4)),0)</f>
        <v>#REF!</v>
      </c>
      <c r="V973" s="1" t="e">
        <f t="shared" si="170"/>
        <v>#REF!</v>
      </c>
      <c r="W973" s="1" t="e">
        <f t="shared" si="171"/>
        <v>#REF!</v>
      </c>
      <c r="X973" s="1" t="e">
        <f t="shared" si="172"/>
        <v>#REF!</v>
      </c>
      <c r="Y973" s="1" t="e">
        <f t="shared" si="173"/>
        <v>#REF!</v>
      </c>
      <c r="Z973" s="1" t="e">
        <f t="shared" si="174"/>
        <v>#REF!</v>
      </c>
      <c r="AA973" s="2" t="e">
        <f>IF(Z973*#REF!/(#REF!+#REF!)&lt;16,16,Z973*#REF!/(#REF!+#REF!))</f>
        <v>#REF!</v>
      </c>
      <c r="AB973" s="9" t="e">
        <f>IF(+Z973*#REF!/(#REF!+#REF!)&lt;16,16,+Z973*#REF!/(#REF!+#REF!))</f>
        <v>#REF!</v>
      </c>
      <c r="AC973" s="2" t="e">
        <f t="shared" si="175"/>
        <v>#REF!</v>
      </c>
    </row>
    <row r="974" spans="2:29" x14ac:dyDescent="0.2">
      <c r="B974" s="10" t="e">
        <f>IF(#REF!="Informix XPS",4096,2048)</f>
        <v>#REF!</v>
      </c>
      <c r="C974" s="10" t="e">
        <f>IF(#REF!="Informix XPS",4036,2020)</f>
        <v>#REF!</v>
      </c>
      <c r="D974" s="1" t="e">
        <f>IF(#REF!=0,0,#REF!+4)</f>
        <v>#REF!</v>
      </c>
      <c r="E974" s="1" t="e">
        <f t="shared" si="165"/>
        <v>#REF!</v>
      </c>
      <c r="F974" s="1" t="e">
        <f>IF(D974&lt;=C974,ROUNDUP((#REF!+#REF!)/E974,0),#REF!*E974)</f>
        <v>#REF!</v>
      </c>
      <c r="G974" s="1" t="e">
        <f t="shared" si="166"/>
        <v>#REF!</v>
      </c>
      <c r="H974" s="1" t="e">
        <f>IF(#REF!&gt;C974,#REF!,0)</f>
        <v>#REF!</v>
      </c>
      <c r="I974" s="1" t="e">
        <f>+IF(#REF!&gt;C974,#REF!-(C974+8),0)</f>
        <v>#REF!</v>
      </c>
      <c r="J974" s="1" t="e">
        <f>+IF(I974&lt;C974,0,#REF!*TRUNC(I974/(C974-8)))</f>
        <v>#REF!</v>
      </c>
      <c r="K974" s="1" t="e">
        <f>IF(H974&gt;0,+#REF!/(C974-8)-TRUNC(#REF!/(C974-8))+4,0)</f>
        <v>#REF!</v>
      </c>
      <c r="L974" s="1" t="e">
        <f t="shared" si="167"/>
        <v>#REF!</v>
      </c>
      <c r="M974" s="1" t="e">
        <f>+IF(H974&gt;0,IF(L974&lt;0.1,(#REF!/(TRUNC((C974/10)/I974)+1)),IF(AND(L974&gt;0.1,L974&lt;0.33),(#REF!/(TRUNC((C974/3)/I974)+1)),#REF!)),0)</f>
        <v>#REF!</v>
      </c>
      <c r="N974" s="1" t="e">
        <f t="shared" si="168"/>
        <v>#REF!</v>
      </c>
      <c r="O974" s="1" t="e">
        <f>+IF(#REF! &lt; (#REF!+#REF!)*0.02,1,#REF!/(#REF!+#REF!))</f>
        <v>#REF!</v>
      </c>
      <c r="P974" s="1" t="e">
        <f>+IF(#REF!&gt;0,#REF!+5,0)</f>
        <v>#REF!</v>
      </c>
      <c r="Q974" s="1" t="e">
        <f t="shared" si="169"/>
        <v>#REF!</v>
      </c>
      <c r="R974" s="1" t="e">
        <f>+IF(Q974 &gt; 0,TRUNC((#REF!+#REF!)/Q974),0)</f>
        <v>#REF!</v>
      </c>
      <c r="S974" s="1" t="e">
        <f>+(R974/(TRUNC((B974-28)/(#REF!+5))+4))</f>
        <v>#REF!</v>
      </c>
      <c r="T974" s="1" t="e">
        <f>+TRUNC(S974/(TRUNC((B974-28)/(#REF!+5))+4))</f>
        <v>#REF!</v>
      </c>
      <c r="U974" s="1" t="e">
        <f>+ROUNDUP((T974/(TRUNC((B974-56)/(#REF!+5))+4)),0)</f>
        <v>#REF!</v>
      </c>
      <c r="V974" s="1" t="e">
        <f t="shared" si="170"/>
        <v>#REF!</v>
      </c>
      <c r="W974" s="1" t="e">
        <f t="shared" si="171"/>
        <v>#REF!</v>
      </c>
      <c r="X974" s="1" t="e">
        <f t="shared" si="172"/>
        <v>#REF!</v>
      </c>
      <c r="Y974" s="1" t="e">
        <f t="shared" si="173"/>
        <v>#REF!</v>
      </c>
      <c r="Z974" s="1" t="e">
        <f t="shared" si="174"/>
        <v>#REF!</v>
      </c>
      <c r="AA974" s="2" t="e">
        <f>IF(Z974*#REF!/(#REF!+#REF!)&lt;16,16,Z974*#REF!/(#REF!+#REF!))</f>
        <v>#REF!</v>
      </c>
      <c r="AB974" s="9" t="e">
        <f>IF(+Z974*#REF!/(#REF!+#REF!)&lt;16,16,+Z974*#REF!/(#REF!+#REF!))</f>
        <v>#REF!</v>
      </c>
      <c r="AC974" s="2" t="e">
        <f t="shared" si="175"/>
        <v>#REF!</v>
      </c>
    </row>
    <row r="975" spans="2:29" x14ac:dyDescent="0.2">
      <c r="B975" s="10" t="e">
        <f>IF(#REF!="Informix XPS",4096,2048)</f>
        <v>#REF!</v>
      </c>
      <c r="C975" s="10" t="e">
        <f>IF(#REF!="Informix XPS",4036,2020)</f>
        <v>#REF!</v>
      </c>
      <c r="D975" s="1" t="e">
        <f>IF(#REF!=0,0,#REF!+4)</f>
        <v>#REF!</v>
      </c>
      <c r="E975" s="1" t="e">
        <f t="shared" si="165"/>
        <v>#REF!</v>
      </c>
      <c r="F975" s="1" t="e">
        <f>IF(D975&lt;=C975,ROUNDUP((#REF!+#REF!)/E975,0),#REF!*E975)</f>
        <v>#REF!</v>
      </c>
      <c r="G975" s="1" t="e">
        <f t="shared" si="166"/>
        <v>#REF!</v>
      </c>
      <c r="H975" s="1" t="e">
        <f>IF(#REF!&gt;C975,#REF!,0)</f>
        <v>#REF!</v>
      </c>
      <c r="I975" s="1" t="e">
        <f>+IF(#REF!&gt;C975,#REF!-(C975+8),0)</f>
        <v>#REF!</v>
      </c>
      <c r="J975" s="1" t="e">
        <f>+IF(I975&lt;C975,0,#REF!*TRUNC(I975/(C975-8)))</f>
        <v>#REF!</v>
      </c>
      <c r="K975" s="1" t="e">
        <f>IF(H975&gt;0,+#REF!/(C975-8)-TRUNC(#REF!/(C975-8))+4,0)</f>
        <v>#REF!</v>
      </c>
      <c r="L975" s="1" t="e">
        <f t="shared" si="167"/>
        <v>#REF!</v>
      </c>
      <c r="M975" s="1" t="e">
        <f>+IF(H975&gt;0,IF(L975&lt;0.1,(#REF!/(TRUNC((C975/10)/I975)+1)),IF(AND(L975&gt;0.1,L975&lt;0.33),(#REF!/(TRUNC((C975/3)/I975)+1)),#REF!)),0)</f>
        <v>#REF!</v>
      </c>
      <c r="N975" s="1" t="e">
        <f t="shared" si="168"/>
        <v>#REF!</v>
      </c>
      <c r="O975" s="1" t="e">
        <f>+IF(#REF! &lt; (#REF!+#REF!)*0.02,1,#REF!/(#REF!+#REF!))</f>
        <v>#REF!</v>
      </c>
      <c r="P975" s="1" t="e">
        <f>+IF(#REF!&gt;0,#REF!+5,0)</f>
        <v>#REF!</v>
      </c>
      <c r="Q975" s="1" t="e">
        <f t="shared" si="169"/>
        <v>#REF!</v>
      </c>
      <c r="R975" s="1" t="e">
        <f>+IF(Q975 &gt; 0,TRUNC((#REF!+#REF!)/Q975),0)</f>
        <v>#REF!</v>
      </c>
      <c r="S975" s="1" t="e">
        <f>+(R975/(TRUNC((B975-28)/(#REF!+5))+4))</f>
        <v>#REF!</v>
      </c>
      <c r="T975" s="1" t="e">
        <f>+TRUNC(S975/(TRUNC((B975-28)/(#REF!+5))+4))</f>
        <v>#REF!</v>
      </c>
      <c r="U975" s="1" t="e">
        <f>+ROUNDUP((T975/(TRUNC((B975-56)/(#REF!+5))+4)),0)</f>
        <v>#REF!</v>
      </c>
      <c r="V975" s="1" t="e">
        <f t="shared" si="170"/>
        <v>#REF!</v>
      </c>
      <c r="W975" s="1" t="e">
        <f t="shared" si="171"/>
        <v>#REF!</v>
      </c>
      <c r="X975" s="1" t="e">
        <f t="shared" si="172"/>
        <v>#REF!</v>
      </c>
      <c r="Y975" s="1" t="e">
        <f t="shared" si="173"/>
        <v>#REF!</v>
      </c>
      <c r="Z975" s="1" t="e">
        <f t="shared" si="174"/>
        <v>#REF!</v>
      </c>
      <c r="AA975" s="2" t="e">
        <f>IF(Z975*#REF!/(#REF!+#REF!)&lt;16,16,Z975*#REF!/(#REF!+#REF!))</f>
        <v>#REF!</v>
      </c>
      <c r="AB975" s="9" t="e">
        <f>IF(+Z975*#REF!/(#REF!+#REF!)&lt;16,16,+Z975*#REF!/(#REF!+#REF!))</f>
        <v>#REF!</v>
      </c>
      <c r="AC975" s="2" t="e">
        <f t="shared" si="175"/>
        <v>#REF!</v>
      </c>
    </row>
    <row r="976" spans="2:29" x14ac:dyDescent="0.2">
      <c r="B976" s="10" t="e">
        <f>IF(#REF!="Informix XPS",4096,2048)</f>
        <v>#REF!</v>
      </c>
      <c r="C976" s="10" t="e">
        <f>IF(#REF!="Informix XPS",4036,2020)</f>
        <v>#REF!</v>
      </c>
      <c r="D976" s="1" t="e">
        <f>IF(#REF!=0,0,#REF!+4)</f>
        <v>#REF!</v>
      </c>
      <c r="E976" s="1" t="e">
        <f t="shared" si="165"/>
        <v>#REF!</v>
      </c>
      <c r="F976" s="1" t="e">
        <f>IF(D976&lt;=C976,ROUNDUP((#REF!+#REF!)/E976,0),#REF!*E976)</f>
        <v>#REF!</v>
      </c>
      <c r="G976" s="1" t="e">
        <f t="shared" si="166"/>
        <v>#REF!</v>
      </c>
      <c r="H976" s="1" t="e">
        <f>IF(#REF!&gt;C976,#REF!,0)</f>
        <v>#REF!</v>
      </c>
      <c r="I976" s="1" t="e">
        <f>+IF(#REF!&gt;C976,#REF!-(C976+8),0)</f>
        <v>#REF!</v>
      </c>
      <c r="J976" s="1" t="e">
        <f>+IF(I976&lt;C976,0,#REF!*TRUNC(I976/(C976-8)))</f>
        <v>#REF!</v>
      </c>
      <c r="K976" s="1" t="e">
        <f>IF(H976&gt;0,+#REF!/(C976-8)-TRUNC(#REF!/(C976-8))+4,0)</f>
        <v>#REF!</v>
      </c>
      <c r="L976" s="1" t="e">
        <f t="shared" si="167"/>
        <v>#REF!</v>
      </c>
      <c r="M976" s="1" t="e">
        <f>+IF(H976&gt;0,IF(L976&lt;0.1,(#REF!/(TRUNC((C976/10)/I976)+1)),IF(AND(L976&gt;0.1,L976&lt;0.33),(#REF!/(TRUNC((C976/3)/I976)+1)),#REF!)),0)</f>
        <v>#REF!</v>
      </c>
      <c r="N976" s="1" t="e">
        <f t="shared" si="168"/>
        <v>#REF!</v>
      </c>
      <c r="O976" s="1" t="e">
        <f>+IF(#REF! &lt; (#REF!+#REF!)*0.02,1,#REF!/(#REF!+#REF!))</f>
        <v>#REF!</v>
      </c>
      <c r="P976" s="1" t="e">
        <f>+IF(#REF!&gt;0,#REF!+5,0)</f>
        <v>#REF!</v>
      </c>
      <c r="Q976" s="1" t="e">
        <f t="shared" si="169"/>
        <v>#REF!</v>
      </c>
      <c r="R976" s="1" t="e">
        <f>+IF(Q976 &gt; 0,TRUNC((#REF!+#REF!)/Q976),0)</f>
        <v>#REF!</v>
      </c>
      <c r="S976" s="1" t="e">
        <f>+(R976/(TRUNC((B976-28)/(#REF!+5))+4))</f>
        <v>#REF!</v>
      </c>
      <c r="T976" s="1" t="e">
        <f>+TRUNC(S976/(TRUNC((B976-28)/(#REF!+5))+4))</f>
        <v>#REF!</v>
      </c>
      <c r="U976" s="1" t="e">
        <f>+ROUNDUP((T976/(TRUNC((B976-56)/(#REF!+5))+4)),0)</f>
        <v>#REF!</v>
      </c>
      <c r="V976" s="1" t="e">
        <f t="shared" si="170"/>
        <v>#REF!</v>
      </c>
      <c r="W976" s="1" t="e">
        <f t="shared" si="171"/>
        <v>#REF!</v>
      </c>
      <c r="X976" s="1" t="e">
        <f t="shared" si="172"/>
        <v>#REF!</v>
      </c>
      <c r="Y976" s="1" t="e">
        <f t="shared" si="173"/>
        <v>#REF!</v>
      </c>
      <c r="Z976" s="1" t="e">
        <f t="shared" si="174"/>
        <v>#REF!</v>
      </c>
      <c r="AA976" s="2" t="e">
        <f>IF(Z976*#REF!/(#REF!+#REF!)&lt;16,16,Z976*#REF!/(#REF!+#REF!))</f>
        <v>#REF!</v>
      </c>
      <c r="AB976" s="9" t="e">
        <f>IF(+Z976*#REF!/(#REF!+#REF!)&lt;16,16,+Z976*#REF!/(#REF!+#REF!))</f>
        <v>#REF!</v>
      </c>
      <c r="AC976" s="2" t="e">
        <f t="shared" si="175"/>
        <v>#REF!</v>
      </c>
    </row>
    <row r="977" spans="2:29" x14ac:dyDescent="0.2">
      <c r="B977" s="10" t="e">
        <f>IF(#REF!="Informix XPS",4096,2048)</f>
        <v>#REF!</v>
      </c>
      <c r="C977" s="10" t="e">
        <f>IF(#REF!="Informix XPS",4036,2020)</f>
        <v>#REF!</v>
      </c>
      <c r="D977" s="1" t="e">
        <f>IF(#REF!=0,0,#REF!+4)</f>
        <v>#REF!</v>
      </c>
      <c r="E977" s="1" t="e">
        <f t="shared" si="165"/>
        <v>#REF!</v>
      </c>
      <c r="F977" s="1" t="e">
        <f>IF(D977&lt;=C977,ROUNDUP((#REF!+#REF!)/E977,0),#REF!*E977)</f>
        <v>#REF!</v>
      </c>
      <c r="G977" s="1" t="e">
        <f t="shared" si="166"/>
        <v>#REF!</v>
      </c>
      <c r="H977" s="1" t="e">
        <f>IF(#REF!&gt;C977,#REF!,0)</f>
        <v>#REF!</v>
      </c>
      <c r="I977" s="1" t="e">
        <f>+IF(#REF!&gt;C977,#REF!-(C977+8),0)</f>
        <v>#REF!</v>
      </c>
      <c r="J977" s="1" t="e">
        <f>+IF(I977&lt;C977,0,#REF!*TRUNC(I977/(C977-8)))</f>
        <v>#REF!</v>
      </c>
      <c r="K977" s="1" t="e">
        <f>IF(H977&gt;0,+#REF!/(C977-8)-TRUNC(#REF!/(C977-8))+4,0)</f>
        <v>#REF!</v>
      </c>
      <c r="L977" s="1" t="e">
        <f t="shared" si="167"/>
        <v>#REF!</v>
      </c>
      <c r="M977" s="1" t="e">
        <f>+IF(H977&gt;0,IF(L977&lt;0.1,(#REF!/(TRUNC((C977/10)/I977)+1)),IF(AND(L977&gt;0.1,L977&lt;0.33),(#REF!/(TRUNC((C977/3)/I977)+1)),#REF!)),0)</f>
        <v>#REF!</v>
      </c>
      <c r="N977" s="1" t="e">
        <f t="shared" si="168"/>
        <v>#REF!</v>
      </c>
      <c r="O977" s="1" t="e">
        <f>+IF(#REF! &lt; (#REF!+#REF!)*0.02,1,#REF!/(#REF!+#REF!))</f>
        <v>#REF!</v>
      </c>
      <c r="P977" s="1" t="e">
        <f>+IF(#REF!&gt;0,#REF!+5,0)</f>
        <v>#REF!</v>
      </c>
      <c r="Q977" s="1" t="e">
        <f t="shared" si="169"/>
        <v>#REF!</v>
      </c>
      <c r="R977" s="1" t="e">
        <f>+IF(Q977 &gt; 0,TRUNC((#REF!+#REF!)/Q977),0)</f>
        <v>#REF!</v>
      </c>
      <c r="S977" s="1" t="e">
        <f>+(R977/(TRUNC((B977-28)/(#REF!+5))+4))</f>
        <v>#REF!</v>
      </c>
      <c r="T977" s="1" t="e">
        <f>+TRUNC(S977/(TRUNC((B977-28)/(#REF!+5))+4))</f>
        <v>#REF!</v>
      </c>
      <c r="U977" s="1" t="e">
        <f>+ROUNDUP((T977/(TRUNC((B977-56)/(#REF!+5))+4)),0)</f>
        <v>#REF!</v>
      </c>
      <c r="V977" s="1" t="e">
        <f t="shared" si="170"/>
        <v>#REF!</v>
      </c>
      <c r="W977" s="1" t="e">
        <f t="shared" si="171"/>
        <v>#REF!</v>
      </c>
      <c r="X977" s="1" t="e">
        <f t="shared" si="172"/>
        <v>#REF!</v>
      </c>
      <c r="Y977" s="1" t="e">
        <f t="shared" si="173"/>
        <v>#REF!</v>
      </c>
      <c r="Z977" s="1" t="e">
        <f t="shared" si="174"/>
        <v>#REF!</v>
      </c>
      <c r="AA977" s="2" t="e">
        <f>IF(Z977*#REF!/(#REF!+#REF!)&lt;16,16,Z977*#REF!/(#REF!+#REF!))</f>
        <v>#REF!</v>
      </c>
      <c r="AB977" s="9" t="e">
        <f>IF(+Z977*#REF!/(#REF!+#REF!)&lt;16,16,+Z977*#REF!/(#REF!+#REF!))</f>
        <v>#REF!</v>
      </c>
      <c r="AC977" s="2" t="e">
        <f t="shared" si="175"/>
        <v>#REF!</v>
      </c>
    </row>
    <row r="978" spans="2:29" x14ac:dyDescent="0.2">
      <c r="B978" s="10" t="e">
        <f>IF(#REF!="Informix XPS",4096,2048)</f>
        <v>#REF!</v>
      </c>
      <c r="C978" s="10" t="e">
        <f>IF(#REF!="Informix XPS",4036,2020)</f>
        <v>#REF!</v>
      </c>
      <c r="D978" s="1" t="e">
        <f>IF(#REF!=0,0,#REF!+4)</f>
        <v>#REF!</v>
      </c>
      <c r="E978" s="1" t="e">
        <f t="shared" si="165"/>
        <v>#REF!</v>
      </c>
      <c r="F978" s="1" t="e">
        <f>IF(D978&lt;=C978,ROUNDUP((#REF!+#REF!)/E978,0),#REF!*E978)</f>
        <v>#REF!</v>
      </c>
      <c r="G978" s="1" t="e">
        <f t="shared" si="166"/>
        <v>#REF!</v>
      </c>
      <c r="H978" s="1" t="e">
        <f>IF(#REF!&gt;C978,#REF!,0)</f>
        <v>#REF!</v>
      </c>
      <c r="I978" s="1" t="e">
        <f>+IF(#REF!&gt;C978,#REF!-(C978+8),0)</f>
        <v>#REF!</v>
      </c>
      <c r="J978" s="1" t="e">
        <f>+IF(I978&lt;C978,0,#REF!*TRUNC(I978/(C978-8)))</f>
        <v>#REF!</v>
      </c>
      <c r="K978" s="1" t="e">
        <f>IF(H978&gt;0,+#REF!/(C978-8)-TRUNC(#REF!/(C978-8))+4,0)</f>
        <v>#REF!</v>
      </c>
      <c r="L978" s="1" t="e">
        <f t="shared" si="167"/>
        <v>#REF!</v>
      </c>
      <c r="M978" s="1" t="e">
        <f>+IF(H978&gt;0,IF(L978&lt;0.1,(#REF!/(TRUNC((C978/10)/I978)+1)),IF(AND(L978&gt;0.1,L978&lt;0.33),(#REF!/(TRUNC((C978/3)/I978)+1)),#REF!)),0)</f>
        <v>#REF!</v>
      </c>
      <c r="N978" s="1" t="e">
        <f t="shared" si="168"/>
        <v>#REF!</v>
      </c>
      <c r="O978" s="1" t="e">
        <f>+IF(#REF! &lt; (#REF!+#REF!)*0.02,1,#REF!/(#REF!+#REF!))</f>
        <v>#REF!</v>
      </c>
      <c r="P978" s="1" t="e">
        <f>+IF(#REF!&gt;0,#REF!+5,0)</f>
        <v>#REF!</v>
      </c>
      <c r="Q978" s="1" t="e">
        <f t="shared" si="169"/>
        <v>#REF!</v>
      </c>
      <c r="R978" s="1" t="e">
        <f>+IF(Q978 &gt; 0,TRUNC((#REF!+#REF!)/Q978),0)</f>
        <v>#REF!</v>
      </c>
      <c r="S978" s="1" t="e">
        <f>+(R978/(TRUNC((B978-28)/(#REF!+5))+4))</f>
        <v>#REF!</v>
      </c>
      <c r="T978" s="1" t="e">
        <f>+TRUNC(S978/(TRUNC((B978-28)/(#REF!+5))+4))</f>
        <v>#REF!</v>
      </c>
      <c r="U978" s="1" t="e">
        <f>+ROUNDUP((T978/(TRUNC((B978-56)/(#REF!+5))+4)),0)</f>
        <v>#REF!</v>
      </c>
      <c r="V978" s="1" t="e">
        <f t="shared" si="170"/>
        <v>#REF!</v>
      </c>
      <c r="W978" s="1" t="e">
        <f t="shared" si="171"/>
        <v>#REF!</v>
      </c>
      <c r="X978" s="1" t="e">
        <f t="shared" si="172"/>
        <v>#REF!</v>
      </c>
      <c r="Y978" s="1" t="e">
        <f t="shared" si="173"/>
        <v>#REF!</v>
      </c>
      <c r="Z978" s="1" t="e">
        <f t="shared" si="174"/>
        <v>#REF!</v>
      </c>
      <c r="AA978" s="2" t="e">
        <f>IF(Z978*#REF!/(#REF!+#REF!)&lt;16,16,Z978*#REF!/(#REF!+#REF!))</f>
        <v>#REF!</v>
      </c>
      <c r="AB978" s="9" t="e">
        <f>IF(+Z978*#REF!/(#REF!+#REF!)&lt;16,16,+Z978*#REF!/(#REF!+#REF!))</f>
        <v>#REF!</v>
      </c>
      <c r="AC978" s="2" t="e">
        <f t="shared" si="175"/>
        <v>#REF!</v>
      </c>
    </row>
    <row r="979" spans="2:29" x14ac:dyDescent="0.2">
      <c r="B979" s="10" t="e">
        <f>IF(#REF!="Informix XPS",4096,2048)</f>
        <v>#REF!</v>
      </c>
      <c r="C979" s="10" t="e">
        <f>IF(#REF!="Informix XPS",4036,2020)</f>
        <v>#REF!</v>
      </c>
      <c r="D979" s="1" t="e">
        <f>IF(#REF!=0,0,#REF!+4)</f>
        <v>#REF!</v>
      </c>
      <c r="E979" s="1" t="e">
        <f t="shared" si="165"/>
        <v>#REF!</v>
      </c>
      <c r="F979" s="1" t="e">
        <f>IF(D979&lt;=C979,ROUNDUP((#REF!+#REF!)/E979,0),#REF!*E979)</f>
        <v>#REF!</v>
      </c>
      <c r="G979" s="1" t="e">
        <f t="shared" si="166"/>
        <v>#REF!</v>
      </c>
      <c r="H979" s="1" t="e">
        <f>IF(#REF!&gt;C979,#REF!,0)</f>
        <v>#REF!</v>
      </c>
      <c r="I979" s="1" t="e">
        <f>+IF(#REF!&gt;C979,#REF!-(C979+8),0)</f>
        <v>#REF!</v>
      </c>
      <c r="J979" s="1" t="e">
        <f>+IF(I979&lt;C979,0,#REF!*TRUNC(I979/(C979-8)))</f>
        <v>#REF!</v>
      </c>
      <c r="K979" s="1" t="e">
        <f>IF(H979&gt;0,+#REF!/(C979-8)-TRUNC(#REF!/(C979-8))+4,0)</f>
        <v>#REF!</v>
      </c>
      <c r="L979" s="1" t="e">
        <f t="shared" si="167"/>
        <v>#REF!</v>
      </c>
      <c r="M979" s="1" t="e">
        <f>+IF(H979&gt;0,IF(L979&lt;0.1,(#REF!/(TRUNC((C979/10)/I979)+1)),IF(AND(L979&gt;0.1,L979&lt;0.33),(#REF!/(TRUNC((C979/3)/I979)+1)),#REF!)),0)</f>
        <v>#REF!</v>
      </c>
      <c r="N979" s="1" t="e">
        <f t="shared" si="168"/>
        <v>#REF!</v>
      </c>
      <c r="O979" s="1" t="e">
        <f>+IF(#REF! &lt; (#REF!+#REF!)*0.02,1,#REF!/(#REF!+#REF!))</f>
        <v>#REF!</v>
      </c>
      <c r="P979" s="1" t="e">
        <f>+IF(#REF!&gt;0,#REF!+5,0)</f>
        <v>#REF!</v>
      </c>
      <c r="Q979" s="1" t="e">
        <f t="shared" si="169"/>
        <v>#REF!</v>
      </c>
      <c r="R979" s="1" t="e">
        <f>+IF(Q979 &gt; 0,TRUNC((#REF!+#REF!)/Q979),0)</f>
        <v>#REF!</v>
      </c>
      <c r="S979" s="1" t="e">
        <f>+(R979/(TRUNC((B979-28)/(#REF!+5))+4))</f>
        <v>#REF!</v>
      </c>
      <c r="T979" s="1" t="e">
        <f>+TRUNC(S979/(TRUNC((B979-28)/(#REF!+5))+4))</f>
        <v>#REF!</v>
      </c>
      <c r="U979" s="1" t="e">
        <f>+ROUNDUP((T979/(TRUNC((B979-56)/(#REF!+5))+4)),0)</f>
        <v>#REF!</v>
      </c>
      <c r="V979" s="1" t="e">
        <f t="shared" si="170"/>
        <v>#REF!</v>
      </c>
      <c r="W979" s="1" t="e">
        <f t="shared" si="171"/>
        <v>#REF!</v>
      </c>
      <c r="X979" s="1" t="e">
        <f t="shared" si="172"/>
        <v>#REF!</v>
      </c>
      <c r="Y979" s="1" t="e">
        <f t="shared" si="173"/>
        <v>#REF!</v>
      </c>
      <c r="Z979" s="1" t="e">
        <f t="shared" si="174"/>
        <v>#REF!</v>
      </c>
      <c r="AA979" s="2" t="e">
        <f>IF(Z979*#REF!/(#REF!+#REF!)&lt;16,16,Z979*#REF!/(#REF!+#REF!))</f>
        <v>#REF!</v>
      </c>
      <c r="AB979" s="9" t="e">
        <f>IF(+Z979*#REF!/(#REF!+#REF!)&lt;16,16,+Z979*#REF!/(#REF!+#REF!))</f>
        <v>#REF!</v>
      </c>
      <c r="AC979" s="2" t="e">
        <f t="shared" si="175"/>
        <v>#REF!</v>
      </c>
    </row>
    <row r="980" spans="2:29" x14ac:dyDescent="0.2">
      <c r="B980" s="10" t="e">
        <f>IF(#REF!="Informix XPS",4096,2048)</f>
        <v>#REF!</v>
      </c>
      <c r="C980" s="10" t="e">
        <f>IF(#REF!="Informix XPS",4036,2020)</f>
        <v>#REF!</v>
      </c>
      <c r="D980" s="1" t="e">
        <f>IF(#REF!=0,0,#REF!+4)</f>
        <v>#REF!</v>
      </c>
      <c r="E980" s="1" t="e">
        <f t="shared" si="165"/>
        <v>#REF!</v>
      </c>
      <c r="F980" s="1" t="e">
        <f>IF(D980&lt;=C980,ROUNDUP((#REF!+#REF!)/E980,0),#REF!*E980)</f>
        <v>#REF!</v>
      </c>
      <c r="G980" s="1" t="e">
        <f t="shared" si="166"/>
        <v>#REF!</v>
      </c>
      <c r="H980" s="1" t="e">
        <f>IF(#REF!&gt;C980,#REF!,0)</f>
        <v>#REF!</v>
      </c>
      <c r="I980" s="1" t="e">
        <f>+IF(#REF!&gt;C980,#REF!-(C980+8),0)</f>
        <v>#REF!</v>
      </c>
      <c r="J980" s="1" t="e">
        <f>+IF(I980&lt;C980,0,#REF!*TRUNC(I980/(C980-8)))</f>
        <v>#REF!</v>
      </c>
      <c r="K980" s="1" t="e">
        <f>IF(H980&gt;0,+#REF!/(C980-8)-TRUNC(#REF!/(C980-8))+4,0)</f>
        <v>#REF!</v>
      </c>
      <c r="L980" s="1" t="e">
        <f t="shared" si="167"/>
        <v>#REF!</v>
      </c>
      <c r="M980" s="1" t="e">
        <f>+IF(H980&gt;0,IF(L980&lt;0.1,(#REF!/(TRUNC((C980/10)/I980)+1)),IF(AND(L980&gt;0.1,L980&lt;0.33),(#REF!/(TRUNC((C980/3)/I980)+1)),#REF!)),0)</f>
        <v>#REF!</v>
      </c>
      <c r="N980" s="1" t="e">
        <f t="shared" si="168"/>
        <v>#REF!</v>
      </c>
      <c r="O980" s="1" t="e">
        <f>+IF(#REF! &lt; (#REF!+#REF!)*0.02,1,#REF!/(#REF!+#REF!))</f>
        <v>#REF!</v>
      </c>
      <c r="P980" s="1" t="e">
        <f>+IF(#REF!&gt;0,#REF!+5,0)</f>
        <v>#REF!</v>
      </c>
      <c r="Q980" s="1" t="e">
        <f t="shared" si="169"/>
        <v>#REF!</v>
      </c>
      <c r="R980" s="1" t="e">
        <f>+IF(Q980 &gt; 0,TRUNC((#REF!+#REF!)/Q980),0)</f>
        <v>#REF!</v>
      </c>
      <c r="S980" s="1" t="e">
        <f>+(R980/(TRUNC((B980-28)/(#REF!+5))+4))</f>
        <v>#REF!</v>
      </c>
      <c r="T980" s="1" t="e">
        <f>+TRUNC(S980/(TRUNC((B980-28)/(#REF!+5))+4))</f>
        <v>#REF!</v>
      </c>
      <c r="U980" s="1" t="e">
        <f>+ROUNDUP((T980/(TRUNC((B980-56)/(#REF!+5))+4)),0)</f>
        <v>#REF!</v>
      </c>
      <c r="V980" s="1" t="e">
        <f t="shared" si="170"/>
        <v>#REF!</v>
      </c>
      <c r="W980" s="1" t="e">
        <f t="shared" si="171"/>
        <v>#REF!</v>
      </c>
      <c r="X980" s="1" t="e">
        <f t="shared" si="172"/>
        <v>#REF!</v>
      </c>
      <c r="Y980" s="1" t="e">
        <f t="shared" si="173"/>
        <v>#REF!</v>
      </c>
      <c r="Z980" s="1" t="e">
        <f t="shared" si="174"/>
        <v>#REF!</v>
      </c>
      <c r="AA980" s="2" t="e">
        <f>IF(Z980*#REF!/(#REF!+#REF!)&lt;16,16,Z980*#REF!/(#REF!+#REF!))</f>
        <v>#REF!</v>
      </c>
      <c r="AB980" s="9" t="e">
        <f>IF(+Z980*#REF!/(#REF!+#REF!)&lt;16,16,+Z980*#REF!/(#REF!+#REF!))</f>
        <v>#REF!</v>
      </c>
      <c r="AC980" s="2" t="e">
        <f t="shared" si="175"/>
        <v>#REF!</v>
      </c>
    </row>
    <row r="981" spans="2:29" x14ac:dyDescent="0.2">
      <c r="B981" s="10" t="e">
        <f>IF(#REF!="Informix XPS",4096,2048)</f>
        <v>#REF!</v>
      </c>
      <c r="C981" s="10" t="e">
        <f>IF(#REF!="Informix XPS",4036,2020)</f>
        <v>#REF!</v>
      </c>
      <c r="D981" s="1" t="e">
        <f>IF(#REF!=0,0,#REF!+4)</f>
        <v>#REF!</v>
      </c>
      <c r="E981" s="1" t="e">
        <f t="shared" si="165"/>
        <v>#REF!</v>
      </c>
      <c r="F981" s="1" t="e">
        <f>IF(D981&lt;=C981,ROUNDUP((#REF!+#REF!)/E981,0),#REF!*E981)</f>
        <v>#REF!</v>
      </c>
      <c r="G981" s="1" t="e">
        <f t="shared" si="166"/>
        <v>#REF!</v>
      </c>
      <c r="H981" s="1" t="e">
        <f>IF(#REF!&gt;C981,#REF!,0)</f>
        <v>#REF!</v>
      </c>
      <c r="I981" s="1" t="e">
        <f>+IF(#REF!&gt;C981,#REF!-(C981+8),0)</f>
        <v>#REF!</v>
      </c>
      <c r="J981" s="1" t="e">
        <f>+IF(I981&lt;C981,0,#REF!*TRUNC(I981/(C981-8)))</f>
        <v>#REF!</v>
      </c>
      <c r="K981" s="1" t="e">
        <f>IF(H981&gt;0,+#REF!/(C981-8)-TRUNC(#REF!/(C981-8))+4,0)</f>
        <v>#REF!</v>
      </c>
      <c r="L981" s="1" t="e">
        <f t="shared" si="167"/>
        <v>#REF!</v>
      </c>
      <c r="M981" s="1" t="e">
        <f>+IF(H981&gt;0,IF(L981&lt;0.1,(#REF!/(TRUNC((C981/10)/I981)+1)),IF(AND(L981&gt;0.1,L981&lt;0.33),(#REF!/(TRUNC((C981/3)/I981)+1)),#REF!)),0)</f>
        <v>#REF!</v>
      </c>
      <c r="N981" s="1" t="e">
        <f t="shared" si="168"/>
        <v>#REF!</v>
      </c>
      <c r="O981" s="1" t="e">
        <f>+IF(#REF! &lt; (#REF!+#REF!)*0.02,1,#REF!/(#REF!+#REF!))</f>
        <v>#REF!</v>
      </c>
      <c r="P981" s="1" t="e">
        <f>+IF(#REF!&gt;0,#REF!+5,0)</f>
        <v>#REF!</v>
      </c>
      <c r="Q981" s="1" t="e">
        <f t="shared" si="169"/>
        <v>#REF!</v>
      </c>
      <c r="R981" s="1" t="e">
        <f>+IF(Q981 &gt; 0,TRUNC((#REF!+#REF!)/Q981),0)</f>
        <v>#REF!</v>
      </c>
      <c r="S981" s="1" t="e">
        <f>+(R981/(TRUNC((B981-28)/(#REF!+5))+4))</f>
        <v>#REF!</v>
      </c>
      <c r="T981" s="1" t="e">
        <f>+TRUNC(S981/(TRUNC((B981-28)/(#REF!+5))+4))</f>
        <v>#REF!</v>
      </c>
      <c r="U981" s="1" t="e">
        <f>+ROUNDUP((T981/(TRUNC((B981-56)/(#REF!+5))+4)),0)</f>
        <v>#REF!</v>
      </c>
      <c r="V981" s="1" t="e">
        <f t="shared" si="170"/>
        <v>#REF!</v>
      </c>
      <c r="W981" s="1" t="e">
        <f t="shared" si="171"/>
        <v>#REF!</v>
      </c>
      <c r="X981" s="1" t="e">
        <f t="shared" si="172"/>
        <v>#REF!</v>
      </c>
      <c r="Y981" s="1" t="e">
        <f t="shared" si="173"/>
        <v>#REF!</v>
      </c>
      <c r="Z981" s="1" t="e">
        <f t="shared" si="174"/>
        <v>#REF!</v>
      </c>
      <c r="AA981" s="2" t="e">
        <f>IF(Z981*#REF!/(#REF!+#REF!)&lt;16,16,Z981*#REF!/(#REF!+#REF!))</f>
        <v>#REF!</v>
      </c>
      <c r="AB981" s="9" t="e">
        <f>IF(+Z981*#REF!/(#REF!+#REF!)&lt;16,16,+Z981*#REF!/(#REF!+#REF!))</f>
        <v>#REF!</v>
      </c>
      <c r="AC981" s="2" t="e">
        <f t="shared" si="175"/>
        <v>#REF!</v>
      </c>
    </row>
    <row r="982" spans="2:29" x14ac:dyDescent="0.2">
      <c r="B982" s="10" t="e">
        <f>IF(#REF!="Informix XPS",4096,2048)</f>
        <v>#REF!</v>
      </c>
      <c r="C982" s="10" t="e">
        <f>IF(#REF!="Informix XPS",4036,2020)</f>
        <v>#REF!</v>
      </c>
      <c r="D982" s="1" t="e">
        <f>IF(#REF!=0,0,#REF!+4)</f>
        <v>#REF!</v>
      </c>
      <c r="E982" s="1" t="e">
        <f t="shared" si="165"/>
        <v>#REF!</v>
      </c>
      <c r="F982" s="1" t="e">
        <f>IF(D982&lt;=C982,ROUNDUP((#REF!+#REF!)/E982,0),#REF!*E982)</f>
        <v>#REF!</v>
      </c>
      <c r="G982" s="1" t="e">
        <f t="shared" si="166"/>
        <v>#REF!</v>
      </c>
      <c r="H982" s="1" t="e">
        <f>IF(#REF!&gt;C982,#REF!,0)</f>
        <v>#REF!</v>
      </c>
      <c r="I982" s="1" t="e">
        <f>+IF(#REF!&gt;C982,#REF!-(C982+8),0)</f>
        <v>#REF!</v>
      </c>
      <c r="J982" s="1" t="e">
        <f>+IF(I982&lt;C982,0,#REF!*TRUNC(I982/(C982-8)))</f>
        <v>#REF!</v>
      </c>
      <c r="K982" s="1" t="e">
        <f>IF(H982&gt;0,+#REF!/(C982-8)-TRUNC(#REF!/(C982-8))+4,0)</f>
        <v>#REF!</v>
      </c>
      <c r="L982" s="1" t="e">
        <f t="shared" si="167"/>
        <v>#REF!</v>
      </c>
      <c r="M982" s="1" t="e">
        <f>+IF(H982&gt;0,IF(L982&lt;0.1,(#REF!/(TRUNC((C982/10)/I982)+1)),IF(AND(L982&gt;0.1,L982&lt;0.33),(#REF!/(TRUNC((C982/3)/I982)+1)),#REF!)),0)</f>
        <v>#REF!</v>
      </c>
      <c r="N982" s="1" t="e">
        <f t="shared" si="168"/>
        <v>#REF!</v>
      </c>
      <c r="O982" s="1" t="e">
        <f>+IF(#REF! &lt; (#REF!+#REF!)*0.02,1,#REF!/(#REF!+#REF!))</f>
        <v>#REF!</v>
      </c>
      <c r="P982" s="1" t="e">
        <f>+IF(#REF!&gt;0,#REF!+5,0)</f>
        <v>#REF!</v>
      </c>
      <c r="Q982" s="1" t="e">
        <f t="shared" si="169"/>
        <v>#REF!</v>
      </c>
      <c r="R982" s="1" t="e">
        <f>+IF(Q982 &gt; 0,TRUNC((#REF!+#REF!)/Q982),0)</f>
        <v>#REF!</v>
      </c>
      <c r="S982" s="1" t="e">
        <f>+(R982/(TRUNC((B982-28)/(#REF!+5))+4))</f>
        <v>#REF!</v>
      </c>
      <c r="T982" s="1" t="e">
        <f>+TRUNC(S982/(TRUNC((B982-28)/(#REF!+5))+4))</f>
        <v>#REF!</v>
      </c>
      <c r="U982" s="1" t="e">
        <f>+ROUNDUP((T982/(TRUNC((B982-56)/(#REF!+5))+4)),0)</f>
        <v>#REF!</v>
      </c>
      <c r="V982" s="1" t="e">
        <f t="shared" si="170"/>
        <v>#REF!</v>
      </c>
      <c r="W982" s="1" t="e">
        <f t="shared" si="171"/>
        <v>#REF!</v>
      </c>
      <c r="X982" s="1" t="e">
        <f t="shared" si="172"/>
        <v>#REF!</v>
      </c>
      <c r="Y982" s="1" t="e">
        <f t="shared" si="173"/>
        <v>#REF!</v>
      </c>
      <c r="Z982" s="1" t="e">
        <f t="shared" si="174"/>
        <v>#REF!</v>
      </c>
      <c r="AA982" s="2" t="e">
        <f>IF(Z982*#REF!/(#REF!+#REF!)&lt;16,16,Z982*#REF!/(#REF!+#REF!))</f>
        <v>#REF!</v>
      </c>
      <c r="AB982" s="9" t="e">
        <f>IF(+Z982*#REF!/(#REF!+#REF!)&lt;16,16,+Z982*#REF!/(#REF!+#REF!))</f>
        <v>#REF!</v>
      </c>
      <c r="AC982" s="2" t="e">
        <f t="shared" si="175"/>
        <v>#REF!</v>
      </c>
    </row>
    <row r="983" spans="2:29" x14ac:dyDescent="0.2">
      <c r="B983" s="10" t="e">
        <f>IF(#REF!="Informix XPS",4096,2048)</f>
        <v>#REF!</v>
      </c>
      <c r="C983" s="10" t="e">
        <f>IF(#REF!="Informix XPS",4036,2020)</f>
        <v>#REF!</v>
      </c>
      <c r="D983" s="1" t="e">
        <f>IF(#REF!=0,0,#REF!+4)</f>
        <v>#REF!</v>
      </c>
      <c r="E983" s="1" t="e">
        <f t="shared" si="165"/>
        <v>#REF!</v>
      </c>
      <c r="F983" s="1" t="e">
        <f>IF(D983&lt;=C983,ROUNDUP((#REF!+#REF!)/E983,0),#REF!*E983)</f>
        <v>#REF!</v>
      </c>
      <c r="G983" s="1" t="e">
        <f t="shared" si="166"/>
        <v>#REF!</v>
      </c>
      <c r="H983" s="1" t="e">
        <f>IF(#REF!&gt;C983,#REF!,0)</f>
        <v>#REF!</v>
      </c>
      <c r="I983" s="1" t="e">
        <f>+IF(#REF!&gt;C983,#REF!-(C983+8),0)</f>
        <v>#REF!</v>
      </c>
      <c r="J983" s="1" t="e">
        <f>+IF(I983&lt;C983,0,#REF!*TRUNC(I983/(C983-8)))</f>
        <v>#REF!</v>
      </c>
      <c r="K983" s="1" t="e">
        <f>IF(H983&gt;0,+#REF!/(C983-8)-TRUNC(#REF!/(C983-8))+4,0)</f>
        <v>#REF!</v>
      </c>
      <c r="L983" s="1" t="e">
        <f t="shared" si="167"/>
        <v>#REF!</v>
      </c>
      <c r="M983" s="1" t="e">
        <f>+IF(H983&gt;0,IF(L983&lt;0.1,(#REF!/(TRUNC((C983/10)/I983)+1)),IF(AND(L983&gt;0.1,L983&lt;0.33),(#REF!/(TRUNC((C983/3)/I983)+1)),#REF!)),0)</f>
        <v>#REF!</v>
      </c>
      <c r="N983" s="1" t="e">
        <f t="shared" si="168"/>
        <v>#REF!</v>
      </c>
      <c r="O983" s="1" t="e">
        <f>+IF(#REF! &lt; (#REF!+#REF!)*0.02,1,#REF!/(#REF!+#REF!))</f>
        <v>#REF!</v>
      </c>
      <c r="P983" s="1" t="e">
        <f>+IF(#REF!&gt;0,#REF!+5,0)</f>
        <v>#REF!</v>
      </c>
      <c r="Q983" s="1" t="e">
        <f t="shared" si="169"/>
        <v>#REF!</v>
      </c>
      <c r="R983" s="1" t="e">
        <f>+IF(Q983 &gt; 0,TRUNC((#REF!+#REF!)/Q983),0)</f>
        <v>#REF!</v>
      </c>
      <c r="S983" s="1" t="e">
        <f>+(R983/(TRUNC((B983-28)/(#REF!+5))+4))</f>
        <v>#REF!</v>
      </c>
      <c r="T983" s="1" t="e">
        <f>+TRUNC(S983/(TRUNC((B983-28)/(#REF!+5))+4))</f>
        <v>#REF!</v>
      </c>
      <c r="U983" s="1" t="e">
        <f>+ROUNDUP((T983/(TRUNC((B983-56)/(#REF!+5))+4)),0)</f>
        <v>#REF!</v>
      </c>
      <c r="V983" s="1" t="e">
        <f t="shared" si="170"/>
        <v>#REF!</v>
      </c>
      <c r="W983" s="1" t="e">
        <f t="shared" si="171"/>
        <v>#REF!</v>
      </c>
      <c r="X983" s="1" t="e">
        <f t="shared" si="172"/>
        <v>#REF!</v>
      </c>
      <c r="Y983" s="1" t="e">
        <f t="shared" si="173"/>
        <v>#REF!</v>
      </c>
      <c r="Z983" s="1" t="e">
        <f t="shared" si="174"/>
        <v>#REF!</v>
      </c>
      <c r="AA983" s="2" t="e">
        <f>IF(Z983*#REF!/(#REF!+#REF!)&lt;16,16,Z983*#REF!/(#REF!+#REF!))</f>
        <v>#REF!</v>
      </c>
      <c r="AB983" s="9" t="e">
        <f>IF(+Z983*#REF!/(#REF!+#REF!)&lt;16,16,+Z983*#REF!/(#REF!+#REF!))</f>
        <v>#REF!</v>
      </c>
      <c r="AC983" s="2" t="e">
        <f t="shared" si="175"/>
        <v>#REF!</v>
      </c>
    </row>
    <row r="984" spans="2:29" x14ac:dyDescent="0.2">
      <c r="B984" s="10" t="e">
        <f>IF(#REF!="Informix XPS",4096,2048)</f>
        <v>#REF!</v>
      </c>
      <c r="C984" s="10" t="e">
        <f>IF(#REF!="Informix XPS",4036,2020)</f>
        <v>#REF!</v>
      </c>
      <c r="D984" s="1" t="e">
        <f>IF(#REF!=0,0,#REF!+4)</f>
        <v>#REF!</v>
      </c>
      <c r="E984" s="1" t="e">
        <f t="shared" si="165"/>
        <v>#REF!</v>
      </c>
      <c r="F984" s="1" t="e">
        <f>IF(D984&lt;=C984,ROUNDUP((#REF!+#REF!)/E984,0),#REF!*E984)</f>
        <v>#REF!</v>
      </c>
      <c r="G984" s="1" t="e">
        <f t="shared" si="166"/>
        <v>#REF!</v>
      </c>
      <c r="H984" s="1" t="e">
        <f>IF(#REF!&gt;C984,#REF!,0)</f>
        <v>#REF!</v>
      </c>
      <c r="I984" s="1" t="e">
        <f>+IF(#REF!&gt;C984,#REF!-(C984+8),0)</f>
        <v>#REF!</v>
      </c>
      <c r="J984" s="1" t="e">
        <f>+IF(I984&lt;C984,0,#REF!*TRUNC(I984/(C984-8)))</f>
        <v>#REF!</v>
      </c>
      <c r="K984" s="1" t="e">
        <f>IF(H984&gt;0,+#REF!/(C984-8)-TRUNC(#REF!/(C984-8))+4,0)</f>
        <v>#REF!</v>
      </c>
      <c r="L984" s="1" t="e">
        <f t="shared" si="167"/>
        <v>#REF!</v>
      </c>
      <c r="M984" s="1" t="e">
        <f>+IF(H984&gt;0,IF(L984&lt;0.1,(#REF!/(TRUNC((C984/10)/I984)+1)),IF(AND(L984&gt;0.1,L984&lt;0.33),(#REF!/(TRUNC((C984/3)/I984)+1)),#REF!)),0)</f>
        <v>#REF!</v>
      </c>
      <c r="N984" s="1" t="e">
        <f t="shared" si="168"/>
        <v>#REF!</v>
      </c>
      <c r="O984" s="1" t="e">
        <f>+IF(#REF! &lt; (#REF!+#REF!)*0.02,1,#REF!/(#REF!+#REF!))</f>
        <v>#REF!</v>
      </c>
      <c r="P984" s="1" t="e">
        <f>+IF(#REF!&gt;0,#REF!+5,0)</f>
        <v>#REF!</v>
      </c>
      <c r="Q984" s="1" t="e">
        <f t="shared" si="169"/>
        <v>#REF!</v>
      </c>
      <c r="R984" s="1" t="e">
        <f>+IF(Q984 &gt; 0,TRUNC((#REF!+#REF!)/Q984),0)</f>
        <v>#REF!</v>
      </c>
      <c r="S984" s="1" t="e">
        <f>+(R984/(TRUNC((B984-28)/(#REF!+5))+4))</f>
        <v>#REF!</v>
      </c>
      <c r="T984" s="1" t="e">
        <f>+TRUNC(S984/(TRUNC((B984-28)/(#REF!+5))+4))</f>
        <v>#REF!</v>
      </c>
      <c r="U984" s="1" t="e">
        <f>+ROUNDUP((T984/(TRUNC((B984-56)/(#REF!+5))+4)),0)</f>
        <v>#REF!</v>
      </c>
      <c r="V984" s="1" t="e">
        <f t="shared" si="170"/>
        <v>#REF!</v>
      </c>
      <c r="W984" s="1" t="e">
        <f t="shared" si="171"/>
        <v>#REF!</v>
      </c>
      <c r="X984" s="1" t="e">
        <f t="shared" si="172"/>
        <v>#REF!</v>
      </c>
      <c r="Y984" s="1" t="e">
        <f t="shared" si="173"/>
        <v>#REF!</v>
      </c>
      <c r="Z984" s="1" t="e">
        <f t="shared" si="174"/>
        <v>#REF!</v>
      </c>
      <c r="AA984" s="2" t="e">
        <f>IF(Z984*#REF!/(#REF!+#REF!)&lt;16,16,Z984*#REF!/(#REF!+#REF!))</f>
        <v>#REF!</v>
      </c>
      <c r="AB984" s="9" t="e">
        <f>IF(+Z984*#REF!/(#REF!+#REF!)&lt;16,16,+Z984*#REF!/(#REF!+#REF!))</f>
        <v>#REF!</v>
      </c>
      <c r="AC984" s="2" t="e">
        <f t="shared" si="175"/>
        <v>#REF!</v>
      </c>
    </row>
    <row r="985" spans="2:29" x14ac:dyDescent="0.2">
      <c r="B985" s="10" t="e">
        <f>IF(#REF!="Informix XPS",4096,2048)</f>
        <v>#REF!</v>
      </c>
      <c r="C985" s="10" t="e">
        <f>IF(#REF!="Informix XPS",4036,2020)</f>
        <v>#REF!</v>
      </c>
      <c r="D985" s="1" t="e">
        <f>IF(#REF!=0,0,#REF!+4)</f>
        <v>#REF!</v>
      </c>
      <c r="E985" s="1" t="e">
        <f t="shared" si="165"/>
        <v>#REF!</v>
      </c>
      <c r="F985" s="1" t="e">
        <f>IF(D985&lt;=C985,ROUNDUP((#REF!+#REF!)/E985,0),#REF!*E985)</f>
        <v>#REF!</v>
      </c>
      <c r="G985" s="1" t="e">
        <f t="shared" si="166"/>
        <v>#REF!</v>
      </c>
      <c r="H985" s="1" t="e">
        <f>IF(#REF!&gt;C985,#REF!,0)</f>
        <v>#REF!</v>
      </c>
      <c r="I985" s="1" t="e">
        <f>+IF(#REF!&gt;C985,#REF!-(C985+8),0)</f>
        <v>#REF!</v>
      </c>
      <c r="J985" s="1" t="e">
        <f>+IF(I985&lt;C985,0,#REF!*TRUNC(I985/(C985-8)))</f>
        <v>#REF!</v>
      </c>
      <c r="K985" s="1" t="e">
        <f>IF(H985&gt;0,+#REF!/(C985-8)-TRUNC(#REF!/(C985-8))+4,0)</f>
        <v>#REF!</v>
      </c>
      <c r="L985" s="1" t="e">
        <f t="shared" si="167"/>
        <v>#REF!</v>
      </c>
      <c r="M985" s="1" t="e">
        <f>+IF(H985&gt;0,IF(L985&lt;0.1,(#REF!/(TRUNC((C985/10)/I985)+1)),IF(AND(L985&gt;0.1,L985&lt;0.33),(#REF!/(TRUNC((C985/3)/I985)+1)),#REF!)),0)</f>
        <v>#REF!</v>
      </c>
      <c r="N985" s="1" t="e">
        <f t="shared" si="168"/>
        <v>#REF!</v>
      </c>
      <c r="O985" s="1" t="e">
        <f>+IF(#REF! &lt; (#REF!+#REF!)*0.02,1,#REF!/(#REF!+#REF!))</f>
        <v>#REF!</v>
      </c>
      <c r="P985" s="1" t="e">
        <f>+IF(#REF!&gt;0,#REF!+5,0)</f>
        <v>#REF!</v>
      </c>
      <c r="Q985" s="1" t="e">
        <f t="shared" si="169"/>
        <v>#REF!</v>
      </c>
      <c r="R985" s="1" t="e">
        <f>+IF(Q985 &gt; 0,TRUNC((#REF!+#REF!)/Q985),0)</f>
        <v>#REF!</v>
      </c>
      <c r="S985" s="1" t="e">
        <f>+(R985/(TRUNC((B985-28)/(#REF!+5))+4))</f>
        <v>#REF!</v>
      </c>
      <c r="T985" s="1" t="e">
        <f>+TRUNC(S985/(TRUNC((B985-28)/(#REF!+5))+4))</f>
        <v>#REF!</v>
      </c>
      <c r="U985" s="1" t="e">
        <f>+ROUNDUP((T985/(TRUNC((B985-56)/(#REF!+5))+4)),0)</f>
        <v>#REF!</v>
      </c>
      <c r="V985" s="1" t="e">
        <f t="shared" si="170"/>
        <v>#REF!</v>
      </c>
      <c r="W985" s="1" t="e">
        <f t="shared" si="171"/>
        <v>#REF!</v>
      </c>
      <c r="X985" s="1" t="e">
        <f t="shared" si="172"/>
        <v>#REF!</v>
      </c>
      <c r="Y985" s="1" t="e">
        <f t="shared" si="173"/>
        <v>#REF!</v>
      </c>
      <c r="Z985" s="1" t="e">
        <f t="shared" si="174"/>
        <v>#REF!</v>
      </c>
      <c r="AA985" s="2" t="e">
        <f>IF(Z985*#REF!/(#REF!+#REF!)&lt;16,16,Z985*#REF!/(#REF!+#REF!))</f>
        <v>#REF!</v>
      </c>
      <c r="AB985" s="9" t="e">
        <f>IF(+Z985*#REF!/(#REF!+#REF!)&lt;16,16,+Z985*#REF!/(#REF!+#REF!))</f>
        <v>#REF!</v>
      </c>
      <c r="AC985" s="2" t="e">
        <f t="shared" si="175"/>
        <v>#REF!</v>
      </c>
    </row>
    <row r="986" spans="2:29" x14ac:dyDescent="0.2">
      <c r="B986" s="10" t="e">
        <f>IF(#REF!="Informix XPS",4096,2048)</f>
        <v>#REF!</v>
      </c>
      <c r="C986" s="10" t="e">
        <f>IF(#REF!="Informix XPS",4036,2020)</f>
        <v>#REF!</v>
      </c>
      <c r="D986" s="1" t="e">
        <f>IF(#REF!=0,0,#REF!+4)</f>
        <v>#REF!</v>
      </c>
      <c r="E986" s="1" t="e">
        <f t="shared" si="165"/>
        <v>#REF!</v>
      </c>
      <c r="F986" s="1" t="e">
        <f>IF(D986&lt;=C986,ROUNDUP((#REF!+#REF!)/E986,0),#REF!*E986)</f>
        <v>#REF!</v>
      </c>
      <c r="G986" s="1" t="e">
        <f t="shared" si="166"/>
        <v>#REF!</v>
      </c>
      <c r="H986" s="1" t="e">
        <f>IF(#REF!&gt;C986,#REF!,0)</f>
        <v>#REF!</v>
      </c>
      <c r="I986" s="1" t="e">
        <f>+IF(#REF!&gt;C986,#REF!-(C986+8),0)</f>
        <v>#REF!</v>
      </c>
      <c r="J986" s="1" t="e">
        <f>+IF(I986&lt;C986,0,#REF!*TRUNC(I986/(C986-8)))</f>
        <v>#REF!</v>
      </c>
      <c r="K986" s="1" t="e">
        <f>IF(H986&gt;0,+#REF!/(C986-8)-TRUNC(#REF!/(C986-8))+4,0)</f>
        <v>#REF!</v>
      </c>
      <c r="L986" s="1" t="e">
        <f t="shared" si="167"/>
        <v>#REF!</v>
      </c>
      <c r="M986" s="1" t="e">
        <f>+IF(H986&gt;0,IF(L986&lt;0.1,(#REF!/(TRUNC((C986/10)/I986)+1)),IF(AND(L986&gt;0.1,L986&lt;0.33),(#REF!/(TRUNC((C986/3)/I986)+1)),#REF!)),0)</f>
        <v>#REF!</v>
      </c>
      <c r="N986" s="1" t="e">
        <f t="shared" si="168"/>
        <v>#REF!</v>
      </c>
      <c r="O986" s="1" t="e">
        <f>+IF(#REF! &lt; (#REF!+#REF!)*0.02,1,#REF!/(#REF!+#REF!))</f>
        <v>#REF!</v>
      </c>
      <c r="P986" s="1" t="e">
        <f>+IF(#REF!&gt;0,#REF!+5,0)</f>
        <v>#REF!</v>
      </c>
      <c r="Q986" s="1" t="e">
        <f t="shared" si="169"/>
        <v>#REF!</v>
      </c>
      <c r="R986" s="1" t="e">
        <f>+IF(Q986 &gt; 0,TRUNC((#REF!+#REF!)/Q986),0)</f>
        <v>#REF!</v>
      </c>
      <c r="S986" s="1" t="e">
        <f>+(R986/(TRUNC((B986-28)/(#REF!+5))+4))</f>
        <v>#REF!</v>
      </c>
      <c r="T986" s="1" t="e">
        <f>+TRUNC(S986/(TRUNC((B986-28)/(#REF!+5))+4))</f>
        <v>#REF!</v>
      </c>
      <c r="U986" s="1" t="e">
        <f>+ROUNDUP((T986/(TRUNC((B986-56)/(#REF!+5))+4)),0)</f>
        <v>#REF!</v>
      </c>
      <c r="V986" s="1" t="e">
        <f t="shared" si="170"/>
        <v>#REF!</v>
      </c>
      <c r="W986" s="1" t="e">
        <f t="shared" si="171"/>
        <v>#REF!</v>
      </c>
      <c r="X986" s="1" t="e">
        <f t="shared" si="172"/>
        <v>#REF!</v>
      </c>
      <c r="Y986" s="1" t="e">
        <f t="shared" si="173"/>
        <v>#REF!</v>
      </c>
      <c r="Z986" s="1" t="e">
        <f t="shared" si="174"/>
        <v>#REF!</v>
      </c>
      <c r="AA986" s="2" t="e">
        <f>IF(Z986*#REF!/(#REF!+#REF!)&lt;16,16,Z986*#REF!/(#REF!+#REF!))</f>
        <v>#REF!</v>
      </c>
      <c r="AB986" s="9" t="e">
        <f>IF(+Z986*#REF!/(#REF!+#REF!)&lt;16,16,+Z986*#REF!/(#REF!+#REF!))</f>
        <v>#REF!</v>
      </c>
      <c r="AC986" s="2" t="e">
        <f t="shared" si="175"/>
        <v>#REF!</v>
      </c>
    </row>
    <row r="987" spans="2:29" x14ac:dyDescent="0.2">
      <c r="B987" s="10" t="e">
        <f>IF(#REF!="Informix XPS",4096,2048)</f>
        <v>#REF!</v>
      </c>
      <c r="C987" s="10" t="e">
        <f>IF(#REF!="Informix XPS",4036,2020)</f>
        <v>#REF!</v>
      </c>
      <c r="D987" s="1" t="e">
        <f>IF(#REF!=0,0,#REF!+4)</f>
        <v>#REF!</v>
      </c>
      <c r="E987" s="1" t="e">
        <f t="shared" si="165"/>
        <v>#REF!</v>
      </c>
      <c r="F987" s="1" t="e">
        <f>IF(D987&lt;=C987,ROUNDUP((#REF!+#REF!)/E987,0),#REF!*E987)</f>
        <v>#REF!</v>
      </c>
      <c r="G987" s="1" t="e">
        <f t="shared" si="166"/>
        <v>#REF!</v>
      </c>
      <c r="H987" s="1" t="e">
        <f>IF(#REF!&gt;C987,#REF!,0)</f>
        <v>#REF!</v>
      </c>
      <c r="I987" s="1" t="e">
        <f>+IF(#REF!&gt;C987,#REF!-(C987+8),0)</f>
        <v>#REF!</v>
      </c>
      <c r="J987" s="1" t="e">
        <f>+IF(I987&lt;C987,0,#REF!*TRUNC(I987/(C987-8)))</f>
        <v>#REF!</v>
      </c>
      <c r="K987" s="1" t="e">
        <f>IF(H987&gt;0,+#REF!/(C987-8)-TRUNC(#REF!/(C987-8))+4,0)</f>
        <v>#REF!</v>
      </c>
      <c r="L987" s="1" t="e">
        <f t="shared" si="167"/>
        <v>#REF!</v>
      </c>
      <c r="M987" s="1" t="e">
        <f>+IF(H987&gt;0,IF(L987&lt;0.1,(#REF!/(TRUNC((C987/10)/I987)+1)),IF(AND(L987&gt;0.1,L987&lt;0.33),(#REF!/(TRUNC((C987/3)/I987)+1)),#REF!)),0)</f>
        <v>#REF!</v>
      </c>
      <c r="N987" s="1" t="e">
        <f t="shared" si="168"/>
        <v>#REF!</v>
      </c>
      <c r="O987" s="1" t="e">
        <f>+IF(#REF! &lt; (#REF!+#REF!)*0.02,1,#REF!/(#REF!+#REF!))</f>
        <v>#REF!</v>
      </c>
      <c r="P987" s="1" t="e">
        <f>+IF(#REF!&gt;0,#REF!+5,0)</f>
        <v>#REF!</v>
      </c>
      <c r="Q987" s="1" t="e">
        <f t="shared" si="169"/>
        <v>#REF!</v>
      </c>
      <c r="R987" s="1" t="e">
        <f>+IF(Q987 &gt; 0,TRUNC((#REF!+#REF!)/Q987),0)</f>
        <v>#REF!</v>
      </c>
      <c r="S987" s="1" t="e">
        <f>+(R987/(TRUNC((B987-28)/(#REF!+5))+4))</f>
        <v>#REF!</v>
      </c>
      <c r="T987" s="1" t="e">
        <f>+TRUNC(S987/(TRUNC((B987-28)/(#REF!+5))+4))</f>
        <v>#REF!</v>
      </c>
      <c r="U987" s="1" t="e">
        <f>+ROUNDUP((T987/(TRUNC((B987-56)/(#REF!+5))+4)),0)</f>
        <v>#REF!</v>
      </c>
      <c r="V987" s="1" t="e">
        <f t="shared" si="170"/>
        <v>#REF!</v>
      </c>
      <c r="W987" s="1" t="e">
        <f t="shared" si="171"/>
        <v>#REF!</v>
      </c>
      <c r="X987" s="1" t="e">
        <f t="shared" si="172"/>
        <v>#REF!</v>
      </c>
      <c r="Y987" s="1" t="e">
        <f t="shared" si="173"/>
        <v>#REF!</v>
      </c>
      <c r="Z987" s="1" t="e">
        <f t="shared" si="174"/>
        <v>#REF!</v>
      </c>
      <c r="AA987" s="2" t="e">
        <f>IF(Z987*#REF!/(#REF!+#REF!)&lt;16,16,Z987*#REF!/(#REF!+#REF!))</f>
        <v>#REF!</v>
      </c>
      <c r="AB987" s="9" t="e">
        <f>IF(+Z987*#REF!/(#REF!+#REF!)&lt;16,16,+Z987*#REF!/(#REF!+#REF!))</f>
        <v>#REF!</v>
      </c>
      <c r="AC987" s="2" t="e">
        <f t="shared" si="175"/>
        <v>#REF!</v>
      </c>
    </row>
    <row r="988" spans="2:29" x14ac:dyDescent="0.2">
      <c r="B988" s="10" t="e">
        <f>IF(#REF!="Informix XPS",4096,2048)</f>
        <v>#REF!</v>
      </c>
      <c r="C988" s="10" t="e">
        <f>IF(#REF!="Informix XPS",4036,2020)</f>
        <v>#REF!</v>
      </c>
      <c r="D988" s="1" t="e">
        <f>IF(#REF!=0,0,#REF!+4)</f>
        <v>#REF!</v>
      </c>
      <c r="E988" s="1" t="e">
        <f t="shared" si="165"/>
        <v>#REF!</v>
      </c>
      <c r="F988" s="1" t="e">
        <f>IF(D988&lt;=C988,ROUNDUP((#REF!+#REF!)/E988,0),#REF!*E988)</f>
        <v>#REF!</v>
      </c>
      <c r="G988" s="1" t="e">
        <f t="shared" si="166"/>
        <v>#REF!</v>
      </c>
      <c r="H988" s="1" t="e">
        <f>IF(#REF!&gt;C988,#REF!,0)</f>
        <v>#REF!</v>
      </c>
      <c r="I988" s="1" t="e">
        <f>+IF(#REF!&gt;C988,#REF!-(C988+8),0)</f>
        <v>#REF!</v>
      </c>
      <c r="J988" s="1" t="e">
        <f>+IF(I988&lt;C988,0,#REF!*TRUNC(I988/(C988-8)))</f>
        <v>#REF!</v>
      </c>
      <c r="K988" s="1" t="e">
        <f>IF(H988&gt;0,+#REF!/(C988-8)-TRUNC(#REF!/(C988-8))+4,0)</f>
        <v>#REF!</v>
      </c>
      <c r="L988" s="1" t="e">
        <f t="shared" si="167"/>
        <v>#REF!</v>
      </c>
      <c r="M988" s="1" t="e">
        <f>+IF(H988&gt;0,IF(L988&lt;0.1,(#REF!/(TRUNC((C988/10)/I988)+1)),IF(AND(L988&gt;0.1,L988&lt;0.33),(#REF!/(TRUNC((C988/3)/I988)+1)),#REF!)),0)</f>
        <v>#REF!</v>
      </c>
      <c r="N988" s="1" t="e">
        <f t="shared" si="168"/>
        <v>#REF!</v>
      </c>
      <c r="O988" s="1" t="e">
        <f>+IF(#REF! &lt; (#REF!+#REF!)*0.02,1,#REF!/(#REF!+#REF!))</f>
        <v>#REF!</v>
      </c>
      <c r="P988" s="1" t="e">
        <f>+IF(#REF!&gt;0,#REF!+5,0)</f>
        <v>#REF!</v>
      </c>
      <c r="Q988" s="1" t="e">
        <f t="shared" si="169"/>
        <v>#REF!</v>
      </c>
      <c r="R988" s="1" t="e">
        <f>+IF(Q988 &gt; 0,TRUNC((#REF!+#REF!)/Q988),0)</f>
        <v>#REF!</v>
      </c>
      <c r="S988" s="1" t="e">
        <f>+(R988/(TRUNC((B988-28)/(#REF!+5))+4))</f>
        <v>#REF!</v>
      </c>
      <c r="T988" s="1" t="e">
        <f>+TRUNC(S988/(TRUNC((B988-28)/(#REF!+5))+4))</f>
        <v>#REF!</v>
      </c>
      <c r="U988" s="1" t="e">
        <f>+ROUNDUP((T988/(TRUNC((B988-56)/(#REF!+5))+4)),0)</f>
        <v>#REF!</v>
      </c>
      <c r="V988" s="1" t="e">
        <f t="shared" si="170"/>
        <v>#REF!</v>
      </c>
      <c r="W988" s="1" t="e">
        <f t="shared" si="171"/>
        <v>#REF!</v>
      </c>
      <c r="X988" s="1" t="e">
        <f t="shared" si="172"/>
        <v>#REF!</v>
      </c>
      <c r="Y988" s="1" t="e">
        <f t="shared" si="173"/>
        <v>#REF!</v>
      </c>
      <c r="Z988" s="1" t="e">
        <f t="shared" si="174"/>
        <v>#REF!</v>
      </c>
      <c r="AA988" s="2" t="e">
        <f>IF(Z988*#REF!/(#REF!+#REF!)&lt;16,16,Z988*#REF!/(#REF!+#REF!))</f>
        <v>#REF!</v>
      </c>
      <c r="AB988" s="9" t="e">
        <f>IF(+Z988*#REF!/(#REF!+#REF!)&lt;16,16,+Z988*#REF!/(#REF!+#REF!))</f>
        <v>#REF!</v>
      </c>
      <c r="AC988" s="2" t="e">
        <f t="shared" si="175"/>
        <v>#REF!</v>
      </c>
    </row>
    <row r="989" spans="2:29" x14ac:dyDescent="0.2">
      <c r="B989" s="10" t="e">
        <f>IF(#REF!="Informix XPS",4096,2048)</f>
        <v>#REF!</v>
      </c>
      <c r="C989" s="10" t="e">
        <f>IF(#REF!="Informix XPS",4036,2020)</f>
        <v>#REF!</v>
      </c>
      <c r="D989" s="1" t="e">
        <f>IF(#REF!=0,0,#REF!+4)</f>
        <v>#REF!</v>
      </c>
      <c r="E989" s="1" t="e">
        <f t="shared" si="165"/>
        <v>#REF!</v>
      </c>
      <c r="F989" s="1" t="e">
        <f>IF(D989&lt;=C989,ROUNDUP((#REF!+#REF!)/E989,0),#REF!*E989)</f>
        <v>#REF!</v>
      </c>
      <c r="G989" s="1" t="e">
        <f t="shared" si="166"/>
        <v>#REF!</v>
      </c>
      <c r="H989" s="1" t="e">
        <f>IF(#REF!&gt;C989,#REF!,0)</f>
        <v>#REF!</v>
      </c>
      <c r="I989" s="1" t="e">
        <f>+IF(#REF!&gt;C989,#REF!-(C989+8),0)</f>
        <v>#REF!</v>
      </c>
      <c r="J989" s="1" t="e">
        <f>+IF(I989&lt;C989,0,#REF!*TRUNC(I989/(C989-8)))</f>
        <v>#REF!</v>
      </c>
      <c r="K989" s="1" t="e">
        <f>IF(H989&gt;0,+#REF!/(C989-8)-TRUNC(#REF!/(C989-8))+4,0)</f>
        <v>#REF!</v>
      </c>
      <c r="L989" s="1" t="e">
        <f t="shared" si="167"/>
        <v>#REF!</v>
      </c>
      <c r="M989" s="1" t="e">
        <f>+IF(H989&gt;0,IF(L989&lt;0.1,(#REF!/(TRUNC((C989/10)/I989)+1)),IF(AND(L989&gt;0.1,L989&lt;0.33),(#REF!/(TRUNC((C989/3)/I989)+1)),#REF!)),0)</f>
        <v>#REF!</v>
      </c>
      <c r="N989" s="1" t="e">
        <f t="shared" si="168"/>
        <v>#REF!</v>
      </c>
      <c r="O989" s="1" t="e">
        <f>+IF(#REF! &lt; (#REF!+#REF!)*0.02,1,#REF!/(#REF!+#REF!))</f>
        <v>#REF!</v>
      </c>
      <c r="P989" s="1" t="e">
        <f>+IF(#REF!&gt;0,#REF!+5,0)</f>
        <v>#REF!</v>
      </c>
      <c r="Q989" s="1" t="e">
        <f t="shared" si="169"/>
        <v>#REF!</v>
      </c>
      <c r="R989" s="1" t="e">
        <f>+IF(Q989 &gt; 0,TRUNC((#REF!+#REF!)/Q989),0)</f>
        <v>#REF!</v>
      </c>
      <c r="S989" s="1" t="e">
        <f>+(R989/(TRUNC((B989-28)/(#REF!+5))+4))</f>
        <v>#REF!</v>
      </c>
      <c r="T989" s="1" t="e">
        <f>+TRUNC(S989/(TRUNC((B989-28)/(#REF!+5))+4))</f>
        <v>#REF!</v>
      </c>
      <c r="U989" s="1" t="e">
        <f>+ROUNDUP((T989/(TRUNC((B989-56)/(#REF!+5))+4)),0)</f>
        <v>#REF!</v>
      </c>
      <c r="V989" s="1" t="e">
        <f t="shared" si="170"/>
        <v>#REF!</v>
      </c>
      <c r="W989" s="1" t="e">
        <f t="shared" si="171"/>
        <v>#REF!</v>
      </c>
      <c r="X989" s="1" t="e">
        <f t="shared" si="172"/>
        <v>#REF!</v>
      </c>
      <c r="Y989" s="1" t="e">
        <f t="shared" si="173"/>
        <v>#REF!</v>
      </c>
      <c r="Z989" s="1" t="e">
        <f t="shared" si="174"/>
        <v>#REF!</v>
      </c>
      <c r="AA989" s="2" t="e">
        <f>IF(Z989*#REF!/(#REF!+#REF!)&lt;16,16,Z989*#REF!/(#REF!+#REF!))</f>
        <v>#REF!</v>
      </c>
      <c r="AB989" s="9" t="e">
        <f>IF(+Z989*#REF!/(#REF!+#REF!)&lt;16,16,+Z989*#REF!/(#REF!+#REF!))</f>
        <v>#REF!</v>
      </c>
      <c r="AC989" s="2" t="e">
        <f t="shared" si="175"/>
        <v>#REF!</v>
      </c>
    </row>
    <row r="990" spans="2:29" x14ac:dyDescent="0.2">
      <c r="B990" s="10" t="e">
        <f>IF(#REF!="Informix XPS",4096,2048)</f>
        <v>#REF!</v>
      </c>
      <c r="C990" s="10" t="e">
        <f>IF(#REF!="Informix XPS",4036,2020)</f>
        <v>#REF!</v>
      </c>
      <c r="D990" s="1" t="e">
        <f>IF(#REF!=0,0,#REF!+4)</f>
        <v>#REF!</v>
      </c>
      <c r="E990" s="1" t="e">
        <f t="shared" si="165"/>
        <v>#REF!</v>
      </c>
      <c r="F990" s="1" t="e">
        <f>IF(D990&lt;=C990,ROUNDUP((#REF!+#REF!)/E990,0),#REF!*E990)</f>
        <v>#REF!</v>
      </c>
      <c r="G990" s="1" t="e">
        <f t="shared" si="166"/>
        <v>#REF!</v>
      </c>
      <c r="H990" s="1" t="e">
        <f>IF(#REF!&gt;C990,#REF!,0)</f>
        <v>#REF!</v>
      </c>
      <c r="I990" s="1" t="e">
        <f>+IF(#REF!&gt;C990,#REF!-(C990+8),0)</f>
        <v>#REF!</v>
      </c>
      <c r="J990" s="1" t="e">
        <f>+IF(I990&lt;C990,0,#REF!*TRUNC(I990/(C990-8)))</f>
        <v>#REF!</v>
      </c>
      <c r="K990" s="1" t="e">
        <f>IF(H990&gt;0,+#REF!/(C990-8)-TRUNC(#REF!/(C990-8))+4,0)</f>
        <v>#REF!</v>
      </c>
      <c r="L990" s="1" t="e">
        <f t="shared" si="167"/>
        <v>#REF!</v>
      </c>
      <c r="M990" s="1" t="e">
        <f>+IF(H990&gt;0,IF(L990&lt;0.1,(#REF!/(TRUNC((C990/10)/I990)+1)),IF(AND(L990&gt;0.1,L990&lt;0.33),(#REF!/(TRUNC((C990/3)/I990)+1)),#REF!)),0)</f>
        <v>#REF!</v>
      </c>
      <c r="N990" s="1" t="e">
        <f t="shared" si="168"/>
        <v>#REF!</v>
      </c>
      <c r="O990" s="1" t="e">
        <f>+IF(#REF! &lt; (#REF!+#REF!)*0.02,1,#REF!/(#REF!+#REF!))</f>
        <v>#REF!</v>
      </c>
      <c r="P990" s="1" t="e">
        <f>+IF(#REF!&gt;0,#REF!+5,0)</f>
        <v>#REF!</v>
      </c>
      <c r="Q990" s="1" t="e">
        <f t="shared" si="169"/>
        <v>#REF!</v>
      </c>
      <c r="R990" s="1" t="e">
        <f>+IF(Q990 &gt; 0,TRUNC((#REF!+#REF!)/Q990),0)</f>
        <v>#REF!</v>
      </c>
      <c r="S990" s="1" t="e">
        <f>+(R990/(TRUNC((B990-28)/(#REF!+5))+4))</f>
        <v>#REF!</v>
      </c>
      <c r="T990" s="1" t="e">
        <f>+TRUNC(S990/(TRUNC((B990-28)/(#REF!+5))+4))</f>
        <v>#REF!</v>
      </c>
      <c r="U990" s="1" t="e">
        <f>+ROUNDUP((T990/(TRUNC((B990-56)/(#REF!+5))+4)),0)</f>
        <v>#REF!</v>
      </c>
      <c r="V990" s="1" t="e">
        <f t="shared" si="170"/>
        <v>#REF!</v>
      </c>
      <c r="W990" s="1" t="e">
        <f t="shared" si="171"/>
        <v>#REF!</v>
      </c>
      <c r="X990" s="1" t="e">
        <f t="shared" si="172"/>
        <v>#REF!</v>
      </c>
      <c r="Y990" s="1" t="e">
        <f t="shared" si="173"/>
        <v>#REF!</v>
      </c>
      <c r="Z990" s="1" t="e">
        <f t="shared" si="174"/>
        <v>#REF!</v>
      </c>
      <c r="AA990" s="2" t="e">
        <f>IF(Z990*#REF!/(#REF!+#REF!)&lt;16,16,Z990*#REF!/(#REF!+#REF!))</f>
        <v>#REF!</v>
      </c>
      <c r="AB990" s="9" t="e">
        <f>IF(+Z990*#REF!/(#REF!+#REF!)&lt;16,16,+Z990*#REF!/(#REF!+#REF!))</f>
        <v>#REF!</v>
      </c>
      <c r="AC990" s="2" t="e">
        <f t="shared" si="175"/>
        <v>#REF!</v>
      </c>
    </row>
    <row r="991" spans="2:29" x14ac:dyDescent="0.2">
      <c r="B991" s="10" t="e">
        <f>IF(#REF!="Informix XPS",4096,2048)</f>
        <v>#REF!</v>
      </c>
      <c r="C991" s="10" t="e">
        <f>IF(#REF!="Informix XPS",4036,2020)</f>
        <v>#REF!</v>
      </c>
      <c r="D991" s="1" t="e">
        <f>IF(#REF!=0,0,#REF!+4)</f>
        <v>#REF!</v>
      </c>
      <c r="E991" s="1" t="e">
        <f t="shared" si="165"/>
        <v>#REF!</v>
      </c>
      <c r="F991" s="1" t="e">
        <f>IF(D991&lt;=C991,ROUNDUP((#REF!+#REF!)/E991,0),#REF!*E991)</f>
        <v>#REF!</v>
      </c>
      <c r="G991" s="1" t="e">
        <f t="shared" si="166"/>
        <v>#REF!</v>
      </c>
      <c r="H991" s="1" t="e">
        <f>IF(#REF!&gt;C991,#REF!,0)</f>
        <v>#REF!</v>
      </c>
      <c r="I991" s="1" t="e">
        <f>+IF(#REF!&gt;C991,#REF!-(C991+8),0)</f>
        <v>#REF!</v>
      </c>
      <c r="J991" s="1" t="e">
        <f>+IF(I991&lt;C991,0,#REF!*TRUNC(I991/(C991-8)))</f>
        <v>#REF!</v>
      </c>
      <c r="K991" s="1" t="e">
        <f>IF(H991&gt;0,+#REF!/(C991-8)-TRUNC(#REF!/(C991-8))+4,0)</f>
        <v>#REF!</v>
      </c>
      <c r="L991" s="1" t="e">
        <f t="shared" si="167"/>
        <v>#REF!</v>
      </c>
      <c r="M991" s="1" t="e">
        <f>+IF(H991&gt;0,IF(L991&lt;0.1,(#REF!/(TRUNC((C991/10)/I991)+1)),IF(AND(L991&gt;0.1,L991&lt;0.33),(#REF!/(TRUNC((C991/3)/I991)+1)),#REF!)),0)</f>
        <v>#REF!</v>
      </c>
      <c r="N991" s="1" t="e">
        <f t="shared" si="168"/>
        <v>#REF!</v>
      </c>
      <c r="O991" s="1" t="e">
        <f>+IF(#REF! &lt; (#REF!+#REF!)*0.02,1,#REF!/(#REF!+#REF!))</f>
        <v>#REF!</v>
      </c>
      <c r="P991" s="1" t="e">
        <f>+IF(#REF!&gt;0,#REF!+5,0)</f>
        <v>#REF!</v>
      </c>
      <c r="Q991" s="1" t="e">
        <f t="shared" si="169"/>
        <v>#REF!</v>
      </c>
      <c r="R991" s="1" t="e">
        <f>+IF(Q991 &gt; 0,TRUNC((#REF!+#REF!)/Q991),0)</f>
        <v>#REF!</v>
      </c>
      <c r="S991" s="1" t="e">
        <f>+(R991/(TRUNC((B991-28)/(#REF!+5))+4))</f>
        <v>#REF!</v>
      </c>
      <c r="T991" s="1" t="e">
        <f>+TRUNC(S991/(TRUNC((B991-28)/(#REF!+5))+4))</f>
        <v>#REF!</v>
      </c>
      <c r="U991" s="1" t="e">
        <f>+ROUNDUP((T991/(TRUNC((B991-56)/(#REF!+5))+4)),0)</f>
        <v>#REF!</v>
      </c>
      <c r="V991" s="1" t="e">
        <f t="shared" si="170"/>
        <v>#REF!</v>
      </c>
      <c r="W991" s="1" t="e">
        <f t="shared" si="171"/>
        <v>#REF!</v>
      </c>
      <c r="X991" s="1" t="e">
        <f t="shared" si="172"/>
        <v>#REF!</v>
      </c>
      <c r="Y991" s="1" t="e">
        <f t="shared" si="173"/>
        <v>#REF!</v>
      </c>
      <c r="Z991" s="1" t="e">
        <f t="shared" si="174"/>
        <v>#REF!</v>
      </c>
      <c r="AA991" s="2" t="e">
        <f>IF(Z991*#REF!/(#REF!+#REF!)&lt;16,16,Z991*#REF!/(#REF!+#REF!))</f>
        <v>#REF!</v>
      </c>
      <c r="AB991" s="9" t="e">
        <f>IF(+Z991*#REF!/(#REF!+#REF!)&lt;16,16,+Z991*#REF!/(#REF!+#REF!))</f>
        <v>#REF!</v>
      </c>
      <c r="AC991" s="2" t="e">
        <f t="shared" si="175"/>
        <v>#REF!</v>
      </c>
    </row>
    <row r="992" spans="2:29" x14ac:dyDescent="0.2">
      <c r="B992" s="10" t="e">
        <f>IF(#REF!="Informix XPS",4096,2048)</f>
        <v>#REF!</v>
      </c>
      <c r="C992" s="10" t="e">
        <f>IF(#REF!="Informix XPS",4036,2020)</f>
        <v>#REF!</v>
      </c>
      <c r="D992" s="1" t="e">
        <f>IF(#REF!=0,0,#REF!+4)</f>
        <v>#REF!</v>
      </c>
      <c r="E992" s="1" t="e">
        <f t="shared" si="165"/>
        <v>#REF!</v>
      </c>
      <c r="F992" s="1" t="e">
        <f>IF(D992&lt;=C992,ROUNDUP((#REF!+#REF!)/E992,0),#REF!*E992)</f>
        <v>#REF!</v>
      </c>
      <c r="G992" s="1" t="e">
        <f t="shared" si="166"/>
        <v>#REF!</v>
      </c>
      <c r="H992" s="1" t="e">
        <f>IF(#REF!&gt;C992,#REF!,0)</f>
        <v>#REF!</v>
      </c>
      <c r="I992" s="1" t="e">
        <f>+IF(#REF!&gt;C992,#REF!-(C992+8),0)</f>
        <v>#REF!</v>
      </c>
      <c r="J992" s="1" t="e">
        <f>+IF(I992&lt;C992,0,#REF!*TRUNC(I992/(C992-8)))</f>
        <v>#REF!</v>
      </c>
      <c r="K992" s="1" t="e">
        <f>IF(H992&gt;0,+#REF!/(C992-8)-TRUNC(#REF!/(C992-8))+4,0)</f>
        <v>#REF!</v>
      </c>
      <c r="L992" s="1" t="e">
        <f t="shared" si="167"/>
        <v>#REF!</v>
      </c>
      <c r="M992" s="1" t="e">
        <f>+IF(H992&gt;0,IF(L992&lt;0.1,(#REF!/(TRUNC((C992/10)/I992)+1)),IF(AND(L992&gt;0.1,L992&lt;0.33),(#REF!/(TRUNC((C992/3)/I992)+1)),#REF!)),0)</f>
        <v>#REF!</v>
      </c>
      <c r="N992" s="1" t="e">
        <f t="shared" si="168"/>
        <v>#REF!</v>
      </c>
      <c r="O992" s="1" t="e">
        <f>+IF(#REF! &lt; (#REF!+#REF!)*0.02,1,#REF!/(#REF!+#REF!))</f>
        <v>#REF!</v>
      </c>
      <c r="P992" s="1" t="e">
        <f>+IF(#REF!&gt;0,#REF!+5,0)</f>
        <v>#REF!</v>
      </c>
      <c r="Q992" s="1" t="e">
        <f t="shared" si="169"/>
        <v>#REF!</v>
      </c>
      <c r="R992" s="1" t="e">
        <f>+IF(Q992 &gt; 0,TRUNC((#REF!+#REF!)/Q992),0)</f>
        <v>#REF!</v>
      </c>
      <c r="S992" s="1" t="e">
        <f>+(R992/(TRUNC((B992-28)/(#REF!+5))+4))</f>
        <v>#REF!</v>
      </c>
      <c r="T992" s="1" t="e">
        <f>+TRUNC(S992/(TRUNC((B992-28)/(#REF!+5))+4))</f>
        <v>#REF!</v>
      </c>
      <c r="U992" s="1" t="e">
        <f>+ROUNDUP((T992/(TRUNC((B992-56)/(#REF!+5))+4)),0)</f>
        <v>#REF!</v>
      </c>
      <c r="V992" s="1" t="e">
        <f t="shared" si="170"/>
        <v>#REF!</v>
      </c>
      <c r="W992" s="1" t="e">
        <f t="shared" si="171"/>
        <v>#REF!</v>
      </c>
      <c r="X992" s="1" t="e">
        <f t="shared" si="172"/>
        <v>#REF!</v>
      </c>
      <c r="Y992" s="1" t="e">
        <f t="shared" si="173"/>
        <v>#REF!</v>
      </c>
      <c r="Z992" s="1" t="e">
        <f t="shared" si="174"/>
        <v>#REF!</v>
      </c>
      <c r="AA992" s="2" t="e">
        <f>IF(Z992*#REF!/(#REF!+#REF!)&lt;16,16,Z992*#REF!/(#REF!+#REF!))</f>
        <v>#REF!</v>
      </c>
      <c r="AB992" s="9" t="e">
        <f>IF(+Z992*#REF!/(#REF!+#REF!)&lt;16,16,+Z992*#REF!/(#REF!+#REF!))</f>
        <v>#REF!</v>
      </c>
      <c r="AC992" s="2" t="e">
        <f t="shared" si="175"/>
        <v>#REF!</v>
      </c>
    </row>
    <row r="993" spans="2:29" x14ac:dyDescent="0.2">
      <c r="B993" s="10" t="e">
        <f>IF(#REF!="Informix XPS",4096,2048)</f>
        <v>#REF!</v>
      </c>
      <c r="C993" s="10" t="e">
        <f>IF(#REF!="Informix XPS",4036,2020)</f>
        <v>#REF!</v>
      </c>
      <c r="D993" s="1" t="e">
        <f>IF(#REF!=0,0,#REF!+4)</f>
        <v>#REF!</v>
      </c>
      <c r="E993" s="1" t="e">
        <f t="shared" si="165"/>
        <v>#REF!</v>
      </c>
      <c r="F993" s="1" t="e">
        <f>IF(D993&lt;=C993,ROUNDUP((#REF!+#REF!)/E993,0),#REF!*E993)</f>
        <v>#REF!</v>
      </c>
      <c r="G993" s="1" t="e">
        <f t="shared" si="166"/>
        <v>#REF!</v>
      </c>
      <c r="H993" s="1" t="e">
        <f>IF(#REF!&gt;C993,#REF!,0)</f>
        <v>#REF!</v>
      </c>
      <c r="I993" s="1" t="e">
        <f>+IF(#REF!&gt;C993,#REF!-(C993+8),0)</f>
        <v>#REF!</v>
      </c>
      <c r="J993" s="1" t="e">
        <f>+IF(I993&lt;C993,0,#REF!*TRUNC(I993/(C993-8)))</f>
        <v>#REF!</v>
      </c>
      <c r="K993" s="1" t="e">
        <f>IF(H993&gt;0,+#REF!/(C993-8)-TRUNC(#REF!/(C993-8))+4,0)</f>
        <v>#REF!</v>
      </c>
      <c r="L993" s="1" t="e">
        <f t="shared" si="167"/>
        <v>#REF!</v>
      </c>
      <c r="M993" s="1" t="e">
        <f>+IF(H993&gt;0,IF(L993&lt;0.1,(#REF!/(TRUNC((C993/10)/I993)+1)),IF(AND(L993&gt;0.1,L993&lt;0.33),(#REF!/(TRUNC((C993/3)/I993)+1)),#REF!)),0)</f>
        <v>#REF!</v>
      </c>
      <c r="N993" s="1" t="e">
        <f t="shared" si="168"/>
        <v>#REF!</v>
      </c>
      <c r="O993" s="1" t="e">
        <f>+IF(#REF! &lt; (#REF!+#REF!)*0.02,1,#REF!/(#REF!+#REF!))</f>
        <v>#REF!</v>
      </c>
      <c r="P993" s="1" t="e">
        <f>+IF(#REF!&gt;0,#REF!+5,0)</f>
        <v>#REF!</v>
      </c>
      <c r="Q993" s="1" t="e">
        <f t="shared" si="169"/>
        <v>#REF!</v>
      </c>
      <c r="R993" s="1" t="e">
        <f>+IF(Q993 &gt; 0,TRUNC((#REF!+#REF!)/Q993),0)</f>
        <v>#REF!</v>
      </c>
      <c r="S993" s="1" t="e">
        <f>+(R993/(TRUNC((B993-28)/(#REF!+5))+4))</f>
        <v>#REF!</v>
      </c>
      <c r="T993" s="1" t="e">
        <f>+TRUNC(S993/(TRUNC((B993-28)/(#REF!+5))+4))</f>
        <v>#REF!</v>
      </c>
      <c r="U993" s="1" t="e">
        <f>+ROUNDUP((T993/(TRUNC((B993-56)/(#REF!+5))+4)),0)</f>
        <v>#REF!</v>
      </c>
      <c r="V993" s="1" t="e">
        <f t="shared" si="170"/>
        <v>#REF!</v>
      </c>
      <c r="W993" s="1" t="e">
        <f t="shared" si="171"/>
        <v>#REF!</v>
      </c>
      <c r="X993" s="1" t="e">
        <f t="shared" si="172"/>
        <v>#REF!</v>
      </c>
      <c r="Y993" s="1" t="e">
        <f t="shared" si="173"/>
        <v>#REF!</v>
      </c>
      <c r="Z993" s="1" t="e">
        <f t="shared" si="174"/>
        <v>#REF!</v>
      </c>
      <c r="AA993" s="2" t="e">
        <f>IF(Z993*#REF!/(#REF!+#REF!)&lt;16,16,Z993*#REF!/(#REF!+#REF!))</f>
        <v>#REF!</v>
      </c>
      <c r="AB993" s="9" t="e">
        <f>IF(+Z993*#REF!/(#REF!+#REF!)&lt;16,16,+Z993*#REF!/(#REF!+#REF!))</f>
        <v>#REF!</v>
      </c>
      <c r="AC993" s="2" t="e">
        <f t="shared" si="175"/>
        <v>#REF!</v>
      </c>
    </row>
    <row r="994" spans="2:29" x14ac:dyDescent="0.2">
      <c r="B994" s="10" t="e">
        <f>IF(#REF!="Informix XPS",4096,2048)</f>
        <v>#REF!</v>
      </c>
      <c r="C994" s="10" t="e">
        <f>IF(#REF!="Informix XPS",4036,2020)</f>
        <v>#REF!</v>
      </c>
      <c r="D994" s="1" t="e">
        <f>IF(#REF!=0,0,#REF!+4)</f>
        <v>#REF!</v>
      </c>
      <c r="E994" s="1" t="e">
        <f t="shared" si="165"/>
        <v>#REF!</v>
      </c>
      <c r="F994" s="1" t="e">
        <f>IF(D994&lt;=C994,ROUNDUP((#REF!+#REF!)/E994,0),#REF!*E994)</f>
        <v>#REF!</v>
      </c>
      <c r="G994" s="1" t="e">
        <f t="shared" si="166"/>
        <v>#REF!</v>
      </c>
      <c r="H994" s="1" t="e">
        <f>IF(#REF!&gt;C994,#REF!,0)</f>
        <v>#REF!</v>
      </c>
      <c r="I994" s="1" t="e">
        <f>+IF(#REF!&gt;C994,#REF!-(C994+8),0)</f>
        <v>#REF!</v>
      </c>
      <c r="J994" s="1" t="e">
        <f>+IF(I994&lt;C994,0,#REF!*TRUNC(I994/(C994-8)))</f>
        <v>#REF!</v>
      </c>
      <c r="K994" s="1" t="e">
        <f>IF(H994&gt;0,+#REF!/(C994-8)-TRUNC(#REF!/(C994-8))+4,0)</f>
        <v>#REF!</v>
      </c>
      <c r="L994" s="1" t="e">
        <f t="shared" si="167"/>
        <v>#REF!</v>
      </c>
      <c r="M994" s="1" t="e">
        <f>+IF(H994&gt;0,IF(L994&lt;0.1,(#REF!/(TRUNC((C994/10)/I994)+1)),IF(AND(L994&gt;0.1,L994&lt;0.33),(#REF!/(TRUNC((C994/3)/I994)+1)),#REF!)),0)</f>
        <v>#REF!</v>
      </c>
      <c r="N994" s="1" t="e">
        <f t="shared" si="168"/>
        <v>#REF!</v>
      </c>
      <c r="O994" s="1" t="e">
        <f>+IF(#REF! &lt; (#REF!+#REF!)*0.02,1,#REF!/(#REF!+#REF!))</f>
        <v>#REF!</v>
      </c>
      <c r="P994" s="1" t="e">
        <f>+IF(#REF!&gt;0,#REF!+5,0)</f>
        <v>#REF!</v>
      </c>
      <c r="Q994" s="1" t="e">
        <f t="shared" si="169"/>
        <v>#REF!</v>
      </c>
      <c r="R994" s="1" t="e">
        <f>+IF(Q994 &gt; 0,TRUNC((#REF!+#REF!)/Q994),0)</f>
        <v>#REF!</v>
      </c>
      <c r="S994" s="1" t="e">
        <f>+(R994/(TRUNC((B994-28)/(#REF!+5))+4))</f>
        <v>#REF!</v>
      </c>
      <c r="T994" s="1" t="e">
        <f>+TRUNC(S994/(TRUNC((B994-28)/(#REF!+5))+4))</f>
        <v>#REF!</v>
      </c>
      <c r="U994" s="1" t="e">
        <f>+ROUNDUP((T994/(TRUNC((B994-56)/(#REF!+5))+4)),0)</f>
        <v>#REF!</v>
      </c>
      <c r="V994" s="1" t="e">
        <f t="shared" si="170"/>
        <v>#REF!</v>
      </c>
      <c r="W994" s="1" t="e">
        <f t="shared" si="171"/>
        <v>#REF!</v>
      </c>
      <c r="X994" s="1" t="e">
        <f t="shared" si="172"/>
        <v>#REF!</v>
      </c>
      <c r="Y994" s="1" t="e">
        <f t="shared" si="173"/>
        <v>#REF!</v>
      </c>
      <c r="Z994" s="1" t="e">
        <f t="shared" si="174"/>
        <v>#REF!</v>
      </c>
      <c r="AA994" s="2" t="e">
        <f>IF(Z994*#REF!/(#REF!+#REF!)&lt;16,16,Z994*#REF!/(#REF!+#REF!))</f>
        <v>#REF!</v>
      </c>
      <c r="AB994" s="9" t="e">
        <f>IF(+Z994*#REF!/(#REF!+#REF!)&lt;16,16,+Z994*#REF!/(#REF!+#REF!))</f>
        <v>#REF!</v>
      </c>
      <c r="AC994" s="2" t="e">
        <f t="shared" si="175"/>
        <v>#REF!</v>
      </c>
    </row>
    <row r="995" spans="2:29" x14ac:dyDescent="0.2">
      <c r="B995" s="10" t="e">
        <f>IF(#REF!="Informix XPS",4096,2048)</f>
        <v>#REF!</v>
      </c>
      <c r="C995" s="10" t="e">
        <f>IF(#REF!="Informix XPS",4036,2020)</f>
        <v>#REF!</v>
      </c>
      <c r="D995" s="1" t="e">
        <f>IF(#REF!=0,0,#REF!+4)</f>
        <v>#REF!</v>
      </c>
      <c r="E995" s="1" t="e">
        <f t="shared" si="165"/>
        <v>#REF!</v>
      </c>
      <c r="F995" s="1" t="e">
        <f>IF(D995&lt;=C995,ROUNDUP((#REF!+#REF!)/E995,0),#REF!*E995)</f>
        <v>#REF!</v>
      </c>
      <c r="G995" s="1" t="e">
        <f t="shared" si="166"/>
        <v>#REF!</v>
      </c>
      <c r="H995" s="1" t="e">
        <f>IF(#REF!&gt;C995,#REF!,0)</f>
        <v>#REF!</v>
      </c>
      <c r="I995" s="1" t="e">
        <f>+IF(#REF!&gt;C995,#REF!-(C995+8),0)</f>
        <v>#REF!</v>
      </c>
      <c r="J995" s="1" t="e">
        <f>+IF(I995&lt;C995,0,#REF!*TRUNC(I995/(C995-8)))</f>
        <v>#REF!</v>
      </c>
      <c r="K995" s="1" t="e">
        <f>IF(H995&gt;0,+#REF!/(C995-8)-TRUNC(#REF!/(C995-8))+4,0)</f>
        <v>#REF!</v>
      </c>
      <c r="L995" s="1" t="e">
        <f t="shared" si="167"/>
        <v>#REF!</v>
      </c>
      <c r="M995" s="1" t="e">
        <f>+IF(H995&gt;0,IF(L995&lt;0.1,(#REF!/(TRUNC((C995/10)/I995)+1)),IF(AND(L995&gt;0.1,L995&lt;0.33),(#REF!/(TRUNC((C995/3)/I995)+1)),#REF!)),0)</f>
        <v>#REF!</v>
      </c>
      <c r="N995" s="1" t="e">
        <f t="shared" si="168"/>
        <v>#REF!</v>
      </c>
      <c r="O995" s="1" t="e">
        <f>+IF(#REF! &lt; (#REF!+#REF!)*0.02,1,#REF!/(#REF!+#REF!))</f>
        <v>#REF!</v>
      </c>
      <c r="P995" s="1" t="e">
        <f>+IF(#REF!&gt;0,#REF!+5,0)</f>
        <v>#REF!</v>
      </c>
      <c r="Q995" s="1" t="e">
        <f t="shared" si="169"/>
        <v>#REF!</v>
      </c>
      <c r="R995" s="1" t="e">
        <f>+IF(Q995 &gt; 0,TRUNC((#REF!+#REF!)/Q995),0)</f>
        <v>#REF!</v>
      </c>
      <c r="S995" s="1" t="e">
        <f>+(R995/(TRUNC((B995-28)/(#REF!+5))+4))</f>
        <v>#REF!</v>
      </c>
      <c r="T995" s="1" t="e">
        <f>+TRUNC(S995/(TRUNC((B995-28)/(#REF!+5))+4))</f>
        <v>#REF!</v>
      </c>
      <c r="U995" s="1" t="e">
        <f>+ROUNDUP((T995/(TRUNC((B995-56)/(#REF!+5))+4)),0)</f>
        <v>#REF!</v>
      </c>
      <c r="V995" s="1" t="e">
        <f t="shared" si="170"/>
        <v>#REF!</v>
      </c>
      <c r="W995" s="1" t="e">
        <f t="shared" si="171"/>
        <v>#REF!</v>
      </c>
      <c r="X995" s="1" t="e">
        <f t="shared" si="172"/>
        <v>#REF!</v>
      </c>
      <c r="Y995" s="1" t="e">
        <f t="shared" si="173"/>
        <v>#REF!</v>
      </c>
      <c r="Z995" s="1" t="e">
        <f t="shared" si="174"/>
        <v>#REF!</v>
      </c>
      <c r="AA995" s="2" t="e">
        <f>IF(Z995*#REF!/(#REF!+#REF!)&lt;16,16,Z995*#REF!/(#REF!+#REF!))</f>
        <v>#REF!</v>
      </c>
      <c r="AB995" s="9" t="e">
        <f>IF(+Z995*#REF!/(#REF!+#REF!)&lt;16,16,+Z995*#REF!/(#REF!+#REF!))</f>
        <v>#REF!</v>
      </c>
      <c r="AC995" s="2" t="e">
        <f t="shared" si="175"/>
        <v>#REF!</v>
      </c>
    </row>
    <row r="996" spans="2:29" x14ac:dyDescent="0.2">
      <c r="B996" s="10" t="e">
        <f>IF(#REF!="Informix XPS",4096,2048)</f>
        <v>#REF!</v>
      </c>
      <c r="C996" s="10" t="e">
        <f>IF(#REF!="Informix XPS",4036,2020)</f>
        <v>#REF!</v>
      </c>
      <c r="D996" s="1" t="e">
        <f>IF(#REF!=0,0,#REF!+4)</f>
        <v>#REF!</v>
      </c>
      <c r="E996" s="1" t="e">
        <f t="shared" si="165"/>
        <v>#REF!</v>
      </c>
      <c r="F996" s="1" t="e">
        <f>IF(D996&lt;=C996,ROUNDUP((#REF!+#REF!)/E996,0),#REF!*E996)</f>
        <v>#REF!</v>
      </c>
      <c r="G996" s="1" t="e">
        <f t="shared" si="166"/>
        <v>#REF!</v>
      </c>
      <c r="H996" s="1" t="e">
        <f>IF(#REF!&gt;C996,#REF!,0)</f>
        <v>#REF!</v>
      </c>
      <c r="I996" s="1" t="e">
        <f>+IF(#REF!&gt;C996,#REF!-(C996+8),0)</f>
        <v>#REF!</v>
      </c>
      <c r="J996" s="1" t="e">
        <f>+IF(I996&lt;C996,0,#REF!*TRUNC(I996/(C996-8)))</f>
        <v>#REF!</v>
      </c>
      <c r="K996" s="1" t="e">
        <f>IF(H996&gt;0,+#REF!/(C996-8)-TRUNC(#REF!/(C996-8))+4,0)</f>
        <v>#REF!</v>
      </c>
      <c r="L996" s="1" t="e">
        <f t="shared" si="167"/>
        <v>#REF!</v>
      </c>
      <c r="M996" s="1" t="e">
        <f>+IF(H996&gt;0,IF(L996&lt;0.1,(#REF!/(TRUNC((C996/10)/I996)+1)),IF(AND(L996&gt;0.1,L996&lt;0.33),(#REF!/(TRUNC((C996/3)/I996)+1)),#REF!)),0)</f>
        <v>#REF!</v>
      </c>
      <c r="N996" s="1" t="e">
        <f t="shared" si="168"/>
        <v>#REF!</v>
      </c>
      <c r="O996" s="1" t="e">
        <f>+IF(#REF! &lt; (#REF!+#REF!)*0.02,1,#REF!/(#REF!+#REF!))</f>
        <v>#REF!</v>
      </c>
      <c r="P996" s="1" t="e">
        <f>+IF(#REF!&gt;0,#REF!+5,0)</f>
        <v>#REF!</v>
      </c>
      <c r="Q996" s="1" t="e">
        <f t="shared" si="169"/>
        <v>#REF!</v>
      </c>
      <c r="R996" s="1" t="e">
        <f>+IF(Q996 &gt; 0,TRUNC((#REF!+#REF!)/Q996),0)</f>
        <v>#REF!</v>
      </c>
      <c r="S996" s="1" t="e">
        <f>+(R996/(TRUNC((B996-28)/(#REF!+5))+4))</f>
        <v>#REF!</v>
      </c>
      <c r="T996" s="1" t="e">
        <f>+TRUNC(S996/(TRUNC((B996-28)/(#REF!+5))+4))</f>
        <v>#REF!</v>
      </c>
      <c r="U996" s="1" t="e">
        <f>+ROUNDUP((T996/(TRUNC((B996-56)/(#REF!+5))+4)),0)</f>
        <v>#REF!</v>
      </c>
      <c r="V996" s="1" t="e">
        <f t="shared" si="170"/>
        <v>#REF!</v>
      </c>
      <c r="W996" s="1" t="e">
        <f t="shared" si="171"/>
        <v>#REF!</v>
      </c>
      <c r="X996" s="1" t="e">
        <f t="shared" si="172"/>
        <v>#REF!</v>
      </c>
      <c r="Y996" s="1" t="e">
        <f t="shared" si="173"/>
        <v>#REF!</v>
      </c>
      <c r="Z996" s="1" t="e">
        <f t="shared" si="174"/>
        <v>#REF!</v>
      </c>
      <c r="AA996" s="2" t="e">
        <f>IF(Z996*#REF!/(#REF!+#REF!)&lt;16,16,Z996*#REF!/(#REF!+#REF!))</f>
        <v>#REF!</v>
      </c>
      <c r="AB996" s="9" t="e">
        <f>IF(+Z996*#REF!/(#REF!+#REF!)&lt;16,16,+Z996*#REF!/(#REF!+#REF!))</f>
        <v>#REF!</v>
      </c>
      <c r="AC996" s="2" t="e">
        <f t="shared" si="175"/>
        <v>#REF!</v>
      </c>
    </row>
    <row r="997" spans="2:29" x14ac:dyDescent="0.2">
      <c r="B997" s="10" t="e">
        <f>IF(#REF!="Informix XPS",4096,2048)</f>
        <v>#REF!</v>
      </c>
      <c r="C997" s="10" t="e">
        <f>IF(#REF!="Informix XPS",4036,2020)</f>
        <v>#REF!</v>
      </c>
      <c r="D997" s="1" t="e">
        <f>IF(#REF!=0,0,#REF!+4)</f>
        <v>#REF!</v>
      </c>
      <c r="E997" s="1" t="e">
        <f t="shared" si="165"/>
        <v>#REF!</v>
      </c>
      <c r="F997" s="1" t="e">
        <f>IF(D997&lt;=C997,ROUNDUP((#REF!+#REF!)/E997,0),#REF!*E997)</f>
        <v>#REF!</v>
      </c>
      <c r="G997" s="1" t="e">
        <f t="shared" si="166"/>
        <v>#REF!</v>
      </c>
      <c r="H997" s="1" t="e">
        <f>IF(#REF!&gt;C997,#REF!,0)</f>
        <v>#REF!</v>
      </c>
      <c r="I997" s="1" t="e">
        <f>+IF(#REF!&gt;C997,#REF!-(C997+8),0)</f>
        <v>#REF!</v>
      </c>
      <c r="J997" s="1" t="e">
        <f>+IF(I997&lt;C997,0,#REF!*TRUNC(I997/(C997-8)))</f>
        <v>#REF!</v>
      </c>
      <c r="K997" s="1" t="e">
        <f>IF(H997&gt;0,+#REF!/(C997-8)-TRUNC(#REF!/(C997-8))+4,0)</f>
        <v>#REF!</v>
      </c>
      <c r="L997" s="1" t="e">
        <f t="shared" si="167"/>
        <v>#REF!</v>
      </c>
      <c r="M997" s="1" t="e">
        <f>+IF(H997&gt;0,IF(L997&lt;0.1,(#REF!/(TRUNC((C997/10)/I997)+1)),IF(AND(L997&gt;0.1,L997&lt;0.33),(#REF!/(TRUNC((C997/3)/I997)+1)),#REF!)),0)</f>
        <v>#REF!</v>
      </c>
      <c r="N997" s="1" t="e">
        <f t="shared" si="168"/>
        <v>#REF!</v>
      </c>
      <c r="O997" s="1" t="e">
        <f>+IF(#REF! &lt; (#REF!+#REF!)*0.02,1,#REF!/(#REF!+#REF!))</f>
        <v>#REF!</v>
      </c>
      <c r="P997" s="1" t="e">
        <f>+IF(#REF!&gt;0,#REF!+5,0)</f>
        <v>#REF!</v>
      </c>
      <c r="Q997" s="1" t="e">
        <f t="shared" si="169"/>
        <v>#REF!</v>
      </c>
      <c r="R997" s="1" t="e">
        <f>+IF(Q997 &gt; 0,TRUNC((#REF!+#REF!)/Q997),0)</f>
        <v>#REF!</v>
      </c>
      <c r="S997" s="1" t="e">
        <f>+(R997/(TRUNC((B997-28)/(#REF!+5))+4))</f>
        <v>#REF!</v>
      </c>
      <c r="T997" s="1" t="e">
        <f>+TRUNC(S997/(TRUNC((B997-28)/(#REF!+5))+4))</f>
        <v>#REF!</v>
      </c>
      <c r="U997" s="1" t="e">
        <f>+ROUNDUP((T997/(TRUNC((B997-56)/(#REF!+5))+4)),0)</f>
        <v>#REF!</v>
      </c>
      <c r="V997" s="1" t="e">
        <f t="shared" si="170"/>
        <v>#REF!</v>
      </c>
      <c r="W997" s="1" t="e">
        <f t="shared" si="171"/>
        <v>#REF!</v>
      </c>
      <c r="X997" s="1" t="e">
        <f t="shared" si="172"/>
        <v>#REF!</v>
      </c>
      <c r="Y997" s="1" t="e">
        <f t="shared" si="173"/>
        <v>#REF!</v>
      </c>
      <c r="Z997" s="1" t="e">
        <f t="shared" si="174"/>
        <v>#REF!</v>
      </c>
      <c r="AA997" s="2" t="e">
        <f>IF(Z997*#REF!/(#REF!+#REF!)&lt;16,16,Z997*#REF!/(#REF!+#REF!))</f>
        <v>#REF!</v>
      </c>
      <c r="AB997" s="9" t="e">
        <f>IF(+Z997*#REF!/(#REF!+#REF!)&lt;16,16,+Z997*#REF!/(#REF!+#REF!))</f>
        <v>#REF!</v>
      </c>
      <c r="AC997" s="2" t="e">
        <f t="shared" si="175"/>
        <v>#REF!</v>
      </c>
    </row>
    <row r="998" spans="2:29" x14ac:dyDescent="0.2">
      <c r="B998" s="10" t="e">
        <f>IF(#REF!="Informix XPS",4096,2048)</f>
        <v>#REF!</v>
      </c>
      <c r="C998" s="10" t="e">
        <f>IF(#REF!="Informix XPS",4036,2020)</f>
        <v>#REF!</v>
      </c>
      <c r="D998" s="1" t="e">
        <f>IF(#REF!=0,0,#REF!+4)</f>
        <v>#REF!</v>
      </c>
      <c r="E998" s="1" t="e">
        <f t="shared" si="165"/>
        <v>#REF!</v>
      </c>
      <c r="F998" s="1" t="e">
        <f>IF(D998&lt;=C998,ROUNDUP((#REF!+#REF!)/E998,0),#REF!*E998)</f>
        <v>#REF!</v>
      </c>
      <c r="G998" s="1" t="e">
        <f t="shared" si="166"/>
        <v>#REF!</v>
      </c>
      <c r="H998" s="1" t="e">
        <f>IF(#REF!&gt;C998,#REF!,0)</f>
        <v>#REF!</v>
      </c>
      <c r="I998" s="1" t="e">
        <f>+IF(#REF!&gt;C998,#REF!-(C998+8),0)</f>
        <v>#REF!</v>
      </c>
      <c r="J998" s="1" t="e">
        <f>+IF(I998&lt;C998,0,#REF!*TRUNC(I998/(C998-8)))</f>
        <v>#REF!</v>
      </c>
      <c r="K998" s="1" t="e">
        <f>IF(H998&gt;0,+#REF!/(C998-8)-TRUNC(#REF!/(C998-8))+4,0)</f>
        <v>#REF!</v>
      </c>
      <c r="L998" s="1" t="e">
        <f t="shared" si="167"/>
        <v>#REF!</v>
      </c>
      <c r="M998" s="1" t="e">
        <f>+IF(H998&gt;0,IF(L998&lt;0.1,(#REF!/(TRUNC((C998/10)/I998)+1)),IF(AND(L998&gt;0.1,L998&lt;0.33),(#REF!/(TRUNC((C998/3)/I998)+1)),#REF!)),0)</f>
        <v>#REF!</v>
      </c>
      <c r="N998" s="1" t="e">
        <f t="shared" si="168"/>
        <v>#REF!</v>
      </c>
      <c r="O998" s="1" t="e">
        <f>+IF(#REF! &lt; (#REF!+#REF!)*0.02,1,#REF!/(#REF!+#REF!))</f>
        <v>#REF!</v>
      </c>
      <c r="P998" s="1" t="e">
        <f>+IF(#REF!&gt;0,#REF!+5,0)</f>
        <v>#REF!</v>
      </c>
      <c r="Q998" s="1" t="e">
        <f t="shared" si="169"/>
        <v>#REF!</v>
      </c>
      <c r="R998" s="1" t="e">
        <f>+IF(Q998 &gt; 0,TRUNC((#REF!+#REF!)/Q998),0)</f>
        <v>#REF!</v>
      </c>
      <c r="S998" s="1" t="e">
        <f>+(R998/(TRUNC((B998-28)/(#REF!+5))+4))</f>
        <v>#REF!</v>
      </c>
      <c r="T998" s="1" t="e">
        <f>+TRUNC(S998/(TRUNC((B998-28)/(#REF!+5))+4))</f>
        <v>#REF!</v>
      </c>
      <c r="U998" s="1" t="e">
        <f>+ROUNDUP((T998/(TRUNC((B998-56)/(#REF!+5))+4)),0)</f>
        <v>#REF!</v>
      </c>
      <c r="V998" s="1" t="e">
        <f t="shared" si="170"/>
        <v>#REF!</v>
      </c>
      <c r="W998" s="1" t="e">
        <f t="shared" si="171"/>
        <v>#REF!</v>
      </c>
      <c r="X998" s="1" t="e">
        <f t="shared" si="172"/>
        <v>#REF!</v>
      </c>
      <c r="Y998" s="1" t="e">
        <f t="shared" si="173"/>
        <v>#REF!</v>
      </c>
      <c r="Z998" s="1" t="e">
        <f t="shared" si="174"/>
        <v>#REF!</v>
      </c>
      <c r="AA998" s="2" t="e">
        <f>IF(Z998*#REF!/(#REF!+#REF!)&lt;16,16,Z998*#REF!/(#REF!+#REF!))</f>
        <v>#REF!</v>
      </c>
      <c r="AB998" s="9" t="e">
        <f>IF(+Z998*#REF!/(#REF!+#REF!)&lt;16,16,+Z998*#REF!/(#REF!+#REF!))</f>
        <v>#REF!</v>
      </c>
      <c r="AC998" s="2" t="e">
        <f t="shared" si="175"/>
        <v>#REF!</v>
      </c>
    </row>
    <row r="999" spans="2:29" x14ac:dyDescent="0.2">
      <c r="B999" s="10" t="e">
        <f>IF(#REF!="Informix XPS",4096,2048)</f>
        <v>#REF!</v>
      </c>
      <c r="C999" s="10" t="e">
        <f>IF(#REF!="Informix XPS",4036,2020)</f>
        <v>#REF!</v>
      </c>
      <c r="D999" s="1" t="e">
        <f>IF(#REF!=0,0,#REF!+4)</f>
        <v>#REF!</v>
      </c>
      <c r="E999" s="1" t="e">
        <f t="shared" si="165"/>
        <v>#REF!</v>
      </c>
      <c r="F999" s="1" t="e">
        <f>IF(D999&lt;=C999,ROUNDUP((#REF!+#REF!)/E999,0),#REF!*E999)</f>
        <v>#REF!</v>
      </c>
      <c r="G999" s="1" t="e">
        <f t="shared" si="166"/>
        <v>#REF!</v>
      </c>
      <c r="H999" s="1" t="e">
        <f>IF(#REF!&gt;C999,#REF!,0)</f>
        <v>#REF!</v>
      </c>
      <c r="I999" s="1" t="e">
        <f>+IF(#REF!&gt;C999,#REF!-(C999+8),0)</f>
        <v>#REF!</v>
      </c>
      <c r="J999" s="1" t="e">
        <f>+IF(I999&lt;C999,0,#REF!*TRUNC(I999/(C999-8)))</f>
        <v>#REF!</v>
      </c>
      <c r="K999" s="1" t="e">
        <f>IF(H999&gt;0,+#REF!/(C999-8)-TRUNC(#REF!/(C999-8))+4,0)</f>
        <v>#REF!</v>
      </c>
      <c r="L999" s="1" t="e">
        <f t="shared" si="167"/>
        <v>#REF!</v>
      </c>
      <c r="M999" s="1" t="e">
        <f>+IF(H999&gt;0,IF(L999&lt;0.1,(#REF!/(TRUNC((C999/10)/I999)+1)),IF(AND(L999&gt;0.1,L999&lt;0.33),(#REF!/(TRUNC((C999/3)/I999)+1)),#REF!)),0)</f>
        <v>#REF!</v>
      </c>
      <c r="N999" s="1" t="e">
        <f t="shared" si="168"/>
        <v>#REF!</v>
      </c>
      <c r="O999" s="1" t="e">
        <f>+IF(#REF! &lt; (#REF!+#REF!)*0.02,1,#REF!/(#REF!+#REF!))</f>
        <v>#REF!</v>
      </c>
      <c r="P999" s="1" t="e">
        <f>+IF(#REF!&gt;0,#REF!+5,0)</f>
        <v>#REF!</v>
      </c>
      <c r="Q999" s="1" t="e">
        <f t="shared" si="169"/>
        <v>#REF!</v>
      </c>
      <c r="R999" s="1" t="e">
        <f>+IF(Q999 &gt; 0,TRUNC((#REF!+#REF!)/Q999),0)</f>
        <v>#REF!</v>
      </c>
      <c r="S999" s="1" t="e">
        <f>+(R999/(TRUNC((B999-28)/(#REF!+5))+4))</f>
        <v>#REF!</v>
      </c>
      <c r="T999" s="1" t="e">
        <f>+TRUNC(S999/(TRUNC((B999-28)/(#REF!+5))+4))</f>
        <v>#REF!</v>
      </c>
      <c r="U999" s="1" t="e">
        <f>+ROUNDUP((T999/(TRUNC((B999-56)/(#REF!+5))+4)),0)</f>
        <v>#REF!</v>
      </c>
      <c r="V999" s="1" t="e">
        <f t="shared" si="170"/>
        <v>#REF!</v>
      </c>
      <c r="W999" s="1" t="e">
        <f t="shared" si="171"/>
        <v>#REF!</v>
      </c>
      <c r="X999" s="1" t="e">
        <f t="shared" si="172"/>
        <v>#REF!</v>
      </c>
      <c r="Y999" s="1" t="e">
        <f t="shared" si="173"/>
        <v>#REF!</v>
      </c>
      <c r="Z999" s="1" t="e">
        <f t="shared" si="174"/>
        <v>#REF!</v>
      </c>
      <c r="AA999" s="2" t="e">
        <f>IF(Z999*#REF!/(#REF!+#REF!)&lt;16,16,Z999*#REF!/(#REF!+#REF!))</f>
        <v>#REF!</v>
      </c>
      <c r="AB999" s="9" t="e">
        <f>IF(+Z999*#REF!/(#REF!+#REF!)&lt;16,16,+Z999*#REF!/(#REF!+#REF!))</f>
        <v>#REF!</v>
      </c>
      <c r="AC999" s="2" t="e">
        <f t="shared" si="175"/>
        <v>#REF!</v>
      </c>
    </row>
    <row r="1000" spans="2:29" x14ac:dyDescent="0.2">
      <c r="B1000" s="10" t="e">
        <f>IF(#REF!="Informix XPS",4096,2048)</f>
        <v>#REF!</v>
      </c>
      <c r="C1000" s="10" t="e">
        <f>IF(#REF!="Informix XPS",4036,2020)</f>
        <v>#REF!</v>
      </c>
      <c r="D1000" s="1" t="e">
        <f>IF(#REF!=0,0,#REF!+4)</f>
        <v>#REF!</v>
      </c>
      <c r="E1000" s="1" t="e">
        <f t="shared" si="165"/>
        <v>#REF!</v>
      </c>
      <c r="F1000" s="1" t="e">
        <f>IF(D1000&lt;=C1000,ROUNDUP((#REF!+#REF!)/E1000,0),#REF!*E1000)</f>
        <v>#REF!</v>
      </c>
      <c r="G1000" s="1" t="e">
        <f t="shared" si="166"/>
        <v>#REF!</v>
      </c>
      <c r="H1000" s="1" t="e">
        <f>IF(#REF!&gt;C1000,#REF!,0)</f>
        <v>#REF!</v>
      </c>
      <c r="I1000" s="1" t="e">
        <f>+IF(#REF!&gt;C1000,#REF!-(C1000+8),0)</f>
        <v>#REF!</v>
      </c>
      <c r="J1000" s="1" t="e">
        <f>+IF(I1000&lt;C1000,0,#REF!*TRUNC(I1000/(C1000-8)))</f>
        <v>#REF!</v>
      </c>
      <c r="K1000" s="1" t="e">
        <f>IF(H1000&gt;0,+#REF!/(C1000-8)-TRUNC(#REF!/(C1000-8))+4,0)</f>
        <v>#REF!</v>
      </c>
      <c r="L1000" s="1" t="e">
        <f t="shared" si="167"/>
        <v>#REF!</v>
      </c>
      <c r="M1000" s="1" t="e">
        <f>+IF(H1000&gt;0,IF(L1000&lt;0.1,(#REF!/(TRUNC((C1000/10)/I1000)+1)),IF(AND(L1000&gt;0.1,L1000&lt;0.33),(#REF!/(TRUNC((C1000/3)/I1000)+1)),#REF!)),0)</f>
        <v>#REF!</v>
      </c>
      <c r="N1000" s="1" t="e">
        <f t="shared" si="168"/>
        <v>#REF!</v>
      </c>
      <c r="O1000" s="1" t="e">
        <f>+IF(#REF! &lt; (#REF!+#REF!)*0.02,1,#REF!/(#REF!+#REF!))</f>
        <v>#REF!</v>
      </c>
      <c r="P1000" s="1" t="e">
        <f>+IF(#REF!&gt;0,#REF!+5,0)</f>
        <v>#REF!</v>
      </c>
      <c r="Q1000" s="1" t="e">
        <f t="shared" si="169"/>
        <v>#REF!</v>
      </c>
      <c r="R1000" s="1" t="e">
        <f>+IF(Q1000 &gt; 0,TRUNC((#REF!+#REF!)/Q1000),0)</f>
        <v>#REF!</v>
      </c>
      <c r="S1000" s="1" t="e">
        <f>+(R1000/(TRUNC((B1000-28)/(#REF!+5))+4))</f>
        <v>#REF!</v>
      </c>
      <c r="T1000" s="1" t="e">
        <f>+TRUNC(S1000/(TRUNC((B1000-28)/(#REF!+5))+4))</f>
        <v>#REF!</v>
      </c>
      <c r="U1000" s="1" t="e">
        <f>+ROUNDUP((T1000/(TRUNC((B1000-56)/(#REF!+5))+4)),0)</f>
        <v>#REF!</v>
      </c>
      <c r="V1000" s="1" t="e">
        <f t="shared" si="170"/>
        <v>#REF!</v>
      </c>
      <c r="W1000" s="1" t="e">
        <f t="shared" si="171"/>
        <v>#REF!</v>
      </c>
      <c r="X1000" s="1" t="e">
        <f t="shared" si="172"/>
        <v>#REF!</v>
      </c>
      <c r="Y1000" s="1" t="e">
        <f t="shared" si="173"/>
        <v>#REF!</v>
      </c>
      <c r="Z1000" s="1" t="e">
        <f t="shared" si="174"/>
        <v>#REF!</v>
      </c>
      <c r="AA1000" s="2" t="e">
        <f>IF(Z1000*#REF!/(#REF!+#REF!)&lt;16,16,Z1000*#REF!/(#REF!+#REF!))</f>
        <v>#REF!</v>
      </c>
      <c r="AB1000" s="9" t="e">
        <f>IF(+Z1000*#REF!/(#REF!+#REF!)&lt;16,16,+Z1000*#REF!/(#REF!+#REF!))</f>
        <v>#REF!</v>
      </c>
      <c r="AC1000" s="2" t="e">
        <f t="shared" si="175"/>
        <v>#REF!</v>
      </c>
    </row>
    <row r="1001" spans="2:29" x14ac:dyDescent="0.2">
      <c r="B1001" s="10" t="e">
        <f>IF(#REF!="Informix XPS",4096,2048)</f>
        <v>#REF!</v>
      </c>
      <c r="C1001" s="10" t="e">
        <f>IF(#REF!="Informix XPS",4036,2020)</f>
        <v>#REF!</v>
      </c>
      <c r="D1001" s="1" t="e">
        <f>IF(#REF!=0,0,#REF!+4)</f>
        <v>#REF!</v>
      </c>
      <c r="E1001" s="1" t="e">
        <f t="shared" si="165"/>
        <v>#REF!</v>
      </c>
      <c r="F1001" s="1" t="e">
        <f>IF(D1001&lt;=C1001,ROUNDUP((#REF!+#REF!)/E1001,0),#REF!*E1001)</f>
        <v>#REF!</v>
      </c>
      <c r="G1001" s="1" t="e">
        <f t="shared" si="166"/>
        <v>#REF!</v>
      </c>
      <c r="H1001" s="1" t="e">
        <f>IF(#REF!&gt;C1001,#REF!,0)</f>
        <v>#REF!</v>
      </c>
      <c r="I1001" s="1" t="e">
        <f>+IF(#REF!&gt;C1001,#REF!-(C1001+8),0)</f>
        <v>#REF!</v>
      </c>
      <c r="J1001" s="1" t="e">
        <f>+IF(I1001&lt;C1001,0,#REF!*TRUNC(I1001/(C1001-8)))</f>
        <v>#REF!</v>
      </c>
      <c r="K1001" s="1" t="e">
        <f>IF(H1001&gt;0,+#REF!/(C1001-8)-TRUNC(#REF!/(C1001-8))+4,0)</f>
        <v>#REF!</v>
      </c>
      <c r="L1001" s="1" t="e">
        <f t="shared" si="167"/>
        <v>#REF!</v>
      </c>
      <c r="M1001" s="1" t="e">
        <f>+IF(H1001&gt;0,IF(L1001&lt;0.1,(#REF!/(TRUNC((C1001/10)/I1001)+1)),IF(AND(L1001&gt;0.1,L1001&lt;0.33),(#REF!/(TRUNC((C1001/3)/I1001)+1)),#REF!)),0)</f>
        <v>#REF!</v>
      </c>
      <c r="N1001" s="1" t="e">
        <f t="shared" si="168"/>
        <v>#REF!</v>
      </c>
      <c r="O1001" s="1" t="e">
        <f>+IF(#REF! &lt; (#REF!+#REF!)*0.02,1,#REF!/(#REF!+#REF!))</f>
        <v>#REF!</v>
      </c>
      <c r="P1001" s="1" t="e">
        <f>+IF(#REF!&gt;0,#REF!+5,0)</f>
        <v>#REF!</v>
      </c>
      <c r="Q1001" s="1" t="e">
        <f t="shared" si="169"/>
        <v>#REF!</v>
      </c>
      <c r="R1001" s="1" t="e">
        <f>+IF(Q1001 &gt; 0,TRUNC((#REF!+#REF!)/Q1001),0)</f>
        <v>#REF!</v>
      </c>
      <c r="S1001" s="1" t="e">
        <f>+(R1001/(TRUNC((B1001-28)/(#REF!+5))+4))</f>
        <v>#REF!</v>
      </c>
      <c r="T1001" s="1" t="e">
        <f>+TRUNC(S1001/(TRUNC((B1001-28)/(#REF!+5))+4))</f>
        <v>#REF!</v>
      </c>
      <c r="U1001" s="1" t="e">
        <f>+ROUNDUP((T1001/(TRUNC((B1001-56)/(#REF!+5))+4)),0)</f>
        <v>#REF!</v>
      </c>
      <c r="V1001" s="1" t="e">
        <f t="shared" si="170"/>
        <v>#REF!</v>
      </c>
      <c r="W1001" s="1" t="e">
        <f t="shared" si="171"/>
        <v>#REF!</v>
      </c>
      <c r="X1001" s="1" t="e">
        <f t="shared" si="172"/>
        <v>#REF!</v>
      </c>
      <c r="Y1001" s="1" t="e">
        <f t="shared" si="173"/>
        <v>#REF!</v>
      </c>
      <c r="Z1001" s="1" t="e">
        <f t="shared" si="174"/>
        <v>#REF!</v>
      </c>
      <c r="AA1001" s="2" t="e">
        <f>IF(Z1001*#REF!/(#REF!+#REF!)&lt;16,16,Z1001*#REF!/(#REF!+#REF!))</f>
        <v>#REF!</v>
      </c>
      <c r="AB1001" s="9" t="e">
        <f>IF(+Z1001*#REF!/(#REF!+#REF!)&lt;16,16,+Z1001*#REF!/(#REF!+#REF!))</f>
        <v>#REF!</v>
      </c>
      <c r="AC1001" s="2" t="e">
        <f t="shared" si="175"/>
        <v>#REF!</v>
      </c>
    </row>
    <row r="1002" spans="2:29" x14ac:dyDescent="0.2">
      <c r="B1002" s="10" t="e">
        <f>IF(#REF!="Informix XPS",4096,2048)</f>
        <v>#REF!</v>
      </c>
      <c r="C1002" s="10" t="e">
        <f>IF(#REF!="Informix XPS",4036,2020)</f>
        <v>#REF!</v>
      </c>
      <c r="D1002" s="1" t="e">
        <f>IF(#REF!=0,0,#REF!+4)</f>
        <v>#REF!</v>
      </c>
      <c r="E1002" s="1" t="e">
        <f t="shared" si="165"/>
        <v>#REF!</v>
      </c>
      <c r="F1002" s="1" t="e">
        <f>IF(D1002&lt;=C1002,ROUNDUP((#REF!+#REF!)/E1002,0),#REF!*E1002)</f>
        <v>#REF!</v>
      </c>
      <c r="G1002" s="1" t="e">
        <f t="shared" si="166"/>
        <v>#REF!</v>
      </c>
      <c r="H1002" s="1" t="e">
        <f>IF(#REF!&gt;C1002,#REF!,0)</f>
        <v>#REF!</v>
      </c>
      <c r="I1002" s="1" t="e">
        <f>+IF(#REF!&gt;C1002,#REF!-(C1002+8),0)</f>
        <v>#REF!</v>
      </c>
      <c r="J1002" s="1" t="e">
        <f>+IF(I1002&lt;C1002,0,#REF!*TRUNC(I1002/(C1002-8)))</f>
        <v>#REF!</v>
      </c>
      <c r="K1002" s="1" t="e">
        <f>IF(H1002&gt;0,+#REF!/(C1002-8)-TRUNC(#REF!/(C1002-8))+4,0)</f>
        <v>#REF!</v>
      </c>
      <c r="L1002" s="1" t="e">
        <f t="shared" si="167"/>
        <v>#REF!</v>
      </c>
      <c r="M1002" s="1" t="e">
        <f>+IF(H1002&gt;0,IF(L1002&lt;0.1,(#REF!/(TRUNC((C1002/10)/I1002)+1)),IF(AND(L1002&gt;0.1,L1002&lt;0.33),(#REF!/(TRUNC((C1002/3)/I1002)+1)),#REF!)),0)</f>
        <v>#REF!</v>
      </c>
      <c r="N1002" s="1" t="e">
        <f t="shared" si="168"/>
        <v>#REF!</v>
      </c>
      <c r="O1002" s="1" t="e">
        <f>+IF(#REF! &lt; (#REF!+#REF!)*0.02,1,#REF!/(#REF!+#REF!))</f>
        <v>#REF!</v>
      </c>
      <c r="P1002" s="1" t="e">
        <f>+IF(#REF!&gt;0,#REF!+5,0)</f>
        <v>#REF!</v>
      </c>
      <c r="Q1002" s="1" t="e">
        <f t="shared" si="169"/>
        <v>#REF!</v>
      </c>
      <c r="R1002" s="1" t="e">
        <f>+IF(Q1002 &gt; 0,TRUNC((#REF!+#REF!)/Q1002),0)</f>
        <v>#REF!</v>
      </c>
      <c r="S1002" s="1" t="e">
        <f>+(R1002/(TRUNC((B1002-28)/(#REF!+5))+4))</f>
        <v>#REF!</v>
      </c>
      <c r="T1002" s="1" t="e">
        <f>+TRUNC(S1002/(TRUNC((B1002-28)/(#REF!+5))+4))</f>
        <v>#REF!</v>
      </c>
      <c r="U1002" s="1" t="e">
        <f>+ROUNDUP((T1002/(TRUNC((B1002-56)/(#REF!+5))+4)),0)</f>
        <v>#REF!</v>
      </c>
      <c r="V1002" s="1" t="e">
        <f t="shared" si="170"/>
        <v>#REF!</v>
      </c>
      <c r="W1002" s="1" t="e">
        <f t="shared" si="171"/>
        <v>#REF!</v>
      </c>
      <c r="X1002" s="1" t="e">
        <f t="shared" si="172"/>
        <v>#REF!</v>
      </c>
      <c r="Y1002" s="1" t="e">
        <f t="shared" si="173"/>
        <v>#REF!</v>
      </c>
      <c r="Z1002" s="1" t="e">
        <f t="shared" si="174"/>
        <v>#REF!</v>
      </c>
      <c r="AA1002" s="2" t="e">
        <f>IF(Z1002*#REF!/(#REF!+#REF!)&lt;16,16,Z1002*#REF!/(#REF!+#REF!))</f>
        <v>#REF!</v>
      </c>
      <c r="AB1002" s="9" t="e">
        <f>IF(+Z1002*#REF!/(#REF!+#REF!)&lt;16,16,+Z1002*#REF!/(#REF!+#REF!))</f>
        <v>#REF!</v>
      </c>
      <c r="AC1002" s="2" t="e">
        <f t="shared" si="175"/>
        <v>#REF!</v>
      </c>
    </row>
  </sheetData>
  <mergeCells count="1">
    <mergeCell ref="B2:AC2"/>
  </mergeCells>
  <phoneticPr fontId="5" type="noConversion"/>
  <pageMargins left="0.24" right="0.31" top="0.4" bottom="0.34" header="0" footer="0"/>
  <pageSetup scale="55" orientation="landscape"/>
  <legacy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13</vt:i4>
      </vt:variant>
      <vt:variant>
        <vt:lpstr>Named Ranges</vt:lpstr>
      </vt:variant>
      <vt:variant>
        <vt:i4>10</vt:i4>
      </vt:variant>
    </vt:vector>
  </HeadingPairs>
  <TitlesOfParts>
    <vt:vector size="23" baseType="lpstr">
      <vt:lpstr>Instrucciones</vt:lpstr>
      <vt:lpstr>Datos Generales</vt:lpstr>
      <vt:lpstr>Resumen Almacenamiento</vt:lpstr>
      <vt:lpstr>Resumen Almacenamiento DB2</vt:lpstr>
      <vt:lpstr>DB2</vt:lpstr>
      <vt:lpstr>DB2_Indices</vt:lpstr>
      <vt:lpstr>INFORMIX</vt:lpstr>
      <vt:lpstr>ORACLE</vt:lpstr>
      <vt:lpstr>SQL SERVER</vt:lpstr>
      <vt:lpstr>FILE SYSTEM</vt:lpstr>
      <vt:lpstr>Firmas Conformidad_Imagen</vt:lpstr>
      <vt:lpstr>Encabezado_Imagen</vt:lpstr>
      <vt:lpstr>Cálculos</vt:lpstr>
      <vt:lpstr>Cálculos!Print_Area</vt:lpstr>
      <vt:lpstr>'Datos Generales'!Print_Area</vt:lpstr>
      <vt:lpstr>'DB2'!Print_Area</vt:lpstr>
      <vt:lpstr>DB2_Indices!Print_Area</vt:lpstr>
      <vt:lpstr>'FILE SYSTEM'!Print_Area</vt:lpstr>
      <vt:lpstr>ORACLE!Print_Area</vt:lpstr>
      <vt:lpstr>'Resumen Almacenamiento'!Print_Area</vt:lpstr>
      <vt:lpstr>'Resumen Almacenamiento DB2'!Print_Area</vt:lpstr>
      <vt:lpstr>'SQL SERVER'!Print_Area</vt:lpstr>
      <vt:lpstr>'DB2'!UniversoTablas</vt:lpstr>
    </vt:vector>
  </TitlesOfParts>
  <Company>Softtek</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DE_ZZZZZZZZ-Calculo_Volumetria_Crecimiento_v1.2.xls</dc:title>
  <dc:creator>Héctor Rodríguez</dc:creator>
  <cp:lastModifiedBy>CS5</cp:lastModifiedBy>
  <cp:lastPrinted>2018-01-23T16:12:01Z</cp:lastPrinted>
  <dcterms:created xsi:type="dcterms:W3CDTF">2009-06-16T16:19:40Z</dcterms:created>
  <dcterms:modified xsi:type="dcterms:W3CDTF">2019-03-13T18:37:45Z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
    <vt:lpwstr>Document</vt:lpwstr>
  </property>
  <property fmtid="{D5CDD505-2E9C-101B-9397-08002B2CF9AE}" pid="3" name="xd_Signature">
    <vt:lpwstr/>
  </property>
  <property fmtid="{D5CDD505-2E9C-101B-9397-08002B2CF9AE}" pid="4" name="display_urn:schemas-microsoft-com:office:office#Editor">
    <vt:lpwstr>Dora Maria Catano Garcia</vt:lpwstr>
  </property>
  <property fmtid="{D5CDD505-2E9C-101B-9397-08002B2CF9AE}" pid="5" name="display_urn:schemas-microsoft-com:office:office#Author">
    <vt:lpwstr>Dora Maria Catano Garcia</vt:lpwstr>
  </property>
  <property fmtid="{D5CDD505-2E9C-101B-9397-08002B2CF9AE}" pid="6" name="TemplateUrl">
    <vt:lpwstr/>
  </property>
  <property fmtid="{D5CDD505-2E9C-101B-9397-08002B2CF9AE}" pid="7" name="xd_ProgID">
    <vt:lpwstr/>
  </property>
  <property fmtid="{D5CDD505-2E9C-101B-9397-08002B2CF9AE}" pid="8" name="_SourceUrl">
    <vt:lpwstr/>
  </property>
</Properties>
</file>